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worksheets/sheet2.xml" ContentType="application/vnd.openxmlformats-officedocument.spreadsheetml.worksheet+xml"/>
  <Override PartName="/xl/chartsheets/sheet2.xml" ContentType="application/vnd.openxmlformats-officedocument.spreadsheetml.chartsheet+xml"/>
  <Override PartName="/xl/worksheets/sheet3.xml" ContentType="application/vnd.openxmlformats-officedocument.spreadsheetml.worksheet+xml"/>
  <Override PartName="/xl/chartsheets/sheet3.xml" ContentType="application/vnd.openxmlformats-officedocument.spreadsheetml.chart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2.xml" ContentType="application/vnd.openxmlformats-officedocument.drawing+xml"/>
  <Override PartName="/xl/charts/chart10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3.xml" ContentType="application/vnd.openxmlformats-officedocument.drawingml.chartshap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14.xml" ContentType="application/vnd.openxmlformats-officedocument.drawing+xml"/>
  <Override PartName="/xl/charts/chart11.xml" ContentType="application/vnd.openxmlformats-officedocument.drawingml.chart+xml"/>
  <Override PartName="/xl/drawings/drawing15.xml" ContentType="application/vnd.openxmlformats-officedocument.drawingml.chartshapes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16.xml" ContentType="application/vnd.openxmlformats-officedocument.drawing+xml"/>
  <Override PartName="/xl/charts/chart12.xml" ContentType="application/vnd.openxmlformats-officedocument.drawingml.chart+xml"/>
  <Override PartName="/xl/drawings/drawing17.xml" ContentType="application/vnd.openxmlformats-officedocument.drawingml.chartshapes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drawings/drawing18.xml" ContentType="application/vnd.openxmlformats-officedocument.drawing+xml"/>
  <Override PartName="/xl/charts/chart13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drawings/drawing19.xml" ContentType="application/vnd.openxmlformats-officedocument.drawing+xml"/>
  <Override PartName="/xl/charts/chart14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omments2.xml" ContentType="application/vnd.openxmlformats-officedocument.spreadsheetml.comments+xml"/>
  <Override PartName="/xl/charts/chart15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6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126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Jobs\ESR\Unsealed Roads\Road Dust Working Group\Pipiwai\"/>
    </mc:Choice>
  </mc:AlternateContent>
  <xr:revisionPtr revIDLastSave="0" documentId="13_ncr:1_{8D2D0CE4-FA1E-4ED0-8B9E-F7A4F0028C4A}" xr6:coauthVersionLast="40" xr6:coauthVersionMax="40" xr10:uidLastSave="{00000000-0000-0000-0000-000000000000}"/>
  <bookViews>
    <workbookView xWindow="0" yWindow="0" windowWidth="25200" windowHeight="11715" tabRatio="666" firstSheet="13" activeTab="18" xr2:uid="{00000000-000D-0000-FFFF-FFFF00000000}"/>
  </bookViews>
  <sheets>
    <sheet name="hourly" sheetId="4" r:id="rId1"/>
    <sheet name="Chart hourly" sheetId="48" r:id="rId2"/>
    <sheet name="hr max" sheetId="14" r:id="rId3"/>
    <sheet name="Chart hr max" sheetId="49" r:id="rId4"/>
    <sheet name="daily" sheetId="2" r:id="rId5"/>
    <sheet name="Chart daily" sheetId="50" r:id="rId6"/>
    <sheet name="month" sheetId="36" r:id="rId7"/>
    <sheet name="exceed" sheetId="29" r:id="rId8"/>
    <sheet name="rain" sheetId="38" r:id="rId9"/>
    <sheet name="Chart rain season" sheetId="52" r:id="rId10"/>
    <sheet name="Chart rain month" sheetId="51" r:id="rId11"/>
    <sheet name="traffic raw" sheetId="5" r:id="rId12"/>
    <sheet name="traffic sorted" sheetId="33" r:id="rId13"/>
    <sheet name="binned data" sheetId="20" r:id="rId14"/>
    <sheet name="PM10 trucks pivot" sheetId="23" r:id="rId15"/>
    <sheet name="PM10 rain pivot" sheetId="34" r:id="rId16"/>
    <sheet name="exceed trucks pivot" sheetId="28" r:id="rId17"/>
    <sheet name="PM10 rain trucks pivot" sheetId="41" r:id="rId18"/>
    <sheet name="Exceed rain trucks pivot" sheetId="54" r:id="rId19"/>
    <sheet name="Northland Regional" sheetId="56" r:id="rId20"/>
    <sheet name="Modelling" sheetId="57" r:id="rId21"/>
  </sheets>
  <externalReferences>
    <externalReference r:id="rId22"/>
    <externalReference r:id="rId23"/>
    <externalReference r:id="rId24"/>
    <externalReference r:id="rId25"/>
  </externalReferences>
  <definedNames>
    <definedName name="ceta">'[1]Euro V &amp; VI EF - HDVs &amp; Bus'!$K:$K</definedName>
    <definedName name="Chargable">#REF!</definedName>
    <definedName name="Chargeable">#REF!</definedName>
    <definedName name="con_data">[2]Contracts!$A$3:$F$97</definedName>
    <definedName name="ContractValue">#REF!</definedName>
    <definedName name="Costs">#REF!</definedName>
    <definedName name="HDV_BUS_Equations">'[3]HDV - BUS Equations'!$A$2:$B$17</definedName>
    <definedName name="Invoiced">#REF!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41731.006724537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PCs_LDVs_Equations">'[3]PCs - LDVs Equations'!$A$2:$B$18</definedName>
    <definedName name="RGDP">'[4]Regional GDP scaled'!$A$43:$EO$76</definedName>
    <definedName name="Sales">#REF!</definedName>
    <definedName name="Speed">'[1]Euro V &amp; VI EF - HDVs &amp; Bus'!$S:$S</definedName>
  </definedNames>
  <calcPr calcId="191029"/>
  <pivotCaches>
    <pivotCache cacheId="3" r:id="rId26"/>
    <pivotCache cacheId="4" r:id="rId27"/>
    <pivotCache cacheId="5" r:id="rId28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N33" i="54" l="1"/>
  <c r="N32" i="54"/>
  <c r="N30" i="54"/>
  <c r="B103" i="57" l="1"/>
  <c r="F103" i="57" l="1"/>
  <c r="C96" i="57"/>
  <c r="C37" i="41"/>
  <c r="E332" i="20"/>
  <c r="B30" i="20" l="1"/>
  <c r="C30" i="20"/>
  <c r="O30" i="20" s="1"/>
  <c r="D30" i="20"/>
  <c r="J30" i="20" s="1"/>
  <c r="H30" i="20"/>
  <c r="K30" i="20"/>
  <c r="L30" i="20"/>
  <c r="B31" i="20"/>
  <c r="C31" i="20"/>
  <c r="O31" i="20" s="1"/>
  <c r="D31" i="20"/>
  <c r="J31" i="20" s="1"/>
  <c r="H31" i="20"/>
  <c r="K31" i="20"/>
  <c r="L31" i="20"/>
  <c r="B32" i="20"/>
  <c r="C32" i="20"/>
  <c r="I32" i="20" s="1"/>
  <c r="D32" i="20"/>
  <c r="J32" i="20" s="1"/>
  <c r="H32" i="20"/>
  <c r="K32" i="20"/>
  <c r="L32" i="20"/>
  <c r="B33" i="20"/>
  <c r="C33" i="20"/>
  <c r="I33" i="20" s="1"/>
  <c r="D33" i="20"/>
  <c r="J33" i="20" s="1"/>
  <c r="H33" i="20"/>
  <c r="K33" i="20"/>
  <c r="L33" i="20"/>
  <c r="B34" i="20"/>
  <c r="C34" i="20"/>
  <c r="O34" i="20" s="1"/>
  <c r="D34" i="20"/>
  <c r="J34" i="20" s="1"/>
  <c r="H34" i="20"/>
  <c r="K34" i="20"/>
  <c r="L34" i="20"/>
  <c r="B35" i="20"/>
  <c r="C35" i="20"/>
  <c r="I35" i="20" s="1"/>
  <c r="D35" i="20"/>
  <c r="J35" i="20" s="1"/>
  <c r="H35" i="20"/>
  <c r="K35" i="20"/>
  <c r="L35" i="20"/>
  <c r="B48" i="20"/>
  <c r="C48" i="20"/>
  <c r="I48" i="20" s="1"/>
  <c r="D48" i="20"/>
  <c r="J48" i="20" s="1"/>
  <c r="H48" i="20"/>
  <c r="K48" i="20"/>
  <c r="L48" i="20"/>
  <c r="P48" i="20"/>
  <c r="B71" i="20"/>
  <c r="C71" i="20"/>
  <c r="I71" i="20" s="1"/>
  <c r="D71" i="20"/>
  <c r="J71" i="20" s="1"/>
  <c r="H71" i="20"/>
  <c r="K71" i="20"/>
  <c r="L71" i="20"/>
  <c r="B304" i="20"/>
  <c r="C304" i="20"/>
  <c r="O304" i="20" s="1"/>
  <c r="D304" i="20"/>
  <c r="J304" i="20" s="1"/>
  <c r="H304" i="20"/>
  <c r="K304" i="20"/>
  <c r="L304" i="20"/>
  <c r="B305" i="20"/>
  <c r="C305" i="20"/>
  <c r="P305" i="20" s="1"/>
  <c r="D305" i="20"/>
  <c r="J305" i="20" s="1"/>
  <c r="H305" i="20"/>
  <c r="K305" i="20"/>
  <c r="L305" i="20"/>
  <c r="B306" i="20"/>
  <c r="C306" i="20"/>
  <c r="I306" i="20" s="1"/>
  <c r="D306" i="20"/>
  <c r="J306" i="20" s="1"/>
  <c r="H306" i="20"/>
  <c r="K306" i="20"/>
  <c r="L306" i="20"/>
  <c r="B307" i="20"/>
  <c r="C307" i="20"/>
  <c r="P307" i="20" s="1"/>
  <c r="D307" i="20"/>
  <c r="J307" i="20" s="1"/>
  <c r="H307" i="20"/>
  <c r="K307" i="20"/>
  <c r="L307" i="20"/>
  <c r="B308" i="20"/>
  <c r="C308" i="20"/>
  <c r="I308" i="20" s="1"/>
  <c r="D308" i="20"/>
  <c r="J308" i="20" s="1"/>
  <c r="H308" i="20"/>
  <c r="K308" i="20"/>
  <c r="L308" i="20"/>
  <c r="B309" i="20"/>
  <c r="C309" i="20"/>
  <c r="O309" i="20" s="1"/>
  <c r="D309" i="20"/>
  <c r="J309" i="20" s="1"/>
  <c r="H309" i="20"/>
  <c r="K309" i="20"/>
  <c r="L309" i="20"/>
  <c r="D374" i="38"/>
  <c r="D373" i="38"/>
  <c r="D372" i="38"/>
  <c r="D371" i="38"/>
  <c r="D370" i="38"/>
  <c r="D369" i="38"/>
  <c r="D368" i="38"/>
  <c r="D367" i="38"/>
  <c r="D366" i="38"/>
  <c r="D365" i="38"/>
  <c r="D364" i="38"/>
  <c r="D363" i="38"/>
  <c r="D362" i="38"/>
  <c r="D361" i="38"/>
  <c r="D360" i="38"/>
  <c r="D358" i="38"/>
  <c r="D357" i="38"/>
  <c r="D356" i="38"/>
  <c r="D355" i="38"/>
  <c r="D354" i="38"/>
  <c r="D353" i="38"/>
  <c r="D352" i="38"/>
  <c r="D351" i="38"/>
  <c r="D350" i="38"/>
  <c r="D349" i="38"/>
  <c r="D348" i="38"/>
  <c r="D347" i="38"/>
  <c r="D346" i="38"/>
  <c r="D345" i="38"/>
  <c r="D344" i="38"/>
  <c r="D343" i="38"/>
  <c r="D342" i="38"/>
  <c r="D341" i="38"/>
  <c r="D340" i="38"/>
  <c r="D339" i="38"/>
  <c r="D338" i="38"/>
  <c r="D337" i="38"/>
  <c r="D336" i="38"/>
  <c r="D335" i="38"/>
  <c r="D334" i="38"/>
  <c r="D333" i="38"/>
  <c r="D332" i="38"/>
  <c r="D331" i="38"/>
  <c r="D330" i="38"/>
  <c r="D329" i="38"/>
  <c r="D328" i="38"/>
  <c r="D327" i="38"/>
  <c r="D326" i="38"/>
  <c r="D325" i="38"/>
  <c r="D324" i="38"/>
  <c r="D323" i="38"/>
  <c r="D322" i="38"/>
  <c r="D321" i="38"/>
  <c r="D320" i="38"/>
  <c r="D319" i="38"/>
  <c r="D318" i="38"/>
  <c r="D317" i="38"/>
  <c r="D310" i="38"/>
  <c r="D309" i="38"/>
  <c r="D308" i="38"/>
  <c r="D307" i="38"/>
  <c r="D306" i="38"/>
  <c r="D305" i="38"/>
  <c r="D304" i="38"/>
  <c r="D303" i="38"/>
  <c r="D302" i="38"/>
  <c r="D301" i="38"/>
  <c r="D300" i="38"/>
  <c r="D299" i="38"/>
  <c r="D298" i="38"/>
  <c r="D297" i="38"/>
  <c r="D296" i="38"/>
  <c r="D295" i="38"/>
  <c r="D294" i="38"/>
  <c r="D293" i="38"/>
  <c r="D292" i="38"/>
  <c r="D291" i="38"/>
  <c r="D290" i="38"/>
  <c r="D289" i="38"/>
  <c r="D288" i="38"/>
  <c r="D287" i="38"/>
  <c r="D286" i="38"/>
  <c r="D285" i="38"/>
  <c r="D284" i="38"/>
  <c r="D283" i="38"/>
  <c r="D282" i="38"/>
  <c r="D281" i="38"/>
  <c r="D280" i="38"/>
  <c r="D279" i="38"/>
  <c r="D278" i="38"/>
  <c r="D277" i="38"/>
  <c r="D276" i="38"/>
  <c r="D275" i="38"/>
  <c r="D274" i="38"/>
  <c r="D273" i="38"/>
  <c r="D272" i="38"/>
  <c r="D271" i="38"/>
  <c r="D270" i="38"/>
  <c r="D269" i="38"/>
  <c r="D268" i="38"/>
  <c r="D267" i="38"/>
  <c r="D266" i="38"/>
  <c r="D265" i="38"/>
  <c r="D264" i="38"/>
  <c r="D263" i="38"/>
  <c r="D262" i="38"/>
  <c r="D261" i="38"/>
  <c r="D260" i="38"/>
  <c r="D259" i="38"/>
  <c r="D258" i="38"/>
  <c r="D257" i="38"/>
  <c r="D256" i="38"/>
  <c r="D255" i="38"/>
  <c r="D254" i="38"/>
  <c r="D253" i="38"/>
  <c r="D252" i="38"/>
  <c r="D251" i="38"/>
  <c r="D250" i="38"/>
  <c r="D249" i="38"/>
  <c r="D248" i="38"/>
  <c r="D247" i="38"/>
  <c r="D246" i="38"/>
  <c r="D245" i="38"/>
  <c r="D244" i="38"/>
  <c r="D243" i="38"/>
  <c r="D242" i="38"/>
  <c r="D241" i="38"/>
  <c r="D240" i="38"/>
  <c r="D239" i="38"/>
  <c r="D238" i="38"/>
  <c r="D237" i="38"/>
  <c r="D236" i="38"/>
  <c r="D235" i="38"/>
  <c r="D234" i="38"/>
  <c r="D233" i="38"/>
  <c r="D232" i="38"/>
  <c r="D231" i="38"/>
  <c r="D230" i="38"/>
  <c r="D229" i="38"/>
  <c r="D228" i="38"/>
  <c r="D227" i="38"/>
  <c r="D226" i="38"/>
  <c r="D225" i="38"/>
  <c r="D224" i="38"/>
  <c r="D223" i="38"/>
  <c r="D222" i="38"/>
  <c r="D221" i="38"/>
  <c r="D220" i="38"/>
  <c r="D219" i="38"/>
  <c r="D218" i="38"/>
  <c r="D217" i="38"/>
  <c r="D216" i="38"/>
  <c r="D215" i="38"/>
  <c r="D214" i="38"/>
  <c r="D213" i="38"/>
  <c r="D212" i="38"/>
  <c r="D211" i="38"/>
  <c r="D210" i="38"/>
  <c r="D209" i="38"/>
  <c r="D208" i="38"/>
  <c r="D207" i="38"/>
  <c r="D206" i="38"/>
  <c r="D205" i="38"/>
  <c r="D204" i="38"/>
  <c r="D203" i="38"/>
  <c r="D202" i="38"/>
  <c r="D201" i="38"/>
  <c r="D200" i="38"/>
  <c r="D199" i="38"/>
  <c r="D198" i="38"/>
  <c r="D197" i="38"/>
  <c r="D196" i="38"/>
  <c r="D195" i="38"/>
  <c r="D194" i="38"/>
  <c r="D193" i="38"/>
  <c r="D192" i="38"/>
  <c r="D191" i="38"/>
  <c r="D190" i="38"/>
  <c r="D189" i="38"/>
  <c r="D188" i="38"/>
  <c r="D187" i="38"/>
  <c r="D186" i="38"/>
  <c r="D185" i="38"/>
  <c r="D184" i="38"/>
  <c r="D183" i="38"/>
  <c r="D182" i="38"/>
  <c r="D181" i="38"/>
  <c r="D180" i="38"/>
  <c r="D179" i="38"/>
  <c r="D178" i="38"/>
  <c r="D177" i="38"/>
  <c r="D176" i="38"/>
  <c r="D175" i="38"/>
  <c r="D174" i="38"/>
  <c r="D173" i="38"/>
  <c r="D172" i="38"/>
  <c r="D171" i="38"/>
  <c r="D170" i="38"/>
  <c r="D169" i="38"/>
  <c r="D168" i="38"/>
  <c r="D167" i="38"/>
  <c r="D166" i="38"/>
  <c r="D165" i="38"/>
  <c r="D164" i="38"/>
  <c r="D163" i="38"/>
  <c r="D162" i="38"/>
  <c r="D161" i="38"/>
  <c r="D160" i="38"/>
  <c r="D159" i="38"/>
  <c r="D158" i="38"/>
  <c r="D157" i="38"/>
  <c r="D156" i="38"/>
  <c r="D155" i="38"/>
  <c r="D154" i="38"/>
  <c r="D153" i="38"/>
  <c r="D152" i="38"/>
  <c r="D151" i="38"/>
  <c r="D150" i="38"/>
  <c r="D149" i="38"/>
  <c r="D148" i="38"/>
  <c r="D147" i="38"/>
  <c r="D146" i="38"/>
  <c r="D145" i="38"/>
  <c r="D144" i="38"/>
  <c r="D143" i="38"/>
  <c r="D142" i="38"/>
  <c r="D141" i="38"/>
  <c r="D140" i="38"/>
  <c r="D139" i="38"/>
  <c r="D138" i="38"/>
  <c r="D137" i="38"/>
  <c r="D136" i="38"/>
  <c r="D135" i="38"/>
  <c r="D134" i="38"/>
  <c r="D133" i="38"/>
  <c r="D132" i="38"/>
  <c r="D131" i="38"/>
  <c r="D130" i="38"/>
  <c r="D129" i="38"/>
  <c r="D128" i="38"/>
  <c r="D127" i="38"/>
  <c r="D126" i="38"/>
  <c r="D125" i="38"/>
  <c r="D124" i="38"/>
  <c r="D123" i="38"/>
  <c r="D122" i="38"/>
  <c r="D121" i="38"/>
  <c r="D120" i="38"/>
  <c r="D119" i="38"/>
  <c r="D118" i="38"/>
  <c r="D117" i="38"/>
  <c r="D116" i="38"/>
  <c r="D115" i="38"/>
  <c r="D114" i="38"/>
  <c r="D113" i="38"/>
  <c r="D112" i="38"/>
  <c r="D111" i="38"/>
  <c r="D110" i="38"/>
  <c r="D109" i="38"/>
  <c r="D108" i="38"/>
  <c r="D107" i="38"/>
  <c r="D106" i="38"/>
  <c r="D105" i="38"/>
  <c r="D104" i="38"/>
  <c r="D103" i="38"/>
  <c r="D102" i="38"/>
  <c r="D101" i="38"/>
  <c r="D100" i="38"/>
  <c r="D99" i="38"/>
  <c r="D98" i="38"/>
  <c r="D97" i="38"/>
  <c r="D96" i="38"/>
  <c r="D95" i="38"/>
  <c r="D94" i="38"/>
  <c r="D93" i="38"/>
  <c r="D92" i="38"/>
  <c r="D91" i="38"/>
  <c r="D90" i="38"/>
  <c r="D89" i="38"/>
  <c r="D88" i="38"/>
  <c r="D87" i="38"/>
  <c r="D86" i="38"/>
  <c r="D85" i="38"/>
  <c r="D84" i="38"/>
  <c r="D83" i="38"/>
  <c r="D82" i="38"/>
  <c r="D81" i="38"/>
  <c r="D80" i="38"/>
  <c r="D79" i="38"/>
  <c r="D78" i="38"/>
  <c r="D77" i="38"/>
  <c r="D76" i="38"/>
  <c r="D75" i="38"/>
  <c r="D74" i="38"/>
  <c r="D73" i="38"/>
  <c r="D71" i="38"/>
  <c r="D70" i="38"/>
  <c r="D69" i="38"/>
  <c r="D68" i="38"/>
  <c r="D67" i="38"/>
  <c r="D66" i="38"/>
  <c r="D65" i="38"/>
  <c r="D64" i="38"/>
  <c r="D63" i="38"/>
  <c r="D62" i="38"/>
  <c r="D61" i="38"/>
  <c r="D60" i="38"/>
  <c r="D59" i="38"/>
  <c r="D58" i="38"/>
  <c r="D57" i="38"/>
  <c r="D56" i="38"/>
  <c r="D55" i="38"/>
  <c r="D54" i="38"/>
  <c r="D53" i="38"/>
  <c r="D52" i="38"/>
  <c r="D51" i="38"/>
  <c r="D50" i="38"/>
  <c r="D48" i="38"/>
  <c r="D47" i="38"/>
  <c r="D46" i="38"/>
  <c r="D45" i="38"/>
  <c r="D44" i="38"/>
  <c r="D43" i="38"/>
  <c r="D42" i="38"/>
  <c r="D41" i="38"/>
  <c r="D40" i="38"/>
  <c r="G21" i="38"/>
  <c r="J21" i="38" s="1"/>
  <c r="N28" i="38"/>
  <c r="N27" i="38"/>
  <c r="N26" i="38"/>
  <c r="N25" i="38"/>
  <c r="N21" i="38"/>
  <c r="N20" i="38"/>
  <c r="N19" i="38"/>
  <c r="N18" i="38"/>
  <c r="N17" i="38"/>
  <c r="N16" i="38"/>
  <c r="N15" i="38"/>
  <c r="N14" i="38"/>
  <c r="N13" i="38"/>
  <c r="N12" i="38"/>
  <c r="N11" i="38"/>
  <c r="N10" i="38"/>
  <c r="H28" i="38"/>
  <c r="H26" i="38"/>
  <c r="H25" i="38"/>
  <c r="J16" i="38"/>
  <c r="C36" i="38"/>
  <c r="C35" i="38"/>
  <c r="D11" i="38"/>
  <c r="D12" i="38"/>
  <c r="D13" i="38"/>
  <c r="D14" i="38"/>
  <c r="D15" i="38"/>
  <c r="D16" i="38"/>
  <c r="D17" i="38"/>
  <c r="D18" i="38"/>
  <c r="D19" i="38"/>
  <c r="D20" i="38"/>
  <c r="D21" i="38"/>
  <c r="D22" i="38"/>
  <c r="D23" i="38"/>
  <c r="D24" i="38"/>
  <c r="D25" i="38"/>
  <c r="D26" i="38"/>
  <c r="D27" i="38"/>
  <c r="D28" i="38"/>
  <c r="D29" i="38"/>
  <c r="D30" i="38"/>
  <c r="D37" i="38"/>
  <c r="D38" i="38"/>
  <c r="D39" i="38"/>
  <c r="G14" i="38"/>
  <c r="J14" i="38" s="1"/>
  <c r="G13" i="38"/>
  <c r="J13" i="38" s="1"/>
  <c r="G12" i="38"/>
  <c r="J12" i="38" s="1"/>
  <c r="G11" i="38"/>
  <c r="G10" i="38"/>
  <c r="G20" i="38"/>
  <c r="J20" i="38" s="1"/>
  <c r="G19" i="38"/>
  <c r="G18" i="38"/>
  <c r="G17" i="38"/>
  <c r="G16" i="38"/>
  <c r="C374" i="38"/>
  <c r="C373" i="38"/>
  <c r="C372" i="38"/>
  <c r="C371" i="38"/>
  <c r="C370" i="38"/>
  <c r="C369" i="38"/>
  <c r="C368" i="38"/>
  <c r="C367" i="38"/>
  <c r="C366" i="38"/>
  <c r="C365" i="38"/>
  <c r="C364" i="38"/>
  <c r="C363" i="38"/>
  <c r="C362" i="38"/>
  <c r="C361" i="38"/>
  <c r="C360" i="38"/>
  <c r="C359" i="38"/>
  <c r="C358" i="38"/>
  <c r="C357" i="38"/>
  <c r="C356" i="38"/>
  <c r="C355" i="38"/>
  <c r="C354" i="38"/>
  <c r="C353" i="38"/>
  <c r="C352" i="38"/>
  <c r="C351" i="38"/>
  <c r="C350" i="38"/>
  <c r="C349" i="38"/>
  <c r="C348" i="38"/>
  <c r="C347" i="38"/>
  <c r="C346" i="38"/>
  <c r="C345" i="38"/>
  <c r="C344" i="38"/>
  <c r="C343" i="38"/>
  <c r="C342" i="38"/>
  <c r="C341" i="38"/>
  <c r="C340" i="38"/>
  <c r="C339" i="38"/>
  <c r="C338" i="38"/>
  <c r="C337" i="38"/>
  <c r="C336" i="38"/>
  <c r="C335" i="38"/>
  <c r="C334" i="38"/>
  <c r="C333" i="38"/>
  <c r="C332" i="38"/>
  <c r="C331" i="38"/>
  <c r="C330" i="38"/>
  <c r="C329" i="38"/>
  <c r="C328" i="38"/>
  <c r="C327" i="38"/>
  <c r="C326" i="38"/>
  <c r="C325" i="38"/>
  <c r="C324" i="38"/>
  <c r="C323" i="38"/>
  <c r="C322" i="38"/>
  <c r="C321" i="38"/>
  <c r="C320" i="38"/>
  <c r="C319" i="38"/>
  <c r="C318" i="38"/>
  <c r="C317" i="38"/>
  <c r="C316" i="38"/>
  <c r="C315" i="38"/>
  <c r="C314" i="38"/>
  <c r="C313" i="38"/>
  <c r="C312" i="38"/>
  <c r="C311" i="38"/>
  <c r="C310" i="38"/>
  <c r="C309" i="38"/>
  <c r="C308" i="38"/>
  <c r="C307" i="38"/>
  <c r="C306" i="38"/>
  <c r="C305" i="38"/>
  <c r="C304" i="38"/>
  <c r="C303" i="38"/>
  <c r="C302" i="38"/>
  <c r="C301" i="38"/>
  <c r="C300" i="38"/>
  <c r="C299" i="38"/>
  <c r="C298" i="38"/>
  <c r="C297" i="38"/>
  <c r="C296" i="38"/>
  <c r="C295" i="38"/>
  <c r="C294" i="38"/>
  <c r="C293" i="38"/>
  <c r="C292" i="38"/>
  <c r="C291" i="38"/>
  <c r="C290" i="38"/>
  <c r="C289" i="38"/>
  <c r="C288" i="38"/>
  <c r="C287" i="38"/>
  <c r="C286" i="38"/>
  <c r="C285" i="38"/>
  <c r="C284" i="38"/>
  <c r="C283" i="38"/>
  <c r="C282" i="38"/>
  <c r="C281" i="38"/>
  <c r="C280" i="38"/>
  <c r="C279" i="38"/>
  <c r="C278" i="38"/>
  <c r="C277" i="38"/>
  <c r="C276" i="38"/>
  <c r="C275" i="38"/>
  <c r="C274" i="38"/>
  <c r="C273" i="38"/>
  <c r="C272" i="38"/>
  <c r="C271" i="38"/>
  <c r="C270" i="38"/>
  <c r="C269" i="38"/>
  <c r="C268" i="38"/>
  <c r="C267" i="38"/>
  <c r="C266" i="38"/>
  <c r="C265" i="38"/>
  <c r="C264" i="38"/>
  <c r="C263" i="38"/>
  <c r="C262" i="38"/>
  <c r="C261" i="38"/>
  <c r="C260" i="38"/>
  <c r="C259" i="38"/>
  <c r="C258" i="38"/>
  <c r="C257" i="38"/>
  <c r="C256" i="38"/>
  <c r="C255" i="38"/>
  <c r="C254" i="38"/>
  <c r="C253" i="38"/>
  <c r="C252" i="38"/>
  <c r="C251" i="38"/>
  <c r="C250" i="38"/>
  <c r="C249" i="38"/>
  <c r="C248" i="38"/>
  <c r="C247" i="38"/>
  <c r="C246" i="38"/>
  <c r="C245" i="38"/>
  <c r="C244" i="38"/>
  <c r="C243" i="38"/>
  <c r="C242" i="38"/>
  <c r="C241" i="38"/>
  <c r="C240" i="38"/>
  <c r="C239" i="38"/>
  <c r="C238" i="38"/>
  <c r="C237" i="38"/>
  <c r="C236" i="38"/>
  <c r="C235" i="38"/>
  <c r="C234" i="38"/>
  <c r="C233" i="38"/>
  <c r="C232" i="38"/>
  <c r="C231" i="38"/>
  <c r="C230" i="38"/>
  <c r="C229" i="38"/>
  <c r="C228" i="38"/>
  <c r="C227" i="38"/>
  <c r="C226" i="38"/>
  <c r="C225" i="38"/>
  <c r="C224" i="38"/>
  <c r="C223" i="38"/>
  <c r="C222" i="38"/>
  <c r="C221" i="38"/>
  <c r="C220" i="38"/>
  <c r="C219" i="38"/>
  <c r="C218" i="38"/>
  <c r="C217" i="38"/>
  <c r="C216" i="38"/>
  <c r="C215" i="38"/>
  <c r="C214" i="38"/>
  <c r="C213" i="38"/>
  <c r="C212" i="38"/>
  <c r="C211" i="38"/>
  <c r="C210" i="38"/>
  <c r="C209" i="38"/>
  <c r="C208" i="38"/>
  <c r="C207" i="38"/>
  <c r="C206" i="38"/>
  <c r="C205" i="38"/>
  <c r="C204" i="38"/>
  <c r="C203" i="38"/>
  <c r="C202" i="38"/>
  <c r="C201" i="38"/>
  <c r="C200" i="38"/>
  <c r="C199" i="38"/>
  <c r="C198" i="38"/>
  <c r="C197" i="38"/>
  <c r="C196" i="38"/>
  <c r="C195" i="38"/>
  <c r="C194" i="38"/>
  <c r="C193" i="38"/>
  <c r="C192" i="38"/>
  <c r="C191" i="38"/>
  <c r="C190" i="38"/>
  <c r="C189" i="38"/>
  <c r="C188" i="38"/>
  <c r="C187" i="38"/>
  <c r="C186" i="38"/>
  <c r="C185" i="38"/>
  <c r="C184" i="38"/>
  <c r="C183" i="38"/>
  <c r="C182" i="38"/>
  <c r="C181" i="38"/>
  <c r="C180" i="38"/>
  <c r="C179" i="38"/>
  <c r="C178" i="38"/>
  <c r="C177" i="38"/>
  <c r="C176" i="38"/>
  <c r="C175" i="38"/>
  <c r="C174" i="38"/>
  <c r="C173" i="38"/>
  <c r="C172" i="38"/>
  <c r="C171" i="38"/>
  <c r="C170" i="38"/>
  <c r="C169" i="38"/>
  <c r="C168" i="38"/>
  <c r="C167" i="38"/>
  <c r="C166" i="38"/>
  <c r="C165" i="38"/>
  <c r="C164" i="38"/>
  <c r="C163" i="38"/>
  <c r="C162" i="38"/>
  <c r="C161" i="38"/>
  <c r="C160" i="38"/>
  <c r="C159" i="38"/>
  <c r="C158" i="38"/>
  <c r="C157" i="38"/>
  <c r="C156" i="38"/>
  <c r="C155" i="38"/>
  <c r="C154" i="38"/>
  <c r="C153" i="38"/>
  <c r="C152" i="38"/>
  <c r="C151" i="38"/>
  <c r="C150" i="38"/>
  <c r="C149" i="38"/>
  <c r="C148" i="38"/>
  <c r="C147" i="38"/>
  <c r="C146" i="38"/>
  <c r="C145" i="38"/>
  <c r="C144" i="38"/>
  <c r="C143" i="38"/>
  <c r="C142" i="38"/>
  <c r="C141" i="38"/>
  <c r="C140" i="38"/>
  <c r="C139" i="38"/>
  <c r="C138" i="38"/>
  <c r="C137" i="38"/>
  <c r="C136" i="38"/>
  <c r="C135" i="38"/>
  <c r="C134" i="38"/>
  <c r="C133" i="38"/>
  <c r="C132" i="38"/>
  <c r="C131" i="38"/>
  <c r="C130" i="38"/>
  <c r="C129" i="38"/>
  <c r="C128" i="38"/>
  <c r="C127" i="38"/>
  <c r="C126" i="38"/>
  <c r="C125" i="38"/>
  <c r="C124" i="38"/>
  <c r="C123" i="38"/>
  <c r="C122" i="38"/>
  <c r="C121" i="38"/>
  <c r="C120" i="38"/>
  <c r="C119" i="38"/>
  <c r="C118" i="38"/>
  <c r="C117" i="38"/>
  <c r="C116" i="38"/>
  <c r="C115" i="38"/>
  <c r="C114" i="38"/>
  <c r="C113" i="38"/>
  <c r="C112" i="38"/>
  <c r="C111" i="38"/>
  <c r="C110" i="38"/>
  <c r="C109" i="38"/>
  <c r="C108" i="38"/>
  <c r="C107" i="38"/>
  <c r="C106" i="38"/>
  <c r="C105" i="38"/>
  <c r="C104" i="38"/>
  <c r="C103" i="38"/>
  <c r="C102" i="38"/>
  <c r="C101" i="38"/>
  <c r="C100" i="38"/>
  <c r="C99" i="38"/>
  <c r="C98" i="38"/>
  <c r="C97" i="38"/>
  <c r="C96" i="38"/>
  <c r="C95" i="38"/>
  <c r="C94" i="38"/>
  <c r="C93" i="38"/>
  <c r="C92" i="38"/>
  <c r="C91" i="38"/>
  <c r="C90" i="38"/>
  <c r="C89" i="38"/>
  <c r="C88" i="38"/>
  <c r="C87" i="38"/>
  <c r="C86" i="38"/>
  <c r="C85" i="38"/>
  <c r="C84" i="38"/>
  <c r="C83" i="38"/>
  <c r="C82" i="38"/>
  <c r="C81" i="38"/>
  <c r="C80" i="38"/>
  <c r="C79" i="38"/>
  <c r="C78" i="38"/>
  <c r="C77" i="38"/>
  <c r="C76" i="38"/>
  <c r="C75" i="38"/>
  <c r="C74" i="38"/>
  <c r="C73" i="38"/>
  <c r="C72" i="38"/>
  <c r="C71" i="38"/>
  <c r="C70" i="38"/>
  <c r="C69" i="38"/>
  <c r="C68" i="38"/>
  <c r="C67" i="38"/>
  <c r="C66" i="38"/>
  <c r="C65" i="38"/>
  <c r="C64" i="38"/>
  <c r="C63" i="38"/>
  <c r="C62" i="38"/>
  <c r="C61" i="38"/>
  <c r="C60" i="38"/>
  <c r="C59" i="38"/>
  <c r="C58" i="38"/>
  <c r="C57" i="38"/>
  <c r="C56" i="38"/>
  <c r="C55" i="38"/>
  <c r="C54" i="38"/>
  <c r="C53" i="38"/>
  <c r="C52" i="38"/>
  <c r="C51" i="38"/>
  <c r="C50" i="38"/>
  <c r="C49" i="38"/>
  <c r="C48" i="38"/>
  <c r="C47" i="38"/>
  <c r="C46" i="38"/>
  <c r="C45" i="38"/>
  <c r="C44" i="38"/>
  <c r="C43" i="38"/>
  <c r="C42" i="38"/>
  <c r="C41" i="38"/>
  <c r="C40" i="38"/>
  <c r="C39" i="38"/>
  <c r="C38" i="38"/>
  <c r="C37" i="38"/>
  <c r="C34" i="38"/>
  <c r="C33" i="38"/>
  <c r="C31" i="38"/>
  <c r="C30" i="38"/>
  <c r="C29" i="38"/>
  <c r="C28" i="38"/>
  <c r="C27" i="38"/>
  <c r="C26" i="38"/>
  <c r="C25" i="38"/>
  <c r="C24" i="38"/>
  <c r="C23" i="38"/>
  <c r="C22" i="38"/>
  <c r="C21" i="38"/>
  <c r="C20" i="38"/>
  <c r="C19" i="38"/>
  <c r="C18" i="38"/>
  <c r="C17" i="38"/>
  <c r="C16" i="38"/>
  <c r="C15" i="38"/>
  <c r="C14" i="38"/>
  <c r="C13" i="38"/>
  <c r="C12" i="38"/>
  <c r="C11" i="38"/>
  <c r="C10" i="38"/>
  <c r="F22" i="36"/>
  <c r="F21" i="36"/>
  <c r="F20" i="36"/>
  <c r="F19" i="36"/>
  <c r="F18" i="36"/>
  <c r="F17" i="36"/>
  <c r="F16" i="36"/>
  <c r="F15" i="36"/>
  <c r="F14" i="36"/>
  <c r="F13" i="36"/>
  <c r="F12" i="36"/>
  <c r="F11" i="36"/>
  <c r="K17" i="2"/>
  <c r="C23" i="29"/>
  <c r="P30" i="20" l="1"/>
  <c r="P31" i="20"/>
  <c r="P33" i="20"/>
  <c r="I31" i="20"/>
  <c r="P35" i="20"/>
  <c r="O35" i="20"/>
  <c r="P34" i="20"/>
  <c r="O33" i="20"/>
  <c r="P32" i="20"/>
  <c r="O48" i="20"/>
  <c r="I34" i="20"/>
  <c r="O305" i="20"/>
  <c r="P304" i="20"/>
  <c r="P71" i="20"/>
  <c r="O32" i="20"/>
  <c r="I30" i="20"/>
  <c r="P306" i="20"/>
  <c r="I305" i="20"/>
  <c r="O307" i="20"/>
  <c r="I307" i="20"/>
  <c r="O71" i="20"/>
  <c r="I309" i="20"/>
  <c r="P309" i="20"/>
  <c r="P308" i="20"/>
  <c r="O308" i="20"/>
  <c r="O306" i="20"/>
  <c r="I304" i="20"/>
  <c r="J17" i="38"/>
  <c r="J10" i="38"/>
  <c r="J18" i="38"/>
  <c r="J11" i="38"/>
  <c r="J19" i="38"/>
  <c r="G27" i="38"/>
  <c r="H27" i="38" s="1"/>
  <c r="G28" i="38"/>
  <c r="G26" i="38"/>
  <c r="G15" i="38"/>
  <c r="C32" i="38"/>
  <c r="F35" i="38" s="1"/>
  <c r="F36" i="38" s="1"/>
  <c r="J31" i="28"/>
  <c r="L329" i="20"/>
  <c r="L328" i="20"/>
  <c r="L327" i="20"/>
  <c r="L326" i="20"/>
  <c r="L325" i="20"/>
  <c r="L324" i="20"/>
  <c r="L323" i="20"/>
  <c r="L322" i="20"/>
  <c r="L321" i="20"/>
  <c r="L320" i="20"/>
  <c r="L319" i="20"/>
  <c r="L318" i="20"/>
  <c r="L317" i="20"/>
  <c r="L316" i="20"/>
  <c r="L315" i="20"/>
  <c r="L314" i="20"/>
  <c r="L313" i="20"/>
  <c r="L312" i="20"/>
  <c r="L311" i="20"/>
  <c r="L310" i="20"/>
  <c r="L303" i="20"/>
  <c r="L302" i="20"/>
  <c r="L301" i="20"/>
  <c r="L300" i="20"/>
  <c r="L299" i="20"/>
  <c r="L298" i="20"/>
  <c r="L297" i="20"/>
  <c r="L296" i="20"/>
  <c r="L295" i="20"/>
  <c r="L294" i="20"/>
  <c r="L293" i="20"/>
  <c r="L292" i="20"/>
  <c r="L291" i="20"/>
  <c r="L290" i="20"/>
  <c r="L289" i="20"/>
  <c r="L288" i="20"/>
  <c r="L287" i="20"/>
  <c r="L286" i="20"/>
  <c r="L285" i="20"/>
  <c r="L284" i="20"/>
  <c r="L283" i="20"/>
  <c r="L282" i="20"/>
  <c r="L281" i="20"/>
  <c r="L280" i="20"/>
  <c r="L279" i="20"/>
  <c r="L278" i="20"/>
  <c r="L277" i="20"/>
  <c r="L276" i="20"/>
  <c r="L275" i="20"/>
  <c r="L274" i="20"/>
  <c r="L273" i="20"/>
  <c r="L272" i="20"/>
  <c r="L271" i="20"/>
  <c r="L270" i="20"/>
  <c r="L269" i="20"/>
  <c r="L268" i="20"/>
  <c r="L267" i="20"/>
  <c r="L266" i="20"/>
  <c r="L265" i="20"/>
  <c r="L264" i="20"/>
  <c r="L263" i="20"/>
  <c r="L262" i="20"/>
  <c r="L261" i="20"/>
  <c r="L260" i="20"/>
  <c r="L259" i="20"/>
  <c r="L258" i="20"/>
  <c r="L257" i="20"/>
  <c r="L256" i="20"/>
  <c r="L255" i="20"/>
  <c r="L254" i="20"/>
  <c r="L253" i="20"/>
  <c r="L252" i="20"/>
  <c r="L251" i="20"/>
  <c r="L250" i="20"/>
  <c r="L249" i="20"/>
  <c r="L248" i="20"/>
  <c r="L247" i="20"/>
  <c r="L246" i="20"/>
  <c r="L245" i="20"/>
  <c r="L244" i="20"/>
  <c r="L243" i="20"/>
  <c r="L242" i="20"/>
  <c r="L241" i="20"/>
  <c r="L240" i="20"/>
  <c r="L239" i="20"/>
  <c r="L238" i="20"/>
  <c r="L237" i="20"/>
  <c r="L236" i="20"/>
  <c r="L235" i="20"/>
  <c r="L234" i="20"/>
  <c r="L233" i="20"/>
  <c r="L232" i="20"/>
  <c r="L231" i="20"/>
  <c r="L230" i="20"/>
  <c r="L229" i="20"/>
  <c r="L228" i="20"/>
  <c r="L227" i="20"/>
  <c r="L226" i="20"/>
  <c r="L225" i="20"/>
  <c r="L224" i="20"/>
  <c r="L223" i="20"/>
  <c r="L222" i="20"/>
  <c r="L221" i="20"/>
  <c r="L220" i="20"/>
  <c r="L219" i="20"/>
  <c r="L218" i="20"/>
  <c r="L217" i="20"/>
  <c r="L216" i="20"/>
  <c r="L215" i="20"/>
  <c r="L214" i="20"/>
  <c r="L213" i="20"/>
  <c r="L212" i="20"/>
  <c r="L211" i="20"/>
  <c r="L210" i="20"/>
  <c r="L209" i="20"/>
  <c r="L208" i="20"/>
  <c r="L207" i="20"/>
  <c r="L206" i="20"/>
  <c r="L205" i="20"/>
  <c r="L204" i="20"/>
  <c r="L203" i="20"/>
  <c r="L202" i="20"/>
  <c r="L201" i="20"/>
  <c r="L200" i="20"/>
  <c r="L199" i="20"/>
  <c r="L198" i="20"/>
  <c r="L197" i="20"/>
  <c r="L196" i="20"/>
  <c r="L195" i="20"/>
  <c r="L194" i="20"/>
  <c r="L193" i="20"/>
  <c r="L192" i="20"/>
  <c r="L191" i="20"/>
  <c r="L190" i="20"/>
  <c r="L189" i="20"/>
  <c r="L188" i="20"/>
  <c r="L187" i="20"/>
  <c r="L186" i="20"/>
  <c r="L185" i="20"/>
  <c r="L184" i="20"/>
  <c r="L183" i="20"/>
  <c r="L182" i="20"/>
  <c r="L181" i="20"/>
  <c r="L180" i="20"/>
  <c r="L179" i="20"/>
  <c r="L178" i="20"/>
  <c r="L177" i="20"/>
  <c r="L176" i="20"/>
  <c r="L175" i="20"/>
  <c r="L174" i="20"/>
  <c r="L173" i="20"/>
  <c r="L172" i="20"/>
  <c r="L171" i="20"/>
  <c r="L170" i="20"/>
  <c r="L169" i="20"/>
  <c r="L168" i="20"/>
  <c r="L167" i="20"/>
  <c r="L166" i="20"/>
  <c r="L165" i="20"/>
  <c r="L164" i="20"/>
  <c r="L163" i="20"/>
  <c r="L162" i="20"/>
  <c r="L161" i="20"/>
  <c r="L160" i="20"/>
  <c r="L159" i="20"/>
  <c r="L158" i="20"/>
  <c r="L157" i="20"/>
  <c r="L156" i="20"/>
  <c r="L155" i="20"/>
  <c r="L154" i="20"/>
  <c r="L153" i="20"/>
  <c r="L152" i="20"/>
  <c r="L151" i="20"/>
  <c r="L150" i="20"/>
  <c r="L149" i="20"/>
  <c r="L148" i="20"/>
  <c r="L147" i="20"/>
  <c r="L146" i="20"/>
  <c r="L145" i="20"/>
  <c r="L144" i="20"/>
  <c r="L143" i="20"/>
  <c r="L142" i="20"/>
  <c r="L141" i="20"/>
  <c r="L140" i="20"/>
  <c r="L139" i="20"/>
  <c r="L138" i="20"/>
  <c r="L137" i="20"/>
  <c r="L136" i="20"/>
  <c r="L135" i="20"/>
  <c r="L134" i="20"/>
  <c r="L133" i="20"/>
  <c r="L132" i="20"/>
  <c r="L131" i="20"/>
  <c r="L130" i="20"/>
  <c r="L129" i="20"/>
  <c r="L128" i="20"/>
  <c r="L127" i="20"/>
  <c r="L126" i="20"/>
  <c r="L125" i="20"/>
  <c r="L124" i="20"/>
  <c r="L123" i="20"/>
  <c r="L122" i="20"/>
  <c r="L121" i="20"/>
  <c r="L120" i="20"/>
  <c r="L119" i="20"/>
  <c r="L118" i="20"/>
  <c r="L117" i="20"/>
  <c r="L116" i="20"/>
  <c r="L115" i="20"/>
  <c r="L114" i="20"/>
  <c r="L113" i="20"/>
  <c r="L112" i="20"/>
  <c r="L111" i="20"/>
  <c r="L110" i="20"/>
  <c r="L109" i="20"/>
  <c r="L108" i="20"/>
  <c r="L107" i="20"/>
  <c r="L106" i="20"/>
  <c r="L105" i="20"/>
  <c r="L104" i="20"/>
  <c r="L103" i="20"/>
  <c r="L102" i="20"/>
  <c r="L101" i="20"/>
  <c r="L100" i="20"/>
  <c r="L99" i="20"/>
  <c r="L98" i="20"/>
  <c r="L97" i="20"/>
  <c r="L96" i="20"/>
  <c r="L95" i="20"/>
  <c r="L94" i="20"/>
  <c r="L93" i="20"/>
  <c r="L92" i="20"/>
  <c r="L91" i="20"/>
  <c r="L90" i="20"/>
  <c r="L89" i="20"/>
  <c r="L88" i="20"/>
  <c r="L87" i="20"/>
  <c r="L86" i="20"/>
  <c r="L85" i="20"/>
  <c r="L84" i="20"/>
  <c r="L83" i="20"/>
  <c r="L82" i="20"/>
  <c r="L81" i="20"/>
  <c r="L80" i="20"/>
  <c r="L79" i="20"/>
  <c r="L78" i="20"/>
  <c r="L77" i="20"/>
  <c r="L76" i="20"/>
  <c r="L75" i="20"/>
  <c r="L74" i="20"/>
  <c r="L73" i="20"/>
  <c r="L72" i="20"/>
  <c r="L70" i="20"/>
  <c r="L69" i="20"/>
  <c r="L68" i="20"/>
  <c r="L67" i="20"/>
  <c r="L66" i="20"/>
  <c r="L65" i="20"/>
  <c r="L64" i="20"/>
  <c r="L63" i="20"/>
  <c r="L62" i="20"/>
  <c r="L61" i="20"/>
  <c r="L60" i="20"/>
  <c r="L59" i="20"/>
  <c r="L58" i="20"/>
  <c r="L57" i="20"/>
  <c r="L56" i="20"/>
  <c r="L55" i="20"/>
  <c r="L54" i="20"/>
  <c r="L53" i="20"/>
  <c r="L52" i="20"/>
  <c r="L51" i="20"/>
  <c r="L50" i="20"/>
  <c r="L49" i="20"/>
  <c r="L47" i="20"/>
  <c r="L46" i="20"/>
  <c r="L45" i="20"/>
  <c r="L44" i="20"/>
  <c r="L43" i="20"/>
  <c r="L42" i="20"/>
  <c r="L41" i="20"/>
  <c r="L40" i="20"/>
  <c r="L39" i="20"/>
  <c r="L38" i="20"/>
  <c r="L37" i="20"/>
  <c r="L36" i="20"/>
  <c r="L29" i="20"/>
  <c r="L28" i="20"/>
  <c r="L27" i="20"/>
  <c r="L26" i="20"/>
  <c r="L25" i="20"/>
  <c r="L24" i="20"/>
  <c r="L23" i="20"/>
  <c r="L22" i="20"/>
  <c r="L21" i="20"/>
  <c r="L20" i="20"/>
  <c r="L19" i="20"/>
  <c r="L18" i="20"/>
  <c r="L17" i="20"/>
  <c r="L16" i="20"/>
  <c r="L15" i="20"/>
  <c r="L14" i="20"/>
  <c r="L13" i="20"/>
  <c r="L12" i="20"/>
  <c r="L11" i="20"/>
  <c r="L10" i="20"/>
  <c r="E331" i="20"/>
  <c r="C22" i="29"/>
  <c r="C20" i="29"/>
  <c r="C19" i="29"/>
  <c r="C18" i="29"/>
  <c r="C17" i="29"/>
  <c r="C15" i="29"/>
  <c r="C14" i="29"/>
  <c r="C13" i="29"/>
  <c r="C12" i="29"/>
  <c r="C11" i="29"/>
  <c r="C10" i="29"/>
  <c r="C16" i="29"/>
  <c r="N31" i="54"/>
  <c r="L331" i="20" l="1"/>
  <c r="J15" i="38"/>
  <c r="F32" i="38"/>
  <c r="F33" i="38" s="1"/>
  <c r="C376" i="38"/>
  <c r="C377" i="38" s="1"/>
  <c r="G25" i="38"/>
  <c r="G22" i="38"/>
  <c r="G23" i="38" s="1"/>
  <c r="K28" i="38"/>
  <c r="K27" i="38"/>
  <c r="K26" i="38"/>
  <c r="K25" i="38"/>
  <c r="K22" i="38"/>
  <c r="K23" i="38" s="1"/>
  <c r="J22" i="38" l="1"/>
  <c r="H17" i="38"/>
  <c r="H21" i="38"/>
  <c r="H10" i="38"/>
  <c r="H12" i="38"/>
  <c r="H19" i="38"/>
  <c r="H18" i="38"/>
  <c r="H20" i="38"/>
  <c r="H16" i="38"/>
  <c r="H14" i="38"/>
  <c r="H11" i="38"/>
  <c r="H13" i="38"/>
  <c r="H15" i="38"/>
  <c r="C31" i="57" l="1"/>
  <c r="C32" i="57" l="1"/>
  <c r="C37" i="57" s="1"/>
  <c r="K246" i="56"/>
  <c r="K245" i="56"/>
  <c r="K247" i="56" s="1"/>
  <c r="K243" i="56"/>
  <c r="V246" i="56"/>
  <c r="Q246" i="56"/>
  <c r="Q243" i="56"/>
  <c r="P243" i="56"/>
  <c r="V243" i="56"/>
  <c r="P246" i="56"/>
  <c r="V245" i="56"/>
  <c r="V247" i="56" s="1"/>
  <c r="P245" i="56"/>
  <c r="V241" i="56"/>
  <c r="Q241" i="56"/>
  <c r="P241" i="56"/>
  <c r="K241" i="56"/>
  <c r="U238" i="56"/>
  <c r="T238" i="56"/>
  <c r="S238" i="56"/>
  <c r="Q238" i="56"/>
  <c r="O238" i="56"/>
  <c r="M238" i="56"/>
  <c r="L238" i="56"/>
  <c r="U237" i="56"/>
  <c r="T237" i="56"/>
  <c r="S237" i="56"/>
  <c r="Q237" i="56"/>
  <c r="O237" i="56"/>
  <c r="M237" i="56"/>
  <c r="L237" i="56"/>
  <c r="U236" i="56"/>
  <c r="T236" i="56"/>
  <c r="S236" i="56"/>
  <c r="Q236" i="56"/>
  <c r="O236" i="56"/>
  <c r="M236" i="56"/>
  <c r="L236" i="56"/>
  <c r="U235" i="56"/>
  <c r="T235" i="56"/>
  <c r="S235" i="56"/>
  <c r="Q235" i="56"/>
  <c r="O235" i="56"/>
  <c r="M235" i="56"/>
  <c r="L235" i="56"/>
  <c r="U234" i="56"/>
  <c r="T234" i="56"/>
  <c r="S234" i="56"/>
  <c r="Q234" i="56"/>
  <c r="O234" i="56"/>
  <c r="M234" i="56"/>
  <c r="L234" i="56"/>
  <c r="U233" i="56"/>
  <c r="T233" i="56"/>
  <c r="S233" i="56"/>
  <c r="Q233" i="56"/>
  <c r="O233" i="56"/>
  <c r="M233" i="56"/>
  <c r="L233" i="56"/>
  <c r="U232" i="56"/>
  <c r="T232" i="56"/>
  <c r="Q232" i="56"/>
  <c r="O232" i="56"/>
  <c r="M232" i="56"/>
  <c r="L232" i="56"/>
  <c r="U231" i="56"/>
  <c r="T231" i="56"/>
  <c r="S231" i="56"/>
  <c r="Q231" i="56"/>
  <c r="O231" i="56"/>
  <c r="M231" i="56"/>
  <c r="L231" i="56"/>
  <c r="U230" i="56"/>
  <c r="T230" i="56"/>
  <c r="S230" i="56"/>
  <c r="Q230" i="56"/>
  <c r="O230" i="56"/>
  <c r="M230" i="56"/>
  <c r="L230" i="56"/>
  <c r="U229" i="56"/>
  <c r="T229" i="56"/>
  <c r="S229" i="56"/>
  <c r="Q229" i="56"/>
  <c r="O229" i="56"/>
  <c r="M229" i="56"/>
  <c r="L229" i="56"/>
  <c r="U228" i="56"/>
  <c r="T228" i="56"/>
  <c r="S228" i="56"/>
  <c r="Q228" i="56"/>
  <c r="O228" i="56"/>
  <c r="M228" i="56"/>
  <c r="L228" i="56"/>
  <c r="U227" i="56"/>
  <c r="T227" i="56"/>
  <c r="S227" i="56"/>
  <c r="Q227" i="56"/>
  <c r="O227" i="56"/>
  <c r="M227" i="56"/>
  <c r="L227" i="56"/>
  <c r="U226" i="56"/>
  <c r="T226" i="56"/>
  <c r="S226" i="56"/>
  <c r="Q226" i="56"/>
  <c r="O226" i="56"/>
  <c r="M226" i="56"/>
  <c r="L226" i="56"/>
  <c r="U225" i="56"/>
  <c r="T225" i="56"/>
  <c r="S225" i="56"/>
  <c r="Q225" i="56"/>
  <c r="O225" i="56"/>
  <c r="M225" i="56"/>
  <c r="L225" i="56"/>
  <c r="U224" i="56"/>
  <c r="T224" i="56"/>
  <c r="S224" i="56"/>
  <c r="Q224" i="56"/>
  <c r="O224" i="56"/>
  <c r="M224" i="56"/>
  <c r="L224" i="56"/>
  <c r="U223" i="56"/>
  <c r="T223" i="56"/>
  <c r="S223" i="56"/>
  <c r="Q223" i="56"/>
  <c r="O223" i="56"/>
  <c r="M223" i="56"/>
  <c r="L223" i="56"/>
  <c r="U222" i="56"/>
  <c r="T222" i="56"/>
  <c r="S222" i="56"/>
  <c r="Q222" i="56"/>
  <c r="O222" i="56"/>
  <c r="M222" i="56"/>
  <c r="L222" i="56"/>
  <c r="U221" i="56"/>
  <c r="T221" i="56"/>
  <c r="S221" i="56"/>
  <c r="Q221" i="56"/>
  <c r="O221" i="56"/>
  <c r="M221" i="56"/>
  <c r="L221" i="56"/>
  <c r="U220" i="56"/>
  <c r="T220" i="56"/>
  <c r="S220" i="56"/>
  <c r="Q220" i="56"/>
  <c r="O220" i="56"/>
  <c r="M220" i="56"/>
  <c r="L220" i="56"/>
  <c r="U219" i="56"/>
  <c r="T219" i="56"/>
  <c r="S219" i="56"/>
  <c r="Q219" i="56"/>
  <c r="O219" i="56"/>
  <c r="M219" i="56"/>
  <c r="L219" i="56"/>
  <c r="U218" i="56"/>
  <c r="T218" i="56"/>
  <c r="S218" i="56"/>
  <c r="Q218" i="56"/>
  <c r="O218" i="56"/>
  <c r="M218" i="56"/>
  <c r="L218" i="56"/>
  <c r="U217" i="56"/>
  <c r="T217" i="56"/>
  <c r="S217" i="56"/>
  <c r="Q217" i="56"/>
  <c r="O217" i="56"/>
  <c r="M217" i="56"/>
  <c r="L217" i="56"/>
  <c r="U216" i="56"/>
  <c r="T216" i="56"/>
  <c r="S216" i="56"/>
  <c r="Q216" i="56"/>
  <c r="O216" i="56"/>
  <c r="M216" i="56"/>
  <c r="L216" i="56"/>
  <c r="U215" i="56"/>
  <c r="T215" i="56"/>
  <c r="S215" i="56"/>
  <c r="Q215" i="56"/>
  <c r="O215" i="56"/>
  <c r="M215" i="56"/>
  <c r="L215" i="56"/>
  <c r="U214" i="56"/>
  <c r="T214" i="56"/>
  <c r="S214" i="56"/>
  <c r="Q214" i="56"/>
  <c r="O214" i="56"/>
  <c r="M214" i="56"/>
  <c r="L214" i="56"/>
  <c r="U213" i="56"/>
  <c r="T213" i="56"/>
  <c r="S213" i="56"/>
  <c r="Q213" i="56"/>
  <c r="O213" i="56"/>
  <c r="M213" i="56"/>
  <c r="L213" i="56"/>
  <c r="U212" i="56"/>
  <c r="T212" i="56"/>
  <c r="S212" i="56"/>
  <c r="Q212" i="56"/>
  <c r="O212" i="56"/>
  <c r="M212" i="56"/>
  <c r="L212" i="56"/>
  <c r="U211" i="56"/>
  <c r="T211" i="56"/>
  <c r="S211" i="56"/>
  <c r="Q211" i="56"/>
  <c r="O211" i="56"/>
  <c r="M211" i="56"/>
  <c r="L211" i="56"/>
  <c r="U210" i="56"/>
  <c r="T210" i="56"/>
  <c r="S210" i="56"/>
  <c r="Q210" i="56"/>
  <c r="O210" i="56"/>
  <c r="M210" i="56"/>
  <c r="L210" i="56"/>
  <c r="U209" i="56"/>
  <c r="T209" i="56"/>
  <c r="S209" i="56"/>
  <c r="Q209" i="56"/>
  <c r="O209" i="56"/>
  <c r="M209" i="56"/>
  <c r="L209" i="56"/>
  <c r="U208" i="56"/>
  <c r="T208" i="56"/>
  <c r="S208" i="56"/>
  <c r="Q208" i="56"/>
  <c r="O208" i="56"/>
  <c r="M208" i="56"/>
  <c r="L208" i="56"/>
  <c r="U207" i="56"/>
  <c r="T207" i="56"/>
  <c r="S207" i="56"/>
  <c r="Q207" i="56"/>
  <c r="O207" i="56"/>
  <c r="M207" i="56"/>
  <c r="L207" i="56"/>
  <c r="U206" i="56"/>
  <c r="T206" i="56"/>
  <c r="S206" i="56"/>
  <c r="Q206" i="56"/>
  <c r="O206" i="56"/>
  <c r="M206" i="56"/>
  <c r="L206" i="56"/>
  <c r="U205" i="56"/>
  <c r="T205" i="56"/>
  <c r="S205" i="56"/>
  <c r="Q205" i="56"/>
  <c r="O205" i="56"/>
  <c r="M205" i="56"/>
  <c r="L205" i="56"/>
  <c r="U204" i="56"/>
  <c r="T204" i="56"/>
  <c r="S204" i="56"/>
  <c r="Q204" i="56"/>
  <c r="O204" i="56"/>
  <c r="M204" i="56"/>
  <c r="L204" i="56"/>
  <c r="U203" i="56"/>
  <c r="T203" i="56"/>
  <c r="Q203" i="56"/>
  <c r="O203" i="56"/>
  <c r="M203" i="56"/>
  <c r="L203" i="56"/>
  <c r="U202" i="56"/>
  <c r="T202" i="56"/>
  <c r="S202" i="56"/>
  <c r="Q202" i="56"/>
  <c r="O202" i="56"/>
  <c r="M202" i="56"/>
  <c r="L202" i="56"/>
  <c r="U201" i="56"/>
  <c r="T201" i="56"/>
  <c r="S201" i="56"/>
  <c r="Q201" i="56"/>
  <c r="O201" i="56"/>
  <c r="M201" i="56"/>
  <c r="L201" i="56"/>
  <c r="U200" i="56"/>
  <c r="T200" i="56"/>
  <c r="S200" i="56"/>
  <c r="Q200" i="56"/>
  <c r="O200" i="56"/>
  <c r="M200" i="56"/>
  <c r="L200" i="56"/>
  <c r="U199" i="56"/>
  <c r="T199" i="56"/>
  <c r="S199" i="56"/>
  <c r="Q199" i="56"/>
  <c r="O199" i="56"/>
  <c r="M199" i="56"/>
  <c r="L199" i="56"/>
  <c r="U198" i="56"/>
  <c r="T198" i="56"/>
  <c r="S198" i="56"/>
  <c r="Q198" i="56"/>
  <c r="O198" i="56"/>
  <c r="M198" i="56"/>
  <c r="L198" i="56"/>
  <c r="U197" i="56"/>
  <c r="T197" i="56"/>
  <c r="S197" i="56"/>
  <c r="Q197" i="56"/>
  <c r="O197" i="56"/>
  <c r="M197" i="56"/>
  <c r="L197" i="56"/>
  <c r="U196" i="56"/>
  <c r="T196" i="56"/>
  <c r="Q196" i="56"/>
  <c r="O196" i="56"/>
  <c r="M196" i="56"/>
  <c r="L196" i="56"/>
  <c r="U195" i="56"/>
  <c r="T195" i="56"/>
  <c r="S195" i="56"/>
  <c r="Q195" i="56"/>
  <c r="O195" i="56"/>
  <c r="M195" i="56"/>
  <c r="L195" i="56"/>
  <c r="U194" i="56"/>
  <c r="T194" i="56"/>
  <c r="S194" i="56"/>
  <c r="Q194" i="56"/>
  <c r="O194" i="56"/>
  <c r="M194" i="56"/>
  <c r="L194" i="56"/>
  <c r="U193" i="56"/>
  <c r="T193" i="56"/>
  <c r="S193" i="56"/>
  <c r="Q193" i="56"/>
  <c r="O193" i="56"/>
  <c r="M193" i="56"/>
  <c r="L193" i="56"/>
  <c r="U192" i="56"/>
  <c r="T192" i="56"/>
  <c r="S192" i="56"/>
  <c r="Q192" i="56"/>
  <c r="O192" i="56"/>
  <c r="M192" i="56"/>
  <c r="L192" i="56"/>
  <c r="U191" i="56"/>
  <c r="T191" i="56"/>
  <c r="S191" i="56"/>
  <c r="Q191" i="56"/>
  <c r="O191" i="56"/>
  <c r="M191" i="56"/>
  <c r="L191" i="56"/>
  <c r="U190" i="56"/>
  <c r="T190" i="56"/>
  <c r="S190" i="56"/>
  <c r="Q190" i="56"/>
  <c r="O190" i="56"/>
  <c r="M190" i="56"/>
  <c r="L190" i="56"/>
  <c r="U189" i="56"/>
  <c r="T189" i="56"/>
  <c r="S189" i="56"/>
  <c r="Q189" i="56"/>
  <c r="O189" i="56"/>
  <c r="M189" i="56"/>
  <c r="L189" i="56"/>
  <c r="U188" i="56"/>
  <c r="T188" i="56"/>
  <c r="S188" i="56"/>
  <c r="Q188" i="56"/>
  <c r="O188" i="56"/>
  <c r="M188" i="56"/>
  <c r="L188" i="56"/>
  <c r="U187" i="56"/>
  <c r="T187" i="56"/>
  <c r="S187" i="56"/>
  <c r="Q187" i="56"/>
  <c r="O187" i="56"/>
  <c r="M187" i="56"/>
  <c r="L187" i="56"/>
  <c r="U186" i="56"/>
  <c r="T186" i="56"/>
  <c r="S186" i="56"/>
  <c r="Q186" i="56"/>
  <c r="O186" i="56"/>
  <c r="M186" i="56"/>
  <c r="L186" i="56"/>
  <c r="U185" i="56"/>
  <c r="T185" i="56"/>
  <c r="S185" i="56"/>
  <c r="Q185" i="56"/>
  <c r="O185" i="56"/>
  <c r="M185" i="56"/>
  <c r="L185" i="56"/>
  <c r="U184" i="56"/>
  <c r="T184" i="56"/>
  <c r="S184" i="56"/>
  <c r="Q184" i="56"/>
  <c r="O184" i="56"/>
  <c r="M184" i="56"/>
  <c r="L184" i="56"/>
  <c r="U183" i="56"/>
  <c r="T183" i="56"/>
  <c r="S183" i="56"/>
  <c r="Q183" i="56"/>
  <c r="O183" i="56"/>
  <c r="M183" i="56"/>
  <c r="L183" i="56"/>
  <c r="U182" i="56"/>
  <c r="T182" i="56"/>
  <c r="S182" i="56"/>
  <c r="Q182" i="56"/>
  <c r="O182" i="56"/>
  <c r="M182" i="56"/>
  <c r="L182" i="56"/>
  <c r="U181" i="56"/>
  <c r="T181" i="56"/>
  <c r="S181" i="56"/>
  <c r="Q181" i="56"/>
  <c r="O181" i="56"/>
  <c r="M181" i="56"/>
  <c r="L181" i="56"/>
  <c r="U180" i="56"/>
  <c r="T180" i="56"/>
  <c r="S180" i="56"/>
  <c r="Q180" i="56"/>
  <c r="O180" i="56"/>
  <c r="M180" i="56"/>
  <c r="L180" i="56"/>
  <c r="U179" i="56"/>
  <c r="T179" i="56"/>
  <c r="S179" i="56"/>
  <c r="Q179" i="56"/>
  <c r="O179" i="56"/>
  <c r="M179" i="56"/>
  <c r="L179" i="56"/>
  <c r="U178" i="56"/>
  <c r="T178" i="56"/>
  <c r="S178" i="56"/>
  <c r="Q178" i="56"/>
  <c r="O178" i="56"/>
  <c r="M178" i="56"/>
  <c r="L178" i="56"/>
  <c r="U177" i="56"/>
  <c r="T177" i="56"/>
  <c r="S177" i="56"/>
  <c r="Q177" i="56"/>
  <c r="O177" i="56"/>
  <c r="M177" i="56"/>
  <c r="L177" i="56"/>
  <c r="U176" i="56"/>
  <c r="T176" i="56"/>
  <c r="S176" i="56"/>
  <c r="Q176" i="56"/>
  <c r="O176" i="56"/>
  <c r="M176" i="56"/>
  <c r="L176" i="56"/>
  <c r="U175" i="56"/>
  <c r="T175" i="56"/>
  <c r="S175" i="56"/>
  <c r="Q175" i="56"/>
  <c r="O175" i="56"/>
  <c r="M175" i="56"/>
  <c r="L175" i="56"/>
  <c r="U174" i="56"/>
  <c r="T174" i="56"/>
  <c r="S174" i="56"/>
  <c r="Q174" i="56"/>
  <c r="O174" i="56"/>
  <c r="M174" i="56"/>
  <c r="L174" i="56"/>
  <c r="U173" i="56"/>
  <c r="T173" i="56"/>
  <c r="S173" i="56"/>
  <c r="Q173" i="56"/>
  <c r="O173" i="56"/>
  <c r="M173" i="56"/>
  <c r="L173" i="56"/>
  <c r="U172" i="56"/>
  <c r="T172" i="56"/>
  <c r="S172" i="56"/>
  <c r="Q172" i="56"/>
  <c r="O172" i="56"/>
  <c r="M172" i="56"/>
  <c r="L172" i="56"/>
  <c r="U171" i="56"/>
  <c r="T171" i="56"/>
  <c r="S171" i="56"/>
  <c r="Q171" i="56"/>
  <c r="O171" i="56"/>
  <c r="M171" i="56"/>
  <c r="L171" i="56"/>
  <c r="U170" i="56"/>
  <c r="T170" i="56"/>
  <c r="S170" i="56"/>
  <c r="Q170" i="56"/>
  <c r="O170" i="56"/>
  <c r="M170" i="56"/>
  <c r="L170" i="56"/>
  <c r="U169" i="56"/>
  <c r="T169" i="56"/>
  <c r="S169" i="56"/>
  <c r="Q169" i="56"/>
  <c r="O169" i="56"/>
  <c r="M169" i="56"/>
  <c r="L169" i="56"/>
  <c r="U168" i="56"/>
  <c r="T168" i="56"/>
  <c r="S168" i="56"/>
  <c r="Q168" i="56"/>
  <c r="O168" i="56"/>
  <c r="M168" i="56"/>
  <c r="L168" i="56"/>
  <c r="U167" i="56"/>
  <c r="T167" i="56"/>
  <c r="S167" i="56"/>
  <c r="Q167" i="56"/>
  <c r="O167" i="56"/>
  <c r="M167" i="56"/>
  <c r="L167" i="56"/>
  <c r="U166" i="56"/>
  <c r="T166" i="56"/>
  <c r="S166" i="56"/>
  <c r="Q166" i="56"/>
  <c r="O166" i="56"/>
  <c r="M166" i="56"/>
  <c r="L166" i="56"/>
  <c r="U165" i="56"/>
  <c r="T165" i="56"/>
  <c r="S165" i="56"/>
  <c r="Q165" i="56"/>
  <c r="O165" i="56"/>
  <c r="M165" i="56"/>
  <c r="L165" i="56"/>
  <c r="U164" i="56"/>
  <c r="T164" i="56"/>
  <c r="S164" i="56"/>
  <c r="Q164" i="56"/>
  <c r="O164" i="56"/>
  <c r="M164" i="56"/>
  <c r="L164" i="56"/>
  <c r="U163" i="56"/>
  <c r="T163" i="56"/>
  <c r="S163" i="56"/>
  <c r="Q163" i="56"/>
  <c r="O163" i="56"/>
  <c r="M163" i="56"/>
  <c r="L163" i="56"/>
  <c r="U162" i="56"/>
  <c r="T162" i="56"/>
  <c r="S162" i="56"/>
  <c r="Q162" i="56"/>
  <c r="O162" i="56"/>
  <c r="M162" i="56"/>
  <c r="L162" i="56"/>
  <c r="U161" i="56"/>
  <c r="T161" i="56"/>
  <c r="S161" i="56"/>
  <c r="Q161" i="56"/>
  <c r="O161" i="56"/>
  <c r="M161" i="56"/>
  <c r="L161" i="56"/>
  <c r="U160" i="56"/>
  <c r="T160" i="56"/>
  <c r="S160" i="56"/>
  <c r="Q160" i="56"/>
  <c r="O160" i="56"/>
  <c r="M160" i="56"/>
  <c r="L160" i="56"/>
  <c r="U159" i="56"/>
  <c r="T159" i="56"/>
  <c r="S159" i="56"/>
  <c r="Q159" i="56"/>
  <c r="O159" i="56"/>
  <c r="M159" i="56"/>
  <c r="L159" i="56"/>
  <c r="U158" i="56"/>
  <c r="T158" i="56"/>
  <c r="S158" i="56"/>
  <c r="Q158" i="56"/>
  <c r="O158" i="56"/>
  <c r="M158" i="56"/>
  <c r="L158" i="56"/>
  <c r="U157" i="56"/>
  <c r="T157" i="56"/>
  <c r="S157" i="56"/>
  <c r="Q157" i="56"/>
  <c r="O157" i="56"/>
  <c r="M157" i="56"/>
  <c r="L157" i="56"/>
  <c r="U156" i="56"/>
  <c r="T156" i="56"/>
  <c r="S156" i="56"/>
  <c r="Q156" i="56"/>
  <c r="O156" i="56"/>
  <c r="M156" i="56"/>
  <c r="L156" i="56"/>
  <c r="U155" i="56"/>
  <c r="T155" i="56"/>
  <c r="S155" i="56"/>
  <c r="Q155" i="56"/>
  <c r="O155" i="56"/>
  <c r="M155" i="56"/>
  <c r="L155" i="56"/>
  <c r="U154" i="56"/>
  <c r="T154" i="56"/>
  <c r="S154" i="56"/>
  <c r="Q154" i="56"/>
  <c r="O154" i="56"/>
  <c r="M154" i="56"/>
  <c r="L154" i="56"/>
  <c r="U153" i="56"/>
  <c r="T153" i="56"/>
  <c r="S153" i="56"/>
  <c r="Q153" i="56"/>
  <c r="O153" i="56"/>
  <c r="M153" i="56"/>
  <c r="L153" i="56"/>
  <c r="U152" i="56"/>
  <c r="T152" i="56"/>
  <c r="S152" i="56"/>
  <c r="Q152" i="56"/>
  <c r="O152" i="56"/>
  <c r="M152" i="56"/>
  <c r="L152" i="56"/>
  <c r="U151" i="56"/>
  <c r="T151" i="56"/>
  <c r="S151" i="56"/>
  <c r="Q151" i="56"/>
  <c r="O151" i="56"/>
  <c r="M151" i="56"/>
  <c r="L151" i="56"/>
  <c r="U150" i="56"/>
  <c r="T150" i="56"/>
  <c r="S150" i="56"/>
  <c r="Q150" i="56"/>
  <c r="O150" i="56"/>
  <c r="M150" i="56"/>
  <c r="L150" i="56"/>
  <c r="U149" i="56"/>
  <c r="T149" i="56"/>
  <c r="S149" i="56"/>
  <c r="Q149" i="56"/>
  <c r="O149" i="56"/>
  <c r="M149" i="56"/>
  <c r="L149" i="56"/>
  <c r="U148" i="56"/>
  <c r="T148" i="56"/>
  <c r="S148" i="56"/>
  <c r="Q148" i="56"/>
  <c r="O148" i="56"/>
  <c r="M148" i="56"/>
  <c r="L148" i="56"/>
  <c r="U147" i="56"/>
  <c r="T147" i="56"/>
  <c r="S147" i="56"/>
  <c r="Q147" i="56"/>
  <c r="O147" i="56"/>
  <c r="M147" i="56"/>
  <c r="L147" i="56"/>
  <c r="U146" i="56"/>
  <c r="T146" i="56"/>
  <c r="S146" i="56"/>
  <c r="Q146" i="56"/>
  <c r="O146" i="56"/>
  <c r="M146" i="56"/>
  <c r="L146" i="56"/>
  <c r="U145" i="56"/>
  <c r="T145" i="56"/>
  <c r="S145" i="56"/>
  <c r="Q145" i="56"/>
  <c r="O145" i="56"/>
  <c r="M145" i="56"/>
  <c r="L145" i="56"/>
  <c r="U144" i="56"/>
  <c r="T144" i="56"/>
  <c r="S144" i="56"/>
  <c r="Q144" i="56"/>
  <c r="O144" i="56"/>
  <c r="M144" i="56"/>
  <c r="L144" i="56"/>
  <c r="U143" i="56"/>
  <c r="T143" i="56"/>
  <c r="S143" i="56"/>
  <c r="Q143" i="56"/>
  <c r="O143" i="56"/>
  <c r="M143" i="56"/>
  <c r="L143" i="56"/>
  <c r="U142" i="56"/>
  <c r="T142" i="56"/>
  <c r="S142" i="56"/>
  <c r="Q142" i="56"/>
  <c r="O142" i="56"/>
  <c r="M142" i="56"/>
  <c r="L142" i="56"/>
  <c r="U141" i="56"/>
  <c r="T141" i="56"/>
  <c r="S141" i="56"/>
  <c r="Q141" i="56"/>
  <c r="O141" i="56"/>
  <c r="M141" i="56"/>
  <c r="L141" i="56"/>
  <c r="U140" i="56"/>
  <c r="T140" i="56"/>
  <c r="S140" i="56"/>
  <c r="Q140" i="56"/>
  <c r="O140" i="56"/>
  <c r="M140" i="56"/>
  <c r="L140" i="56"/>
  <c r="U139" i="56"/>
  <c r="T139" i="56"/>
  <c r="S139" i="56"/>
  <c r="Q139" i="56"/>
  <c r="O139" i="56"/>
  <c r="M139" i="56"/>
  <c r="L139" i="56"/>
  <c r="U138" i="56"/>
  <c r="T138" i="56"/>
  <c r="S138" i="56"/>
  <c r="Q138" i="56"/>
  <c r="O138" i="56"/>
  <c r="M138" i="56"/>
  <c r="L138" i="56"/>
  <c r="U137" i="56"/>
  <c r="T137" i="56"/>
  <c r="S137" i="56"/>
  <c r="Q137" i="56"/>
  <c r="O137" i="56"/>
  <c r="M137" i="56"/>
  <c r="L137" i="56"/>
  <c r="U136" i="56"/>
  <c r="T136" i="56"/>
  <c r="S136" i="56"/>
  <c r="Q136" i="56"/>
  <c r="O136" i="56"/>
  <c r="M136" i="56"/>
  <c r="L136" i="56"/>
  <c r="U135" i="56"/>
  <c r="T135" i="56"/>
  <c r="S135" i="56"/>
  <c r="Q135" i="56"/>
  <c r="O135" i="56"/>
  <c r="M135" i="56"/>
  <c r="L135" i="56"/>
  <c r="U134" i="56"/>
  <c r="T134" i="56"/>
  <c r="S134" i="56"/>
  <c r="Q134" i="56"/>
  <c r="O134" i="56"/>
  <c r="M134" i="56"/>
  <c r="L134" i="56"/>
  <c r="U133" i="56"/>
  <c r="T133" i="56"/>
  <c r="S133" i="56"/>
  <c r="Q133" i="56"/>
  <c r="O133" i="56"/>
  <c r="M133" i="56"/>
  <c r="L133" i="56"/>
  <c r="U132" i="56"/>
  <c r="T132" i="56"/>
  <c r="S132" i="56"/>
  <c r="Q132" i="56"/>
  <c r="O132" i="56"/>
  <c r="M132" i="56"/>
  <c r="L132" i="56"/>
  <c r="U131" i="56"/>
  <c r="T131" i="56"/>
  <c r="S131" i="56"/>
  <c r="Q131" i="56"/>
  <c r="O131" i="56"/>
  <c r="M131" i="56"/>
  <c r="L131" i="56"/>
  <c r="U130" i="56"/>
  <c r="T130" i="56"/>
  <c r="S130" i="56"/>
  <c r="Q130" i="56"/>
  <c r="O130" i="56"/>
  <c r="M130" i="56"/>
  <c r="L130" i="56"/>
  <c r="U129" i="56"/>
  <c r="T129" i="56"/>
  <c r="S129" i="56"/>
  <c r="Q129" i="56"/>
  <c r="O129" i="56"/>
  <c r="M129" i="56"/>
  <c r="L129" i="56"/>
  <c r="U128" i="56"/>
  <c r="T128" i="56"/>
  <c r="S128" i="56"/>
  <c r="Q128" i="56"/>
  <c r="O128" i="56"/>
  <c r="M128" i="56"/>
  <c r="L128" i="56"/>
  <c r="U127" i="56"/>
  <c r="T127" i="56"/>
  <c r="S127" i="56"/>
  <c r="Q127" i="56"/>
  <c r="O127" i="56"/>
  <c r="M127" i="56"/>
  <c r="L127" i="56"/>
  <c r="U126" i="56"/>
  <c r="T126" i="56"/>
  <c r="S126" i="56"/>
  <c r="Q126" i="56"/>
  <c r="O126" i="56"/>
  <c r="M126" i="56"/>
  <c r="L126" i="56"/>
  <c r="U125" i="56"/>
  <c r="T125" i="56"/>
  <c r="S125" i="56"/>
  <c r="Q125" i="56"/>
  <c r="O125" i="56"/>
  <c r="M125" i="56"/>
  <c r="L125" i="56"/>
  <c r="U124" i="56"/>
  <c r="T124" i="56"/>
  <c r="S124" i="56"/>
  <c r="Q124" i="56"/>
  <c r="O124" i="56"/>
  <c r="M124" i="56"/>
  <c r="L124" i="56"/>
  <c r="U123" i="56"/>
  <c r="T123" i="56"/>
  <c r="S123" i="56"/>
  <c r="Q123" i="56"/>
  <c r="O123" i="56"/>
  <c r="M123" i="56"/>
  <c r="L123" i="56"/>
  <c r="U122" i="56"/>
  <c r="T122" i="56"/>
  <c r="S122" i="56"/>
  <c r="Q122" i="56"/>
  <c r="O122" i="56"/>
  <c r="M122" i="56"/>
  <c r="L122" i="56"/>
  <c r="U121" i="56"/>
  <c r="T121" i="56"/>
  <c r="S121" i="56"/>
  <c r="Q121" i="56"/>
  <c r="O121" i="56"/>
  <c r="M121" i="56"/>
  <c r="L121" i="56"/>
  <c r="U120" i="56"/>
  <c r="T120" i="56"/>
  <c r="S120" i="56"/>
  <c r="Q120" i="56"/>
  <c r="O120" i="56"/>
  <c r="M120" i="56"/>
  <c r="L120" i="56"/>
  <c r="U119" i="56"/>
  <c r="T119" i="56"/>
  <c r="S119" i="56"/>
  <c r="Q119" i="56"/>
  <c r="O119" i="56"/>
  <c r="M119" i="56"/>
  <c r="L119" i="56"/>
  <c r="U118" i="56"/>
  <c r="T118" i="56"/>
  <c r="S118" i="56"/>
  <c r="Q118" i="56"/>
  <c r="O118" i="56"/>
  <c r="M118" i="56"/>
  <c r="L118" i="56"/>
  <c r="U117" i="56"/>
  <c r="T117" i="56"/>
  <c r="S117" i="56"/>
  <c r="Q117" i="56"/>
  <c r="O117" i="56"/>
  <c r="M117" i="56"/>
  <c r="L117" i="56"/>
  <c r="U116" i="56"/>
  <c r="T116" i="56"/>
  <c r="S116" i="56"/>
  <c r="Q116" i="56"/>
  <c r="O116" i="56"/>
  <c r="M116" i="56"/>
  <c r="L116" i="56"/>
  <c r="U115" i="56"/>
  <c r="T115" i="56"/>
  <c r="S115" i="56"/>
  <c r="Q115" i="56"/>
  <c r="O115" i="56"/>
  <c r="M115" i="56"/>
  <c r="L115" i="56"/>
  <c r="U114" i="56"/>
  <c r="T114" i="56"/>
  <c r="S114" i="56"/>
  <c r="Q114" i="56"/>
  <c r="O114" i="56"/>
  <c r="M114" i="56"/>
  <c r="L114" i="56"/>
  <c r="U113" i="56"/>
  <c r="T113" i="56"/>
  <c r="S113" i="56"/>
  <c r="Q113" i="56"/>
  <c r="O113" i="56"/>
  <c r="M113" i="56"/>
  <c r="L113" i="56"/>
  <c r="U112" i="56"/>
  <c r="T112" i="56"/>
  <c r="M112" i="56"/>
  <c r="L112" i="56"/>
  <c r="U111" i="56"/>
  <c r="T111" i="56"/>
  <c r="S111" i="56"/>
  <c r="Q111" i="56"/>
  <c r="O111" i="56"/>
  <c r="M111" i="56"/>
  <c r="L111" i="56"/>
  <c r="U110" i="56"/>
  <c r="T110" i="56"/>
  <c r="S110" i="56"/>
  <c r="Q110" i="56"/>
  <c r="O110" i="56"/>
  <c r="M110" i="56"/>
  <c r="L110" i="56"/>
  <c r="U109" i="56"/>
  <c r="T109" i="56"/>
  <c r="S109" i="56"/>
  <c r="Q109" i="56"/>
  <c r="O109" i="56"/>
  <c r="M109" i="56"/>
  <c r="L109" i="56"/>
  <c r="U108" i="56"/>
  <c r="T108" i="56"/>
  <c r="S108" i="56"/>
  <c r="Q108" i="56"/>
  <c r="O108" i="56"/>
  <c r="M108" i="56"/>
  <c r="L108" i="56"/>
  <c r="U107" i="56"/>
  <c r="T107" i="56"/>
  <c r="S107" i="56"/>
  <c r="Q107" i="56"/>
  <c r="O107" i="56"/>
  <c r="M107" i="56"/>
  <c r="L107" i="56"/>
  <c r="U106" i="56"/>
  <c r="T106" i="56"/>
  <c r="S106" i="56"/>
  <c r="Q106" i="56"/>
  <c r="O106" i="56"/>
  <c r="M106" i="56"/>
  <c r="L106" i="56"/>
  <c r="U105" i="56"/>
  <c r="T105" i="56"/>
  <c r="S105" i="56"/>
  <c r="Q105" i="56"/>
  <c r="O105" i="56"/>
  <c r="M105" i="56"/>
  <c r="L105" i="56"/>
  <c r="U104" i="56"/>
  <c r="T104" i="56"/>
  <c r="S104" i="56"/>
  <c r="Q104" i="56"/>
  <c r="O104" i="56"/>
  <c r="M104" i="56"/>
  <c r="L104" i="56"/>
  <c r="U103" i="56"/>
  <c r="T103" i="56"/>
  <c r="S103" i="56"/>
  <c r="Q103" i="56"/>
  <c r="O103" i="56"/>
  <c r="M103" i="56"/>
  <c r="L103" i="56"/>
  <c r="U102" i="56"/>
  <c r="T102" i="56"/>
  <c r="S102" i="56"/>
  <c r="Q102" i="56"/>
  <c r="O102" i="56"/>
  <c r="M102" i="56"/>
  <c r="L102" i="56"/>
  <c r="U101" i="56"/>
  <c r="T101" i="56"/>
  <c r="S101" i="56"/>
  <c r="Q101" i="56"/>
  <c r="O101" i="56"/>
  <c r="M101" i="56"/>
  <c r="L101" i="56"/>
  <c r="U100" i="56"/>
  <c r="T100" i="56"/>
  <c r="S100" i="56"/>
  <c r="Q100" i="56"/>
  <c r="O100" i="56"/>
  <c r="M100" i="56"/>
  <c r="L100" i="56"/>
  <c r="U99" i="56"/>
  <c r="T99" i="56"/>
  <c r="S99" i="56"/>
  <c r="Q99" i="56"/>
  <c r="O99" i="56"/>
  <c r="M99" i="56"/>
  <c r="L99" i="56"/>
  <c r="U98" i="56"/>
  <c r="T98" i="56"/>
  <c r="S98" i="56"/>
  <c r="Q98" i="56"/>
  <c r="O98" i="56"/>
  <c r="M98" i="56"/>
  <c r="L98" i="56"/>
  <c r="U97" i="56"/>
  <c r="T97" i="56"/>
  <c r="S97" i="56"/>
  <c r="Q97" i="56"/>
  <c r="O97" i="56"/>
  <c r="M97" i="56"/>
  <c r="L97" i="56"/>
  <c r="U96" i="56"/>
  <c r="T96" i="56"/>
  <c r="S96" i="56"/>
  <c r="Q96" i="56"/>
  <c r="O96" i="56"/>
  <c r="M96" i="56"/>
  <c r="L96" i="56"/>
  <c r="U95" i="56"/>
  <c r="T95" i="56"/>
  <c r="S95" i="56"/>
  <c r="Q95" i="56"/>
  <c r="O95" i="56"/>
  <c r="M95" i="56"/>
  <c r="L95" i="56"/>
  <c r="U94" i="56"/>
  <c r="T94" i="56"/>
  <c r="S94" i="56"/>
  <c r="Q94" i="56"/>
  <c r="O94" i="56"/>
  <c r="M94" i="56"/>
  <c r="L94" i="56"/>
  <c r="U93" i="56"/>
  <c r="T93" i="56"/>
  <c r="S93" i="56"/>
  <c r="Q93" i="56"/>
  <c r="O93" i="56"/>
  <c r="M93" i="56"/>
  <c r="L93" i="56"/>
  <c r="U92" i="56"/>
  <c r="T92" i="56"/>
  <c r="S92" i="56"/>
  <c r="Q92" i="56"/>
  <c r="O92" i="56"/>
  <c r="M92" i="56"/>
  <c r="L92" i="56"/>
  <c r="U91" i="56"/>
  <c r="T91" i="56"/>
  <c r="S91" i="56"/>
  <c r="Q91" i="56"/>
  <c r="O91" i="56"/>
  <c r="M91" i="56"/>
  <c r="L91" i="56"/>
  <c r="U90" i="56"/>
  <c r="T90" i="56"/>
  <c r="S90" i="56"/>
  <c r="Q90" i="56"/>
  <c r="O90" i="56"/>
  <c r="M90" i="56"/>
  <c r="L90" i="56"/>
  <c r="U89" i="56"/>
  <c r="T89" i="56"/>
  <c r="S89" i="56"/>
  <c r="Q89" i="56"/>
  <c r="O89" i="56"/>
  <c r="M89" i="56"/>
  <c r="L89" i="56"/>
  <c r="U88" i="56"/>
  <c r="T88" i="56"/>
  <c r="S88" i="56"/>
  <c r="Q88" i="56"/>
  <c r="O88" i="56"/>
  <c r="M88" i="56"/>
  <c r="L88" i="56"/>
  <c r="U87" i="56"/>
  <c r="T87" i="56"/>
  <c r="S87" i="56"/>
  <c r="Q87" i="56"/>
  <c r="O87" i="56"/>
  <c r="M87" i="56"/>
  <c r="L87" i="56"/>
  <c r="U86" i="56"/>
  <c r="T86" i="56"/>
  <c r="S86" i="56"/>
  <c r="Q86" i="56"/>
  <c r="O86" i="56"/>
  <c r="M86" i="56"/>
  <c r="L86" i="56"/>
  <c r="U85" i="56"/>
  <c r="T85" i="56"/>
  <c r="S85" i="56"/>
  <c r="Q85" i="56"/>
  <c r="O85" i="56"/>
  <c r="M85" i="56"/>
  <c r="L85" i="56"/>
  <c r="U84" i="56"/>
  <c r="T84" i="56"/>
  <c r="S84" i="56"/>
  <c r="Q84" i="56"/>
  <c r="O84" i="56"/>
  <c r="M84" i="56"/>
  <c r="L84" i="56"/>
  <c r="U83" i="56"/>
  <c r="T83" i="56"/>
  <c r="S83" i="56"/>
  <c r="Q83" i="56"/>
  <c r="O83" i="56"/>
  <c r="M83" i="56"/>
  <c r="L83" i="56"/>
  <c r="U82" i="56"/>
  <c r="T82" i="56"/>
  <c r="S82" i="56"/>
  <c r="Q82" i="56"/>
  <c r="O82" i="56"/>
  <c r="M82" i="56"/>
  <c r="L82" i="56"/>
  <c r="U81" i="56"/>
  <c r="T81" i="56"/>
  <c r="S81" i="56"/>
  <c r="Q81" i="56"/>
  <c r="O81" i="56"/>
  <c r="M81" i="56"/>
  <c r="L81" i="56"/>
  <c r="U80" i="56"/>
  <c r="T80" i="56"/>
  <c r="S80" i="56"/>
  <c r="Q80" i="56"/>
  <c r="O80" i="56"/>
  <c r="M80" i="56"/>
  <c r="L80" i="56"/>
  <c r="U79" i="56"/>
  <c r="T79" i="56"/>
  <c r="S79" i="56"/>
  <c r="Q79" i="56"/>
  <c r="O79" i="56"/>
  <c r="M79" i="56"/>
  <c r="L79" i="56"/>
  <c r="U78" i="56"/>
  <c r="T78" i="56"/>
  <c r="S78" i="56"/>
  <c r="Q78" i="56"/>
  <c r="O78" i="56"/>
  <c r="M78" i="56"/>
  <c r="L78" i="56"/>
  <c r="U77" i="56"/>
  <c r="T77" i="56"/>
  <c r="S77" i="56"/>
  <c r="Q77" i="56"/>
  <c r="O77" i="56"/>
  <c r="M77" i="56"/>
  <c r="L77" i="56"/>
  <c r="U76" i="56"/>
  <c r="T76" i="56"/>
  <c r="S76" i="56"/>
  <c r="Q76" i="56"/>
  <c r="O76" i="56"/>
  <c r="M76" i="56"/>
  <c r="L76" i="56"/>
  <c r="U75" i="56"/>
  <c r="T75" i="56"/>
  <c r="S75" i="56"/>
  <c r="Q75" i="56"/>
  <c r="O75" i="56"/>
  <c r="M75" i="56"/>
  <c r="L75" i="56"/>
  <c r="U74" i="56"/>
  <c r="T74" i="56"/>
  <c r="S74" i="56"/>
  <c r="Q74" i="56"/>
  <c r="O74" i="56"/>
  <c r="M74" i="56"/>
  <c r="L74" i="56"/>
  <c r="U73" i="56"/>
  <c r="T73" i="56"/>
  <c r="S73" i="56"/>
  <c r="Q73" i="56"/>
  <c r="O73" i="56"/>
  <c r="M73" i="56"/>
  <c r="L73" i="56"/>
  <c r="U72" i="56"/>
  <c r="T72" i="56"/>
  <c r="S72" i="56"/>
  <c r="Q72" i="56"/>
  <c r="O72" i="56"/>
  <c r="M72" i="56"/>
  <c r="L72" i="56"/>
  <c r="U71" i="56"/>
  <c r="T71" i="56"/>
  <c r="S71" i="56"/>
  <c r="Q71" i="56"/>
  <c r="O71" i="56"/>
  <c r="M71" i="56"/>
  <c r="L71" i="56"/>
  <c r="U70" i="56"/>
  <c r="T70" i="56"/>
  <c r="S70" i="56"/>
  <c r="Q70" i="56"/>
  <c r="O70" i="56"/>
  <c r="M70" i="56"/>
  <c r="L70" i="56"/>
  <c r="U69" i="56"/>
  <c r="T69" i="56"/>
  <c r="S69" i="56"/>
  <c r="Q69" i="56"/>
  <c r="O69" i="56"/>
  <c r="M69" i="56"/>
  <c r="L69" i="56"/>
  <c r="U68" i="56"/>
  <c r="T68" i="56"/>
  <c r="S68" i="56"/>
  <c r="Q68" i="56"/>
  <c r="O68" i="56"/>
  <c r="M68" i="56"/>
  <c r="L68" i="56"/>
  <c r="U67" i="56"/>
  <c r="T67" i="56"/>
  <c r="S67" i="56"/>
  <c r="Q67" i="56"/>
  <c r="O67" i="56"/>
  <c r="M67" i="56"/>
  <c r="L67" i="56"/>
  <c r="U66" i="56"/>
  <c r="T66" i="56"/>
  <c r="S66" i="56"/>
  <c r="Q66" i="56"/>
  <c r="O66" i="56"/>
  <c r="M66" i="56"/>
  <c r="L66" i="56"/>
  <c r="U65" i="56"/>
  <c r="T65" i="56"/>
  <c r="S65" i="56"/>
  <c r="Q65" i="56"/>
  <c r="O65" i="56"/>
  <c r="M65" i="56"/>
  <c r="L65" i="56"/>
  <c r="U64" i="56"/>
  <c r="T64" i="56"/>
  <c r="S64" i="56"/>
  <c r="Q64" i="56"/>
  <c r="O64" i="56"/>
  <c r="M64" i="56"/>
  <c r="L64" i="56"/>
  <c r="U63" i="56"/>
  <c r="T63" i="56"/>
  <c r="S63" i="56"/>
  <c r="Q63" i="56"/>
  <c r="O63" i="56"/>
  <c r="M63" i="56"/>
  <c r="L63" i="56"/>
  <c r="U62" i="56"/>
  <c r="T62" i="56"/>
  <c r="S62" i="56"/>
  <c r="Q62" i="56"/>
  <c r="O62" i="56"/>
  <c r="M62" i="56"/>
  <c r="L62" i="56"/>
  <c r="U61" i="56"/>
  <c r="T61" i="56"/>
  <c r="S61" i="56"/>
  <c r="Q61" i="56"/>
  <c r="O61" i="56"/>
  <c r="M61" i="56"/>
  <c r="L61" i="56"/>
  <c r="U60" i="56"/>
  <c r="T60" i="56"/>
  <c r="S60" i="56"/>
  <c r="Q60" i="56"/>
  <c r="O60" i="56"/>
  <c r="M60" i="56"/>
  <c r="L60" i="56"/>
  <c r="U59" i="56"/>
  <c r="T59" i="56"/>
  <c r="S59" i="56"/>
  <c r="Q59" i="56"/>
  <c r="O59" i="56"/>
  <c r="M59" i="56"/>
  <c r="L59" i="56"/>
  <c r="U58" i="56"/>
  <c r="T58" i="56"/>
  <c r="S58" i="56"/>
  <c r="Q58" i="56"/>
  <c r="O58" i="56"/>
  <c r="M58" i="56"/>
  <c r="L58" i="56"/>
  <c r="U57" i="56"/>
  <c r="T57" i="56"/>
  <c r="S57" i="56"/>
  <c r="Q57" i="56"/>
  <c r="O57" i="56"/>
  <c r="M57" i="56"/>
  <c r="L57" i="56"/>
  <c r="U56" i="56"/>
  <c r="T56" i="56"/>
  <c r="S56" i="56"/>
  <c r="Q56" i="56"/>
  <c r="O56" i="56"/>
  <c r="M56" i="56"/>
  <c r="L56" i="56"/>
  <c r="U55" i="56"/>
  <c r="T55" i="56"/>
  <c r="S55" i="56"/>
  <c r="Q55" i="56"/>
  <c r="O55" i="56"/>
  <c r="M55" i="56"/>
  <c r="L55" i="56"/>
  <c r="U54" i="56"/>
  <c r="T54" i="56"/>
  <c r="S54" i="56"/>
  <c r="Q54" i="56"/>
  <c r="O54" i="56"/>
  <c r="M54" i="56"/>
  <c r="L54" i="56"/>
  <c r="U53" i="56"/>
  <c r="T53" i="56"/>
  <c r="S53" i="56"/>
  <c r="Q53" i="56"/>
  <c r="O53" i="56"/>
  <c r="M53" i="56"/>
  <c r="L53" i="56"/>
  <c r="U52" i="56"/>
  <c r="T52" i="56"/>
  <c r="S52" i="56"/>
  <c r="Q52" i="56"/>
  <c r="O52" i="56"/>
  <c r="M52" i="56"/>
  <c r="L52" i="56"/>
  <c r="U51" i="56"/>
  <c r="T51" i="56"/>
  <c r="S51" i="56"/>
  <c r="Q51" i="56"/>
  <c r="O51" i="56"/>
  <c r="M51" i="56"/>
  <c r="L51" i="56"/>
  <c r="U50" i="56"/>
  <c r="T50" i="56"/>
  <c r="Q50" i="56"/>
  <c r="O50" i="56"/>
  <c r="M50" i="56"/>
  <c r="L50" i="56"/>
  <c r="U49" i="56"/>
  <c r="T49" i="56"/>
  <c r="S49" i="56"/>
  <c r="Q49" i="56"/>
  <c r="O49" i="56"/>
  <c r="M49" i="56"/>
  <c r="L49" i="56"/>
  <c r="U48" i="56"/>
  <c r="T48" i="56"/>
  <c r="S48" i="56"/>
  <c r="Q48" i="56"/>
  <c r="O48" i="56"/>
  <c r="M48" i="56"/>
  <c r="L48" i="56"/>
  <c r="U47" i="56"/>
  <c r="T47" i="56"/>
  <c r="S47" i="56"/>
  <c r="Q47" i="56"/>
  <c r="O47" i="56"/>
  <c r="M47" i="56"/>
  <c r="L47" i="56"/>
  <c r="U46" i="56"/>
  <c r="T46" i="56"/>
  <c r="S46" i="56"/>
  <c r="Q46" i="56"/>
  <c r="O46" i="56"/>
  <c r="M46" i="56"/>
  <c r="L46" i="56"/>
  <c r="U45" i="56"/>
  <c r="T45" i="56"/>
  <c r="S45" i="56"/>
  <c r="Q45" i="56"/>
  <c r="O45" i="56"/>
  <c r="M45" i="56"/>
  <c r="L45" i="56"/>
  <c r="U44" i="56"/>
  <c r="T44" i="56"/>
  <c r="S44" i="56"/>
  <c r="Q44" i="56"/>
  <c r="O44" i="56"/>
  <c r="M44" i="56"/>
  <c r="L44" i="56"/>
  <c r="U43" i="56"/>
  <c r="T43" i="56"/>
  <c r="S43" i="56"/>
  <c r="Q43" i="56"/>
  <c r="O43" i="56"/>
  <c r="M43" i="56"/>
  <c r="L43" i="56"/>
  <c r="U42" i="56"/>
  <c r="T42" i="56"/>
  <c r="S42" i="56"/>
  <c r="Q42" i="56"/>
  <c r="O42" i="56"/>
  <c r="M42" i="56"/>
  <c r="L42" i="56"/>
  <c r="U41" i="56"/>
  <c r="T41" i="56"/>
  <c r="S41" i="56"/>
  <c r="Q41" i="56"/>
  <c r="O41" i="56"/>
  <c r="M41" i="56"/>
  <c r="L41" i="56"/>
  <c r="U40" i="56"/>
  <c r="T40" i="56"/>
  <c r="S40" i="56"/>
  <c r="Q40" i="56"/>
  <c r="O40" i="56"/>
  <c r="M40" i="56"/>
  <c r="L40" i="56"/>
  <c r="U39" i="56"/>
  <c r="T39" i="56"/>
  <c r="S39" i="56"/>
  <c r="Q39" i="56"/>
  <c r="O39" i="56"/>
  <c r="M39" i="56"/>
  <c r="L39" i="56"/>
  <c r="U38" i="56"/>
  <c r="T38" i="56"/>
  <c r="S38" i="56"/>
  <c r="Q38" i="56"/>
  <c r="O38" i="56"/>
  <c r="M38" i="56"/>
  <c r="L38" i="56"/>
  <c r="U37" i="56"/>
  <c r="T37" i="56"/>
  <c r="S37" i="56"/>
  <c r="Q37" i="56"/>
  <c r="O37" i="56"/>
  <c r="M37" i="56"/>
  <c r="L37" i="56"/>
  <c r="U36" i="56"/>
  <c r="T36" i="56"/>
  <c r="S36" i="56"/>
  <c r="Q36" i="56"/>
  <c r="O36" i="56"/>
  <c r="M36" i="56"/>
  <c r="L36" i="56"/>
  <c r="U35" i="56"/>
  <c r="T35" i="56"/>
  <c r="S35" i="56"/>
  <c r="Q35" i="56"/>
  <c r="O35" i="56"/>
  <c r="M35" i="56"/>
  <c r="L35" i="56"/>
  <c r="U34" i="56"/>
  <c r="T34" i="56"/>
  <c r="S34" i="56"/>
  <c r="Q34" i="56"/>
  <c r="O34" i="56"/>
  <c r="M34" i="56"/>
  <c r="L34" i="56"/>
  <c r="U33" i="56"/>
  <c r="T33" i="56"/>
  <c r="S33" i="56"/>
  <c r="Q33" i="56"/>
  <c r="O33" i="56"/>
  <c r="M33" i="56"/>
  <c r="L33" i="56"/>
  <c r="U32" i="56"/>
  <c r="T32" i="56"/>
  <c r="S32" i="56"/>
  <c r="Q32" i="56"/>
  <c r="O32" i="56"/>
  <c r="M32" i="56"/>
  <c r="L32" i="56"/>
  <c r="U31" i="56"/>
  <c r="T31" i="56"/>
  <c r="S31" i="56"/>
  <c r="Q31" i="56"/>
  <c r="O31" i="56"/>
  <c r="M31" i="56"/>
  <c r="L31" i="56"/>
  <c r="U30" i="56"/>
  <c r="T30" i="56"/>
  <c r="S30" i="56"/>
  <c r="Q30" i="56"/>
  <c r="O30" i="56"/>
  <c r="M30" i="56"/>
  <c r="L30" i="56"/>
  <c r="U29" i="56"/>
  <c r="T29" i="56"/>
  <c r="S29" i="56"/>
  <c r="Q29" i="56"/>
  <c r="O29" i="56"/>
  <c r="M29" i="56"/>
  <c r="L29" i="56"/>
  <c r="U28" i="56"/>
  <c r="T28" i="56"/>
  <c r="S28" i="56"/>
  <c r="Q28" i="56"/>
  <c r="O28" i="56"/>
  <c r="M28" i="56"/>
  <c r="L28" i="56"/>
  <c r="U27" i="56"/>
  <c r="T27" i="56"/>
  <c r="S27" i="56"/>
  <c r="Q27" i="56"/>
  <c r="O27" i="56"/>
  <c r="M27" i="56"/>
  <c r="L27" i="56"/>
  <c r="U26" i="56"/>
  <c r="T26" i="56"/>
  <c r="S26" i="56"/>
  <c r="Q26" i="56"/>
  <c r="O26" i="56"/>
  <c r="M26" i="56"/>
  <c r="L26" i="56"/>
  <c r="U25" i="56"/>
  <c r="T25" i="56"/>
  <c r="S25" i="56"/>
  <c r="Q25" i="56"/>
  <c r="O25" i="56"/>
  <c r="M25" i="56"/>
  <c r="L25" i="56"/>
  <c r="U24" i="56"/>
  <c r="T24" i="56"/>
  <c r="S24" i="56"/>
  <c r="Q24" i="56"/>
  <c r="O24" i="56"/>
  <c r="M24" i="56"/>
  <c r="L24" i="56"/>
  <c r="U23" i="56"/>
  <c r="T23" i="56"/>
  <c r="S23" i="56"/>
  <c r="Q23" i="56"/>
  <c r="O23" i="56"/>
  <c r="M23" i="56"/>
  <c r="L23" i="56"/>
  <c r="U22" i="56"/>
  <c r="T22" i="56"/>
  <c r="S22" i="56"/>
  <c r="Q22" i="56"/>
  <c r="O22" i="56"/>
  <c r="M22" i="56"/>
  <c r="L22" i="56"/>
  <c r="U21" i="56"/>
  <c r="T21" i="56"/>
  <c r="S21" i="56"/>
  <c r="Q21" i="56"/>
  <c r="O21" i="56"/>
  <c r="M21" i="56"/>
  <c r="L21" i="56"/>
  <c r="U20" i="56"/>
  <c r="T20" i="56"/>
  <c r="S20" i="56"/>
  <c r="Q20" i="56"/>
  <c r="O20" i="56"/>
  <c r="M20" i="56"/>
  <c r="L20" i="56"/>
  <c r="U19" i="56"/>
  <c r="T19" i="56"/>
  <c r="S19" i="56"/>
  <c r="Q19" i="56"/>
  <c r="O19" i="56"/>
  <c r="M19" i="56"/>
  <c r="L19" i="56"/>
  <c r="U18" i="56"/>
  <c r="T18" i="56"/>
  <c r="S18" i="56"/>
  <c r="Q18" i="56"/>
  <c r="O18" i="56"/>
  <c r="M18" i="56"/>
  <c r="L18" i="56"/>
  <c r="U17" i="56"/>
  <c r="T17" i="56"/>
  <c r="S17" i="56"/>
  <c r="Q17" i="56"/>
  <c r="O17" i="56"/>
  <c r="M17" i="56"/>
  <c r="L17" i="56"/>
  <c r="U16" i="56"/>
  <c r="T16" i="56"/>
  <c r="S16" i="56"/>
  <c r="Q16" i="56"/>
  <c r="O16" i="56"/>
  <c r="M16" i="56"/>
  <c r="L16" i="56"/>
  <c r="U15" i="56"/>
  <c r="T15" i="56"/>
  <c r="S15" i="56"/>
  <c r="Q15" i="56"/>
  <c r="O15" i="56"/>
  <c r="M15" i="56"/>
  <c r="L15" i="56"/>
  <c r="U14" i="56"/>
  <c r="T14" i="56"/>
  <c r="S14" i="56"/>
  <c r="Q14" i="56"/>
  <c r="O14" i="56"/>
  <c r="M14" i="56"/>
  <c r="L14" i="56"/>
  <c r="U13" i="56"/>
  <c r="T13" i="56"/>
  <c r="S13" i="56"/>
  <c r="Q13" i="56"/>
  <c r="O13" i="56"/>
  <c r="M13" i="56"/>
  <c r="L13" i="56"/>
  <c r="U12" i="56"/>
  <c r="T12" i="56"/>
  <c r="S12" i="56"/>
  <c r="Q12" i="56"/>
  <c r="O12" i="56"/>
  <c r="M12" i="56"/>
  <c r="L12" i="56"/>
  <c r="U11" i="56"/>
  <c r="T11" i="56"/>
  <c r="S11" i="56"/>
  <c r="Q11" i="56"/>
  <c r="O11" i="56"/>
  <c r="M11" i="56"/>
  <c r="L11" i="56"/>
  <c r="U10" i="56"/>
  <c r="T10" i="56"/>
  <c r="S10" i="56"/>
  <c r="Q10" i="56"/>
  <c r="O10" i="56"/>
  <c r="M10" i="56"/>
  <c r="L10" i="56"/>
  <c r="O239" i="56" l="1"/>
  <c r="C68" i="57"/>
  <c r="B98" i="57" s="1"/>
  <c r="C103" i="57" s="1"/>
  <c r="E103" i="57" s="1"/>
  <c r="Q245" i="56"/>
  <c r="Q247" i="56" s="1"/>
  <c r="P247" i="56"/>
  <c r="B53" i="57"/>
  <c r="D53" i="57" s="1"/>
  <c r="H53" i="57" s="1"/>
  <c r="B57" i="57"/>
  <c r="D57" i="57" s="1"/>
  <c r="H57" i="57" s="1"/>
  <c r="B54" i="57"/>
  <c r="D54" i="57" s="1"/>
  <c r="H54" i="57" s="1"/>
  <c r="B58" i="57"/>
  <c r="D58" i="57" s="1"/>
  <c r="H58" i="57" s="1"/>
  <c r="B51" i="57"/>
  <c r="D51" i="57" s="1"/>
  <c r="H51" i="57" s="1"/>
  <c r="B55" i="57"/>
  <c r="D55" i="57" s="1"/>
  <c r="H55" i="57" s="1"/>
  <c r="B59" i="57"/>
  <c r="D59" i="57" s="1"/>
  <c r="H59" i="57" s="1"/>
  <c r="B52" i="57"/>
  <c r="D52" i="57" s="1"/>
  <c r="H52" i="57" s="1"/>
  <c r="B56" i="57"/>
  <c r="D56" i="57" s="1"/>
  <c r="H56" i="57" s="1"/>
  <c r="T241" i="56"/>
  <c r="T242" i="56" s="1"/>
  <c r="V242" i="56"/>
  <c r="U241" i="56"/>
  <c r="U242" i="56" s="1"/>
  <c r="L241" i="56"/>
  <c r="P242" i="56" s="1"/>
  <c r="M241" i="56"/>
  <c r="Q242" i="56" s="1"/>
  <c r="N34" i="54"/>
  <c r="J32" i="28"/>
  <c r="J33" i="28" l="1"/>
  <c r="B72" i="57"/>
  <c r="D72" i="57" s="1"/>
  <c r="H72" i="57" s="1"/>
  <c r="B76" i="57"/>
  <c r="D76" i="57" s="1"/>
  <c r="H76" i="57" s="1"/>
  <c r="B71" i="57"/>
  <c r="D71" i="57" s="1"/>
  <c r="H71" i="57" s="1"/>
  <c r="B74" i="57"/>
  <c r="D74" i="57" s="1"/>
  <c r="H74" i="57" s="1"/>
  <c r="B78" i="57"/>
  <c r="D78" i="57" s="1"/>
  <c r="H78" i="57" s="1"/>
  <c r="B73" i="57"/>
  <c r="D73" i="57" s="1"/>
  <c r="H73" i="57" s="1"/>
  <c r="B75" i="57"/>
  <c r="D75" i="57" s="1"/>
  <c r="H75" i="57" s="1"/>
  <c r="B79" i="57"/>
  <c r="D79" i="57" s="1"/>
  <c r="H79" i="57" s="1"/>
  <c r="B77" i="57"/>
  <c r="D77" i="57" s="1"/>
  <c r="H77" i="57" s="1"/>
  <c r="H61" i="57"/>
  <c r="H60" i="57"/>
  <c r="K18" i="2"/>
  <c r="I76" i="57" l="1"/>
  <c r="I78" i="57"/>
  <c r="I72" i="57"/>
  <c r="I73" i="57"/>
  <c r="I79" i="57"/>
  <c r="I71" i="57"/>
  <c r="I75" i="57"/>
  <c r="I77" i="57"/>
  <c r="I74" i="57"/>
  <c r="I82" i="57"/>
  <c r="O28" i="38"/>
  <c r="O26" i="38"/>
  <c r="O25" i="38"/>
  <c r="O27" i="38"/>
  <c r="L21" i="38"/>
  <c r="I21" i="38" s="1"/>
  <c r="P21" i="38"/>
  <c r="L20" i="38"/>
  <c r="I20" i="38" s="1"/>
  <c r="P20" i="38"/>
  <c r="L19" i="38"/>
  <c r="I19" i="38" s="1"/>
  <c r="P19" i="38"/>
  <c r="L18" i="38"/>
  <c r="I18" i="38" s="1"/>
  <c r="P18" i="38"/>
  <c r="L17" i="38"/>
  <c r="I17" i="38" s="1"/>
  <c r="P17" i="38"/>
  <c r="L16" i="38"/>
  <c r="I16" i="38" s="1"/>
  <c r="P16" i="38"/>
  <c r="L15" i="38"/>
  <c r="I15" i="38" s="1"/>
  <c r="P15" i="38"/>
  <c r="L14" i="38"/>
  <c r="I14" i="38" s="1"/>
  <c r="P14" i="38"/>
  <c r="L13" i="38"/>
  <c r="I13" i="38" s="1"/>
  <c r="P13" i="38"/>
  <c r="L12" i="38"/>
  <c r="I12" i="38" s="1"/>
  <c r="P12" i="38"/>
  <c r="L11" i="38"/>
  <c r="I11" i="38" s="1"/>
  <c r="P11" i="38"/>
  <c r="L10" i="38"/>
  <c r="I10" i="38" s="1"/>
  <c r="P10" i="38"/>
  <c r="C28" i="23"/>
  <c r="C27" i="23"/>
  <c r="C31" i="23"/>
  <c r="C29" i="23"/>
  <c r="C26" i="23"/>
  <c r="C32" i="23"/>
  <c r="C30" i="23"/>
  <c r="C25" i="23"/>
  <c r="C24" i="23"/>
  <c r="P26" i="38" l="1"/>
  <c r="J26" i="38"/>
  <c r="P27" i="38"/>
  <c r="J27" i="38"/>
  <c r="P28" i="38"/>
  <c r="J28" i="38"/>
  <c r="P25" i="38"/>
  <c r="P29" i="38" s="1"/>
  <c r="J25" i="38"/>
  <c r="L28" i="38"/>
  <c r="L27" i="38"/>
  <c r="L26" i="38"/>
  <c r="L25" i="38"/>
  <c r="I81" i="57"/>
  <c r="I80" i="57"/>
  <c r="L22" i="38"/>
  <c r="I22" i="38" s="1"/>
  <c r="M25" i="38" l="1"/>
  <c r="I25" i="38"/>
  <c r="M26" i="38"/>
  <c r="I26" i="38"/>
  <c r="M27" i="38"/>
  <c r="I27" i="38"/>
  <c r="M28" i="38"/>
  <c r="I28" i="38"/>
  <c r="L23" i="38"/>
  <c r="M11" i="38"/>
  <c r="M10" i="38"/>
  <c r="M18" i="38"/>
  <c r="M17" i="38"/>
  <c r="M21" i="38"/>
  <c r="M13" i="38"/>
  <c r="M20" i="38"/>
  <c r="M16" i="38"/>
  <c r="M12" i="38"/>
  <c r="M15" i="38"/>
  <c r="M14" i="38"/>
  <c r="M19" i="38"/>
  <c r="M29" i="38" l="1"/>
  <c r="C379" i="5"/>
  <c r="D379" i="5"/>
  <c r="E379" i="5"/>
  <c r="F379" i="5"/>
  <c r="G379" i="5"/>
  <c r="H379" i="5"/>
  <c r="I379" i="5"/>
  <c r="J379" i="5"/>
  <c r="K379" i="5"/>
  <c r="L379" i="5"/>
  <c r="M379" i="5"/>
  <c r="N379" i="5"/>
  <c r="O379" i="5"/>
  <c r="P379" i="5"/>
  <c r="Q379" i="5"/>
  <c r="G35" i="36"/>
  <c r="G29" i="36"/>
  <c r="G31" i="36" s="1"/>
  <c r="G22" i="36"/>
  <c r="G21" i="36"/>
  <c r="G20" i="36"/>
  <c r="G19" i="36"/>
  <c r="G18" i="36"/>
  <c r="G17" i="36"/>
  <c r="G16" i="36"/>
  <c r="G15" i="36"/>
  <c r="G14" i="36"/>
  <c r="G13" i="36"/>
  <c r="G12" i="36"/>
  <c r="G11" i="36"/>
  <c r="A11" i="36"/>
  <c r="A12" i="36" s="1"/>
  <c r="A13" i="36" s="1"/>
  <c r="A14" i="36" s="1"/>
  <c r="A15" i="36" s="1"/>
  <c r="A16" i="36" s="1"/>
  <c r="A17" i="36" s="1"/>
  <c r="A18" i="36" s="1"/>
  <c r="A19" i="36" s="1"/>
  <c r="A20" i="36" s="1"/>
  <c r="A21" i="36" s="1"/>
  <c r="A22" i="36" s="1"/>
  <c r="A23" i="36" s="1"/>
  <c r="A24" i="36" s="1"/>
  <c r="A25" i="36" s="1"/>
  <c r="A26" i="36" s="1"/>
  <c r="A27" i="36" s="1"/>
  <c r="A28" i="36" s="1"/>
  <c r="A29" i="36" s="1"/>
  <c r="A30" i="36" s="1"/>
  <c r="A31" i="36" s="1"/>
  <c r="A32" i="36" s="1"/>
  <c r="A33" i="36" s="1"/>
  <c r="A34" i="36" s="1"/>
  <c r="A35" i="36" s="1"/>
  <c r="A36" i="36" s="1"/>
  <c r="A37" i="36" s="1"/>
  <c r="A38" i="36" s="1"/>
  <c r="A39" i="36" s="1"/>
  <c r="A40" i="36" s="1"/>
  <c r="A41" i="36" s="1"/>
  <c r="A42" i="36" s="1"/>
  <c r="A43" i="36" s="1"/>
  <c r="A44" i="36" s="1"/>
  <c r="A45" i="36" s="1"/>
  <c r="A46" i="36" s="1"/>
  <c r="A47" i="36" s="1"/>
  <c r="A48" i="36" s="1"/>
  <c r="A49" i="36" s="1"/>
  <c r="A50" i="36" s="1"/>
  <c r="A51" i="36" s="1"/>
  <c r="A52" i="36" s="1"/>
  <c r="A53" i="36" s="1"/>
  <c r="A54" i="36" s="1"/>
  <c r="A55" i="36" s="1"/>
  <c r="A56" i="36" s="1"/>
  <c r="A57" i="36" s="1"/>
  <c r="A58" i="36" s="1"/>
  <c r="A59" i="36" s="1"/>
  <c r="A60" i="36" s="1"/>
  <c r="A61" i="36" s="1"/>
  <c r="A62" i="36" s="1"/>
  <c r="A63" i="36" s="1"/>
  <c r="A64" i="36" s="1"/>
  <c r="A65" i="36" s="1"/>
  <c r="A66" i="36" s="1"/>
  <c r="A67" i="36" s="1"/>
  <c r="A68" i="36" s="1"/>
  <c r="A69" i="36" s="1"/>
  <c r="A70" i="36" s="1"/>
  <c r="A71" i="36" s="1"/>
  <c r="A72" i="36" s="1"/>
  <c r="A73" i="36" s="1"/>
  <c r="A74" i="36" s="1"/>
  <c r="A75" i="36" s="1"/>
  <c r="A76" i="36" s="1"/>
  <c r="A77" i="36" s="1"/>
  <c r="A78" i="36" s="1"/>
  <c r="A79" i="36" s="1"/>
  <c r="A80" i="36" s="1"/>
  <c r="A81" i="36" s="1"/>
  <c r="A82" i="36" s="1"/>
  <c r="A83" i="36" s="1"/>
  <c r="A84" i="36" s="1"/>
  <c r="A85" i="36" s="1"/>
  <c r="A86" i="36" s="1"/>
  <c r="A87" i="36" s="1"/>
  <c r="A88" i="36" s="1"/>
  <c r="A89" i="36" s="1"/>
  <c r="A90" i="36" s="1"/>
  <c r="A91" i="36" s="1"/>
  <c r="A92" i="36" s="1"/>
  <c r="A93" i="36" s="1"/>
  <c r="A94" i="36" s="1"/>
  <c r="A95" i="36" s="1"/>
  <c r="A96" i="36" s="1"/>
  <c r="A97" i="36" s="1"/>
  <c r="A98" i="36" s="1"/>
  <c r="A99" i="36" s="1"/>
  <c r="A100" i="36" s="1"/>
  <c r="A101" i="36" s="1"/>
  <c r="A102" i="36" s="1"/>
  <c r="A103" i="36" s="1"/>
  <c r="A104" i="36" s="1"/>
  <c r="A105" i="36" s="1"/>
  <c r="A106" i="36" s="1"/>
  <c r="A107" i="36" s="1"/>
  <c r="A108" i="36" s="1"/>
  <c r="A109" i="36" s="1"/>
  <c r="A110" i="36" s="1"/>
  <c r="A111" i="36" s="1"/>
  <c r="A112" i="36" s="1"/>
  <c r="A113" i="36" s="1"/>
  <c r="A114" i="36" s="1"/>
  <c r="A115" i="36" s="1"/>
  <c r="A116" i="36" s="1"/>
  <c r="A117" i="36" s="1"/>
  <c r="A118" i="36" s="1"/>
  <c r="A119" i="36" s="1"/>
  <c r="A120" i="36" s="1"/>
  <c r="A121" i="36" s="1"/>
  <c r="A122" i="36" s="1"/>
  <c r="A123" i="36" s="1"/>
  <c r="A124" i="36" s="1"/>
  <c r="A125" i="36" s="1"/>
  <c r="A126" i="36" s="1"/>
  <c r="A127" i="36" s="1"/>
  <c r="A128" i="36" s="1"/>
  <c r="A129" i="36" s="1"/>
  <c r="A130" i="36" s="1"/>
  <c r="A131" i="36" s="1"/>
  <c r="A132" i="36" s="1"/>
  <c r="A133" i="36" s="1"/>
  <c r="A134" i="36" s="1"/>
  <c r="A135" i="36" s="1"/>
  <c r="A136" i="36" s="1"/>
  <c r="A137" i="36" s="1"/>
  <c r="A138" i="36" s="1"/>
  <c r="A139" i="36" s="1"/>
  <c r="A140" i="36" s="1"/>
  <c r="A141" i="36" s="1"/>
  <c r="A142" i="36" s="1"/>
  <c r="A143" i="36" s="1"/>
  <c r="A144" i="36" s="1"/>
  <c r="A145" i="36" s="1"/>
  <c r="A146" i="36" s="1"/>
  <c r="A147" i="36" s="1"/>
  <c r="A148" i="36" s="1"/>
  <c r="A149" i="36" s="1"/>
  <c r="A150" i="36" s="1"/>
  <c r="A151" i="36" s="1"/>
  <c r="A152" i="36" s="1"/>
  <c r="A153" i="36" s="1"/>
  <c r="A154" i="36" s="1"/>
  <c r="A155" i="36" s="1"/>
  <c r="A156" i="36" s="1"/>
  <c r="A157" i="36" s="1"/>
  <c r="A158" i="36" s="1"/>
  <c r="A159" i="36" s="1"/>
  <c r="A160" i="36" s="1"/>
  <c r="A161" i="36" s="1"/>
  <c r="A162" i="36" s="1"/>
  <c r="A163" i="36" s="1"/>
  <c r="A164" i="36" s="1"/>
  <c r="A165" i="36" s="1"/>
  <c r="A166" i="36" s="1"/>
  <c r="A167" i="36" s="1"/>
  <c r="A168" i="36" s="1"/>
  <c r="A169" i="36" s="1"/>
  <c r="A170" i="36" s="1"/>
  <c r="A171" i="36" s="1"/>
  <c r="A172" i="36" s="1"/>
  <c r="A173" i="36" s="1"/>
  <c r="A174" i="36" s="1"/>
  <c r="A175" i="36" s="1"/>
  <c r="A176" i="36" s="1"/>
  <c r="A177" i="36" s="1"/>
  <c r="A178" i="36" s="1"/>
  <c r="A179" i="36" s="1"/>
  <c r="A180" i="36" s="1"/>
  <c r="A181" i="36" s="1"/>
  <c r="A182" i="36" s="1"/>
  <c r="A183" i="36" s="1"/>
  <c r="A184" i="36" s="1"/>
  <c r="A185" i="36" s="1"/>
  <c r="A186" i="36" s="1"/>
  <c r="A187" i="36" s="1"/>
  <c r="A188" i="36" s="1"/>
  <c r="A189" i="36" s="1"/>
  <c r="A190" i="36" s="1"/>
  <c r="A191" i="36" s="1"/>
  <c r="A192" i="36" s="1"/>
  <c r="A193" i="36" s="1"/>
  <c r="A194" i="36" s="1"/>
  <c r="A195" i="36" s="1"/>
  <c r="A196" i="36" s="1"/>
  <c r="A197" i="36" s="1"/>
  <c r="A198" i="36" s="1"/>
  <c r="A199" i="36" s="1"/>
  <c r="A200" i="36" s="1"/>
  <c r="A201" i="36" s="1"/>
  <c r="A202" i="36" s="1"/>
  <c r="A203" i="36" s="1"/>
  <c r="A204" i="36" s="1"/>
  <c r="A205" i="36" s="1"/>
  <c r="A206" i="36" s="1"/>
  <c r="A207" i="36" s="1"/>
  <c r="A208" i="36" s="1"/>
  <c r="A209" i="36" s="1"/>
  <c r="A210" i="36" s="1"/>
  <c r="A211" i="36" s="1"/>
  <c r="A212" i="36" s="1"/>
  <c r="A213" i="36" s="1"/>
  <c r="A214" i="36" s="1"/>
  <c r="A215" i="36" s="1"/>
  <c r="A216" i="36" s="1"/>
  <c r="A217" i="36" s="1"/>
  <c r="A218" i="36" s="1"/>
  <c r="A219" i="36" s="1"/>
  <c r="A220" i="36" s="1"/>
  <c r="A221" i="36" s="1"/>
  <c r="A222" i="36" s="1"/>
  <c r="A223" i="36" s="1"/>
  <c r="A224" i="36" s="1"/>
  <c r="A225" i="36" s="1"/>
  <c r="A226" i="36" s="1"/>
  <c r="A227" i="36" s="1"/>
  <c r="A228" i="36" s="1"/>
  <c r="A229" i="36" s="1"/>
  <c r="A230" i="36" s="1"/>
  <c r="A231" i="36" s="1"/>
  <c r="A232" i="36" s="1"/>
  <c r="A233" i="36" s="1"/>
  <c r="A234" i="36" s="1"/>
  <c r="A235" i="36" s="1"/>
  <c r="A236" i="36" s="1"/>
  <c r="A237" i="36" s="1"/>
  <c r="A238" i="36" s="1"/>
  <c r="A239" i="36" s="1"/>
  <c r="A240" i="36" s="1"/>
  <c r="A241" i="36" s="1"/>
  <c r="A242" i="36" s="1"/>
  <c r="A243" i="36" s="1"/>
  <c r="A244" i="36" s="1"/>
  <c r="A245" i="36" s="1"/>
  <c r="A246" i="36" s="1"/>
  <c r="A247" i="36" s="1"/>
  <c r="A248" i="36" s="1"/>
  <c r="A249" i="36" s="1"/>
  <c r="A250" i="36" s="1"/>
  <c r="A251" i="36" s="1"/>
  <c r="A252" i="36" s="1"/>
  <c r="A253" i="36" s="1"/>
  <c r="A254" i="36" s="1"/>
  <c r="A255" i="36" s="1"/>
  <c r="A256" i="36" s="1"/>
  <c r="A257" i="36" s="1"/>
  <c r="A258" i="36" s="1"/>
  <c r="A259" i="36" s="1"/>
  <c r="A260" i="36" s="1"/>
  <c r="A261" i="36" s="1"/>
  <c r="A262" i="36" s="1"/>
  <c r="A263" i="36" s="1"/>
  <c r="A264" i="36" s="1"/>
  <c r="A265" i="36" s="1"/>
  <c r="A266" i="36" s="1"/>
  <c r="A267" i="36" s="1"/>
  <c r="A268" i="36" s="1"/>
  <c r="A269" i="36" s="1"/>
  <c r="A270" i="36" s="1"/>
  <c r="A271" i="36" s="1"/>
  <c r="A272" i="36" s="1"/>
  <c r="A273" i="36" s="1"/>
  <c r="A274" i="36" s="1"/>
  <c r="A275" i="36" s="1"/>
  <c r="A276" i="36" s="1"/>
  <c r="A277" i="36" s="1"/>
  <c r="A278" i="36" s="1"/>
  <c r="A279" i="36" s="1"/>
  <c r="A280" i="36" s="1"/>
  <c r="A281" i="36" s="1"/>
  <c r="A282" i="36" s="1"/>
  <c r="A283" i="36" s="1"/>
  <c r="A284" i="36" s="1"/>
  <c r="A285" i="36" s="1"/>
  <c r="A286" i="36" s="1"/>
  <c r="A287" i="36" s="1"/>
  <c r="A288" i="36" s="1"/>
  <c r="A289" i="36" s="1"/>
  <c r="A290" i="36" s="1"/>
  <c r="A291" i="36" s="1"/>
  <c r="A292" i="36" s="1"/>
  <c r="A293" i="36" s="1"/>
  <c r="A294" i="36" s="1"/>
  <c r="A295" i="36" s="1"/>
  <c r="A296" i="36" s="1"/>
  <c r="A297" i="36" s="1"/>
  <c r="A298" i="36" s="1"/>
  <c r="A299" i="36" s="1"/>
  <c r="A300" i="36" s="1"/>
  <c r="A301" i="36" s="1"/>
  <c r="A302" i="36" s="1"/>
  <c r="A303" i="36" s="1"/>
  <c r="A304" i="36" s="1"/>
  <c r="A305" i="36" s="1"/>
  <c r="A306" i="36" s="1"/>
  <c r="A307" i="36" s="1"/>
  <c r="A308" i="36" s="1"/>
  <c r="A309" i="36" s="1"/>
  <c r="A310" i="36" s="1"/>
  <c r="A311" i="36" s="1"/>
  <c r="A312" i="36" s="1"/>
  <c r="A313" i="36" s="1"/>
  <c r="A314" i="36" s="1"/>
  <c r="A315" i="36" s="1"/>
  <c r="A316" i="36" s="1"/>
  <c r="A317" i="36" s="1"/>
  <c r="A318" i="36" s="1"/>
  <c r="A319" i="36" s="1"/>
  <c r="A320" i="36" s="1"/>
  <c r="A321" i="36" s="1"/>
  <c r="A322" i="36" s="1"/>
  <c r="A323" i="36" s="1"/>
  <c r="A324" i="36" s="1"/>
  <c r="A325" i="36" s="1"/>
  <c r="A326" i="36" s="1"/>
  <c r="A327" i="36" s="1"/>
  <c r="A328" i="36" s="1"/>
  <c r="A329" i="36" s="1"/>
  <c r="A330" i="36" s="1"/>
  <c r="A331" i="36" s="1"/>
  <c r="A332" i="36" s="1"/>
  <c r="A333" i="36" s="1"/>
  <c r="A334" i="36" s="1"/>
  <c r="A335" i="36" s="1"/>
  <c r="A336" i="36" s="1"/>
  <c r="A337" i="36" s="1"/>
  <c r="A338" i="36" s="1"/>
  <c r="A339" i="36" s="1"/>
  <c r="A340" i="36" s="1"/>
  <c r="A341" i="36" s="1"/>
  <c r="A342" i="36" s="1"/>
  <c r="A343" i="36" s="1"/>
  <c r="A344" i="36" s="1"/>
  <c r="A345" i="36" s="1"/>
  <c r="A346" i="36" s="1"/>
  <c r="A347" i="36" s="1"/>
  <c r="A348" i="36" s="1"/>
  <c r="A349" i="36" s="1"/>
  <c r="A350" i="36" s="1"/>
  <c r="A351" i="36" s="1"/>
  <c r="A352" i="36" s="1"/>
  <c r="A353" i="36" s="1"/>
  <c r="A354" i="36" s="1"/>
  <c r="A355" i="36" s="1"/>
  <c r="A356" i="36" s="1"/>
  <c r="A357" i="36" s="1"/>
  <c r="A358" i="36" s="1"/>
  <c r="A359" i="36" s="1"/>
  <c r="A360" i="36" s="1"/>
  <c r="A361" i="36" s="1"/>
  <c r="A362" i="36" s="1"/>
  <c r="A363" i="36" s="1"/>
  <c r="A364" i="36" s="1"/>
  <c r="A365" i="36" s="1"/>
  <c r="A366" i="36" s="1"/>
  <c r="A367" i="36" s="1"/>
  <c r="A368" i="36" s="1"/>
  <c r="A369" i="36" s="1"/>
  <c r="A370" i="36" s="1"/>
  <c r="A371" i="36" s="1"/>
  <c r="A372" i="36" s="1"/>
  <c r="A373" i="36" s="1"/>
  <c r="A374" i="36" s="1"/>
  <c r="C21" i="29"/>
  <c r="K23" i="2"/>
  <c r="L23" i="2" s="1"/>
  <c r="K22" i="2"/>
  <c r="L22" i="2" s="1"/>
  <c r="K21" i="2"/>
  <c r="L21" i="2" s="1"/>
  <c r="K16" i="2"/>
  <c r="K15" i="2"/>
  <c r="K14" i="2"/>
  <c r="K13" i="2"/>
  <c r="K12" i="2"/>
  <c r="K11" i="2"/>
  <c r="K10" i="2"/>
  <c r="G241" i="14"/>
  <c r="G239" i="14"/>
  <c r="G238" i="14"/>
  <c r="G237" i="14"/>
  <c r="G236" i="14"/>
  <c r="G235" i="14"/>
  <c r="G234" i="14"/>
  <c r="G233" i="14"/>
  <c r="G232" i="14"/>
  <c r="G231" i="14"/>
  <c r="G230" i="14"/>
  <c r="G229" i="14"/>
  <c r="G228" i="14"/>
  <c r="G227" i="14"/>
  <c r="G226" i="14"/>
  <c r="G225" i="14"/>
  <c r="G224" i="14"/>
  <c r="G223" i="14"/>
  <c r="G222" i="14"/>
  <c r="G221" i="14"/>
  <c r="G220" i="14"/>
  <c r="G219" i="14"/>
  <c r="G218" i="14"/>
  <c r="G217" i="14"/>
  <c r="G216" i="14"/>
  <c r="G215" i="14"/>
  <c r="G214" i="14"/>
  <c r="G213" i="14"/>
  <c r="G212" i="14"/>
  <c r="G211" i="14"/>
  <c r="G210" i="14"/>
  <c r="G209" i="14"/>
  <c r="G208" i="14"/>
  <c r="G207" i="14"/>
  <c r="G206" i="14"/>
  <c r="G205" i="14"/>
  <c r="G204" i="14"/>
  <c r="G203" i="14"/>
  <c r="G202" i="14"/>
  <c r="G201" i="14"/>
  <c r="G200" i="14"/>
  <c r="G199" i="14"/>
  <c r="G198" i="14"/>
  <c r="G197" i="14"/>
  <c r="G196" i="14"/>
  <c r="G195" i="14"/>
  <c r="G194" i="14"/>
  <c r="G193" i="14"/>
  <c r="G192" i="14"/>
  <c r="G191" i="14"/>
  <c r="G190" i="14"/>
  <c r="G189" i="14"/>
  <c r="G188" i="14"/>
  <c r="G187" i="14"/>
  <c r="G186" i="14"/>
  <c r="G185" i="14"/>
  <c r="G184" i="14"/>
  <c r="G183" i="14"/>
  <c r="G182" i="14"/>
  <c r="G181" i="14"/>
  <c r="G180" i="14"/>
  <c r="G179" i="14"/>
  <c r="G178" i="14"/>
  <c r="G177" i="14"/>
  <c r="G176" i="14"/>
  <c r="G175" i="14"/>
  <c r="G174" i="14"/>
  <c r="G173" i="14"/>
  <c r="G172" i="14"/>
  <c r="G171" i="14"/>
  <c r="G170" i="14"/>
  <c r="G169" i="14"/>
  <c r="G168" i="14"/>
  <c r="G167" i="14"/>
  <c r="G166" i="14"/>
  <c r="G165" i="14"/>
  <c r="G164" i="14"/>
  <c r="G163" i="14"/>
  <c r="G162" i="14"/>
  <c r="G161" i="14"/>
  <c r="G160" i="14"/>
  <c r="G159" i="14"/>
  <c r="G158" i="14"/>
  <c r="G157" i="14"/>
  <c r="G156" i="14"/>
  <c r="G155" i="14"/>
  <c r="G154" i="14"/>
  <c r="G153" i="14"/>
  <c r="G152" i="14"/>
  <c r="G151" i="14"/>
  <c r="G150" i="14"/>
  <c r="G149" i="14"/>
  <c r="G148" i="14"/>
  <c r="G147" i="14"/>
  <c r="G146" i="14"/>
  <c r="G145" i="14"/>
  <c r="G144" i="14"/>
  <c r="G143" i="14"/>
  <c r="G142" i="14"/>
  <c r="G141" i="14"/>
  <c r="G140" i="14"/>
  <c r="G139" i="14"/>
  <c r="G138" i="14"/>
  <c r="G137" i="14"/>
  <c r="G136" i="14"/>
  <c r="G135" i="14"/>
  <c r="G134" i="14"/>
  <c r="G133" i="14"/>
  <c r="G132" i="14"/>
  <c r="G131" i="14"/>
  <c r="G130" i="14"/>
  <c r="G129" i="14"/>
  <c r="G128" i="14"/>
  <c r="G127" i="14"/>
  <c r="G126" i="14"/>
  <c r="G125" i="14"/>
  <c r="G124" i="14"/>
  <c r="G123" i="14"/>
  <c r="G122" i="14"/>
  <c r="G121" i="14"/>
  <c r="G120" i="14"/>
  <c r="G119" i="14"/>
  <c r="G118" i="14"/>
  <c r="G117" i="14"/>
  <c r="G116" i="14"/>
  <c r="G115" i="14"/>
  <c r="G114" i="14"/>
  <c r="G113" i="14"/>
  <c r="G112" i="14"/>
  <c r="G111" i="14"/>
  <c r="G110" i="14"/>
  <c r="G109" i="14"/>
  <c r="G108" i="14"/>
  <c r="G107" i="14"/>
  <c r="G106" i="14"/>
  <c r="G105" i="14"/>
  <c r="G104" i="14"/>
  <c r="G103" i="14"/>
  <c r="G102" i="14"/>
  <c r="G101" i="14"/>
  <c r="G100" i="14"/>
  <c r="G99" i="14"/>
  <c r="G98" i="14"/>
  <c r="G97" i="14"/>
  <c r="G96" i="14"/>
  <c r="G95" i="14"/>
  <c r="G94" i="14"/>
  <c r="G93" i="14"/>
  <c r="G92" i="14"/>
  <c r="G91" i="14"/>
  <c r="G90" i="14"/>
  <c r="G89" i="14"/>
  <c r="G88" i="14"/>
  <c r="G87" i="14"/>
  <c r="G86" i="14"/>
  <c r="G85" i="14"/>
  <c r="G84" i="14"/>
  <c r="G83" i="14"/>
  <c r="G82" i="14"/>
  <c r="G81" i="14"/>
  <c r="G80" i="14"/>
  <c r="G79" i="14"/>
  <c r="G78" i="14"/>
  <c r="G77" i="14"/>
  <c r="G76" i="14"/>
  <c r="G75" i="14"/>
  <c r="G74" i="14"/>
  <c r="G73" i="14"/>
  <c r="G72" i="14"/>
  <c r="G71" i="14"/>
  <c r="G70" i="14"/>
  <c r="G69" i="14"/>
  <c r="G68" i="14"/>
  <c r="G67" i="14"/>
  <c r="G66" i="14"/>
  <c r="G65" i="14"/>
  <c r="G64" i="14"/>
  <c r="G63" i="14"/>
  <c r="G62" i="14"/>
  <c r="G61" i="14"/>
  <c r="G60" i="14"/>
  <c r="G59" i="14"/>
  <c r="G58" i="14"/>
  <c r="G57" i="14"/>
  <c r="G56" i="14"/>
  <c r="G55" i="14"/>
  <c r="G54" i="14"/>
  <c r="G53" i="14"/>
  <c r="G52" i="14"/>
  <c r="G51" i="14"/>
  <c r="G50" i="14"/>
  <c r="G49" i="14"/>
  <c r="G48" i="14"/>
  <c r="G47" i="14"/>
  <c r="G46" i="14"/>
  <c r="G45" i="14"/>
  <c r="G44" i="14"/>
  <c r="G43" i="14"/>
  <c r="G42" i="14"/>
  <c r="G41" i="14"/>
  <c r="G40" i="14"/>
  <c r="G39" i="14"/>
  <c r="G38" i="14"/>
  <c r="G37" i="14"/>
  <c r="G36" i="14"/>
  <c r="G30" i="14"/>
  <c r="G27" i="14"/>
  <c r="G26" i="14"/>
  <c r="G25" i="14"/>
  <c r="G24" i="14"/>
  <c r="G23" i="14"/>
  <c r="G22" i="14"/>
  <c r="G21" i="14"/>
  <c r="G20" i="14"/>
  <c r="G19" i="14"/>
  <c r="G18" i="14"/>
  <c r="G17" i="14"/>
  <c r="G16" i="14"/>
  <c r="G15" i="14"/>
  <c r="G14" i="14"/>
  <c r="G13" i="14"/>
  <c r="G12" i="14"/>
  <c r="G11" i="14"/>
  <c r="G10" i="14"/>
  <c r="F27" i="36" l="1"/>
  <c r="F25" i="36"/>
  <c r="F24" i="36"/>
  <c r="F26" i="36"/>
  <c r="A286" i="5" l="1"/>
  <c r="A68" i="5"/>
  <c r="A26" i="5"/>
  <c r="A27" i="5" s="1"/>
  <c r="A28" i="5" s="1"/>
  <c r="A29" i="5" s="1"/>
  <c r="A30" i="5" s="1"/>
  <c r="A31" i="5" s="1"/>
  <c r="A32" i="5" s="1"/>
  <c r="D374" i="33"/>
  <c r="C374" i="33"/>
  <c r="B374" i="33"/>
  <c r="D373" i="33"/>
  <c r="C373" i="33"/>
  <c r="B373" i="33"/>
  <c r="D372" i="33"/>
  <c r="C372" i="33"/>
  <c r="B372" i="33"/>
  <c r="D371" i="33"/>
  <c r="C371" i="33"/>
  <c r="B371" i="33"/>
  <c r="D370" i="33"/>
  <c r="C370" i="33"/>
  <c r="B370" i="33"/>
  <c r="D369" i="33"/>
  <c r="C369" i="33"/>
  <c r="B369" i="33"/>
  <c r="D368" i="33"/>
  <c r="C368" i="33"/>
  <c r="B368" i="33"/>
  <c r="D367" i="33"/>
  <c r="C367" i="33"/>
  <c r="B367" i="33"/>
  <c r="D366" i="33"/>
  <c r="C366" i="33"/>
  <c r="B366" i="33"/>
  <c r="D365" i="33"/>
  <c r="C365" i="33"/>
  <c r="B365" i="33"/>
  <c r="D364" i="33"/>
  <c r="C364" i="33"/>
  <c r="B364" i="33"/>
  <c r="D363" i="33"/>
  <c r="C363" i="33"/>
  <c r="B363" i="33"/>
  <c r="D362" i="33"/>
  <c r="C362" i="33"/>
  <c r="B362" i="33"/>
  <c r="D361" i="33"/>
  <c r="C361" i="33"/>
  <c r="B361" i="33"/>
  <c r="D360" i="33"/>
  <c r="C360" i="33"/>
  <c r="B360" i="33"/>
  <c r="D359" i="33"/>
  <c r="C359" i="33"/>
  <c r="B359" i="33"/>
  <c r="D358" i="33"/>
  <c r="C358" i="33"/>
  <c r="B358" i="33"/>
  <c r="D357" i="33"/>
  <c r="C357" i="33"/>
  <c r="B357" i="33"/>
  <c r="D356" i="33"/>
  <c r="C356" i="33"/>
  <c r="B356" i="33"/>
  <c r="D355" i="33"/>
  <c r="C355" i="33"/>
  <c r="B355" i="33"/>
  <c r="D354" i="33"/>
  <c r="C354" i="33"/>
  <c r="B354" i="33"/>
  <c r="D353" i="33"/>
  <c r="C353" i="33"/>
  <c r="B353" i="33"/>
  <c r="D352" i="33"/>
  <c r="C352" i="33"/>
  <c r="B352" i="33"/>
  <c r="D351" i="33"/>
  <c r="C351" i="33"/>
  <c r="B351" i="33"/>
  <c r="D350" i="33"/>
  <c r="C350" i="33"/>
  <c r="B350" i="33"/>
  <c r="D349" i="33"/>
  <c r="C349" i="33"/>
  <c r="B349" i="33"/>
  <c r="D348" i="33"/>
  <c r="C348" i="33"/>
  <c r="B348" i="33"/>
  <c r="D347" i="33"/>
  <c r="C347" i="33"/>
  <c r="B347" i="33"/>
  <c r="D346" i="33"/>
  <c r="C346" i="33"/>
  <c r="B346" i="33"/>
  <c r="D345" i="33"/>
  <c r="C345" i="33"/>
  <c r="B345" i="33"/>
  <c r="D344" i="33"/>
  <c r="C344" i="33"/>
  <c r="B344" i="33"/>
  <c r="D343" i="33"/>
  <c r="C343" i="33"/>
  <c r="B343" i="33"/>
  <c r="D342" i="33"/>
  <c r="C342" i="33"/>
  <c r="B342" i="33"/>
  <c r="D341" i="33"/>
  <c r="C341" i="33"/>
  <c r="B341" i="33"/>
  <c r="D340" i="33"/>
  <c r="C340" i="33"/>
  <c r="B340" i="33"/>
  <c r="D339" i="33"/>
  <c r="C339" i="33"/>
  <c r="B339" i="33"/>
  <c r="D338" i="33"/>
  <c r="C338" i="33"/>
  <c r="B338" i="33"/>
  <c r="D337" i="33"/>
  <c r="C337" i="33"/>
  <c r="B337" i="33"/>
  <c r="D336" i="33"/>
  <c r="C336" i="33"/>
  <c r="B336" i="33"/>
  <c r="D335" i="33"/>
  <c r="C335" i="33"/>
  <c r="B335" i="33"/>
  <c r="D334" i="33"/>
  <c r="C334" i="33"/>
  <c r="B334" i="33"/>
  <c r="D333" i="33"/>
  <c r="C333" i="33"/>
  <c r="B333" i="33"/>
  <c r="D332" i="33"/>
  <c r="C332" i="33"/>
  <c r="B332" i="33"/>
  <c r="D331" i="33"/>
  <c r="C331" i="33"/>
  <c r="B331" i="33"/>
  <c r="D330" i="33"/>
  <c r="C330" i="33"/>
  <c r="B330" i="33"/>
  <c r="D329" i="33"/>
  <c r="C329" i="33"/>
  <c r="B329" i="33"/>
  <c r="D328" i="33"/>
  <c r="C328" i="33"/>
  <c r="B328" i="33"/>
  <c r="D327" i="33"/>
  <c r="C327" i="33"/>
  <c r="B327" i="33"/>
  <c r="D326" i="33"/>
  <c r="C326" i="33"/>
  <c r="B326" i="33"/>
  <c r="D325" i="33"/>
  <c r="C325" i="33"/>
  <c r="B325" i="33"/>
  <c r="D324" i="33"/>
  <c r="C324" i="33"/>
  <c r="B324" i="33"/>
  <c r="D323" i="33"/>
  <c r="C323" i="33"/>
  <c r="B323" i="33"/>
  <c r="D322" i="33"/>
  <c r="C322" i="33"/>
  <c r="B322" i="33"/>
  <c r="D321" i="33"/>
  <c r="C321" i="33"/>
  <c r="B321" i="33"/>
  <c r="D320" i="33"/>
  <c r="C320" i="33"/>
  <c r="B320" i="33"/>
  <c r="D319" i="33"/>
  <c r="C319" i="33"/>
  <c r="B319" i="33"/>
  <c r="D318" i="33"/>
  <c r="C318" i="33"/>
  <c r="B318" i="33"/>
  <c r="D317" i="33"/>
  <c r="C317" i="33"/>
  <c r="B317" i="33"/>
  <c r="D316" i="33"/>
  <c r="C316" i="33"/>
  <c r="B316" i="33"/>
  <c r="D315" i="33"/>
  <c r="C315" i="33"/>
  <c r="B315" i="33"/>
  <c r="D314" i="33"/>
  <c r="C314" i="33"/>
  <c r="B314" i="33"/>
  <c r="D313" i="33"/>
  <c r="C313" i="33"/>
  <c r="B313" i="33"/>
  <c r="D312" i="33"/>
  <c r="C312" i="33"/>
  <c r="B312" i="33"/>
  <c r="D311" i="33"/>
  <c r="C311" i="33"/>
  <c r="B311" i="33"/>
  <c r="D310" i="33"/>
  <c r="C310" i="33"/>
  <c r="B310" i="33"/>
  <c r="D309" i="33"/>
  <c r="C309" i="33"/>
  <c r="B309" i="33"/>
  <c r="D308" i="33"/>
  <c r="C308" i="33"/>
  <c r="B308" i="33"/>
  <c r="D307" i="33"/>
  <c r="C307" i="33"/>
  <c r="B307" i="33"/>
  <c r="D306" i="33"/>
  <c r="C306" i="33"/>
  <c r="B306" i="33"/>
  <c r="D305" i="33"/>
  <c r="C305" i="33"/>
  <c r="B305" i="33"/>
  <c r="D304" i="33"/>
  <c r="C304" i="33"/>
  <c r="B304" i="33"/>
  <c r="D303" i="33"/>
  <c r="C303" i="33"/>
  <c r="B303" i="33"/>
  <c r="D302" i="33"/>
  <c r="C302" i="33"/>
  <c r="B302" i="33"/>
  <c r="D301" i="33"/>
  <c r="C301" i="33"/>
  <c r="B301" i="33"/>
  <c r="D300" i="33"/>
  <c r="C300" i="33"/>
  <c r="B300" i="33"/>
  <c r="D299" i="33"/>
  <c r="C299" i="33"/>
  <c r="B299" i="33"/>
  <c r="D298" i="33"/>
  <c r="C298" i="33"/>
  <c r="B298" i="33"/>
  <c r="D297" i="33"/>
  <c r="C297" i="33"/>
  <c r="B297" i="33"/>
  <c r="D296" i="33"/>
  <c r="C296" i="33"/>
  <c r="B296" i="33"/>
  <c r="D295" i="33"/>
  <c r="C295" i="33"/>
  <c r="B295" i="33"/>
  <c r="D294" i="33"/>
  <c r="C294" i="33"/>
  <c r="B294" i="33"/>
  <c r="D293" i="33"/>
  <c r="C293" i="33"/>
  <c r="B293" i="33"/>
  <c r="D292" i="33"/>
  <c r="C292" i="33"/>
  <c r="B292" i="33"/>
  <c r="D291" i="33"/>
  <c r="C291" i="33"/>
  <c r="B291" i="33"/>
  <c r="D290" i="33"/>
  <c r="C290" i="33"/>
  <c r="B290" i="33"/>
  <c r="D289" i="33"/>
  <c r="C289" i="33"/>
  <c r="B289" i="33"/>
  <c r="D288" i="33"/>
  <c r="C288" i="33"/>
  <c r="B288" i="33"/>
  <c r="D287" i="33"/>
  <c r="C287" i="33"/>
  <c r="B287" i="33"/>
  <c r="D285" i="33"/>
  <c r="C285" i="33"/>
  <c r="B285" i="33"/>
  <c r="D284" i="33"/>
  <c r="C284" i="33"/>
  <c r="B284" i="33"/>
  <c r="D283" i="33"/>
  <c r="C283" i="33"/>
  <c r="B283" i="33"/>
  <c r="D282" i="33"/>
  <c r="C282" i="33"/>
  <c r="B282" i="33"/>
  <c r="D281" i="33"/>
  <c r="C281" i="33"/>
  <c r="B281" i="33"/>
  <c r="D280" i="33"/>
  <c r="C280" i="33"/>
  <c r="B280" i="33"/>
  <c r="D279" i="33"/>
  <c r="C279" i="33"/>
  <c r="B279" i="33"/>
  <c r="D278" i="33"/>
  <c r="C278" i="33"/>
  <c r="B278" i="33"/>
  <c r="D277" i="33"/>
  <c r="C277" i="33"/>
  <c r="B277" i="33"/>
  <c r="D276" i="33"/>
  <c r="C276" i="33"/>
  <c r="B276" i="33"/>
  <c r="D275" i="33"/>
  <c r="C275" i="33"/>
  <c r="B275" i="33"/>
  <c r="D274" i="33"/>
  <c r="C274" i="33"/>
  <c r="B274" i="33"/>
  <c r="D273" i="33"/>
  <c r="C273" i="33"/>
  <c r="B273" i="33"/>
  <c r="D272" i="33"/>
  <c r="C272" i="33"/>
  <c r="B272" i="33"/>
  <c r="D271" i="33"/>
  <c r="C271" i="33"/>
  <c r="B271" i="33"/>
  <c r="D270" i="33"/>
  <c r="C270" i="33"/>
  <c r="B270" i="33"/>
  <c r="D269" i="33"/>
  <c r="C269" i="33"/>
  <c r="B269" i="33"/>
  <c r="D268" i="33"/>
  <c r="C268" i="33"/>
  <c r="B268" i="33"/>
  <c r="D267" i="33"/>
  <c r="C267" i="33"/>
  <c r="B267" i="33"/>
  <c r="D266" i="33"/>
  <c r="C266" i="33"/>
  <c r="B266" i="33"/>
  <c r="D265" i="33"/>
  <c r="C265" i="33"/>
  <c r="B265" i="33"/>
  <c r="D264" i="33"/>
  <c r="C264" i="33"/>
  <c r="B264" i="33"/>
  <c r="D263" i="33"/>
  <c r="C263" i="33"/>
  <c r="B263" i="33"/>
  <c r="D262" i="33"/>
  <c r="C262" i="33"/>
  <c r="B262" i="33"/>
  <c r="D261" i="33"/>
  <c r="C261" i="33"/>
  <c r="B261" i="33"/>
  <c r="D260" i="33"/>
  <c r="C260" i="33"/>
  <c r="B260" i="33"/>
  <c r="D259" i="33"/>
  <c r="C259" i="33"/>
  <c r="B259" i="33"/>
  <c r="D258" i="33"/>
  <c r="C258" i="33"/>
  <c r="B258" i="33"/>
  <c r="D257" i="33"/>
  <c r="C257" i="33"/>
  <c r="B257" i="33"/>
  <c r="D256" i="33"/>
  <c r="C256" i="33"/>
  <c r="B256" i="33"/>
  <c r="D255" i="33"/>
  <c r="C255" i="33"/>
  <c r="B255" i="33"/>
  <c r="D254" i="33"/>
  <c r="C254" i="33"/>
  <c r="B254" i="33"/>
  <c r="D253" i="33"/>
  <c r="C253" i="33"/>
  <c r="B253" i="33"/>
  <c r="D252" i="33"/>
  <c r="C252" i="33"/>
  <c r="B252" i="33"/>
  <c r="D251" i="33"/>
  <c r="C251" i="33"/>
  <c r="B251" i="33"/>
  <c r="D250" i="33"/>
  <c r="C250" i="33"/>
  <c r="B250" i="33"/>
  <c r="D249" i="33"/>
  <c r="C249" i="33"/>
  <c r="B249" i="33"/>
  <c r="D248" i="33"/>
  <c r="C248" i="33"/>
  <c r="B248" i="33"/>
  <c r="D247" i="33"/>
  <c r="C247" i="33"/>
  <c r="B247" i="33"/>
  <c r="D246" i="33"/>
  <c r="C246" i="33"/>
  <c r="B246" i="33"/>
  <c r="D245" i="33"/>
  <c r="C245" i="33"/>
  <c r="B245" i="33"/>
  <c r="D244" i="33"/>
  <c r="C244" i="33"/>
  <c r="B244" i="33"/>
  <c r="D243" i="33"/>
  <c r="C243" i="33"/>
  <c r="B243" i="33"/>
  <c r="D242" i="33"/>
  <c r="C242" i="33"/>
  <c r="B242" i="33"/>
  <c r="D241" i="33"/>
  <c r="C241" i="33"/>
  <c r="B241" i="33"/>
  <c r="D240" i="33"/>
  <c r="C240" i="33"/>
  <c r="B240" i="33"/>
  <c r="D239" i="33"/>
  <c r="C239" i="33"/>
  <c r="B239" i="33"/>
  <c r="D238" i="33"/>
  <c r="C238" i="33"/>
  <c r="B238" i="33"/>
  <c r="D237" i="33"/>
  <c r="C237" i="33"/>
  <c r="B237" i="33"/>
  <c r="D236" i="33"/>
  <c r="C236" i="33"/>
  <c r="B236" i="33"/>
  <c r="D235" i="33"/>
  <c r="C235" i="33"/>
  <c r="B235" i="33"/>
  <c r="D234" i="33"/>
  <c r="C234" i="33"/>
  <c r="B234" i="33"/>
  <c r="D233" i="33"/>
  <c r="C233" i="33"/>
  <c r="B233" i="33"/>
  <c r="D232" i="33"/>
  <c r="C232" i="33"/>
  <c r="B232" i="33"/>
  <c r="D231" i="33"/>
  <c r="C231" i="33"/>
  <c r="B231" i="33"/>
  <c r="D230" i="33"/>
  <c r="C230" i="33"/>
  <c r="B230" i="33"/>
  <c r="D229" i="33"/>
  <c r="C229" i="33"/>
  <c r="B229" i="33"/>
  <c r="D228" i="33"/>
  <c r="C228" i="33"/>
  <c r="B228" i="33"/>
  <c r="D227" i="33"/>
  <c r="C227" i="33"/>
  <c r="B227" i="33"/>
  <c r="D226" i="33"/>
  <c r="C226" i="33"/>
  <c r="B226" i="33"/>
  <c r="D225" i="33"/>
  <c r="C225" i="33"/>
  <c r="B225" i="33"/>
  <c r="D224" i="33"/>
  <c r="C224" i="33"/>
  <c r="B224" i="33"/>
  <c r="D223" i="33"/>
  <c r="C223" i="33"/>
  <c r="B223" i="33"/>
  <c r="D222" i="33"/>
  <c r="C222" i="33"/>
  <c r="B222" i="33"/>
  <c r="D221" i="33"/>
  <c r="C221" i="33"/>
  <c r="B221" i="33"/>
  <c r="D220" i="33"/>
  <c r="C220" i="33"/>
  <c r="B220" i="33"/>
  <c r="D219" i="33"/>
  <c r="C219" i="33"/>
  <c r="B219" i="33"/>
  <c r="D218" i="33"/>
  <c r="C218" i="33"/>
  <c r="B218" i="33"/>
  <c r="D217" i="33"/>
  <c r="C217" i="33"/>
  <c r="B217" i="33"/>
  <c r="D216" i="33"/>
  <c r="C216" i="33"/>
  <c r="B216" i="33"/>
  <c r="D215" i="33"/>
  <c r="C215" i="33"/>
  <c r="B215" i="33"/>
  <c r="D214" i="33"/>
  <c r="C214" i="33"/>
  <c r="B214" i="33"/>
  <c r="D213" i="33"/>
  <c r="C213" i="33"/>
  <c r="B213" i="33"/>
  <c r="D212" i="33"/>
  <c r="C212" i="33"/>
  <c r="B212" i="33"/>
  <c r="D211" i="33"/>
  <c r="C211" i="33"/>
  <c r="B211" i="33"/>
  <c r="D210" i="33"/>
  <c r="C210" i="33"/>
  <c r="B210" i="33"/>
  <c r="D209" i="33"/>
  <c r="C209" i="33"/>
  <c r="B209" i="33"/>
  <c r="D208" i="33"/>
  <c r="C208" i="33"/>
  <c r="B208" i="33"/>
  <c r="D207" i="33"/>
  <c r="C207" i="33"/>
  <c r="B207" i="33"/>
  <c r="D206" i="33"/>
  <c r="C206" i="33"/>
  <c r="B206" i="33"/>
  <c r="D205" i="33"/>
  <c r="C205" i="33"/>
  <c r="B205" i="33"/>
  <c r="D204" i="33"/>
  <c r="C204" i="33"/>
  <c r="B204" i="33"/>
  <c r="D203" i="33"/>
  <c r="C203" i="33"/>
  <c r="B203" i="33"/>
  <c r="D202" i="33"/>
  <c r="C202" i="33"/>
  <c r="B202" i="33"/>
  <c r="D187" i="33"/>
  <c r="C187" i="33"/>
  <c r="B187" i="33"/>
  <c r="D186" i="33"/>
  <c r="C186" i="33"/>
  <c r="B186" i="33"/>
  <c r="D185" i="33"/>
  <c r="C185" i="33"/>
  <c r="B185" i="33"/>
  <c r="D184" i="33"/>
  <c r="C184" i="33"/>
  <c r="B184" i="33"/>
  <c r="D183" i="33"/>
  <c r="C183" i="33"/>
  <c r="B183" i="33"/>
  <c r="D182" i="33"/>
  <c r="C182" i="33"/>
  <c r="B182" i="33"/>
  <c r="D181" i="33"/>
  <c r="C181" i="33"/>
  <c r="B181" i="33"/>
  <c r="D180" i="33"/>
  <c r="C180" i="33"/>
  <c r="B180" i="33"/>
  <c r="D179" i="33"/>
  <c r="C179" i="33"/>
  <c r="B179" i="33"/>
  <c r="D178" i="33"/>
  <c r="C178" i="33"/>
  <c r="B178" i="33"/>
  <c r="D177" i="33"/>
  <c r="C177" i="33"/>
  <c r="B177" i="33"/>
  <c r="D176" i="33"/>
  <c r="C176" i="33"/>
  <c r="B176" i="33"/>
  <c r="D175" i="33"/>
  <c r="C175" i="33"/>
  <c r="B175" i="33"/>
  <c r="D174" i="33"/>
  <c r="C174" i="33"/>
  <c r="B174" i="33"/>
  <c r="D173" i="33"/>
  <c r="C173" i="33"/>
  <c r="B173" i="33"/>
  <c r="D172" i="33"/>
  <c r="C172" i="33"/>
  <c r="B172" i="33"/>
  <c r="D171" i="33"/>
  <c r="C171" i="33"/>
  <c r="B171" i="33"/>
  <c r="D170" i="33"/>
  <c r="C170" i="33"/>
  <c r="B170" i="33"/>
  <c r="D169" i="33"/>
  <c r="C169" i="33"/>
  <c r="B169" i="33"/>
  <c r="D168" i="33"/>
  <c r="C168" i="33"/>
  <c r="B168" i="33"/>
  <c r="D167" i="33"/>
  <c r="C167" i="33"/>
  <c r="B167" i="33"/>
  <c r="D166" i="33"/>
  <c r="C166" i="33"/>
  <c r="B166" i="33"/>
  <c r="D165" i="33"/>
  <c r="C165" i="33"/>
  <c r="B165" i="33"/>
  <c r="D164" i="33"/>
  <c r="C164" i="33"/>
  <c r="B164" i="33"/>
  <c r="D163" i="33"/>
  <c r="C163" i="33"/>
  <c r="B163" i="33"/>
  <c r="D162" i="33"/>
  <c r="C162" i="33"/>
  <c r="B162" i="33"/>
  <c r="D161" i="33"/>
  <c r="C161" i="33"/>
  <c r="B161" i="33"/>
  <c r="D160" i="33"/>
  <c r="C160" i="33"/>
  <c r="B160" i="33"/>
  <c r="A160" i="33"/>
  <c r="A161" i="33" s="1"/>
  <c r="A162" i="33" s="1"/>
  <c r="A163" i="33" s="1"/>
  <c r="A164" i="33" s="1"/>
  <c r="A165" i="33" s="1"/>
  <c r="A166" i="33" s="1"/>
  <c r="A167" i="33" s="1"/>
  <c r="A168" i="33" s="1"/>
  <c r="A169" i="33" s="1"/>
  <c r="A170" i="33" s="1"/>
  <c r="A171" i="33" s="1"/>
  <c r="A172" i="33" s="1"/>
  <c r="A173" i="33" s="1"/>
  <c r="A174" i="33" s="1"/>
  <c r="A175" i="33" s="1"/>
  <c r="A176" i="33" s="1"/>
  <c r="A177" i="33" s="1"/>
  <c r="A178" i="33" s="1"/>
  <c r="A179" i="33" s="1"/>
  <c r="A180" i="33" s="1"/>
  <c r="A181" i="33" s="1"/>
  <c r="A182" i="33" s="1"/>
  <c r="A183" i="33" s="1"/>
  <c r="A184" i="33" s="1"/>
  <c r="A185" i="33" s="1"/>
  <c r="A186" i="33" s="1"/>
  <c r="A187" i="33" s="1"/>
  <c r="A188" i="33" s="1"/>
  <c r="A189" i="33" s="1"/>
  <c r="A190" i="33" s="1"/>
  <c r="A191" i="33" s="1"/>
  <c r="A192" i="33" s="1"/>
  <c r="A193" i="33" s="1"/>
  <c r="A194" i="33" s="1"/>
  <c r="A195" i="33" s="1"/>
  <c r="A196" i="33" s="1"/>
  <c r="A197" i="33" s="1"/>
  <c r="A198" i="33" s="1"/>
  <c r="A199" i="33" s="1"/>
  <c r="A200" i="33" s="1"/>
  <c r="A201" i="33" s="1"/>
  <c r="A202" i="33" s="1"/>
  <c r="A203" i="33" s="1"/>
  <c r="A204" i="33" s="1"/>
  <c r="A205" i="33" s="1"/>
  <c r="A206" i="33" s="1"/>
  <c r="A207" i="33" s="1"/>
  <c r="A208" i="33" s="1"/>
  <c r="A209" i="33" s="1"/>
  <c r="A210" i="33" s="1"/>
  <c r="A211" i="33" s="1"/>
  <c r="A212" i="33" s="1"/>
  <c r="A213" i="33" s="1"/>
  <c r="A214" i="33" s="1"/>
  <c r="A215" i="33" s="1"/>
  <c r="A216" i="33" s="1"/>
  <c r="A217" i="33" s="1"/>
  <c r="A218" i="33" s="1"/>
  <c r="A219" i="33" s="1"/>
  <c r="A220" i="33" s="1"/>
  <c r="A221" i="33" s="1"/>
  <c r="A222" i="33" s="1"/>
  <c r="A223" i="33" s="1"/>
  <c r="A224" i="33" s="1"/>
  <c r="A225" i="33" s="1"/>
  <c r="A226" i="33" s="1"/>
  <c r="A227" i="33" s="1"/>
  <c r="A228" i="33" s="1"/>
  <c r="A229" i="33" s="1"/>
  <c r="A230" i="33" s="1"/>
  <c r="A231" i="33" s="1"/>
  <c r="A232" i="33" s="1"/>
  <c r="A233" i="33" s="1"/>
  <c r="A234" i="33" s="1"/>
  <c r="A235" i="33" s="1"/>
  <c r="A236" i="33" s="1"/>
  <c r="A237" i="33" s="1"/>
  <c r="A238" i="33" s="1"/>
  <c r="A239" i="33" s="1"/>
  <c r="A240" i="33" s="1"/>
  <c r="A241" i="33" s="1"/>
  <c r="A242" i="33" s="1"/>
  <c r="A243" i="33" s="1"/>
  <c r="A244" i="33" s="1"/>
  <c r="A245" i="33" s="1"/>
  <c r="A246" i="33" s="1"/>
  <c r="A247" i="33" s="1"/>
  <c r="A248" i="33" s="1"/>
  <c r="A249" i="33" s="1"/>
  <c r="A250" i="33" s="1"/>
  <c r="A251" i="33" s="1"/>
  <c r="A252" i="33" s="1"/>
  <c r="A253" i="33" s="1"/>
  <c r="A254" i="33" s="1"/>
  <c r="A255" i="33" s="1"/>
  <c r="A256" i="33" s="1"/>
  <c r="A257" i="33" s="1"/>
  <c r="A258" i="33" s="1"/>
  <c r="A259" i="33" s="1"/>
  <c r="A260" i="33" s="1"/>
  <c r="A261" i="33" s="1"/>
  <c r="A262" i="33" s="1"/>
  <c r="A263" i="33" s="1"/>
  <c r="A264" i="33" s="1"/>
  <c r="A265" i="33" s="1"/>
  <c r="A266" i="33" s="1"/>
  <c r="A267" i="33" s="1"/>
  <c r="A268" i="33" s="1"/>
  <c r="A269" i="33" s="1"/>
  <c r="A270" i="33" s="1"/>
  <c r="A271" i="33" s="1"/>
  <c r="A272" i="33" s="1"/>
  <c r="A273" i="33" s="1"/>
  <c r="A274" i="33" s="1"/>
  <c r="A275" i="33" s="1"/>
  <c r="A276" i="33" s="1"/>
  <c r="A277" i="33" s="1"/>
  <c r="A278" i="33" s="1"/>
  <c r="A279" i="33" s="1"/>
  <c r="A280" i="33" s="1"/>
  <c r="A281" i="33" s="1"/>
  <c r="A282" i="33" s="1"/>
  <c r="A283" i="33" s="1"/>
  <c r="A284" i="33" s="1"/>
  <c r="A285" i="33" s="1"/>
  <c r="A286" i="33" s="1"/>
  <c r="A287" i="33" s="1"/>
  <c r="A288" i="33" s="1"/>
  <c r="A289" i="33" s="1"/>
  <c r="A290" i="33" s="1"/>
  <c r="A291" i="33" s="1"/>
  <c r="A292" i="33" s="1"/>
  <c r="A293" i="33" s="1"/>
  <c r="A294" i="33" s="1"/>
  <c r="A295" i="33" s="1"/>
  <c r="A296" i="33" s="1"/>
  <c r="A297" i="33" s="1"/>
  <c r="A298" i="33" s="1"/>
  <c r="A299" i="33" s="1"/>
  <c r="A300" i="33" s="1"/>
  <c r="A301" i="33" s="1"/>
  <c r="A302" i="33" s="1"/>
  <c r="A303" i="33" s="1"/>
  <c r="A304" i="33" s="1"/>
  <c r="A305" i="33" s="1"/>
  <c r="A306" i="33" s="1"/>
  <c r="A307" i="33" s="1"/>
  <c r="A308" i="33" s="1"/>
  <c r="A309" i="33" s="1"/>
  <c r="A310" i="33" s="1"/>
  <c r="A311" i="33" s="1"/>
  <c r="A312" i="33" s="1"/>
  <c r="A313" i="33" s="1"/>
  <c r="A314" i="33" s="1"/>
  <c r="A315" i="33" s="1"/>
  <c r="A316" i="33" s="1"/>
  <c r="A317" i="33" s="1"/>
  <c r="A318" i="33" s="1"/>
  <c r="A319" i="33" s="1"/>
  <c r="A320" i="33" s="1"/>
  <c r="A321" i="33" s="1"/>
  <c r="A322" i="33" s="1"/>
  <c r="A323" i="33" s="1"/>
  <c r="A324" i="33" s="1"/>
  <c r="A325" i="33" s="1"/>
  <c r="A326" i="33" s="1"/>
  <c r="A327" i="33" s="1"/>
  <c r="A328" i="33" s="1"/>
  <c r="A329" i="33" s="1"/>
  <c r="A330" i="33" s="1"/>
  <c r="A331" i="33" s="1"/>
  <c r="A332" i="33" s="1"/>
  <c r="A333" i="33" s="1"/>
  <c r="A334" i="33" s="1"/>
  <c r="A335" i="33" s="1"/>
  <c r="A336" i="33" s="1"/>
  <c r="A337" i="33" s="1"/>
  <c r="A338" i="33" s="1"/>
  <c r="A339" i="33" s="1"/>
  <c r="A340" i="33" s="1"/>
  <c r="A341" i="33" s="1"/>
  <c r="A342" i="33" s="1"/>
  <c r="A343" i="33" s="1"/>
  <c r="A344" i="33" s="1"/>
  <c r="A345" i="33" s="1"/>
  <c r="A346" i="33" s="1"/>
  <c r="A347" i="33" s="1"/>
  <c r="A348" i="33" s="1"/>
  <c r="A349" i="33" s="1"/>
  <c r="A350" i="33" s="1"/>
  <c r="A351" i="33" s="1"/>
  <c r="A352" i="33" s="1"/>
  <c r="A353" i="33" s="1"/>
  <c r="A354" i="33" s="1"/>
  <c r="A355" i="33" s="1"/>
  <c r="A356" i="33" s="1"/>
  <c r="A357" i="33" s="1"/>
  <c r="A358" i="33" s="1"/>
  <c r="A359" i="33" s="1"/>
  <c r="A360" i="33" s="1"/>
  <c r="A361" i="33" s="1"/>
  <c r="A362" i="33" s="1"/>
  <c r="A363" i="33" s="1"/>
  <c r="A364" i="33" s="1"/>
  <c r="A365" i="33" s="1"/>
  <c r="A366" i="33" s="1"/>
  <c r="A367" i="33" s="1"/>
  <c r="A368" i="33" s="1"/>
  <c r="A369" i="33" s="1"/>
  <c r="A370" i="33" s="1"/>
  <c r="A371" i="33" s="1"/>
  <c r="A372" i="33" s="1"/>
  <c r="A373" i="33" s="1"/>
  <c r="A374" i="33" s="1"/>
  <c r="D159" i="33"/>
  <c r="C159" i="33"/>
  <c r="B159" i="33"/>
  <c r="D158" i="33"/>
  <c r="C158" i="33"/>
  <c r="B158" i="33"/>
  <c r="D157" i="33"/>
  <c r="C157" i="33"/>
  <c r="B157" i="33"/>
  <c r="D156" i="33"/>
  <c r="C156" i="33"/>
  <c r="B156" i="33"/>
  <c r="D155" i="33"/>
  <c r="C155" i="33"/>
  <c r="B155" i="33"/>
  <c r="D154" i="33"/>
  <c r="C154" i="33"/>
  <c r="B154" i="33"/>
  <c r="D153" i="33"/>
  <c r="C153" i="33"/>
  <c r="B153" i="33"/>
  <c r="D152" i="33"/>
  <c r="C152" i="33"/>
  <c r="B152" i="33"/>
  <c r="D151" i="33"/>
  <c r="C151" i="33"/>
  <c r="B151" i="33"/>
  <c r="D150" i="33"/>
  <c r="C150" i="33"/>
  <c r="B150" i="33"/>
  <c r="D149" i="33"/>
  <c r="C149" i="33"/>
  <c r="B149" i="33"/>
  <c r="D148" i="33"/>
  <c r="C148" i="33"/>
  <c r="B148" i="33"/>
  <c r="D147" i="33"/>
  <c r="C147" i="33"/>
  <c r="B147" i="33"/>
  <c r="D146" i="33"/>
  <c r="C146" i="33"/>
  <c r="B146" i="33"/>
  <c r="D145" i="33"/>
  <c r="C145" i="33"/>
  <c r="B145" i="33"/>
  <c r="D144" i="33"/>
  <c r="C144" i="33"/>
  <c r="B144" i="33"/>
  <c r="D143" i="33"/>
  <c r="C143" i="33"/>
  <c r="B143" i="33"/>
  <c r="D142" i="33"/>
  <c r="C142" i="33"/>
  <c r="B142" i="33"/>
  <c r="D141" i="33"/>
  <c r="C141" i="33"/>
  <c r="B141" i="33"/>
  <c r="D140" i="33"/>
  <c r="C140" i="33"/>
  <c r="B140" i="33"/>
  <c r="D139" i="33"/>
  <c r="C139" i="33"/>
  <c r="B139" i="33"/>
  <c r="D138" i="33"/>
  <c r="C138" i="33"/>
  <c r="B138" i="33"/>
  <c r="D137" i="33"/>
  <c r="C137" i="33"/>
  <c r="B137" i="33"/>
  <c r="D136" i="33"/>
  <c r="C136" i="33"/>
  <c r="B136" i="33"/>
  <c r="D135" i="33"/>
  <c r="C135" i="33"/>
  <c r="B135" i="33"/>
  <c r="D134" i="33"/>
  <c r="C134" i="33"/>
  <c r="B134" i="33"/>
  <c r="D133" i="33"/>
  <c r="C133" i="33"/>
  <c r="B133" i="33"/>
  <c r="D132" i="33"/>
  <c r="C132" i="33"/>
  <c r="B132" i="33"/>
  <c r="D131" i="33"/>
  <c r="C131" i="33"/>
  <c r="B131" i="33"/>
  <c r="D130" i="33"/>
  <c r="C130" i="33"/>
  <c r="B130" i="33"/>
  <c r="D129" i="33"/>
  <c r="C129" i="33"/>
  <c r="B129" i="33"/>
  <c r="D128" i="33"/>
  <c r="C128" i="33"/>
  <c r="B128" i="33"/>
  <c r="D127" i="33"/>
  <c r="C127" i="33"/>
  <c r="B127" i="33"/>
  <c r="D126" i="33"/>
  <c r="C126" i="33"/>
  <c r="B126" i="33"/>
  <c r="D125" i="33"/>
  <c r="C125" i="33"/>
  <c r="B125" i="33"/>
  <c r="D124" i="33"/>
  <c r="C124" i="33"/>
  <c r="B124" i="33"/>
  <c r="D123" i="33"/>
  <c r="C123" i="33"/>
  <c r="B123" i="33"/>
  <c r="D122" i="33"/>
  <c r="C122" i="33"/>
  <c r="B122" i="33"/>
  <c r="D121" i="33"/>
  <c r="C121" i="33"/>
  <c r="B121" i="33"/>
  <c r="D120" i="33"/>
  <c r="C120" i="33"/>
  <c r="B120" i="33"/>
  <c r="D119" i="33"/>
  <c r="C119" i="33"/>
  <c r="B119" i="33"/>
  <c r="D118" i="33"/>
  <c r="C118" i="33"/>
  <c r="B118" i="33"/>
  <c r="D117" i="33"/>
  <c r="C117" i="33"/>
  <c r="B117" i="33"/>
  <c r="D116" i="33"/>
  <c r="C116" i="33"/>
  <c r="B116" i="33"/>
  <c r="D115" i="33"/>
  <c r="C115" i="33"/>
  <c r="B115" i="33"/>
  <c r="D114" i="33"/>
  <c r="C114" i="33"/>
  <c r="B114" i="33"/>
  <c r="D113" i="33"/>
  <c r="C113" i="33"/>
  <c r="B113" i="33"/>
  <c r="D112" i="33"/>
  <c r="C112" i="33"/>
  <c r="B112" i="33"/>
  <c r="D111" i="33"/>
  <c r="C111" i="33"/>
  <c r="B111" i="33"/>
  <c r="D110" i="33"/>
  <c r="C110" i="33"/>
  <c r="B110" i="33"/>
  <c r="D109" i="33"/>
  <c r="C109" i="33"/>
  <c r="B109" i="33"/>
  <c r="D108" i="33"/>
  <c r="C108" i="33"/>
  <c r="B108" i="33"/>
  <c r="D107" i="33"/>
  <c r="C107" i="33"/>
  <c r="B107" i="33"/>
  <c r="D106" i="33"/>
  <c r="C106" i="33"/>
  <c r="B106" i="33"/>
  <c r="D105" i="33"/>
  <c r="C105" i="33"/>
  <c r="B105" i="33"/>
  <c r="D104" i="33"/>
  <c r="C104" i="33"/>
  <c r="B104" i="33"/>
  <c r="D103" i="33"/>
  <c r="C103" i="33"/>
  <c r="B103" i="33"/>
  <c r="D102" i="33"/>
  <c r="C102" i="33"/>
  <c r="B102" i="33"/>
  <c r="D101" i="33"/>
  <c r="C101" i="33"/>
  <c r="B101" i="33"/>
  <c r="D100" i="33"/>
  <c r="C100" i="33"/>
  <c r="B100" i="33"/>
  <c r="D99" i="33"/>
  <c r="C99" i="33"/>
  <c r="B99" i="33"/>
  <c r="D98" i="33"/>
  <c r="C98" i="33"/>
  <c r="B98" i="33"/>
  <c r="D97" i="33"/>
  <c r="C97" i="33"/>
  <c r="B97" i="33"/>
  <c r="D96" i="33"/>
  <c r="C96" i="33"/>
  <c r="B96" i="33"/>
  <c r="D95" i="33"/>
  <c r="C95" i="33"/>
  <c r="B95" i="33"/>
  <c r="D94" i="33"/>
  <c r="C94" i="33"/>
  <c r="B94" i="33"/>
  <c r="D93" i="33"/>
  <c r="C93" i="33"/>
  <c r="B93" i="33"/>
  <c r="D92" i="33"/>
  <c r="C92" i="33"/>
  <c r="B92" i="33"/>
  <c r="D91" i="33"/>
  <c r="C91" i="33"/>
  <c r="B91" i="33"/>
  <c r="D90" i="33"/>
  <c r="C90" i="33"/>
  <c r="B90" i="33"/>
  <c r="D89" i="33"/>
  <c r="C89" i="33"/>
  <c r="B89" i="33"/>
  <c r="D88" i="33"/>
  <c r="C88" i="33"/>
  <c r="B88" i="33"/>
  <c r="D87" i="33"/>
  <c r="C87" i="33"/>
  <c r="B87" i="33"/>
  <c r="D86" i="33"/>
  <c r="C86" i="33"/>
  <c r="B86" i="33"/>
  <c r="D85" i="33"/>
  <c r="C85" i="33"/>
  <c r="B85" i="33"/>
  <c r="D84" i="33"/>
  <c r="C84" i="33"/>
  <c r="B84" i="33"/>
  <c r="D83" i="33"/>
  <c r="C83" i="33"/>
  <c r="B83" i="33"/>
  <c r="D82" i="33"/>
  <c r="C82" i="33"/>
  <c r="B82" i="33"/>
  <c r="D81" i="33"/>
  <c r="C81" i="33"/>
  <c r="B81" i="33"/>
  <c r="D80" i="33"/>
  <c r="C80" i="33"/>
  <c r="B80" i="33"/>
  <c r="D79" i="33"/>
  <c r="C79" i="33"/>
  <c r="B79" i="33"/>
  <c r="D78" i="33"/>
  <c r="C78" i="33"/>
  <c r="B78" i="33"/>
  <c r="D77" i="33"/>
  <c r="C77" i="33"/>
  <c r="B77" i="33"/>
  <c r="D76" i="33"/>
  <c r="C76" i="33"/>
  <c r="B76" i="33"/>
  <c r="D75" i="33"/>
  <c r="C75" i="33"/>
  <c r="B75" i="33"/>
  <c r="D74" i="33"/>
  <c r="C74" i="33"/>
  <c r="B74" i="33"/>
  <c r="D73" i="33"/>
  <c r="C73" i="33"/>
  <c r="B73" i="33"/>
  <c r="D72" i="33"/>
  <c r="C72" i="33"/>
  <c r="B72" i="33"/>
  <c r="D71" i="33"/>
  <c r="C71" i="33"/>
  <c r="B71" i="33"/>
  <c r="D70" i="33"/>
  <c r="C70" i="33"/>
  <c r="B70" i="33"/>
  <c r="D69" i="33"/>
  <c r="C69" i="33"/>
  <c r="B69" i="33"/>
  <c r="D67" i="33"/>
  <c r="C67" i="33"/>
  <c r="B67" i="33"/>
  <c r="D66" i="33"/>
  <c r="C66" i="33"/>
  <c r="B66" i="33"/>
  <c r="D65" i="33"/>
  <c r="C65" i="33"/>
  <c r="B65" i="33"/>
  <c r="D64" i="33"/>
  <c r="C64" i="33"/>
  <c r="B64" i="33"/>
  <c r="D63" i="33"/>
  <c r="C63" i="33"/>
  <c r="B63" i="33"/>
  <c r="D62" i="33"/>
  <c r="C62" i="33"/>
  <c r="B62" i="33"/>
  <c r="D61" i="33"/>
  <c r="C61" i="33"/>
  <c r="B61" i="33"/>
  <c r="D60" i="33"/>
  <c r="C60" i="33"/>
  <c r="B60" i="33"/>
  <c r="D59" i="33"/>
  <c r="C59" i="33"/>
  <c r="B59" i="33"/>
  <c r="D58" i="33"/>
  <c r="C58" i="33"/>
  <c r="B58" i="33"/>
  <c r="D57" i="33"/>
  <c r="C57" i="33"/>
  <c r="B57" i="33"/>
  <c r="D56" i="33"/>
  <c r="C56" i="33"/>
  <c r="B56" i="33"/>
  <c r="D55" i="33"/>
  <c r="C55" i="33"/>
  <c r="B55" i="33"/>
  <c r="D54" i="33"/>
  <c r="C54" i="33"/>
  <c r="B54" i="33"/>
  <c r="D53" i="33"/>
  <c r="C53" i="33"/>
  <c r="B53" i="33"/>
  <c r="D52" i="33"/>
  <c r="C52" i="33"/>
  <c r="B52" i="33"/>
  <c r="D51" i="33"/>
  <c r="C51" i="33"/>
  <c r="B51" i="33"/>
  <c r="D50" i="33"/>
  <c r="C50" i="33"/>
  <c r="B50" i="33"/>
  <c r="D49" i="33"/>
  <c r="C49" i="33"/>
  <c r="B49" i="33"/>
  <c r="D48" i="33"/>
  <c r="C48" i="33"/>
  <c r="B48" i="33"/>
  <c r="D47" i="33"/>
  <c r="C47" i="33"/>
  <c r="B47" i="33"/>
  <c r="D46" i="33"/>
  <c r="C46" i="33"/>
  <c r="B46" i="33"/>
  <c r="D45" i="33"/>
  <c r="C45" i="33"/>
  <c r="B45" i="33"/>
  <c r="D44" i="33"/>
  <c r="C44" i="33"/>
  <c r="B44" i="33"/>
  <c r="D43" i="33"/>
  <c r="C43" i="33"/>
  <c r="B43" i="33"/>
  <c r="D42" i="33"/>
  <c r="C42" i="33"/>
  <c r="B42" i="33"/>
  <c r="D41" i="33"/>
  <c r="C41" i="33"/>
  <c r="B41" i="33"/>
  <c r="D40" i="33"/>
  <c r="C40" i="33"/>
  <c r="B40" i="33"/>
  <c r="D39" i="33"/>
  <c r="C39" i="33"/>
  <c r="B39" i="33"/>
  <c r="D38" i="33"/>
  <c r="C38" i="33"/>
  <c r="B38" i="33"/>
  <c r="D37" i="33"/>
  <c r="C37" i="33"/>
  <c r="B37" i="33"/>
  <c r="D36" i="33"/>
  <c r="C36" i="33"/>
  <c r="B36" i="33"/>
  <c r="D35" i="33"/>
  <c r="C35" i="33"/>
  <c r="B35" i="33"/>
  <c r="D34" i="33"/>
  <c r="C34" i="33"/>
  <c r="B34" i="33"/>
  <c r="D33" i="33"/>
  <c r="C33" i="33"/>
  <c r="B33" i="33"/>
  <c r="D25" i="33"/>
  <c r="C25" i="33"/>
  <c r="B25" i="33"/>
  <c r="D24" i="33"/>
  <c r="C24" i="33"/>
  <c r="B24" i="33"/>
  <c r="D23" i="33"/>
  <c r="C23" i="33"/>
  <c r="B23" i="33"/>
  <c r="D22" i="33"/>
  <c r="C22" i="33"/>
  <c r="B22" i="33"/>
  <c r="D21" i="33"/>
  <c r="C21" i="33"/>
  <c r="B21" i="33"/>
  <c r="D20" i="33"/>
  <c r="C20" i="33"/>
  <c r="B20" i="33"/>
  <c r="D19" i="33"/>
  <c r="C19" i="33"/>
  <c r="B19" i="33"/>
  <c r="D18" i="33"/>
  <c r="C18" i="33"/>
  <c r="B18" i="33"/>
  <c r="D17" i="33"/>
  <c r="C17" i="33"/>
  <c r="B17" i="33"/>
  <c r="D16" i="33"/>
  <c r="C16" i="33"/>
  <c r="B16" i="33"/>
  <c r="D15" i="33"/>
  <c r="C15" i="33"/>
  <c r="B15" i="33"/>
  <c r="D14" i="33"/>
  <c r="C14" i="33"/>
  <c r="B14" i="33"/>
  <c r="D13" i="33"/>
  <c r="C13" i="33"/>
  <c r="B13" i="33"/>
  <c r="D12" i="33"/>
  <c r="C12" i="33"/>
  <c r="B12" i="33"/>
  <c r="D11" i="33"/>
  <c r="C11" i="33"/>
  <c r="B11" i="33"/>
  <c r="D10" i="33"/>
  <c r="C10" i="33"/>
  <c r="B10" i="33"/>
  <c r="L12" i="33" l="1"/>
  <c r="K10" i="33"/>
  <c r="F34" i="36" s="1"/>
  <c r="L10" i="33"/>
  <c r="L11" i="33"/>
  <c r="J10" i="33"/>
  <c r="M10" i="33"/>
  <c r="N10" i="33" s="1"/>
  <c r="K11" i="33"/>
  <c r="F35" i="36" s="1"/>
  <c r="J11" i="33"/>
  <c r="J14" i="33" s="1"/>
  <c r="K12" i="33"/>
  <c r="J12" i="33"/>
  <c r="M11" i="33"/>
  <c r="N11" i="33" s="1"/>
  <c r="M12" i="33"/>
  <c r="N12" i="33" s="1"/>
  <c r="I8746" i="4"/>
  <c r="I8722" i="4"/>
  <c r="I8698" i="4"/>
  <c r="I8674" i="4"/>
  <c r="I8650" i="4"/>
  <c r="I8626" i="4"/>
  <c r="I8602" i="4"/>
  <c r="I8578" i="4"/>
  <c r="I8554" i="4"/>
  <c r="I8530" i="4"/>
  <c r="I8506" i="4"/>
  <c r="I8482" i="4"/>
  <c r="I8458" i="4"/>
  <c r="I8434" i="4"/>
  <c r="I8410" i="4"/>
  <c r="I8386" i="4"/>
  <c r="I8362" i="4"/>
  <c r="I8338" i="4"/>
  <c r="I8314" i="4"/>
  <c r="I8290" i="4"/>
  <c r="I8266" i="4"/>
  <c r="I8242" i="4"/>
  <c r="I8218" i="4"/>
  <c r="I8194" i="4"/>
  <c r="I8170" i="4"/>
  <c r="I8146" i="4"/>
  <c r="I8122" i="4"/>
  <c r="I8098" i="4"/>
  <c r="I8074" i="4"/>
  <c r="I8050" i="4"/>
  <c r="I8026" i="4"/>
  <c r="I8002" i="4"/>
  <c r="I7978" i="4"/>
  <c r="I7954" i="4"/>
  <c r="I7930" i="4"/>
  <c r="I7906" i="4"/>
  <c r="I7882" i="4"/>
  <c r="I7858" i="4"/>
  <c r="I7834" i="4"/>
  <c r="I7810" i="4"/>
  <c r="I7786" i="4"/>
  <c r="I7762" i="4"/>
  <c r="I7738" i="4"/>
  <c r="I7714" i="4"/>
  <c r="I7690" i="4"/>
  <c r="I7666" i="4"/>
  <c r="I7642" i="4"/>
  <c r="I7618" i="4"/>
  <c r="I7594" i="4"/>
  <c r="I7570" i="4"/>
  <c r="I7546" i="4"/>
  <c r="I7522" i="4"/>
  <c r="I7498" i="4"/>
  <c r="I7474" i="4"/>
  <c r="I7450" i="4"/>
  <c r="I7426" i="4"/>
  <c r="I7402" i="4"/>
  <c r="I7378" i="4"/>
  <c r="I7354" i="4"/>
  <c r="I7330" i="4"/>
  <c r="I7306" i="4"/>
  <c r="I7282" i="4"/>
  <c r="I7258" i="4"/>
  <c r="I7234" i="4"/>
  <c r="I7210" i="4"/>
  <c r="I7186" i="4"/>
  <c r="I7162" i="4"/>
  <c r="I7138" i="4"/>
  <c r="I7114" i="4"/>
  <c r="I7090" i="4"/>
  <c r="I7066" i="4"/>
  <c r="I7042" i="4"/>
  <c r="I7018" i="4"/>
  <c r="I6994" i="4"/>
  <c r="I6970" i="4"/>
  <c r="I6946" i="4"/>
  <c r="I6922" i="4"/>
  <c r="I6898" i="4"/>
  <c r="I6874" i="4"/>
  <c r="I6850" i="4"/>
  <c r="I6826" i="4"/>
  <c r="I6802" i="4"/>
  <c r="I6778" i="4"/>
  <c r="I6754" i="4"/>
  <c r="I6730" i="4"/>
  <c r="I6706" i="4"/>
  <c r="I6682" i="4"/>
  <c r="I6658" i="4"/>
  <c r="I6634" i="4"/>
  <c r="I6610" i="4"/>
  <c r="I6586" i="4"/>
  <c r="I6562" i="4"/>
  <c r="I6538" i="4"/>
  <c r="I6514" i="4"/>
  <c r="I6490" i="4"/>
  <c r="I6466" i="4"/>
  <c r="I6442" i="4"/>
  <c r="I6418" i="4"/>
  <c r="I6394" i="4"/>
  <c r="I6370" i="4"/>
  <c r="I6346" i="4"/>
  <c r="I6322" i="4"/>
  <c r="I6298" i="4"/>
  <c r="I6274" i="4"/>
  <c r="I6250" i="4"/>
  <c r="I6226" i="4"/>
  <c r="I6202" i="4"/>
  <c r="I6178" i="4"/>
  <c r="I6154" i="4"/>
  <c r="I6130" i="4"/>
  <c r="I6106" i="4"/>
  <c r="I6082" i="4"/>
  <c r="I6058" i="4"/>
  <c r="I6034" i="4"/>
  <c r="I6010" i="4"/>
  <c r="I5986" i="4"/>
  <c r="I5962" i="4"/>
  <c r="I5938" i="4"/>
  <c r="I5914" i="4"/>
  <c r="I5890" i="4"/>
  <c r="I5866" i="4"/>
  <c r="I5842" i="4"/>
  <c r="I5818" i="4"/>
  <c r="I5794" i="4"/>
  <c r="I5770" i="4"/>
  <c r="I5746" i="4"/>
  <c r="I5722" i="4"/>
  <c r="I5698" i="4"/>
  <c r="I5674" i="4"/>
  <c r="I5650" i="4"/>
  <c r="I5626" i="4"/>
  <c r="I5602" i="4"/>
  <c r="I5578" i="4"/>
  <c r="I5554" i="4"/>
  <c r="I5530" i="4"/>
  <c r="I5506" i="4"/>
  <c r="I5482" i="4"/>
  <c r="I5458" i="4"/>
  <c r="I5434" i="4"/>
  <c r="I5410" i="4"/>
  <c r="I5386" i="4"/>
  <c r="I5362" i="4"/>
  <c r="I5338" i="4"/>
  <c r="I5314" i="4"/>
  <c r="I5290" i="4"/>
  <c r="I5266" i="4"/>
  <c r="I5242" i="4"/>
  <c r="I5218" i="4"/>
  <c r="I5194" i="4"/>
  <c r="I5170" i="4"/>
  <c r="I5146" i="4"/>
  <c r="I5122" i="4"/>
  <c r="I5098" i="4"/>
  <c r="I5074" i="4"/>
  <c r="I5050" i="4"/>
  <c r="I5026" i="4"/>
  <c r="I5002" i="4"/>
  <c r="I4978" i="4"/>
  <c r="I4954" i="4"/>
  <c r="I4930" i="4"/>
  <c r="I4906" i="4"/>
  <c r="I4882" i="4"/>
  <c r="I4858" i="4"/>
  <c r="I4834" i="4"/>
  <c r="I4810" i="4"/>
  <c r="I4786" i="4"/>
  <c r="I4762" i="4"/>
  <c r="I4738" i="4"/>
  <c r="I4714" i="4"/>
  <c r="I4690" i="4"/>
  <c r="I4666" i="4"/>
  <c r="I4642" i="4"/>
  <c r="I4618" i="4"/>
  <c r="I4594" i="4"/>
  <c r="I4570" i="4"/>
  <c r="I4546" i="4"/>
  <c r="I4522" i="4"/>
  <c r="I4498" i="4"/>
  <c r="I4474" i="4"/>
  <c r="I4450" i="4"/>
  <c r="I4426" i="4"/>
  <c r="I4402" i="4"/>
  <c r="I4378" i="4"/>
  <c r="I4354" i="4"/>
  <c r="I4330" i="4"/>
  <c r="I4306" i="4"/>
  <c r="I4282" i="4"/>
  <c r="I4258" i="4"/>
  <c r="I4234" i="4"/>
  <c r="I4210" i="4"/>
  <c r="I4186" i="4"/>
  <c r="I4162" i="4"/>
  <c r="I4138" i="4"/>
  <c r="I4114" i="4"/>
  <c r="I4090" i="4"/>
  <c r="I4066" i="4"/>
  <c r="I4042" i="4"/>
  <c r="I4018" i="4"/>
  <c r="I3994" i="4"/>
  <c r="I3970" i="4"/>
  <c r="I3946" i="4"/>
  <c r="I3922" i="4"/>
  <c r="I3898" i="4"/>
  <c r="I3874" i="4"/>
  <c r="I3850" i="4"/>
  <c r="I3826" i="4"/>
  <c r="I3802" i="4"/>
  <c r="I3778" i="4"/>
  <c r="I3754" i="4"/>
  <c r="I3730" i="4"/>
  <c r="I3706" i="4"/>
  <c r="I3682" i="4"/>
  <c r="I3658" i="4"/>
  <c r="I3634" i="4"/>
  <c r="I3610" i="4"/>
  <c r="I3586" i="4"/>
  <c r="I3562" i="4"/>
  <c r="I3538" i="4"/>
  <c r="I3514" i="4"/>
  <c r="I3490" i="4"/>
  <c r="I3466" i="4"/>
  <c r="I3442" i="4"/>
  <c r="I3418" i="4"/>
  <c r="I3394" i="4"/>
  <c r="I3370" i="4"/>
  <c r="I3346" i="4"/>
  <c r="I3322" i="4"/>
  <c r="I3298" i="4"/>
  <c r="I3274" i="4"/>
  <c r="I3250" i="4"/>
  <c r="I3226" i="4"/>
  <c r="I3202" i="4"/>
  <c r="I3178" i="4"/>
  <c r="I3154" i="4"/>
  <c r="I3130" i="4"/>
  <c r="I3106" i="4"/>
  <c r="I3082" i="4"/>
  <c r="I3058" i="4"/>
  <c r="I3034" i="4"/>
  <c r="I3010" i="4"/>
  <c r="I2986" i="4"/>
  <c r="I2962" i="4"/>
  <c r="I2938" i="4"/>
  <c r="I2914" i="4"/>
  <c r="I2890" i="4"/>
  <c r="I2866" i="4"/>
  <c r="I2842" i="4"/>
  <c r="I2818" i="4"/>
  <c r="I2794" i="4"/>
  <c r="I2770" i="4"/>
  <c r="I2746" i="4"/>
  <c r="I2722" i="4"/>
  <c r="I2698" i="4"/>
  <c r="I2674" i="4"/>
  <c r="I2650" i="4"/>
  <c r="I2626" i="4"/>
  <c r="I2602" i="4"/>
  <c r="I2578" i="4"/>
  <c r="I2554" i="4"/>
  <c r="I2530" i="4"/>
  <c r="I2506" i="4"/>
  <c r="I2482" i="4"/>
  <c r="I2458" i="4"/>
  <c r="I2434" i="4"/>
  <c r="I2410" i="4"/>
  <c r="I2386" i="4"/>
  <c r="I2362" i="4"/>
  <c r="I2338" i="4"/>
  <c r="I2314" i="4"/>
  <c r="I2290" i="4"/>
  <c r="I2266" i="4"/>
  <c r="I2242" i="4"/>
  <c r="I2218" i="4"/>
  <c r="I2194" i="4"/>
  <c r="I2170" i="4"/>
  <c r="I2146" i="4"/>
  <c r="I2122" i="4"/>
  <c r="I2098" i="4"/>
  <c r="I2074" i="4"/>
  <c r="I2050" i="4"/>
  <c r="I2026" i="4"/>
  <c r="I2002" i="4"/>
  <c r="I1978" i="4"/>
  <c r="I1954" i="4"/>
  <c r="I1930" i="4"/>
  <c r="I1906" i="4"/>
  <c r="I1882" i="4"/>
  <c r="I1858" i="4"/>
  <c r="I1834" i="4"/>
  <c r="I1810" i="4"/>
  <c r="I1786" i="4"/>
  <c r="I1762" i="4"/>
  <c r="I1738" i="4"/>
  <c r="I1714" i="4"/>
  <c r="I1690" i="4"/>
  <c r="I1666" i="4"/>
  <c r="I1642" i="4"/>
  <c r="I1618" i="4"/>
  <c r="I1594" i="4"/>
  <c r="I1570" i="4"/>
  <c r="I1546" i="4"/>
  <c r="I1522" i="4"/>
  <c r="I1498" i="4"/>
  <c r="I1474" i="4"/>
  <c r="I1450" i="4"/>
  <c r="I1426" i="4"/>
  <c r="I1402" i="4"/>
  <c r="I1378" i="4"/>
  <c r="I1354" i="4"/>
  <c r="I1330" i="4"/>
  <c r="I1306" i="4"/>
  <c r="I1282" i="4"/>
  <c r="I1258" i="4"/>
  <c r="I1234" i="4"/>
  <c r="I1210" i="4"/>
  <c r="I1186" i="4"/>
  <c r="I1162" i="4"/>
  <c r="I1138" i="4"/>
  <c r="I1114" i="4"/>
  <c r="I1090" i="4"/>
  <c r="I1066" i="4"/>
  <c r="I1042" i="4"/>
  <c r="I1018" i="4"/>
  <c r="I994" i="4"/>
  <c r="I970" i="4"/>
  <c r="I946" i="4"/>
  <c r="I922" i="4"/>
  <c r="I898" i="4"/>
  <c r="I874" i="4"/>
  <c r="I850" i="4"/>
  <c r="I826" i="4"/>
  <c r="I802" i="4"/>
  <c r="I778" i="4"/>
  <c r="I754" i="4"/>
  <c r="I730" i="4"/>
  <c r="I706" i="4"/>
  <c r="I682" i="4"/>
  <c r="I658" i="4"/>
  <c r="I634" i="4"/>
  <c r="I610" i="4"/>
  <c r="I586" i="4"/>
  <c r="I562" i="4"/>
  <c r="I538" i="4"/>
  <c r="I514" i="4"/>
  <c r="I490" i="4"/>
  <c r="I466" i="4"/>
  <c r="I442" i="4"/>
  <c r="I418" i="4"/>
  <c r="I394" i="4"/>
  <c r="I370" i="4"/>
  <c r="I346" i="4"/>
  <c r="I322" i="4"/>
  <c r="I298" i="4"/>
  <c r="I274" i="4"/>
  <c r="I250" i="4"/>
  <c r="I226" i="4"/>
  <c r="I202" i="4"/>
  <c r="I178" i="4"/>
  <c r="I154" i="4"/>
  <c r="I130" i="4"/>
  <c r="I106" i="4"/>
  <c r="I82" i="4"/>
  <c r="I58" i="4"/>
  <c r="I34" i="4"/>
  <c r="I10" i="4"/>
  <c r="D11" i="29" l="1"/>
  <c r="D17" i="29"/>
  <c r="D21" i="29"/>
  <c r="D10" i="29"/>
  <c r="J16" i="33"/>
  <c r="J15" i="33"/>
  <c r="D12" i="29"/>
  <c r="D18" i="29"/>
  <c r="D16" i="29"/>
  <c r="D20" i="29"/>
  <c r="D15" i="29"/>
  <c r="D19" i="29"/>
  <c r="D14" i="29"/>
  <c r="D13" i="29"/>
  <c r="K329" i="20" l="1"/>
  <c r="H329" i="20"/>
  <c r="K328" i="20"/>
  <c r="H328" i="20"/>
  <c r="K327" i="20"/>
  <c r="H327" i="20"/>
  <c r="K326" i="20"/>
  <c r="H326" i="20"/>
  <c r="K325" i="20"/>
  <c r="H325" i="20"/>
  <c r="K324" i="20"/>
  <c r="H324" i="20"/>
  <c r="K323" i="20"/>
  <c r="H323" i="20"/>
  <c r="K322" i="20"/>
  <c r="H322" i="20"/>
  <c r="K321" i="20"/>
  <c r="H321" i="20"/>
  <c r="K320" i="20"/>
  <c r="H320" i="20"/>
  <c r="K319" i="20"/>
  <c r="H319" i="20"/>
  <c r="K318" i="20"/>
  <c r="H318" i="20"/>
  <c r="K317" i="20"/>
  <c r="H317" i="20"/>
  <c r="K316" i="20"/>
  <c r="H316" i="20"/>
  <c r="K315" i="20"/>
  <c r="H315" i="20"/>
  <c r="K314" i="20"/>
  <c r="H314" i="20"/>
  <c r="D314" i="20"/>
  <c r="J314" i="20" s="1"/>
  <c r="K313" i="20"/>
  <c r="H313" i="20"/>
  <c r="K312" i="20"/>
  <c r="H312" i="20"/>
  <c r="K311" i="20"/>
  <c r="H311" i="20"/>
  <c r="K310" i="20"/>
  <c r="H310" i="20"/>
  <c r="K303" i="20"/>
  <c r="H303" i="20"/>
  <c r="K302" i="20"/>
  <c r="H302" i="20"/>
  <c r="K301" i="20"/>
  <c r="H301" i="20"/>
  <c r="K300" i="20"/>
  <c r="H300" i="20"/>
  <c r="K299" i="20"/>
  <c r="H299" i="20"/>
  <c r="K298" i="20"/>
  <c r="H298" i="20"/>
  <c r="K297" i="20"/>
  <c r="H297" i="20"/>
  <c r="K296" i="20"/>
  <c r="H296" i="20"/>
  <c r="K295" i="20"/>
  <c r="H295" i="20"/>
  <c r="K294" i="20"/>
  <c r="H294" i="20"/>
  <c r="K293" i="20"/>
  <c r="H293" i="20"/>
  <c r="K292" i="20"/>
  <c r="H292" i="20"/>
  <c r="K291" i="20"/>
  <c r="H291" i="20"/>
  <c r="K290" i="20"/>
  <c r="H290" i="20"/>
  <c r="K289" i="20"/>
  <c r="H289" i="20"/>
  <c r="K288" i="20"/>
  <c r="H288" i="20"/>
  <c r="K287" i="20"/>
  <c r="H287" i="20"/>
  <c r="K286" i="20"/>
  <c r="H286" i="20"/>
  <c r="K285" i="20"/>
  <c r="H285" i="20"/>
  <c r="K284" i="20"/>
  <c r="H284" i="20"/>
  <c r="K283" i="20"/>
  <c r="H283" i="20"/>
  <c r="K282" i="20"/>
  <c r="H282" i="20"/>
  <c r="K281" i="20"/>
  <c r="H281" i="20"/>
  <c r="K280" i="20"/>
  <c r="H280" i="20"/>
  <c r="K279" i="20"/>
  <c r="H279" i="20"/>
  <c r="K278" i="20"/>
  <c r="H278" i="20"/>
  <c r="K277" i="20"/>
  <c r="H277" i="20"/>
  <c r="K276" i="20"/>
  <c r="H276" i="20"/>
  <c r="K275" i="20"/>
  <c r="H275" i="20"/>
  <c r="K274" i="20"/>
  <c r="H274" i="20"/>
  <c r="K273" i="20"/>
  <c r="H273" i="20"/>
  <c r="K272" i="20"/>
  <c r="H272" i="20"/>
  <c r="K271" i="20"/>
  <c r="H271" i="20"/>
  <c r="K270" i="20"/>
  <c r="H270" i="20"/>
  <c r="K269" i="20"/>
  <c r="H269" i="20"/>
  <c r="K268" i="20"/>
  <c r="H268" i="20"/>
  <c r="K267" i="20"/>
  <c r="H267" i="20"/>
  <c r="K266" i="20"/>
  <c r="H266" i="20"/>
  <c r="K265" i="20"/>
  <c r="H265" i="20"/>
  <c r="K264" i="20"/>
  <c r="H264" i="20"/>
  <c r="K263" i="20"/>
  <c r="H263" i="20"/>
  <c r="K262" i="20"/>
  <c r="H262" i="20"/>
  <c r="K261" i="20"/>
  <c r="H261" i="20"/>
  <c r="K260" i="20"/>
  <c r="H260" i="20"/>
  <c r="K259" i="20"/>
  <c r="H259" i="20"/>
  <c r="K258" i="20"/>
  <c r="H258" i="20"/>
  <c r="K257" i="20"/>
  <c r="H257" i="20"/>
  <c r="K256" i="20"/>
  <c r="H256" i="20"/>
  <c r="K255" i="20"/>
  <c r="H255" i="20"/>
  <c r="K254" i="20"/>
  <c r="H254" i="20"/>
  <c r="K253" i="20"/>
  <c r="H253" i="20"/>
  <c r="K252" i="20"/>
  <c r="H252" i="20"/>
  <c r="K251" i="20"/>
  <c r="H251" i="20"/>
  <c r="K250" i="20"/>
  <c r="H250" i="20"/>
  <c r="K249" i="20"/>
  <c r="H249" i="20"/>
  <c r="K248" i="20"/>
  <c r="H248" i="20"/>
  <c r="K247" i="20"/>
  <c r="H247" i="20"/>
  <c r="K246" i="20"/>
  <c r="H246" i="20"/>
  <c r="K245" i="20"/>
  <c r="H245" i="20"/>
  <c r="K244" i="20"/>
  <c r="H244" i="20"/>
  <c r="K243" i="20"/>
  <c r="H243" i="20"/>
  <c r="K242" i="20"/>
  <c r="H242" i="20"/>
  <c r="K241" i="20"/>
  <c r="H241" i="20"/>
  <c r="K240" i="20"/>
  <c r="H240" i="20"/>
  <c r="K239" i="20"/>
  <c r="H239" i="20"/>
  <c r="K238" i="20"/>
  <c r="H238" i="20"/>
  <c r="K237" i="20"/>
  <c r="H237" i="20"/>
  <c r="K236" i="20"/>
  <c r="H236" i="20"/>
  <c r="K235" i="20"/>
  <c r="H235" i="20"/>
  <c r="K234" i="20"/>
  <c r="H234" i="20"/>
  <c r="K233" i="20"/>
  <c r="H233" i="20"/>
  <c r="K232" i="20"/>
  <c r="H232" i="20"/>
  <c r="K231" i="20"/>
  <c r="H231" i="20"/>
  <c r="K230" i="20"/>
  <c r="H230" i="20"/>
  <c r="K229" i="20"/>
  <c r="H229" i="20"/>
  <c r="K228" i="20"/>
  <c r="H228" i="20"/>
  <c r="K227" i="20"/>
  <c r="H227" i="20"/>
  <c r="K226" i="20"/>
  <c r="H226" i="20"/>
  <c r="K225" i="20"/>
  <c r="H225" i="20"/>
  <c r="K224" i="20"/>
  <c r="H224" i="20"/>
  <c r="K223" i="20"/>
  <c r="H223" i="20"/>
  <c r="K222" i="20"/>
  <c r="H222" i="20"/>
  <c r="K221" i="20"/>
  <c r="H221" i="20"/>
  <c r="K220" i="20"/>
  <c r="H220" i="20"/>
  <c r="K219" i="20"/>
  <c r="H219" i="20"/>
  <c r="K218" i="20"/>
  <c r="H218" i="20"/>
  <c r="K217" i="20"/>
  <c r="H217" i="20"/>
  <c r="K216" i="20"/>
  <c r="H216" i="20"/>
  <c r="K215" i="20"/>
  <c r="H215" i="20"/>
  <c r="K214" i="20"/>
  <c r="H214" i="20"/>
  <c r="K213" i="20"/>
  <c r="H213" i="20"/>
  <c r="K212" i="20"/>
  <c r="H212" i="20"/>
  <c r="K211" i="20"/>
  <c r="H211" i="20"/>
  <c r="K210" i="20"/>
  <c r="H210" i="20"/>
  <c r="K209" i="20"/>
  <c r="H209" i="20"/>
  <c r="K208" i="20"/>
  <c r="H208" i="20"/>
  <c r="K207" i="20"/>
  <c r="H207" i="20"/>
  <c r="K206" i="20"/>
  <c r="H206" i="20"/>
  <c r="K205" i="20"/>
  <c r="H205" i="20"/>
  <c r="K204" i="20"/>
  <c r="H204" i="20"/>
  <c r="K203" i="20"/>
  <c r="H203" i="20"/>
  <c r="K202" i="20"/>
  <c r="H202" i="20"/>
  <c r="K201" i="20"/>
  <c r="H201" i="20"/>
  <c r="K200" i="20"/>
  <c r="H200" i="20"/>
  <c r="K199" i="20"/>
  <c r="H199" i="20"/>
  <c r="K198" i="20"/>
  <c r="H198" i="20"/>
  <c r="K197" i="20"/>
  <c r="H197" i="20"/>
  <c r="K196" i="20"/>
  <c r="H196" i="20"/>
  <c r="K195" i="20"/>
  <c r="H195" i="20"/>
  <c r="K194" i="20"/>
  <c r="H194" i="20"/>
  <c r="K193" i="20"/>
  <c r="H193" i="20"/>
  <c r="K192" i="20"/>
  <c r="H192" i="20"/>
  <c r="K191" i="20"/>
  <c r="H191" i="20"/>
  <c r="K190" i="20"/>
  <c r="H190" i="20"/>
  <c r="K189" i="20"/>
  <c r="H189" i="20"/>
  <c r="K188" i="20"/>
  <c r="H188" i="20"/>
  <c r="K187" i="20"/>
  <c r="H187" i="20"/>
  <c r="K186" i="20"/>
  <c r="H186" i="20"/>
  <c r="K185" i="20"/>
  <c r="H185" i="20"/>
  <c r="K184" i="20"/>
  <c r="H184" i="20"/>
  <c r="K183" i="20"/>
  <c r="H183" i="20"/>
  <c r="K182" i="20"/>
  <c r="H182" i="20"/>
  <c r="K181" i="20"/>
  <c r="H181" i="20"/>
  <c r="K180" i="20"/>
  <c r="H180" i="20"/>
  <c r="K179" i="20"/>
  <c r="H179" i="20"/>
  <c r="K178" i="20"/>
  <c r="H178" i="20"/>
  <c r="K177" i="20"/>
  <c r="H177" i="20"/>
  <c r="K176" i="20"/>
  <c r="H176" i="20"/>
  <c r="K175" i="20"/>
  <c r="H175" i="20"/>
  <c r="K174" i="20"/>
  <c r="H174" i="20"/>
  <c r="K173" i="20"/>
  <c r="H173" i="20"/>
  <c r="K172" i="20"/>
  <c r="H172" i="20"/>
  <c r="K171" i="20"/>
  <c r="H171" i="20"/>
  <c r="K170" i="20"/>
  <c r="H170" i="20"/>
  <c r="K169" i="20"/>
  <c r="H169" i="20"/>
  <c r="K168" i="20"/>
  <c r="H168" i="20"/>
  <c r="K167" i="20"/>
  <c r="H167" i="20"/>
  <c r="K166" i="20"/>
  <c r="H166" i="20"/>
  <c r="K165" i="20"/>
  <c r="H165" i="20"/>
  <c r="K164" i="20"/>
  <c r="H164" i="20"/>
  <c r="K163" i="20"/>
  <c r="H163" i="20"/>
  <c r="K162" i="20"/>
  <c r="H162" i="20"/>
  <c r="K161" i="20"/>
  <c r="H161" i="20"/>
  <c r="K160" i="20"/>
  <c r="H160" i="20"/>
  <c r="K159" i="20"/>
  <c r="H159" i="20"/>
  <c r="K158" i="20"/>
  <c r="H158" i="20"/>
  <c r="K157" i="20"/>
  <c r="H157" i="20"/>
  <c r="K156" i="20"/>
  <c r="H156" i="20"/>
  <c r="K155" i="20"/>
  <c r="H155" i="20"/>
  <c r="K154" i="20"/>
  <c r="H154" i="20"/>
  <c r="K153" i="20"/>
  <c r="H153" i="20"/>
  <c r="K152" i="20"/>
  <c r="H152" i="20"/>
  <c r="K151" i="20"/>
  <c r="H151" i="20"/>
  <c r="K150" i="20"/>
  <c r="H150" i="20"/>
  <c r="K149" i="20"/>
  <c r="H149" i="20"/>
  <c r="K148" i="20"/>
  <c r="H148" i="20"/>
  <c r="K147" i="20"/>
  <c r="H147" i="20"/>
  <c r="K146" i="20"/>
  <c r="H146" i="20"/>
  <c r="K145" i="20"/>
  <c r="H145" i="20"/>
  <c r="K144" i="20"/>
  <c r="H144" i="20"/>
  <c r="K143" i="20"/>
  <c r="H143" i="20"/>
  <c r="K142" i="20"/>
  <c r="H142" i="20"/>
  <c r="K141" i="20"/>
  <c r="H141" i="20"/>
  <c r="K140" i="20"/>
  <c r="H140" i="20"/>
  <c r="K139" i="20"/>
  <c r="H139" i="20"/>
  <c r="K138" i="20"/>
  <c r="H138" i="20"/>
  <c r="K137" i="20"/>
  <c r="H137" i="20"/>
  <c r="K136" i="20"/>
  <c r="H136" i="20"/>
  <c r="K135" i="20"/>
  <c r="H135" i="20"/>
  <c r="K134" i="20"/>
  <c r="H134" i="20"/>
  <c r="K133" i="20"/>
  <c r="H133" i="20"/>
  <c r="K132" i="20"/>
  <c r="H132" i="20"/>
  <c r="K131" i="20"/>
  <c r="H131" i="20"/>
  <c r="K130" i="20"/>
  <c r="H130" i="20"/>
  <c r="K129" i="20"/>
  <c r="H129" i="20"/>
  <c r="K128" i="20"/>
  <c r="H128" i="20"/>
  <c r="K127" i="20"/>
  <c r="H127" i="20"/>
  <c r="K126" i="20"/>
  <c r="H126" i="20"/>
  <c r="K125" i="20"/>
  <c r="H125" i="20"/>
  <c r="K124" i="20"/>
  <c r="H124" i="20"/>
  <c r="K123" i="20"/>
  <c r="H123" i="20"/>
  <c r="K122" i="20"/>
  <c r="H122" i="20"/>
  <c r="K121" i="20"/>
  <c r="H121" i="20"/>
  <c r="K120" i="20"/>
  <c r="H120" i="20"/>
  <c r="K119" i="20"/>
  <c r="H119" i="20"/>
  <c r="K118" i="20"/>
  <c r="H118" i="20"/>
  <c r="K117" i="20"/>
  <c r="H117" i="20"/>
  <c r="K116" i="20"/>
  <c r="H116" i="20"/>
  <c r="K115" i="20"/>
  <c r="H115" i="20"/>
  <c r="K114" i="20"/>
  <c r="H114" i="20"/>
  <c r="K113" i="20"/>
  <c r="H113" i="20"/>
  <c r="K112" i="20"/>
  <c r="H112" i="20"/>
  <c r="K111" i="20"/>
  <c r="H111" i="20"/>
  <c r="K110" i="20"/>
  <c r="H110" i="20"/>
  <c r="K109" i="20"/>
  <c r="H109" i="20"/>
  <c r="K108" i="20"/>
  <c r="H108" i="20"/>
  <c r="K107" i="20"/>
  <c r="H107" i="20"/>
  <c r="K106" i="20"/>
  <c r="H106" i="20"/>
  <c r="K105" i="20"/>
  <c r="H105" i="20"/>
  <c r="K104" i="20"/>
  <c r="H104" i="20"/>
  <c r="K103" i="20"/>
  <c r="H103" i="20"/>
  <c r="K102" i="20"/>
  <c r="H102" i="20"/>
  <c r="K101" i="20"/>
  <c r="H101" i="20"/>
  <c r="K100" i="20"/>
  <c r="H100" i="20"/>
  <c r="K99" i="20"/>
  <c r="H99" i="20"/>
  <c r="K98" i="20"/>
  <c r="H98" i="20"/>
  <c r="K97" i="20"/>
  <c r="H97" i="20"/>
  <c r="K96" i="20"/>
  <c r="H96" i="20"/>
  <c r="K95" i="20"/>
  <c r="H95" i="20"/>
  <c r="K94" i="20"/>
  <c r="H94" i="20"/>
  <c r="K93" i="20"/>
  <c r="H93" i="20"/>
  <c r="K92" i="20"/>
  <c r="H92" i="20"/>
  <c r="K91" i="20"/>
  <c r="H91" i="20"/>
  <c r="K90" i="20"/>
  <c r="H90" i="20"/>
  <c r="K89" i="20"/>
  <c r="H89" i="20"/>
  <c r="K88" i="20"/>
  <c r="H88" i="20"/>
  <c r="K87" i="20"/>
  <c r="H87" i="20"/>
  <c r="K86" i="20"/>
  <c r="H86" i="20"/>
  <c r="K85" i="20"/>
  <c r="H85" i="20"/>
  <c r="K84" i="20"/>
  <c r="H84" i="20"/>
  <c r="K83" i="20"/>
  <c r="H83" i="20"/>
  <c r="K82" i="20"/>
  <c r="H82" i="20"/>
  <c r="K81" i="20"/>
  <c r="H81" i="20"/>
  <c r="K80" i="20"/>
  <c r="H80" i="20"/>
  <c r="K79" i="20"/>
  <c r="H79" i="20"/>
  <c r="K78" i="20"/>
  <c r="H78" i="20"/>
  <c r="K77" i="20"/>
  <c r="H77" i="20"/>
  <c r="K76" i="20"/>
  <c r="H76" i="20"/>
  <c r="K75" i="20"/>
  <c r="H75" i="20"/>
  <c r="K74" i="20"/>
  <c r="H74" i="20"/>
  <c r="K73" i="20"/>
  <c r="H73" i="20"/>
  <c r="K72" i="20"/>
  <c r="H72" i="20"/>
  <c r="B72" i="20"/>
  <c r="K70" i="20"/>
  <c r="H70" i="20"/>
  <c r="K69" i="20"/>
  <c r="H69" i="20"/>
  <c r="K68" i="20"/>
  <c r="H68" i="20"/>
  <c r="K67" i="20"/>
  <c r="H67" i="20"/>
  <c r="K66" i="20"/>
  <c r="H66" i="20"/>
  <c r="K65" i="20"/>
  <c r="H65" i="20"/>
  <c r="K64" i="20"/>
  <c r="H64" i="20"/>
  <c r="K63" i="20"/>
  <c r="H63" i="20"/>
  <c r="K62" i="20"/>
  <c r="H62" i="20"/>
  <c r="K61" i="20"/>
  <c r="H61" i="20"/>
  <c r="K60" i="20"/>
  <c r="H60" i="20"/>
  <c r="K59" i="20"/>
  <c r="H59" i="20"/>
  <c r="K58" i="20"/>
  <c r="H58" i="20"/>
  <c r="K57" i="20"/>
  <c r="H57" i="20"/>
  <c r="K56" i="20"/>
  <c r="H56" i="20"/>
  <c r="K55" i="20"/>
  <c r="H55" i="20"/>
  <c r="K54" i="20"/>
  <c r="H54" i="20"/>
  <c r="K53" i="20"/>
  <c r="H53" i="20"/>
  <c r="K52" i="20"/>
  <c r="H52" i="20"/>
  <c r="K51" i="20"/>
  <c r="H51" i="20"/>
  <c r="K50" i="20"/>
  <c r="H50" i="20"/>
  <c r="K49" i="20"/>
  <c r="H49" i="20"/>
  <c r="K47" i="20"/>
  <c r="H47" i="20"/>
  <c r="K46" i="20"/>
  <c r="H46" i="20"/>
  <c r="K45" i="20"/>
  <c r="H45" i="20"/>
  <c r="K44" i="20"/>
  <c r="H44" i="20"/>
  <c r="K43" i="20"/>
  <c r="H43" i="20"/>
  <c r="K42" i="20"/>
  <c r="H42" i="20"/>
  <c r="K41" i="20"/>
  <c r="H41" i="20"/>
  <c r="K40" i="20"/>
  <c r="H40" i="20"/>
  <c r="K39" i="20"/>
  <c r="H39" i="20"/>
  <c r="K38" i="20"/>
  <c r="H38" i="20"/>
  <c r="K37" i="20"/>
  <c r="H37" i="20"/>
  <c r="K36" i="20"/>
  <c r="H36" i="20"/>
  <c r="K29" i="20"/>
  <c r="H29" i="20"/>
  <c r="K28" i="20"/>
  <c r="H28" i="20"/>
  <c r="K27" i="20"/>
  <c r="H27" i="20"/>
  <c r="K26" i="20"/>
  <c r="H26" i="20"/>
  <c r="K25" i="20"/>
  <c r="H25" i="20"/>
  <c r="K24" i="20"/>
  <c r="H24" i="20"/>
  <c r="K23" i="20"/>
  <c r="H23" i="20"/>
  <c r="K22" i="20"/>
  <c r="H22" i="20"/>
  <c r="K21" i="20"/>
  <c r="H21" i="20"/>
  <c r="D21" i="20"/>
  <c r="C21" i="20"/>
  <c r="K20" i="20"/>
  <c r="H20" i="20"/>
  <c r="K19" i="20"/>
  <c r="H19" i="20"/>
  <c r="K18" i="20"/>
  <c r="H18" i="20"/>
  <c r="K17" i="20"/>
  <c r="H17" i="20"/>
  <c r="K16" i="20"/>
  <c r="H16" i="20"/>
  <c r="K15" i="20"/>
  <c r="H15" i="20"/>
  <c r="K14" i="20"/>
  <c r="H14" i="20"/>
  <c r="K13" i="20"/>
  <c r="H13" i="20"/>
  <c r="K12" i="20"/>
  <c r="H12" i="20"/>
  <c r="K11" i="20"/>
  <c r="H11" i="20"/>
  <c r="K10" i="20"/>
  <c r="H10" i="20"/>
  <c r="D329" i="20"/>
  <c r="J329" i="20" s="1"/>
  <c r="C329" i="20"/>
  <c r="B329" i="20"/>
  <c r="D328" i="20"/>
  <c r="J328" i="20" s="1"/>
  <c r="C328" i="20"/>
  <c r="B328" i="20"/>
  <c r="D327" i="20"/>
  <c r="J327" i="20" s="1"/>
  <c r="C327" i="20"/>
  <c r="B327" i="20"/>
  <c r="D326" i="20"/>
  <c r="J326" i="20" s="1"/>
  <c r="C326" i="20"/>
  <c r="B326" i="20"/>
  <c r="D325" i="20"/>
  <c r="J325" i="20" s="1"/>
  <c r="C325" i="20"/>
  <c r="B325" i="20"/>
  <c r="D324" i="20"/>
  <c r="J324" i="20" s="1"/>
  <c r="C324" i="20"/>
  <c r="B324" i="20"/>
  <c r="D323" i="20"/>
  <c r="J323" i="20" s="1"/>
  <c r="C323" i="20"/>
  <c r="B323" i="20"/>
  <c r="D322" i="20"/>
  <c r="J322" i="20" s="1"/>
  <c r="C322" i="20"/>
  <c r="B322" i="20"/>
  <c r="D321" i="20"/>
  <c r="J321" i="20" s="1"/>
  <c r="C321" i="20"/>
  <c r="B321" i="20"/>
  <c r="D320" i="20"/>
  <c r="J320" i="20" s="1"/>
  <c r="C320" i="20"/>
  <c r="B320" i="20"/>
  <c r="D319" i="20"/>
  <c r="J319" i="20" s="1"/>
  <c r="C319" i="20"/>
  <c r="B319" i="20"/>
  <c r="D318" i="20"/>
  <c r="J318" i="20" s="1"/>
  <c r="C318" i="20"/>
  <c r="B318" i="20"/>
  <c r="D317" i="20"/>
  <c r="J317" i="20" s="1"/>
  <c r="C317" i="20"/>
  <c r="B317" i="20"/>
  <c r="D316" i="20"/>
  <c r="J316" i="20" s="1"/>
  <c r="C316" i="20"/>
  <c r="B316" i="20"/>
  <c r="D315" i="20"/>
  <c r="J315" i="20" s="1"/>
  <c r="C315" i="20"/>
  <c r="B315" i="20"/>
  <c r="C314" i="20"/>
  <c r="B314" i="20"/>
  <c r="D313" i="20"/>
  <c r="J313" i="20" s="1"/>
  <c r="C313" i="20"/>
  <c r="B313" i="20"/>
  <c r="D312" i="20"/>
  <c r="J312" i="20" s="1"/>
  <c r="C312" i="20"/>
  <c r="B312" i="20"/>
  <c r="D311" i="20"/>
  <c r="J311" i="20" s="1"/>
  <c r="C311" i="20"/>
  <c r="B311" i="20"/>
  <c r="D310" i="20"/>
  <c r="J310" i="20" s="1"/>
  <c r="C310" i="20"/>
  <c r="B310" i="20"/>
  <c r="D303" i="20"/>
  <c r="J303" i="20" s="1"/>
  <c r="C303" i="20"/>
  <c r="B303" i="20"/>
  <c r="D302" i="20"/>
  <c r="J302" i="20" s="1"/>
  <c r="C302" i="20"/>
  <c r="B302" i="20"/>
  <c r="D301" i="20"/>
  <c r="J301" i="20" s="1"/>
  <c r="C301" i="20"/>
  <c r="B301" i="20"/>
  <c r="D300" i="20"/>
  <c r="J300" i="20" s="1"/>
  <c r="C300" i="20"/>
  <c r="B300" i="20"/>
  <c r="D299" i="20"/>
  <c r="J299" i="20" s="1"/>
  <c r="C299" i="20"/>
  <c r="B299" i="20"/>
  <c r="D298" i="20"/>
  <c r="J298" i="20" s="1"/>
  <c r="C298" i="20"/>
  <c r="B298" i="20"/>
  <c r="D297" i="20"/>
  <c r="J297" i="20" s="1"/>
  <c r="C297" i="20"/>
  <c r="B297" i="20"/>
  <c r="D296" i="20"/>
  <c r="J296" i="20" s="1"/>
  <c r="C296" i="20"/>
  <c r="B296" i="20"/>
  <c r="D295" i="20"/>
  <c r="J295" i="20" s="1"/>
  <c r="C295" i="20"/>
  <c r="B295" i="20"/>
  <c r="D294" i="20"/>
  <c r="J294" i="20" s="1"/>
  <c r="C294" i="20"/>
  <c r="B294" i="20"/>
  <c r="D293" i="20"/>
  <c r="J293" i="20" s="1"/>
  <c r="C293" i="20"/>
  <c r="B293" i="20"/>
  <c r="D292" i="20"/>
  <c r="J292" i="20" s="1"/>
  <c r="C292" i="20"/>
  <c r="B292" i="20"/>
  <c r="D291" i="20"/>
  <c r="J291" i="20" s="1"/>
  <c r="C291" i="20"/>
  <c r="B291" i="20"/>
  <c r="D290" i="20"/>
  <c r="J290" i="20" s="1"/>
  <c r="C290" i="20"/>
  <c r="B290" i="20"/>
  <c r="D289" i="20"/>
  <c r="J289" i="20" s="1"/>
  <c r="C289" i="20"/>
  <c r="B289" i="20"/>
  <c r="D288" i="20"/>
  <c r="J288" i="20" s="1"/>
  <c r="C288" i="20"/>
  <c r="B288" i="20"/>
  <c r="D287" i="20"/>
  <c r="J287" i="20" s="1"/>
  <c r="C287" i="20"/>
  <c r="B287" i="20"/>
  <c r="D286" i="20"/>
  <c r="J286" i="20" s="1"/>
  <c r="C286" i="20"/>
  <c r="B286" i="20"/>
  <c r="D285" i="20"/>
  <c r="J285" i="20" s="1"/>
  <c r="C285" i="20"/>
  <c r="B285" i="20"/>
  <c r="D284" i="20"/>
  <c r="J284" i="20" s="1"/>
  <c r="C284" i="20"/>
  <c r="B284" i="20"/>
  <c r="D283" i="20"/>
  <c r="J283" i="20" s="1"/>
  <c r="C283" i="20"/>
  <c r="B283" i="20"/>
  <c r="D282" i="20"/>
  <c r="J282" i="20" s="1"/>
  <c r="C282" i="20"/>
  <c r="B282" i="20"/>
  <c r="D281" i="20"/>
  <c r="J281" i="20" s="1"/>
  <c r="C281" i="20"/>
  <c r="B281" i="20"/>
  <c r="D280" i="20"/>
  <c r="J280" i="20" s="1"/>
  <c r="C280" i="20"/>
  <c r="B280" i="20"/>
  <c r="D279" i="20"/>
  <c r="J279" i="20" s="1"/>
  <c r="C279" i="20"/>
  <c r="B279" i="20"/>
  <c r="D278" i="20"/>
  <c r="J278" i="20" s="1"/>
  <c r="C278" i="20"/>
  <c r="B278" i="20"/>
  <c r="D277" i="20"/>
  <c r="J277" i="20" s="1"/>
  <c r="C277" i="20"/>
  <c r="B277" i="20"/>
  <c r="D276" i="20"/>
  <c r="J276" i="20" s="1"/>
  <c r="C276" i="20"/>
  <c r="B276" i="20"/>
  <c r="D275" i="20"/>
  <c r="J275" i="20" s="1"/>
  <c r="C275" i="20"/>
  <c r="B275" i="20"/>
  <c r="D274" i="20"/>
  <c r="J274" i="20" s="1"/>
  <c r="C274" i="20"/>
  <c r="B274" i="20"/>
  <c r="D273" i="20"/>
  <c r="J273" i="20" s="1"/>
  <c r="C273" i="20"/>
  <c r="B273" i="20"/>
  <c r="D272" i="20"/>
  <c r="J272" i="20" s="1"/>
  <c r="C272" i="20"/>
  <c r="B272" i="20"/>
  <c r="D271" i="20"/>
  <c r="J271" i="20" s="1"/>
  <c r="C271" i="20"/>
  <c r="B271" i="20"/>
  <c r="D270" i="20"/>
  <c r="J270" i="20" s="1"/>
  <c r="C270" i="20"/>
  <c r="B270" i="20"/>
  <c r="D269" i="20"/>
  <c r="J269" i="20" s="1"/>
  <c r="C269" i="20"/>
  <c r="B269" i="20"/>
  <c r="D268" i="20"/>
  <c r="J268" i="20" s="1"/>
  <c r="C268" i="20"/>
  <c r="B268" i="20"/>
  <c r="D267" i="20"/>
  <c r="J267" i="20" s="1"/>
  <c r="C267" i="20"/>
  <c r="B267" i="20"/>
  <c r="D266" i="20"/>
  <c r="J266" i="20" s="1"/>
  <c r="C266" i="20"/>
  <c r="B266" i="20"/>
  <c r="D265" i="20"/>
  <c r="J265" i="20" s="1"/>
  <c r="C265" i="20"/>
  <c r="B265" i="20"/>
  <c r="D264" i="20"/>
  <c r="J264" i="20" s="1"/>
  <c r="C264" i="20"/>
  <c r="B264" i="20"/>
  <c r="D263" i="20"/>
  <c r="J263" i="20" s="1"/>
  <c r="C263" i="20"/>
  <c r="B263" i="20"/>
  <c r="D262" i="20"/>
  <c r="J262" i="20" s="1"/>
  <c r="C262" i="20"/>
  <c r="B262" i="20"/>
  <c r="D261" i="20"/>
  <c r="J261" i="20" s="1"/>
  <c r="C261" i="20"/>
  <c r="B261" i="20"/>
  <c r="D260" i="20"/>
  <c r="J260" i="20" s="1"/>
  <c r="C260" i="20"/>
  <c r="B260" i="20"/>
  <c r="D259" i="20"/>
  <c r="J259" i="20" s="1"/>
  <c r="C259" i="20"/>
  <c r="B259" i="20"/>
  <c r="D258" i="20"/>
  <c r="J258" i="20" s="1"/>
  <c r="C258" i="20"/>
  <c r="B258" i="20"/>
  <c r="D257" i="20"/>
  <c r="J257" i="20" s="1"/>
  <c r="C257" i="20"/>
  <c r="B257" i="20"/>
  <c r="D256" i="20"/>
  <c r="J256" i="20" s="1"/>
  <c r="C256" i="20"/>
  <c r="B256" i="20"/>
  <c r="D255" i="20"/>
  <c r="J255" i="20" s="1"/>
  <c r="C255" i="20"/>
  <c r="B255" i="20"/>
  <c r="D254" i="20"/>
  <c r="J254" i="20" s="1"/>
  <c r="C254" i="20"/>
  <c r="B254" i="20"/>
  <c r="D253" i="20"/>
  <c r="J253" i="20" s="1"/>
  <c r="C253" i="20"/>
  <c r="B253" i="20"/>
  <c r="D252" i="20"/>
  <c r="J252" i="20" s="1"/>
  <c r="C252" i="20"/>
  <c r="B252" i="20"/>
  <c r="D251" i="20"/>
  <c r="J251" i="20" s="1"/>
  <c r="C251" i="20"/>
  <c r="B251" i="20"/>
  <c r="D250" i="20"/>
  <c r="J250" i="20" s="1"/>
  <c r="C250" i="20"/>
  <c r="B250" i="20"/>
  <c r="D249" i="20"/>
  <c r="J249" i="20" s="1"/>
  <c r="C249" i="20"/>
  <c r="B249" i="20"/>
  <c r="D248" i="20"/>
  <c r="J248" i="20" s="1"/>
  <c r="C248" i="20"/>
  <c r="B248" i="20"/>
  <c r="D247" i="20"/>
  <c r="J247" i="20" s="1"/>
  <c r="C247" i="20"/>
  <c r="B247" i="20"/>
  <c r="D246" i="20"/>
  <c r="J246" i="20" s="1"/>
  <c r="C246" i="20"/>
  <c r="B246" i="20"/>
  <c r="D245" i="20"/>
  <c r="J245" i="20" s="1"/>
  <c r="C245" i="20"/>
  <c r="B245" i="20"/>
  <c r="D244" i="20"/>
  <c r="J244" i="20" s="1"/>
  <c r="C244" i="20"/>
  <c r="B244" i="20"/>
  <c r="D243" i="20"/>
  <c r="J243" i="20" s="1"/>
  <c r="C243" i="20"/>
  <c r="B243" i="20"/>
  <c r="D242" i="20"/>
  <c r="J242" i="20" s="1"/>
  <c r="C242" i="20"/>
  <c r="B242" i="20"/>
  <c r="D241" i="20"/>
  <c r="J241" i="20" s="1"/>
  <c r="C241" i="20"/>
  <c r="B241" i="20"/>
  <c r="D240" i="20"/>
  <c r="J240" i="20" s="1"/>
  <c r="C240" i="20"/>
  <c r="B240" i="20"/>
  <c r="D239" i="20"/>
  <c r="J239" i="20" s="1"/>
  <c r="C239" i="20"/>
  <c r="B239" i="20"/>
  <c r="D238" i="20"/>
  <c r="J238" i="20" s="1"/>
  <c r="C238" i="20"/>
  <c r="B238" i="20"/>
  <c r="D237" i="20"/>
  <c r="J237" i="20" s="1"/>
  <c r="C237" i="20"/>
  <c r="B237" i="20"/>
  <c r="D236" i="20"/>
  <c r="J236" i="20" s="1"/>
  <c r="C236" i="20"/>
  <c r="B236" i="20"/>
  <c r="D235" i="20"/>
  <c r="J235" i="20" s="1"/>
  <c r="C235" i="20"/>
  <c r="B235" i="20"/>
  <c r="D234" i="20"/>
  <c r="J234" i="20" s="1"/>
  <c r="C234" i="20"/>
  <c r="B234" i="20"/>
  <c r="D233" i="20"/>
  <c r="J233" i="20" s="1"/>
  <c r="C233" i="20"/>
  <c r="B233" i="20"/>
  <c r="D232" i="20"/>
  <c r="J232" i="20" s="1"/>
  <c r="C232" i="20"/>
  <c r="B232" i="20"/>
  <c r="D231" i="20"/>
  <c r="J231" i="20" s="1"/>
  <c r="C231" i="20"/>
  <c r="B231" i="20"/>
  <c r="D230" i="20"/>
  <c r="J230" i="20" s="1"/>
  <c r="C230" i="20"/>
  <c r="B230" i="20"/>
  <c r="D229" i="20"/>
  <c r="J229" i="20" s="1"/>
  <c r="C229" i="20"/>
  <c r="B229" i="20"/>
  <c r="D228" i="20"/>
  <c r="J228" i="20" s="1"/>
  <c r="C228" i="20"/>
  <c r="B228" i="20"/>
  <c r="D227" i="20"/>
  <c r="J227" i="20" s="1"/>
  <c r="C227" i="20"/>
  <c r="B227" i="20"/>
  <c r="D226" i="20"/>
  <c r="J226" i="20" s="1"/>
  <c r="C226" i="20"/>
  <c r="B226" i="20"/>
  <c r="D225" i="20"/>
  <c r="J225" i="20" s="1"/>
  <c r="C225" i="20"/>
  <c r="B225" i="20"/>
  <c r="D224" i="20"/>
  <c r="J224" i="20" s="1"/>
  <c r="C224" i="20"/>
  <c r="B224" i="20"/>
  <c r="D223" i="20"/>
  <c r="J223" i="20" s="1"/>
  <c r="C223" i="20"/>
  <c r="B223" i="20"/>
  <c r="D222" i="20"/>
  <c r="J222" i="20" s="1"/>
  <c r="C222" i="20"/>
  <c r="B222" i="20"/>
  <c r="D221" i="20"/>
  <c r="J221" i="20" s="1"/>
  <c r="C221" i="20"/>
  <c r="B221" i="20"/>
  <c r="D220" i="20"/>
  <c r="J220" i="20" s="1"/>
  <c r="C220" i="20"/>
  <c r="B220" i="20"/>
  <c r="D219" i="20"/>
  <c r="J219" i="20" s="1"/>
  <c r="C219" i="20"/>
  <c r="B219" i="20"/>
  <c r="D218" i="20"/>
  <c r="C218" i="20"/>
  <c r="B218" i="20"/>
  <c r="D217" i="20"/>
  <c r="J217" i="20" s="1"/>
  <c r="C217" i="20"/>
  <c r="B217" i="20"/>
  <c r="D216" i="20"/>
  <c r="J216" i="20" s="1"/>
  <c r="C216" i="20"/>
  <c r="B216" i="20"/>
  <c r="D215" i="20"/>
  <c r="J215" i="20" s="1"/>
  <c r="C215" i="20"/>
  <c r="B215" i="20"/>
  <c r="D214" i="20"/>
  <c r="J214" i="20" s="1"/>
  <c r="C214" i="20"/>
  <c r="B214" i="20"/>
  <c r="D213" i="20"/>
  <c r="J213" i="20" s="1"/>
  <c r="C213" i="20"/>
  <c r="B213" i="20"/>
  <c r="D212" i="20"/>
  <c r="J212" i="20" s="1"/>
  <c r="C212" i="20"/>
  <c r="B212" i="20"/>
  <c r="D211" i="20"/>
  <c r="J211" i="20" s="1"/>
  <c r="C211" i="20"/>
  <c r="B211" i="20"/>
  <c r="D210" i="20"/>
  <c r="J210" i="20" s="1"/>
  <c r="C210" i="20"/>
  <c r="B210" i="20"/>
  <c r="D209" i="20"/>
  <c r="J209" i="20" s="1"/>
  <c r="C209" i="20"/>
  <c r="B209" i="20"/>
  <c r="D208" i="20"/>
  <c r="J208" i="20" s="1"/>
  <c r="C208" i="20"/>
  <c r="B208" i="20"/>
  <c r="D207" i="20"/>
  <c r="J207" i="20" s="1"/>
  <c r="C207" i="20"/>
  <c r="B207" i="20"/>
  <c r="D206" i="20"/>
  <c r="J206" i="20" s="1"/>
  <c r="C206" i="20"/>
  <c r="B206" i="20"/>
  <c r="D205" i="20"/>
  <c r="J205" i="20" s="1"/>
  <c r="C205" i="20"/>
  <c r="B205" i="20"/>
  <c r="D204" i="20"/>
  <c r="J204" i="20" s="1"/>
  <c r="C204" i="20"/>
  <c r="B204" i="20"/>
  <c r="D203" i="20"/>
  <c r="J203" i="20" s="1"/>
  <c r="C203" i="20"/>
  <c r="B203" i="20"/>
  <c r="D202" i="20"/>
  <c r="J202" i="20" s="1"/>
  <c r="C202" i="20"/>
  <c r="B202" i="20"/>
  <c r="D201" i="20"/>
  <c r="J201" i="20" s="1"/>
  <c r="C201" i="20"/>
  <c r="B201" i="20"/>
  <c r="D200" i="20"/>
  <c r="J200" i="20" s="1"/>
  <c r="C200" i="20"/>
  <c r="B200" i="20"/>
  <c r="D199" i="20"/>
  <c r="J199" i="20" s="1"/>
  <c r="C199" i="20"/>
  <c r="B199" i="20"/>
  <c r="D198" i="20"/>
  <c r="J198" i="20" s="1"/>
  <c r="C198" i="20"/>
  <c r="B198" i="20"/>
  <c r="D197" i="20"/>
  <c r="J197" i="20" s="1"/>
  <c r="C197" i="20"/>
  <c r="B197" i="20"/>
  <c r="D196" i="20"/>
  <c r="J196" i="20" s="1"/>
  <c r="C196" i="20"/>
  <c r="B196" i="20"/>
  <c r="D195" i="20"/>
  <c r="J195" i="20" s="1"/>
  <c r="C195" i="20"/>
  <c r="B195" i="20"/>
  <c r="D194" i="20"/>
  <c r="J194" i="20" s="1"/>
  <c r="C194" i="20"/>
  <c r="B194" i="20"/>
  <c r="D193" i="20"/>
  <c r="J193" i="20" s="1"/>
  <c r="C193" i="20"/>
  <c r="B193" i="20"/>
  <c r="D192" i="20"/>
  <c r="J192" i="20" s="1"/>
  <c r="C192" i="20"/>
  <c r="B192" i="20"/>
  <c r="D191" i="20"/>
  <c r="J191" i="20" s="1"/>
  <c r="C191" i="20"/>
  <c r="B191" i="20"/>
  <c r="D190" i="20"/>
  <c r="J190" i="20" s="1"/>
  <c r="C190" i="20"/>
  <c r="B190" i="20"/>
  <c r="D189" i="20"/>
  <c r="J189" i="20" s="1"/>
  <c r="C189" i="20"/>
  <c r="B189" i="20"/>
  <c r="D188" i="20"/>
  <c r="J188" i="20" s="1"/>
  <c r="C188" i="20"/>
  <c r="B188" i="20"/>
  <c r="D187" i="20"/>
  <c r="J187" i="20" s="1"/>
  <c r="C187" i="20"/>
  <c r="B187" i="20"/>
  <c r="D186" i="20"/>
  <c r="J186" i="20" s="1"/>
  <c r="C186" i="20"/>
  <c r="B186" i="20"/>
  <c r="D185" i="20"/>
  <c r="J185" i="20" s="1"/>
  <c r="C185" i="20"/>
  <c r="B185" i="20"/>
  <c r="D184" i="20"/>
  <c r="J184" i="20" s="1"/>
  <c r="C184" i="20"/>
  <c r="B184" i="20"/>
  <c r="D183" i="20"/>
  <c r="J183" i="20" s="1"/>
  <c r="C183" i="20"/>
  <c r="B183" i="20"/>
  <c r="D182" i="20"/>
  <c r="J182" i="20" s="1"/>
  <c r="C182" i="20"/>
  <c r="B182" i="20"/>
  <c r="D181" i="20"/>
  <c r="J181" i="20" s="1"/>
  <c r="C181" i="20"/>
  <c r="B181" i="20"/>
  <c r="D180" i="20"/>
  <c r="J180" i="20" s="1"/>
  <c r="C180" i="20"/>
  <c r="B180" i="20"/>
  <c r="D179" i="20"/>
  <c r="J179" i="20" s="1"/>
  <c r="C179" i="20"/>
  <c r="B179" i="20"/>
  <c r="D178" i="20"/>
  <c r="J178" i="20" s="1"/>
  <c r="C178" i="20"/>
  <c r="B178" i="20"/>
  <c r="D177" i="20"/>
  <c r="J177" i="20" s="1"/>
  <c r="C177" i="20"/>
  <c r="B177" i="20"/>
  <c r="D176" i="20"/>
  <c r="J176" i="20" s="1"/>
  <c r="C176" i="20"/>
  <c r="B176" i="20"/>
  <c r="D175" i="20"/>
  <c r="J175" i="20" s="1"/>
  <c r="C175" i="20"/>
  <c r="B175" i="20"/>
  <c r="D174" i="20"/>
  <c r="J174" i="20" s="1"/>
  <c r="C174" i="20"/>
  <c r="B174" i="20"/>
  <c r="D173" i="20"/>
  <c r="J173" i="20" s="1"/>
  <c r="C173" i="20"/>
  <c r="B173" i="20"/>
  <c r="D172" i="20"/>
  <c r="J172" i="20" s="1"/>
  <c r="C172" i="20"/>
  <c r="B172" i="20"/>
  <c r="D171" i="20"/>
  <c r="J171" i="20" s="1"/>
  <c r="C171" i="20"/>
  <c r="B171" i="20"/>
  <c r="D170" i="20"/>
  <c r="J170" i="20" s="1"/>
  <c r="C170" i="20"/>
  <c r="B170" i="20"/>
  <c r="D169" i="20"/>
  <c r="J169" i="20" s="1"/>
  <c r="C169" i="20"/>
  <c r="B169" i="20"/>
  <c r="D168" i="20"/>
  <c r="J168" i="20" s="1"/>
  <c r="C168" i="20"/>
  <c r="B168" i="20"/>
  <c r="D167" i="20"/>
  <c r="J167" i="20" s="1"/>
  <c r="C167" i="20"/>
  <c r="B167" i="20"/>
  <c r="D166" i="20"/>
  <c r="J166" i="20" s="1"/>
  <c r="C166" i="20"/>
  <c r="B166" i="20"/>
  <c r="D165" i="20"/>
  <c r="J165" i="20" s="1"/>
  <c r="C165" i="20"/>
  <c r="B165" i="20"/>
  <c r="A188" i="5"/>
  <c r="A189" i="5" s="1"/>
  <c r="A190" i="5" s="1"/>
  <c r="A191" i="5" s="1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D164" i="20"/>
  <c r="J164" i="20" s="1"/>
  <c r="C164" i="20"/>
  <c r="B164" i="20"/>
  <c r="D163" i="20"/>
  <c r="J163" i="20" s="1"/>
  <c r="C163" i="20"/>
  <c r="B163" i="20"/>
  <c r="D162" i="20"/>
  <c r="J162" i="20" s="1"/>
  <c r="C162" i="20"/>
  <c r="B162" i="20"/>
  <c r="D161" i="20"/>
  <c r="J161" i="20" s="1"/>
  <c r="C161" i="20"/>
  <c r="B161" i="20"/>
  <c r="D160" i="20"/>
  <c r="J160" i="20" s="1"/>
  <c r="C160" i="20"/>
  <c r="B160" i="20"/>
  <c r="D159" i="20"/>
  <c r="J159" i="20" s="1"/>
  <c r="C159" i="20"/>
  <c r="B159" i="20"/>
  <c r="D158" i="20"/>
  <c r="J158" i="20" s="1"/>
  <c r="C158" i="20"/>
  <c r="B158" i="20"/>
  <c r="D157" i="20"/>
  <c r="J157" i="20" s="1"/>
  <c r="C157" i="20"/>
  <c r="B157" i="20"/>
  <c r="D156" i="20"/>
  <c r="J156" i="20" s="1"/>
  <c r="C156" i="20"/>
  <c r="B156" i="20"/>
  <c r="D155" i="20"/>
  <c r="J155" i="20" s="1"/>
  <c r="C155" i="20"/>
  <c r="B155" i="20"/>
  <c r="D154" i="20"/>
  <c r="J154" i="20" s="1"/>
  <c r="C154" i="20"/>
  <c r="B154" i="20"/>
  <c r="D153" i="20"/>
  <c r="J153" i="20" s="1"/>
  <c r="C153" i="20"/>
  <c r="B153" i="20"/>
  <c r="D152" i="20"/>
  <c r="J152" i="20" s="1"/>
  <c r="C152" i="20"/>
  <c r="B152" i="20"/>
  <c r="D151" i="20"/>
  <c r="J151" i="20" s="1"/>
  <c r="C151" i="20"/>
  <c r="B151" i="20"/>
  <c r="D150" i="20"/>
  <c r="J150" i="20" s="1"/>
  <c r="C150" i="20"/>
  <c r="B150" i="20"/>
  <c r="D149" i="20"/>
  <c r="J149" i="20" s="1"/>
  <c r="C149" i="20"/>
  <c r="B149" i="20"/>
  <c r="D148" i="20"/>
  <c r="J148" i="20" s="1"/>
  <c r="C148" i="20"/>
  <c r="B148" i="20"/>
  <c r="D147" i="20"/>
  <c r="J147" i="20" s="1"/>
  <c r="C147" i="20"/>
  <c r="B147" i="20"/>
  <c r="D146" i="20"/>
  <c r="J146" i="20" s="1"/>
  <c r="C146" i="20"/>
  <c r="B146" i="20"/>
  <c r="D145" i="20"/>
  <c r="J145" i="20" s="1"/>
  <c r="C145" i="20"/>
  <c r="B145" i="20"/>
  <c r="D144" i="20"/>
  <c r="J144" i="20" s="1"/>
  <c r="C144" i="20"/>
  <c r="B144" i="20"/>
  <c r="D143" i="20"/>
  <c r="J143" i="20" s="1"/>
  <c r="C143" i="20"/>
  <c r="B143" i="20"/>
  <c r="D142" i="20"/>
  <c r="J142" i="20" s="1"/>
  <c r="C142" i="20"/>
  <c r="B142" i="20"/>
  <c r="D141" i="20"/>
  <c r="J141" i="20" s="1"/>
  <c r="C141" i="20"/>
  <c r="B141" i="20"/>
  <c r="D140" i="20"/>
  <c r="J140" i="20" s="1"/>
  <c r="C140" i="20"/>
  <c r="B140" i="20"/>
  <c r="D139" i="20"/>
  <c r="J139" i="20" s="1"/>
  <c r="C139" i="20"/>
  <c r="B139" i="20"/>
  <c r="D138" i="20"/>
  <c r="J138" i="20" s="1"/>
  <c r="C138" i="20"/>
  <c r="B138" i="20"/>
  <c r="D137" i="20"/>
  <c r="J137" i="20" s="1"/>
  <c r="C137" i="20"/>
  <c r="B137" i="20"/>
  <c r="D136" i="20"/>
  <c r="J136" i="20" s="1"/>
  <c r="C136" i="20"/>
  <c r="B136" i="20"/>
  <c r="D135" i="20"/>
  <c r="J135" i="20" s="1"/>
  <c r="C135" i="20"/>
  <c r="B135" i="20"/>
  <c r="D134" i="20"/>
  <c r="J134" i="20" s="1"/>
  <c r="C134" i="20"/>
  <c r="B134" i="20"/>
  <c r="D133" i="20"/>
  <c r="J133" i="20" s="1"/>
  <c r="C133" i="20"/>
  <c r="B133" i="20"/>
  <c r="D132" i="20"/>
  <c r="J132" i="20" s="1"/>
  <c r="C132" i="20"/>
  <c r="B132" i="20"/>
  <c r="D131" i="20"/>
  <c r="J131" i="20" s="1"/>
  <c r="C131" i="20"/>
  <c r="B131" i="20"/>
  <c r="D130" i="20"/>
  <c r="J130" i="20" s="1"/>
  <c r="C130" i="20"/>
  <c r="B130" i="20"/>
  <c r="D129" i="20"/>
  <c r="J129" i="20" s="1"/>
  <c r="C129" i="20"/>
  <c r="B129" i="20"/>
  <c r="D128" i="20"/>
  <c r="J128" i="20" s="1"/>
  <c r="C128" i="20"/>
  <c r="B128" i="20"/>
  <c r="D127" i="20"/>
  <c r="J127" i="20" s="1"/>
  <c r="C127" i="20"/>
  <c r="B127" i="20"/>
  <c r="D126" i="20"/>
  <c r="J126" i="20" s="1"/>
  <c r="C126" i="20"/>
  <c r="B126" i="20"/>
  <c r="D125" i="20"/>
  <c r="J125" i="20" s="1"/>
  <c r="C125" i="20"/>
  <c r="B125" i="20"/>
  <c r="D124" i="20"/>
  <c r="J124" i="20" s="1"/>
  <c r="C124" i="20"/>
  <c r="B124" i="20"/>
  <c r="D123" i="20"/>
  <c r="J123" i="20" s="1"/>
  <c r="C123" i="20"/>
  <c r="B123" i="20"/>
  <c r="D122" i="20"/>
  <c r="J122" i="20" s="1"/>
  <c r="C122" i="20"/>
  <c r="B122" i="20"/>
  <c r="D121" i="20"/>
  <c r="J121" i="20" s="1"/>
  <c r="C121" i="20"/>
  <c r="B121" i="20"/>
  <c r="D120" i="20"/>
  <c r="J120" i="20" s="1"/>
  <c r="C120" i="20"/>
  <c r="B120" i="20"/>
  <c r="D119" i="20"/>
  <c r="J119" i="20" s="1"/>
  <c r="C119" i="20"/>
  <c r="B119" i="20"/>
  <c r="D118" i="20"/>
  <c r="J118" i="20" s="1"/>
  <c r="C118" i="20"/>
  <c r="B118" i="20"/>
  <c r="D117" i="20"/>
  <c r="J117" i="20" s="1"/>
  <c r="C117" i="20"/>
  <c r="B117" i="20"/>
  <c r="D116" i="20"/>
  <c r="J116" i="20" s="1"/>
  <c r="C116" i="20"/>
  <c r="B116" i="20"/>
  <c r="D115" i="20"/>
  <c r="J115" i="20" s="1"/>
  <c r="C115" i="20"/>
  <c r="B115" i="20"/>
  <c r="D114" i="20"/>
  <c r="J114" i="20" s="1"/>
  <c r="C114" i="20"/>
  <c r="B114" i="20"/>
  <c r="D113" i="20"/>
  <c r="J113" i="20" s="1"/>
  <c r="C113" i="20"/>
  <c r="B113" i="20"/>
  <c r="D112" i="20"/>
  <c r="J112" i="20" s="1"/>
  <c r="C112" i="20"/>
  <c r="B112" i="20"/>
  <c r="D111" i="20"/>
  <c r="J111" i="20" s="1"/>
  <c r="C111" i="20"/>
  <c r="B111" i="20"/>
  <c r="D110" i="20"/>
  <c r="J110" i="20" s="1"/>
  <c r="C110" i="20"/>
  <c r="B110" i="20"/>
  <c r="D109" i="20"/>
  <c r="J109" i="20" s="1"/>
  <c r="C109" i="20"/>
  <c r="B109" i="20"/>
  <c r="D108" i="20"/>
  <c r="J108" i="20" s="1"/>
  <c r="C108" i="20"/>
  <c r="B108" i="20"/>
  <c r="D107" i="20"/>
  <c r="J107" i="20" s="1"/>
  <c r="C107" i="20"/>
  <c r="B107" i="20"/>
  <c r="D106" i="20"/>
  <c r="J106" i="20" s="1"/>
  <c r="C106" i="20"/>
  <c r="B106" i="20"/>
  <c r="D105" i="20"/>
  <c r="J105" i="20" s="1"/>
  <c r="C105" i="20"/>
  <c r="B105" i="20"/>
  <c r="D104" i="20"/>
  <c r="J104" i="20" s="1"/>
  <c r="C104" i="20"/>
  <c r="B104" i="20"/>
  <c r="D103" i="20"/>
  <c r="J103" i="20" s="1"/>
  <c r="C103" i="20"/>
  <c r="B103" i="20"/>
  <c r="D102" i="20"/>
  <c r="J102" i="20" s="1"/>
  <c r="C102" i="20"/>
  <c r="B102" i="20"/>
  <c r="D101" i="20"/>
  <c r="J101" i="20" s="1"/>
  <c r="C101" i="20"/>
  <c r="B101" i="20"/>
  <c r="D100" i="20"/>
  <c r="J100" i="20" s="1"/>
  <c r="C100" i="20"/>
  <c r="B100" i="20"/>
  <c r="D99" i="20"/>
  <c r="J99" i="20" s="1"/>
  <c r="C99" i="20"/>
  <c r="B99" i="20"/>
  <c r="D98" i="20"/>
  <c r="J98" i="20" s="1"/>
  <c r="C98" i="20"/>
  <c r="B98" i="20"/>
  <c r="D97" i="20"/>
  <c r="J97" i="20" s="1"/>
  <c r="C97" i="20"/>
  <c r="B97" i="20"/>
  <c r="D96" i="20"/>
  <c r="J96" i="20" s="1"/>
  <c r="C96" i="20"/>
  <c r="B96" i="20"/>
  <c r="D95" i="20"/>
  <c r="J95" i="20" s="1"/>
  <c r="C95" i="20"/>
  <c r="B95" i="20"/>
  <c r="D94" i="20"/>
  <c r="J94" i="20" s="1"/>
  <c r="C94" i="20"/>
  <c r="B94" i="20"/>
  <c r="D93" i="20"/>
  <c r="J93" i="20" s="1"/>
  <c r="C93" i="20"/>
  <c r="B93" i="20"/>
  <c r="D92" i="20"/>
  <c r="J92" i="20" s="1"/>
  <c r="C92" i="20"/>
  <c r="B92" i="20"/>
  <c r="D91" i="20"/>
  <c r="J91" i="20" s="1"/>
  <c r="C91" i="20"/>
  <c r="B91" i="20"/>
  <c r="D90" i="20"/>
  <c r="J90" i="20" s="1"/>
  <c r="C90" i="20"/>
  <c r="B90" i="20"/>
  <c r="D89" i="20"/>
  <c r="J89" i="20" s="1"/>
  <c r="C89" i="20"/>
  <c r="B89" i="20"/>
  <c r="D88" i="20"/>
  <c r="J88" i="20" s="1"/>
  <c r="C88" i="20"/>
  <c r="B88" i="20"/>
  <c r="D87" i="20"/>
  <c r="J87" i="20" s="1"/>
  <c r="C87" i="20"/>
  <c r="B87" i="20"/>
  <c r="D86" i="20"/>
  <c r="J86" i="20" s="1"/>
  <c r="C86" i="20"/>
  <c r="B86" i="20"/>
  <c r="D85" i="20"/>
  <c r="J85" i="20" s="1"/>
  <c r="C85" i="20"/>
  <c r="B85" i="20"/>
  <c r="D84" i="20"/>
  <c r="J84" i="20" s="1"/>
  <c r="C84" i="20"/>
  <c r="B84" i="20"/>
  <c r="D83" i="20"/>
  <c r="J83" i="20" s="1"/>
  <c r="C83" i="20"/>
  <c r="B83" i="20"/>
  <c r="D82" i="20"/>
  <c r="J82" i="20" s="1"/>
  <c r="C82" i="20"/>
  <c r="B82" i="20"/>
  <c r="D81" i="20"/>
  <c r="J81" i="20" s="1"/>
  <c r="C81" i="20"/>
  <c r="B81" i="20"/>
  <c r="D80" i="20"/>
  <c r="J80" i="20" s="1"/>
  <c r="C80" i="20"/>
  <c r="B80" i="20"/>
  <c r="D79" i="20"/>
  <c r="J79" i="20" s="1"/>
  <c r="C79" i="20"/>
  <c r="B79" i="20"/>
  <c r="D78" i="20"/>
  <c r="J78" i="20" s="1"/>
  <c r="C78" i="20"/>
  <c r="B78" i="20"/>
  <c r="D77" i="20"/>
  <c r="J77" i="20" s="1"/>
  <c r="C77" i="20"/>
  <c r="B77" i="20"/>
  <c r="D76" i="20"/>
  <c r="J76" i="20" s="1"/>
  <c r="C76" i="20"/>
  <c r="B76" i="20"/>
  <c r="D75" i="20"/>
  <c r="J75" i="20" s="1"/>
  <c r="C75" i="20"/>
  <c r="B75" i="20"/>
  <c r="D74" i="20"/>
  <c r="J74" i="20" s="1"/>
  <c r="C74" i="20"/>
  <c r="B74" i="20"/>
  <c r="D73" i="20"/>
  <c r="J73" i="20" s="1"/>
  <c r="C73" i="20"/>
  <c r="B73" i="20"/>
  <c r="D72" i="20"/>
  <c r="J72" i="20" s="1"/>
  <c r="C72" i="20"/>
  <c r="D70" i="20"/>
  <c r="J70" i="20" s="1"/>
  <c r="C70" i="20"/>
  <c r="B70" i="20"/>
  <c r="D69" i="20"/>
  <c r="J69" i="20" s="1"/>
  <c r="C69" i="20"/>
  <c r="B69" i="20"/>
  <c r="D68" i="20"/>
  <c r="J68" i="20" s="1"/>
  <c r="C68" i="20"/>
  <c r="B68" i="20"/>
  <c r="D67" i="20"/>
  <c r="J67" i="20" s="1"/>
  <c r="C67" i="20"/>
  <c r="B67" i="20"/>
  <c r="D66" i="20"/>
  <c r="J66" i="20" s="1"/>
  <c r="C66" i="20"/>
  <c r="B66" i="20"/>
  <c r="D65" i="20"/>
  <c r="J65" i="20" s="1"/>
  <c r="C65" i="20"/>
  <c r="B65" i="20"/>
  <c r="D64" i="20"/>
  <c r="J64" i="20" s="1"/>
  <c r="C64" i="20"/>
  <c r="B64" i="20"/>
  <c r="D63" i="20"/>
  <c r="J63" i="20" s="1"/>
  <c r="C63" i="20"/>
  <c r="B63" i="20"/>
  <c r="D62" i="20"/>
  <c r="J62" i="20" s="1"/>
  <c r="C62" i="20"/>
  <c r="B62" i="20"/>
  <c r="D61" i="20"/>
  <c r="J61" i="20" s="1"/>
  <c r="C61" i="20"/>
  <c r="B61" i="20"/>
  <c r="D60" i="20"/>
  <c r="J60" i="20" s="1"/>
  <c r="C60" i="20"/>
  <c r="B60" i="20"/>
  <c r="D59" i="20"/>
  <c r="J59" i="20" s="1"/>
  <c r="C59" i="20"/>
  <c r="B59" i="20"/>
  <c r="D58" i="20"/>
  <c r="J58" i="20" s="1"/>
  <c r="C58" i="20"/>
  <c r="B58" i="20"/>
  <c r="D57" i="20"/>
  <c r="J57" i="20" s="1"/>
  <c r="C57" i="20"/>
  <c r="B57" i="20"/>
  <c r="D56" i="20"/>
  <c r="J56" i="20" s="1"/>
  <c r="C56" i="20"/>
  <c r="B56" i="20"/>
  <c r="D55" i="20"/>
  <c r="J55" i="20" s="1"/>
  <c r="C55" i="20"/>
  <c r="B55" i="20"/>
  <c r="D54" i="20"/>
  <c r="J54" i="20" s="1"/>
  <c r="C54" i="20"/>
  <c r="B54" i="20"/>
  <c r="D53" i="20"/>
  <c r="J53" i="20" s="1"/>
  <c r="C53" i="20"/>
  <c r="B53" i="20"/>
  <c r="D52" i="20"/>
  <c r="J52" i="20" s="1"/>
  <c r="C52" i="20"/>
  <c r="B52" i="20"/>
  <c r="D51" i="20"/>
  <c r="J51" i="20" s="1"/>
  <c r="C51" i="20"/>
  <c r="B51" i="20"/>
  <c r="D50" i="20"/>
  <c r="J50" i="20" s="1"/>
  <c r="C50" i="20"/>
  <c r="B50" i="20"/>
  <c r="D49" i="20"/>
  <c r="J49" i="20" s="1"/>
  <c r="C49" i="20"/>
  <c r="B49" i="20"/>
  <c r="D47" i="20"/>
  <c r="J47" i="20" s="1"/>
  <c r="C47" i="20"/>
  <c r="B47" i="20"/>
  <c r="D46" i="20"/>
  <c r="J46" i="20" s="1"/>
  <c r="C46" i="20"/>
  <c r="B46" i="20"/>
  <c r="D45" i="20"/>
  <c r="J45" i="20" s="1"/>
  <c r="C45" i="20"/>
  <c r="B45" i="20"/>
  <c r="D44" i="20"/>
  <c r="J44" i="20" s="1"/>
  <c r="C44" i="20"/>
  <c r="B44" i="20"/>
  <c r="D43" i="20"/>
  <c r="J43" i="20" s="1"/>
  <c r="C43" i="20"/>
  <c r="B43" i="20"/>
  <c r="D42" i="20"/>
  <c r="J42" i="20" s="1"/>
  <c r="C42" i="20"/>
  <c r="B42" i="20"/>
  <c r="D41" i="20"/>
  <c r="J41" i="20" s="1"/>
  <c r="C41" i="20"/>
  <c r="B41" i="20"/>
  <c r="D40" i="20"/>
  <c r="J40" i="20" s="1"/>
  <c r="C40" i="20"/>
  <c r="B40" i="20"/>
  <c r="D39" i="20"/>
  <c r="J39" i="20" s="1"/>
  <c r="C39" i="20"/>
  <c r="B39" i="20"/>
  <c r="D38" i="20"/>
  <c r="J38" i="20" s="1"/>
  <c r="C38" i="20"/>
  <c r="B38" i="20"/>
  <c r="D37" i="20"/>
  <c r="J37" i="20" s="1"/>
  <c r="C37" i="20"/>
  <c r="B37" i="20"/>
  <c r="D36" i="20"/>
  <c r="J36" i="20" s="1"/>
  <c r="C36" i="20"/>
  <c r="B36" i="20"/>
  <c r="D29" i="20"/>
  <c r="J29" i="20" s="1"/>
  <c r="C29" i="20"/>
  <c r="B29" i="20"/>
  <c r="D28" i="20"/>
  <c r="J28" i="20" s="1"/>
  <c r="C28" i="20"/>
  <c r="B28" i="20"/>
  <c r="D27" i="20"/>
  <c r="J27" i="20" s="1"/>
  <c r="C27" i="20"/>
  <c r="B27" i="20"/>
  <c r="D26" i="20"/>
  <c r="J26" i="20" s="1"/>
  <c r="C26" i="20"/>
  <c r="B26" i="20"/>
  <c r="D25" i="20"/>
  <c r="J25" i="20" s="1"/>
  <c r="C25" i="20"/>
  <c r="B25" i="20"/>
  <c r="D24" i="20"/>
  <c r="J24" i="20" s="1"/>
  <c r="C24" i="20"/>
  <c r="B24" i="20"/>
  <c r="D23" i="20"/>
  <c r="J23" i="20" s="1"/>
  <c r="C23" i="20"/>
  <c r="B23" i="20"/>
  <c r="D22" i="20"/>
  <c r="J22" i="20" s="1"/>
  <c r="C22" i="20"/>
  <c r="B22" i="20"/>
  <c r="B21" i="20"/>
  <c r="D20" i="20"/>
  <c r="J20" i="20" s="1"/>
  <c r="C20" i="20"/>
  <c r="B20" i="20"/>
  <c r="D19" i="20"/>
  <c r="J19" i="20" s="1"/>
  <c r="C19" i="20"/>
  <c r="B19" i="20"/>
  <c r="D18" i="20"/>
  <c r="J18" i="20" s="1"/>
  <c r="C18" i="20"/>
  <c r="B18" i="20"/>
  <c r="D17" i="20"/>
  <c r="J17" i="20" s="1"/>
  <c r="C17" i="20"/>
  <c r="B17" i="20"/>
  <c r="D16" i="20"/>
  <c r="J16" i="20" s="1"/>
  <c r="C16" i="20"/>
  <c r="B16" i="20"/>
  <c r="D15" i="20"/>
  <c r="J15" i="20" s="1"/>
  <c r="C15" i="20"/>
  <c r="B15" i="20"/>
  <c r="D14" i="20"/>
  <c r="J14" i="20" s="1"/>
  <c r="C14" i="20"/>
  <c r="B14" i="20"/>
  <c r="D13" i="20"/>
  <c r="J13" i="20" s="1"/>
  <c r="C13" i="20"/>
  <c r="B13" i="20"/>
  <c r="D12" i="20"/>
  <c r="J12" i="20" s="1"/>
  <c r="C12" i="20"/>
  <c r="B12" i="20"/>
  <c r="D11" i="20"/>
  <c r="J11" i="20" s="1"/>
  <c r="C11" i="20"/>
  <c r="B11" i="20"/>
  <c r="D10" i="20"/>
  <c r="J10" i="20" s="1"/>
  <c r="C10" i="20"/>
  <c r="B10" i="20"/>
  <c r="F11" i="2"/>
  <c r="F12" i="2" s="1"/>
  <c r="F13" i="2" s="1"/>
  <c r="F14" i="2" s="1"/>
  <c r="F15" i="2" s="1"/>
  <c r="F16" i="2" s="1"/>
  <c r="F17" i="2" s="1"/>
  <c r="F18" i="2" s="1"/>
  <c r="F19" i="2" s="1"/>
  <c r="F20" i="2" s="1"/>
  <c r="F21" i="2" s="1"/>
  <c r="F22" i="2" s="1"/>
  <c r="F23" i="2" s="1"/>
  <c r="F24" i="2" s="1"/>
  <c r="F25" i="2" s="1"/>
  <c r="F26" i="2" s="1"/>
  <c r="F27" i="2" s="1"/>
  <c r="F28" i="2" s="1"/>
  <c r="F29" i="2" s="1"/>
  <c r="F30" i="2" s="1"/>
  <c r="F31" i="2" s="1"/>
  <c r="F32" i="2" s="1"/>
  <c r="F33" i="2" s="1"/>
  <c r="F34" i="2" s="1"/>
  <c r="F35" i="2" s="1"/>
  <c r="F36" i="2" s="1"/>
  <c r="F37" i="2" s="1"/>
  <c r="F38" i="2" s="1"/>
  <c r="F39" i="2" s="1"/>
  <c r="F40" i="2" s="1"/>
  <c r="F41" i="2" s="1"/>
  <c r="F42" i="2" s="1"/>
  <c r="F43" i="2" s="1"/>
  <c r="F44" i="2" s="1"/>
  <c r="F45" i="2" s="1"/>
  <c r="F46" i="2" s="1"/>
  <c r="F47" i="2" s="1"/>
  <c r="F48" i="2" s="1"/>
  <c r="F49" i="2" s="1"/>
  <c r="F50" i="2" s="1"/>
  <c r="F51" i="2" s="1"/>
  <c r="F52" i="2" s="1"/>
  <c r="F53" i="2" s="1"/>
  <c r="F54" i="2" s="1"/>
  <c r="F55" i="2" s="1"/>
  <c r="F56" i="2" s="1"/>
  <c r="F57" i="2" s="1"/>
  <c r="F58" i="2" s="1"/>
  <c r="F59" i="2" s="1"/>
  <c r="F60" i="2" s="1"/>
  <c r="F61" i="2" s="1"/>
  <c r="F62" i="2" s="1"/>
  <c r="F63" i="2" s="1"/>
  <c r="F64" i="2" s="1"/>
  <c r="F65" i="2" s="1"/>
  <c r="F66" i="2" s="1"/>
  <c r="F67" i="2" s="1"/>
  <c r="F68" i="2" s="1"/>
  <c r="F69" i="2" s="1"/>
  <c r="F70" i="2" s="1"/>
  <c r="F71" i="2" s="1"/>
  <c r="F72" i="2" s="1"/>
  <c r="F73" i="2" s="1"/>
  <c r="F74" i="2" s="1"/>
  <c r="F75" i="2" s="1"/>
  <c r="F76" i="2" s="1"/>
  <c r="F77" i="2" s="1"/>
  <c r="F78" i="2" s="1"/>
  <c r="F79" i="2" s="1"/>
  <c r="F80" i="2" s="1"/>
  <c r="F81" i="2" s="1"/>
  <c r="F82" i="2" s="1"/>
  <c r="F83" i="2" s="1"/>
  <c r="F84" i="2" s="1"/>
  <c r="F85" i="2" s="1"/>
  <c r="F86" i="2" s="1"/>
  <c r="F87" i="2" s="1"/>
  <c r="F88" i="2" s="1"/>
  <c r="F89" i="2" s="1"/>
  <c r="F90" i="2" s="1"/>
  <c r="F91" i="2" s="1"/>
  <c r="F92" i="2" s="1"/>
  <c r="F93" i="2" s="1"/>
  <c r="F94" i="2" s="1"/>
  <c r="F95" i="2" s="1"/>
  <c r="F96" i="2" s="1"/>
  <c r="F97" i="2" s="1"/>
  <c r="F98" i="2" s="1"/>
  <c r="F99" i="2" s="1"/>
  <c r="F100" i="2" s="1"/>
  <c r="F101" i="2" s="1"/>
  <c r="F102" i="2" s="1"/>
  <c r="F103" i="2" s="1"/>
  <c r="F104" i="2" s="1"/>
  <c r="F105" i="2" s="1"/>
  <c r="F106" i="2" s="1"/>
  <c r="F107" i="2" s="1"/>
  <c r="F108" i="2" s="1"/>
  <c r="F109" i="2" s="1"/>
  <c r="F110" i="2" s="1"/>
  <c r="F111" i="2" s="1"/>
  <c r="F112" i="2" s="1"/>
  <c r="F113" i="2" s="1"/>
  <c r="F114" i="2" s="1"/>
  <c r="F115" i="2" s="1"/>
  <c r="F116" i="2" s="1"/>
  <c r="F117" i="2" s="1"/>
  <c r="F118" i="2" s="1"/>
  <c r="F119" i="2" s="1"/>
  <c r="F120" i="2" s="1"/>
  <c r="F121" i="2" s="1"/>
  <c r="F122" i="2" s="1"/>
  <c r="F123" i="2" s="1"/>
  <c r="F124" i="2" s="1"/>
  <c r="F125" i="2" s="1"/>
  <c r="F126" i="2" s="1"/>
  <c r="F127" i="2" s="1"/>
  <c r="F128" i="2" s="1"/>
  <c r="F129" i="2" s="1"/>
  <c r="F130" i="2" s="1"/>
  <c r="F131" i="2" s="1"/>
  <c r="F132" i="2" s="1"/>
  <c r="F133" i="2" s="1"/>
  <c r="F134" i="2" s="1"/>
  <c r="F135" i="2" s="1"/>
  <c r="F136" i="2" s="1"/>
  <c r="F137" i="2" s="1"/>
  <c r="F138" i="2" s="1"/>
  <c r="F139" i="2" s="1"/>
  <c r="F140" i="2" s="1"/>
  <c r="F141" i="2" s="1"/>
  <c r="F142" i="2" s="1"/>
  <c r="F143" i="2" s="1"/>
  <c r="F144" i="2" s="1"/>
  <c r="F145" i="2" s="1"/>
  <c r="F146" i="2" s="1"/>
  <c r="F147" i="2" s="1"/>
  <c r="F148" i="2" s="1"/>
  <c r="F149" i="2" s="1"/>
  <c r="F150" i="2" s="1"/>
  <c r="F151" i="2" s="1"/>
  <c r="F152" i="2" s="1"/>
  <c r="F153" i="2" s="1"/>
  <c r="F154" i="2" s="1"/>
  <c r="F155" i="2" s="1"/>
  <c r="F156" i="2" s="1"/>
  <c r="F157" i="2" s="1"/>
  <c r="F158" i="2" s="1"/>
  <c r="F159" i="2" s="1"/>
  <c r="F160" i="2" s="1"/>
  <c r="F161" i="2" s="1"/>
  <c r="F162" i="2" s="1"/>
  <c r="F163" i="2" s="1"/>
  <c r="F164" i="2" s="1"/>
  <c r="F165" i="2" s="1"/>
  <c r="F166" i="2" s="1"/>
  <c r="F167" i="2" s="1"/>
  <c r="F168" i="2" s="1"/>
  <c r="F169" i="2" s="1"/>
  <c r="F170" i="2" s="1"/>
  <c r="F171" i="2" s="1"/>
  <c r="F172" i="2" s="1"/>
  <c r="F173" i="2" s="1"/>
  <c r="F174" i="2" s="1"/>
  <c r="F175" i="2" s="1"/>
  <c r="F176" i="2" s="1"/>
  <c r="F177" i="2" s="1"/>
  <c r="F178" i="2" s="1"/>
  <c r="F179" i="2" s="1"/>
  <c r="F180" i="2" s="1"/>
  <c r="F181" i="2" s="1"/>
  <c r="F182" i="2" s="1"/>
  <c r="F183" i="2" s="1"/>
  <c r="F184" i="2" s="1"/>
  <c r="F185" i="2" s="1"/>
  <c r="F186" i="2" s="1"/>
  <c r="F187" i="2" s="1"/>
  <c r="F188" i="2" s="1"/>
  <c r="F189" i="2" s="1"/>
  <c r="F190" i="2" s="1"/>
  <c r="F191" i="2" s="1"/>
  <c r="F192" i="2" s="1"/>
  <c r="F193" i="2" s="1"/>
  <c r="F194" i="2" s="1"/>
  <c r="F195" i="2" s="1"/>
  <c r="F196" i="2" s="1"/>
  <c r="F197" i="2" s="1"/>
  <c r="F198" i="2" s="1"/>
  <c r="F199" i="2" s="1"/>
  <c r="F200" i="2" s="1"/>
  <c r="F201" i="2" s="1"/>
  <c r="F202" i="2" s="1"/>
  <c r="F203" i="2" s="1"/>
  <c r="F204" i="2" s="1"/>
  <c r="F205" i="2" s="1"/>
  <c r="F206" i="2" s="1"/>
  <c r="F207" i="2" s="1"/>
  <c r="F208" i="2" s="1"/>
  <c r="F209" i="2" s="1"/>
  <c r="F210" i="2" s="1"/>
  <c r="F211" i="2" s="1"/>
  <c r="F212" i="2" s="1"/>
  <c r="F213" i="2" s="1"/>
  <c r="F214" i="2" s="1"/>
  <c r="F215" i="2" s="1"/>
  <c r="F216" i="2" s="1"/>
  <c r="F217" i="2" s="1"/>
  <c r="F218" i="2" s="1"/>
  <c r="F219" i="2" s="1"/>
  <c r="F220" i="2" s="1"/>
  <c r="F221" i="2" s="1"/>
  <c r="F222" i="2" s="1"/>
  <c r="F223" i="2" s="1"/>
  <c r="F224" i="2" s="1"/>
  <c r="F225" i="2" s="1"/>
  <c r="F226" i="2" s="1"/>
  <c r="F227" i="2" s="1"/>
  <c r="F228" i="2" s="1"/>
  <c r="F229" i="2" s="1"/>
  <c r="F230" i="2" s="1"/>
  <c r="F231" i="2" s="1"/>
  <c r="F232" i="2" s="1"/>
  <c r="F233" i="2" s="1"/>
  <c r="F234" i="2" s="1"/>
  <c r="F235" i="2" s="1"/>
  <c r="F236" i="2" s="1"/>
  <c r="F237" i="2" s="1"/>
  <c r="F238" i="2" s="1"/>
  <c r="F239" i="2" s="1"/>
  <c r="F240" i="2" s="1"/>
  <c r="F241" i="2" s="1"/>
  <c r="F242" i="2" s="1"/>
  <c r="F243" i="2" s="1"/>
  <c r="F244" i="2" s="1"/>
  <c r="F245" i="2" s="1"/>
  <c r="F246" i="2" s="1"/>
  <c r="F247" i="2" s="1"/>
  <c r="F248" i="2" s="1"/>
  <c r="F249" i="2" s="1"/>
  <c r="F250" i="2" s="1"/>
  <c r="F251" i="2" s="1"/>
  <c r="F252" i="2" s="1"/>
  <c r="F253" i="2" s="1"/>
  <c r="F254" i="2" s="1"/>
  <c r="F255" i="2" s="1"/>
  <c r="F256" i="2" s="1"/>
  <c r="F257" i="2" s="1"/>
  <c r="F258" i="2" s="1"/>
  <c r="F259" i="2" s="1"/>
  <c r="F260" i="2" s="1"/>
  <c r="F261" i="2" s="1"/>
  <c r="F262" i="2" s="1"/>
  <c r="F263" i="2" s="1"/>
  <c r="F264" i="2" s="1"/>
  <c r="F265" i="2" s="1"/>
  <c r="F266" i="2" s="1"/>
  <c r="F267" i="2" s="1"/>
  <c r="F268" i="2" s="1"/>
  <c r="F269" i="2" s="1"/>
  <c r="F270" i="2" s="1"/>
  <c r="F271" i="2" s="1"/>
  <c r="F272" i="2" s="1"/>
  <c r="F273" i="2" s="1"/>
  <c r="F274" i="2" s="1"/>
  <c r="F275" i="2" s="1"/>
  <c r="F276" i="2" s="1"/>
  <c r="F277" i="2" s="1"/>
  <c r="F278" i="2" s="1"/>
  <c r="F279" i="2" s="1"/>
  <c r="F280" i="2" s="1"/>
  <c r="F281" i="2" s="1"/>
  <c r="F282" i="2" s="1"/>
  <c r="F283" i="2" s="1"/>
  <c r="F284" i="2" s="1"/>
  <c r="F285" i="2" s="1"/>
  <c r="F286" i="2" s="1"/>
  <c r="F287" i="2" s="1"/>
  <c r="F288" i="2" s="1"/>
  <c r="F289" i="2" s="1"/>
  <c r="F290" i="2" s="1"/>
  <c r="F291" i="2" s="1"/>
  <c r="F292" i="2" s="1"/>
  <c r="F293" i="2" s="1"/>
  <c r="F294" i="2" s="1"/>
  <c r="F295" i="2" s="1"/>
  <c r="F296" i="2" s="1"/>
  <c r="F297" i="2" s="1"/>
  <c r="F298" i="2" s="1"/>
  <c r="F299" i="2" s="1"/>
  <c r="F300" i="2" s="1"/>
  <c r="F301" i="2" s="1"/>
  <c r="F302" i="2" s="1"/>
  <c r="F303" i="2" s="1"/>
  <c r="F304" i="2" s="1"/>
  <c r="F305" i="2" s="1"/>
  <c r="F306" i="2" s="1"/>
  <c r="F307" i="2" s="1"/>
  <c r="F308" i="2" s="1"/>
  <c r="F309" i="2" s="1"/>
  <c r="F310" i="2" s="1"/>
  <c r="F311" i="2" s="1"/>
  <c r="F312" i="2" s="1"/>
  <c r="F313" i="2" s="1"/>
  <c r="F314" i="2" s="1"/>
  <c r="F315" i="2" s="1"/>
  <c r="F316" i="2" s="1"/>
  <c r="F317" i="2" s="1"/>
  <c r="F318" i="2" s="1"/>
  <c r="F319" i="2" s="1"/>
  <c r="F320" i="2" s="1"/>
  <c r="F321" i="2" s="1"/>
  <c r="F322" i="2" s="1"/>
  <c r="F323" i="2" s="1"/>
  <c r="F324" i="2" s="1"/>
  <c r="F325" i="2" s="1"/>
  <c r="F326" i="2" s="1"/>
  <c r="F327" i="2" s="1"/>
  <c r="F328" i="2" s="1"/>
  <c r="F329" i="2" s="1"/>
  <c r="F330" i="2" s="1"/>
  <c r="F331" i="2" s="1"/>
  <c r="F332" i="2" s="1"/>
  <c r="F333" i="2" s="1"/>
  <c r="F334" i="2" s="1"/>
  <c r="F335" i="2" s="1"/>
  <c r="F336" i="2" s="1"/>
  <c r="F337" i="2" s="1"/>
  <c r="F338" i="2" s="1"/>
  <c r="F339" i="2" s="1"/>
  <c r="F340" i="2" s="1"/>
  <c r="F341" i="2" s="1"/>
  <c r="F342" i="2" s="1"/>
  <c r="F343" i="2" s="1"/>
  <c r="F344" i="2" s="1"/>
  <c r="F345" i="2" s="1"/>
  <c r="F346" i="2" s="1"/>
  <c r="F347" i="2" s="1"/>
  <c r="F348" i="2" s="1"/>
  <c r="F349" i="2" s="1"/>
  <c r="F350" i="2" s="1"/>
  <c r="F351" i="2" s="1"/>
  <c r="F352" i="2" s="1"/>
  <c r="F353" i="2" s="1"/>
  <c r="F354" i="2" s="1"/>
  <c r="F355" i="2" s="1"/>
  <c r="F356" i="2" s="1"/>
  <c r="F357" i="2" s="1"/>
  <c r="F358" i="2" s="1"/>
  <c r="F359" i="2" s="1"/>
  <c r="F360" i="2" s="1"/>
  <c r="F361" i="2" s="1"/>
  <c r="F362" i="2" s="1"/>
  <c r="F363" i="2" s="1"/>
  <c r="F364" i="2" s="1"/>
  <c r="F365" i="2" s="1"/>
  <c r="F366" i="2" s="1"/>
  <c r="F367" i="2" s="1"/>
  <c r="F368" i="2" s="1"/>
  <c r="F369" i="2" s="1"/>
  <c r="F370" i="2" s="1"/>
  <c r="F371" i="2" s="1"/>
  <c r="F372" i="2" s="1"/>
  <c r="F373" i="2" s="1"/>
  <c r="F374" i="2" s="1"/>
  <c r="M25" i="4"/>
  <c r="N25" i="4" s="1"/>
  <c r="M24" i="4"/>
  <c r="N24" i="4" s="1"/>
  <c r="M22" i="4"/>
  <c r="N22" i="4" s="1"/>
  <c r="F8769" i="4"/>
  <c r="F8768" i="4"/>
  <c r="F8767" i="4"/>
  <c r="F8766" i="4"/>
  <c r="F8765" i="4"/>
  <c r="F8764" i="4"/>
  <c r="F8763" i="4"/>
  <c r="F8762" i="4"/>
  <c r="F8761" i="4"/>
  <c r="F8760" i="4"/>
  <c r="F8759" i="4"/>
  <c r="F8758" i="4"/>
  <c r="F8757" i="4"/>
  <c r="F8756" i="4"/>
  <c r="F8755" i="4"/>
  <c r="F8754" i="4"/>
  <c r="F8753" i="4"/>
  <c r="F8752" i="4"/>
  <c r="F8751" i="4"/>
  <c r="F8750" i="4"/>
  <c r="F8749" i="4"/>
  <c r="F8748" i="4"/>
  <c r="F8747" i="4"/>
  <c r="F8746" i="4"/>
  <c r="F8745" i="4"/>
  <c r="F8744" i="4"/>
  <c r="F8743" i="4"/>
  <c r="F8742" i="4"/>
  <c r="F8741" i="4"/>
  <c r="F8740" i="4"/>
  <c r="F8739" i="4"/>
  <c r="F8738" i="4"/>
  <c r="F8737" i="4"/>
  <c r="F8736" i="4"/>
  <c r="F8735" i="4"/>
  <c r="F8734" i="4"/>
  <c r="F8733" i="4"/>
  <c r="F8732" i="4"/>
  <c r="F8731" i="4"/>
  <c r="F8730" i="4"/>
  <c r="F8729" i="4"/>
  <c r="F8728" i="4"/>
  <c r="F8727" i="4"/>
  <c r="F8726" i="4"/>
  <c r="F8725" i="4"/>
  <c r="F8724" i="4"/>
  <c r="F8723" i="4"/>
  <c r="F8722" i="4"/>
  <c r="F8721" i="4"/>
  <c r="F8720" i="4"/>
  <c r="F8719" i="4"/>
  <c r="F8718" i="4"/>
  <c r="F8717" i="4"/>
  <c r="F8716" i="4"/>
  <c r="F8715" i="4"/>
  <c r="F8714" i="4"/>
  <c r="F8713" i="4"/>
  <c r="F8712" i="4"/>
  <c r="F8711" i="4"/>
  <c r="F8710" i="4"/>
  <c r="F8709" i="4"/>
  <c r="F8708" i="4"/>
  <c r="F8707" i="4"/>
  <c r="F8706" i="4"/>
  <c r="F8705" i="4"/>
  <c r="F8704" i="4"/>
  <c r="F8703" i="4"/>
  <c r="F8702" i="4"/>
  <c r="F8701" i="4"/>
  <c r="F8700" i="4"/>
  <c r="F8699" i="4"/>
  <c r="F8698" i="4"/>
  <c r="F8697" i="4"/>
  <c r="F8696" i="4"/>
  <c r="F8695" i="4"/>
  <c r="F8694" i="4"/>
  <c r="F8693" i="4"/>
  <c r="F8692" i="4"/>
  <c r="F8691" i="4"/>
  <c r="F8690" i="4"/>
  <c r="F8689" i="4"/>
  <c r="F8688" i="4"/>
  <c r="F8687" i="4"/>
  <c r="F8686" i="4"/>
  <c r="F8685" i="4"/>
  <c r="F8684" i="4"/>
  <c r="F8683" i="4"/>
  <c r="F8682" i="4"/>
  <c r="F8681" i="4"/>
  <c r="F8680" i="4"/>
  <c r="F8679" i="4"/>
  <c r="F8678" i="4"/>
  <c r="F8677" i="4"/>
  <c r="F8676" i="4"/>
  <c r="F8675" i="4"/>
  <c r="F8674" i="4"/>
  <c r="F8673" i="4"/>
  <c r="F8672" i="4"/>
  <c r="F8671" i="4"/>
  <c r="F8670" i="4"/>
  <c r="F8669" i="4"/>
  <c r="F8668" i="4"/>
  <c r="F8667" i="4"/>
  <c r="F8666" i="4"/>
  <c r="F8665" i="4"/>
  <c r="F8664" i="4"/>
  <c r="F8663" i="4"/>
  <c r="F8662" i="4"/>
  <c r="F8661" i="4"/>
  <c r="F8660" i="4"/>
  <c r="F8659" i="4"/>
  <c r="F8658" i="4"/>
  <c r="F8657" i="4"/>
  <c r="F8656" i="4"/>
  <c r="F8655" i="4"/>
  <c r="F8654" i="4"/>
  <c r="F8653" i="4"/>
  <c r="F8652" i="4"/>
  <c r="F8651" i="4"/>
  <c r="F8650" i="4"/>
  <c r="F8649" i="4"/>
  <c r="F8648" i="4"/>
  <c r="F8647" i="4"/>
  <c r="F8646" i="4"/>
  <c r="F8645" i="4"/>
  <c r="F8644" i="4"/>
  <c r="F8643" i="4"/>
  <c r="F8642" i="4"/>
  <c r="F8641" i="4"/>
  <c r="F8640" i="4"/>
  <c r="F8639" i="4"/>
  <c r="F8638" i="4"/>
  <c r="F8637" i="4"/>
  <c r="F8636" i="4"/>
  <c r="F8635" i="4"/>
  <c r="F8634" i="4"/>
  <c r="F8633" i="4"/>
  <c r="F8632" i="4"/>
  <c r="F8631" i="4"/>
  <c r="F8630" i="4"/>
  <c r="F8629" i="4"/>
  <c r="F8628" i="4"/>
  <c r="F8627" i="4"/>
  <c r="F8626" i="4"/>
  <c r="F8625" i="4"/>
  <c r="F8624" i="4"/>
  <c r="F8623" i="4"/>
  <c r="F8622" i="4"/>
  <c r="F8621" i="4"/>
  <c r="F8620" i="4"/>
  <c r="F8619" i="4"/>
  <c r="F8618" i="4"/>
  <c r="F8617" i="4"/>
  <c r="F8616" i="4"/>
  <c r="F8615" i="4"/>
  <c r="F8614" i="4"/>
  <c r="F8613" i="4"/>
  <c r="F8612" i="4"/>
  <c r="F8611" i="4"/>
  <c r="F8610" i="4"/>
  <c r="F8609" i="4"/>
  <c r="F8608" i="4"/>
  <c r="F8607" i="4"/>
  <c r="F8606" i="4"/>
  <c r="F8605" i="4"/>
  <c r="F8604" i="4"/>
  <c r="F8603" i="4"/>
  <c r="F8602" i="4"/>
  <c r="F8601" i="4"/>
  <c r="F8600" i="4"/>
  <c r="F8599" i="4"/>
  <c r="F8598" i="4"/>
  <c r="F8597" i="4"/>
  <c r="F8596" i="4"/>
  <c r="F8595" i="4"/>
  <c r="F8594" i="4"/>
  <c r="F8593" i="4"/>
  <c r="F8592" i="4"/>
  <c r="F8591" i="4"/>
  <c r="F8590" i="4"/>
  <c r="F8589" i="4"/>
  <c r="F8588" i="4"/>
  <c r="F8587" i="4"/>
  <c r="F8586" i="4"/>
  <c r="F8585" i="4"/>
  <c r="F8584" i="4"/>
  <c r="F8583" i="4"/>
  <c r="F8582" i="4"/>
  <c r="F8581" i="4"/>
  <c r="F8580" i="4"/>
  <c r="F8579" i="4"/>
  <c r="F8578" i="4"/>
  <c r="F8577" i="4"/>
  <c r="F8576" i="4"/>
  <c r="F8575" i="4"/>
  <c r="F8574" i="4"/>
  <c r="F8573" i="4"/>
  <c r="F8572" i="4"/>
  <c r="F8571" i="4"/>
  <c r="F8570" i="4"/>
  <c r="F8569" i="4"/>
  <c r="F8568" i="4"/>
  <c r="F8567" i="4"/>
  <c r="F8566" i="4"/>
  <c r="F8565" i="4"/>
  <c r="F8564" i="4"/>
  <c r="F8563" i="4"/>
  <c r="F8562" i="4"/>
  <c r="F8561" i="4"/>
  <c r="F8560" i="4"/>
  <c r="F8559" i="4"/>
  <c r="F8558" i="4"/>
  <c r="F8557" i="4"/>
  <c r="F8556" i="4"/>
  <c r="F8555" i="4"/>
  <c r="F8554" i="4"/>
  <c r="F8553" i="4"/>
  <c r="F8552" i="4"/>
  <c r="F8551" i="4"/>
  <c r="F8550" i="4"/>
  <c r="F8549" i="4"/>
  <c r="F8548" i="4"/>
  <c r="F8547" i="4"/>
  <c r="F8546" i="4"/>
  <c r="F8545" i="4"/>
  <c r="F8544" i="4"/>
  <c r="F8543" i="4"/>
  <c r="F8542" i="4"/>
  <c r="F8541" i="4"/>
  <c r="F8540" i="4"/>
  <c r="F8539" i="4"/>
  <c r="F8538" i="4"/>
  <c r="F8537" i="4"/>
  <c r="F8536" i="4"/>
  <c r="F8535" i="4"/>
  <c r="F8534" i="4"/>
  <c r="F8533" i="4"/>
  <c r="F8532" i="4"/>
  <c r="F8531" i="4"/>
  <c r="F8530" i="4"/>
  <c r="F8529" i="4"/>
  <c r="F8528" i="4"/>
  <c r="F8527" i="4"/>
  <c r="F8526" i="4"/>
  <c r="F8525" i="4"/>
  <c r="F8524" i="4"/>
  <c r="F8523" i="4"/>
  <c r="F8522" i="4"/>
  <c r="F8521" i="4"/>
  <c r="F8520" i="4"/>
  <c r="F8519" i="4"/>
  <c r="F8518" i="4"/>
  <c r="F8517" i="4"/>
  <c r="F8516" i="4"/>
  <c r="F8515" i="4"/>
  <c r="F8514" i="4"/>
  <c r="F8513" i="4"/>
  <c r="F8512" i="4"/>
  <c r="F8511" i="4"/>
  <c r="F8510" i="4"/>
  <c r="F8509" i="4"/>
  <c r="F8508" i="4"/>
  <c r="F8507" i="4"/>
  <c r="F8506" i="4"/>
  <c r="F8505" i="4"/>
  <c r="F8504" i="4"/>
  <c r="F8503" i="4"/>
  <c r="F8502" i="4"/>
  <c r="F8501" i="4"/>
  <c r="F8500" i="4"/>
  <c r="F8499" i="4"/>
  <c r="F8498" i="4"/>
  <c r="F8497" i="4"/>
  <c r="F8496" i="4"/>
  <c r="F8495" i="4"/>
  <c r="F8494" i="4"/>
  <c r="F8493" i="4"/>
  <c r="F8492" i="4"/>
  <c r="F8491" i="4"/>
  <c r="F8490" i="4"/>
  <c r="F8489" i="4"/>
  <c r="F8488" i="4"/>
  <c r="F8487" i="4"/>
  <c r="F8486" i="4"/>
  <c r="F8485" i="4"/>
  <c r="F8484" i="4"/>
  <c r="F8483" i="4"/>
  <c r="F8482" i="4"/>
  <c r="F8481" i="4"/>
  <c r="F8480" i="4"/>
  <c r="F8479" i="4"/>
  <c r="F8478" i="4"/>
  <c r="F8477" i="4"/>
  <c r="F8476" i="4"/>
  <c r="F8475" i="4"/>
  <c r="F8474" i="4"/>
  <c r="F8473" i="4"/>
  <c r="F8472" i="4"/>
  <c r="F8471" i="4"/>
  <c r="F8470" i="4"/>
  <c r="F8469" i="4"/>
  <c r="F8468" i="4"/>
  <c r="F8467" i="4"/>
  <c r="F8466" i="4"/>
  <c r="F8465" i="4"/>
  <c r="F8464" i="4"/>
  <c r="F8463" i="4"/>
  <c r="F8462" i="4"/>
  <c r="F8461" i="4"/>
  <c r="F8460" i="4"/>
  <c r="F8459" i="4"/>
  <c r="F8458" i="4"/>
  <c r="F8457" i="4"/>
  <c r="F8456" i="4"/>
  <c r="F8455" i="4"/>
  <c r="F8454" i="4"/>
  <c r="F8453" i="4"/>
  <c r="F8452" i="4"/>
  <c r="F8451" i="4"/>
  <c r="F8450" i="4"/>
  <c r="F8449" i="4"/>
  <c r="F8448" i="4"/>
  <c r="F8447" i="4"/>
  <c r="F8446" i="4"/>
  <c r="F8445" i="4"/>
  <c r="F8444" i="4"/>
  <c r="F8443" i="4"/>
  <c r="F8442" i="4"/>
  <c r="F8441" i="4"/>
  <c r="F8440" i="4"/>
  <c r="F8439" i="4"/>
  <c r="F8438" i="4"/>
  <c r="F8437" i="4"/>
  <c r="F8436" i="4"/>
  <c r="F8435" i="4"/>
  <c r="F8434" i="4"/>
  <c r="F8433" i="4"/>
  <c r="F8432" i="4"/>
  <c r="F8431" i="4"/>
  <c r="F8430" i="4"/>
  <c r="F8429" i="4"/>
  <c r="F8428" i="4"/>
  <c r="F8427" i="4"/>
  <c r="F8426" i="4"/>
  <c r="F8425" i="4"/>
  <c r="F8424" i="4"/>
  <c r="F8423" i="4"/>
  <c r="F8422" i="4"/>
  <c r="F8421" i="4"/>
  <c r="F8420" i="4"/>
  <c r="F8419" i="4"/>
  <c r="F8418" i="4"/>
  <c r="F8417" i="4"/>
  <c r="F8416" i="4"/>
  <c r="F8415" i="4"/>
  <c r="F8414" i="4"/>
  <c r="F8413" i="4"/>
  <c r="F8412" i="4"/>
  <c r="F8411" i="4"/>
  <c r="F8410" i="4"/>
  <c r="F8409" i="4"/>
  <c r="F8408" i="4"/>
  <c r="F8407" i="4"/>
  <c r="F8406" i="4"/>
  <c r="F8405" i="4"/>
  <c r="F8404" i="4"/>
  <c r="F8403" i="4"/>
  <c r="F8402" i="4"/>
  <c r="F8401" i="4"/>
  <c r="F8400" i="4"/>
  <c r="F8399" i="4"/>
  <c r="F8398" i="4"/>
  <c r="F8397" i="4"/>
  <c r="F8396" i="4"/>
  <c r="F8395" i="4"/>
  <c r="F8394" i="4"/>
  <c r="F8393" i="4"/>
  <c r="F8392" i="4"/>
  <c r="F8391" i="4"/>
  <c r="F8390" i="4"/>
  <c r="F8389" i="4"/>
  <c r="F8388" i="4"/>
  <c r="F8387" i="4"/>
  <c r="F8386" i="4"/>
  <c r="F8385" i="4"/>
  <c r="F8384" i="4"/>
  <c r="F8383" i="4"/>
  <c r="F8382" i="4"/>
  <c r="F8381" i="4"/>
  <c r="F8380" i="4"/>
  <c r="F8379" i="4"/>
  <c r="F8378" i="4"/>
  <c r="F8377" i="4"/>
  <c r="F8376" i="4"/>
  <c r="F8375" i="4"/>
  <c r="F8374" i="4"/>
  <c r="F8373" i="4"/>
  <c r="F8372" i="4"/>
  <c r="F8371" i="4"/>
  <c r="F8370" i="4"/>
  <c r="F8369" i="4"/>
  <c r="F8368" i="4"/>
  <c r="F8367" i="4"/>
  <c r="F8366" i="4"/>
  <c r="F8365" i="4"/>
  <c r="F8364" i="4"/>
  <c r="F8363" i="4"/>
  <c r="F8362" i="4"/>
  <c r="F8361" i="4"/>
  <c r="F8360" i="4"/>
  <c r="F8359" i="4"/>
  <c r="F8358" i="4"/>
  <c r="F8357" i="4"/>
  <c r="F8356" i="4"/>
  <c r="F8355" i="4"/>
  <c r="F8354" i="4"/>
  <c r="F8353" i="4"/>
  <c r="F8352" i="4"/>
  <c r="F8351" i="4"/>
  <c r="F8350" i="4"/>
  <c r="F8349" i="4"/>
  <c r="F8348" i="4"/>
  <c r="F8347" i="4"/>
  <c r="F8346" i="4"/>
  <c r="F8345" i="4"/>
  <c r="F8344" i="4"/>
  <c r="F8343" i="4"/>
  <c r="F8342" i="4"/>
  <c r="F8341" i="4"/>
  <c r="F8340" i="4"/>
  <c r="F8339" i="4"/>
  <c r="F8338" i="4"/>
  <c r="F8337" i="4"/>
  <c r="F8336" i="4"/>
  <c r="F8335" i="4"/>
  <c r="F8334" i="4"/>
  <c r="F8333" i="4"/>
  <c r="F8332" i="4"/>
  <c r="F8331" i="4"/>
  <c r="F8330" i="4"/>
  <c r="F8329" i="4"/>
  <c r="F8328" i="4"/>
  <c r="F8327" i="4"/>
  <c r="F8326" i="4"/>
  <c r="F8325" i="4"/>
  <c r="F8324" i="4"/>
  <c r="F8323" i="4"/>
  <c r="F8322" i="4"/>
  <c r="F8321" i="4"/>
  <c r="F8320" i="4"/>
  <c r="F8319" i="4"/>
  <c r="F8318" i="4"/>
  <c r="F8317" i="4"/>
  <c r="F8316" i="4"/>
  <c r="F8315" i="4"/>
  <c r="F8314" i="4"/>
  <c r="F8313" i="4"/>
  <c r="F8312" i="4"/>
  <c r="F8311" i="4"/>
  <c r="F8310" i="4"/>
  <c r="F8309" i="4"/>
  <c r="F8308" i="4"/>
  <c r="F8307" i="4"/>
  <c r="F8306" i="4"/>
  <c r="F8305" i="4"/>
  <c r="F8304" i="4"/>
  <c r="F8303" i="4"/>
  <c r="F8302" i="4"/>
  <c r="F8301" i="4"/>
  <c r="F8300" i="4"/>
  <c r="F8299" i="4"/>
  <c r="F8298" i="4"/>
  <c r="F8297" i="4"/>
  <c r="F8296" i="4"/>
  <c r="F8295" i="4"/>
  <c r="F8294" i="4"/>
  <c r="F8293" i="4"/>
  <c r="F8292" i="4"/>
  <c r="F8291" i="4"/>
  <c r="F8290" i="4"/>
  <c r="F8289" i="4"/>
  <c r="F8288" i="4"/>
  <c r="F8287" i="4"/>
  <c r="F8286" i="4"/>
  <c r="F8285" i="4"/>
  <c r="F8284" i="4"/>
  <c r="F8283" i="4"/>
  <c r="F8282" i="4"/>
  <c r="F8281" i="4"/>
  <c r="F8280" i="4"/>
  <c r="F8279" i="4"/>
  <c r="F8278" i="4"/>
  <c r="F8277" i="4"/>
  <c r="F8276" i="4"/>
  <c r="F8275" i="4"/>
  <c r="F8274" i="4"/>
  <c r="F8273" i="4"/>
  <c r="F8272" i="4"/>
  <c r="F8271" i="4"/>
  <c r="F8270" i="4"/>
  <c r="F8269" i="4"/>
  <c r="F8268" i="4"/>
  <c r="F8267" i="4"/>
  <c r="F8266" i="4"/>
  <c r="F8265" i="4"/>
  <c r="F8264" i="4"/>
  <c r="F8263" i="4"/>
  <c r="F8262" i="4"/>
  <c r="F8261" i="4"/>
  <c r="F8260" i="4"/>
  <c r="F8259" i="4"/>
  <c r="F8258" i="4"/>
  <c r="F8257" i="4"/>
  <c r="F8256" i="4"/>
  <c r="F8255" i="4"/>
  <c r="F8254" i="4"/>
  <c r="F8253" i="4"/>
  <c r="F8252" i="4"/>
  <c r="F8251" i="4"/>
  <c r="F8250" i="4"/>
  <c r="F8249" i="4"/>
  <c r="F8248" i="4"/>
  <c r="F8247" i="4"/>
  <c r="F8246" i="4"/>
  <c r="F8245" i="4"/>
  <c r="F8244" i="4"/>
  <c r="F8243" i="4"/>
  <c r="F8242" i="4"/>
  <c r="F8241" i="4"/>
  <c r="F8240" i="4"/>
  <c r="F8239" i="4"/>
  <c r="F8238" i="4"/>
  <c r="F8237" i="4"/>
  <c r="F8236" i="4"/>
  <c r="F8235" i="4"/>
  <c r="F8234" i="4"/>
  <c r="F8233" i="4"/>
  <c r="F8232" i="4"/>
  <c r="F8231" i="4"/>
  <c r="F8230" i="4"/>
  <c r="F8229" i="4"/>
  <c r="F8228" i="4"/>
  <c r="F8227" i="4"/>
  <c r="F8226" i="4"/>
  <c r="F8225" i="4"/>
  <c r="F8224" i="4"/>
  <c r="F8223" i="4"/>
  <c r="F8222" i="4"/>
  <c r="F8221" i="4"/>
  <c r="F8220" i="4"/>
  <c r="F8219" i="4"/>
  <c r="F8218" i="4"/>
  <c r="F8217" i="4"/>
  <c r="F8216" i="4"/>
  <c r="F8215" i="4"/>
  <c r="F8214" i="4"/>
  <c r="F8213" i="4"/>
  <c r="F8212" i="4"/>
  <c r="F8211" i="4"/>
  <c r="F8210" i="4"/>
  <c r="F8209" i="4"/>
  <c r="F8208" i="4"/>
  <c r="F8207" i="4"/>
  <c r="F8206" i="4"/>
  <c r="F8205" i="4"/>
  <c r="F8204" i="4"/>
  <c r="F8203" i="4"/>
  <c r="F8202" i="4"/>
  <c r="F8201" i="4"/>
  <c r="F8200" i="4"/>
  <c r="F8199" i="4"/>
  <c r="F8198" i="4"/>
  <c r="F8197" i="4"/>
  <c r="F8196" i="4"/>
  <c r="F8195" i="4"/>
  <c r="F8194" i="4"/>
  <c r="F8193" i="4"/>
  <c r="F8192" i="4"/>
  <c r="F8191" i="4"/>
  <c r="F8190" i="4"/>
  <c r="F8189" i="4"/>
  <c r="F8188" i="4"/>
  <c r="F8187" i="4"/>
  <c r="F8186" i="4"/>
  <c r="F8185" i="4"/>
  <c r="F8184" i="4"/>
  <c r="F8183" i="4"/>
  <c r="F8182" i="4"/>
  <c r="F8181" i="4"/>
  <c r="F8180" i="4"/>
  <c r="F8179" i="4"/>
  <c r="F8178" i="4"/>
  <c r="F8177" i="4"/>
  <c r="F8176" i="4"/>
  <c r="F8175" i="4"/>
  <c r="F8174" i="4"/>
  <c r="F8173" i="4"/>
  <c r="F8172" i="4"/>
  <c r="F8171" i="4"/>
  <c r="F8170" i="4"/>
  <c r="F8169" i="4"/>
  <c r="F8168" i="4"/>
  <c r="F8167" i="4"/>
  <c r="F8166" i="4"/>
  <c r="F8165" i="4"/>
  <c r="F8164" i="4"/>
  <c r="F8163" i="4"/>
  <c r="F8162" i="4"/>
  <c r="F8161" i="4"/>
  <c r="F8160" i="4"/>
  <c r="F8159" i="4"/>
  <c r="F8158" i="4"/>
  <c r="F8157" i="4"/>
  <c r="F8156" i="4"/>
  <c r="F8155" i="4"/>
  <c r="F8154" i="4"/>
  <c r="F8153" i="4"/>
  <c r="F8152" i="4"/>
  <c r="F8151" i="4"/>
  <c r="F8150" i="4"/>
  <c r="F8149" i="4"/>
  <c r="F8148" i="4"/>
  <c r="F8147" i="4"/>
  <c r="F8146" i="4"/>
  <c r="F8145" i="4"/>
  <c r="F8144" i="4"/>
  <c r="F8143" i="4"/>
  <c r="F8142" i="4"/>
  <c r="F8141" i="4"/>
  <c r="F8140" i="4"/>
  <c r="F8139" i="4"/>
  <c r="F8138" i="4"/>
  <c r="F8137" i="4"/>
  <c r="F8136" i="4"/>
  <c r="F8135" i="4"/>
  <c r="F8134" i="4"/>
  <c r="F8133" i="4"/>
  <c r="F8132" i="4"/>
  <c r="F8131" i="4"/>
  <c r="F8130" i="4"/>
  <c r="F8129" i="4"/>
  <c r="F8128" i="4"/>
  <c r="F8127" i="4"/>
  <c r="F8126" i="4"/>
  <c r="F8125" i="4"/>
  <c r="F8124" i="4"/>
  <c r="F8123" i="4"/>
  <c r="F8122" i="4"/>
  <c r="F8121" i="4"/>
  <c r="F8120" i="4"/>
  <c r="F8119" i="4"/>
  <c r="F8118" i="4"/>
  <c r="F8117" i="4"/>
  <c r="F8116" i="4"/>
  <c r="F8115" i="4"/>
  <c r="F8114" i="4"/>
  <c r="F8113" i="4"/>
  <c r="F8112" i="4"/>
  <c r="F8111" i="4"/>
  <c r="F8110" i="4"/>
  <c r="F8109" i="4"/>
  <c r="F8108" i="4"/>
  <c r="F8107" i="4"/>
  <c r="F8106" i="4"/>
  <c r="F8105" i="4"/>
  <c r="F8104" i="4"/>
  <c r="F8103" i="4"/>
  <c r="F8102" i="4"/>
  <c r="F8101" i="4"/>
  <c r="F8100" i="4"/>
  <c r="F8099" i="4"/>
  <c r="F8098" i="4"/>
  <c r="F8097" i="4"/>
  <c r="F8096" i="4"/>
  <c r="F8095" i="4"/>
  <c r="F8094" i="4"/>
  <c r="F8093" i="4"/>
  <c r="F8092" i="4"/>
  <c r="F8091" i="4"/>
  <c r="F8090" i="4"/>
  <c r="F8089" i="4"/>
  <c r="F8088" i="4"/>
  <c r="F8087" i="4"/>
  <c r="F8086" i="4"/>
  <c r="F8085" i="4"/>
  <c r="F8084" i="4"/>
  <c r="F8083" i="4"/>
  <c r="F8082" i="4"/>
  <c r="F8081" i="4"/>
  <c r="F8080" i="4"/>
  <c r="F8079" i="4"/>
  <c r="F8078" i="4"/>
  <c r="F8077" i="4"/>
  <c r="F8076" i="4"/>
  <c r="F8075" i="4"/>
  <c r="F8074" i="4"/>
  <c r="F8073" i="4"/>
  <c r="F8072" i="4"/>
  <c r="F8071" i="4"/>
  <c r="F8070" i="4"/>
  <c r="F8069" i="4"/>
  <c r="F8068" i="4"/>
  <c r="F8067" i="4"/>
  <c r="F8066" i="4"/>
  <c r="F8065" i="4"/>
  <c r="F8064" i="4"/>
  <c r="F8063" i="4"/>
  <c r="F8062" i="4"/>
  <c r="F8061" i="4"/>
  <c r="F8060" i="4"/>
  <c r="F8059" i="4"/>
  <c r="F8058" i="4"/>
  <c r="F8057" i="4"/>
  <c r="F8056" i="4"/>
  <c r="F8055" i="4"/>
  <c r="F8054" i="4"/>
  <c r="F8053" i="4"/>
  <c r="F8052" i="4"/>
  <c r="F8051" i="4"/>
  <c r="F8050" i="4"/>
  <c r="F8049" i="4"/>
  <c r="F8048" i="4"/>
  <c r="F8047" i="4"/>
  <c r="F8046" i="4"/>
  <c r="F8045" i="4"/>
  <c r="F8044" i="4"/>
  <c r="F8043" i="4"/>
  <c r="F8042" i="4"/>
  <c r="F8041" i="4"/>
  <c r="F8040" i="4"/>
  <c r="F8039" i="4"/>
  <c r="F8038" i="4"/>
  <c r="F8037" i="4"/>
  <c r="F8036" i="4"/>
  <c r="F8035" i="4"/>
  <c r="F8034" i="4"/>
  <c r="F8033" i="4"/>
  <c r="F8032" i="4"/>
  <c r="F8031" i="4"/>
  <c r="F8030" i="4"/>
  <c r="F8029" i="4"/>
  <c r="F8028" i="4"/>
  <c r="F8027" i="4"/>
  <c r="F8026" i="4"/>
  <c r="F8025" i="4"/>
  <c r="F8024" i="4"/>
  <c r="F8023" i="4"/>
  <c r="F8022" i="4"/>
  <c r="F8021" i="4"/>
  <c r="F8020" i="4"/>
  <c r="F8019" i="4"/>
  <c r="F8018" i="4"/>
  <c r="F8017" i="4"/>
  <c r="F8016" i="4"/>
  <c r="F8015" i="4"/>
  <c r="F8014" i="4"/>
  <c r="F8013" i="4"/>
  <c r="F8012" i="4"/>
  <c r="F8011" i="4"/>
  <c r="F8010" i="4"/>
  <c r="F8009" i="4"/>
  <c r="F8008" i="4"/>
  <c r="F8007" i="4"/>
  <c r="F8006" i="4"/>
  <c r="F8005" i="4"/>
  <c r="F8004" i="4"/>
  <c r="F8003" i="4"/>
  <c r="F8002" i="4"/>
  <c r="F8001" i="4"/>
  <c r="F8000" i="4"/>
  <c r="F7999" i="4"/>
  <c r="F7998" i="4"/>
  <c r="F7997" i="4"/>
  <c r="F7996" i="4"/>
  <c r="F7995" i="4"/>
  <c r="F7994" i="4"/>
  <c r="F7993" i="4"/>
  <c r="F7992" i="4"/>
  <c r="F7991" i="4"/>
  <c r="F7990" i="4"/>
  <c r="F7989" i="4"/>
  <c r="F7988" i="4"/>
  <c r="F7987" i="4"/>
  <c r="F7986" i="4"/>
  <c r="F7985" i="4"/>
  <c r="F7984" i="4"/>
  <c r="F7983" i="4"/>
  <c r="F7982" i="4"/>
  <c r="F7981" i="4"/>
  <c r="F7980" i="4"/>
  <c r="F7979" i="4"/>
  <c r="F7978" i="4"/>
  <c r="F7977" i="4"/>
  <c r="F7976" i="4"/>
  <c r="F7975" i="4"/>
  <c r="F7974" i="4"/>
  <c r="F7973" i="4"/>
  <c r="F7972" i="4"/>
  <c r="F7971" i="4"/>
  <c r="F7970" i="4"/>
  <c r="F7969" i="4"/>
  <c r="F7968" i="4"/>
  <c r="F7967" i="4"/>
  <c r="F7966" i="4"/>
  <c r="F7965" i="4"/>
  <c r="F7964" i="4"/>
  <c r="F7963" i="4"/>
  <c r="F7962" i="4"/>
  <c r="F7961" i="4"/>
  <c r="F7960" i="4"/>
  <c r="F7959" i="4"/>
  <c r="F7958" i="4"/>
  <c r="F7957" i="4"/>
  <c r="F7956" i="4"/>
  <c r="F7955" i="4"/>
  <c r="F7954" i="4"/>
  <c r="F7953" i="4"/>
  <c r="F7952" i="4"/>
  <c r="F7951" i="4"/>
  <c r="F7950" i="4"/>
  <c r="F7949" i="4"/>
  <c r="F7948" i="4"/>
  <c r="F7947" i="4"/>
  <c r="F7946" i="4"/>
  <c r="F7945" i="4"/>
  <c r="F7944" i="4"/>
  <c r="F7943" i="4"/>
  <c r="F7942" i="4"/>
  <c r="F7941" i="4"/>
  <c r="F7940" i="4"/>
  <c r="F7939" i="4"/>
  <c r="F7938" i="4"/>
  <c r="F7937" i="4"/>
  <c r="F7936" i="4"/>
  <c r="F7935" i="4"/>
  <c r="F7934" i="4"/>
  <c r="F7933" i="4"/>
  <c r="F7932" i="4"/>
  <c r="F7931" i="4"/>
  <c r="F7930" i="4"/>
  <c r="F7929" i="4"/>
  <c r="F7928" i="4"/>
  <c r="F7927" i="4"/>
  <c r="F7926" i="4"/>
  <c r="F7925" i="4"/>
  <c r="F7924" i="4"/>
  <c r="F7923" i="4"/>
  <c r="F7922" i="4"/>
  <c r="F7921" i="4"/>
  <c r="F7920" i="4"/>
  <c r="F7919" i="4"/>
  <c r="F7918" i="4"/>
  <c r="F7917" i="4"/>
  <c r="F7916" i="4"/>
  <c r="F7915" i="4"/>
  <c r="F7914" i="4"/>
  <c r="F7913" i="4"/>
  <c r="F7912" i="4"/>
  <c r="F7911" i="4"/>
  <c r="F7910" i="4"/>
  <c r="F7909" i="4"/>
  <c r="F7908" i="4"/>
  <c r="F7907" i="4"/>
  <c r="F7906" i="4"/>
  <c r="F7905" i="4"/>
  <c r="F7904" i="4"/>
  <c r="F7903" i="4"/>
  <c r="F7902" i="4"/>
  <c r="F7901" i="4"/>
  <c r="F7900" i="4"/>
  <c r="F7899" i="4"/>
  <c r="F7898" i="4"/>
  <c r="F7897" i="4"/>
  <c r="F7896" i="4"/>
  <c r="F7895" i="4"/>
  <c r="F7894" i="4"/>
  <c r="F7893" i="4"/>
  <c r="F7892" i="4"/>
  <c r="F7891" i="4"/>
  <c r="F7890" i="4"/>
  <c r="F7889" i="4"/>
  <c r="F7888" i="4"/>
  <c r="F7887" i="4"/>
  <c r="F7886" i="4"/>
  <c r="F7885" i="4"/>
  <c r="F7884" i="4"/>
  <c r="F7883" i="4"/>
  <c r="F7882" i="4"/>
  <c r="F7881" i="4"/>
  <c r="F7880" i="4"/>
  <c r="F7879" i="4"/>
  <c r="F7878" i="4"/>
  <c r="F7877" i="4"/>
  <c r="F7876" i="4"/>
  <c r="F7875" i="4"/>
  <c r="F7874" i="4"/>
  <c r="F7873" i="4"/>
  <c r="F7872" i="4"/>
  <c r="F7871" i="4"/>
  <c r="F7870" i="4"/>
  <c r="F7869" i="4"/>
  <c r="F7868" i="4"/>
  <c r="F7867" i="4"/>
  <c r="F7866" i="4"/>
  <c r="F7865" i="4"/>
  <c r="F7864" i="4"/>
  <c r="F7863" i="4"/>
  <c r="F7862" i="4"/>
  <c r="F7861" i="4"/>
  <c r="F7860" i="4"/>
  <c r="F7859" i="4"/>
  <c r="F7858" i="4"/>
  <c r="F7857" i="4"/>
  <c r="F7856" i="4"/>
  <c r="F7855" i="4"/>
  <c r="F7854" i="4"/>
  <c r="F7853" i="4"/>
  <c r="F7852" i="4"/>
  <c r="F7851" i="4"/>
  <c r="F7850" i="4"/>
  <c r="F7849" i="4"/>
  <c r="F7848" i="4"/>
  <c r="F7847" i="4"/>
  <c r="F7846" i="4"/>
  <c r="F7845" i="4"/>
  <c r="F7844" i="4"/>
  <c r="F7843" i="4"/>
  <c r="F7842" i="4"/>
  <c r="F7841" i="4"/>
  <c r="F7840" i="4"/>
  <c r="F7839" i="4"/>
  <c r="F7838" i="4"/>
  <c r="F7837" i="4"/>
  <c r="F7836" i="4"/>
  <c r="F7835" i="4"/>
  <c r="F7834" i="4"/>
  <c r="F7833" i="4"/>
  <c r="F7832" i="4"/>
  <c r="F7831" i="4"/>
  <c r="F7830" i="4"/>
  <c r="F7829" i="4"/>
  <c r="F7828" i="4"/>
  <c r="F7827" i="4"/>
  <c r="F7826" i="4"/>
  <c r="F7825" i="4"/>
  <c r="F7824" i="4"/>
  <c r="F7823" i="4"/>
  <c r="F7822" i="4"/>
  <c r="F7821" i="4"/>
  <c r="F7820" i="4"/>
  <c r="F7819" i="4"/>
  <c r="F7818" i="4"/>
  <c r="F7817" i="4"/>
  <c r="F7816" i="4"/>
  <c r="F7815" i="4"/>
  <c r="F7814" i="4"/>
  <c r="F7813" i="4"/>
  <c r="F7812" i="4"/>
  <c r="F7811" i="4"/>
  <c r="F7810" i="4"/>
  <c r="F7809" i="4"/>
  <c r="F7808" i="4"/>
  <c r="F7807" i="4"/>
  <c r="F7806" i="4"/>
  <c r="F7805" i="4"/>
  <c r="F7804" i="4"/>
  <c r="F7803" i="4"/>
  <c r="F7802" i="4"/>
  <c r="F7801" i="4"/>
  <c r="F7800" i="4"/>
  <c r="F7799" i="4"/>
  <c r="F7798" i="4"/>
  <c r="F7797" i="4"/>
  <c r="F7796" i="4"/>
  <c r="F7795" i="4"/>
  <c r="F7794" i="4"/>
  <c r="F7793" i="4"/>
  <c r="F7792" i="4"/>
  <c r="F7791" i="4"/>
  <c r="F7790" i="4"/>
  <c r="F7789" i="4"/>
  <c r="F7788" i="4"/>
  <c r="F7787" i="4"/>
  <c r="F7786" i="4"/>
  <c r="F7785" i="4"/>
  <c r="F7784" i="4"/>
  <c r="F7783" i="4"/>
  <c r="F7782" i="4"/>
  <c r="F7781" i="4"/>
  <c r="F7780" i="4"/>
  <c r="F7779" i="4"/>
  <c r="F7778" i="4"/>
  <c r="F7777" i="4"/>
  <c r="F7776" i="4"/>
  <c r="F7775" i="4"/>
  <c r="F7774" i="4"/>
  <c r="F7773" i="4"/>
  <c r="F7772" i="4"/>
  <c r="F7771" i="4"/>
  <c r="F7770" i="4"/>
  <c r="F7769" i="4"/>
  <c r="F7768" i="4"/>
  <c r="F7767" i="4"/>
  <c r="F7766" i="4"/>
  <c r="F7765" i="4"/>
  <c r="F7764" i="4"/>
  <c r="F7763" i="4"/>
  <c r="F7762" i="4"/>
  <c r="F7761" i="4"/>
  <c r="F7760" i="4"/>
  <c r="F7759" i="4"/>
  <c r="F7758" i="4"/>
  <c r="F7757" i="4"/>
  <c r="F7756" i="4"/>
  <c r="F7755" i="4"/>
  <c r="F7754" i="4"/>
  <c r="F7753" i="4"/>
  <c r="F7752" i="4"/>
  <c r="F7751" i="4"/>
  <c r="F7750" i="4"/>
  <c r="F7749" i="4"/>
  <c r="F7748" i="4"/>
  <c r="F7747" i="4"/>
  <c r="F7746" i="4"/>
  <c r="F7745" i="4"/>
  <c r="F7744" i="4"/>
  <c r="F7743" i="4"/>
  <c r="F7742" i="4"/>
  <c r="F7741" i="4"/>
  <c r="F7740" i="4"/>
  <c r="F7739" i="4"/>
  <c r="F7738" i="4"/>
  <c r="F7737" i="4"/>
  <c r="F7736" i="4"/>
  <c r="F7735" i="4"/>
  <c r="F7734" i="4"/>
  <c r="F7733" i="4"/>
  <c r="F7732" i="4"/>
  <c r="F7731" i="4"/>
  <c r="F7730" i="4"/>
  <c r="F7729" i="4"/>
  <c r="F7728" i="4"/>
  <c r="F7727" i="4"/>
  <c r="F7726" i="4"/>
  <c r="F7725" i="4"/>
  <c r="F7724" i="4"/>
  <c r="F7723" i="4"/>
  <c r="F7722" i="4"/>
  <c r="F7721" i="4"/>
  <c r="F7720" i="4"/>
  <c r="F7719" i="4"/>
  <c r="F7718" i="4"/>
  <c r="F7717" i="4"/>
  <c r="F7716" i="4"/>
  <c r="F7715" i="4"/>
  <c r="F7714" i="4"/>
  <c r="F7713" i="4"/>
  <c r="F7712" i="4"/>
  <c r="F7711" i="4"/>
  <c r="F7710" i="4"/>
  <c r="F7709" i="4"/>
  <c r="F7708" i="4"/>
  <c r="F7707" i="4"/>
  <c r="F7706" i="4"/>
  <c r="F7705" i="4"/>
  <c r="F7704" i="4"/>
  <c r="F7703" i="4"/>
  <c r="F7702" i="4"/>
  <c r="F7701" i="4"/>
  <c r="F7700" i="4"/>
  <c r="F7699" i="4"/>
  <c r="F7698" i="4"/>
  <c r="F7697" i="4"/>
  <c r="F7696" i="4"/>
  <c r="F7695" i="4"/>
  <c r="F7694" i="4"/>
  <c r="F7693" i="4"/>
  <c r="F7692" i="4"/>
  <c r="F7691" i="4"/>
  <c r="F7690" i="4"/>
  <c r="F7689" i="4"/>
  <c r="F7688" i="4"/>
  <c r="F7687" i="4"/>
  <c r="F7686" i="4"/>
  <c r="F7685" i="4"/>
  <c r="F7684" i="4"/>
  <c r="F7683" i="4"/>
  <c r="F7682" i="4"/>
  <c r="F7681" i="4"/>
  <c r="F7680" i="4"/>
  <c r="F7679" i="4"/>
  <c r="F7678" i="4"/>
  <c r="F7677" i="4"/>
  <c r="F7676" i="4"/>
  <c r="F7675" i="4"/>
  <c r="F7674" i="4"/>
  <c r="F7673" i="4"/>
  <c r="F7672" i="4"/>
  <c r="F7671" i="4"/>
  <c r="F7670" i="4"/>
  <c r="F7669" i="4"/>
  <c r="F7668" i="4"/>
  <c r="F7667" i="4"/>
  <c r="F7666" i="4"/>
  <c r="F7665" i="4"/>
  <c r="F7664" i="4"/>
  <c r="F7663" i="4"/>
  <c r="F7662" i="4"/>
  <c r="F7661" i="4"/>
  <c r="F7660" i="4"/>
  <c r="F7659" i="4"/>
  <c r="F7658" i="4"/>
  <c r="F7657" i="4"/>
  <c r="F7656" i="4"/>
  <c r="F7655" i="4"/>
  <c r="F7654" i="4"/>
  <c r="F7653" i="4"/>
  <c r="F7652" i="4"/>
  <c r="F7651" i="4"/>
  <c r="F7650" i="4"/>
  <c r="F7649" i="4"/>
  <c r="F7648" i="4"/>
  <c r="F7647" i="4"/>
  <c r="F7646" i="4"/>
  <c r="F7645" i="4"/>
  <c r="F7644" i="4"/>
  <c r="F7643" i="4"/>
  <c r="F7642" i="4"/>
  <c r="F7641" i="4"/>
  <c r="F7640" i="4"/>
  <c r="F7639" i="4"/>
  <c r="F7638" i="4"/>
  <c r="F7637" i="4"/>
  <c r="F7636" i="4"/>
  <c r="F7635" i="4"/>
  <c r="F7634" i="4"/>
  <c r="F7633" i="4"/>
  <c r="F7632" i="4"/>
  <c r="F7631" i="4"/>
  <c r="F7630" i="4"/>
  <c r="F7629" i="4"/>
  <c r="F7628" i="4"/>
  <c r="F7627" i="4"/>
  <c r="F7626" i="4"/>
  <c r="F7625" i="4"/>
  <c r="F7624" i="4"/>
  <c r="F7623" i="4"/>
  <c r="F7622" i="4"/>
  <c r="F7621" i="4"/>
  <c r="F7620" i="4"/>
  <c r="F7619" i="4"/>
  <c r="F7618" i="4"/>
  <c r="F7617" i="4"/>
  <c r="F7616" i="4"/>
  <c r="F7615" i="4"/>
  <c r="F7614" i="4"/>
  <c r="F7613" i="4"/>
  <c r="F7612" i="4"/>
  <c r="F7611" i="4"/>
  <c r="F7610" i="4"/>
  <c r="F7609" i="4"/>
  <c r="F7608" i="4"/>
  <c r="F7607" i="4"/>
  <c r="F7606" i="4"/>
  <c r="F7605" i="4"/>
  <c r="F7604" i="4"/>
  <c r="F7603" i="4"/>
  <c r="F7602" i="4"/>
  <c r="F7601" i="4"/>
  <c r="F7600" i="4"/>
  <c r="F7599" i="4"/>
  <c r="F7598" i="4"/>
  <c r="F7597" i="4"/>
  <c r="F7596" i="4"/>
  <c r="F7595" i="4"/>
  <c r="F7594" i="4"/>
  <c r="F7593" i="4"/>
  <c r="F7592" i="4"/>
  <c r="F7591" i="4"/>
  <c r="F7590" i="4"/>
  <c r="F7589" i="4"/>
  <c r="F7588" i="4"/>
  <c r="F7587" i="4"/>
  <c r="F7586" i="4"/>
  <c r="F7585" i="4"/>
  <c r="F7584" i="4"/>
  <c r="F7583" i="4"/>
  <c r="F7582" i="4"/>
  <c r="F7581" i="4"/>
  <c r="F7580" i="4"/>
  <c r="F7579" i="4"/>
  <c r="F7578" i="4"/>
  <c r="F7577" i="4"/>
  <c r="F7576" i="4"/>
  <c r="F7575" i="4"/>
  <c r="F7574" i="4"/>
  <c r="F7573" i="4"/>
  <c r="F7572" i="4"/>
  <c r="F7571" i="4"/>
  <c r="F7570" i="4"/>
  <c r="F7569" i="4"/>
  <c r="F7568" i="4"/>
  <c r="F7567" i="4"/>
  <c r="F7566" i="4"/>
  <c r="F7565" i="4"/>
  <c r="F7564" i="4"/>
  <c r="F7563" i="4"/>
  <c r="F7562" i="4"/>
  <c r="F7561" i="4"/>
  <c r="F7560" i="4"/>
  <c r="F7559" i="4"/>
  <c r="F7558" i="4"/>
  <c r="F7557" i="4"/>
  <c r="F7556" i="4"/>
  <c r="F7555" i="4"/>
  <c r="F7554" i="4"/>
  <c r="F7553" i="4"/>
  <c r="F7552" i="4"/>
  <c r="F7551" i="4"/>
  <c r="F7550" i="4"/>
  <c r="F7549" i="4"/>
  <c r="F7548" i="4"/>
  <c r="F7547" i="4"/>
  <c r="F7546" i="4"/>
  <c r="F7545" i="4"/>
  <c r="F7544" i="4"/>
  <c r="F7543" i="4"/>
  <c r="F7542" i="4"/>
  <c r="F7541" i="4"/>
  <c r="F7540" i="4"/>
  <c r="F7539" i="4"/>
  <c r="F7538" i="4"/>
  <c r="F7537" i="4"/>
  <c r="F7536" i="4"/>
  <c r="F7535" i="4"/>
  <c r="F7534" i="4"/>
  <c r="F7533" i="4"/>
  <c r="F7532" i="4"/>
  <c r="F7531" i="4"/>
  <c r="F7530" i="4"/>
  <c r="F7529" i="4"/>
  <c r="F7528" i="4"/>
  <c r="F7527" i="4"/>
  <c r="F7526" i="4"/>
  <c r="F7525" i="4"/>
  <c r="F7524" i="4"/>
  <c r="F7523" i="4"/>
  <c r="F7522" i="4"/>
  <c r="F7521" i="4"/>
  <c r="F7520" i="4"/>
  <c r="F7519" i="4"/>
  <c r="F7518" i="4"/>
  <c r="F7517" i="4"/>
  <c r="F7516" i="4"/>
  <c r="F7515" i="4"/>
  <c r="F7514" i="4"/>
  <c r="F7513" i="4"/>
  <c r="F7512" i="4"/>
  <c r="F7511" i="4"/>
  <c r="F7510" i="4"/>
  <c r="F7509" i="4"/>
  <c r="F7508" i="4"/>
  <c r="F7507" i="4"/>
  <c r="F7506" i="4"/>
  <c r="F7505" i="4"/>
  <c r="F7504" i="4"/>
  <c r="F7503" i="4"/>
  <c r="F7502" i="4"/>
  <c r="F7501" i="4"/>
  <c r="F7500" i="4"/>
  <c r="F7499" i="4"/>
  <c r="F7498" i="4"/>
  <c r="F7497" i="4"/>
  <c r="F7496" i="4"/>
  <c r="F7495" i="4"/>
  <c r="F7494" i="4"/>
  <c r="F7493" i="4"/>
  <c r="F7492" i="4"/>
  <c r="F7491" i="4"/>
  <c r="F7490" i="4"/>
  <c r="F7489" i="4"/>
  <c r="F7488" i="4"/>
  <c r="F7487" i="4"/>
  <c r="F7486" i="4"/>
  <c r="F7485" i="4"/>
  <c r="F7484" i="4"/>
  <c r="F7483" i="4"/>
  <c r="F7482" i="4"/>
  <c r="F7481" i="4"/>
  <c r="F7480" i="4"/>
  <c r="F7479" i="4"/>
  <c r="F7478" i="4"/>
  <c r="F7477" i="4"/>
  <c r="F7476" i="4"/>
  <c r="F7475" i="4"/>
  <c r="F7474" i="4"/>
  <c r="F7473" i="4"/>
  <c r="F7472" i="4"/>
  <c r="F7471" i="4"/>
  <c r="F7470" i="4"/>
  <c r="F7469" i="4"/>
  <c r="F7468" i="4"/>
  <c r="F7467" i="4"/>
  <c r="F7466" i="4"/>
  <c r="F7465" i="4"/>
  <c r="F7464" i="4"/>
  <c r="F7463" i="4"/>
  <c r="F7462" i="4"/>
  <c r="F7461" i="4"/>
  <c r="F7460" i="4"/>
  <c r="F7459" i="4"/>
  <c r="F7458" i="4"/>
  <c r="F7457" i="4"/>
  <c r="F7456" i="4"/>
  <c r="F7455" i="4"/>
  <c r="F7454" i="4"/>
  <c r="F7453" i="4"/>
  <c r="F7452" i="4"/>
  <c r="F7451" i="4"/>
  <c r="F7450" i="4"/>
  <c r="F7449" i="4"/>
  <c r="F7448" i="4"/>
  <c r="F7447" i="4"/>
  <c r="F7446" i="4"/>
  <c r="F7445" i="4"/>
  <c r="F7444" i="4"/>
  <c r="F7443" i="4"/>
  <c r="F7442" i="4"/>
  <c r="F7441" i="4"/>
  <c r="F7440" i="4"/>
  <c r="F7439" i="4"/>
  <c r="F7438" i="4"/>
  <c r="F7437" i="4"/>
  <c r="F7436" i="4"/>
  <c r="F7435" i="4"/>
  <c r="F7434" i="4"/>
  <c r="F7433" i="4"/>
  <c r="F7432" i="4"/>
  <c r="F7431" i="4"/>
  <c r="F7430" i="4"/>
  <c r="F7429" i="4"/>
  <c r="F7428" i="4"/>
  <c r="F7427" i="4"/>
  <c r="F7426" i="4"/>
  <c r="F7425" i="4"/>
  <c r="F7424" i="4"/>
  <c r="F7423" i="4"/>
  <c r="F7422" i="4"/>
  <c r="F7421" i="4"/>
  <c r="F7420" i="4"/>
  <c r="F7419" i="4"/>
  <c r="F7418" i="4"/>
  <c r="F7417" i="4"/>
  <c r="F7416" i="4"/>
  <c r="F7415" i="4"/>
  <c r="F7414" i="4"/>
  <c r="F7413" i="4"/>
  <c r="F7412" i="4"/>
  <c r="F7411" i="4"/>
  <c r="F7410" i="4"/>
  <c r="F7409" i="4"/>
  <c r="F7408" i="4"/>
  <c r="F7407" i="4"/>
  <c r="F7406" i="4"/>
  <c r="F7405" i="4"/>
  <c r="F7404" i="4"/>
  <c r="F7403" i="4"/>
  <c r="F7402" i="4"/>
  <c r="F7401" i="4"/>
  <c r="F7400" i="4"/>
  <c r="F7399" i="4"/>
  <c r="F7398" i="4"/>
  <c r="F7397" i="4"/>
  <c r="F7396" i="4"/>
  <c r="F7395" i="4"/>
  <c r="F7394" i="4"/>
  <c r="F7393" i="4"/>
  <c r="F7392" i="4"/>
  <c r="F7391" i="4"/>
  <c r="F7390" i="4"/>
  <c r="F7389" i="4"/>
  <c r="F7388" i="4"/>
  <c r="F7387" i="4"/>
  <c r="F7386" i="4"/>
  <c r="F7385" i="4"/>
  <c r="F7384" i="4"/>
  <c r="F7383" i="4"/>
  <c r="F7382" i="4"/>
  <c r="F7381" i="4"/>
  <c r="F7380" i="4"/>
  <c r="F7379" i="4"/>
  <c r="F7378" i="4"/>
  <c r="F7377" i="4"/>
  <c r="F7376" i="4"/>
  <c r="F7375" i="4"/>
  <c r="F7374" i="4"/>
  <c r="F7373" i="4"/>
  <c r="F7372" i="4"/>
  <c r="F7371" i="4"/>
  <c r="F7370" i="4"/>
  <c r="F7369" i="4"/>
  <c r="F7368" i="4"/>
  <c r="F7367" i="4"/>
  <c r="F7366" i="4"/>
  <c r="F7365" i="4"/>
  <c r="F7364" i="4"/>
  <c r="F7363" i="4"/>
  <c r="F7362" i="4"/>
  <c r="F7361" i="4"/>
  <c r="F7360" i="4"/>
  <c r="F7359" i="4"/>
  <c r="F7358" i="4"/>
  <c r="F7357" i="4"/>
  <c r="F7356" i="4"/>
  <c r="F7355" i="4"/>
  <c r="F7354" i="4"/>
  <c r="F7353" i="4"/>
  <c r="F7352" i="4"/>
  <c r="F7351" i="4"/>
  <c r="F7350" i="4"/>
  <c r="F7349" i="4"/>
  <c r="F7348" i="4"/>
  <c r="F7347" i="4"/>
  <c r="F7346" i="4"/>
  <c r="F7345" i="4"/>
  <c r="F7344" i="4"/>
  <c r="F7343" i="4"/>
  <c r="F7342" i="4"/>
  <c r="F7341" i="4"/>
  <c r="F7340" i="4"/>
  <c r="F7339" i="4"/>
  <c r="F7338" i="4"/>
  <c r="F7337" i="4"/>
  <c r="F7336" i="4"/>
  <c r="F7335" i="4"/>
  <c r="F7334" i="4"/>
  <c r="F7333" i="4"/>
  <c r="F7332" i="4"/>
  <c r="F7331" i="4"/>
  <c r="F7330" i="4"/>
  <c r="F7329" i="4"/>
  <c r="F7328" i="4"/>
  <c r="F7327" i="4"/>
  <c r="F7326" i="4"/>
  <c r="F7325" i="4"/>
  <c r="F7324" i="4"/>
  <c r="F7323" i="4"/>
  <c r="F7322" i="4"/>
  <c r="F7321" i="4"/>
  <c r="F7320" i="4"/>
  <c r="F7319" i="4"/>
  <c r="F7318" i="4"/>
  <c r="F7317" i="4"/>
  <c r="F7316" i="4"/>
  <c r="F7315" i="4"/>
  <c r="F7314" i="4"/>
  <c r="F7313" i="4"/>
  <c r="F7312" i="4"/>
  <c r="F7311" i="4"/>
  <c r="F7310" i="4"/>
  <c r="F7309" i="4"/>
  <c r="F7308" i="4"/>
  <c r="F7307" i="4"/>
  <c r="F7306" i="4"/>
  <c r="F7305" i="4"/>
  <c r="F7304" i="4"/>
  <c r="F7303" i="4"/>
  <c r="F7302" i="4"/>
  <c r="F7301" i="4"/>
  <c r="F7300" i="4"/>
  <c r="F7299" i="4"/>
  <c r="F7298" i="4"/>
  <c r="F7297" i="4"/>
  <c r="F7296" i="4"/>
  <c r="F7295" i="4"/>
  <c r="F7294" i="4"/>
  <c r="F7293" i="4"/>
  <c r="F7292" i="4"/>
  <c r="F7291" i="4"/>
  <c r="F7290" i="4"/>
  <c r="F7289" i="4"/>
  <c r="F7288" i="4"/>
  <c r="F7287" i="4"/>
  <c r="F7286" i="4"/>
  <c r="F7285" i="4"/>
  <c r="F7284" i="4"/>
  <c r="F7283" i="4"/>
  <c r="F7282" i="4"/>
  <c r="F7281" i="4"/>
  <c r="F7280" i="4"/>
  <c r="F7279" i="4"/>
  <c r="F7278" i="4"/>
  <c r="F7277" i="4"/>
  <c r="F7276" i="4"/>
  <c r="F7275" i="4"/>
  <c r="F7274" i="4"/>
  <c r="F7273" i="4"/>
  <c r="F7272" i="4"/>
  <c r="F7271" i="4"/>
  <c r="F7270" i="4"/>
  <c r="F7269" i="4"/>
  <c r="F7268" i="4"/>
  <c r="F7267" i="4"/>
  <c r="F7266" i="4"/>
  <c r="F7265" i="4"/>
  <c r="F7264" i="4"/>
  <c r="F7263" i="4"/>
  <c r="F7262" i="4"/>
  <c r="F7261" i="4"/>
  <c r="F7260" i="4"/>
  <c r="F7259" i="4"/>
  <c r="F7258" i="4"/>
  <c r="F7257" i="4"/>
  <c r="F7256" i="4"/>
  <c r="F7255" i="4"/>
  <c r="F7254" i="4"/>
  <c r="F7253" i="4"/>
  <c r="F7252" i="4"/>
  <c r="F7251" i="4"/>
  <c r="F7250" i="4"/>
  <c r="F7249" i="4"/>
  <c r="F7248" i="4"/>
  <c r="F7247" i="4"/>
  <c r="F7246" i="4"/>
  <c r="F7245" i="4"/>
  <c r="F7244" i="4"/>
  <c r="F7243" i="4"/>
  <c r="F7242" i="4"/>
  <c r="F7241" i="4"/>
  <c r="F7240" i="4"/>
  <c r="F7239" i="4"/>
  <c r="F7238" i="4"/>
  <c r="F7237" i="4"/>
  <c r="F7236" i="4"/>
  <c r="F7235" i="4"/>
  <c r="F7234" i="4"/>
  <c r="F7233" i="4"/>
  <c r="F7232" i="4"/>
  <c r="F7231" i="4"/>
  <c r="F7230" i="4"/>
  <c r="F7229" i="4"/>
  <c r="F7228" i="4"/>
  <c r="F7227" i="4"/>
  <c r="F7226" i="4"/>
  <c r="F7225" i="4"/>
  <c r="F7224" i="4"/>
  <c r="F7223" i="4"/>
  <c r="F7222" i="4"/>
  <c r="F7221" i="4"/>
  <c r="F7220" i="4"/>
  <c r="F7219" i="4"/>
  <c r="F7218" i="4"/>
  <c r="F7217" i="4"/>
  <c r="F7216" i="4"/>
  <c r="F7215" i="4"/>
  <c r="F7214" i="4"/>
  <c r="F7213" i="4"/>
  <c r="F7212" i="4"/>
  <c r="F7211" i="4"/>
  <c r="F7210" i="4"/>
  <c r="F7209" i="4"/>
  <c r="F7208" i="4"/>
  <c r="F7207" i="4"/>
  <c r="F7206" i="4"/>
  <c r="F7205" i="4"/>
  <c r="F7204" i="4"/>
  <c r="F7203" i="4"/>
  <c r="F7202" i="4"/>
  <c r="F7201" i="4"/>
  <c r="F7200" i="4"/>
  <c r="F7199" i="4"/>
  <c r="F7198" i="4"/>
  <c r="F7197" i="4"/>
  <c r="F7196" i="4"/>
  <c r="F7195" i="4"/>
  <c r="F7194" i="4"/>
  <c r="F7193" i="4"/>
  <c r="F7192" i="4"/>
  <c r="F7191" i="4"/>
  <c r="F7190" i="4"/>
  <c r="F7189" i="4"/>
  <c r="F7188" i="4"/>
  <c r="F7187" i="4"/>
  <c r="F7186" i="4"/>
  <c r="F7185" i="4"/>
  <c r="F7184" i="4"/>
  <c r="F7183" i="4"/>
  <c r="F7182" i="4"/>
  <c r="F7181" i="4"/>
  <c r="F7180" i="4"/>
  <c r="F7179" i="4"/>
  <c r="F7178" i="4"/>
  <c r="F7177" i="4"/>
  <c r="F7176" i="4"/>
  <c r="F7175" i="4"/>
  <c r="F7174" i="4"/>
  <c r="F7173" i="4"/>
  <c r="F7172" i="4"/>
  <c r="F7171" i="4"/>
  <c r="F7170" i="4"/>
  <c r="F7169" i="4"/>
  <c r="F7168" i="4"/>
  <c r="F7167" i="4"/>
  <c r="F7166" i="4"/>
  <c r="F7165" i="4"/>
  <c r="F7164" i="4"/>
  <c r="F7163" i="4"/>
  <c r="F7162" i="4"/>
  <c r="F7161" i="4"/>
  <c r="F7160" i="4"/>
  <c r="F7159" i="4"/>
  <c r="F7158" i="4"/>
  <c r="F7157" i="4"/>
  <c r="F7156" i="4"/>
  <c r="F7155" i="4"/>
  <c r="F7154" i="4"/>
  <c r="F7153" i="4"/>
  <c r="F7152" i="4"/>
  <c r="F7151" i="4"/>
  <c r="F7150" i="4"/>
  <c r="F7149" i="4"/>
  <c r="F7148" i="4"/>
  <c r="F7147" i="4"/>
  <c r="F7146" i="4"/>
  <c r="F7145" i="4"/>
  <c r="F7144" i="4"/>
  <c r="F7143" i="4"/>
  <c r="F7142" i="4"/>
  <c r="F7141" i="4"/>
  <c r="F7140" i="4"/>
  <c r="F7139" i="4"/>
  <c r="F7138" i="4"/>
  <c r="F7137" i="4"/>
  <c r="F7136" i="4"/>
  <c r="F7135" i="4"/>
  <c r="F7134" i="4"/>
  <c r="F7133" i="4"/>
  <c r="F7132" i="4"/>
  <c r="F7131" i="4"/>
  <c r="F7130" i="4"/>
  <c r="F7129" i="4"/>
  <c r="F7128" i="4"/>
  <c r="F7127" i="4"/>
  <c r="F7126" i="4"/>
  <c r="F7125" i="4"/>
  <c r="F7124" i="4"/>
  <c r="F7123" i="4"/>
  <c r="F7122" i="4"/>
  <c r="F7121" i="4"/>
  <c r="F7120" i="4"/>
  <c r="F7119" i="4"/>
  <c r="F7118" i="4"/>
  <c r="F7117" i="4"/>
  <c r="F7116" i="4"/>
  <c r="F7115" i="4"/>
  <c r="F7114" i="4"/>
  <c r="F7113" i="4"/>
  <c r="F7112" i="4"/>
  <c r="F7111" i="4"/>
  <c r="F7110" i="4"/>
  <c r="F7109" i="4"/>
  <c r="F7108" i="4"/>
  <c r="F7107" i="4"/>
  <c r="F7106" i="4"/>
  <c r="F7105" i="4"/>
  <c r="F7104" i="4"/>
  <c r="F7103" i="4"/>
  <c r="F7102" i="4"/>
  <c r="F7101" i="4"/>
  <c r="F7100" i="4"/>
  <c r="F7099" i="4"/>
  <c r="F7098" i="4"/>
  <c r="F7097" i="4"/>
  <c r="F7096" i="4"/>
  <c r="F7095" i="4"/>
  <c r="F7094" i="4"/>
  <c r="F7093" i="4"/>
  <c r="F7092" i="4"/>
  <c r="F7091" i="4"/>
  <c r="F7090" i="4"/>
  <c r="F7089" i="4"/>
  <c r="F7088" i="4"/>
  <c r="F7087" i="4"/>
  <c r="F7086" i="4"/>
  <c r="F7085" i="4"/>
  <c r="F7084" i="4"/>
  <c r="F7083" i="4"/>
  <c r="F7082" i="4"/>
  <c r="F7081" i="4"/>
  <c r="F7080" i="4"/>
  <c r="F7079" i="4"/>
  <c r="F7078" i="4"/>
  <c r="F7077" i="4"/>
  <c r="F7076" i="4"/>
  <c r="F7075" i="4"/>
  <c r="F7074" i="4"/>
  <c r="F7073" i="4"/>
  <c r="F7072" i="4"/>
  <c r="F7071" i="4"/>
  <c r="F7070" i="4"/>
  <c r="F7069" i="4"/>
  <c r="F7068" i="4"/>
  <c r="F7067" i="4"/>
  <c r="F7066" i="4"/>
  <c r="F7065" i="4"/>
  <c r="F7064" i="4"/>
  <c r="F7063" i="4"/>
  <c r="F7062" i="4"/>
  <c r="F7061" i="4"/>
  <c r="F7060" i="4"/>
  <c r="F7059" i="4"/>
  <c r="F7058" i="4"/>
  <c r="F7057" i="4"/>
  <c r="F7056" i="4"/>
  <c r="F7055" i="4"/>
  <c r="F7054" i="4"/>
  <c r="F7053" i="4"/>
  <c r="F7052" i="4"/>
  <c r="F7051" i="4"/>
  <c r="F7050" i="4"/>
  <c r="F7049" i="4"/>
  <c r="F7048" i="4"/>
  <c r="F7047" i="4"/>
  <c r="F7046" i="4"/>
  <c r="F7045" i="4"/>
  <c r="F7044" i="4"/>
  <c r="F7043" i="4"/>
  <c r="F7042" i="4"/>
  <c r="F7041" i="4"/>
  <c r="F7040" i="4"/>
  <c r="F7039" i="4"/>
  <c r="F7038" i="4"/>
  <c r="F7037" i="4"/>
  <c r="F7036" i="4"/>
  <c r="F7035" i="4"/>
  <c r="F7034" i="4"/>
  <c r="F7033" i="4"/>
  <c r="F7032" i="4"/>
  <c r="F7031" i="4"/>
  <c r="F7030" i="4"/>
  <c r="F7029" i="4"/>
  <c r="F7028" i="4"/>
  <c r="F7027" i="4"/>
  <c r="F7026" i="4"/>
  <c r="F7025" i="4"/>
  <c r="F7024" i="4"/>
  <c r="F7023" i="4"/>
  <c r="F7022" i="4"/>
  <c r="F7021" i="4"/>
  <c r="F7020" i="4"/>
  <c r="F7019" i="4"/>
  <c r="F7018" i="4"/>
  <c r="F7017" i="4"/>
  <c r="F7016" i="4"/>
  <c r="F7015" i="4"/>
  <c r="F7014" i="4"/>
  <c r="F7013" i="4"/>
  <c r="F7012" i="4"/>
  <c r="F7011" i="4"/>
  <c r="F7010" i="4"/>
  <c r="F7009" i="4"/>
  <c r="F7008" i="4"/>
  <c r="F7007" i="4"/>
  <c r="F7006" i="4"/>
  <c r="F7005" i="4"/>
  <c r="F7004" i="4"/>
  <c r="F7003" i="4"/>
  <c r="F7002" i="4"/>
  <c r="F7001" i="4"/>
  <c r="F7000" i="4"/>
  <c r="F6999" i="4"/>
  <c r="F6998" i="4"/>
  <c r="F6997" i="4"/>
  <c r="F6996" i="4"/>
  <c r="F6995" i="4"/>
  <c r="F6994" i="4"/>
  <c r="F6993" i="4"/>
  <c r="F6992" i="4"/>
  <c r="F6991" i="4"/>
  <c r="F6990" i="4"/>
  <c r="F6989" i="4"/>
  <c r="F6988" i="4"/>
  <c r="F6987" i="4"/>
  <c r="F6986" i="4"/>
  <c r="F6985" i="4"/>
  <c r="F6984" i="4"/>
  <c r="F6983" i="4"/>
  <c r="F6982" i="4"/>
  <c r="F6981" i="4"/>
  <c r="F6980" i="4"/>
  <c r="F6979" i="4"/>
  <c r="F6978" i="4"/>
  <c r="F6977" i="4"/>
  <c r="F6976" i="4"/>
  <c r="F6975" i="4"/>
  <c r="F6974" i="4"/>
  <c r="F6973" i="4"/>
  <c r="F6972" i="4"/>
  <c r="F6971" i="4"/>
  <c r="F6970" i="4"/>
  <c r="F6969" i="4"/>
  <c r="F6968" i="4"/>
  <c r="F6967" i="4"/>
  <c r="F6966" i="4"/>
  <c r="F6965" i="4"/>
  <c r="F6964" i="4"/>
  <c r="F6963" i="4"/>
  <c r="F6962" i="4"/>
  <c r="F6961" i="4"/>
  <c r="F6960" i="4"/>
  <c r="F6959" i="4"/>
  <c r="F6958" i="4"/>
  <c r="F6957" i="4"/>
  <c r="F6956" i="4"/>
  <c r="F6955" i="4"/>
  <c r="F6954" i="4"/>
  <c r="F6953" i="4"/>
  <c r="F6952" i="4"/>
  <c r="F6951" i="4"/>
  <c r="F6950" i="4"/>
  <c r="F6949" i="4"/>
  <c r="F6948" i="4"/>
  <c r="F6947" i="4"/>
  <c r="F6946" i="4"/>
  <c r="F6945" i="4"/>
  <c r="F6944" i="4"/>
  <c r="F6943" i="4"/>
  <c r="F6942" i="4"/>
  <c r="F6941" i="4"/>
  <c r="F6940" i="4"/>
  <c r="F6939" i="4"/>
  <c r="F6938" i="4"/>
  <c r="F6937" i="4"/>
  <c r="F6936" i="4"/>
  <c r="F6935" i="4"/>
  <c r="F6934" i="4"/>
  <c r="F6933" i="4"/>
  <c r="F6932" i="4"/>
  <c r="F6931" i="4"/>
  <c r="F6930" i="4"/>
  <c r="F6929" i="4"/>
  <c r="F6928" i="4"/>
  <c r="F6927" i="4"/>
  <c r="F6926" i="4"/>
  <c r="F6925" i="4"/>
  <c r="F6924" i="4"/>
  <c r="F6923" i="4"/>
  <c r="F6922" i="4"/>
  <c r="F6921" i="4"/>
  <c r="F6920" i="4"/>
  <c r="F6919" i="4"/>
  <c r="F6918" i="4"/>
  <c r="F6917" i="4"/>
  <c r="F6916" i="4"/>
  <c r="F6915" i="4"/>
  <c r="F6914" i="4"/>
  <c r="F6913" i="4"/>
  <c r="F6912" i="4"/>
  <c r="F6911" i="4"/>
  <c r="F6910" i="4"/>
  <c r="F6909" i="4"/>
  <c r="F6908" i="4"/>
  <c r="F6907" i="4"/>
  <c r="F6906" i="4"/>
  <c r="F6905" i="4"/>
  <c r="F6904" i="4"/>
  <c r="F6903" i="4"/>
  <c r="F6902" i="4"/>
  <c r="F6901" i="4"/>
  <c r="F6900" i="4"/>
  <c r="F6899" i="4"/>
  <c r="F6898" i="4"/>
  <c r="F6897" i="4"/>
  <c r="F6896" i="4"/>
  <c r="F6895" i="4"/>
  <c r="F6894" i="4"/>
  <c r="F6893" i="4"/>
  <c r="F6892" i="4"/>
  <c r="F6891" i="4"/>
  <c r="F6890" i="4"/>
  <c r="F6889" i="4"/>
  <c r="F6888" i="4"/>
  <c r="F6887" i="4"/>
  <c r="F6886" i="4"/>
  <c r="F6885" i="4"/>
  <c r="F6884" i="4"/>
  <c r="F6883" i="4"/>
  <c r="F6882" i="4"/>
  <c r="F6881" i="4"/>
  <c r="F6880" i="4"/>
  <c r="F6879" i="4"/>
  <c r="F6878" i="4"/>
  <c r="F6877" i="4"/>
  <c r="F6876" i="4"/>
  <c r="F6875" i="4"/>
  <c r="F6874" i="4"/>
  <c r="F6873" i="4"/>
  <c r="F6872" i="4"/>
  <c r="F6871" i="4"/>
  <c r="F6870" i="4"/>
  <c r="F6869" i="4"/>
  <c r="F6868" i="4"/>
  <c r="F6867" i="4"/>
  <c r="F6866" i="4"/>
  <c r="F6865" i="4"/>
  <c r="F6864" i="4"/>
  <c r="F6863" i="4"/>
  <c r="F6862" i="4"/>
  <c r="F6861" i="4"/>
  <c r="F6860" i="4"/>
  <c r="F6859" i="4"/>
  <c r="F6858" i="4"/>
  <c r="F6857" i="4"/>
  <c r="F6856" i="4"/>
  <c r="F6855" i="4"/>
  <c r="F6854" i="4"/>
  <c r="F6853" i="4"/>
  <c r="F6852" i="4"/>
  <c r="F6851" i="4"/>
  <c r="F6850" i="4"/>
  <c r="F6849" i="4"/>
  <c r="F6848" i="4"/>
  <c r="F6847" i="4"/>
  <c r="F6846" i="4"/>
  <c r="F6845" i="4"/>
  <c r="F6844" i="4"/>
  <c r="F6843" i="4"/>
  <c r="F6842" i="4"/>
  <c r="F6841" i="4"/>
  <c r="F6840" i="4"/>
  <c r="F6839" i="4"/>
  <c r="F6838" i="4"/>
  <c r="F6837" i="4"/>
  <c r="F6836" i="4"/>
  <c r="F6835" i="4"/>
  <c r="F6834" i="4"/>
  <c r="F6833" i="4"/>
  <c r="F6832" i="4"/>
  <c r="F6831" i="4"/>
  <c r="F6830" i="4"/>
  <c r="F6829" i="4"/>
  <c r="F6828" i="4"/>
  <c r="F6827" i="4"/>
  <c r="F6826" i="4"/>
  <c r="F6825" i="4"/>
  <c r="F6824" i="4"/>
  <c r="F6823" i="4"/>
  <c r="F6822" i="4"/>
  <c r="F6821" i="4"/>
  <c r="F6820" i="4"/>
  <c r="F6819" i="4"/>
  <c r="F6818" i="4"/>
  <c r="F6817" i="4"/>
  <c r="F6816" i="4"/>
  <c r="F6815" i="4"/>
  <c r="F6814" i="4"/>
  <c r="F6813" i="4"/>
  <c r="F6812" i="4"/>
  <c r="F6811" i="4"/>
  <c r="F6810" i="4"/>
  <c r="F6809" i="4"/>
  <c r="F6808" i="4"/>
  <c r="F6807" i="4"/>
  <c r="F6806" i="4"/>
  <c r="F6805" i="4"/>
  <c r="F6804" i="4"/>
  <c r="F6803" i="4"/>
  <c r="F6802" i="4"/>
  <c r="F6801" i="4"/>
  <c r="F6800" i="4"/>
  <c r="F6799" i="4"/>
  <c r="F6798" i="4"/>
  <c r="F6797" i="4"/>
  <c r="F6796" i="4"/>
  <c r="F6795" i="4"/>
  <c r="F6794" i="4"/>
  <c r="F6793" i="4"/>
  <c r="F6792" i="4"/>
  <c r="F6791" i="4"/>
  <c r="F6790" i="4"/>
  <c r="F6789" i="4"/>
  <c r="F6788" i="4"/>
  <c r="F6787" i="4"/>
  <c r="F6786" i="4"/>
  <c r="F6785" i="4"/>
  <c r="F6784" i="4"/>
  <c r="F6783" i="4"/>
  <c r="F6782" i="4"/>
  <c r="F6781" i="4"/>
  <c r="F6780" i="4"/>
  <c r="F6779" i="4"/>
  <c r="F6778" i="4"/>
  <c r="F6777" i="4"/>
  <c r="F6776" i="4"/>
  <c r="F6775" i="4"/>
  <c r="F6774" i="4"/>
  <c r="F6773" i="4"/>
  <c r="F6772" i="4"/>
  <c r="F6771" i="4"/>
  <c r="F6770" i="4"/>
  <c r="F6769" i="4"/>
  <c r="F6768" i="4"/>
  <c r="F6767" i="4"/>
  <c r="F6766" i="4"/>
  <c r="F6765" i="4"/>
  <c r="F6764" i="4"/>
  <c r="F6763" i="4"/>
  <c r="F6762" i="4"/>
  <c r="F6761" i="4"/>
  <c r="F6760" i="4"/>
  <c r="F6759" i="4"/>
  <c r="F6758" i="4"/>
  <c r="F6757" i="4"/>
  <c r="F6756" i="4"/>
  <c r="F6755" i="4"/>
  <c r="F6754" i="4"/>
  <c r="F6753" i="4"/>
  <c r="F6752" i="4"/>
  <c r="F6751" i="4"/>
  <c r="F6750" i="4"/>
  <c r="F6749" i="4"/>
  <c r="F6748" i="4"/>
  <c r="F6747" i="4"/>
  <c r="F6746" i="4"/>
  <c r="F6745" i="4"/>
  <c r="F6744" i="4"/>
  <c r="F6743" i="4"/>
  <c r="F6742" i="4"/>
  <c r="F6741" i="4"/>
  <c r="F6740" i="4"/>
  <c r="F6739" i="4"/>
  <c r="F6738" i="4"/>
  <c r="F6737" i="4"/>
  <c r="F6736" i="4"/>
  <c r="F6735" i="4"/>
  <c r="F6734" i="4"/>
  <c r="F6733" i="4"/>
  <c r="F6732" i="4"/>
  <c r="F6731" i="4"/>
  <c r="F6730" i="4"/>
  <c r="F6729" i="4"/>
  <c r="F6728" i="4"/>
  <c r="F6727" i="4"/>
  <c r="F6726" i="4"/>
  <c r="F6725" i="4"/>
  <c r="F6724" i="4"/>
  <c r="F6723" i="4"/>
  <c r="F6722" i="4"/>
  <c r="F6721" i="4"/>
  <c r="F6720" i="4"/>
  <c r="F6719" i="4"/>
  <c r="F6718" i="4"/>
  <c r="F6717" i="4"/>
  <c r="F6716" i="4"/>
  <c r="F6715" i="4"/>
  <c r="F6714" i="4"/>
  <c r="F6713" i="4"/>
  <c r="F6712" i="4"/>
  <c r="F6711" i="4"/>
  <c r="F6710" i="4"/>
  <c r="F6709" i="4"/>
  <c r="F6708" i="4"/>
  <c r="F6707" i="4"/>
  <c r="F6706" i="4"/>
  <c r="F6705" i="4"/>
  <c r="F6704" i="4"/>
  <c r="F6703" i="4"/>
  <c r="F6702" i="4"/>
  <c r="F6701" i="4"/>
  <c r="F6700" i="4"/>
  <c r="F6699" i="4"/>
  <c r="F6698" i="4"/>
  <c r="F6697" i="4"/>
  <c r="F6696" i="4"/>
  <c r="F6695" i="4"/>
  <c r="F6694" i="4"/>
  <c r="F6693" i="4"/>
  <c r="F6692" i="4"/>
  <c r="F6691" i="4"/>
  <c r="F6690" i="4"/>
  <c r="F6689" i="4"/>
  <c r="F6688" i="4"/>
  <c r="F6687" i="4"/>
  <c r="F6686" i="4"/>
  <c r="F6685" i="4"/>
  <c r="F6684" i="4"/>
  <c r="F6683" i="4"/>
  <c r="F6682" i="4"/>
  <c r="F6681" i="4"/>
  <c r="F6680" i="4"/>
  <c r="F6679" i="4"/>
  <c r="F6678" i="4"/>
  <c r="F6677" i="4"/>
  <c r="F6676" i="4"/>
  <c r="F6675" i="4"/>
  <c r="F6674" i="4"/>
  <c r="F6673" i="4"/>
  <c r="F6672" i="4"/>
  <c r="F6671" i="4"/>
  <c r="F6670" i="4"/>
  <c r="F6669" i="4"/>
  <c r="F6668" i="4"/>
  <c r="F6667" i="4"/>
  <c r="F6666" i="4"/>
  <c r="F6665" i="4"/>
  <c r="F6664" i="4"/>
  <c r="F6663" i="4"/>
  <c r="F6662" i="4"/>
  <c r="F6661" i="4"/>
  <c r="F6660" i="4"/>
  <c r="F6659" i="4"/>
  <c r="F6658" i="4"/>
  <c r="F6657" i="4"/>
  <c r="F6656" i="4"/>
  <c r="F6655" i="4"/>
  <c r="F6654" i="4"/>
  <c r="F6653" i="4"/>
  <c r="F6652" i="4"/>
  <c r="F6651" i="4"/>
  <c r="F6650" i="4"/>
  <c r="F6649" i="4"/>
  <c r="F6648" i="4"/>
  <c r="F6647" i="4"/>
  <c r="F6646" i="4"/>
  <c r="F6645" i="4"/>
  <c r="F6644" i="4"/>
  <c r="F6643" i="4"/>
  <c r="F6642" i="4"/>
  <c r="F6641" i="4"/>
  <c r="F6640" i="4"/>
  <c r="F6639" i="4"/>
  <c r="F6638" i="4"/>
  <c r="F6637" i="4"/>
  <c r="F6636" i="4"/>
  <c r="F6635" i="4"/>
  <c r="F6634" i="4"/>
  <c r="F6633" i="4"/>
  <c r="F6632" i="4"/>
  <c r="F6631" i="4"/>
  <c r="F6630" i="4"/>
  <c r="F6629" i="4"/>
  <c r="F6628" i="4"/>
  <c r="F6627" i="4"/>
  <c r="F6626" i="4"/>
  <c r="F6625" i="4"/>
  <c r="F6624" i="4"/>
  <c r="F6623" i="4"/>
  <c r="F6622" i="4"/>
  <c r="F6621" i="4"/>
  <c r="F6620" i="4"/>
  <c r="F6619" i="4"/>
  <c r="F6618" i="4"/>
  <c r="F6617" i="4"/>
  <c r="F6616" i="4"/>
  <c r="F6615" i="4"/>
  <c r="F6614" i="4"/>
  <c r="F6613" i="4"/>
  <c r="F6612" i="4"/>
  <c r="F6611" i="4"/>
  <c r="F6610" i="4"/>
  <c r="F6609" i="4"/>
  <c r="F6608" i="4"/>
  <c r="F6607" i="4"/>
  <c r="F6606" i="4"/>
  <c r="F6605" i="4"/>
  <c r="F6604" i="4"/>
  <c r="F6603" i="4"/>
  <c r="F6602" i="4"/>
  <c r="F6601" i="4"/>
  <c r="F6600" i="4"/>
  <c r="F6599" i="4"/>
  <c r="F6598" i="4"/>
  <c r="F6597" i="4"/>
  <c r="F6596" i="4"/>
  <c r="F6595" i="4"/>
  <c r="F6594" i="4"/>
  <c r="F6593" i="4"/>
  <c r="F6592" i="4"/>
  <c r="F6591" i="4"/>
  <c r="F6590" i="4"/>
  <c r="F6589" i="4"/>
  <c r="F6588" i="4"/>
  <c r="F6587" i="4"/>
  <c r="F6586" i="4"/>
  <c r="F6585" i="4"/>
  <c r="F6584" i="4"/>
  <c r="F6583" i="4"/>
  <c r="F6582" i="4"/>
  <c r="F6581" i="4"/>
  <c r="F6580" i="4"/>
  <c r="F6579" i="4"/>
  <c r="F6578" i="4"/>
  <c r="F6577" i="4"/>
  <c r="F6576" i="4"/>
  <c r="F6575" i="4"/>
  <c r="F6574" i="4"/>
  <c r="F6573" i="4"/>
  <c r="F6572" i="4"/>
  <c r="F6571" i="4"/>
  <c r="F6570" i="4"/>
  <c r="F6569" i="4"/>
  <c r="F6568" i="4"/>
  <c r="F6567" i="4"/>
  <c r="F6566" i="4"/>
  <c r="F6565" i="4"/>
  <c r="F6564" i="4"/>
  <c r="F6563" i="4"/>
  <c r="F6562" i="4"/>
  <c r="F6561" i="4"/>
  <c r="F6560" i="4"/>
  <c r="F6559" i="4"/>
  <c r="F6558" i="4"/>
  <c r="F6557" i="4"/>
  <c r="F6556" i="4"/>
  <c r="F6555" i="4"/>
  <c r="F6554" i="4"/>
  <c r="F6553" i="4"/>
  <c r="F6552" i="4"/>
  <c r="F6551" i="4"/>
  <c r="F6550" i="4"/>
  <c r="F6549" i="4"/>
  <c r="F6548" i="4"/>
  <c r="F6547" i="4"/>
  <c r="F6546" i="4"/>
  <c r="F6545" i="4"/>
  <c r="F6544" i="4"/>
  <c r="F6543" i="4"/>
  <c r="F6542" i="4"/>
  <c r="F6541" i="4"/>
  <c r="F6540" i="4"/>
  <c r="F6539" i="4"/>
  <c r="F6538" i="4"/>
  <c r="F6537" i="4"/>
  <c r="F6536" i="4"/>
  <c r="F6535" i="4"/>
  <c r="F6534" i="4"/>
  <c r="F6533" i="4"/>
  <c r="F6532" i="4"/>
  <c r="F6531" i="4"/>
  <c r="F6530" i="4"/>
  <c r="F6529" i="4"/>
  <c r="F6528" i="4"/>
  <c r="F6527" i="4"/>
  <c r="F6526" i="4"/>
  <c r="F6525" i="4"/>
  <c r="F6524" i="4"/>
  <c r="F6523" i="4"/>
  <c r="F6522" i="4"/>
  <c r="F6521" i="4"/>
  <c r="F6520" i="4"/>
  <c r="F6519" i="4"/>
  <c r="F6518" i="4"/>
  <c r="F6517" i="4"/>
  <c r="F6516" i="4"/>
  <c r="F6515" i="4"/>
  <c r="F6514" i="4"/>
  <c r="F6513" i="4"/>
  <c r="F6512" i="4"/>
  <c r="F6511" i="4"/>
  <c r="F6510" i="4"/>
  <c r="F6509" i="4"/>
  <c r="F6508" i="4"/>
  <c r="F6507" i="4"/>
  <c r="F6506" i="4"/>
  <c r="F6505" i="4"/>
  <c r="F6504" i="4"/>
  <c r="F6503" i="4"/>
  <c r="F6502" i="4"/>
  <c r="F6501" i="4"/>
  <c r="F6500" i="4"/>
  <c r="F6499" i="4"/>
  <c r="F6498" i="4"/>
  <c r="F6497" i="4"/>
  <c r="F6496" i="4"/>
  <c r="F6495" i="4"/>
  <c r="F6494" i="4"/>
  <c r="F6493" i="4"/>
  <c r="F6492" i="4"/>
  <c r="F6491" i="4"/>
  <c r="F6490" i="4"/>
  <c r="F6489" i="4"/>
  <c r="F6488" i="4"/>
  <c r="F6487" i="4"/>
  <c r="F6486" i="4"/>
  <c r="F6485" i="4"/>
  <c r="F6484" i="4"/>
  <c r="F6483" i="4"/>
  <c r="F6482" i="4"/>
  <c r="F6481" i="4"/>
  <c r="F6480" i="4"/>
  <c r="F6479" i="4"/>
  <c r="F6478" i="4"/>
  <c r="F6477" i="4"/>
  <c r="F6476" i="4"/>
  <c r="F6475" i="4"/>
  <c r="F6474" i="4"/>
  <c r="F6473" i="4"/>
  <c r="F6472" i="4"/>
  <c r="F6471" i="4"/>
  <c r="F6470" i="4"/>
  <c r="F6469" i="4"/>
  <c r="F6468" i="4"/>
  <c r="F6467" i="4"/>
  <c r="F6466" i="4"/>
  <c r="F6465" i="4"/>
  <c r="F6464" i="4"/>
  <c r="F6463" i="4"/>
  <c r="F6462" i="4"/>
  <c r="F6461" i="4"/>
  <c r="F6460" i="4"/>
  <c r="F6459" i="4"/>
  <c r="F6458" i="4"/>
  <c r="F6457" i="4"/>
  <c r="F6456" i="4"/>
  <c r="F6455" i="4"/>
  <c r="F6454" i="4"/>
  <c r="F6453" i="4"/>
  <c r="F6452" i="4"/>
  <c r="F6451" i="4"/>
  <c r="F6450" i="4"/>
  <c r="F6449" i="4"/>
  <c r="F6448" i="4"/>
  <c r="F6447" i="4"/>
  <c r="F6446" i="4"/>
  <c r="F6445" i="4"/>
  <c r="F6444" i="4"/>
  <c r="F6443" i="4"/>
  <c r="F6442" i="4"/>
  <c r="F6441" i="4"/>
  <c r="F6440" i="4"/>
  <c r="F6439" i="4"/>
  <c r="F6438" i="4"/>
  <c r="F6437" i="4"/>
  <c r="F6436" i="4"/>
  <c r="F6435" i="4"/>
  <c r="F6434" i="4"/>
  <c r="F6433" i="4"/>
  <c r="F6432" i="4"/>
  <c r="F6431" i="4"/>
  <c r="F6430" i="4"/>
  <c r="F6429" i="4"/>
  <c r="F6428" i="4"/>
  <c r="F6427" i="4"/>
  <c r="F6426" i="4"/>
  <c r="F6425" i="4"/>
  <c r="F6424" i="4"/>
  <c r="F6423" i="4"/>
  <c r="F6422" i="4"/>
  <c r="F6421" i="4"/>
  <c r="F6420" i="4"/>
  <c r="F6419" i="4"/>
  <c r="F6418" i="4"/>
  <c r="F6417" i="4"/>
  <c r="F6416" i="4"/>
  <c r="F6415" i="4"/>
  <c r="F6414" i="4"/>
  <c r="F6413" i="4"/>
  <c r="F6412" i="4"/>
  <c r="F6411" i="4"/>
  <c r="F6410" i="4"/>
  <c r="F6409" i="4"/>
  <c r="F6408" i="4"/>
  <c r="F6407" i="4"/>
  <c r="F6406" i="4"/>
  <c r="F6405" i="4"/>
  <c r="F6404" i="4"/>
  <c r="F6403" i="4"/>
  <c r="F6402" i="4"/>
  <c r="F6401" i="4"/>
  <c r="F6400" i="4"/>
  <c r="F6399" i="4"/>
  <c r="F6398" i="4"/>
  <c r="F6397" i="4"/>
  <c r="F6396" i="4"/>
  <c r="F6395" i="4"/>
  <c r="F6394" i="4"/>
  <c r="F6393" i="4"/>
  <c r="F6392" i="4"/>
  <c r="F6391" i="4"/>
  <c r="F6390" i="4"/>
  <c r="F6389" i="4"/>
  <c r="F6388" i="4"/>
  <c r="F6387" i="4"/>
  <c r="F6386" i="4"/>
  <c r="F6385" i="4"/>
  <c r="F6384" i="4"/>
  <c r="F6383" i="4"/>
  <c r="F6382" i="4"/>
  <c r="F6381" i="4"/>
  <c r="F6380" i="4"/>
  <c r="F6379" i="4"/>
  <c r="F6378" i="4"/>
  <c r="F6377" i="4"/>
  <c r="F6376" i="4"/>
  <c r="F6375" i="4"/>
  <c r="F6374" i="4"/>
  <c r="F6373" i="4"/>
  <c r="F6372" i="4"/>
  <c r="F6371" i="4"/>
  <c r="F6370" i="4"/>
  <c r="F6369" i="4"/>
  <c r="F6368" i="4"/>
  <c r="F6367" i="4"/>
  <c r="F6366" i="4"/>
  <c r="F6365" i="4"/>
  <c r="F6364" i="4"/>
  <c r="F6363" i="4"/>
  <c r="F6362" i="4"/>
  <c r="F6361" i="4"/>
  <c r="F6360" i="4"/>
  <c r="F6359" i="4"/>
  <c r="F6358" i="4"/>
  <c r="F6357" i="4"/>
  <c r="F6356" i="4"/>
  <c r="F6355" i="4"/>
  <c r="F6354" i="4"/>
  <c r="F6353" i="4"/>
  <c r="F6352" i="4"/>
  <c r="F6351" i="4"/>
  <c r="F6350" i="4"/>
  <c r="F6349" i="4"/>
  <c r="F6348" i="4"/>
  <c r="F6347" i="4"/>
  <c r="F6346" i="4"/>
  <c r="F6345" i="4"/>
  <c r="F6344" i="4"/>
  <c r="F6343" i="4"/>
  <c r="F6342" i="4"/>
  <c r="F6341" i="4"/>
  <c r="F6340" i="4"/>
  <c r="F6339" i="4"/>
  <c r="F6338" i="4"/>
  <c r="F6337" i="4"/>
  <c r="F6336" i="4"/>
  <c r="F6335" i="4"/>
  <c r="F6334" i="4"/>
  <c r="F6333" i="4"/>
  <c r="F6332" i="4"/>
  <c r="F6331" i="4"/>
  <c r="F6330" i="4"/>
  <c r="F6329" i="4"/>
  <c r="F6328" i="4"/>
  <c r="F6327" i="4"/>
  <c r="F6326" i="4"/>
  <c r="F6325" i="4"/>
  <c r="F6324" i="4"/>
  <c r="F6323" i="4"/>
  <c r="F6322" i="4"/>
  <c r="F6321" i="4"/>
  <c r="F6320" i="4"/>
  <c r="F6319" i="4"/>
  <c r="F6318" i="4"/>
  <c r="F6317" i="4"/>
  <c r="F6316" i="4"/>
  <c r="F6315" i="4"/>
  <c r="F6314" i="4"/>
  <c r="F6313" i="4"/>
  <c r="F6312" i="4"/>
  <c r="F6311" i="4"/>
  <c r="F6310" i="4"/>
  <c r="F6309" i="4"/>
  <c r="F6308" i="4"/>
  <c r="F6307" i="4"/>
  <c r="F6306" i="4"/>
  <c r="F6305" i="4"/>
  <c r="F6304" i="4"/>
  <c r="F6303" i="4"/>
  <c r="F6302" i="4"/>
  <c r="F6301" i="4"/>
  <c r="F6300" i="4"/>
  <c r="F6299" i="4"/>
  <c r="F6298" i="4"/>
  <c r="F6297" i="4"/>
  <c r="F6296" i="4"/>
  <c r="F6295" i="4"/>
  <c r="F6294" i="4"/>
  <c r="F6293" i="4"/>
  <c r="F6292" i="4"/>
  <c r="F6291" i="4"/>
  <c r="F6290" i="4"/>
  <c r="F6289" i="4"/>
  <c r="F6288" i="4"/>
  <c r="F6287" i="4"/>
  <c r="F6286" i="4"/>
  <c r="F6285" i="4"/>
  <c r="F6284" i="4"/>
  <c r="F6283" i="4"/>
  <c r="F6282" i="4"/>
  <c r="F6281" i="4"/>
  <c r="F6280" i="4"/>
  <c r="F6279" i="4"/>
  <c r="F6278" i="4"/>
  <c r="F6277" i="4"/>
  <c r="F6276" i="4"/>
  <c r="F6275" i="4"/>
  <c r="F6274" i="4"/>
  <c r="F6273" i="4"/>
  <c r="F6272" i="4"/>
  <c r="F6271" i="4"/>
  <c r="F6270" i="4"/>
  <c r="F6269" i="4"/>
  <c r="F6268" i="4"/>
  <c r="F6267" i="4"/>
  <c r="F6266" i="4"/>
  <c r="F6265" i="4"/>
  <c r="F6264" i="4"/>
  <c r="F6263" i="4"/>
  <c r="F6262" i="4"/>
  <c r="F6261" i="4"/>
  <c r="F6260" i="4"/>
  <c r="F6259" i="4"/>
  <c r="F6258" i="4"/>
  <c r="F6257" i="4"/>
  <c r="F6256" i="4"/>
  <c r="F6255" i="4"/>
  <c r="F6254" i="4"/>
  <c r="F6253" i="4"/>
  <c r="F6252" i="4"/>
  <c r="F6251" i="4"/>
  <c r="F6250" i="4"/>
  <c r="F6249" i="4"/>
  <c r="F6248" i="4"/>
  <c r="F6247" i="4"/>
  <c r="F6246" i="4"/>
  <c r="F6245" i="4"/>
  <c r="F6244" i="4"/>
  <c r="F6243" i="4"/>
  <c r="F6242" i="4"/>
  <c r="F6241" i="4"/>
  <c r="F6240" i="4"/>
  <c r="F6239" i="4"/>
  <c r="F6238" i="4"/>
  <c r="F6237" i="4"/>
  <c r="F6236" i="4"/>
  <c r="F6235" i="4"/>
  <c r="F6234" i="4"/>
  <c r="F6233" i="4"/>
  <c r="F6232" i="4"/>
  <c r="F6231" i="4"/>
  <c r="F6230" i="4"/>
  <c r="F6229" i="4"/>
  <c r="F6228" i="4"/>
  <c r="F6227" i="4"/>
  <c r="F6226" i="4"/>
  <c r="F6225" i="4"/>
  <c r="F6224" i="4"/>
  <c r="F6223" i="4"/>
  <c r="F6222" i="4"/>
  <c r="F6221" i="4"/>
  <c r="F6220" i="4"/>
  <c r="F6219" i="4"/>
  <c r="F6218" i="4"/>
  <c r="F6217" i="4"/>
  <c r="F6216" i="4"/>
  <c r="F6215" i="4"/>
  <c r="F6214" i="4"/>
  <c r="F6213" i="4"/>
  <c r="F6212" i="4"/>
  <c r="F6211" i="4"/>
  <c r="F6210" i="4"/>
  <c r="F6209" i="4"/>
  <c r="F6208" i="4"/>
  <c r="F6207" i="4"/>
  <c r="F6206" i="4"/>
  <c r="F6205" i="4"/>
  <c r="F6204" i="4"/>
  <c r="F6203" i="4"/>
  <c r="F6202" i="4"/>
  <c r="F6201" i="4"/>
  <c r="F6200" i="4"/>
  <c r="F6199" i="4"/>
  <c r="F6198" i="4"/>
  <c r="F6197" i="4"/>
  <c r="F6196" i="4"/>
  <c r="F6195" i="4"/>
  <c r="F6194" i="4"/>
  <c r="F6193" i="4"/>
  <c r="F6192" i="4"/>
  <c r="F6191" i="4"/>
  <c r="F6190" i="4"/>
  <c r="F6189" i="4"/>
  <c r="F6188" i="4"/>
  <c r="F6187" i="4"/>
  <c r="F6186" i="4"/>
  <c r="F6185" i="4"/>
  <c r="F6184" i="4"/>
  <c r="F6183" i="4"/>
  <c r="F6182" i="4"/>
  <c r="F6181" i="4"/>
  <c r="F6180" i="4"/>
  <c r="F6179" i="4"/>
  <c r="F6178" i="4"/>
  <c r="F6177" i="4"/>
  <c r="F6176" i="4"/>
  <c r="F6175" i="4"/>
  <c r="F6174" i="4"/>
  <c r="F6173" i="4"/>
  <c r="F6172" i="4"/>
  <c r="F6171" i="4"/>
  <c r="F6170" i="4"/>
  <c r="F6169" i="4"/>
  <c r="F6168" i="4"/>
  <c r="F6167" i="4"/>
  <c r="F6166" i="4"/>
  <c r="F6165" i="4"/>
  <c r="F6164" i="4"/>
  <c r="F6163" i="4"/>
  <c r="F6162" i="4"/>
  <c r="F6161" i="4"/>
  <c r="F6160" i="4"/>
  <c r="F6159" i="4"/>
  <c r="F6158" i="4"/>
  <c r="F6157" i="4"/>
  <c r="F6156" i="4"/>
  <c r="F6155" i="4"/>
  <c r="F6154" i="4"/>
  <c r="F6153" i="4"/>
  <c r="F6152" i="4"/>
  <c r="F6151" i="4"/>
  <c r="F6150" i="4"/>
  <c r="F6149" i="4"/>
  <c r="F6148" i="4"/>
  <c r="F6147" i="4"/>
  <c r="F6146" i="4"/>
  <c r="F6145" i="4"/>
  <c r="F6144" i="4"/>
  <c r="F6143" i="4"/>
  <c r="F6142" i="4"/>
  <c r="F6141" i="4"/>
  <c r="F6140" i="4"/>
  <c r="F6139" i="4"/>
  <c r="F6138" i="4"/>
  <c r="F6137" i="4"/>
  <c r="F6136" i="4"/>
  <c r="F6135" i="4"/>
  <c r="F6134" i="4"/>
  <c r="F6133" i="4"/>
  <c r="F6132" i="4"/>
  <c r="F6131" i="4"/>
  <c r="F6130" i="4"/>
  <c r="F6129" i="4"/>
  <c r="F6128" i="4"/>
  <c r="F6127" i="4"/>
  <c r="F6126" i="4"/>
  <c r="F6125" i="4"/>
  <c r="F6124" i="4"/>
  <c r="F6123" i="4"/>
  <c r="F6122" i="4"/>
  <c r="F6121" i="4"/>
  <c r="F6120" i="4"/>
  <c r="F6119" i="4"/>
  <c r="F6118" i="4"/>
  <c r="F6117" i="4"/>
  <c r="F6116" i="4"/>
  <c r="F6115" i="4"/>
  <c r="F6114" i="4"/>
  <c r="F6113" i="4"/>
  <c r="F6112" i="4"/>
  <c r="F6111" i="4"/>
  <c r="F6110" i="4"/>
  <c r="F6109" i="4"/>
  <c r="F6108" i="4"/>
  <c r="F6107" i="4"/>
  <c r="F6106" i="4"/>
  <c r="F6105" i="4"/>
  <c r="F6104" i="4"/>
  <c r="F6103" i="4"/>
  <c r="F6102" i="4"/>
  <c r="F6101" i="4"/>
  <c r="F6100" i="4"/>
  <c r="F6099" i="4"/>
  <c r="F6098" i="4"/>
  <c r="F6097" i="4"/>
  <c r="F6096" i="4"/>
  <c r="F6095" i="4"/>
  <c r="F6094" i="4"/>
  <c r="F6093" i="4"/>
  <c r="F6092" i="4"/>
  <c r="F6091" i="4"/>
  <c r="F6090" i="4"/>
  <c r="F6089" i="4"/>
  <c r="F6088" i="4"/>
  <c r="F6087" i="4"/>
  <c r="F6086" i="4"/>
  <c r="F6085" i="4"/>
  <c r="F6084" i="4"/>
  <c r="F6083" i="4"/>
  <c r="F6082" i="4"/>
  <c r="F6081" i="4"/>
  <c r="F6080" i="4"/>
  <c r="F6079" i="4"/>
  <c r="F6078" i="4"/>
  <c r="F6077" i="4"/>
  <c r="F6076" i="4"/>
  <c r="F6075" i="4"/>
  <c r="F6074" i="4"/>
  <c r="F6073" i="4"/>
  <c r="F6072" i="4"/>
  <c r="F6071" i="4"/>
  <c r="F6070" i="4"/>
  <c r="F6069" i="4"/>
  <c r="F6068" i="4"/>
  <c r="F6067" i="4"/>
  <c r="F6066" i="4"/>
  <c r="F6065" i="4"/>
  <c r="F6064" i="4"/>
  <c r="F6063" i="4"/>
  <c r="F6062" i="4"/>
  <c r="F6061" i="4"/>
  <c r="F6060" i="4"/>
  <c r="F6059" i="4"/>
  <c r="F6058" i="4"/>
  <c r="F6057" i="4"/>
  <c r="F6056" i="4"/>
  <c r="F6055" i="4"/>
  <c r="F6054" i="4"/>
  <c r="F6053" i="4"/>
  <c r="F6052" i="4"/>
  <c r="F6051" i="4"/>
  <c r="F6050" i="4"/>
  <c r="F6049" i="4"/>
  <c r="F6048" i="4"/>
  <c r="F6047" i="4"/>
  <c r="F6046" i="4"/>
  <c r="F6045" i="4"/>
  <c r="F6044" i="4"/>
  <c r="F6043" i="4"/>
  <c r="F6042" i="4"/>
  <c r="F6041" i="4"/>
  <c r="F6040" i="4"/>
  <c r="F6039" i="4"/>
  <c r="F6038" i="4"/>
  <c r="F6037" i="4"/>
  <c r="F6036" i="4"/>
  <c r="F6035" i="4"/>
  <c r="F6034" i="4"/>
  <c r="F6033" i="4"/>
  <c r="F6032" i="4"/>
  <c r="F6031" i="4"/>
  <c r="F6030" i="4"/>
  <c r="F6029" i="4"/>
  <c r="F6028" i="4"/>
  <c r="F6027" i="4"/>
  <c r="F6026" i="4"/>
  <c r="F6025" i="4"/>
  <c r="F6024" i="4"/>
  <c r="F6023" i="4"/>
  <c r="F6022" i="4"/>
  <c r="F6021" i="4"/>
  <c r="F6020" i="4"/>
  <c r="F6019" i="4"/>
  <c r="F6018" i="4"/>
  <c r="F6017" i="4"/>
  <c r="F6016" i="4"/>
  <c r="F6015" i="4"/>
  <c r="F6014" i="4"/>
  <c r="F6013" i="4"/>
  <c r="F6012" i="4"/>
  <c r="F6011" i="4"/>
  <c r="F6010" i="4"/>
  <c r="F6009" i="4"/>
  <c r="F6008" i="4"/>
  <c r="F6007" i="4"/>
  <c r="F6006" i="4"/>
  <c r="F6005" i="4"/>
  <c r="F6004" i="4"/>
  <c r="F6003" i="4"/>
  <c r="F6002" i="4"/>
  <c r="F6001" i="4"/>
  <c r="F6000" i="4"/>
  <c r="F5999" i="4"/>
  <c r="F5998" i="4"/>
  <c r="F5997" i="4"/>
  <c r="F5996" i="4"/>
  <c r="F5995" i="4"/>
  <c r="F5994" i="4"/>
  <c r="F5993" i="4"/>
  <c r="F5992" i="4"/>
  <c r="F5991" i="4"/>
  <c r="F5990" i="4"/>
  <c r="F5989" i="4"/>
  <c r="F5988" i="4"/>
  <c r="F5987" i="4"/>
  <c r="F5986" i="4"/>
  <c r="F5985" i="4"/>
  <c r="F5984" i="4"/>
  <c r="F5983" i="4"/>
  <c r="F5982" i="4"/>
  <c r="F5981" i="4"/>
  <c r="F5980" i="4"/>
  <c r="F5979" i="4"/>
  <c r="F5978" i="4"/>
  <c r="F5977" i="4"/>
  <c r="F5976" i="4"/>
  <c r="F5975" i="4"/>
  <c r="F5974" i="4"/>
  <c r="F5973" i="4"/>
  <c r="F5972" i="4"/>
  <c r="F5971" i="4"/>
  <c r="F5970" i="4"/>
  <c r="F5969" i="4"/>
  <c r="F5968" i="4"/>
  <c r="F5967" i="4"/>
  <c r="F5966" i="4"/>
  <c r="F5965" i="4"/>
  <c r="F5964" i="4"/>
  <c r="F5963" i="4"/>
  <c r="F5962" i="4"/>
  <c r="F5961" i="4"/>
  <c r="F5960" i="4"/>
  <c r="F5959" i="4"/>
  <c r="F5958" i="4"/>
  <c r="F5957" i="4"/>
  <c r="F5956" i="4"/>
  <c r="F5955" i="4"/>
  <c r="F5954" i="4"/>
  <c r="F5953" i="4"/>
  <c r="F5952" i="4"/>
  <c r="F5951" i="4"/>
  <c r="F5950" i="4"/>
  <c r="F5949" i="4"/>
  <c r="F5948" i="4"/>
  <c r="F5947" i="4"/>
  <c r="F5946" i="4"/>
  <c r="F5945" i="4"/>
  <c r="F5944" i="4"/>
  <c r="F5943" i="4"/>
  <c r="F5942" i="4"/>
  <c r="F5941" i="4"/>
  <c r="F5940" i="4"/>
  <c r="F5939" i="4"/>
  <c r="F5938" i="4"/>
  <c r="F5937" i="4"/>
  <c r="F5936" i="4"/>
  <c r="F5935" i="4"/>
  <c r="F5934" i="4"/>
  <c r="F5933" i="4"/>
  <c r="F5932" i="4"/>
  <c r="F5931" i="4"/>
  <c r="F5930" i="4"/>
  <c r="F5929" i="4"/>
  <c r="F5928" i="4"/>
  <c r="F5927" i="4"/>
  <c r="F5926" i="4"/>
  <c r="F5925" i="4"/>
  <c r="F5924" i="4"/>
  <c r="F5923" i="4"/>
  <c r="F5922" i="4"/>
  <c r="F5921" i="4"/>
  <c r="F5920" i="4"/>
  <c r="F5919" i="4"/>
  <c r="F5918" i="4"/>
  <c r="F5917" i="4"/>
  <c r="F5916" i="4"/>
  <c r="F5915" i="4"/>
  <c r="F5914" i="4"/>
  <c r="F5913" i="4"/>
  <c r="F5912" i="4"/>
  <c r="F5911" i="4"/>
  <c r="F5910" i="4"/>
  <c r="F5909" i="4"/>
  <c r="F5908" i="4"/>
  <c r="F5907" i="4"/>
  <c r="F5906" i="4"/>
  <c r="F5905" i="4"/>
  <c r="F5904" i="4"/>
  <c r="F5903" i="4"/>
  <c r="F5902" i="4"/>
  <c r="F5901" i="4"/>
  <c r="F5900" i="4"/>
  <c r="F5899" i="4"/>
  <c r="F5898" i="4"/>
  <c r="F5897" i="4"/>
  <c r="F5896" i="4"/>
  <c r="F5895" i="4"/>
  <c r="F5894" i="4"/>
  <c r="F5893" i="4"/>
  <c r="F5892" i="4"/>
  <c r="F5891" i="4"/>
  <c r="F5890" i="4"/>
  <c r="F5889" i="4"/>
  <c r="F5888" i="4"/>
  <c r="F5887" i="4"/>
  <c r="F5886" i="4"/>
  <c r="F5885" i="4"/>
  <c r="F5884" i="4"/>
  <c r="F5883" i="4"/>
  <c r="F5882" i="4"/>
  <c r="F5881" i="4"/>
  <c r="F5880" i="4"/>
  <c r="F5879" i="4"/>
  <c r="F5878" i="4"/>
  <c r="F5877" i="4"/>
  <c r="F5876" i="4"/>
  <c r="F5875" i="4"/>
  <c r="F5874" i="4"/>
  <c r="F5873" i="4"/>
  <c r="F5872" i="4"/>
  <c r="F5871" i="4"/>
  <c r="F5870" i="4"/>
  <c r="F5869" i="4"/>
  <c r="F5868" i="4"/>
  <c r="F5867" i="4"/>
  <c r="F5866" i="4"/>
  <c r="F5865" i="4"/>
  <c r="F5864" i="4"/>
  <c r="F5863" i="4"/>
  <c r="F5862" i="4"/>
  <c r="F5861" i="4"/>
  <c r="F5860" i="4"/>
  <c r="F5859" i="4"/>
  <c r="F5858" i="4"/>
  <c r="F5857" i="4"/>
  <c r="F5856" i="4"/>
  <c r="F5855" i="4"/>
  <c r="F5854" i="4"/>
  <c r="F5853" i="4"/>
  <c r="F5852" i="4"/>
  <c r="F5851" i="4"/>
  <c r="F5850" i="4"/>
  <c r="F5849" i="4"/>
  <c r="F5848" i="4"/>
  <c r="F5847" i="4"/>
  <c r="F5846" i="4"/>
  <c r="F5845" i="4"/>
  <c r="F5844" i="4"/>
  <c r="F5843" i="4"/>
  <c r="F5842" i="4"/>
  <c r="F5841" i="4"/>
  <c r="F5840" i="4"/>
  <c r="F5839" i="4"/>
  <c r="F5838" i="4"/>
  <c r="F5837" i="4"/>
  <c r="F5836" i="4"/>
  <c r="F5835" i="4"/>
  <c r="F5834" i="4"/>
  <c r="F5833" i="4"/>
  <c r="F5832" i="4"/>
  <c r="F5831" i="4"/>
  <c r="F5830" i="4"/>
  <c r="F5829" i="4"/>
  <c r="F5828" i="4"/>
  <c r="F5827" i="4"/>
  <c r="F5826" i="4"/>
  <c r="F5825" i="4"/>
  <c r="F5824" i="4"/>
  <c r="F5823" i="4"/>
  <c r="F5822" i="4"/>
  <c r="F5821" i="4"/>
  <c r="F5820" i="4"/>
  <c r="F5819" i="4"/>
  <c r="F5818" i="4"/>
  <c r="F5817" i="4"/>
  <c r="F5816" i="4"/>
  <c r="F5815" i="4"/>
  <c r="F5814" i="4"/>
  <c r="F5813" i="4"/>
  <c r="F5812" i="4"/>
  <c r="F5811" i="4"/>
  <c r="F5810" i="4"/>
  <c r="F5809" i="4"/>
  <c r="F5808" i="4"/>
  <c r="F5807" i="4"/>
  <c r="F5806" i="4"/>
  <c r="F5805" i="4"/>
  <c r="F5804" i="4"/>
  <c r="F5803" i="4"/>
  <c r="F5802" i="4"/>
  <c r="F5801" i="4"/>
  <c r="F5800" i="4"/>
  <c r="F5799" i="4"/>
  <c r="F5798" i="4"/>
  <c r="F5797" i="4"/>
  <c r="F5796" i="4"/>
  <c r="F5795" i="4"/>
  <c r="F5794" i="4"/>
  <c r="F5793" i="4"/>
  <c r="F5792" i="4"/>
  <c r="F5791" i="4"/>
  <c r="F5790" i="4"/>
  <c r="F5789" i="4"/>
  <c r="F5788" i="4"/>
  <c r="F5787" i="4"/>
  <c r="F5786" i="4"/>
  <c r="F5785" i="4"/>
  <c r="F5784" i="4"/>
  <c r="F5783" i="4"/>
  <c r="F5782" i="4"/>
  <c r="F5781" i="4"/>
  <c r="F5780" i="4"/>
  <c r="F5779" i="4"/>
  <c r="F5778" i="4"/>
  <c r="F5777" i="4"/>
  <c r="F5776" i="4"/>
  <c r="F5775" i="4"/>
  <c r="F5774" i="4"/>
  <c r="F5773" i="4"/>
  <c r="F5772" i="4"/>
  <c r="F5771" i="4"/>
  <c r="F5770" i="4"/>
  <c r="F5769" i="4"/>
  <c r="F5768" i="4"/>
  <c r="F5767" i="4"/>
  <c r="F5766" i="4"/>
  <c r="F5765" i="4"/>
  <c r="F5764" i="4"/>
  <c r="F5763" i="4"/>
  <c r="F5762" i="4"/>
  <c r="F5761" i="4"/>
  <c r="F5760" i="4"/>
  <c r="F5759" i="4"/>
  <c r="F5758" i="4"/>
  <c r="F5757" i="4"/>
  <c r="F5756" i="4"/>
  <c r="F5755" i="4"/>
  <c r="F5754" i="4"/>
  <c r="F5753" i="4"/>
  <c r="F5752" i="4"/>
  <c r="F5751" i="4"/>
  <c r="F5750" i="4"/>
  <c r="F5749" i="4"/>
  <c r="F5748" i="4"/>
  <c r="F5747" i="4"/>
  <c r="F5746" i="4"/>
  <c r="F5745" i="4"/>
  <c r="F5744" i="4"/>
  <c r="F5743" i="4"/>
  <c r="F5742" i="4"/>
  <c r="F5741" i="4"/>
  <c r="F5740" i="4"/>
  <c r="F5739" i="4"/>
  <c r="F5738" i="4"/>
  <c r="F5737" i="4"/>
  <c r="F5736" i="4"/>
  <c r="F5735" i="4"/>
  <c r="F5734" i="4"/>
  <c r="F5733" i="4"/>
  <c r="F5732" i="4"/>
  <c r="F5731" i="4"/>
  <c r="F5730" i="4"/>
  <c r="F5729" i="4"/>
  <c r="F5728" i="4"/>
  <c r="F5727" i="4"/>
  <c r="F5726" i="4"/>
  <c r="F5725" i="4"/>
  <c r="F5724" i="4"/>
  <c r="F5723" i="4"/>
  <c r="F5722" i="4"/>
  <c r="F5721" i="4"/>
  <c r="F5720" i="4"/>
  <c r="F5719" i="4"/>
  <c r="F5718" i="4"/>
  <c r="F5717" i="4"/>
  <c r="F5716" i="4"/>
  <c r="F5715" i="4"/>
  <c r="F5714" i="4"/>
  <c r="F5713" i="4"/>
  <c r="F5712" i="4"/>
  <c r="F5711" i="4"/>
  <c r="F5710" i="4"/>
  <c r="F5709" i="4"/>
  <c r="F5708" i="4"/>
  <c r="F5707" i="4"/>
  <c r="F5706" i="4"/>
  <c r="F5705" i="4"/>
  <c r="F5704" i="4"/>
  <c r="F5703" i="4"/>
  <c r="F5702" i="4"/>
  <c r="F5701" i="4"/>
  <c r="F5700" i="4"/>
  <c r="F5699" i="4"/>
  <c r="F5698" i="4"/>
  <c r="F5697" i="4"/>
  <c r="F5696" i="4"/>
  <c r="F5695" i="4"/>
  <c r="F5694" i="4"/>
  <c r="F5693" i="4"/>
  <c r="F5692" i="4"/>
  <c r="F5691" i="4"/>
  <c r="F5690" i="4"/>
  <c r="F5689" i="4"/>
  <c r="F5688" i="4"/>
  <c r="F5687" i="4"/>
  <c r="F5686" i="4"/>
  <c r="F5685" i="4"/>
  <c r="F5684" i="4"/>
  <c r="F5683" i="4"/>
  <c r="F5682" i="4"/>
  <c r="F5681" i="4"/>
  <c r="F5680" i="4"/>
  <c r="F5679" i="4"/>
  <c r="F5678" i="4"/>
  <c r="F5677" i="4"/>
  <c r="F5676" i="4"/>
  <c r="F5675" i="4"/>
  <c r="F5674" i="4"/>
  <c r="F5673" i="4"/>
  <c r="F5672" i="4"/>
  <c r="F5671" i="4"/>
  <c r="F5670" i="4"/>
  <c r="F5669" i="4"/>
  <c r="F5668" i="4"/>
  <c r="F5667" i="4"/>
  <c r="F5666" i="4"/>
  <c r="F5665" i="4"/>
  <c r="F5664" i="4"/>
  <c r="F5663" i="4"/>
  <c r="F5662" i="4"/>
  <c r="F5661" i="4"/>
  <c r="F5660" i="4"/>
  <c r="F5659" i="4"/>
  <c r="F5658" i="4"/>
  <c r="F5657" i="4"/>
  <c r="F5656" i="4"/>
  <c r="F5655" i="4"/>
  <c r="F5654" i="4"/>
  <c r="F5653" i="4"/>
  <c r="F5652" i="4"/>
  <c r="F5651" i="4"/>
  <c r="F5650" i="4"/>
  <c r="F5649" i="4"/>
  <c r="F5648" i="4"/>
  <c r="F5647" i="4"/>
  <c r="F5646" i="4"/>
  <c r="F5645" i="4"/>
  <c r="F5644" i="4"/>
  <c r="F5643" i="4"/>
  <c r="F5642" i="4"/>
  <c r="F5641" i="4"/>
  <c r="F5640" i="4"/>
  <c r="F5639" i="4"/>
  <c r="F5638" i="4"/>
  <c r="F5637" i="4"/>
  <c r="F5636" i="4"/>
  <c r="F5635" i="4"/>
  <c r="F5634" i="4"/>
  <c r="F5633" i="4"/>
  <c r="F5632" i="4"/>
  <c r="F5631" i="4"/>
  <c r="F5630" i="4"/>
  <c r="F5629" i="4"/>
  <c r="F5628" i="4"/>
  <c r="F5627" i="4"/>
  <c r="F5626" i="4"/>
  <c r="F5625" i="4"/>
  <c r="F5624" i="4"/>
  <c r="F5623" i="4"/>
  <c r="F5622" i="4"/>
  <c r="F5621" i="4"/>
  <c r="F5620" i="4"/>
  <c r="F5619" i="4"/>
  <c r="F5618" i="4"/>
  <c r="F5617" i="4"/>
  <c r="F5616" i="4"/>
  <c r="F5615" i="4"/>
  <c r="F5614" i="4"/>
  <c r="F5613" i="4"/>
  <c r="F5612" i="4"/>
  <c r="F5611" i="4"/>
  <c r="F5610" i="4"/>
  <c r="F5609" i="4"/>
  <c r="F5608" i="4"/>
  <c r="F5607" i="4"/>
  <c r="F5606" i="4"/>
  <c r="F5605" i="4"/>
  <c r="F5604" i="4"/>
  <c r="F5603" i="4"/>
  <c r="F5602" i="4"/>
  <c r="F5601" i="4"/>
  <c r="F5600" i="4"/>
  <c r="F5599" i="4"/>
  <c r="F5598" i="4"/>
  <c r="F5597" i="4"/>
  <c r="F5596" i="4"/>
  <c r="F5595" i="4"/>
  <c r="F5594" i="4"/>
  <c r="F5593" i="4"/>
  <c r="F5592" i="4"/>
  <c r="F5591" i="4"/>
  <c r="F5590" i="4"/>
  <c r="F5589" i="4"/>
  <c r="F5588" i="4"/>
  <c r="F5587" i="4"/>
  <c r="F5586" i="4"/>
  <c r="F5585" i="4"/>
  <c r="F5584" i="4"/>
  <c r="F5583" i="4"/>
  <c r="F5582" i="4"/>
  <c r="F5581" i="4"/>
  <c r="F5580" i="4"/>
  <c r="F5579" i="4"/>
  <c r="F5578" i="4"/>
  <c r="F5577" i="4"/>
  <c r="F5576" i="4"/>
  <c r="F5575" i="4"/>
  <c r="F5574" i="4"/>
  <c r="F5573" i="4"/>
  <c r="F5572" i="4"/>
  <c r="F5571" i="4"/>
  <c r="F5570" i="4"/>
  <c r="F5569" i="4"/>
  <c r="F5568" i="4"/>
  <c r="F5567" i="4"/>
  <c r="F5566" i="4"/>
  <c r="F5565" i="4"/>
  <c r="F5564" i="4"/>
  <c r="F5563" i="4"/>
  <c r="F5562" i="4"/>
  <c r="F5561" i="4"/>
  <c r="F5560" i="4"/>
  <c r="F5559" i="4"/>
  <c r="F5558" i="4"/>
  <c r="F5557" i="4"/>
  <c r="F5556" i="4"/>
  <c r="F5555" i="4"/>
  <c r="F5554" i="4"/>
  <c r="F5553" i="4"/>
  <c r="F5552" i="4"/>
  <c r="F5551" i="4"/>
  <c r="F5550" i="4"/>
  <c r="F5549" i="4"/>
  <c r="F5548" i="4"/>
  <c r="F5547" i="4"/>
  <c r="F5546" i="4"/>
  <c r="F5545" i="4"/>
  <c r="F5544" i="4"/>
  <c r="F5543" i="4"/>
  <c r="F5542" i="4"/>
  <c r="F5541" i="4"/>
  <c r="F5540" i="4"/>
  <c r="F5539" i="4"/>
  <c r="F5538" i="4"/>
  <c r="F5537" i="4"/>
  <c r="F5536" i="4"/>
  <c r="F5535" i="4"/>
  <c r="F5534" i="4"/>
  <c r="F5533" i="4"/>
  <c r="F5532" i="4"/>
  <c r="F5531" i="4"/>
  <c r="F5530" i="4"/>
  <c r="F5529" i="4"/>
  <c r="F5528" i="4"/>
  <c r="F5527" i="4"/>
  <c r="F5526" i="4"/>
  <c r="F5525" i="4"/>
  <c r="F5524" i="4"/>
  <c r="F5523" i="4"/>
  <c r="F5522" i="4"/>
  <c r="F5521" i="4"/>
  <c r="F5520" i="4"/>
  <c r="F5519" i="4"/>
  <c r="F5518" i="4"/>
  <c r="F5517" i="4"/>
  <c r="F5516" i="4"/>
  <c r="F5515" i="4"/>
  <c r="F5514" i="4"/>
  <c r="F5513" i="4"/>
  <c r="F5512" i="4"/>
  <c r="F5511" i="4"/>
  <c r="F5510" i="4"/>
  <c r="F5509" i="4"/>
  <c r="F5508" i="4"/>
  <c r="F5507" i="4"/>
  <c r="F5506" i="4"/>
  <c r="F5505" i="4"/>
  <c r="F5504" i="4"/>
  <c r="F5503" i="4"/>
  <c r="F5502" i="4"/>
  <c r="F5501" i="4"/>
  <c r="F5500" i="4"/>
  <c r="F5499" i="4"/>
  <c r="F5498" i="4"/>
  <c r="F5497" i="4"/>
  <c r="F5496" i="4"/>
  <c r="F5495" i="4"/>
  <c r="F5494" i="4"/>
  <c r="F5493" i="4"/>
  <c r="F5492" i="4"/>
  <c r="F5491" i="4"/>
  <c r="F5490" i="4"/>
  <c r="F5489" i="4"/>
  <c r="F5488" i="4"/>
  <c r="F5487" i="4"/>
  <c r="F5486" i="4"/>
  <c r="F5485" i="4"/>
  <c r="F5484" i="4"/>
  <c r="F5483" i="4"/>
  <c r="F5482" i="4"/>
  <c r="F5481" i="4"/>
  <c r="F5480" i="4"/>
  <c r="F5479" i="4"/>
  <c r="F5478" i="4"/>
  <c r="F5477" i="4"/>
  <c r="F5476" i="4"/>
  <c r="F5475" i="4"/>
  <c r="F5474" i="4"/>
  <c r="F5473" i="4"/>
  <c r="F5472" i="4"/>
  <c r="F5471" i="4"/>
  <c r="F5470" i="4"/>
  <c r="F5469" i="4"/>
  <c r="F5468" i="4"/>
  <c r="F5467" i="4"/>
  <c r="F5466" i="4"/>
  <c r="F5465" i="4"/>
  <c r="F5464" i="4"/>
  <c r="F5463" i="4"/>
  <c r="F5462" i="4"/>
  <c r="F5461" i="4"/>
  <c r="F5460" i="4"/>
  <c r="F5459" i="4"/>
  <c r="F5458" i="4"/>
  <c r="F5457" i="4"/>
  <c r="F5456" i="4"/>
  <c r="F5455" i="4"/>
  <c r="F5454" i="4"/>
  <c r="F5453" i="4"/>
  <c r="F5452" i="4"/>
  <c r="F5451" i="4"/>
  <c r="F5450" i="4"/>
  <c r="F5449" i="4"/>
  <c r="F5448" i="4"/>
  <c r="F5447" i="4"/>
  <c r="F5446" i="4"/>
  <c r="F5445" i="4"/>
  <c r="F5444" i="4"/>
  <c r="F5443" i="4"/>
  <c r="F5442" i="4"/>
  <c r="F5441" i="4"/>
  <c r="F5440" i="4"/>
  <c r="F5439" i="4"/>
  <c r="F5438" i="4"/>
  <c r="F5437" i="4"/>
  <c r="F5436" i="4"/>
  <c r="F5435" i="4"/>
  <c r="F5434" i="4"/>
  <c r="F5433" i="4"/>
  <c r="F5432" i="4"/>
  <c r="F5431" i="4"/>
  <c r="F5430" i="4"/>
  <c r="F5429" i="4"/>
  <c r="F5428" i="4"/>
  <c r="F5427" i="4"/>
  <c r="F5426" i="4"/>
  <c r="F5425" i="4"/>
  <c r="F5424" i="4"/>
  <c r="F5423" i="4"/>
  <c r="F5422" i="4"/>
  <c r="F5421" i="4"/>
  <c r="F5420" i="4"/>
  <c r="F5419" i="4"/>
  <c r="F5418" i="4"/>
  <c r="F5417" i="4"/>
  <c r="F5416" i="4"/>
  <c r="F5415" i="4"/>
  <c r="F5414" i="4"/>
  <c r="F5413" i="4"/>
  <c r="F5412" i="4"/>
  <c r="F5411" i="4"/>
  <c r="F5410" i="4"/>
  <c r="F5409" i="4"/>
  <c r="F5408" i="4"/>
  <c r="F5407" i="4"/>
  <c r="F5406" i="4"/>
  <c r="F5405" i="4"/>
  <c r="F5404" i="4"/>
  <c r="F5403" i="4"/>
  <c r="F5402" i="4"/>
  <c r="F5401" i="4"/>
  <c r="F5400" i="4"/>
  <c r="F5399" i="4"/>
  <c r="F5398" i="4"/>
  <c r="F5397" i="4"/>
  <c r="F5396" i="4"/>
  <c r="F5395" i="4"/>
  <c r="F5394" i="4"/>
  <c r="F5393" i="4"/>
  <c r="F5392" i="4"/>
  <c r="F5391" i="4"/>
  <c r="F5390" i="4"/>
  <c r="F5389" i="4"/>
  <c r="F5388" i="4"/>
  <c r="F5387" i="4"/>
  <c r="F5386" i="4"/>
  <c r="F5385" i="4"/>
  <c r="F5384" i="4"/>
  <c r="F5383" i="4"/>
  <c r="F5382" i="4"/>
  <c r="F5381" i="4"/>
  <c r="F5380" i="4"/>
  <c r="F5379" i="4"/>
  <c r="F5378" i="4"/>
  <c r="F5377" i="4"/>
  <c r="F5376" i="4"/>
  <c r="F5375" i="4"/>
  <c r="F5374" i="4"/>
  <c r="F5373" i="4"/>
  <c r="F5372" i="4"/>
  <c r="F5371" i="4"/>
  <c r="F5370" i="4"/>
  <c r="F5369" i="4"/>
  <c r="F5368" i="4"/>
  <c r="F5367" i="4"/>
  <c r="F5366" i="4"/>
  <c r="F5365" i="4"/>
  <c r="F5364" i="4"/>
  <c r="F5363" i="4"/>
  <c r="F5362" i="4"/>
  <c r="F5361" i="4"/>
  <c r="F5360" i="4"/>
  <c r="F5359" i="4"/>
  <c r="F5358" i="4"/>
  <c r="F5357" i="4"/>
  <c r="F5356" i="4"/>
  <c r="F5355" i="4"/>
  <c r="F5354" i="4"/>
  <c r="F5353" i="4"/>
  <c r="F5352" i="4"/>
  <c r="F5351" i="4"/>
  <c r="F5350" i="4"/>
  <c r="F5349" i="4"/>
  <c r="F5348" i="4"/>
  <c r="F5347" i="4"/>
  <c r="F5346" i="4"/>
  <c r="F5345" i="4"/>
  <c r="F5344" i="4"/>
  <c r="F5343" i="4"/>
  <c r="F5342" i="4"/>
  <c r="F5341" i="4"/>
  <c r="F5340" i="4"/>
  <c r="F5339" i="4"/>
  <c r="F5338" i="4"/>
  <c r="F5337" i="4"/>
  <c r="F5336" i="4"/>
  <c r="F5335" i="4"/>
  <c r="F5334" i="4"/>
  <c r="F5333" i="4"/>
  <c r="F5332" i="4"/>
  <c r="F5331" i="4"/>
  <c r="F5330" i="4"/>
  <c r="F5329" i="4"/>
  <c r="F5328" i="4"/>
  <c r="F5327" i="4"/>
  <c r="F5326" i="4"/>
  <c r="F5325" i="4"/>
  <c r="F5324" i="4"/>
  <c r="F5323" i="4"/>
  <c r="F5322" i="4"/>
  <c r="F5321" i="4"/>
  <c r="F5320" i="4"/>
  <c r="F5319" i="4"/>
  <c r="F5318" i="4"/>
  <c r="F5317" i="4"/>
  <c r="F5316" i="4"/>
  <c r="F5315" i="4"/>
  <c r="F5314" i="4"/>
  <c r="F5313" i="4"/>
  <c r="F5312" i="4"/>
  <c r="F5311" i="4"/>
  <c r="F5310" i="4"/>
  <c r="F5309" i="4"/>
  <c r="F5308" i="4"/>
  <c r="F5307" i="4"/>
  <c r="F5306" i="4"/>
  <c r="F5305" i="4"/>
  <c r="F5304" i="4"/>
  <c r="F5303" i="4"/>
  <c r="F5302" i="4"/>
  <c r="F5301" i="4"/>
  <c r="F5300" i="4"/>
  <c r="F5299" i="4"/>
  <c r="F5298" i="4"/>
  <c r="F5297" i="4"/>
  <c r="F5296" i="4"/>
  <c r="F5295" i="4"/>
  <c r="F5294" i="4"/>
  <c r="F5293" i="4"/>
  <c r="F5292" i="4"/>
  <c r="F5291" i="4"/>
  <c r="F5290" i="4"/>
  <c r="F5289" i="4"/>
  <c r="F5288" i="4"/>
  <c r="F5287" i="4"/>
  <c r="F5286" i="4"/>
  <c r="F5285" i="4"/>
  <c r="F5284" i="4"/>
  <c r="F5283" i="4"/>
  <c r="F5282" i="4"/>
  <c r="F5281" i="4"/>
  <c r="F5280" i="4"/>
  <c r="F5279" i="4"/>
  <c r="F5278" i="4"/>
  <c r="F5277" i="4"/>
  <c r="F5276" i="4"/>
  <c r="F5275" i="4"/>
  <c r="F5274" i="4"/>
  <c r="F5273" i="4"/>
  <c r="F5272" i="4"/>
  <c r="F5271" i="4"/>
  <c r="F5270" i="4"/>
  <c r="F5269" i="4"/>
  <c r="F5268" i="4"/>
  <c r="F5267" i="4"/>
  <c r="F5266" i="4"/>
  <c r="F5265" i="4"/>
  <c r="F5264" i="4"/>
  <c r="F5263" i="4"/>
  <c r="F5262" i="4"/>
  <c r="F5261" i="4"/>
  <c r="F5260" i="4"/>
  <c r="F5259" i="4"/>
  <c r="F5258" i="4"/>
  <c r="F5257" i="4"/>
  <c r="F5256" i="4"/>
  <c r="F5255" i="4"/>
  <c r="F5254" i="4"/>
  <c r="F5253" i="4"/>
  <c r="F5252" i="4"/>
  <c r="F5251" i="4"/>
  <c r="F5250" i="4"/>
  <c r="F5249" i="4"/>
  <c r="F5248" i="4"/>
  <c r="F5247" i="4"/>
  <c r="F5246" i="4"/>
  <c r="F5245" i="4"/>
  <c r="F5244" i="4"/>
  <c r="F5243" i="4"/>
  <c r="F5242" i="4"/>
  <c r="F5241" i="4"/>
  <c r="F5240" i="4"/>
  <c r="F5239" i="4"/>
  <c r="F5238" i="4"/>
  <c r="F5237" i="4"/>
  <c r="F5236" i="4"/>
  <c r="F5235" i="4"/>
  <c r="F5234" i="4"/>
  <c r="F5233" i="4"/>
  <c r="F5232" i="4"/>
  <c r="F5231" i="4"/>
  <c r="F5230" i="4"/>
  <c r="F5229" i="4"/>
  <c r="F5228" i="4"/>
  <c r="F5227" i="4"/>
  <c r="F5226" i="4"/>
  <c r="F5225" i="4"/>
  <c r="F5224" i="4"/>
  <c r="F5223" i="4"/>
  <c r="F5222" i="4"/>
  <c r="F5221" i="4"/>
  <c r="F5220" i="4"/>
  <c r="F5219" i="4"/>
  <c r="F5218" i="4"/>
  <c r="F5217" i="4"/>
  <c r="F5216" i="4"/>
  <c r="F5215" i="4"/>
  <c r="F5214" i="4"/>
  <c r="F5213" i="4"/>
  <c r="F5212" i="4"/>
  <c r="F5211" i="4"/>
  <c r="F5210" i="4"/>
  <c r="F5209" i="4"/>
  <c r="F5208" i="4"/>
  <c r="F5207" i="4"/>
  <c r="F5206" i="4"/>
  <c r="F5205" i="4"/>
  <c r="F5204" i="4"/>
  <c r="F5203" i="4"/>
  <c r="F5202" i="4"/>
  <c r="F5201" i="4"/>
  <c r="F5200" i="4"/>
  <c r="F5199" i="4"/>
  <c r="F5198" i="4"/>
  <c r="F5197" i="4"/>
  <c r="F5196" i="4"/>
  <c r="F5195" i="4"/>
  <c r="F5194" i="4"/>
  <c r="F5193" i="4"/>
  <c r="F5192" i="4"/>
  <c r="F5191" i="4"/>
  <c r="F5190" i="4"/>
  <c r="F5189" i="4"/>
  <c r="F5188" i="4"/>
  <c r="F5187" i="4"/>
  <c r="F5186" i="4"/>
  <c r="F5185" i="4"/>
  <c r="F5184" i="4"/>
  <c r="F5183" i="4"/>
  <c r="F5182" i="4"/>
  <c r="F5181" i="4"/>
  <c r="F5180" i="4"/>
  <c r="F5179" i="4"/>
  <c r="F5178" i="4"/>
  <c r="F5177" i="4"/>
  <c r="F5176" i="4"/>
  <c r="F5175" i="4"/>
  <c r="F5174" i="4"/>
  <c r="F5173" i="4"/>
  <c r="F5172" i="4"/>
  <c r="F5171" i="4"/>
  <c r="F5170" i="4"/>
  <c r="F5169" i="4"/>
  <c r="F5168" i="4"/>
  <c r="F5167" i="4"/>
  <c r="F5166" i="4"/>
  <c r="F5165" i="4"/>
  <c r="F5164" i="4"/>
  <c r="F5163" i="4"/>
  <c r="F5162" i="4"/>
  <c r="F5161" i="4"/>
  <c r="F5160" i="4"/>
  <c r="F5159" i="4"/>
  <c r="F5158" i="4"/>
  <c r="F5157" i="4"/>
  <c r="F5156" i="4"/>
  <c r="F5155" i="4"/>
  <c r="F5154" i="4"/>
  <c r="F5153" i="4"/>
  <c r="F5152" i="4"/>
  <c r="F5151" i="4"/>
  <c r="F5150" i="4"/>
  <c r="F5149" i="4"/>
  <c r="F5148" i="4"/>
  <c r="F5147" i="4"/>
  <c r="F5146" i="4"/>
  <c r="F5145" i="4"/>
  <c r="F5144" i="4"/>
  <c r="F5143" i="4"/>
  <c r="F5142" i="4"/>
  <c r="F5141" i="4"/>
  <c r="F5140" i="4"/>
  <c r="F5139" i="4"/>
  <c r="F5138" i="4"/>
  <c r="F5137" i="4"/>
  <c r="F5136" i="4"/>
  <c r="F5135" i="4"/>
  <c r="F5134" i="4"/>
  <c r="F5133" i="4"/>
  <c r="F5132" i="4"/>
  <c r="F5131" i="4"/>
  <c r="F5130" i="4"/>
  <c r="F5129" i="4"/>
  <c r="F5128" i="4"/>
  <c r="F5127" i="4"/>
  <c r="F5126" i="4"/>
  <c r="F5125" i="4"/>
  <c r="F5124" i="4"/>
  <c r="F5123" i="4"/>
  <c r="F5122" i="4"/>
  <c r="F5121" i="4"/>
  <c r="F5120" i="4"/>
  <c r="F5119" i="4"/>
  <c r="F5118" i="4"/>
  <c r="F5117" i="4"/>
  <c r="F5116" i="4"/>
  <c r="F5115" i="4"/>
  <c r="F5114" i="4"/>
  <c r="F5113" i="4"/>
  <c r="F5112" i="4"/>
  <c r="F5111" i="4"/>
  <c r="F5110" i="4"/>
  <c r="F5109" i="4"/>
  <c r="F5108" i="4"/>
  <c r="F5107" i="4"/>
  <c r="F5106" i="4"/>
  <c r="F5105" i="4"/>
  <c r="F5104" i="4"/>
  <c r="F5103" i="4"/>
  <c r="F5102" i="4"/>
  <c r="F5101" i="4"/>
  <c r="F5100" i="4"/>
  <c r="F5099" i="4"/>
  <c r="F5098" i="4"/>
  <c r="F5097" i="4"/>
  <c r="F5096" i="4"/>
  <c r="F5095" i="4"/>
  <c r="F5094" i="4"/>
  <c r="F5093" i="4"/>
  <c r="F5092" i="4"/>
  <c r="F5091" i="4"/>
  <c r="F5090" i="4"/>
  <c r="F5089" i="4"/>
  <c r="F5088" i="4"/>
  <c r="F5087" i="4"/>
  <c r="F5086" i="4"/>
  <c r="F5085" i="4"/>
  <c r="F5084" i="4"/>
  <c r="F5083" i="4"/>
  <c r="F5082" i="4"/>
  <c r="F5081" i="4"/>
  <c r="F5080" i="4"/>
  <c r="F5079" i="4"/>
  <c r="F5078" i="4"/>
  <c r="F5077" i="4"/>
  <c r="F5076" i="4"/>
  <c r="F5075" i="4"/>
  <c r="F5074" i="4"/>
  <c r="F5073" i="4"/>
  <c r="F5072" i="4"/>
  <c r="F5071" i="4"/>
  <c r="F5070" i="4"/>
  <c r="F5069" i="4"/>
  <c r="F5068" i="4"/>
  <c r="F5067" i="4"/>
  <c r="F5066" i="4"/>
  <c r="F5065" i="4"/>
  <c r="F5064" i="4"/>
  <c r="F5063" i="4"/>
  <c r="F5062" i="4"/>
  <c r="F5061" i="4"/>
  <c r="F5060" i="4"/>
  <c r="F5059" i="4"/>
  <c r="F5058" i="4"/>
  <c r="F5057" i="4"/>
  <c r="F5056" i="4"/>
  <c r="F5055" i="4"/>
  <c r="F5054" i="4"/>
  <c r="F5053" i="4"/>
  <c r="F5052" i="4"/>
  <c r="F5051" i="4"/>
  <c r="F5050" i="4"/>
  <c r="F5049" i="4"/>
  <c r="F5048" i="4"/>
  <c r="F5047" i="4"/>
  <c r="F5046" i="4"/>
  <c r="F5045" i="4"/>
  <c r="F5044" i="4"/>
  <c r="F5043" i="4"/>
  <c r="F5042" i="4"/>
  <c r="F5041" i="4"/>
  <c r="F5040" i="4"/>
  <c r="F5039" i="4"/>
  <c r="F5038" i="4"/>
  <c r="F5037" i="4"/>
  <c r="F5036" i="4"/>
  <c r="F5035" i="4"/>
  <c r="F5034" i="4"/>
  <c r="F5033" i="4"/>
  <c r="F5032" i="4"/>
  <c r="F5031" i="4"/>
  <c r="F5030" i="4"/>
  <c r="F5029" i="4"/>
  <c r="F5028" i="4"/>
  <c r="F5027" i="4"/>
  <c r="F5026" i="4"/>
  <c r="F5025" i="4"/>
  <c r="F5024" i="4"/>
  <c r="F5023" i="4"/>
  <c r="F5022" i="4"/>
  <c r="F5021" i="4"/>
  <c r="F5020" i="4"/>
  <c r="F5019" i="4"/>
  <c r="F5018" i="4"/>
  <c r="F5017" i="4"/>
  <c r="F5016" i="4"/>
  <c r="F5015" i="4"/>
  <c r="F5014" i="4"/>
  <c r="F5013" i="4"/>
  <c r="F5012" i="4"/>
  <c r="F5011" i="4"/>
  <c r="F5010" i="4"/>
  <c r="F5009" i="4"/>
  <c r="F5008" i="4"/>
  <c r="F5007" i="4"/>
  <c r="F5006" i="4"/>
  <c r="F5005" i="4"/>
  <c r="F5004" i="4"/>
  <c r="F5003" i="4"/>
  <c r="F5002" i="4"/>
  <c r="F5001" i="4"/>
  <c r="F5000" i="4"/>
  <c r="F4999" i="4"/>
  <c r="F4998" i="4"/>
  <c r="F4997" i="4"/>
  <c r="F4996" i="4"/>
  <c r="F4995" i="4"/>
  <c r="F4994" i="4"/>
  <c r="F4993" i="4"/>
  <c r="F4992" i="4"/>
  <c r="F4991" i="4"/>
  <c r="F4990" i="4"/>
  <c r="F4989" i="4"/>
  <c r="F4988" i="4"/>
  <c r="F4987" i="4"/>
  <c r="F4986" i="4"/>
  <c r="F4985" i="4"/>
  <c r="F4984" i="4"/>
  <c r="F4983" i="4"/>
  <c r="F4982" i="4"/>
  <c r="F4981" i="4"/>
  <c r="F4980" i="4"/>
  <c r="F4979" i="4"/>
  <c r="F4978" i="4"/>
  <c r="F4977" i="4"/>
  <c r="F4976" i="4"/>
  <c r="F4975" i="4"/>
  <c r="F4974" i="4"/>
  <c r="F4973" i="4"/>
  <c r="F4972" i="4"/>
  <c r="F4971" i="4"/>
  <c r="F4970" i="4"/>
  <c r="F4969" i="4"/>
  <c r="F4968" i="4"/>
  <c r="F4967" i="4"/>
  <c r="F4966" i="4"/>
  <c r="F4965" i="4"/>
  <c r="F4964" i="4"/>
  <c r="F4963" i="4"/>
  <c r="F4962" i="4"/>
  <c r="F4961" i="4"/>
  <c r="F4960" i="4"/>
  <c r="F4959" i="4"/>
  <c r="F4958" i="4"/>
  <c r="F4957" i="4"/>
  <c r="F4956" i="4"/>
  <c r="F4955" i="4"/>
  <c r="F4954" i="4"/>
  <c r="F4953" i="4"/>
  <c r="F4952" i="4"/>
  <c r="F4951" i="4"/>
  <c r="F4950" i="4"/>
  <c r="F4949" i="4"/>
  <c r="F4948" i="4"/>
  <c r="F4947" i="4"/>
  <c r="F4946" i="4"/>
  <c r="F4945" i="4"/>
  <c r="F4944" i="4"/>
  <c r="F4943" i="4"/>
  <c r="F4942" i="4"/>
  <c r="F4941" i="4"/>
  <c r="F4940" i="4"/>
  <c r="F4939" i="4"/>
  <c r="F4938" i="4"/>
  <c r="F4937" i="4"/>
  <c r="F4936" i="4"/>
  <c r="F4935" i="4"/>
  <c r="F4934" i="4"/>
  <c r="F4933" i="4"/>
  <c r="F4932" i="4"/>
  <c r="F4931" i="4"/>
  <c r="F4930" i="4"/>
  <c r="F4929" i="4"/>
  <c r="F4928" i="4"/>
  <c r="F4927" i="4"/>
  <c r="F4926" i="4"/>
  <c r="F4925" i="4"/>
  <c r="F4924" i="4"/>
  <c r="F4923" i="4"/>
  <c r="F4922" i="4"/>
  <c r="F4921" i="4"/>
  <c r="F4920" i="4"/>
  <c r="F4919" i="4"/>
  <c r="F4918" i="4"/>
  <c r="F4917" i="4"/>
  <c r="F4916" i="4"/>
  <c r="F4915" i="4"/>
  <c r="F4914" i="4"/>
  <c r="F4913" i="4"/>
  <c r="F4912" i="4"/>
  <c r="F4911" i="4"/>
  <c r="F4910" i="4"/>
  <c r="F4909" i="4"/>
  <c r="F4908" i="4"/>
  <c r="F4907" i="4"/>
  <c r="F4906" i="4"/>
  <c r="F4905" i="4"/>
  <c r="F4904" i="4"/>
  <c r="F4903" i="4"/>
  <c r="F4902" i="4"/>
  <c r="F4901" i="4"/>
  <c r="F4900" i="4"/>
  <c r="F4899" i="4"/>
  <c r="F4898" i="4"/>
  <c r="F4897" i="4"/>
  <c r="F4896" i="4"/>
  <c r="F4895" i="4"/>
  <c r="F4894" i="4"/>
  <c r="F4893" i="4"/>
  <c r="F4892" i="4"/>
  <c r="F4891" i="4"/>
  <c r="F4890" i="4"/>
  <c r="F4889" i="4"/>
  <c r="F4888" i="4"/>
  <c r="F4887" i="4"/>
  <c r="F4886" i="4"/>
  <c r="F4885" i="4"/>
  <c r="F4884" i="4"/>
  <c r="F4883" i="4"/>
  <c r="F4882" i="4"/>
  <c r="F4881" i="4"/>
  <c r="F4880" i="4"/>
  <c r="F4879" i="4"/>
  <c r="F4878" i="4"/>
  <c r="F4877" i="4"/>
  <c r="F4876" i="4"/>
  <c r="F4875" i="4"/>
  <c r="F4874" i="4"/>
  <c r="F4873" i="4"/>
  <c r="F4872" i="4"/>
  <c r="F4871" i="4"/>
  <c r="F4870" i="4"/>
  <c r="F4869" i="4"/>
  <c r="F4868" i="4"/>
  <c r="F4867" i="4"/>
  <c r="F4866" i="4"/>
  <c r="F4865" i="4"/>
  <c r="F4864" i="4"/>
  <c r="F4863" i="4"/>
  <c r="F4862" i="4"/>
  <c r="F4861" i="4"/>
  <c r="F4860" i="4"/>
  <c r="F4859" i="4"/>
  <c r="F4858" i="4"/>
  <c r="F4857" i="4"/>
  <c r="F4856" i="4"/>
  <c r="F4855" i="4"/>
  <c r="F4854" i="4"/>
  <c r="F4853" i="4"/>
  <c r="F4852" i="4"/>
  <c r="F4851" i="4"/>
  <c r="F4850" i="4"/>
  <c r="F4849" i="4"/>
  <c r="F4848" i="4"/>
  <c r="F4847" i="4"/>
  <c r="F4846" i="4"/>
  <c r="F4845" i="4"/>
  <c r="F4844" i="4"/>
  <c r="F4843" i="4"/>
  <c r="F4842" i="4"/>
  <c r="F4841" i="4"/>
  <c r="F4840" i="4"/>
  <c r="F4839" i="4"/>
  <c r="F4838" i="4"/>
  <c r="F4837" i="4"/>
  <c r="F4836" i="4"/>
  <c r="F4835" i="4"/>
  <c r="F4834" i="4"/>
  <c r="F4833" i="4"/>
  <c r="F4832" i="4"/>
  <c r="F4831" i="4"/>
  <c r="F4830" i="4"/>
  <c r="F4829" i="4"/>
  <c r="F4828" i="4"/>
  <c r="F4827" i="4"/>
  <c r="F4826" i="4"/>
  <c r="F4825" i="4"/>
  <c r="F4824" i="4"/>
  <c r="F4823" i="4"/>
  <c r="F4822" i="4"/>
  <c r="F4821" i="4"/>
  <c r="F4820" i="4"/>
  <c r="F4819" i="4"/>
  <c r="F4818" i="4"/>
  <c r="F4817" i="4"/>
  <c r="F4816" i="4"/>
  <c r="F4815" i="4"/>
  <c r="F4814" i="4"/>
  <c r="F4813" i="4"/>
  <c r="F4812" i="4"/>
  <c r="F4811" i="4"/>
  <c r="F4810" i="4"/>
  <c r="F4809" i="4"/>
  <c r="F4808" i="4"/>
  <c r="F4807" i="4"/>
  <c r="F4806" i="4"/>
  <c r="F4805" i="4"/>
  <c r="F4804" i="4"/>
  <c r="F4803" i="4"/>
  <c r="F4802" i="4"/>
  <c r="F4801" i="4"/>
  <c r="F4800" i="4"/>
  <c r="F4799" i="4"/>
  <c r="F4798" i="4"/>
  <c r="F4797" i="4"/>
  <c r="F4796" i="4"/>
  <c r="F4795" i="4"/>
  <c r="F4794" i="4"/>
  <c r="F4793" i="4"/>
  <c r="F4792" i="4"/>
  <c r="F4791" i="4"/>
  <c r="F4790" i="4"/>
  <c r="F4789" i="4"/>
  <c r="F4788" i="4"/>
  <c r="F4787" i="4"/>
  <c r="F4786" i="4"/>
  <c r="F4785" i="4"/>
  <c r="F4784" i="4"/>
  <c r="F4783" i="4"/>
  <c r="F4782" i="4"/>
  <c r="F4781" i="4"/>
  <c r="F4780" i="4"/>
  <c r="F4779" i="4"/>
  <c r="F4778" i="4"/>
  <c r="F4777" i="4"/>
  <c r="F4776" i="4"/>
  <c r="F4775" i="4"/>
  <c r="F4774" i="4"/>
  <c r="F4773" i="4"/>
  <c r="F4772" i="4"/>
  <c r="F4771" i="4"/>
  <c r="F4770" i="4"/>
  <c r="F4769" i="4"/>
  <c r="F4768" i="4"/>
  <c r="F4767" i="4"/>
  <c r="F4766" i="4"/>
  <c r="F4765" i="4"/>
  <c r="F4764" i="4"/>
  <c r="F4763" i="4"/>
  <c r="F4762" i="4"/>
  <c r="F4761" i="4"/>
  <c r="F4760" i="4"/>
  <c r="F4759" i="4"/>
  <c r="F4758" i="4"/>
  <c r="F4757" i="4"/>
  <c r="F4756" i="4"/>
  <c r="F4755" i="4"/>
  <c r="F4754" i="4"/>
  <c r="F4753" i="4"/>
  <c r="F4752" i="4"/>
  <c r="F4751" i="4"/>
  <c r="F4750" i="4"/>
  <c r="F4749" i="4"/>
  <c r="F4748" i="4"/>
  <c r="F4747" i="4"/>
  <c r="F4746" i="4"/>
  <c r="F4745" i="4"/>
  <c r="F4744" i="4"/>
  <c r="F4743" i="4"/>
  <c r="F4742" i="4"/>
  <c r="F4741" i="4"/>
  <c r="F4740" i="4"/>
  <c r="F4739" i="4"/>
  <c r="F4738" i="4"/>
  <c r="F4737" i="4"/>
  <c r="F4736" i="4"/>
  <c r="F4735" i="4"/>
  <c r="F4734" i="4"/>
  <c r="F4733" i="4"/>
  <c r="F4732" i="4"/>
  <c r="F4731" i="4"/>
  <c r="F4730" i="4"/>
  <c r="F4729" i="4"/>
  <c r="F4728" i="4"/>
  <c r="F4727" i="4"/>
  <c r="F4726" i="4"/>
  <c r="F4725" i="4"/>
  <c r="F4724" i="4"/>
  <c r="F4723" i="4"/>
  <c r="F4722" i="4"/>
  <c r="F4721" i="4"/>
  <c r="F4720" i="4"/>
  <c r="F4719" i="4"/>
  <c r="F4718" i="4"/>
  <c r="F4717" i="4"/>
  <c r="F4716" i="4"/>
  <c r="F4715" i="4"/>
  <c r="F4714" i="4"/>
  <c r="F4713" i="4"/>
  <c r="F4712" i="4"/>
  <c r="F4711" i="4"/>
  <c r="F4710" i="4"/>
  <c r="F4709" i="4"/>
  <c r="F4708" i="4"/>
  <c r="F4707" i="4"/>
  <c r="F4706" i="4"/>
  <c r="F4705" i="4"/>
  <c r="F4704" i="4"/>
  <c r="F4703" i="4"/>
  <c r="F4702" i="4"/>
  <c r="F4701" i="4"/>
  <c r="F4700" i="4"/>
  <c r="F4699" i="4"/>
  <c r="F4698" i="4"/>
  <c r="F4697" i="4"/>
  <c r="F4696" i="4"/>
  <c r="F4695" i="4"/>
  <c r="F4694" i="4"/>
  <c r="F4693" i="4"/>
  <c r="F4692" i="4"/>
  <c r="F4691" i="4"/>
  <c r="F4690" i="4"/>
  <c r="F4689" i="4"/>
  <c r="F4688" i="4"/>
  <c r="F4687" i="4"/>
  <c r="F4686" i="4"/>
  <c r="F4685" i="4"/>
  <c r="F4684" i="4"/>
  <c r="F4683" i="4"/>
  <c r="F4682" i="4"/>
  <c r="F4681" i="4"/>
  <c r="F4680" i="4"/>
  <c r="F4679" i="4"/>
  <c r="F4678" i="4"/>
  <c r="F4677" i="4"/>
  <c r="F4676" i="4"/>
  <c r="F4675" i="4"/>
  <c r="F4674" i="4"/>
  <c r="F4673" i="4"/>
  <c r="F4672" i="4"/>
  <c r="F4671" i="4"/>
  <c r="F4670" i="4"/>
  <c r="F4669" i="4"/>
  <c r="F4668" i="4"/>
  <c r="F4667" i="4"/>
  <c r="F4666" i="4"/>
  <c r="F4665" i="4"/>
  <c r="F4664" i="4"/>
  <c r="F4663" i="4"/>
  <c r="F4662" i="4"/>
  <c r="F4661" i="4"/>
  <c r="F4660" i="4"/>
  <c r="F4659" i="4"/>
  <c r="F4658" i="4"/>
  <c r="F4657" i="4"/>
  <c r="F4656" i="4"/>
  <c r="F4655" i="4"/>
  <c r="F4654" i="4"/>
  <c r="F4653" i="4"/>
  <c r="F4652" i="4"/>
  <c r="F4651" i="4"/>
  <c r="F4650" i="4"/>
  <c r="F4649" i="4"/>
  <c r="F4648" i="4"/>
  <c r="F4647" i="4"/>
  <c r="F4646" i="4"/>
  <c r="F4645" i="4"/>
  <c r="F4644" i="4"/>
  <c r="F4643" i="4"/>
  <c r="F4642" i="4"/>
  <c r="F4641" i="4"/>
  <c r="F4640" i="4"/>
  <c r="F4639" i="4"/>
  <c r="F4638" i="4"/>
  <c r="F4637" i="4"/>
  <c r="F4636" i="4"/>
  <c r="F4635" i="4"/>
  <c r="F4634" i="4"/>
  <c r="F4633" i="4"/>
  <c r="F4632" i="4"/>
  <c r="F4631" i="4"/>
  <c r="F4630" i="4"/>
  <c r="F4629" i="4"/>
  <c r="F4628" i="4"/>
  <c r="F4627" i="4"/>
  <c r="F4626" i="4"/>
  <c r="F4625" i="4"/>
  <c r="F4624" i="4"/>
  <c r="F4623" i="4"/>
  <c r="F4622" i="4"/>
  <c r="F4621" i="4"/>
  <c r="F4620" i="4"/>
  <c r="F4619" i="4"/>
  <c r="F4618" i="4"/>
  <c r="F4617" i="4"/>
  <c r="F4616" i="4"/>
  <c r="F4615" i="4"/>
  <c r="F4614" i="4"/>
  <c r="F4613" i="4"/>
  <c r="F4612" i="4"/>
  <c r="F4611" i="4"/>
  <c r="F4610" i="4"/>
  <c r="F4609" i="4"/>
  <c r="F4608" i="4"/>
  <c r="F4607" i="4"/>
  <c r="F4606" i="4"/>
  <c r="F4605" i="4"/>
  <c r="F4604" i="4"/>
  <c r="F4603" i="4"/>
  <c r="F4602" i="4"/>
  <c r="F4601" i="4"/>
  <c r="F4600" i="4"/>
  <c r="F4599" i="4"/>
  <c r="F4598" i="4"/>
  <c r="F4597" i="4"/>
  <c r="F4596" i="4"/>
  <c r="F4595" i="4"/>
  <c r="F4594" i="4"/>
  <c r="F4593" i="4"/>
  <c r="F4592" i="4"/>
  <c r="F4591" i="4"/>
  <c r="F4590" i="4"/>
  <c r="F4589" i="4"/>
  <c r="F4588" i="4"/>
  <c r="F4587" i="4"/>
  <c r="F4586" i="4"/>
  <c r="F4585" i="4"/>
  <c r="F4584" i="4"/>
  <c r="F4583" i="4"/>
  <c r="F4582" i="4"/>
  <c r="F4581" i="4"/>
  <c r="F4580" i="4"/>
  <c r="F4579" i="4"/>
  <c r="F4578" i="4"/>
  <c r="F4577" i="4"/>
  <c r="F4576" i="4"/>
  <c r="F4575" i="4"/>
  <c r="F4574" i="4"/>
  <c r="F4573" i="4"/>
  <c r="F4572" i="4"/>
  <c r="F4571" i="4"/>
  <c r="F4570" i="4"/>
  <c r="F4569" i="4"/>
  <c r="F4568" i="4"/>
  <c r="F4567" i="4"/>
  <c r="F4566" i="4"/>
  <c r="F4565" i="4"/>
  <c r="F4564" i="4"/>
  <c r="F4563" i="4"/>
  <c r="F4562" i="4"/>
  <c r="F4561" i="4"/>
  <c r="F4560" i="4"/>
  <c r="F4559" i="4"/>
  <c r="F4558" i="4"/>
  <c r="F4557" i="4"/>
  <c r="F4556" i="4"/>
  <c r="F4555" i="4"/>
  <c r="F4554" i="4"/>
  <c r="F4553" i="4"/>
  <c r="F4552" i="4"/>
  <c r="F4551" i="4"/>
  <c r="F4550" i="4"/>
  <c r="F4549" i="4"/>
  <c r="F4548" i="4"/>
  <c r="F4547" i="4"/>
  <c r="F4546" i="4"/>
  <c r="F4545" i="4"/>
  <c r="F4544" i="4"/>
  <c r="F4543" i="4"/>
  <c r="F4542" i="4"/>
  <c r="F4541" i="4"/>
  <c r="F4540" i="4"/>
  <c r="F4539" i="4"/>
  <c r="F4538" i="4"/>
  <c r="F4537" i="4"/>
  <c r="F4536" i="4"/>
  <c r="F4535" i="4"/>
  <c r="F4534" i="4"/>
  <c r="F4533" i="4"/>
  <c r="F4532" i="4"/>
  <c r="F4531" i="4"/>
  <c r="F4530" i="4"/>
  <c r="F4529" i="4"/>
  <c r="F4528" i="4"/>
  <c r="F4527" i="4"/>
  <c r="F4526" i="4"/>
  <c r="F4525" i="4"/>
  <c r="F4524" i="4"/>
  <c r="F4523" i="4"/>
  <c r="F4522" i="4"/>
  <c r="F4521" i="4"/>
  <c r="F4520" i="4"/>
  <c r="F4519" i="4"/>
  <c r="F4518" i="4"/>
  <c r="F4517" i="4"/>
  <c r="F4516" i="4"/>
  <c r="F4515" i="4"/>
  <c r="F4514" i="4"/>
  <c r="F4513" i="4"/>
  <c r="F4512" i="4"/>
  <c r="F4511" i="4"/>
  <c r="F4510" i="4"/>
  <c r="F4509" i="4"/>
  <c r="F4508" i="4"/>
  <c r="F4507" i="4"/>
  <c r="F4506" i="4"/>
  <c r="F4505" i="4"/>
  <c r="F4504" i="4"/>
  <c r="F4503" i="4"/>
  <c r="F4502" i="4"/>
  <c r="F4501" i="4"/>
  <c r="F4500" i="4"/>
  <c r="F4499" i="4"/>
  <c r="F4498" i="4"/>
  <c r="F4497" i="4"/>
  <c r="F4496" i="4"/>
  <c r="F4495" i="4"/>
  <c r="F4494" i="4"/>
  <c r="F4493" i="4"/>
  <c r="F4492" i="4"/>
  <c r="F4491" i="4"/>
  <c r="F4490" i="4"/>
  <c r="F4489" i="4"/>
  <c r="F4488" i="4"/>
  <c r="F4487" i="4"/>
  <c r="F4486" i="4"/>
  <c r="F4485" i="4"/>
  <c r="F4484" i="4"/>
  <c r="F4483" i="4"/>
  <c r="F4482" i="4"/>
  <c r="F4481" i="4"/>
  <c r="F4480" i="4"/>
  <c r="F4479" i="4"/>
  <c r="F4478" i="4"/>
  <c r="F4477" i="4"/>
  <c r="F4476" i="4"/>
  <c r="F4475" i="4"/>
  <c r="F4474" i="4"/>
  <c r="F4473" i="4"/>
  <c r="F4472" i="4"/>
  <c r="F4471" i="4"/>
  <c r="F4470" i="4"/>
  <c r="F4469" i="4"/>
  <c r="F4468" i="4"/>
  <c r="F4467" i="4"/>
  <c r="F4466" i="4"/>
  <c r="F4465" i="4"/>
  <c r="F4464" i="4"/>
  <c r="F4463" i="4"/>
  <c r="F4462" i="4"/>
  <c r="F4461" i="4"/>
  <c r="F4460" i="4"/>
  <c r="F4459" i="4"/>
  <c r="F4458" i="4"/>
  <c r="F4457" i="4"/>
  <c r="F4456" i="4"/>
  <c r="F4455" i="4"/>
  <c r="F4454" i="4"/>
  <c r="F4453" i="4"/>
  <c r="F4452" i="4"/>
  <c r="F4451" i="4"/>
  <c r="F4450" i="4"/>
  <c r="F4449" i="4"/>
  <c r="F4448" i="4"/>
  <c r="F4447" i="4"/>
  <c r="F4446" i="4"/>
  <c r="F4445" i="4"/>
  <c r="F4444" i="4"/>
  <c r="F4443" i="4"/>
  <c r="F4442" i="4"/>
  <c r="F4441" i="4"/>
  <c r="F4440" i="4"/>
  <c r="F4439" i="4"/>
  <c r="F4438" i="4"/>
  <c r="F4437" i="4"/>
  <c r="F4436" i="4"/>
  <c r="F4435" i="4"/>
  <c r="F4434" i="4"/>
  <c r="F4433" i="4"/>
  <c r="F4432" i="4"/>
  <c r="F4431" i="4"/>
  <c r="F4430" i="4"/>
  <c r="F4429" i="4"/>
  <c r="F4428" i="4"/>
  <c r="F4427" i="4"/>
  <c r="F4426" i="4"/>
  <c r="F4425" i="4"/>
  <c r="F4424" i="4"/>
  <c r="F4423" i="4"/>
  <c r="F4422" i="4"/>
  <c r="F4421" i="4"/>
  <c r="F4420" i="4"/>
  <c r="F4419" i="4"/>
  <c r="F4418" i="4"/>
  <c r="F4417" i="4"/>
  <c r="F4416" i="4"/>
  <c r="F4415" i="4"/>
  <c r="F4414" i="4"/>
  <c r="F4413" i="4"/>
  <c r="F4412" i="4"/>
  <c r="F4411" i="4"/>
  <c r="F4410" i="4"/>
  <c r="F4409" i="4"/>
  <c r="F4408" i="4"/>
  <c r="F4407" i="4"/>
  <c r="F4406" i="4"/>
  <c r="F4405" i="4"/>
  <c r="F4404" i="4"/>
  <c r="F4403" i="4"/>
  <c r="F4402" i="4"/>
  <c r="F4401" i="4"/>
  <c r="F4400" i="4"/>
  <c r="F4399" i="4"/>
  <c r="F4398" i="4"/>
  <c r="F4397" i="4"/>
  <c r="F4396" i="4"/>
  <c r="F4395" i="4"/>
  <c r="F4394" i="4"/>
  <c r="F4393" i="4"/>
  <c r="F4392" i="4"/>
  <c r="F4391" i="4"/>
  <c r="F4390" i="4"/>
  <c r="F4389" i="4"/>
  <c r="F4388" i="4"/>
  <c r="F4387" i="4"/>
  <c r="F4386" i="4"/>
  <c r="F4385" i="4"/>
  <c r="F4384" i="4"/>
  <c r="F4383" i="4"/>
  <c r="F4382" i="4"/>
  <c r="F4381" i="4"/>
  <c r="F4380" i="4"/>
  <c r="F4379" i="4"/>
  <c r="F4378" i="4"/>
  <c r="F4377" i="4"/>
  <c r="F4376" i="4"/>
  <c r="F4375" i="4"/>
  <c r="F4374" i="4"/>
  <c r="F4373" i="4"/>
  <c r="F4372" i="4"/>
  <c r="F4371" i="4"/>
  <c r="F4370" i="4"/>
  <c r="F4369" i="4"/>
  <c r="F4368" i="4"/>
  <c r="F4367" i="4"/>
  <c r="F4366" i="4"/>
  <c r="F4365" i="4"/>
  <c r="F4364" i="4"/>
  <c r="F4363" i="4"/>
  <c r="F4362" i="4"/>
  <c r="F4361" i="4"/>
  <c r="F4360" i="4"/>
  <c r="F4359" i="4"/>
  <c r="F4358" i="4"/>
  <c r="F4357" i="4"/>
  <c r="F4356" i="4"/>
  <c r="F4355" i="4"/>
  <c r="F4354" i="4"/>
  <c r="F4353" i="4"/>
  <c r="F4352" i="4"/>
  <c r="F4351" i="4"/>
  <c r="F4350" i="4"/>
  <c r="F4349" i="4"/>
  <c r="F4348" i="4"/>
  <c r="F4347" i="4"/>
  <c r="F4346" i="4"/>
  <c r="F4345" i="4"/>
  <c r="F4344" i="4"/>
  <c r="F4343" i="4"/>
  <c r="F4342" i="4"/>
  <c r="F4341" i="4"/>
  <c r="F4340" i="4"/>
  <c r="F4339" i="4"/>
  <c r="F4338" i="4"/>
  <c r="F4337" i="4"/>
  <c r="F4336" i="4"/>
  <c r="F4335" i="4"/>
  <c r="F4334" i="4"/>
  <c r="F4333" i="4"/>
  <c r="F4332" i="4"/>
  <c r="F4331" i="4"/>
  <c r="F4330" i="4"/>
  <c r="F4329" i="4"/>
  <c r="F4328" i="4"/>
  <c r="F4327" i="4"/>
  <c r="F4326" i="4"/>
  <c r="F4325" i="4"/>
  <c r="F4324" i="4"/>
  <c r="F4323" i="4"/>
  <c r="F4322" i="4"/>
  <c r="F4321" i="4"/>
  <c r="F4320" i="4"/>
  <c r="F4319" i="4"/>
  <c r="F4318" i="4"/>
  <c r="F4317" i="4"/>
  <c r="F4316" i="4"/>
  <c r="F4315" i="4"/>
  <c r="F4314" i="4"/>
  <c r="F4313" i="4"/>
  <c r="F4312" i="4"/>
  <c r="F4311" i="4"/>
  <c r="F4310" i="4"/>
  <c r="F4309" i="4"/>
  <c r="F4308" i="4"/>
  <c r="F4307" i="4"/>
  <c r="F4306" i="4"/>
  <c r="F4305" i="4"/>
  <c r="F4304" i="4"/>
  <c r="F4303" i="4"/>
  <c r="F4302" i="4"/>
  <c r="F4301" i="4"/>
  <c r="F4300" i="4"/>
  <c r="F4299" i="4"/>
  <c r="F4298" i="4"/>
  <c r="F4297" i="4"/>
  <c r="F4296" i="4"/>
  <c r="F4295" i="4"/>
  <c r="F4294" i="4"/>
  <c r="F4293" i="4"/>
  <c r="F4292" i="4"/>
  <c r="F4291" i="4"/>
  <c r="F4290" i="4"/>
  <c r="F4289" i="4"/>
  <c r="F4288" i="4"/>
  <c r="F4287" i="4"/>
  <c r="F4286" i="4"/>
  <c r="F4285" i="4"/>
  <c r="F4284" i="4"/>
  <c r="F4283" i="4"/>
  <c r="F4282" i="4"/>
  <c r="F4281" i="4"/>
  <c r="F4280" i="4"/>
  <c r="F4279" i="4"/>
  <c r="F4278" i="4"/>
  <c r="F4277" i="4"/>
  <c r="F4276" i="4"/>
  <c r="F4275" i="4"/>
  <c r="F4274" i="4"/>
  <c r="F4273" i="4"/>
  <c r="F4272" i="4"/>
  <c r="F4271" i="4"/>
  <c r="F4270" i="4"/>
  <c r="F4269" i="4"/>
  <c r="F4268" i="4"/>
  <c r="F4267" i="4"/>
  <c r="F4266" i="4"/>
  <c r="F4265" i="4"/>
  <c r="F4264" i="4"/>
  <c r="F4263" i="4"/>
  <c r="F4262" i="4"/>
  <c r="F4261" i="4"/>
  <c r="F4260" i="4"/>
  <c r="F4259" i="4"/>
  <c r="F4258" i="4"/>
  <c r="F4257" i="4"/>
  <c r="F4256" i="4"/>
  <c r="F4255" i="4"/>
  <c r="F4254" i="4"/>
  <c r="F4253" i="4"/>
  <c r="F4252" i="4"/>
  <c r="F4251" i="4"/>
  <c r="F4250" i="4"/>
  <c r="F4249" i="4"/>
  <c r="F4248" i="4"/>
  <c r="F4247" i="4"/>
  <c r="F4246" i="4"/>
  <c r="F4245" i="4"/>
  <c r="F4244" i="4"/>
  <c r="F4243" i="4"/>
  <c r="F4242" i="4"/>
  <c r="F4241" i="4"/>
  <c r="F4240" i="4"/>
  <c r="F4239" i="4"/>
  <c r="F4238" i="4"/>
  <c r="F4237" i="4"/>
  <c r="F4236" i="4"/>
  <c r="F4235" i="4"/>
  <c r="F4234" i="4"/>
  <c r="F4233" i="4"/>
  <c r="F4232" i="4"/>
  <c r="F4231" i="4"/>
  <c r="F4230" i="4"/>
  <c r="F4229" i="4"/>
  <c r="F4228" i="4"/>
  <c r="F4227" i="4"/>
  <c r="F4226" i="4"/>
  <c r="F4225" i="4"/>
  <c r="F4224" i="4"/>
  <c r="F4223" i="4"/>
  <c r="F4222" i="4"/>
  <c r="F4221" i="4"/>
  <c r="F4220" i="4"/>
  <c r="F4219" i="4"/>
  <c r="F4218" i="4"/>
  <c r="F4217" i="4"/>
  <c r="F4216" i="4"/>
  <c r="F4215" i="4"/>
  <c r="F4214" i="4"/>
  <c r="F4213" i="4"/>
  <c r="F4212" i="4"/>
  <c r="F4211" i="4"/>
  <c r="F4210" i="4"/>
  <c r="F4209" i="4"/>
  <c r="F4208" i="4"/>
  <c r="F4207" i="4"/>
  <c r="F4206" i="4"/>
  <c r="F4205" i="4"/>
  <c r="F4204" i="4"/>
  <c r="F4203" i="4"/>
  <c r="F4202" i="4"/>
  <c r="F4201" i="4"/>
  <c r="F4200" i="4"/>
  <c r="F4199" i="4"/>
  <c r="F4198" i="4"/>
  <c r="F4197" i="4"/>
  <c r="F4196" i="4"/>
  <c r="F4195" i="4"/>
  <c r="F4194" i="4"/>
  <c r="F4193" i="4"/>
  <c r="F4192" i="4"/>
  <c r="F4191" i="4"/>
  <c r="F4190" i="4"/>
  <c r="F4189" i="4"/>
  <c r="F4188" i="4"/>
  <c r="F4187" i="4"/>
  <c r="F4186" i="4"/>
  <c r="F4185" i="4"/>
  <c r="F4184" i="4"/>
  <c r="F4183" i="4"/>
  <c r="F4182" i="4"/>
  <c r="F4181" i="4"/>
  <c r="F4180" i="4"/>
  <c r="F4179" i="4"/>
  <c r="F4178" i="4"/>
  <c r="F4177" i="4"/>
  <c r="F4176" i="4"/>
  <c r="F4175" i="4"/>
  <c r="F4174" i="4"/>
  <c r="F4173" i="4"/>
  <c r="F4172" i="4"/>
  <c r="F4171" i="4"/>
  <c r="F4170" i="4"/>
  <c r="F4169" i="4"/>
  <c r="F4168" i="4"/>
  <c r="F4167" i="4"/>
  <c r="F4166" i="4"/>
  <c r="F4165" i="4"/>
  <c r="F4164" i="4"/>
  <c r="F4163" i="4"/>
  <c r="F4162" i="4"/>
  <c r="F4161" i="4"/>
  <c r="F4160" i="4"/>
  <c r="F4159" i="4"/>
  <c r="F4158" i="4"/>
  <c r="F4157" i="4"/>
  <c r="F4156" i="4"/>
  <c r="F4155" i="4"/>
  <c r="F4154" i="4"/>
  <c r="F4153" i="4"/>
  <c r="F4152" i="4"/>
  <c r="F4151" i="4"/>
  <c r="F4150" i="4"/>
  <c r="F4149" i="4"/>
  <c r="F4148" i="4"/>
  <c r="F4147" i="4"/>
  <c r="F4146" i="4"/>
  <c r="F4145" i="4"/>
  <c r="F4144" i="4"/>
  <c r="F4143" i="4"/>
  <c r="F4142" i="4"/>
  <c r="F4141" i="4"/>
  <c r="F4140" i="4"/>
  <c r="F4139" i="4"/>
  <c r="F4138" i="4"/>
  <c r="F4137" i="4"/>
  <c r="F4136" i="4"/>
  <c r="F4135" i="4"/>
  <c r="F4134" i="4"/>
  <c r="F4133" i="4"/>
  <c r="F4132" i="4"/>
  <c r="F4131" i="4"/>
  <c r="F4130" i="4"/>
  <c r="F4129" i="4"/>
  <c r="F4128" i="4"/>
  <c r="F4127" i="4"/>
  <c r="F4126" i="4"/>
  <c r="F4125" i="4"/>
  <c r="F4124" i="4"/>
  <c r="F4123" i="4"/>
  <c r="F4122" i="4"/>
  <c r="F4121" i="4"/>
  <c r="F4120" i="4"/>
  <c r="F4119" i="4"/>
  <c r="F4118" i="4"/>
  <c r="F4117" i="4"/>
  <c r="F4116" i="4"/>
  <c r="F4115" i="4"/>
  <c r="F4114" i="4"/>
  <c r="F4113" i="4"/>
  <c r="F4112" i="4"/>
  <c r="F4111" i="4"/>
  <c r="F4110" i="4"/>
  <c r="F4109" i="4"/>
  <c r="F4108" i="4"/>
  <c r="F4107" i="4"/>
  <c r="F4106" i="4"/>
  <c r="F4105" i="4"/>
  <c r="F4104" i="4"/>
  <c r="F4103" i="4"/>
  <c r="F4102" i="4"/>
  <c r="F4101" i="4"/>
  <c r="F4100" i="4"/>
  <c r="F4099" i="4"/>
  <c r="F4098" i="4"/>
  <c r="F4097" i="4"/>
  <c r="F4096" i="4"/>
  <c r="F4095" i="4"/>
  <c r="F4094" i="4"/>
  <c r="F4093" i="4"/>
  <c r="F4092" i="4"/>
  <c r="F4091" i="4"/>
  <c r="F4090" i="4"/>
  <c r="F4089" i="4"/>
  <c r="F4088" i="4"/>
  <c r="F4087" i="4"/>
  <c r="F4086" i="4"/>
  <c r="F4085" i="4"/>
  <c r="F4084" i="4"/>
  <c r="F4083" i="4"/>
  <c r="F4082" i="4"/>
  <c r="F4081" i="4"/>
  <c r="F4080" i="4"/>
  <c r="F4079" i="4"/>
  <c r="F4078" i="4"/>
  <c r="F4077" i="4"/>
  <c r="F4076" i="4"/>
  <c r="F4075" i="4"/>
  <c r="F4074" i="4"/>
  <c r="F4073" i="4"/>
  <c r="F4072" i="4"/>
  <c r="F4071" i="4"/>
  <c r="F4070" i="4"/>
  <c r="F4069" i="4"/>
  <c r="F4068" i="4"/>
  <c r="F4067" i="4"/>
  <c r="F4066" i="4"/>
  <c r="F4065" i="4"/>
  <c r="F4064" i="4"/>
  <c r="F4063" i="4"/>
  <c r="F4062" i="4"/>
  <c r="F4061" i="4"/>
  <c r="F4060" i="4"/>
  <c r="F4059" i="4"/>
  <c r="F4058" i="4"/>
  <c r="F4057" i="4"/>
  <c r="F4056" i="4"/>
  <c r="F4055" i="4"/>
  <c r="F4054" i="4"/>
  <c r="F4053" i="4"/>
  <c r="F4052" i="4"/>
  <c r="F4051" i="4"/>
  <c r="F4050" i="4"/>
  <c r="F4049" i="4"/>
  <c r="F4048" i="4"/>
  <c r="F4047" i="4"/>
  <c r="F4046" i="4"/>
  <c r="F4045" i="4"/>
  <c r="F4044" i="4"/>
  <c r="F4043" i="4"/>
  <c r="F4042" i="4"/>
  <c r="F4041" i="4"/>
  <c r="F4040" i="4"/>
  <c r="F4039" i="4"/>
  <c r="F4038" i="4"/>
  <c r="F4037" i="4"/>
  <c r="F4036" i="4"/>
  <c r="F4035" i="4"/>
  <c r="F4034" i="4"/>
  <c r="F4033" i="4"/>
  <c r="F4032" i="4"/>
  <c r="F4031" i="4"/>
  <c r="F4030" i="4"/>
  <c r="F4029" i="4"/>
  <c r="F4028" i="4"/>
  <c r="F4027" i="4"/>
  <c r="F4026" i="4"/>
  <c r="F4025" i="4"/>
  <c r="F4024" i="4"/>
  <c r="F4023" i="4"/>
  <c r="F4022" i="4"/>
  <c r="F4021" i="4"/>
  <c r="F4020" i="4"/>
  <c r="F4019" i="4"/>
  <c r="F4018" i="4"/>
  <c r="F4017" i="4"/>
  <c r="F4016" i="4"/>
  <c r="F4015" i="4"/>
  <c r="F4014" i="4"/>
  <c r="F4013" i="4"/>
  <c r="F4012" i="4"/>
  <c r="F4011" i="4"/>
  <c r="F4010" i="4"/>
  <c r="F4009" i="4"/>
  <c r="F4008" i="4"/>
  <c r="F4007" i="4"/>
  <c r="F4006" i="4"/>
  <c r="F4005" i="4"/>
  <c r="F4004" i="4"/>
  <c r="F4003" i="4"/>
  <c r="F4002" i="4"/>
  <c r="F4001" i="4"/>
  <c r="F4000" i="4"/>
  <c r="F3999" i="4"/>
  <c r="F3998" i="4"/>
  <c r="F3997" i="4"/>
  <c r="F3996" i="4"/>
  <c r="F3995" i="4"/>
  <c r="F3994" i="4"/>
  <c r="F3993" i="4"/>
  <c r="F3992" i="4"/>
  <c r="F3991" i="4"/>
  <c r="F3990" i="4"/>
  <c r="F3989" i="4"/>
  <c r="F3988" i="4"/>
  <c r="F3987" i="4"/>
  <c r="F3986" i="4"/>
  <c r="F3985" i="4"/>
  <c r="F3984" i="4"/>
  <c r="F3983" i="4"/>
  <c r="F3982" i="4"/>
  <c r="F3981" i="4"/>
  <c r="F3980" i="4"/>
  <c r="F3979" i="4"/>
  <c r="F3978" i="4"/>
  <c r="F3977" i="4"/>
  <c r="F3976" i="4"/>
  <c r="F3975" i="4"/>
  <c r="F3974" i="4"/>
  <c r="F3973" i="4"/>
  <c r="F3972" i="4"/>
  <c r="F3971" i="4"/>
  <c r="F3970" i="4"/>
  <c r="F3969" i="4"/>
  <c r="F3968" i="4"/>
  <c r="F3967" i="4"/>
  <c r="F3966" i="4"/>
  <c r="F3965" i="4"/>
  <c r="F3964" i="4"/>
  <c r="F3963" i="4"/>
  <c r="F3962" i="4"/>
  <c r="F3961" i="4"/>
  <c r="F3960" i="4"/>
  <c r="F3959" i="4"/>
  <c r="F3958" i="4"/>
  <c r="F3957" i="4"/>
  <c r="F3956" i="4"/>
  <c r="F3955" i="4"/>
  <c r="F3954" i="4"/>
  <c r="F3953" i="4"/>
  <c r="F3952" i="4"/>
  <c r="F3951" i="4"/>
  <c r="F3950" i="4"/>
  <c r="F3949" i="4"/>
  <c r="F3948" i="4"/>
  <c r="F3947" i="4"/>
  <c r="F3946" i="4"/>
  <c r="F3945" i="4"/>
  <c r="F3944" i="4"/>
  <c r="F3943" i="4"/>
  <c r="F3942" i="4"/>
  <c r="F3941" i="4"/>
  <c r="F3940" i="4"/>
  <c r="F3939" i="4"/>
  <c r="F3938" i="4"/>
  <c r="F3937" i="4"/>
  <c r="F3936" i="4"/>
  <c r="F3935" i="4"/>
  <c r="F3934" i="4"/>
  <c r="F3933" i="4"/>
  <c r="F3932" i="4"/>
  <c r="F3931" i="4"/>
  <c r="F3930" i="4"/>
  <c r="F3929" i="4"/>
  <c r="F3928" i="4"/>
  <c r="F3927" i="4"/>
  <c r="F3926" i="4"/>
  <c r="F3925" i="4"/>
  <c r="F3924" i="4"/>
  <c r="F3923" i="4"/>
  <c r="F3922" i="4"/>
  <c r="F3921" i="4"/>
  <c r="F3920" i="4"/>
  <c r="F3919" i="4"/>
  <c r="F3918" i="4"/>
  <c r="F3917" i="4"/>
  <c r="F3916" i="4"/>
  <c r="F3915" i="4"/>
  <c r="F3914" i="4"/>
  <c r="F3913" i="4"/>
  <c r="F3912" i="4"/>
  <c r="F3911" i="4"/>
  <c r="F3910" i="4"/>
  <c r="F3909" i="4"/>
  <c r="F3908" i="4"/>
  <c r="F3907" i="4"/>
  <c r="F3906" i="4"/>
  <c r="F3905" i="4"/>
  <c r="F3904" i="4"/>
  <c r="F3903" i="4"/>
  <c r="F3902" i="4"/>
  <c r="F3901" i="4"/>
  <c r="F3900" i="4"/>
  <c r="F3899" i="4"/>
  <c r="F3898" i="4"/>
  <c r="F3897" i="4"/>
  <c r="F3896" i="4"/>
  <c r="F3895" i="4"/>
  <c r="F3894" i="4"/>
  <c r="F3893" i="4"/>
  <c r="F3892" i="4"/>
  <c r="F3891" i="4"/>
  <c r="F3890" i="4"/>
  <c r="F3889" i="4"/>
  <c r="F3888" i="4"/>
  <c r="F3887" i="4"/>
  <c r="F3886" i="4"/>
  <c r="F3885" i="4"/>
  <c r="F3884" i="4"/>
  <c r="F3883" i="4"/>
  <c r="F3882" i="4"/>
  <c r="F3881" i="4"/>
  <c r="F3880" i="4"/>
  <c r="F3879" i="4"/>
  <c r="F3878" i="4"/>
  <c r="F3877" i="4"/>
  <c r="F3876" i="4"/>
  <c r="F3875" i="4"/>
  <c r="F3874" i="4"/>
  <c r="F3873" i="4"/>
  <c r="F3872" i="4"/>
  <c r="F3871" i="4"/>
  <c r="F3870" i="4"/>
  <c r="F3869" i="4"/>
  <c r="F3868" i="4"/>
  <c r="F3867" i="4"/>
  <c r="F3866" i="4"/>
  <c r="F3865" i="4"/>
  <c r="F3864" i="4"/>
  <c r="F3863" i="4"/>
  <c r="F3862" i="4"/>
  <c r="F3861" i="4"/>
  <c r="F3860" i="4"/>
  <c r="F3859" i="4"/>
  <c r="F3858" i="4"/>
  <c r="F3857" i="4"/>
  <c r="F3856" i="4"/>
  <c r="F3855" i="4"/>
  <c r="F3854" i="4"/>
  <c r="F3853" i="4"/>
  <c r="F3852" i="4"/>
  <c r="F3851" i="4"/>
  <c r="F3850" i="4"/>
  <c r="F3849" i="4"/>
  <c r="F3848" i="4"/>
  <c r="F3847" i="4"/>
  <c r="F3846" i="4"/>
  <c r="F3845" i="4"/>
  <c r="F3844" i="4"/>
  <c r="F3843" i="4"/>
  <c r="F3842" i="4"/>
  <c r="F3841" i="4"/>
  <c r="F3840" i="4"/>
  <c r="F3839" i="4"/>
  <c r="F3838" i="4"/>
  <c r="F3837" i="4"/>
  <c r="F3836" i="4"/>
  <c r="F3835" i="4"/>
  <c r="F3834" i="4"/>
  <c r="F3833" i="4"/>
  <c r="F3832" i="4"/>
  <c r="F3831" i="4"/>
  <c r="F3830" i="4"/>
  <c r="F3829" i="4"/>
  <c r="F3828" i="4"/>
  <c r="F3827" i="4"/>
  <c r="F3826" i="4"/>
  <c r="F3825" i="4"/>
  <c r="F3824" i="4"/>
  <c r="F3823" i="4"/>
  <c r="F3822" i="4"/>
  <c r="F3821" i="4"/>
  <c r="F3820" i="4"/>
  <c r="F3819" i="4"/>
  <c r="F3818" i="4"/>
  <c r="F3817" i="4"/>
  <c r="F3816" i="4"/>
  <c r="F3815" i="4"/>
  <c r="F3814" i="4"/>
  <c r="F3813" i="4"/>
  <c r="F3812" i="4"/>
  <c r="F3811" i="4"/>
  <c r="F3810" i="4"/>
  <c r="F3809" i="4"/>
  <c r="F3808" i="4"/>
  <c r="F3807" i="4"/>
  <c r="F3806" i="4"/>
  <c r="F3805" i="4"/>
  <c r="F3804" i="4"/>
  <c r="F3803" i="4"/>
  <c r="F3802" i="4"/>
  <c r="F3801" i="4"/>
  <c r="F3800" i="4"/>
  <c r="F3799" i="4"/>
  <c r="F3798" i="4"/>
  <c r="F3797" i="4"/>
  <c r="F3796" i="4"/>
  <c r="F3795" i="4"/>
  <c r="F3794" i="4"/>
  <c r="F3793" i="4"/>
  <c r="F3792" i="4"/>
  <c r="F3791" i="4"/>
  <c r="F3790" i="4"/>
  <c r="F3789" i="4"/>
  <c r="F3788" i="4"/>
  <c r="F3787" i="4"/>
  <c r="F3786" i="4"/>
  <c r="F3785" i="4"/>
  <c r="F3784" i="4"/>
  <c r="F3783" i="4"/>
  <c r="F3782" i="4"/>
  <c r="F3781" i="4"/>
  <c r="F3780" i="4"/>
  <c r="F3779" i="4"/>
  <c r="F3778" i="4"/>
  <c r="F3777" i="4"/>
  <c r="F3776" i="4"/>
  <c r="F3775" i="4"/>
  <c r="F3774" i="4"/>
  <c r="F3773" i="4"/>
  <c r="F3772" i="4"/>
  <c r="F3771" i="4"/>
  <c r="F3770" i="4"/>
  <c r="F3769" i="4"/>
  <c r="F3768" i="4"/>
  <c r="F3767" i="4"/>
  <c r="F3766" i="4"/>
  <c r="F3765" i="4"/>
  <c r="F3764" i="4"/>
  <c r="F3763" i="4"/>
  <c r="F3762" i="4"/>
  <c r="F3761" i="4"/>
  <c r="F3760" i="4"/>
  <c r="F3759" i="4"/>
  <c r="F3758" i="4"/>
  <c r="F3757" i="4"/>
  <c r="F3756" i="4"/>
  <c r="F3755" i="4"/>
  <c r="F3754" i="4"/>
  <c r="F3753" i="4"/>
  <c r="F3752" i="4"/>
  <c r="F3751" i="4"/>
  <c r="F3750" i="4"/>
  <c r="F3749" i="4"/>
  <c r="F3748" i="4"/>
  <c r="F3747" i="4"/>
  <c r="F3746" i="4"/>
  <c r="F3745" i="4"/>
  <c r="F3744" i="4"/>
  <c r="F3743" i="4"/>
  <c r="F3742" i="4"/>
  <c r="F3741" i="4"/>
  <c r="F3740" i="4"/>
  <c r="F3739" i="4"/>
  <c r="F3738" i="4"/>
  <c r="F3737" i="4"/>
  <c r="F3736" i="4"/>
  <c r="F3735" i="4"/>
  <c r="F3734" i="4"/>
  <c r="F3733" i="4"/>
  <c r="F3732" i="4"/>
  <c r="F3731" i="4"/>
  <c r="F3730" i="4"/>
  <c r="F3729" i="4"/>
  <c r="F3728" i="4"/>
  <c r="F3727" i="4"/>
  <c r="F3726" i="4"/>
  <c r="F3725" i="4"/>
  <c r="F3724" i="4"/>
  <c r="F3723" i="4"/>
  <c r="F3722" i="4"/>
  <c r="F3721" i="4"/>
  <c r="F3720" i="4"/>
  <c r="F3719" i="4"/>
  <c r="F3718" i="4"/>
  <c r="F3717" i="4"/>
  <c r="F3716" i="4"/>
  <c r="F3715" i="4"/>
  <c r="F3714" i="4"/>
  <c r="F3713" i="4"/>
  <c r="F3712" i="4"/>
  <c r="F3711" i="4"/>
  <c r="F3710" i="4"/>
  <c r="F3709" i="4"/>
  <c r="F3708" i="4"/>
  <c r="F3707" i="4"/>
  <c r="F3706" i="4"/>
  <c r="F3705" i="4"/>
  <c r="F3704" i="4"/>
  <c r="F3703" i="4"/>
  <c r="F3702" i="4"/>
  <c r="F3701" i="4"/>
  <c r="F3700" i="4"/>
  <c r="F3699" i="4"/>
  <c r="F3698" i="4"/>
  <c r="F3697" i="4"/>
  <c r="F3696" i="4"/>
  <c r="F3695" i="4"/>
  <c r="F3694" i="4"/>
  <c r="F3693" i="4"/>
  <c r="F3692" i="4"/>
  <c r="F3691" i="4"/>
  <c r="F3690" i="4"/>
  <c r="F3689" i="4"/>
  <c r="F3688" i="4"/>
  <c r="F3687" i="4"/>
  <c r="F3686" i="4"/>
  <c r="F3685" i="4"/>
  <c r="F3684" i="4"/>
  <c r="F3683" i="4"/>
  <c r="F3682" i="4"/>
  <c r="F3681" i="4"/>
  <c r="F3680" i="4"/>
  <c r="F3679" i="4"/>
  <c r="F3678" i="4"/>
  <c r="F3677" i="4"/>
  <c r="F3676" i="4"/>
  <c r="F3675" i="4"/>
  <c r="F3674" i="4"/>
  <c r="F3673" i="4"/>
  <c r="F3672" i="4"/>
  <c r="F3671" i="4"/>
  <c r="F3670" i="4"/>
  <c r="F3669" i="4"/>
  <c r="F3668" i="4"/>
  <c r="F3667" i="4"/>
  <c r="F3666" i="4"/>
  <c r="F3665" i="4"/>
  <c r="F3664" i="4"/>
  <c r="F3663" i="4"/>
  <c r="F3662" i="4"/>
  <c r="F3661" i="4"/>
  <c r="F3660" i="4"/>
  <c r="F3659" i="4"/>
  <c r="F3658" i="4"/>
  <c r="F3657" i="4"/>
  <c r="F3656" i="4"/>
  <c r="F3655" i="4"/>
  <c r="F3654" i="4"/>
  <c r="F3653" i="4"/>
  <c r="F3652" i="4"/>
  <c r="F3651" i="4"/>
  <c r="F3650" i="4"/>
  <c r="F3649" i="4"/>
  <c r="F3648" i="4"/>
  <c r="F3647" i="4"/>
  <c r="F3646" i="4"/>
  <c r="F3645" i="4"/>
  <c r="F3644" i="4"/>
  <c r="F3643" i="4"/>
  <c r="F3642" i="4"/>
  <c r="F3641" i="4"/>
  <c r="F3640" i="4"/>
  <c r="F3639" i="4"/>
  <c r="F3638" i="4"/>
  <c r="F3637" i="4"/>
  <c r="F3636" i="4"/>
  <c r="F3635" i="4"/>
  <c r="F3634" i="4"/>
  <c r="F3633" i="4"/>
  <c r="F3632" i="4"/>
  <c r="F3631" i="4"/>
  <c r="F3630" i="4"/>
  <c r="F3629" i="4"/>
  <c r="F3628" i="4"/>
  <c r="F3627" i="4"/>
  <c r="F3626" i="4"/>
  <c r="F3625" i="4"/>
  <c r="F3624" i="4"/>
  <c r="F3623" i="4"/>
  <c r="F3622" i="4"/>
  <c r="F3621" i="4"/>
  <c r="F3620" i="4"/>
  <c r="F3619" i="4"/>
  <c r="F3618" i="4"/>
  <c r="F3617" i="4"/>
  <c r="F3616" i="4"/>
  <c r="F3615" i="4"/>
  <c r="F3614" i="4"/>
  <c r="F3613" i="4"/>
  <c r="F3612" i="4"/>
  <c r="F3611" i="4"/>
  <c r="F3610" i="4"/>
  <c r="F3609" i="4"/>
  <c r="F3608" i="4"/>
  <c r="F3607" i="4"/>
  <c r="F3606" i="4"/>
  <c r="F3605" i="4"/>
  <c r="F3604" i="4"/>
  <c r="F3603" i="4"/>
  <c r="F3602" i="4"/>
  <c r="F3601" i="4"/>
  <c r="F3600" i="4"/>
  <c r="F3599" i="4"/>
  <c r="F3598" i="4"/>
  <c r="F3597" i="4"/>
  <c r="F3596" i="4"/>
  <c r="F3595" i="4"/>
  <c r="F3594" i="4"/>
  <c r="F3593" i="4"/>
  <c r="F3592" i="4"/>
  <c r="F3591" i="4"/>
  <c r="F3590" i="4"/>
  <c r="F3589" i="4"/>
  <c r="F3588" i="4"/>
  <c r="F3587" i="4"/>
  <c r="F3586" i="4"/>
  <c r="F3585" i="4"/>
  <c r="F3584" i="4"/>
  <c r="F3583" i="4"/>
  <c r="F3582" i="4"/>
  <c r="F3581" i="4"/>
  <c r="F3580" i="4"/>
  <c r="F3579" i="4"/>
  <c r="F3578" i="4"/>
  <c r="F3577" i="4"/>
  <c r="F3576" i="4"/>
  <c r="F3575" i="4"/>
  <c r="F3574" i="4"/>
  <c r="F3573" i="4"/>
  <c r="F3572" i="4"/>
  <c r="F3571" i="4"/>
  <c r="F3570" i="4"/>
  <c r="F3569" i="4"/>
  <c r="F3568" i="4"/>
  <c r="F3567" i="4"/>
  <c r="F3566" i="4"/>
  <c r="F3565" i="4"/>
  <c r="F3564" i="4"/>
  <c r="F3563" i="4"/>
  <c r="F3562" i="4"/>
  <c r="F3561" i="4"/>
  <c r="F3560" i="4"/>
  <c r="F3559" i="4"/>
  <c r="F3558" i="4"/>
  <c r="F3557" i="4"/>
  <c r="F3556" i="4"/>
  <c r="F3555" i="4"/>
  <c r="F3554" i="4"/>
  <c r="F3553" i="4"/>
  <c r="F3552" i="4"/>
  <c r="F3551" i="4"/>
  <c r="F3550" i="4"/>
  <c r="F3549" i="4"/>
  <c r="F3548" i="4"/>
  <c r="F3547" i="4"/>
  <c r="F3546" i="4"/>
  <c r="F3545" i="4"/>
  <c r="F3544" i="4"/>
  <c r="F3543" i="4"/>
  <c r="F3542" i="4"/>
  <c r="F3541" i="4"/>
  <c r="F3540" i="4"/>
  <c r="F3539" i="4"/>
  <c r="F3538" i="4"/>
  <c r="F3537" i="4"/>
  <c r="F3536" i="4"/>
  <c r="F3535" i="4"/>
  <c r="F3534" i="4"/>
  <c r="F3533" i="4"/>
  <c r="F3532" i="4"/>
  <c r="F3531" i="4"/>
  <c r="F3530" i="4"/>
  <c r="F3529" i="4"/>
  <c r="F3528" i="4"/>
  <c r="F3527" i="4"/>
  <c r="F3526" i="4"/>
  <c r="F3525" i="4"/>
  <c r="F3524" i="4"/>
  <c r="F3523" i="4"/>
  <c r="F3522" i="4"/>
  <c r="F3521" i="4"/>
  <c r="F3520" i="4"/>
  <c r="F3519" i="4"/>
  <c r="F3518" i="4"/>
  <c r="F3517" i="4"/>
  <c r="F3516" i="4"/>
  <c r="F3515" i="4"/>
  <c r="F3514" i="4"/>
  <c r="F3513" i="4"/>
  <c r="F3512" i="4"/>
  <c r="F3511" i="4"/>
  <c r="F3510" i="4"/>
  <c r="F3509" i="4"/>
  <c r="F3508" i="4"/>
  <c r="F3507" i="4"/>
  <c r="F3506" i="4"/>
  <c r="F3505" i="4"/>
  <c r="F3504" i="4"/>
  <c r="F3503" i="4"/>
  <c r="F3502" i="4"/>
  <c r="F3501" i="4"/>
  <c r="F3500" i="4"/>
  <c r="F3499" i="4"/>
  <c r="F3498" i="4"/>
  <c r="F3497" i="4"/>
  <c r="F3496" i="4"/>
  <c r="F3495" i="4"/>
  <c r="F3494" i="4"/>
  <c r="F3493" i="4"/>
  <c r="F3492" i="4"/>
  <c r="F3491" i="4"/>
  <c r="F3490" i="4"/>
  <c r="F3489" i="4"/>
  <c r="F3488" i="4"/>
  <c r="F3487" i="4"/>
  <c r="F3486" i="4"/>
  <c r="F3485" i="4"/>
  <c r="F3484" i="4"/>
  <c r="F3483" i="4"/>
  <c r="F3482" i="4"/>
  <c r="F3481" i="4"/>
  <c r="F3480" i="4"/>
  <c r="F3479" i="4"/>
  <c r="F3478" i="4"/>
  <c r="F3477" i="4"/>
  <c r="F3476" i="4"/>
  <c r="F3475" i="4"/>
  <c r="F3474" i="4"/>
  <c r="F3473" i="4"/>
  <c r="F3472" i="4"/>
  <c r="F3471" i="4"/>
  <c r="F3470" i="4"/>
  <c r="F3469" i="4"/>
  <c r="F3468" i="4"/>
  <c r="F3467" i="4"/>
  <c r="F3466" i="4"/>
  <c r="F3465" i="4"/>
  <c r="F3464" i="4"/>
  <c r="F3463" i="4"/>
  <c r="F3462" i="4"/>
  <c r="F3461" i="4"/>
  <c r="F3460" i="4"/>
  <c r="F3459" i="4"/>
  <c r="F3458" i="4"/>
  <c r="F3457" i="4"/>
  <c r="F3456" i="4"/>
  <c r="F3455" i="4"/>
  <c r="F3454" i="4"/>
  <c r="F3453" i="4"/>
  <c r="F3452" i="4"/>
  <c r="F3451" i="4"/>
  <c r="F3450" i="4"/>
  <c r="F3449" i="4"/>
  <c r="F3448" i="4"/>
  <c r="F3447" i="4"/>
  <c r="F3446" i="4"/>
  <c r="F3445" i="4"/>
  <c r="F3444" i="4"/>
  <c r="F3443" i="4"/>
  <c r="F3442" i="4"/>
  <c r="F3441" i="4"/>
  <c r="F3440" i="4"/>
  <c r="F3439" i="4"/>
  <c r="F3438" i="4"/>
  <c r="F3437" i="4"/>
  <c r="F3436" i="4"/>
  <c r="F3435" i="4"/>
  <c r="F3434" i="4"/>
  <c r="F3433" i="4"/>
  <c r="F3432" i="4"/>
  <c r="F3431" i="4"/>
  <c r="F3430" i="4"/>
  <c r="F3429" i="4"/>
  <c r="F3428" i="4"/>
  <c r="F3427" i="4"/>
  <c r="F3426" i="4"/>
  <c r="F3425" i="4"/>
  <c r="F3424" i="4"/>
  <c r="F3423" i="4"/>
  <c r="F3422" i="4"/>
  <c r="F3421" i="4"/>
  <c r="F3420" i="4"/>
  <c r="F3419" i="4"/>
  <c r="F3418" i="4"/>
  <c r="F3417" i="4"/>
  <c r="F3416" i="4"/>
  <c r="F3415" i="4"/>
  <c r="F3414" i="4"/>
  <c r="F3413" i="4"/>
  <c r="F3412" i="4"/>
  <c r="F3411" i="4"/>
  <c r="F3410" i="4"/>
  <c r="F3409" i="4"/>
  <c r="F3408" i="4"/>
  <c r="F3407" i="4"/>
  <c r="F3406" i="4"/>
  <c r="F3405" i="4"/>
  <c r="F3404" i="4"/>
  <c r="F3403" i="4"/>
  <c r="F3402" i="4"/>
  <c r="F3401" i="4"/>
  <c r="F3400" i="4"/>
  <c r="F3399" i="4"/>
  <c r="F3398" i="4"/>
  <c r="F3397" i="4"/>
  <c r="F3396" i="4"/>
  <c r="F3395" i="4"/>
  <c r="F3394" i="4"/>
  <c r="F3393" i="4"/>
  <c r="F3392" i="4"/>
  <c r="F3391" i="4"/>
  <c r="F3390" i="4"/>
  <c r="F3389" i="4"/>
  <c r="F3388" i="4"/>
  <c r="F3387" i="4"/>
  <c r="F3386" i="4"/>
  <c r="F3385" i="4"/>
  <c r="F3384" i="4"/>
  <c r="F3383" i="4"/>
  <c r="F3382" i="4"/>
  <c r="F3381" i="4"/>
  <c r="F3380" i="4"/>
  <c r="F3379" i="4"/>
  <c r="F3378" i="4"/>
  <c r="F3377" i="4"/>
  <c r="F3376" i="4"/>
  <c r="F3375" i="4"/>
  <c r="F3374" i="4"/>
  <c r="F3373" i="4"/>
  <c r="F3372" i="4"/>
  <c r="F3371" i="4"/>
  <c r="F3370" i="4"/>
  <c r="F3369" i="4"/>
  <c r="F3368" i="4"/>
  <c r="F3367" i="4"/>
  <c r="F3366" i="4"/>
  <c r="F3365" i="4"/>
  <c r="F3364" i="4"/>
  <c r="F3363" i="4"/>
  <c r="F3362" i="4"/>
  <c r="F3361" i="4"/>
  <c r="F3360" i="4"/>
  <c r="F3359" i="4"/>
  <c r="F3358" i="4"/>
  <c r="F3357" i="4"/>
  <c r="F3356" i="4"/>
  <c r="F3355" i="4"/>
  <c r="F3354" i="4"/>
  <c r="F3353" i="4"/>
  <c r="F3352" i="4"/>
  <c r="F3351" i="4"/>
  <c r="F3350" i="4"/>
  <c r="F3349" i="4"/>
  <c r="F3348" i="4"/>
  <c r="F3347" i="4"/>
  <c r="F3346" i="4"/>
  <c r="F3345" i="4"/>
  <c r="F3344" i="4"/>
  <c r="F3343" i="4"/>
  <c r="F3342" i="4"/>
  <c r="F3341" i="4"/>
  <c r="F3340" i="4"/>
  <c r="F3339" i="4"/>
  <c r="F3338" i="4"/>
  <c r="F3337" i="4"/>
  <c r="F3336" i="4"/>
  <c r="F3335" i="4"/>
  <c r="F3334" i="4"/>
  <c r="F3333" i="4"/>
  <c r="F3332" i="4"/>
  <c r="F3331" i="4"/>
  <c r="F3330" i="4"/>
  <c r="F3329" i="4"/>
  <c r="F3328" i="4"/>
  <c r="F3327" i="4"/>
  <c r="F3326" i="4"/>
  <c r="F3325" i="4"/>
  <c r="F3324" i="4"/>
  <c r="F3323" i="4"/>
  <c r="F3322" i="4"/>
  <c r="F3321" i="4"/>
  <c r="F3320" i="4"/>
  <c r="F3319" i="4"/>
  <c r="F3318" i="4"/>
  <c r="F3317" i="4"/>
  <c r="F3316" i="4"/>
  <c r="F3315" i="4"/>
  <c r="F3314" i="4"/>
  <c r="F3313" i="4"/>
  <c r="F3312" i="4"/>
  <c r="F3311" i="4"/>
  <c r="F3310" i="4"/>
  <c r="F3309" i="4"/>
  <c r="F3308" i="4"/>
  <c r="F3307" i="4"/>
  <c r="F3306" i="4"/>
  <c r="F3305" i="4"/>
  <c r="F3304" i="4"/>
  <c r="F3303" i="4"/>
  <c r="F3302" i="4"/>
  <c r="F3301" i="4"/>
  <c r="F3300" i="4"/>
  <c r="F3299" i="4"/>
  <c r="F3298" i="4"/>
  <c r="F3297" i="4"/>
  <c r="F3296" i="4"/>
  <c r="F3295" i="4"/>
  <c r="F3294" i="4"/>
  <c r="F3293" i="4"/>
  <c r="F3292" i="4"/>
  <c r="F3291" i="4"/>
  <c r="F3290" i="4"/>
  <c r="F3289" i="4"/>
  <c r="F3288" i="4"/>
  <c r="F3287" i="4"/>
  <c r="F3286" i="4"/>
  <c r="F3285" i="4"/>
  <c r="F3284" i="4"/>
  <c r="F3283" i="4"/>
  <c r="F3282" i="4"/>
  <c r="F3281" i="4"/>
  <c r="F3280" i="4"/>
  <c r="F3279" i="4"/>
  <c r="F3278" i="4"/>
  <c r="F3277" i="4"/>
  <c r="F3276" i="4"/>
  <c r="F3275" i="4"/>
  <c r="F3274" i="4"/>
  <c r="F3273" i="4"/>
  <c r="F3272" i="4"/>
  <c r="F3271" i="4"/>
  <c r="F3270" i="4"/>
  <c r="F3269" i="4"/>
  <c r="F3268" i="4"/>
  <c r="F3267" i="4"/>
  <c r="F3266" i="4"/>
  <c r="F3265" i="4"/>
  <c r="F3264" i="4"/>
  <c r="F3263" i="4"/>
  <c r="F3262" i="4"/>
  <c r="F3261" i="4"/>
  <c r="F3260" i="4"/>
  <c r="F3259" i="4"/>
  <c r="F3258" i="4"/>
  <c r="F3257" i="4"/>
  <c r="F3256" i="4"/>
  <c r="F3255" i="4"/>
  <c r="F3254" i="4"/>
  <c r="F3253" i="4"/>
  <c r="F3252" i="4"/>
  <c r="F3251" i="4"/>
  <c r="F3250" i="4"/>
  <c r="F3249" i="4"/>
  <c r="F3248" i="4"/>
  <c r="F3247" i="4"/>
  <c r="F3246" i="4"/>
  <c r="F3245" i="4"/>
  <c r="F3244" i="4"/>
  <c r="F3243" i="4"/>
  <c r="F3242" i="4"/>
  <c r="F3241" i="4"/>
  <c r="F3240" i="4"/>
  <c r="F3239" i="4"/>
  <c r="F3238" i="4"/>
  <c r="F3237" i="4"/>
  <c r="F3236" i="4"/>
  <c r="F3235" i="4"/>
  <c r="F3234" i="4"/>
  <c r="F3233" i="4"/>
  <c r="F3232" i="4"/>
  <c r="F3231" i="4"/>
  <c r="F3230" i="4"/>
  <c r="F3229" i="4"/>
  <c r="F3228" i="4"/>
  <c r="F3227" i="4"/>
  <c r="F3226" i="4"/>
  <c r="F3225" i="4"/>
  <c r="F3224" i="4"/>
  <c r="F3223" i="4"/>
  <c r="F3222" i="4"/>
  <c r="F3221" i="4"/>
  <c r="F3220" i="4"/>
  <c r="F3219" i="4"/>
  <c r="F3218" i="4"/>
  <c r="F3217" i="4"/>
  <c r="F3216" i="4"/>
  <c r="F3215" i="4"/>
  <c r="F3214" i="4"/>
  <c r="F3213" i="4"/>
  <c r="F3212" i="4"/>
  <c r="F3211" i="4"/>
  <c r="F3210" i="4"/>
  <c r="F3209" i="4"/>
  <c r="F3208" i="4"/>
  <c r="F3207" i="4"/>
  <c r="F3206" i="4"/>
  <c r="F3205" i="4"/>
  <c r="F3204" i="4"/>
  <c r="F3203" i="4"/>
  <c r="F3202" i="4"/>
  <c r="F3201" i="4"/>
  <c r="F3200" i="4"/>
  <c r="F3199" i="4"/>
  <c r="F3198" i="4"/>
  <c r="F3197" i="4"/>
  <c r="F3196" i="4"/>
  <c r="F3195" i="4"/>
  <c r="F3194" i="4"/>
  <c r="F3193" i="4"/>
  <c r="F3192" i="4"/>
  <c r="F3191" i="4"/>
  <c r="F3190" i="4"/>
  <c r="F3189" i="4"/>
  <c r="F3188" i="4"/>
  <c r="F3187" i="4"/>
  <c r="F3186" i="4"/>
  <c r="F3185" i="4"/>
  <c r="F3184" i="4"/>
  <c r="F3183" i="4"/>
  <c r="F3182" i="4"/>
  <c r="F3181" i="4"/>
  <c r="F3180" i="4"/>
  <c r="F3179" i="4"/>
  <c r="F3178" i="4"/>
  <c r="F3177" i="4"/>
  <c r="F3176" i="4"/>
  <c r="F3175" i="4"/>
  <c r="F3174" i="4"/>
  <c r="F3173" i="4"/>
  <c r="F3172" i="4"/>
  <c r="F3171" i="4"/>
  <c r="F3170" i="4"/>
  <c r="F3169" i="4"/>
  <c r="F3168" i="4"/>
  <c r="F3167" i="4"/>
  <c r="F3166" i="4"/>
  <c r="F3165" i="4"/>
  <c r="F3164" i="4"/>
  <c r="F3163" i="4"/>
  <c r="F3162" i="4"/>
  <c r="F3161" i="4"/>
  <c r="F3160" i="4"/>
  <c r="F3159" i="4"/>
  <c r="F3158" i="4"/>
  <c r="F3157" i="4"/>
  <c r="F3156" i="4"/>
  <c r="F3155" i="4"/>
  <c r="F3154" i="4"/>
  <c r="F3153" i="4"/>
  <c r="F3152" i="4"/>
  <c r="F3151" i="4"/>
  <c r="F3150" i="4"/>
  <c r="F3149" i="4"/>
  <c r="F3148" i="4"/>
  <c r="F3147" i="4"/>
  <c r="F3146" i="4"/>
  <c r="F3145" i="4"/>
  <c r="F3144" i="4"/>
  <c r="F3143" i="4"/>
  <c r="F3142" i="4"/>
  <c r="F3141" i="4"/>
  <c r="F3140" i="4"/>
  <c r="F3139" i="4"/>
  <c r="F3138" i="4"/>
  <c r="F3137" i="4"/>
  <c r="F3136" i="4"/>
  <c r="F3135" i="4"/>
  <c r="F3134" i="4"/>
  <c r="F3133" i="4"/>
  <c r="F3132" i="4"/>
  <c r="F3131" i="4"/>
  <c r="F3130" i="4"/>
  <c r="F3129" i="4"/>
  <c r="F3128" i="4"/>
  <c r="F3127" i="4"/>
  <c r="F3126" i="4"/>
  <c r="F3125" i="4"/>
  <c r="F3124" i="4"/>
  <c r="F3123" i="4"/>
  <c r="F3122" i="4"/>
  <c r="F3121" i="4"/>
  <c r="F3120" i="4"/>
  <c r="F3119" i="4"/>
  <c r="F3118" i="4"/>
  <c r="F3117" i="4"/>
  <c r="F3116" i="4"/>
  <c r="F3115" i="4"/>
  <c r="F3114" i="4"/>
  <c r="F3113" i="4"/>
  <c r="F3112" i="4"/>
  <c r="F3111" i="4"/>
  <c r="F3110" i="4"/>
  <c r="F3109" i="4"/>
  <c r="F3108" i="4"/>
  <c r="F3107" i="4"/>
  <c r="F3106" i="4"/>
  <c r="F3105" i="4"/>
  <c r="F3104" i="4"/>
  <c r="F3103" i="4"/>
  <c r="F3102" i="4"/>
  <c r="F3101" i="4"/>
  <c r="F3100" i="4"/>
  <c r="F3099" i="4"/>
  <c r="F3098" i="4"/>
  <c r="F3097" i="4"/>
  <c r="F3096" i="4"/>
  <c r="F3095" i="4"/>
  <c r="F3094" i="4"/>
  <c r="F3093" i="4"/>
  <c r="F3092" i="4"/>
  <c r="F3091" i="4"/>
  <c r="F3090" i="4"/>
  <c r="F3089" i="4"/>
  <c r="F3088" i="4"/>
  <c r="F3087" i="4"/>
  <c r="F3086" i="4"/>
  <c r="F3085" i="4"/>
  <c r="F3084" i="4"/>
  <c r="F3083" i="4"/>
  <c r="F3082" i="4"/>
  <c r="F3081" i="4"/>
  <c r="F3080" i="4"/>
  <c r="F3079" i="4"/>
  <c r="F3078" i="4"/>
  <c r="F3077" i="4"/>
  <c r="F3076" i="4"/>
  <c r="F3075" i="4"/>
  <c r="F3074" i="4"/>
  <c r="F3073" i="4"/>
  <c r="F3072" i="4"/>
  <c r="F3071" i="4"/>
  <c r="F3070" i="4"/>
  <c r="F3069" i="4"/>
  <c r="F3068" i="4"/>
  <c r="F3067" i="4"/>
  <c r="F3066" i="4"/>
  <c r="F3065" i="4"/>
  <c r="F3064" i="4"/>
  <c r="F3063" i="4"/>
  <c r="F3062" i="4"/>
  <c r="F3061" i="4"/>
  <c r="F3060" i="4"/>
  <c r="F3059" i="4"/>
  <c r="F3058" i="4"/>
  <c r="F3057" i="4"/>
  <c r="F3056" i="4"/>
  <c r="F3055" i="4"/>
  <c r="F3054" i="4"/>
  <c r="F3053" i="4"/>
  <c r="F3052" i="4"/>
  <c r="F3051" i="4"/>
  <c r="F3050" i="4"/>
  <c r="F3049" i="4"/>
  <c r="F3048" i="4"/>
  <c r="F3047" i="4"/>
  <c r="F3046" i="4"/>
  <c r="F3045" i="4"/>
  <c r="F3044" i="4"/>
  <c r="F3043" i="4"/>
  <c r="F3042" i="4"/>
  <c r="F3041" i="4"/>
  <c r="F3040" i="4"/>
  <c r="F3039" i="4"/>
  <c r="F3038" i="4"/>
  <c r="F3037" i="4"/>
  <c r="F3036" i="4"/>
  <c r="F3035" i="4"/>
  <c r="F3034" i="4"/>
  <c r="F3033" i="4"/>
  <c r="F3032" i="4"/>
  <c r="F3031" i="4"/>
  <c r="F3030" i="4"/>
  <c r="F3029" i="4"/>
  <c r="F3028" i="4"/>
  <c r="F3027" i="4"/>
  <c r="F3026" i="4"/>
  <c r="F3025" i="4"/>
  <c r="F3024" i="4"/>
  <c r="F3023" i="4"/>
  <c r="F3022" i="4"/>
  <c r="F3021" i="4"/>
  <c r="F3020" i="4"/>
  <c r="F3019" i="4"/>
  <c r="F3018" i="4"/>
  <c r="F3017" i="4"/>
  <c r="F3016" i="4"/>
  <c r="F3015" i="4"/>
  <c r="F3014" i="4"/>
  <c r="F3013" i="4"/>
  <c r="F3012" i="4"/>
  <c r="F3011" i="4"/>
  <c r="F3010" i="4"/>
  <c r="F3009" i="4"/>
  <c r="F3008" i="4"/>
  <c r="F3007" i="4"/>
  <c r="F3006" i="4"/>
  <c r="F3005" i="4"/>
  <c r="F3004" i="4"/>
  <c r="F3003" i="4"/>
  <c r="F3002" i="4"/>
  <c r="F3001" i="4"/>
  <c r="F3000" i="4"/>
  <c r="F2999" i="4"/>
  <c r="F2998" i="4"/>
  <c r="F2997" i="4"/>
  <c r="F2996" i="4"/>
  <c r="F2995" i="4"/>
  <c r="F2994" i="4"/>
  <c r="F2993" i="4"/>
  <c r="F2992" i="4"/>
  <c r="F2991" i="4"/>
  <c r="F2990" i="4"/>
  <c r="F2989" i="4"/>
  <c r="F2988" i="4"/>
  <c r="F2987" i="4"/>
  <c r="F2986" i="4"/>
  <c r="F2985" i="4"/>
  <c r="F2984" i="4"/>
  <c r="F2983" i="4"/>
  <c r="F2982" i="4"/>
  <c r="F2981" i="4"/>
  <c r="F2980" i="4"/>
  <c r="F2979" i="4"/>
  <c r="F2978" i="4"/>
  <c r="F2977" i="4"/>
  <c r="F2976" i="4"/>
  <c r="F2975" i="4"/>
  <c r="F2974" i="4"/>
  <c r="F2973" i="4"/>
  <c r="F2972" i="4"/>
  <c r="F2971" i="4"/>
  <c r="F2970" i="4"/>
  <c r="F2969" i="4"/>
  <c r="F2968" i="4"/>
  <c r="F2967" i="4"/>
  <c r="F2966" i="4"/>
  <c r="F2965" i="4"/>
  <c r="F2964" i="4"/>
  <c r="F2963" i="4"/>
  <c r="F2962" i="4"/>
  <c r="F2961" i="4"/>
  <c r="F2960" i="4"/>
  <c r="F2959" i="4"/>
  <c r="F2958" i="4"/>
  <c r="F2957" i="4"/>
  <c r="F2956" i="4"/>
  <c r="F2955" i="4"/>
  <c r="F2954" i="4"/>
  <c r="F2953" i="4"/>
  <c r="F2952" i="4"/>
  <c r="F2951" i="4"/>
  <c r="F2950" i="4"/>
  <c r="F2949" i="4"/>
  <c r="F2948" i="4"/>
  <c r="F2947" i="4"/>
  <c r="F2946" i="4"/>
  <c r="F2945" i="4"/>
  <c r="F2944" i="4"/>
  <c r="F2943" i="4"/>
  <c r="F2942" i="4"/>
  <c r="F2941" i="4"/>
  <c r="F2940" i="4"/>
  <c r="F2939" i="4"/>
  <c r="F2938" i="4"/>
  <c r="F2937" i="4"/>
  <c r="F2936" i="4"/>
  <c r="F2935" i="4"/>
  <c r="F2934" i="4"/>
  <c r="F2933" i="4"/>
  <c r="F2932" i="4"/>
  <c r="F2931" i="4"/>
  <c r="F2930" i="4"/>
  <c r="F2929" i="4"/>
  <c r="F2928" i="4"/>
  <c r="F2927" i="4"/>
  <c r="F2926" i="4"/>
  <c r="F2925" i="4"/>
  <c r="F2924" i="4"/>
  <c r="F2923" i="4"/>
  <c r="F2922" i="4"/>
  <c r="F2921" i="4"/>
  <c r="F2920" i="4"/>
  <c r="F2919" i="4"/>
  <c r="F2918" i="4"/>
  <c r="F2917" i="4"/>
  <c r="F2916" i="4"/>
  <c r="F2915" i="4"/>
  <c r="F2914" i="4"/>
  <c r="F2913" i="4"/>
  <c r="F2912" i="4"/>
  <c r="F2911" i="4"/>
  <c r="F2910" i="4"/>
  <c r="F2909" i="4"/>
  <c r="F2908" i="4"/>
  <c r="F2907" i="4"/>
  <c r="F2906" i="4"/>
  <c r="F2905" i="4"/>
  <c r="F2904" i="4"/>
  <c r="F2903" i="4"/>
  <c r="F2902" i="4"/>
  <c r="F2901" i="4"/>
  <c r="F2900" i="4"/>
  <c r="F2899" i="4"/>
  <c r="F2898" i="4"/>
  <c r="F2897" i="4"/>
  <c r="F2896" i="4"/>
  <c r="F2895" i="4"/>
  <c r="F2894" i="4"/>
  <c r="F2893" i="4"/>
  <c r="F2892" i="4"/>
  <c r="F2891" i="4"/>
  <c r="F2890" i="4"/>
  <c r="F2889" i="4"/>
  <c r="F2888" i="4"/>
  <c r="F2887" i="4"/>
  <c r="F2886" i="4"/>
  <c r="F2885" i="4"/>
  <c r="F2884" i="4"/>
  <c r="F2883" i="4"/>
  <c r="F2882" i="4"/>
  <c r="F2881" i="4"/>
  <c r="F2880" i="4"/>
  <c r="F2879" i="4"/>
  <c r="F2878" i="4"/>
  <c r="F2877" i="4"/>
  <c r="F2876" i="4"/>
  <c r="F2875" i="4"/>
  <c r="F2874" i="4"/>
  <c r="F2873" i="4"/>
  <c r="F2872" i="4"/>
  <c r="F2871" i="4"/>
  <c r="F2870" i="4"/>
  <c r="F2869" i="4"/>
  <c r="F2868" i="4"/>
  <c r="F2867" i="4"/>
  <c r="F2866" i="4"/>
  <c r="F2865" i="4"/>
  <c r="F2864" i="4"/>
  <c r="F2863" i="4"/>
  <c r="F2862" i="4"/>
  <c r="F2861" i="4"/>
  <c r="F2860" i="4"/>
  <c r="F2859" i="4"/>
  <c r="F2858" i="4"/>
  <c r="F2857" i="4"/>
  <c r="F2856" i="4"/>
  <c r="F2855" i="4"/>
  <c r="F2854" i="4"/>
  <c r="F2853" i="4"/>
  <c r="F2852" i="4"/>
  <c r="F2851" i="4"/>
  <c r="F2850" i="4"/>
  <c r="F2849" i="4"/>
  <c r="F2848" i="4"/>
  <c r="F2847" i="4"/>
  <c r="F2846" i="4"/>
  <c r="F2845" i="4"/>
  <c r="F2844" i="4"/>
  <c r="F2843" i="4"/>
  <c r="F2842" i="4"/>
  <c r="F2841" i="4"/>
  <c r="F2840" i="4"/>
  <c r="F2839" i="4"/>
  <c r="F2838" i="4"/>
  <c r="F2837" i="4"/>
  <c r="F2836" i="4"/>
  <c r="F2835" i="4"/>
  <c r="F2834" i="4"/>
  <c r="F2833" i="4"/>
  <c r="F2832" i="4"/>
  <c r="F2831" i="4"/>
  <c r="F2830" i="4"/>
  <c r="F2829" i="4"/>
  <c r="F2828" i="4"/>
  <c r="F2827" i="4"/>
  <c r="F2826" i="4"/>
  <c r="F2825" i="4"/>
  <c r="F2824" i="4"/>
  <c r="F2823" i="4"/>
  <c r="F2822" i="4"/>
  <c r="F2821" i="4"/>
  <c r="F2820" i="4"/>
  <c r="F2819" i="4"/>
  <c r="F2818" i="4"/>
  <c r="F2817" i="4"/>
  <c r="F2816" i="4"/>
  <c r="F2815" i="4"/>
  <c r="F2814" i="4"/>
  <c r="F2813" i="4"/>
  <c r="F2812" i="4"/>
  <c r="F2811" i="4"/>
  <c r="F2810" i="4"/>
  <c r="F2809" i="4"/>
  <c r="F2808" i="4"/>
  <c r="F2807" i="4"/>
  <c r="F2806" i="4"/>
  <c r="F2805" i="4"/>
  <c r="F2804" i="4"/>
  <c r="F2803" i="4"/>
  <c r="F2802" i="4"/>
  <c r="F2801" i="4"/>
  <c r="F2800" i="4"/>
  <c r="F2799" i="4"/>
  <c r="F2798" i="4"/>
  <c r="F2797" i="4"/>
  <c r="F2796" i="4"/>
  <c r="F2795" i="4"/>
  <c r="F2794" i="4"/>
  <c r="F2793" i="4"/>
  <c r="F2792" i="4"/>
  <c r="F2791" i="4"/>
  <c r="F2790" i="4"/>
  <c r="F2789" i="4"/>
  <c r="F2788" i="4"/>
  <c r="F2787" i="4"/>
  <c r="F2786" i="4"/>
  <c r="F2785" i="4"/>
  <c r="F2784" i="4"/>
  <c r="F2783" i="4"/>
  <c r="F2782" i="4"/>
  <c r="F2781" i="4"/>
  <c r="F2780" i="4"/>
  <c r="F2779" i="4"/>
  <c r="F2778" i="4"/>
  <c r="F2777" i="4"/>
  <c r="F2776" i="4"/>
  <c r="F2775" i="4"/>
  <c r="F2774" i="4"/>
  <c r="F2773" i="4"/>
  <c r="F2772" i="4"/>
  <c r="F2771" i="4"/>
  <c r="F2770" i="4"/>
  <c r="F2769" i="4"/>
  <c r="F2768" i="4"/>
  <c r="F2767" i="4"/>
  <c r="F2766" i="4"/>
  <c r="F2765" i="4"/>
  <c r="F2764" i="4"/>
  <c r="F2763" i="4"/>
  <c r="F2762" i="4"/>
  <c r="F2761" i="4"/>
  <c r="F2760" i="4"/>
  <c r="F2759" i="4"/>
  <c r="F2758" i="4"/>
  <c r="F2757" i="4"/>
  <c r="F2756" i="4"/>
  <c r="F2755" i="4"/>
  <c r="F2754" i="4"/>
  <c r="F2753" i="4"/>
  <c r="F2752" i="4"/>
  <c r="F2751" i="4"/>
  <c r="F2750" i="4"/>
  <c r="F2749" i="4"/>
  <c r="F2748" i="4"/>
  <c r="F2747" i="4"/>
  <c r="F2746" i="4"/>
  <c r="F2745" i="4"/>
  <c r="F2744" i="4"/>
  <c r="F2743" i="4"/>
  <c r="F2742" i="4"/>
  <c r="F2741" i="4"/>
  <c r="F2740" i="4"/>
  <c r="F2739" i="4"/>
  <c r="F2738" i="4"/>
  <c r="F2737" i="4"/>
  <c r="F2736" i="4"/>
  <c r="F2735" i="4"/>
  <c r="F2734" i="4"/>
  <c r="F2733" i="4"/>
  <c r="F2732" i="4"/>
  <c r="F2731" i="4"/>
  <c r="F2730" i="4"/>
  <c r="F2729" i="4"/>
  <c r="F2728" i="4"/>
  <c r="F2727" i="4"/>
  <c r="F2726" i="4"/>
  <c r="F2725" i="4"/>
  <c r="F2724" i="4"/>
  <c r="F2723" i="4"/>
  <c r="F2722" i="4"/>
  <c r="F2721" i="4"/>
  <c r="F2720" i="4"/>
  <c r="F2719" i="4"/>
  <c r="F2718" i="4"/>
  <c r="F2717" i="4"/>
  <c r="F2716" i="4"/>
  <c r="F2715" i="4"/>
  <c r="F2714" i="4"/>
  <c r="F2713" i="4"/>
  <c r="F2712" i="4"/>
  <c r="F2711" i="4"/>
  <c r="F2710" i="4"/>
  <c r="F2709" i="4"/>
  <c r="F2708" i="4"/>
  <c r="F2707" i="4"/>
  <c r="F2706" i="4"/>
  <c r="F2705" i="4"/>
  <c r="F2704" i="4"/>
  <c r="F2703" i="4"/>
  <c r="F2702" i="4"/>
  <c r="F2701" i="4"/>
  <c r="F2700" i="4"/>
  <c r="F2699" i="4"/>
  <c r="F2698" i="4"/>
  <c r="F2697" i="4"/>
  <c r="F2696" i="4"/>
  <c r="F2695" i="4"/>
  <c r="F2694" i="4"/>
  <c r="F2693" i="4"/>
  <c r="F2692" i="4"/>
  <c r="F2691" i="4"/>
  <c r="F2690" i="4"/>
  <c r="F2689" i="4"/>
  <c r="F2688" i="4"/>
  <c r="F2687" i="4"/>
  <c r="F2686" i="4"/>
  <c r="F2685" i="4"/>
  <c r="F2684" i="4"/>
  <c r="F2683" i="4"/>
  <c r="F2682" i="4"/>
  <c r="F2681" i="4"/>
  <c r="F2680" i="4"/>
  <c r="F2679" i="4"/>
  <c r="F2678" i="4"/>
  <c r="F2677" i="4"/>
  <c r="F2676" i="4"/>
  <c r="F2675" i="4"/>
  <c r="F2674" i="4"/>
  <c r="F2673" i="4"/>
  <c r="F2672" i="4"/>
  <c r="F2671" i="4"/>
  <c r="F2670" i="4"/>
  <c r="F2669" i="4"/>
  <c r="F2668" i="4"/>
  <c r="F2667" i="4"/>
  <c r="F2666" i="4"/>
  <c r="F2665" i="4"/>
  <c r="F2664" i="4"/>
  <c r="F2663" i="4"/>
  <c r="F2662" i="4"/>
  <c r="F2661" i="4"/>
  <c r="F2660" i="4"/>
  <c r="F2659" i="4"/>
  <c r="F2658" i="4"/>
  <c r="F2657" i="4"/>
  <c r="F2656" i="4"/>
  <c r="F2655" i="4"/>
  <c r="F2654" i="4"/>
  <c r="F2653" i="4"/>
  <c r="F2652" i="4"/>
  <c r="F2651" i="4"/>
  <c r="F2650" i="4"/>
  <c r="F2649" i="4"/>
  <c r="F2648" i="4"/>
  <c r="F2647" i="4"/>
  <c r="F2646" i="4"/>
  <c r="F2645" i="4"/>
  <c r="F2644" i="4"/>
  <c r="F2643" i="4"/>
  <c r="F2642" i="4"/>
  <c r="F2641" i="4"/>
  <c r="F2640" i="4"/>
  <c r="F2639" i="4"/>
  <c r="F2638" i="4"/>
  <c r="F2637" i="4"/>
  <c r="F2636" i="4"/>
  <c r="F2635" i="4"/>
  <c r="F2634" i="4"/>
  <c r="F2633" i="4"/>
  <c r="F2632" i="4"/>
  <c r="F2631" i="4"/>
  <c r="F2630" i="4"/>
  <c r="F2629" i="4"/>
  <c r="F2628" i="4"/>
  <c r="F2627" i="4"/>
  <c r="F2626" i="4"/>
  <c r="F2625" i="4"/>
  <c r="F2624" i="4"/>
  <c r="F2623" i="4"/>
  <c r="F2622" i="4"/>
  <c r="F2621" i="4"/>
  <c r="F2620" i="4"/>
  <c r="F2619" i="4"/>
  <c r="F2618" i="4"/>
  <c r="F2617" i="4"/>
  <c r="F2616" i="4"/>
  <c r="F2615" i="4"/>
  <c r="F2614" i="4"/>
  <c r="F2613" i="4"/>
  <c r="F2612" i="4"/>
  <c r="F2611" i="4"/>
  <c r="F2610" i="4"/>
  <c r="F2609" i="4"/>
  <c r="F2608" i="4"/>
  <c r="F2607" i="4"/>
  <c r="F2606" i="4"/>
  <c r="F2605" i="4"/>
  <c r="F2604" i="4"/>
  <c r="F2603" i="4"/>
  <c r="F2602" i="4"/>
  <c r="F2601" i="4"/>
  <c r="F2600" i="4"/>
  <c r="F2599" i="4"/>
  <c r="F2598" i="4"/>
  <c r="F2597" i="4"/>
  <c r="F2596" i="4"/>
  <c r="F2595" i="4"/>
  <c r="F2594" i="4"/>
  <c r="F2593" i="4"/>
  <c r="F2592" i="4"/>
  <c r="F2591" i="4"/>
  <c r="F2590" i="4"/>
  <c r="F2589" i="4"/>
  <c r="F2588" i="4"/>
  <c r="F2587" i="4"/>
  <c r="F2586" i="4"/>
  <c r="F2585" i="4"/>
  <c r="F2584" i="4"/>
  <c r="F2583" i="4"/>
  <c r="F2582" i="4"/>
  <c r="F2581" i="4"/>
  <c r="F2580" i="4"/>
  <c r="F2579" i="4"/>
  <c r="F2578" i="4"/>
  <c r="F2577" i="4"/>
  <c r="F2576" i="4"/>
  <c r="F2575" i="4"/>
  <c r="F2574" i="4"/>
  <c r="F2573" i="4"/>
  <c r="F2572" i="4"/>
  <c r="F2571" i="4"/>
  <c r="F2570" i="4"/>
  <c r="F2569" i="4"/>
  <c r="F2568" i="4"/>
  <c r="F2567" i="4"/>
  <c r="F2566" i="4"/>
  <c r="F2565" i="4"/>
  <c r="F2564" i="4"/>
  <c r="F2563" i="4"/>
  <c r="F2562" i="4"/>
  <c r="F2561" i="4"/>
  <c r="F2560" i="4"/>
  <c r="F2559" i="4"/>
  <c r="F2558" i="4"/>
  <c r="F2557" i="4"/>
  <c r="F2556" i="4"/>
  <c r="F2555" i="4"/>
  <c r="F2554" i="4"/>
  <c r="F2553" i="4"/>
  <c r="F2552" i="4"/>
  <c r="F2551" i="4"/>
  <c r="F2550" i="4"/>
  <c r="F2549" i="4"/>
  <c r="F2548" i="4"/>
  <c r="F2547" i="4"/>
  <c r="F2546" i="4"/>
  <c r="F2545" i="4"/>
  <c r="F2544" i="4"/>
  <c r="F2543" i="4"/>
  <c r="F2542" i="4"/>
  <c r="F2541" i="4"/>
  <c r="F2540" i="4"/>
  <c r="F2539" i="4"/>
  <c r="F2538" i="4"/>
  <c r="F2537" i="4"/>
  <c r="F2536" i="4"/>
  <c r="F2535" i="4"/>
  <c r="F2534" i="4"/>
  <c r="F2533" i="4"/>
  <c r="F2532" i="4"/>
  <c r="F2531" i="4"/>
  <c r="F2530" i="4"/>
  <c r="F2529" i="4"/>
  <c r="F2528" i="4"/>
  <c r="F2527" i="4"/>
  <c r="F2526" i="4"/>
  <c r="F2525" i="4"/>
  <c r="F2524" i="4"/>
  <c r="F2523" i="4"/>
  <c r="F2522" i="4"/>
  <c r="F2521" i="4"/>
  <c r="F2520" i="4"/>
  <c r="F2519" i="4"/>
  <c r="F2518" i="4"/>
  <c r="F2517" i="4"/>
  <c r="F2516" i="4"/>
  <c r="F2515" i="4"/>
  <c r="F2514" i="4"/>
  <c r="F2513" i="4"/>
  <c r="F2512" i="4"/>
  <c r="F2511" i="4"/>
  <c r="F2510" i="4"/>
  <c r="F2509" i="4"/>
  <c r="F2508" i="4"/>
  <c r="F2507" i="4"/>
  <c r="F2506" i="4"/>
  <c r="F2505" i="4"/>
  <c r="F2504" i="4"/>
  <c r="F2503" i="4"/>
  <c r="F2502" i="4"/>
  <c r="F2501" i="4"/>
  <c r="F2500" i="4"/>
  <c r="F2499" i="4"/>
  <c r="F2498" i="4"/>
  <c r="F2497" i="4"/>
  <c r="F2496" i="4"/>
  <c r="F2495" i="4"/>
  <c r="F2494" i="4"/>
  <c r="F2493" i="4"/>
  <c r="F2492" i="4"/>
  <c r="F2491" i="4"/>
  <c r="F2490" i="4"/>
  <c r="F2489" i="4"/>
  <c r="F2488" i="4"/>
  <c r="F2487" i="4"/>
  <c r="F2486" i="4"/>
  <c r="F2485" i="4"/>
  <c r="F2484" i="4"/>
  <c r="F2483" i="4"/>
  <c r="F2482" i="4"/>
  <c r="F2481" i="4"/>
  <c r="F2480" i="4"/>
  <c r="F2479" i="4"/>
  <c r="F2478" i="4"/>
  <c r="F2477" i="4"/>
  <c r="F2476" i="4"/>
  <c r="F2475" i="4"/>
  <c r="F2474" i="4"/>
  <c r="F2473" i="4"/>
  <c r="F2472" i="4"/>
  <c r="F2471" i="4"/>
  <c r="F2470" i="4"/>
  <c r="F2469" i="4"/>
  <c r="F2468" i="4"/>
  <c r="F2467" i="4"/>
  <c r="F2466" i="4"/>
  <c r="F2465" i="4"/>
  <c r="F2464" i="4"/>
  <c r="F2463" i="4"/>
  <c r="F2462" i="4"/>
  <c r="F2461" i="4"/>
  <c r="F2460" i="4"/>
  <c r="F2459" i="4"/>
  <c r="F2458" i="4"/>
  <c r="F2457" i="4"/>
  <c r="F2456" i="4"/>
  <c r="F2455" i="4"/>
  <c r="F2454" i="4"/>
  <c r="F2453" i="4"/>
  <c r="F2452" i="4"/>
  <c r="F2451" i="4"/>
  <c r="F2450" i="4"/>
  <c r="F2449" i="4"/>
  <c r="F2448" i="4"/>
  <c r="F2447" i="4"/>
  <c r="F2446" i="4"/>
  <c r="F2445" i="4"/>
  <c r="F2444" i="4"/>
  <c r="F2443" i="4"/>
  <c r="F2442" i="4"/>
  <c r="F2441" i="4"/>
  <c r="F2440" i="4"/>
  <c r="F2439" i="4"/>
  <c r="F2438" i="4"/>
  <c r="F2437" i="4"/>
  <c r="F2436" i="4"/>
  <c r="F2435" i="4"/>
  <c r="F2434" i="4"/>
  <c r="F2433" i="4"/>
  <c r="F2432" i="4"/>
  <c r="F2431" i="4"/>
  <c r="F2430" i="4"/>
  <c r="F2429" i="4"/>
  <c r="F2428" i="4"/>
  <c r="F2427" i="4"/>
  <c r="F2426" i="4"/>
  <c r="F2425" i="4"/>
  <c r="F2424" i="4"/>
  <c r="F2423" i="4"/>
  <c r="F2422" i="4"/>
  <c r="F2421" i="4"/>
  <c r="F2420" i="4"/>
  <c r="F2419" i="4"/>
  <c r="F2418" i="4"/>
  <c r="F2417" i="4"/>
  <c r="F2416" i="4"/>
  <c r="F2415" i="4"/>
  <c r="F2414" i="4"/>
  <c r="F2413" i="4"/>
  <c r="F2412" i="4"/>
  <c r="F2411" i="4"/>
  <c r="F2410" i="4"/>
  <c r="F2409" i="4"/>
  <c r="F2408" i="4"/>
  <c r="F2407" i="4"/>
  <c r="F2406" i="4"/>
  <c r="F2405" i="4"/>
  <c r="F2404" i="4"/>
  <c r="F2403" i="4"/>
  <c r="F2402" i="4"/>
  <c r="F2401" i="4"/>
  <c r="F2400" i="4"/>
  <c r="F2399" i="4"/>
  <c r="F2398" i="4"/>
  <c r="F2397" i="4"/>
  <c r="F2396" i="4"/>
  <c r="F2395" i="4"/>
  <c r="F2394" i="4"/>
  <c r="F2393" i="4"/>
  <c r="F2392" i="4"/>
  <c r="F2391" i="4"/>
  <c r="F2390" i="4"/>
  <c r="F2389" i="4"/>
  <c r="F2388" i="4"/>
  <c r="F2387" i="4"/>
  <c r="F2386" i="4"/>
  <c r="F2385" i="4"/>
  <c r="F2384" i="4"/>
  <c r="F2383" i="4"/>
  <c r="F2382" i="4"/>
  <c r="F2381" i="4"/>
  <c r="F2380" i="4"/>
  <c r="F2379" i="4"/>
  <c r="F2378" i="4"/>
  <c r="F2377" i="4"/>
  <c r="F2376" i="4"/>
  <c r="F2375" i="4"/>
  <c r="F2374" i="4"/>
  <c r="F2373" i="4"/>
  <c r="F2372" i="4"/>
  <c r="F2371" i="4"/>
  <c r="F2370" i="4"/>
  <c r="F2369" i="4"/>
  <c r="F2368" i="4"/>
  <c r="F2367" i="4"/>
  <c r="F2366" i="4"/>
  <c r="F2365" i="4"/>
  <c r="F2364" i="4"/>
  <c r="F2363" i="4"/>
  <c r="F2362" i="4"/>
  <c r="F2361" i="4"/>
  <c r="F2360" i="4"/>
  <c r="F2359" i="4"/>
  <c r="F2358" i="4"/>
  <c r="F2357" i="4"/>
  <c r="F2356" i="4"/>
  <c r="F2355" i="4"/>
  <c r="F2354" i="4"/>
  <c r="F2353" i="4"/>
  <c r="F2352" i="4"/>
  <c r="F2351" i="4"/>
  <c r="F2350" i="4"/>
  <c r="F2349" i="4"/>
  <c r="F2348" i="4"/>
  <c r="F2347" i="4"/>
  <c r="F2346" i="4"/>
  <c r="F2345" i="4"/>
  <c r="F2344" i="4"/>
  <c r="F2343" i="4"/>
  <c r="F2342" i="4"/>
  <c r="F2341" i="4"/>
  <c r="F2340" i="4"/>
  <c r="F2339" i="4"/>
  <c r="F2338" i="4"/>
  <c r="F2337" i="4"/>
  <c r="F2336" i="4"/>
  <c r="F2335" i="4"/>
  <c r="F2334" i="4"/>
  <c r="F2333" i="4"/>
  <c r="F2332" i="4"/>
  <c r="F2331" i="4"/>
  <c r="F2330" i="4"/>
  <c r="F2329" i="4"/>
  <c r="F2328" i="4"/>
  <c r="F2327" i="4"/>
  <c r="F2326" i="4"/>
  <c r="F2325" i="4"/>
  <c r="F2324" i="4"/>
  <c r="F2323" i="4"/>
  <c r="F2322" i="4"/>
  <c r="F2321" i="4"/>
  <c r="F2320" i="4"/>
  <c r="F2319" i="4"/>
  <c r="F2318" i="4"/>
  <c r="F2317" i="4"/>
  <c r="F2316" i="4"/>
  <c r="F2315" i="4"/>
  <c r="F2314" i="4"/>
  <c r="F2313" i="4"/>
  <c r="F2312" i="4"/>
  <c r="F2311" i="4"/>
  <c r="F2310" i="4"/>
  <c r="F2309" i="4"/>
  <c r="F2308" i="4"/>
  <c r="F2307" i="4"/>
  <c r="F2306" i="4"/>
  <c r="F2305" i="4"/>
  <c r="F2304" i="4"/>
  <c r="F2303" i="4"/>
  <c r="F2302" i="4"/>
  <c r="F2301" i="4"/>
  <c r="F2300" i="4"/>
  <c r="F2299" i="4"/>
  <c r="F2298" i="4"/>
  <c r="F2297" i="4"/>
  <c r="F2296" i="4"/>
  <c r="F2295" i="4"/>
  <c r="F2294" i="4"/>
  <c r="F2293" i="4"/>
  <c r="F2292" i="4"/>
  <c r="F2291" i="4"/>
  <c r="F2290" i="4"/>
  <c r="F2289" i="4"/>
  <c r="F2288" i="4"/>
  <c r="F2287" i="4"/>
  <c r="F2286" i="4"/>
  <c r="F2285" i="4"/>
  <c r="F2284" i="4"/>
  <c r="F2283" i="4"/>
  <c r="F2282" i="4"/>
  <c r="F2281" i="4"/>
  <c r="F2280" i="4"/>
  <c r="F2279" i="4"/>
  <c r="F2278" i="4"/>
  <c r="F2277" i="4"/>
  <c r="F2276" i="4"/>
  <c r="F2275" i="4"/>
  <c r="F2274" i="4"/>
  <c r="F2273" i="4"/>
  <c r="F2272" i="4"/>
  <c r="F2271" i="4"/>
  <c r="F2270" i="4"/>
  <c r="F2269" i="4"/>
  <c r="F2268" i="4"/>
  <c r="F2267" i="4"/>
  <c r="F2266" i="4"/>
  <c r="F2265" i="4"/>
  <c r="F2264" i="4"/>
  <c r="F2263" i="4"/>
  <c r="F2262" i="4"/>
  <c r="F2261" i="4"/>
  <c r="F2260" i="4"/>
  <c r="F2259" i="4"/>
  <c r="F2258" i="4"/>
  <c r="F2257" i="4"/>
  <c r="F2256" i="4"/>
  <c r="F2255" i="4"/>
  <c r="F2254" i="4"/>
  <c r="F2253" i="4"/>
  <c r="F2252" i="4"/>
  <c r="F2251" i="4"/>
  <c r="F2250" i="4"/>
  <c r="F2249" i="4"/>
  <c r="F2248" i="4"/>
  <c r="F2247" i="4"/>
  <c r="F2246" i="4"/>
  <c r="F2245" i="4"/>
  <c r="F2244" i="4"/>
  <c r="F2243" i="4"/>
  <c r="F2242" i="4"/>
  <c r="F2241" i="4"/>
  <c r="F2240" i="4"/>
  <c r="F2239" i="4"/>
  <c r="F2238" i="4"/>
  <c r="F2237" i="4"/>
  <c r="F2236" i="4"/>
  <c r="F2235" i="4"/>
  <c r="F2234" i="4"/>
  <c r="F2233" i="4"/>
  <c r="F2232" i="4"/>
  <c r="F2231" i="4"/>
  <c r="F2230" i="4"/>
  <c r="F2229" i="4"/>
  <c r="F2228" i="4"/>
  <c r="F2227" i="4"/>
  <c r="F2226" i="4"/>
  <c r="F2225" i="4"/>
  <c r="F2224" i="4"/>
  <c r="F2223" i="4"/>
  <c r="F2222" i="4"/>
  <c r="F2221" i="4"/>
  <c r="F2220" i="4"/>
  <c r="F2219" i="4"/>
  <c r="F2218" i="4"/>
  <c r="F2217" i="4"/>
  <c r="F2216" i="4"/>
  <c r="F2215" i="4"/>
  <c r="F2214" i="4"/>
  <c r="F2213" i="4"/>
  <c r="F2212" i="4"/>
  <c r="F2211" i="4"/>
  <c r="F2210" i="4"/>
  <c r="F2209" i="4"/>
  <c r="F2208" i="4"/>
  <c r="F2207" i="4"/>
  <c r="F2206" i="4"/>
  <c r="F2205" i="4"/>
  <c r="F2204" i="4"/>
  <c r="F2203" i="4"/>
  <c r="F2202" i="4"/>
  <c r="F2201" i="4"/>
  <c r="F2200" i="4"/>
  <c r="F2199" i="4"/>
  <c r="F2198" i="4"/>
  <c r="F2197" i="4"/>
  <c r="F2196" i="4"/>
  <c r="F2195" i="4"/>
  <c r="F2194" i="4"/>
  <c r="F2193" i="4"/>
  <c r="F2192" i="4"/>
  <c r="F2191" i="4"/>
  <c r="F2190" i="4"/>
  <c r="F2189" i="4"/>
  <c r="F2188" i="4"/>
  <c r="F2187" i="4"/>
  <c r="F2186" i="4"/>
  <c r="F2185" i="4"/>
  <c r="F2184" i="4"/>
  <c r="F2183" i="4"/>
  <c r="F2182" i="4"/>
  <c r="F2181" i="4"/>
  <c r="F2180" i="4"/>
  <c r="F2179" i="4"/>
  <c r="F2178" i="4"/>
  <c r="F2177" i="4"/>
  <c r="F2176" i="4"/>
  <c r="F2175" i="4"/>
  <c r="F2174" i="4"/>
  <c r="F2173" i="4"/>
  <c r="F2172" i="4"/>
  <c r="F2171" i="4"/>
  <c r="F2170" i="4"/>
  <c r="F2169" i="4"/>
  <c r="F2168" i="4"/>
  <c r="F2167" i="4"/>
  <c r="F2166" i="4"/>
  <c r="F2165" i="4"/>
  <c r="F2164" i="4"/>
  <c r="F2163" i="4"/>
  <c r="F2162" i="4"/>
  <c r="F2161" i="4"/>
  <c r="F2160" i="4"/>
  <c r="F2159" i="4"/>
  <c r="F2158" i="4"/>
  <c r="F2157" i="4"/>
  <c r="F2156" i="4"/>
  <c r="F2155" i="4"/>
  <c r="F2154" i="4"/>
  <c r="F2153" i="4"/>
  <c r="F2152" i="4"/>
  <c r="F2151" i="4"/>
  <c r="F2150" i="4"/>
  <c r="F2149" i="4"/>
  <c r="F2148" i="4"/>
  <c r="F2147" i="4"/>
  <c r="F2146" i="4"/>
  <c r="F2145" i="4"/>
  <c r="F2144" i="4"/>
  <c r="F2143" i="4"/>
  <c r="F2142" i="4"/>
  <c r="F2141" i="4"/>
  <c r="F2140" i="4"/>
  <c r="F2139" i="4"/>
  <c r="F2138" i="4"/>
  <c r="F2137" i="4"/>
  <c r="F2136" i="4"/>
  <c r="F2135" i="4"/>
  <c r="F2134" i="4"/>
  <c r="F2133" i="4"/>
  <c r="F2132" i="4"/>
  <c r="F2131" i="4"/>
  <c r="F2130" i="4"/>
  <c r="F2129" i="4"/>
  <c r="F2128" i="4"/>
  <c r="F2127" i="4"/>
  <c r="F2126" i="4"/>
  <c r="F2125" i="4"/>
  <c r="F2124" i="4"/>
  <c r="F2123" i="4"/>
  <c r="F2122" i="4"/>
  <c r="F2121" i="4"/>
  <c r="F2120" i="4"/>
  <c r="F2119" i="4"/>
  <c r="F2118" i="4"/>
  <c r="F2117" i="4"/>
  <c r="F2116" i="4"/>
  <c r="F2115" i="4"/>
  <c r="F2114" i="4"/>
  <c r="F2113" i="4"/>
  <c r="F2112" i="4"/>
  <c r="F2111" i="4"/>
  <c r="F2110" i="4"/>
  <c r="F2109" i="4"/>
  <c r="F2108" i="4"/>
  <c r="F2107" i="4"/>
  <c r="F2106" i="4"/>
  <c r="F2105" i="4"/>
  <c r="F2104" i="4"/>
  <c r="F2103" i="4"/>
  <c r="F2102" i="4"/>
  <c r="F2101" i="4"/>
  <c r="F2100" i="4"/>
  <c r="F2099" i="4"/>
  <c r="F2098" i="4"/>
  <c r="F2097" i="4"/>
  <c r="F2096" i="4"/>
  <c r="F2095" i="4"/>
  <c r="F2094" i="4"/>
  <c r="F2093" i="4"/>
  <c r="F2092" i="4"/>
  <c r="F2091" i="4"/>
  <c r="F2090" i="4"/>
  <c r="F2089" i="4"/>
  <c r="F2088" i="4"/>
  <c r="F2087" i="4"/>
  <c r="F2086" i="4"/>
  <c r="F2085" i="4"/>
  <c r="F2084" i="4"/>
  <c r="F2083" i="4"/>
  <c r="F2082" i="4"/>
  <c r="F2081" i="4"/>
  <c r="F2080" i="4"/>
  <c r="F2079" i="4"/>
  <c r="F2078" i="4"/>
  <c r="F2077" i="4"/>
  <c r="F2076" i="4"/>
  <c r="F2075" i="4"/>
  <c r="F2074" i="4"/>
  <c r="F2073" i="4"/>
  <c r="F2072" i="4"/>
  <c r="F2071" i="4"/>
  <c r="F2070" i="4"/>
  <c r="F2069" i="4"/>
  <c r="F2068" i="4"/>
  <c r="F2067" i="4"/>
  <c r="F2066" i="4"/>
  <c r="F2065" i="4"/>
  <c r="F2064" i="4"/>
  <c r="F2063" i="4"/>
  <c r="F2062" i="4"/>
  <c r="F2061" i="4"/>
  <c r="F2060" i="4"/>
  <c r="F2059" i="4"/>
  <c r="F2058" i="4"/>
  <c r="F2057" i="4"/>
  <c r="F2056" i="4"/>
  <c r="F2055" i="4"/>
  <c r="F2054" i="4"/>
  <c r="F2053" i="4"/>
  <c r="F2052" i="4"/>
  <c r="F2051" i="4"/>
  <c r="F2050" i="4"/>
  <c r="F2049" i="4"/>
  <c r="F2048" i="4"/>
  <c r="F2047" i="4"/>
  <c r="F2046" i="4"/>
  <c r="F2045" i="4"/>
  <c r="F2044" i="4"/>
  <c r="F2043" i="4"/>
  <c r="F2042" i="4"/>
  <c r="F2041" i="4"/>
  <c r="F2040" i="4"/>
  <c r="F2039" i="4"/>
  <c r="F2038" i="4"/>
  <c r="F2037" i="4"/>
  <c r="F2036" i="4"/>
  <c r="F2035" i="4"/>
  <c r="F2034" i="4"/>
  <c r="F2033" i="4"/>
  <c r="F2032" i="4"/>
  <c r="F2031" i="4"/>
  <c r="F2030" i="4"/>
  <c r="F2029" i="4"/>
  <c r="F2028" i="4"/>
  <c r="F2027" i="4"/>
  <c r="F2026" i="4"/>
  <c r="F2025" i="4"/>
  <c r="F2024" i="4"/>
  <c r="F2023" i="4"/>
  <c r="F2022" i="4"/>
  <c r="F2021" i="4"/>
  <c r="F2020" i="4"/>
  <c r="F2019" i="4"/>
  <c r="F2018" i="4"/>
  <c r="F2017" i="4"/>
  <c r="F2016" i="4"/>
  <c r="F2015" i="4"/>
  <c r="F2014" i="4"/>
  <c r="F2013" i="4"/>
  <c r="F2012" i="4"/>
  <c r="F2011" i="4"/>
  <c r="F2010" i="4"/>
  <c r="F2009" i="4"/>
  <c r="F2008" i="4"/>
  <c r="F2007" i="4"/>
  <c r="F2006" i="4"/>
  <c r="F2005" i="4"/>
  <c r="F2004" i="4"/>
  <c r="F2003" i="4"/>
  <c r="F2002" i="4"/>
  <c r="F2001" i="4"/>
  <c r="F2000" i="4"/>
  <c r="F1999" i="4"/>
  <c r="F1998" i="4"/>
  <c r="F1997" i="4"/>
  <c r="F1996" i="4"/>
  <c r="F1995" i="4"/>
  <c r="F1994" i="4"/>
  <c r="F1993" i="4"/>
  <c r="F1992" i="4"/>
  <c r="F1991" i="4"/>
  <c r="F1990" i="4"/>
  <c r="F1989" i="4"/>
  <c r="F1988" i="4"/>
  <c r="F1987" i="4"/>
  <c r="F1986" i="4"/>
  <c r="F1985" i="4"/>
  <c r="F1984" i="4"/>
  <c r="F1983" i="4"/>
  <c r="F1982" i="4"/>
  <c r="F1981" i="4"/>
  <c r="F1980" i="4"/>
  <c r="F1979" i="4"/>
  <c r="F1978" i="4"/>
  <c r="F1977" i="4"/>
  <c r="F1976" i="4"/>
  <c r="F1975" i="4"/>
  <c r="F1974" i="4"/>
  <c r="F1973" i="4"/>
  <c r="F1972" i="4"/>
  <c r="F1971" i="4"/>
  <c r="F1970" i="4"/>
  <c r="F1969" i="4"/>
  <c r="F1968" i="4"/>
  <c r="F1967" i="4"/>
  <c r="F1966" i="4"/>
  <c r="F1965" i="4"/>
  <c r="F1964" i="4"/>
  <c r="F1963" i="4"/>
  <c r="F1962" i="4"/>
  <c r="F1961" i="4"/>
  <c r="F1960" i="4"/>
  <c r="F1959" i="4"/>
  <c r="F1958" i="4"/>
  <c r="F1957" i="4"/>
  <c r="F1956" i="4"/>
  <c r="F1955" i="4"/>
  <c r="F1954" i="4"/>
  <c r="F1953" i="4"/>
  <c r="F1952" i="4"/>
  <c r="F1951" i="4"/>
  <c r="F1950" i="4"/>
  <c r="F1949" i="4"/>
  <c r="F1948" i="4"/>
  <c r="F1947" i="4"/>
  <c r="F1946" i="4"/>
  <c r="F1945" i="4"/>
  <c r="F1944" i="4"/>
  <c r="F1943" i="4"/>
  <c r="F1942" i="4"/>
  <c r="F1941" i="4"/>
  <c r="F1940" i="4"/>
  <c r="F1939" i="4"/>
  <c r="F1938" i="4"/>
  <c r="F1937" i="4"/>
  <c r="F1936" i="4"/>
  <c r="F1935" i="4"/>
  <c r="F1934" i="4"/>
  <c r="F1933" i="4"/>
  <c r="F1932" i="4"/>
  <c r="F1931" i="4"/>
  <c r="F1930" i="4"/>
  <c r="F1929" i="4"/>
  <c r="F1928" i="4"/>
  <c r="F1927" i="4"/>
  <c r="F1926" i="4"/>
  <c r="F1925" i="4"/>
  <c r="F1924" i="4"/>
  <c r="F1923" i="4"/>
  <c r="F1922" i="4"/>
  <c r="F1921" i="4"/>
  <c r="F1920" i="4"/>
  <c r="F1919" i="4"/>
  <c r="F1918" i="4"/>
  <c r="F1917" i="4"/>
  <c r="F1916" i="4"/>
  <c r="F1915" i="4"/>
  <c r="F1914" i="4"/>
  <c r="F1913" i="4"/>
  <c r="F1912" i="4"/>
  <c r="F1911" i="4"/>
  <c r="F1910" i="4"/>
  <c r="F1909" i="4"/>
  <c r="F1908" i="4"/>
  <c r="F1907" i="4"/>
  <c r="F1906" i="4"/>
  <c r="F1905" i="4"/>
  <c r="F1904" i="4"/>
  <c r="F1903" i="4"/>
  <c r="F1902" i="4"/>
  <c r="F1901" i="4"/>
  <c r="F1900" i="4"/>
  <c r="F1899" i="4"/>
  <c r="F1898" i="4"/>
  <c r="F1897" i="4"/>
  <c r="F1896" i="4"/>
  <c r="F1895" i="4"/>
  <c r="F1894" i="4"/>
  <c r="F1893" i="4"/>
  <c r="F1892" i="4"/>
  <c r="F1891" i="4"/>
  <c r="F1890" i="4"/>
  <c r="F1889" i="4"/>
  <c r="F1888" i="4"/>
  <c r="F1887" i="4"/>
  <c r="F1886" i="4"/>
  <c r="F1885" i="4"/>
  <c r="F1884" i="4"/>
  <c r="F1883" i="4"/>
  <c r="F1882" i="4"/>
  <c r="F1881" i="4"/>
  <c r="F1880" i="4"/>
  <c r="F1879" i="4"/>
  <c r="F1878" i="4"/>
  <c r="F1877" i="4"/>
  <c r="F1876" i="4"/>
  <c r="F1875" i="4"/>
  <c r="F1874" i="4"/>
  <c r="F1873" i="4"/>
  <c r="F1872" i="4"/>
  <c r="F1871" i="4"/>
  <c r="F1870" i="4"/>
  <c r="F1869" i="4"/>
  <c r="F1868" i="4"/>
  <c r="F1867" i="4"/>
  <c r="F1866" i="4"/>
  <c r="F1865" i="4"/>
  <c r="F1864" i="4"/>
  <c r="F1863" i="4"/>
  <c r="F1862" i="4"/>
  <c r="F1861" i="4"/>
  <c r="F1860" i="4"/>
  <c r="F1859" i="4"/>
  <c r="F1858" i="4"/>
  <c r="F1857" i="4"/>
  <c r="F1856" i="4"/>
  <c r="F1855" i="4"/>
  <c r="F1854" i="4"/>
  <c r="F1853" i="4"/>
  <c r="F1852" i="4"/>
  <c r="F1851" i="4"/>
  <c r="F1850" i="4"/>
  <c r="F1849" i="4"/>
  <c r="F1848" i="4"/>
  <c r="F1847" i="4"/>
  <c r="F1846" i="4"/>
  <c r="F1845" i="4"/>
  <c r="F1844" i="4"/>
  <c r="F1843" i="4"/>
  <c r="F1842" i="4"/>
  <c r="F1841" i="4"/>
  <c r="F1840" i="4"/>
  <c r="F1839" i="4"/>
  <c r="F1838" i="4"/>
  <c r="F1837" i="4"/>
  <c r="F1836" i="4"/>
  <c r="F1835" i="4"/>
  <c r="F1834" i="4"/>
  <c r="F1833" i="4"/>
  <c r="F1832" i="4"/>
  <c r="F1831" i="4"/>
  <c r="F1830" i="4"/>
  <c r="F1829" i="4"/>
  <c r="F1828" i="4"/>
  <c r="F1827" i="4"/>
  <c r="F1826" i="4"/>
  <c r="F1825" i="4"/>
  <c r="F1824" i="4"/>
  <c r="F1823" i="4"/>
  <c r="F1822" i="4"/>
  <c r="F1821" i="4"/>
  <c r="F1820" i="4"/>
  <c r="F1819" i="4"/>
  <c r="F1818" i="4"/>
  <c r="F1817" i="4"/>
  <c r="F1816" i="4"/>
  <c r="F1815" i="4"/>
  <c r="F1814" i="4"/>
  <c r="F1813" i="4"/>
  <c r="F1812" i="4"/>
  <c r="F1811" i="4"/>
  <c r="F1810" i="4"/>
  <c r="F1809" i="4"/>
  <c r="F1808" i="4"/>
  <c r="F1807" i="4"/>
  <c r="F1806" i="4"/>
  <c r="F1805" i="4"/>
  <c r="F1804" i="4"/>
  <c r="F1803" i="4"/>
  <c r="F1802" i="4"/>
  <c r="F1801" i="4"/>
  <c r="F1800" i="4"/>
  <c r="F1799" i="4"/>
  <c r="F1798" i="4"/>
  <c r="F1797" i="4"/>
  <c r="F1796" i="4"/>
  <c r="F1795" i="4"/>
  <c r="F1794" i="4"/>
  <c r="F1793" i="4"/>
  <c r="F1792" i="4"/>
  <c r="F1791" i="4"/>
  <c r="F1790" i="4"/>
  <c r="F1789" i="4"/>
  <c r="F1788" i="4"/>
  <c r="F1787" i="4"/>
  <c r="F1786" i="4"/>
  <c r="F1785" i="4"/>
  <c r="F1784" i="4"/>
  <c r="F1783" i="4"/>
  <c r="F1782" i="4"/>
  <c r="F1781" i="4"/>
  <c r="F1780" i="4"/>
  <c r="F1779" i="4"/>
  <c r="F1778" i="4"/>
  <c r="F1777" i="4"/>
  <c r="F1776" i="4"/>
  <c r="F1775" i="4"/>
  <c r="F1774" i="4"/>
  <c r="F1773" i="4"/>
  <c r="F1772" i="4"/>
  <c r="F1771" i="4"/>
  <c r="F1770" i="4"/>
  <c r="F1769" i="4"/>
  <c r="F1768" i="4"/>
  <c r="F1767" i="4"/>
  <c r="F1766" i="4"/>
  <c r="F1765" i="4"/>
  <c r="F1764" i="4"/>
  <c r="F1763" i="4"/>
  <c r="F1762" i="4"/>
  <c r="F1761" i="4"/>
  <c r="F1760" i="4"/>
  <c r="F1759" i="4"/>
  <c r="F1758" i="4"/>
  <c r="F1757" i="4"/>
  <c r="F1756" i="4"/>
  <c r="F1755" i="4"/>
  <c r="F1754" i="4"/>
  <c r="F1753" i="4"/>
  <c r="F1752" i="4"/>
  <c r="F1751" i="4"/>
  <c r="F1750" i="4"/>
  <c r="F1749" i="4"/>
  <c r="F1748" i="4"/>
  <c r="F1747" i="4"/>
  <c r="F1746" i="4"/>
  <c r="F1745" i="4"/>
  <c r="F1744" i="4"/>
  <c r="F1743" i="4"/>
  <c r="F1742" i="4"/>
  <c r="F1741" i="4"/>
  <c r="F1740" i="4"/>
  <c r="F1739" i="4"/>
  <c r="F1738" i="4"/>
  <c r="F1737" i="4"/>
  <c r="F1736" i="4"/>
  <c r="F1735" i="4"/>
  <c r="F1734" i="4"/>
  <c r="F1733" i="4"/>
  <c r="F1732" i="4"/>
  <c r="F1731" i="4"/>
  <c r="F1730" i="4"/>
  <c r="F1729" i="4"/>
  <c r="F1728" i="4"/>
  <c r="F1727" i="4"/>
  <c r="F1726" i="4"/>
  <c r="F1725" i="4"/>
  <c r="F1724" i="4"/>
  <c r="F1723" i="4"/>
  <c r="F1722" i="4"/>
  <c r="F1721" i="4"/>
  <c r="F1720" i="4"/>
  <c r="F1719" i="4"/>
  <c r="F1718" i="4"/>
  <c r="F1717" i="4"/>
  <c r="F1716" i="4"/>
  <c r="F1715" i="4"/>
  <c r="F1714" i="4"/>
  <c r="F1713" i="4"/>
  <c r="F1712" i="4"/>
  <c r="F1711" i="4"/>
  <c r="F1710" i="4"/>
  <c r="F1709" i="4"/>
  <c r="F1708" i="4"/>
  <c r="F1707" i="4"/>
  <c r="F1706" i="4"/>
  <c r="F1705" i="4"/>
  <c r="F1704" i="4"/>
  <c r="F1703" i="4"/>
  <c r="F1702" i="4"/>
  <c r="F1701" i="4"/>
  <c r="F1700" i="4"/>
  <c r="F1699" i="4"/>
  <c r="F1698" i="4"/>
  <c r="F1697" i="4"/>
  <c r="F1696" i="4"/>
  <c r="F1695" i="4"/>
  <c r="F1694" i="4"/>
  <c r="F1693" i="4"/>
  <c r="F1692" i="4"/>
  <c r="F1691" i="4"/>
  <c r="F1690" i="4"/>
  <c r="F1689" i="4"/>
  <c r="F1688" i="4"/>
  <c r="F1687" i="4"/>
  <c r="F1686" i="4"/>
  <c r="F1685" i="4"/>
  <c r="F1684" i="4"/>
  <c r="F1683" i="4"/>
  <c r="F1682" i="4"/>
  <c r="F1681" i="4"/>
  <c r="F1680" i="4"/>
  <c r="F1679" i="4"/>
  <c r="F1678" i="4"/>
  <c r="F1677" i="4"/>
  <c r="F1676" i="4"/>
  <c r="F1675" i="4"/>
  <c r="F1674" i="4"/>
  <c r="F1673" i="4"/>
  <c r="F1672" i="4"/>
  <c r="F1671" i="4"/>
  <c r="F1670" i="4"/>
  <c r="F1669" i="4"/>
  <c r="F1668" i="4"/>
  <c r="F1667" i="4"/>
  <c r="F1666" i="4"/>
  <c r="F1665" i="4"/>
  <c r="F1664" i="4"/>
  <c r="F1663" i="4"/>
  <c r="F1662" i="4"/>
  <c r="F1661" i="4"/>
  <c r="F1660" i="4"/>
  <c r="F1659" i="4"/>
  <c r="F1658" i="4"/>
  <c r="F1657" i="4"/>
  <c r="F1656" i="4"/>
  <c r="F1655" i="4"/>
  <c r="F1654" i="4"/>
  <c r="F1653" i="4"/>
  <c r="F1652" i="4"/>
  <c r="F1651" i="4"/>
  <c r="F1650" i="4"/>
  <c r="F1649" i="4"/>
  <c r="F1648" i="4"/>
  <c r="F1647" i="4"/>
  <c r="F1646" i="4"/>
  <c r="F1645" i="4"/>
  <c r="F1644" i="4"/>
  <c r="F1643" i="4"/>
  <c r="F1642" i="4"/>
  <c r="F1641" i="4"/>
  <c r="F1640" i="4"/>
  <c r="F1639" i="4"/>
  <c r="F1638" i="4"/>
  <c r="F1637" i="4"/>
  <c r="F1636" i="4"/>
  <c r="F1635" i="4"/>
  <c r="F1634" i="4"/>
  <c r="F1633" i="4"/>
  <c r="F1632" i="4"/>
  <c r="F1631" i="4"/>
  <c r="F1630" i="4"/>
  <c r="F1629" i="4"/>
  <c r="F1628" i="4"/>
  <c r="F1627" i="4"/>
  <c r="F1626" i="4"/>
  <c r="F1625" i="4"/>
  <c r="F1624" i="4"/>
  <c r="F1623" i="4"/>
  <c r="F1622" i="4"/>
  <c r="F1621" i="4"/>
  <c r="F1620" i="4"/>
  <c r="F1619" i="4"/>
  <c r="F1618" i="4"/>
  <c r="F1617" i="4"/>
  <c r="F1616" i="4"/>
  <c r="F1615" i="4"/>
  <c r="F1614" i="4"/>
  <c r="F1613" i="4"/>
  <c r="F1612" i="4"/>
  <c r="F1611" i="4"/>
  <c r="F1610" i="4"/>
  <c r="F1609" i="4"/>
  <c r="F1608" i="4"/>
  <c r="F1607" i="4"/>
  <c r="F1606" i="4"/>
  <c r="F1605" i="4"/>
  <c r="F1604" i="4"/>
  <c r="F1603" i="4"/>
  <c r="F1602" i="4"/>
  <c r="F1601" i="4"/>
  <c r="F1600" i="4"/>
  <c r="F1599" i="4"/>
  <c r="F1598" i="4"/>
  <c r="F1597" i="4"/>
  <c r="F1596" i="4"/>
  <c r="F1595" i="4"/>
  <c r="F1594" i="4"/>
  <c r="F1593" i="4"/>
  <c r="F1592" i="4"/>
  <c r="F1591" i="4"/>
  <c r="F1590" i="4"/>
  <c r="F1589" i="4"/>
  <c r="F1588" i="4"/>
  <c r="F1587" i="4"/>
  <c r="F1586" i="4"/>
  <c r="F1585" i="4"/>
  <c r="F1584" i="4"/>
  <c r="F1583" i="4"/>
  <c r="F1582" i="4"/>
  <c r="F1581" i="4"/>
  <c r="F1580" i="4"/>
  <c r="F1579" i="4"/>
  <c r="F1578" i="4"/>
  <c r="F1577" i="4"/>
  <c r="F1576" i="4"/>
  <c r="F1575" i="4"/>
  <c r="F1574" i="4"/>
  <c r="F1573" i="4"/>
  <c r="F1572" i="4"/>
  <c r="F1571" i="4"/>
  <c r="F1570" i="4"/>
  <c r="F1569" i="4"/>
  <c r="F1568" i="4"/>
  <c r="F1567" i="4"/>
  <c r="F1566" i="4"/>
  <c r="F1565" i="4"/>
  <c r="F1564" i="4"/>
  <c r="F1563" i="4"/>
  <c r="F1562" i="4"/>
  <c r="F1561" i="4"/>
  <c r="F1560" i="4"/>
  <c r="F1559" i="4"/>
  <c r="F1558" i="4"/>
  <c r="F1557" i="4"/>
  <c r="F1556" i="4"/>
  <c r="F1555" i="4"/>
  <c r="F1554" i="4"/>
  <c r="F1553" i="4"/>
  <c r="F1552" i="4"/>
  <c r="F1551" i="4"/>
  <c r="F1550" i="4"/>
  <c r="F1549" i="4"/>
  <c r="F1548" i="4"/>
  <c r="F1547" i="4"/>
  <c r="F1546" i="4"/>
  <c r="F1545" i="4"/>
  <c r="F1544" i="4"/>
  <c r="F1543" i="4"/>
  <c r="F1542" i="4"/>
  <c r="F1541" i="4"/>
  <c r="F1540" i="4"/>
  <c r="F1539" i="4"/>
  <c r="F1538" i="4"/>
  <c r="F1537" i="4"/>
  <c r="F1536" i="4"/>
  <c r="F1535" i="4"/>
  <c r="F1534" i="4"/>
  <c r="F1533" i="4"/>
  <c r="F1532" i="4"/>
  <c r="F1531" i="4"/>
  <c r="F1530" i="4"/>
  <c r="F1529" i="4"/>
  <c r="F1528" i="4"/>
  <c r="F1527" i="4"/>
  <c r="F1526" i="4"/>
  <c r="F1525" i="4"/>
  <c r="F1524" i="4"/>
  <c r="F1523" i="4"/>
  <c r="F1522" i="4"/>
  <c r="F1521" i="4"/>
  <c r="F1520" i="4"/>
  <c r="F1519" i="4"/>
  <c r="F1518" i="4"/>
  <c r="F1517" i="4"/>
  <c r="F1516" i="4"/>
  <c r="F1515" i="4"/>
  <c r="F1514" i="4"/>
  <c r="F1513" i="4"/>
  <c r="F1512" i="4"/>
  <c r="F1511" i="4"/>
  <c r="F1510" i="4"/>
  <c r="F1509" i="4"/>
  <c r="F1508" i="4"/>
  <c r="F1507" i="4"/>
  <c r="F1506" i="4"/>
  <c r="F1505" i="4"/>
  <c r="F1504" i="4"/>
  <c r="F1503" i="4"/>
  <c r="F1502" i="4"/>
  <c r="F1501" i="4"/>
  <c r="F1500" i="4"/>
  <c r="F1499" i="4"/>
  <c r="F1498" i="4"/>
  <c r="F1497" i="4"/>
  <c r="F1496" i="4"/>
  <c r="F1495" i="4"/>
  <c r="F1494" i="4"/>
  <c r="F1493" i="4"/>
  <c r="F1492" i="4"/>
  <c r="F1491" i="4"/>
  <c r="F1490" i="4"/>
  <c r="F1489" i="4"/>
  <c r="F1488" i="4"/>
  <c r="F1487" i="4"/>
  <c r="F1486" i="4"/>
  <c r="F1485" i="4"/>
  <c r="F1484" i="4"/>
  <c r="F1483" i="4"/>
  <c r="F1482" i="4"/>
  <c r="F1481" i="4"/>
  <c r="F1480" i="4"/>
  <c r="F1479" i="4"/>
  <c r="F1478" i="4"/>
  <c r="F1477" i="4"/>
  <c r="F1476" i="4"/>
  <c r="F1475" i="4"/>
  <c r="F1474" i="4"/>
  <c r="F1473" i="4"/>
  <c r="F1472" i="4"/>
  <c r="F1471" i="4"/>
  <c r="F1470" i="4"/>
  <c r="F1469" i="4"/>
  <c r="F1468" i="4"/>
  <c r="F1467" i="4"/>
  <c r="F1466" i="4"/>
  <c r="F1465" i="4"/>
  <c r="F1464" i="4"/>
  <c r="F1463" i="4"/>
  <c r="F1462" i="4"/>
  <c r="F1461" i="4"/>
  <c r="F1460" i="4"/>
  <c r="F1459" i="4"/>
  <c r="F1458" i="4"/>
  <c r="F1457" i="4"/>
  <c r="F1456" i="4"/>
  <c r="F1455" i="4"/>
  <c r="F1454" i="4"/>
  <c r="F1453" i="4"/>
  <c r="F1452" i="4"/>
  <c r="F1451" i="4"/>
  <c r="F1450" i="4"/>
  <c r="F1449" i="4"/>
  <c r="F1448" i="4"/>
  <c r="F1447" i="4"/>
  <c r="F1446" i="4"/>
  <c r="F1445" i="4"/>
  <c r="F1444" i="4"/>
  <c r="F1443" i="4"/>
  <c r="F1442" i="4"/>
  <c r="F1441" i="4"/>
  <c r="F1440" i="4"/>
  <c r="F1439" i="4"/>
  <c r="F1438" i="4"/>
  <c r="F1437" i="4"/>
  <c r="F1436" i="4"/>
  <c r="F1435" i="4"/>
  <c r="F1434" i="4"/>
  <c r="F1433" i="4"/>
  <c r="F1432" i="4"/>
  <c r="F1431" i="4"/>
  <c r="F1430" i="4"/>
  <c r="F1429" i="4"/>
  <c r="F1428" i="4"/>
  <c r="F1427" i="4"/>
  <c r="F1426" i="4"/>
  <c r="F1425" i="4"/>
  <c r="F1424" i="4"/>
  <c r="F1423" i="4"/>
  <c r="F1422" i="4"/>
  <c r="F1421" i="4"/>
  <c r="F1420" i="4"/>
  <c r="F1419" i="4"/>
  <c r="F1418" i="4"/>
  <c r="F1417" i="4"/>
  <c r="F1416" i="4"/>
  <c r="F1415" i="4"/>
  <c r="F1414" i="4"/>
  <c r="F1413" i="4"/>
  <c r="F1412" i="4"/>
  <c r="F1411" i="4"/>
  <c r="F1410" i="4"/>
  <c r="F1409" i="4"/>
  <c r="F1408" i="4"/>
  <c r="F1407" i="4"/>
  <c r="F1406" i="4"/>
  <c r="F1405" i="4"/>
  <c r="F1404" i="4"/>
  <c r="F1403" i="4"/>
  <c r="F1402" i="4"/>
  <c r="F1401" i="4"/>
  <c r="F1400" i="4"/>
  <c r="F1399" i="4"/>
  <c r="F1398" i="4"/>
  <c r="F1397" i="4"/>
  <c r="F1396" i="4"/>
  <c r="F1395" i="4"/>
  <c r="F1394" i="4"/>
  <c r="F1393" i="4"/>
  <c r="F1392" i="4"/>
  <c r="F1391" i="4"/>
  <c r="F1390" i="4"/>
  <c r="F1389" i="4"/>
  <c r="F1388" i="4"/>
  <c r="F1387" i="4"/>
  <c r="F1386" i="4"/>
  <c r="F1385" i="4"/>
  <c r="F1384" i="4"/>
  <c r="F1383" i="4"/>
  <c r="F1382" i="4"/>
  <c r="F1381" i="4"/>
  <c r="F1380" i="4"/>
  <c r="F1379" i="4"/>
  <c r="F1378" i="4"/>
  <c r="F1377" i="4"/>
  <c r="F1376" i="4"/>
  <c r="F1375" i="4"/>
  <c r="F1374" i="4"/>
  <c r="F1373" i="4"/>
  <c r="F1372" i="4"/>
  <c r="F1371" i="4"/>
  <c r="F1370" i="4"/>
  <c r="F1369" i="4"/>
  <c r="F1368" i="4"/>
  <c r="F1367" i="4"/>
  <c r="F1366" i="4"/>
  <c r="F1365" i="4"/>
  <c r="F1364" i="4"/>
  <c r="F1363" i="4"/>
  <c r="F1362" i="4"/>
  <c r="F1361" i="4"/>
  <c r="F1360" i="4"/>
  <c r="F1359" i="4"/>
  <c r="F1358" i="4"/>
  <c r="F1357" i="4"/>
  <c r="F1356" i="4"/>
  <c r="F1355" i="4"/>
  <c r="F1354" i="4"/>
  <c r="F1353" i="4"/>
  <c r="F1352" i="4"/>
  <c r="F1351" i="4"/>
  <c r="F1350" i="4"/>
  <c r="F1349" i="4"/>
  <c r="F1348" i="4"/>
  <c r="F1347" i="4"/>
  <c r="F1346" i="4"/>
  <c r="F1345" i="4"/>
  <c r="F1344" i="4"/>
  <c r="F1343" i="4"/>
  <c r="F1342" i="4"/>
  <c r="F1341" i="4"/>
  <c r="F1340" i="4"/>
  <c r="F1339" i="4"/>
  <c r="F1338" i="4"/>
  <c r="F1337" i="4"/>
  <c r="F1336" i="4"/>
  <c r="F1335" i="4"/>
  <c r="F1334" i="4"/>
  <c r="F1333" i="4"/>
  <c r="F1332" i="4"/>
  <c r="F1331" i="4"/>
  <c r="F1330" i="4"/>
  <c r="F1329" i="4"/>
  <c r="F1328" i="4"/>
  <c r="F1327" i="4"/>
  <c r="F1326" i="4"/>
  <c r="F1325" i="4"/>
  <c r="F1324" i="4"/>
  <c r="F1323" i="4"/>
  <c r="F1322" i="4"/>
  <c r="F1321" i="4"/>
  <c r="F1320" i="4"/>
  <c r="F1319" i="4"/>
  <c r="F1318" i="4"/>
  <c r="F1317" i="4"/>
  <c r="F1316" i="4"/>
  <c r="F1315" i="4"/>
  <c r="F1314" i="4"/>
  <c r="F1313" i="4"/>
  <c r="F1312" i="4"/>
  <c r="F1311" i="4"/>
  <c r="F1310" i="4"/>
  <c r="F1309" i="4"/>
  <c r="F1308" i="4"/>
  <c r="F1307" i="4"/>
  <c r="F1306" i="4"/>
  <c r="F1305" i="4"/>
  <c r="F1304" i="4"/>
  <c r="F1303" i="4"/>
  <c r="F1302" i="4"/>
  <c r="F1301" i="4"/>
  <c r="F1300" i="4"/>
  <c r="F1299" i="4"/>
  <c r="F1298" i="4"/>
  <c r="F1297" i="4"/>
  <c r="F1296" i="4"/>
  <c r="F1295" i="4"/>
  <c r="F1294" i="4"/>
  <c r="F1293" i="4"/>
  <c r="F1292" i="4"/>
  <c r="F1291" i="4"/>
  <c r="F1290" i="4"/>
  <c r="F1289" i="4"/>
  <c r="F1288" i="4"/>
  <c r="F1287" i="4"/>
  <c r="F1286" i="4"/>
  <c r="F1285" i="4"/>
  <c r="F1284" i="4"/>
  <c r="F1283" i="4"/>
  <c r="F1282" i="4"/>
  <c r="F1281" i="4"/>
  <c r="F1280" i="4"/>
  <c r="F1279" i="4"/>
  <c r="F1278" i="4"/>
  <c r="F1277" i="4"/>
  <c r="F1276" i="4"/>
  <c r="F1275" i="4"/>
  <c r="F1274" i="4"/>
  <c r="F1273" i="4"/>
  <c r="F1272" i="4"/>
  <c r="F1271" i="4"/>
  <c r="F1270" i="4"/>
  <c r="F1269" i="4"/>
  <c r="F1268" i="4"/>
  <c r="F1267" i="4"/>
  <c r="F1266" i="4"/>
  <c r="F1265" i="4"/>
  <c r="F1264" i="4"/>
  <c r="F1263" i="4"/>
  <c r="F1262" i="4"/>
  <c r="F1261" i="4"/>
  <c r="F1260" i="4"/>
  <c r="F1259" i="4"/>
  <c r="F1258" i="4"/>
  <c r="F1257" i="4"/>
  <c r="F1256" i="4"/>
  <c r="F1255" i="4"/>
  <c r="F1254" i="4"/>
  <c r="F1253" i="4"/>
  <c r="F1252" i="4"/>
  <c r="F1251" i="4"/>
  <c r="F1250" i="4"/>
  <c r="F1249" i="4"/>
  <c r="F1248" i="4"/>
  <c r="F1247" i="4"/>
  <c r="F1246" i="4"/>
  <c r="F1245" i="4"/>
  <c r="F1244" i="4"/>
  <c r="F1243" i="4"/>
  <c r="F1242" i="4"/>
  <c r="F1241" i="4"/>
  <c r="F1240" i="4"/>
  <c r="F1239" i="4"/>
  <c r="F1238" i="4"/>
  <c r="F1237" i="4"/>
  <c r="F1236" i="4"/>
  <c r="F1235" i="4"/>
  <c r="F1234" i="4"/>
  <c r="F1233" i="4"/>
  <c r="F1232" i="4"/>
  <c r="F1231" i="4"/>
  <c r="F1230" i="4"/>
  <c r="F1229" i="4"/>
  <c r="F1228" i="4"/>
  <c r="F1227" i="4"/>
  <c r="F1226" i="4"/>
  <c r="F1225" i="4"/>
  <c r="F1224" i="4"/>
  <c r="F1223" i="4"/>
  <c r="F1222" i="4"/>
  <c r="F1221" i="4"/>
  <c r="F1220" i="4"/>
  <c r="F1219" i="4"/>
  <c r="F1218" i="4"/>
  <c r="F1217" i="4"/>
  <c r="F1216" i="4"/>
  <c r="F1215" i="4"/>
  <c r="F1214" i="4"/>
  <c r="F1213" i="4"/>
  <c r="F1212" i="4"/>
  <c r="F1211" i="4"/>
  <c r="F1210" i="4"/>
  <c r="F1209" i="4"/>
  <c r="F1208" i="4"/>
  <c r="F1207" i="4"/>
  <c r="F1206" i="4"/>
  <c r="F1205" i="4"/>
  <c r="F1204" i="4"/>
  <c r="F1203" i="4"/>
  <c r="F1202" i="4"/>
  <c r="F1201" i="4"/>
  <c r="F1200" i="4"/>
  <c r="F1199" i="4"/>
  <c r="F1198" i="4"/>
  <c r="F1197" i="4"/>
  <c r="F1196" i="4"/>
  <c r="F1195" i="4"/>
  <c r="F1194" i="4"/>
  <c r="F1193" i="4"/>
  <c r="F1192" i="4"/>
  <c r="F1191" i="4"/>
  <c r="F1190" i="4"/>
  <c r="F1189" i="4"/>
  <c r="F1188" i="4"/>
  <c r="F1187" i="4"/>
  <c r="F1186" i="4"/>
  <c r="F1185" i="4"/>
  <c r="F1184" i="4"/>
  <c r="F1183" i="4"/>
  <c r="F1182" i="4"/>
  <c r="F1181" i="4"/>
  <c r="F1180" i="4"/>
  <c r="F1179" i="4"/>
  <c r="F1178" i="4"/>
  <c r="F1177" i="4"/>
  <c r="F1176" i="4"/>
  <c r="F1175" i="4"/>
  <c r="F1174" i="4"/>
  <c r="F1173" i="4"/>
  <c r="F1172" i="4"/>
  <c r="F1171" i="4"/>
  <c r="F1170" i="4"/>
  <c r="F1169" i="4"/>
  <c r="F1168" i="4"/>
  <c r="F1167" i="4"/>
  <c r="F1166" i="4"/>
  <c r="F1165" i="4"/>
  <c r="F1164" i="4"/>
  <c r="F1163" i="4"/>
  <c r="F1162" i="4"/>
  <c r="F1161" i="4"/>
  <c r="F1160" i="4"/>
  <c r="F1159" i="4"/>
  <c r="F1158" i="4"/>
  <c r="F1157" i="4"/>
  <c r="F1156" i="4"/>
  <c r="F1155" i="4"/>
  <c r="F1154" i="4"/>
  <c r="F1153" i="4"/>
  <c r="F1152" i="4"/>
  <c r="F1151" i="4"/>
  <c r="F1150" i="4"/>
  <c r="F1149" i="4"/>
  <c r="F1148" i="4"/>
  <c r="F1147" i="4"/>
  <c r="F1146" i="4"/>
  <c r="F1145" i="4"/>
  <c r="F1144" i="4"/>
  <c r="F1143" i="4"/>
  <c r="F1142" i="4"/>
  <c r="F1141" i="4"/>
  <c r="F1140" i="4"/>
  <c r="F1139" i="4"/>
  <c r="F1138" i="4"/>
  <c r="F1137" i="4"/>
  <c r="F1136" i="4"/>
  <c r="F1135" i="4"/>
  <c r="F1134" i="4"/>
  <c r="F1133" i="4"/>
  <c r="F1132" i="4"/>
  <c r="F1131" i="4"/>
  <c r="F1130" i="4"/>
  <c r="F1129" i="4"/>
  <c r="F1128" i="4"/>
  <c r="F1127" i="4"/>
  <c r="F1126" i="4"/>
  <c r="F1125" i="4"/>
  <c r="F1124" i="4"/>
  <c r="F1123" i="4"/>
  <c r="F1122" i="4"/>
  <c r="F1121" i="4"/>
  <c r="F1120" i="4"/>
  <c r="F1119" i="4"/>
  <c r="F1118" i="4"/>
  <c r="F1117" i="4"/>
  <c r="F1116" i="4"/>
  <c r="F1115" i="4"/>
  <c r="F1114" i="4"/>
  <c r="F1113" i="4"/>
  <c r="F1112" i="4"/>
  <c r="F1111" i="4"/>
  <c r="F1110" i="4"/>
  <c r="F1109" i="4"/>
  <c r="F1108" i="4"/>
  <c r="F1107" i="4"/>
  <c r="F1106" i="4"/>
  <c r="F1105" i="4"/>
  <c r="F1104" i="4"/>
  <c r="F1103" i="4"/>
  <c r="F1102" i="4"/>
  <c r="F1101" i="4"/>
  <c r="F1100" i="4"/>
  <c r="F1099" i="4"/>
  <c r="F1098" i="4"/>
  <c r="F1097" i="4"/>
  <c r="F1096" i="4"/>
  <c r="F1095" i="4"/>
  <c r="F1094" i="4"/>
  <c r="F1093" i="4"/>
  <c r="F1092" i="4"/>
  <c r="F1091" i="4"/>
  <c r="F1090" i="4"/>
  <c r="F1089" i="4"/>
  <c r="F1088" i="4"/>
  <c r="F1087" i="4"/>
  <c r="F1086" i="4"/>
  <c r="F1085" i="4"/>
  <c r="F1084" i="4"/>
  <c r="F1083" i="4"/>
  <c r="F1082" i="4"/>
  <c r="F1081" i="4"/>
  <c r="F1080" i="4"/>
  <c r="F1079" i="4"/>
  <c r="F1078" i="4"/>
  <c r="F1077" i="4"/>
  <c r="F1076" i="4"/>
  <c r="F1075" i="4"/>
  <c r="F1074" i="4"/>
  <c r="F1073" i="4"/>
  <c r="F1072" i="4"/>
  <c r="F1071" i="4"/>
  <c r="F1070" i="4"/>
  <c r="F1069" i="4"/>
  <c r="F1068" i="4"/>
  <c r="F1067" i="4"/>
  <c r="F1066" i="4"/>
  <c r="F1065" i="4"/>
  <c r="F1064" i="4"/>
  <c r="F1063" i="4"/>
  <c r="F1062" i="4"/>
  <c r="F1061" i="4"/>
  <c r="F1060" i="4"/>
  <c r="F1059" i="4"/>
  <c r="F1058" i="4"/>
  <c r="F1057" i="4"/>
  <c r="F1056" i="4"/>
  <c r="F1055" i="4"/>
  <c r="F1054" i="4"/>
  <c r="F1053" i="4"/>
  <c r="F1052" i="4"/>
  <c r="F1051" i="4"/>
  <c r="F1050" i="4"/>
  <c r="F1049" i="4"/>
  <c r="F1048" i="4"/>
  <c r="F1047" i="4"/>
  <c r="F1046" i="4"/>
  <c r="F1045" i="4"/>
  <c r="F1044" i="4"/>
  <c r="F1043" i="4"/>
  <c r="F1042" i="4"/>
  <c r="F1041" i="4"/>
  <c r="F1040" i="4"/>
  <c r="F1039" i="4"/>
  <c r="F1038" i="4"/>
  <c r="F1037" i="4"/>
  <c r="F1036" i="4"/>
  <c r="F1035" i="4"/>
  <c r="F1034" i="4"/>
  <c r="F1033" i="4"/>
  <c r="F1032" i="4"/>
  <c r="F1031" i="4"/>
  <c r="F1030" i="4"/>
  <c r="F1029" i="4"/>
  <c r="F1028" i="4"/>
  <c r="F1027" i="4"/>
  <c r="F1026" i="4"/>
  <c r="F1025" i="4"/>
  <c r="F1024" i="4"/>
  <c r="F1023" i="4"/>
  <c r="F1022" i="4"/>
  <c r="F1021" i="4"/>
  <c r="F1020" i="4"/>
  <c r="F1019" i="4"/>
  <c r="F1018" i="4"/>
  <c r="F1017" i="4"/>
  <c r="F1016" i="4"/>
  <c r="F1015" i="4"/>
  <c r="F1014" i="4"/>
  <c r="F1013" i="4"/>
  <c r="F1012" i="4"/>
  <c r="F1011" i="4"/>
  <c r="F1010" i="4"/>
  <c r="F1009" i="4"/>
  <c r="F1008" i="4"/>
  <c r="F1007" i="4"/>
  <c r="F1006" i="4"/>
  <c r="F1005" i="4"/>
  <c r="F1004" i="4"/>
  <c r="F1003" i="4"/>
  <c r="F1002" i="4"/>
  <c r="F1001" i="4"/>
  <c r="F1000" i="4"/>
  <c r="F999" i="4"/>
  <c r="F998" i="4"/>
  <c r="F997" i="4"/>
  <c r="F996" i="4"/>
  <c r="F995" i="4"/>
  <c r="F994" i="4"/>
  <c r="F993" i="4"/>
  <c r="F992" i="4"/>
  <c r="F991" i="4"/>
  <c r="F990" i="4"/>
  <c r="F989" i="4"/>
  <c r="F988" i="4"/>
  <c r="F987" i="4"/>
  <c r="F986" i="4"/>
  <c r="F985" i="4"/>
  <c r="F984" i="4"/>
  <c r="F983" i="4"/>
  <c r="F982" i="4"/>
  <c r="F981" i="4"/>
  <c r="F980" i="4"/>
  <c r="F979" i="4"/>
  <c r="F978" i="4"/>
  <c r="F977" i="4"/>
  <c r="F976" i="4"/>
  <c r="F975" i="4"/>
  <c r="F974" i="4"/>
  <c r="F973" i="4"/>
  <c r="F972" i="4"/>
  <c r="F971" i="4"/>
  <c r="F970" i="4"/>
  <c r="F969" i="4"/>
  <c r="F968" i="4"/>
  <c r="F967" i="4"/>
  <c r="F966" i="4"/>
  <c r="F965" i="4"/>
  <c r="F964" i="4"/>
  <c r="F963" i="4"/>
  <c r="F962" i="4"/>
  <c r="F961" i="4"/>
  <c r="F960" i="4"/>
  <c r="F959" i="4"/>
  <c r="F958" i="4"/>
  <c r="F957" i="4"/>
  <c r="F956" i="4"/>
  <c r="F955" i="4"/>
  <c r="F954" i="4"/>
  <c r="F953" i="4"/>
  <c r="F952" i="4"/>
  <c r="F951" i="4"/>
  <c r="F950" i="4"/>
  <c r="F949" i="4"/>
  <c r="F948" i="4"/>
  <c r="F947" i="4"/>
  <c r="F946" i="4"/>
  <c r="F945" i="4"/>
  <c r="F944" i="4"/>
  <c r="F943" i="4"/>
  <c r="F942" i="4"/>
  <c r="F941" i="4"/>
  <c r="F940" i="4"/>
  <c r="F939" i="4"/>
  <c r="F938" i="4"/>
  <c r="F937" i="4"/>
  <c r="F936" i="4"/>
  <c r="F935" i="4"/>
  <c r="F934" i="4"/>
  <c r="F933" i="4"/>
  <c r="F932" i="4"/>
  <c r="F931" i="4"/>
  <c r="F930" i="4"/>
  <c r="F929" i="4"/>
  <c r="F928" i="4"/>
  <c r="F927" i="4"/>
  <c r="F926" i="4"/>
  <c r="F925" i="4"/>
  <c r="F924" i="4"/>
  <c r="F923" i="4"/>
  <c r="F922" i="4"/>
  <c r="F921" i="4"/>
  <c r="F920" i="4"/>
  <c r="F919" i="4"/>
  <c r="F918" i="4"/>
  <c r="F917" i="4"/>
  <c r="F916" i="4"/>
  <c r="F915" i="4"/>
  <c r="F914" i="4"/>
  <c r="F913" i="4"/>
  <c r="F912" i="4"/>
  <c r="F911" i="4"/>
  <c r="F910" i="4"/>
  <c r="F909" i="4"/>
  <c r="F908" i="4"/>
  <c r="F907" i="4"/>
  <c r="F906" i="4"/>
  <c r="F905" i="4"/>
  <c r="F904" i="4"/>
  <c r="F903" i="4"/>
  <c r="F902" i="4"/>
  <c r="F901" i="4"/>
  <c r="F900" i="4"/>
  <c r="F899" i="4"/>
  <c r="F898" i="4"/>
  <c r="F897" i="4"/>
  <c r="F896" i="4"/>
  <c r="F895" i="4"/>
  <c r="F894" i="4"/>
  <c r="F893" i="4"/>
  <c r="F892" i="4"/>
  <c r="F891" i="4"/>
  <c r="F890" i="4"/>
  <c r="F889" i="4"/>
  <c r="F888" i="4"/>
  <c r="F887" i="4"/>
  <c r="F886" i="4"/>
  <c r="F885" i="4"/>
  <c r="F884" i="4"/>
  <c r="F883" i="4"/>
  <c r="F882" i="4"/>
  <c r="F881" i="4"/>
  <c r="F880" i="4"/>
  <c r="F879" i="4"/>
  <c r="F878" i="4"/>
  <c r="F877" i="4"/>
  <c r="F876" i="4"/>
  <c r="F875" i="4"/>
  <c r="F874" i="4"/>
  <c r="F873" i="4"/>
  <c r="F872" i="4"/>
  <c r="F871" i="4"/>
  <c r="F870" i="4"/>
  <c r="F869" i="4"/>
  <c r="F868" i="4"/>
  <c r="F867" i="4"/>
  <c r="F866" i="4"/>
  <c r="F865" i="4"/>
  <c r="F864" i="4"/>
  <c r="F863" i="4"/>
  <c r="F862" i="4"/>
  <c r="F861" i="4"/>
  <c r="F860" i="4"/>
  <c r="F859" i="4"/>
  <c r="F858" i="4"/>
  <c r="F857" i="4"/>
  <c r="F856" i="4"/>
  <c r="F855" i="4"/>
  <c r="F854" i="4"/>
  <c r="F853" i="4"/>
  <c r="F852" i="4"/>
  <c r="F851" i="4"/>
  <c r="F850" i="4"/>
  <c r="F849" i="4"/>
  <c r="F848" i="4"/>
  <c r="F847" i="4"/>
  <c r="F846" i="4"/>
  <c r="F845" i="4"/>
  <c r="F844" i="4"/>
  <c r="F843" i="4"/>
  <c r="F842" i="4"/>
  <c r="F841" i="4"/>
  <c r="F840" i="4"/>
  <c r="F839" i="4"/>
  <c r="F838" i="4"/>
  <c r="F837" i="4"/>
  <c r="F836" i="4"/>
  <c r="F835" i="4"/>
  <c r="F834" i="4"/>
  <c r="F833" i="4"/>
  <c r="F832" i="4"/>
  <c r="F831" i="4"/>
  <c r="F830" i="4"/>
  <c r="F829" i="4"/>
  <c r="F828" i="4"/>
  <c r="F827" i="4"/>
  <c r="F826" i="4"/>
  <c r="F825" i="4"/>
  <c r="F824" i="4"/>
  <c r="F823" i="4"/>
  <c r="F822" i="4"/>
  <c r="F821" i="4"/>
  <c r="F820" i="4"/>
  <c r="F819" i="4"/>
  <c r="F818" i="4"/>
  <c r="F817" i="4"/>
  <c r="F816" i="4"/>
  <c r="F815" i="4"/>
  <c r="F814" i="4"/>
  <c r="F813" i="4"/>
  <c r="F812" i="4"/>
  <c r="F811" i="4"/>
  <c r="F810" i="4"/>
  <c r="F809" i="4"/>
  <c r="F808" i="4"/>
  <c r="F807" i="4"/>
  <c r="F806" i="4"/>
  <c r="F805" i="4"/>
  <c r="F804" i="4"/>
  <c r="F803" i="4"/>
  <c r="F802" i="4"/>
  <c r="F801" i="4"/>
  <c r="F800" i="4"/>
  <c r="F799" i="4"/>
  <c r="F798" i="4"/>
  <c r="F797" i="4"/>
  <c r="F796" i="4"/>
  <c r="F795" i="4"/>
  <c r="F794" i="4"/>
  <c r="F793" i="4"/>
  <c r="F792" i="4"/>
  <c r="F791" i="4"/>
  <c r="F790" i="4"/>
  <c r="F789" i="4"/>
  <c r="F788" i="4"/>
  <c r="F787" i="4"/>
  <c r="F786" i="4"/>
  <c r="F785" i="4"/>
  <c r="F784" i="4"/>
  <c r="F783" i="4"/>
  <c r="F782" i="4"/>
  <c r="F781" i="4"/>
  <c r="F780" i="4"/>
  <c r="F779" i="4"/>
  <c r="F778" i="4"/>
  <c r="F777" i="4"/>
  <c r="F776" i="4"/>
  <c r="F775" i="4"/>
  <c r="F774" i="4"/>
  <c r="F773" i="4"/>
  <c r="F772" i="4"/>
  <c r="F771" i="4"/>
  <c r="F770" i="4"/>
  <c r="F769" i="4"/>
  <c r="F768" i="4"/>
  <c r="F767" i="4"/>
  <c r="F766" i="4"/>
  <c r="F765" i="4"/>
  <c r="F764" i="4"/>
  <c r="F763" i="4"/>
  <c r="F762" i="4"/>
  <c r="F761" i="4"/>
  <c r="F760" i="4"/>
  <c r="F759" i="4"/>
  <c r="F758" i="4"/>
  <c r="F757" i="4"/>
  <c r="F756" i="4"/>
  <c r="F755" i="4"/>
  <c r="F754" i="4"/>
  <c r="F753" i="4"/>
  <c r="F752" i="4"/>
  <c r="F751" i="4"/>
  <c r="F750" i="4"/>
  <c r="F749" i="4"/>
  <c r="F748" i="4"/>
  <c r="F747" i="4"/>
  <c r="F746" i="4"/>
  <c r="F745" i="4"/>
  <c r="F744" i="4"/>
  <c r="F743" i="4"/>
  <c r="F742" i="4"/>
  <c r="F741" i="4"/>
  <c r="F740" i="4"/>
  <c r="F739" i="4"/>
  <c r="F738" i="4"/>
  <c r="F737" i="4"/>
  <c r="F736" i="4"/>
  <c r="F735" i="4"/>
  <c r="F734" i="4"/>
  <c r="F733" i="4"/>
  <c r="F732" i="4"/>
  <c r="F731" i="4"/>
  <c r="F730" i="4"/>
  <c r="F729" i="4"/>
  <c r="F728" i="4"/>
  <c r="F727" i="4"/>
  <c r="F726" i="4"/>
  <c r="F725" i="4"/>
  <c r="F724" i="4"/>
  <c r="F723" i="4"/>
  <c r="F722" i="4"/>
  <c r="F721" i="4"/>
  <c r="F720" i="4"/>
  <c r="F719" i="4"/>
  <c r="F718" i="4"/>
  <c r="F717" i="4"/>
  <c r="F716" i="4"/>
  <c r="F715" i="4"/>
  <c r="F714" i="4"/>
  <c r="F713" i="4"/>
  <c r="F712" i="4"/>
  <c r="F711" i="4"/>
  <c r="F710" i="4"/>
  <c r="F709" i="4"/>
  <c r="F708" i="4"/>
  <c r="F707" i="4"/>
  <c r="F706" i="4"/>
  <c r="F705" i="4"/>
  <c r="F704" i="4"/>
  <c r="F703" i="4"/>
  <c r="F702" i="4"/>
  <c r="F701" i="4"/>
  <c r="F700" i="4"/>
  <c r="F699" i="4"/>
  <c r="F698" i="4"/>
  <c r="F697" i="4"/>
  <c r="F696" i="4"/>
  <c r="F695" i="4"/>
  <c r="F694" i="4"/>
  <c r="F693" i="4"/>
  <c r="F692" i="4"/>
  <c r="F691" i="4"/>
  <c r="F690" i="4"/>
  <c r="F689" i="4"/>
  <c r="F688" i="4"/>
  <c r="F687" i="4"/>
  <c r="F686" i="4"/>
  <c r="F685" i="4"/>
  <c r="F684" i="4"/>
  <c r="F683" i="4"/>
  <c r="F682" i="4"/>
  <c r="F681" i="4"/>
  <c r="F680" i="4"/>
  <c r="F679" i="4"/>
  <c r="F678" i="4"/>
  <c r="F677" i="4"/>
  <c r="F676" i="4"/>
  <c r="F675" i="4"/>
  <c r="F674" i="4"/>
  <c r="F673" i="4"/>
  <c r="F672" i="4"/>
  <c r="F671" i="4"/>
  <c r="F670" i="4"/>
  <c r="F669" i="4"/>
  <c r="F668" i="4"/>
  <c r="F667" i="4"/>
  <c r="F666" i="4"/>
  <c r="F665" i="4"/>
  <c r="F664" i="4"/>
  <c r="F663" i="4"/>
  <c r="F662" i="4"/>
  <c r="F661" i="4"/>
  <c r="F660" i="4"/>
  <c r="F659" i="4"/>
  <c r="F658" i="4"/>
  <c r="F657" i="4"/>
  <c r="F656" i="4"/>
  <c r="F655" i="4"/>
  <c r="F654" i="4"/>
  <c r="F653" i="4"/>
  <c r="F652" i="4"/>
  <c r="F651" i="4"/>
  <c r="F650" i="4"/>
  <c r="F649" i="4"/>
  <c r="F648" i="4"/>
  <c r="F647" i="4"/>
  <c r="F646" i="4"/>
  <c r="F645" i="4"/>
  <c r="F644" i="4"/>
  <c r="F643" i="4"/>
  <c r="F642" i="4"/>
  <c r="F641" i="4"/>
  <c r="F640" i="4"/>
  <c r="F639" i="4"/>
  <c r="F638" i="4"/>
  <c r="F637" i="4"/>
  <c r="F636" i="4"/>
  <c r="F635" i="4"/>
  <c r="F634" i="4"/>
  <c r="F633" i="4"/>
  <c r="F632" i="4"/>
  <c r="F631" i="4"/>
  <c r="F630" i="4"/>
  <c r="F629" i="4"/>
  <c r="F628" i="4"/>
  <c r="F627" i="4"/>
  <c r="F626" i="4"/>
  <c r="F625" i="4"/>
  <c r="F624" i="4"/>
  <c r="F623" i="4"/>
  <c r="F622" i="4"/>
  <c r="F621" i="4"/>
  <c r="F620" i="4"/>
  <c r="F619" i="4"/>
  <c r="F618" i="4"/>
  <c r="F617" i="4"/>
  <c r="F616" i="4"/>
  <c r="F615" i="4"/>
  <c r="F614" i="4"/>
  <c r="F613" i="4"/>
  <c r="F612" i="4"/>
  <c r="F611" i="4"/>
  <c r="F610" i="4"/>
  <c r="F609" i="4"/>
  <c r="F608" i="4"/>
  <c r="F607" i="4"/>
  <c r="F606" i="4"/>
  <c r="F605" i="4"/>
  <c r="F604" i="4"/>
  <c r="F603" i="4"/>
  <c r="F602" i="4"/>
  <c r="F601" i="4"/>
  <c r="F600" i="4"/>
  <c r="F599" i="4"/>
  <c r="F598" i="4"/>
  <c r="F597" i="4"/>
  <c r="F596" i="4"/>
  <c r="F595" i="4"/>
  <c r="F594" i="4"/>
  <c r="F593" i="4"/>
  <c r="F592" i="4"/>
  <c r="F591" i="4"/>
  <c r="F590" i="4"/>
  <c r="F589" i="4"/>
  <c r="F588" i="4"/>
  <c r="F587" i="4"/>
  <c r="F586" i="4"/>
  <c r="F585" i="4"/>
  <c r="F584" i="4"/>
  <c r="F583" i="4"/>
  <c r="F582" i="4"/>
  <c r="F581" i="4"/>
  <c r="F580" i="4"/>
  <c r="F579" i="4"/>
  <c r="F578" i="4"/>
  <c r="F577" i="4"/>
  <c r="F576" i="4"/>
  <c r="F575" i="4"/>
  <c r="F574" i="4"/>
  <c r="F573" i="4"/>
  <c r="F572" i="4"/>
  <c r="F571" i="4"/>
  <c r="F570" i="4"/>
  <c r="F569" i="4"/>
  <c r="F568" i="4"/>
  <c r="F567" i="4"/>
  <c r="F566" i="4"/>
  <c r="F565" i="4"/>
  <c r="F564" i="4"/>
  <c r="F563" i="4"/>
  <c r="F562" i="4"/>
  <c r="F561" i="4"/>
  <c r="F560" i="4"/>
  <c r="F559" i="4"/>
  <c r="F558" i="4"/>
  <c r="F557" i="4"/>
  <c r="F556" i="4"/>
  <c r="F555" i="4"/>
  <c r="F554" i="4"/>
  <c r="F553" i="4"/>
  <c r="F552" i="4"/>
  <c r="F551" i="4"/>
  <c r="F550" i="4"/>
  <c r="F549" i="4"/>
  <c r="F548" i="4"/>
  <c r="F547" i="4"/>
  <c r="F546" i="4"/>
  <c r="F545" i="4"/>
  <c r="F544" i="4"/>
  <c r="F543" i="4"/>
  <c r="F542" i="4"/>
  <c r="F541" i="4"/>
  <c r="F540" i="4"/>
  <c r="F539" i="4"/>
  <c r="F538" i="4"/>
  <c r="F537" i="4"/>
  <c r="F536" i="4"/>
  <c r="F535" i="4"/>
  <c r="F534" i="4"/>
  <c r="F533" i="4"/>
  <c r="F532" i="4"/>
  <c r="F531" i="4"/>
  <c r="F530" i="4"/>
  <c r="F529" i="4"/>
  <c r="F528" i="4"/>
  <c r="F527" i="4"/>
  <c r="F526" i="4"/>
  <c r="F525" i="4"/>
  <c r="F524" i="4"/>
  <c r="F523" i="4"/>
  <c r="F522" i="4"/>
  <c r="F521" i="4"/>
  <c r="F520" i="4"/>
  <c r="F519" i="4"/>
  <c r="F518" i="4"/>
  <c r="F517" i="4"/>
  <c r="F516" i="4"/>
  <c r="F515" i="4"/>
  <c r="F514" i="4"/>
  <c r="F513" i="4"/>
  <c r="F512" i="4"/>
  <c r="F511" i="4"/>
  <c r="F510" i="4"/>
  <c r="F509" i="4"/>
  <c r="F508" i="4"/>
  <c r="F507" i="4"/>
  <c r="F506" i="4"/>
  <c r="F505" i="4"/>
  <c r="F504" i="4"/>
  <c r="F503" i="4"/>
  <c r="F502" i="4"/>
  <c r="F501" i="4"/>
  <c r="F500" i="4"/>
  <c r="F499" i="4"/>
  <c r="F498" i="4"/>
  <c r="F497" i="4"/>
  <c r="F496" i="4"/>
  <c r="F495" i="4"/>
  <c r="F494" i="4"/>
  <c r="F493" i="4"/>
  <c r="F492" i="4"/>
  <c r="F491" i="4"/>
  <c r="F490" i="4"/>
  <c r="F489" i="4"/>
  <c r="F488" i="4"/>
  <c r="F487" i="4"/>
  <c r="F486" i="4"/>
  <c r="F485" i="4"/>
  <c r="F484" i="4"/>
  <c r="F483" i="4"/>
  <c r="F482" i="4"/>
  <c r="F481" i="4"/>
  <c r="F480" i="4"/>
  <c r="F479" i="4"/>
  <c r="F478" i="4"/>
  <c r="F477" i="4"/>
  <c r="F476" i="4"/>
  <c r="F475" i="4"/>
  <c r="F474" i="4"/>
  <c r="F473" i="4"/>
  <c r="F472" i="4"/>
  <c r="F471" i="4"/>
  <c r="F470" i="4"/>
  <c r="F469" i="4"/>
  <c r="F468" i="4"/>
  <c r="F467" i="4"/>
  <c r="F466" i="4"/>
  <c r="F465" i="4"/>
  <c r="F464" i="4"/>
  <c r="F463" i="4"/>
  <c r="F462" i="4"/>
  <c r="F461" i="4"/>
  <c r="F460" i="4"/>
  <c r="F459" i="4"/>
  <c r="F458" i="4"/>
  <c r="F457" i="4"/>
  <c r="F456" i="4"/>
  <c r="F455" i="4"/>
  <c r="F454" i="4"/>
  <c r="F453" i="4"/>
  <c r="F452" i="4"/>
  <c r="F451" i="4"/>
  <c r="F450" i="4"/>
  <c r="F449" i="4"/>
  <c r="F448" i="4"/>
  <c r="F447" i="4"/>
  <c r="F446" i="4"/>
  <c r="F445" i="4"/>
  <c r="F444" i="4"/>
  <c r="F443" i="4"/>
  <c r="F442" i="4"/>
  <c r="F441" i="4"/>
  <c r="F440" i="4"/>
  <c r="F439" i="4"/>
  <c r="F438" i="4"/>
  <c r="F437" i="4"/>
  <c r="F436" i="4"/>
  <c r="F435" i="4"/>
  <c r="F434" i="4"/>
  <c r="F433" i="4"/>
  <c r="F432" i="4"/>
  <c r="F431" i="4"/>
  <c r="F430" i="4"/>
  <c r="F429" i="4"/>
  <c r="F428" i="4"/>
  <c r="F427" i="4"/>
  <c r="F426" i="4"/>
  <c r="F425" i="4"/>
  <c r="F424" i="4"/>
  <c r="F423" i="4"/>
  <c r="F422" i="4"/>
  <c r="F421" i="4"/>
  <c r="F420" i="4"/>
  <c r="F419" i="4"/>
  <c r="F418" i="4"/>
  <c r="F417" i="4"/>
  <c r="F416" i="4"/>
  <c r="F415" i="4"/>
  <c r="F414" i="4"/>
  <c r="F413" i="4"/>
  <c r="F412" i="4"/>
  <c r="F411" i="4"/>
  <c r="F410" i="4"/>
  <c r="F409" i="4"/>
  <c r="F408" i="4"/>
  <c r="F407" i="4"/>
  <c r="F406" i="4"/>
  <c r="F405" i="4"/>
  <c r="F404" i="4"/>
  <c r="F403" i="4"/>
  <c r="F402" i="4"/>
  <c r="F401" i="4"/>
  <c r="F400" i="4"/>
  <c r="F399" i="4"/>
  <c r="F398" i="4"/>
  <c r="F397" i="4"/>
  <c r="F396" i="4"/>
  <c r="F395" i="4"/>
  <c r="F394" i="4"/>
  <c r="F393" i="4"/>
  <c r="F392" i="4"/>
  <c r="F391" i="4"/>
  <c r="F390" i="4"/>
  <c r="F389" i="4"/>
  <c r="F388" i="4"/>
  <c r="F387" i="4"/>
  <c r="F386" i="4"/>
  <c r="F385" i="4"/>
  <c r="F384" i="4"/>
  <c r="F383" i="4"/>
  <c r="F382" i="4"/>
  <c r="F381" i="4"/>
  <c r="F380" i="4"/>
  <c r="F379" i="4"/>
  <c r="F378" i="4"/>
  <c r="F377" i="4"/>
  <c r="F376" i="4"/>
  <c r="F375" i="4"/>
  <c r="F374" i="4"/>
  <c r="F373" i="4"/>
  <c r="F372" i="4"/>
  <c r="F371" i="4"/>
  <c r="F370" i="4"/>
  <c r="F369" i="4"/>
  <c r="F368" i="4"/>
  <c r="F367" i="4"/>
  <c r="F366" i="4"/>
  <c r="F365" i="4"/>
  <c r="F364" i="4"/>
  <c r="F363" i="4"/>
  <c r="F362" i="4"/>
  <c r="F361" i="4"/>
  <c r="F360" i="4"/>
  <c r="F359" i="4"/>
  <c r="F358" i="4"/>
  <c r="F357" i="4"/>
  <c r="F356" i="4"/>
  <c r="F355" i="4"/>
  <c r="F354" i="4"/>
  <c r="F353" i="4"/>
  <c r="F352" i="4"/>
  <c r="F351" i="4"/>
  <c r="F350" i="4"/>
  <c r="F349" i="4"/>
  <c r="F348" i="4"/>
  <c r="F347" i="4"/>
  <c r="F346" i="4"/>
  <c r="F345" i="4"/>
  <c r="F344" i="4"/>
  <c r="F343" i="4"/>
  <c r="F342" i="4"/>
  <c r="F341" i="4"/>
  <c r="F340" i="4"/>
  <c r="F339" i="4"/>
  <c r="F338" i="4"/>
  <c r="F337" i="4"/>
  <c r="F336" i="4"/>
  <c r="F335" i="4"/>
  <c r="F334" i="4"/>
  <c r="F333" i="4"/>
  <c r="F332" i="4"/>
  <c r="F331" i="4"/>
  <c r="F330" i="4"/>
  <c r="F329" i="4"/>
  <c r="F328" i="4"/>
  <c r="F327" i="4"/>
  <c r="F326" i="4"/>
  <c r="F325" i="4"/>
  <c r="F324" i="4"/>
  <c r="F323" i="4"/>
  <c r="F322" i="4"/>
  <c r="F321" i="4"/>
  <c r="F320" i="4"/>
  <c r="F319" i="4"/>
  <c r="F318" i="4"/>
  <c r="F317" i="4"/>
  <c r="F316" i="4"/>
  <c r="F315" i="4"/>
  <c r="F314" i="4"/>
  <c r="F313" i="4"/>
  <c r="F312" i="4"/>
  <c r="F311" i="4"/>
  <c r="F310" i="4"/>
  <c r="F309" i="4"/>
  <c r="F308" i="4"/>
  <c r="F307" i="4"/>
  <c r="F306" i="4"/>
  <c r="F305" i="4"/>
  <c r="F304" i="4"/>
  <c r="F303" i="4"/>
  <c r="F302" i="4"/>
  <c r="F301" i="4"/>
  <c r="F300" i="4"/>
  <c r="F299" i="4"/>
  <c r="F298" i="4"/>
  <c r="F297" i="4"/>
  <c r="F296" i="4"/>
  <c r="F295" i="4"/>
  <c r="F294" i="4"/>
  <c r="F293" i="4"/>
  <c r="F292" i="4"/>
  <c r="F291" i="4"/>
  <c r="F290" i="4"/>
  <c r="F289" i="4"/>
  <c r="F288" i="4"/>
  <c r="F287" i="4"/>
  <c r="F286" i="4"/>
  <c r="F285" i="4"/>
  <c r="F284" i="4"/>
  <c r="F283" i="4"/>
  <c r="F282" i="4"/>
  <c r="F281" i="4"/>
  <c r="F280" i="4"/>
  <c r="F279" i="4"/>
  <c r="F278" i="4"/>
  <c r="F277" i="4"/>
  <c r="F276" i="4"/>
  <c r="F275" i="4"/>
  <c r="F274" i="4"/>
  <c r="F273" i="4"/>
  <c r="F272" i="4"/>
  <c r="F271" i="4"/>
  <c r="F270" i="4"/>
  <c r="F269" i="4"/>
  <c r="F268" i="4"/>
  <c r="F267" i="4"/>
  <c r="F266" i="4"/>
  <c r="F265" i="4"/>
  <c r="F264" i="4"/>
  <c r="F263" i="4"/>
  <c r="F262" i="4"/>
  <c r="F261" i="4"/>
  <c r="F260" i="4"/>
  <c r="F259" i="4"/>
  <c r="F258" i="4"/>
  <c r="F257" i="4"/>
  <c r="F256" i="4"/>
  <c r="F255" i="4"/>
  <c r="F254" i="4"/>
  <c r="F253" i="4"/>
  <c r="F252" i="4"/>
  <c r="F251" i="4"/>
  <c r="F250" i="4"/>
  <c r="F249" i="4"/>
  <c r="F248" i="4"/>
  <c r="F247" i="4"/>
  <c r="F246" i="4"/>
  <c r="F245" i="4"/>
  <c r="F244" i="4"/>
  <c r="F243" i="4"/>
  <c r="F242" i="4"/>
  <c r="F241" i="4"/>
  <c r="F240" i="4"/>
  <c r="F239" i="4"/>
  <c r="F238" i="4"/>
  <c r="F237" i="4"/>
  <c r="F236" i="4"/>
  <c r="F235" i="4"/>
  <c r="F234" i="4"/>
  <c r="F233" i="4"/>
  <c r="F232" i="4"/>
  <c r="F231" i="4"/>
  <c r="F230" i="4"/>
  <c r="F229" i="4"/>
  <c r="F228" i="4"/>
  <c r="F227" i="4"/>
  <c r="F226" i="4"/>
  <c r="F225" i="4"/>
  <c r="F224" i="4"/>
  <c r="F223" i="4"/>
  <c r="F222" i="4"/>
  <c r="F221" i="4"/>
  <c r="F220" i="4"/>
  <c r="F219" i="4"/>
  <c r="F218" i="4"/>
  <c r="F217" i="4"/>
  <c r="F216" i="4"/>
  <c r="F215" i="4"/>
  <c r="F214" i="4"/>
  <c r="F213" i="4"/>
  <c r="F212" i="4"/>
  <c r="F211" i="4"/>
  <c r="F210" i="4"/>
  <c r="F209" i="4"/>
  <c r="F208" i="4"/>
  <c r="F207" i="4"/>
  <c r="F206" i="4"/>
  <c r="F205" i="4"/>
  <c r="F204" i="4"/>
  <c r="F203" i="4"/>
  <c r="F202" i="4"/>
  <c r="F201" i="4"/>
  <c r="F200" i="4"/>
  <c r="F199" i="4"/>
  <c r="F198" i="4"/>
  <c r="F197" i="4"/>
  <c r="F196" i="4"/>
  <c r="F195" i="4"/>
  <c r="F194" i="4"/>
  <c r="F193" i="4"/>
  <c r="F192" i="4"/>
  <c r="F191" i="4"/>
  <c r="F190" i="4"/>
  <c r="F189" i="4"/>
  <c r="F188" i="4"/>
  <c r="F187" i="4"/>
  <c r="F186" i="4"/>
  <c r="F185" i="4"/>
  <c r="F184" i="4"/>
  <c r="F183" i="4"/>
  <c r="F182" i="4"/>
  <c r="F181" i="4"/>
  <c r="F180" i="4"/>
  <c r="F179" i="4"/>
  <c r="F178" i="4"/>
  <c r="F177" i="4"/>
  <c r="F176" i="4"/>
  <c r="F175" i="4"/>
  <c r="F174" i="4"/>
  <c r="F173" i="4"/>
  <c r="F172" i="4"/>
  <c r="F171" i="4"/>
  <c r="F170" i="4"/>
  <c r="F169" i="4"/>
  <c r="F168" i="4"/>
  <c r="F167" i="4"/>
  <c r="F166" i="4"/>
  <c r="F165" i="4"/>
  <c r="F164" i="4"/>
  <c r="F163" i="4"/>
  <c r="F162" i="4"/>
  <c r="F161" i="4"/>
  <c r="F160" i="4"/>
  <c r="F159" i="4"/>
  <c r="F158" i="4"/>
  <c r="F157" i="4"/>
  <c r="F156" i="4"/>
  <c r="F155" i="4"/>
  <c r="F154" i="4"/>
  <c r="F153" i="4"/>
  <c r="F152" i="4"/>
  <c r="F151" i="4"/>
  <c r="F150" i="4"/>
  <c r="F149" i="4"/>
  <c r="F148" i="4"/>
  <c r="F147" i="4"/>
  <c r="F146" i="4"/>
  <c r="F145" i="4"/>
  <c r="F144" i="4"/>
  <c r="F143" i="4"/>
  <c r="F142" i="4"/>
  <c r="F141" i="4"/>
  <c r="F140" i="4"/>
  <c r="F139" i="4"/>
  <c r="F138" i="4"/>
  <c r="F137" i="4"/>
  <c r="F136" i="4"/>
  <c r="F135" i="4"/>
  <c r="F134" i="4"/>
  <c r="F133" i="4"/>
  <c r="F132" i="4"/>
  <c r="F131" i="4"/>
  <c r="F130" i="4"/>
  <c r="F129" i="4"/>
  <c r="F128" i="4"/>
  <c r="F127" i="4"/>
  <c r="F126" i="4"/>
  <c r="F125" i="4"/>
  <c r="F124" i="4"/>
  <c r="F123" i="4"/>
  <c r="F122" i="4"/>
  <c r="F121" i="4"/>
  <c r="F120" i="4"/>
  <c r="F119" i="4"/>
  <c r="F118" i="4"/>
  <c r="F117" i="4"/>
  <c r="F116" i="4"/>
  <c r="F115" i="4"/>
  <c r="F114" i="4"/>
  <c r="F113" i="4"/>
  <c r="F112" i="4"/>
  <c r="F111" i="4"/>
  <c r="F110" i="4"/>
  <c r="F109" i="4"/>
  <c r="F108" i="4"/>
  <c r="F107" i="4"/>
  <c r="F106" i="4"/>
  <c r="F105" i="4"/>
  <c r="F104" i="4"/>
  <c r="F103" i="4"/>
  <c r="F102" i="4"/>
  <c r="F101" i="4"/>
  <c r="F100" i="4"/>
  <c r="F99" i="4"/>
  <c r="F98" i="4"/>
  <c r="F97" i="4"/>
  <c r="F96" i="4"/>
  <c r="F95" i="4"/>
  <c r="F94" i="4"/>
  <c r="F93" i="4"/>
  <c r="F92" i="4"/>
  <c r="F91" i="4"/>
  <c r="F90" i="4"/>
  <c r="F89" i="4"/>
  <c r="F88" i="4"/>
  <c r="F87" i="4"/>
  <c r="F86" i="4"/>
  <c r="F85" i="4"/>
  <c r="F84" i="4"/>
  <c r="F83" i="4"/>
  <c r="F82" i="4"/>
  <c r="F81" i="4"/>
  <c r="F80" i="4"/>
  <c r="F79" i="4"/>
  <c r="F78" i="4"/>
  <c r="F77" i="4"/>
  <c r="F76" i="4"/>
  <c r="F75" i="4"/>
  <c r="F74" i="4"/>
  <c r="F73" i="4"/>
  <c r="F72" i="4"/>
  <c r="F71" i="4"/>
  <c r="F70" i="4"/>
  <c r="F69" i="4"/>
  <c r="F68" i="4"/>
  <c r="F67" i="4"/>
  <c r="F66" i="4"/>
  <c r="F65" i="4"/>
  <c r="F64" i="4"/>
  <c r="F63" i="4"/>
  <c r="F62" i="4"/>
  <c r="F61" i="4"/>
  <c r="F60" i="4"/>
  <c r="F59" i="4"/>
  <c r="F58" i="4"/>
  <c r="F57" i="4"/>
  <c r="F56" i="4"/>
  <c r="F55" i="4"/>
  <c r="F54" i="4"/>
  <c r="F53" i="4"/>
  <c r="F52" i="4"/>
  <c r="F51" i="4"/>
  <c r="F50" i="4"/>
  <c r="F49" i="4"/>
  <c r="F48" i="4"/>
  <c r="F47" i="4"/>
  <c r="F46" i="4"/>
  <c r="F45" i="4"/>
  <c r="F44" i="4"/>
  <c r="F43" i="4"/>
  <c r="F42" i="4"/>
  <c r="R42" i="4"/>
  <c r="F41" i="4"/>
  <c r="F40" i="4"/>
  <c r="F39" i="4"/>
  <c r="F38" i="4"/>
  <c r="F37" i="4"/>
  <c r="F36" i="4"/>
  <c r="F35" i="4"/>
  <c r="F34" i="4"/>
  <c r="F33" i="4"/>
  <c r="F32" i="4"/>
  <c r="F31" i="4"/>
  <c r="F30" i="4"/>
  <c r="F29" i="4"/>
  <c r="F28" i="4"/>
  <c r="F27" i="4"/>
  <c r="F26" i="4"/>
  <c r="F25" i="4"/>
  <c r="F24" i="4"/>
  <c r="F23" i="4"/>
  <c r="F22" i="4"/>
  <c r="F21" i="4"/>
  <c r="F20" i="4"/>
  <c r="F19" i="4"/>
  <c r="F18" i="4"/>
  <c r="F17" i="4"/>
  <c r="F16" i="4"/>
  <c r="F15" i="4"/>
  <c r="F14" i="4"/>
  <c r="F13" i="4"/>
  <c r="M12" i="4"/>
  <c r="F12" i="4"/>
  <c r="M11" i="4"/>
  <c r="F11" i="4"/>
  <c r="A11" i="4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A113" i="4" s="1"/>
  <c r="A114" i="4" s="1"/>
  <c r="A115" i="4" s="1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A143" i="4" s="1"/>
  <c r="A144" i="4" s="1"/>
  <c r="A145" i="4" s="1"/>
  <c r="A146" i="4" s="1"/>
  <c r="A147" i="4" s="1"/>
  <c r="A148" i="4" s="1"/>
  <c r="A149" i="4" s="1"/>
  <c r="A150" i="4" s="1"/>
  <c r="A151" i="4" s="1"/>
  <c r="A152" i="4" s="1"/>
  <c r="A153" i="4" s="1"/>
  <c r="A154" i="4" s="1"/>
  <c r="A155" i="4" s="1"/>
  <c r="A156" i="4" s="1"/>
  <c r="A157" i="4" s="1"/>
  <c r="A158" i="4" s="1"/>
  <c r="A159" i="4" s="1"/>
  <c r="A160" i="4" s="1"/>
  <c r="A161" i="4" s="1"/>
  <c r="A162" i="4" s="1"/>
  <c r="A163" i="4" s="1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A177" i="4" s="1"/>
  <c r="A178" i="4" s="1"/>
  <c r="A179" i="4" s="1"/>
  <c r="A180" i="4" s="1"/>
  <c r="A181" i="4" s="1"/>
  <c r="A182" i="4" s="1"/>
  <c r="A183" i="4" s="1"/>
  <c r="A184" i="4" s="1"/>
  <c r="A185" i="4" s="1"/>
  <c r="A186" i="4" s="1"/>
  <c r="A187" i="4" s="1"/>
  <c r="A188" i="4" s="1"/>
  <c r="A189" i="4" s="1"/>
  <c r="A190" i="4" s="1"/>
  <c r="A191" i="4" s="1"/>
  <c r="A192" i="4" s="1"/>
  <c r="A193" i="4" s="1"/>
  <c r="A194" i="4" s="1"/>
  <c r="A195" i="4" s="1"/>
  <c r="A196" i="4" s="1"/>
  <c r="A197" i="4" s="1"/>
  <c r="A198" i="4" s="1"/>
  <c r="A199" i="4" s="1"/>
  <c r="A200" i="4" s="1"/>
  <c r="A201" i="4" s="1"/>
  <c r="A202" i="4" s="1"/>
  <c r="A203" i="4" s="1"/>
  <c r="A204" i="4" s="1"/>
  <c r="A205" i="4" s="1"/>
  <c r="A206" i="4" s="1"/>
  <c r="A207" i="4" s="1"/>
  <c r="A208" i="4" s="1"/>
  <c r="A209" i="4" s="1"/>
  <c r="A210" i="4" s="1"/>
  <c r="A211" i="4" s="1"/>
  <c r="A212" i="4" s="1"/>
  <c r="A213" i="4" s="1"/>
  <c r="A214" i="4" s="1"/>
  <c r="A215" i="4" s="1"/>
  <c r="A216" i="4" s="1"/>
  <c r="A217" i="4" s="1"/>
  <c r="A218" i="4" s="1"/>
  <c r="A219" i="4" s="1"/>
  <c r="A220" i="4" s="1"/>
  <c r="A221" i="4" s="1"/>
  <c r="A222" i="4" s="1"/>
  <c r="A223" i="4" s="1"/>
  <c r="A224" i="4" s="1"/>
  <c r="A225" i="4" s="1"/>
  <c r="A226" i="4" s="1"/>
  <c r="A227" i="4" s="1"/>
  <c r="A228" i="4" s="1"/>
  <c r="A229" i="4" s="1"/>
  <c r="A230" i="4" s="1"/>
  <c r="A231" i="4" s="1"/>
  <c r="A232" i="4" s="1"/>
  <c r="A233" i="4" s="1"/>
  <c r="A234" i="4" s="1"/>
  <c r="A235" i="4" s="1"/>
  <c r="A236" i="4" s="1"/>
  <c r="A237" i="4" s="1"/>
  <c r="A238" i="4" s="1"/>
  <c r="A239" i="4" s="1"/>
  <c r="A240" i="4" s="1"/>
  <c r="A241" i="4" s="1"/>
  <c r="A242" i="4" s="1"/>
  <c r="A243" i="4" s="1"/>
  <c r="A244" i="4" s="1"/>
  <c r="A245" i="4" s="1"/>
  <c r="A246" i="4" s="1"/>
  <c r="A247" i="4" s="1"/>
  <c r="A248" i="4" s="1"/>
  <c r="A249" i="4" s="1"/>
  <c r="A250" i="4" s="1"/>
  <c r="A251" i="4" s="1"/>
  <c r="A252" i="4" s="1"/>
  <c r="A253" i="4" s="1"/>
  <c r="A254" i="4" s="1"/>
  <c r="A255" i="4" s="1"/>
  <c r="A256" i="4" s="1"/>
  <c r="A257" i="4" s="1"/>
  <c r="A258" i="4" s="1"/>
  <c r="A259" i="4" s="1"/>
  <c r="A260" i="4" s="1"/>
  <c r="A261" i="4" s="1"/>
  <c r="A262" i="4" s="1"/>
  <c r="A263" i="4" s="1"/>
  <c r="A264" i="4" s="1"/>
  <c r="A265" i="4" s="1"/>
  <c r="A266" i="4" s="1"/>
  <c r="A267" i="4" s="1"/>
  <c r="A268" i="4" s="1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A280" i="4" s="1"/>
  <c r="A281" i="4" s="1"/>
  <c r="A282" i="4" s="1"/>
  <c r="A283" i="4" s="1"/>
  <c r="A284" i="4" s="1"/>
  <c r="A285" i="4" s="1"/>
  <c r="A286" i="4" s="1"/>
  <c r="A287" i="4" s="1"/>
  <c r="A288" i="4" s="1"/>
  <c r="A289" i="4" s="1"/>
  <c r="A290" i="4" s="1"/>
  <c r="A291" i="4" s="1"/>
  <c r="A292" i="4" s="1"/>
  <c r="A293" i="4" s="1"/>
  <c r="A294" i="4" s="1"/>
  <c r="A295" i="4" s="1"/>
  <c r="A296" i="4" s="1"/>
  <c r="A297" i="4" s="1"/>
  <c r="A298" i="4" s="1"/>
  <c r="A299" i="4" s="1"/>
  <c r="A300" i="4" s="1"/>
  <c r="A301" i="4" s="1"/>
  <c r="A302" i="4" s="1"/>
  <c r="A303" i="4" s="1"/>
  <c r="A304" i="4" s="1"/>
  <c r="A305" i="4" s="1"/>
  <c r="A306" i="4" s="1"/>
  <c r="A307" i="4" s="1"/>
  <c r="A308" i="4" s="1"/>
  <c r="A309" i="4" s="1"/>
  <c r="A310" i="4" s="1"/>
  <c r="A311" i="4" s="1"/>
  <c r="A312" i="4" s="1"/>
  <c r="A313" i="4" s="1"/>
  <c r="A314" i="4" s="1"/>
  <c r="A315" i="4" s="1"/>
  <c r="A316" i="4" s="1"/>
  <c r="A317" i="4" s="1"/>
  <c r="A318" i="4" s="1"/>
  <c r="A319" i="4" s="1"/>
  <c r="A320" i="4" s="1"/>
  <c r="A321" i="4" s="1"/>
  <c r="A322" i="4" s="1"/>
  <c r="A323" i="4" s="1"/>
  <c r="A324" i="4" s="1"/>
  <c r="A325" i="4" s="1"/>
  <c r="A326" i="4" s="1"/>
  <c r="A327" i="4" s="1"/>
  <c r="A328" i="4" s="1"/>
  <c r="A329" i="4" s="1"/>
  <c r="A330" i="4" s="1"/>
  <c r="A331" i="4" s="1"/>
  <c r="A332" i="4" s="1"/>
  <c r="A333" i="4" s="1"/>
  <c r="A334" i="4" s="1"/>
  <c r="A335" i="4" s="1"/>
  <c r="A336" i="4" s="1"/>
  <c r="A337" i="4" s="1"/>
  <c r="A338" i="4" s="1"/>
  <c r="A339" i="4" s="1"/>
  <c r="A340" i="4" s="1"/>
  <c r="A341" i="4" s="1"/>
  <c r="A342" i="4" s="1"/>
  <c r="A343" i="4" s="1"/>
  <c r="A344" i="4" s="1"/>
  <c r="A345" i="4" s="1"/>
  <c r="A346" i="4" s="1"/>
  <c r="A347" i="4" s="1"/>
  <c r="A348" i="4" s="1"/>
  <c r="A349" i="4" s="1"/>
  <c r="A350" i="4" s="1"/>
  <c r="A351" i="4" s="1"/>
  <c r="A352" i="4" s="1"/>
  <c r="A353" i="4" s="1"/>
  <c r="A354" i="4" s="1"/>
  <c r="A355" i="4" s="1"/>
  <c r="A356" i="4" s="1"/>
  <c r="A357" i="4" s="1"/>
  <c r="A358" i="4" s="1"/>
  <c r="A359" i="4" s="1"/>
  <c r="A360" i="4" s="1"/>
  <c r="A361" i="4" s="1"/>
  <c r="A362" i="4" s="1"/>
  <c r="A363" i="4" s="1"/>
  <c r="A364" i="4" s="1"/>
  <c r="A365" i="4" s="1"/>
  <c r="A366" i="4" s="1"/>
  <c r="A367" i="4" s="1"/>
  <c r="A368" i="4" s="1"/>
  <c r="A369" i="4" s="1"/>
  <c r="A370" i="4" s="1"/>
  <c r="A371" i="4" s="1"/>
  <c r="A372" i="4" s="1"/>
  <c r="A373" i="4" s="1"/>
  <c r="A374" i="4" s="1"/>
  <c r="A375" i="4" s="1"/>
  <c r="A376" i="4" s="1"/>
  <c r="A377" i="4" s="1"/>
  <c r="A378" i="4" s="1"/>
  <c r="A379" i="4" s="1"/>
  <c r="A380" i="4" s="1"/>
  <c r="A381" i="4" s="1"/>
  <c r="A382" i="4" s="1"/>
  <c r="A383" i="4" s="1"/>
  <c r="A384" i="4" s="1"/>
  <c r="A385" i="4" s="1"/>
  <c r="A386" i="4" s="1"/>
  <c r="A387" i="4" s="1"/>
  <c r="A388" i="4" s="1"/>
  <c r="A389" i="4" s="1"/>
  <c r="A390" i="4" s="1"/>
  <c r="A391" i="4" s="1"/>
  <c r="A392" i="4" s="1"/>
  <c r="A393" i="4" s="1"/>
  <c r="A394" i="4" s="1"/>
  <c r="A395" i="4" s="1"/>
  <c r="A396" i="4" s="1"/>
  <c r="A397" i="4" s="1"/>
  <c r="A398" i="4" s="1"/>
  <c r="A399" i="4" s="1"/>
  <c r="A400" i="4" s="1"/>
  <c r="A401" i="4" s="1"/>
  <c r="A402" i="4" s="1"/>
  <c r="A403" i="4" s="1"/>
  <c r="A404" i="4" s="1"/>
  <c r="A405" i="4" s="1"/>
  <c r="A406" i="4" s="1"/>
  <c r="A407" i="4" s="1"/>
  <c r="A408" i="4" s="1"/>
  <c r="A409" i="4" s="1"/>
  <c r="A410" i="4" s="1"/>
  <c r="A411" i="4" s="1"/>
  <c r="A412" i="4" s="1"/>
  <c r="A413" i="4" s="1"/>
  <c r="A414" i="4" s="1"/>
  <c r="A415" i="4" s="1"/>
  <c r="A416" i="4" s="1"/>
  <c r="A417" i="4" s="1"/>
  <c r="A418" i="4" s="1"/>
  <c r="A419" i="4" s="1"/>
  <c r="A420" i="4" s="1"/>
  <c r="A421" i="4" s="1"/>
  <c r="A422" i="4" s="1"/>
  <c r="A423" i="4" s="1"/>
  <c r="A424" i="4" s="1"/>
  <c r="A425" i="4" s="1"/>
  <c r="A426" i="4" s="1"/>
  <c r="A427" i="4" s="1"/>
  <c r="A428" i="4" s="1"/>
  <c r="A429" i="4" s="1"/>
  <c r="A430" i="4" s="1"/>
  <c r="A431" i="4" s="1"/>
  <c r="A432" i="4" s="1"/>
  <c r="A433" i="4" s="1"/>
  <c r="A434" i="4" s="1"/>
  <c r="A435" i="4" s="1"/>
  <c r="A436" i="4" s="1"/>
  <c r="A437" i="4" s="1"/>
  <c r="A438" i="4" s="1"/>
  <c r="A439" i="4" s="1"/>
  <c r="A440" i="4" s="1"/>
  <c r="A441" i="4" s="1"/>
  <c r="A442" i="4" s="1"/>
  <c r="A443" i="4" s="1"/>
  <c r="A444" i="4" s="1"/>
  <c r="A445" i="4" s="1"/>
  <c r="A446" i="4" s="1"/>
  <c r="A447" i="4" s="1"/>
  <c r="A448" i="4" s="1"/>
  <c r="A449" i="4" s="1"/>
  <c r="A450" i="4" s="1"/>
  <c r="A451" i="4" s="1"/>
  <c r="A452" i="4" s="1"/>
  <c r="A453" i="4" s="1"/>
  <c r="A454" i="4" s="1"/>
  <c r="A455" i="4" s="1"/>
  <c r="A456" i="4" s="1"/>
  <c r="A457" i="4" s="1"/>
  <c r="A458" i="4" s="1"/>
  <c r="A459" i="4" s="1"/>
  <c r="A460" i="4" s="1"/>
  <c r="A461" i="4" s="1"/>
  <c r="A462" i="4" s="1"/>
  <c r="A463" i="4" s="1"/>
  <c r="A464" i="4" s="1"/>
  <c r="A465" i="4" s="1"/>
  <c r="A466" i="4" s="1"/>
  <c r="A467" i="4" s="1"/>
  <c r="A468" i="4" s="1"/>
  <c r="A469" i="4" s="1"/>
  <c r="A470" i="4" s="1"/>
  <c r="A471" i="4" s="1"/>
  <c r="A472" i="4" s="1"/>
  <c r="A473" i="4" s="1"/>
  <c r="A474" i="4" s="1"/>
  <c r="A475" i="4" s="1"/>
  <c r="A476" i="4" s="1"/>
  <c r="A477" i="4" s="1"/>
  <c r="A478" i="4" s="1"/>
  <c r="A479" i="4" s="1"/>
  <c r="A480" i="4" s="1"/>
  <c r="A481" i="4" s="1"/>
  <c r="A482" i="4" s="1"/>
  <c r="A483" i="4" s="1"/>
  <c r="A484" i="4" s="1"/>
  <c r="A485" i="4" s="1"/>
  <c r="A486" i="4" s="1"/>
  <c r="A487" i="4" s="1"/>
  <c r="A488" i="4" s="1"/>
  <c r="A489" i="4" s="1"/>
  <c r="A490" i="4" s="1"/>
  <c r="A491" i="4" s="1"/>
  <c r="A492" i="4" s="1"/>
  <c r="A493" i="4" s="1"/>
  <c r="A494" i="4" s="1"/>
  <c r="A495" i="4" s="1"/>
  <c r="A496" i="4" s="1"/>
  <c r="A497" i="4" s="1"/>
  <c r="A498" i="4" s="1"/>
  <c r="A499" i="4" s="1"/>
  <c r="A500" i="4" s="1"/>
  <c r="A501" i="4" s="1"/>
  <c r="A502" i="4" s="1"/>
  <c r="A503" i="4" s="1"/>
  <c r="A504" i="4" s="1"/>
  <c r="A505" i="4" s="1"/>
  <c r="A506" i="4" s="1"/>
  <c r="A507" i="4" s="1"/>
  <c r="A508" i="4" s="1"/>
  <c r="A509" i="4" s="1"/>
  <c r="A510" i="4" s="1"/>
  <c r="A511" i="4" s="1"/>
  <c r="A512" i="4" s="1"/>
  <c r="A513" i="4" s="1"/>
  <c r="A514" i="4" s="1"/>
  <c r="A515" i="4" s="1"/>
  <c r="A516" i="4" s="1"/>
  <c r="A517" i="4" s="1"/>
  <c r="A518" i="4" s="1"/>
  <c r="A519" i="4" s="1"/>
  <c r="A520" i="4" s="1"/>
  <c r="A521" i="4" s="1"/>
  <c r="A522" i="4" s="1"/>
  <c r="A523" i="4" s="1"/>
  <c r="A524" i="4" s="1"/>
  <c r="A525" i="4" s="1"/>
  <c r="A526" i="4" s="1"/>
  <c r="A527" i="4" s="1"/>
  <c r="A528" i="4" s="1"/>
  <c r="A529" i="4" s="1"/>
  <c r="A530" i="4" s="1"/>
  <c r="A531" i="4" s="1"/>
  <c r="A532" i="4" s="1"/>
  <c r="A533" i="4" s="1"/>
  <c r="A534" i="4" s="1"/>
  <c r="A535" i="4" s="1"/>
  <c r="A536" i="4" s="1"/>
  <c r="A537" i="4" s="1"/>
  <c r="A538" i="4" s="1"/>
  <c r="A539" i="4" s="1"/>
  <c r="A540" i="4" s="1"/>
  <c r="A541" i="4" s="1"/>
  <c r="A542" i="4" s="1"/>
  <c r="A543" i="4" s="1"/>
  <c r="A544" i="4" s="1"/>
  <c r="A545" i="4" s="1"/>
  <c r="A546" i="4" s="1"/>
  <c r="A547" i="4" s="1"/>
  <c r="A548" i="4" s="1"/>
  <c r="A549" i="4" s="1"/>
  <c r="A550" i="4" s="1"/>
  <c r="A551" i="4" s="1"/>
  <c r="A552" i="4" s="1"/>
  <c r="A553" i="4" s="1"/>
  <c r="A554" i="4" s="1"/>
  <c r="A555" i="4" s="1"/>
  <c r="A556" i="4" s="1"/>
  <c r="A557" i="4" s="1"/>
  <c r="A558" i="4" s="1"/>
  <c r="A559" i="4" s="1"/>
  <c r="A560" i="4" s="1"/>
  <c r="A561" i="4" s="1"/>
  <c r="A562" i="4" s="1"/>
  <c r="A563" i="4" s="1"/>
  <c r="A564" i="4" s="1"/>
  <c r="A565" i="4" s="1"/>
  <c r="A566" i="4" s="1"/>
  <c r="A567" i="4" s="1"/>
  <c r="A568" i="4" s="1"/>
  <c r="A569" i="4" s="1"/>
  <c r="A570" i="4" s="1"/>
  <c r="A571" i="4" s="1"/>
  <c r="A572" i="4" s="1"/>
  <c r="A573" i="4" s="1"/>
  <c r="A574" i="4" s="1"/>
  <c r="A575" i="4" s="1"/>
  <c r="A576" i="4" s="1"/>
  <c r="A577" i="4" s="1"/>
  <c r="A578" i="4" s="1"/>
  <c r="A579" i="4" s="1"/>
  <c r="A580" i="4" s="1"/>
  <c r="A581" i="4" s="1"/>
  <c r="A582" i="4" s="1"/>
  <c r="A583" i="4" s="1"/>
  <c r="A584" i="4" s="1"/>
  <c r="A585" i="4" s="1"/>
  <c r="A586" i="4" s="1"/>
  <c r="A587" i="4" s="1"/>
  <c r="A588" i="4" s="1"/>
  <c r="A589" i="4" s="1"/>
  <c r="A590" i="4" s="1"/>
  <c r="A591" i="4" s="1"/>
  <c r="A592" i="4" s="1"/>
  <c r="A593" i="4" s="1"/>
  <c r="A594" i="4" s="1"/>
  <c r="A595" i="4" s="1"/>
  <c r="A596" i="4" s="1"/>
  <c r="A597" i="4" s="1"/>
  <c r="A598" i="4" s="1"/>
  <c r="A599" i="4" s="1"/>
  <c r="A600" i="4" s="1"/>
  <c r="A601" i="4" s="1"/>
  <c r="A602" i="4" s="1"/>
  <c r="A603" i="4" s="1"/>
  <c r="A604" i="4" s="1"/>
  <c r="A605" i="4" s="1"/>
  <c r="A606" i="4" s="1"/>
  <c r="A607" i="4" s="1"/>
  <c r="A608" i="4" s="1"/>
  <c r="A609" i="4" s="1"/>
  <c r="A610" i="4" s="1"/>
  <c r="A611" i="4" s="1"/>
  <c r="A612" i="4" s="1"/>
  <c r="A613" i="4" s="1"/>
  <c r="A614" i="4" s="1"/>
  <c r="A615" i="4" s="1"/>
  <c r="A616" i="4" s="1"/>
  <c r="A617" i="4" s="1"/>
  <c r="A618" i="4" s="1"/>
  <c r="A619" i="4" s="1"/>
  <c r="A620" i="4" s="1"/>
  <c r="A621" i="4" s="1"/>
  <c r="A622" i="4" s="1"/>
  <c r="A623" i="4" s="1"/>
  <c r="A624" i="4" s="1"/>
  <c r="A625" i="4" s="1"/>
  <c r="A626" i="4" s="1"/>
  <c r="A627" i="4" s="1"/>
  <c r="A628" i="4" s="1"/>
  <c r="A629" i="4" s="1"/>
  <c r="A630" i="4" s="1"/>
  <c r="A631" i="4" s="1"/>
  <c r="A632" i="4" s="1"/>
  <c r="A633" i="4" s="1"/>
  <c r="A634" i="4" s="1"/>
  <c r="A635" i="4" s="1"/>
  <c r="A636" i="4" s="1"/>
  <c r="A637" i="4" s="1"/>
  <c r="A638" i="4" s="1"/>
  <c r="A639" i="4" s="1"/>
  <c r="A640" i="4" s="1"/>
  <c r="A641" i="4" s="1"/>
  <c r="A642" i="4" s="1"/>
  <c r="A643" i="4" s="1"/>
  <c r="A644" i="4" s="1"/>
  <c r="A645" i="4" s="1"/>
  <c r="A646" i="4" s="1"/>
  <c r="A647" i="4" s="1"/>
  <c r="A648" i="4" s="1"/>
  <c r="A649" i="4" s="1"/>
  <c r="A650" i="4" s="1"/>
  <c r="A651" i="4" s="1"/>
  <c r="A652" i="4" s="1"/>
  <c r="A653" i="4" s="1"/>
  <c r="A654" i="4" s="1"/>
  <c r="A655" i="4" s="1"/>
  <c r="A656" i="4" s="1"/>
  <c r="A657" i="4" s="1"/>
  <c r="A658" i="4" s="1"/>
  <c r="A659" i="4" s="1"/>
  <c r="A660" i="4" s="1"/>
  <c r="A661" i="4" s="1"/>
  <c r="A662" i="4" s="1"/>
  <c r="A663" i="4" s="1"/>
  <c r="A664" i="4" s="1"/>
  <c r="A665" i="4" s="1"/>
  <c r="A666" i="4" s="1"/>
  <c r="A667" i="4" s="1"/>
  <c r="A668" i="4" s="1"/>
  <c r="A669" i="4" s="1"/>
  <c r="A670" i="4" s="1"/>
  <c r="A671" i="4" s="1"/>
  <c r="A672" i="4" s="1"/>
  <c r="A673" i="4" s="1"/>
  <c r="A674" i="4" s="1"/>
  <c r="A675" i="4" s="1"/>
  <c r="A676" i="4" s="1"/>
  <c r="A677" i="4" s="1"/>
  <c r="A678" i="4" s="1"/>
  <c r="A679" i="4" s="1"/>
  <c r="A680" i="4" s="1"/>
  <c r="A681" i="4" s="1"/>
  <c r="A682" i="4" s="1"/>
  <c r="A683" i="4" s="1"/>
  <c r="A684" i="4" s="1"/>
  <c r="A685" i="4" s="1"/>
  <c r="A686" i="4" s="1"/>
  <c r="A687" i="4" s="1"/>
  <c r="A688" i="4" s="1"/>
  <c r="A689" i="4" s="1"/>
  <c r="A690" i="4" s="1"/>
  <c r="A691" i="4" s="1"/>
  <c r="A692" i="4" s="1"/>
  <c r="A693" i="4" s="1"/>
  <c r="A694" i="4" s="1"/>
  <c r="A695" i="4" s="1"/>
  <c r="A696" i="4" s="1"/>
  <c r="A697" i="4" s="1"/>
  <c r="A698" i="4" s="1"/>
  <c r="A699" i="4" s="1"/>
  <c r="A700" i="4" s="1"/>
  <c r="A701" i="4" s="1"/>
  <c r="A702" i="4" s="1"/>
  <c r="A703" i="4" s="1"/>
  <c r="A704" i="4" s="1"/>
  <c r="A705" i="4" s="1"/>
  <c r="A706" i="4" s="1"/>
  <c r="A707" i="4" s="1"/>
  <c r="A708" i="4" s="1"/>
  <c r="A709" i="4" s="1"/>
  <c r="A710" i="4" s="1"/>
  <c r="A711" i="4" s="1"/>
  <c r="A712" i="4" s="1"/>
  <c r="A713" i="4" s="1"/>
  <c r="A714" i="4" s="1"/>
  <c r="A715" i="4" s="1"/>
  <c r="A716" i="4" s="1"/>
  <c r="A717" i="4" s="1"/>
  <c r="A718" i="4" s="1"/>
  <c r="A719" i="4" s="1"/>
  <c r="A720" i="4" s="1"/>
  <c r="A721" i="4" s="1"/>
  <c r="A722" i="4" s="1"/>
  <c r="A723" i="4" s="1"/>
  <c r="A724" i="4" s="1"/>
  <c r="A725" i="4" s="1"/>
  <c r="A726" i="4" s="1"/>
  <c r="A727" i="4" s="1"/>
  <c r="A728" i="4" s="1"/>
  <c r="A729" i="4" s="1"/>
  <c r="A730" i="4" s="1"/>
  <c r="A731" i="4" s="1"/>
  <c r="A732" i="4" s="1"/>
  <c r="A733" i="4" s="1"/>
  <c r="A734" i="4" s="1"/>
  <c r="A735" i="4" s="1"/>
  <c r="A736" i="4" s="1"/>
  <c r="A737" i="4" s="1"/>
  <c r="A738" i="4" s="1"/>
  <c r="A739" i="4" s="1"/>
  <c r="A740" i="4" s="1"/>
  <c r="A741" i="4" s="1"/>
  <c r="A742" i="4" s="1"/>
  <c r="A743" i="4" s="1"/>
  <c r="A744" i="4" s="1"/>
  <c r="A745" i="4" s="1"/>
  <c r="A746" i="4" s="1"/>
  <c r="A747" i="4" s="1"/>
  <c r="A748" i="4" s="1"/>
  <c r="A749" i="4" s="1"/>
  <c r="A750" i="4" s="1"/>
  <c r="A751" i="4" s="1"/>
  <c r="A752" i="4" s="1"/>
  <c r="A753" i="4" s="1"/>
  <c r="A754" i="4" s="1"/>
  <c r="A755" i="4" s="1"/>
  <c r="A756" i="4" s="1"/>
  <c r="A757" i="4" s="1"/>
  <c r="A758" i="4" s="1"/>
  <c r="A759" i="4" s="1"/>
  <c r="A760" i="4" s="1"/>
  <c r="A761" i="4" s="1"/>
  <c r="A762" i="4" s="1"/>
  <c r="A763" i="4" s="1"/>
  <c r="A764" i="4" s="1"/>
  <c r="A765" i="4" s="1"/>
  <c r="A766" i="4" s="1"/>
  <c r="A767" i="4" s="1"/>
  <c r="A768" i="4" s="1"/>
  <c r="A769" i="4" s="1"/>
  <c r="A770" i="4" s="1"/>
  <c r="A771" i="4" s="1"/>
  <c r="A772" i="4" s="1"/>
  <c r="A773" i="4" s="1"/>
  <c r="A774" i="4" s="1"/>
  <c r="A775" i="4" s="1"/>
  <c r="A776" i="4" s="1"/>
  <c r="A777" i="4" s="1"/>
  <c r="A778" i="4" s="1"/>
  <c r="A779" i="4" s="1"/>
  <c r="A780" i="4" s="1"/>
  <c r="A781" i="4" s="1"/>
  <c r="A782" i="4" s="1"/>
  <c r="A783" i="4" s="1"/>
  <c r="A784" i="4" s="1"/>
  <c r="A785" i="4" s="1"/>
  <c r="A786" i="4" s="1"/>
  <c r="A787" i="4" s="1"/>
  <c r="A788" i="4" s="1"/>
  <c r="A789" i="4" s="1"/>
  <c r="A790" i="4" s="1"/>
  <c r="A791" i="4" s="1"/>
  <c r="A792" i="4" s="1"/>
  <c r="A793" i="4" s="1"/>
  <c r="A794" i="4" s="1"/>
  <c r="A795" i="4" s="1"/>
  <c r="A796" i="4" s="1"/>
  <c r="A797" i="4" s="1"/>
  <c r="A798" i="4" s="1"/>
  <c r="A799" i="4" s="1"/>
  <c r="A800" i="4" s="1"/>
  <c r="A801" i="4" s="1"/>
  <c r="A802" i="4" s="1"/>
  <c r="A803" i="4" s="1"/>
  <c r="A804" i="4" s="1"/>
  <c r="A805" i="4" s="1"/>
  <c r="A806" i="4" s="1"/>
  <c r="A807" i="4" s="1"/>
  <c r="A808" i="4" s="1"/>
  <c r="A809" i="4" s="1"/>
  <c r="A810" i="4" s="1"/>
  <c r="A811" i="4" s="1"/>
  <c r="A812" i="4" s="1"/>
  <c r="A813" i="4" s="1"/>
  <c r="A814" i="4" s="1"/>
  <c r="A815" i="4" s="1"/>
  <c r="A816" i="4" s="1"/>
  <c r="A817" i="4" s="1"/>
  <c r="A818" i="4" s="1"/>
  <c r="A819" i="4" s="1"/>
  <c r="A820" i="4" s="1"/>
  <c r="A821" i="4" s="1"/>
  <c r="A822" i="4" s="1"/>
  <c r="A823" i="4" s="1"/>
  <c r="A824" i="4" s="1"/>
  <c r="A825" i="4" s="1"/>
  <c r="A826" i="4" s="1"/>
  <c r="A827" i="4" s="1"/>
  <c r="A828" i="4" s="1"/>
  <c r="A829" i="4" s="1"/>
  <c r="A830" i="4" s="1"/>
  <c r="A831" i="4" s="1"/>
  <c r="A832" i="4" s="1"/>
  <c r="A833" i="4" s="1"/>
  <c r="A834" i="4" s="1"/>
  <c r="A835" i="4" s="1"/>
  <c r="A836" i="4" s="1"/>
  <c r="A837" i="4" s="1"/>
  <c r="A838" i="4" s="1"/>
  <c r="A839" i="4" s="1"/>
  <c r="A840" i="4" s="1"/>
  <c r="A841" i="4" s="1"/>
  <c r="A842" i="4" s="1"/>
  <c r="A843" i="4" s="1"/>
  <c r="A844" i="4" s="1"/>
  <c r="A845" i="4" s="1"/>
  <c r="A846" i="4" s="1"/>
  <c r="A847" i="4" s="1"/>
  <c r="A848" i="4" s="1"/>
  <c r="A849" i="4" s="1"/>
  <c r="A850" i="4" s="1"/>
  <c r="A851" i="4" s="1"/>
  <c r="A852" i="4" s="1"/>
  <c r="A853" i="4" s="1"/>
  <c r="A854" i="4" s="1"/>
  <c r="A855" i="4" s="1"/>
  <c r="A856" i="4" s="1"/>
  <c r="A857" i="4" s="1"/>
  <c r="A858" i="4" s="1"/>
  <c r="A859" i="4" s="1"/>
  <c r="A860" i="4" s="1"/>
  <c r="A861" i="4" s="1"/>
  <c r="A862" i="4" s="1"/>
  <c r="A863" i="4" s="1"/>
  <c r="A864" i="4" s="1"/>
  <c r="A865" i="4" s="1"/>
  <c r="A866" i="4" s="1"/>
  <c r="A867" i="4" s="1"/>
  <c r="A868" i="4" s="1"/>
  <c r="A869" i="4" s="1"/>
  <c r="A870" i="4" s="1"/>
  <c r="A871" i="4" s="1"/>
  <c r="A872" i="4" s="1"/>
  <c r="A873" i="4" s="1"/>
  <c r="A874" i="4" s="1"/>
  <c r="A875" i="4" s="1"/>
  <c r="A876" i="4" s="1"/>
  <c r="A877" i="4" s="1"/>
  <c r="A878" i="4" s="1"/>
  <c r="A879" i="4" s="1"/>
  <c r="A880" i="4" s="1"/>
  <c r="A881" i="4" s="1"/>
  <c r="A882" i="4" s="1"/>
  <c r="A883" i="4" s="1"/>
  <c r="A884" i="4" s="1"/>
  <c r="A885" i="4" s="1"/>
  <c r="A886" i="4" s="1"/>
  <c r="A887" i="4" s="1"/>
  <c r="A888" i="4" s="1"/>
  <c r="A889" i="4" s="1"/>
  <c r="A890" i="4" s="1"/>
  <c r="A891" i="4" s="1"/>
  <c r="A892" i="4" s="1"/>
  <c r="A893" i="4" s="1"/>
  <c r="A894" i="4" s="1"/>
  <c r="A895" i="4" s="1"/>
  <c r="A896" i="4" s="1"/>
  <c r="A897" i="4" s="1"/>
  <c r="A898" i="4" s="1"/>
  <c r="A899" i="4" s="1"/>
  <c r="A900" i="4" s="1"/>
  <c r="A901" i="4" s="1"/>
  <c r="A902" i="4" s="1"/>
  <c r="A903" i="4" s="1"/>
  <c r="A904" i="4" s="1"/>
  <c r="A905" i="4" s="1"/>
  <c r="A906" i="4" s="1"/>
  <c r="A907" i="4" s="1"/>
  <c r="A908" i="4" s="1"/>
  <c r="A909" i="4" s="1"/>
  <c r="A910" i="4" s="1"/>
  <c r="A911" i="4" s="1"/>
  <c r="A912" i="4" s="1"/>
  <c r="A913" i="4" s="1"/>
  <c r="A914" i="4" s="1"/>
  <c r="A915" i="4" s="1"/>
  <c r="A916" i="4" s="1"/>
  <c r="A917" i="4" s="1"/>
  <c r="A918" i="4" s="1"/>
  <c r="A919" i="4" s="1"/>
  <c r="A920" i="4" s="1"/>
  <c r="A921" i="4" s="1"/>
  <c r="A922" i="4" s="1"/>
  <c r="A923" i="4" s="1"/>
  <c r="A924" i="4" s="1"/>
  <c r="A925" i="4" s="1"/>
  <c r="A926" i="4" s="1"/>
  <c r="A927" i="4" s="1"/>
  <c r="A928" i="4" s="1"/>
  <c r="A929" i="4" s="1"/>
  <c r="A930" i="4" s="1"/>
  <c r="A931" i="4" s="1"/>
  <c r="A932" i="4" s="1"/>
  <c r="A933" i="4" s="1"/>
  <c r="A934" i="4" s="1"/>
  <c r="A935" i="4" s="1"/>
  <c r="A936" i="4" s="1"/>
  <c r="A937" i="4" s="1"/>
  <c r="A938" i="4" s="1"/>
  <c r="A939" i="4" s="1"/>
  <c r="A940" i="4" s="1"/>
  <c r="A941" i="4" s="1"/>
  <c r="A942" i="4" s="1"/>
  <c r="A943" i="4" s="1"/>
  <c r="A944" i="4" s="1"/>
  <c r="A945" i="4" s="1"/>
  <c r="A946" i="4" s="1"/>
  <c r="A947" i="4" s="1"/>
  <c r="A948" i="4" s="1"/>
  <c r="A949" i="4" s="1"/>
  <c r="A950" i="4" s="1"/>
  <c r="A951" i="4" s="1"/>
  <c r="A952" i="4" s="1"/>
  <c r="A953" i="4" s="1"/>
  <c r="A954" i="4" s="1"/>
  <c r="A955" i="4" s="1"/>
  <c r="A956" i="4" s="1"/>
  <c r="A957" i="4" s="1"/>
  <c r="A958" i="4" s="1"/>
  <c r="A959" i="4" s="1"/>
  <c r="A960" i="4" s="1"/>
  <c r="A961" i="4" s="1"/>
  <c r="A962" i="4" s="1"/>
  <c r="A963" i="4" s="1"/>
  <c r="A964" i="4" s="1"/>
  <c r="A965" i="4" s="1"/>
  <c r="A966" i="4" s="1"/>
  <c r="A967" i="4" s="1"/>
  <c r="A968" i="4" s="1"/>
  <c r="A969" i="4" s="1"/>
  <c r="A970" i="4" s="1"/>
  <c r="A971" i="4" s="1"/>
  <c r="A972" i="4" s="1"/>
  <c r="A973" i="4" s="1"/>
  <c r="A974" i="4" s="1"/>
  <c r="A975" i="4" s="1"/>
  <c r="A976" i="4" s="1"/>
  <c r="A977" i="4" s="1"/>
  <c r="A978" i="4" s="1"/>
  <c r="A979" i="4" s="1"/>
  <c r="A980" i="4" s="1"/>
  <c r="A981" i="4" s="1"/>
  <c r="A982" i="4" s="1"/>
  <c r="A983" i="4" s="1"/>
  <c r="A984" i="4" s="1"/>
  <c r="A985" i="4" s="1"/>
  <c r="A986" i="4" s="1"/>
  <c r="A987" i="4" s="1"/>
  <c r="A988" i="4" s="1"/>
  <c r="A989" i="4" s="1"/>
  <c r="A990" i="4" s="1"/>
  <c r="A991" i="4" s="1"/>
  <c r="A992" i="4" s="1"/>
  <c r="A993" i="4" s="1"/>
  <c r="A994" i="4" s="1"/>
  <c r="A995" i="4" s="1"/>
  <c r="A996" i="4" s="1"/>
  <c r="A997" i="4" s="1"/>
  <c r="A998" i="4" s="1"/>
  <c r="A999" i="4" s="1"/>
  <c r="A1000" i="4" s="1"/>
  <c r="A1001" i="4" s="1"/>
  <c r="A1002" i="4" s="1"/>
  <c r="A1003" i="4" s="1"/>
  <c r="A1004" i="4" s="1"/>
  <c r="A1005" i="4" s="1"/>
  <c r="A1006" i="4" s="1"/>
  <c r="A1007" i="4" s="1"/>
  <c r="A1008" i="4" s="1"/>
  <c r="A1009" i="4" s="1"/>
  <c r="A1010" i="4" s="1"/>
  <c r="A1011" i="4" s="1"/>
  <c r="A1012" i="4" s="1"/>
  <c r="A1013" i="4" s="1"/>
  <c r="A1014" i="4" s="1"/>
  <c r="A1015" i="4" s="1"/>
  <c r="A1016" i="4" s="1"/>
  <c r="A1017" i="4" s="1"/>
  <c r="A1018" i="4" s="1"/>
  <c r="A1019" i="4" s="1"/>
  <c r="A1020" i="4" s="1"/>
  <c r="A1021" i="4" s="1"/>
  <c r="A1022" i="4" s="1"/>
  <c r="A1023" i="4" s="1"/>
  <c r="A1024" i="4" s="1"/>
  <c r="A1025" i="4" s="1"/>
  <c r="A1026" i="4" s="1"/>
  <c r="A1027" i="4" s="1"/>
  <c r="A1028" i="4" s="1"/>
  <c r="A1029" i="4" s="1"/>
  <c r="A1030" i="4" s="1"/>
  <c r="A1031" i="4" s="1"/>
  <c r="A1032" i="4" s="1"/>
  <c r="A1033" i="4" s="1"/>
  <c r="A1034" i="4" s="1"/>
  <c r="A1035" i="4" s="1"/>
  <c r="A1036" i="4" s="1"/>
  <c r="A1037" i="4" s="1"/>
  <c r="A1038" i="4" s="1"/>
  <c r="A1039" i="4" s="1"/>
  <c r="A1040" i="4" s="1"/>
  <c r="A1041" i="4" s="1"/>
  <c r="A1042" i="4" s="1"/>
  <c r="A1043" i="4" s="1"/>
  <c r="A1044" i="4" s="1"/>
  <c r="A1045" i="4" s="1"/>
  <c r="A1046" i="4" s="1"/>
  <c r="A1047" i="4" s="1"/>
  <c r="A1048" i="4" s="1"/>
  <c r="A1049" i="4" s="1"/>
  <c r="A1050" i="4" s="1"/>
  <c r="A1051" i="4" s="1"/>
  <c r="A1052" i="4" s="1"/>
  <c r="A1053" i="4" s="1"/>
  <c r="A1054" i="4" s="1"/>
  <c r="A1055" i="4" s="1"/>
  <c r="A1056" i="4" s="1"/>
  <c r="A1057" i="4" s="1"/>
  <c r="A1058" i="4" s="1"/>
  <c r="A1059" i="4" s="1"/>
  <c r="A1060" i="4" s="1"/>
  <c r="A1061" i="4" s="1"/>
  <c r="A1062" i="4" s="1"/>
  <c r="A1063" i="4" s="1"/>
  <c r="A1064" i="4" s="1"/>
  <c r="A1065" i="4" s="1"/>
  <c r="A1066" i="4" s="1"/>
  <c r="A1067" i="4" s="1"/>
  <c r="A1068" i="4" s="1"/>
  <c r="A1069" i="4" s="1"/>
  <c r="A1070" i="4" s="1"/>
  <c r="A1071" i="4" s="1"/>
  <c r="A1072" i="4" s="1"/>
  <c r="A1073" i="4" s="1"/>
  <c r="A1074" i="4" s="1"/>
  <c r="A1075" i="4" s="1"/>
  <c r="A1076" i="4" s="1"/>
  <c r="A1077" i="4" s="1"/>
  <c r="A1078" i="4" s="1"/>
  <c r="A1079" i="4" s="1"/>
  <c r="A1080" i="4" s="1"/>
  <c r="A1081" i="4" s="1"/>
  <c r="A1082" i="4" s="1"/>
  <c r="A1083" i="4" s="1"/>
  <c r="A1084" i="4" s="1"/>
  <c r="A1085" i="4" s="1"/>
  <c r="A1086" i="4" s="1"/>
  <c r="A1087" i="4" s="1"/>
  <c r="A1088" i="4" s="1"/>
  <c r="A1089" i="4" s="1"/>
  <c r="A1090" i="4" s="1"/>
  <c r="A1091" i="4" s="1"/>
  <c r="A1092" i="4" s="1"/>
  <c r="A1093" i="4" s="1"/>
  <c r="A1094" i="4" s="1"/>
  <c r="A1095" i="4" s="1"/>
  <c r="A1096" i="4" s="1"/>
  <c r="A1097" i="4" s="1"/>
  <c r="A1098" i="4" s="1"/>
  <c r="A1099" i="4" s="1"/>
  <c r="A1100" i="4" s="1"/>
  <c r="A1101" i="4" s="1"/>
  <c r="A1102" i="4" s="1"/>
  <c r="A1103" i="4" s="1"/>
  <c r="A1104" i="4" s="1"/>
  <c r="A1105" i="4" s="1"/>
  <c r="A1106" i="4" s="1"/>
  <c r="A1107" i="4" s="1"/>
  <c r="A1108" i="4" s="1"/>
  <c r="A1109" i="4" s="1"/>
  <c r="A1110" i="4" s="1"/>
  <c r="A1111" i="4" s="1"/>
  <c r="A1112" i="4" s="1"/>
  <c r="A1113" i="4" s="1"/>
  <c r="A1114" i="4" s="1"/>
  <c r="A1115" i="4" s="1"/>
  <c r="A1116" i="4" s="1"/>
  <c r="A1117" i="4" s="1"/>
  <c r="A1118" i="4" s="1"/>
  <c r="A1119" i="4" s="1"/>
  <c r="A1120" i="4" s="1"/>
  <c r="A1121" i="4" s="1"/>
  <c r="A1122" i="4" s="1"/>
  <c r="A1123" i="4" s="1"/>
  <c r="A1124" i="4" s="1"/>
  <c r="A1125" i="4" s="1"/>
  <c r="A1126" i="4" s="1"/>
  <c r="A1127" i="4" s="1"/>
  <c r="A1128" i="4" s="1"/>
  <c r="A1129" i="4" s="1"/>
  <c r="A1130" i="4" s="1"/>
  <c r="A1131" i="4" s="1"/>
  <c r="A1132" i="4" s="1"/>
  <c r="A1133" i="4" s="1"/>
  <c r="A1134" i="4" s="1"/>
  <c r="A1135" i="4" s="1"/>
  <c r="A1136" i="4" s="1"/>
  <c r="A1137" i="4" s="1"/>
  <c r="A1138" i="4" s="1"/>
  <c r="A1139" i="4" s="1"/>
  <c r="A1140" i="4" s="1"/>
  <c r="A1141" i="4" s="1"/>
  <c r="A1142" i="4" s="1"/>
  <c r="A1143" i="4" s="1"/>
  <c r="A1144" i="4" s="1"/>
  <c r="A1145" i="4" s="1"/>
  <c r="A1146" i="4" s="1"/>
  <c r="A1147" i="4" s="1"/>
  <c r="A1148" i="4" s="1"/>
  <c r="A1149" i="4" s="1"/>
  <c r="A1150" i="4" s="1"/>
  <c r="A1151" i="4" s="1"/>
  <c r="A1152" i="4" s="1"/>
  <c r="A1153" i="4" s="1"/>
  <c r="A1154" i="4" s="1"/>
  <c r="A1155" i="4" s="1"/>
  <c r="A1156" i="4" s="1"/>
  <c r="A1157" i="4" s="1"/>
  <c r="A1158" i="4" s="1"/>
  <c r="A1159" i="4" s="1"/>
  <c r="A1160" i="4" s="1"/>
  <c r="A1161" i="4" s="1"/>
  <c r="A1162" i="4" s="1"/>
  <c r="A1163" i="4" s="1"/>
  <c r="A1164" i="4" s="1"/>
  <c r="A1165" i="4" s="1"/>
  <c r="A1166" i="4" s="1"/>
  <c r="A1167" i="4" s="1"/>
  <c r="A1168" i="4" s="1"/>
  <c r="A1169" i="4" s="1"/>
  <c r="A1170" i="4" s="1"/>
  <c r="A1171" i="4" s="1"/>
  <c r="A1172" i="4" s="1"/>
  <c r="A1173" i="4" s="1"/>
  <c r="A1174" i="4" s="1"/>
  <c r="A1175" i="4" s="1"/>
  <c r="A1176" i="4" s="1"/>
  <c r="A1177" i="4" s="1"/>
  <c r="A1178" i="4" s="1"/>
  <c r="A1179" i="4" s="1"/>
  <c r="A1180" i="4" s="1"/>
  <c r="A1181" i="4" s="1"/>
  <c r="A1182" i="4" s="1"/>
  <c r="A1183" i="4" s="1"/>
  <c r="A1184" i="4" s="1"/>
  <c r="A1185" i="4" s="1"/>
  <c r="A1186" i="4" s="1"/>
  <c r="A1187" i="4" s="1"/>
  <c r="A1188" i="4" s="1"/>
  <c r="A1189" i="4" s="1"/>
  <c r="A1190" i="4" s="1"/>
  <c r="A1191" i="4" s="1"/>
  <c r="A1192" i="4" s="1"/>
  <c r="A1193" i="4" s="1"/>
  <c r="A1194" i="4" s="1"/>
  <c r="A1195" i="4" s="1"/>
  <c r="A1196" i="4" s="1"/>
  <c r="A1197" i="4" s="1"/>
  <c r="A1198" i="4" s="1"/>
  <c r="A1199" i="4" s="1"/>
  <c r="A1200" i="4" s="1"/>
  <c r="A1201" i="4" s="1"/>
  <c r="A1202" i="4" s="1"/>
  <c r="A1203" i="4" s="1"/>
  <c r="A1204" i="4" s="1"/>
  <c r="A1205" i="4" s="1"/>
  <c r="A1206" i="4" s="1"/>
  <c r="A1207" i="4" s="1"/>
  <c r="A1208" i="4" s="1"/>
  <c r="A1209" i="4" s="1"/>
  <c r="A1210" i="4" s="1"/>
  <c r="A1211" i="4" s="1"/>
  <c r="A1212" i="4" s="1"/>
  <c r="A1213" i="4" s="1"/>
  <c r="A1214" i="4" s="1"/>
  <c r="A1215" i="4" s="1"/>
  <c r="A1216" i="4" s="1"/>
  <c r="A1217" i="4" s="1"/>
  <c r="A1218" i="4" s="1"/>
  <c r="A1219" i="4" s="1"/>
  <c r="A1220" i="4" s="1"/>
  <c r="A1221" i="4" s="1"/>
  <c r="A1222" i="4" s="1"/>
  <c r="A1223" i="4" s="1"/>
  <c r="A1224" i="4" s="1"/>
  <c r="A1225" i="4" s="1"/>
  <c r="A1226" i="4" s="1"/>
  <c r="A1227" i="4" s="1"/>
  <c r="A1228" i="4" s="1"/>
  <c r="A1229" i="4" s="1"/>
  <c r="A1230" i="4" s="1"/>
  <c r="A1231" i="4" s="1"/>
  <c r="A1232" i="4" s="1"/>
  <c r="A1233" i="4" s="1"/>
  <c r="A1234" i="4" s="1"/>
  <c r="A1235" i="4" s="1"/>
  <c r="A1236" i="4" s="1"/>
  <c r="A1237" i="4" s="1"/>
  <c r="A1238" i="4" s="1"/>
  <c r="A1239" i="4" s="1"/>
  <c r="A1240" i="4" s="1"/>
  <c r="A1241" i="4" s="1"/>
  <c r="A1242" i="4" s="1"/>
  <c r="A1243" i="4" s="1"/>
  <c r="A1244" i="4" s="1"/>
  <c r="A1245" i="4" s="1"/>
  <c r="A1246" i="4" s="1"/>
  <c r="A1247" i="4" s="1"/>
  <c r="A1248" i="4" s="1"/>
  <c r="A1249" i="4" s="1"/>
  <c r="A1250" i="4" s="1"/>
  <c r="A1251" i="4" s="1"/>
  <c r="A1252" i="4" s="1"/>
  <c r="A1253" i="4" s="1"/>
  <c r="A1254" i="4" s="1"/>
  <c r="A1255" i="4" s="1"/>
  <c r="A1256" i="4" s="1"/>
  <c r="A1257" i="4" s="1"/>
  <c r="A1258" i="4" s="1"/>
  <c r="A1259" i="4" s="1"/>
  <c r="A1260" i="4" s="1"/>
  <c r="A1261" i="4" s="1"/>
  <c r="A1262" i="4" s="1"/>
  <c r="A1263" i="4" s="1"/>
  <c r="A1264" i="4" s="1"/>
  <c r="A1265" i="4" s="1"/>
  <c r="A1266" i="4" s="1"/>
  <c r="A1267" i="4" s="1"/>
  <c r="A1268" i="4" s="1"/>
  <c r="A1269" i="4" s="1"/>
  <c r="A1270" i="4" s="1"/>
  <c r="A1271" i="4" s="1"/>
  <c r="A1272" i="4" s="1"/>
  <c r="A1273" i="4" s="1"/>
  <c r="A1274" i="4" s="1"/>
  <c r="A1275" i="4" s="1"/>
  <c r="A1276" i="4" s="1"/>
  <c r="A1277" i="4" s="1"/>
  <c r="A1278" i="4" s="1"/>
  <c r="A1279" i="4" s="1"/>
  <c r="A1280" i="4" s="1"/>
  <c r="A1281" i="4" s="1"/>
  <c r="A1282" i="4" s="1"/>
  <c r="A1283" i="4" s="1"/>
  <c r="A1284" i="4" s="1"/>
  <c r="A1285" i="4" s="1"/>
  <c r="A1286" i="4" s="1"/>
  <c r="A1287" i="4" s="1"/>
  <c r="A1288" i="4" s="1"/>
  <c r="A1289" i="4" s="1"/>
  <c r="A1290" i="4" s="1"/>
  <c r="A1291" i="4" s="1"/>
  <c r="A1292" i="4" s="1"/>
  <c r="A1293" i="4" s="1"/>
  <c r="A1294" i="4" s="1"/>
  <c r="A1295" i="4" s="1"/>
  <c r="A1296" i="4" s="1"/>
  <c r="A1297" i="4" s="1"/>
  <c r="A1298" i="4" s="1"/>
  <c r="A1299" i="4" s="1"/>
  <c r="A1300" i="4" s="1"/>
  <c r="A1301" i="4" s="1"/>
  <c r="A1302" i="4" s="1"/>
  <c r="A1303" i="4" s="1"/>
  <c r="A1304" i="4" s="1"/>
  <c r="A1305" i="4" s="1"/>
  <c r="A1306" i="4" s="1"/>
  <c r="A1307" i="4" s="1"/>
  <c r="A1308" i="4" s="1"/>
  <c r="A1309" i="4" s="1"/>
  <c r="A1310" i="4" s="1"/>
  <c r="A1311" i="4" s="1"/>
  <c r="A1312" i="4" s="1"/>
  <c r="A1313" i="4" s="1"/>
  <c r="A1314" i="4" s="1"/>
  <c r="A1315" i="4" s="1"/>
  <c r="A1316" i="4" s="1"/>
  <c r="A1317" i="4" s="1"/>
  <c r="A1318" i="4" s="1"/>
  <c r="A1319" i="4" s="1"/>
  <c r="A1320" i="4" s="1"/>
  <c r="A1321" i="4" s="1"/>
  <c r="A1322" i="4" s="1"/>
  <c r="A1323" i="4" s="1"/>
  <c r="A1324" i="4" s="1"/>
  <c r="A1325" i="4" s="1"/>
  <c r="A1326" i="4" s="1"/>
  <c r="A1327" i="4" s="1"/>
  <c r="A1328" i="4" s="1"/>
  <c r="A1329" i="4" s="1"/>
  <c r="A1330" i="4" s="1"/>
  <c r="A1331" i="4" s="1"/>
  <c r="A1332" i="4" s="1"/>
  <c r="A1333" i="4" s="1"/>
  <c r="A1334" i="4" s="1"/>
  <c r="A1335" i="4" s="1"/>
  <c r="A1336" i="4" s="1"/>
  <c r="A1337" i="4" s="1"/>
  <c r="A1338" i="4" s="1"/>
  <c r="A1339" i="4" s="1"/>
  <c r="A1340" i="4" s="1"/>
  <c r="A1341" i="4" s="1"/>
  <c r="A1342" i="4" s="1"/>
  <c r="A1343" i="4" s="1"/>
  <c r="A1344" i="4" s="1"/>
  <c r="A1345" i="4" s="1"/>
  <c r="A1346" i="4" s="1"/>
  <c r="A1347" i="4" s="1"/>
  <c r="A1348" i="4" s="1"/>
  <c r="A1349" i="4" s="1"/>
  <c r="A1350" i="4" s="1"/>
  <c r="A1351" i="4" s="1"/>
  <c r="A1352" i="4" s="1"/>
  <c r="A1353" i="4" s="1"/>
  <c r="A1354" i="4" s="1"/>
  <c r="A1355" i="4" s="1"/>
  <c r="A1356" i="4" s="1"/>
  <c r="A1357" i="4" s="1"/>
  <c r="A1358" i="4" s="1"/>
  <c r="A1359" i="4" s="1"/>
  <c r="A1360" i="4" s="1"/>
  <c r="A1361" i="4" s="1"/>
  <c r="A1362" i="4" s="1"/>
  <c r="A1363" i="4" s="1"/>
  <c r="A1364" i="4" s="1"/>
  <c r="A1365" i="4" s="1"/>
  <c r="A1366" i="4" s="1"/>
  <c r="A1367" i="4" s="1"/>
  <c r="A1368" i="4" s="1"/>
  <c r="A1369" i="4" s="1"/>
  <c r="A1370" i="4" s="1"/>
  <c r="A1371" i="4" s="1"/>
  <c r="A1372" i="4" s="1"/>
  <c r="A1373" i="4" s="1"/>
  <c r="A1374" i="4" s="1"/>
  <c r="A1375" i="4" s="1"/>
  <c r="A1376" i="4" s="1"/>
  <c r="A1377" i="4" s="1"/>
  <c r="A1378" i="4" s="1"/>
  <c r="A1379" i="4" s="1"/>
  <c r="A1380" i="4" s="1"/>
  <c r="A1381" i="4" s="1"/>
  <c r="A1382" i="4" s="1"/>
  <c r="A1383" i="4" s="1"/>
  <c r="A1384" i="4" s="1"/>
  <c r="A1385" i="4" s="1"/>
  <c r="A1386" i="4" s="1"/>
  <c r="A1387" i="4" s="1"/>
  <c r="A1388" i="4" s="1"/>
  <c r="A1389" i="4" s="1"/>
  <c r="A1390" i="4" s="1"/>
  <c r="A1391" i="4" s="1"/>
  <c r="A1392" i="4" s="1"/>
  <c r="A1393" i="4" s="1"/>
  <c r="A1394" i="4" s="1"/>
  <c r="A1395" i="4" s="1"/>
  <c r="A1396" i="4" s="1"/>
  <c r="A1397" i="4" s="1"/>
  <c r="A1398" i="4" s="1"/>
  <c r="A1399" i="4" s="1"/>
  <c r="A1400" i="4" s="1"/>
  <c r="A1401" i="4" s="1"/>
  <c r="A1402" i="4" s="1"/>
  <c r="A1403" i="4" s="1"/>
  <c r="A1404" i="4" s="1"/>
  <c r="A1405" i="4" s="1"/>
  <c r="A1406" i="4" s="1"/>
  <c r="A1407" i="4" s="1"/>
  <c r="A1408" i="4" s="1"/>
  <c r="A1409" i="4" s="1"/>
  <c r="A1410" i="4" s="1"/>
  <c r="A1411" i="4" s="1"/>
  <c r="A1412" i="4" s="1"/>
  <c r="A1413" i="4" s="1"/>
  <c r="A1414" i="4" s="1"/>
  <c r="A1415" i="4" s="1"/>
  <c r="A1416" i="4" s="1"/>
  <c r="A1417" i="4" s="1"/>
  <c r="A1418" i="4" s="1"/>
  <c r="A1419" i="4" s="1"/>
  <c r="A1420" i="4" s="1"/>
  <c r="A1421" i="4" s="1"/>
  <c r="A1422" i="4" s="1"/>
  <c r="A1423" i="4" s="1"/>
  <c r="A1424" i="4" s="1"/>
  <c r="A1425" i="4" s="1"/>
  <c r="A1426" i="4" s="1"/>
  <c r="A1427" i="4" s="1"/>
  <c r="A1428" i="4" s="1"/>
  <c r="A1429" i="4" s="1"/>
  <c r="A1430" i="4" s="1"/>
  <c r="A1431" i="4" s="1"/>
  <c r="A1432" i="4" s="1"/>
  <c r="A1433" i="4" s="1"/>
  <c r="A1434" i="4" s="1"/>
  <c r="A1435" i="4" s="1"/>
  <c r="A1436" i="4" s="1"/>
  <c r="A1437" i="4" s="1"/>
  <c r="A1438" i="4" s="1"/>
  <c r="A1439" i="4" s="1"/>
  <c r="A1440" i="4" s="1"/>
  <c r="A1441" i="4" s="1"/>
  <c r="A1442" i="4" s="1"/>
  <c r="A1443" i="4" s="1"/>
  <c r="A1444" i="4" s="1"/>
  <c r="A1445" i="4" s="1"/>
  <c r="A1446" i="4" s="1"/>
  <c r="A1447" i="4" s="1"/>
  <c r="A1448" i="4" s="1"/>
  <c r="A1449" i="4" s="1"/>
  <c r="A1450" i="4" s="1"/>
  <c r="A1451" i="4" s="1"/>
  <c r="A1452" i="4" s="1"/>
  <c r="A1453" i="4" s="1"/>
  <c r="A1454" i="4" s="1"/>
  <c r="A1455" i="4" s="1"/>
  <c r="A1456" i="4" s="1"/>
  <c r="A1457" i="4" s="1"/>
  <c r="A1458" i="4" s="1"/>
  <c r="A1459" i="4" s="1"/>
  <c r="A1460" i="4" s="1"/>
  <c r="A1461" i="4" s="1"/>
  <c r="A1462" i="4" s="1"/>
  <c r="A1463" i="4" s="1"/>
  <c r="A1464" i="4" s="1"/>
  <c r="A1465" i="4" s="1"/>
  <c r="A1466" i="4" s="1"/>
  <c r="A1467" i="4" s="1"/>
  <c r="A1468" i="4" s="1"/>
  <c r="A1469" i="4" s="1"/>
  <c r="A1470" i="4" s="1"/>
  <c r="A1471" i="4" s="1"/>
  <c r="A1472" i="4" s="1"/>
  <c r="A1473" i="4" s="1"/>
  <c r="A1474" i="4" s="1"/>
  <c r="A1475" i="4" s="1"/>
  <c r="A1476" i="4" s="1"/>
  <c r="A1477" i="4" s="1"/>
  <c r="A1478" i="4" s="1"/>
  <c r="A1479" i="4" s="1"/>
  <c r="A1480" i="4" s="1"/>
  <c r="A1481" i="4" s="1"/>
  <c r="A1482" i="4" s="1"/>
  <c r="A1483" i="4" s="1"/>
  <c r="A1484" i="4" s="1"/>
  <c r="A1485" i="4" s="1"/>
  <c r="A1486" i="4" s="1"/>
  <c r="A1487" i="4" s="1"/>
  <c r="A1488" i="4" s="1"/>
  <c r="A1489" i="4" s="1"/>
  <c r="A1490" i="4" s="1"/>
  <c r="A1491" i="4" s="1"/>
  <c r="A1492" i="4" s="1"/>
  <c r="A1493" i="4" s="1"/>
  <c r="A1494" i="4" s="1"/>
  <c r="A1495" i="4" s="1"/>
  <c r="A1496" i="4" s="1"/>
  <c r="A1497" i="4" s="1"/>
  <c r="A1498" i="4" s="1"/>
  <c r="A1499" i="4" s="1"/>
  <c r="A1500" i="4" s="1"/>
  <c r="A1501" i="4" s="1"/>
  <c r="A1502" i="4" s="1"/>
  <c r="A1503" i="4" s="1"/>
  <c r="A1504" i="4" s="1"/>
  <c r="A1505" i="4" s="1"/>
  <c r="A1506" i="4" s="1"/>
  <c r="A1507" i="4" s="1"/>
  <c r="A1508" i="4" s="1"/>
  <c r="A1509" i="4" s="1"/>
  <c r="A1510" i="4" s="1"/>
  <c r="A1511" i="4" s="1"/>
  <c r="A1512" i="4" s="1"/>
  <c r="A1513" i="4" s="1"/>
  <c r="A1514" i="4" s="1"/>
  <c r="A1515" i="4" s="1"/>
  <c r="A1516" i="4" s="1"/>
  <c r="A1517" i="4" s="1"/>
  <c r="A1518" i="4" s="1"/>
  <c r="A1519" i="4" s="1"/>
  <c r="A1520" i="4" s="1"/>
  <c r="A1521" i="4" s="1"/>
  <c r="A1522" i="4" s="1"/>
  <c r="A1523" i="4" s="1"/>
  <c r="A1524" i="4" s="1"/>
  <c r="A1525" i="4" s="1"/>
  <c r="A1526" i="4" s="1"/>
  <c r="A1527" i="4" s="1"/>
  <c r="A1528" i="4" s="1"/>
  <c r="A1529" i="4" s="1"/>
  <c r="A1530" i="4" s="1"/>
  <c r="A1531" i="4" s="1"/>
  <c r="A1532" i="4" s="1"/>
  <c r="A1533" i="4" s="1"/>
  <c r="A1534" i="4" s="1"/>
  <c r="A1535" i="4" s="1"/>
  <c r="A1536" i="4" s="1"/>
  <c r="A1537" i="4" s="1"/>
  <c r="A1538" i="4" s="1"/>
  <c r="A1539" i="4" s="1"/>
  <c r="A1540" i="4" s="1"/>
  <c r="A1541" i="4" s="1"/>
  <c r="A1542" i="4" s="1"/>
  <c r="A1543" i="4" s="1"/>
  <c r="A1544" i="4" s="1"/>
  <c r="A1545" i="4" s="1"/>
  <c r="A1546" i="4" s="1"/>
  <c r="A1547" i="4" s="1"/>
  <c r="A1548" i="4" s="1"/>
  <c r="A1549" i="4" s="1"/>
  <c r="A1550" i="4" s="1"/>
  <c r="A1551" i="4" s="1"/>
  <c r="A1552" i="4" s="1"/>
  <c r="A1553" i="4" s="1"/>
  <c r="A1554" i="4" s="1"/>
  <c r="A1555" i="4" s="1"/>
  <c r="A1556" i="4" s="1"/>
  <c r="A1557" i="4" s="1"/>
  <c r="A1558" i="4" s="1"/>
  <c r="A1559" i="4" s="1"/>
  <c r="A1560" i="4" s="1"/>
  <c r="A1561" i="4" s="1"/>
  <c r="A1562" i="4" s="1"/>
  <c r="A1563" i="4" s="1"/>
  <c r="A1564" i="4" s="1"/>
  <c r="A1565" i="4" s="1"/>
  <c r="A1566" i="4" s="1"/>
  <c r="A1567" i="4" s="1"/>
  <c r="A1568" i="4" s="1"/>
  <c r="A1569" i="4" s="1"/>
  <c r="A1570" i="4" s="1"/>
  <c r="A1571" i="4" s="1"/>
  <c r="A1572" i="4" s="1"/>
  <c r="A1573" i="4" s="1"/>
  <c r="A1574" i="4" s="1"/>
  <c r="A1575" i="4" s="1"/>
  <c r="A1576" i="4" s="1"/>
  <c r="A1577" i="4" s="1"/>
  <c r="A1578" i="4" s="1"/>
  <c r="A1579" i="4" s="1"/>
  <c r="A1580" i="4" s="1"/>
  <c r="A1581" i="4" s="1"/>
  <c r="A1582" i="4" s="1"/>
  <c r="A1583" i="4" s="1"/>
  <c r="A1584" i="4" s="1"/>
  <c r="A1585" i="4" s="1"/>
  <c r="A1586" i="4" s="1"/>
  <c r="A1587" i="4" s="1"/>
  <c r="A1588" i="4" s="1"/>
  <c r="A1589" i="4" s="1"/>
  <c r="A1590" i="4" s="1"/>
  <c r="A1591" i="4" s="1"/>
  <c r="A1592" i="4" s="1"/>
  <c r="A1593" i="4" s="1"/>
  <c r="A1594" i="4" s="1"/>
  <c r="A1595" i="4" s="1"/>
  <c r="A1596" i="4" s="1"/>
  <c r="A1597" i="4" s="1"/>
  <c r="A1598" i="4" s="1"/>
  <c r="A1599" i="4" s="1"/>
  <c r="A1600" i="4" s="1"/>
  <c r="A1601" i="4" s="1"/>
  <c r="A1602" i="4" s="1"/>
  <c r="A1603" i="4" s="1"/>
  <c r="A1604" i="4" s="1"/>
  <c r="A1605" i="4" s="1"/>
  <c r="A1606" i="4" s="1"/>
  <c r="A1607" i="4" s="1"/>
  <c r="A1608" i="4" s="1"/>
  <c r="A1609" i="4" s="1"/>
  <c r="A1610" i="4" s="1"/>
  <c r="A1611" i="4" s="1"/>
  <c r="A1612" i="4" s="1"/>
  <c r="A1613" i="4" s="1"/>
  <c r="A1614" i="4" s="1"/>
  <c r="A1615" i="4" s="1"/>
  <c r="A1616" i="4" s="1"/>
  <c r="A1617" i="4" s="1"/>
  <c r="A1618" i="4" s="1"/>
  <c r="A1619" i="4" s="1"/>
  <c r="A1620" i="4" s="1"/>
  <c r="A1621" i="4" s="1"/>
  <c r="A1622" i="4" s="1"/>
  <c r="A1623" i="4" s="1"/>
  <c r="A1624" i="4" s="1"/>
  <c r="A1625" i="4" s="1"/>
  <c r="A1626" i="4" s="1"/>
  <c r="A1627" i="4" s="1"/>
  <c r="A1628" i="4" s="1"/>
  <c r="A1629" i="4" s="1"/>
  <c r="A1630" i="4" s="1"/>
  <c r="A1631" i="4" s="1"/>
  <c r="A1632" i="4" s="1"/>
  <c r="A1633" i="4" s="1"/>
  <c r="A1634" i="4" s="1"/>
  <c r="A1635" i="4" s="1"/>
  <c r="A1636" i="4" s="1"/>
  <c r="A1637" i="4" s="1"/>
  <c r="A1638" i="4" s="1"/>
  <c r="A1639" i="4" s="1"/>
  <c r="A1640" i="4" s="1"/>
  <c r="A1641" i="4" s="1"/>
  <c r="A1642" i="4" s="1"/>
  <c r="A1643" i="4" s="1"/>
  <c r="A1644" i="4" s="1"/>
  <c r="A1645" i="4" s="1"/>
  <c r="A1646" i="4" s="1"/>
  <c r="A1647" i="4" s="1"/>
  <c r="A1648" i="4" s="1"/>
  <c r="A1649" i="4" s="1"/>
  <c r="A1650" i="4" s="1"/>
  <c r="A1651" i="4" s="1"/>
  <c r="A1652" i="4" s="1"/>
  <c r="A1653" i="4" s="1"/>
  <c r="A1654" i="4" s="1"/>
  <c r="A1655" i="4" s="1"/>
  <c r="A1656" i="4" s="1"/>
  <c r="A1657" i="4" s="1"/>
  <c r="A1658" i="4" s="1"/>
  <c r="A1659" i="4" s="1"/>
  <c r="A1660" i="4" s="1"/>
  <c r="A1661" i="4" s="1"/>
  <c r="A1662" i="4" s="1"/>
  <c r="A1663" i="4" s="1"/>
  <c r="A1664" i="4" s="1"/>
  <c r="A1665" i="4" s="1"/>
  <c r="A1666" i="4" s="1"/>
  <c r="A1667" i="4" s="1"/>
  <c r="A1668" i="4" s="1"/>
  <c r="A1669" i="4" s="1"/>
  <c r="A1670" i="4" s="1"/>
  <c r="A1671" i="4" s="1"/>
  <c r="A1672" i="4" s="1"/>
  <c r="A1673" i="4" s="1"/>
  <c r="A1674" i="4" s="1"/>
  <c r="A1675" i="4" s="1"/>
  <c r="A1676" i="4" s="1"/>
  <c r="A1677" i="4" s="1"/>
  <c r="A1678" i="4" s="1"/>
  <c r="A1679" i="4" s="1"/>
  <c r="A1680" i="4" s="1"/>
  <c r="A1681" i="4" s="1"/>
  <c r="A1682" i="4" s="1"/>
  <c r="A1683" i="4" s="1"/>
  <c r="A1684" i="4" s="1"/>
  <c r="A1685" i="4" s="1"/>
  <c r="A1686" i="4" s="1"/>
  <c r="A1687" i="4" s="1"/>
  <c r="A1688" i="4" s="1"/>
  <c r="A1689" i="4" s="1"/>
  <c r="A1690" i="4" s="1"/>
  <c r="A1691" i="4" s="1"/>
  <c r="A1692" i="4" s="1"/>
  <c r="A1693" i="4" s="1"/>
  <c r="A1694" i="4" s="1"/>
  <c r="A1695" i="4" s="1"/>
  <c r="A1696" i="4" s="1"/>
  <c r="A1697" i="4" s="1"/>
  <c r="A1698" i="4" s="1"/>
  <c r="A1699" i="4" s="1"/>
  <c r="A1700" i="4" s="1"/>
  <c r="A1701" i="4" s="1"/>
  <c r="A1702" i="4" s="1"/>
  <c r="A1703" i="4" s="1"/>
  <c r="A1704" i="4" s="1"/>
  <c r="A1705" i="4" s="1"/>
  <c r="A1706" i="4" s="1"/>
  <c r="A1707" i="4" s="1"/>
  <c r="A1708" i="4" s="1"/>
  <c r="A1709" i="4" s="1"/>
  <c r="A1710" i="4" s="1"/>
  <c r="A1711" i="4" s="1"/>
  <c r="A1712" i="4" s="1"/>
  <c r="A1713" i="4" s="1"/>
  <c r="A1714" i="4" s="1"/>
  <c r="A1715" i="4" s="1"/>
  <c r="A1716" i="4" s="1"/>
  <c r="A1717" i="4" s="1"/>
  <c r="A1718" i="4" s="1"/>
  <c r="A1719" i="4" s="1"/>
  <c r="A1720" i="4" s="1"/>
  <c r="A1721" i="4" s="1"/>
  <c r="A1722" i="4" s="1"/>
  <c r="A1723" i="4" s="1"/>
  <c r="A1724" i="4" s="1"/>
  <c r="A1725" i="4" s="1"/>
  <c r="A1726" i="4" s="1"/>
  <c r="A1727" i="4" s="1"/>
  <c r="A1728" i="4" s="1"/>
  <c r="A1729" i="4" s="1"/>
  <c r="A1730" i="4" s="1"/>
  <c r="A1731" i="4" s="1"/>
  <c r="A1732" i="4" s="1"/>
  <c r="A1733" i="4" s="1"/>
  <c r="A1734" i="4" s="1"/>
  <c r="A1735" i="4" s="1"/>
  <c r="A1736" i="4" s="1"/>
  <c r="A1737" i="4" s="1"/>
  <c r="A1738" i="4" s="1"/>
  <c r="A1739" i="4" s="1"/>
  <c r="A1740" i="4" s="1"/>
  <c r="A1741" i="4" s="1"/>
  <c r="A1742" i="4" s="1"/>
  <c r="A1743" i="4" s="1"/>
  <c r="A1744" i="4" s="1"/>
  <c r="A1745" i="4" s="1"/>
  <c r="A1746" i="4" s="1"/>
  <c r="A1747" i="4" s="1"/>
  <c r="A1748" i="4" s="1"/>
  <c r="A1749" i="4" s="1"/>
  <c r="A1750" i="4" s="1"/>
  <c r="A1751" i="4" s="1"/>
  <c r="A1752" i="4" s="1"/>
  <c r="A1753" i="4" s="1"/>
  <c r="A1754" i="4" s="1"/>
  <c r="A1755" i="4" s="1"/>
  <c r="A1756" i="4" s="1"/>
  <c r="A1757" i="4" s="1"/>
  <c r="A1758" i="4" s="1"/>
  <c r="A1759" i="4" s="1"/>
  <c r="A1760" i="4" s="1"/>
  <c r="A1761" i="4" s="1"/>
  <c r="A1762" i="4" s="1"/>
  <c r="A1763" i="4" s="1"/>
  <c r="A1764" i="4" s="1"/>
  <c r="A1765" i="4" s="1"/>
  <c r="A1766" i="4" s="1"/>
  <c r="A1767" i="4" s="1"/>
  <c r="A1768" i="4" s="1"/>
  <c r="A1769" i="4" s="1"/>
  <c r="A1770" i="4" s="1"/>
  <c r="A1771" i="4" s="1"/>
  <c r="A1772" i="4" s="1"/>
  <c r="A1773" i="4" s="1"/>
  <c r="A1774" i="4" s="1"/>
  <c r="A1775" i="4" s="1"/>
  <c r="A1776" i="4" s="1"/>
  <c r="A1777" i="4" s="1"/>
  <c r="A1778" i="4" s="1"/>
  <c r="A1779" i="4" s="1"/>
  <c r="A1780" i="4" s="1"/>
  <c r="A1781" i="4" s="1"/>
  <c r="A1782" i="4" s="1"/>
  <c r="A1783" i="4" s="1"/>
  <c r="A1784" i="4" s="1"/>
  <c r="A1785" i="4" s="1"/>
  <c r="A1786" i="4" s="1"/>
  <c r="A1787" i="4" s="1"/>
  <c r="A1788" i="4" s="1"/>
  <c r="A1789" i="4" s="1"/>
  <c r="A1790" i="4" s="1"/>
  <c r="A1791" i="4" s="1"/>
  <c r="A1792" i="4" s="1"/>
  <c r="A1793" i="4" s="1"/>
  <c r="A1794" i="4" s="1"/>
  <c r="A1795" i="4" s="1"/>
  <c r="A1796" i="4" s="1"/>
  <c r="A1797" i="4" s="1"/>
  <c r="A1798" i="4" s="1"/>
  <c r="A1799" i="4" s="1"/>
  <c r="A1800" i="4" s="1"/>
  <c r="A1801" i="4" s="1"/>
  <c r="A1802" i="4" s="1"/>
  <c r="A1803" i="4" s="1"/>
  <c r="A1804" i="4" s="1"/>
  <c r="A1805" i="4" s="1"/>
  <c r="A1806" i="4" s="1"/>
  <c r="A1807" i="4" s="1"/>
  <c r="A1808" i="4" s="1"/>
  <c r="A1809" i="4" s="1"/>
  <c r="A1810" i="4" s="1"/>
  <c r="A1811" i="4" s="1"/>
  <c r="A1812" i="4" s="1"/>
  <c r="A1813" i="4" s="1"/>
  <c r="A1814" i="4" s="1"/>
  <c r="A1815" i="4" s="1"/>
  <c r="A1816" i="4" s="1"/>
  <c r="A1817" i="4" s="1"/>
  <c r="A1818" i="4" s="1"/>
  <c r="A1819" i="4" s="1"/>
  <c r="A1820" i="4" s="1"/>
  <c r="A1821" i="4" s="1"/>
  <c r="A1822" i="4" s="1"/>
  <c r="A1823" i="4" s="1"/>
  <c r="A1824" i="4" s="1"/>
  <c r="A1825" i="4" s="1"/>
  <c r="A1826" i="4" s="1"/>
  <c r="A1827" i="4" s="1"/>
  <c r="A1828" i="4" s="1"/>
  <c r="A1829" i="4" s="1"/>
  <c r="A1830" i="4" s="1"/>
  <c r="A1831" i="4" s="1"/>
  <c r="A1832" i="4" s="1"/>
  <c r="A1833" i="4" s="1"/>
  <c r="A1834" i="4" s="1"/>
  <c r="A1835" i="4" s="1"/>
  <c r="A1836" i="4" s="1"/>
  <c r="A1837" i="4" s="1"/>
  <c r="A1838" i="4" s="1"/>
  <c r="A1839" i="4" s="1"/>
  <c r="A1840" i="4" s="1"/>
  <c r="A1841" i="4" s="1"/>
  <c r="A1842" i="4" s="1"/>
  <c r="A1843" i="4" s="1"/>
  <c r="A1844" i="4" s="1"/>
  <c r="A1845" i="4" s="1"/>
  <c r="A1846" i="4" s="1"/>
  <c r="A1847" i="4" s="1"/>
  <c r="A1848" i="4" s="1"/>
  <c r="A1849" i="4" s="1"/>
  <c r="A1850" i="4" s="1"/>
  <c r="A1851" i="4" s="1"/>
  <c r="A1852" i="4" s="1"/>
  <c r="A1853" i="4" s="1"/>
  <c r="A1854" i="4" s="1"/>
  <c r="A1855" i="4" s="1"/>
  <c r="A1856" i="4" s="1"/>
  <c r="A1857" i="4" s="1"/>
  <c r="A1858" i="4" s="1"/>
  <c r="A1859" i="4" s="1"/>
  <c r="A1860" i="4" s="1"/>
  <c r="A1861" i="4" s="1"/>
  <c r="A1862" i="4" s="1"/>
  <c r="A1863" i="4" s="1"/>
  <c r="A1864" i="4" s="1"/>
  <c r="A1865" i="4" s="1"/>
  <c r="A1866" i="4" s="1"/>
  <c r="A1867" i="4" s="1"/>
  <c r="A1868" i="4" s="1"/>
  <c r="A1869" i="4" s="1"/>
  <c r="A1870" i="4" s="1"/>
  <c r="A1871" i="4" s="1"/>
  <c r="A1872" i="4" s="1"/>
  <c r="A1873" i="4" s="1"/>
  <c r="A1874" i="4" s="1"/>
  <c r="A1875" i="4" s="1"/>
  <c r="A1876" i="4" s="1"/>
  <c r="A1877" i="4" s="1"/>
  <c r="A1878" i="4" s="1"/>
  <c r="A1879" i="4" s="1"/>
  <c r="A1880" i="4" s="1"/>
  <c r="A1881" i="4" s="1"/>
  <c r="A1882" i="4" s="1"/>
  <c r="A1883" i="4" s="1"/>
  <c r="A1884" i="4" s="1"/>
  <c r="A1885" i="4" s="1"/>
  <c r="A1886" i="4" s="1"/>
  <c r="A1887" i="4" s="1"/>
  <c r="A1888" i="4" s="1"/>
  <c r="A1889" i="4" s="1"/>
  <c r="A1890" i="4" s="1"/>
  <c r="A1891" i="4" s="1"/>
  <c r="A1892" i="4" s="1"/>
  <c r="A1893" i="4" s="1"/>
  <c r="A1894" i="4" s="1"/>
  <c r="A1895" i="4" s="1"/>
  <c r="A1896" i="4" s="1"/>
  <c r="A1897" i="4" s="1"/>
  <c r="A1898" i="4" s="1"/>
  <c r="A1899" i="4" s="1"/>
  <c r="A1900" i="4" s="1"/>
  <c r="A1901" i="4" s="1"/>
  <c r="A1902" i="4" s="1"/>
  <c r="A1903" i="4" s="1"/>
  <c r="A1904" i="4" s="1"/>
  <c r="A1905" i="4" s="1"/>
  <c r="A1906" i="4" s="1"/>
  <c r="A1907" i="4" s="1"/>
  <c r="A1908" i="4" s="1"/>
  <c r="A1909" i="4" s="1"/>
  <c r="A1910" i="4" s="1"/>
  <c r="A1911" i="4" s="1"/>
  <c r="A1912" i="4" s="1"/>
  <c r="A1913" i="4" s="1"/>
  <c r="A1914" i="4" s="1"/>
  <c r="A1915" i="4" s="1"/>
  <c r="A1916" i="4" s="1"/>
  <c r="A1917" i="4" s="1"/>
  <c r="A1918" i="4" s="1"/>
  <c r="A1919" i="4" s="1"/>
  <c r="A1920" i="4" s="1"/>
  <c r="A1921" i="4" s="1"/>
  <c r="A1922" i="4" s="1"/>
  <c r="A1923" i="4" s="1"/>
  <c r="A1924" i="4" s="1"/>
  <c r="A1925" i="4" s="1"/>
  <c r="A1926" i="4" s="1"/>
  <c r="A1927" i="4" s="1"/>
  <c r="A1928" i="4" s="1"/>
  <c r="A1929" i="4" s="1"/>
  <c r="A1930" i="4" s="1"/>
  <c r="A1931" i="4" s="1"/>
  <c r="A1932" i="4" s="1"/>
  <c r="A1933" i="4" s="1"/>
  <c r="A1934" i="4" s="1"/>
  <c r="A1935" i="4" s="1"/>
  <c r="A1936" i="4" s="1"/>
  <c r="A1937" i="4" s="1"/>
  <c r="A1938" i="4" s="1"/>
  <c r="A1939" i="4" s="1"/>
  <c r="A1940" i="4" s="1"/>
  <c r="A1941" i="4" s="1"/>
  <c r="A1942" i="4" s="1"/>
  <c r="A1943" i="4" s="1"/>
  <c r="A1944" i="4" s="1"/>
  <c r="A1945" i="4" s="1"/>
  <c r="A1946" i="4" s="1"/>
  <c r="A1947" i="4" s="1"/>
  <c r="A1948" i="4" s="1"/>
  <c r="A1949" i="4" s="1"/>
  <c r="A1950" i="4" s="1"/>
  <c r="A1951" i="4" s="1"/>
  <c r="A1952" i="4" s="1"/>
  <c r="A1953" i="4" s="1"/>
  <c r="A1954" i="4" s="1"/>
  <c r="A1955" i="4" s="1"/>
  <c r="A1956" i="4" s="1"/>
  <c r="A1957" i="4" s="1"/>
  <c r="A1958" i="4" s="1"/>
  <c r="A1959" i="4" s="1"/>
  <c r="A1960" i="4" s="1"/>
  <c r="A1961" i="4" s="1"/>
  <c r="A1962" i="4" s="1"/>
  <c r="A1963" i="4" s="1"/>
  <c r="A1964" i="4" s="1"/>
  <c r="A1965" i="4" s="1"/>
  <c r="A1966" i="4" s="1"/>
  <c r="A1967" i="4" s="1"/>
  <c r="A1968" i="4" s="1"/>
  <c r="A1969" i="4" s="1"/>
  <c r="A1970" i="4" s="1"/>
  <c r="A1971" i="4" s="1"/>
  <c r="A1972" i="4" s="1"/>
  <c r="A1973" i="4" s="1"/>
  <c r="A1974" i="4" s="1"/>
  <c r="A1975" i="4" s="1"/>
  <c r="A1976" i="4" s="1"/>
  <c r="A1977" i="4" s="1"/>
  <c r="A1978" i="4" s="1"/>
  <c r="A1979" i="4" s="1"/>
  <c r="A1980" i="4" s="1"/>
  <c r="A1981" i="4" s="1"/>
  <c r="A1982" i="4" s="1"/>
  <c r="A1983" i="4" s="1"/>
  <c r="A1984" i="4" s="1"/>
  <c r="A1985" i="4" s="1"/>
  <c r="A1986" i="4" s="1"/>
  <c r="A1987" i="4" s="1"/>
  <c r="A1988" i="4" s="1"/>
  <c r="A1989" i="4" s="1"/>
  <c r="A1990" i="4" s="1"/>
  <c r="A1991" i="4" s="1"/>
  <c r="A1992" i="4" s="1"/>
  <c r="A1993" i="4" s="1"/>
  <c r="A1994" i="4" s="1"/>
  <c r="A1995" i="4" s="1"/>
  <c r="A1996" i="4" s="1"/>
  <c r="A1997" i="4" s="1"/>
  <c r="A1998" i="4" s="1"/>
  <c r="A1999" i="4" s="1"/>
  <c r="A2000" i="4" s="1"/>
  <c r="A2001" i="4" s="1"/>
  <c r="A2002" i="4" s="1"/>
  <c r="A2003" i="4" s="1"/>
  <c r="A2004" i="4" s="1"/>
  <c r="A2005" i="4" s="1"/>
  <c r="A2006" i="4" s="1"/>
  <c r="A2007" i="4" s="1"/>
  <c r="A2008" i="4" s="1"/>
  <c r="A2009" i="4" s="1"/>
  <c r="A2010" i="4" s="1"/>
  <c r="A2011" i="4" s="1"/>
  <c r="A2012" i="4" s="1"/>
  <c r="A2013" i="4" s="1"/>
  <c r="A2014" i="4" s="1"/>
  <c r="A2015" i="4" s="1"/>
  <c r="A2016" i="4" s="1"/>
  <c r="A2017" i="4" s="1"/>
  <c r="A2018" i="4" s="1"/>
  <c r="A2019" i="4" s="1"/>
  <c r="A2020" i="4" s="1"/>
  <c r="A2021" i="4" s="1"/>
  <c r="A2022" i="4" s="1"/>
  <c r="A2023" i="4" s="1"/>
  <c r="A2024" i="4" s="1"/>
  <c r="A2025" i="4" s="1"/>
  <c r="A2026" i="4" s="1"/>
  <c r="A2027" i="4" s="1"/>
  <c r="A2028" i="4" s="1"/>
  <c r="A2029" i="4" s="1"/>
  <c r="A2030" i="4" s="1"/>
  <c r="A2031" i="4" s="1"/>
  <c r="A2032" i="4" s="1"/>
  <c r="A2033" i="4" s="1"/>
  <c r="A2034" i="4" s="1"/>
  <c r="A2035" i="4" s="1"/>
  <c r="A2036" i="4" s="1"/>
  <c r="A2037" i="4" s="1"/>
  <c r="A2038" i="4" s="1"/>
  <c r="A2039" i="4" s="1"/>
  <c r="A2040" i="4" s="1"/>
  <c r="A2041" i="4" s="1"/>
  <c r="A2042" i="4" s="1"/>
  <c r="A2043" i="4" s="1"/>
  <c r="A2044" i="4" s="1"/>
  <c r="A2045" i="4" s="1"/>
  <c r="A2046" i="4" s="1"/>
  <c r="A2047" i="4" s="1"/>
  <c r="A2048" i="4" s="1"/>
  <c r="A2049" i="4" s="1"/>
  <c r="A2050" i="4" s="1"/>
  <c r="A2051" i="4" s="1"/>
  <c r="A2052" i="4" s="1"/>
  <c r="A2053" i="4" s="1"/>
  <c r="A2054" i="4" s="1"/>
  <c r="A2055" i="4" s="1"/>
  <c r="A2056" i="4" s="1"/>
  <c r="A2057" i="4" s="1"/>
  <c r="A2058" i="4" s="1"/>
  <c r="A2059" i="4" s="1"/>
  <c r="A2060" i="4" s="1"/>
  <c r="A2061" i="4" s="1"/>
  <c r="A2062" i="4" s="1"/>
  <c r="A2063" i="4" s="1"/>
  <c r="A2064" i="4" s="1"/>
  <c r="A2065" i="4" s="1"/>
  <c r="A2066" i="4" s="1"/>
  <c r="A2067" i="4" s="1"/>
  <c r="A2068" i="4" s="1"/>
  <c r="A2069" i="4" s="1"/>
  <c r="A2070" i="4" s="1"/>
  <c r="A2071" i="4" s="1"/>
  <c r="A2072" i="4" s="1"/>
  <c r="A2073" i="4" s="1"/>
  <c r="A2074" i="4" s="1"/>
  <c r="A2075" i="4" s="1"/>
  <c r="A2076" i="4" s="1"/>
  <c r="A2077" i="4" s="1"/>
  <c r="A2078" i="4" s="1"/>
  <c r="A2079" i="4" s="1"/>
  <c r="A2080" i="4" s="1"/>
  <c r="A2081" i="4" s="1"/>
  <c r="A2082" i="4" s="1"/>
  <c r="A2083" i="4" s="1"/>
  <c r="A2084" i="4" s="1"/>
  <c r="A2085" i="4" s="1"/>
  <c r="A2086" i="4" s="1"/>
  <c r="A2087" i="4" s="1"/>
  <c r="A2088" i="4" s="1"/>
  <c r="A2089" i="4" s="1"/>
  <c r="A2090" i="4" s="1"/>
  <c r="A2091" i="4" s="1"/>
  <c r="A2092" i="4" s="1"/>
  <c r="A2093" i="4" s="1"/>
  <c r="A2094" i="4" s="1"/>
  <c r="A2095" i="4" s="1"/>
  <c r="A2096" i="4" s="1"/>
  <c r="A2097" i="4" s="1"/>
  <c r="A2098" i="4" s="1"/>
  <c r="A2099" i="4" s="1"/>
  <c r="A2100" i="4" s="1"/>
  <c r="A2101" i="4" s="1"/>
  <c r="A2102" i="4" s="1"/>
  <c r="A2103" i="4" s="1"/>
  <c r="A2104" i="4" s="1"/>
  <c r="A2105" i="4" s="1"/>
  <c r="A2106" i="4" s="1"/>
  <c r="A2107" i="4" s="1"/>
  <c r="A2108" i="4" s="1"/>
  <c r="A2109" i="4" s="1"/>
  <c r="A2110" i="4" s="1"/>
  <c r="A2111" i="4" s="1"/>
  <c r="A2112" i="4" s="1"/>
  <c r="A2113" i="4" s="1"/>
  <c r="A2114" i="4" s="1"/>
  <c r="A2115" i="4" s="1"/>
  <c r="A2116" i="4" s="1"/>
  <c r="A2117" i="4" s="1"/>
  <c r="A2118" i="4" s="1"/>
  <c r="A2119" i="4" s="1"/>
  <c r="A2120" i="4" s="1"/>
  <c r="A2121" i="4" s="1"/>
  <c r="A2122" i="4" s="1"/>
  <c r="A2123" i="4" s="1"/>
  <c r="A2124" i="4" s="1"/>
  <c r="A2125" i="4" s="1"/>
  <c r="A2126" i="4" s="1"/>
  <c r="A2127" i="4" s="1"/>
  <c r="A2128" i="4" s="1"/>
  <c r="A2129" i="4" s="1"/>
  <c r="A2130" i="4" s="1"/>
  <c r="A2131" i="4" s="1"/>
  <c r="A2132" i="4" s="1"/>
  <c r="A2133" i="4" s="1"/>
  <c r="A2134" i="4" s="1"/>
  <c r="A2135" i="4" s="1"/>
  <c r="A2136" i="4" s="1"/>
  <c r="A2137" i="4" s="1"/>
  <c r="A2138" i="4" s="1"/>
  <c r="A2139" i="4" s="1"/>
  <c r="A2140" i="4" s="1"/>
  <c r="A2141" i="4" s="1"/>
  <c r="A2142" i="4" s="1"/>
  <c r="A2143" i="4" s="1"/>
  <c r="A2144" i="4" s="1"/>
  <c r="A2145" i="4" s="1"/>
  <c r="A2146" i="4" s="1"/>
  <c r="A2147" i="4" s="1"/>
  <c r="A2148" i="4" s="1"/>
  <c r="A2149" i="4" s="1"/>
  <c r="A2150" i="4" s="1"/>
  <c r="A2151" i="4" s="1"/>
  <c r="A2152" i="4" s="1"/>
  <c r="A2153" i="4" s="1"/>
  <c r="A2154" i="4" s="1"/>
  <c r="A2155" i="4" s="1"/>
  <c r="A2156" i="4" s="1"/>
  <c r="A2157" i="4" s="1"/>
  <c r="A2158" i="4" s="1"/>
  <c r="A2159" i="4" s="1"/>
  <c r="A2160" i="4" s="1"/>
  <c r="A2161" i="4" s="1"/>
  <c r="A2162" i="4" s="1"/>
  <c r="A2163" i="4" s="1"/>
  <c r="A2164" i="4" s="1"/>
  <c r="A2165" i="4" s="1"/>
  <c r="A2166" i="4" s="1"/>
  <c r="A2167" i="4" s="1"/>
  <c r="A2168" i="4" s="1"/>
  <c r="A2169" i="4" s="1"/>
  <c r="A2170" i="4" s="1"/>
  <c r="A2171" i="4" s="1"/>
  <c r="A2172" i="4" s="1"/>
  <c r="A2173" i="4" s="1"/>
  <c r="A2174" i="4" s="1"/>
  <c r="A2175" i="4" s="1"/>
  <c r="A2176" i="4" s="1"/>
  <c r="A2177" i="4" s="1"/>
  <c r="A2178" i="4" s="1"/>
  <c r="A2179" i="4" s="1"/>
  <c r="A2180" i="4" s="1"/>
  <c r="A2181" i="4" s="1"/>
  <c r="A2182" i="4" s="1"/>
  <c r="A2183" i="4" s="1"/>
  <c r="A2184" i="4" s="1"/>
  <c r="A2185" i="4" s="1"/>
  <c r="A2186" i="4" s="1"/>
  <c r="A2187" i="4" s="1"/>
  <c r="A2188" i="4" s="1"/>
  <c r="A2189" i="4" s="1"/>
  <c r="A2190" i="4" s="1"/>
  <c r="A2191" i="4" s="1"/>
  <c r="A2192" i="4" s="1"/>
  <c r="A2193" i="4" s="1"/>
  <c r="A2194" i="4" s="1"/>
  <c r="A2195" i="4" s="1"/>
  <c r="A2196" i="4" s="1"/>
  <c r="A2197" i="4" s="1"/>
  <c r="A2198" i="4" s="1"/>
  <c r="A2199" i="4" s="1"/>
  <c r="A2200" i="4" s="1"/>
  <c r="A2201" i="4" s="1"/>
  <c r="A2202" i="4" s="1"/>
  <c r="A2203" i="4" s="1"/>
  <c r="A2204" i="4" s="1"/>
  <c r="A2205" i="4" s="1"/>
  <c r="A2206" i="4" s="1"/>
  <c r="A2207" i="4" s="1"/>
  <c r="A2208" i="4" s="1"/>
  <c r="A2209" i="4" s="1"/>
  <c r="A2210" i="4" s="1"/>
  <c r="A2211" i="4" s="1"/>
  <c r="A2212" i="4" s="1"/>
  <c r="A2213" i="4" s="1"/>
  <c r="A2214" i="4" s="1"/>
  <c r="A2215" i="4" s="1"/>
  <c r="A2216" i="4" s="1"/>
  <c r="A2217" i="4" s="1"/>
  <c r="A2218" i="4" s="1"/>
  <c r="A2219" i="4" s="1"/>
  <c r="A2220" i="4" s="1"/>
  <c r="A2221" i="4" s="1"/>
  <c r="A2222" i="4" s="1"/>
  <c r="A2223" i="4" s="1"/>
  <c r="A2224" i="4" s="1"/>
  <c r="A2225" i="4" s="1"/>
  <c r="A2226" i="4" s="1"/>
  <c r="A2227" i="4" s="1"/>
  <c r="A2228" i="4" s="1"/>
  <c r="A2229" i="4" s="1"/>
  <c r="A2230" i="4" s="1"/>
  <c r="A2231" i="4" s="1"/>
  <c r="A2232" i="4" s="1"/>
  <c r="A2233" i="4" s="1"/>
  <c r="A2234" i="4" s="1"/>
  <c r="A2235" i="4" s="1"/>
  <c r="A2236" i="4" s="1"/>
  <c r="A2237" i="4" s="1"/>
  <c r="A2238" i="4" s="1"/>
  <c r="A2239" i="4" s="1"/>
  <c r="A2240" i="4" s="1"/>
  <c r="A2241" i="4" s="1"/>
  <c r="A2242" i="4" s="1"/>
  <c r="A2243" i="4" s="1"/>
  <c r="A2244" i="4" s="1"/>
  <c r="A2245" i="4" s="1"/>
  <c r="A2246" i="4" s="1"/>
  <c r="A2247" i="4" s="1"/>
  <c r="A2248" i="4" s="1"/>
  <c r="A2249" i="4" s="1"/>
  <c r="A2250" i="4" s="1"/>
  <c r="A2251" i="4" s="1"/>
  <c r="A2252" i="4" s="1"/>
  <c r="A2253" i="4" s="1"/>
  <c r="A2254" i="4" s="1"/>
  <c r="A2255" i="4" s="1"/>
  <c r="A2256" i="4" s="1"/>
  <c r="A2257" i="4" s="1"/>
  <c r="A2258" i="4" s="1"/>
  <c r="A2259" i="4" s="1"/>
  <c r="A2260" i="4" s="1"/>
  <c r="A2261" i="4" s="1"/>
  <c r="A2262" i="4" s="1"/>
  <c r="A2263" i="4" s="1"/>
  <c r="A2264" i="4" s="1"/>
  <c r="A2265" i="4" s="1"/>
  <c r="A2266" i="4" s="1"/>
  <c r="A2267" i="4" s="1"/>
  <c r="A2268" i="4" s="1"/>
  <c r="A2269" i="4" s="1"/>
  <c r="A2270" i="4" s="1"/>
  <c r="A2271" i="4" s="1"/>
  <c r="A2272" i="4" s="1"/>
  <c r="A2273" i="4" s="1"/>
  <c r="A2274" i="4" s="1"/>
  <c r="A2275" i="4" s="1"/>
  <c r="A2276" i="4" s="1"/>
  <c r="A2277" i="4" s="1"/>
  <c r="A2278" i="4" s="1"/>
  <c r="A2279" i="4" s="1"/>
  <c r="A2280" i="4" s="1"/>
  <c r="A2281" i="4" s="1"/>
  <c r="A2282" i="4" s="1"/>
  <c r="A2283" i="4" s="1"/>
  <c r="A2284" i="4" s="1"/>
  <c r="A2285" i="4" s="1"/>
  <c r="A2286" i="4" s="1"/>
  <c r="A2287" i="4" s="1"/>
  <c r="A2288" i="4" s="1"/>
  <c r="A2289" i="4" s="1"/>
  <c r="A2290" i="4" s="1"/>
  <c r="A2291" i="4" s="1"/>
  <c r="A2292" i="4" s="1"/>
  <c r="A2293" i="4" s="1"/>
  <c r="A2294" i="4" s="1"/>
  <c r="A2295" i="4" s="1"/>
  <c r="A2296" i="4" s="1"/>
  <c r="A2297" i="4" s="1"/>
  <c r="A2298" i="4" s="1"/>
  <c r="A2299" i="4" s="1"/>
  <c r="A2300" i="4" s="1"/>
  <c r="A2301" i="4" s="1"/>
  <c r="A2302" i="4" s="1"/>
  <c r="A2303" i="4" s="1"/>
  <c r="A2304" i="4" s="1"/>
  <c r="A2305" i="4" s="1"/>
  <c r="A2306" i="4" s="1"/>
  <c r="A2307" i="4" s="1"/>
  <c r="A2308" i="4" s="1"/>
  <c r="A2309" i="4" s="1"/>
  <c r="A2310" i="4" s="1"/>
  <c r="A2311" i="4" s="1"/>
  <c r="A2312" i="4" s="1"/>
  <c r="A2313" i="4" s="1"/>
  <c r="A2314" i="4" s="1"/>
  <c r="A2315" i="4" s="1"/>
  <c r="A2316" i="4" s="1"/>
  <c r="A2317" i="4" s="1"/>
  <c r="A2318" i="4" s="1"/>
  <c r="A2319" i="4" s="1"/>
  <c r="A2320" i="4" s="1"/>
  <c r="A2321" i="4" s="1"/>
  <c r="A2322" i="4" s="1"/>
  <c r="A2323" i="4" s="1"/>
  <c r="A2324" i="4" s="1"/>
  <c r="A2325" i="4" s="1"/>
  <c r="A2326" i="4" s="1"/>
  <c r="A2327" i="4" s="1"/>
  <c r="A2328" i="4" s="1"/>
  <c r="A2329" i="4" s="1"/>
  <c r="A2330" i="4" s="1"/>
  <c r="A2331" i="4" s="1"/>
  <c r="A2332" i="4" s="1"/>
  <c r="A2333" i="4" s="1"/>
  <c r="A2334" i="4" s="1"/>
  <c r="A2335" i="4" s="1"/>
  <c r="A2336" i="4" s="1"/>
  <c r="A2337" i="4" s="1"/>
  <c r="A2338" i="4" s="1"/>
  <c r="A2339" i="4" s="1"/>
  <c r="A2340" i="4" s="1"/>
  <c r="A2341" i="4" s="1"/>
  <c r="A2342" i="4" s="1"/>
  <c r="A2343" i="4" s="1"/>
  <c r="A2344" i="4" s="1"/>
  <c r="A2345" i="4" s="1"/>
  <c r="A2346" i="4" s="1"/>
  <c r="A2347" i="4" s="1"/>
  <c r="A2348" i="4" s="1"/>
  <c r="A2349" i="4" s="1"/>
  <c r="A2350" i="4" s="1"/>
  <c r="A2351" i="4" s="1"/>
  <c r="A2352" i="4" s="1"/>
  <c r="A2353" i="4" s="1"/>
  <c r="A2354" i="4" s="1"/>
  <c r="A2355" i="4" s="1"/>
  <c r="A2356" i="4" s="1"/>
  <c r="A2357" i="4" s="1"/>
  <c r="A2358" i="4" s="1"/>
  <c r="A2359" i="4" s="1"/>
  <c r="A2360" i="4" s="1"/>
  <c r="A2361" i="4" s="1"/>
  <c r="A2362" i="4" s="1"/>
  <c r="A2363" i="4" s="1"/>
  <c r="A2364" i="4" s="1"/>
  <c r="A2365" i="4" s="1"/>
  <c r="A2366" i="4" s="1"/>
  <c r="A2367" i="4" s="1"/>
  <c r="A2368" i="4" s="1"/>
  <c r="A2369" i="4" s="1"/>
  <c r="A2370" i="4" s="1"/>
  <c r="A2371" i="4" s="1"/>
  <c r="A2372" i="4" s="1"/>
  <c r="A2373" i="4" s="1"/>
  <c r="A2374" i="4" s="1"/>
  <c r="A2375" i="4" s="1"/>
  <c r="A2376" i="4" s="1"/>
  <c r="A2377" i="4" s="1"/>
  <c r="A2378" i="4" s="1"/>
  <c r="A2379" i="4" s="1"/>
  <c r="A2380" i="4" s="1"/>
  <c r="A2381" i="4" s="1"/>
  <c r="A2382" i="4" s="1"/>
  <c r="A2383" i="4" s="1"/>
  <c r="A2384" i="4" s="1"/>
  <c r="A2385" i="4" s="1"/>
  <c r="A2386" i="4" s="1"/>
  <c r="A2387" i="4" s="1"/>
  <c r="A2388" i="4" s="1"/>
  <c r="A2389" i="4" s="1"/>
  <c r="A2390" i="4" s="1"/>
  <c r="A2391" i="4" s="1"/>
  <c r="A2392" i="4" s="1"/>
  <c r="A2393" i="4" s="1"/>
  <c r="A2394" i="4" s="1"/>
  <c r="A2395" i="4" s="1"/>
  <c r="A2396" i="4" s="1"/>
  <c r="A2397" i="4" s="1"/>
  <c r="A2398" i="4" s="1"/>
  <c r="A2399" i="4" s="1"/>
  <c r="A2400" i="4" s="1"/>
  <c r="A2401" i="4" s="1"/>
  <c r="A2402" i="4" s="1"/>
  <c r="A2403" i="4" s="1"/>
  <c r="A2404" i="4" s="1"/>
  <c r="A2405" i="4" s="1"/>
  <c r="A2406" i="4" s="1"/>
  <c r="A2407" i="4" s="1"/>
  <c r="A2408" i="4" s="1"/>
  <c r="A2409" i="4" s="1"/>
  <c r="A2410" i="4" s="1"/>
  <c r="A2411" i="4" s="1"/>
  <c r="A2412" i="4" s="1"/>
  <c r="A2413" i="4" s="1"/>
  <c r="A2414" i="4" s="1"/>
  <c r="A2415" i="4" s="1"/>
  <c r="A2416" i="4" s="1"/>
  <c r="A2417" i="4" s="1"/>
  <c r="A2418" i="4" s="1"/>
  <c r="A2419" i="4" s="1"/>
  <c r="A2420" i="4" s="1"/>
  <c r="A2421" i="4" s="1"/>
  <c r="A2422" i="4" s="1"/>
  <c r="A2423" i="4" s="1"/>
  <c r="A2424" i="4" s="1"/>
  <c r="A2425" i="4" s="1"/>
  <c r="A2426" i="4" s="1"/>
  <c r="A2427" i="4" s="1"/>
  <c r="A2428" i="4" s="1"/>
  <c r="A2429" i="4" s="1"/>
  <c r="A2430" i="4" s="1"/>
  <c r="A2431" i="4" s="1"/>
  <c r="A2432" i="4" s="1"/>
  <c r="A2433" i="4" s="1"/>
  <c r="A2434" i="4" s="1"/>
  <c r="A2435" i="4" s="1"/>
  <c r="A2436" i="4" s="1"/>
  <c r="A2437" i="4" s="1"/>
  <c r="A2438" i="4" s="1"/>
  <c r="A2439" i="4" s="1"/>
  <c r="A2440" i="4" s="1"/>
  <c r="A2441" i="4" s="1"/>
  <c r="A2442" i="4" s="1"/>
  <c r="A2443" i="4" s="1"/>
  <c r="A2444" i="4" s="1"/>
  <c r="A2445" i="4" s="1"/>
  <c r="A2446" i="4" s="1"/>
  <c r="A2447" i="4" s="1"/>
  <c r="A2448" i="4" s="1"/>
  <c r="A2449" i="4" s="1"/>
  <c r="A2450" i="4" s="1"/>
  <c r="A2451" i="4" s="1"/>
  <c r="A2452" i="4" s="1"/>
  <c r="A2453" i="4" s="1"/>
  <c r="A2454" i="4" s="1"/>
  <c r="A2455" i="4" s="1"/>
  <c r="A2456" i="4" s="1"/>
  <c r="A2457" i="4" s="1"/>
  <c r="A2458" i="4" s="1"/>
  <c r="A2459" i="4" s="1"/>
  <c r="A2460" i="4" s="1"/>
  <c r="A2461" i="4" s="1"/>
  <c r="A2462" i="4" s="1"/>
  <c r="A2463" i="4" s="1"/>
  <c r="A2464" i="4" s="1"/>
  <c r="A2465" i="4" s="1"/>
  <c r="A2466" i="4" s="1"/>
  <c r="A2467" i="4" s="1"/>
  <c r="A2468" i="4" s="1"/>
  <c r="A2469" i="4" s="1"/>
  <c r="A2470" i="4" s="1"/>
  <c r="A2471" i="4" s="1"/>
  <c r="A2472" i="4" s="1"/>
  <c r="A2473" i="4" s="1"/>
  <c r="A2474" i="4" s="1"/>
  <c r="A2475" i="4" s="1"/>
  <c r="A2476" i="4" s="1"/>
  <c r="A2477" i="4" s="1"/>
  <c r="A2478" i="4" s="1"/>
  <c r="A2479" i="4" s="1"/>
  <c r="A2480" i="4" s="1"/>
  <c r="A2481" i="4" s="1"/>
  <c r="A2482" i="4" s="1"/>
  <c r="A2483" i="4" s="1"/>
  <c r="A2484" i="4" s="1"/>
  <c r="A2485" i="4" s="1"/>
  <c r="A2486" i="4" s="1"/>
  <c r="A2487" i="4" s="1"/>
  <c r="A2488" i="4" s="1"/>
  <c r="A2489" i="4" s="1"/>
  <c r="A2490" i="4" s="1"/>
  <c r="A2491" i="4" s="1"/>
  <c r="A2492" i="4" s="1"/>
  <c r="A2493" i="4" s="1"/>
  <c r="A2494" i="4" s="1"/>
  <c r="A2495" i="4" s="1"/>
  <c r="A2496" i="4" s="1"/>
  <c r="A2497" i="4" s="1"/>
  <c r="A2498" i="4" s="1"/>
  <c r="A2499" i="4" s="1"/>
  <c r="A2500" i="4" s="1"/>
  <c r="A2501" i="4" s="1"/>
  <c r="A2502" i="4" s="1"/>
  <c r="A2503" i="4" s="1"/>
  <c r="A2504" i="4" s="1"/>
  <c r="A2505" i="4" s="1"/>
  <c r="A2506" i="4" s="1"/>
  <c r="A2507" i="4" s="1"/>
  <c r="A2508" i="4" s="1"/>
  <c r="A2509" i="4" s="1"/>
  <c r="A2510" i="4" s="1"/>
  <c r="A2511" i="4" s="1"/>
  <c r="A2512" i="4" s="1"/>
  <c r="A2513" i="4" s="1"/>
  <c r="A2514" i="4" s="1"/>
  <c r="A2515" i="4" s="1"/>
  <c r="A2516" i="4" s="1"/>
  <c r="A2517" i="4" s="1"/>
  <c r="A2518" i="4" s="1"/>
  <c r="A2519" i="4" s="1"/>
  <c r="A2520" i="4" s="1"/>
  <c r="A2521" i="4" s="1"/>
  <c r="A2522" i="4" s="1"/>
  <c r="A2523" i="4" s="1"/>
  <c r="A2524" i="4" s="1"/>
  <c r="A2525" i="4" s="1"/>
  <c r="A2526" i="4" s="1"/>
  <c r="A2527" i="4" s="1"/>
  <c r="A2528" i="4" s="1"/>
  <c r="A2529" i="4" s="1"/>
  <c r="A2530" i="4" s="1"/>
  <c r="A2531" i="4" s="1"/>
  <c r="A2532" i="4" s="1"/>
  <c r="A2533" i="4" s="1"/>
  <c r="A2534" i="4" s="1"/>
  <c r="A2535" i="4" s="1"/>
  <c r="A2536" i="4" s="1"/>
  <c r="A2537" i="4" s="1"/>
  <c r="A2538" i="4" s="1"/>
  <c r="A2539" i="4" s="1"/>
  <c r="A2540" i="4" s="1"/>
  <c r="A2541" i="4" s="1"/>
  <c r="A2542" i="4" s="1"/>
  <c r="A2543" i="4" s="1"/>
  <c r="A2544" i="4" s="1"/>
  <c r="A2545" i="4" s="1"/>
  <c r="A2546" i="4" s="1"/>
  <c r="A2547" i="4" s="1"/>
  <c r="A2548" i="4" s="1"/>
  <c r="A2549" i="4" s="1"/>
  <c r="A2550" i="4" s="1"/>
  <c r="A2551" i="4" s="1"/>
  <c r="A2552" i="4" s="1"/>
  <c r="A2553" i="4" s="1"/>
  <c r="A2554" i="4" s="1"/>
  <c r="A2555" i="4" s="1"/>
  <c r="A2556" i="4" s="1"/>
  <c r="A2557" i="4" s="1"/>
  <c r="A2558" i="4" s="1"/>
  <c r="A2559" i="4" s="1"/>
  <c r="A2560" i="4" s="1"/>
  <c r="A2561" i="4" s="1"/>
  <c r="A2562" i="4" s="1"/>
  <c r="A2563" i="4" s="1"/>
  <c r="A2564" i="4" s="1"/>
  <c r="A2565" i="4" s="1"/>
  <c r="A2566" i="4" s="1"/>
  <c r="A2567" i="4" s="1"/>
  <c r="A2568" i="4" s="1"/>
  <c r="A2569" i="4" s="1"/>
  <c r="A2570" i="4" s="1"/>
  <c r="A2571" i="4" s="1"/>
  <c r="A2572" i="4" s="1"/>
  <c r="A2573" i="4" s="1"/>
  <c r="A2574" i="4" s="1"/>
  <c r="A2575" i="4" s="1"/>
  <c r="A2576" i="4" s="1"/>
  <c r="A2577" i="4" s="1"/>
  <c r="A2578" i="4" s="1"/>
  <c r="A2579" i="4" s="1"/>
  <c r="A2580" i="4" s="1"/>
  <c r="A2581" i="4" s="1"/>
  <c r="A2582" i="4" s="1"/>
  <c r="A2583" i="4" s="1"/>
  <c r="A2584" i="4" s="1"/>
  <c r="A2585" i="4" s="1"/>
  <c r="A2586" i="4" s="1"/>
  <c r="A2587" i="4" s="1"/>
  <c r="A2588" i="4" s="1"/>
  <c r="A2589" i="4" s="1"/>
  <c r="A2590" i="4" s="1"/>
  <c r="A2591" i="4" s="1"/>
  <c r="A2592" i="4" s="1"/>
  <c r="A2593" i="4" s="1"/>
  <c r="A2594" i="4" s="1"/>
  <c r="A2595" i="4" s="1"/>
  <c r="A2596" i="4" s="1"/>
  <c r="A2597" i="4" s="1"/>
  <c r="A2598" i="4" s="1"/>
  <c r="A2599" i="4" s="1"/>
  <c r="A2600" i="4" s="1"/>
  <c r="A2601" i="4" s="1"/>
  <c r="A2602" i="4" s="1"/>
  <c r="A2603" i="4" s="1"/>
  <c r="A2604" i="4" s="1"/>
  <c r="A2605" i="4" s="1"/>
  <c r="A2606" i="4" s="1"/>
  <c r="A2607" i="4" s="1"/>
  <c r="A2608" i="4" s="1"/>
  <c r="A2609" i="4" s="1"/>
  <c r="A2610" i="4" s="1"/>
  <c r="A2611" i="4" s="1"/>
  <c r="A2612" i="4" s="1"/>
  <c r="A2613" i="4" s="1"/>
  <c r="A2614" i="4" s="1"/>
  <c r="A2615" i="4" s="1"/>
  <c r="A2616" i="4" s="1"/>
  <c r="A2617" i="4" s="1"/>
  <c r="A2618" i="4" s="1"/>
  <c r="A2619" i="4" s="1"/>
  <c r="A2620" i="4" s="1"/>
  <c r="A2621" i="4" s="1"/>
  <c r="A2622" i="4" s="1"/>
  <c r="A2623" i="4" s="1"/>
  <c r="A2624" i="4" s="1"/>
  <c r="A2625" i="4" s="1"/>
  <c r="A2626" i="4" s="1"/>
  <c r="A2627" i="4" s="1"/>
  <c r="A2628" i="4" s="1"/>
  <c r="A2629" i="4" s="1"/>
  <c r="A2630" i="4" s="1"/>
  <c r="A2631" i="4" s="1"/>
  <c r="A2632" i="4" s="1"/>
  <c r="A2633" i="4" s="1"/>
  <c r="A2634" i="4" s="1"/>
  <c r="A2635" i="4" s="1"/>
  <c r="A2636" i="4" s="1"/>
  <c r="A2637" i="4" s="1"/>
  <c r="A2638" i="4" s="1"/>
  <c r="A2639" i="4" s="1"/>
  <c r="A2640" i="4" s="1"/>
  <c r="A2641" i="4" s="1"/>
  <c r="A2642" i="4" s="1"/>
  <c r="A2643" i="4" s="1"/>
  <c r="A2644" i="4" s="1"/>
  <c r="A2645" i="4" s="1"/>
  <c r="A2646" i="4" s="1"/>
  <c r="A2647" i="4" s="1"/>
  <c r="A2648" i="4" s="1"/>
  <c r="A2649" i="4" s="1"/>
  <c r="A2650" i="4" s="1"/>
  <c r="A2651" i="4" s="1"/>
  <c r="A2652" i="4" s="1"/>
  <c r="A2653" i="4" s="1"/>
  <c r="A2654" i="4" s="1"/>
  <c r="A2655" i="4" s="1"/>
  <c r="A2656" i="4" s="1"/>
  <c r="A2657" i="4" s="1"/>
  <c r="A2658" i="4" s="1"/>
  <c r="A2659" i="4" s="1"/>
  <c r="A2660" i="4" s="1"/>
  <c r="A2661" i="4" s="1"/>
  <c r="A2662" i="4" s="1"/>
  <c r="A2663" i="4" s="1"/>
  <c r="A2664" i="4" s="1"/>
  <c r="A2665" i="4" s="1"/>
  <c r="A2666" i="4" s="1"/>
  <c r="A2667" i="4" s="1"/>
  <c r="A2668" i="4" s="1"/>
  <c r="A2669" i="4" s="1"/>
  <c r="A2670" i="4" s="1"/>
  <c r="A2671" i="4" s="1"/>
  <c r="A2672" i="4" s="1"/>
  <c r="A2673" i="4" s="1"/>
  <c r="A2674" i="4" s="1"/>
  <c r="A2675" i="4" s="1"/>
  <c r="A2676" i="4" s="1"/>
  <c r="A2677" i="4" s="1"/>
  <c r="A2678" i="4" s="1"/>
  <c r="A2679" i="4" s="1"/>
  <c r="A2680" i="4" s="1"/>
  <c r="A2681" i="4" s="1"/>
  <c r="A2682" i="4" s="1"/>
  <c r="A2683" i="4" s="1"/>
  <c r="A2684" i="4" s="1"/>
  <c r="A2685" i="4" s="1"/>
  <c r="A2686" i="4" s="1"/>
  <c r="A2687" i="4" s="1"/>
  <c r="A2688" i="4" s="1"/>
  <c r="A2689" i="4" s="1"/>
  <c r="A2690" i="4" s="1"/>
  <c r="A2691" i="4" s="1"/>
  <c r="A2692" i="4" s="1"/>
  <c r="A2693" i="4" s="1"/>
  <c r="A2694" i="4" s="1"/>
  <c r="A2695" i="4" s="1"/>
  <c r="A2696" i="4" s="1"/>
  <c r="A2697" i="4" s="1"/>
  <c r="A2698" i="4" s="1"/>
  <c r="A2699" i="4" s="1"/>
  <c r="A2700" i="4" s="1"/>
  <c r="A2701" i="4" s="1"/>
  <c r="A2702" i="4" s="1"/>
  <c r="A2703" i="4" s="1"/>
  <c r="A2704" i="4" s="1"/>
  <c r="A2705" i="4" s="1"/>
  <c r="A2706" i="4" s="1"/>
  <c r="A2707" i="4" s="1"/>
  <c r="A2708" i="4" s="1"/>
  <c r="A2709" i="4" s="1"/>
  <c r="A2710" i="4" s="1"/>
  <c r="A2711" i="4" s="1"/>
  <c r="A2712" i="4" s="1"/>
  <c r="A2713" i="4" s="1"/>
  <c r="A2714" i="4" s="1"/>
  <c r="A2715" i="4" s="1"/>
  <c r="A2716" i="4" s="1"/>
  <c r="A2717" i="4" s="1"/>
  <c r="A2718" i="4" s="1"/>
  <c r="A2719" i="4" s="1"/>
  <c r="A2720" i="4" s="1"/>
  <c r="A2721" i="4" s="1"/>
  <c r="A2722" i="4" s="1"/>
  <c r="A2723" i="4" s="1"/>
  <c r="A2724" i="4" s="1"/>
  <c r="A2725" i="4" s="1"/>
  <c r="A2726" i="4" s="1"/>
  <c r="A2727" i="4" s="1"/>
  <c r="A2728" i="4" s="1"/>
  <c r="A2729" i="4" s="1"/>
  <c r="A2730" i="4" s="1"/>
  <c r="A2731" i="4" s="1"/>
  <c r="A2732" i="4" s="1"/>
  <c r="A2733" i="4" s="1"/>
  <c r="A2734" i="4" s="1"/>
  <c r="A2735" i="4" s="1"/>
  <c r="A2736" i="4" s="1"/>
  <c r="A2737" i="4" s="1"/>
  <c r="A2738" i="4" s="1"/>
  <c r="A2739" i="4" s="1"/>
  <c r="A2740" i="4" s="1"/>
  <c r="A2741" i="4" s="1"/>
  <c r="A2742" i="4" s="1"/>
  <c r="A2743" i="4" s="1"/>
  <c r="A2744" i="4" s="1"/>
  <c r="A2745" i="4" s="1"/>
  <c r="A2746" i="4" s="1"/>
  <c r="A2747" i="4" s="1"/>
  <c r="A2748" i="4" s="1"/>
  <c r="A2749" i="4" s="1"/>
  <c r="A2750" i="4" s="1"/>
  <c r="A2751" i="4" s="1"/>
  <c r="A2752" i="4" s="1"/>
  <c r="A2753" i="4" s="1"/>
  <c r="A2754" i="4" s="1"/>
  <c r="A2755" i="4" s="1"/>
  <c r="A2756" i="4" s="1"/>
  <c r="A2757" i="4" s="1"/>
  <c r="A2758" i="4" s="1"/>
  <c r="A2759" i="4" s="1"/>
  <c r="A2760" i="4" s="1"/>
  <c r="A2761" i="4" s="1"/>
  <c r="A2762" i="4" s="1"/>
  <c r="A2763" i="4" s="1"/>
  <c r="A2764" i="4" s="1"/>
  <c r="A2765" i="4" s="1"/>
  <c r="A2766" i="4" s="1"/>
  <c r="A2767" i="4" s="1"/>
  <c r="A2768" i="4" s="1"/>
  <c r="A2769" i="4" s="1"/>
  <c r="A2770" i="4" s="1"/>
  <c r="A2771" i="4" s="1"/>
  <c r="A2772" i="4" s="1"/>
  <c r="A2773" i="4" s="1"/>
  <c r="A2774" i="4" s="1"/>
  <c r="A2775" i="4" s="1"/>
  <c r="A2776" i="4" s="1"/>
  <c r="A2777" i="4" s="1"/>
  <c r="A2778" i="4" s="1"/>
  <c r="A2779" i="4" s="1"/>
  <c r="A2780" i="4" s="1"/>
  <c r="A2781" i="4" s="1"/>
  <c r="A2782" i="4" s="1"/>
  <c r="A2783" i="4" s="1"/>
  <c r="A2784" i="4" s="1"/>
  <c r="A2785" i="4" s="1"/>
  <c r="A2786" i="4" s="1"/>
  <c r="A2787" i="4" s="1"/>
  <c r="A2788" i="4" s="1"/>
  <c r="A2789" i="4" s="1"/>
  <c r="A2790" i="4" s="1"/>
  <c r="A2791" i="4" s="1"/>
  <c r="A2792" i="4" s="1"/>
  <c r="A2793" i="4" s="1"/>
  <c r="A2794" i="4" s="1"/>
  <c r="A2795" i="4" s="1"/>
  <c r="A2796" i="4" s="1"/>
  <c r="A2797" i="4" s="1"/>
  <c r="A2798" i="4" s="1"/>
  <c r="A2799" i="4" s="1"/>
  <c r="A2800" i="4" s="1"/>
  <c r="A2801" i="4" s="1"/>
  <c r="A2802" i="4" s="1"/>
  <c r="A2803" i="4" s="1"/>
  <c r="A2804" i="4" s="1"/>
  <c r="A2805" i="4" s="1"/>
  <c r="A2806" i="4" s="1"/>
  <c r="A2807" i="4" s="1"/>
  <c r="A2808" i="4" s="1"/>
  <c r="A2809" i="4" s="1"/>
  <c r="A2810" i="4" s="1"/>
  <c r="A2811" i="4" s="1"/>
  <c r="A2812" i="4" s="1"/>
  <c r="A2813" i="4" s="1"/>
  <c r="A2814" i="4" s="1"/>
  <c r="A2815" i="4" s="1"/>
  <c r="A2816" i="4" s="1"/>
  <c r="A2817" i="4" s="1"/>
  <c r="A2818" i="4" s="1"/>
  <c r="A2819" i="4" s="1"/>
  <c r="A2820" i="4" s="1"/>
  <c r="A2821" i="4" s="1"/>
  <c r="A2822" i="4" s="1"/>
  <c r="A2823" i="4" s="1"/>
  <c r="A2824" i="4" s="1"/>
  <c r="A2825" i="4" s="1"/>
  <c r="A2826" i="4" s="1"/>
  <c r="A2827" i="4" s="1"/>
  <c r="A2828" i="4" s="1"/>
  <c r="A2829" i="4" s="1"/>
  <c r="A2830" i="4" s="1"/>
  <c r="A2831" i="4" s="1"/>
  <c r="A2832" i="4" s="1"/>
  <c r="A2833" i="4" s="1"/>
  <c r="A2834" i="4" s="1"/>
  <c r="A2835" i="4" s="1"/>
  <c r="A2836" i="4" s="1"/>
  <c r="A2837" i="4" s="1"/>
  <c r="A2838" i="4" s="1"/>
  <c r="A2839" i="4" s="1"/>
  <c r="A2840" i="4" s="1"/>
  <c r="A2841" i="4" s="1"/>
  <c r="A2842" i="4" s="1"/>
  <c r="A2843" i="4" s="1"/>
  <c r="A2844" i="4" s="1"/>
  <c r="A2845" i="4" s="1"/>
  <c r="A2846" i="4" s="1"/>
  <c r="A2847" i="4" s="1"/>
  <c r="A2848" i="4" s="1"/>
  <c r="A2849" i="4" s="1"/>
  <c r="A2850" i="4" s="1"/>
  <c r="A2851" i="4" s="1"/>
  <c r="A2852" i="4" s="1"/>
  <c r="A2853" i="4" s="1"/>
  <c r="A2854" i="4" s="1"/>
  <c r="A2855" i="4" s="1"/>
  <c r="A2856" i="4" s="1"/>
  <c r="A2857" i="4" s="1"/>
  <c r="A2858" i="4" s="1"/>
  <c r="A2859" i="4" s="1"/>
  <c r="A2860" i="4" s="1"/>
  <c r="A2861" i="4" s="1"/>
  <c r="A2862" i="4" s="1"/>
  <c r="A2863" i="4" s="1"/>
  <c r="A2864" i="4" s="1"/>
  <c r="A2865" i="4" s="1"/>
  <c r="A2866" i="4" s="1"/>
  <c r="A2867" i="4" s="1"/>
  <c r="A2868" i="4" s="1"/>
  <c r="A2869" i="4" s="1"/>
  <c r="A2870" i="4" s="1"/>
  <c r="A2871" i="4" s="1"/>
  <c r="A2872" i="4" s="1"/>
  <c r="A2873" i="4" s="1"/>
  <c r="A2874" i="4" s="1"/>
  <c r="A2875" i="4" s="1"/>
  <c r="A2876" i="4" s="1"/>
  <c r="A2877" i="4" s="1"/>
  <c r="A2878" i="4" s="1"/>
  <c r="A2879" i="4" s="1"/>
  <c r="A2880" i="4" s="1"/>
  <c r="A2881" i="4" s="1"/>
  <c r="A2882" i="4" s="1"/>
  <c r="A2883" i="4" s="1"/>
  <c r="A2884" i="4" s="1"/>
  <c r="A2885" i="4" s="1"/>
  <c r="A2886" i="4" s="1"/>
  <c r="A2887" i="4" s="1"/>
  <c r="A2888" i="4" s="1"/>
  <c r="A2889" i="4" s="1"/>
  <c r="A2890" i="4" s="1"/>
  <c r="A2891" i="4" s="1"/>
  <c r="A2892" i="4" s="1"/>
  <c r="A2893" i="4" s="1"/>
  <c r="A2894" i="4" s="1"/>
  <c r="A2895" i="4" s="1"/>
  <c r="A2896" i="4" s="1"/>
  <c r="A2897" i="4" s="1"/>
  <c r="A2898" i="4" s="1"/>
  <c r="A2899" i="4" s="1"/>
  <c r="A2900" i="4" s="1"/>
  <c r="A2901" i="4" s="1"/>
  <c r="A2902" i="4" s="1"/>
  <c r="A2903" i="4" s="1"/>
  <c r="A2904" i="4" s="1"/>
  <c r="A2905" i="4" s="1"/>
  <c r="A2906" i="4" s="1"/>
  <c r="A2907" i="4" s="1"/>
  <c r="A2908" i="4" s="1"/>
  <c r="A2909" i="4" s="1"/>
  <c r="A2910" i="4" s="1"/>
  <c r="A2911" i="4" s="1"/>
  <c r="A2912" i="4" s="1"/>
  <c r="A2913" i="4" s="1"/>
  <c r="A2914" i="4" s="1"/>
  <c r="A2915" i="4" s="1"/>
  <c r="A2916" i="4" s="1"/>
  <c r="A2917" i="4" s="1"/>
  <c r="A2918" i="4" s="1"/>
  <c r="A2919" i="4" s="1"/>
  <c r="A2920" i="4" s="1"/>
  <c r="A2921" i="4" s="1"/>
  <c r="A2922" i="4" s="1"/>
  <c r="A2923" i="4" s="1"/>
  <c r="A2924" i="4" s="1"/>
  <c r="A2925" i="4" s="1"/>
  <c r="A2926" i="4" s="1"/>
  <c r="A2927" i="4" s="1"/>
  <c r="A2928" i="4" s="1"/>
  <c r="A2929" i="4" s="1"/>
  <c r="A2930" i="4" s="1"/>
  <c r="A2931" i="4" s="1"/>
  <c r="A2932" i="4" s="1"/>
  <c r="A2933" i="4" s="1"/>
  <c r="A2934" i="4" s="1"/>
  <c r="A2935" i="4" s="1"/>
  <c r="A2936" i="4" s="1"/>
  <c r="A2937" i="4" s="1"/>
  <c r="A2938" i="4" s="1"/>
  <c r="A2939" i="4" s="1"/>
  <c r="A2940" i="4" s="1"/>
  <c r="A2941" i="4" s="1"/>
  <c r="A2942" i="4" s="1"/>
  <c r="A2943" i="4" s="1"/>
  <c r="A2944" i="4" s="1"/>
  <c r="A2945" i="4" s="1"/>
  <c r="A2946" i="4" s="1"/>
  <c r="A2947" i="4" s="1"/>
  <c r="A2948" i="4" s="1"/>
  <c r="A2949" i="4" s="1"/>
  <c r="A2950" i="4" s="1"/>
  <c r="A2951" i="4" s="1"/>
  <c r="A2952" i="4" s="1"/>
  <c r="A2953" i="4" s="1"/>
  <c r="A2954" i="4" s="1"/>
  <c r="A2955" i="4" s="1"/>
  <c r="A2956" i="4" s="1"/>
  <c r="A2957" i="4" s="1"/>
  <c r="A2958" i="4" s="1"/>
  <c r="A2959" i="4" s="1"/>
  <c r="A2960" i="4" s="1"/>
  <c r="A2961" i="4" s="1"/>
  <c r="A2962" i="4" s="1"/>
  <c r="A2963" i="4" s="1"/>
  <c r="A2964" i="4" s="1"/>
  <c r="A2965" i="4" s="1"/>
  <c r="A2966" i="4" s="1"/>
  <c r="A2967" i="4" s="1"/>
  <c r="A2968" i="4" s="1"/>
  <c r="A2969" i="4" s="1"/>
  <c r="A2970" i="4" s="1"/>
  <c r="A2971" i="4" s="1"/>
  <c r="A2972" i="4" s="1"/>
  <c r="A2973" i="4" s="1"/>
  <c r="A2974" i="4" s="1"/>
  <c r="A2975" i="4" s="1"/>
  <c r="A2976" i="4" s="1"/>
  <c r="A2977" i="4" s="1"/>
  <c r="A2978" i="4" s="1"/>
  <c r="A2979" i="4" s="1"/>
  <c r="A2980" i="4" s="1"/>
  <c r="A2981" i="4" s="1"/>
  <c r="A2982" i="4" s="1"/>
  <c r="A2983" i="4" s="1"/>
  <c r="A2984" i="4" s="1"/>
  <c r="A2985" i="4" s="1"/>
  <c r="A2986" i="4" s="1"/>
  <c r="A2987" i="4" s="1"/>
  <c r="A2988" i="4" s="1"/>
  <c r="A2989" i="4" s="1"/>
  <c r="A2990" i="4" s="1"/>
  <c r="A2991" i="4" s="1"/>
  <c r="A2992" i="4" s="1"/>
  <c r="A2993" i="4" s="1"/>
  <c r="A2994" i="4" s="1"/>
  <c r="A2995" i="4" s="1"/>
  <c r="A2996" i="4" s="1"/>
  <c r="A2997" i="4" s="1"/>
  <c r="A2998" i="4" s="1"/>
  <c r="A2999" i="4" s="1"/>
  <c r="A3000" i="4" s="1"/>
  <c r="A3001" i="4" s="1"/>
  <c r="A3002" i="4" s="1"/>
  <c r="A3003" i="4" s="1"/>
  <c r="A3004" i="4" s="1"/>
  <c r="A3005" i="4" s="1"/>
  <c r="A3006" i="4" s="1"/>
  <c r="A3007" i="4" s="1"/>
  <c r="A3008" i="4" s="1"/>
  <c r="A3009" i="4" s="1"/>
  <c r="A3010" i="4" s="1"/>
  <c r="A3011" i="4" s="1"/>
  <c r="A3012" i="4" s="1"/>
  <c r="A3013" i="4" s="1"/>
  <c r="A3014" i="4" s="1"/>
  <c r="A3015" i="4" s="1"/>
  <c r="A3016" i="4" s="1"/>
  <c r="A3017" i="4" s="1"/>
  <c r="A3018" i="4" s="1"/>
  <c r="A3019" i="4" s="1"/>
  <c r="A3020" i="4" s="1"/>
  <c r="A3021" i="4" s="1"/>
  <c r="A3022" i="4" s="1"/>
  <c r="A3023" i="4" s="1"/>
  <c r="A3024" i="4" s="1"/>
  <c r="A3025" i="4" s="1"/>
  <c r="A3026" i="4" s="1"/>
  <c r="A3027" i="4" s="1"/>
  <c r="A3028" i="4" s="1"/>
  <c r="A3029" i="4" s="1"/>
  <c r="A3030" i="4" s="1"/>
  <c r="A3031" i="4" s="1"/>
  <c r="A3032" i="4" s="1"/>
  <c r="A3033" i="4" s="1"/>
  <c r="A3034" i="4" s="1"/>
  <c r="A3035" i="4" s="1"/>
  <c r="A3036" i="4" s="1"/>
  <c r="A3037" i="4" s="1"/>
  <c r="A3038" i="4" s="1"/>
  <c r="A3039" i="4" s="1"/>
  <c r="A3040" i="4" s="1"/>
  <c r="A3041" i="4" s="1"/>
  <c r="A3042" i="4" s="1"/>
  <c r="A3043" i="4" s="1"/>
  <c r="A3044" i="4" s="1"/>
  <c r="A3045" i="4" s="1"/>
  <c r="A3046" i="4" s="1"/>
  <c r="A3047" i="4" s="1"/>
  <c r="A3048" i="4" s="1"/>
  <c r="A3049" i="4" s="1"/>
  <c r="A3050" i="4" s="1"/>
  <c r="A3051" i="4" s="1"/>
  <c r="A3052" i="4" s="1"/>
  <c r="A3053" i="4" s="1"/>
  <c r="A3054" i="4" s="1"/>
  <c r="A3055" i="4" s="1"/>
  <c r="A3056" i="4" s="1"/>
  <c r="A3057" i="4" s="1"/>
  <c r="A3058" i="4" s="1"/>
  <c r="A3059" i="4" s="1"/>
  <c r="A3060" i="4" s="1"/>
  <c r="A3061" i="4" s="1"/>
  <c r="A3062" i="4" s="1"/>
  <c r="A3063" i="4" s="1"/>
  <c r="A3064" i="4" s="1"/>
  <c r="A3065" i="4" s="1"/>
  <c r="A3066" i="4" s="1"/>
  <c r="A3067" i="4" s="1"/>
  <c r="A3068" i="4" s="1"/>
  <c r="A3069" i="4" s="1"/>
  <c r="A3070" i="4" s="1"/>
  <c r="A3071" i="4" s="1"/>
  <c r="A3072" i="4" s="1"/>
  <c r="A3073" i="4" s="1"/>
  <c r="A3074" i="4" s="1"/>
  <c r="A3075" i="4" s="1"/>
  <c r="A3076" i="4" s="1"/>
  <c r="A3077" i="4" s="1"/>
  <c r="A3078" i="4" s="1"/>
  <c r="A3079" i="4" s="1"/>
  <c r="A3080" i="4" s="1"/>
  <c r="A3081" i="4" s="1"/>
  <c r="A3082" i="4" s="1"/>
  <c r="A3083" i="4" s="1"/>
  <c r="A3084" i="4" s="1"/>
  <c r="A3085" i="4" s="1"/>
  <c r="A3086" i="4" s="1"/>
  <c r="A3087" i="4" s="1"/>
  <c r="A3088" i="4" s="1"/>
  <c r="A3089" i="4" s="1"/>
  <c r="A3090" i="4" s="1"/>
  <c r="A3091" i="4" s="1"/>
  <c r="A3092" i="4" s="1"/>
  <c r="A3093" i="4" s="1"/>
  <c r="A3094" i="4" s="1"/>
  <c r="A3095" i="4" s="1"/>
  <c r="A3096" i="4" s="1"/>
  <c r="A3097" i="4" s="1"/>
  <c r="A3098" i="4" s="1"/>
  <c r="A3099" i="4" s="1"/>
  <c r="A3100" i="4" s="1"/>
  <c r="A3101" i="4" s="1"/>
  <c r="A3102" i="4" s="1"/>
  <c r="A3103" i="4" s="1"/>
  <c r="A3104" i="4" s="1"/>
  <c r="A3105" i="4" s="1"/>
  <c r="A3106" i="4" s="1"/>
  <c r="A3107" i="4" s="1"/>
  <c r="A3108" i="4" s="1"/>
  <c r="A3109" i="4" s="1"/>
  <c r="A3110" i="4" s="1"/>
  <c r="A3111" i="4" s="1"/>
  <c r="A3112" i="4" s="1"/>
  <c r="A3113" i="4" s="1"/>
  <c r="A3114" i="4" s="1"/>
  <c r="A3115" i="4" s="1"/>
  <c r="A3116" i="4" s="1"/>
  <c r="A3117" i="4" s="1"/>
  <c r="A3118" i="4" s="1"/>
  <c r="A3119" i="4" s="1"/>
  <c r="A3120" i="4" s="1"/>
  <c r="A3121" i="4" s="1"/>
  <c r="A3122" i="4" s="1"/>
  <c r="A3123" i="4" s="1"/>
  <c r="A3124" i="4" s="1"/>
  <c r="A3125" i="4" s="1"/>
  <c r="A3126" i="4" s="1"/>
  <c r="A3127" i="4" s="1"/>
  <c r="A3128" i="4" s="1"/>
  <c r="A3129" i="4" s="1"/>
  <c r="A3130" i="4" s="1"/>
  <c r="A3131" i="4" s="1"/>
  <c r="A3132" i="4" s="1"/>
  <c r="A3133" i="4" s="1"/>
  <c r="A3134" i="4" s="1"/>
  <c r="A3135" i="4" s="1"/>
  <c r="A3136" i="4" s="1"/>
  <c r="A3137" i="4" s="1"/>
  <c r="A3138" i="4" s="1"/>
  <c r="A3139" i="4" s="1"/>
  <c r="A3140" i="4" s="1"/>
  <c r="A3141" i="4" s="1"/>
  <c r="A3142" i="4" s="1"/>
  <c r="A3143" i="4" s="1"/>
  <c r="A3144" i="4" s="1"/>
  <c r="A3145" i="4" s="1"/>
  <c r="A3146" i="4" s="1"/>
  <c r="A3147" i="4" s="1"/>
  <c r="A3148" i="4" s="1"/>
  <c r="A3149" i="4" s="1"/>
  <c r="A3150" i="4" s="1"/>
  <c r="A3151" i="4" s="1"/>
  <c r="A3152" i="4" s="1"/>
  <c r="A3153" i="4" s="1"/>
  <c r="A3154" i="4" s="1"/>
  <c r="A3155" i="4" s="1"/>
  <c r="A3156" i="4" s="1"/>
  <c r="A3157" i="4" s="1"/>
  <c r="A3158" i="4" s="1"/>
  <c r="A3159" i="4" s="1"/>
  <c r="A3160" i="4" s="1"/>
  <c r="A3161" i="4" s="1"/>
  <c r="A3162" i="4" s="1"/>
  <c r="A3163" i="4" s="1"/>
  <c r="A3164" i="4" s="1"/>
  <c r="A3165" i="4" s="1"/>
  <c r="A3166" i="4" s="1"/>
  <c r="A3167" i="4" s="1"/>
  <c r="A3168" i="4" s="1"/>
  <c r="A3169" i="4" s="1"/>
  <c r="A3170" i="4" s="1"/>
  <c r="A3171" i="4" s="1"/>
  <c r="A3172" i="4" s="1"/>
  <c r="A3173" i="4" s="1"/>
  <c r="A3174" i="4" s="1"/>
  <c r="A3175" i="4" s="1"/>
  <c r="A3176" i="4" s="1"/>
  <c r="A3177" i="4" s="1"/>
  <c r="A3178" i="4" s="1"/>
  <c r="A3179" i="4" s="1"/>
  <c r="A3180" i="4" s="1"/>
  <c r="A3181" i="4" s="1"/>
  <c r="A3182" i="4" s="1"/>
  <c r="A3183" i="4" s="1"/>
  <c r="A3184" i="4" s="1"/>
  <c r="A3185" i="4" s="1"/>
  <c r="A3186" i="4" s="1"/>
  <c r="A3187" i="4" s="1"/>
  <c r="A3188" i="4" s="1"/>
  <c r="A3189" i="4" s="1"/>
  <c r="A3190" i="4" s="1"/>
  <c r="A3191" i="4" s="1"/>
  <c r="A3192" i="4" s="1"/>
  <c r="A3193" i="4" s="1"/>
  <c r="A3194" i="4" s="1"/>
  <c r="A3195" i="4" s="1"/>
  <c r="A3196" i="4" s="1"/>
  <c r="A3197" i="4" s="1"/>
  <c r="A3198" i="4" s="1"/>
  <c r="A3199" i="4" s="1"/>
  <c r="A3200" i="4" s="1"/>
  <c r="A3201" i="4" s="1"/>
  <c r="A3202" i="4" s="1"/>
  <c r="A3203" i="4" s="1"/>
  <c r="A3204" i="4" s="1"/>
  <c r="A3205" i="4" s="1"/>
  <c r="A3206" i="4" s="1"/>
  <c r="A3207" i="4" s="1"/>
  <c r="A3208" i="4" s="1"/>
  <c r="A3209" i="4" s="1"/>
  <c r="A3210" i="4" s="1"/>
  <c r="A3211" i="4" s="1"/>
  <c r="A3212" i="4" s="1"/>
  <c r="A3213" i="4" s="1"/>
  <c r="A3214" i="4" s="1"/>
  <c r="A3215" i="4" s="1"/>
  <c r="A3216" i="4" s="1"/>
  <c r="A3217" i="4" s="1"/>
  <c r="A3218" i="4" s="1"/>
  <c r="A3219" i="4" s="1"/>
  <c r="A3220" i="4" s="1"/>
  <c r="A3221" i="4" s="1"/>
  <c r="A3222" i="4" s="1"/>
  <c r="A3223" i="4" s="1"/>
  <c r="A3224" i="4" s="1"/>
  <c r="A3225" i="4" s="1"/>
  <c r="A3226" i="4" s="1"/>
  <c r="A3227" i="4" s="1"/>
  <c r="A3228" i="4" s="1"/>
  <c r="A3229" i="4" s="1"/>
  <c r="A3230" i="4" s="1"/>
  <c r="A3231" i="4" s="1"/>
  <c r="A3232" i="4" s="1"/>
  <c r="A3233" i="4" s="1"/>
  <c r="A3234" i="4" s="1"/>
  <c r="A3235" i="4" s="1"/>
  <c r="A3236" i="4" s="1"/>
  <c r="A3237" i="4" s="1"/>
  <c r="A3238" i="4" s="1"/>
  <c r="A3239" i="4" s="1"/>
  <c r="A3240" i="4" s="1"/>
  <c r="A3241" i="4" s="1"/>
  <c r="A3242" i="4" s="1"/>
  <c r="A3243" i="4" s="1"/>
  <c r="A3244" i="4" s="1"/>
  <c r="A3245" i="4" s="1"/>
  <c r="A3246" i="4" s="1"/>
  <c r="A3247" i="4" s="1"/>
  <c r="A3248" i="4" s="1"/>
  <c r="A3249" i="4" s="1"/>
  <c r="A3250" i="4" s="1"/>
  <c r="A3251" i="4" s="1"/>
  <c r="A3252" i="4" s="1"/>
  <c r="A3253" i="4" s="1"/>
  <c r="A3254" i="4" s="1"/>
  <c r="A3255" i="4" s="1"/>
  <c r="A3256" i="4" s="1"/>
  <c r="A3257" i="4" s="1"/>
  <c r="A3258" i="4" s="1"/>
  <c r="A3259" i="4" s="1"/>
  <c r="A3260" i="4" s="1"/>
  <c r="A3261" i="4" s="1"/>
  <c r="A3262" i="4" s="1"/>
  <c r="A3263" i="4" s="1"/>
  <c r="A3264" i="4" s="1"/>
  <c r="A3265" i="4" s="1"/>
  <c r="A3266" i="4" s="1"/>
  <c r="A3267" i="4" s="1"/>
  <c r="A3268" i="4" s="1"/>
  <c r="A3269" i="4" s="1"/>
  <c r="A3270" i="4" s="1"/>
  <c r="A3271" i="4" s="1"/>
  <c r="A3272" i="4" s="1"/>
  <c r="A3273" i="4" s="1"/>
  <c r="A3274" i="4" s="1"/>
  <c r="A3275" i="4" s="1"/>
  <c r="A3276" i="4" s="1"/>
  <c r="A3277" i="4" s="1"/>
  <c r="A3278" i="4" s="1"/>
  <c r="A3279" i="4" s="1"/>
  <c r="A3280" i="4" s="1"/>
  <c r="A3281" i="4" s="1"/>
  <c r="A3282" i="4" s="1"/>
  <c r="A3283" i="4" s="1"/>
  <c r="A3284" i="4" s="1"/>
  <c r="A3285" i="4" s="1"/>
  <c r="A3286" i="4" s="1"/>
  <c r="A3287" i="4" s="1"/>
  <c r="A3288" i="4" s="1"/>
  <c r="A3289" i="4" s="1"/>
  <c r="A3290" i="4" s="1"/>
  <c r="A3291" i="4" s="1"/>
  <c r="A3292" i="4" s="1"/>
  <c r="A3293" i="4" s="1"/>
  <c r="A3294" i="4" s="1"/>
  <c r="A3295" i="4" s="1"/>
  <c r="A3296" i="4" s="1"/>
  <c r="A3297" i="4" s="1"/>
  <c r="A3298" i="4" s="1"/>
  <c r="A3299" i="4" s="1"/>
  <c r="A3300" i="4" s="1"/>
  <c r="A3301" i="4" s="1"/>
  <c r="A3302" i="4" s="1"/>
  <c r="A3303" i="4" s="1"/>
  <c r="A3304" i="4" s="1"/>
  <c r="A3305" i="4" s="1"/>
  <c r="A3306" i="4" s="1"/>
  <c r="A3307" i="4" s="1"/>
  <c r="A3308" i="4" s="1"/>
  <c r="A3309" i="4" s="1"/>
  <c r="A3310" i="4" s="1"/>
  <c r="A3311" i="4" s="1"/>
  <c r="A3312" i="4" s="1"/>
  <c r="A3313" i="4" s="1"/>
  <c r="A3314" i="4" s="1"/>
  <c r="A3315" i="4" s="1"/>
  <c r="A3316" i="4" s="1"/>
  <c r="A3317" i="4" s="1"/>
  <c r="A3318" i="4" s="1"/>
  <c r="A3319" i="4" s="1"/>
  <c r="A3320" i="4" s="1"/>
  <c r="A3321" i="4" s="1"/>
  <c r="A3322" i="4" s="1"/>
  <c r="A3323" i="4" s="1"/>
  <c r="A3324" i="4" s="1"/>
  <c r="A3325" i="4" s="1"/>
  <c r="A3326" i="4" s="1"/>
  <c r="A3327" i="4" s="1"/>
  <c r="A3328" i="4" s="1"/>
  <c r="A3329" i="4" s="1"/>
  <c r="A3330" i="4" s="1"/>
  <c r="A3331" i="4" s="1"/>
  <c r="A3332" i="4" s="1"/>
  <c r="A3333" i="4" s="1"/>
  <c r="A3334" i="4" s="1"/>
  <c r="A3335" i="4" s="1"/>
  <c r="A3336" i="4" s="1"/>
  <c r="A3337" i="4" s="1"/>
  <c r="A3338" i="4" s="1"/>
  <c r="A3339" i="4" s="1"/>
  <c r="A3340" i="4" s="1"/>
  <c r="A3341" i="4" s="1"/>
  <c r="A3342" i="4" s="1"/>
  <c r="A3343" i="4" s="1"/>
  <c r="A3344" i="4" s="1"/>
  <c r="A3345" i="4" s="1"/>
  <c r="A3346" i="4" s="1"/>
  <c r="A3347" i="4" s="1"/>
  <c r="A3348" i="4" s="1"/>
  <c r="A3349" i="4" s="1"/>
  <c r="A3350" i="4" s="1"/>
  <c r="A3351" i="4" s="1"/>
  <c r="A3352" i="4" s="1"/>
  <c r="A3353" i="4" s="1"/>
  <c r="A3354" i="4" s="1"/>
  <c r="A3355" i="4" s="1"/>
  <c r="A3356" i="4" s="1"/>
  <c r="A3357" i="4" s="1"/>
  <c r="A3358" i="4" s="1"/>
  <c r="A3359" i="4" s="1"/>
  <c r="A3360" i="4" s="1"/>
  <c r="A3361" i="4" s="1"/>
  <c r="A3362" i="4" s="1"/>
  <c r="A3363" i="4" s="1"/>
  <c r="A3364" i="4" s="1"/>
  <c r="A3365" i="4" s="1"/>
  <c r="A3366" i="4" s="1"/>
  <c r="A3367" i="4" s="1"/>
  <c r="A3368" i="4" s="1"/>
  <c r="A3369" i="4" s="1"/>
  <c r="A3370" i="4" s="1"/>
  <c r="A3371" i="4" s="1"/>
  <c r="A3372" i="4" s="1"/>
  <c r="A3373" i="4" s="1"/>
  <c r="A3374" i="4" s="1"/>
  <c r="A3375" i="4" s="1"/>
  <c r="A3376" i="4" s="1"/>
  <c r="A3377" i="4" s="1"/>
  <c r="A3378" i="4" s="1"/>
  <c r="A3379" i="4" s="1"/>
  <c r="A3380" i="4" s="1"/>
  <c r="A3381" i="4" s="1"/>
  <c r="A3382" i="4" s="1"/>
  <c r="A3383" i="4" s="1"/>
  <c r="A3384" i="4" s="1"/>
  <c r="A3385" i="4" s="1"/>
  <c r="A3386" i="4" s="1"/>
  <c r="A3387" i="4" s="1"/>
  <c r="A3388" i="4" s="1"/>
  <c r="A3389" i="4" s="1"/>
  <c r="A3390" i="4" s="1"/>
  <c r="A3391" i="4" s="1"/>
  <c r="A3392" i="4" s="1"/>
  <c r="A3393" i="4" s="1"/>
  <c r="A3394" i="4" s="1"/>
  <c r="A3395" i="4" s="1"/>
  <c r="A3396" i="4" s="1"/>
  <c r="A3397" i="4" s="1"/>
  <c r="A3398" i="4" s="1"/>
  <c r="A3399" i="4" s="1"/>
  <c r="A3400" i="4" s="1"/>
  <c r="A3401" i="4" s="1"/>
  <c r="A3402" i="4" s="1"/>
  <c r="A3403" i="4" s="1"/>
  <c r="A3404" i="4" s="1"/>
  <c r="A3405" i="4" s="1"/>
  <c r="A3406" i="4" s="1"/>
  <c r="A3407" i="4" s="1"/>
  <c r="A3408" i="4" s="1"/>
  <c r="A3409" i="4" s="1"/>
  <c r="A3410" i="4" s="1"/>
  <c r="A3411" i="4" s="1"/>
  <c r="A3412" i="4" s="1"/>
  <c r="A3413" i="4" s="1"/>
  <c r="A3414" i="4" s="1"/>
  <c r="A3415" i="4" s="1"/>
  <c r="A3416" i="4" s="1"/>
  <c r="A3417" i="4" s="1"/>
  <c r="A3418" i="4" s="1"/>
  <c r="A3419" i="4" s="1"/>
  <c r="A3420" i="4" s="1"/>
  <c r="A3421" i="4" s="1"/>
  <c r="A3422" i="4" s="1"/>
  <c r="A3423" i="4" s="1"/>
  <c r="A3424" i="4" s="1"/>
  <c r="A3425" i="4" s="1"/>
  <c r="A3426" i="4" s="1"/>
  <c r="A3427" i="4" s="1"/>
  <c r="A3428" i="4" s="1"/>
  <c r="A3429" i="4" s="1"/>
  <c r="A3430" i="4" s="1"/>
  <c r="A3431" i="4" s="1"/>
  <c r="A3432" i="4" s="1"/>
  <c r="A3433" i="4" s="1"/>
  <c r="A3434" i="4" s="1"/>
  <c r="A3435" i="4" s="1"/>
  <c r="A3436" i="4" s="1"/>
  <c r="A3437" i="4" s="1"/>
  <c r="A3438" i="4" s="1"/>
  <c r="A3439" i="4" s="1"/>
  <c r="A3440" i="4" s="1"/>
  <c r="A3441" i="4" s="1"/>
  <c r="A3442" i="4" s="1"/>
  <c r="A3443" i="4" s="1"/>
  <c r="A3444" i="4" s="1"/>
  <c r="A3445" i="4" s="1"/>
  <c r="A3446" i="4" s="1"/>
  <c r="A3447" i="4" s="1"/>
  <c r="A3448" i="4" s="1"/>
  <c r="A3449" i="4" s="1"/>
  <c r="A3450" i="4" s="1"/>
  <c r="A3451" i="4" s="1"/>
  <c r="A3452" i="4" s="1"/>
  <c r="A3453" i="4" s="1"/>
  <c r="A3454" i="4" s="1"/>
  <c r="A3455" i="4" s="1"/>
  <c r="A3456" i="4" s="1"/>
  <c r="A3457" i="4" s="1"/>
  <c r="A3458" i="4" s="1"/>
  <c r="A3459" i="4" s="1"/>
  <c r="A3460" i="4" s="1"/>
  <c r="A3461" i="4" s="1"/>
  <c r="A3462" i="4" s="1"/>
  <c r="A3463" i="4" s="1"/>
  <c r="A3464" i="4" s="1"/>
  <c r="A3465" i="4" s="1"/>
  <c r="A3466" i="4" s="1"/>
  <c r="A3467" i="4" s="1"/>
  <c r="A3468" i="4" s="1"/>
  <c r="A3469" i="4" s="1"/>
  <c r="A3470" i="4" s="1"/>
  <c r="A3471" i="4" s="1"/>
  <c r="A3472" i="4" s="1"/>
  <c r="A3473" i="4" s="1"/>
  <c r="A3474" i="4" s="1"/>
  <c r="A3475" i="4" s="1"/>
  <c r="A3476" i="4" s="1"/>
  <c r="A3477" i="4" s="1"/>
  <c r="A3478" i="4" s="1"/>
  <c r="A3479" i="4" s="1"/>
  <c r="A3480" i="4" s="1"/>
  <c r="A3481" i="4" s="1"/>
  <c r="A3482" i="4" s="1"/>
  <c r="A3483" i="4" s="1"/>
  <c r="A3484" i="4" s="1"/>
  <c r="A3485" i="4" s="1"/>
  <c r="A3486" i="4" s="1"/>
  <c r="A3487" i="4" s="1"/>
  <c r="A3488" i="4" s="1"/>
  <c r="A3489" i="4" s="1"/>
  <c r="A3490" i="4" s="1"/>
  <c r="A3491" i="4" s="1"/>
  <c r="A3492" i="4" s="1"/>
  <c r="A3493" i="4" s="1"/>
  <c r="A3494" i="4" s="1"/>
  <c r="A3495" i="4" s="1"/>
  <c r="A3496" i="4" s="1"/>
  <c r="A3497" i="4" s="1"/>
  <c r="A3498" i="4" s="1"/>
  <c r="A3499" i="4" s="1"/>
  <c r="A3500" i="4" s="1"/>
  <c r="A3501" i="4" s="1"/>
  <c r="A3502" i="4" s="1"/>
  <c r="A3503" i="4" s="1"/>
  <c r="A3504" i="4" s="1"/>
  <c r="A3505" i="4" s="1"/>
  <c r="A3506" i="4" s="1"/>
  <c r="A3507" i="4" s="1"/>
  <c r="A3508" i="4" s="1"/>
  <c r="A3509" i="4" s="1"/>
  <c r="A3510" i="4" s="1"/>
  <c r="A3511" i="4" s="1"/>
  <c r="A3512" i="4" s="1"/>
  <c r="A3513" i="4" s="1"/>
  <c r="A3514" i="4" s="1"/>
  <c r="A3515" i="4" s="1"/>
  <c r="A3516" i="4" s="1"/>
  <c r="A3517" i="4" s="1"/>
  <c r="A3518" i="4" s="1"/>
  <c r="A3519" i="4" s="1"/>
  <c r="A3520" i="4" s="1"/>
  <c r="A3521" i="4" s="1"/>
  <c r="A3522" i="4" s="1"/>
  <c r="A3523" i="4" s="1"/>
  <c r="A3524" i="4" s="1"/>
  <c r="A3525" i="4" s="1"/>
  <c r="A3526" i="4" s="1"/>
  <c r="A3527" i="4" s="1"/>
  <c r="A3528" i="4" s="1"/>
  <c r="A3529" i="4" s="1"/>
  <c r="A3530" i="4" s="1"/>
  <c r="A3531" i="4" s="1"/>
  <c r="A3532" i="4" s="1"/>
  <c r="A3533" i="4" s="1"/>
  <c r="A3534" i="4" s="1"/>
  <c r="A3535" i="4" s="1"/>
  <c r="A3536" i="4" s="1"/>
  <c r="A3537" i="4" s="1"/>
  <c r="A3538" i="4" s="1"/>
  <c r="A3539" i="4" s="1"/>
  <c r="A3540" i="4" s="1"/>
  <c r="A3541" i="4" s="1"/>
  <c r="A3542" i="4" s="1"/>
  <c r="A3543" i="4" s="1"/>
  <c r="A3544" i="4" s="1"/>
  <c r="A3545" i="4" s="1"/>
  <c r="A3546" i="4" s="1"/>
  <c r="A3547" i="4" s="1"/>
  <c r="A3548" i="4" s="1"/>
  <c r="A3549" i="4" s="1"/>
  <c r="A3550" i="4" s="1"/>
  <c r="A3551" i="4" s="1"/>
  <c r="A3552" i="4" s="1"/>
  <c r="A3553" i="4" s="1"/>
  <c r="A3554" i="4" s="1"/>
  <c r="A3555" i="4" s="1"/>
  <c r="A3556" i="4" s="1"/>
  <c r="A3557" i="4" s="1"/>
  <c r="A3558" i="4" s="1"/>
  <c r="A3559" i="4" s="1"/>
  <c r="A3560" i="4" s="1"/>
  <c r="A3561" i="4" s="1"/>
  <c r="A3562" i="4" s="1"/>
  <c r="A3563" i="4" s="1"/>
  <c r="A3564" i="4" s="1"/>
  <c r="A3565" i="4" s="1"/>
  <c r="A3566" i="4" s="1"/>
  <c r="A3567" i="4" s="1"/>
  <c r="A3568" i="4" s="1"/>
  <c r="A3569" i="4" s="1"/>
  <c r="A3570" i="4" s="1"/>
  <c r="A3571" i="4" s="1"/>
  <c r="A3572" i="4" s="1"/>
  <c r="A3573" i="4" s="1"/>
  <c r="A3574" i="4" s="1"/>
  <c r="A3575" i="4" s="1"/>
  <c r="A3576" i="4" s="1"/>
  <c r="A3577" i="4" s="1"/>
  <c r="A3578" i="4" s="1"/>
  <c r="A3579" i="4" s="1"/>
  <c r="A3580" i="4" s="1"/>
  <c r="A3581" i="4" s="1"/>
  <c r="A3582" i="4" s="1"/>
  <c r="A3583" i="4" s="1"/>
  <c r="A3584" i="4" s="1"/>
  <c r="A3585" i="4" s="1"/>
  <c r="A3586" i="4" s="1"/>
  <c r="A3587" i="4" s="1"/>
  <c r="A3588" i="4" s="1"/>
  <c r="A3589" i="4" s="1"/>
  <c r="A3590" i="4" s="1"/>
  <c r="A3591" i="4" s="1"/>
  <c r="A3592" i="4" s="1"/>
  <c r="A3593" i="4" s="1"/>
  <c r="A3594" i="4" s="1"/>
  <c r="A3595" i="4" s="1"/>
  <c r="A3596" i="4" s="1"/>
  <c r="A3597" i="4" s="1"/>
  <c r="A3598" i="4" s="1"/>
  <c r="A3599" i="4" s="1"/>
  <c r="A3600" i="4" s="1"/>
  <c r="A3601" i="4" s="1"/>
  <c r="A3602" i="4" s="1"/>
  <c r="A3603" i="4" s="1"/>
  <c r="A3604" i="4" s="1"/>
  <c r="A3605" i="4" s="1"/>
  <c r="A3606" i="4" s="1"/>
  <c r="A3607" i="4" s="1"/>
  <c r="A3608" i="4" s="1"/>
  <c r="A3609" i="4" s="1"/>
  <c r="A3610" i="4" s="1"/>
  <c r="A3611" i="4" s="1"/>
  <c r="A3612" i="4" s="1"/>
  <c r="A3613" i="4" s="1"/>
  <c r="A3614" i="4" s="1"/>
  <c r="A3615" i="4" s="1"/>
  <c r="A3616" i="4" s="1"/>
  <c r="A3617" i="4" s="1"/>
  <c r="A3618" i="4" s="1"/>
  <c r="A3619" i="4" s="1"/>
  <c r="A3620" i="4" s="1"/>
  <c r="A3621" i="4" s="1"/>
  <c r="A3622" i="4" s="1"/>
  <c r="A3623" i="4" s="1"/>
  <c r="A3624" i="4" s="1"/>
  <c r="A3625" i="4" s="1"/>
  <c r="A3626" i="4" s="1"/>
  <c r="A3627" i="4" s="1"/>
  <c r="A3628" i="4" s="1"/>
  <c r="A3629" i="4" s="1"/>
  <c r="A3630" i="4" s="1"/>
  <c r="A3631" i="4" s="1"/>
  <c r="A3632" i="4" s="1"/>
  <c r="A3633" i="4" s="1"/>
  <c r="A3634" i="4" s="1"/>
  <c r="A3635" i="4" s="1"/>
  <c r="A3636" i="4" s="1"/>
  <c r="A3637" i="4" s="1"/>
  <c r="A3638" i="4" s="1"/>
  <c r="A3639" i="4" s="1"/>
  <c r="A3640" i="4" s="1"/>
  <c r="A3641" i="4" s="1"/>
  <c r="A3642" i="4" s="1"/>
  <c r="A3643" i="4" s="1"/>
  <c r="A3644" i="4" s="1"/>
  <c r="A3645" i="4" s="1"/>
  <c r="A3646" i="4" s="1"/>
  <c r="A3647" i="4" s="1"/>
  <c r="A3648" i="4" s="1"/>
  <c r="A3649" i="4" s="1"/>
  <c r="A3650" i="4" s="1"/>
  <c r="A3651" i="4" s="1"/>
  <c r="A3652" i="4" s="1"/>
  <c r="A3653" i="4" s="1"/>
  <c r="A3654" i="4" s="1"/>
  <c r="A3655" i="4" s="1"/>
  <c r="A3656" i="4" s="1"/>
  <c r="A3657" i="4" s="1"/>
  <c r="A3658" i="4" s="1"/>
  <c r="A3659" i="4" s="1"/>
  <c r="A3660" i="4" s="1"/>
  <c r="A3661" i="4" s="1"/>
  <c r="A3662" i="4" s="1"/>
  <c r="A3663" i="4" s="1"/>
  <c r="A3664" i="4" s="1"/>
  <c r="A3665" i="4" s="1"/>
  <c r="A3666" i="4" s="1"/>
  <c r="A3667" i="4" s="1"/>
  <c r="A3668" i="4" s="1"/>
  <c r="A3669" i="4" s="1"/>
  <c r="A3670" i="4" s="1"/>
  <c r="A3671" i="4" s="1"/>
  <c r="A3672" i="4" s="1"/>
  <c r="A3673" i="4" s="1"/>
  <c r="A3674" i="4" s="1"/>
  <c r="A3675" i="4" s="1"/>
  <c r="A3676" i="4" s="1"/>
  <c r="A3677" i="4" s="1"/>
  <c r="A3678" i="4" s="1"/>
  <c r="A3679" i="4" s="1"/>
  <c r="A3680" i="4" s="1"/>
  <c r="A3681" i="4" s="1"/>
  <c r="A3682" i="4" s="1"/>
  <c r="A3683" i="4" s="1"/>
  <c r="A3684" i="4" s="1"/>
  <c r="A3685" i="4" s="1"/>
  <c r="A3686" i="4" s="1"/>
  <c r="A3687" i="4" s="1"/>
  <c r="A3688" i="4" s="1"/>
  <c r="A3689" i="4" s="1"/>
  <c r="A3690" i="4" s="1"/>
  <c r="A3691" i="4" s="1"/>
  <c r="A3692" i="4" s="1"/>
  <c r="A3693" i="4" s="1"/>
  <c r="A3694" i="4" s="1"/>
  <c r="A3695" i="4" s="1"/>
  <c r="A3696" i="4" s="1"/>
  <c r="A3697" i="4" s="1"/>
  <c r="A3698" i="4" s="1"/>
  <c r="A3699" i="4" s="1"/>
  <c r="A3700" i="4" s="1"/>
  <c r="A3701" i="4" s="1"/>
  <c r="A3702" i="4" s="1"/>
  <c r="A3703" i="4" s="1"/>
  <c r="A3704" i="4" s="1"/>
  <c r="A3705" i="4" s="1"/>
  <c r="A3706" i="4" s="1"/>
  <c r="A3707" i="4" s="1"/>
  <c r="A3708" i="4" s="1"/>
  <c r="A3709" i="4" s="1"/>
  <c r="A3710" i="4" s="1"/>
  <c r="A3711" i="4" s="1"/>
  <c r="A3712" i="4" s="1"/>
  <c r="A3713" i="4" s="1"/>
  <c r="A3714" i="4" s="1"/>
  <c r="A3715" i="4" s="1"/>
  <c r="A3716" i="4" s="1"/>
  <c r="A3717" i="4" s="1"/>
  <c r="A3718" i="4" s="1"/>
  <c r="A3719" i="4" s="1"/>
  <c r="A3720" i="4" s="1"/>
  <c r="A3721" i="4" s="1"/>
  <c r="A3722" i="4" s="1"/>
  <c r="A3723" i="4" s="1"/>
  <c r="A3724" i="4" s="1"/>
  <c r="A3725" i="4" s="1"/>
  <c r="A3726" i="4" s="1"/>
  <c r="A3727" i="4" s="1"/>
  <c r="A3728" i="4" s="1"/>
  <c r="A3729" i="4" s="1"/>
  <c r="A3730" i="4" s="1"/>
  <c r="A3731" i="4" s="1"/>
  <c r="A3732" i="4" s="1"/>
  <c r="A3733" i="4" s="1"/>
  <c r="A3734" i="4" s="1"/>
  <c r="A3735" i="4" s="1"/>
  <c r="A3736" i="4" s="1"/>
  <c r="A3737" i="4" s="1"/>
  <c r="A3738" i="4" s="1"/>
  <c r="A3739" i="4" s="1"/>
  <c r="A3740" i="4" s="1"/>
  <c r="A3741" i="4" s="1"/>
  <c r="A3742" i="4" s="1"/>
  <c r="A3743" i="4" s="1"/>
  <c r="A3744" i="4" s="1"/>
  <c r="A3745" i="4" s="1"/>
  <c r="A3746" i="4" s="1"/>
  <c r="A3747" i="4" s="1"/>
  <c r="A3748" i="4" s="1"/>
  <c r="A3749" i="4" s="1"/>
  <c r="A3750" i="4" s="1"/>
  <c r="A3751" i="4" s="1"/>
  <c r="A3752" i="4" s="1"/>
  <c r="A3753" i="4" s="1"/>
  <c r="A3754" i="4" s="1"/>
  <c r="A3755" i="4" s="1"/>
  <c r="A3756" i="4" s="1"/>
  <c r="A3757" i="4" s="1"/>
  <c r="A3758" i="4" s="1"/>
  <c r="A3759" i="4" s="1"/>
  <c r="A3760" i="4" s="1"/>
  <c r="A3761" i="4" s="1"/>
  <c r="A3762" i="4" s="1"/>
  <c r="A3763" i="4" s="1"/>
  <c r="A3764" i="4" s="1"/>
  <c r="A3765" i="4" s="1"/>
  <c r="A3766" i="4" s="1"/>
  <c r="A3767" i="4" s="1"/>
  <c r="A3768" i="4" s="1"/>
  <c r="A3769" i="4" s="1"/>
  <c r="A3770" i="4" s="1"/>
  <c r="A3771" i="4" s="1"/>
  <c r="A3772" i="4" s="1"/>
  <c r="A3773" i="4" s="1"/>
  <c r="A3774" i="4" s="1"/>
  <c r="A3775" i="4" s="1"/>
  <c r="A3776" i="4" s="1"/>
  <c r="A3777" i="4" s="1"/>
  <c r="A3778" i="4" s="1"/>
  <c r="A3779" i="4" s="1"/>
  <c r="A3780" i="4" s="1"/>
  <c r="A3781" i="4" s="1"/>
  <c r="A3782" i="4" s="1"/>
  <c r="A3783" i="4" s="1"/>
  <c r="A3784" i="4" s="1"/>
  <c r="A3785" i="4" s="1"/>
  <c r="A3786" i="4" s="1"/>
  <c r="A3787" i="4" s="1"/>
  <c r="A3788" i="4" s="1"/>
  <c r="A3789" i="4" s="1"/>
  <c r="A3790" i="4" s="1"/>
  <c r="A3791" i="4" s="1"/>
  <c r="A3792" i="4" s="1"/>
  <c r="A3793" i="4" s="1"/>
  <c r="A3794" i="4" s="1"/>
  <c r="A3795" i="4" s="1"/>
  <c r="A3796" i="4" s="1"/>
  <c r="A3797" i="4" s="1"/>
  <c r="A3798" i="4" s="1"/>
  <c r="A3799" i="4" s="1"/>
  <c r="A3800" i="4" s="1"/>
  <c r="A3801" i="4" s="1"/>
  <c r="A3802" i="4" s="1"/>
  <c r="A3803" i="4" s="1"/>
  <c r="A3804" i="4" s="1"/>
  <c r="A3805" i="4" s="1"/>
  <c r="A3806" i="4" s="1"/>
  <c r="A3807" i="4" s="1"/>
  <c r="A3808" i="4" s="1"/>
  <c r="A3809" i="4" s="1"/>
  <c r="A3810" i="4" s="1"/>
  <c r="A3811" i="4" s="1"/>
  <c r="A3812" i="4" s="1"/>
  <c r="A3813" i="4" s="1"/>
  <c r="A3814" i="4" s="1"/>
  <c r="A3815" i="4" s="1"/>
  <c r="A3816" i="4" s="1"/>
  <c r="A3817" i="4" s="1"/>
  <c r="A3818" i="4" s="1"/>
  <c r="A3819" i="4" s="1"/>
  <c r="A3820" i="4" s="1"/>
  <c r="A3821" i="4" s="1"/>
  <c r="A3822" i="4" s="1"/>
  <c r="A3823" i="4" s="1"/>
  <c r="A3824" i="4" s="1"/>
  <c r="A3825" i="4" s="1"/>
  <c r="A3826" i="4" s="1"/>
  <c r="A3827" i="4" s="1"/>
  <c r="A3828" i="4" s="1"/>
  <c r="A3829" i="4" s="1"/>
  <c r="A3830" i="4" s="1"/>
  <c r="A3831" i="4" s="1"/>
  <c r="A3832" i="4" s="1"/>
  <c r="A3833" i="4" s="1"/>
  <c r="A3834" i="4" s="1"/>
  <c r="A3835" i="4" s="1"/>
  <c r="A3836" i="4" s="1"/>
  <c r="A3837" i="4" s="1"/>
  <c r="A3838" i="4" s="1"/>
  <c r="A3839" i="4" s="1"/>
  <c r="A3840" i="4" s="1"/>
  <c r="A3841" i="4" s="1"/>
  <c r="A3842" i="4" s="1"/>
  <c r="A3843" i="4" s="1"/>
  <c r="A3844" i="4" s="1"/>
  <c r="A3845" i="4" s="1"/>
  <c r="A3846" i="4" s="1"/>
  <c r="A3847" i="4" s="1"/>
  <c r="A3848" i="4" s="1"/>
  <c r="A3849" i="4" s="1"/>
  <c r="A3850" i="4" s="1"/>
  <c r="A3851" i="4" s="1"/>
  <c r="A3852" i="4" s="1"/>
  <c r="A3853" i="4" s="1"/>
  <c r="A3854" i="4" s="1"/>
  <c r="A3855" i="4" s="1"/>
  <c r="A3856" i="4" s="1"/>
  <c r="A3857" i="4" s="1"/>
  <c r="A3858" i="4" s="1"/>
  <c r="A3859" i="4" s="1"/>
  <c r="A3860" i="4" s="1"/>
  <c r="A3861" i="4" s="1"/>
  <c r="A3862" i="4" s="1"/>
  <c r="A3863" i="4" s="1"/>
  <c r="A3864" i="4" s="1"/>
  <c r="A3865" i="4" s="1"/>
  <c r="A3866" i="4" s="1"/>
  <c r="A3867" i="4" s="1"/>
  <c r="A3868" i="4" s="1"/>
  <c r="A3869" i="4" s="1"/>
  <c r="A3870" i="4" s="1"/>
  <c r="A3871" i="4" s="1"/>
  <c r="A3872" i="4" s="1"/>
  <c r="A3873" i="4" s="1"/>
  <c r="A3874" i="4" s="1"/>
  <c r="A3875" i="4" s="1"/>
  <c r="A3876" i="4" s="1"/>
  <c r="A3877" i="4" s="1"/>
  <c r="A3878" i="4" s="1"/>
  <c r="A3879" i="4" s="1"/>
  <c r="A3880" i="4" s="1"/>
  <c r="A3881" i="4" s="1"/>
  <c r="A3882" i="4" s="1"/>
  <c r="A3883" i="4" s="1"/>
  <c r="A3884" i="4" s="1"/>
  <c r="A3885" i="4" s="1"/>
  <c r="A3886" i="4" s="1"/>
  <c r="A3887" i="4" s="1"/>
  <c r="A3888" i="4" s="1"/>
  <c r="A3889" i="4" s="1"/>
  <c r="A3890" i="4" s="1"/>
  <c r="A3891" i="4" s="1"/>
  <c r="A3892" i="4" s="1"/>
  <c r="A3893" i="4" s="1"/>
  <c r="A3894" i="4" s="1"/>
  <c r="A3895" i="4" s="1"/>
  <c r="A3896" i="4" s="1"/>
  <c r="A3897" i="4" s="1"/>
  <c r="A3898" i="4" s="1"/>
  <c r="A3899" i="4" s="1"/>
  <c r="A3900" i="4" s="1"/>
  <c r="A3901" i="4" s="1"/>
  <c r="A3902" i="4" s="1"/>
  <c r="A3903" i="4" s="1"/>
  <c r="A3904" i="4" s="1"/>
  <c r="A3905" i="4" s="1"/>
  <c r="A3906" i="4" s="1"/>
  <c r="A3907" i="4" s="1"/>
  <c r="A3908" i="4" s="1"/>
  <c r="A3909" i="4" s="1"/>
  <c r="A3910" i="4" s="1"/>
  <c r="A3911" i="4" s="1"/>
  <c r="A3912" i="4" s="1"/>
  <c r="A3913" i="4" s="1"/>
  <c r="A3914" i="4" s="1"/>
  <c r="A3915" i="4" s="1"/>
  <c r="A3916" i="4" s="1"/>
  <c r="A3917" i="4" s="1"/>
  <c r="A3918" i="4" s="1"/>
  <c r="A3919" i="4" s="1"/>
  <c r="A3920" i="4" s="1"/>
  <c r="A3921" i="4" s="1"/>
  <c r="A3922" i="4" s="1"/>
  <c r="A3923" i="4" s="1"/>
  <c r="A3924" i="4" s="1"/>
  <c r="A3925" i="4" s="1"/>
  <c r="A3926" i="4" s="1"/>
  <c r="A3927" i="4" s="1"/>
  <c r="A3928" i="4" s="1"/>
  <c r="A3929" i="4" s="1"/>
  <c r="A3930" i="4" s="1"/>
  <c r="A3931" i="4" s="1"/>
  <c r="A3932" i="4" s="1"/>
  <c r="A3933" i="4" s="1"/>
  <c r="A3934" i="4" s="1"/>
  <c r="A3935" i="4" s="1"/>
  <c r="A3936" i="4" s="1"/>
  <c r="A3937" i="4" s="1"/>
  <c r="A3938" i="4" s="1"/>
  <c r="A3939" i="4" s="1"/>
  <c r="A3940" i="4" s="1"/>
  <c r="A3941" i="4" s="1"/>
  <c r="A3942" i="4" s="1"/>
  <c r="A3943" i="4" s="1"/>
  <c r="A3944" i="4" s="1"/>
  <c r="A3945" i="4" s="1"/>
  <c r="A3946" i="4" s="1"/>
  <c r="A3947" i="4" s="1"/>
  <c r="A3948" i="4" s="1"/>
  <c r="A3949" i="4" s="1"/>
  <c r="A3950" i="4" s="1"/>
  <c r="A3951" i="4" s="1"/>
  <c r="A3952" i="4" s="1"/>
  <c r="A3953" i="4" s="1"/>
  <c r="A3954" i="4" s="1"/>
  <c r="A3955" i="4" s="1"/>
  <c r="A3956" i="4" s="1"/>
  <c r="A3957" i="4" s="1"/>
  <c r="A3958" i="4" s="1"/>
  <c r="A3959" i="4" s="1"/>
  <c r="A3960" i="4" s="1"/>
  <c r="A3961" i="4" s="1"/>
  <c r="A3962" i="4" s="1"/>
  <c r="A3963" i="4" s="1"/>
  <c r="A3964" i="4" s="1"/>
  <c r="A3965" i="4" s="1"/>
  <c r="A3966" i="4" s="1"/>
  <c r="A3967" i="4" s="1"/>
  <c r="A3968" i="4" s="1"/>
  <c r="A3969" i="4" s="1"/>
  <c r="A3970" i="4" s="1"/>
  <c r="A3971" i="4" s="1"/>
  <c r="A3972" i="4" s="1"/>
  <c r="A3973" i="4" s="1"/>
  <c r="A3974" i="4" s="1"/>
  <c r="A3975" i="4" s="1"/>
  <c r="A3976" i="4" s="1"/>
  <c r="A3977" i="4" s="1"/>
  <c r="A3978" i="4" s="1"/>
  <c r="A3979" i="4" s="1"/>
  <c r="A3980" i="4" s="1"/>
  <c r="A3981" i="4" s="1"/>
  <c r="A3982" i="4" s="1"/>
  <c r="A3983" i="4" s="1"/>
  <c r="A3984" i="4" s="1"/>
  <c r="A3985" i="4" s="1"/>
  <c r="A3986" i="4" s="1"/>
  <c r="A3987" i="4" s="1"/>
  <c r="A3988" i="4" s="1"/>
  <c r="A3989" i="4" s="1"/>
  <c r="A3990" i="4" s="1"/>
  <c r="A3991" i="4" s="1"/>
  <c r="A3992" i="4" s="1"/>
  <c r="A3993" i="4" s="1"/>
  <c r="A3994" i="4" s="1"/>
  <c r="A3995" i="4" s="1"/>
  <c r="A3996" i="4" s="1"/>
  <c r="A3997" i="4" s="1"/>
  <c r="A3998" i="4" s="1"/>
  <c r="A3999" i="4" s="1"/>
  <c r="A4000" i="4" s="1"/>
  <c r="A4001" i="4" s="1"/>
  <c r="A4002" i="4" s="1"/>
  <c r="A4003" i="4" s="1"/>
  <c r="A4004" i="4" s="1"/>
  <c r="A4005" i="4" s="1"/>
  <c r="A4006" i="4" s="1"/>
  <c r="A4007" i="4" s="1"/>
  <c r="A4008" i="4" s="1"/>
  <c r="A4009" i="4" s="1"/>
  <c r="A4010" i="4" s="1"/>
  <c r="A4011" i="4" s="1"/>
  <c r="A4012" i="4" s="1"/>
  <c r="A4013" i="4" s="1"/>
  <c r="A4014" i="4" s="1"/>
  <c r="A4015" i="4" s="1"/>
  <c r="A4016" i="4" s="1"/>
  <c r="A4017" i="4" s="1"/>
  <c r="A4018" i="4" s="1"/>
  <c r="A4019" i="4" s="1"/>
  <c r="A4020" i="4" s="1"/>
  <c r="A4021" i="4" s="1"/>
  <c r="A4022" i="4" s="1"/>
  <c r="A4023" i="4" s="1"/>
  <c r="A4024" i="4" s="1"/>
  <c r="A4025" i="4" s="1"/>
  <c r="A4026" i="4" s="1"/>
  <c r="A4027" i="4" s="1"/>
  <c r="A4028" i="4" s="1"/>
  <c r="A4029" i="4" s="1"/>
  <c r="A4030" i="4" s="1"/>
  <c r="A4031" i="4" s="1"/>
  <c r="A4032" i="4" s="1"/>
  <c r="A4033" i="4" s="1"/>
  <c r="A4034" i="4" s="1"/>
  <c r="A4035" i="4" s="1"/>
  <c r="A4036" i="4" s="1"/>
  <c r="A4037" i="4" s="1"/>
  <c r="A4038" i="4" s="1"/>
  <c r="A4039" i="4" s="1"/>
  <c r="A4040" i="4" s="1"/>
  <c r="A4041" i="4" s="1"/>
  <c r="A4042" i="4" s="1"/>
  <c r="A4043" i="4" s="1"/>
  <c r="A4044" i="4" s="1"/>
  <c r="A4045" i="4" s="1"/>
  <c r="A4046" i="4" s="1"/>
  <c r="A4047" i="4" s="1"/>
  <c r="A4048" i="4" s="1"/>
  <c r="A4049" i="4" s="1"/>
  <c r="A4050" i="4" s="1"/>
  <c r="A4051" i="4" s="1"/>
  <c r="A4052" i="4" s="1"/>
  <c r="A4053" i="4" s="1"/>
  <c r="A4054" i="4" s="1"/>
  <c r="A4055" i="4" s="1"/>
  <c r="A4056" i="4" s="1"/>
  <c r="A4057" i="4" s="1"/>
  <c r="A4058" i="4" s="1"/>
  <c r="A4059" i="4" s="1"/>
  <c r="A4060" i="4" s="1"/>
  <c r="A4061" i="4" s="1"/>
  <c r="A4062" i="4" s="1"/>
  <c r="A4063" i="4" s="1"/>
  <c r="A4064" i="4" s="1"/>
  <c r="A4065" i="4" s="1"/>
  <c r="A4066" i="4" s="1"/>
  <c r="A4067" i="4" s="1"/>
  <c r="A4068" i="4" s="1"/>
  <c r="A4069" i="4" s="1"/>
  <c r="A4070" i="4" s="1"/>
  <c r="A4071" i="4" s="1"/>
  <c r="A4072" i="4" s="1"/>
  <c r="A4073" i="4" s="1"/>
  <c r="A4074" i="4" s="1"/>
  <c r="A4075" i="4" s="1"/>
  <c r="A4076" i="4" s="1"/>
  <c r="A4077" i="4" s="1"/>
  <c r="A4078" i="4" s="1"/>
  <c r="A4079" i="4" s="1"/>
  <c r="A4080" i="4" s="1"/>
  <c r="A4081" i="4" s="1"/>
  <c r="A4082" i="4" s="1"/>
  <c r="A4083" i="4" s="1"/>
  <c r="A4084" i="4" s="1"/>
  <c r="A4085" i="4" s="1"/>
  <c r="A4086" i="4" s="1"/>
  <c r="A4087" i="4" s="1"/>
  <c r="A4088" i="4" s="1"/>
  <c r="A4089" i="4" s="1"/>
  <c r="A4090" i="4" s="1"/>
  <c r="A4091" i="4" s="1"/>
  <c r="A4092" i="4" s="1"/>
  <c r="A4093" i="4" s="1"/>
  <c r="A4094" i="4" s="1"/>
  <c r="A4095" i="4" s="1"/>
  <c r="A4096" i="4" s="1"/>
  <c r="A4097" i="4" s="1"/>
  <c r="A4098" i="4" s="1"/>
  <c r="A4099" i="4" s="1"/>
  <c r="A4100" i="4" s="1"/>
  <c r="A4101" i="4" s="1"/>
  <c r="A4102" i="4" s="1"/>
  <c r="A4103" i="4" s="1"/>
  <c r="A4104" i="4" s="1"/>
  <c r="A4105" i="4" s="1"/>
  <c r="A4106" i="4" s="1"/>
  <c r="A4107" i="4" s="1"/>
  <c r="A4108" i="4" s="1"/>
  <c r="A4109" i="4" s="1"/>
  <c r="A4110" i="4" s="1"/>
  <c r="A4111" i="4" s="1"/>
  <c r="A4112" i="4" s="1"/>
  <c r="A4113" i="4" s="1"/>
  <c r="A4114" i="4" s="1"/>
  <c r="A4115" i="4" s="1"/>
  <c r="A4116" i="4" s="1"/>
  <c r="A4117" i="4" s="1"/>
  <c r="A4118" i="4" s="1"/>
  <c r="A4119" i="4" s="1"/>
  <c r="A4120" i="4" s="1"/>
  <c r="A4121" i="4" s="1"/>
  <c r="A4122" i="4" s="1"/>
  <c r="A4123" i="4" s="1"/>
  <c r="A4124" i="4" s="1"/>
  <c r="A4125" i="4" s="1"/>
  <c r="A4126" i="4" s="1"/>
  <c r="A4127" i="4" s="1"/>
  <c r="A4128" i="4" s="1"/>
  <c r="A4129" i="4" s="1"/>
  <c r="A4130" i="4" s="1"/>
  <c r="A4131" i="4" s="1"/>
  <c r="A4132" i="4" s="1"/>
  <c r="A4133" i="4" s="1"/>
  <c r="A4134" i="4" s="1"/>
  <c r="A4135" i="4" s="1"/>
  <c r="A4136" i="4" s="1"/>
  <c r="A4137" i="4" s="1"/>
  <c r="A4138" i="4" s="1"/>
  <c r="A4139" i="4" s="1"/>
  <c r="A4140" i="4" s="1"/>
  <c r="A4141" i="4" s="1"/>
  <c r="A4142" i="4" s="1"/>
  <c r="A4143" i="4" s="1"/>
  <c r="A4144" i="4" s="1"/>
  <c r="A4145" i="4" s="1"/>
  <c r="A4146" i="4" s="1"/>
  <c r="A4147" i="4" s="1"/>
  <c r="A4148" i="4" s="1"/>
  <c r="A4149" i="4" s="1"/>
  <c r="A4150" i="4" s="1"/>
  <c r="A4151" i="4" s="1"/>
  <c r="A4152" i="4" s="1"/>
  <c r="A4153" i="4" s="1"/>
  <c r="A4154" i="4" s="1"/>
  <c r="A4155" i="4" s="1"/>
  <c r="A4156" i="4" s="1"/>
  <c r="A4157" i="4" s="1"/>
  <c r="A4158" i="4" s="1"/>
  <c r="A4159" i="4" s="1"/>
  <c r="A4160" i="4" s="1"/>
  <c r="A4161" i="4" s="1"/>
  <c r="A4162" i="4" s="1"/>
  <c r="A4163" i="4" s="1"/>
  <c r="A4164" i="4" s="1"/>
  <c r="A4165" i="4" s="1"/>
  <c r="A4166" i="4" s="1"/>
  <c r="A4167" i="4" s="1"/>
  <c r="A4168" i="4" s="1"/>
  <c r="A4169" i="4" s="1"/>
  <c r="A4170" i="4" s="1"/>
  <c r="A4171" i="4" s="1"/>
  <c r="A4172" i="4" s="1"/>
  <c r="A4173" i="4" s="1"/>
  <c r="A4174" i="4" s="1"/>
  <c r="A4175" i="4" s="1"/>
  <c r="A4176" i="4" s="1"/>
  <c r="A4177" i="4" s="1"/>
  <c r="A4178" i="4" s="1"/>
  <c r="A4179" i="4" s="1"/>
  <c r="A4180" i="4" s="1"/>
  <c r="A4181" i="4" s="1"/>
  <c r="A4182" i="4" s="1"/>
  <c r="A4183" i="4" s="1"/>
  <c r="A4184" i="4" s="1"/>
  <c r="A4185" i="4" s="1"/>
  <c r="A4186" i="4" s="1"/>
  <c r="A4187" i="4" s="1"/>
  <c r="A4188" i="4" s="1"/>
  <c r="A4189" i="4" s="1"/>
  <c r="A4190" i="4" s="1"/>
  <c r="A4191" i="4" s="1"/>
  <c r="A4192" i="4" s="1"/>
  <c r="A4193" i="4" s="1"/>
  <c r="A4194" i="4" s="1"/>
  <c r="A4195" i="4" s="1"/>
  <c r="A4196" i="4" s="1"/>
  <c r="A4197" i="4" s="1"/>
  <c r="A4198" i="4" s="1"/>
  <c r="A4199" i="4" s="1"/>
  <c r="A4200" i="4" s="1"/>
  <c r="A4201" i="4" s="1"/>
  <c r="A4202" i="4" s="1"/>
  <c r="A4203" i="4" s="1"/>
  <c r="A4204" i="4" s="1"/>
  <c r="A4205" i="4" s="1"/>
  <c r="A4206" i="4" s="1"/>
  <c r="A4207" i="4" s="1"/>
  <c r="A4208" i="4" s="1"/>
  <c r="A4209" i="4" s="1"/>
  <c r="A4210" i="4" s="1"/>
  <c r="A4211" i="4" s="1"/>
  <c r="A4212" i="4" s="1"/>
  <c r="A4213" i="4" s="1"/>
  <c r="A4214" i="4" s="1"/>
  <c r="A4215" i="4" s="1"/>
  <c r="A4216" i="4" s="1"/>
  <c r="A4217" i="4" s="1"/>
  <c r="A4218" i="4" s="1"/>
  <c r="A4219" i="4" s="1"/>
  <c r="A4220" i="4" s="1"/>
  <c r="A4221" i="4" s="1"/>
  <c r="A4222" i="4" s="1"/>
  <c r="A4223" i="4" s="1"/>
  <c r="A4224" i="4" s="1"/>
  <c r="A4225" i="4" s="1"/>
  <c r="A4226" i="4" s="1"/>
  <c r="A4227" i="4" s="1"/>
  <c r="A4228" i="4" s="1"/>
  <c r="A4229" i="4" s="1"/>
  <c r="A4230" i="4" s="1"/>
  <c r="A4231" i="4" s="1"/>
  <c r="A4232" i="4" s="1"/>
  <c r="A4233" i="4" s="1"/>
  <c r="A4234" i="4" s="1"/>
  <c r="A4235" i="4" s="1"/>
  <c r="A4236" i="4" s="1"/>
  <c r="A4237" i="4" s="1"/>
  <c r="A4238" i="4" s="1"/>
  <c r="A4239" i="4" s="1"/>
  <c r="A4240" i="4" s="1"/>
  <c r="A4241" i="4" s="1"/>
  <c r="A4242" i="4" s="1"/>
  <c r="A4243" i="4" s="1"/>
  <c r="A4244" i="4" s="1"/>
  <c r="A4245" i="4" s="1"/>
  <c r="A4246" i="4" s="1"/>
  <c r="A4247" i="4" s="1"/>
  <c r="A4248" i="4" s="1"/>
  <c r="A4249" i="4" s="1"/>
  <c r="A4250" i="4" s="1"/>
  <c r="A4251" i="4" s="1"/>
  <c r="A4252" i="4" s="1"/>
  <c r="A4253" i="4" s="1"/>
  <c r="A4254" i="4" s="1"/>
  <c r="A4255" i="4" s="1"/>
  <c r="A4256" i="4" s="1"/>
  <c r="A4257" i="4" s="1"/>
  <c r="A4258" i="4" s="1"/>
  <c r="A4259" i="4" s="1"/>
  <c r="A4260" i="4" s="1"/>
  <c r="A4261" i="4" s="1"/>
  <c r="A4262" i="4" s="1"/>
  <c r="A4263" i="4" s="1"/>
  <c r="A4264" i="4" s="1"/>
  <c r="A4265" i="4" s="1"/>
  <c r="A4266" i="4" s="1"/>
  <c r="A4267" i="4" s="1"/>
  <c r="A4268" i="4" s="1"/>
  <c r="A4269" i="4" s="1"/>
  <c r="A4270" i="4" s="1"/>
  <c r="A4271" i="4" s="1"/>
  <c r="A4272" i="4" s="1"/>
  <c r="A4273" i="4" s="1"/>
  <c r="A4274" i="4" s="1"/>
  <c r="A4275" i="4" s="1"/>
  <c r="A4276" i="4" s="1"/>
  <c r="A4277" i="4" s="1"/>
  <c r="A4278" i="4" s="1"/>
  <c r="A4279" i="4" s="1"/>
  <c r="A4280" i="4" s="1"/>
  <c r="A4281" i="4" s="1"/>
  <c r="A4282" i="4" s="1"/>
  <c r="A4283" i="4" s="1"/>
  <c r="A4284" i="4" s="1"/>
  <c r="A4285" i="4" s="1"/>
  <c r="A4286" i="4" s="1"/>
  <c r="A4287" i="4" s="1"/>
  <c r="A4288" i="4" s="1"/>
  <c r="A4289" i="4" s="1"/>
  <c r="A4290" i="4" s="1"/>
  <c r="A4291" i="4" s="1"/>
  <c r="A4292" i="4" s="1"/>
  <c r="A4293" i="4" s="1"/>
  <c r="A4294" i="4" s="1"/>
  <c r="A4295" i="4" s="1"/>
  <c r="A4296" i="4" s="1"/>
  <c r="A4297" i="4" s="1"/>
  <c r="A4298" i="4" s="1"/>
  <c r="A4299" i="4" s="1"/>
  <c r="A4300" i="4" s="1"/>
  <c r="A4301" i="4" s="1"/>
  <c r="A4302" i="4" s="1"/>
  <c r="A4303" i="4" s="1"/>
  <c r="A4304" i="4" s="1"/>
  <c r="A4305" i="4" s="1"/>
  <c r="A4306" i="4" s="1"/>
  <c r="A4307" i="4" s="1"/>
  <c r="A4308" i="4" s="1"/>
  <c r="A4309" i="4" s="1"/>
  <c r="A4310" i="4" s="1"/>
  <c r="A4311" i="4" s="1"/>
  <c r="A4312" i="4" s="1"/>
  <c r="A4313" i="4" s="1"/>
  <c r="A4314" i="4" s="1"/>
  <c r="A4315" i="4" s="1"/>
  <c r="A4316" i="4" s="1"/>
  <c r="A4317" i="4" s="1"/>
  <c r="A4318" i="4" s="1"/>
  <c r="A4319" i="4" s="1"/>
  <c r="A4320" i="4" s="1"/>
  <c r="A4321" i="4" s="1"/>
  <c r="A4322" i="4" s="1"/>
  <c r="A4323" i="4" s="1"/>
  <c r="A4324" i="4" s="1"/>
  <c r="A4325" i="4" s="1"/>
  <c r="A4326" i="4" s="1"/>
  <c r="A4327" i="4" s="1"/>
  <c r="A4328" i="4" s="1"/>
  <c r="A4329" i="4" s="1"/>
  <c r="A4330" i="4" s="1"/>
  <c r="A4331" i="4" s="1"/>
  <c r="A4332" i="4" s="1"/>
  <c r="A4333" i="4" s="1"/>
  <c r="A4334" i="4" s="1"/>
  <c r="A4335" i="4" s="1"/>
  <c r="A4336" i="4" s="1"/>
  <c r="A4337" i="4" s="1"/>
  <c r="A4338" i="4" s="1"/>
  <c r="A4339" i="4" s="1"/>
  <c r="A4340" i="4" s="1"/>
  <c r="A4341" i="4" s="1"/>
  <c r="A4342" i="4" s="1"/>
  <c r="A4343" i="4" s="1"/>
  <c r="A4344" i="4" s="1"/>
  <c r="A4345" i="4" s="1"/>
  <c r="A4346" i="4" s="1"/>
  <c r="A4347" i="4" s="1"/>
  <c r="A4348" i="4" s="1"/>
  <c r="A4349" i="4" s="1"/>
  <c r="A4350" i="4" s="1"/>
  <c r="A4351" i="4" s="1"/>
  <c r="A4352" i="4" s="1"/>
  <c r="A4353" i="4" s="1"/>
  <c r="A4354" i="4" s="1"/>
  <c r="A4355" i="4" s="1"/>
  <c r="A4356" i="4" s="1"/>
  <c r="A4357" i="4" s="1"/>
  <c r="A4358" i="4" s="1"/>
  <c r="A4359" i="4" s="1"/>
  <c r="A4360" i="4" s="1"/>
  <c r="A4361" i="4" s="1"/>
  <c r="A4362" i="4" s="1"/>
  <c r="A4363" i="4" s="1"/>
  <c r="A4364" i="4" s="1"/>
  <c r="A4365" i="4" s="1"/>
  <c r="A4366" i="4" s="1"/>
  <c r="A4367" i="4" s="1"/>
  <c r="A4368" i="4" s="1"/>
  <c r="A4369" i="4" s="1"/>
  <c r="A4370" i="4" s="1"/>
  <c r="A4371" i="4" s="1"/>
  <c r="A4372" i="4" s="1"/>
  <c r="A4373" i="4" s="1"/>
  <c r="A4374" i="4" s="1"/>
  <c r="A4375" i="4" s="1"/>
  <c r="A4376" i="4" s="1"/>
  <c r="A4377" i="4" s="1"/>
  <c r="A4378" i="4" s="1"/>
  <c r="A4379" i="4" s="1"/>
  <c r="A4380" i="4" s="1"/>
  <c r="A4381" i="4" s="1"/>
  <c r="A4382" i="4" s="1"/>
  <c r="A4383" i="4" s="1"/>
  <c r="A4384" i="4" s="1"/>
  <c r="A4385" i="4" s="1"/>
  <c r="A4386" i="4" s="1"/>
  <c r="A4387" i="4" s="1"/>
  <c r="A4388" i="4" s="1"/>
  <c r="A4389" i="4" s="1"/>
  <c r="A4390" i="4" s="1"/>
  <c r="A4391" i="4" s="1"/>
  <c r="A4392" i="4" s="1"/>
  <c r="A4393" i="4" s="1"/>
  <c r="A4394" i="4" s="1"/>
  <c r="A4395" i="4" s="1"/>
  <c r="A4396" i="4" s="1"/>
  <c r="A4397" i="4" s="1"/>
  <c r="A4398" i="4" s="1"/>
  <c r="A4399" i="4" s="1"/>
  <c r="A4400" i="4" s="1"/>
  <c r="A4401" i="4" s="1"/>
  <c r="A4402" i="4" s="1"/>
  <c r="A4403" i="4" s="1"/>
  <c r="A4404" i="4" s="1"/>
  <c r="A4405" i="4" s="1"/>
  <c r="A4406" i="4" s="1"/>
  <c r="A4407" i="4" s="1"/>
  <c r="A4408" i="4" s="1"/>
  <c r="A4409" i="4" s="1"/>
  <c r="A4410" i="4" s="1"/>
  <c r="A4411" i="4" s="1"/>
  <c r="A4412" i="4" s="1"/>
  <c r="A4413" i="4" s="1"/>
  <c r="A4414" i="4" s="1"/>
  <c r="A4415" i="4" s="1"/>
  <c r="A4416" i="4" s="1"/>
  <c r="A4417" i="4" s="1"/>
  <c r="A4418" i="4" s="1"/>
  <c r="A4419" i="4" s="1"/>
  <c r="A4420" i="4" s="1"/>
  <c r="A4421" i="4" s="1"/>
  <c r="A4422" i="4" s="1"/>
  <c r="A4423" i="4" s="1"/>
  <c r="A4424" i="4" s="1"/>
  <c r="A4425" i="4" s="1"/>
  <c r="A4426" i="4" s="1"/>
  <c r="A4427" i="4" s="1"/>
  <c r="A4428" i="4" s="1"/>
  <c r="A4429" i="4" s="1"/>
  <c r="A4430" i="4" s="1"/>
  <c r="A4431" i="4" s="1"/>
  <c r="A4432" i="4" s="1"/>
  <c r="A4433" i="4" s="1"/>
  <c r="A4434" i="4" s="1"/>
  <c r="A4435" i="4" s="1"/>
  <c r="A4436" i="4" s="1"/>
  <c r="A4437" i="4" s="1"/>
  <c r="A4438" i="4" s="1"/>
  <c r="A4439" i="4" s="1"/>
  <c r="A4440" i="4" s="1"/>
  <c r="A4441" i="4" s="1"/>
  <c r="A4442" i="4" s="1"/>
  <c r="A4443" i="4" s="1"/>
  <c r="A4444" i="4" s="1"/>
  <c r="A4445" i="4" s="1"/>
  <c r="A4446" i="4" s="1"/>
  <c r="A4447" i="4" s="1"/>
  <c r="A4448" i="4" s="1"/>
  <c r="A4449" i="4" s="1"/>
  <c r="A4450" i="4" s="1"/>
  <c r="A4451" i="4" s="1"/>
  <c r="A4452" i="4" s="1"/>
  <c r="A4453" i="4" s="1"/>
  <c r="A4454" i="4" s="1"/>
  <c r="A4455" i="4" s="1"/>
  <c r="A4456" i="4" s="1"/>
  <c r="A4457" i="4" s="1"/>
  <c r="A4458" i="4" s="1"/>
  <c r="A4459" i="4" s="1"/>
  <c r="A4460" i="4" s="1"/>
  <c r="A4461" i="4" s="1"/>
  <c r="A4462" i="4" s="1"/>
  <c r="A4463" i="4" s="1"/>
  <c r="A4464" i="4" s="1"/>
  <c r="A4465" i="4" s="1"/>
  <c r="A4466" i="4" s="1"/>
  <c r="A4467" i="4" s="1"/>
  <c r="A4468" i="4" s="1"/>
  <c r="A4469" i="4" s="1"/>
  <c r="A4470" i="4" s="1"/>
  <c r="A4471" i="4" s="1"/>
  <c r="A4472" i="4" s="1"/>
  <c r="A4473" i="4" s="1"/>
  <c r="A4474" i="4" s="1"/>
  <c r="A4475" i="4" s="1"/>
  <c r="A4476" i="4" s="1"/>
  <c r="A4477" i="4" s="1"/>
  <c r="A4478" i="4" s="1"/>
  <c r="A4479" i="4" s="1"/>
  <c r="A4480" i="4" s="1"/>
  <c r="A4481" i="4" s="1"/>
  <c r="A4482" i="4" s="1"/>
  <c r="A4483" i="4" s="1"/>
  <c r="A4484" i="4" s="1"/>
  <c r="A4485" i="4" s="1"/>
  <c r="A4486" i="4" s="1"/>
  <c r="A4487" i="4" s="1"/>
  <c r="A4488" i="4" s="1"/>
  <c r="A4489" i="4" s="1"/>
  <c r="A4490" i="4" s="1"/>
  <c r="A4491" i="4" s="1"/>
  <c r="A4492" i="4" s="1"/>
  <c r="A4493" i="4" s="1"/>
  <c r="A4494" i="4" s="1"/>
  <c r="A4495" i="4" s="1"/>
  <c r="A4496" i="4" s="1"/>
  <c r="A4497" i="4" s="1"/>
  <c r="A4498" i="4" s="1"/>
  <c r="A4499" i="4" s="1"/>
  <c r="A4500" i="4" s="1"/>
  <c r="A4501" i="4" s="1"/>
  <c r="A4502" i="4" s="1"/>
  <c r="A4503" i="4" s="1"/>
  <c r="A4504" i="4" s="1"/>
  <c r="A4505" i="4" s="1"/>
  <c r="A4506" i="4" s="1"/>
  <c r="A4507" i="4" s="1"/>
  <c r="A4508" i="4" s="1"/>
  <c r="A4509" i="4" s="1"/>
  <c r="A4510" i="4" s="1"/>
  <c r="A4511" i="4" s="1"/>
  <c r="A4512" i="4" s="1"/>
  <c r="A4513" i="4" s="1"/>
  <c r="A4514" i="4" s="1"/>
  <c r="A4515" i="4" s="1"/>
  <c r="A4516" i="4" s="1"/>
  <c r="A4517" i="4" s="1"/>
  <c r="A4518" i="4" s="1"/>
  <c r="A4519" i="4" s="1"/>
  <c r="A4520" i="4" s="1"/>
  <c r="A4521" i="4" s="1"/>
  <c r="A4522" i="4" s="1"/>
  <c r="A4523" i="4" s="1"/>
  <c r="A4524" i="4" s="1"/>
  <c r="A4525" i="4" s="1"/>
  <c r="A4526" i="4" s="1"/>
  <c r="A4527" i="4" s="1"/>
  <c r="A4528" i="4" s="1"/>
  <c r="A4529" i="4" s="1"/>
  <c r="A4530" i="4" s="1"/>
  <c r="A4531" i="4" s="1"/>
  <c r="A4532" i="4" s="1"/>
  <c r="A4533" i="4" s="1"/>
  <c r="A4534" i="4" s="1"/>
  <c r="A4535" i="4" s="1"/>
  <c r="A4536" i="4" s="1"/>
  <c r="A4537" i="4" s="1"/>
  <c r="A4538" i="4" s="1"/>
  <c r="A4539" i="4" s="1"/>
  <c r="A4540" i="4" s="1"/>
  <c r="A4541" i="4" s="1"/>
  <c r="A4542" i="4" s="1"/>
  <c r="A4543" i="4" s="1"/>
  <c r="A4544" i="4" s="1"/>
  <c r="A4545" i="4" s="1"/>
  <c r="A4546" i="4" s="1"/>
  <c r="A4547" i="4" s="1"/>
  <c r="A4548" i="4" s="1"/>
  <c r="A4549" i="4" s="1"/>
  <c r="A4550" i="4" s="1"/>
  <c r="A4551" i="4" s="1"/>
  <c r="A4552" i="4" s="1"/>
  <c r="A4553" i="4" s="1"/>
  <c r="A4554" i="4" s="1"/>
  <c r="A4555" i="4" s="1"/>
  <c r="A4556" i="4" s="1"/>
  <c r="A4557" i="4" s="1"/>
  <c r="A4558" i="4" s="1"/>
  <c r="A4559" i="4" s="1"/>
  <c r="A4560" i="4" s="1"/>
  <c r="A4561" i="4" s="1"/>
  <c r="A4562" i="4" s="1"/>
  <c r="A4563" i="4" s="1"/>
  <c r="A4564" i="4" s="1"/>
  <c r="A4565" i="4" s="1"/>
  <c r="A4566" i="4" s="1"/>
  <c r="A4567" i="4" s="1"/>
  <c r="A4568" i="4" s="1"/>
  <c r="A4569" i="4" s="1"/>
  <c r="A4570" i="4" s="1"/>
  <c r="A4571" i="4" s="1"/>
  <c r="A4572" i="4" s="1"/>
  <c r="A4573" i="4" s="1"/>
  <c r="A4574" i="4" s="1"/>
  <c r="A4575" i="4" s="1"/>
  <c r="A4576" i="4" s="1"/>
  <c r="A4577" i="4" s="1"/>
  <c r="A4578" i="4" s="1"/>
  <c r="A4579" i="4" s="1"/>
  <c r="A4580" i="4" s="1"/>
  <c r="A4581" i="4" s="1"/>
  <c r="A4582" i="4" s="1"/>
  <c r="A4583" i="4" s="1"/>
  <c r="A4584" i="4" s="1"/>
  <c r="A4585" i="4" s="1"/>
  <c r="A4586" i="4" s="1"/>
  <c r="A4587" i="4" s="1"/>
  <c r="A4588" i="4" s="1"/>
  <c r="A4589" i="4" s="1"/>
  <c r="A4590" i="4" s="1"/>
  <c r="A4591" i="4" s="1"/>
  <c r="A4592" i="4" s="1"/>
  <c r="A4593" i="4" s="1"/>
  <c r="A4594" i="4" s="1"/>
  <c r="A4595" i="4" s="1"/>
  <c r="A4596" i="4" s="1"/>
  <c r="A4597" i="4" s="1"/>
  <c r="A4598" i="4" s="1"/>
  <c r="A4599" i="4" s="1"/>
  <c r="A4600" i="4" s="1"/>
  <c r="A4601" i="4" s="1"/>
  <c r="A4602" i="4" s="1"/>
  <c r="A4603" i="4" s="1"/>
  <c r="A4604" i="4" s="1"/>
  <c r="A4605" i="4" s="1"/>
  <c r="A4606" i="4" s="1"/>
  <c r="A4607" i="4" s="1"/>
  <c r="A4608" i="4" s="1"/>
  <c r="A4609" i="4" s="1"/>
  <c r="A4610" i="4" s="1"/>
  <c r="A4611" i="4" s="1"/>
  <c r="A4612" i="4" s="1"/>
  <c r="A4613" i="4" s="1"/>
  <c r="A4614" i="4" s="1"/>
  <c r="A4615" i="4" s="1"/>
  <c r="A4616" i="4" s="1"/>
  <c r="A4617" i="4" s="1"/>
  <c r="A4618" i="4" s="1"/>
  <c r="A4619" i="4" s="1"/>
  <c r="A4620" i="4" s="1"/>
  <c r="A4621" i="4" s="1"/>
  <c r="A4622" i="4" s="1"/>
  <c r="A4623" i="4" s="1"/>
  <c r="A4624" i="4" s="1"/>
  <c r="A4625" i="4" s="1"/>
  <c r="A4626" i="4" s="1"/>
  <c r="A4627" i="4" s="1"/>
  <c r="A4628" i="4" s="1"/>
  <c r="A4629" i="4" s="1"/>
  <c r="A4630" i="4" s="1"/>
  <c r="A4631" i="4" s="1"/>
  <c r="A4632" i="4" s="1"/>
  <c r="A4633" i="4" s="1"/>
  <c r="A4634" i="4" s="1"/>
  <c r="A4635" i="4" s="1"/>
  <c r="A4636" i="4" s="1"/>
  <c r="A4637" i="4" s="1"/>
  <c r="A4638" i="4" s="1"/>
  <c r="A4639" i="4" s="1"/>
  <c r="A4640" i="4" s="1"/>
  <c r="A4641" i="4" s="1"/>
  <c r="A4642" i="4" s="1"/>
  <c r="A4643" i="4" s="1"/>
  <c r="A4644" i="4" s="1"/>
  <c r="A4645" i="4" s="1"/>
  <c r="A4646" i="4" s="1"/>
  <c r="A4647" i="4" s="1"/>
  <c r="A4648" i="4" s="1"/>
  <c r="A4649" i="4" s="1"/>
  <c r="A4650" i="4" s="1"/>
  <c r="A4651" i="4" s="1"/>
  <c r="A4652" i="4" s="1"/>
  <c r="A4653" i="4" s="1"/>
  <c r="A4654" i="4" s="1"/>
  <c r="A4655" i="4" s="1"/>
  <c r="A4656" i="4" s="1"/>
  <c r="A4657" i="4" s="1"/>
  <c r="A4658" i="4" s="1"/>
  <c r="A4659" i="4" s="1"/>
  <c r="A4660" i="4" s="1"/>
  <c r="A4661" i="4" s="1"/>
  <c r="A4662" i="4" s="1"/>
  <c r="A4663" i="4" s="1"/>
  <c r="A4664" i="4" s="1"/>
  <c r="A4665" i="4" s="1"/>
  <c r="A4666" i="4" s="1"/>
  <c r="A4667" i="4" s="1"/>
  <c r="A4668" i="4" s="1"/>
  <c r="A4669" i="4" s="1"/>
  <c r="A4670" i="4" s="1"/>
  <c r="A4671" i="4" s="1"/>
  <c r="A4672" i="4" s="1"/>
  <c r="A4673" i="4" s="1"/>
  <c r="A4674" i="4" s="1"/>
  <c r="A4675" i="4" s="1"/>
  <c r="A4676" i="4" s="1"/>
  <c r="A4677" i="4" s="1"/>
  <c r="A4678" i="4" s="1"/>
  <c r="A4679" i="4" s="1"/>
  <c r="A4680" i="4" s="1"/>
  <c r="A4681" i="4" s="1"/>
  <c r="A4682" i="4" s="1"/>
  <c r="A4683" i="4" s="1"/>
  <c r="A4684" i="4" s="1"/>
  <c r="A4685" i="4" s="1"/>
  <c r="A4686" i="4" s="1"/>
  <c r="A4687" i="4" s="1"/>
  <c r="A4688" i="4" s="1"/>
  <c r="A4689" i="4" s="1"/>
  <c r="A4690" i="4" s="1"/>
  <c r="A4691" i="4" s="1"/>
  <c r="A4692" i="4" s="1"/>
  <c r="A4693" i="4" s="1"/>
  <c r="A4694" i="4" s="1"/>
  <c r="A4695" i="4" s="1"/>
  <c r="A4696" i="4" s="1"/>
  <c r="A4697" i="4" s="1"/>
  <c r="A4698" i="4" s="1"/>
  <c r="A4699" i="4" s="1"/>
  <c r="A4700" i="4" s="1"/>
  <c r="A4701" i="4" s="1"/>
  <c r="A4702" i="4" s="1"/>
  <c r="A4703" i="4" s="1"/>
  <c r="A4704" i="4" s="1"/>
  <c r="A4705" i="4" s="1"/>
  <c r="A4706" i="4" s="1"/>
  <c r="A4707" i="4" s="1"/>
  <c r="A4708" i="4" s="1"/>
  <c r="A4709" i="4" s="1"/>
  <c r="A4710" i="4" s="1"/>
  <c r="A4711" i="4" s="1"/>
  <c r="A4712" i="4" s="1"/>
  <c r="A4713" i="4" s="1"/>
  <c r="A4714" i="4" s="1"/>
  <c r="A4715" i="4" s="1"/>
  <c r="A4716" i="4" s="1"/>
  <c r="A4717" i="4" s="1"/>
  <c r="A4718" i="4" s="1"/>
  <c r="A4719" i="4" s="1"/>
  <c r="A4720" i="4" s="1"/>
  <c r="A4721" i="4" s="1"/>
  <c r="A4722" i="4" s="1"/>
  <c r="A4723" i="4" s="1"/>
  <c r="A4724" i="4" s="1"/>
  <c r="A4725" i="4" s="1"/>
  <c r="A4726" i="4" s="1"/>
  <c r="A4727" i="4" s="1"/>
  <c r="A4728" i="4" s="1"/>
  <c r="A4729" i="4" s="1"/>
  <c r="A4730" i="4" s="1"/>
  <c r="A4731" i="4" s="1"/>
  <c r="A4732" i="4" s="1"/>
  <c r="A4733" i="4" s="1"/>
  <c r="A4734" i="4" s="1"/>
  <c r="A4735" i="4" s="1"/>
  <c r="A4736" i="4" s="1"/>
  <c r="A4737" i="4" s="1"/>
  <c r="A4738" i="4" s="1"/>
  <c r="A4739" i="4" s="1"/>
  <c r="A4740" i="4" s="1"/>
  <c r="A4741" i="4" s="1"/>
  <c r="A4742" i="4" s="1"/>
  <c r="A4743" i="4" s="1"/>
  <c r="A4744" i="4" s="1"/>
  <c r="A4745" i="4" s="1"/>
  <c r="A4746" i="4" s="1"/>
  <c r="A4747" i="4" s="1"/>
  <c r="A4748" i="4" s="1"/>
  <c r="A4749" i="4" s="1"/>
  <c r="A4750" i="4" s="1"/>
  <c r="A4751" i="4" s="1"/>
  <c r="A4752" i="4" s="1"/>
  <c r="A4753" i="4" s="1"/>
  <c r="A4754" i="4" s="1"/>
  <c r="A4755" i="4" s="1"/>
  <c r="A4756" i="4" s="1"/>
  <c r="A4757" i="4" s="1"/>
  <c r="A4758" i="4" s="1"/>
  <c r="A4759" i="4" s="1"/>
  <c r="A4760" i="4" s="1"/>
  <c r="A4761" i="4" s="1"/>
  <c r="A4762" i="4" s="1"/>
  <c r="A4763" i="4" s="1"/>
  <c r="A4764" i="4" s="1"/>
  <c r="A4765" i="4" s="1"/>
  <c r="A4766" i="4" s="1"/>
  <c r="A4767" i="4" s="1"/>
  <c r="A4768" i="4" s="1"/>
  <c r="A4769" i="4" s="1"/>
  <c r="A4770" i="4" s="1"/>
  <c r="A4771" i="4" s="1"/>
  <c r="A4772" i="4" s="1"/>
  <c r="A4773" i="4" s="1"/>
  <c r="A4774" i="4" s="1"/>
  <c r="A4775" i="4" s="1"/>
  <c r="A4776" i="4" s="1"/>
  <c r="A4777" i="4" s="1"/>
  <c r="A4778" i="4" s="1"/>
  <c r="A4779" i="4" s="1"/>
  <c r="A4780" i="4" s="1"/>
  <c r="A4781" i="4" s="1"/>
  <c r="A4782" i="4" s="1"/>
  <c r="A4783" i="4" s="1"/>
  <c r="A4784" i="4" s="1"/>
  <c r="A4785" i="4" s="1"/>
  <c r="A4786" i="4" s="1"/>
  <c r="A4787" i="4" s="1"/>
  <c r="A4788" i="4" s="1"/>
  <c r="A4789" i="4" s="1"/>
  <c r="A4790" i="4" s="1"/>
  <c r="A4791" i="4" s="1"/>
  <c r="A4792" i="4" s="1"/>
  <c r="A4793" i="4" s="1"/>
  <c r="A4794" i="4" s="1"/>
  <c r="A4795" i="4" s="1"/>
  <c r="A4796" i="4" s="1"/>
  <c r="A4797" i="4" s="1"/>
  <c r="A4798" i="4" s="1"/>
  <c r="A4799" i="4" s="1"/>
  <c r="A4800" i="4" s="1"/>
  <c r="A4801" i="4" s="1"/>
  <c r="A4802" i="4" s="1"/>
  <c r="A4803" i="4" s="1"/>
  <c r="A4804" i="4" s="1"/>
  <c r="A4805" i="4" s="1"/>
  <c r="A4806" i="4" s="1"/>
  <c r="A4807" i="4" s="1"/>
  <c r="A4808" i="4" s="1"/>
  <c r="A4809" i="4" s="1"/>
  <c r="A4810" i="4" s="1"/>
  <c r="A4811" i="4" s="1"/>
  <c r="A4812" i="4" s="1"/>
  <c r="A4813" i="4" s="1"/>
  <c r="A4814" i="4" s="1"/>
  <c r="A4815" i="4" s="1"/>
  <c r="A4816" i="4" s="1"/>
  <c r="A4817" i="4" s="1"/>
  <c r="A4818" i="4" s="1"/>
  <c r="A4819" i="4" s="1"/>
  <c r="A4820" i="4" s="1"/>
  <c r="A4821" i="4" s="1"/>
  <c r="A4822" i="4" s="1"/>
  <c r="A4823" i="4" s="1"/>
  <c r="A4824" i="4" s="1"/>
  <c r="A4825" i="4" s="1"/>
  <c r="A4826" i="4" s="1"/>
  <c r="A4827" i="4" s="1"/>
  <c r="A4828" i="4" s="1"/>
  <c r="A4829" i="4" s="1"/>
  <c r="A4830" i="4" s="1"/>
  <c r="A4831" i="4" s="1"/>
  <c r="A4832" i="4" s="1"/>
  <c r="A4833" i="4" s="1"/>
  <c r="A4834" i="4" s="1"/>
  <c r="A4835" i="4" s="1"/>
  <c r="A4836" i="4" s="1"/>
  <c r="A4837" i="4" s="1"/>
  <c r="A4838" i="4" s="1"/>
  <c r="A4839" i="4" s="1"/>
  <c r="A4840" i="4" s="1"/>
  <c r="A4841" i="4" s="1"/>
  <c r="A4842" i="4" s="1"/>
  <c r="A4843" i="4" s="1"/>
  <c r="A4844" i="4" s="1"/>
  <c r="A4845" i="4" s="1"/>
  <c r="A4846" i="4" s="1"/>
  <c r="A4847" i="4" s="1"/>
  <c r="A4848" i="4" s="1"/>
  <c r="A4849" i="4" s="1"/>
  <c r="A4850" i="4" s="1"/>
  <c r="A4851" i="4" s="1"/>
  <c r="A4852" i="4" s="1"/>
  <c r="A4853" i="4" s="1"/>
  <c r="A4854" i="4" s="1"/>
  <c r="A4855" i="4" s="1"/>
  <c r="A4856" i="4" s="1"/>
  <c r="A4857" i="4" s="1"/>
  <c r="A4858" i="4" s="1"/>
  <c r="A4859" i="4" s="1"/>
  <c r="A4860" i="4" s="1"/>
  <c r="A4861" i="4" s="1"/>
  <c r="A4862" i="4" s="1"/>
  <c r="A4863" i="4" s="1"/>
  <c r="A4864" i="4" s="1"/>
  <c r="A4865" i="4" s="1"/>
  <c r="A4866" i="4" s="1"/>
  <c r="A4867" i="4" s="1"/>
  <c r="A4868" i="4" s="1"/>
  <c r="A4869" i="4" s="1"/>
  <c r="A4870" i="4" s="1"/>
  <c r="A4871" i="4" s="1"/>
  <c r="A4872" i="4" s="1"/>
  <c r="A4873" i="4" s="1"/>
  <c r="A4874" i="4" s="1"/>
  <c r="A4875" i="4" s="1"/>
  <c r="A4876" i="4" s="1"/>
  <c r="A4877" i="4" s="1"/>
  <c r="A4878" i="4" s="1"/>
  <c r="A4879" i="4" s="1"/>
  <c r="A4880" i="4" s="1"/>
  <c r="A4881" i="4" s="1"/>
  <c r="A4882" i="4" s="1"/>
  <c r="A4883" i="4" s="1"/>
  <c r="A4884" i="4" s="1"/>
  <c r="A4885" i="4" s="1"/>
  <c r="A4886" i="4" s="1"/>
  <c r="A4887" i="4" s="1"/>
  <c r="A4888" i="4" s="1"/>
  <c r="A4889" i="4" s="1"/>
  <c r="A4890" i="4" s="1"/>
  <c r="A4891" i="4" s="1"/>
  <c r="A4892" i="4" s="1"/>
  <c r="A4893" i="4" s="1"/>
  <c r="A4894" i="4" s="1"/>
  <c r="A4895" i="4" s="1"/>
  <c r="A4896" i="4" s="1"/>
  <c r="A4897" i="4" s="1"/>
  <c r="A4898" i="4" s="1"/>
  <c r="A4899" i="4" s="1"/>
  <c r="A4900" i="4" s="1"/>
  <c r="A4901" i="4" s="1"/>
  <c r="A4902" i="4" s="1"/>
  <c r="A4903" i="4" s="1"/>
  <c r="A4904" i="4" s="1"/>
  <c r="A4905" i="4" s="1"/>
  <c r="A4906" i="4" s="1"/>
  <c r="A4907" i="4" s="1"/>
  <c r="A4908" i="4" s="1"/>
  <c r="A4909" i="4" s="1"/>
  <c r="A4910" i="4" s="1"/>
  <c r="A4911" i="4" s="1"/>
  <c r="A4912" i="4" s="1"/>
  <c r="A4913" i="4" s="1"/>
  <c r="A4914" i="4" s="1"/>
  <c r="A4915" i="4" s="1"/>
  <c r="A4916" i="4" s="1"/>
  <c r="A4917" i="4" s="1"/>
  <c r="A4918" i="4" s="1"/>
  <c r="A4919" i="4" s="1"/>
  <c r="A4920" i="4" s="1"/>
  <c r="A4921" i="4" s="1"/>
  <c r="A4922" i="4" s="1"/>
  <c r="A4923" i="4" s="1"/>
  <c r="A4924" i="4" s="1"/>
  <c r="A4925" i="4" s="1"/>
  <c r="A4926" i="4" s="1"/>
  <c r="A4927" i="4" s="1"/>
  <c r="A4928" i="4" s="1"/>
  <c r="A4929" i="4" s="1"/>
  <c r="A4930" i="4" s="1"/>
  <c r="A4931" i="4" s="1"/>
  <c r="A4932" i="4" s="1"/>
  <c r="A4933" i="4" s="1"/>
  <c r="A4934" i="4" s="1"/>
  <c r="A4935" i="4" s="1"/>
  <c r="A4936" i="4" s="1"/>
  <c r="A4937" i="4" s="1"/>
  <c r="A4938" i="4" s="1"/>
  <c r="A4939" i="4" s="1"/>
  <c r="A4940" i="4" s="1"/>
  <c r="A4941" i="4" s="1"/>
  <c r="A4942" i="4" s="1"/>
  <c r="A4943" i="4" s="1"/>
  <c r="A4944" i="4" s="1"/>
  <c r="A4945" i="4" s="1"/>
  <c r="A4946" i="4" s="1"/>
  <c r="A4947" i="4" s="1"/>
  <c r="A4948" i="4" s="1"/>
  <c r="A4949" i="4" s="1"/>
  <c r="A4950" i="4" s="1"/>
  <c r="A4951" i="4" s="1"/>
  <c r="A4952" i="4" s="1"/>
  <c r="A4953" i="4" s="1"/>
  <c r="A4954" i="4" s="1"/>
  <c r="A4955" i="4" s="1"/>
  <c r="A4956" i="4" s="1"/>
  <c r="A4957" i="4" s="1"/>
  <c r="A4958" i="4" s="1"/>
  <c r="A4959" i="4" s="1"/>
  <c r="A4960" i="4" s="1"/>
  <c r="A4961" i="4" s="1"/>
  <c r="A4962" i="4" s="1"/>
  <c r="A4963" i="4" s="1"/>
  <c r="A4964" i="4" s="1"/>
  <c r="A4965" i="4" s="1"/>
  <c r="A4966" i="4" s="1"/>
  <c r="A4967" i="4" s="1"/>
  <c r="A4968" i="4" s="1"/>
  <c r="A4969" i="4" s="1"/>
  <c r="A4970" i="4" s="1"/>
  <c r="A4971" i="4" s="1"/>
  <c r="A4972" i="4" s="1"/>
  <c r="A4973" i="4" s="1"/>
  <c r="A4974" i="4" s="1"/>
  <c r="A4975" i="4" s="1"/>
  <c r="A4976" i="4" s="1"/>
  <c r="A4977" i="4" s="1"/>
  <c r="A4978" i="4" s="1"/>
  <c r="A4979" i="4" s="1"/>
  <c r="A4980" i="4" s="1"/>
  <c r="A4981" i="4" s="1"/>
  <c r="A4982" i="4" s="1"/>
  <c r="A4983" i="4" s="1"/>
  <c r="A4984" i="4" s="1"/>
  <c r="A4985" i="4" s="1"/>
  <c r="A4986" i="4" s="1"/>
  <c r="A4987" i="4" s="1"/>
  <c r="A4988" i="4" s="1"/>
  <c r="A4989" i="4" s="1"/>
  <c r="A4990" i="4" s="1"/>
  <c r="A4991" i="4" s="1"/>
  <c r="A4992" i="4" s="1"/>
  <c r="A4993" i="4" s="1"/>
  <c r="A4994" i="4" s="1"/>
  <c r="A4995" i="4" s="1"/>
  <c r="A4996" i="4" s="1"/>
  <c r="A4997" i="4" s="1"/>
  <c r="A4998" i="4" s="1"/>
  <c r="A4999" i="4" s="1"/>
  <c r="A5000" i="4" s="1"/>
  <c r="A5001" i="4" s="1"/>
  <c r="A5002" i="4" s="1"/>
  <c r="A5003" i="4" s="1"/>
  <c r="A5004" i="4" s="1"/>
  <c r="A5005" i="4" s="1"/>
  <c r="A5006" i="4" s="1"/>
  <c r="A5007" i="4" s="1"/>
  <c r="A5008" i="4" s="1"/>
  <c r="A5009" i="4" s="1"/>
  <c r="A5010" i="4" s="1"/>
  <c r="A5011" i="4" s="1"/>
  <c r="A5012" i="4" s="1"/>
  <c r="A5013" i="4" s="1"/>
  <c r="A5014" i="4" s="1"/>
  <c r="A5015" i="4" s="1"/>
  <c r="A5016" i="4" s="1"/>
  <c r="A5017" i="4" s="1"/>
  <c r="A5018" i="4" s="1"/>
  <c r="A5019" i="4" s="1"/>
  <c r="A5020" i="4" s="1"/>
  <c r="A5021" i="4" s="1"/>
  <c r="A5022" i="4" s="1"/>
  <c r="A5023" i="4" s="1"/>
  <c r="A5024" i="4" s="1"/>
  <c r="A5025" i="4" s="1"/>
  <c r="A5026" i="4" s="1"/>
  <c r="A5027" i="4" s="1"/>
  <c r="A5028" i="4" s="1"/>
  <c r="A5029" i="4" s="1"/>
  <c r="A5030" i="4" s="1"/>
  <c r="A5031" i="4" s="1"/>
  <c r="A5032" i="4" s="1"/>
  <c r="A5033" i="4" s="1"/>
  <c r="A5034" i="4" s="1"/>
  <c r="A5035" i="4" s="1"/>
  <c r="A5036" i="4" s="1"/>
  <c r="A5037" i="4" s="1"/>
  <c r="A5038" i="4" s="1"/>
  <c r="A5039" i="4" s="1"/>
  <c r="A5040" i="4" s="1"/>
  <c r="A5041" i="4" s="1"/>
  <c r="A5042" i="4" s="1"/>
  <c r="A5043" i="4" s="1"/>
  <c r="A5044" i="4" s="1"/>
  <c r="A5045" i="4" s="1"/>
  <c r="A5046" i="4" s="1"/>
  <c r="A5047" i="4" s="1"/>
  <c r="A5048" i="4" s="1"/>
  <c r="A5049" i="4" s="1"/>
  <c r="A5050" i="4" s="1"/>
  <c r="A5051" i="4" s="1"/>
  <c r="A5052" i="4" s="1"/>
  <c r="A5053" i="4" s="1"/>
  <c r="A5054" i="4" s="1"/>
  <c r="A5055" i="4" s="1"/>
  <c r="A5056" i="4" s="1"/>
  <c r="A5057" i="4" s="1"/>
  <c r="A5058" i="4" s="1"/>
  <c r="A5059" i="4" s="1"/>
  <c r="A5060" i="4" s="1"/>
  <c r="A5061" i="4" s="1"/>
  <c r="A5062" i="4" s="1"/>
  <c r="A5063" i="4" s="1"/>
  <c r="A5064" i="4" s="1"/>
  <c r="A5065" i="4" s="1"/>
  <c r="A5066" i="4" s="1"/>
  <c r="A5067" i="4" s="1"/>
  <c r="A5068" i="4" s="1"/>
  <c r="A5069" i="4" s="1"/>
  <c r="A5070" i="4" s="1"/>
  <c r="A5071" i="4" s="1"/>
  <c r="A5072" i="4" s="1"/>
  <c r="A5073" i="4" s="1"/>
  <c r="A5074" i="4" s="1"/>
  <c r="A5075" i="4" s="1"/>
  <c r="A5076" i="4" s="1"/>
  <c r="A5077" i="4" s="1"/>
  <c r="A5078" i="4" s="1"/>
  <c r="A5079" i="4" s="1"/>
  <c r="A5080" i="4" s="1"/>
  <c r="A5081" i="4" s="1"/>
  <c r="A5082" i="4" s="1"/>
  <c r="A5083" i="4" s="1"/>
  <c r="A5084" i="4" s="1"/>
  <c r="A5085" i="4" s="1"/>
  <c r="A5086" i="4" s="1"/>
  <c r="A5087" i="4" s="1"/>
  <c r="A5088" i="4" s="1"/>
  <c r="A5089" i="4" s="1"/>
  <c r="A5090" i="4" s="1"/>
  <c r="A5091" i="4" s="1"/>
  <c r="A5092" i="4" s="1"/>
  <c r="A5093" i="4" s="1"/>
  <c r="A5094" i="4" s="1"/>
  <c r="A5095" i="4" s="1"/>
  <c r="A5096" i="4" s="1"/>
  <c r="A5097" i="4" s="1"/>
  <c r="A5098" i="4" s="1"/>
  <c r="A5099" i="4" s="1"/>
  <c r="A5100" i="4" s="1"/>
  <c r="A5101" i="4" s="1"/>
  <c r="A5102" i="4" s="1"/>
  <c r="A5103" i="4" s="1"/>
  <c r="A5104" i="4" s="1"/>
  <c r="A5105" i="4" s="1"/>
  <c r="A5106" i="4" s="1"/>
  <c r="A5107" i="4" s="1"/>
  <c r="A5108" i="4" s="1"/>
  <c r="A5109" i="4" s="1"/>
  <c r="A5110" i="4" s="1"/>
  <c r="A5111" i="4" s="1"/>
  <c r="A5112" i="4" s="1"/>
  <c r="A5113" i="4" s="1"/>
  <c r="A5114" i="4" s="1"/>
  <c r="A5115" i="4" s="1"/>
  <c r="A5116" i="4" s="1"/>
  <c r="A5117" i="4" s="1"/>
  <c r="A5118" i="4" s="1"/>
  <c r="A5119" i="4" s="1"/>
  <c r="A5120" i="4" s="1"/>
  <c r="A5121" i="4" s="1"/>
  <c r="A5122" i="4" s="1"/>
  <c r="A5123" i="4" s="1"/>
  <c r="A5124" i="4" s="1"/>
  <c r="A5125" i="4" s="1"/>
  <c r="A5126" i="4" s="1"/>
  <c r="A5127" i="4" s="1"/>
  <c r="A5128" i="4" s="1"/>
  <c r="A5129" i="4" s="1"/>
  <c r="A5130" i="4" s="1"/>
  <c r="A5131" i="4" s="1"/>
  <c r="A5132" i="4" s="1"/>
  <c r="A5133" i="4" s="1"/>
  <c r="A5134" i="4" s="1"/>
  <c r="A5135" i="4" s="1"/>
  <c r="A5136" i="4" s="1"/>
  <c r="A5137" i="4" s="1"/>
  <c r="A5138" i="4" s="1"/>
  <c r="A5139" i="4" s="1"/>
  <c r="A5140" i="4" s="1"/>
  <c r="A5141" i="4" s="1"/>
  <c r="A5142" i="4" s="1"/>
  <c r="A5143" i="4" s="1"/>
  <c r="A5144" i="4" s="1"/>
  <c r="A5145" i="4" s="1"/>
  <c r="A5146" i="4" s="1"/>
  <c r="A5147" i="4" s="1"/>
  <c r="A5148" i="4" s="1"/>
  <c r="A5149" i="4" s="1"/>
  <c r="A5150" i="4" s="1"/>
  <c r="A5151" i="4" s="1"/>
  <c r="A5152" i="4" s="1"/>
  <c r="A5153" i="4" s="1"/>
  <c r="A5154" i="4" s="1"/>
  <c r="A5155" i="4" s="1"/>
  <c r="A5156" i="4" s="1"/>
  <c r="A5157" i="4" s="1"/>
  <c r="A5158" i="4" s="1"/>
  <c r="A5159" i="4" s="1"/>
  <c r="A5160" i="4" s="1"/>
  <c r="A5161" i="4" s="1"/>
  <c r="A5162" i="4" s="1"/>
  <c r="A5163" i="4" s="1"/>
  <c r="A5164" i="4" s="1"/>
  <c r="A5165" i="4" s="1"/>
  <c r="A5166" i="4" s="1"/>
  <c r="A5167" i="4" s="1"/>
  <c r="A5168" i="4" s="1"/>
  <c r="A5169" i="4" s="1"/>
  <c r="A5170" i="4" s="1"/>
  <c r="A5171" i="4" s="1"/>
  <c r="A5172" i="4" s="1"/>
  <c r="A5173" i="4" s="1"/>
  <c r="A5174" i="4" s="1"/>
  <c r="A5175" i="4" s="1"/>
  <c r="A5176" i="4" s="1"/>
  <c r="A5177" i="4" s="1"/>
  <c r="A5178" i="4" s="1"/>
  <c r="A5179" i="4" s="1"/>
  <c r="A5180" i="4" s="1"/>
  <c r="A5181" i="4" s="1"/>
  <c r="A5182" i="4" s="1"/>
  <c r="A5183" i="4" s="1"/>
  <c r="A5184" i="4" s="1"/>
  <c r="A5185" i="4" s="1"/>
  <c r="A5186" i="4" s="1"/>
  <c r="A5187" i="4" s="1"/>
  <c r="A5188" i="4" s="1"/>
  <c r="A5189" i="4" s="1"/>
  <c r="A5190" i="4" s="1"/>
  <c r="A5191" i="4" s="1"/>
  <c r="A5192" i="4" s="1"/>
  <c r="A5193" i="4" s="1"/>
  <c r="A5194" i="4" s="1"/>
  <c r="A5195" i="4" s="1"/>
  <c r="A5196" i="4" s="1"/>
  <c r="A5197" i="4" s="1"/>
  <c r="A5198" i="4" s="1"/>
  <c r="A5199" i="4" s="1"/>
  <c r="A5200" i="4" s="1"/>
  <c r="A5201" i="4" s="1"/>
  <c r="A5202" i="4" s="1"/>
  <c r="A5203" i="4" s="1"/>
  <c r="A5204" i="4" s="1"/>
  <c r="A5205" i="4" s="1"/>
  <c r="A5206" i="4" s="1"/>
  <c r="A5207" i="4" s="1"/>
  <c r="A5208" i="4" s="1"/>
  <c r="A5209" i="4" s="1"/>
  <c r="A5210" i="4" s="1"/>
  <c r="A5211" i="4" s="1"/>
  <c r="A5212" i="4" s="1"/>
  <c r="A5213" i="4" s="1"/>
  <c r="A5214" i="4" s="1"/>
  <c r="A5215" i="4" s="1"/>
  <c r="A5216" i="4" s="1"/>
  <c r="A5217" i="4" s="1"/>
  <c r="A5218" i="4" s="1"/>
  <c r="A5219" i="4" s="1"/>
  <c r="A5220" i="4" s="1"/>
  <c r="A5221" i="4" s="1"/>
  <c r="A5222" i="4" s="1"/>
  <c r="A5223" i="4" s="1"/>
  <c r="A5224" i="4" s="1"/>
  <c r="A5225" i="4" s="1"/>
  <c r="A5226" i="4" s="1"/>
  <c r="A5227" i="4" s="1"/>
  <c r="A5228" i="4" s="1"/>
  <c r="A5229" i="4" s="1"/>
  <c r="A5230" i="4" s="1"/>
  <c r="A5231" i="4" s="1"/>
  <c r="A5232" i="4" s="1"/>
  <c r="A5233" i="4" s="1"/>
  <c r="A5234" i="4" s="1"/>
  <c r="A5235" i="4" s="1"/>
  <c r="A5236" i="4" s="1"/>
  <c r="A5237" i="4" s="1"/>
  <c r="A5238" i="4" s="1"/>
  <c r="A5239" i="4" s="1"/>
  <c r="A5240" i="4" s="1"/>
  <c r="A5241" i="4" s="1"/>
  <c r="A5242" i="4" s="1"/>
  <c r="A5243" i="4" s="1"/>
  <c r="A5244" i="4" s="1"/>
  <c r="A5245" i="4" s="1"/>
  <c r="A5246" i="4" s="1"/>
  <c r="A5247" i="4" s="1"/>
  <c r="A5248" i="4" s="1"/>
  <c r="A5249" i="4" s="1"/>
  <c r="A5250" i="4" s="1"/>
  <c r="A5251" i="4" s="1"/>
  <c r="A5252" i="4" s="1"/>
  <c r="A5253" i="4" s="1"/>
  <c r="A5254" i="4" s="1"/>
  <c r="A5255" i="4" s="1"/>
  <c r="A5256" i="4" s="1"/>
  <c r="A5257" i="4" s="1"/>
  <c r="A5258" i="4" s="1"/>
  <c r="A5259" i="4" s="1"/>
  <c r="A5260" i="4" s="1"/>
  <c r="A5261" i="4" s="1"/>
  <c r="A5262" i="4" s="1"/>
  <c r="A5263" i="4" s="1"/>
  <c r="A5264" i="4" s="1"/>
  <c r="A5265" i="4" s="1"/>
  <c r="A5266" i="4" s="1"/>
  <c r="A5267" i="4" s="1"/>
  <c r="A5268" i="4" s="1"/>
  <c r="A5269" i="4" s="1"/>
  <c r="A5270" i="4" s="1"/>
  <c r="A5271" i="4" s="1"/>
  <c r="A5272" i="4" s="1"/>
  <c r="A5273" i="4" s="1"/>
  <c r="A5274" i="4" s="1"/>
  <c r="A5275" i="4" s="1"/>
  <c r="A5276" i="4" s="1"/>
  <c r="A5277" i="4" s="1"/>
  <c r="A5278" i="4" s="1"/>
  <c r="A5279" i="4" s="1"/>
  <c r="A5280" i="4" s="1"/>
  <c r="A5281" i="4" s="1"/>
  <c r="A5282" i="4" s="1"/>
  <c r="A5283" i="4" s="1"/>
  <c r="A5284" i="4" s="1"/>
  <c r="A5285" i="4" s="1"/>
  <c r="A5286" i="4" s="1"/>
  <c r="A5287" i="4" s="1"/>
  <c r="A5288" i="4" s="1"/>
  <c r="A5289" i="4" s="1"/>
  <c r="A5290" i="4" s="1"/>
  <c r="A5291" i="4" s="1"/>
  <c r="A5292" i="4" s="1"/>
  <c r="A5293" i="4" s="1"/>
  <c r="A5294" i="4" s="1"/>
  <c r="A5295" i="4" s="1"/>
  <c r="A5296" i="4" s="1"/>
  <c r="A5297" i="4" s="1"/>
  <c r="A5298" i="4" s="1"/>
  <c r="A5299" i="4" s="1"/>
  <c r="A5300" i="4" s="1"/>
  <c r="A5301" i="4" s="1"/>
  <c r="A5302" i="4" s="1"/>
  <c r="A5303" i="4" s="1"/>
  <c r="A5304" i="4" s="1"/>
  <c r="A5305" i="4" s="1"/>
  <c r="A5306" i="4" s="1"/>
  <c r="A5307" i="4" s="1"/>
  <c r="A5308" i="4" s="1"/>
  <c r="A5309" i="4" s="1"/>
  <c r="A5310" i="4" s="1"/>
  <c r="A5311" i="4" s="1"/>
  <c r="A5312" i="4" s="1"/>
  <c r="A5313" i="4" s="1"/>
  <c r="A5314" i="4" s="1"/>
  <c r="A5315" i="4" s="1"/>
  <c r="A5316" i="4" s="1"/>
  <c r="A5317" i="4" s="1"/>
  <c r="A5318" i="4" s="1"/>
  <c r="A5319" i="4" s="1"/>
  <c r="A5320" i="4" s="1"/>
  <c r="A5321" i="4" s="1"/>
  <c r="A5322" i="4" s="1"/>
  <c r="A5323" i="4" s="1"/>
  <c r="A5324" i="4" s="1"/>
  <c r="A5325" i="4" s="1"/>
  <c r="A5326" i="4" s="1"/>
  <c r="A5327" i="4" s="1"/>
  <c r="A5328" i="4" s="1"/>
  <c r="A5329" i="4" s="1"/>
  <c r="A5330" i="4" s="1"/>
  <c r="A5331" i="4" s="1"/>
  <c r="A5332" i="4" s="1"/>
  <c r="A5333" i="4" s="1"/>
  <c r="A5334" i="4" s="1"/>
  <c r="A5335" i="4" s="1"/>
  <c r="A5336" i="4" s="1"/>
  <c r="A5337" i="4" s="1"/>
  <c r="A5338" i="4" s="1"/>
  <c r="A5339" i="4" s="1"/>
  <c r="A5340" i="4" s="1"/>
  <c r="A5341" i="4" s="1"/>
  <c r="A5342" i="4" s="1"/>
  <c r="A5343" i="4" s="1"/>
  <c r="A5344" i="4" s="1"/>
  <c r="A5345" i="4" s="1"/>
  <c r="A5346" i="4" s="1"/>
  <c r="A5347" i="4" s="1"/>
  <c r="A5348" i="4" s="1"/>
  <c r="A5349" i="4" s="1"/>
  <c r="A5350" i="4" s="1"/>
  <c r="A5351" i="4" s="1"/>
  <c r="A5352" i="4" s="1"/>
  <c r="A5353" i="4" s="1"/>
  <c r="A5354" i="4" s="1"/>
  <c r="A5355" i="4" s="1"/>
  <c r="A5356" i="4" s="1"/>
  <c r="A5357" i="4" s="1"/>
  <c r="A5358" i="4" s="1"/>
  <c r="A5359" i="4" s="1"/>
  <c r="A5360" i="4" s="1"/>
  <c r="A5361" i="4" s="1"/>
  <c r="A5362" i="4" s="1"/>
  <c r="A5363" i="4" s="1"/>
  <c r="A5364" i="4" s="1"/>
  <c r="A5365" i="4" s="1"/>
  <c r="A5366" i="4" s="1"/>
  <c r="A5367" i="4" s="1"/>
  <c r="A5368" i="4" s="1"/>
  <c r="A5369" i="4" s="1"/>
  <c r="A5370" i="4" s="1"/>
  <c r="A5371" i="4" s="1"/>
  <c r="A5372" i="4" s="1"/>
  <c r="A5373" i="4" s="1"/>
  <c r="A5374" i="4" s="1"/>
  <c r="A5375" i="4" s="1"/>
  <c r="A5376" i="4" s="1"/>
  <c r="A5377" i="4" s="1"/>
  <c r="A5378" i="4" s="1"/>
  <c r="A5379" i="4" s="1"/>
  <c r="A5380" i="4" s="1"/>
  <c r="A5381" i="4" s="1"/>
  <c r="A5382" i="4" s="1"/>
  <c r="A5383" i="4" s="1"/>
  <c r="A5384" i="4" s="1"/>
  <c r="A5385" i="4" s="1"/>
  <c r="A5386" i="4" s="1"/>
  <c r="A5387" i="4" s="1"/>
  <c r="A5388" i="4" s="1"/>
  <c r="A5389" i="4" s="1"/>
  <c r="A5390" i="4" s="1"/>
  <c r="A5391" i="4" s="1"/>
  <c r="A5392" i="4" s="1"/>
  <c r="A5393" i="4" s="1"/>
  <c r="A5394" i="4" s="1"/>
  <c r="A5395" i="4" s="1"/>
  <c r="A5396" i="4" s="1"/>
  <c r="A5397" i="4" s="1"/>
  <c r="A5398" i="4" s="1"/>
  <c r="A5399" i="4" s="1"/>
  <c r="A5400" i="4" s="1"/>
  <c r="A5401" i="4" s="1"/>
  <c r="A5402" i="4" s="1"/>
  <c r="A5403" i="4" s="1"/>
  <c r="A5404" i="4" s="1"/>
  <c r="A5405" i="4" s="1"/>
  <c r="A5406" i="4" s="1"/>
  <c r="A5407" i="4" s="1"/>
  <c r="A5408" i="4" s="1"/>
  <c r="A5409" i="4" s="1"/>
  <c r="A5410" i="4" s="1"/>
  <c r="A5411" i="4" s="1"/>
  <c r="A5412" i="4" s="1"/>
  <c r="A5413" i="4" s="1"/>
  <c r="A5414" i="4" s="1"/>
  <c r="A5415" i="4" s="1"/>
  <c r="A5416" i="4" s="1"/>
  <c r="A5417" i="4" s="1"/>
  <c r="A5418" i="4" s="1"/>
  <c r="A5419" i="4" s="1"/>
  <c r="A5420" i="4" s="1"/>
  <c r="A5421" i="4" s="1"/>
  <c r="A5422" i="4" s="1"/>
  <c r="A5423" i="4" s="1"/>
  <c r="A5424" i="4" s="1"/>
  <c r="A5425" i="4" s="1"/>
  <c r="A5426" i="4" s="1"/>
  <c r="A5427" i="4" s="1"/>
  <c r="A5428" i="4" s="1"/>
  <c r="A5429" i="4" s="1"/>
  <c r="A5430" i="4" s="1"/>
  <c r="A5431" i="4" s="1"/>
  <c r="A5432" i="4" s="1"/>
  <c r="A5433" i="4" s="1"/>
  <c r="A5434" i="4" s="1"/>
  <c r="A5435" i="4" s="1"/>
  <c r="A5436" i="4" s="1"/>
  <c r="A5437" i="4" s="1"/>
  <c r="A5438" i="4" s="1"/>
  <c r="A5439" i="4" s="1"/>
  <c r="A5440" i="4" s="1"/>
  <c r="A5441" i="4" s="1"/>
  <c r="A5442" i="4" s="1"/>
  <c r="A5443" i="4" s="1"/>
  <c r="A5444" i="4" s="1"/>
  <c r="A5445" i="4" s="1"/>
  <c r="A5446" i="4" s="1"/>
  <c r="A5447" i="4" s="1"/>
  <c r="A5448" i="4" s="1"/>
  <c r="A5449" i="4" s="1"/>
  <c r="A5450" i="4" s="1"/>
  <c r="A5451" i="4" s="1"/>
  <c r="A5452" i="4" s="1"/>
  <c r="A5453" i="4" s="1"/>
  <c r="A5454" i="4" s="1"/>
  <c r="A5455" i="4" s="1"/>
  <c r="A5456" i="4" s="1"/>
  <c r="A5457" i="4" s="1"/>
  <c r="A5458" i="4" s="1"/>
  <c r="A5459" i="4" s="1"/>
  <c r="A5460" i="4" s="1"/>
  <c r="A5461" i="4" s="1"/>
  <c r="A5462" i="4" s="1"/>
  <c r="A5463" i="4" s="1"/>
  <c r="A5464" i="4" s="1"/>
  <c r="A5465" i="4" s="1"/>
  <c r="A5466" i="4" s="1"/>
  <c r="A5467" i="4" s="1"/>
  <c r="A5468" i="4" s="1"/>
  <c r="A5469" i="4" s="1"/>
  <c r="A5470" i="4" s="1"/>
  <c r="A5471" i="4" s="1"/>
  <c r="A5472" i="4" s="1"/>
  <c r="A5473" i="4" s="1"/>
  <c r="A5474" i="4" s="1"/>
  <c r="A5475" i="4" s="1"/>
  <c r="A5476" i="4" s="1"/>
  <c r="A5477" i="4" s="1"/>
  <c r="A5478" i="4" s="1"/>
  <c r="A5479" i="4" s="1"/>
  <c r="A5480" i="4" s="1"/>
  <c r="A5481" i="4" s="1"/>
  <c r="A5482" i="4" s="1"/>
  <c r="A5483" i="4" s="1"/>
  <c r="A5484" i="4" s="1"/>
  <c r="A5485" i="4" s="1"/>
  <c r="A5486" i="4" s="1"/>
  <c r="A5487" i="4" s="1"/>
  <c r="A5488" i="4" s="1"/>
  <c r="A5489" i="4" s="1"/>
  <c r="A5490" i="4" s="1"/>
  <c r="A5491" i="4" s="1"/>
  <c r="A5492" i="4" s="1"/>
  <c r="A5493" i="4" s="1"/>
  <c r="A5494" i="4" s="1"/>
  <c r="A5495" i="4" s="1"/>
  <c r="A5496" i="4" s="1"/>
  <c r="A5497" i="4" s="1"/>
  <c r="A5498" i="4" s="1"/>
  <c r="A5499" i="4" s="1"/>
  <c r="A5500" i="4" s="1"/>
  <c r="A5501" i="4" s="1"/>
  <c r="A5502" i="4" s="1"/>
  <c r="A5503" i="4" s="1"/>
  <c r="A5504" i="4" s="1"/>
  <c r="A5505" i="4" s="1"/>
  <c r="A5506" i="4" s="1"/>
  <c r="A5507" i="4" s="1"/>
  <c r="A5508" i="4" s="1"/>
  <c r="A5509" i="4" s="1"/>
  <c r="A5510" i="4" s="1"/>
  <c r="A5511" i="4" s="1"/>
  <c r="A5512" i="4" s="1"/>
  <c r="A5513" i="4" s="1"/>
  <c r="A5514" i="4" s="1"/>
  <c r="A5515" i="4" s="1"/>
  <c r="A5516" i="4" s="1"/>
  <c r="A5517" i="4" s="1"/>
  <c r="A5518" i="4" s="1"/>
  <c r="A5519" i="4" s="1"/>
  <c r="A5520" i="4" s="1"/>
  <c r="A5521" i="4" s="1"/>
  <c r="A5522" i="4" s="1"/>
  <c r="A5523" i="4" s="1"/>
  <c r="A5524" i="4" s="1"/>
  <c r="A5525" i="4" s="1"/>
  <c r="A5526" i="4" s="1"/>
  <c r="A5527" i="4" s="1"/>
  <c r="A5528" i="4" s="1"/>
  <c r="A5529" i="4" s="1"/>
  <c r="A5530" i="4" s="1"/>
  <c r="A5531" i="4" s="1"/>
  <c r="A5532" i="4" s="1"/>
  <c r="A5533" i="4" s="1"/>
  <c r="A5534" i="4" s="1"/>
  <c r="A5535" i="4" s="1"/>
  <c r="A5536" i="4" s="1"/>
  <c r="A5537" i="4" s="1"/>
  <c r="A5538" i="4" s="1"/>
  <c r="A5539" i="4" s="1"/>
  <c r="A5540" i="4" s="1"/>
  <c r="A5541" i="4" s="1"/>
  <c r="A5542" i="4" s="1"/>
  <c r="A5543" i="4" s="1"/>
  <c r="A5544" i="4" s="1"/>
  <c r="A5545" i="4" s="1"/>
  <c r="A5546" i="4" s="1"/>
  <c r="A5547" i="4" s="1"/>
  <c r="A5548" i="4" s="1"/>
  <c r="A5549" i="4" s="1"/>
  <c r="A5550" i="4" s="1"/>
  <c r="A5551" i="4" s="1"/>
  <c r="A5552" i="4" s="1"/>
  <c r="A5553" i="4" s="1"/>
  <c r="A5554" i="4" s="1"/>
  <c r="A5555" i="4" s="1"/>
  <c r="A5556" i="4" s="1"/>
  <c r="A5557" i="4" s="1"/>
  <c r="A5558" i="4" s="1"/>
  <c r="A5559" i="4" s="1"/>
  <c r="A5560" i="4" s="1"/>
  <c r="A5561" i="4" s="1"/>
  <c r="A5562" i="4" s="1"/>
  <c r="A5563" i="4" s="1"/>
  <c r="A5564" i="4" s="1"/>
  <c r="A5565" i="4" s="1"/>
  <c r="A5566" i="4" s="1"/>
  <c r="A5567" i="4" s="1"/>
  <c r="A5568" i="4" s="1"/>
  <c r="A5569" i="4" s="1"/>
  <c r="A5570" i="4" s="1"/>
  <c r="A5571" i="4" s="1"/>
  <c r="A5572" i="4" s="1"/>
  <c r="A5573" i="4" s="1"/>
  <c r="A5574" i="4" s="1"/>
  <c r="A5575" i="4" s="1"/>
  <c r="A5576" i="4" s="1"/>
  <c r="A5577" i="4" s="1"/>
  <c r="A5578" i="4" s="1"/>
  <c r="A5579" i="4" s="1"/>
  <c r="A5580" i="4" s="1"/>
  <c r="A5581" i="4" s="1"/>
  <c r="A5582" i="4" s="1"/>
  <c r="A5583" i="4" s="1"/>
  <c r="A5584" i="4" s="1"/>
  <c r="A5585" i="4" s="1"/>
  <c r="A5586" i="4" s="1"/>
  <c r="A5587" i="4" s="1"/>
  <c r="A5588" i="4" s="1"/>
  <c r="A5589" i="4" s="1"/>
  <c r="A5590" i="4" s="1"/>
  <c r="A5591" i="4" s="1"/>
  <c r="A5592" i="4" s="1"/>
  <c r="A5593" i="4" s="1"/>
  <c r="A5594" i="4" s="1"/>
  <c r="A5595" i="4" s="1"/>
  <c r="A5596" i="4" s="1"/>
  <c r="A5597" i="4" s="1"/>
  <c r="A5598" i="4" s="1"/>
  <c r="A5599" i="4" s="1"/>
  <c r="A5600" i="4" s="1"/>
  <c r="A5601" i="4" s="1"/>
  <c r="A5602" i="4" s="1"/>
  <c r="A5603" i="4" s="1"/>
  <c r="A5604" i="4" s="1"/>
  <c r="A5605" i="4" s="1"/>
  <c r="A5606" i="4" s="1"/>
  <c r="A5607" i="4" s="1"/>
  <c r="A5608" i="4" s="1"/>
  <c r="A5609" i="4" s="1"/>
  <c r="A5610" i="4" s="1"/>
  <c r="A5611" i="4" s="1"/>
  <c r="A5612" i="4" s="1"/>
  <c r="A5613" i="4" s="1"/>
  <c r="A5614" i="4" s="1"/>
  <c r="A5615" i="4" s="1"/>
  <c r="A5616" i="4" s="1"/>
  <c r="A5617" i="4" s="1"/>
  <c r="A5618" i="4" s="1"/>
  <c r="A5619" i="4" s="1"/>
  <c r="A5620" i="4" s="1"/>
  <c r="A5621" i="4" s="1"/>
  <c r="A5622" i="4" s="1"/>
  <c r="A5623" i="4" s="1"/>
  <c r="A5624" i="4" s="1"/>
  <c r="A5625" i="4" s="1"/>
  <c r="A5626" i="4" s="1"/>
  <c r="A5627" i="4" s="1"/>
  <c r="A5628" i="4" s="1"/>
  <c r="A5629" i="4" s="1"/>
  <c r="A5630" i="4" s="1"/>
  <c r="A5631" i="4" s="1"/>
  <c r="A5632" i="4" s="1"/>
  <c r="A5633" i="4" s="1"/>
  <c r="A5634" i="4" s="1"/>
  <c r="A5635" i="4" s="1"/>
  <c r="A5636" i="4" s="1"/>
  <c r="A5637" i="4" s="1"/>
  <c r="A5638" i="4" s="1"/>
  <c r="A5639" i="4" s="1"/>
  <c r="A5640" i="4" s="1"/>
  <c r="A5641" i="4" s="1"/>
  <c r="A5642" i="4" s="1"/>
  <c r="A5643" i="4" s="1"/>
  <c r="A5644" i="4" s="1"/>
  <c r="A5645" i="4" s="1"/>
  <c r="A5646" i="4" s="1"/>
  <c r="A5647" i="4" s="1"/>
  <c r="A5648" i="4" s="1"/>
  <c r="A5649" i="4" s="1"/>
  <c r="A5650" i="4" s="1"/>
  <c r="A5651" i="4" s="1"/>
  <c r="A5652" i="4" s="1"/>
  <c r="A5653" i="4" s="1"/>
  <c r="A5654" i="4" s="1"/>
  <c r="A5655" i="4" s="1"/>
  <c r="A5656" i="4" s="1"/>
  <c r="A5657" i="4" s="1"/>
  <c r="A5658" i="4" s="1"/>
  <c r="A5659" i="4" s="1"/>
  <c r="A5660" i="4" s="1"/>
  <c r="A5661" i="4" s="1"/>
  <c r="A5662" i="4" s="1"/>
  <c r="A5663" i="4" s="1"/>
  <c r="A5664" i="4" s="1"/>
  <c r="A5665" i="4" s="1"/>
  <c r="A5666" i="4" s="1"/>
  <c r="A5667" i="4" s="1"/>
  <c r="A5668" i="4" s="1"/>
  <c r="A5669" i="4" s="1"/>
  <c r="A5670" i="4" s="1"/>
  <c r="A5671" i="4" s="1"/>
  <c r="A5672" i="4" s="1"/>
  <c r="A5673" i="4" s="1"/>
  <c r="A5674" i="4" s="1"/>
  <c r="A5675" i="4" s="1"/>
  <c r="A5676" i="4" s="1"/>
  <c r="A5677" i="4" s="1"/>
  <c r="A5678" i="4" s="1"/>
  <c r="A5679" i="4" s="1"/>
  <c r="A5680" i="4" s="1"/>
  <c r="A5681" i="4" s="1"/>
  <c r="A5682" i="4" s="1"/>
  <c r="A5683" i="4" s="1"/>
  <c r="A5684" i="4" s="1"/>
  <c r="A5685" i="4" s="1"/>
  <c r="A5686" i="4" s="1"/>
  <c r="A5687" i="4" s="1"/>
  <c r="A5688" i="4" s="1"/>
  <c r="A5689" i="4" s="1"/>
  <c r="A5690" i="4" s="1"/>
  <c r="A5691" i="4" s="1"/>
  <c r="A5692" i="4" s="1"/>
  <c r="A5693" i="4" s="1"/>
  <c r="A5694" i="4" s="1"/>
  <c r="A5695" i="4" s="1"/>
  <c r="A5696" i="4" s="1"/>
  <c r="A5697" i="4" s="1"/>
  <c r="A5698" i="4" s="1"/>
  <c r="A5699" i="4" s="1"/>
  <c r="A5700" i="4" s="1"/>
  <c r="A5701" i="4" s="1"/>
  <c r="A5702" i="4" s="1"/>
  <c r="A5703" i="4" s="1"/>
  <c r="A5704" i="4" s="1"/>
  <c r="A5705" i="4" s="1"/>
  <c r="A5706" i="4" s="1"/>
  <c r="A5707" i="4" s="1"/>
  <c r="A5708" i="4" s="1"/>
  <c r="A5709" i="4" s="1"/>
  <c r="A5710" i="4" s="1"/>
  <c r="A5711" i="4" s="1"/>
  <c r="A5712" i="4" s="1"/>
  <c r="A5713" i="4" s="1"/>
  <c r="A5714" i="4" s="1"/>
  <c r="A5715" i="4" s="1"/>
  <c r="A5716" i="4" s="1"/>
  <c r="A5717" i="4" s="1"/>
  <c r="A5718" i="4" s="1"/>
  <c r="A5719" i="4" s="1"/>
  <c r="A5720" i="4" s="1"/>
  <c r="A5721" i="4" s="1"/>
  <c r="A5722" i="4" s="1"/>
  <c r="A5723" i="4" s="1"/>
  <c r="A5724" i="4" s="1"/>
  <c r="A5725" i="4" s="1"/>
  <c r="A5726" i="4" s="1"/>
  <c r="A5727" i="4" s="1"/>
  <c r="A5728" i="4" s="1"/>
  <c r="A5729" i="4" s="1"/>
  <c r="A5730" i="4" s="1"/>
  <c r="A5731" i="4" s="1"/>
  <c r="A5732" i="4" s="1"/>
  <c r="A5733" i="4" s="1"/>
  <c r="A5734" i="4" s="1"/>
  <c r="A5735" i="4" s="1"/>
  <c r="A5736" i="4" s="1"/>
  <c r="A5737" i="4" s="1"/>
  <c r="A5738" i="4" s="1"/>
  <c r="A5739" i="4" s="1"/>
  <c r="A5740" i="4" s="1"/>
  <c r="A5741" i="4" s="1"/>
  <c r="A5742" i="4" s="1"/>
  <c r="A5743" i="4" s="1"/>
  <c r="A5744" i="4" s="1"/>
  <c r="A5745" i="4" s="1"/>
  <c r="A5746" i="4" s="1"/>
  <c r="A5747" i="4" s="1"/>
  <c r="A5748" i="4" s="1"/>
  <c r="A5749" i="4" s="1"/>
  <c r="A5750" i="4" s="1"/>
  <c r="A5751" i="4" s="1"/>
  <c r="A5752" i="4" s="1"/>
  <c r="A5753" i="4" s="1"/>
  <c r="A5754" i="4" s="1"/>
  <c r="A5755" i="4" s="1"/>
  <c r="A5756" i="4" s="1"/>
  <c r="A5757" i="4" s="1"/>
  <c r="A5758" i="4" s="1"/>
  <c r="A5759" i="4" s="1"/>
  <c r="A5760" i="4" s="1"/>
  <c r="A5761" i="4" s="1"/>
  <c r="A5762" i="4" s="1"/>
  <c r="A5763" i="4" s="1"/>
  <c r="A5764" i="4" s="1"/>
  <c r="A5765" i="4" s="1"/>
  <c r="A5766" i="4" s="1"/>
  <c r="A5767" i="4" s="1"/>
  <c r="A5768" i="4" s="1"/>
  <c r="A5769" i="4" s="1"/>
  <c r="A5770" i="4" s="1"/>
  <c r="A5771" i="4" s="1"/>
  <c r="A5772" i="4" s="1"/>
  <c r="A5773" i="4" s="1"/>
  <c r="A5774" i="4" s="1"/>
  <c r="A5775" i="4" s="1"/>
  <c r="A5776" i="4" s="1"/>
  <c r="A5777" i="4" s="1"/>
  <c r="A5778" i="4" s="1"/>
  <c r="A5779" i="4" s="1"/>
  <c r="A5780" i="4" s="1"/>
  <c r="A5781" i="4" s="1"/>
  <c r="A5782" i="4" s="1"/>
  <c r="A5783" i="4" s="1"/>
  <c r="A5784" i="4" s="1"/>
  <c r="A5785" i="4" s="1"/>
  <c r="A5786" i="4" s="1"/>
  <c r="A5787" i="4" s="1"/>
  <c r="A5788" i="4" s="1"/>
  <c r="A5789" i="4" s="1"/>
  <c r="A5790" i="4" s="1"/>
  <c r="A5791" i="4" s="1"/>
  <c r="A5792" i="4" s="1"/>
  <c r="A5793" i="4" s="1"/>
  <c r="A5794" i="4" s="1"/>
  <c r="A5795" i="4" s="1"/>
  <c r="A5796" i="4" s="1"/>
  <c r="A5797" i="4" s="1"/>
  <c r="A5798" i="4" s="1"/>
  <c r="A5799" i="4" s="1"/>
  <c r="A5800" i="4" s="1"/>
  <c r="A5801" i="4" s="1"/>
  <c r="A5802" i="4" s="1"/>
  <c r="A5803" i="4" s="1"/>
  <c r="A5804" i="4" s="1"/>
  <c r="A5805" i="4" s="1"/>
  <c r="A5806" i="4" s="1"/>
  <c r="A5807" i="4" s="1"/>
  <c r="A5808" i="4" s="1"/>
  <c r="A5809" i="4" s="1"/>
  <c r="A5810" i="4" s="1"/>
  <c r="A5811" i="4" s="1"/>
  <c r="A5812" i="4" s="1"/>
  <c r="A5813" i="4" s="1"/>
  <c r="A5814" i="4" s="1"/>
  <c r="A5815" i="4" s="1"/>
  <c r="A5816" i="4" s="1"/>
  <c r="A5817" i="4" s="1"/>
  <c r="A5818" i="4" s="1"/>
  <c r="A5819" i="4" s="1"/>
  <c r="A5820" i="4" s="1"/>
  <c r="A5821" i="4" s="1"/>
  <c r="A5822" i="4" s="1"/>
  <c r="A5823" i="4" s="1"/>
  <c r="A5824" i="4" s="1"/>
  <c r="A5825" i="4" s="1"/>
  <c r="A5826" i="4" s="1"/>
  <c r="A5827" i="4" s="1"/>
  <c r="A5828" i="4" s="1"/>
  <c r="A5829" i="4" s="1"/>
  <c r="A5830" i="4" s="1"/>
  <c r="A5831" i="4" s="1"/>
  <c r="A5832" i="4" s="1"/>
  <c r="A5833" i="4" s="1"/>
  <c r="A5834" i="4" s="1"/>
  <c r="A5835" i="4" s="1"/>
  <c r="A5836" i="4" s="1"/>
  <c r="A5837" i="4" s="1"/>
  <c r="A5838" i="4" s="1"/>
  <c r="A5839" i="4" s="1"/>
  <c r="A5840" i="4" s="1"/>
  <c r="A5841" i="4" s="1"/>
  <c r="A5842" i="4" s="1"/>
  <c r="A5843" i="4" s="1"/>
  <c r="A5844" i="4" s="1"/>
  <c r="A5845" i="4" s="1"/>
  <c r="A5846" i="4" s="1"/>
  <c r="A5847" i="4" s="1"/>
  <c r="A5848" i="4" s="1"/>
  <c r="A5849" i="4" s="1"/>
  <c r="A5850" i="4" s="1"/>
  <c r="A5851" i="4" s="1"/>
  <c r="A5852" i="4" s="1"/>
  <c r="A5853" i="4" s="1"/>
  <c r="A5854" i="4" s="1"/>
  <c r="A5855" i="4" s="1"/>
  <c r="A5856" i="4" s="1"/>
  <c r="A5857" i="4" s="1"/>
  <c r="A5858" i="4" s="1"/>
  <c r="A5859" i="4" s="1"/>
  <c r="A5860" i="4" s="1"/>
  <c r="A5861" i="4" s="1"/>
  <c r="A5862" i="4" s="1"/>
  <c r="A5863" i="4" s="1"/>
  <c r="A5864" i="4" s="1"/>
  <c r="A5865" i="4" s="1"/>
  <c r="A5866" i="4" s="1"/>
  <c r="A5867" i="4" s="1"/>
  <c r="A5868" i="4" s="1"/>
  <c r="A5869" i="4" s="1"/>
  <c r="A5870" i="4" s="1"/>
  <c r="A5871" i="4" s="1"/>
  <c r="A5872" i="4" s="1"/>
  <c r="A5873" i="4" s="1"/>
  <c r="A5874" i="4" s="1"/>
  <c r="A5875" i="4" s="1"/>
  <c r="A5876" i="4" s="1"/>
  <c r="A5877" i="4" s="1"/>
  <c r="A5878" i="4" s="1"/>
  <c r="A5879" i="4" s="1"/>
  <c r="A5880" i="4" s="1"/>
  <c r="A5881" i="4" s="1"/>
  <c r="A5882" i="4" s="1"/>
  <c r="A5883" i="4" s="1"/>
  <c r="A5884" i="4" s="1"/>
  <c r="A5885" i="4" s="1"/>
  <c r="A5886" i="4" s="1"/>
  <c r="A5887" i="4" s="1"/>
  <c r="A5888" i="4" s="1"/>
  <c r="A5889" i="4" s="1"/>
  <c r="A5890" i="4" s="1"/>
  <c r="A5891" i="4" s="1"/>
  <c r="A5892" i="4" s="1"/>
  <c r="A5893" i="4" s="1"/>
  <c r="A5894" i="4" s="1"/>
  <c r="A5895" i="4" s="1"/>
  <c r="A5896" i="4" s="1"/>
  <c r="A5897" i="4" s="1"/>
  <c r="A5898" i="4" s="1"/>
  <c r="A5899" i="4" s="1"/>
  <c r="A5900" i="4" s="1"/>
  <c r="A5901" i="4" s="1"/>
  <c r="A5902" i="4" s="1"/>
  <c r="A5903" i="4" s="1"/>
  <c r="A5904" i="4" s="1"/>
  <c r="A5905" i="4" s="1"/>
  <c r="A5906" i="4" s="1"/>
  <c r="A5907" i="4" s="1"/>
  <c r="A5908" i="4" s="1"/>
  <c r="A5909" i="4" s="1"/>
  <c r="A5910" i="4" s="1"/>
  <c r="A5911" i="4" s="1"/>
  <c r="A5912" i="4" s="1"/>
  <c r="A5913" i="4" s="1"/>
  <c r="A5914" i="4" s="1"/>
  <c r="A5915" i="4" s="1"/>
  <c r="A5916" i="4" s="1"/>
  <c r="A5917" i="4" s="1"/>
  <c r="A5918" i="4" s="1"/>
  <c r="A5919" i="4" s="1"/>
  <c r="A5920" i="4" s="1"/>
  <c r="A5921" i="4" s="1"/>
  <c r="A5922" i="4" s="1"/>
  <c r="A5923" i="4" s="1"/>
  <c r="A5924" i="4" s="1"/>
  <c r="A5925" i="4" s="1"/>
  <c r="A5926" i="4" s="1"/>
  <c r="A5927" i="4" s="1"/>
  <c r="A5928" i="4" s="1"/>
  <c r="A5929" i="4" s="1"/>
  <c r="A5930" i="4" s="1"/>
  <c r="A5931" i="4" s="1"/>
  <c r="A5932" i="4" s="1"/>
  <c r="A5933" i="4" s="1"/>
  <c r="A5934" i="4" s="1"/>
  <c r="A5935" i="4" s="1"/>
  <c r="A5936" i="4" s="1"/>
  <c r="A5937" i="4" s="1"/>
  <c r="A5938" i="4" s="1"/>
  <c r="A5939" i="4" s="1"/>
  <c r="A5940" i="4" s="1"/>
  <c r="A5941" i="4" s="1"/>
  <c r="A5942" i="4" s="1"/>
  <c r="A5943" i="4" s="1"/>
  <c r="A5944" i="4" s="1"/>
  <c r="A5945" i="4" s="1"/>
  <c r="A5946" i="4" s="1"/>
  <c r="A5947" i="4" s="1"/>
  <c r="A5948" i="4" s="1"/>
  <c r="A5949" i="4" s="1"/>
  <c r="A5950" i="4" s="1"/>
  <c r="A5951" i="4" s="1"/>
  <c r="A5952" i="4" s="1"/>
  <c r="A5953" i="4" s="1"/>
  <c r="A5954" i="4" s="1"/>
  <c r="A5955" i="4" s="1"/>
  <c r="A5956" i="4" s="1"/>
  <c r="A5957" i="4" s="1"/>
  <c r="A5958" i="4" s="1"/>
  <c r="A5959" i="4" s="1"/>
  <c r="A5960" i="4" s="1"/>
  <c r="A5961" i="4" s="1"/>
  <c r="A5962" i="4" s="1"/>
  <c r="A5963" i="4" s="1"/>
  <c r="A5964" i="4" s="1"/>
  <c r="A5965" i="4" s="1"/>
  <c r="A5966" i="4" s="1"/>
  <c r="A5967" i="4" s="1"/>
  <c r="A5968" i="4" s="1"/>
  <c r="A5969" i="4" s="1"/>
  <c r="A5970" i="4" s="1"/>
  <c r="A5971" i="4" s="1"/>
  <c r="A5972" i="4" s="1"/>
  <c r="A5973" i="4" s="1"/>
  <c r="A5974" i="4" s="1"/>
  <c r="A5975" i="4" s="1"/>
  <c r="A5976" i="4" s="1"/>
  <c r="A5977" i="4" s="1"/>
  <c r="A5978" i="4" s="1"/>
  <c r="A5979" i="4" s="1"/>
  <c r="A5980" i="4" s="1"/>
  <c r="A5981" i="4" s="1"/>
  <c r="A5982" i="4" s="1"/>
  <c r="A5983" i="4" s="1"/>
  <c r="A5984" i="4" s="1"/>
  <c r="A5985" i="4" s="1"/>
  <c r="A5986" i="4" s="1"/>
  <c r="A5987" i="4" s="1"/>
  <c r="A5988" i="4" s="1"/>
  <c r="A5989" i="4" s="1"/>
  <c r="A5990" i="4" s="1"/>
  <c r="A5991" i="4" s="1"/>
  <c r="A5992" i="4" s="1"/>
  <c r="A5993" i="4" s="1"/>
  <c r="A5994" i="4" s="1"/>
  <c r="A5995" i="4" s="1"/>
  <c r="A5996" i="4" s="1"/>
  <c r="A5997" i="4" s="1"/>
  <c r="A5998" i="4" s="1"/>
  <c r="A5999" i="4" s="1"/>
  <c r="A6000" i="4" s="1"/>
  <c r="A6001" i="4" s="1"/>
  <c r="A6002" i="4" s="1"/>
  <c r="A6003" i="4" s="1"/>
  <c r="A6004" i="4" s="1"/>
  <c r="A6005" i="4" s="1"/>
  <c r="A6006" i="4" s="1"/>
  <c r="A6007" i="4" s="1"/>
  <c r="A6008" i="4" s="1"/>
  <c r="A6009" i="4" s="1"/>
  <c r="A6010" i="4" s="1"/>
  <c r="A6011" i="4" s="1"/>
  <c r="A6012" i="4" s="1"/>
  <c r="A6013" i="4" s="1"/>
  <c r="A6014" i="4" s="1"/>
  <c r="A6015" i="4" s="1"/>
  <c r="A6016" i="4" s="1"/>
  <c r="A6017" i="4" s="1"/>
  <c r="A6018" i="4" s="1"/>
  <c r="A6019" i="4" s="1"/>
  <c r="A6020" i="4" s="1"/>
  <c r="A6021" i="4" s="1"/>
  <c r="A6022" i="4" s="1"/>
  <c r="A6023" i="4" s="1"/>
  <c r="A6024" i="4" s="1"/>
  <c r="A6025" i="4" s="1"/>
  <c r="A6026" i="4" s="1"/>
  <c r="A6027" i="4" s="1"/>
  <c r="A6028" i="4" s="1"/>
  <c r="A6029" i="4" s="1"/>
  <c r="A6030" i="4" s="1"/>
  <c r="A6031" i="4" s="1"/>
  <c r="A6032" i="4" s="1"/>
  <c r="A6033" i="4" s="1"/>
  <c r="A6034" i="4" s="1"/>
  <c r="A6035" i="4" s="1"/>
  <c r="A6036" i="4" s="1"/>
  <c r="A6037" i="4" s="1"/>
  <c r="A6038" i="4" s="1"/>
  <c r="A6039" i="4" s="1"/>
  <c r="A6040" i="4" s="1"/>
  <c r="A6041" i="4" s="1"/>
  <c r="A6042" i="4" s="1"/>
  <c r="A6043" i="4" s="1"/>
  <c r="A6044" i="4" s="1"/>
  <c r="A6045" i="4" s="1"/>
  <c r="A6046" i="4" s="1"/>
  <c r="A6047" i="4" s="1"/>
  <c r="A6048" i="4" s="1"/>
  <c r="A6049" i="4" s="1"/>
  <c r="A6050" i="4" s="1"/>
  <c r="A6051" i="4" s="1"/>
  <c r="A6052" i="4" s="1"/>
  <c r="A6053" i="4" s="1"/>
  <c r="A6054" i="4" s="1"/>
  <c r="A6055" i="4" s="1"/>
  <c r="A6056" i="4" s="1"/>
  <c r="A6057" i="4" s="1"/>
  <c r="A6058" i="4" s="1"/>
  <c r="A6059" i="4" s="1"/>
  <c r="A6060" i="4" s="1"/>
  <c r="A6061" i="4" s="1"/>
  <c r="A6062" i="4" s="1"/>
  <c r="A6063" i="4" s="1"/>
  <c r="A6064" i="4" s="1"/>
  <c r="A6065" i="4" s="1"/>
  <c r="A6066" i="4" s="1"/>
  <c r="A6067" i="4" s="1"/>
  <c r="A6068" i="4" s="1"/>
  <c r="A6069" i="4" s="1"/>
  <c r="A6070" i="4" s="1"/>
  <c r="A6071" i="4" s="1"/>
  <c r="A6072" i="4" s="1"/>
  <c r="A6073" i="4" s="1"/>
  <c r="A6074" i="4" s="1"/>
  <c r="A6075" i="4" s="1"/>
  <c r="A6076" i="4" s="1"/>
  <c r="A6077" i="4" s="1"/>
  <c r="A6078" i="4" s="1"/>
  <c r="A6079" i="4" s="1"/>
  <c r="A6080" i="4" s="1"/>
  <c r="A6081" i="4" s="1"/>
  <c r="A6082" i="4" s="1"/>
  <c r="A6083" i="4" s="1"/>
  <c r="A6084" i="4" s="1"/>
  <c r="A6085" i="4" s="1"/>
  <c r="A6086" i="4" s="1"/>
  <c r="A6087" i="4" s="1"/>
  <c r="A6088" i="4" s="1"/>
  <c r="A6089" i="4" s="1"/>
  <c r="A6090" i="4" s="1"/>
  <c r="A6091" i="4" s="1"/>
  <c r="A6092" i="4" s="1"/>
  <c r="A6093" i="4" s="1"/>
  <c r="A6094" i="4" s="1"/>
  <c r="A6095" i="4" s="1"/>
  <c r="A6096" i="4" s="1"/>
  <c r="A6097" i="4" s="1"/>
  <c r="A6098" i="4" s="1"/>
  <c r="A6099" i="4" s="1"/>
  <c r="A6100" i="4" s="1"/>
  <c r="A6101" i="4" s="1"/>
  <c r="A6102" i="4" s="1"/>
  <c r="A6103" i="4" s="1"/>
  <c r="A6104" i="4" s="1"/>
  <c r="A6105" i="4" s="1"/>
  <c r="A6106" i="4" s="1"/>
  <c r="A6107" i="4" s="1"/>
  <c r="A6108" i="4" s="1"/>
  <c r="A6109" i="4" s="1"/>
  <c r="A6110" i="4" s="1"/>
  <c r="A6111" i="4" s="1"/>
  <c r="A6112" i="4" s="1"/>
  <c r="A6113" i="4" s="1"/>
  <c r="A6114" i="4" s="1"/>
  <c r="A6115" i="4" s="1"/>
  <c r="A6116" i="4" s="1"/>
  <c r="A6117" i="4" s="1"/>
  <c r="A6118" i="4" s="1"/>
  <c r="A6119" i="4" s="1"/>
  <c r="A6120" i="4" s="1"/>
  <c r="A6121" i="4" s="1"/>
  <c r="A6122" i="4" s="1"/>
  <c r="A6123" i="4" s="1"/>
  <c r="A6124" i="4" s="1"/>
  <c r="A6125" i="4" s="1"/>
  <c r="A6126" i="4" s="1"/>
  <c r="A6127" i="4" s="1"/>
  <c r="A6128" i="4" s="1"/>
  <c r="A6129" i="4" s="1"/>
  <c r="A6130" i="4" s="1"/>
  <c r="A6131" i="4" s="1"/>
  <c r="A6132" i="4" s="1"/>
  <c r="A6133" i="4" s="1"/>
  <c r="A6134" i="4" s="1"/>
  <c r="A6135" i="4" s="1"/>
  <c r="A6136" i="4" s="1"/>
  <c r="A6137" i="4" s="1"/>
  <c r="A6138" i="4" s="1"/>
  <c r="A6139" i="4" s="1"/>
  <c r="A6140" i="4" s="1"/>
  <c r="A6141" i="4" s="1"/>
  <c r="A6142" i="4" s="1"/>
  <c r="A6143" i="4" s="1"/>
  <c r="A6144" i="4" s="1"/>
  <c r="A6145" i="4" s="1"/>
  <c r="A6146" i="4" s="1"/>
  <c r="A6147" i="4" s="1"/>
  <c r="A6148" i="4" s="1"/>
  <c r="A6149" i="4" s="1"/>
  <c r="A6150" i="4" s="1"/>
  <c r="A6151" i="4" s="1"/>
  <c r="A6152" i="4" s="1"/>
  <c r="A6153" i="4" s="1"/>
  <c r="A6154" i="4" s="1"/>
  <c r="A6155" i="4" s="1"/>
  <c r="A6156" i="4" s="1"/>
  <c r="A6157" i="4" s="1"/>
  <c r="A6158" i="4" s="1"/>
  <c r="A6159" i="4" s="1"/>
  <c r="A6160" i="4" s="1"/>
  <c r="A6161" i="4" s="1"/>
  <c r="A6162" i="4" s="1"/>
  <c r="A6163" i="4" s="1"/>
  <c r="A6164" i="4" s="1"/>
  <c r="A6165" i="4" s="1"/>
  <c r="A6166" i="4" s="1"/>
  <c r="A6167" i="4" s="1"/>
  <c r="A6168" i="4" s="1"/>
  <c r="A6169" i="4" s="1"/>
  <c r="A6170" i="4" s="1"/>
  <c r="A6171" i="4" s="1"/>
  <c r="A6172" i="4" s="1"/>
  <c r="A6173" i="4" s="1"/>
  <c r="A6174" i="4" s="1"/>
  <c r="A6175" i="4" s="1"/>
  <c r="A6176" i="4" s="1"/>
  <c r="A6177" i="4" s="1"/>
  <c r="A6178" i="4" s="1"/>
  <c r="A6179" i="4" s="1"/>
  <c r="A6180" i="4" s="1"/>
  <c r="A6181" i="4" s="1"/>
  <c r="A6182" i="4" s="1"/>
  <c r="A6183" i="4" s="1"/>
  <c r="A6184" i="4" s="1"/>
  <c r="A6185" i="4" s="1"/>
  <c r="A6186" i="4" s="1"/>
  <c r="A6187" i="4" s="1"/>
  <c r="A6188" i="4" s="1"/>
  <c r="A6189" i="4" s="1"/>
  <c r="A6190" i="4" s="1"/>
  <c r="A6191" i="4" s="1"/>
  <c r="A6192" i="4" s="1"/>
  <c r="A6193" i="4" s="1"/>
  <c r="A6194" i="4" s="1"/>
  <c r="A6195" i="4" s="1"/>
  <c r="A6196" i="4" s="1"/>
  <c r="A6197" i="4" s="1"/>
  <c r="A6198" i="4" s="1"/>
  <c r="A6199" i="4" s="1"/>
  <c r="A6200" i="4" s="1"/>
  <c r="A6201" i="4" s="1"/>
  <c r="A6202" i="4" s="1"/>
  <c r="A6203" i="4" s="1"/>
  <c r="A6204" i="4" s="1"/>
  <c r="A6205" i="4" s="1"/>
  <c r="A6206" i="4" s="1"/>
  <c r="A6207" i="4" s="1"/>
  <c r="A6208" i="4" s="1"/>
  <c r="A6209" i="4" s="1"/>
  <c r="A6210" i="4" s="1"/>
  <c r="A6211" i="4" s="1"/>
  <c r="A6212" i="4" s="1"/>
  <c r="A6213" i="4" s="1"/>
  <c r="A6214" i="4" s="1"/>
  <c r="A6215" i="4" s="1"/>
  <c r="A6216" i="4" s="1"/>
  <c r="A6217" i="4" s="1"/>
  <c r="A6218" i="4" s="1"/>
  <c r="A6219" i="4" s="1"/>
  <c r="A6220" i="4" s="1"/>
  <c r="A6221" i="4" s="1"/>
  <c r="A6222" i="4" s="1"/>
  <c r="A6223" i="4" s="1"/>
  <c r="A6224" i="4" s="1"/>
  <c r="A6225" i="4" s="1"/>
  <c r="A6226" i="4" s="1"/>
  <c r="A6227" i="4" s="1"/>
  <c r="A6228" i="4" s="1"/>
  <c r="A6229" i="4" s="1"/>
  <c r="A6230" i="4" s="1"/>
  <c r="A6231" i="4" s="1"/>
  <c r="A6232" i="4" s="1"/>
  <c r="A6233" i="4" s="1"/>
  <c r="A6234" i="4" s="1"/>
  <c r="A6235" i="4" s="1"/>
  <c r="A6236" i="4" s="1"/>
  <c r="A6237" i="4" s="1"/>
  <c r="A6238" i="4" s="1"/>
  <c r="A6239" i="4" s="1"/>
  <c r="A6240" i="4" s="1"/>
  <c r="A6241" i="4" s="1"/>
  <c r="A6242" i="4" s="1"/>
  <c r="A6243" i="4" s="1"/>
  <c r="A6244" i="4" s="1"/>
  <c r="A6245" i="4" s="1"/>
  <c r="A6246" i="4" s="1"/>
  <c r="A6247" i="4" s="1"/>
  <c r="A6248" i="4" s="1"/>
  <c r="A6249" i="4" s="1"/>
  <c r="A6250" i="4" s="1"/>
  <c r="A6251" i="4" s="1"/>
  <c r="A6252" i="4" s="1"/>
  <c r="A6253" i="4" s="1"/>
  <c r="A6254" i="4" s="1"/>
  <c r="A6255" i="4" s="1"/>
  <c r="A6256" i="4" s="1"/>
  <c r="A6257" i="4" s="1"/>
  <c r="A6258" i="4" s="1"/>
  <c r="A6259" i="4" s="1"/>
  <c r="A6260" i="4" s="1"/>
  <c r="A6261" i="4" s="1"/>
  <c r="A6262" i="4" s="1"/>
  <c r="A6263" i="4" s="1"/>
  <c r="A6264" i="4" s="1"/>
  <c r="A6265" i="4" s="1"/>
  <c r="A6266" i="4" s="1"/>
  <c r="A6267" i="4" s="1"/>
  <c r="A6268" i="4" s="1"/>
  <c r="A6269" i="4" s="1"/>
  <c r="A6270" i="4" s="1"/>
  <c r="A6271" i="4" s="1"/>
  <c r="A6272" i="4" s="1"/>
  <c r="A6273" i="4" s="1"/>
  <c r="A6274" i="4" s="1"/>
  <c r="A6275" i="4" s="1"/>
  <c r="A6276" i="4" s="1"/>
  <c r="A6277" i="4" s="1"/>
  <c r="A6278" i="4" s="1"/>
  <c r="A6279" i="4" s="1"/>
  <c r="A6280" i="4" s="1"/>
  <c r="A6281" i="4" s="1"/>
  <c r="A6282" i="4" s="1"/>
  <c r="A6283" i="4" s="1"/>
  <c r="A6284" i="4" s="1"/>
  <c r="A6285" i="4" s="1"/>
  <c r="A6286" i="4" s="1"/>
  <c r="A6287" i="4" s="1"/>
  <c r="A6288" i="4" s="1"/>
  <c r="A6289" i="4" s="1"/>
  <c r="A6290" i="4" s="1"/>
  <c r="A6291" i="4" s="1"/>
  <c r="A6292" i="4" s="1"/>
  <c r="A6293" i="4" s="1"/>
  <c r="A6294" i="4" s="1"/>
  <c r="A6295" i="4" s="1"/>
  <c r="A6296" i="4" s="1"/>
  <c r="A6297" i="4" s="1"/>
  <c r="A6298" i="4" s="1"/>
  <c r="A6299" i="4" s="1"/>
  <c r="A6300" i="4" s="1"/>
  <c r="A6301" i="4" s="1"/>
  <c r="A6302" i="4" s="1"/>
  <c r="A6303" i="4" s="1"/>
  <c r="A6304" i="4" s="1"/>
  <c r="A6305" i="4" s="1"/>
  <c r="A6306" i="4" s="1"/>
  <c r="A6307" i="4" s="1"/>
  <c r="A6308" i="4" s="1"/>
  <c r="A6309" i="4" s="1"/>
  <c r="A6310" i="4" s="1"/>
  <c r="A6311" i="4" s="1"/>
  <c r="A6312" i="4" s="1"/>
  <c r="A6313" i="4" s="1"/>
  <c r="A6314" i="4" s="1"/>
  <c r="A6315" i="4" s="1"/>
  <c r="A6316" i="4" s="1"/>
  <c r="A6317" i="4" s="1"/>
  <c r="A6318" i="4" s="1"/>
  <c r="A6319" i="4" s="1"/>
  <c r="A6320" i="4" s="1"/>
  <c r="A6321" i="4" s="1"/>
  <c r="A6322" i="4" s="1"/>
  <c r="A6323" i="4" s="1"/>
  <c r="A6324" i="4" s="1"/>
  <c r="A6325" i="4" s="1"/>
  <c r="A6326" i="4" s="1"/>
  <c r="A6327" i="4" s="1"/>
  <c r="A6328" i="4" s="1"/>
  <c r="A6329" i="4" s="1"/>
  <c r="A6330" i="4" s="1"/>
  <c r="A6331" i="4" s="1"/>
  <c r="A6332" i="4" s="1"/>
  <c r="A6333" i="4" s="1"/>
  <c r="A6334" i="4" s="1"/>
  <c r="A6335" i="4" s="1"/>
  <c r="A6336" i="4" s="1"/>
  <c r="A6337" i="4" s="1"/>
  <c r="A6338" i="4" s="1"/>
  <c r="A6339" i="4" s="1"/>
  <c r="A6340" i="4" s="1"/>
  <c r="A6341" i="4" s="1"/>
  <c r="A6342" i="4" s="1"/>
  <c r="A6343" i="4" s="1"/>
  <c r="A6344" i="4" s="1"/>
  <c r="A6345" i="4" s="1"/>
  <c r="A6346" i="4" s="1"/>
  <c r="A6347" i="4" s="1"/>
  <c r="A6348" i="4" s="1"/>
  <c r="A6349" i="4" s="1"/>
  <c r="A6350" i="4" s="1"/>
  <c r="A6351" i="4" s="1"/>
  <c r="A6352" i="4" s="1"/>
  <c r="A6353" i="4" s="1"/>
  <c r="A6354" i="4" s="1"/>
  <c r="A6355" i="4" s="1"/>
  <c r="A6356" i="4" s="1"/>
  <c r="A6357" i="4" s="1"/>
  <c r="A6358" i="4" s="1"/>
  <c r="A6359" i="4" s="1"/>
  <c r="A6360" i="4" s="1"/>
  <c r="A6361" i="4" s="1"/>
  <c r="A6362" i="4" s="1"/>
  <c r="A6363" i="4" s="1"/>
  <c r="A6364" i="4" s="1"/>
  <c r="A6365" i="4" s="1"/>
  <c r="A6366" i="4" s="1"/>
  <c r="A6367" i="4" s="1"/>
  <c r="A6368" i="4" s="1"/>
  <c r="A6369" i="4" s="1"/>
  <c r="A6370" i="4" s="1"/>
  <c r="A6371" i="4" s="1"/>
  <c r="A6372" i="4" s="1"/>
  <c r="A6373" i="4" s="1"/>
  <c r="A6374" i="4" s="1"/>
  <c r="A6375" i="4" s="1"/>
  <c r="A6376" i="4" s="1"/>
  <c r="A6377" i="4" s="1"/>
  <c r="A6378" i="4" s="1"/>
  <c r="A6379" i="4" s="1"/>
  <c r="A6380" i="4" s="1"/>
  <c r="A6381" i="4" s="1"/>
  <c r="A6382" i="4" s="1"/>
  <c r="A6383" i="4" s="1"/>
  <c r="A6384" i="4" s="1"/>
  <c r="A6385" i="4" s="1"/>
  <c r="A6386" i="4" s="1"/>
  <c r="A6387" i="4" s="1"/>
  <c r="A6388" i="4" s="1"/>
  <c r="A6389" i="4" s="1"/>
  <c r="A6390" i="4" s="1"/>
  <c r="A6391" i="4" s="1"/>
  <c r="A6392" i="4" s="1"/>
  <c r="A6393" i="4" s="1"/>
  <c r="A6394" i="4" s="1"/>
  <c r="A6395" i="4" s="1"/>
  <c r="A6396" i="4" s="1"/>
  <c r="A6397" i="4" s="1"/>
  <c r="A6398" i="4" s="1"/>
  <c r="A6399" i="4" s="1"/>
  <c r="A6400" i="4" s="1"/>
  <c r="A6401" i="4" s="1"/>
  <c r="A6402" i="4" s="1"/>
  <c r="A6403" i="4" s="1"/>
  <c r="A6404" i="4" s="1"/>
  <c r="A6405" i="4" s="1"/>
  <c r="A6406" i="4" s="1"/>
  <c r="A6407" i="4" s="1"/>
  <c r="A6408" i="4" s="1"/>
  <c r="A6409" i="4" s="1"/>
  <c r="A6410" i="4" s="1"/>
  <c r="A6411" i="4" s="1"/>
  <c r="A6412" i="4" s="1"/>
  <c r="A6413" i="4" s="1"/>
  <c r="A6414" i="4" s="1"/>
  <c r="A6415" i="4" s="1"/>
  <c r="A6416" i="4" s="1"/>
  <c r="A6417" i="4" s="1"/>
  <c r="A6418" i="4" s="1"/>
  <c r="A6419" i="4" s="1"/>
  <c r="A6420" i="4" s="1"/>
  <c r="A6421" i="4" s="1"/>
  <c r="A6422" i="4" s="1"/>
  <c r="A6423" i="4" s="1"/>
  <c r="A6424" i="4" s="1"/>
  <c r="A6425" i="4" s="1"/>
  <c r="A6426" i="4" s="1"/>
  <c r="A6427" i="4" s="1"/>
  <c r="A6428" i="4" s="1"/>
  <c r="A6429" i="4" s="1"/>
  <c r="A6430" i="4" s="1"/>
  <c r="A6431" i="4" s="1"/>
  <c r="A6432" i="4" s="1"/>
  <c r="A6433" i="4" s="1"/>
  <c r="A6434" i="4" s="1"/>
  <c r="A6435" i="4" s="1"/>
  <c r="A6436" i="4" s="1"/>
  <c r="A6437" i="4" s="1"/>
  <c r="A6438" i="4" s="1"/>
  <c r="A6439" i="4" s="1"/>
  <c r="A6440" i="4" s="1"/>
  <c r="A6441" i="4" s="1"/>
  <c r="A6442" i="4" s="1"/>
  <c r="A6443" i="4" s="1"/>
  <c r="A6444" i="4" s="1"/>
  <c r="A6445" i="4" s="1"/>
  <c r="A6446" i="4" s="1"/>
  <c r="A6447" i="4" s="1"/>
  <c r="A6448" i="4" s="1"/>
  <c r="A6449" i="4" s="1"/>
  <c r="A6450" i="4" s="1"/>
  <c r="A6451" i="4" s="1"/>
  <c r="A6452" i="4" s="1"/>
  <c r="A6453" i="4" s="1"/>
  <c r="A6454" i="4" s="1"/>
  <c r="A6455" i="4" s="1"/>
  <c r="A6456" i="4" s="1"/>
  <c r="A6457" i="4" s="1"/>
  <c r="A6458" i="4" s="1"/>
  <c r="A6459" i="4" s="1"/>
  <c r="A6460" i="4" s="1"/>
  <c r="A6461" i="4" s="1"/>
  <c r="A6462" i="4" s="1"/>
  <c r="A6463" i="4" s="1"/>
  <c r="A6464" i="4" s="1"/>
  <c r="A6465" i="4" s="1"/>
  <c r="A6466" i="4" s="1"/>
  <c r="A6467" i="4" s="1"/>
  <c r="A6468" i="4" s="1"/>
  <c r="A6469" i="4" s="1"/>
  <c r="A6470" i="4" s="1"/>
  <c r="A6471" i="4" s="1"/>
  <c r="A6472" i="4" s="1"/>
  <c r="A6473" i="4" s="1"/>
  <c r="A6474" i="4" s="1"/>
  <c r="A6475" i="4" s="1"/>
  <c r="A6476" i="4" s="1"/>
  <c r="A6477" i="4" s="1"/>
  <c r="A6478" i="4" s="1"/>
  <c r="A6479" i="4" s="1"/>
  <c r="A6480" i="4" s="1"/>
  <c r="A6481" i="4" s="1"/>
  <c r="A6482" i="4" s="1"/>
  <c r="A6483" i="4" s="1"/>
  <c r="A6484" i="4" s="1"/>
  <c r="A6485" i="4" s="1"/>
  <c r="A6486" i="4" s="1"/>
  <c r="A6487" i="4" s="1"/>
  <c r="A6488" i="4" s="1"/>
  <c r="A6489" i="4" s="1"/>
  <c r="A6490" i="4" s="1"/>
  <c r="A6491" i="4" s="1"/>
  <c r="A6492" i="4" s="1"/>
  <c r="A6493" i="4" s="1"/>
  <c r="A6494" i="4" s="1"/>
  <c r="A6495" i="4" s="1"/>
  <c r="A6496" i="4" s="1"/>
  <c r="A6497" i="4" s="1"/>
  <c r="A6498" i="4" s="1"/>
  <c r="A6499" i="4" s="1"/>
  <c r="A6500" i="4" s="1"/>
  <c r="A6501" i="4" s="1"/>
  <c r="A6502" i="4" s="1"/>
  <c r="A6503" i="4" s="1"/>
  <c r="A6504" i="4" s="1"/>
  <c r="A6505" i="4" s="1"/>
  <c r="A6506" i="4" s="1"/>
  <c r="A6507" i="4" s="1"/>
  <c r="A6508" i="4" s="1"/>
  <c r="A6509" i="4" s="1"/>
  <c r="A6510" i="4" s="1"/>
  <c r="A6511" i="4" s="1"/>
  <c r="A6512" i="4" s="1"/>
  <c r="A6513" i="4" s="1"/>
  <c r="A6514" i="4" s="1"/>
  <c r="A6515" i="4" s="1"/>
  <c r="A6516" i="4" s="1"/>
  <c r="A6517" i="4" s="1"/>
  <c r="A6518" i="4" s="1"/>
  <c r="A6519" i="4" s="1"/>
  <c r="A6520" i="4" s="1"/>
  <c r="A6521" i="4" s="1"/>
  <c r="A6522" i="4" s="1"/>
  <c r="A6523" i="4" s="1"/>
  <c r="A6524" i="4" s="1"/>
  <c r="A6525" i="4" s="1"/>
  <c r="A6526" i="4" s="1"/>
  <c r="A6527" i="4" s="1"/>
  <c r="A6528" i="4" s="1"/>
  <c r="A6529" i="4" s="1"/>
  <c r="A6530" i="4" s="1"/>
  <c r="A6531" i="4" s="1"/>
  <c r="A6532" i="4" s="1"/>
  <c r="A6533" i="4" s="1"/>
  <c r="A6534" i="4" s="1"/>
  <c r="A6535" i="4" s="1"/>
  <c r="A6536" i="4" s="1"/>
  <c r="A6537" i="4" s="1"/>
  <c r="A6538" i="4" s="1"/>
  <c r="A6539" i="4" s="1"/>
  <c r="A6540" i="4" s="1"/>
  <c r="A6541" i="4" s="1"/>
  <c r="A6542" i="4" s="1"/>
  <c r="A6543" i="4" s="1"/>
  <c r="A6544" i="4" s="1"/>
  <c r="A6545" i="4" s="1"/>
  <c r="A6546" i="4" s="1"/>
  <c r="A6547" i="4" s="1"/>
  <c r="A6548" i="4" s="1"/>
  <c r="A6549" i="4" s="1"/>
  <c r="A6550" i="4" s="1"/>
  <c r="A6551" i="4" s="1"/>
  <c r="A6552" i="4" s="1"/>
  <c r="A6553" i="4" s="1"/>
  <c r="A6554" i="4" s="1"/>
  <c r="A6555" i="4" s="1"/>
  <c r="A6556" i="4" s="1"/>
  <c r="A6557" i="4" s="1"/>
  <c r="A6558" i="4" s="1"/>
  <c r="A6559" i="4" s="1"/>
  <c r="A6560" i="4" s="1"/>
  <c r="A6561" i="4" s="1"/>
  <c r="A6562" i="4" s="1"/>
  <c r="A6563" i="4" s="1"/>
  <c r="A6564" i="4" s="1"/>
  <c r="A6565" i="4" s="1"/>
  <c r="A6566" i="4" s="1"/>
  <c r="A6567" i="4" s="1"/>
  <c r="A6568" i="4" s="1"/>
  <c r="A6569" i="4" s="1"/>
  <c r="A6570" i="4" s="1"/>
  <c r="A6571" i="4" s="1"/>
  <c r="A6572" i="4" s="1"/>
  <c r="A6573" i="4" s="1"/>
  <c r="A6574" i="4" s="1"/>
  <c r="A6575" i="4" s="1"/>
  <c r="A6576" i="4" s="1"/>
  <c r="A6577" i="4" s="1"/>
  <c r="A6578" i="4" s="1"/>
  <c r="A6579" i="4" s="1"/>
  <c r="A6580" i="4" s="1"/>
  <c r="A6581" i="4" s="1"/>
  <c r="A6582" i="4" s="1"/>
  <c r="A6583" i="4" s="1"/>
  <c r="A6584" i="4" s="1"/>
  <c r="A6585" i="4" s="1"/>
  <c r="A6586" i="4" s="1"/>
  <c r="A6587" i="4" s="1"/>
  <c r="A6588" i="4" s="1"/>
  <c r="A6589" i="4" s="1"/>
  <c r="A6590" i="4" s="1"/>
  <c r="A6591" i="4" s="1"/>
  <c r="A6592" i="4" s="1"/>
  <c r="A6593" i="4" s="1"/>
  <c r="A6594" i="4" s="1"/>
  <c r="A6595" i="4" s="1"/>
  <c r="A6596" i="4" s="1"/>
  <c r="A6597" i="4" s="1"/>
  <c r="A6598" i="4" s="1"/>
  <c r="A6599" i="4" s="1"/>
  <c r="A6600" i="4" s="1"/>
  <c r="A6601" i="4" s="1"/>
  <c r="A6602" i="4" s="1"/>
  <c r="A6603" i="4" s="1"/>
  <c r="A6604" i="4" s="1"/>
  <c r="A6605" i="4" s="1"/>
  <c r="A6606" i="4" s="1"/>
  <c r="A6607" i="4" s="1"/>
  <c r="A6608" i="4" s="1"/>
  <c r="A6609" i="4" s="1"/>
  <c r="A6610" i="4" s="1"/>
  <c r="A6611" i="4" s="1"/>
  <c r="A6612" i="4" s="1"/>
  <c r="A6613" i="4" s="1"/>
  <c r="A6614" i="4" s="1"/>
  <c r="A6615" i="4" s="1"/>
  <c r="A6616" i="4" s="1"/>
  <c r="A6617" i="4" s="1"/>
  <c r="A6618" i="4" s="1"/>
  <c r="A6619" i="4" s="1"/>
  <c r="A6620" i="4" s="1"/>
  <c r="A6621" i="4" s="1"/>
  <c r="A6622" i="4" s="1"/>
  <c r="A6623" i="4" s="1"/>
  <c r="A6624" i="4" s="1"/>
  <c r="A6625" i="4" s="1"/>
  <c r="A6626" i="4" s="1"/>
  <c r="A6627" i="4" s="1"/>
  <c r="A6628" i="4" s="1"/>
  <c r="A6629" i="4" s="1"/>
  <c r="A6630" i="4" s="1"/>
  <c r="A6631" i="4" s="1"/>
  <c r="A6632" i="4" s="1"/>
  <c r="A6633" i="4" s="1"/>
  <c r="A6634" i="4" s="1"/>
  <c r="A6635" i="4" s="1"/>
  <c r="A6636" i="4" s="1"/>
  <c r="A6637" i="4" s="1"/>
  <c r="A6638" i="4" s="1"/>
  <c r="A6639" i="4" s="1"/>
  <c r="A6640" i="4" s="1"/>
  <c r="A6641" i="4" s="1"/>
  <c r="A6642" i="4" s="1"/>
  <c r="A6643" i="4" s="1"/>
  <c r="A6644" i="4" s="1"/>
  <c r="A6645" i="4" s="1"/>
  <c r="A6646" i="4" s="1"/>
  <c r="A6647" i="4" s="1"/>
  <c r="A6648" i="4" s="1"/>
  <c r="A6649" i="4" s="1"/>
  <c r="A6650" i="4" s="1"/>
  <c r="A6651" i="4" s="1"/>
  <c r="A6652" i="4" s="1"/>
  <c r="A6653" i="4" s="1"/>
  <c r="A6654" i="4" s="1"/>
  <c r="A6655" i="4" s="1"/>
  <c r="A6656" i="4" s="1"/>
  <c r="A6657" i="4" s="1"/>
  <c r="A6658" i="4" s="1"/>
  <c r="A6659" i="4" s="1"/>
  <c r="A6660" i="4" s="1"/>
  <c r="A6661" i="4" s="1"/>
  <c r="A6662" i="4" s="1"/>
  <c r="A6663" i="4" s="1"/>
  <c r="A6664" i="4" s="1"/>
  <c r="A6665" i="4" s="1"/>
  <c r="A6666" i="4" s="1"/>
  <c r="A6667" i="4" s="1"/>
  <c r="A6668" i="4" s="1"/>
  <c r="A6669" i="4" s="1"/>
  <c r="A6670" i="4" s="1"/>
  <c r="A6671" i="4" s="1"/>
  <c r="A6672" i="4" s="1"/>
  <c r="A6673" i="4" s="1"/>
  <c r="A6674" i="4" s="1"/>
  <c r="A6675" i="4" s="1"/>
  <c r="A6676" i="4" s="1"/>
  <c r="A6677" i="4" s="1"/>
  <c r="A6678" i="4" s="1"/>
  <c r="A6679" i="4" s="1"/>
  <c r="A6680" i="4" s="1"/>
  <c r="A6681" i="4" s="1"/>
  <c r="A6682" i="4" s="1"/>
  <c r="A6683" i="4" s="1"/>
  <c r="A6684" i="4" s="1"/>
  <c r="A6685" i="4" s="1"/>
  <c r="A6686" i="4" s="1"/>
  <c r="A6687" i="4" s="1"/>
  <c r="A6688" i="4" s="1"/>
  <c r="A6689" i="4" s="1"/>
  <c r="A6690" i="4" s="1"/>
  <c r="A6691" i="4" s="1"/>
  <c r="A6692" i="4" s="1"/>
  <c r="A6693" i="4" s="1"/>
  <c r="A6694" i="4" s="1"/>
  <c r="A6695" i="4" s="1"/>
  <c r="A6696" i="4" s="1"/>
  <c r="A6697" i="4" s="1"/>
  <c r="A6698" i="4" s="1"/>
  <c r="A6699" i="4" s="1"/>
  <c r="A6700" i="4" s="1"/>
  <c r="A6701" i="4" s="1"/>
  <c r="A6702" i="4" s="1"/>
  <c r="A6703" i="4" s="1"/>
  <c r="A6704" i="4" s="1"/>
  <c r="A6705" i="4" s="1"/>
  <c r="A6706" i="4" s="1"/>
  <c r="A6707" i="4" s="1"/>
  <c r="A6708" i="4" s="1"/>
  <c r="A6709" i="4" s="1"/>
  <c r="A6710" i="4" s="1"/>
  <c r="A6711" i="4" s="1"/>
  <c r="A6712" i="4" s="1"/>
  <c r="A6713" i="4" s="1"/>
  <c r="A6714" i="4" s="1"/>
  <c r="A6715" i="4" s="1"/>
  <c r="A6716" i="4" s="1"/>
  <c r="A6717" i="4" s="1"/>
  <c r="A6718" i="4" s="1"/>
  <c r="A6719" i="4" s="1"/>
  <c r="A6720" i="4" s="1"/>
  <c r="A6721" i="4" s="1"/>
  <c r="A6722" i="4" s="1"/>
  <c r="A6723" i="4" s="1"/>
  <c r="A6724" i="4" s="1"/>
  <c r="A6725" i="4" s="1"/>
  <c r="A6726" i="4" s="1"/>
  <c r="A6727" i="4" s="1"/>
  <c r="A6728" i="4" s="1"/>
  <c r="A6729" i="4" s="1"/>
  <c r="A6730" i="4" s="1"/>
  <c r="A6731" i="4" s="1"/>
  <c r="A6732" i="4" s="1"/>
  <c r="A6733" i="4" s="1"/>
  <c r="A6734" i="4" s="1"/>
  <c r="A6735" i="4" s="1"/>
  <c r="A6736" i="4" s="1"/>
  <c r="A6737" i="4" s="1"/>
  <c r="A6738" i="4" s="1"/>
  <c r="A6739" i="4" s="1"/>
  <c r="A6740" i="4" s="1"/>
  <c r="A6741" i="4" s="1"/>
  <c r="A6742" i="4" s="1"/>
  <c r="A6743" i="4" s="1"/>
  <c r="A6744" i="4" s="1"/>
  <c r="A6745" i="4" s="1"/>
  <c r="A6746" i="4" s="1"/>
  <c r="A6747" i="4" s="1"/>
  <c r="A6748" i="4" s="1"/>
  <c r="A6749" i="4" s="1"/>
  <c r="A6750" i="4" s="1"/>
  <c r="A6751" i="4" s="1"/>
  <c r="A6752" i="4" s="1"/>
  <c r="A6753" i="4" s="1"/>
  <c r="A6754" i="4" s="1"/>
  <c r="A6755" i="4" s="1"/>
  <c r="A6756" i="4" s="1"/>
  <c r="A6757" i="4" s="1"/>
  <c r="A6758" i="4" s="1"/>
  <c r="A6759" i="4" s="1"/>
  <c r="A6760" i="4" s="1"/>
  <c r="A6761" i="4" s="1"/>
  <c r="A6762" i="4" s="1"/>
  <c r="A6763" i="4" s="1"/>
  <c r="A6764" i="4" s="1"/>
  <c r="A6765" i="4" s="1"/>
  <c r="A6766" i="4" s="1"/>
  <c r="A6767" i="4" s="1"/>
  <c r="A6768" i="4" s="1"/>
  <c r="A6769" i="4" s="1"/>
  <c r="A6770" i="4" s="1"/>
  <c r="A6771" i="4" s="1"/>
  <c r="A6772" i="4" s="1"/>
  <c r="A6773" i="4" s="1"/>
  <c r="A6774" i="4" s="1"/>
  <c r="A6775" i="4" s="1"/>
  <c r="A6776" i="4" s="1"/>
  <c r="A6777" i="4" s="1"/>
  <c r="A6778" i="4" s="1"/>
  <c r="A6779" i="4" s="1"/>
  <c r="A6780" i="4" s="1"/>
  <c r="A6781" i="4" s="1"/>
  <c r="A6782" i="4" s="1"/>
  <c r="A6783" i="4" s="1"/>
  <c r="A6784" i="4" s="1"/>
  <c r="A6785" i="4" s="1"/>
  <c r="A6786" i="4" s="1"/>
  <c r="A6787" i="4" s="1"/>
  <c r="A6788" i="4" s="1"/>
  <c r="A6789" i="4" s="1"/>
  <c r="A6790" i="4" s="1"/>
  <c r="A6791" i="4" s="1"/>
  <c r="A6792" i="4" s="1"/>
  <c r="A6793" i="4" s="1"/>
  <c r="A6794" i="4" s="1"/>
  <c r="A6795" i="4" s="1"/>
  <c r="A6796" i="4" s="1"/>
  <c r="A6797" i="4" s="1"/>
  <c r="A6798" i="4" s="1"/>
  <c r="A6799" i="4" s="1"/>
  <c r="A6800" i="4" s="1"/>
  <c r="A6801" i="4" s="1"/>
  <c r="A6802" i="4" s="1"/>
  <c r="A6803" i="4" s="1"/>
  <c r="A6804" i="4" s="1"/>
  <c r="A6805" i="4" s="1"/>
  <c r="A6806" i="4" s="1"/>
  <c r="A6807" i="4" s="1"/>
  <c r="A6808" i="4" s="1"/>
  <c r="A6809" i="4" s="1"/>
  <c r="A6810" i="4" s="1"/>
  <c r="A6811" i="4" s="1"/>
  <c r="A6812" i="4" s="1"/>
  <c r="A6813" i="4" s="1"/>
  <c r="A6814" i="4" s="1"/>
  <c r="A6815" i="4" s="1"/>
  <c r="A6816" i="4" s="1"/>
  <c r="A6817" i="4" s="1"/>
  <c r="A6818" i="4" s="1"/>
  <c r="A6819" i="4" s="1"/>
  <c r="A6820" i="4" s="1"/>
  <c r="A6821" i="4" s="1"/>
  <c r="A6822" i="4" s="1"/>
  <c r="A6823" i="4" s="1"/>
  <c r="A6824" i="4" s="1"/>
  <c r="A6825" i="4" s="1"/>
  <c r="A6826" i="4" s="1"/>
  <c r="A6827" i="4" s="1"/>
  <c r="A6828" i="4" s="1"/>
  <c r="A6829" i="4" s="1"/>
  <c r="A6830" i="4" s="1"/>
  <c r="A6831" i="4" s="1"/>
  <c r="A6832" i="4" s="1"/>
  <c r="A6833" i="4" s="1"/>
  <c r="A6834" i="4" s="1"/>
  <c r="A6835" i="4" s="1"/>
  <c r="A6836" i="4" s="1"/>
  <c r="A6837" i="4" s="1"/>
  <c r="A6838" i="4" s="1"/>
  <c r="A6839" i="4" s="1"/>
  <c r="A6840" i="4" s="1"/>
  <c r="A6841" i="4" s="1"/>
  <c r="A6842" i="4" s="1"/>
  <c r="A6843" i="4" s="1"/>
  <c r="A6844" i="4" s="1"/>
  <c r="A6845" i="4" s="1"/>
  <c r="A6846" i="4" s="1"/>
  <c r="A6847" i="4" s="1"/>
  <c r="A6848" i="4" s="1"/>
  <c r="A6849" i="4" s="1"/>
  <c r="A6850" i="4" s="1"/>
  <c r="A6851" i="4" s="1"/>
  <c r="A6852" i="4" s="1"/>
  <c r="A6853" i="4" s="1"/>
  <c r="A6854" i="4" s="1"/>
  <c r="A6855" i="4" s="1"/>
  <c r="A6856" i="4" s="1"/>
  <c r="A6857" i="4" s="1"/>
  <c r="A6858" i="4" s="1"/>
  <c r="A6859" i="4" s="1"/>
  <c r="A6860" i="4" s="1"/>
  <c r="A6861" i="4" s="1"/>
  <c r="A6862" i="4" s="1"/>
  <c r="A6863" i="4" s="1"/>
  <c r="A6864" i="4" s="1"/>
  <c r="A6865" i="4" s="1"/>
  <c r="A6866" i="4" s="1"/>
  <c r="A6867" i="4" s="1"/>
  <c r="A6868" i="4" s="1"/>
  <c r="A6869" i="4" s="1"/>
  <c r="A6870" i="4" s="1"/>
  <c r="A6871" i="4" s="1"/>
  <c r="A6872" i="4" s="1"/>
  <c r="A6873" i="4" s="1"/>
  <c r="A6874" i="4" s="1"/>
  <c r="A6875" i="4" s="1"/>
  <c r="A6876" i="4" s="1"/>
  <c r="A6877" i="4" s="1"/>
  <c r="A6878" i="4" s="1"/>
  <c r="A6879" i="4" s="1"/>
  <c r="A6880" i="4" s="1"/>
  <c r="A6881" i="4" s="1"/>
  <c r="A6882" i="4" s="1"/>
  <c r="A6883" i="4" s="1"/>
  <c r="A6884" i="4" s="1"/>
  <c r="A6885" i="4" s="1"/>
  <c r="A6886" i="4" s="1"/>
  <c r="A6887" i="4" s="1"/>
  <c r="A6888" i="4" s="1"/>
  <c r="A6889" i="4" s="1"/>
  <c r="A6890" i="4" s="1"/>
  <c r="A6891" i="4" s="1"/>
  <c r="A6892" i="4" s="1"/>
  <c r="A6893" i="4" s="1"/>
  <c r="A6894" i="4" s="1"/>
  <c r="A6895" i="4" s="1"/>
  <c r="A6896" i="4" s="1"/>
  <c r="A6897" i="4" s="1"/>
  <c r="A6898" i="4" s="1"/>
  <c r="A6899" i="4" s="1"/>
  <c r="A6900" i="4" s="1"/>
  <c r="A6901" i="4" s="1"/>
  <c r="A6902" i="4" s="1"/>
  <c r="A6903" i="4" s="1"/>
  <c r="A6904" i="4" s="1"/>
  <c r="A6905" i="4" s="1"/>
  <c r="A6906" i="4" s="1"/>
  <c r="A6907" i="4" s="1"/>
  <c r="A6908" i="4" s="1"/>
  <c r="A6909" i="4" s="1"/>
  <c r="A6910" i="4" s="1"/>
  <c r="A6911" i="4" s="1"/>
  <c r="A6912" i="4" s="1"/>
  <c r="A6913" i="4" s="1"/>
  <c r="A6914" i="4" s="1"/>
  <c r="A6915" i="4" s="1"/>
  <c r="A6916" i="4" s="1"/>
  <c r="A6917" i="4" s="1"/>
  <c r="A6918" i="4" s="1"/>
  <c r="A6919" i="4" s="1"/>
  <c r="A6920" i="4" s="1"/>
  <c r="A6921" i="4" s="1"/>
  <c r="A6922" i="4" s="1"/>
  <c r="A6923" i="4" s="1"/>
  <c r="A6924" i="4" s="1"/>
  <c r="A6925" i="4" s="1"/>
  <c r="A6926" i="4" s="1"/>
  <c r="A6927" i="4" s="1"/>
  <c r="A6928" i="4" s="1"/>
  <c r="A6929" i="4" s="1"/>
  <c r="A6930" i="4" s="1"/>
  <c r="A6931" i="4" s="1"/>
  <c r="A6932" i="4" s="1"/>
  <c r="A6933" i="4" s="1"/>
  <c r="A6934" i="4" s="1"/>
  <c r="A6935" i="4" s="1"/>
  <c r="A6936" i="4" s="1"/>
  <c r="A6937" i="4" s="1"/>
  <c r="A6938" i="4" s="1"/>
  <c r="A6939" i="4" s="1"/>
  <c r="A6940" i="4" s="1"/>
  <c r="A6941" i="4" s="1"/>
  <c r="A6942" i="4" s="1"/>
  <c r="A6943" i="4" s="1"/>
  <c r="A6944" i="4" s="1"/>
  <c r="A6945" i="4" s="1"/>
  <c r="A6946" i="4" s="1"/>
  <c r="A6947" i="4" s="1"/>
  <c r="A6948" i="4" s="1"/>
  <c r="A6949" i="4" s="1"/>
  <c r="A6950" i="4" s="1"/>
  <c r="A6951" i="4" s="1"/>
  <c r="A6952" i="4" s="1"/>
  <c r="A6953" i="4" s="1"/>
  <c r="A6954" i="4" s="1"/>
  <c r="A6955" i="4" s="1"/>
  <c r="A6956" i="4" s="1"/>
  <c r="A6957" i="4" s="1"/>
  <c r="A6958" i="4" s="1"/>
  <c r="A6959" i="4" s="1"/>
  <c r="A6960" i="4" s="1"/>
  <c r="A6961" i="4" s="1"/>
  <c r="A6962" i="4" s="1"/>
  <c r="A6963" i="4" s="1"/>
  <c r="A6964" i="4" s="1"/>
  <c r="A6965" i="4" s="1"/>
  <c r="A6966" i="4" s="1"/>
  <c r="A6967" i="4" s="1"/>
  <c r="A6968" i="4" s="1"/>
  <c r="A6969" i="4" s="1"/>
  <c r="A6970" i="4" s="1"/>
  <c r="A6971" i="4" s="1"/>
  <c r="A6972" i="4" s="1"/>
  <c r="A6973" i="4" s="1"/>
  <c r="A6974" i="4" s="1"/>
  <c r="A6975" i="4" s="1"/>
  <c r="A6976" i="4" s="1"/>
  <c r="A6977" i="4" s="1"/>
  <c r="A6978" i="4" s="1"/>
  <c r="A6979" i="4" s="1"/>
  <c r="A6980" i="4" s="1"/>
  <c r="A6981" i="4" s="1"/>
  <c r="A6982" i="4" s="1"/>
  <c r="A6983" i="4" s="1"/>
  <c r="A6984" i="4" s="1"/>
  <c r="A6985" i="4" s="1"/>
  <c r="A6986" i="4" s="1"/>
  <c r="A6987" i="4" s="1"/>
  <c r="A6988" i="4" s="1"/>
  <c r="A6989" i="4" s="1"/>
  <c r="A6990" i="4" s="1"/>
  <c r="A6991" i="4" s="1"/>
  <c r="A6992" i="4" s="1"/>
  <c r="A6993" i="4" s="1"/>
  <c r="A6994" i="4" s="1"/>
  <c r="A6995" i="4" s="1"/>
  <c r="A6996" i="4" s="1"/>
  <c r="A6997" i="4" s="1"/>
  <c r="A6998" i="4" s="1"/>
  <c r="A6999" i="4" s="1"/>
  <c r="A7000" i="4" s="1"/>
  <c r="A7001" i="4" s="1"/>
  <c r="A7002" i="4" s="1"/>
  <c r="A7003" i="4" s="1"/>
  <c r="A7004" i="4" s="1"/>
  <c r="A7005" i="4" s="1"/>
  <c r="A7006" i="4" s="1"/>
  <c r="A7007" i="4" s="1"/>
  <c r="A7008" i="4" s="1"/>
  <c r="A7009" i="4" s="1"/>
  <c r="A7010" i="4" s="1"/>
  <c r="A7011" i="4" s="1"/>
  <c r="A7012" i="4" s="1"/>
  <c r="A7013" i="4" s="1"/>
  <c r="A7014" i="4" s="1"/>
  <c r="A7015" i="4" s="1"/>
  <c r="A7016" i="4" s="1"/>
  <c r="A7017" i="4" s="1"/>
  <c r="A7018" i="4" s="1"/>
  <c r="A7019" i="4" s="1"/>
  <c r="A7020" i="4" s="1"/>
  <c r="A7021" i="4" s="1"/>
  <c r="A7022" i="4" s="1"/>
  <c r="A7023" i="4" s="1"/>
  <c r="A7024" i="4" s="1"/>
  <c r="A7025" i="4" s="1"/>
  <c r="A7026" i="4" s="1"/>
  <c r="A7027" i="4" s="1"/>
  <c r="A7028" i="4" s="1"/>
  <c r="A7029" i="4" s="1"/>
  <c r="A7030" i="4" s="1"/>
  <c r="A7031" i="4" s="1"/>
  <c r="A7032" i="4" s="1"/>
  <c r="A7033" i="4" s="1"/>
  <c r="A7034" i="4" s="1"/>
  <c r="A7035" i="4" s="1"/>
  <c r="A7036" i="4" s="1"/>
  <c r="A7037" i="4" s="1"/>
  <c r="A7038" i="4" s="1"/>
  <c r="A7039" i="4" s="1"/>
  <c r="A7040" i="4" s="1"/>
  <c r="A7041" i="4" s="1"/>
  <c r="A7042" i="4" s="1"/>
  <c r="A7043" i="4" s="1"/>
  <c r="A7044" i="4" s="1"/>
  <c r="A7045" i="4" s="1"/>
  <c r="A7046" i="4" s="1"/>
  <c r="A7047" i="4" s="1"/>
  <c r="A7048" i="4" s="1"/>
  <c r="A7049" i="4" s="1"/>
  <c r="A7050" i="4" s="1"/>
  <c r="A7051" i="4" s="1"/>
  <c r="A7052" i="4" s="1"/>
  <c r="A7053" i="4" s="1"/>
  <c r="A7054" i="4" s="1"/>
  <c r="A7055" i="4" s="1"/>
  <c r="A7056" i="4" s="1"/>
  <c r="A7057" i="4" s="1"/>
  <c r="A7058" i="4" s="1"/>
  <c r="A7059" i="4" s="1"/>
  <c r="A7060" i="4" s="1"/>
  <c r="A7061" i="4" s="1"/>
  <c r="A7062" i="4" s="1"/>
  <c r="A7063" i="4" s="1"/>
  <c r="A7064" i="4" s="1"/>
  <c r="A7065" i="4" s="1"/>
  <c r="A7066" i="4" s="1"/>
  <c r="A7067" i="4" s="1"/>
  <c r="A7068" i="4" s="1"/>
  <c r="A7069" i="4" s="1"/>
  <c r="A7070" i="4" s="1"/>
  <c r="A7071" i="4" s="1"/>
  <c r="A7072" i="4" s="1"/>
  <c r="A7073" i="4" s="1"/>
  <c r="A7074" i="4" s="1"/>
  <c r="A7075" i="4" s="1"/>
  <c r="A7076" i="4" s="1"/>
  <c r="A7077" i="4" s="1"/>
  <c r="A7078" i="4" s="1"/>
  <c r="A7079" i="4" s="1"/>
  <c r="A7080" i="4" s="1"/>
  <c r="A7081" i="4" s="1"/>
  <c r="A7082" i="4" s="1"/>
  <c r="A7083" i="4" s="1"/>
  <c r="A7084" i="4" s="1"/>
  <c r="A7085" i="4" s="1"/>
  <c r="A7086" i="4" s="1"/>
  <c r="A7087" i="4" s="1"/>
  <c r="A7088" i="4" s="1"/>
  <c r="A7089" i="4" s="1"/>
  <c r="A7090" i="4" s="1"/>
  <c r="A7091" i="4" s="1"/>
  <c r="A7092" i="4" s="1"/>
  <c r="A7093" i="4" s="1"/>
  <c r="A7094" i="4" s="1"/>
  <c r="A7095" i="4" s="1"/>
  <c r="A7096" i="4" s="1"/>
  <c r="A7097" i="4" s="1"/>
  <c r="A7098" i="4" s="1"/>
  <c r="A7099" i="4" s="1"/>
  <c r="A7100" i="4" s="1"/>
  <c r="A7101" i="4" s="1"/>
  <c r="A7102" i="4" s="1"/>
  <c r="A7103" i="4" s="1"/>
  <c r="A7104" i="4" s="1"/>
  <c r="A7105" i="4" s="1"/>
  <c r="A7106" i="4" s="1"/>
  <c r="A7107" i="4" s="1"/>
  <c r="A7108" i="4" s="1"/>
  <c r="A7109" i="4" s="1"/>
  <c r="A7110" i="4" s="1"/>
  <c r="A7111" i="4" s="1"/>
  <c r="A7112" i="4" s="1"/>
  <c r="A7113" i="4" s="1"/>
  <c r="A7114" i="4" s="1"/>
  <c r="A7115" i="4" s="1"/>
  <c r="A7116" i="4" s="1"/>
  <c r="A7117" i="4" s="1"/>
  <c r="A7118" i="4" s="1"/>
  <c r="A7119" i="4" s="1"/>
  <c r="A7120" i="4" s="1"/>
  <c r="A7121" i="4" s="1"/>
  <c r="A7122" i="4" s="1"/>
  <c r="A7123" i="4" s="1"/>
  <c r="A7124" i="4" s="1"/>
  <c r="A7125" i="4" s="1"/>
  <c r="A7126" i="4" s="1"/>
  <c r="A7127" i="4" s="1"/>
  <c r="A7128" i="4" s="1"/>
  <c r="A7129" i="4" s="1"/>
  <c r="A7130" i="4" s="1"/>
  <c r="A7131" i="4" s="1"/>
  <c r="A7132" i="4" s="1"/>
  <c r="A7133" i="4" s="1"/>
  <c r="A7134" i="4" s="1"/>
  <c r="A7135" i="4" s="1"/>
  <c r="A7136" i="4" s="1"/>
  <c r="A7137" i="4" s="1"/>
  <c r="A7138" i="4" s="1"/>
  <c r="A7139" i="4" s="1"/>
  <c r="A7140" i="4" s="1"/>
  <c r="A7141" i="4" s="1"/>
  <c r="A7142" i="4" s="1"/>
  <c r="A7143" i="4" s="1"/>
  <c r="A7144" i="4" s="1"/>
  <c r="A7145" i="4" s="1"/>
  <c r="A7146" i="4" s="1"/>
  <c r="A7147" i="4" s="1"/>
  <c r="A7148" i="4" s="1"/>
  <c r="A7149" i="4" s="1"/>
  <c r="A7150" i="4" s="1"/>
  <c r="A7151" i="4" s="1"/>
  <c r="A7152" i="4" s="1"/>
  <c r="A7153" i="4" s="1"/>
  <c r="A7154" i="4" s="1"/>
  <c r="A7155" i="4" s="1"/>
  <c r="A7156" i="4" s="1"/>
  <c r="A7157" i="4" s="1"/>
  <c r="A7158" i="4" s="1"/>
  <c r="A7159" i="4" s="1"/>
  <c r="A7160" i="4" s="1"/>
  <c r="A7161" i="4" s="1"/>
  <c r="A7162" i="4" s="1"/>
  <c r="A7163" i="4" s="1"/>
  <c r="A7164" i="4" s="1"/>
  <c r="A7165" i="4" s="1"/>
  <c r="A7166" i="4" s="1"/>
  <c r="A7167" i="4" s="1"/>
  <c r="A7168" i="4" s="1"/>
  <c r="A7169" i="4" s="1"/>
  <c r="A7170" i="4" s="1"/>
  <c r="A7171" i="4" s="1"/>
  <c r="A7172" i="4" s="1"/>
  <c r="A7173" i="4" s="1"/>
  <c r="A7174" i="4" s="1"/>
  <c r="A7175" i="4" s="1"/>
  <c r="A7176" i="4" s="1"/>
  <c r="A7177" i="4" s="1"/>
  <c r="A7178" i="4" s="1"/>
  <c r="A7179" i="4" s="1"/>
  <c r="A7180" i="4" s="1"/>
  <c r="A7181" i="4" s="1"/>
  <c r="A7182" i="4" s="1"/>
  <c r="A7183" i="4" s="1"/>
  <c r="A7184" i="4" s="1"/>
  <c r="A7185" i="4" s="1"/>
  <c r="A7186" i="4" s="1"/>
  <c r="A7187" i="4" s="1"/>
  <c r="A7188" i="4" s="1"/>
  <c r="A7189" i="4" s="1"/>
  <c r="A7190" i="4" s="1"/>
  <c r="A7191" i="4" s="1"/>
  <c r="A7192" i="4" s="1"/>
  <c r="A7193" i="4" s="1"/>
  <c r="A7194" i="4" s="1"/>
  <c r="A7195" i="4" s="1"/>
  <c r="A7196" i="4" s="1"/>
  <c r="A7197" i="4" s="1"/>
  <c r="A7198" i="4" s="1"/>
  <c r="A7199" i="4" s="1"/>
  <c r="A7200" i="4" s="1"/>
  <c r="A7201" i="4" s="1"/>
  <c r="A7202" i="4" s="1"/>
  <c r="A7203" i="4" s="1"/>
  <c r="A7204" i="4" s="1"/>
  <c r="A7205" i="4" s="1"/>
  <c r="A7206" i="4" s="1"/>
  <c r="A7207" i="4" s="1"/>
  <c r="A7208" i="4" s="1"/>
  <c r="A7209" i="4" s="1"/>
  <c r="A7210" i="4" s="1"/>
  <c r="A7211" i="4" s="1"/>
  <c r="A7212" i="4" s="1"/>
  <c r="A7213" i="4" s="1"/>
  <c r="A7214" i="4" s="1"/>
  <c r="A7215" i="4" s="1"/>
  <c r="A7216" i="4" s="1"/>
  <c r="A7217" i="4" s="1"/>
  <c r="A7218" i="4" s="1"/>
  <c r="A7219" i="4" s="1"/>
  <c r="A7220" i="4" s="1"/>
  <c r="A7221" i="4" s="1"/>
  <c r="A7222" i="4" s="1"/>
  <c r="A7223" i="4" s="1"/>
  <c r="A7224" i="4" s="1"/>
  <c r="A7225" i="4" s="1"/>
  <c r="A7226" i="4" s="1"/>
  <c r="A7227" i="4" s="1"/>
  <c r="A7228" i="4" s="1"/>
  <c r="A7229" i="4" s="1"/>
  <c r="A7230" i="4" s="1"/>
  <c r="A7231" i="4" s="1"/>
  <c r="A7232" i="4" s="1"/>
  <c r="A7233" i="4" s="1"/>
  <c r="A7234" i="4" s="1"/>
  <c r="A7235" i="4" s="1"/>
  <c r="A7236" i="4" s="1"/>
  <c r="A7237" i="4" s="1"/>
  <c r="A7238" i="4" s="1"/>
  <c r="A7239" i="4" s="1"/>
  <c r="A7240" i="4" s="1"/>
  <c r="A7241" i="4" s="1"/>
  <c r="A7242" i="4" s="1"/>
  <c r="A7243" i="4" s="1"/>
  <c r="A7244" i="4" s="1"/>
  <c r="A7245" i="4" s="1"/>
  <c r="A7246" i="4" s="1"/>
  <c r="A7247" i="4" s="1"/>
  <c r="A7248" i="4" s="1"/>
  <c r="A7249" i="4" s="1"/>
  <c r="A7250" i="4" s="1"/>
  <c r="A7251" i="4" s="1"/>
  <c r="A7252" i="4" s="1"/>
  <c r="A7253" i="4" s="1"/>
  <c r="A7254" i="4" s="1"/>
  <c r="A7255" i="4" s="1"/>
  <c r="A7256" i="4" s="1"/>
  <c r="A7257" i="4" s="1"/>
  <c r="A7258" i="4" s="1"/>
  <c r="A7259" i="4" s="1"/>
  <c r="A7260" i="4" s="1"/>
  <c r="A7261" i="4" s="1"/>
  <c r="A7262" i="4" s="1"/>
  <c r="A7263" i="4" s="1"/>
  <c r="A7264" i="4" s="1"/>
  <c r="A7265" i="4" s="1"/>
  <c r="A7266" i="4" s="1"/>
  <c r="A7267" i="4" s="1"/>
  <c r="A7268" i="4" s="1"/>
  <c r="A7269" i="4" s="1"/>
  <c r="A7270" i="4" s="1"/>
  <c r="A7271" i="4" s="1"/>
  <c r="A7272" i="4" s="1"/>
  <c r="A7273" i="4" s="1"/>
  <c r="A7274" i="4" s="1"/>
  <c r="A7275" i="4" s="1"/>
  <c r="A7276" i="4" s="1"/>
  <c r="A7277" i="4" s="1"/>
  <c r="A7278" i="4" s="1"/>
  <c r="A7279" i="4" s="1"/>
  <c r="A7280" i="4" s="1"/>
  <c r="A7281" i="4" s="1"/>
  <c r="A7282" i="4" s="1"/>
  <c r="A7283" i="4" s="1"/>
  <c r="A7284" i="4" s="1"/>
  <c r="A7285" i="4" s="1"/>
  <c r="A7286" i="4" s="1"/>
  <c r="A7287" i="4" s="1"/>
  <c r="A7288" i="4" s="1"/>
  <c r="A7289" i="4" s="1"/>
  <c r="A7290" i="4" s="1"/>
  <c r="A7291" i="4" s="1"/>
  <c r="A7292" i="4" s="1"/>
  <c r="A7293" i="4" s="1"/>
  <c r="A7294" i="4" s="1"/>
  <c r="A7295" i="4" s="1"/>
  <c r="A7296" i="4" s="1"/>
  <c r="A7297" i="4" s="1"/>
  <c r="A7298" i="4" s="1"/>
  <c r="A7299" i="4" s="1"/>
  <c r="A7300" i="4" s="1"/>
  <c r="A7301" i="4" s="1"/>
  <c r="A7302" i="4" s="1"/>
  <c r="A7303" i="4" s="1"/>
  <c r="A7304" i="4" s="1"/>
  <c r="A7305" i="4" s="1"/>
  <c r="A7306" i="4" s="1"/>
  <c r="A7307" i="4" s="1"/>
  <c r="A7308" i="4" s="1"/>
  <c r="A7309" i="4" s="1"/>
  <c r="A7310" i="4" s="1"/>
  <c r="A7311" i="4" s="1"/>
  <c r="A7312" i="4" s="1"/>
  <c r="A7313" i="4" s="1"/>
  <c r="A7314" i="4" s="1"/>
  <c r="A7315" i="4" s="1"/>
  <c r="A7316" i="4" s="1"/>
  <c r="A7317" i="4" s="1"/>
  <c r="A7318" i="4" s="1"/>
  <c r="A7319" i="4" s="1"/>
  <c r="A7320" i="4" s="1"/>
  <c r="A7321" i="4" s="1"/>
  <c r="A7322" i="4" s="1"/>
  <c r="A7323" i="4" s="1"/>
  <c r="A7324" i="4" s="1"/>
  <c r="A7325" i="4" s="1"/>
  <c r="A7326" i="4" s="1"/>
  <c r="A7327" i="4" s="1"/>
  <c r="A7328" i="4" s="1"/>
  <c r="A7329" i="4" s="1"/>
  <c r="A7330" i="4" s="1"/>
  <c r="A7331" i="4" s="1"/>
  <c r="A7332" i="4" s="1"/>
  <c r="A7333" i="4" s="1"/>
  <c r="A7334" i="4" s="1"/>
  <c r="A7335" i="4" s="1"/>
  <c r="A7336" i="4" s="1"/>
  <c r="A7337" i="4" s="1"/>
  <c r="A7338" i="4" s="1"/>
  <c r="A7339" i="4" s="1"/>
  <c r="A7340" i="4" s="1"/>
  <c r="A7341" i="4" s="1"/>
  <c r="A7342" i="4" s="1"/>
  <c r="A7343" i="4" s="1"/>
  <c r="A7344" i="4" s="1"/>
  <c r="A7345" i="4" s="1"/>
  <c r="A7346" i="4" s="1"/>
  <c r="A7347" i="4" s="1"/>
  <c r="A7348" i="4" s="1"/>
  <c r="A7349" i="4" s="1"/>
  <c r="A7350" i="4" s="1"/>
  <c r="A7351" i="4" s="1"/>
  <c r="A7352" i="4" s="1"/>
  <c r="A7353" i="4" s="1"/>
  <c r="A7354" i="4" s="1"/>
  <c r="A7355" i="4" s="1"/>
  <c r="A7356" i="4" s="1"/>
  <c r="A7357" i="4" s="1"/>
  <c r="A7358" i="4" s="1"/>
  <c r="A7359" i="4" s="1"/>
  <c r="A7360" i="4" s="1"/>
  <c r="A7361" i="4" s="1"/>
  <c r="A7362" i="4" s="1"/>
  <c r="A7363" i="4" s="1"/>
  <c r="A7364" i="4" s="1"/>
  <c r="A7365" i="4" s="1"/>
  <c r="A7366" i="4" s="1"/>
  <c r="A7367" i="4" s="1"/>
  <c r="A7368" i="4" s="1"/>
  <c r="A7369" i="4" s="1"/>
  <c r="A7370" i="4" s="1"/>
  <c r="A7371" i="4" s="1"/>
  <c r="A7372" i="4" s="1"/>
  <c r="A7373" i="4" s="1"/>
  <c r="A7374" i="4" s="1"/>
  <c r="A7375" i="4" s="1"/>
  <c r="A7376" i="4" s="1"/>
  <c r="A7377" i="4" s="1"/>
  <c r="A7378" i="4" s="1"/>
  <c r="A7379" i="4" s="1"/>
  <c r="A7380" i="4" s="1"/>
  <c r="A7381" i="4" s="1"/>
  <c r="A7382" i="4" s="1"/>
  <c r="A7383" i="4" s="1"/>
  <c r="A7384" i="4" s="1"/>
  <c r="A7385" i="4" s="1"/>
  <c r="A7386" i="4" s="1"/>
  <c r="A7387" i="4" s="1"/>
  <c r="A7388" i="4" s="1"/>
  <c r="A7389" i="4" s="1"/>
  <c r="A7390" i="4" s="1"/>
  <c r="A7391" i="4" s="1"/>
  <c r="A7392" i="4" s="1"/>
  <c r="A7393" i="4" s="1"/>
  <c r="A7394" i="4" s="1"/>
  <c r="A7395" i="4" s="1"/>
  <c r="A7396" i="4" s="1"/>
  <c r="A7397" i="4" s="1"/>
  <c r="A7398" i="4" s="1"/>
  <c r="A7399" i="4" s="1"/>
  <c r="A7400" i="4" s="1"/>
  <c r="A7401" i="4" s="1"/>
  <c r="A7402" i="4" s="1"/>
  <c r="A7403" i="4" s="1"/>
  <c r="A7404" i="4" s="1"/>
  <c r="A7405" i="4" s="1"/>
  <c r="A7406" i="4" s="1"/>
  <c r="A7407" i="4" s="1"/>
  <c r="A7408" i="4" s="1"/>
  <c r="A7409" i="4" s="1"/>
  <c r="A7410" i="4" s="1"/>
  <c r="A7411" i="4" s="1"/>
  <c r="A7412" i="4" s="1"/>
  <c r="A7413" i="4" s="1"/>
  <c r="A7414" i="4" s="1"/>
  <c r="A7415" i="4" s="1"/>
  <c r="A7416" i="4" s="1"/>
  <c r="A7417" i="4" s="1"/>
  <c r="A7418" i="4" s="1"/>
  <c r="A7419" i="4" s="1"/>
  <c r="A7420" i="4" s="1"/>
  <c r="A7421" i="4" s="1"/>
  <c r="A7422" i="4" s="1"/>
  <c r="A7423" i="4" s="1"/>
  <c r="A7424" i="4" s="1"/>
  <c r="A7425" i="4" s="1"/>
  <c r="A7426" i="4" s="1"/>
  <c r="A7427" i="4" s="1"/>
  <c r="A7428" i="4" s="1"/>
  <c r="A7429" i="4" s="1"/>
  <c r="A7430" i="4" s="1"/>
  <c r="A7431" i="4" s="1"/>
  <c r="A7432" i="4" s="1"/>
  <c r="A7433" i="4" s="1"/>
  <c r="A7434" i="4" s="1"/>
  <c r="A7435" i="4" s="1"/>
  <c r="A7436" i="4" s="1"/>
  <c r="A7437" i="4" s="1"/>
  <c r="A7438" i="4" s="1"/>
  <c r="A7439" i="4" s="1"/>
  <c r="A7440" i="4" s="1"/>
  <c r="A7441" i="4" s="1"/>
  <c r="A7442" i="4" s="1"/>
  <c r="A7443" i="4" s="1"/>
  <c r="A7444" i="4" s="1"/>
  <c r="A7445" i="4" s="1"/>
  <c r="A7446" i="4" s="1"/>
  <c r="A7447" i="4" s="1"/>
  <c r="A7448" i="4" s="1"/>
  <c r="A7449" i="4" s="1"/>
  <c r="A7450" i="4" s="1"/>
  <c r="A7451" i="4" s="1"/>
  <c r="A7452" i="4" s="1"/>
  <c r="A7453" i="4" s="1"/>
  <c r="A7454" i="4" s="1"/>
  <c r="A7455" i="4" s="1"/>
  <c r="A7456" i="4" s="1"/>
  <c r="A7457" i="4" s="1"/>
  <c r="A7458" i="4" s="1"/>
  <c r="A7459" i="4" s="1"/>
  <c r="A7460" i="4" s="1"/>
  <c r="A7461" i="4" s="1"/>
  <c r="A7462" i="4" s="1"/>
  <c r="A7463" i="4" s="1"/>
  <c r="A7464" i="4" s="1"/>
  <c r="A7465" i="4" s="1"/>
  <c r="A7466" i="4" s="1"/>
  <c r="A7467" i="4" s="1"/>
  <c r="A7468" i="4" s="1"/>
  <c r="A7469" i="4" s="1"/>
  <c r="A7470" i="4" s="1"/>
  <c r="A7471" i="4" s="1"/>
  <c r="A7472" i="4" s="1"/>
  <c r="A7473" i="4" s="1"/>
  <c r="A7474" i="4" s="1"/>
  <c r="A7475" i="4" s="1"/>
  <c r="A7476" i="4" s="1"/>
  <c r="A7477" i="4" s="1"/>
  <c r="A7478" i="4" s="1"/>
  <c r="A7479" i="4" s="1"/>
  <c r="A7480" i="4" s="1"/>
  <c r="A7481" i="4" s="1"/>
  <c r="A7482" i="4" s="1"/>
  <c r="A7483" i="4" s="1"/>
  <c r="A7484" i="4" s="1"/>
  <c r="A7485" i="4" s="1"/>
  <c r="A7486" i="4" s="1"/>
  <c r="A7487" i="4" s="1"/>
  <c r="A7488" i="4" s="1"/>
  <c r="A7489" i="4" s="1"/>
  <c r="A7490" i="4" s="1"/>
  <c r="A7491" i="4" s="1"/>
  <c r="A7492" i="4" s="1"/>
  <c r="A7493" i="4" s="1"/>
  <c r="A7494" i="4" s="1"/>
  <c r="A7495" i="4" s="1"/>
  <c r="A7496" i="4" s="1"/>
  <c r="A7497" i="4" s="1"/>
  <c r="A7498" i="4" s="1"/>
  <c r="A7499" i="4" s="1"/>
  <c r="A7500" i="4" s="1"/>
  <c r="A7501" i="4" s="1"/>
  <c r="A7502" i="4" s="1"/>
  <c r="A7503" i="4" s="1"/>
  <c r="A7504" i="4" s="1"/>
  <c r="A7505" i="4" s="1"/>
  <c r="A7506" i="4" s="1"/>
  <c r="A7507" i="4" s="1"/>
  <c r="A7508" i="4" s="1"/>
  <c r="A7509" i="4" s="1"/>
  <c r="A7510" i="4" s="1"/>
  <c r="A7511" i="4" s="1"/>
  <c r="A7512" i="4" s="1"/>
  <c r="A7513" i="4" s="1"/>
  <c r="A7514" i="4" s="1"/>
  <c r="A7515" i="4" s="1"/>
  <c r="A7516" i="4" s="1"/>
  <c r="A7517" i="4" s="1"/>
  <c r="A7518" i="4" s="1"/>
  <c r="A7519" i="4" s="1"/>
  <c r="A7520" i="4" s="1"/>
  <c r="A7521" i="4" s="1"/>
  <c r="A7522" i="4" s="1"/>
  <c r="A7523" i="4" s="1"/>
  <c r="A7524" i="4" s="1"/>
  <c r="A7525" i="4" s="1"/>
  <c r="A7526" i="4" s="1"/>
  <c r="A7527" i="4" s="1"/>
  <c r="A7528" i="4" s="1"/>
  <c r="A7529" i="4" s="1"/>
  <c r="A7530" i="4" s="1"/>
  <c r="A7531" i="4" s="1"/>
  <c r="A7532" i="4" s="1"/>
  <c r="A7533" i="4" s="1"/>
  <c r="A7534" i="4" s="1"/>
  <c r="A7535" i="4" s="1"/>
  <c r="A7536" i="4" s="1"/>
  <c r="A7537" i="4" s="1"/>
  <c r="A7538" i="4" s="1"/>
  <c r="A7539" i="4" s="1"/>
  <c r="A7540" i="4" s="1"/>
  <c r="A7541" i="4" s="1"/>
  <c r="A7542" i="4" s="1"/>
  <c r="A7543" i="4" s="1"/>
  <c r="A7544" i="4" s="1"/>
  <c r="A7545" i="4" s="1"/>
  <c r="A7546" i="4" s="1"/>
  <c r="A7547" i="4" s="1"/>
  <c r="A7548" i="4" s="1"/>
  <c r="A7549" i="4" s="1"/>
  <c r="A7550" i="4" s="1"/>
  <c r="A7551" i="4" s="1"/>
  <c r="A7552" i="4" s="1"/>
  <c r="A7553" i="4" s="1"/>
  <c r="A7554" i="4" s="1"/>
  <c r="A7555" i="4" s="1"/>
  <c r="A7556" i="4" s="1"/>
  <c r="A7557" i="4" s="1"/>
  <c r="A7558" i="4" s="1"/>
  <c r="A7559" i="4" s="1"/>
  <c r="A7560" i="4" s="1"/>
  <c r="A7561" i="4" s="1"/>
  <c r="A7562" i="4" s="1"/>
  <c r="A7563" i="4" s="1"/>
  <c r="A7564" i="4" s="1"/>
  <c r="A7565" i="4" s="1"/>
  <c r="A7566" i="4" s="1"/>
  <c r="A7567" i="4" s="1"/>
  <c r="A7568" i="4" s="1"/>
  <c r="A7569" i="4" s="1"/>
  <c r="A7570" i="4" s="1"/>
  <c r="A7571" i="4" s="1"/>
  <c r="A7572" i="4" s="1"/>
  <c r="A7573" i="4" s="1"/>
  <c r="A7574" i="4" s="1"/>
  <c r="A7575" i="4" s="1"/>
  <c r="A7576" i="4" s="1"/>
  <c r="A7577" i="4" s="1"/>
  <c r="A7578" i="4" s="1"/>
  <c r="A7579" i="4" s="1"/>
  <c r="A7580" i="4" s="1"/>
  <c r="A7581" i="4" s="1"/>
  <c r="A7582" i="4" s="1"/>
  <c r="A7583" i="4" s="1"/>
  <c r="A7584" i="4" s="1"/>
  <c r="A7585" i="4" s="1"/>
  <c r="A7586" i="4" s="1"/>
  <c r="A7587" i="4" s="1"/>
  <c r="A7588" i="4" s="1"/>
  <c r="A7589" i="4" s="1"/>
  <c r="A7590" i="4" s="1"/>
  <c r="A7591" i="4" s="1"/>
  <c r="A7592" i="4" s="1"/>
  <c r="A7593" i="4" s="1"/>
  <c r="A7594" i="4" s="1"/>
  <c r="A7595" i="4" s="1"/>
  <c r="A7596" i="4" s="1"/>
  <c r="A7597" i="4" s="1"/>
  <c r="A7598" i="4" s="1"/>
  <c r="A7599" i="4" s="1"/>
  <c r="A7600" i="4" s="1"/>
  <c r="A7601" i="4" s="1"/>
  <c r="A7602" i="4" s="1"/>
  <c r="A7603" i="4" s="1"/>
  <c r="A7604" i="4" s="1"/>
  <c r="A7605" i="4" s="1"/>
  <c r="A7606" i="4" s="1"/>
  <c r="A7607" i="4" s="1"/>
  <c r="A7608" i="4" s="1"/>
  <c r="A7609" i="4" s="1"/>
  <c r="A7610" i="4" s="1"/>
  <c r="A7611" i="4" s="1"/>
  <c r="A7612" i="4" s="1"/>
  <c r="A7613" i="4" s="1"/>
  <c r="A7614" i="4" s="1"/>
  <c r="A7615" i="4" s="1"/>
  <c r="A7616" i="4" s="1"/>
  <c r="A7617" i="4" s="1"/>
  <c r="A7618" i="4" s="1"/>
  <c r="A7619" i="4" s="1"/>
  <c r="A7620" i="4" s="1"/>
  <c r="A7621" i="4" s="1"/>
  <c r="A7622" i="4" s="1"/>
  <c r="A7623" i="4" s="1"/>
  <c r="A7624" i="4" s="1"/>
  <c r="A7625" i="4" s="1"/>
  <c r="A7626" i="4" s="1"/>
  <c r="A7627" i="4" s="1"/>
  <c r="A7628" i="4" s="1"/>
  <c r="A7629" i="4" s="1"/>
  <c r="A7630" i="4" s="1"/>
  <c r="A7631" i="4" s="1"/>
  <c r="A7632" i="4" s="1"/>
  <c r="A7633" i="4" s="1"/>
  <c r="A7634" i="4" s="1"/>
  <c r="A7635" i="4" s="1"/>
  <c r="A7636" i="4" s="1"/>
  <c r="A7637" i="4" s="1"/>
  <c r="A7638" i="4" s="1"/>
  <c r="A7639" i="4" s="1"/>
  <c r="A7640" i="4" s="1"/>
  <c r="A7641" i="4" s="1"/>
  <c r="A7642" i="4" s="1"/>
  <c r="A7643" i="4" s="1"/>
  <c r="A7644" i="4" s="1"/>
  <c r="A7645" i="4" s="1"/>
  <c r="A7646" i="4" s="1"/>
  <c r="A7647" i="4" s="1"/>
  <c r="A7648" i="4" s="1"/>
  <c r="A7649" i="4" s="1"/>
  <c r="A7650" i="4" s="1"/>
  <c r="A7651" i="4" s="1"/>
  <c r="A7652" i="4" s="1"/>
  <c r="A7653" i="4" s="1"/>
  <c r="A7654" i="4" s="1"/>
  <c r="A7655" i="4" s="1"/>
  <c r="A7656" i="4" s="1"/>
  <c r="A7657" i="4" s="1"/>
  <c r="A7658" i="4" s="1"/>
  <c r="A7659" i="4" s="1"/>
  <c r="A7660" i="4" s="1"/>
  <c r="A7661" i="4" s="1"/>
  <c r="A7662" i="4" s="1"/>
  <c r="A7663" i="4" s="1"/>
  <c r="A7664" i="4" s="1"/>
  <c r="A7665" i="4" s="1"/>
  <c r="A7666" i="4" s="1"/>
  <c r="A7667" i="4" s="1"/>
  <c r="A7668" i="4" s="1"/>
  <c r="A7669" i="4" s="1"/>
  <c r="A7670" i="4" s="1"/>
  <c r="A7671" i="4" s="1"/>
  <c r="A7672" i="4" s="1"/>
  <c r="A7673" i="4" s="1"/>
  <c r="A7674" i="4" s="1"/>
  <c r="A7675" i="4" s="1"/>
  <c r="A7676" i="4" s="1"/>
  <c r="A7677" i="4" s="1"/>
  <c r="A7678" i="4" s="1"/>
  <c r="A7679" i="4" s="1"/>
  <c r="A7680" i="4" s="1"/>
  <c r="A7681" i="4" s="1"/>
  <c r="A7682" i="4" s="1"/>
  <c r="A7683" i="4" s="1"/>
  <c r="A7684" i="4" s="1"/>
  <c r="A7685" i="4" s="1"/>
  <c r="A7686" i="4" s="1"/>
  <c r="A7687" i="4" s="1"/>
  <c r="A7688" i="4" s="1"/>
  <c r="A7689" i="4" s="1"/>
  <c r="A7690" i="4" s="1"/>
  <c r="A7691" i="4" s="1"/>
  <c r="A7692" i="4" s="1"/>
  <c r="A7693" i="4" s="1"/>
  <c r="A7694" i="4" s="1"/>
  <c r="A7695" i="4" s="1"/>
  <c r="A7696" i="4" s="1"/>
  <c r="A7697" i="4" s="1"/>
  <c r="A7698" i="4" s="1"/>
  <c r="A7699" i="4" s="1"/>
  <c r="A7700" i="4" s="1"/>
  <c r="A7701" i="4" s="1"/>
  <c r="A7702" i="4" s="1"/>
  <c r="A7703" i="4" s="1"/>
  <c r="A7704" i="4" s="1"/>
  <c r="A7705" i="4" s="1"/>
  <c r="A7706" i="4" s="1"/>
  <c r="A7707" i="4" s="1"/>
  <c r="A7708" i="4" s="1"/>
  <c r="A7709" i="4" s="1"/>
  <c r="A7710" i="4" s="1"/>
  <c r="A7711" i="4" s="1"/>
  <c r="A7712" i="4" s="1"/>
  <c r="A7713" i="4" s="1"/>
  <c r="A7714" i="4" s="1"/>
  <c r="A7715" i="4" s="1"/>
  <c r="A7716" i="4" s="1"/>
  <c r="A7717" i="4" s="1"/>
  <c r="A7718" i="4" s="1"/>
  <c r="A7719" i="4" s="1"/>
  <c r="A7720" i="4" s="1"/>
  <c r="A7721" i="4" s="1"/>
  <c r="A7722" i="4" s="1"/>
  <c r="A7723" i="4" s="1"/>
  <c r="A7724" i="4" s="1"/>
  <c r="A7725" i="4" s="1"/>
  <c r="A7726" i="4" s="1"/>
  <c r="A7727" i="4" s="1"/>
  <c r="A7728" i="4" s="1"/>
  <c r="A7729" i="4" s="1"/>
  <c r="A7730" i="4" s="1"/>
  <c r="A7731" i="4" s="1"/>
  <c r="A7732" i="4" s="1"/>
  <c r="A7733" i="4" s="1"/>
  <c r="A7734" i="4" s="1"/>
  <c r="A7735" i="4" s="1"/>
  <c r="A7736" i="4" s="1"/>
  <c r="A7737" i="4" s="1"/>
  <c r="A7738" i="4" s="1"/>
  <c r="A7739" i="4" s="1"/>
  <c r="A7740" i="4" s="1"/>
  <c r="A7741" i="4" s="1"/>
  <c r="A7742" i="4" s="1"/>
  <c r="A7743" i="4" s="1"/>
  <c r="A7744" i="4" s="1"/>
  <c r="A7745" i="4" s="1"/>
  <c r="A7746" i="4" s="1"/>
  <c r="A7747" i="4" s="1"/>
  <c r="A7748" i="4" s="1"/>
  <c r="A7749" i="4" s="1"/>
  <c r="A7750" i="4" s="1"/>
  <c r="A7751" i="4" s="1"/>
  <c r="A7752" i="4" s="1"/>
  <c r="A7753" i="4" s="1"/>
  <c r="A7754" i="4" s="1"/>
  <c r="A7755" i="4" s="1"/>
  <c r="A7756" i="4" s="1"/>
  <c r="A7757" i="4" s="1"/>
  <c r="A7758" i="4" s="1"/>
  <c r="A7759" i="4" s="1"/>
  <c r="A7760" i="4" s="1"/>
  <c r="A7761" i="4" s="1"/>
  <c r="A7762" i="4" s="1"/>
  <c r="A7763" i="4" s="1"/>
  <c r="A7764" i="4" s="1"/>
  <c r="A7765" i="4" s="1"/>
  <c r="A7766" i="4" s="1"/>
  <c r="A7767" i="4" s="1"/>
  <c r="A7768" i="4" s="1"/>
  <c r="A7769" i="4" s="1"/>
  <c r="A7770" i="4" s="1"/>
  <c r="A7771" i="4" s="1"/>
  <c r="A7772" i="4" s="1"/>
  <c r="A7773" i="4" s="1"/>
  <c r="A7774" i="4" s="1"/>
  <c r="A7775" i="4" s="1"/>
  <c r="A7776" i="4" s="1"/>
  <c r="A7777" i="4" s="1"/>
  <c r="A7778" i="4" s="1"/>
  <c r="A7779" i="4" s="1"/>
  <c r="A7780" i="4" s="1"/>
  <c r="A7781" i="4" s="1"/>
  <c r="A7782" i="4" s="1"/>
  <c r="A7783" i="4" s="1"/>
  <c r="A7784" i="4" s="1"/>
  <c r="A7785" i="4" s="1"/>
  <c r="A7786" i="4" s="1"/>
  <c r="A7787" i="4" s="1"/>
  <c r="A7788" i="4" s="1"/>
  <c r="A7789" i="4" s="1"/>
  <c r="A7790" i="4" s="1"/>
  <c r="A7791" i="4" s="1"/>
  <c r="A7792" i="4" s="1"/>
  <c r="A7793" i="4" s="1"/>
  <c r="A7794" i="4" s="1"/>
  <c r="A7795" i="4" s="1"/>
  <c r="A7796" i="4" s="1"/>
  <c r="A7797" i="4" s="1"/>
  <c r="A7798" i="4" s="1"/>
  <c r="A7799" i="4" s="1"/>
  <c r="A7800" i="4" s="1"/>
  <c r="A7801" i="4" s="1"/>
  <c r="A7802" i="4" s="1"/>
  <c r="A7803" i="4" s="1"/>
  <c r="A7804" i="4" s="1"/>
  <c r="A7805" i="4" s="1"/>
  <c r="A7806" i="4" s="1"/>
  <c r="A7807" i="4" s="1"/>
  <c r="A7808" i="4" s="1"/>
  <c r="A7809" i="4" s="1"/>
  <c r="A7810" i="4" s="1"/>
  <c r="A7811" i="4" s="1"/>
  <c r="A7812" i="4" s="1"/>
  <c r="A7813" i="4" s="1"/>
  <c r="A7814" i="4" s="1"/>
  <c r="A7815" i="4" s="1"/>
  <c r="A7816" i="4" s="1"/>
  <c r="A7817" i="4" s="1"/>
  <c r="A7818" i="4" s="1"/>
  <c r="A7819" i="4" s="1"/>
  <c r="A7820" i="4" s="1"/>
  <c r="A7821" i="4" s="1"/>
  <c r="A7822" i="4" s="1"/>
  <c r="A7823" i="4" s="1"/>
  <c r="A7824" i="4" s="1"/>
  <c r="A7825" i="4" s="1"/>
  <c r="A7826" i="4" s="1"/>
  <c r="A7827" i="4" s="1"/>
  <c r="A7828" i="4" s="1"/>
  <c r="A7829" i="4" s="1"/>
  <c r="A7830" i="4" s="1"/>
  <c r="A7831" i="4" s="1"/>
  <c r="A7832" i="4" s="1"/>
  <c r="A7833" i="4" s="1"/>
  <c r="A7834" i="4" s="1"/>
  <c r="A7835" i="4" s="1"/>
  <c r="A7836" i="4" s="1"/>
  <c r="A7837" i="4" s="1"/>
  <c r="A7838" i="4" s="1"/>
  <c r="A7839" i="4" s="1"/>
  <c r="A7840" i="4" s="1"/>
  <c r="A7841" i="4" s="1"/>
  <c r="A7842" i="4" s="1"/>
  <c r="A7843" i="4" s="1"/>
  <c r="A7844" i="4" s="1"/>
  <c r="A7845" i="4" s="1"/>
  <c r="A7846" i="4" s="1"/>
  <c r="A7847" i="4" s="1"/>
  <c r="A7848" i="4" s="1"/>
  <c r="A7849" i="4" s="1"/>
  <c r="A7850" i="4" s="1"/>
  <c r="A7851" i="4" s="1"/>
  <c r="A7852" i="4" s="1"/>
  <c r="A7853" i="4" s="1"/>
  <c r="A7854" i="4" s="1"/>
  <c r="A7855" i="4" s="1"/>
  <c r="A7856" i="4" s="1"/>
  <c r="A7857" i="4" s="1"/>
  <c r="A7858" i="4" s="1"/>
  <c r="A7859" i="4" s="1"/>
  <c r="A7860" i="4" s="1"/>
  <c r="A7861" i="4" s="1"/>
  <c r="A7862" i="4" s="1"/>
  <c r="A7863" i="4" s="1"/>
  <c r="A7864" i="4" s="1"/>
  <c r="A7865" i="4" s="1"/>
  <c r="A7866" i="4" s="1"/>
  <c r="A7867" i="4" s="1"/>
  <c r="A7868" i="4" s="1"/>
  <c r="A7869" i="4" s="1"/>
  <c r="A7870" i="4" s="1"/>
  <c r="A7871" i="4" s="1"/>
  <c r="A7872" i="4" s="1"/>
  <c r="A7873" i="4" s="1"/>
  <c r="A7874" i="4" s="1"/>
  <c r="A7875" i="4" s="1"/>
  <c r="A7876" i="4" s="1"/>
  <c r="A7877" i="4" s="1"/>
  <c r="A7878" i="4" s="1"/>
  <c r="A7879" i="4" s="1"/>
  <c r="A7880" i="4" s="1"/>
  <c r="A7881" i="4" s="1"/>
  <c r="A7882" i="4" s="1"/>
  <c r="A7883" i="4" s="1"/>
  <c r="A7884" i="4" s="1"/>
  <c r="A7885" i="4" s="1"/>
  <c r="A7886" i="4" s="1"/>
  <c r="A7887" i="4" s="1"/>
  <c r="A7888" i="4" s="1"/>
  <c r="A7889" i="4" s="1"/>
  <c r="A7890" i="4" s="1"/>
  <c r="A7891" i="4" s="1"/>
  <c r="A7892" i="4" s="1"/>
  <c r="A7893" i="4" s="1"/>
  <c r="A7894" i="4" s="1"/>
  <c r="A7895" i="4" s="1"/>
  <c r="A7896" i="4" s="1"/>
  <c r="A7897" i="4" s="1"/>
  <c r="A7898" i="4" s="1"/>
  <c r="A7899" i="4" s="1"/>
  <c r="A7900" i="4" s="1"/>
  <c r="A7901" i="4" s="1"/>
  <c r="A7902" i="4" s="1"/>
  <c r="A7903" i="4" s="1"/>
  <c r="A7904" i="4" s="1"/>
  <c r="A7905" i="4" s="1"/>
  <c r="A7906" i="4" s="1"/>
  <c r="A7907" i="4" s="1"/>
  <c r="A7908" i="4" s="1"/>
  <c r="A7909" i="4" s="1"/>
  <c r="A7910" i="4" s="1"/>
  <c r="A7911" i="4" s="1"/>
  <c r="A7912" i="4" s="1"/>
  <c r="A7913" i="4" s="1"/>
  <c r="A7914" i="4" s="1"/>
  <c r="A7915" i="4" s="1"/>
  <c r="A7916" i="4" s="1"/>
  <c r="A7917" i="4" s="1"/>
  <c r="A7918" i="4" s="1"/>
  <c r="A7919" i="4" s="1"/>
  <c r="A7920" i="4" s="1"/>
  <c r="A7921" i="4" s="1"/>
  <c r="A7922" i="4" s="1"/>
  <c r="A7923" i="4" s="1"/>
  <c r="A7924" i="4" s="1"/>
  <c r="A7925" i="4" s="1"/>
  <c r="A7926" i="4" s="1"/>
  <c r="A7927" i="4" s="1"/>
  <c r="A7928" i="4" s="1"/>
  <c r="A7929" i="4" s="1"/>
  <c r="A7930" i="4" s="1"/>
  <c r="A7931" i="4" s="1"/>
  <c r="A7932" i="4" s="1"/>
  <c r="A7933" i="4" s="1"/>
  <c r="A7934" i="4" s="1"/>
  <c r="A7935" i="4" s="1"/>
  <c r="A7936" i="4" s="1"/>
  <c r="A7937" i="4" s="1"/>
  <c r="A7938" i="4" s="1"/>
  <c r="A7939" i="4" s="1"/>
  <c r="A7940" i="4" s="1"/>
  <c r="A7941" i="4" s="1"/>
  <c r="A7942" i="4" s="1"/>
  <c r="A7943" i="4" s="1"/>
  <c r="A7944" i="4" s="1"/>
  <c r="A7945" i="4" s="1"/>
  <c r="A7946" i="4" s="1"/>
  <c r="A7947" i="4" s="1"/>
  <c r="A7948" i="4" s="1"/>
  <c r="A7949" i="4" s="1"/>
  <c r="A7950" i="4" s="1"/>
  <c r="A7951" i="4" s="1"/>
  <c r="A7952" i="4" s="1"/>
  <c r="A7953" i="4" s="1"/>
  <c r="A7954" i="4" s="1"/>
  <c r="A7955" i="4" s="1"/>
  <c r="A7956" i="4" s="1"/>
  <c r="A7957" i="4" s="1"/>
  <c r="A7958" i="4" s="1"/>
  <c r="A7959" i="4" s="1"/>
  <c r="A7960" i="4" s="1"/>
  <c r="A7961" i="4" s="1"/>
  <c r="A7962" i="4" s="1"/>
  <c r="A7963" i="4" s="1"/>
  <c r="A7964" i="4" s="1"/>
  <c r="A7965" i="4" s="1"/>
  <c r="A7966" i="4" s="1"/>
  <c r="A7967" i="4" s="1"/>
  <c r="A7968" i="4" s="1"/>
  <c r="A7969" i="4" s="1"/>
  <c r="A7970" i="4" s="1"/>
  <c r="A7971" i="4" s="1"/>
  <c r="A7972" i="4" s="1"/>
  <c r="A7973" i="4" s="1"/>
  <c r="A7974" i="4" s="1"/>
  <c r="A7975" i="4" s="1"/>
  <c r="A7976" i="4" s="1"/>
  <c r="A7977" i="4" s="1"/>
  <c r="A7978" i="4" s="1"/>
  <c r="A7979" i="4" s="1"/>
  <c r="A7980" i="4" s="1"/>
  <c r="A7981" i="4" s="1"/>
  <c r="A7982" i="4" s="1"/>
  <c r="A7983" i="4" s="1"/>
  <c r="A7984" i="4" s="1"/>
  <c r="A7985" i="4" s="1"/>
  <c r="A7986" i="4" s="1"/>
  <c r="A7987" i="4" s="1"/>
  <c r="A7988" i="4" s="1"/>
  <c r="A7989" i="4" s="1"/>
  <c r="A7990" i="4" s="1"/>
  <c r="A7991" i="4" s="1"/>
  <c r="A7992" i="4" s="1"/>
  <c r="A7993" i="4" s="1"/>
  <c r="A7994" i="4" s="1"/>
  <c r="A7995" i="4" s="1"/>
  <c r="A7996" i="4" s="1"/>
  <c r="A7997" i="4" s="1"/>
  <c r="A7998" i="4" s="1"/>
  <c r="A7999" i="4" s="1"/>
  <c r="A8000" i="4" s="1"/>
  <c r="A8001" i="4" s="1"/>
  <c r="A8002" i="4" s="1"/>
  <c r="A8003" i="4" s="1"/>
  <c r="A8004" i="4" s="1"/>
  <c r="A8005" i="4" s="1"/>
  <c r="A8006" i="4" s="1"/>
  <c r="A8007" i="4" s="1"/>
  <c r="A8008" i="4" s="1"/>
  <c r="A8009" i="4" s="1"/>
  <c r="A8010" i="4" s="1"/>
  <c r="A8011" i="4" s="1"/>
  <c r="A8012" i="4" s="1"/>
  <c r="A8013" i="4" s="1"/>
  <c r="A8014" i="4" s="1"/>
  <c r="A8015" i="4" s="1"/>
  <c r="A8016" i="4" s="1"/>
  <c r="A8017" i="4" s="1"/>
  <c r="A8018" i="4" s="1"/>
  <c r="A8019" i="4" s="1"/>
  <c r="A8020" i="4" s="1"/>
  <c r="A8021" i="4" s="1"/>
  <c r="A8022" i="4" s="1"/>
  <c r="A8023" i="4" s="1"/>
  <c r="A8024" i="4" s="1"/>
  <c r="A8025" i="4" s="1"/>
  <c r="A8026" i="4" s="1"/>
  <c r="A8027" i="4" s="1"/>
  <c r="A8028" i="4" s="1"/>
  <c r="A8029" i="4" s="1"/>
  <c r="A8030" i="4" s="1"/>
  <c r="A8031" i="4" s="1"/>
  <c r="A8032" i="4" s="1"/>
  <c r="A8033" i="4" s="1"/>
  <c r="A8034" i="4" s="1"/>
  <c r="A8035" i="4" s="1"/>
  <c r="A8036" i="4" s="1"/>
  <c r="A8037" i="4" s="1"/>
  <c r="A8038" i="4" s="1"/>
  <c r="A8039" i="4" s="1"/>
  <c r="A8040" i="4" s="1"/>
  <c r="A8041" i="4" s="1"/>
  <c r="A8042" i="4" s="1"/>
  <c r="A8043" i="4" s="1"/>
  <c r="A8044" i="4" s="1"/>
  <c r="A8045" i="4" s="1"/>
  <c r="A8046" i="4" s="1"/>
  <c r="A8047" i="4" s="1"/>
  <c r="A8048" i="4" s="1"/>
  <c r="A8049" i="4" s="1"/>
  <c r="A8050" i="4" s="1"/>
  <c r="A8051" i="4" s="1"/>
  <c r="A8052" i="4" s="1"/>
  <c r="A8053" i="4" s="1"/>
  <c r="A8054" i="4" s="1"/>
  <c r="A8055" i="4" s="1"/>
  <c r="A8056" i="4" s="1"/>
  <c r="A8057" i="4" s="1"/>
  <c r="A8058" i="4" s="1"/>
  <c r="A8059" i="4" s="1"/>
  <c r="A8060" i="4" s="1"/>
  <c r="A8061" i="4" s="1"/>
  <c r="A8062" i="4" s="1"/>
  <c r="A8063" i="4" s="1"/>
  <c r="A8064" i="4" s="1"/>
  <c r="A8065" i="4" s="1"/>
  <c r="A8066" i="4" s="1"/>
  <c r="A8067" i="4" s="1"/>
  <c r="A8068" i="4" s="1"/>
  <c r="A8069" i="4" s="1"/>
  <c r="A8070" i="4" s="1"/>
  <c r="A8071" i="4" s="1"/>
  <c r="A8072" i="4" s="1"/>
  <c r="A8073" i="4" s="1"/>
  <c r="A8074" i="4" s="1"/>
  <c r="A8075" i="4" s="1"/>
  <c r="A8076" i="4" s="1"/>
  <c r="A8077" i="4" s="1"/>
  <c r="A8078" i="4" s="1"/>
  <c r="A8079" i="4" s="1"/>
  <c r="A8080" i="4" s="1"/>
  <c r="A8081" i="4" s="1"/>
  <c r="A8082" i="4" s="1"/>
  <c r="A8083" i="4" s="1"/>
  <c r="A8084" i="4" s="1"/>
  <c r="A8085" i="4" s="1"/>
  <c r="A8086" i="4" s="1"/>
  <c r="A8087" i="4" s="1"/>
  <c r="A8088" i="4" s="1"/>
  <c r="A8089" i="4" s="1"/>
  <c r="A8090" i="4" s="1"/>
  <c r="A8091" i="4" s="1"/>
  <c r="A8092" i="4" s="1"/>
  <c r="A8093" i="4" s="1"/>
  <c r="A8094" i="4" s="1"/>
  <c r="A8095" i="4" s="1"/>
  <c r="A8096" i="4" s="1"/>
  <c r="A8097" i="4" s="1"/>
  <c r="A8098" i="4" s="1"/>
  <c r="A8099" i="4" s="1"/>
  <c r="A8100" i="4" s="1"/>
  <c r="A8101" i="4" s="1"/>
  <c r="A8102" i="4" s="1"/>
  <c r="A8103" i="4" s="1"/>
  <c r="A8104" i="4" s="1"/>
  <c r="A8105" i="4" s="1"/>
  <c r="A8106" i="4" s="1"/>
  <c r="A8107" i="4" s="1"/>
  <c r="A8108" i="4" s="1"/>
  <c r="A8109" i="4" s="1"/>
  <c r="A8110" i="4" s="1"/>
  <c r="A8111" i="4" s="1"/>
  <c r="A8112" i="4" s="1"/>
  <c r="A8113" i="4" s="1"/>
  <c r="A8114" i="4" s="1"/>
  <c r="A8115" i="4" s="1"/>
  <c r="A8116" i="4" s="1"/>
  <c r="A8117" i="4" s="1"/>
  <c r="A8118" i="4" s="1"/>
  <c r="A8119" i="4" s="1"/>
  <c r="A8120" i="4" s="1"/>
  <c r="A8121" i="4" s="1"/>
  <c r="A8122" i="4" s="1"/>
  <c r="A8123" i="4" s="1"/>
  <c r="A8124" i="4" s="1"/>
  <c r="A8125" i="4" s="1"/>
  <c r="A8126" i="4" s="1"/>
  <c r="A8127" i="4" s="1"/>
  <c r="A8128" i="4" s="1"/>
  <c r="A8129" i="4" s="1"/>
  <c r="A8130" i="4" s="1"/>
  <c r="A8131" i="4" s="1"/>
  <c r="A8132" i="4" s="1"/>
  <c r="A8133" i="4" s="1"/>
  <c r="A8134" i="4" s="1"/>
  <c r="A8135" i="4" s="1"/>
  <c r="A8136" i="4" s="1"/>
  <c r="A8137" i="4" s="1"/>
  <c r="A8138" i="4" s="1"/>
  <c r="A8139" i="4" s="1"/>
  <c r="A8140" i="4" s="1"/>
  <c r="A8141" i="4" s="1"/>
  <c r="A8142" i="4" s="1"/>
  <c r="A8143" i="4" s="1"/>
  <c r="A8144" i="4" s="1"/>
  <c r="A8145" i="4" s="1"/>
  <c r="A8146" i="4" s="1"/>
  <c r="A8147" i="4" s="1"/>
  <c r="A8148" i="4" s="1"/>
  <c r="A8149" i="4" s="1"/>
  <c r="A8150" i="4" s="1"/>
  <c r="A8151" i="4" s="1"/>
  <c r="A8152" i="4" s="1"/>
  <c r="A8153" i="4" s="1"/>
  <c r="A8154" i="4" s="1"/>
  <c r="A8155" i="4" s="1"/>
  <c r="A8156" i="4" s="1"/>
  <c r="A8157" i="4" s="1"/>
  <c r="A8158" i="4" s="1"/>
  <c r="A8159" i="4" s="1"/>
  <c r="A8160" i="4" s="1"/>
  <c r="A8161" i="4" s="1"/>
  <c r="A8162" i="4" s="1"/>
  <c r="A8163" i="4" s="1"/>
  <c r="A8164" i="4" s="1"/>
  <c r="A8165" i="4" s="1"/>
  <c r="A8166" i="4" s="1"/>
  <c r="A8167" i="4" s="1"/>
  <c r="A8168" i="4" s="1"/>
  <c r="A8169" i="4" s="1"/>
  <c r="A8170" i="4" s="1"/>
  <c r="A8171" i="4" s="1"/>
  <c r="A8172" i="4" s="1"/>
  <c r="A8173" i="4" s="1"/>
  <c r="A8174" i="4" s="1"/>
  <c r="A8175" i="4" s="1"/>
  <c r="A8176" i="4" s="1"/>
  <c r="A8177" i="4" s="1"/>
  <c r="A8178" i="4" s="1"/>
  <c r="A8179" i="4" s="1"/>
  <c r="A8180" i="4" s="1"/>
  <c r="A8181" i="4" s="1"/>
  <c r="A8182" i="4" s="1"/>
  <c r="A8183" i="4" s="1"/>
  <c r="A8184" i="4" s="1"/>
  <c r="A8185" i="4" s="1"/>
  <c r="A8186" i="4" s="1"/>
  <c r="A8187" i="4" s="1"/>
  <c r="A8188" i="4" s="1"/>
  <c r="A8189" i="4" s="1"/>
  <c r="A8190" i="4" s="1"/>
  <c r="A8191" i="4" s="1"/>
  <c r="A8192" i="4" s="1"/>
  <c r="A8193" i="4" s="1"/>
  <c r="A8194" i="4" s="1"/>
  <c r="A8195" i="4" s="1"/>
  <c r="A8196" i="4" s="1"/>
  <c r="A8197" i="4" s="1"/>
  <c r="A8198" i="4" s="1"/>
  <c r="A8199" i="4" s="1"/>
  <c r="A8200" i="4" s="1"/>
  <c r="A8201" i="4" s="1"/>
  <c r="A8202" i="4" s="1"/>
  <c r="A8203" i="4" s="1"/>
  <c r="A8204" i="4" s="1"/>
  <c r="A8205" i="4" s="1"/>
  <c r="A8206" i="4" s="1"/>
  <c r="A8207" i="4" s="1"/>
  <c r="A8208" i="4" s="1"/>
  <c r="A8209" i="4" s="1"/>
  <c r="A8210" i="4" s="1"/>
  <c r="A8211" i="4" s="1"/>
  <c r="A8212" i="4" s="1"/>
  <c r="A8213" i="4" s="1"/>
  <c r="A8214" i="4" s="1"/>
  <c r="A8215" i="4" s="1"/>
  <c r="A8216" i="4" s="1"/>
  <c r="A8217" i="4" s="1"/>
  <c r="A8218" i="4" s="1"/>
  <c r="A8219" i="4" s="1"/>
  <c r="A8220" i="4" s="1"/>
  <c r="A8221" i="4" s="1"/>
  <c r="A8222" i="4" s="1"/>
  <c r="A8223" i="4" s="1"/>
  <c r="A8224" i="4" s="1"/>
  <c r="A8225" i="4" s="1"/>
  <c r="A8226" i="4" s="1"/>
  <c r="A8227" i="4" s="1"/>
  <c r="A8228" i="4" s="1"/>
  <c r="A8229" i="4" s="1"/>
  <c r="A8230" i="4" s="1"/>
  <c r="A8231" i="4" s="1"/>
  <c r="A8232" i="4" s="1"/>
  <c r="A8233" i="4" s="1"/>
  <c r="A8234" i="4" s="1"/>
  <c r="A8235" i="4" s="1"/>
  <c r="A8236" i="4" s="1"/>
  <c r="A8237" i="4" s="1"/>
  <c r="A8238" i="4" s="1"/>
  <c r="A8239" i="4" s="1"/>
  <c r="A8240" i="4" s="1"/>
  <c r="A8241" i="4" s="1"/>
  <c r="A8242" i="4" s="1"/>
  <c r="A8243" i="4" s="1"/>
  <c r="A8244" i="4" s="1"/>
  <c r="A8245" i="4" s="1"/>
  <c r="A8246" i="4" s="1"/>
  <c r="A8247" i="4" s="1"/>
  <c r="A8248" i="4" s="1"/>
  <c r="A8249" i="4" s="1"/>
  <c r="A8250" i="4" s="1"/>
  <c r="A8251" i="4" s="1"/>
  <c r="A8252" i="4" s="1"/>
  <c r="A8253" i="4" s="1"/>
  <c r="A8254" i="4" s="1"/>
  <c r="A8255" i="4" s="1"/>
  <c r="A8256" i="4" s="1"/>
  <c r="A8257" i="4" s="1"/>
  <c r="A8258" i="4" s="1"/>
  <c r="A8259" i="4" s="1"/>
  <c r="A8260" i="4" s="1"/>
  <c r="A8261" i="4" s="1"/>
  <c r="A8262" i="4" s="1"/>
  <c r="A8263" i="4" s="1"/>
  <c r="A8264" i="4" s="1"/>
  <c r="A8265" i="4" s="1"/>
  <c r="A8266" i="4" s="1"/>
  <c r="A8267" i="4" s="1"/>
  <c r="A8268" i="4" s="1"/>
  <c r="A8269" i="4" s="1"/>
  <c r="A8270" i="4" s="1"/>
  <c r="A8271" i="4" s="1"/>
  <c r="A8272" i="4" s="1"/>
  <c r="A8273" i="4" s="1"/>
  <c r="A8274" i="4" s="1"/>
  <c r="A8275" i="4" s="1"/>
  <c r="A8276" i="4" s="1"/>
  <c r="A8277" i="4" s="1"/>
  <c r="A8278" i="4" s="1"/>
  <c r="A8279" i="4" s="1"/>
  <c r="A8280" i="4" s="1"/>
  <c r="A8281" i="4" s="1"/>
  <c r="A8282" i="4" s="1"/>
  <c r="A8283" i="4" s="1"/>
  <c r="A8284" i="4" s="1"/>
  <c r="A8285" i="4" s="1"/>
  <c r="A8286" i="4" s="1"/>
  <c r="A8287" i="4" s="1"/>
  <c r="A8288" i="4" s="1"/>
  <c r="A8289" i="4" s="1"/>
  <c r="A8290" i="4" s="1"/>
  <c r="A8291" i="4" s="1"/>
  <c r="A8292" i="4" s="1"/>
  <c r="A8293" i="4" s="1"/>
  <c r="A8294" i="4" s="1"/>
  <c r="A8295" i="4" s="1"/>
  <c r="A8296" i="4" s="1"/>
  <c r="A8297" i="4" s="1"/>
  <c r="A8298" i="4" s="1"/>
  <c r="A8299" i="4" s="1"/>
  <c r="A8300" i="4" s="1"/>
  <c r="A8301" i="4" s="1"/>
  <c r="A8302" i="4" s="1"/>
  <c r="A8303" i="4" s="1"/>
  <c r="A8304" i="4" s="1"/>
  <c r="A8305" i="4" s="1"/>
  <c r="A8306" i="4" s="1"/>
  <c r="A8307" i="4" s="1"/>
  <c r="A8308" i="4" s="1"/>
  <c r="A8309" i="4" s="1"/>
  <c r="A8310" i="4" s="1"/>
  <c r="A8311" i="4" s="1"/>
  <c r="A8312" i="4" s="1"/>
  <c r="A8313" i="4" s="1"/>
  <c r="A8314" i="4" s="1"/>
  <c r="A8315" i="4" s="1"/>
  <c r="A8316" i="4" s="1"/>
  <c r="A8317" i="4" s="1"/>
  <c r="A8318" i="4" s="1"/>
  <c r="A8319" i="4" s="1"/>
  <c r="A8320" i="4" s="1"/>
  <c r="A8321" i="4" s="1"/>
  <c r="A8322" i="4" s="1"/>
  <c r="A8323" i="4" s="1"/>
  <c r="A8324" i="4" s="1"/>
  <c r="A8325" i="4" s="1"/>
  <c r="A8326" i="4" s="1"/>
  <c r="A8327" i="4" s="1"/>
  <c r="A8328" i="4" s="1"/>
  <c r="A8329" i="4" s="1"/>
  <c r="A8330" i="4" s="1"/>
  <c r="A8331" i="4" s="1"/>
  <c r="A8332" i="4" s="1"/>
  <c r="A8333" i="4" s="1"/>
  <c r="A8334" i="4" s="1"/>
  <c r="A8335" i="4" s="1"/>
  <c r="A8336" i="4" s="1"/>
  <c r="A8337" i="4" s="1"/>
  <c r="A8338" i="4" s="1"/>
  <c r="A8339" i="4" s="1"/>
  <c r="A8340" i="4" s="1"/>
  <c r="A8341" i="4" s="1"/>
  <c r="A8342" i="4" s="1"/>
  <c r="A8343" i="4" s="1"/>
  <c r="A8344" i="4" s="1"/>
  <c r="A8345" i="4" s="1"/>
  <c r="A8346" i="4" s="1"/>
  <c r="A8347" i="4" s="1"/>
  <c r="A8348" i="4" s="1"/>
  <c r="A8349" i="4" s="1"/>
  <c r="A8350" i="4" s="1"/>
  <c r="A8351" i="4" s="1"/>
  <c r="A8352" i="4" s="1"/>
  <c r="A8353" i="4" s="1"/>
  <c r="A8354" i="4" s="1"/>
  <c r="A8355" i="4" s="1"/>
  <c r="A8356" i="4" s="1"/>
  <c r="A8357" i="4" s="1"/>
  <c r="A8358" i="4" s="1"/>
  <c r="A8359" i="4" s="1"/>
  <c r="A8360" i="4" s="1"/>
  <c r="A8361" i="4" s="1"/>
  <c r="A8362" i="4" s="1"/>
  <c r="A8363" i="4" s="1"/>
  <c r="A8364" i="4" s="1"/>
  <c r="A8365" i="4" s="1"/>
  <c r="A8366" i="4" s="1"/>
  <c r="A8367" i="4" s="1"/>
  <c r="A8368" i="4" s="1"/>
  <c r="A8369" i="4" s="1"/>
  <c r="A8370" i="4" s="1"/>
  <c r="A8371" i="4" s="1"/>
  <c r="A8372" i="4" s="1"/>
  <c r="A8373" i="4" s="1"/>
  <c r="A8374" i="4" s="1"/>
  <c r="A8375" i="4" s="1"/>
  <c r="A8376" i="4" s="1"/>
  <c r="A8377" i="4" s="1"/>
  <c r="A8378" i="4" s="1"/>
  <c r="A8379" i="4" s="1"/>
  <c r="A8380" i="4" s="1"/>
  <c r="A8381" i="4" s="1"/>
  <c r="A8382" i="4" s="1"/>
  <c r="A8383" i="4" s="1"/>
  <c r="A8384" i="4" s="1"/>
  <c r="A8385" i="4" s="1"/>
  <c r="A8386" i="4" s="1"/>
  <c r="A8387" i="4" s="1"/>
  <c r="A8388" i="4" s="1"/>
  <c r="A8389" i="4" s="1"/>
  <c r="A8390" i="4" s="1"/>
  <c r="A8391" i="4" s="1"/>
  <c r="A8392" i="4" s="1"/>
  <c r="A8393" i="4" s="1"/>
  <c r="A8394" i="4" s="1"/>
  <c r="A8395" i="4" s="1"/>
  <c r="A8396" i="4" s="1"/>
  <c r="A8397" i="4" s="1"/>
  <c r="A8398" i="4" s="1"/>
  <c r="A8399" i="4" s="1"/>
  <c r="A8400" i="4" s="1"/>
  <c r="A8401" i="4" s="1"/>
  <c r="A8402" i="4" s="1"/>
  <c r="A8403" i="4" s="1"/>
  <c r="A8404" i="4" s="1"/>
  <c r="A8405" i="4" s="1"/>
  <c r="A8406" i="4" s="1"/>
  <c r="A8407" i="4" s="1"/>
  <c r="A8408" i="4" s="1"/>
  <c r="A8409" i="4" s="1"/>
  <c r="A8410" i="4" s="1"/>
  <c r="A8411" i="4" s="1"/>
  <c r="A8412" i="4" s="1"/>
  <c r="A8413" i="4" s="1"/>
  <c r="A8414" i="4" s="1"/>
  <c r="A8415" i="4" s="1"/>
  <c r="A8416" i="4" s="1"/>
  <c r="A8417" i="4" s="1"/>
  <c r="A8418" i="4" s="1"/>
  <c r="A8419" i="4" s="1"/>
  <c r="A8420" i="4" s="1"/>
  <c r="A8421" i="4" s="1"/>
  <c r="A8422" i="4" s="1"/>
  <c r="A8423" i="4" s="1"/>
  <c r="A8424" i="4" s="1"/>
  <c r="A8425" i="4" s="1"/>
  <c r="A8426" i="4" s="1"/>
  <c r="A8427" i="4" s="1"/>
  <c r="A8428" i="4" s="1"/>
  <c r="A8429" i="4" s="1"/>
  <c r="A8430" i="4" s="1"/>
  <c r="A8431" i="4" s="1"/>
  <c r="A8432" i="4" s="1"/>
  <c r="A8433" i="4" s="1"/>
  <c r="A8434" i="4" s="1"/>
  <c r="A8435" i="4" s="1"/>
  <c r="A8436" i="4" s="1"/>
  <c r="A8437" i="4" s="1"/>
  <c r="A8438" i="4" s="1"/>
  <c r="A8439" i="4" s="1"/>
  <c r="A8440" i="4" s="1"/>
  <c r="A8441" i="4" s="1"/>
  <c r="A8442" i="4" s="1"/>
  <c r="A8443" i="4" s="1"/>
  <c r="A8444" i="4" s="1"/>
  <c r="A8445" i="4" s="1"/>
  <c r="A8446" i="4" s="1"/>
  <c r="A8447" i="4" s="1"/>
  <c r="A8448" i="4" s="1"/>
  <c r="A8449" i="4" s="1"/>
  <c r="A8450" i="4" s="1"/>
  <c r="A8451" i="4" s="1"/>
  <c r="A8452" i="4" s="1"/>
  <c r="A8453" i="4" s="1"/>
  <c r="A8454" i="4" s="1"/>
  <c r="A8455" i="4" s="1"/>
  <c r="A8456" i="4" s="1"/>
  <c r="A8457" i="4" s="1"/>
  <c r="A8458" i="4" s="1"/>
  <c r="A8459" i="4" s="1"/>
  <c r="A8460" i="4" s="1"/>
  <c r="A8461" i="4" s="1"/>
  <c r="A8462" i="4" s="1"/>
  <c r="A8463" i="4" s="1"/>
  <c r="A8464" i="4" s="1"/>
  <c r="A8465" i="4" s="1"/>
  <c r="A8466" i="4" s="1"/>
  <c r="A8467" i="4" s="1"/>
  <c r="A8468" i="4" s="1"/>
  <c r="A8469" i="4" s="1"/>
  <c r="A8470" i="4" s="1"/>
  <c r="A8471" i="4" s="1"/>
  <c r="A8472" i="4" s="1"/>
  <c r="A8473" i="4" s="1"/>
  <c r="A8474" i="4" s="1"/>
  <c r="A8475" i="4" s="1"/>
  <c r="A8476" i="4" s="1"/>
  <c r="A8477" i="4" s="1"/>
  <c r="A8478" i="4" s="1"/>
  <c r="A8479" i="4" s="1"/>
  <c r="A8480" i="4" s="1"/>
  <c r="A8481" i="4" s="1"/>
  <c r="A8482" i="4" s="1"/>
  <c r="A8483" i="4" s="1"/>
  <c r="A8484" i="4" s="1"/>
  <c r="A8485" i="4" s="1"/>
  <c r="A8486" i="4" s="1"/>
  <c r="A8487" i="4" s="1"/>
  <c r="A8488" i="4" s="1"/>
  <c r="A8489" i="4" s="1"/>
  <c r="A8490" i="4" s="1"/>
  <c r="A8491" i="4" s="1"/>
  <c r="A8492" i="4" s="1"/>
  <c r="A8493" i="4" s="1"/>
  <c r="A8494" i="4" s="1"/>
  <c r="A8495" i="4" s="1"/>
  <c r="A8496" i="4" s="1"/>
  <c r="A8497" i="4" s="1"/>
  <c r="A8498" i="4" s="1"/>
  <c r="A8499" i="4" s="1"/>
  <c r="A8500" i="4" s="1"/>
  <c r="A8501" i="4" s="1"/>
  <c r="A8502" i="4" s="1"/>
  <c r="A8503" i="4" s="1"/>
  <c r="A8504" i="4" s="1"/>
  <c r="A8505" i="4" s="1"/>
  <c r="A8506" i="4" s="1"/>
  <c r="A8507" i="4" s="1"/>
  <c r="A8508" i="4" s="1"/>
  <c r="A8509" i="4" s="1"/>
  <c r="A8510" i="4" s="1"/>
  <c r="A8511" i="4" s="1"/>
  <c r="A8512" i="4" s="1"/>
  <c r="A8513" i="4" s="1"/>
  <c r="A8514" i="4" s="1"/>
  <c r="A8515" i="4" s="1"/>
  <c r="A8516" i="4" s="1"/>
  <c r="A8517" i="4" s="1"/>
  <c r="A8518" i="4" s="1"/>
  <c r="A8519" i="4" s="1"/>
  <c r="A8520" i="4" s="1"/>
  <c r="A8521" i="4" s="1"/>
  <c r="A8522" i="4" s="1"/>
  <c r="A8523" i="4" s="1"/>
  <c r="A8524" i="4" s="1"/>
  <c r="A8525" i="4" s="1"/>
  <c r="A8526" i="4" s="1"/>
  <c r="A8527" i="4" s="1"/>
  <c r="A8528" i="4" s="1"/>
  <c r="A8529" i="4" s="1"/>
  <c r="A8530" i="4" s="1"/>
  <c r="A8531" i="4" s="1"/>
  <c r="A8532" i="4" s="1"/>
  <c r="A8533" i="4" s="1"/>
  <c r="A8534" i="4" s="1"/>
  <c r="A8535" i="4" s="1"/>
  <c r="A8536" i="4" s="1"/>
  <c r="A8537" i="4" s="1"/>
  <c r="A8538" i="4" s="1"/>
  <c r="A8539" i="4" s="1"/>
  <c r="A8540" i="4" s="1"/>
  <c r="A8541" i="4" s="1"/>
  <c r="A8542" i="4" s="1"/>
  <c r="A8543" i="4" s="1"/>
  <c r="A8544" i="4" s="1"/>
  <c r="A8545" i="4" s="1"/>
  <c r="A8546" i="4" s="1"/>
  <c r="A8547" i="4" s="1"/>
  <c r="A8548" i="4" s="1"/>
  <c r="A8549" i="4" s="1"/>
  <c r="A8550" i="4" s="1"/>
  <c r="A8551" i="4" s="1"/>
  <c r="A8552" i="4" s="1"/>
  <c r="A8553" i="4" s="1"/>
  <c r="A8554" i="4" s="1"/>
  <c r="A8555" i="4" s="1"/>
  <c r="A8556" i="4" s="1"/>
  <c r="A8557" i="4" s="1"/>
  <c r="A8558" i="4" s="1"/>
  <c r="A8559" i="4" s="1"/>
  <c r="A8560" i="4" s="1"/>
  <c r="A8561" i="4" s="1"/>
  <c r="A8562" i="4" s="1"/>
  <c r="A8563" i="4" s="1"/>
  <c r="A8564" i="4" s="1"/>
  <c r="A8565" i="4" s="1"/>
  <c r="A8566" i="4" s="1"/>
  <c r="A8567" i="4" s="1"/>
  <c r="A8568" i="4" s="1"/>
  <c r="A8569" i="4" s="1"/>
  <c r="A8570" i="4" s="1"/>
  <c r="A8571" i="4" s="1"/>
  <c r="A8572" i="4" s="1"/>
  <c r="A8573" i="4" s="1"/>
  <c r="A8574" i="4" s="1"/>
  <c r="A8575" i="4" s="1"/>
  <c r="A8576" i="4" s="1"/>
  <c r="A8577" i="4" s="1"/>
  <c r="A8578" i="4" s="1"/>
  <c r="A8579" i="4" s="1"/>
  <c r="A8580" i="4" s="1"/>
  <c r="A8581" i="4" s="1"/>
  <c r="A8582" i="4" s="1"/>
  <c r="A8583" i="4" s="1"/>
  <c r="A8584" i="4" s="1"/>
  <c r="A8585" i="4" s="1"/>
  <c r="A8586" i="4" s="1"/>
  <c r="A8587" i="4" s="1"/>
  <c r="A8588" i="4" s="1"/>
  <c r="A8589" i="4" s="1"/>
  <c r="A8590" i="4" s="1"/>
  <c r="A8591" i="4" s="1"/>
  <c r="A8592" i="4" s="1"/>
  <c r="A8593" i="4" s="1"/>
  <c r="A8594" i="4" s="1"/>
  <c r="A8595" i="4" s="1"/>
  <c r="A8596" i="4" s="1"/>
  <c r="A8597" i="4" s="1"/>
  <c r="A8598" i="4" s="1"/>
  <c r="A8599" i="4" s="1"/>
  <c r="A8600" i="4" s="1"/>
  <c r="A8601" i="4" s="1"/>
  <c r="A8602" i="4" s="1"/>
  <c r="A8603" i="4" s="1"/>
  <c r="A8604" i="4" s="1"/>
  <c r="A8605" i="4" s="1"/>
  <c r="A8606" i="4" s="1"/>
  <c r="A8607" i="4" s="1"/>
  <c r="A8608" i="4" s="1"/>
  <c r="A8609" i="4" s="1"/>
  <c r="A8610" i="4" s="1"/>
  <c r="A8611" i="4" s="1"/>
  <c r="A8612" i="4" s="1"/>
  <c r="A8613" i="4" s="1"/>
  <c r="A8614" i="4" s="1"/>
  <c r="A8615" i="4" s="1"/>
  <c r="A8616" i="4" s="1"/>
  <c r="A8617" i="4" s="1"/>
  <c r="A8618" i="4" s="1"/>
  <c r="A8619" i="4" s="1"/>
  <c r="A8620" i="4" s="1"/>
  <c r="A8621" i="4" s="1"/>
  <c r="A8622" i="4" s="1"/>
  <c r="A8623" i="4" s="1"/>
  <c r="A8624" i="4" s="1"/>
  <c r="A8625" i="4" s="1"/>
  <c r="A8626" i="4" s="1"/>
  <c r="A8627" i="4" s="1"/>
  <c r="A8628" i="4" s="1"/>
  <c r="A8629" i="4" s="1"/>
  <c r="A8630" i="4" s="1"/>
  <c r="A8631" i="4" s="1"/>
  <c r="A8632" i="4" s="1"/>
  <c r="A8633" i="4" s="1"/>
  <c r="A8634" i="4" s="1"/>
  <c r="A8635" i="4" s="1"/>
  <c r="A8636" i="4" s="1"/>
  <c r="A8637" i="4" s="1"/>
  <c r="A8638" i="4" s="1"/>
  <c r="A8639" i="4" s="1"/>
  <c r="A8640" i="4" s="1"/>
  <c r="A8641" i="4" s="1"/>
  <c r="A8642" i="4" s="1"/>
  <c r="A8643" i="4" s="1"/>
  <c r="A8644" i="4" s="1"/>
  <c r="A8645" i="4" s="1"/>
  <c r="A8646" i="4" s="1"/>
  <c r="A8647" i="4" s="1"/>
  <c r="A8648" i="4" s="1"/>
  <c r="A8649" i="4" s="1"/>
  <c r="A8650" i="4" s="1"/>
  <c r="A8651" i="4" s="1"/>
  <c r="A8652" i="4" s="1"/>
  <c r="A8653" i="4" s="1"/>
  <c r="A8654" i="4" s="1"/>
  <c r="A8655" i="4" s="1"/>
  <c r="A8656" i="4" s="1"/>
  <c r="A8657" i="4" s="1"/>
  <c r="A8658" i="4" s="1"/>
  <c r="A8659" i="4" s="1"/>
  <c r="A8660" i="4" s="1"/>
  <c r="A8661" i="4" s="1"/>
  <c r="A8662" i="4" s="1"/>
  <c r="A8663" i="4" s="1"/>
  <c r="A8664" i="4" s="1"/>
  <c r="A8665" i="4" s="1"/>
  <c r="A8666" i="4" s="1"/>
  <c r="A8667" i="4" s="1"/>
  <c r="A8668" i="4" s="1"/>
  <c r="A8669" i="4" s="1"/>
  <c r="A8670" i="4" s="1"/>
  <c r="A8671" i="4" s="1"/>
  <c r="A8672" i="4" s="1"/>
  <c r="A8673" i="4" s="1"/>
  <c r="A8674" i="4" s="1"/>
  <c r="A8675" i="4" s="1"/>
  <c r="A8676" i="4" s="1"/>
  <c r="A8677" i="4" s="1"/>
  <c r="A8678" i="4" s="1"/>
  <c r="A8679" i="4" s="1"/>
  <c r="A8680" i="4" s="1"/>
  <c r="A8681" i="4" s="1"/>
  <c r="A8682" i="4" s="1"/>
  <c r="A8683" i="4" s="1"/>
  <c r="A8684" i="4" s="1"/>
  <c r="A8685" i="4" s="1"/>
  <c r="A8686" i="4" s="1"/>
  <c r="A8687" i="4" s="1"/>
  <c r="A8688" i="4" s="1"/>
  <c r="A8689" i="4" s="1"/>
  <c r="A8690" i="4" s="1"/>
  <c r="A8691" i="4" s="1"/>
  <c r="A8692" i="4" s="1"/>
  <c r="A8693" i="4" s="1"/>
  <c r="A8694" i="4" s="1"/>
  <c r="A8695" i="4" s="1"/>
  <c r="A8696" i="4" s="1"/>
  <c r="A8697" i="4" s="1"/>
  <c r="A8698" i="4" s="1"/>
  <c r="A8699" i="4" s="1"/>
  <c r="A8700" i="4" s="1"/>
  <c r="A8701" i="4" s="1"/>
  <c r="A8702" i="4" s="1"/>
  <c r="A8703" i="4" s="1"/>
  <c r="A8704" i="4" s="1"/>
  <c r="A8705" i="4" s="1"/>
  <c r="A8706" i="4" s="1"/>
  <c r="A8707" i="4" s="1"/>
  <c r="A8708" i="4" s="1"/>
  <c r="A8709" i="4" s="1"/>
  <c r="A8710" i="4" s="1"/>
  <c r="A8711" i="4" s="1"/>
  <c r="A8712" i="4" s="1"/>
  <c r="A8713" i="4" s="1"/>
  <c r="A8714" i="4" s="1"/>
  <c r="A8715" i="4" s="1"/>
  <c r="A8716" i="4" s="1"/>
  <c r="A8717" i="4" s="1"/>
  <c r="A8718" i="4" s="1"/>
  <c r="A8719" i="4" s="1"/>
  <c r="A8720" i="4" s="1"/>
  <c r="A8721" i="4" s="1"/>
  <c r="A8722" i="4" s="1"/>
  <c r="A8723" i="4" s="1"/>
  <c r="A8724" i="4" s="1"/>
  <c r="A8725" i="4" s="1"/>
  <c r="A8726" i="4" s="1"/>
  <c r="A8727" i="4" s="1"/>
  <c r="A8728" i="4" s="1"/>
  <c r="A8729" i="4" s="1"/>
  <c r="A8730" i="4" s="1"/>
  <c r="A8731" i="4" s="1"/>
  <c r="A8732" i="4" s="1"/>
  <c r="A8733" i="4" s="1"/>
  <c r="A8734" i="4" s="1"/>
  <c r="A8735" i="4" s="1"/>
  <c r="A8736" i="4" s="1"/>
  <c r="A8737" i="4" s="1"/>
  <c r="A8738" i="4" s="1"/>
  <c r="A8739" i="4" s="1"/>
  <c r="A8740" i="4" s="1"/>
  <c r="A8741" i="4" s="1"/>
  <c r="A8742" i="4" s="1"/>
  <c r="A8743" i="4" s="1"/>
  <c r="A8744" i="4" s="1"/>
  <c r="A8745" i="4" s="1"/>
  <c r="A8746" i="4" s="1"/>
  <c r="A8747" i="4" s="1"/>
  <c r="A8748" i="4" s="1"/>
  <c r="A8749" i="4" s="1"/>
  <c r="A8750" i="4" s="1"/>
  <c r="A8751" i="4" s="1"/>
  <c r="A8752" i="4" s="1"/>
  <c r="A8753" i="4" s="1"/>
  <c r="A8754" i="4" s="1"/>
  <c r="A8755" i="4" s="1"/>
  <c r="A8756" i="4" s="1"/>
  <c r="A8757" i="4" s="1"/>
  <c r="A8758" i="4" s="1"/>
  <c r="A8759" i="4" s="1"/>
  <c r="A8760" i="4" s="1"/>
  <c r="A8761" i="4" s="1"/>
  <c r="A8762" i="4" s="1"/>
  <c r="A8763" i="4" s="1"/>
  <c r="A8764" i="4" s="1"/>
  <c r="A8765" i="4" s="1"/>
  <c r="A8766" i="4" s="1"/>
  <c r="A8767" i="4" s="1"/>
  <c r="A8768" i="4" s="1"/>
  <c r="A8769" i="4" s="1"/>
  <c r="R43" i="4" s="1"/>
  <c r="M10" i="4"/>
  <c r="F10" i="4"/>
  <c r="A4401" i="14"/>
  <c r="A4402" i="14" s="1"/>
  <c r="A4403" i="14" s="1"/>
  <c r="A4404" i="14" s="1"/>
  <c r="A4405" i="14" s="1"/>
  <c r="A4406" i="14" s="1"/>
  <c r="A4407" i="14" s="1"/>
  <c r="A4408" i="14" s="1"/>
  <c r="A4409" i="14" s="1"/>
  <c r="A4410" i="14" s="1"/>
  <c r="A4411" i="14" s="1"/>
  <c r="A4412" i="14" s="1"/>
  <c r="A4413" i="14" s="1"/>
  <c r="A4414" i="14" s="1"/>
  <c r="A4415" i="14" s="1"/>
  <c r="A4416" i="14" s="1"/>
  <c r="A4417" i="14" s="1"/>
  <c r="A4418" i="14" s="1"/>
  <c r="A4419" i="14" s="1"/>
  <c r="A4420" i="14" s="1"/>
  <c r="A4421" i="14" s="1"/>
  <c r="A4422" i="14" s="1"/>
  <c r="A4423" i="14" s="1"/>
  <c r="A4424" i="14" s="1"/>
  <c r="A4425" i="14" s="1"/>
  <c r="A4426" i="14" s="1"/>
  <c r="A4427" i="14" s="1"/>
  <c r="A4428" i="14" s="1"/>
  <c r="A4429" i="14" s="1"/>
  <c r="A4430" i="14" s="1"/>
  <c r="A4431" i="14" s="1"/>
  <c r="A4432" i="14" s="1"/>
  <c r="A4433" i="14" s="1"/>
  <c r="A4434" i="14" s="1"/>
  <c r="A4435" i="14" s="1"/>
  <c r="A4436" i="14" s="1"/>
  <c r="A4437" i="14" s="1"/>
  <c r="A4438" i="14" s="1"/>
  <c r="A4439" i="14" s="1"/>
  <c r="A4440" i="14" s="1"/>
  <c r="A4441" i="14" s="1"/>
  <c r="A4442" i="14" s="1"/>
  <c r="A4443" i="14" s="1"/>
  <c r="A4444" i="14" s="1"/>
  <c r="A4445" i="14" s="1"/>
  <c r="A4446" i="14" s="1"/>
  <c r="A4447" i="14" s="1"/>
  <c r="A4448" i="14" s="1"/>
  <c r="A4449" i="14" s="1"/>
  <c r="A4450" i="14" s="1"/>
  <c r="A4451" i="14" s="1"/>
  <c r="A4452" i="14" s="1"/>
  <c r="A4453" i="14" s="1"/>
  <c r="A4454" i="14" s="1"/>
  <c r="A4455" i="14" s="1"/>
  <c r="A4456" i="14" s="1"/>
  <c r="A4457" i="14" s="1"/>
  <c r="A4458" i="14" s="1"/>
  <c r="A4459" i="14" s="1"/>
  <c r="A4460" i="14" s="1"/>
  <c r="A4461" i="14" s="1"/>
  <c r="A4462" i="14" s="1"/>
  <c r="A4463" i="14" s="1"/>
  <c r="A4464" i="14" s="1"/>
  <c r="A4465" i="14" s="1"/>
  <c r="A4466" i="14" s="1"/>
  <c r="A4467" i="14" s="1"/>
  <c r="A4468" i="14" s="1"/>
  <c r="A4469" i="14" s="1"/>
  <c r="A4470" i="14" s="1"/>
  <c r="A4471" i="14" s="1"/>
  <c r="A4472" i="14" s="1"/>
  <c r="A4473" i="14" s="1"/>
  <c r="A4474" i="14" s="1"/>
  <c r="A4475" i="14" s="1"/>
  <c r="A4476" i="14" s="1"/>
  <c r="A4477" i="14" s="1"/>
  <c r="A4478" i="14" s="1"/>
  <c r="A4479" i="14" s="1"/>
  <c r="A4480" i="14" s="1"/>
  <c r="A4481" i="14" s="1"/>
  <c r="A4482" i="14" s="1"/>
  <c r="A4483" i="14" s="1"/>
  <c r="A4484" i="14" s="1"/>
  <c r="A4485" i="14" s="1"/>
  <c r="A4486" i="14" s="1"/>
  <c r="A4487" i="14" s="1"/>
  <c r="A4488" i="14" s="1"/>
  <c r="A4489" i="14" s="1"/>
  <c r="A4490" i="14" s="1"/>
  <c r="A4491" i="14" s="1"/>
  <c r="A4492" i="14" s="1"/>
  <c r="A4493" i="14" s="1"/>
  <c r="A4494" i="14" s="1"/>
  <c r="A4495" i="14" s="1"/>
  <c r="A4496" i="14" s="1"/>
  <c r="A4497" i="14" s="1"/>
  <c r="A4498" i="14" s="1"/>
  <c r="A4499" i="14" s="1"/>
  <c r="A4500" i="14" s="1"/>
  <c r="A4501" i="14" s="1"/>
  <c r="A4502" i="14" s="1"/>
  <c r="A4503" i="14" s="1"/>
  <c r="A4504" i="14" s="1"/>
  <c r="A4505" i="14" s="1"/>
  <c r="A4506" i="14" s="1"/>
  <c r="A4507" i="14" s="1"/>
  <c r="A4508" i="14" s="1"/>
  <c r="A4509" i="14" s="1"/>
  <c r="A4510" i="14" s="1"/>
  <c r="A4511" i="14" s="1"/>
  <c r="A4512" i="14" s="1"/>
  <c r="A4513" i="14" s="1"/>
  <c r="A4514" i="14" s="1"/>
  <c r="A4515" i="14" s="1"/>
  <c r="A4516" i="14" s="1"/>
  <c r="A4517" i="14" s="1"/>
  <c r="A4518" i="14" s="1"/>
  <c r="A4519" i="14" s="1"/>
  <c r="A4520" i="14" s="1"/>
  <c r="A4521" i="14" s="1"/>
  <c r="A4522" i="14" s="1"/>
  <c r="A4523" i="14" s="1"/>
  <c r="A4524" i="14" s="1"/>
  <c r="A4525" i="14" s="1"/>
  <c r="A4526" i="14" s="1"/>
  <c r="A4527" i="14" s="1"/>
  <c r="A4528" i="14" s="1"/>
  <c r="A4529" i="14" s="1"/>
  <c r="A4530" i="14" s="1"/>
  <c r="A4531" i="14" s="1"/>
  <c r="A4532" i="14" s="1"/>
  <c r="A4533" i="14" s="1"/>
  <c r="A4534" i="14" s="1"/>
  <c r="A4535" i="14" s="1"/>
  <c r="A4536" i="14" s="1"/>
  <c r="A4537" i="14" s="1"/>
  <c r="A4538" i="14" s="1"/>
  <c r="A4539" i="14" s="1"/>
  <c r="A4540" i="14" s="1"/>
  <c r="A4541" i="14" s="1"/>
  <c r="A4542" i="14" s="1"/>
  <c r="A4543" i="14" s="1"/>
  <c r="A4544" i="14" s="1"/>
  <c r="A4545" i="14" s="1"/>
  <c r="A4546" i="14" s="1"/>
  <c r="A4547" i="14" s="1"/>
  <c r="A4548" i="14" s="1"/>
  <c r="A4549" i="14" s="1"/>
  <c r="A4550" i="14" s="1"/>
  <c r="A4551" i="14" s="1"/>
  <c r="A4552" i="14" s="1"/>
  <c r="A4553" i="14" s="1"/>
  <c r="A4554" i="14" s="1"/>
  <c r="A4555" i="14" s="1"/>
  <c r="A4556" i="14" s="1"/>
  <c r="A4557" i="14" s="1"/>
  <c r="A4558" i="14" s="1"/>
  <c r="A4559" i="14" s="1"/>
  <c r="A4560" i="14" s="1"/>
  <c r="A4561" i="14" s="1"/>
  <c r="A4562" i="14" s="1"/>
  <c r="A4563" i="14" s="1"/>
  <c r="A4564" i="14" s="1"/>
  <c r="A4565" i="14" s="1"/>
  <c r="A4566" i="14" s="1"/>
  <c r="A4567" i="14" s="1"/>
  <c r="A4568" i="14" s="1"/>
  <c r="A4569" i="14" s="1"/>
  <c r="A4570" i="14" s="1"/>
  <c r="A4571" i="14" s="1"/>
  <c r="A4572" i="14" s="1"/>
  <c r="A4573" i="14" s="1"/>
  <c r="A4574" i="14" s="1"/>
  <c r="A4575" i="14" s="1"/>
  <c r="A4576" i="14" s="1"/>
  <c r="A4577" i="14" s="1"/>
  <c r="A4578" i="14" s="1"/>
  <c r="A4579" i="14" s="1"/>
  <c r="A4580" i="14" s="1"/>
  <c r="A4581" i="14" s="1"/>
  <c r="A4582" i="14" s="1"/>
  <c r="A4583" i="14" s="1"/>
  <c r="A4584" i="14" s="1"/>
  <c r="A4585" i="14" s="1"/>
  <c r="A4586" i="14" s="1"/>
  <c r="A4587" i="14" s="1"/>
  <c r="A4588" i="14" s="1"/>
  <c r="A4589" i="14" s="1"/>
  <c r="A4590" i="14" s="1"/>
  <c r="A4591" i="14" s="1"/>
  <c r="A4592" i="14" s="1"/>
  <c r="A4593" i="14" s="1"/>
  <c r="A4594" i="14" s="1"/>
  <c r="A4595" i="14" s="1"/>
  <c r="A4596" i="14" s="1"/>
  <c r="A4597" i="14" s="1"/>
  <c r="A4598" i="14" s="1"/>
  <c r="A4599" i="14" s="1"/>
  <c r="A4600" i="14" s="1"/>
  <c r="A4601" i="14" s="1"/>
  <c r="A4602" i="14" s="1"/>
  <c r="A4603" i="14" s="1"/>
  <c r="A4604" i="14" s="1"/>
  <c r="A4605" i="14" s="1"/>
  <c r="A4606" i="14" s="1"/>
  <c r="A4607" i="14" s="1"/>
  <c r="A4608" i="14" s="1"/>
  <c r="A4609" i="14" s="1"/>
  <c r="A4610" i="14" s="1"/>
  <c r="A4611" i="14" s="1"/>
  <c r="A4612" i="14" s="1"/>
  <c r="A4613" i="14" s="1"/>
  <c r="A4614" i="14" s="1"/>
  <c r="A4615" i="14" s="1"/>
  <c r="A4616" i="14" s="1"/>
  <c r="A4617" i="14" s="1"/>
  <c r="A4618" i="14" s="1"/>
  <c r="A4619" i="14" s="1"/>
  <c r="A4620" i="14" s="1"/>
  <c r="A4621" i="14" s="1"/>
  <c r="A4622" i="14" s="1"/>
  <c r="A4623" i="14" s="1"/>
  <c r="A4624" i="14" s="1"/>
  <c r="A4625" i="14" s="1"/>
  <c r="A4626" i="14" s="1"/>
  <c r="A4627" i="14" s="1"/>
  <c r="A4628" i="14" s="1"/>
  <c r="A4629" i="14" s="1"/>
  <c r="A4630" i="14" s="1"/>
  <c r="A4631" i="14" s="1"/>
  <c r="A4632" i="14" s="1"/>
  <c r="A4633" i="14" s="1"/>
  <c r="A4634" i="14" s="1"/>
  <c r="A4635" i="14" s="1"/>
  <c r="A4636" i="14" s="1"/>
  <c r="A4637" i="14" s="1"/>
  <c r="A4638" i="14" s="1"/>
  <c r="A4639" i="14" s="1"/>
  <c r="A4640" i="14" s="1"/>
  <c r="A4641" i="14" s="1"/>
  <c r="A4642" i="14" s="1"/>
  <c r="A4643" i="14" s="1"/>
  <c r="A4644" i="14" s="1"/>
  <c r="A4645" i="14" s="1"/>
  <c r="A4646" i="14" s="1"/>
  <c r="A4647" i="14" s="1"/>
  <c r="A4648" i="14" s="1"/>
  <c r="A4649" i="14" s="1"/>
  <c r="A4650" i="14" s="1"/>
  <c r="A4651" i="14" s="1"/>
  <c r="A4652" i="14" s="1"/>
  <c r="A4653" i="14" s="1"/>
  <c r="A4654" i="14" s="1"/>
  <c r="A4655" i="14" s="1"/>
  <c r="A4656" i="14" s="1"/>
  <c r="A4657" i="14" s="1"/>
  <c r="A4658" i="14" s="1"/>
  <c r="A4659" i="14" s="1"/>
  <c r="A4660" i="14" s="1"/>
  <c r="A4661" i="14" s="1"/>
  <c r="A4662" i="14" s="1"/>
  <c r="A4663" i="14" s="1"/>
  <c r="A4664" i="14" s="1"/>
  <c r="A4665" i="14" s="1"/>
  <c r="A4666" i="14" s="1"/>
  <c r="A4667" i="14" s="1"/>
  <c r="A4668" i="14" s="1"/>
  <c r="A4669" i="14" s="1"/>
  <c r="A4670" i="14" s="1"/>
  <c r="A4671" i="14" s="1"/>
  <c r="A4672" i="14" s="1"/>
  <c r="A4673" i="14" s="1"/>
  <c r="A4674" i="14" s="1"/>
  <c r="A4675" i="14" s="1"/>
  <c r="A4676" i="14" s="1"/>
  <c r="A4677" i="14" s="1"/>
  <c r="A4678" i="14" s="1"/>
  <c r="A4679" i="14" s="1"/>
  <c r="A4680" i="14" s="1"/>
  <c r="A4681" i="14" s="1"/>
  <c r="A4682" i="14" s="1"/>
  <c r="A4683" i="14" s="1"/>
  <c r="A4684" i="14" s="1"/>
  <c r="A4685" i="14" s="1"/>
  <c r="A4686" i="14" s="1"/>
  <c r="A4687" i="14" s="1"/>
  <c r="A4688" i="14" s="1"/>
  <c r="A4689" i="14" s="1"/>
  <c r="A4690" i="14" s="1"/>
  <c r="A4691" i="14" s="1"/>
  <c r="A4692" i="14" s="1"/>
  <c r="A4693" i="14" s="1"/>
  <c r="A4694" i="14" s="1"/>
  <c r="A4695" i="14" s="1"/>
  <c r="A4696" i="14" s="1"/>
  <c r="A4697" i="14" s="1"/>
  <c r="A4698" i="14" s="1"/>
  <c r="A4699" i="14" s="1"/>
  <c r="A4700" i="14" s="1"/>
  <c r="A4701" i="14" s="1"/>
  <c r="A4702" i="14" s="1"/>
  <c r="A4703" i="14" s="1"/>
  <c r="A4704" i="14" s="1"/>
  <c r="A4705" i="14" s="1"/>
  <c r="A4706" i="14" s="1"/>
  <c r="A4707" i="14" s="1"/>
  <c r="A4708" i="14" s="1"/>
  <c r="A4709" i="14" s="1"/>
  <c r="A4710" i="14" s="1"/>
  <c r="A4711" i="14" s="1"/>
  <c r="A4712" i="14" s="1"/>
  <c r="A4713" i="14" s="1"/>
  <c r="A4714" i="14" s="1"/>
  <c r="A4715" i="14" s="1"/>
  <c r="A4716" i="14" s="1"/>
  <c r="A4717" i="14" s="1"/>
  <c r="A4718" i="14" s="1"/>
  <c r="A4719" i="14" s="1"/>
  <c r="A4720" i="14" s="1"/>
  <c r="A4721" i="14" s="1"/>
  <c r="A4722" i="14" s="1"/>
  <c r="A4723" i="14" s="1"/>
  <c r="A4724" i="14" s="1"/>
  <c r="A4725" i="14" s="1"/>
  <c r="A4726" i="14" s="1"/>
  <c r="A4727" i="14" s="1"/>
  <c r="A4728" i="14" s="1"/>
  <c r="A4729" i="14" s="1"/>
  <c r="A4730" i="14" s="1"/>
  <c r="A4731" i="14" s="1"/>
  <c r="A4732" i="14" s="1"/>
  <c r="A4733" i="14" s="1"/>
  <c r="A4734" i="14" s="1"/>
  <c r="A4735" i="14" s="1"/>
  <c r="A4736" i="14" s="1"/>
  <c r="A4737" i="14" s="1"/>
  <c r="A4738" i="14" s="1"/>
  <c r="A4739" i="14" s="1"/>
  <c r="A4740" i="14" s="1"/>
  <c r="A4741" i="14" s="1"/>
  <c r="A4742" i="14" s="1"/>
  <c r="A4743" i="14" s="1"/>
  <c r="A4744" i="14" s="1"/>
  <c r="A4745" i="14" s="1"/>
  <c r="A4746" i="14" s="1"/>
  <c r="A4747" i="14" s="1"/>
  <c r="A4748" i="14" s="1"/>
  <c r="A4749" i="14" s="1"/>
  <c r="A4750" i="14" s="1"/>
  <c r="A4751" i="14" s="1"/>
  <c r="A4752" i="14" s="1"/>
  <c r="A4753" i="14" s="1"/>
  <c r="A4754" i="14" s="1"/>
  <c r="A4755" i="14" s="1"/>
  <c r="A4756" i="14" s="1"/>
  <c r="A4757" i="14" s="1"/>
  <c r="A4758" i="14" s="1"/>
  <c r="A4759" i="14" s="1"/>
  <c r="A4760" i="14" s="1"/>
  <c r="A4761" i="14" s="1"/>
  <c r="A4762" i="14" s="1"/>
  <c r="A4763" i="14" s="1"/>
  <c r="A4764" i="14" s="1"/>
  <c r="A4765" i="14" s="1"/>
  <c r="A4766" i="14" s="1"/>
  <c r="A4767" i="14" s="1"/>
  <c r="A4768" i="14" s="1"/>
  <c r="A4769" i="14" s="1"/>
  <c r="A4770" i="14" s="1"/>
  <c r="A4771" i="14" s="1"/>
  <c r="A4772" i="14" s="1"/>
  <c r="A4773" i="14" s="1"/>
  <c r="A4774" i="14" s="1"/>
  <c r="A4775" i="14" s="1"/>
  <c r="A4776" i="14" s="1"/>
  <c r="A4777" i="14" s="1"/>
  <c r="A4778" i="14" s="1"/>
  <c r="A4779" i="14" s="1"/>
  <c r="A4780" i="14" s="1"/>
  <c r="A4781" i="14" s="1"/>
  <c r="A4782" i="14" s="1"/>
  <c r="A4783" i="14" s="1"/>
  <c r="A4784" i="14" s="1"/>
  <c r="A4785" i="14" s="1"/>
  <c r="A4786" i="14" s="1"/>
  <c r="A4787" i="14" s="1"/>
  <c r="A4788" i="14" s="1"/>
  <c r="A4789" i="14" s="1"/>
  <c r="A4790" i="14" s="1"/>
  <c r="A4791" i="14" s="1"/>
  <c r="A4792" i="14" s="1"/>
  <c r="A4793" i="14" s="1"/>
  <c r="A4794" i="14" s="1"/>
  <c r="A4795" i="14" s="1"/>
  <c r="A4796" i="14" s="1"/>
  <c r="A4797" i="14" s="1"/>
  <c r="A4798" i="14" s="1"/>
  <c r="A4799" i="14" s="1"/>
  <c r="A4800" i="14" s="1"/>
  <c r="A4801" i="14" s="1"/>
  <c r="A4802" i="14" s="1"/>
  <c r="A4803" i="14" s="1"/>
  <c r="A4804" i="14" s="1"/>
  <c r="A4805" i="14" s="1"/>
  <c r="A4806" i="14" s="1"/>
  <c r="A4807" i="14" s="1"/>
  <c r="A4808" i="14" s="1"/>
  <c r="A4809" i="14" s="1"/>
  <c r="A4810" i="14" s="1"/>
  <c r="A4811" i="14" s="1"/>
  <c r="A4812" i="14" s="1"/>
  <c r="A4813" i="14" s="1"/>
  <c r="A4814" i="14" s="1"/>
  <c r="A4815" i="14" s="1"/>
  <c r="A4816" i="14" s="1"/>
  <c r="A4817" i="14" s="1"/>
  <c r="A4818" i="14" s="1"/>
  <c r="A4819" i="14" s="1"/>
  <c r="A4820" i="14" s="1"/>
  <c r="A4821" i="14" s="1"/>
  <c r="A4822" i="14" s="1"/>
  <c r="A4823" i="14" s="1"/>
  <c r="A4824" i="14" s="1"/>
  <c r="A4825" i="14" s="1"/>
  <c r="A4826" i="14" s="1"/>
  <c r="A4827" i="14" s="1"/>
  <c r="A4828" i="14" s="1"/>
  <c r="A4829" i="14" s="1"/>
  <c r="A4830" i="14" s="1"/>
  <c r="A4831" i="14" s="1"/>
  <c r="A4832" i="14" s="1"/>
  <c r="A4833" i="14" s="1"/>
  <c r="A4834" i="14" s="1"/>
  <c r="A4835" i="14" s="1"/>
  <c r="A4836" i="14" s="1"/>
  <c r="A4837" i="14" s="1"/>
  <c r="A4838" i="14" s="1"/>
  <c r="A4839" i="14" s="1"/>
  <c r="A4840" i="14" s="1"/>
  <c r="A4841" i="14" s="1"/>
  <c r="A4842" i="14" s="1"/>
  <c r="A4843" i="14" s="1"/>
  <c r="A4844" i="14" s="1"/>
  <c r="A4845" i="14" s="1"/>
  <c r="A4846" i="14" s="1"/>
  <c r="A4847" i="14" s="1"/>
  <c r="A4848" i="14" s="1"/>
  <c r="A4849" i="14" s="1"/>
  <c r="A4850" i="14" s="1"/>
  <c r="A4851" i="14" s="1"/>
  <c r="A4852" i="14" s="1"/>
  <c r="A4853" i="14" s="1"/>
  <c r="A4854" i="14" s="1"/>
  <c r="A4855" i="14" s="1"/>
  <c r="A4856" i="14" s="1"/>
  <c r="A4857" i="14" s="1"/>
  <c r="A4858" i="14" s="1"/>
  <c r="A4859" i="14" s="1"/>
  <c r="A4860" i="14" s="1"/>
  <c r="A4861" i="14" s="1"/>
  <c r="A4862" i="14" s="1"/>
  <c r="A4863" i="14" s="1"/>
  <c r="A4864" i="14" s="1"/>
  <c r="A4865" i="14" s="1"/>
  <c r="A4866" i="14" s="1"/>
  <c r="A4867" i="14" s="1"/>
  <c r="A4868" i="14" s="1"/>
  <c r="A4869" i="14" s="1"/>
  <c r="A4870" i="14" s="1"/>
  <c r="A4871" i="14" s="1"/>
  <c r="A4872" i="14" s="1"/>
  <c r="A4873" i="14" s="1"/>
  <c r="A4874" i="14" s="1"/>
  <c r="A4875" i="14" s="1"/>
  <c r="A4876" i="14" s="1"/>
  <c r="A4877" i="14" s="1"/>
  <c r="A4878" i="14" s="1"/>
  <c r="A4879" i="14" s="1"/>
  <c r="A4880" i="14" s="1"/>
  <c r="A4881" i="14" s="1"/>
  <c r="A4882" i="14" s="1"/>
  <c r="A4883" i="14" s="1"/>
  <c r="A4884" i="14" s="1"/>
  <c r="A4885" i="14" s="1"/>
  <c r="A4886" i="14" s="1"/>
  <c r="A4887" i="14" s="1"/>
  <c r="A4888" i="14" s="1"/>
  <c r="A4889" i="14" s="1"/>
  <c r="A4890" i="14" s="1"/>
  <c r="A4891" i="14" s="1"/>
  <c r="A4892" i="14" s="1"/>
  <c r="A4893" i="14" s="1"/>
  <c r="A4894" i="14" s="1"/>
  <c r="A4895" i="14" s="1"/>
  <c r="A4896" i="14" s="1"/>
  <c r="A4897" i="14" s="1"/>
  <c r="A4898" i="14" s="1"/>
  <c r="A4899" i="14" s="1"/>
  <c r="A4900" i="14" s="1"/>
  <c r="A4901" i="14" s="1"/>
  <c r="A4902" i="14" s="1"/>
  <c r="A4903" i="14" s="1"/>
  <c r="A4904" i="14" s="1"/>
  <c r="A4905" i="14" s="1"/>
  <c r="A4906" i="14" s="1"/>
  <c r="A4907" i="14" s="1"/>
  <c r="A4908" i="14" s="1"/>
  <c r="A4909" i="14" s="1"/>
  <c r="A4910" i="14" s="1"/>
  <c r="A4911" i="14" s="1"/>
  <c r="A4912" i="14" s="1"/>
  <c r="A4913" i="14" s="1"/>
  <c r="A4914" i="14" s="1"/>
  <c r="A4915" i="14" s="1"/>
  <c r="A4916" i="14" s="1"/>
  <c r="A4917" i="14" s="1"/>
  <c r="A4918" i="14" s="1"/>
  <c r="A4919" i="14" s="1"/>
  <c r="A4920" i="14" s="1"/>
  <c r="A4921" i="14" s="1"/>
  <c r="A4922" i="14" s="1"/>
  <c r="A4923" i="14" s="1"/>
  <c r="A4924" i="14" s="1"/>
  <c r="A4925" i="14" s="1"/>
  <c r="A4926" i="14" s="1"/>
  <c r="A4927" i="14" s="1"/>
  <c r="A4928" i="14" s="1"/>
  <c r="A4929" i="14" s="1"/>
  <c r="A4930" i="14" s="1"/>
  <c r="A4931" i="14" s="1"/>
  <c r="A4932" i="14" s="1"/>
  <c r="A4933" i="14" s="1"/>
  <c r="A4934" i="14" s="1"/>
  <c r="A4935" i="14" s="1"/>
  <c r="A4936" i="14" s="1"/>
  <c r="A4937" i="14" s="1"/>
  <c r="A4938" i="14" s="1"/>
  <c r="A4939" i="14" s="1"/>
  <c r="A4940" i="14" s="1"/>
  <c r="A4941" i="14" s="1"/>
  <c r="A4942" i="14" s="1"/>
  <c r="A4943" i="14" s="1"/>
  <c r="A4944" i="14" s="1"/>
  <c r="A4945" i="14" s="1"/>
  <c r="A4946" i="14" s="1"/>
  <c r="A4947" i="14" s="1"/>
  <c r="A4948" i="14" s="1"/>
  <c r="A4949" i="14" s="1"/>
  <c r="A4950" i="14" s="1"/>
  <c r="A4951" i="14" s="1"/>
  <c r="A4952" i="14" s="1"/>
  <c r="A4953" i="14" s="1"/>
  <c r="A4954" i="14" s="1"/>
  <c r="A4955" i="14" s="1"/>
  <c r="A4956" i="14" s="1"/>
  <c r="A4957" i="14" s="1"/>
  <c r="A4958" i="14" s="1"/>
  <c r="A4959" i="14" s="1"/>
  <c r="A4960" i="14" s="1"/>
  <c r="A4961" i="14" s="1"/>
  <c r="A4962" i="14" s="1"/>
  <c r="A4963" i="14" s="1"/>
  <c r="A4964" i="14" s="1"/>
  <c r="A4965" i="14" s="1"/>
  <c r="A4966" i="14" s="1"/>
  <c r="A4967" i="14" s="1"/>
  <c r="A4968" i="14" s="1"/>
  <c r="A4969" i="14" s="1"/>
  <c r="A4970" i="14" s="1"/>
  <c r="A4971" i="14" s="1"/>
  <c r="A4972" i="14" s="1"/>
  <c r="A4973" i="14" s="1"/>
  <c r="A4974" i="14" s="1"/>
  <c r="A4975" i="14" s="1"/>
  <c r="A4976" i="14" s="1"/>
  <c r="A4977" i="14" s="1"/>
  <c r="A4978" i="14" s="1"/>
  <c r="A4979" i="14" s="1"/>
  <c r="A4980" i="14" s="1"/>
  <c r="A4981" i="14" s="1"/>
  <c r="A4982" i="14" s="1"/>
  <c r="A4983" i="14" s="1"/>
  <c r="A4984" i="14" s="1"/>
  <c r="A4985" i="14" s="1"/>
  <c r="A4986" i="14" s="1"/>
  <c r="A4987" i="14" s="1"/>
  <c r="A4988" i="14" s="1"/>
  <c r="A4989" i="14" s="1"/>
  <c r="A4990" i="14" s="1"/>
  <c r="A4991" i="14" s="1"/>
  <c r="A4992" i="14" s="1"/>
  <c r="A4993" i="14" s="1"/>
  <c r="A4994" i="14" s="1"/>
  <c r="A4995" i="14" s="1"/>
  <c r="A4996" i="14" s="1"/>
  <c r="A4997" i="14" s="1"/>
  <c r="A4998" i="14" s="1"/>
  <c r="A4999" i="14" s="1"/>
  <c r="A5000" i="14" s="1"/>
  <c r="A5001" i="14" s="1"/>
  <c r="A5002" i="14" s="1"/>
  <c r="A5003" i="14" s="1"/>
  <c r="A5004" i="14" s="1"/>
  <c r="A5005" i="14" s="1"/>
  <c r="A5006" i="14" s="1"/>
  <c r="A5007" i="14" s="1"/>
  <c r="A5008" i="14" s="1"/>
  <c r="A5009" i="14" s="1"/>
  <c r="A5010" i="14" s="1"/>
  <c r="A5011" i="14" s="1"/>
  <c r="A5012" i="14" s="1"/>
  <c r="A5013" i="14" s="1"/>
  <c r="A5014" i="14" s="1"/>
  <c r="A5015" i="14" s="1"/>
  <c r="A5016" i="14" s="1"/>
  <c r="A5017" i="14" s="1"/>
  <c r="A5018" i="14" s="1"/>
  <c r="A5019" i="14" s="1"/>
  <c r="A5020" i="14" s="1"/>
  <c r="A5021" i="14" s="1"/>
  <c r="A5022" i="14" s="1"/>
  <c r="A5023" i="14" s="1"/>
  <c r="A5024" i="14" s="1"/>
  <c r="A5025" i="14" s="1"/>
  <c r="A5026" i="14" s="1"/>
  <c r="A5027" i="14" s="1"/>
  <c r="A5028" i="14" s="1"/>
  <c r="A5029" i="14" s="1"/>
  <c r="A5030" i="14" s="1"/>
  <c r="A5031" i="14" s="1"/>
  <c r="A5032" i="14" s="1"/>
  <c r="A5033" i="14" s="1"/>
  <c r="A5034" i="14" s="1"/>
  <c r="A5035" i="14" s="1"/>
  <c r="A5036" i="14" s="1"/>
  <c r="A5037" i="14" s="1"/>
  <c r="A5038" i="14" s="1"/>
  <c r="A5039" i="14" s="1"/>
  <c r="A5040" i="14" s="1"/>
  <c r="A5041" i="14" s="1"/>
  <c r="A5042" i="14" s="1"/>
  <c r="A5043" i="14" s="1"/>
  <c r="A5044" i="14" s="1"/>
  <c r="A5045" i="14" s="1"/>
  <c r="A5046" i="14" s="1"/>
  <c r="A5047" i="14" s="1"/>
  <c r="A5048" i="14" s="1"/>
  <c r="A5049" i="14" s="1"/>
  <c r="A5050" i="14" s="1"/>
  <c r="A5051" i="14" s="1"/>
  <c r="A5052" i="14" s="1"/>
  <c r="A5053" i="14" s="1"/>
  <c r="A5054" i="14" s="1"/>
  <c r="A5055" i="14" s="1"/>
  <c r="A5056" i="14" s="1"/>
  <c r="A5057" i="14" s="1"/>
  <c r="A5058" i="14" s="1"/>
  <c r="A5059" i="14" s="1"/>
  <c r="A5060" i="14" s="1"/>
  <c r="A5061" i="14" s="1"/>
  <c r="A5062" i="14" s="1"/>
  <c r="A5063" i="14" s="1"/>
  <c r="A5064" i="14" s="1"/>
  <c r="A5065" i="14" s="1"/>
  <c r="A5066" i="14" s="1"/>
  <c r="A5067" i="14" s="1"/>
  <c r="A5068" i="14" s="1"/>
  <c r="A5069" i="14" s="1"/>
  <c r="A5070" i="14" s="1"/>
  <c r="A5071" i="14" s="1"/>
  <c r="A5072" i="14" s="1"/>
  <c r="A5073" i="14" s="1"/>
  <c r="A5074" i="14" s="1"/>
  <c r="A5075" i="14" s="1"/>
  <c r="A5076" i="14" s="1"/>
  <c r="A5077" i="14" s="1"/>
  <c r="A5078" i="14" s="1"/>
  <c r="A5079" i="14" s="1"/>
  <c r="A5080" i="14" s="1"/>
  <c r="A5081" i="14" s="1"/>
  <c r="A5082" i="14" s="1"/>
  <c r="A5083" i="14" s="1"/>
  <c r="A5084" i="14" s="1"/>
  <c r="A5085" i="14" s="1"/>
  <c r="A5086" i="14" s="1"/>
  <c r="A5087" i="14" s="1"/>
  <c r="A5088" i="14" s="1"/>
  <c r="A5089" i="14" s="1"/>
  <c r="A5090" i="14" s="1"/>
  <c r="A5091" i="14" s="1"/>
  <c r="A5092" i="14" s="1"/>
  <c r="A5093" i="14" s="1"/>
  <c r="A5094" i="14" s="1"/>
  <c r="A5095" i="14" s="1"/>
  <c r="A5096" i="14" s="1"/>
  <c r="A5097" i="14" s="1"/>
  <c r="A5098" i="14" s="1"/>
  <c r="A5099" i="14" s="1"/>
  <c r="A5100" i="14" s="1"/>
  <c r="A5101" i="14" s="1"/>
  <c r="A5102" i="14" s="1"/>
  <c r="A5103" i="14" s="1"/>
  <c r="A5104" i="14" s="1"/>
  <c r="A5105" i="14" s="1"/>
  <c r="A5106" i="14" s="1"/>
  <c r="A5107" i="14" s="1"/>
  <c r="A5108" i="14" s="1"/>
  <c r="A5109" i="14" s="1"/>
  <c r="A5110" i="14" s="1"/>
  <c r="A5111" i="14" s="1"/>
  <c r="A5112" i="14" s="1"/>
  <c r="A5113" i="14" s="1"/>
  <c r="A5114" i="14" s="1"/>
  <c r="A5115" i="14" s="1"/>
  <c r="A5116" i="14" s="1"/>
  <c r="A5117" i="14" s="1"/>
  <c r="A5118" i="14" s="1"/>
  <c r="A5119" i="14" s="1"/>
  <c r="A5120" i="14" s="1"/>
  <c r="A5121" i="14" s="1"/>
  <c r="A5122" i="14" s="1"/>
  <c r="A5123" i="14" s="1"/>
  <c r="A5124" i="14" s="1"/>
  <c r="A5125" i="14" s="1"/>
  <c r="A5126" i="14" s="1"/>
  <c r="A5127" i="14" s="1"/>
  <c r="A5128" i="14" s="1"/>
  <c r="A5129" i="14" s="1"/>
  <c r="A5130" i="14" s="1"/>
  <c r="A5131" i="14" s="1"/>
  <c r="A5132" i="14" s="1"/>
  <c r="A5133" i="14" s="1"/>
  <c r="A5134" i="14" s="1"/>
  <c r="A5135" i="14" s="1"/>
  <c r="A5136" i="14" s="1"/>
  <c r="A5137" i="14" s="1"/>
  <c r="A5138" i="14" s="1"/>
  <c r="A5139" i="14" s="1"/>
  <c r="A5140" i="14" s="1"/>
  <c r="A5141" i="14" s="1"/>
  <c r="A5142" i="14" s="1"/>
  <c r="A5143" i="14" s="1"/>
  <c r="A5144" i="14" s="1"/>
  <c r="A5145" i="14" s="1"/>
  <c r="A5146" i="14" s="1"/>
  <c r="A5147" i="14" s="1"/>
  <c r="A5148" i="14" s="1"/>
  <c r="A5149" i="14" s="1"/>
  <c r="A5150" i="14" s="1"/>
  <c r="A5151" i="14" s="1"/>
  <c r="A5152" i="14" s="1"/>
  <c r="A5153" i="14" s="1"/>
  <c r="A5154" i="14" s="1"/>
  <c r="A5155" i="14" s="1"/>
  <c r="A5156" i="14" s="1"/>
  <c r="A5157" i="14" s="1"/>
  <c r="A5158" i="14" s="1"/>
  <c r="A5159" i="14" s="1"/>
  <c r="A5160" i="14" s="1"/>
  <c r="A5161" i="14" s="1"/>
  <c r="A5162" i="14" s="1"/>
  <c r="A5163" i="14" s="1"/>
  <c r="A5164" i="14" s="1"/>
  <c r="A5165" i="14" s="1"/>
  <c r="A5166" i="14" s="1"/>
  <c r="A5167" i="14" s="1"/>
  <c r="A5168" i="14" s="1"/>
  <c r="A5169" i="14" s="1"/>
  <c r="A5170" i="14" s="1"/>
  <c r="A5171" i="14" s="1"/>
  <c r="A5172" i="14" s="1"/>
  <c r="A5173" i="14" s="1"/>
  <c r="A5174" i="14" s="1"/>
  <c r="A5175" i="14" s="1"/>
  <c r="A5176" i="14" s="1"/>
  <c r="A5177" i="14" s="1"/>
  <c r="A5178" i="14" s="1"/>
  <c r="A5179" i="14" s="1"/>
  <c r="A5180" i="14" s="1"/>
  <c r="A5181" i="14" s="1"/>
  <c r="A5182" i="14" s="1"/>
  <c r="A5183" i="14" s="1"/>
  <c r="A5184" i="14" s="1"/>
  <c r="A5185" i="14" s="1"/>
  <c r="A5186" i="14" s="1"/>
  <c r="A5187" i="14" s="1"/>
  <c r="A5188" i="14" s="1"/>
  <c r="A5189" i="14" s="1"/>
  <c r="A5190" i="14" s="1"/>
  <c r="A5191" i="14" s="1"/>
  <c r="A5192" i="14" s="1"/>
  <c r="A5193" i="14" s="1"/>
  <c r="A5194" i="14" s="1"/>
  <c r="A5195" i="14" s="1"/>
  <c r="A5196" i="14" s="1"/>
  <c r="A5197" i="14" s="1"/>
  <c r="A5198" i="14" s="1"/>
  <c r="A5199" i="14" s="1"/>
  <c r="A5200" i="14" s="1"/>
  <c r="A5201" i="14" s="1"/>
  <c r="A5202" i="14" s="1"/>
  <c r="A5203" i="14" s="1"/>
  <c r="A5204" i="14" s="1"/>
  <c r="A5205" i="14" s="1"/>
  <c r="A5206" i="14" s="1"/>
  <c r="A5207" i="14" s="1"/>
  <c r="A5208" i="14" s="1"/>
  <c r="A5209" i="14" s="1"/>
  <c r="A5210" i="14" s="1"/>
  <c r="A5211" i="14" s="1"/>
  <c r="A5212" i="14" s="1"/>
  <c r="A5213" i="14" s="1"/>
  <c r="A5214" i="14" s="1"/>
  <c r="A5215" i="14" s="1"/>
  <c r="A5216" i="14" s="1"/>
  <c r="A5217" i="14" s="1"/>
  <c r="A5218" i="14" s="1"/>
  <c r="A5219" i="14" s="1"/>
  <c r="A5220" i="14" s="1"/>
  <c r="A5221" i="14" s="1"/>
  <c r="A5222" i="14" s="1"/>
  <c r="A5223" i="14" s="1"/>
  <c r="A5224" i="14" s="1"/>
  <c r="A5225" i="14" s="1"/>
  <c r="A5226" i="14" s="1"/>
  <c r="A5227" i="14" s="1"/>
  <c r="A5228" i="14" s="1"/>
  <c r="A5229" i="14" s="1"/>
  <c r="A5230" i="14" s="1"/>
  <c r="A5231" i="14" s="1"/>
  <c r="A5232" i="14" s="1"/>
  <c r="A5233" i="14" s="1"/>
  <c r="A5234" i="14" s="1"/>
  <c r="A5235" i="14" s="1"/>
  <c r="A5236" i="14" s="1"/>
  <c r="A5237" i="14" s="1"/>
  <c r="A5238" i="14" s="1"/>
  <c r="A5239" i="14" s="1"/>
  <c r="A5240" i="14" s="1"/>
  <c r="A5241" i="14" s="1"/>
  <c r="A5242" i="14" s="1"/>
  <c r="A5243" i="14" s="1"/>
  <c r="A5244" i="14" s="1"/>
  <c r="A5245" i="14" s="1"/>
  <c r="A5246" i="14" s="1"/>
  <c r="A5247" i="14" s="1"/>
  <c r="A5248" i="14" s="1"/>
  <c r="A5249" i="14" s="1"/>
  <c r="A5250" i="14" s="1"/>
  <c r="A5251" i="14" s="1"/>
  <c r="A5252" i="14" s="1"/>
  <c r="A5253" i="14" s="1"/>
  <c r="A5254" i="14" s="1"/>
  <c r="A5255" i="14" s="1"/>
  <c r="A5256" i="14" s="1"/>
  <c r="A5257" i="14" s="1"/>
  <c r="A5258" i="14" s="1"/>
  <c r="A5259" i="14" s="1"/>
  <c r="A5260" i="14" s="1"/>
  <c r="A5261" i="14" s="1"/>
  <c r="A5262" i="14" s="1"/>
  <c r="A5263" i="14" s="1"/>
  <c r="A5264" i="14" s="1"/>
  <c r="A5265" i="14" s="1"/>
  <c r="A5266" i="14" s="1"/>
  <c r="A5267" i="14" s="1"/>
  <c r="A5268" i="14" s="1"/>
  <c r="A5269" i="14" s="1"/>
  <c r="A5270" i="14" s="1"/>
  <c r="A5271" i="14" s="1"/>
  <c r="A5272" i="14" s="1"/>
  <c r="A5273" i="14" s="1"/>
  <c r="A5274" i="14" s="1"/>
  <c r="A5275" i="14" s="1"/>
  <c r="A5276" i="14" s="1"/>
  <c r="A5277" i="14" s="1"/>
  <c r="A5278" i="14" s="1"/>
  <c r="A5279" i="14" s="1"/>
  <c r="A5280" i="14" s="1"/>
  <c r="A5281" i="14" s="1"/>
  <c r="A5282" i="14" s="1"/>
  <c r="A5283" i="14" s="1"/>
  <c r="A5284" i="14" s="1"/>
  <c r="A5285" i="14" s="1"/>
  <c r="A5286" i="14" s="1"/>
  <c r="A5287" i="14" s="1"/>
  <c r="A5288" i="14" s="1"/>
  <c r="A5289" i="14" s="1"/>
  <c r="A5290" i="14" s="1"/>
  <c r="A5291" i="14" s="1"/>
  <c r="A5292" i="14" s="1"/>
  <c r="A5293" i="14" s="1"/>
  <c r="A5294" i="14" s="1"/>
  <c r="A5295" i="14" s="1"/>
  <c r="A5296" i="14" s="1"/>
  <c r="A5297" i="14" s="1"/>
  <c r="A5298" i="14" s="1"/>
  <c r="A5299" i="14" s="1"/>
  <c r="A5300" i="14" s="1"/>
  <c r="A5301" i="14" s="1"/>
  <c r="A5302" i="14" s="1"/>
  <c r="A5303" i="14" s="1"/>
  <c r="A5304" i="14" s="1"/>
  <c r="A5305" i="14" s="1"/>
  <c r="A5306" i="14" s="1"/>
  <c r="A5307" i="14" s="1"/>
  <c r="A5308" i="14" s="1"/>
  <c r="A5309" i="14" s="1"/>
  <c r="A5310" i="14" s="1"/>
  <c r="A5311" i="14" s="1"/>
  <c r="A5312" i="14" s="1"/>
  <c r="A5313" i="14" s="1"/>
  <c r="A5314" i="14" s="1"/>
  <c r="A5315" i="14" s="1"/>
  <c r="A5316" i="14" s="1"/>
  <c r="A5317" i="14" s="1"/>
  <c r="A5318" i="14" s="1"/>
  <c r="A5319" i="14" s="1"/>
  <c r="A5320" i="14" s="1"/>
  <c r="A5321" i="14" s="1"/>
  <c r="A5322" i="14" s="1"/>
  <c r="A5323" i="14" s="1"/>
  <c r="A5324" i="14" s="1"/>
  <c r="A5325" i="14" s="1"/>
  <c r="A5326" i="14" s="1"/>
  <c r="A5327" i="14" s="1"/>
  <c r="A5328" i="14" s="1"/>
  <c r="A5329" i="14" s="1"/>
  <c r="A5330" i="14" s="1"/>
  <c r="A5331" i="14" s="1"/>
  <c r="A5332" i="14" s="1"/>
  <c r="A5333" i="14" s="1"/>
  <c r="A5334" i="14" s="1"/>
  <c r="A5335" i="14" s="1"/>
  <c r="A5336" i="14" s="1"/>
  <c r="A5337" i="14" s="1"/>
  <c r="A5338" i="14" s="1"/>
  <c r="A5339" i="14" s="1"/>
  <c r="A5340" i="14" s="1"/>
  <c r="A5341" i="14" s="1"/>
  <c r="A5342" i="14" s="1"/>
  <c r="A5343" i="14" s="1"/>
  <c r="A5344" i="14" s="1"/>
  <c r="A5345" i="14" s="1"/>
  <c r="A5346" i="14" s="1"/>
  <c r="A5347" i="14" s="1"/>
  <c r="A5348" i="14" s="1"/>
  <c r="A5349" i="14" s="1"/>
  <c r="A5350" i="14" s="1"/>
  <c r="A5351" i="14" s="1"/>
  <c r="A5352" i="14" s="1"/>
  <c r="A5353" i="14" s="1"/>
  <c r="A5354" i="14" s="1"/>
  <c r="A5355" i="14" s="1"/>
  <c r="A5356" i="14" s="1"/>
  <c r="A5357" i="14" s="1"/>
  <c r="A5358" i="14" s="1"/>
  <c r="A5359" i="14" s="1"/>
  <c r="A5360" i="14" s="1"/>
  <c r="A5361" i="14" s="1"/>
  <c r="A5362" i="14" s="1"/>
  <c r="A5363" i="14" s="1"/>
  <c r="A5364" i="14" s="1"/>
  <c r="A5365" i="14" s="1"/>
  <c r="A5366" i="14" s="1"/>
  <c r="A5367" i="14" s="1"/>
  <c r="A5368" i="14" s="1"/>
  <c r="A5369" i="14" s="1"/>
  <c r="A5370" i="14" s="1"/>
  <c r="A5371" i="14" s="1"/>
  <c r="A5372" i="14" s="1"/>
  <c r="A5373" i="14" s="1"/>
  <c r="A5374" i="14" s="1"/>
  <c r="A5375" i="14" s="1"/>
  <c r="A5376" i="14" s="1"/>
  <c r="A5377" i="14" s="1"/>
  <c r="A5378" i="14" s="1"/>
  <c r="A5379" i="14" s="1"/>
  <c r="A5380" i="14" s="1"/>
  <c r="A5381" i="14" s="1"/>
  <c r="A5382" i="14" s="1"/>
  <c r="A5383" i="14" s="1"/>
  <c r="A5384" i="14" s="1"/>
  <c r="A5385" i="14" s="1"/>
  <c r="A5386" i="14" s="1"/>
  <c r="A5387" i="14" s="1"/>
  <c r="A5388" i="14" s="1"/>
  <c r="A5389" i="14" s="1"/>
  <c r="A5390" i="14" s="1"/>
  <c r="A5391" i="14" s="1"/>
  <c r="A5392" i="14" s="1"/>
  <c r="A5393" i="14" s="1"/>
  <c r="A5394" i="14" s="1"/>
  <c r="A5395" i="14" s="1"/>
  <c r="A5396" i="14" s="1"/>
  <c r="A5397" i="14" s="1"/>
  <c r="A5398" i="14" s="1"/>
  <c r="A5399" i="14" s="1"/>
  <c r="A5400" i="14" s="1"/>
  <c r="A5401" i="14" s="1"/>
  <c r="A5402" i="14" s="1"/>
  <c r="A5403" i="14" s="1"/>
  <c r="A5404" i="14" s="1"/>
  <c r="A5405" i="14" s="1"/>
  <c r="A5406" i="14" s="1"/>
  <c r="A5407" i="14" s="1"/>
  <c r="A5408" i="14" s="1"/>
  <c r="A5409" i="14" s="1"/>
  <c r="A5410" i="14" s="1"/>
  <c r="A5411" i="14" s="1"/>
  <c r="A5412" i="14" s="1"/>
  <c r="A5413" i="14" s="1"/>
  <c r="A5414" i="14" s="1"/>
  <c r="A5415" i="14" s="1"/>
  <c r="A5416" i="14" s="1"/>
  <c r="A5417" i="14" s="1"/>
  <c r="A5418" i="14" s="1"/>
  <c r="A5419" i="14" s="1"/>
  <c r="A5420" i="14" s="1"/>
  <c r="A5421" i="14" s="1"/>
  <c r="A5422" i="14" s="1"/>
  <c r="A5423" i="14" s="1"/>
  <c r="A5424" i="14" s="1"/>
  <c r="A5425" i="14" s="1"/>
  <c r="A5426" i="14" s="1"/>
  <c r="A5427" i="14" s="1"/>
  <c r="A5428" i="14" s="1"/>
  <c r="A5429" i="14" s="1"/>
  <c r="A5430" i="14" s="1"/>
  <c r="A5431" i="14" s="1"/>
  <c r="A5432" i="14" s="1"/>
  <c r="A5433" i="14" s="1"/>
  <c r="A5434" i="14" s="1"/>
  <c r="A5435" i="14" s="1"/>
  <c r="A5436" i="14" s="1"/>
  <c r="A5437" i="14" s="1"/>
  <c r="A5438" i="14" s="1"/>
  <c r="A5439" i="14" s="1"/>
  <c r="A5440" i="14" s="1"/>
  <c r="A5441" i="14" s="1"/>
  <c r="A5442" i="14" s="1"/>
  <c r="A5443" i="14" s="1"/>
  <c r="A5444" i="14" s="1"/>
  <c r="A5445" i="14" s="1"/>
  <c r="A5446" i="14" s="1"/>
  <c r="A5447" i="14" s="1"/>
  <c r="A5448" i="14" s="1"/>
  <c r="A5449" i="14" s="1"/>
  <c r="A5450" i="14" s="1"/>
  <c r="A5451" i="14" s="1"/>
  <c r="A5452" i="14" s="1"/>
  <c r="A5453" i="14" s="1"/>
  <c r="A5454" i="14" s="1"/>
  <c r="A5455" i="14" s="1"/>
  <c r="A5456" i="14" s="1"/>
  <c r="A5457" i="14" s="1"/>
  <c r="A5458" i="14" s="1"/>
  <c r="A5459" i="14" s="1"/>
  <c r="A5460" i="14" s="1"/>
  <c r="A5461" i="14" s="1"/>
  <c r="A5462" i="14" s="1"/>
  <c r="A5463" i="14" s="1"/>
  <c r="A5464" i="14" s="1"/>
  <c r="A5465" i="14" s="1"/>
  <c r="A5466" i="14" s="1"/>
  <c r="A5467" i="14" s="1"/>
  <c r="A5468" i="14" s="1"/>
  <c r="A5469" i="14" s="1"/>
  <c r="A5470" i="14" s="1"/>
  <c r="A5471" i="14" s="1"/>
  <c r="A5472" i="14" s="1"/>
  <c r="A5473" i="14" s="1"/>
  <c r="A5474" i="14" s="1"/>
  <c r="A5475" i="14" s="1"/>
  <c r="A5476" i="14" s="1"/>
  <c r="A5477" i="14" s="1"/>
  <c r="A5478" i="14" s="1"/>
  <c r="A5479" i="14" s="1"/>
  <c r="A5480" i="14" s="1"/>
  <c r="A5481" i="14" s="1"/>
  <c r="A5482" i="14" s="1"/>
  <c r="A5483" i="14" s="1"/>
  <c r="A5484" i="14" s="1"/>
  <c r="A5485" i="14" s="1"/>
  <c r="A5486" i="14" s="1"/>
  <c r="A5487" i="14" s="1"/>
  <c r="A5488" i="14" s="1"/>
  <c r="A5489" i="14" s="1"/>
  <c r="A5490" i="14" s="1"/>
  <c r="A5491" i="14" s="1"/>
  <c r="A5492" i="14" s="1"/>
  <c r="A5493" i="14" s="1"/>
  <c r="A5494" i="14" s="1"/>
  <c r="A5495" i="14" s="1"/>
  <c r="A5496" i="14" s="1"/>
  <c r="A5497" i="14" s="1"/>
  <c r="A5498" i="14" s="1"/>
  <c r="A5499" i="14" s="1"/>
  <c r="A5500" i="14" s="1"/>
  <c r="A5501" i="14" s="1"/>
  <c r="A5502" i="14" s="1"/>
  <c r="A5503" i="14" s="1"/>
  <c r="A5504" i="14" s="1"/>
  <c r="A5505" i="14" s="1"/>
  <c r="A5506" i="14" s="1"/>
  <c r="A5507" i="14" s="1"/>
  <c r="A5508" i="14" s="1"/>
  <c r="A5509" i="14" s="1"/>
  <c r="A5510" i="14" s="1"/>
  <c r="A5511" i="14" s="1"/>
  <c r="A5512" i="14" s="1"/>
  <c r="A5513" i="14" s="1"/>
  <c r="A5514" i="14" s="1"/>
  <c r="A5515" i="14" s="1"/>
  <c r="A5516" i="14" s="1"/>
  <c r="A5517" i="14" s="1"/>
  <c r="A5518" i="14" s="1"/>
  <c r="A5519" i="14" s="1"/>
  <c r="A5520" i="14" s="1"/>
  <c r="A5521" i="14" s="1"/>
  <c r="A5522" i="14" s="1"/>
  <c r="A5523" i="14" s="1"/>
  <c r="A5524" i="14" s="1"/>
  <c r="A5525" i="14" s="1"/>
  <c r="A5526" i="14" s="1"/>
  <c r="A5527" i="14" s="1"/>
  <c r="A5528" i="14" s="1"/>
  <c r="A5529" i="14" s="1"/>
  <c r="A5530" i="14" s="1"/>
  <c r="A5531" i="14" s="1"/>
  <c r="A5532" i="14" s="1"/>
  <c r="A5533" i="14" s="1"/>
  <c r="A5534" i="14" s="1"/>
  <c r="A5535" i="14" s="1"/>
  <c r="A5536" i="14" s="1"/>
  <c r="A5537" i="14" s="1"/>
  <c r="A5538" i="14" s="1"/>
  <c r="A5539" i="14" s="1"/>
  <c r="A5540" i="14" s="1"/>
  <c r="A5541" i="14" s="1"/>
  <c r="A5542" i="14" s="1"/>
  <c r="A5543" i="14" s="1"/>
  <c r="A5544" i="14" s="1"/>
  <c r="A5545" i="14" s="1"/>
  <c r="A5546" i="14" s="1"/>
  <c r="A5547" i="14" s="1"/>
  <c r="A5548" i="14" s="1"/>
  <c r="A5549" i="14" s="1"/>
  <c r="A5550" i="14" s="1"/>
  <c r="A5551" i="14" s="1"/>
  <c r="A5552" i="14" s="1"/>
  <c r="A5553" i="14" s="1"/>
  <c r="A5554" i="14" s="1"/>
  <c r="A5555" i="14" s="1"/>
  <c r="A5556" i="14" s="1"/>
  <c r="A5557" i="14" s="1"/>
  <c r="A5558" i="14" s="1"/>
  <c r="A5559" i="14" s="1"/>
  <c r="A5560" i="14" s="1"/>
  <c r="A5561" i="14" s="1"/>
  <c r="A5562" i="14" s="1"/>
  <c r="A5563" i="14" s="1"/>
  <c r="A5564" i="14" s="1"/>
  <c r="A5565" i="14" s="1"/>
  <c r="A5566" i="14" s="1"/>
  <c r="A5567" i="14" s="1"/>
  <c r="A5568" i="14" s="1"/>
  <c r="A5569" i="14" s="1"/>
  <c r="A5570" i="14" s="1"/>
  <c r="A5571" i="14" s="1"/>
  <c r="A5572" i="14" s="1"/>
  <c r="A5573" i="14" s="1"/>
  <c r="A5574" i="14" s="1"/>
  <c r="A5575" i="14" s="1"/>
  <c r="A5576" i="14" s="1"/>
  <c r="A5577" i="14" s="1"/>
  <c r="A5578" i="14" s="1"/>
  <c r="A5579" i="14" s="1"/>
  <c r="A5580" i="14" s="1"/>
  <c r="A5581" i="14" s="1"/>
  <c r="A5582" i="14" s="1"/>
  <c r="A5583" i="14" s="1"/>
  <c r="A5584" i="14" s="1"/>
  <c r="A5585" i="14" s="1"/>
  <c r="A5586" i="14" s="1"/>
  <c r="A5587" i="14" s="1"/>
  <c r="A5588" i="14" s="1"/>
  <c r="A5589" i="14" s="1"/>
  <c r="A5590" i="14" s="1"/>
  <c r="A5591" i="14" s="1"/>
  <c r="A5592" i="14" s="1"/>
  <c r="A5593" i="14" s="1"/>
  <c r="A5594" i="14" s="1"/>
  <c r="A5595" i="14" s="1"/>
  <c r="A5596" i="14" s="1"/>
  <c r="A5597" i="14" s="1"/>
  <c r="A5598" i="14" s="1"/>
  <c r="A5599" i="14" s="1"/>
  <c r="A5600" i="14" s="1"/>
  <c r="A5601" i="14" s="1"/>
  <c r="A5602" i="14" s="1"/>
  <c r="A5603" i="14" s="1"/>
  <c r="A5604" i="14" s="1"/>
  <c r="A5605" i="14" s="1"/>
  <c r="A5606" i="14" s="1"/>
  <c r="A5607" i="14" s="1"/>
  <c r="A5608" i="14" s="1"/>
  <c r="A5609" i="14" s="1"/>
  <c r="A5610" i="14" s="1"/>
  <c r="A5611" i="14" s="1"/>
  <c r="A5612" i="14" s="1"/>
  <c r="A5613" i="14" s="1"/>
  <c r="A5614" i="14" s="1"/>
  <c r="A5615" i="14" s="1"/>
  <c r="A5616" i="14" s="1"/>
  <c r="A5617" i="14" s="1"/>
  <c r="A5618" i="14" s="1"/>
  <c r="A5619" i="14" s="1"/>
  <c r="A5620" i="14" s="1"/>
  <c r="A5621" i="14" s="1"/>
  <c r="A5622" i="14" s="1"/>
  <c r="A5623" i="14" s="1"/>
  <c r="A5624" i="14" s="1"/>
  <c r="A5625" i="14" s="1"/>
  <c r="A5626" i="14" s="1"/>
  <c r="A5627" i="14" s="1"/>
  <c r="A5628" i="14" s="1"/>
  <c r="A5629" i="14" s="1"/>
  <c r="A5630" i="14" s="1"/>
  <c r="A5631" i="14" s="1"/>
  <c r="A5632" i="14" s="1"/>
  <c r="A5633" i="14" s="1"/>
  <c r="A5634" i="14" s="1"/>
  <c r="A5635" i="14" s="1"/>
  <c r="A5636" i="14" s="1"/>
  <c r="A5637" i="14" s="1"/>
  <c r="A5638" i="14" s="1"/>
  <c r="A5639" i="14" s="1"/>
  <c r="A5640" i="14" s="1"/>
  <c r="A5641" i="14" s="1"/>
  <c r="A5642" i="14" s="1"/>
  <c r="A5643" i="14" s="1"/>
  <c r="A5644" i="14" s="1"/>
  <c r="A5645" i="14" s="1"/>
  <c r="A5646" i="14" s="1"/>
  <c r="A5647" i="14" s="1"/>
  <c r="A5648" i="14" s="1"/>
  <c r="A5649" i="14" s="1"/>
  <c r="A5650" i="14" s="1"/>
  <c r="A5651" i="14" s="1"/>
  <c r="A5652" i="14" s="1"/>
  <c r="A5653" i="14" s="1"/>
  <c r="A5654" i="14" s="1"/>
  <c r="A5655" i="14" s="1"/>
  <c r="A5656" i="14" s="1"/>
  <c r="A5657" i="14" s="1"/>
  <c r="A5658" i="14" s="1"/>
  <c r="A5659" i="14" s="1"/>
  <c r="A5660" i="14" s="1"/>
  <c r="A5661" i="14" s="1"/>
  <c r="A5662" i="14" s="1"/>
  <c r="A5663" i="14" s="1"/>
  <c r="A5664" i="14" s="1"/>
  <c r="A5665" i="14" s="1"/>
  <c r="A5666" i="14" s="1"/>
  <c r="A5667" i="14" s="1"/>
  <c r="A5668" i="14" s="1"/>
  <c r="A5669" i="14" s="1"/>
  <c r="A5670" i="14" s="1"/>
  <c r="A5671" i="14" s="1"/>
  <c r="A5672" i="14" s="1"/>
  <c r="A5673" i="14" s="1"/>
  <c r="A5674" i="14" s="1"/>
  <c r="A5675" i="14" s="1"/>
  <c r="A5676" i="14" s="1"/>
  <c r="A5677" i="14" s="1"/>
  <c r="A5678" i="14" s="1"/>
  <c r="A5679" i="14" s="1"/>
  <c r="A5680" i="14" s="1"/>
  <c r="A5681" i="14" s="1"/>
  <c r="A5682" i="14" s="1"/>
  <c r="A5683" i="14" s="1"/>
  <c r="A5684" i="14" s="1"/>
  <c r="A5685" i="14" s="1"/>
  <c r="A5686" i="14" s="1"/>
  <c r="A5687" i="14" s="1"/>
  <c r="A5688" i="14" s="1"/>
  <c r="A5689" i="14" s="1"/>
  <c r="A5690" i="14" s="1"/>
  <c r="A5691" i="14" s="1"/>
  <c r="A5692" i="14" s="1"/>
  <c r="A5693" i="14" s="1"/>
  <c r="A5694" i="14" s="1"/>
  <c r="A5695" i="14" s="1"/>
  <c r="A5696" i="14" s="1"/>
  <c r="A5697" i="14" s="1"/>
  <c r="A5698" i="14" s="1"/>
  <c r="A5699" i="14" s="1"/>
  <c r="A5700" i="14" s="1"/>
  <c r="A5701" i="14" s="1"/>
  <c r="A5702" i="14" s="1"/>
  <c r="A5703" i="14" s="1"/>
  <c r="A5704" i="14" s="1"/>
  <c r="A5705" i="14" s="1"/>
  <c r="A5706" i="14" s="1"/>
  <c r="A5707" i="14" s="1"/>
  <c r="A5708" i="14" s="1"/>
  <c r="A5709" i="14" s="1"/>
  <c r="A5710" i="14" s="1"/>
  <c r="A5711" i="14" s="1"/>
  <c r="A5712" i="14" s="1"/>
  <c r="A5713" i="14" s="1"/>
  <c r="A5714" i="14" s="1"/>
  <c r="A5715" i="14" s="1"/>
  <c r="A5716" i="14" s="1"/>
  <c r="A5717" i="14" s="1"/>
  <c r="A5718" i="14" s="1"/>
  <c r="A5719" i="14" s="1"/>
  <c r="A5720" i="14" s="1"/>
  <c r="A5721" i="14" s="1"/>
  <c r="A5722" i="14" s="1"/>
  <c r="A5723" i="14" s="1"/>
  <c r="A5724" i="14" s="1"/>
  <c r="A5725" i="14" s="1"/>
  <c r="A5726" i="14" s="1"/>
  <c r="A5727" i="14" s="1"/>
  <c r="A5728" i="14" s="1"/>
  <c r="A5729" i="14" s="1"/>
  <c r="A5730" i="14" s="1"/>
  <c r="A5731" i="14" s="1"/>
  <c r="A5732" i="14" s="1"/>
  <c r="A5733" i="14" s="1"/>
  <c r="A5734" i="14" s="1"/>
  <c r="A5735" i="14" s="1"/>
  <c r="A5736" i="14" s="1"/>
  <c r="A5737" i="14" s="1"/>
  <c r="A5738" i="14" s="1"/>
  <c r="A5739" i="14" s="1"/>
  <c r="A5740" i="14" s="1"/>
  <c r="A5741" i="14" s="1"/>
  <c r="A5742" i="14" s="1"/>
  <c r="A5743" i="14" s="1"/>
  <c r="A5744" i="14" s="1"/>
  <c r="A5745" i="14" s="1"/>
  <c r="A5746" i="14" s="1"/>
  <c r="A5747" i="14" s="1"/>
  <c r="A5748" i="14" s="1"/>
  <c r="A5749" i="14" s="1"/>
  <c r="A5750" i="14" s="1"/>
  <c r="A5751" i="14" s="1"/>
  <c r="A5752" i="14" s="1"/>
  <c r="A5753" i="14" s="1"/>
  <c r="A5754" i="14" s="1"/>
  <c r="A5755" i="14" s="1"/>
  <c r="A5756" i="14" s="1"/>
  <c r="A5757" i="14" s="1"/>
  <c r="A5758" i="14" s="1"/>
  <c r="A5759" i="14" s="1"/>
  <c r="A5760" i="14" s="1"/>
  <c r="A5761" i="14" s="1"/>
  <c r="A5762" i="14" s="1"/>
  <c r="A5763" i="14" s="1"/>
  <c r="A5764" i="14" s="1"/>
  <c r="A5765" i="14" s="1"/>
  <c r="A5766" i="14" s="1"/>
  <c r="A5767" i="14" s="1"/>
  <c r="A5768" i="14" s="1"/>
  <c r="A5769" i="14" s="1"/>
  <c r="A5770" i="14" s="1"/>
  <c r="A5771" i="14" s="1"/>
  <c r="A5772" i="14" s="1"/>
  <c r="A5773" i="14" s="1"/>
  <c r="A5774" i="14" s="1"/>
  <c r="A5775" i="14" s="1"/>
  <c r="A5776" i="14" s="1"/>
  <c r="A5777" i="14" s="1"/>
  <c r="A5778" i="14" s="1"/>
  <c r="A5779" i="14" s="1"/>
  <c r="A5780" i="14" s="1"/>
  <c r="A5781" i="14" s="1"/>
  <c r="A5782" i="14" s="1"/>
  <c r="A5783" i="14" s="1"/>
  <c r="A5784" i="14" s="1"/>
  <c r="A5785" i="14" s="1"/>
  <c r="A5786" i="14" s="1"/>
  <c r="A5787" i="14" s="1"/>
  <c r="A5788" i="14" s="1"/>
  <c r="A5789" i="14" s="1"/>
  <c r="A5790" i="14" s="1"/>
  <c r="A5791" i="14" s="1"/>
  <c r="A5792" i="14" s="1"/>
  <c r="A5793" i="14" s="1"/>
  <c r="A5794" i="14" s="1"/>
  <c r="A5795" i="14" s="1"/>
  <c r="A5796" i="14" s="1"/>
  <c r="A5797" i="14" s="1"/>
  <c r="A5798" i="14" s="1"/>
  <c r="A5799" i="14" s="1"/>
  <c r="A5800" i="14" s="1"/>
  <c r="A5801" i="14" s="1"/>
  <c r="A5802" i="14" s="1"/>
  <c r="A5803" i="14" s="1"/>
  <c r="A5804" i="14" s="1"/>
  <c r="A5805" i="14" s="1"/>
  <c r="A5806" i="14" s="1"/>
  <c r="A5807" i="14" s="1"/>
  <c r="A5808" i="14" s="1"/>
  <c r="A5809" i="14" s="1"/>
  <c r="A5810" i="14" s="1"/>
  <c r="A5811" i="14" s="1"/>
  <c r="A5812" i="14" s="1"/>
  <c r="A5813" i="14" s="1"/>
  <c r="A5814" i="14" s="1"/>
  <c r="A5815" i="14" s="1"/>
  <c r="A5816" i="14" s="1"/>
  <c r="A5817" i="14" s="1"/>
  <c r="A5818" i="14" s="1"/>
  <c r="A5819" i="14" s="1"/>
  <c r="A5820" i="14" s="1"/>
  <c r="A5821" i="14" s="1"/>
  <c r="A5822" i="14" s="1"/>
  <c r="A5823" i="14" s="1"/>
  <c r="A5824" i="14" s="1"/>
  <c r="A5825" i="14" s="1"/>
  <c r="A5826" i="14" s="1"/>
  <c r="A5827" i="14" s="1"/>
  <c r="A5828" i="14" s="1"/>
  <c r="A5829" i="14" s="1"/>
  <c r="A5830" i="14" s="1"/>
  <c r="A5831" i="14" s="1"/>
  <c r="A5832" i="14" s="1"/>
  <c r="A5833" i="14" s="1"/>
  <c r="A5834" i="14" s="1"/>
  <c r="A5835" i="14" s="1"/>
  <c r="A5836" i="14" s="1"/>
  <c r="A5837" i="14" s="1"/>
  <c r="A5838" i="14" s="1"/>
  <c r="A5839" i="14" s="1"/>
  <c r="A5840" i="14" s="1"/>
  <c r="A5841" i="14" s="1"/>
  <c r="A5842" i="14" s="1"/>
  <c r="A5843" i="14" s="1"/>
  <c r="A5844" i="14" s="1"/>
  <c r="A5845" i="14" s="1"/>
  <c r="A5846" i="14" s="1"/>
  <c r="A5847" i="14" s="1"/>
  <c r="A5848" i="14" s="1"/>
  <c r="A5849" i="14" s="1"/>
  <c r="A5850" i="14" s="1"/>
  <c r="A5851" i="14" s="1"/>
  <c r="A5852" i="14" s="1"/>
  <c r="A5853" i="14" s="1"/>
  <c r="A5854" i="14" s="1"/>
  <c r="A5855" i="14" s="1"/>
  <c r="A5856" i="14" s="1"/>
  <c r="A5857" i="14" s="1"/>
  <c r="A5858" i="14" s="1"/>
  <c r="A5859" i="14" s="1"/>
  <c r="A5860" i="14" s="1"/>
  <c r="A5861" i="14" s="1"/>
  <c r="A5862" i="14" s="1"/>
  <c r="A5863" i="14" s="1"/>
  <c r="A5864" i="14" s="1"/>
  <c r="A5865" i="14" s="1"/>
  <c r="A5866" i="14" s="1"/>
  <c r="A5867" i="14" s="1"/>
  <c r="A5868" i="14" s="1"/>
  <c r="A5869" i="14" s="1"/>
  <c r="A5870" i="14" s="1"/>
  <c r="A5871" i="14" s="1"/>
  <c r="A5872" i="14" s="1"/>
  <c r="A5873" i="14" s="1"/>
  <c r="A5874" i="14" s="1"/>
  <c r="A5875" i="14" s="1"/>
  <c r="A5876" i="14" s="1"/>
  <c r="A5877" i="14" s="1"/>
  <c r="A5878" i="14" s="1"/>
  <c r="A5879" i="14" s="1"/>
  <c r="A5880" i="14" s="1"/>
  <c r="A5881" i="14" s="1"/>
  <c r="A5882" i="14" s="1"/>
  <c r="A5883" i="14" s="1"/>
  <c r="A5884" i="14" s="1"/>
  <c r="A5885" i="14" s="1"/>
  <c r="A5886" i="14" s="1"/>
  <c r="A5887" i="14" s="1"/>
  <c r="A5888" i="14" s="1"/>
  <c r="A5889" i="14" s="1"/>
  <c r="A5890" i="14" s="1"/>
  <c r="A5891" i="14" s="1"/>
  <c r="A5892" i="14" s="1"/>
  <c r="A5893" i="14" s="1"/>
  <c r="A5894" i="14" s="1"/>
  <c r="A5895" i="14" s="1"/>
  <c r="A5896" i="14" s="1"/>
  <c r="A5897" i="14" s="1"/>
  <c r="A5898" i="14" s="1"/>
  <c r="A5899" i="14" s="1"/>
  <c r="A5900" i="14" s="1"/>
  <c r="A5901" i="14" s="1"/>
  <c r="A5902" i="14" s="1"/>
  <c r="A5903" i="14" s="1"/>
  <c r="A5904" i="14" s="1"/>
  <c r="A5905" i="14" s="1"/>
  <c r="A5906" i="14" s="1"/>
  <c r="A5907" i="14" s="1"/>
  <c r="A5908" i="14" s="1"/>
  <c r="A5909" i="14" s="1"/>
  <c r="A5910" i="14" s="1"/>
  <c r="A5911" i="14" s="1"/>
  <c r="A5912" i="14" s="1"/>
  <c r="A5913" i="14" s="1"/>
  <c r="A5914" i="14" s="1"/>
  <c r="A5915" i="14" s="1"/>
  <c r="A5916" i="14" s="1"/>
  <c r="A5917" i="14" s="1"/>
  <c r="A5918" i="14" s="1"/>
  <c r="A5919" i="14" s="1"/>
  <c r="A5920" i="14" s="1"/>
  <c r="A5921" i="14" s="1"/>
  <c r="A5922" i="14" s="1"/>
  <c r="A5923" i="14" s="1"/>
  <c r="A5924" i="14" s="1"/>
  <c r="A5925" i="14" s="1"/>
  <c r="A5926" i="14" s="1"/>
  <c r="A5927" i="14" s="1"/>
  <c r="A5928" i="14" s="1"/>
  <c r="A5929" i="14" s="1"/>
  <c r="A5930" i="14" s="1"/>
  <c r="A5931" i="14" s="1"/>
  <c r="A5932" i="14" s="1"/>
  <c r="A5933" i="14" s="1"/>
  <c r="A5934" i="14" s="1"/>
  <c r="A5935" i="14" s="1"/>
  <c r="A5936" i="14" s="1"/>
  <c r="A5937" i="14" s="1"/>
  <c r="A5938" i="14" s="1"/>
  <c r="A5939" i="14" s="1"/>
  <c r="A5940" i="14" s="1"/>
  <c r="A5941" i="14" s="1"/>
  <c r="A5942" i="14" s="1"/>
  <c r="A5943" i="14" s="1"/>
  <c r="A5944" i="14" s="1"/>
  <c r="A5945" i="14" s="1"/>
  <c r="A5946" i="14" s="1"/>
  <c r="A5947" i="14" s="1"/>
  <c r="A5948" i="14" s="1"/>
  <c r="A5949" i="14" s="1"/>
  <c r="A5950" i="14" s="1"/>
  <c r="A5951" i="14" s="1"/>
  <c r="A5952" i="14" s="1"/>
  <c r="A5953" i="14" s="1"/>
  <c r="A5954" i="14" s="1"/>
  <c r="A5955" i="14" s="1"/>
  <c r="A5956" i="14" s="1"/>
  <c r="A5957" i="14" s="1"/>
  <c r="A5958" i="14" s="1"/>
  <c r="A5959" i="14" s="1"/>
  <c r="A5960" i="14" s="1"/>
  <c r="A5961" i="14" s="1"/>
  <c r="A5962" i="14" s="1"/>
  <c r="A5963" i="14" s="1"/>
  <c r="A5964" i="14" s="1"/>
  <c r="A5965" i="14" s="1"/>
  <c r="A5966" i="14" s="1"/>
  <c r="A5967" i="14" s="1"/>
  <c r="A5968" i="14" s="1"/>
  <c r="A5969" i="14" s="1"/>
  <c r="A5970" i="14" s="1"/>
  <c r="A5971" i="14" s="1"/>
  <c r="A5972" i="14" s="1"/>
  <c r="A5973" i="14" s="1"/>
  <c r="A5974" i="14" s="1"/>
  <c r="A5975" i="14" s="1"/>
  <c r="A5976" i="14" s="1"/>
  <c r="A5977" i="14" s="1"/>
  <c r="A5978" i="14" s="1"/>
  <c r="A5979" i="14" s="1"/>
  <c r="A5980" i="14" s="1"/>
  <c r="A5981" i="14" s="1"/>
  <c r="A5982" i="14" s="1"/>
  <c r="A5983" i="14" s="1"/>
  <c r="A5984" i="14" s="1"/>
  <c r="A5985" i="14" s="1"/>
  <c r="A5986" i="14" s="1"/>
  <c r="A5987" i="14" s="1"/>
  <c r="A5988" i="14" s="1"/>
  <c r="A5989" i="14" s="1"/>
  <c r="A5990" i="14" s="1"/>
  <c r="A5991" i="14" s="1"/>
  <c r="A5992" i="14" s="1"/>
  <c r="A5993" i="14" s="1"/>
  <c r="A5994" i="14" s="1"/>
  <c r="A5995" i="14" s="1"/>
  <c r="A5996" i="14" s="1"/>
  <c r="A5997" i="14" s="1"/>
  <c r="A5998" i="14" s="1"/>
  <c r="A5999" i="14" s="1"/>
  <c r="A6000" i="14" s="1"/>
  <c r="A6001" i="14" s="1"/>
  <c r="A6002" i="14" s="1"/>
  <c r="A6003" i="14" s="1"/>
  <c r="A6004" i="14" s="1"/>
  <c r="A6005" i="14" s="1"/>
  <c r="A6006" i="14" s="1"/>
  <c r="A6007" i="14" s="1"/>
  <c r="A6008" i="14" s="1"/>
  <c r="A6009" i="14" s="1"/>
  <c r="A6010" i="14" s="1"/>
  <c r="A6011" i="14" s="1"/>
  <c r="A6012" i="14" s="1"/>
  <c r="A6013" i="14" s="1"/>
  <c r="A6014" i="14" s="1"/>
  <c r="A6015" i="14" s="1"/>
  <c r="A6016" i="14" s="1"/>
  <c r="A6017" i="14" s="1"/>
  <c r="A6018" i="14" s="1"/>
  <c r="A6019" i="14" s="1"/>
  <c r="A6020" i="14" s="1"/>
  <c r="A6021" i="14" s="1"/>
  <c r="A6022" i="14" s="1"/>
  <c r="A6023" i="14" s="1"/>
  <c r="A6024" i="14" s="1"/>
  <c r="A6025" i="14" s="1"/>
  <c r="A6026" i="14" s="1"/>
  <c r="A6027" i="14" s="1"/>
  <c r="A6028" i="14" s="1"/>
  <c r="A6029" i="14" s="1"/>
  <c r="A6030" i="14" s="1"/>
  <c r="A6031" i="14" s="1"/>
  <c r="A6032" i="14" s="1"/>
  <c r="A6033" i="14" s="1"/>
  <c r="A6034" i="14" s="1"/>
  <c r="A6035" i="14" s="1"/>
  <c r="A6036" i="14" s="1"/>
  <c r="A6037" i="14" s="1"/>
  <c r="A6038" i="14" s="1"/>
  <c r="A6039" i="14" s="1"/>
  <c r="A6040" i="14" s="1"/>
  <c r="A6041" i="14" s="1"/>
  <c r="A6042" i="14" s="1"/>
  <c r="A6043" i="14" s="1"/>
  <c r="A6044" i="14" s="1"/>
  <c r="A6045" i="14" s="1"/>
  <c r="A6046" i="14" s="1"/>
  <c r="A6047" i="14" s="1"/>
  <c r="A6048" i="14" s="1"/>
  <c r="A6049" i="14" s="1"/>
  <c r="A6050" i="14" s="1"/>
  <c r="A6051" i="14" s="1"/>
  <c r="A6052" i="14" s="1"/>
  <c r="A6053" i="14" s="1"/>
  <c r="A6054" i="14" s="1"/>
  <c r="A6055" i="14" s="1"/>
  <c r="A6056" i="14" s="1"/>
  <c r="A6057" i="14" s="1"/>
  <c r="A6058" i="14" s="1"/>
  <c r="A6059" i="14" s="1"/>
  <c r="A6060" i="14" s="1"/>
  <c r="A6061" i="14" s="1"/>
  <c r="A6062" i="14" s="1"/>
  <c r="A6063" i="14" s="1"/>
  <c r="A6064" i="14" s="1"/>
  <c r="A6065" i="14" s="1"/>
  <c r="A6066" i="14" s="1"/>
  <c r="A6067" i="14" s="1"/>
  <c r="A6068" i="14" s="1"/>
  <c r="A6069" i="14" s="1"/>
  <c r="A6070" i="14" s="1"/>
  <c r="A6071" i="14" s="1"/>
  <c r="A6072" i="14" s="1"/>
  <c r="A6073" i="14" s="1"/>
  <c r="A6074" i="14" s="1"/>
  <c r="A6075" i="14" s="1"/>
  <c r="A6076" i="14" s="1"/>
  <c r="A6077" i="14" s="1"/>
  <c r="A6078" i="14" s="1"/>
  <c r="A6079" i="14" s="1"/>
  <c r="A6080" i="14" s="1"/>
  <c r="A6081" i="14" s="1"/>
  <c r="A6082" i="14" s="1"/>
  <c r="A6083" i="14" s="1"/>
  <c r="A6084" i="14" s="1"/>
  <c r="A6085" i="14" s="1"/>
  <c r="A6086" i="14" s="1"/>
  <c r="A6087" i="14" s="1"/>
  <c r="A6088" i="14" s="1"/>
  <c r="A6089" i="14" s="1"/>
  <c r="A6090" i="14" s="1"/>
  <c r="A6091" i="14" s="1"/>
  <c r="A6092" i="14" s="1"/>
  <c r="A6093" i="14" s="1"/>
  <c r="A6094" i="14" s="1"/>
  <c r="A6095" i="14" s="1"/>
  <c r="A6096" i="14" s="1"/>
  <c r="A6097" i="14" s="1"/>
  <c r="A6098" i="14" s="1"/>
  <c r="A6099" i="14" s="1"/>
  <c r="A6100" i="14" s="1"/>
  <c r="A6101" i="14" s="1"/>
  <c r="A6102" i="14" s="1"/>
  <c r="A6103" i="14" s="1"/>
  <c r="A6104" i="14" s="1"/>
  <c r="A6105" i="14" s="1"/>
  <c r="A6106" i="14" s="1"/>
  <c r="A6107" i="14" s="1"/>
  <c r="A6108" i="14" s="1"/>
  <c r="A6109" i="14" s="1"/>
  <c r="A6110" i="14" s="1"/>
  <c r="A6111" i="14" s="1"/>
  <c r="A6112" i="14" s="1"/>
  <c r="A6113" i="14" s="1"/>
  <c r="A6114" i="14" s="1"/>
  <c r="A6115" i="14" s="1"/>
  <c r="A6116" i="14" s="1"/>
  <c r="A6117" i="14" s="1"/>
  <c r="A6118" i="14" s="1"/>
  <c r="A6119" i="14" s="1"/>
  <c r="A6120" i="14" s="1"/>
  <c r="A6121" i="14" s="1"/>
  <c r="A6122" i="14" s="1"/>
  <c r="A6123" i="14" s="1"/>
  <c r="A6124" i="14" s="1"/>
  <c r="A6125" i="14" s="1"/>
  <c r="A6126" i="14" s="1"/>
  <c r="A6127" i="14" s="1"/>
  <c r="A6128" i="14" s="1"/>
  <c r="A6129" i="14" s="1"/>
  <c r="A6130" i="14" s="1"/>
  <c r="A6131" i="14" s="1"/>
  <c r="A6132" i="14" s="1"/>
  <c r="A6133" i="14" s="1"/>
  <c r="A6134" i="14" s="1"/>
  <c r="A6135" i="14" s="1"/>
  <c r="A6136" i="14" s="1"/>
  <c r="A6137" i="14" s="1"/>
  <c r="A6138" i="14" s="1"/>
  <c r="A6139" i="14" s="1"/>
  <c r="A6140" i="14" s="1"/>
  <c r="A6141" i="14" s="1"/>
  <c r="A6142" i="14" s="1"/>
  <c r="A6143" i="14" s="1"/>
  <c r="A6144" i="14" s="1"/>
  <c r="A6145" i="14" s="1"/>
  <c r="A6146" i="14" s="1"/>
  <c r="A6147" i="14" s="1"/>
  <c r="A6148" i="14" s="1"/>
  <c r="A6149" i="14" s="1"/>
  <c r="A6150" i="14" s="1"/>
  <c r="A6151" i="14" s="1"/>
  <c r="A6152" i="14" s="1"/>
  <c r="A6153" i="14" s="1"/>
  <c r="A6154" i="14" s="1"/>
  <c r="A6155" i="14" s="1"/>
  <c r="A6156" i="14" s="1"/>
  <c r="A6157" i="14" s="1"/>
  <c r="A6158" i="14" s="1"/>
  <c r="A6159" i="14" s="1"/>
  <c r="A6160" i="14" s="1"/>
  <c r="A6161" i="14" s="1"/>
  <c r="A6162" i="14" s="1"/>
  <c r="A6163" i="14" s="1"/>
  <c r="A6164" i="14" s="1"/>
  <c r="A6165" i="14" s="1"/>
  <c r="A6166" i="14" s="1"/>
  <c r="A6167" i="14" s="1"/>
  <c r="A6168" i="14" s="1"/>
  <c r="A6169" i="14" s="1"/>
  <c r="A6170" i="14" s="1"/>
  <c r="A6171" i="14" s="1"/>
  <c r="A6172" i="14" s="1"/>
  <c r="A6173" i="14" s="1"/>
  <c r="A6174" i="14" s="1"/>
  <c r="A6175" i="14" s="1"/>
  <c r="A6176" i="14" s="1"/>
  <c r="A6177" i="14" s="1"/>
  <c r="A6178" i="14" s="1"/>
  <c r="A6179" i="14" s="1"/>
  <c r="A6180" i="14" s="1"/>
  <c r="A6181" i="14" s="1"/>
  <c r="A6182" i="14" s="1"/>
  <c r="A6183" i="14" s="1"/>
  <c r="A6184" i="14" s="1"/>
  <c r="A6185" i="14" s="1"/>
  <c r="A6186" i="14" s="1"/>
  <c r="A6187" i="14" s="1"/>
  <c r="A6188" i="14" s="1"/>
  <c r="A6189" i="14" s="1"/>
  <c r="A6190" i="14" s="1"/>
  <c r="A6191" i="14" s="1"/>
  <c r="A6192" i="14" s="1"/>
  <c r="A6193" i="14" s="1"/>
  <c r="A6194" i="14" s="1"/>
  <c r="A6195" i="14" s="1"/>
  <c r="A6196" i="14" s="1"/>
  <c r="A6197" i="14" s="1"/>
  <c r="A6198" i="14" s="1"/>
  <c r="A6199" i="14" s="1"/>
  <c r="A6200" i="14" s="1"/>
  <c r="A6201" i="14" s="1"/>
  <c r="A6202" i="14" s="1"/>
  <c r="A6203" i="14" s="1"/>
  <c r="A6204" i="14" s="1"/>
  <c r="A6205" i="14" s="1"/>
  <c r="A6206" i="14" s="1"/>
  <c r="A6207" i="14" s="1"/>
  <c r="A6208" i="14" s="1"/>
  <c r="A6209" i="14" s="1"/>
  <c r="A6210" i="14" s="1"/>
  <c r="A6211" i="14" s="1"/>
  <c r="A6212" i="14" s="1"/>
  <c r="A6213" i="14" s="1"/>
  <c r="A6214" i="14" s="1"/>
  <c r="A6215" i="14" s="1"/>
  <c r="A6216" i="14" s="1"/>
  <c r="A6217" i="14" s="1"/>
  <c r="A6218" i="14" s="1"/>
  <c r="A6219" i="14" s="1"/>
  <c r="A6220" i="14" s="1"/>
  <c r="A6221" i="14" s="1"/>
  <c r="A6222" i="14" s="1"/>
  <c r="A6223" i="14" s="1"/>
  <c r="A6224" i="14" s="1"/>
  <c r="A6225" i="14" s="1"/>
  <c r="A6226" i="14" s="1"/>
  <c r="A6227" i="14" s="1"/>
  <c r="A6228" i="14" s="1"/>
  <c r="A6229" i="14" s="1"/>
  <c r="A6230" i="14" s="1"/>
  <c r="A6231" i="14" s="1"/>
  <c r="A6232" i="14" s="1"/>
  <c r="A6233" i="14" s="1"/>
  <c r="A6234" i="14" s="1"/>
  <c r="A6235" i="14" s="1"/>
  <c r="A6236" i="14" s="1"/>
  <c r="A6237" i="14" s="1"/>
  <c r="A6238" i="14" s="1"/>
  <c r="A6239" i="14" s="1"/>
  <c r="A6240" i="14" s="1"/>
  <c r="A6241" i="14" s="1"/>
  <c r="A6242" i="14" s="1"/>
  <c r="A6243" i="14" s="1"/>
  <c r="A6244" i="14" s="1"/>
  <c r="A6245" i="14" s="1"/>
  <c r="A6246" i="14" s="1"/>
  <c r="A6247" i="14" s="1"/>
  <c r="A6248" i="14" s="1"/>
  <c r="A6249" i="14" s="1"/>
  <c r="A6250" i="14" s="1"/>
  <c r="A6251" i="14" s="1"/>
  <c r="A6252" i="14" s="1"/>
  <c r="A6253" i="14" s="1"/>
  <c r="A6254" i="14" s="1"/>
  <c r="A6255" i="14" s="1"/>
  <c r="A6256" i="14" s="1"/>
  <c r="A6257" i="14" s="1"/>
  <c r="A6258" i="14" s="1"/>
  <c r="A6259" i="14" s="1"/>
  <c r="A6260" i="14" s="1"/>
  <c r="A6261" i="14" s="1"/>
  <c r="A6262" i="14" s="1"/>
  <c r="A6263" i="14" s="1"/>
  <c r="A6264" i="14" s="1"/>
  <c r="A6265" i="14" s="1"/>
  <c r="A6266" i="14" s="1"/>
  <c r="A6267" i="14" s="1"/>
  <c r="A6268" i="14" s="1"/>
  <c r="A6269" i="14" s="1"/>
  <c r="A6270" i="14" s="1"/>
  <c r="A6271" i="14" s="1"/>
  <c r="A6272" i="14" s="1"/>
  <c r="A6273" i="14" s="1"/>
  <c r="A6274" i="14" s="1"/>
  <c r="A6275" i="14" s="1"/>
  <c r="A6276" i="14" s="1"/>
  <c r="A6277" i="14" s="1"/>
  <c r="A6278" i="14" s="1"/>
  <c r="A6279" i="14" s="1"/>
  <c r="A6280" i="14" s="1"/>
  <c r="A6281" i="14" s="1"/>
  <c r="A6282" i="14" s="1"/>
  <c r="A6283" i="14" s="1"/>
  <c r="A6284" i="14" s="1"/>
  <c r="A6285" i="14" s="1"/>
  <c r="A6286" i="14" s="1"/>
  <c r="A6287" i="14" s="1"/>
  <c r="A6288" i="14" s="1"/>
  <c r="A6289" i="14" s="1"/>
  <c r="A6290" i="14" s="1"/>
  <c r="A6291" i="14" s="1"/>
  <c r="A6292" i="14" s="1"/>
  <c r="A6293" i="14" s="1"/>
  <c r="A6294" i="14" s="1"/>
  <c r="A6295" i="14" s="1"/>
  <c r="A6296" i="14" s="1"/>
  <c r="A6297" i="14" s="1"/>
  <c r="A6298" i="14" s="1"/>
  <c r="A6299" i="14" s="1"/>
  <c r="A6300" i="14" s="1"/>
  <c r="A6301" i="14" s="1"/>
  <c r="A6302" i="14" s="1"/>
  <c r="A6303" i="14" s="1"/>
  <c r="A6304" i="14" s="1"/>
  <c r="A6305" i="14" s="1"/>
  <c r="A6306" i="14" s="1"/>
  <c r="A6307" i="14" s="1"/>
  <c r="A6308" i="14" s="1"/>
  <c r="A6309" i="14" s="1"/>
  <c r="A6310" i="14" s="1"/>
  <c r="A6311" i="14" s="1"/>
  <c r="A6312" i="14" s="1"/>
  <c r="A6313" i="14" s="1"/>
  <c r="A6314" i="14" s="1"/>
  <c r="A6315" i="14" s="1"/>
  <c r="A6316" i="14" s="1"/>
  <c r="A6317" i="14" s="1"/>
  <c r="A6318" i="14" s="1"/>
  <c r="A6319" i="14" s="1"/>
  <c r="A6320" i="14" s="1"/>
  <c r="A6321" i="14" s="1"/>
  <c r="A6322" i="14" s="1"/>
  <c r="A6323" i="14" s="1"/>
  <c r="A6324" i="14" s="1"/>
  <c r="A6325" i="14" s="1"/>
  <c r="A6326" i="14" s="1"/>
  <c r="A6327" i="14" s="1"/>
  <c r="A6328" i="14" s="1"/>
  <c r="A6329" i="14" s="1"/>
  <c r="A6330" i="14" s="1"/>
  <c r="A6331" i="14" s="1"/>
  <c r="A6332" i="14" s="1"/>
  <c r="A6333" i="14" s="1"/>
  <c r="A6334" i="14" s="1"/>
  <c r="A6335" i="14" s="1"/>
  <c r="A6336" i="14" s="1"/>
  <c r="A6337" i="14" s="1"/>
  <c r="A6338" i="14" s="1"/>
  <c r="A6339" i="14" s="1"/>
  <c r="A6340" i="14" s="1"/>
  <c r="A6341" i="14" s="1"/>
  <c r="A6342" i="14" s="1"/>
  <c r="A6343" i="14" s="1"/>
  <c r="A6344" i="14" s="1"/>
  <c r="A6345" i="14" s="1"/>
  <c r="A6346" i="14" s="1"/>
  <c r="A6347" i="14" s="1"/>
  <c r="A6348" i="14" s="1"/>
  <c r="A6349" i="14" s="1"/>
  <c r="A6350" i="14" s="1"/>
  <c r="A6351" i="14" s="1"/>
  <c r="A6352" i="14" s="1"/>
  <c r="A6353" i="14" s="1"/>
  <c r="A6354" i="14" s="1"/>
  <c r="A6355" i="14" s="1"/>
  <c r="A6356" i="14" s="1"/>
  <c r="A6357" i="14" s="1"/>
  <c r="A6358" i="14" s="1"/>
  <c r="A6359" i="14" s="1"/>
  <c r="A6360" i="14" s="1"/>
  <c r="A6361" i="14" s="1"/>
  <c r="A6362" i="14" s="1"/>
  <c r="A6363" i="14" s="1"/>
  <c r="A6364" i="14" s="1"/>
  <c r="A6365" i="14" s="1"/>
  <c r="A6366" i="14" s="1"/>
  <c r="A6367" i="14" s="1"/>
  <c r="A6368" i="14" s="1"/>
  <c r="A6369" i="14" s="1"/>
  <c r="A6370" i="14" s="1"/>
  <c r="A6371" i="14" s="1"/>
  <c r="A6372" i="14" s="1"/>
  <c r="A6373" i="14" s="1"/>
  <c r="A6374" i="14" s="1"/>
  <c r="A6375" i="14" s="1"/>
  <c r="A6376" i="14" s="1"/>
  <c r="A6377" i="14" s="1"/>
  <c r="A6378" i="14" s="1"/>
  <c r="A6379" i="14" s="1"/>
  <c r="A6380" i="14" s="1"/>
  <c r="A6381" i="14" s="1"/>
  <c r="A6382" i="14" s="1"/>
  <c r="A6383" i="14" s="1"/>
  <c r="A6384" i="14" s="1"/>
  <c r="A6385" i="14" s="1"/>
  <c r="A6386" i="14" s="1"/>
  <c r="A6387" i="14" s="1"/>
  <c r="A6388" i="14" s="1"/>
  <c r="A6389" i="14" s="1"/>
  <c r="A6390" i="14" s="1"/>
  <c r="A6391" i="14" s="1"/>
  <c r="A6392" i="14" s="1"/>
  <c r="A6393" i="14" s="1"/>
  <c r="A6394" i="14" s="1"/>
  <c r="A6395" i="14" s="1"/>
  <c r="A6396" i="14" s="1"/>
  <c r="A6397" i="14" s="1"/>
  <c r="A6398" i="14" s="1"/>
  <c r="A6399" i="14" s="1"/>
  <c r="A6400" i="14" s="1"/>
  <c r="A6401" i="14" s="1"/>
  <c r="A6402" i="14" s="1"/>
  <c r="A6403" i="14" s="1"/>
  <c r="A6404" i="14" s="1"/>
  <c r="A6405" i="14" s="1"/>
  <c r="A6406" i="14" s="1"/>
  <c r="A6407" i="14" s="1"/>
  <c r="A6408" i="14" s="1"/>
  <c r="A6409" i="14" s="1"/>
  <c r="A6410" i="14" s="1"/>
  <c r="A6411" i="14" s="1"/>
  <c r="A6412" i="14" s="1"/>
  <c r="A6413" i="14" s="1"/>
  <c r="A6414" i="14" s="1"/>
  <c r="A6415" i="14" s="1"/>
  <c r="A6416" i="14" s="1"/>
  <c r="A6417" i="14" s="1"/>
  <c r="A6418" i="14" s="1"/>
  <c r="A6419" i="14" s="1"/>
  <c r="A6420" i="14" s="1"/>
  <c r="A6421" i="14" s="1"/>
  <c r="A6422" i="14" s="1"/>
  <c r="A6423" i="14" s="1"/>
  <c r="A6424" i="14" s="1"/>
  <c r="A6425" i="14" s="1"/>
  <c r="A6426" i="14" s="1"/>
  <c r="A6427" i="14" s="1"/>
  <c r="A6428" i="14" s="1"/>
  <c r="A6429" i="14" s="1"/>
  <c r="A6430" i="14" s="1"/>
  <c r="A6431" i="14" s="1"/>
  <c r="A6432" i="14" s="1"/>
  <c r="A6433" i="14" s="1"/>
  <c r="A6434" i="14" s="1"/>
  <c r="A6435" i="14" s="1"/>
  <c r="A6436" i="14" s="1"/>
  <c r="A6437" i="14" s="1"/>
  <c r="A6438" i="14" s="1"/>
  <c r="A6439" i="14" s="1"/>
  <c r="A6440" i="14" s="1"/>
  <c r="A6441" i="14" s="1"/>
  <c r="A6442" i="14" s="1"/>
  <c r="A6443" i="14" s="1"/>
  <c r="A6444" i="14" s="1"/>
  <c r="A6445" i="14" s="1"/>
  <c r="A6446" i="14" s="1"/>
  <c r="A6447" i="14" s="1"/>
  <c r="A6448" i="14" s="1"/>
  <c r="A6449" i="14" s="1"/>
  <c r="A6450" i="14" s="1"/>
  <c r="A6451" i="14" s="1"/>
  <c r="A6452" i="14" s="1"/>
  <c r="A6453" i="14" s="1"/>
  <c r="A6454" i="14" s="1"/>
  <c r="A6455" i="14" s="1"/>
  <c r="A6456" i="14" s="1"/>
  <c r="A6457" i="14" s="1"/>
  <c r="A6458" i="14" s="1"/>
  <c r="A6459" i="14" s="1"/>
  <c r="A6460" i="14" s="1"/>
  <c r="A6461" i="14" s="1"/>
  <c r="A6462" i="14" s="1"/>
  <c r="A6463" i="14" s="1"/>
  <c r="A6464" i="14" s="1"/>
  <c r="A6465" i="14" s="1"/>
  <c r="A6466" i="14" s="1"/>
  <c r="A6467" i="14" s="1"/>
  <c r="A6468" i="14" s="1"/>
  <c r="A6469" i="14" s="1"/>
  <c r="A6470" i="14" s="1"/>
  <c r="A6471" i="14" s="1"/>
  <c r="A6472" i="14" s="1"/>
  <c r="A6473" i="14" s="1"/>
  <c r="A6474" i="14" s="1"/>
  <c r="A6475" i="14" s="1"/>
  <c r="A6476" i="14" s="1"/>
  <c r="A6477" i="14" s="1"/>
  <c r="A6478" i="14" s="1"/>
  <c r="A6479" i="14" s="1"/>
  <c r="A6480" i="14" s="1"/>
  <c r="A6481" i="14" s="1"/>
  <c r="A6482" i="14" s="1"/>
  <c r="A6483" i="14" s="1"/>
  <c r="A6484" i="14" s="1"/>
  <c r="A6485" i="14" s="1"/>
  <c r="A6486" i="14" s="1"/>
  <c r="A6487" i="14" s="1"/>
  <c r="A6488" i="14" s="1"/>
  <c r="A6489" i="14" s="1"/>
  <c r="A6490" i="14" s="1"/>
  <c r="A6491" i="14" s="1"/>
  <c r="A6492" i="14" s="1"/>
  <c r="A6493" i="14" s="1"/>
  <c r="A6494" i="14" s="1"/>
  <c r="A6495" i="14" s="1"/>
  <c r="A6496" i="14" s="1"/>
  <c r="A6497" i="14" s="1"/>
  <c r="A6498" i="14" s="1"/>
  <c r="A6499" i="14" s="1"/>
  <c r="A6500" i="14" s="1"/>
  <c r="A6501" i="14" s="1"/>
  <c r="A6502" i="14" s="1"/>
  <c r="A6503" i="14" s="1"/>
  <c r="A6504" i="14" s="1"/>
  <c r="A6505" i="14" s="1"/>
  <c r="A6506" i="14" s="1"/>
  <c r="A6507" i="14" s="1"/>
  <c r="A6508" i="14" s="1"/>
  <c r="A6509" i="14" s="1"/>
  <c r="A6510" i="14" s="1"/>
  <c r="A6511" i="14" s="1"/>
  <c r="A6512" i="14" s="1"/>
  <c r="A6513" i="14" s="1"/>
  <c r="A6514" i="14" s="1"/>
  <c r="A6515" i="14" s="1"/>
  <c r="A6516" i="14" s="1"/>
  <c r="A6517" i="14" s="1"/>
  <c r="A6518" i="14" s="1"/>
  <c r="A6519" i="14" s="1"/>
  <c r="A6520" i="14" s="1"/>
  <c r="A6521" i="14" s="1"/>
  <c r="A6522" i="14" s="1"/>
  <c r="A6523" i="14" s="1"/>
  <c r="A6524" i="14" s="1"/>
  <c r="A6525" i="14" s="1"/>
  <c r="A6526" i="14" s="1"/>
  <c r="A6527" i="14" s="1"/>
  <c r="A6528" i="14" s="1"/>
  <c r="A6529" i="14" s="1"/>
  <c r="A6530" i="14" s="1"/>
  <c r="A6531" i="14" s="1"/>
  <c r="A6532" i="14" s="1"/>
  <c r="A6533" i="14" s="1"/>
  <c r="A6534" i="14" s="1"/>
  <c r="A6535" i="14" s="1"/>
  <c r="A6536" i="14" s="1"/>
  <c r="A6537" i="14" s="1"/>
  <c r="A6538" i="14" s="1"/>
  <c r="A6539" i="14" s="1"/>
  <c r="A6540" i="14" s="1"/>
  <c r="A6541" i="14" s="1"/>
  <c r="A6542" i="14" s="1"/>
  <c r="A6543" i="14" s="1"/>
  <c r="A6544" i="14" s="1"/>
  <c r="A6545" i="14" s="1"/>
  <c r="A6546" i="14" s="1"/>
  <c r="A6547" i="14" s="1"/>
  <c r="A6548" i="14" s="1"/>
  <c r="A6549" i="14" s="1"/>
  <c r="A6550" i="14" s="1"/>
  <c r="A6551" i="14" s="1"/>
  <c r="A6552" i="14" s="1"/>
  <c r="A6553" i="14" s="1"/>
  <c r="A6554" i="14" s="1"/>
  <c r="A6555" i="14" s="1"/>
  <c r="A6556" i="14" s="1"/>
  <c r="A6557" i="14" s="1"/>
  <c r="A6558" i="14" s="1"/>
  <c r="A6559" i="14" s="1"/>
  <c r="A6560" i="14" s="1"/>
  <c r="A6561" i="14" s="1"/>
  <c r="G374" i="14"/>
  <c r="G373" i="14"/>
  <c r="G372" i="14"/>
  <c r="G371" i="14"/>
  <c r="G370" i="14"/>
  <c r="G369" i="14"/>
  <c r="G368" i="14"/>
  <c r="G367" i="14"/>
  <c r="G366" i="14"/>
  <c r="G365" i="14"/>
  <c r="G364" i="14"/>
  <c r="G363" i="14"/>
  <c r="G362" i="14"/>
  <c r="G361" i="14"/>
  <c r="G360" i="14"/>
  <c r="G359" i="14"/>
  <c r="G358" i="14"/>
  <c r="G357" i="14"/>
  <c r="G356" i="14"/>
  <c r="G355" i="14"/>
  <c r="G354" i="14"/>
  <c r="G353" i="14"/>
  <c r="G352" i="14"/>
  <c r="G351" i="14"/>
  <c r="G350" i="14"/>
  <c r="G349" i="14"/>
  <c r="G348" i="14"/>
  <c r="G347" i="14"/>
  <c r="G346" i="14"/>
  <c r="G345" i="14"/>
  <c r="G344" i="14"/>
  <c r="G343" i="14"/>
  <c r="G342" i="14"/>
  <c r="G341" i="14"/>
  <c r="G340" i="14"/>
  <c r="G339" i="14"/>
  <c r="G338" i="14"/>
  <c r="G337" i="14"/>
  <c r="G336" i="14"/>
  <c r="G335" i="14"/>
  <c r="G334" i="14"/>
  <c r="G333" i="14"/>
  <c r="G332" i="14"/>
  <c r="G331" i="14"/>
  <c r="G330" i="14"/>
  <c r="G329" i="14"/>
  <c r="G328" i="14"/>
  <c r="G327" i="14"/>
  <c r="G326" i="14"/>
  <c r="G325" i="14"/>
  <c r="G324" i="14"/>
  <c r="G323" i="14"/>
  <c r="G322" i="14"/>
  <c r="G321" i="14"/>
  <c r="G320" i="14"/>
  <c r="G319" i="14"/>
  <c r="G318" i="14"/>
  <c r="G317" i="14"/>
  <c r="G316" i="14"/>
  <c r="G315" i="14"/>
  <c r="G314" i="14"/>
  <c r="G313" i="14"/>
  <c r="G312" i="14"/>
  <c r="G311" i="14"/>
  <c r="G310" i="14"/>
  <c r="G309" i="14"/>
  <c r="G308" i="14"/>
  <c r="G307" i="14"/>
  <c r="G306" i="14"/>
  <c r="G305" i="14"/>
  <c r="G304" i="14"/>
  <c r="G303" i="14"/>
  <c r="G302" i="14"/>
  <c r="G301" i="14"/>
  <c r="G300" i="14"/>
  <c r="G299" i="14"/>
  <c r="G298" i="14"/>
  <c r="G297" i="14"/>
  <c r="G296" i="14"/>
  <c r="G295" i="14"/>
  <c r="G294" i="14"/>
  <c r="G293" i="14"/>
  <c r="G292" i="14"/>
  <c r="G291" i="14"/>
  <c r="G290" i="14"/>
  <c r="G289" i="14"/>
  <c r="G288" i="14"/>
  <c r="G287" i="14"/>
  <c r="G286" i="14"/>
  <c r="G285" i="14"/>
  <c r="G284" i="14"/>
  <c r="G283" i="14"/>
  <c r="G282" i="14"/>
  <c r="G281" i="14"/>
  <c r="G280" i="14"/>
  <c r="G279" i="14"/>
  <c r="G278" i="14"/>
  <c r="G277" i="14"/>
  <c r="G276" i="14"/>
  <c r="G275" i="14"/>
  <c r="G274" i="14"/>
  <c r="G273" i="14"/>
  <c r="G272" i="14"/>
  <c r="G271" i="14"/>
  <c r="G270" i="14"/>
  <c r="G269" i="14"/>
  <c r="G268" i="14"/>
  <c r="G267" i="14"/>
  <c r="G266" i="14"/>
  <c r="G265" i="14"/>
  <c r="G264" i="14"/>
  <c r="G263" i="14"/>
  <c r="G262" i="14"/>
  <c r="G261" i="14"/>
  <c r="G260" i="14"/>
  <c r="G259" i="14"/>
  <c r="G258" i="14"/>
  <c r="G257" i="14"/>
  <c r="G256" i="14"/>
  <c r="G255" i="14"/>
  <c r="G254" i="14"/>
  <c r="G253" i="14"/>
  <c r="G252" i="14"/>
  <c r="G251" i="14"/>
  <c r="G250" i="14"/>
  <c r="G249" i="14"/>
  <c r="G248" i="14"/>
  <c r="G247" i="14"/>
  <c r="G246" i="14"/>
  <c r="G245" i="14"/>
  <c r="G244" i="14"/>
  <c r="G243" i="14"/>
  <c r="G242" i="14"/>
  <c r="G240" i="14"/>
  <c r="M46" i="14"/>
  <c r="M45" i="14"/>
  <c r="I322" i="20" l="1"/>
  <c r="P322" i="20"/>
  <c r="O322" i="20"/>
  <c r="I20" i="20"/>
  <c r="P20" i="20"/>
  <c r="O20" i="20"/>
  <c r="I26" i="20"/>
  <c r="O26" i="20"/>
  <c r="P26" i="20"/>
  <c r="I50" i="20"/>
  <c r="O50" i="20"/>
  <c r="P50" i="20"/>
  <c r="I58" i="20"/>
  <c r="O58" i="20"/>
  <c r="P58" i="20"/>
  <c r="I66" i="20"/>
  <c r="O66" i="20"/>
  <c r="P66" i="20"/>
  <c r="I85" i="20"/>
  <c r="O85" i="20"/>
  <c r="P85" i="20"/>
  <c r="I101" i="20"/>
  <c r="O101" i="20"/>
  <c r="P101" i="20"/>
  <c r="I186" i="20"/>
  <c r="O186" i="20"/>
  <c r="P186" i="20"/>
  <c r="I202" i="20"/>
  <c r="O202" i="20"/>
  <c r="P202" i="20"/>
  <c r="I266" i="20"/>
  <c r="O266" i="20"/>
  <c r="P266" i="20"/>
  <c r="I276" i="20"/>
  <c r="O276" i="20"/>
  <c r="P276" i="20"/>
  <c r="I96" i="20"/>
  <c r="P96" i="20"/>
  <c r="O96" i="20"/>
  <c r="I303" i="20"/>
  <c r="O303" i="20"/>
  <c r="P303" i="20"/>
  <c r="I178" i="20"/>
  <c r="O178" i="20"/>
  <c r="P178" i="20"/>
  <c r="I194" i="20"/>
  <c r="O194" i="20"/>
  <c r="P194" i="20"/>
  <c r="I258" i="20"/>
  <c r="O258" i="20"/>
  <c r="P258" i="20"/>
  <c r="I319" i="20"/>
  <c r="O319" i="20"/>
  <c r="P319" i="20"/>
  <c r="I53" i="20"/>
  <c r="O53" i="20"/>
  <c r="P53" i="20"/>
  <c r="I128" i="20"/>
  <c r="P128" i="20"/>
  <c r="O128" i="20"/>
  <c r="I136" i="20"/>
  <c r="P136" i="20"/>
  <c r="O136" i="20"/>
  <c r="I144" i="20"/>
  <c r="P144" i="20"/>
  <c r="O144" i="20"/>
  <c r="I160" i="20"/>
  <c r="P160" i="20"/>
  <c r="O160" i="20"/>
  <c r="I189" i="20"/>
  <c r="O189" i="20"/>
  <c r="P189" i="20"/>
  <c r="I279" i="20"/>
  <c r="O279" i="20"/>
  <c r="P279" i="20"/>
  <c r="I287" i="20"/>
  <c r="O287" i="20"/>
  <c r="P287" i="20"/>
  <c r="I311" i="20"/>
  <c r="O311" i="20"/>
  <c r="P311" i="20"/>
  <c r="I10" i="20"/>
  <c r="O10" i="20"/>
  <c r="P10" i="20"/>
  <c r="I18" i="20"/>
  <c r="O18" i="20"/>
  <c r="P18" i="20"/>
  <c r="I24" i="20"/>
  <c r="P24" i="20"/>
  <c r="O24" i="20"/>
  <c r="I40" i="20"/>
  <c r="P40" i="20"/>
  <c r="O40" i="20"/>
  <c r="I56" i="20"/>
  <c r="P56" i="20"/>
  <c r="O56" i="20"/>
  <c r="I64" i="20"/>
  <c r="P64" i="20"/>
  <c r="O64" i="20"/>
  <c r="I91" i="20"/>
  <c r="O91" i="20"/>
  <c r="P91" i="20"/>
  <c r="I99" i="20"/>
  <c r="O99" i="20"/>
  <c r="P99" i="20"/>
  <c r="I123" i="20"/>
  <c r="O123" i="20"/>
  <c r="P123" i="20"/>
  <c r="I131" i="20"/>
  <c r="O131" i="20"/>
  <c r="P131" i="20"/>
  <c r="I147" i="20"/>
  <c r="O147" i="20"/>
  <c r="P147" i="20"/>
  <c r="I155" i="20"/>
  <c r="O155" i="20"/>
  <c r="P155" i="20"/>
  <c r="I176" i="20"/>
  <c r="P176" i="20"/>
  <c r="O176" i="20"/>
  <c r="I200" i="20"/>
  <c r="P200" i="20"/>
  <c r="O200" i="20"/>
  <c r="I256" i="20"/>
  <c r="P256" i="20"/>
  <c r="O256" i="20"/>
  <c r="I264" i="20"/>
  <c r="P264" i="20"/>
  <c r="O264" i="20"/>
  <c r="I274" i="20"/>
  <c r="O274" i="20"/>
  <c r="P274" i="20"/>
  <c r="I290" i="20"/>
  <c r="O290" i="20"/>
  <c r="P290" i="20"/>
  <c r="I298" i="20"/>
  <c r="P298" i="20"/>
  <c r="O298" i="20"/>
  <c r="I314" i="20"/>
  <c r="O314" i="20"/>
  <c r="P314" i="20"/>
  <c r="I317" i="20"/>
  <c r="O317" i="20"/>
  <c r="P317" i="20"/>
  <c r="I325" i="20"/>
  <c r="O325" i="20"/>
  <c r="P325" i="20"/>
  <c r="I13" i="20"/>
  <c r="O13" i="20"/>
  <c r="P13" i="20"/>
  <c r="I27" i="20"/>
  <c r="O27" i="20"/>
  <c r="P27" i="20"/>
  <c r="I43" i="20"/>
  <c r="O43" i="20"/>
  <c r="P43" i="20"/>
  <c r="I51" i="20"/>
  <c r="O51" i="20"/>
  <c r="P51" i="20"/>
  <c r="I59" i="20"/>
  <c r="O59" i="20"/>
  <c r="P59" i="20"/>
  <c r="I67" i="20"/>
  <c r="O67" i="20"/>
  <c r="P67" i="20"/>
  <c r="I78" i="20"/>
  <c r="O78" i="20"/>
  <c r="P78" i="20"/>
  <c r="I86" i="20"/>
  <c r="O86" i="20"/>
  <c r="P86" i="20"/>
  <c r="I94" i="20"/>
  <c r="P94" i="20"/>
  <c r="O94" i="20"/>
  <c r="I102" i="20"/>
  <c r="O102" i="20"/>
  <c r="P102" i="20"/>
  <c r="I110" i="20"/>
  <c r="O110" i="20"/>
  <c r="P110" i="20"/>
  <c r="I118" i="20"/>
  <c r="O118" i="20"/>
  <c r="P118" i="20"/>
  <c r="I126" i="20"/>
  <c r="O126" i="20"/>
  <c r="P126" i="20"/>
  <c r="I134" i="20"/>
  <c r="P134" i="20"/>
  <c r="O134" i="20"/>
  <c r="I142" i="20"/>
  <c r="P142" i="20"/>
  <c r="O142" i="20"/>
  <c r="I150" i="20"/>
  <c r="P150" i="20"/>
  <c r="O150" i="20"/>
  <c r="I158" i="20"/>
  <c r="P158" i="20"/>
  <c r="O158" i="20"/>
  <c r="I171" i="20"/>
  <c r="O171" i="20"/>
  <c r="P171" i="20"/>
  <c r="I179" i="20"/>
  <c r="O179" i="20"/>
  <c r="P179" i="20"/>
  <c r="I187" i="20"/>
  <c r="O187" i="20"/>
  <c r="P187" i="20"/>
  <c r="I195" i="20"/>
  <c r="O195" i="20"/>
  <c r="P195" i="20"/>
  <c r="I203" i="20"/>
  <c r="O203" i="20"/>
  <c r="P203" i="20"/>
  <c r="I211" i="20"/>
  <c r="O211" i="20"/>
  <c r="P211" i="20"/>
  <c r="I219" i="20"/>
  <c r="O219" i="20"/>
  <c r="P219" i="20"/>
  <c r="I227" i="20"/>
  <c r="O227" i="20"/>
  <c r="P227" i="20"/>
  <c r="I235" i="20"/>
  <c r="O235" i="20"/>
  <c r="P235" i="20"/>
  <c r="I243" i="20"/>
  <c r="O243" i="20"/>
  <c r="P243" i="20"/>
  <c r="I251" i="20"/>
  <c r="O251" i="20"/>
  <c r="P251" i="20"/>
  <c r="I259" i="20"/>
  <c r="O259" i="20"/>
  <c r="P259" i="20"/>
  <c r="I267" i="20"/>
  <c r="O267" i="20"/>
  <c r="P267" i="20"/>
  <c r="I277" i="20"/>
  <c r="O277" i="20"/>
  <c r="P277" i="20"/>
  <c r="I285" i="20"/>
  <c r="O285" i="20"/>
  <c r="P285" i="20"/>
  <c r="I293" i="20"/>
  <c r="O293" i="20"/>
  <c r="P293" i="20"/>
  <c r="I301" i="20"/>
  <c r="O301" i="20"/>
  <c r="P301" i="20"/>
  <c r="I320" i="20"/>
  <c r="O320" i="20"/>
  <c r="P320" i="20"/>
  <c r="I328" i="20"/>
  <c r="O328" i="20"/>
  <c r="P328" i="20"/>
  <c r="I21" i="20"/>
  <c r="P21" i="20"/>
  <c r="O21" i="20"/>
  <c r="I12" i="20"/>
  <c r="O12" i="20"/>
  <c r="P12" i="20"/>
  <c r="I125" i="20"/>
  <c r="O125" i="20"/>
  <c r="P125" i="20"/>
  <c r="I170" i="20"/>
  <c r="O170" i="20"/>
  <c r="P170" i="20"/>
  <c r="I226" i="20"/>
  <c r="O226" i="20"/>
  <c r="P226" i="20"/>
  <c r="I242" i="20"/>
  <c r="O242" i="20"/>
  <c r="P242" i="20"/>
  <c r="I45" i="20"/>
  <c r="O45" i="20"/>
  <c r="P45" i="20"/>
  <c r="I88" i="20"/>
  <c r="P88" i="20"/>
  <c r="O88" i="20"/>
  <c r="I112" i="20"/>
  <c r="P112" i="20"/>
  <c r="O112" i="20"/>
  <c r="I181" i="20"/>
  <c r="O181" i="20"/>
  <c r="P181" i="20"/>
  <c r="I229" i="20"/>
  <c r="O229" i="20"/>
  <c r="P229" i="20"/>
  <c r="O237" i="20"/>
  <c r="P237" i="20"/>
  <c r="I75" i="20"/>
  <c r="O75" i="20"/>
  <c r="P75" i="20"/>
  <c r="I83" i="20"/>
  <c r="O83" i="20"/>
  <c r="P83" i="20"/>
  <c r="I208" i="20"/>
  <c r="P208" i="20"/>
  <c r="O208" i="20"/>
  <c r="I216" i="20"/>
  <c r="P216" i="20"/>
  <c r="O216" i="20"/>
  <c r="I16" i="20"/>
  <c r="P16" i="20"/>
  <c r="O16" i="20"/>
  <c r="I22" i="20"/>
  <c r="O22" i="20"/>
  <c r="P22" i="20"/>
  <c r="I38" i="20"/>
  <c r="O38" i="20"/>
  <c r="P38" i="20"/>
  <c r="I46" i="20"/>
  <c r="P46" i="20"/>
  <c r="O46" i="20"/>
  <c r="I54" i="20"/>
  <c r="P54" i="20"/>
  <c r="O54" i="20"/>
  <c r="I62" i="20"/>
  <c r="O62" i="20"/>
  <c r="P62" i="20"/>
  <c r="I70" i="20"/>
  <c r="P70" i="20"/>
  <c r="O70" i="20"/>
  <c r="I73" i="20"/>
  <c r="O73" i="20"/>
  <c r="P73" i="20"/>
  <c r="I81" i="20"/>
  <c r="O81" i="20"/>
  <c r="P81" i="20"/>
  <c r="I89" i="20"/>
  <c r="O89" i="20"/>
  <c r="P89" i="20"/>
  <c r="I97" i="20"/>
  <c r="O97" i="20"/>
  <c r="P97" i="20"/>
  <c r="I105" i="20"/>
  <c r="O105" i="20"/>
  <c r="P105" i="20"/>
  <c r="I113" i="20"/>
  <c r="O113" i="20"/>
  <c r="P113" i="20"/>
  <c r="I121" i="20"/>
  <c r="O121" i="20"/>
  <c r="P121" i="20"/>
  <c r="I129" i="20"/>
  <c r="O129" i="20"/>
  <c r="P129" i="20"/>
  <c r="I137" i="20"/>
  <c r="O137" i="20"/>
  <c r="P137" i="20"/>
  <c r="I145" i="20"/>
  <c r="O145" i="20"/>
  <c r="P145" i="20"/>
  <c r="I153" i="20"/>
  <c r="O153" i="20"/>
  <c r="P153" i="20"/>
  <c r="I161" i="20"/>
  <c r="O161" i="20"/>
  <c r="P161" i="20"/>
  <c r="I166" i="20"/>
  <c r="O166" i="20"/>
  <c r="P166" i="20"/>
  <c r="I174" i="20"/>
  <c r="P174" i="20"/>
  <c r="O174" i="20"/>
  <c r="I182" i="20"/>
  <c r="O182" i="20"/>
  <c r="P182" i="20"/>
  <c r="I190" i="20"/>
  <c r="O190" i="20"/>
  <c r="P190" i="20"/>
  <c r="I198" i="20"/>
  <c r="P198" i="20"/>
  <c r="O198" i="20"/>
  <c r="I206" i="20"/>
  <c r="P206" i="20"/>
  <c r="O206" i="20"/>
  <c r="I214" i="20"/>
  <c r="P214" i="20"/>
  <c r="O214" i="20"/>
  <c r="I222" i="20"/>
  <c r="P222" i="20"/>
  <c r="O222" i="20"/>
  <c r="I230" i="20"/>
  <c r="O230" i="20"/>
  <c r="P230" i="20"/>
  <c r="I238" i="20"/>
  <c r="P238" i="20"/>
  <c r="O238" i="20"/>
  <c r="I246" i="20"/>
  <c r="O246" i="20"/>
  <c r="P246" i="20"/>
  <c r="I254" i="20"/>
  <c r="O254" i="20"/>
  <c r="P254" i="20"/>
  <c r="I262" i="20"/>
  <c r="P262" i="20"/>
  <c r="O262" i="20"/>
  <c r="I270" i="20"/>
  <c r="O270" i="20"/>
  <c r="P270" i="20"/>
  <c r="I280" i="20"/>
  <c r="P280" i="20"/>
  <c r="O280" i="20"/>
  <c r="I288" i="20"/>
  <c r="O288" i="20"/>
  <c r="P288" i="20"/>
  <c r="I296" i="20"/>
  <c r="P296" i="20"/>
  <c r="O296" i="20"/>
  <c r="I312" i="20"/>
  <c r="O312" i="20"/>
  <c r="P312" i="20"/>
  <c r="I315" i="20"/>
  <c r="O315" i="20"/>
  <c r="P315" i="20"/>
  <c r="I323" i="20"/>
  <c r="O323" i="20"/>
  <c r="P323" i="20"/>
  <c r="I77" i="20"/>
  <c r="O77" i="20"/>
  <c r="P77" i="20"/>
  <c r="I250" i="20"/>
  <c r="O250" i="20"/>
  <c r="P250" i="20"/>
  <c r="I15" i="20"/>
  <c r="P15" i="20"/>
  <c r="O15" i="20"/>
  <c r="I29" i="20"/>
  <c r="O29" i="20"/>
  <c r="P29" i="20"/>
  <c r="I69" i="20"/>
  <c r="O69" i="20"/>
  <c r="P69" i="20"/>
  <c r="I80" i="20"/>
  <c r="P80" i="20"/>
  <c r="O80" i="20"/>
  <c r="I120" i="20"/>
  <c r="P120" i="20"/>
  <c r="O120" i="20"/>
  <c r="I152" i="20"/>
  <c r="P152" i="20"/>
  <c r="O152" i="20"/>
  <c r="I165" i="20"/>
  <c r="O165" i="20"/>
  <c r="P165" i="20"/>
  <c r="I197" i="20"/>
  <c r="O197" i="20"/>
  <c r="P197" i="20"/>
  <c r="I205" i="20"/>
  <c r="O205" i="20"/>
  <c r="P205" i="20"/>
  <c r="I213" i="20"/>
  <c r="O213" i="20"/>
  <c r="P213" i="20"/>
  <c r="I221" i="20"/>
  <c r="O221" i="20"/>
  <c r="P221" i="20"/>
  <c r="I245" i="20"/>
  <c r="O245" i="20"/>
  <c r="P245" i="20"/>
  <c r="I253" i="20"/>
  <c r="O253" i="20"/>
  <c r="P253" i="20"/>
  <c r="I261" i="20"/>
  <c r="O261" i="20"/>
  <c r="P261" i="20"/>
  <c r="I115" i="20"/>
  <c r="O115" i="20"/>
  <c r="P115" i="20"/>
  <c r="I163" i="20"/>
  <c r="O163" i="20"/>
  <c r="P163" i="20"/>
  <c r="I232" i="20"/>
  <c r="P232" i="20"/>
  <c r="O232" i="20"/>
  <c r="I272" i="20"/>
  <c r="P272" i="20"/>
  <c r="O272" i="20"/>
  <c r="I11" i="20"/>
  <c r="O11" i="20"/>
  <c r="P11" i="20"/>
  <c r="I19" i="20"/>
  <c r="O19" i="20"/>
  <c r="P19" i="20"/>
  <c r="I25" i="20"/>
  <c r="O25" i="20"/>
  <c r="P25" i="20"/>
  <c r="I41" i="20"/>
  <c r="O41" i="20"/>
  <c r="P41" i="20"/>
  <c r="I49" i="20"/>
  <c r="O49" i="20"/>
  <c r="P49" i="20"/>
  <c r="I57" i="20"/>
  <c r="O57" i="20"/>
  <c r="P57" i="20"/>
  <c r="I65" i="20"/>
  <c r="O65" i="20"/>
  <c r="P65" i="20"/>
  <c r="I76" i="20"/>
  <c r="O76" i="20"/>
  <c r="P76" i="20"/>
  <c r="I84" i="20"/>
  <c r="O84" i="20"/>
  <c r="P84" i="20"/>
  <c r="I92" i="20"/>
  <c r="P92" i="20"/>
  <c r="O92" i="20"/>
  <c r="I100" i="20"/>
  <c r="O100" i="20"/>
  <c r="P100" i="20"/>
  <c r="I108" i="20"/>
  <c r="P108" i="20"/>
  <c r="O108" i="20"/>
  <c r="I116" i="20"/>
  <c r="O116" i="20"/>
  <c r="P116" i="20"/>
  <c r="I124" i="20"/>
  <c r="O124" i="20"/>
  <c r="P124" i="20"/>
  <c r="I132" i="20"/>
  <c r="P132" i="20"/>
  <c r="O132" i="20"/>
  <c r="I140" i="20"/>
  <c r="O140" i="20"/>
  <c r="P140" i="20"/>
  <c r="I148" i="20"/>
  <c r="O148" i="20"/>
  <c r="P148" i="20"/>
  <c r="I156" i="20"/>
  <c r="P156" i="20"/>
  <c r="O156" i="20"/>
  <c r="I164" i="20"/>
  <c r="O164" i="20"/>
  <c r="P164" i="20"/>
  <c r="I169" i="20"/>
  <c r="O169" i="20"/>
  <c r="P169" i="20"/>
  <c r="I177" i="20"/>
  <c r="O177" i="20"/>
  <c r="P177" i="20"/>
  <c r="I185" i="20"/>
  <c r="O185" i="20"/>
  <c r="P185" i="20"/>
  <c r="I193" i="20"/>
  <c r="O193" i="20"/>
  <c r="P193" i="20"/>
  <c r="I201" i="20"/>
  <c r="O201" i="20"/>
  <c r="P201" i="20"/>
  <c r="I209" i="20"/>
  <c r="O209" i="20"/>
  <c r="P209" i="20"/>
  <c r="I217" i="20"/>
  <c r="O217" i="20"/>
  <c r="P217" i="20"/>
  <c r="I225" i="20"/>
  <c r="O225" i="20"/>
  <c r="P225" i="20"/>
  <c r="I233" i="20"/>
  <c r="O233" i="20"/>
  <c r="P233" i="20"/>
  <c r="I241" i="20"/>
  <c r="O241" i="20"/>
  <c r="P241" i="20"/>
  <c r="I249" i="20"/>
  <c r="O249" i="20"/>
  <c r="P249" i="20"/>
  <c r="I257" i="20"/>
  <c r="O257" i="20"/>
  <c r="P257" i="20"/>
  <c r="I265" i="20"/>
  <c r="O265" i="20"/>
  <c r="P265" i="20"/>
  <c r="I275" i="20"/>
  <c r="O275" i="20"/>
  <c r="P275" i="20"/>
  <c r="I283" i="20"/>
  <c r="O283" i="20"/>
  <c r="P283" i="20"/>
  <c r="I291" i="20"/>
  <c r="O291" i="20"/>
  <c r="P291" i="20"/>
  <c r="I299" i="20"/>
  <c r="O299" i="20"/>
  <c r="P299" i="20"/>
  <c r="I318" i="20"/>
  <c r="O318" i="20"/>
  <c r="P318" i="20"/>
  <c r="I326" i="20"/>
  <c r="O326" i="20"/>
  <c r="P326" i="20"/>
  <c r="I42" i="20"/>
  <c r="O42" i="20"/>
  <c r="P42" i="20"/>
  <c r="I109" i="20"/>
  <c r="O109" i="20"/>
  <c r="P109" i="20"/>
  <c r="I133" i="20"/>
  <c r="O133" i="20"/>
  <c r="P133" i="20"/>
  <c r="I141" i="20"/>
  <c r="O141" i="20"/>
  <c r="P141" i="20"/>
  <c r="I149" i="20"/>
  <c r="O149" i="20"/>
  <c r="P149" i="20"/>
  <c r="I157" i="20"/>
  <c r="O157" i="20"/>
  <c r="P157" i="20"/>
  <c r="I210" i="20"/>
  <c r="O210" i="20"/>
  <c r="P210" i="20"/>
  <c r="I284" i="20"/>
  <c r="O284" i="20"/>
  <c r="P284" i="20"/>
  <c r="I292" i="20"/>
  <c r="O292" i="20"/>
  <c r="P292" i="20"/>
  <c r="I300" i="20"/>
  <c r="O300" i="20"/>
  <c r="P300" i="20"/>
  <c r="I327" i="20"/>
  <c r="O327" i="20"/>
  <c r="P327" i="20"/>
  <c r="I37" i="20"/>
  <c r="O37" i="20"/>
  <c r="P37" i="20"/>
  <c r="I104" i="20"/>
  <c r="P104" i="20"/>
  <c r="O104" i="20"/>
  <c r="I173" i="20"/>
  <c r="O173" i="20"/>
  <c r="P173" i="20"/>
  <c r="I269" i="20"/>
  <c r="O269" i="20"/>
  <c r="P269" i="20"/>
  <c r="I295" i="20"/>
  <c r="O295" i="20"/>
  <c r="P295" i="20"/>
  <c r="I107" i="20"/>
  <c r="O107" i="20"/>
  <c r="P107" i="20"/>
  <c r="I139" i="20"/>
  <c r="O139" i="20"/>
  <c r="P139" i="20"/>
  <c r="I168" i="20"/>
  <c r="P168" i="20"/>
  <c r="O168" i="20"/>
  <c r="I184" i="20"/>
  <c r="P184" i="20"/>
  <c r="O184" i="20"/>
  <c r="I192" i="20"/>
  <c r="P192" i="20"/>
  <c r="O192" i="20"/>
  <c r="I224" i="20"/>
  <c r="P224" i="20"/>
  <c r="O224" i="20"/>
  <c r="I240" i="20"/>
  <c r="P240" i="20"/>
  <c r="O240" i="20"/>
  <c r="I248" i="20"/>
  <c r="P248" i="20"/>
  <c r="O248" i="20"/>
  <c r="I282" i="20"/>
  <c r="P282" i="20"/>
  <c r="O282" i="20"/>
  <c r="I14" i="20"/>
  <c r="P14" i="20"/>
  <c r="O14" i="20"/>
  <c r="I28" i="20"/>
  <c r="O28" i="20"/>
  <c r="P28" i="20"/>
  <c r="I36" i="20"/>
  <c r="O36" i="20"/>
  <c r="P36" i="20"/>
  <c r="I44" i="20"/>
  <c r="P44" i="20"/>
  <c r="O44" i="20"/>
  <c r="I52" i="20"/>
  <c r="P52" i="20"/>
  <c r="O52" i="20"/>
  <c r="I60" i="20"/>
  <c r="O60" i="20"/>
  <c r="P60" i="20"/>
  <c r="I68" i="20"/>
  <c r="O68" i="20"/>
  <c r="P68" i="20"/>
  <c r="I79" i="20"/>
  <c r="P79" i="20"/>
  <c r="O79" i="20"/>
  <c r="I87" i="20"/>
  <c r="P87" i="20"/>
  <c r="O87" i="20"/>
  <c r="I95" i="20"/>
  <c r="P95" i="20"/>
  <c r="O95" i="20"/>
  <c r="I103" i="20"/>
  <c r="P103" i="20"/>
  <c r="O103" i="20"/>
  <c r="I111" i="20"/>
  <c r="P111" i="20"/>
  <c r="O111" i="20"/>
  <c r="I119" i="20"/>
  <c r="P119" i="20"/>
  <c r="O119" i="20"/>
  <c r="I127" i="20"/>
  <c r="P127" i="20"/>
  <c r="O127" i="20"/>
  <c r="I135" i="20"/>
  <c r="P135" i="20"/>
  <c r="O135" i="20"/>
  <c r="I143" i="20"/>
  <c r="P143" i="20"/>
  <c r="O143" i="20"/>
  <c r="I151" i="20"/>
  <c r="P151" i="20"/>
  <c r="O151" i="20"/>
  <c r="I159" i="20"/>
  <c r="P159" i="20"/>
  <c r="O159" i="20"/>
  <c r="I172" i="20"/>
  <c r="P172" i="20"/>
  <c r="O172" i="20"/>
  <c r="I180" i="20"/>
  <c r="P180" i="20"/>
  <c r="O180" i="20"/>
  <c r="I188" i="20"/>
  <c r="O188" i="20"/>
  <c r="P188" i="20"/>
  <c r="I196" i="20"/>
  <c r="O196" i="20"/>
  <c r="P196" i="20"/>
  <c r="I204" i="20"/>
  <c r="O204" i="20"/>
  <c r="P204" i="20"/>
  <c r="I212" i="20"/>
  <c r="O212" i="20"/>
  <c r="P212" i="20"/>
  <c r="I220" i="20"/>
  <c r="O220" i="20"/>
  <c r="P220" i="20"/>
  <c r="I228" i="20"/>
  <c r="O228" i="20"/>
  <c r="P228" i="20"/>
  <c r="I236" i="20"/>
  <c r="P236" i="20"/>
  <c r="O236" i="20"/>
  <c r="I244" i="20"/>
  <c r="P244" i="20"/>
  <c r="O244" i="20"/>
  <c r="I252" i="20"/>
  <c r="O252" i="20"/>
  <c r="P252" i="20"/>
  <c r="I260" i="20"/>
  <c r="O260" i="20"/>
  <c r="P260" i="20"/>
  <c r="I268" i="20"/>
  <c r="O268" i="20"/>
  <c r="P268" i="20"/>
  <c r="I278" i="20"/>
  <c r="O278" i="20"/>
  <c r="P278" i="20"/>
  <c r="I286" i="20"/>
  <c r="O286" i="20"/>
  <c r="P286" i="20"/>
  <c r="I294" i="20"/>
  <c r="P294" i="20"/>
  <c r="O294" i="20"/>
  <c r="I302" i="20"/>
  <c r="P302" i="20"/>
  <c r="O302" i="20"/>
  <c r="I310" i="20"/>
  <c r="O310" i="20"/>
  <c r="P310" i="20"/>
  <c r="I321" i="20"/>
  <c r="P321" i="20"/>
  <c r="O321" i="20"/>
  <c r="I329" i="20"/>
  <c r="P329" i="20"/>
  <c r="O329" i="20"/>
  <c r="I93" i="20"/>
  <c r="O93" i="20"/>
  <c r="P93" i="20"/>
  <c r="I117" i="20"/>
  <c r="O117" i="20"/>
  <c r="P117" i="20"/>
  <c r="I218" i="20"/>
  <c r="O218" i="20"/>
  <c r="P218" i="20"/>
  <c r="I234" i="20"/>
  <c r="O234" i="20"/>
  <c r="P234" i="20"/>
  <c r="I61" i="20"/>
  <c r="O61" i="20"/>
  <c r="P61" i="20"/>
  <c r="I72" i="20"/>
  <c r="P72" i="20"/>
  <c r="O72" i="20"/>
  <c r="I17" i="20"/>
  <c r="P17" i="20"/>
  <c r="O17" i="20"/>
  <c r="I23" i="20"/>
  <c r="P23" i="20"/>
  <c r="O23" i="20"/>
  <c r="I39" i="20"/>
  <c r="P39" i="20"/>
  <c r="O39" i="20"/>
  <c r="I47" i="20"/>
  <c r="P47" i="20"/>
  <c r="O47" i="20"/>
  <c r="I55" i="20"/>
  <c r="P55" i="20"/>
  <c r="O55" i="20"/>
  <c r="I63" i="20"/>
  <c r="P63" i="20"/>
  <c r="O63" i="20"/>
  <c r="I74" i="20"/>
  <c r="O74" i="20"/>
  <c r="P74" i="20"/>
  <c r="I82" i="20"/>
  <c r="O82" i="20"/>
  <c r="P82" i="20"/>
  <c r="I90" i="20"/>
  <c r="O90" i="20"/>
  <c r="P90" i="20"/>
  <c r="I98" i="20"/>
  <c r="O98" i="20"/>
  <c r="P98" i="20"/>
  <c r="I106" i="20"/>
  <c r="O106" i="20"/>
  <c r="P106" i="20"/>
  <c r="I114" i="20"/>
  <c r="O114" i="20"/>
  <c r="P114" i="20"/>
  <c r="I122" i="20"/>
  <c r="O122" i="20"/>
  <c r="P122" i="20"/>
  <c r="I130" i="20"/>
  <c r="O130" i="20"/>
  <c r="P130" i="20"/>
  <c r="I138" i="20"/>
  <c r="O138" i="20"/>
  <c r="P138" i="20"/>
  <c r="I146" i="20"/>
  <c r="O146" i="20"/>
  <c r="P146" i="20"/>
  <c r="I154" i="20"/>
  <c r="O154" i="20"/>
  <c r="P154" i="20"/>
  <c r="I162" i="20"/>
  <c r="O162" i="20"/>
  <c r="P162" i="20"/>
  <c r="I167" i="20"/>
  <c r="P167" i="20"/>
  <c r="O167" i="20"/>
  <c r="I175" i="20"/>
  <c r="P175" i="20"/>
  <c r="O175" i="20"/>
  <c r="I183" i="20"/>
  <c r="P183" i="20"/>
  <c r="O183" i="20"/>
  <c r="I191" i="20"/>
  <c r="P191" i="20"/>
  <c r="O191" i="20"/>
  <c r="I199" i="20"/>
  <c r="P199" i="20"/>
  <c r="O199" i="20"/>
  <c r="I207" i="20"/>
  <c r="P207" i="20"/>
  <c r="O207" i="20"/>
  <c r="I215" i="20"/>
  <c r="P215" i="20"/>
  <c r="O215" i="20"/>
  <c r="I223" i="20"/>
  <c r="P223" i="20"/>
  <c r="O223" i="20"/>
  <c r="I231" i="20"/>
  <c r="P231" i="20"/>
  <c r="O231" i="20"/>
  <c r="I239" i="20"/>
  <c r="P239" i="20"/>
  <c r="O239" i="20"/>
  <c r="I247" i="20"/>
  <c r="P247" i="20"/>
  <c r="O247" i="20"/>
  <c r="I255" i="20"/>
  <c r="P255" i="20"/>
  <c r="O255" i="20"/>
  <c r="I263" i="20"/>
  <c r="P263" i="20"/>
  <c r="O263" i="20"/>
  <c r="I271" i="20"/>
  <c r="P271" i="20"/>
  <c r="O271" i="20"/>
  <c r="I273" i="20"/>
  <c r="P273" i="20"/>
  <c r="O273" i="20"/>
  <c r="I281" i="20"/>
  <c r="P281" i="20"/>
  <c r="O281" i="20"/>
  <c r="I289" i="20"/>
  <c r="P289" i="20"/>
  <c r="O289" i="20"/>
  <c r="I297" i="20"/>
  <c r="P297" i="20"/>
  <c r="O297" i="20"/>
  <c r="I313" i="20"/>
  <c r="P313" i="20"/>
  <c r="O313" i="20"/>
  <c r="I316" i="20"/>
  <c r="O316" i="20"/>
  <c r="P316" i="20"/>
  <c r="I324" i="20"/>
  <c r="O324" i="20"/>
  <c r="P324" i="20"/>
  <c r="K14" i="14"/>
  <c r="K22" i="14"/>
  <c r="L22" i="14" s="1"/>
  <c r="M23" i="4"/>
  <c r="N23" i="4" s="1"/>
  <c r="K13" i="14"/>
  <c r="K12" i="14"/>
  <c r="J218" i="20"/>
  <c r="I237" i="20"/>
  <c r="M16" i="4"/>
  <c r="M14" i="4"/>
  <c r="M17" i="4"/>
  <c r="M18" i="4" s="1"/>
  <c r="M15" i="4"/>
  <c r="M13" i="4"/>
  <c r="K17" i="14"/>
  <c r="K18" i="14"/>
  <c r="K19" i="14" s="1"/>
  <c r="K15" i="14"/>
  <c r="K10" i="14"/>
  <c r="K11" i="14"/>
  <c r="K16" i="14"/>
  <c r="J21" i="20"/>
  <c r="O333" i="20" l="1"/>
  <c r="P333" i="20"/>
  <c r="O332" i="20"/>
  <c r="O334" i="20"/>
  <c r="O331" i="20"/>
  <c r="P334" i="20"/>
  <c r="P332" i="20"/>
  <c r="P331" i="2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Louise Wickham</author>
  </authors>
  <commentList>
    <comment ref="G8" authorId="0" shapeId="0" xr:uid="{30BA5128-1CAB-4ECD-8837-16A842613571}">
      <text>
        <r>
          <rPr>
            <b/>
            <sz val="9"/>
            <color indexed="81"/>
            <rFont val="Tahoma"/>
            <family val="2"/>
          </rPr>
          <t>Louise Wickham:</t>
        </r>
        <r>
          <rPr>
            <sz val="9"/>
            <color indexed="81"/>
            <rFont val="Tahoma"/>
            <family val="2"/>
          </rPr>
          <t xml:space="preserve">
pasted values from column F
12 Sept 2018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Louise</author>
  </authors>
  <commentList>
    <comment ref="E50" authorId="0" shapeId="0" xr:uid="{9B104B76-7035-470A-B60D-49958B2C5DD4}">
      <text>
        <r>
          <rPr>
            <b/>
            <sz val="9"/>
            <color indexed="81"/>
            <rFont val="Tahoma"/>
            <family val="2"/>
          </rPr>
          <t>Louise:</t>
        </r>
        <r>
          <rPr>
            <sz val="9"/>
            <color indexed="81"/>
            <rFont val="Tahoma"/>
            <family val="2"/>
          </rPr>
          <t xml:space="preserve">
From PM10 rain trucks pivot s/s</t>
        </r>
      </text>
    </comment>
    <comment ref="F50" authorId="0" shapeId="0" xr:uid="{B519BC85-3488-4120-AE40-44F246C7EFA5}">
      <text>
        <r>
          <rPr>
            <b/>
            <sz val="9"/>
            <color indexed="81"/>
            <rFont val="Tahoma"/>
            <family val="2"/>
          </rPr>
          <t>Louise:</t>
        </r>
        <r>
          <rPr>
            <sz val="9"/>
            <color indexed="81"/>
            <rFont val="Tahoma"/>
            <family val="2"/>
          </rPr>
          <t xml:space="preserve">
From PM10 rain trucks pivot s/s</t>
        </r>
      </text>
    </comment>
    <comment ref="E70" authorId="0" shapeId="0" xr:uid="{6AA2C1D8-B77E-42C4-A573-C8065D43CA56}">
      <text>
        <r>
          <rPr>
            <b/>
            <sz val="9"/>
            <color indexed="81"/>
            <rFont val="Tahoma"/>
            <family val="2"/>
          </rPr>
          <t>Louise:</t>
        </r>
        <r>
          <rPr>
            <sz val="9"/>
            <color indexed="81"/>
            <rFont val="Tahoma"/>
            <family val="2"/>
          </rPr>
          <t xml:space="preserve">
From PM10 rain trucks pivot s/s</t>
        </r>
      </text>
    </comment>
    <comment ref="F70" authorId="0" shapeId="0" xr:uid="{274FD3B1-6B7B-49E8-A150-419FC8C2D79A}">
      <text>
        <r>
          <rPr>
            <b/>
            <sz val="9"/>
            <color indexed="81"/>
            <rFont val="Tahoma"/>
            <family val="2"/>
          </rPr>
          <t>Louise:</t>
        </r>
        <r>
          <rPr>
            <sz val="9"/>
            <color indexed="81"/>
            <rFont val="Tahoma"/>
            <family val="2"/>
          </rPr>
          <t xml:space="preserve">
From PM10 rain trucks pivot s/s</t>
        </r>
      </text>
    </comment>
  </commentList>
</comments>
</file>

<file path=xl/sharedStrings.xml><?xml version="1.0" encoding="utf-8"?>
<sst xmlns="http://schemas.openxmlformats.org/spreadsheetml/2006/main" count="4606" uniqueCount="995">
  <si>
    <t>Station: NRC - Pipiwai  Monthly: 06/2017  Type: AVG 1 Day [10 Mins.]</t>
  </si>
  <si>
    <t>Date</t>
  </si>
  <si>
    <t>Wind Speed</t>
  </si>
  <si>
    <t>Wind Direction</t>
  </si>
  <si>
    <t>µg/m³</t>
  </si>
  <si>
    <t>m/s</t>
  </si>
  <si>
    <t>°</t>
  </si>
  <si>
    <t>01/06/2017</t>
  </si>
  <si>
    <t>02/06/2017</t>
  </si>
  <si>
    <t>03/06/2017</t>
  </si>
  <si>
    <t>04/06/2017</t>
  </si>
  <si>
    <t>05/06/2017</t>
  </si>
  <si>
    <t>06/06/2017</t>
  </si>
  <si>
    <t>07/06/2017</t>
  </si>
  <si>
    <t>08/06/2017</t>
  </si>
  <si>
    <t>09/06/2017</t>
  </si>
  <si>
    <t>10/06/2017</t>
  </si>
  <si>
    <t>11/06/2017</t>
  </si>
  <si>
    <t>12/06/2017</t>
  </si>
  <si>
    <t>13/06/2017</t>
  </si>
  <si>
    <t>14/06/2017</t>
  </si>
  <si>
    <t>15/06/2017</t>
  </si>
  <si>
    <t>16/06/2017</t>
  </si>
  <si>
    <t>17/06/2017</t>
  </si>
  <si>
    <t>18/06/2017</t>
  </si>
  <si>
    <t>19/06/2017</t>
  </si>
  <si>
    <t>20/06/2017</t>
  </si>
  <si>
    <t>21/06/2017</t>
  </si>
  <si>
    <t>22/06/2017</t>
  </si>
  <si>
    <t>23/06/2017</t>
  </si>
  <si>
    <t>24/06/2017</t>
  </si>
  <si>
    <t>25/06/2017</t>
  </si>
  <si>
    <t>26/06/2017</t>
  </si>
  <si>
    <t>27/06/2017</t>
  </si>
  <si>
    <t>28/06/2017</t>
  </si>
  <si>
    <t>29/06/2017</t>
  </si>
  <si>
    <t>30/06/2017</t>
  </si>
  <si>
    <t>01/07/2017</t>
  </si>
  <si>
    <t>02/07/2017</t>
  </si>
  <si>
    <t>03/07/2017</t>
  </si>
  <si>
    <t>04/07/2017</t>
  </si>
  <si>
    <t>05/07/2017</t>
  </si>
  <si>
    <t>06/07/2017</t>
  </si>
  <si>
    <t>07/07/2017</t>
  </si>
  <si>
    <t>08/07/2017</t>
  </si>
  <si>
    <t>09/07/2017</t>
  </si>
  <si>
    <t>10/07/2017</t>
  </si>
  <si>
    <t>11/07/2017</t>
  </si>
  <si>
    <t>12/07/2017</t>
  </si>
  <si>
    <t>13/07/2017</t>
  </si>
  <si>
    <t>14/07/2017</t>
  </si>
  <si>
    <t>15/07/2017</t>
  </si>
  <si>
    <t>16/07/2017</t>
  </si>
  <si>
    <t>17/07/2017</t>
  </si>
  <si>
    <t>18/07/2017</t>
  </si>
  <si>
    <t>19/07/2017</t>
  </si>
  <si>
    <t>20/07/2017</t>
  </si>
  <si>
    <t>21/07/2017</t>
  </si>
  <si>
    <t>22/07/2017</t>
  </si>
  <si>
    <t>23/07/2017</t>
  </si>
  <si>
    <t>24/07/2017</t>
  </si>
  <si>
    <t>25/07/2017</t>
  </si>
  <si>
    <t>26/07/2017</t>
  </si>
  <si>
    <t>27/07/2017</t>
  </si>
  <si>
    <t>28/07/2017</t>
  </si>
  <si>
    <t>29/07/2017</t>
  </si>
  <si>
    <t>30/07/2017</t>
  </si>
  <si>
    <t>31/07/2017</t>
  </si>
  <si>
    <t>01/08/2017</t>
  </si>
  <si>
    <t>02/08/2017</t>
  </si>
  <si>
    <t>03/08/2017</t>
  </si>
  <si>
    <t>04/08/2017</t>
  </si>
  <si>
    <t>05/08/2017</t>
  </si>
  <si>
    <t>06/08/2017</t>
  </si>
  <si>
    <t>07/08/2017</t>
  </si>
  <si>
    <t>08/08/2017</t>
  </si>
  <si>
    <t>09/08/2017</t>
  </si>
  <si>
    <t>10/08/2017</t>
  </si>
  <si>
    <t>11/08/2017</t>
  </si>
  <si>
    <t>12/08/2017</t>
  </si>
  <si>
    <t>13/08/2017</t>
  </si>
  <si>
    <t>14/08/2017</t>
  </si>
  <si>
    <t>15/08/2017</t>
  </si>
  <si>
    <t>16/08/2017</t>
  </si>
  <si>
    <t>17/08/2017</t>
  </si>
  <si>
    <t>18/08/2017</t>
  </si>
  <si>
    <t>19/08/2017</t>
  </si>
  <si>
    <t>20/08/2017</t>
  </si>
  <si>
    <t>21/08/2017</t>
  </si>
  <si>
    <t>22/08/2017</t>
  </si>
  <si>
    <t>23/08/2017</t>
  </si>
  <si>
    <t>24/08/2017</t>
  </si>
  <si>
    <t>25/08/2017</t>
  </si>
  <si>
    <t>26/08/2017</t>
  </si>
  <si>
    <t>27/08/2017</t>
  </si>
  <si>
    <t>28/08/2017</t>
  </si>
  <si>
    <t>29/08/2017</t>
  </si>
  <si>
    <t>30/08/2017</t>
  </si>
  <si>
    <t>31/08/2017</t>
  </si>
  <si>
    <t>01/09/2017</t>
  </si>
  <si>
    <t>02/09/2017</t>
  </si>
  <si>
    <t>03/09/2017</t>
  </si>
  <si>
    <t>04/09/2017</t>
  </si>
  <si>
    <t>05/09/2017</t>
  </si>
  <si>
    <t>06/09/2017</t>
  </si>
  <si>
    <t>07/09/2017</t>
  </si>
  <si>
    <t>08/09/2017</t>
  </si>
  <si>
    <t>09/09/2017</t>
  </si>
  <si>
    <t>10/09/2017</t>
  </si>
  <si>
    <t>11/09/2017</t>
  </si>
  <si>
    <t>12/09/2017</t>
  </si>
  <si>
    <t>13/09/2017</t>
  </si>
  <si>
    <t>14/09/2017</t>
  </si>
  <si>
    <t>15/09/2017</t>
  </si>
  <si>
    <t>16/09/2017</t>
  </si>
  <si>
    <t>17/09/2017</t>
  </si>
  <si>
    <t>18/09/2017</t>
  </si>
  <si>
    <t>19/09/2017</t>
  </si>
  <si>
    <t>20/09/2017</t>
  </si>
  <si>
    <t>21/09/2017</t>
  </si>
  <si>
    <t>22/09/2017</t>
  </si>
  <si>
    <t>23/09/2017</t>
  </si>
  <si>
    <t>24/09/2017</t>
  </si>
  <si>
    <t>25/09/2017</t>
  </si>
  <si>
    <t>26/09/2017</t>
  </si>
  <si>
    <t>27/09/2017</t>
  </si>
  <si>
    <t>28/09/2017</t>
  </si>
  <si>
    <t>29/09/2017</t>
  </si>
  <si>
    <t>30/09/2017</t>
  </si>
  <si>
    <t>01/10/2017</t>
  </si>
  <si>
    <t>02/10/2017</t>
  </si>
  <si>
    <t>03/10/2017</t>
  </si>
  <si>
    <t>04/10/2017</t>
  </si>
  <si>
    <t>05/10/2017</t>
  </si>
  <si>
    <t>06/10/2017</t>
  </si>
  <si>
    <t>07/10/2017</t>
  </si>
  <si>
    <t>08/10/2017</t>
  </si>
  <si>
    <t>09/10/2017</t>
  </si>
  <si>
    <t>10/10/2017</t>
  </si>
  <si>
    <t>11/10/2017</t>
  </si>
  <si>
    <t>12/10/2017</t>
  </si>
  <si>
    <t>13/10/2017</t>
  </si>
  <si>
    <t>14/10/2017</t>
  </si>
  <si>
    <t>15/10/2017</t>
  </si>
  <si>
    <t>16/10/2017</t>
  </si>
  <si>
    <t>17/10/2017</t>
  </si>
  <si>
    <t>18/10/2017</t>
  </si>
  <si>
    <t>19/10/2017</t>
  </si>
  <si>
    <t>20/10/2017</t>
  </si>
  <si>
    <t>21/10/2017</t>
  </si>
  <si>
    <t>22/10/2017</t>
  </si>
  <si>
    <t>23/10/2017</t>
  </si>
  <si>
    <t>24/10/2017</t>
  </si>
  <si>
    <t>25/10/2017</t>
  </si>
  <si>
    <t>26/10/2017</t>
  </si>
  <si>
    <t>27/10/2017</t>
  </si>
  <si>
    <t>28/10/2017</t>
  </si>
  <si>
    <t>29/10/2017</t>
  </si>
  <si>
    <t>30/10/2017</t>
  </si>
  <si>
    <t>31/10/2017</t>
  </si>
  <si>
    <t>NES</t>
  </si>
  <si>
    <t>Date &amp; Time</t>
  </si>
  <si>
    <t>PIPIWAI ROAD</t>
  </si>
  <si>
    <t>LOVATT ROAD</t>
  </si>
  <si>
    <t>Site:</t>
  </si>
  <si>
    <t>All Lanes</t>
  </si>
  <si>
    <t>V. SHORT</t>
  </si>
  <si>
    <t>Short</t>
  </si>
  <si>
    <t>Car Towing</t>
  </si>
  <si>
    <t>Medium</t>
  </si>
  <si>
    <t>LONG 3 TO 7 AXLE TRUCKS</t>
  </si>
  <si>
    <t>VERY LONG TRUCKS</t>
  </si>
  <si>
    <t>Un</t>
  </si>
  <si>
    <t xml:space="preserve">Vehicle Class </t>
  </si>
  <si>
    <t>&lt; 2m</t>
  </si>
  <si>
    <t>2 - 5.5m</t>
  </si>
  <si>
    <t>5.5 - 11m</t>
  </si>
  <si>
    <t>11 - 17m</t>
  </si>
  <si>
    <t>&gt;17m</t>
  </si>
  <si>
    <t>Classified</t>
  </si>
  <si>
    <t>24 Hour</t>
  </si>
  <si>
    <t>Day</t>
  </si>
  <si>
    <t>Sat</t>
  </si>
  <si>
    <t>Sun</t>
  </si>
  <si>
    <t>Mon</t>
  </si>
  <si>
    <t>Tue</t>
  </si>
  <si>
    <t>Wed</t>
  </si>
  <si>
    <t>Thu</t>
  </si>
  <si>
    <t>Fri</t>
  </si>
  <si>
    <t/>
  </si>
  <si>
    <t>01/11/2017</t>
  </si>
  <si>
    <t>02/11/2017</t>
  </si>
  <si>
    <t>03/11/2017</t>
  </si>
  <si>
    <t>04/11/2017</t>
  </si>
  <si>
    <t>05/11/2017</t>
  </si>
  <si>
    <t>06/11/2017</t>
  </si>
  <si>
    <t>07/11/2017</t>
  </si>
  <si>
    <t>08/11/2017</t>
  </si>
  <si>
    <t>09/11/2017</t>
  </si>
  <si>
    <t>10/11/2017</t>
  </si>
  <si>
    <t>11/11/2017</t>
  </si>
  <si>
    <t>12/11/2017</t>
  </si>
  <si>
    <t>13/11/2017</t>
  </si>
  <si>
    <t>14/11/2017</t>
  </si>
  <si>
    <t>15/11/2017</t>
  </si>
  <si>
    <t>16/11/2017</t>
  </si>
  <si>
    <t>17/11/2017</t>
  </si>
  <si>
    <t>18/11/2017</t>
  </si>
  <si>
    <t>19/11/2017</t>
  </si>
  <si>
    <t>20/11/2017</t>
  </si>
  <si>
    <t>21/11/2017</t>
  </si>
  <si>
    <t>22/11/2017</t>
  </si>
  <si>
    <t>23/11/2017</t>
  </si>
  <si>
    <t>24/11/2017</t>
  </si>
  <si>
    <t>25/11/2017</t>
  </si>
  <si>
    <t>26/11/2017</t>
  </si>
  <si>
    <t>27/11/2017</t>
  </si>
  <si>
    <t>28/11/2017</t>
  </si>
  <si>
    <t>29/11/2017</t>
  </si>
  <si>
    <t>30/11/2017</t>
  </si>
  <si>
    <t>All Trucks</t>
  </si>
  <si>
    <t>All vehicles</t>
  </si>
  <si>
    <t>01/12/2017</t>
  </si>
  <si>
    <t>02/12/2017</t>
  </si>
  <si>
    <t>03/12/2017</t>
  </si>
  <si>
    <t>04/12/2017</t>
  </si>
  <si>
    <t>05/12/2017</t>
  </si>
  <si>
    <t>06/12/2017</t>
  </si>
  <si>
    <t>07/12/2017</t>
  </si>
  <si>
    <t>08/12/2017</t>
  </si>
  <si>
    <t>09/12/2017</t>
  </si>
  <si>
    <t>10/12/2017</t>
  </si>
  <si>
    <t>11/12/2017</t>
  </si>
  <si>
    <t>12/12/2017</t>
  </si>
  <si>
    <t>13/12/2017</t>
  </si>
  <si>
    <t>14/12/2017</t>
  </si>
  <si>
    <t>15/12/2017</t>
  </si>
  <si>
    <t>16/12/2017</t>
  </si>
  <si>
    <t>17/12/2017</t>
  </si>
  <si>
    <t>18/12/2017</t>
  </si>
  <si>
    <t>19/12/2017</t>
  </si>
  <si>
    <t>20/12/2017</t>
  </si>
  <si>
    <t>21/12/2017</t>
  </si>
  <si>
    <t>22/12/2017</t>
  </si>
  <si>
    <t>23/12/2017</t>
  </si>
  <si>
    <t>24/12/2017</t>
  </si>
  <si>
    <t>25/12/2017</t>
  </si>
  <si>
    <t>26/12/2017</t>
  </si>
  <si>
    <t>27/12/2017</t>
  </si>
  <si>
    <t>28/12/2017</t>
  </si>
  <si>
    <t>29/12/2017</t>
  </si>
  <si>
    <t>30/12/2017</t>
  </si>
  <si>
    <t>31/12/2017</t>
  </si>
  <si>
    <t>Start</t>
  </si>
  <si>
    <t>Finish</t>
  </si>
  <si>
    <t>Hrly max</t>
  </si>
  <si>
    <t>Daily All vehicles</t>
  </si>
  <si>
    <t>Daily All Trucks</t>
  </si>
  <si>
    <t>01/01/2018</t>
  </si>
  <si>
    <t>02/01/2018</t>
  </si>
  <si>
    <t>03/01/2018</t>
  </si>
  <si>
    <t>04/01/2018</t>
  </si>
  <si>
    <t>05/01/2018</t>
  </si>
  <si>
    <t>06/01/2018</t>
  </si>
  <si>
    <t>07/01/2018</t>
  </si>
  <si>
    <t>08/01/2018</t>
  </si>
  <si>
    <t>09/01/2018</t>
  </si>
  <si>
    <t>10/01/2018</t>
  </si>
  <si>
    <t>11/01/2018</t>
  </si>
  <si>
    <t>12/01/2018</t>
  </si>
  <si>
    <t>13/01/2018</t>
  </si>
  <si>
    <t>14/01/2018</t>
  </si>
  <si>
    <t>15/01/2018</t>
  </si>
  <si>
    <t>16/01/2018</t>
  </si>
  <si>
    <t>17/01/2018</t>
  </si>
  <si>
    <t>18/01/2018</t>
  </si>
  <si>
    <t>19/01/2018</t>
  </si>
  <si>
    <t>20/01/2018</t>
  </si>
  <si>
    <t>21/01/2018</t>
  </si>
  <si>
    <t>22/01/2018</t>
  </si>
  <si>
    <t>23/01/2018</t>
  </si>
  <si>
    <t>24/01/2018</t>
  </si>
  <si>
    <t>25/01/2018</t>
  </si>
  <si>
    <t>26/01/2018</t>
  </si>
  <si>
    <t>27/01/2018</t>
  </si>
  <si>
    <t>28/01/2018</t>
  </si>
  <si>
    <t>29/01/2018</t>
  </si>
  <si>
    <t>30/01/2018</t>
  </si>
  <si>
    <t>31/01/2018</t>
  </si>
  <si>
    <t>Dec</t>
  </si>
  <si>
    <t>Jan</t>
  </si>
  <si>
    <t>Jun</t>
  </si>
  <si>
    <t>Jul</t>
  </si>
  <si>
    <t>Aug</t>
  </si>
  <si>
    <t>Sept</t>
  </si>
  <si>
    <t>Oct</t>
  </si>
  <si>
    <t>Nov</t>
  </si>
  <si>
    <t>Feb</t>
  </si>
  <si>
    <t>Mar</t>
  </si>
  <si>
    <t>Apr</t>
  </si>
  <si>
    <t>May</t>
  </si>
  <si>
    <t>01/02/2018</t>
  </si>
  <si>
    <t>02/02/2018</t>
  </si>
  <si>
    <t>03/02/2018</t>
  </si>
  <si>
    <t>04/02/2018</t>
  </si>
  <si>
    <t>05/02/2018</t>
  </si>
  <si>
    <t>06/02/2018</t>
  </si>
  <si>
    <t>07/02/2018</t>
  </si>
  <si>
    <t>08/02/2018</t>
  </si>
  <si>
    <t>09/02/2018</t>
  </si>
  <si>
    <t>10/02/2018</t>
  </si>
  <si>
    <t>11/02/2018</t>
  </si>
  <si>
    <t>12/02/2018</t>
  </si>
  <si>
    <t>13/02/2018</t>
  </si>
  <si>
    <t>14/02/2018</t>
  </si>
  <si>
    <t>15/02/2018</t>
  </si>
  <si>
    <t>16/02/2018</t>
  </si>
  <si>
    <t>17/02/2018</t>
  </si>
  <si>
    <t>18/02/2018</t>
  </si>
  <si>
    <t>19/02/2018</t>
  </si>
  <si>
    <t>20/02/2018</t>
  </si>
  <si>
    <t>21/02/2018</t>
  </si>
  <si>
    <t>22/02/2018</t>
  </si>
  <si>
    <t>23/02/2018</t>
  </si>
  <si>
    <t>24/02/2018</t>
  </si>
  <si>
    <t>25/02/2018</t>
  </si>
  <si>
    <t>26/02/2018</t>
  </si>
  <si>
    <t>27/02/2018</t>
  </si>
  <si>
    <t>28/02/2018</t>
  </si>
  <si>
    <t>Station: NRC - Pipiwai  Monthly: 06/2017  Type: AVG 1 Hr. [10 Mins.]</t>
  </si>
  <si>
    <t>01/03/2018</t>
  </si>
  <si>
    <t>02/03/2018</t>
  </si>
  <si>
    <t>03/03/2018</t>
  </si>
  <si>
    <t>04/03/2018</t>
  </si>
  <si>
    <t>05/03/2018</t>
  </si>
  <si>
    <t>06/03/2018</t>
  </si>
  <si>
    <t>07/03/2018</t>
  </si>
  <si>
    <t>08/03/2018</t>
  </si>
  <si>
    <t>09/03/2018</t>
  </si>
  <si>
    <t>10/03/2018</t>
  </si>
  <si>
    <t>11/03/2018</t>
  </si>
  <si>
    <t>12/03/2018</t>
  </si>
  <si>
    <t>13/03/2018</t>
  </si>
  <si>
    <t>14/03/2018</t>
  </si>
  <si>
    <t>15/03/2018</t>
  </si>
  <si>
    <t>16/03/2018</t>
  </si>
  <si>
    <t>17/03/2018</t>
  </si>
  <si>
    <t>18/03/2018</t>
  </si>
  <si>
    <t>19/03/2018</t>
  </si>
  <si>
    <t>20/03/2018</t>
  </si>
  <si>
    <t>21/03/2018</t>
  </si>
  <si>
    <t>22/03/2018</t>
  </si>
  <si>
    <t>23/03/2018</t>
  </si>
  <si>
    <t>24/03/2018</t>
  </si>
  <si>
    <t>25/03/2018</t>
  </si>
  <si>
    <t>26/03/2018</t>
  </si>
  <si>
    <t>27/03/2018</t>
  </si>
  <si>
    <t>28/03/2018</t>
  </si>
  <si>
    <t>29/03/2018</t>
  </si>
  <si>
    <t>30/03/2018</t>
  </si>
  <si>
    <t>31/03/2018</t>
  </si>
  <si>
    <t>01/04/2018</t>
  </si>
  <si>
    <t>02/04/2018</t>
  </si>
  <si>
    <t>03/04/2018</t>
  </si>
  <si>
    <t>04/04/2018</t>
  </si>
  <si>
    <t>05/04/2018</t>
  </si>
  <si>
    <t>06/04/2018</t>
  </si>
  <si>
    <t>07/04/2018</t>
  </si>
  <si>
    <t>08/04/2018</t>
  </si>
  <si>
    <t>09/04/2018</t>
  </si>
  <si>
    <t>10/04/2018</t>
  </si>
  <si>
    <t>11/04/2018</t>
  </si>
  <si>
    <t>12/04/2018</t>
  </si>
  <si>
    <t>13/04/2018</t>
  </si>
  <si>
    <t>14/04/2018</t>
  </si>
  <si>
    <t>15/04/2018</t>
  </si>
  <si>
    <t>16/04/2018</t>
  </si>
  <si>
    <t>17/04/2018</t>
  </si>
  <si>
    <t>18/04/2018</t>
  </si>
  <si>
    <t>19/04/2018</t>
  </si>
  <si>
    <t>20/04/2018</t>
  </si>
  <si>
    <t>21/04/2018</t>
  </si>
  <si>
    <t>22/04/2018</t>
  </si>
  <si>
    <t>23/04/2018</t>
  </si>
  <si>
    <t>24/04/2018</t>
  </si>
  <si>
    <t>25/04/2018</t>
  </si>
  <si>
    <t>26/04/2018</t>
  </si>
  <si>
    <t>27/04/2018</t>
  </si>
  <si>
    <t>28/04/2018</t>
  </si>
  <si>
    <t>29/04/2018</t>
  </si>
  <si>
    <t>30/04/2018</t>
  </si>
  <si>
    <t>Date/Time</t>
  </si>
  <si>
    <t>Month</t>
  </si>
  <si>
    <t>01/05/2018</t>
  </si>
  <si>
    <t>02/05/2018</t>
  </si>
  <si>
    <t>03/05/2018</t>
  </si>
  <si>
    <t>04/05/2018</t>
  </si>
  <si>
    <t>05/05/2018</t>
  </si>
  <si>
    <t>06/05/2018</t>
  </si>
  <si>
    <t>07/05/2018</t>
  </si>
  <si>
    <t>08/05/2018</t>
  </si>
  <si>
    <t>09/05/2018</t>
  </si>
  <si>
    <t>10/05/2018</t>
  </si>
  <si>
    <t>11/05/2018</t>
  </si>
  <si>
    <t>12/05/2018</t>
  </si>
  <si>
    <t>13/05/2018</t>
  </si>
  <si>
    <t>14/05/2018</t>
  </si>
  <si>
    <t>15/05/2018</t>
  </si>
  <si>
    <t>16/05/2018</t>
  </si>
  <si>
    <t>17/05/2018</t>
  </si>
  <si>
    <t>18/05/2018</t>
  </si>
  <si>
    <t>19/05/2018</t>
  </si>
  <si>
    <t>20/05/2018</t>
  </si>
  <si>
    <t>21/05/2018</t>
  </si>
  <si>
    <t>22/05/2018</t>
  </si>
  <si>
    <t>23/05/2018</t>
  </si>
  <si>
    <t>24/05/2018</t>
  </si>
  <si>
    <t>25/05/2018</t>
  </si>
  <si>
    <t>26/05/2018</t>
  </si>
  <si>
    <t>27/05/2018</t>
  </si>
  <si>
    <t>28/05/2018</t>
  </si>
  <si>
    <t>29/05/2018</t>
  </si>
  <si>
    <t>30/05/2018</t>
  </si>
  <si>
    <t>31/05/2018</t>
  </si>
  <si>
    <t>Exceedances</t>
  </si>
  <si>
    <t>Created 31 May 2018 from Watercare data files [Jun 2017 - May 2018]</t>
  </si>
  <si>
    <t>Daily rainfall</t>
  </si>
  <si>
    <t>Row Labels</t>
  </si>
  <si>
    <t>Grand Total</t>
  </si>
  <si>
    <t>Column Labels</t>
  </si>
  <si>
    <t>Average of Daily PM10</t>
  </si>
  <si>
    <t>&gt;80</t>
  </si>
  <si>
    <t>0-10</t>
  </si>
  <si>
    <t>10-20</t>
  </si>
  <si>
    <t>20-30</t>
  </si>
  <si>
    <t>30-40</t>
  </si>
  <si>
    <t>40-50</t>
  </si>
  <si>
    <t>50-60</t>
  </si>
  <si>
    <t>70-80</t>
  </si>
  <si>
    <t>&gt;20</t>
  </si>
  <si>
    <t>0-1</t>
  </si>
  <si>
    <t>1-2</t>
  </si>
  <si>
    <t>2-5</t>
  </si>
  <si>
    <t>5-10</t>
  </si>
  <si>
    <t>60-70</t>
  </si>
  <si>
    <t>max</t>
  </si>
  <si>
    <t>min</t>
  </si>
  <si>
    <t>mean</t>
  </si>
  <si>
    <t>Geo mean</t>
  </si>
  <si>
    <t>std dev</t>
  </si>
  <si>
    <t>95th %ile</t>
  </si>
  <si>
    <t>70th %ile</t>
  </si>
  <si>
    <t>days &gt; 150</t>
  </si>
  <si>
    <t>99th %ile</t>
  </si>
  <si>
    <t>hrs &gt; 150</t>
  </si>
  <si>
    <t>Trigger Threshold</t>
  </si>
  <si>
    <t>Threshold</t>
  </si>
  <si>
    <t>Daily all trucks</t>
  </si>
  <si>
    <t>Annual Ave</t>
  </si>
  <si>
    <t>Annual ave excl background</t>
  </si>
  <si>
    <t>Pipiwai</t>
  </si>
  <si>
    <t>Sum of Exceedances</t>
  </si>
  <si>
    <t>(blank)</t>
  </si>
  <si>
    <t>Count of Exceedances</t>
  </si>
  <si>
    <t>Winter</t>
  </si>
  <si>
    <t>Spring</t>
  </si>
  <si>
    <t>Summer</t>
  </si>
  <si>
    <t>Autumn</t>
  </si>
  <si>
    <t>Count</t>
  </si>
  <si>
    <t>&gt; Trigger Threshold</t>
  </si>
  <si>
    <t>Sorted</t>
  </si>
  <si>
    <t>Season</t>
  </si>
  <si>
    <t>Month, Year</t>
  </si>
  <si>
    <t>suggested trigger threshold for nuisance dust</t>
  </si>
  <si>
    <t>Number of exceedances</t>
  </si>
  <si>
    <t>Long Trucks</t>
  </si>
  <si>
    <t>Daily long trucks</t>
  </si>
  <si>
    <t>Daily Long Trucks</t>
  </si>
  <si>
    <t>Summary</t>
  </si>
  <si>
    <t>Daily 1-hr Max</t>
  </si>
  <si>
    <t>binned data for pivot tables</t>
  </si>
  <si>
    <t>Total</t>
  </si>
  <si>
    <t>Sum</t>
  </si>
  <si>
    <t>WindDir</t>
  </si>
  <si>
    <t>(°)</t>
  </si>
  <si>
    <t>(m/s)</t>
  </si>
  <si>
    <t>WindSpd</t>
  </si>
  <si>
    <t>Peer reviewed 9 Nov 18</t>
  </si>
  <si>
    <t>Background (HAPINZ)</t>
  </si>
  <si>
    <t>AADT</t>
  </si>
  <si>
    <t>NZTA   590</t>
  </si>
  <si>
    <t>Formatted 9 Nov 18</t>
  </si>
  <si>
    <t>Graph exceedances</t>
  </si>
  <si>
    <t>(Hourly)</t>
  </si>
  <si>
    <t>(Daily)</t>
  </si>
  <si>
    <r>
      <t>Calculate and graph valid hourly PM</t>
    </r>
    <r>
      <rPr>
        <vertAlign val="subscript"/>
        <sz val="11"/>
        <rFont val="Calibri Light"/>
        <family val="2"/>
      </rPr>
      <t>10</t>
    </r>
  </si>
  <si>
    <r>
      <t>PM</t>
    </r>
    <r>
      <rPr>
        <vertAlign val="subscript"/>
        <sz val="11"/>
        <color theme="4"/>
        <rFont val="Calibri Light"/>
        <family val="2"/>
      </rPr>
      <t>10</t>
    </r>
  </si>
  <si>
    <r>
      <t>Valid PM</t>
    </r>
    <r>
      <rPr>
        <vertAlign val="subscript"/>
        <sz val="11"/>
        <rFont val="Calibri Light"/>
        <family val="2"/>
      </rPr>
      <t>10</t>
    </r>
  </si>
  <si>
    <r>
      <t>PM</t>
    </r>
    <r>
      <rPr>
        <vertAlign val="subscript"/>
        <sz val="11"/>
        <rFont val="Calibri Light"/>
        <family val="2"/>
      </rPr>
      <t>10</t>
    </r>
  </si>
  <si>
    <r>
      <t>Calculate and graph daily 1-hr max PM</t>
    </r>
    <r>
      <rPr>
        <vertAlign val="subscript"/>
        <sz val="11"/>
        <color rgb="FF000000"/>
        <rFont val="Calibri Light"/>
        <family val="2"/>
      </rPr>
      <t>10</t>
    </r>
    <r>
      <rPr>
        <sz val="11"/>
        <color indexed="8"/>
        <rFont val="Calibri Light"/>
        <family val="2"/>
      </rPr>
      <t xml:space="preserve"> Concentrations</t>
    </r>
  </si>
  <si>
    <r>
      <t xml:space="preserve"> (µg/m</t>
    </r>
    <r>
      <rPr>
        <vertAlign val="superscript"/>
        <sz val="11"/>
        <color rgb="FF000000"/>
        <rFont val="Calibri Light"/>
        <family val="2"/>
      </rPr>
      <t>3</t>
    </r>
    <r>
      <rPr>
        <sz val="11"/>
        <color indexed="8"/>
        <rFont val="Calibri Light"/>
        <family val="2"/>
      </rPr>
      <t>)</t>
    </r>
  </si>
  <si>
    <r>
      <t>Calculate and graph valid daily PM</t>
    </r>
    <r>
      <rPr>
        <vertAlign val="subscript"/>
        <sz val="11"/>
        <rFont val="Calibri Light"/>
        <family val="2"/>
      </rPr>
      <t>10</t>
    </r>
  </si>
  <si>
    <r>
      <t>Calculate exceedances, graph monthly average PM</t>
    </r>
    <r>
      <rPr>
        <vertAlign val="subscript"/>
        <sz val="11"/>
        <color rgb="FF000000"/>
        <rFont val="Calibri Light"/>
        <family val="2"/>
      </rPr>
      <t>10</t>
    </r>
    <r>
      <rPr>
        <sz val="11"/>
        <color indexed="8"/>
        <rFont val="Calibri Light"/>
        <family val="2"/>
      </rPr>
      <t xml:space="preserve"> for comparison with NZTA Research Report 590</t>
    </r>
  </si>
  <si>
    <t>Raw Traffic Data ex FNDC</t>
  </si>
  <si>
    <r>
      <t>Daily PM</t>
    </r>
    <r>
      <rPr>
        <vertAlign val="subscript"/>
        <sz val="11"/>
        <color theme="1"/>
        <rFont val="Calibri Light"/>
        <family val="2"/>
      </rPr>
      <t>10</t>
    </r>
  </si>
  <si>
    <r>
      <t>NES for PM</t>
    </r>
    <r>
      <rPr>
        <vertAlign val="subscript"/>
        <sz val="11"/>
        <color rgb="FF000000"/>
        <rFont val="Calibri Light"/>
        <family val="2"/>
      </rPr>
      <t>10</t>
    </r>
  </si>
  <si>
    <t>(formatted)</t>
  </si>
  <si>
    <t>% Valid</t>
  </si>
  <si>
    <t>Parameter</t>
  </si>
  <si>
    <t>Wind speed</t>
  </si>
  <si>
    <t>Wind dir</t>
  </si>
  <si>
    <r>
      <t>PM</t>
    </r>
    <r>
      <rPr>
        <vertAlign val="subscript"/>
        <sz val="11"/>
        <rFont val="Calibri Light"/>
        <family val="2"/>
      </rPr>
      <t>10</t>
    </r>
    <r>
      <rPr>
        <sz val="11"/>
        <rFont val="Calibri Light"/>
        <family val="2"/>
      </rPr>
      <t xml:space="preserve"> all</t>
    </r>
  </si>
  <si>
    <r>
      <t>PM</t>
    </r>
    <r>
      <rPr>
        <vertAlign val="subscript"/>
        <sz val="11"/>
        <rFont val="Calibri Light"/>
        <family val="2"/>
      </rPr>
      <t>10</t>
    </r>
    <r>
      <rPr>
        <sz val="11"/>
        <rFont val="Calibri Light"/>
        <family val="2"/>
      </rPr>
      <t xml:space="preserve"> +</t>
    </r>
  </si>
  <si>
    <r>
      <t>PM</t>
    </r>
    <r>
      <rPr>
        <vertAlign val="subscript"/>
        <sz val="11"/>
        <rFont val="Calibri Light"/>
        <family val="2"/>
      </rPr>
      <t>10</t>
    </r>
    <r>
      <rPr>
        <sz val="11"/>
        <rFont val="Calibri Light"/>
        <family val="2"/>
      </rPr>
      <t xml:space="preserve"> max</t>
    </r>
  </si>
  <si>
    <t>All trucks</t>
  </si>
  <si>
    <r>
      <t>Traffic data by vehicle class, with PM</t>
    </r>
    <r>
      <rPr>
        <vertAlign val="subscript"/>
        <sz val="11"/>
        <color theme="1"/>
        <rFont val="Calibri Light"/>
        <family val="2"/>
      </rPr>
      <t>10</t>
    </r>
    <r>
      <rPr>
        <sz val="11"/>
        <color theme="1"/>
        <rFont val="Calibri Light"/>
        <family val="2"/>
      </rPr>
      <t xml:space="preserve"> and QA'd rainfall data ex Steve Kitto, NRC</t>
    </r>
  </si>
  <si>
    <t>Waiharakeke at Okaroro Road</t>
  </si>
  <si>
    <t>Rainfall</t>
  </si>
  <si>
    <t>(mm)</t>
  </si>
  <si>
    <t>Annual</t>
  </si>
  <si>
    <t>(%)</t>
  </si>
  <si>
    <t>Waiharakeke (2017 - 18)</t>
  </si>
  <si>
    <t>Graph seasonal rainfall for comparison with long-term trends</t>
  </si>
  <si>
    <t>Kaikohe (1981-2010, NIWA, 2013)</t>
  </si>
  <si>
    <r>
      <t>Bin traffic, PM</t>
    </r>
    <r>
      <rPr>
        <vertAlign val="subscript"/>
        <sz val="11"/>
        <color theme="1"/>
        <rFont val="Calibri Light"/>
        <family val="2"/>
      </rPr>
      <t>10</t>
    </r>
    <r>
      <rPr>
        <sz val="11"/>
        <color theme="1"/>
        <rFont val="Calibri Light"/>
        <family val="2"/>
      </rPr>
      <t xml:space="preserve"> and rain data, remove days with no data</t>
    </r>
  </si>
  <si>
    <r>
      <t>Create pivot table and graph: all trucks with average PM</t>
    </r>
    <r>
      <rPr>
        <vertAlign val="subscript"/>
        <sz val="11"/>
        <color rgb="FF000000"/>
        <rFont val="Calibri Light"/>
        <family val="2"/>
      </rPr>
      <t>10</t>
    </r>
  </si>
  <si>
    <t>Count of Daily PM10</t>
  </si>
  <si>
    <r>
      <t>Create pivot table and graph: rainfall with average PM</t>
    </r>
    <r>
      <rPr>
        <vertAlign val="subscript"/>
        <sz val="11"/>
        <color rgb="FF000000"/>
        <rFont val="Calibri Light"/>
        <family val="2"/>
      </rPr>
      <t>10</t>
    </r>
  </si>
  <si>
    <r>
      <t>Create pivot table and graph: rainfall and all trucks with average PM</t>
    </r>
    <r>
      <rPr>
        <vertAlign val="subscript"/>
        <sz val="11"/>
        <color rgb="FF000000"/>
        <rFont val="Calibri Light"/>
        <family val="2"/>
      </rPr>
      <t>10</t>
    </r>
  </si>
  <si>
    <t>Create pivot table and graph: all trucks with number exceedances</t>
  </si>
  <si>
    <t>Sample size</t>
  </si>
  <si>
    <t>Long trucks : All vehicles</t>
  </si>
  <si>
    <t>(7-day)</t>
  </si>
  <si>
    <t>days &gt; 100</t>
  </si>
  <si>
    <t>Sep</t>
  </si>
  <si>
    <t>Valid days</t>
  </si>
  <si>
    <t>(annual)</t>
  </si>
  <si>
    <t>Daily max</t>
  </si>
  <si>
    <t>Trucks (&gt; 5.5 m)</t>
  </si>
  <si>
    <t>Long trucks (&gt; 17m)</t>
  </si>
  <si>
    <t>Trucks : all vehicles</t>
  </si>
  <si>
    <t>Long trucks : Trucks</t>
  </si>
  <si>
    <t>Orange text are sample sizes in graph</t>
  </si>
  <si>
    <t>Create pivot table and graph: rainfall and all trucks with no. exceedances</t>
  </si>
  <si>
    <t>Northland Regional Dust Prioritisation</t>
  </si>
  <si>
    <t>Indicative Forestry Road Dust Prioritisation - Using NZTA General Circular 16/04 Matrix Assessment - 2017</t>
  </si>
  <si>
    <t>TLA</t>
  </si>
  <si>
    <t>Road</t>
  </si>
  <si>
    <t>Maintenance Area</t>
  </si>
  <si>
    <t>Route Position</t>
  </si>
  <si>
    <t>Length</t>
  </si>
  <si>
    <t>Sealed/ Unsealed</t>
  </si>
  <si>
    <t>Houses within 80m of Road</t>
  </si>
  <si>
    <t>Houses/km</t>
  </si>
  <si>
    <t>Traffic Volume</t>
  </si>
  <si>
    <t>HCV%</t>
  </si>
  <si>
    <t>Forestry Volume (laden trucks per day)</t>
  </si>
  <si>
    <t>Volume of HCV/day</t>
  </si>
  <si>
    <t>Logging Route</t>
  </si>
  <si>
    <t>Estimated Years of Logging/ HCV use</t>
  </si>
  <si>
    <t>5 day AADT of HCV (use 7 day AADT)</t>
  </si>
  <si>
    <t>Speed of HCVs (est)</t>
  </si>
  <si>
    <t>5 day AADT of LDV (use 7 day AADT)</t>
  </si>
  <si>
    <t>Speed of LDVs (Est)</t>
  </si>
  <si>
    <t>Houses/km (use all houses)</t>
  </si>
  <si>
    <t>Schools/Marae etc/km</t>
  </si>
  <si>
    <t>Ecological Areas/km</t>
  </si>
  <si>
    <t>Horicultural areas/km</t>
  </si>
  <si>
    <t>Location of Roadway (plains/coastal = 0, Inland valley =2)</t>
  </si>
  <si>
    <t>Frequency of Rain days (&gt;5mm)</t>
  </si>
  <si>
    <t>Longevity of HCV route</t>
  </si>
  <si>
    <t>Overall Score</t>
  </si>
  <si>
    <t>Notes</t>
  </si>
  <si>
    <t>Indicative Strategy (Not yet approved by Council) - Subject to meeting General Circular 16/04 criteria</t>
  </si>
  <si>
    <t>Indicative Funding Source</t>
  </si>
  <si>
    <t>End</t>
  </si>
  <si>
    <t>Other</t>
  </si>
  <si>
    <t>2016/17</t>
  </si>
  <si>
    <t>2017/18</t>
  </si>
  <si>
    <t>LDV</t>
  </si>
  <si>
    <t>FNDC</t>
  </si>
  <si>
    <t>Ngapipito Road (Site 2)</t>
  </si>
  <si>
    <t>South</t>
  </si>
  <si>
    <t>Unsealed</t>
  </si>
  <si>
    <t>Y</t>
  </si>
  <si>
    <t>10+</t>
  </si>
  <si>
    <t>Through route: Logging, Dairy, Stock trucks, School Bus.  Adjacent to Twin Coat Cycle Trail</t>
  </si>
  <si>
    <t>House frontage seals (combined into continuous lengths where sensible)</t>
  </si>
  <si>
    <t>FNDC/NZTA</t>
  </si>
  <si>
    <t>Pipiwai Road (Site 2)</t>
  </si>
  <si>
    <t>Through route: Logging, Dairy, Stock trucks, School Bus</t>
  </si>
  <si>
    <t>Ngapipito Road (Site 1)</t>
  </si>
  <si>
    <t>Pipiwai Road (Site 1)</t>
  </si>
  <si>
    <t>Diggers Valley Road</t>
  </si>
  <si>
    <t>5-7</t>
  </si>
  <si>
    <t>Milk tanker route. Through route</t>
  </si>
  <si>
    <t>House frontage seals</t>
  </si>
  <si>
    <t>Matawaia-Maromaku Road</t>
  </si>
  <si>
    <t>3-5</t>
  </si>
  <si>
    <t>Milk tanker route.  Through route.</t>
  </si>
  <si>
    <t>Dust suppression for remainder of logging cycle</t>
  </si>
  <si>
    <t>Waoku Road</t>
  </si>
  <si>
    <t>North</t>
  </si>
  <si>
    <t>Milk tanker route.  Dead end forestry road</t>
  </si>
  <si>
    <t>WDC</t>
  </si>
  <si>
    <t>McCardle Road</t>
  </si>
  <si>
    <t>WDC/NZTA</t>
  </si>
  <si>
    <t>Wright Road</t>
  </si>
  <si>
    <t>KDC</t>
  </si>
  <si>
    <t>Kellys Bay Road</t>
  </si>
  <si>
    <t>No strategy identified</t>
  </si>
  <si>
    <t>Pouto Road</t>
  </si>
  <si>
    <t>Backriver Road</t>
  </si>
  <si>
    <t>School bus route.  Through route.</t>
  </si>
  <si>
    <t>Haruru Falls Road</t>
  </si>
  <si>
    <t>Through route.  Tourist route and school bus route</t>
  </si>
  <si>
    <t xml:space="preserve">Horeke Road </t>
  </si>
  <si>
    <t>Milk tanker route and school bus route</t>
  </si>
  <si>
    <t>Iwitaua Road</t>
  </si>
  <si>
    <t>School bus route.  Winding through route.</t>
  </si>
  <si>
    <t>Kaka Road</t>
  </si>
  <si>
    <t>School bus route.  Dead end forestry road</t>
  </si>
  <si>
    <t>Kitchen Road</t>
  </si>
  <si>
    <t>Through route</t>
  </si>
  <si>
    <t>Ninihi Road</t>
  </si>
  <si>
    <t>Milk tanker route and school bus route.  Through route.</t>
  </si>
  <si>
    <t>Orakau Road</t>
  </si>
  <si>
    <t>Otaua Road</t>
  </si>
  <si>
    <t>Milk tanker route and school bus route.  Through route</t>
  </si>
  <si>
    <t>Peria Road</t>
  </si>
  <si>
    <t>Connecting road</t>
  </si>
  <si>
    <t>Waima Valley Road</t>
  </si>
  <si>
    <t>School bus route.  Dead end road</t>
  </si>
  <si>
    <t>West Coast Road</t>
  </si>
  <si>
    <t>7-10</t>
  </si>
  <si>
    <t>Route to Mitimiti. Tourist route and school bus route.  Marae and Church on route.</t>
  </si>
  <si>
    <t>Brooks Road</t>
  </si>
  <si>
    <t>Ratepayer subsidised seal extension (100% local share)</t>
  </si>
  <si>
    <t>WDC/Landowner</t>
  </si>
  <si>
    <t>Massey Road</t>
  </si>
  <si>
    <t>Black Swamp Road</t>
  </si>
  <si>
    <t>Pebblebrook Road</t>
  </si>
  <si>
    <t>Akerama Road</t>
  </si>
  <si>
    <t>Duncan Road (Kaingaroa)</t>
  </si>
  <si>
    <t>Fisher-Riley Road</t>
  </si>
  <si>
    <t>Gammons Road</t>
  </si>
  <si>
    <t>Haumanga Road</t>
  </si>
  <si>
    <t>Dead end</t>
  </si>
  <si>
    <t>Henderson Bay Road</t>
  </si>
  <si>
    <t>Tourist route and school bus route</t>
  </si>
  <si>
    <t>Honeymoon Valley Road</t>
  </si>
  <si>
    <t>School bus route</t>
  </si>
  <si>
    <t>Ngapipito Road</t>
  </si>
  <si>
    <t>Treatment and extent is subject to this business case</t>
  </si>
  <si>
    <t>Otangaroa Road</t>
  </si>
  <si>
    <t>Through route.  Marae</t>
  </si>
  <si>
    <t>Pokapu Road</t>
  </si>
  <si>
    <t>No houses within 80m of road - No action required.</t>
  </si>
  <si>
    <t>Pungaere Road</t>
  </si>
  <si>
    <t>TBC</t>
  </si>
  <si>
    <t>Milk tanker route and school bus route.  Through route.  Access point to Puketi Forest</t>
  </si>
  <si>
    <t>Renwick Road</t>
  </si>
  <si>
    <t>Runaruna Road</t>
  </si>
  <si>
    <t>Through route.</t>
  </si>
  <si>
    <t>Takou Bay Road</t>
  </si>
  <si>
    <t>1</t>
  </si>
  <si>
    <t>School bus route.  Dead end road. Provides access to Takou Bay</t>
  </si>
  <si>
    <t>Tapuhi Road</t>
  </si>
  <si>
    <t>Milk tanker route.  Connecting road.</t>
  </si>
  <si>
    <t>Te Ahu Road</t>
  </si>
  <si>
    <t>School bus route.  Connecting road</t>
  </si>
  <si>
    <t>Waikuku Road</t>
  </si>
  <si>
    <t>Waimatenui-Mataraua Road</t>
  </si>
  <si>
    <t>Millbrook Road</t>
  </si>
  <si>
    <t>House frontage seals through MOR</t>
  </si>
  <si>
    <t>Opouteke Road</t>
  </si>
  <si>
    <t>Dust supression for remainder of this logging cycle</t>
  </si>
  <si>
    <t>Forestry</t>
  </si>
  <si>
    <t>Ormandy Road</t>
  </si>
  <si>
    <t>Prescott Road</t>
  </si>
  <si>
    <t>Pyle Road East</t>
  </si>
  <si>
    <t>Avoca Road</t>
  </si>
  <si>
    <t>Dutton Road</t>
  </si>
  <si>
    <t>Dead end forestry road</t>
  </si>
  <si>
    <t>Knudsens Road</t>
  </si>
  <si>
    <t>Kohumaru Road</t>
  </si>
  <si>
    <t>Motukiore Road</t>
  </si>
  <si>
    <t>Milk tanker route and school bus route.  Dead end</t>
  </si>
  <si>
    <t>Omahuta Road</t>
  </si>
  <si>
    <t>Milk tanker route and school bus route.  Dead end forestry road</t>
  </si>
  <si>
    <t>Paponga Road</t>
  </si>
  <si>
    <t>Paranui Road</t>
  </si>
  <si>
    <t>Pawarenga Road</t>
  </si>
  <si>
    <t>Logging and tourist route and Milk tanker route &amp; School bus route. Dead end</t>
  </si>
  <si>
    <t>Picadilly Road</t>
  </si>
  <si>
    <t>Milk tanker route.  Through route</t>
  </si>
  <si>
    <t>Pipiwai Road</t>
  </si>
  <si>
    <t>Punakitere Loop Road</t>
  </si>
  <si>
    <t>Pupuke Mangapa Road</t>
  </si>
  <si>
    <t>Ruaroa Road</t>
  </si>
  <si>
    <t>2-3</t>
  </si>
  <si>
    <t>Tana Road</t>
  </si>
  <si>
    <t>3</t>
  </si>
  <si>
    <t>Connecting road.</t>
  </si>
  <si>
    <t>Tarakihi Road</t>
  </si>
  <si>
    <t>Waiare Road</t>
  </si>
  <si>
    <t>Tourist route and milk tanker route.  Connecting road</t>
  </si>
  <si>
    <t>Wairoa Stream Road</t>
  </si>
  <si>
    <t>Dead end road</t>
  </si>
  <si>
    <t>Whatuwhiwhi Road</t>
  </si>
  <si>
    <t>Tourist route.  Dead end</t>
  </si>
  <si>
    <t>Attwood Road</t>
  </si>
  <si>
    <t>Helmsdale Road</t>
  </si>
  <si>
    <t>Jobe Road</t>
  </si>
  <si>
    <t>Karaka Road</t>
  </si>
  <si>
    <t>Lamb Road</t>
  </si>
  <si>
    <t>Mountain View Road</t>
  </si>
  <si>
    <t>Ody Road</t>
  </si>
  <si>
    <t>Owhiwa Road</t>
  </si>
  <si>
    <t>Sandford Road</t>
  </si>
  <si>
    <t>Bickerstaffe Road</t>
  </si>
  <si>
    <t>Kaihu Wood Road</t>
  </si>
  <si>
    <t>Kirikopuni Valley Road</t>
  </si>
  <si>
    <t>Rehutai Road</t>
  </si>
  <si>
    <t>Waihue Road</t>
  </si>
  <si>
    <t>Fern Flat Road</t>
  </si>
  <si>
    <t>Milk tanker &amp; school bus route.  Connecting road</t>
  </si>
  <si>
    <t>Lovatt Road</t>
  </si>
  <si>
    <t>Connecting forestry route. Marae</t>
  </si>
  <si>
    <t>Peria Valley Road</t>
  </si>
  <si>
    <t>Rawhiti Road (North)</t>
  </si>
  <si>
    <t>Dead end road. Provides access to the coastal community of Rawhiti. School bus route</t>
  </si>
  <si>
    <t>Taheke-Horeke Road</t>
  </si>
  <si>
    <t>Taikirau Road</t>
  </si>
  <si>
    <t>Takahue Saddle Road</t>
  </si>
  <si>
    <t>Tokawhero Road</t>
  </si>
  <si>
    <t>Patutahi Road</t>
  </si>
  <si>
    <t>Kerr Road</t>
  </si>
  <si>
    <t>Knight Road</t>
  </si>
  <si>
    <t>Main Road</t>
  </si>
  <si>
    <t>Pigs Head Road</t>
  </si>
  <si>
    <t>Takahiwai Road</t>
  </si>
  <si>
    <t>Waiotoi Road</t>
  </si>
  <si>
    <t>Babylon Coast Road</t>
  </si>
  <si>
    <t>Houto Road</t>
  </si>
  <si>
    <t>Kellys Bay Road (Nth)</t>
  </si>
  <si>
    <t>Marohemo Road</t>
  </si>
  <si>
    <t>Middleton Road</t>
  </si>
  <si>
    <t>Mitititai Road</t>
  </si>
  <si>
    <t>Nichols Road</t>
  </si>
  <si>
    <t>Schick Road</t>
  </si>
  <si>
    <t>Tangowahine Valley Road</t>
  </si>
  <si>
    <t>Te Kowhai Road</t>
  </si>
  <si>
    <t>Waipara Road</t>
  </si>
  <si>
    <t>Buchanan Road</t>
  </si>
  <si>
    <t>Davy Road</t>
  </si>
  <si>
    <t>Fryer Road</t>
  </si>
  <si>
    <t>Happy Valley Road</t>
  </si>
  <si>
    <t>Milk tanker route.  Dead end</t>
  </si>
  <si>
    <t>Mill Road</t>
  </si>
  <si>
    <t>Milk tanker route. Save the Children Centre</t>
  </si>
  <si>
    <t>Omapere Road</t>
  </si>
  <si>
    <t>Omaunu Road</t>
  </si>
  <si>
    <t>1-3</t>
  </si>
  <si>
    <t>Opahi Station Road</t>
  </si>
  <si>
    <t>Oruaiti Road</t>
  </si>
  <si>
    <t>Rangi Point Road</t>
  </si>
  <si>
    <t>Te Hapua Road</t>
  </si>
  <si>
    <t>Route to Te Hapua</t>
  </si>
  <si>
    <t>Te Tio Road</t>
  </si>
  <si>
    <t>Tipene Road</t>
  </si>
  <si>
    <t>Milk tanker route and school bus route. Dead end</t>
  </si>
  <si>
    <t>Waitaheke Road</t>
  </si>
  <si>
    <t>Milk tanker route. Dead end</t>
  </si>
  <si>
    <t>Windy Hill Road</t>
  </si>
  <si>
    <t xml:space="preserve">School bus route.  </t>
  </si>
  <si>
    <t>Carruth Road</t>
  </si>
  <si>
    <t>Low dust risk - No action required.</t>
  </si>
  <si>
    <t>Cotton Road</t>
  </si>
  <si>
    <t>Glenmohr Road</t>
  </si>
  <si>
    <t>Jubilee Road</t>
  </si>
  <si>
    <t>McGill Road</t>
  </si>
  <si>
    <t>Ngunguru Ford Road</t>
  </si>
  <si>
    <t>Otakairangi Road</t>
  </si>
  <si>
    <t>Puhipuhi Road</t>
  </si>
  <si>
    <t>Sloane Road</t>
  </si>
  <si>
    <t>Snooks Road</t>
  </si>
  <si>
    <t>Avoca East Road</t>
  </si>
  <si>
    <t>Brown Road</t>
  </si>
  <si>
    <t>Kaikohe Road</t>
  </si>
  <si>
    <t>Settlement Road</t>
  </si>
  <si>
    <t>Waimata Road</t>
  </si>
  <si>
    <t>Dawson Access Road</t>
  </si>
  <si>
    <t>Jacksons Road (Omahuta)</t>
  </si>
  <si>
    <t>Kauaepepe Road</t>
  </si>
  <si>
    <t>Makene Road</t>
  </si>
  <si>
    <t>Mangatoetoe Road</t>
  </si>
  <si>
    <t>Mihirata Road</t>
  </si>
  <si>
    <t>Peri Road</t>
  </si>
  <si>
    <t>Purerua Road</t>
  </si>
  <si>
    <t>School bus route. Connecting road</t>
  </si>
  <si>
    <t>Tahiwi Road</t>
  </si>
  <si>
    <t>Te Karoa Road</t>
  </si>
  <si>
    <t>School bus route.  Dead end</t>
  </si>
  <si>
    <t>Toia Road</t>
  </si>
  <si>
    <t>Waiotehue Road</t>
  </si>
  <si>
    <t>Connecting route</t>
  </si>
  <si>
    <t>Waiotu Road</t>
  </si>
  <si>
    <t>Wairahoraho Road</t>
  </si>
  <si>
    <t>Whangape Track Road</t>
  </si>
  <si>
    <t>Cherry Road</t>
  </si>
  <si>
    <t>Takitu Road</t>
  </si>
  <si>
    <t>Flyger Road</t>
  </si>
  <si>
    <t>Gomez Road</t>
  </si>
  <si>
    <t>Gray Road</t>
  </si>
  <si>
    <t>Kaiikanui Road</t>
  </si>
  <si>
    <t>McLean Road</t>
  </si>
  <si>
    <t>Mine Road</t>
  </si>
  <si>
    <t>Riponui Road</t>
  </si>
  <si>
    <t>Whananaki South Road</t>
  </si>
  <si>
    <t>Golden Stairs Road</t>
  </si>
  <si>
    <t>Maropiu Road</t>
  </si>
  <si>
    <t>Maropiu Settlement Road</t>
  </si>
  <si>
    <t>Notorious West Road</t>
  </si>
  <si>
    <t>Dangen Road</t>
  </si>
  <si>
    <t>Gerrard Road</t>
  </si>
  <si>
    <t>Low dust risk &amp; no houses with 80m - No action required.</t>
  </si>
  <si>
    <t>James Road</t>
  </si>
  <si>
    <t>Kenana Road</t>
  </si>
  <si>
    <t>Connecting road. Marae</t>
  </si>
  <si>
    <t>Monument Road</t>
  </si>
  <si>
    <t>Milk tanker route. Connecting road</t>
  </si>
  <si>
    <t>Otengi Road</t>
  </si>
  <si>
    <t>Paraha Road</t>
  </si>
  <si>
    <t>Puketawa Road</t>
  </si>
  <si>
    <t>Rangihoua Road</t>
  </si>
  <si>
    <t>Rangikohu Road (Epikauri Road)</t>
  </si>
  <si>
    <t>Sawyer Road</t>
  </si>
  <si>
    <t>Tipa Tipa Road</t>
  </si>
  <si>
    <t>Brewer Road</t>
  </si>
  <si>
    <t>Hewlett Road</t>
  </si>
  <si>
    <t>Bull Road</t>
  </si>
  <si>
    <t>Cames Road</t>
  </si>
  <si>
    <t>Hall Road</t>
  </si>
  <si>
    <t>Kellys Bay Road (Sth)</t>
  </si>
  <si>
    <t>Maitahi Road</t>
  </si>
  <si>
    <t>Opuna Road</t>
  </si>
  <si>
    <t>Pukemiro Road</t>
  </si>
  <si>
    <t>Humphrey Road</t>
  </si>
  <si>
    <t>Kohe Road</t>
  </si>
  <si>
    <t>Matawera Road</t>
  </si>
  <si>
    <t>Pirikaha Road</t>
  </si>
  <si>
    <t>Pukewhao Road</t>
  </si>
  <si>
    <t>Forestry access road</t>
  </si>
  <si>
    <t>Rakautapu Road</t>
  </si>
  <si>
    <t>Sharnocks Road</t>
  </si>
  <si>
    <t>Upokorau Road</t>
  </si>
  <si>
    <t>Pukapuka Road</t>
  </si>
  <si>
    <t>Monteith Road</t>
  </si>
  <si>
    <t>Monteith South Road</t>
  </si>
  <si>
    <t>Oneroa Road</t>
  </si>
  <si>
    <t>Creamery Road</t>
  </si>
  <si>
    <t>Mangu Road</t>
  </si>
  <si>
    <t>Yuretich Road</t>
  </si>
  <si>
    <t>Waimatenui East Road</t>
  </si>
  <si>
    <t>Munn Road</t>
  </si>
  <si>
    <t>Bagnal Road</t>
  </si>
  <si>
    <t>Arcadia Road</t>
  </si>
  <si>
    <t>Ari Ari Road</t>
  </si>
  <si>
    <t>Traffic Volume corresp (2016)</t>
  </si>
  <si>
    <t>Traffic Volume corresp (2017)</t>
  </si>
  <si>
    <t>EIL check HCV</t>
  </si>
  <si>
    <t>2016 %(all)</t>
  </si>
  <si>
    <t>2017 %(all)</t>
  </si>
  <si>
    <t>Volume HCV corresp (2016)</t>
  </si>
  <si>
    <t>Volume HCV corresp (2017)</t>
  </si>
  <si>
    <t>SUM</t>
  </si>
  <si>
    <t>VALID DATA</t>
  </si>
  <si>
    <t>COUNT &gt; 0</t>
  </si>
  <si>
    <t>COUNT ALL</t>
  </si>
  <si>
    <t>AVERAGE</t>
  </si>
  <si>
    <t>EIL CALCS</t>
  </si>
  <si>
    <t>SUM FORESTRY</t>
  </si>
  <si>
    <t>Background</t>
  </si>
  <si>
    <t>m</t>
  </si>
  <si>
    <t>g/VKT</t>
  </si>
  <si>
    <t>E</t>
  </si>
  <si>
    <t>b</t>
  </si>
  <si>
    <t>a</t>
  </si>
  <si>
    <t>k</t>
  </si>
  <si>
    <t>2-290</t>
  </si>
  <si>
    <t>tons</t>
  </si>
  <si>
    <t>Assumed</t>
  </si>
  <si>
    <t>tonnes</t>
  </si>
  <si>
    <t>W</t>
  </si>
  <si>
    <t>Construction sites &amp; lumber sawmills (average 8.5)</t>
  </si>
  <si>
    <t>0.56-23</t>
  </si>
  <si>
    <t>Measured</t>
  </si>
  <si>
    <t>%</t>
  </si>
  <si>
    <t>s</t>
  </si>
  <si>
    <t>US EPA Range</t>
  </si>
  <si>
    <t>1 lb/VMT =</t>
  </si>
  <si>
    <t>equation:</t>
  </si>
  <si>
    <t>For vehicles traveling on unpaved surfaces at industrial sites, emissions are estimated from the following</t>
  </si>
  <si>
    <t>size-specific particulate emissions from an unpaved road, per vehicle mile traveled (VMT):</t>
  </si>
  <si>
    <t>The following empirical expressions may be used to estimate the quantity in pounds (lb) of</t>
  </si>
  <si>
    <t>US EPA 13.2.2</t>
  </si>
  <si>
    <t>MAX</t>
  </si>
  <si>
    <t>External data in blue font</t>
  </si>
  <si>
    <t>distance from road</t>
  </si>
  <si>
    <t>size specific emission factor extrapolated for natural mitigation (g/VKT)</t>
  </si>
  <si>
    <t>P=</t>
  </si>
  <si>
    <t>P =</t>
  </si>
  <si>
    <t>E =</t>
  </si>
  <si>
    <t>number of days per year with at least 0.254mm of precipitation (assumed to be days with more than 1mm of rain for this study)</t>
  </si>
  <si>
    <t>Calibration factor:</t>
  </si>
  <si>
    <t>Factor Diff (peak)</t>
  </si>
  <si>
    <r>
      <t>24 hour PM</t>
    </r>
    <r>
      <rPr>
        <b/>
        <vertAlign val="subscript"/>
        <sz val="11"/>
        <rFont val="Calibri Light"/>
        <family val="2"/>
      </rPr>
      <t>10</t>
    </r>
  </si>
  <si>
    <r>
      <t>E</t>
    </r>
    <r>
      <rPr>
        <vertAlign val="subscript"/>
        <sz val="11"/>
        <color theme="1"/>
        <rFont val="Calibri Light"/>
        <family val="2"/>
      </rPr>
      <t>ext</t>
    </r>
    <r>
      <rPr>
        <sz val="11"/>
        <color theme="1"/>
        <rFont val="Calibri Light"/>
        <family val="2"/>
      </rPr>
      <t xml:space="preserve"> = E*((365-P)/365)</t>
    </r>
  </si>
  <si>
    <r>
      <t>E</t>
    </r>
    <r>
      <rPr>
        <vertAlign val="subscript"/>
        <sz val="11"/>
        <color theme="1"/>
        <rFont val="Calibri Light"/>
        <family val="2"/>
      </rPr>
      <t>ext</t>
    </r>
    <r>
      <rPr>
        <sz val="11"/>
        <color theme="1"/>
        <rFont val="Calibri Light"/>
        <family val="2"/>
      </rPr>
      <t xml:space="preserve"> =</t>
    </r>
  </si>
  <si>
    <r>
      <t>E</t>
    </r>
    <r>
      <rPr>
        <b/>
        <vertAlign val="subscript"/>
        <sz val="11"/>
        <rFont val="Calibri Light"/>
        <family val="2"/>
      </rPr>
      <t>ext</t>
    </r>
  </si>
  <si>
    <r>
      <t>Modelled 24 PM</t>
    </r>
    <r>
      <rPr>
        <b/>
        <vertAlign val="subscript"/>
        <sz val="11"/>
        <color theme="1"/>
        <rFont val="Calibri Light"/>
        <family val="2"/>
      </rPr>
      <t>10</t>
    </r>
  </si>
  <si>
    <r>
      <t>Modelled 24-hr PM</t>
    </r>
    <r>
      <rPr>
        <b/>
        <vertAlign val="subscript"/>
        <sz val="11"/>
        <color theme="1"/>
        <rFont val="Calibri Light"/>
        <family val="2"/>
      </rPr>
      <t>10</t>
    </r>
    <r>
      <rPr>
        <b/>
        <sz val="11"/>
        <color theme="1"/>
        <rFont val="Calibri Light"/>
        <family val="2"/>
      </rPr>
      <t xml:space="preserve"> incl background</t>
    </r>
  </si>
  <si>
    <t>ave</t>
  </si>
  <si>
    <t>Measure vs model diff (average)</t>
  </si>
  <si>
    <t>EIL CALCS IN GREY FONT</t>
  </si>
  <si>
    <r>
      <t>1. Calculation PM</t>
    </r>
    <r>
      <rPr>
        <b/>
        <vertAlign val="subscript"/>
        <sz val="11"/>
        <rFont val="Calibri Light"/>
        <family val="2"/>
      </rPr>
      <t>10</t>
    </r>
    <r>
      <rPr>
        <b/>
        <sz val="11"/>
        <rFont val="Calibri Light"/>
        <family val="2"/>
      </rPr>
      <t xml:space="preserve"> Emission Factor (uncalibrated) - US EPA industrial roads equation</t>
    </r>
  </si>
  <si>
    <r>
      <t>Average Measured PM</t>
    </r>
    <r>
      <rPr>
        <b/>
        <vertAlign val="subscript"/>
        <sz val="11"/>
        <color theme="1"/>
        <rFont val="Calibri Light"/>
        <family val="2"/>
      </rPr>
      <t>10</t>
    </r>
    <r>
      <rPr>
        <b/>
        <sz val="11"/>
        <color theme="1"/>
        <rFont val="Calibri Light"/>
        <family val="2"/>
      </rPr>
      <t xml:space="preserve"> (0-1mm rain)</t>
    </r>
  </si>
  <si>
    <r>
      <t>Max Measured 24-hr PM</t>
    </r>
    <r>
      <rPr>
        <b/>
        <vertAlign val="subscript"/>
        <sz val="11"/>
        <color theme="1"/>
        <rFont val="Calibri Light"/>
        <family val="2"/>
      </rPr>
      <t>10</t>
    </r>
    <r>
      <rPr>
        <b/>
        <sz val="11"/>
        <color theme="1"/>
        <rFont val="Calibri Light"/>
        <family val="2"/>
      </rPr>
      <t xml:space="preserve"> (0-1mm rain)</t>
    </r>
  </si>
  <si>
    <t>Movements/day (all trucks)*</t>
  </si>
  <si>
    <t>Movements/day (all trucks)**</t>
  </si>
  <si>
    <t>**Binned data</t>
  </si>
  <si>
    <r>
      <t>Table 2.1    (Uncalibrated) 24-hr PM</t>
    </r>
    <r>
      <rPr>
        <b/>
        <vertAlign val="subscript"/>
        <sz val="11"/>
        <rFont val="Calibri Light"/>
        <family val="2"/>
      </rPr>
      <t>10</t>
    </r>
    <r>
      <rPr>
        <b/>
        <sz val="11"/>
        <rFont val="Calibri Light"/>
        <family val="2"/>
      </rPr>
      <t xml:space="preserve"> Concentrations at specified truck movements for days with less than 1mm rain</t>
    </r>
  </si>
  <si>
    <r>
      <t>Table 2.2    24-hr PM</t>
    </r>
    <r>
      <rPr>
        <b/>
        <vertAlign val="subscript"/>
        <sz val="11"/>
        <rFont val="Calibri Light"/>
        <family val="2"/>
      </rPr>
      <t>10</t>
    </r>
    <r>
      <rPr>
        <b/>
        <sz val="11"/>
        <rFont val="Calibri Light"/>
        <family val="2"/>
      </rPr>
      <t xml:space="preserve"> Concentrations at specified truck movements for days with less than 1mm rain - calibrated emission factor</t>
    </r>
  </si>
  <si>
    <r>
      <t>E</t>
    </r>
    <r>
      <rPr>
        <b/>
        <vertAlign val="subscript"/>
        <sz val="11"/>
        <rFont val="Calibri Light"/>
        <family val="2"/>
      </rPr>
      <t>calibrated</t>
    </r>
  </si>
  <si>
    <r>
      <t xml:space="preserve">1. Calculation </t>
    </r>
    <r>
      <rPr>
        <b/>
        <sz val="11"/>
        <rFont val="Calibri Light"/>
        <family val="2"/>
      </rPr>
      <t>24-hour</t>
    </r>
    <r>
      <rPr>
        <sz val="11"/>
        <rFont val="Calibri Light"/>
        <family val="2"/>
      </rPr>
      <t xml:space="preserve"> PM</t>
    </r>
    <r>
      <rPr>
        <vertAlign val="subscript"/>
        <sz val="11"/>
        <rFont val="Calibri Light"/>
        <family val="2"/>
      </rPr>
      <t xml:space="preserve">10 </t>
    </r>
    <r>
      <rPr>
        <sz val="11"/>
        <rFont val="Calibri Light"/>
        <family val="2"/>
      </rPr>
      <t xml:space="preserve">emission factor from unpaved </t>
    </r>
    <r>
      <rPr>
        <b/>
        <sz val="11"/>
        <rFont val="Calibri Light"/>
        <family val="2"/>
      </rPr>
      <t xml:space="preserve">industrial </t>
    </r>
    <r>
      <rPr>
        <sz val="11"/>
        <rFont val="Calibri Light"/>
        <family val="2"/>
      </rPr>
      <t>road (US EPA emissions model)</t>
    </r>
  </si>
  <si>
    <r>
      <t xml:space="preserve">2. Calculation </t>
    </r>
    <r>
      <rPr>
        <b/>
        <sz val="11"/>
        <rFont val="Calibri Light"/>
        <family val="2"/>
      </rPr>
      <t>24-hour</t>
    </r>
    <r>
      <rPr>
        <sz val="11"/>
        <rFont val="Calibri Light"/>
        <family val="2"/>
      </rPr>
      <t xml:space="preserve"> PM</t>
    </r>
    <r>
      <rPr>
        <vertAlign val="subscript"/>
        <sz val="11"/>
        <rFont val="Calibri Light"/>
        <family val="2"/>
      </rPr>
      <t xml:space="preserve">10 </t>
    </r>
    <r>
      <rPr>
        <sz val="11"/>
        <rFont val="Calibri Light"/>
        <family val="2"/>
      </rPr>
      <t xml:space="preserve">concentrations at specified distances from unpaved </t>
    </r>
    <r>
      <rPr>
        <b/>
        <sz val="11"/>
        <rFont val="Calibri Light"/>
        <family val="2"/>
      </rPr>
      <t>industrial</t>
    </r>
    <r>
      <rPr>
        <sz val="11"/>
        <rFont val="Calibri Light"/>
        <family val="2"/>
      </rPr>
      <t xml:space="preserve"> road for varying truck movements (NZTA dispersion model)</t>
    </r>
  </si>
  <si>
    <r>
      <t xml:space="preserve">3. Calculation </t>
    </r>
    <r>
      <rPr>
        <b/>
        <sz val="11"/>
        <rFont val="Calibri Light"/>
        <family val="2"/>
      </rPr>
      <t>annual</t>
    </r>
    <r>
      <rPr>
        <sz val="11"/>
        <rFont val="Calibri Light"/>
        <family val="2"/>
      </rPr>
      <t xml:space="preserve"> PM</t>
    </r>
    <r>
      <rPr>
        <vertAlign val="subscript"/>
        <sz val="11"/>
        <rFont val="Calibri Light"/>
        <family val="2"/>
      </rPr>
      <t>10</t>
    </r>
    <r>
      <rPr>
        <sz val="11"/>
        <rFont val="Calibri Light"/>
        <family val="2"/>
      </rPr>
      <t xml:space="preserve"> emission factor from unpaved</t>
    </r>
    <r>
      <rPr>
        <b/>
        <sz val="11"/>
        <rFont val="Calibri Light"/>
        <family val="2"/>
      </rPr>
      <t xml:space="preserve"> industrial </t>
    </r>
    <r>
      <rPr>
        <sz val="11"/>
        <rFont val="Calibri Light"/>
        <family val="2"/>
      </rPr>
      <t>road (US EPA emissions model)</t>
    </r>
  </si>
  <si>
    <r>
      <t>4. Calculation</t>
    </r>
    <r>
      <rPr>
        <b/>
        <sz val="11"/>
        <rFont val="Calibri Light"/>
        <family val="2"/>
      </rPr>
      <t xml:space="preserve"> annual </t>
    </r>
    <r>
      <rPr>
        <sz val="11"/>
        <rFont val="Calibri Light"/>
        <family val="2"/>
      </rPr>
      <t>PM</t>
    </r>
    <r>
      <rPr>
        <vertAlign val="subscript"/>
        <sz val="11"/>
        <rFont val="Calibri Light"/>
        <family val="2"/>
      </rPr>
      <t xml:space="preserve">10 </t>
    </r>
    <r>
      <rPr>
        <sz val="11"/>
        <rFont val="Calibri Light"/>
        <family val="2"/>
      </rPr>
      <t xml:space="preserve">concentrations at specified distances from unpaved </t>
    </r>
    <r>
      <rPr>
        <b/>
        <sz val="11"/>
        <rFont val="Calibri Light"/>
        <family val="2"/>
      </rPr>
      <t>industrial</t>
    </r>
    <r>
      <rPr>
        <sz val="11"/>
        <rFont val="Calibri Light"/>
        <family val="2"/>
      </rPr>
      <t xml:space="preserve"> road for varying truck movements (NZTA dispersion model)</t>
    </r>
  </si>
  <si>
    <t xml:space="preserve">All roads are subject to some natural mitigation because of rainfall and other precipitation. </t>
  </si>
  <si>
    <t>UESPA (2006) provides an equation to extrapolate annual emissions as follows:</t>
  </si>
  <si>
    <t>size specific emission factor (use calibrated EF)</t>
  </si>
  <si>
    <t>days (equivalent) with rainfall more than 1mm in 1 year</t>
  </si>
  <si>
    <r>
      <t>2. Calculation 24-hour PM</t>
    </r>
    <r>
      <rPr>
        <b/>
        <vertAlign val="subscript"/>
        <sz val="11"/>
        <rFont val="Calibri Light"/>
        <family val="2"/>
      </rPr>
      <t xml:space="preserve">10 </t>
    </r>
    <r>
      <rPr>
        <b/>
        <sz val="11"/>
        <rFont val="Calibri Light"/>
        <family val="2"/>
      </rPr>
      <t>- NZTA Dispersion model</t>
    </r>
  </si>
  <si>
    <t>AADT (all trucks)</t>
  </si>
  <si>
    <t>Annual average @ 30 m</t>
  </si>
  <si>
    <r>
      <t>3. Extrapolation for annual PM</t>
    </r>
    <r>
      <rPr>
        <b/>
        <vertAlign val="subscript"/>
        <sz val="11"/>
        <color theme="1"/>
        <rFont val="Calibri Light"/>
        <family val="2"/>
      </rPr>
      <t>10</t>
    </r>
    <r>
      <rPr>
        <b/>
        <sz val="11"/>
        <color theme="1"/>
        <rFont val="Calibri Light"/>
        <family val="2"/>
      </rPr>
      <t xml:space="preserve"> emission factor</t>
    </r>
  </si>
  <si>
    <t>(calibrated EF)</t>
  </si>
  <si>
    <r>
      <t>4. Compare annual average PM</t>
    </r>
    <r>
      <rPr>
        <b/>
        <vertAlign val="subscript"/>
        <sz val="11"/>
        <color theme="1"/>
        <rFont val="Calibri Light"/>
        <family val="2"/>
      </rPr>
      <t>10</t>
    </r>
    <r>
      <rPr>
        <b/>
        <sz val="11"/>
        <color theme="1"/>
        <rFont val="Calibri Light"/>
        <family val="2"/>
      </rPr>
      <t xml:space="preserve"> concentration (NZTA Dispersion model with calibrated annual EF) with measured</t>
    </r>
  </si>
  <si>
    <t xml:space="preserve">US EPA, 2006 also provides an equation for calculating emissions from public roads </t>
  </si>
  <si>
    <t xml:space="preserve">but this is only applicable for roads dominated by light duty vehicles (i.e. mean vehicle weight of 1.4 – 2.7 tonnes). </t>
  </si>
  <si>
    <t>Max of Daily PM10</t>
  </si>
  <si>
    <t>Hard copied into modelling page</t>
  </si>
  <si>
    <r>
      <t>Daily PM</t>
    </r>
    <r>
      <rPr>
        <vertAlign val="subscript"/>
        <sz val="11"/>
        <color theme="1"/>
        <rFont val="Calibri Light"/>
        <family val="2"/>
      </rPr>
      <t>10</t>
    </r>
    <r>
      <rPr>
        <sz val="11"/>
        <color theme="1"/>
        <rFont val="Calibri Light"/>
        <family val="2"/>
      </rPr>
      <t xml:space="preserve"> (all days)</t>
    </r>
  </si>
  <si>
    <t>Days with zero trucks</t>
  </si>
  <si>
    <r>
      <t>Daily PM</t>
    </r>
    <r>
      <rPr>
        <vertAlign val="subscript"/>
        <sz val="11"/>
        <color theme="1"/>
        <rFont val="Calibri Light"/>
        <family val="2"/>
      </rPr>
      <t>10</t>
    </r>
    <r>
      <rPr>
        <sz val="11"/>
        <color theme="1"/>
        <rFont val="Calibri Light"/>
        <family val="2"/>
      </rPr>
      <t xml:space="preserve"> (&lt;1 mm rain)</t>
    </r>
  </si>
  <si>
    <t>Average</t>
  </si>
  <si>
    <t>Maximum</t>
  </si>
  <si>
    <t>Minimum</t>
  </si>
  <si>
    <t>*Halfway point between categories in binned data</t>
  </si>
  <si>
    <t>Peer reviewed 5 December 2018</t>
  </si>
  <si>
    <t>total sample size</t>
  </si>
  <si>
    <t>total exceedances</t>
  </si>
  <si>
    <t>Annual total</t>
  </si>
  <si>
    <t>Total exceedances</t>
  </si>
  <si>
    <t>Check</t>
  </si>
  <si>
    <t xml:space="preserve">Peer reviewed </t>
  </si>
  <si>
    <t>Peer reviewed 5 Dec 2018</t>
  </si>
  <si>
    <t>Corrected 15 Jan 2019 to correct number of exceedances (&gt;50.5)</t>
  </si>
  <si>
    <t>days &gt; 50.5</t>
  </si>
  <si>
    <t>Pipiwai data provided 15 Jan 2019</t>
  </si>
  <si>
    <t>Valid data</t>
  </si>
  <si>
    <t>Summary Report</t>
  </si>
  <si>
    <t>Pipiwai Rd</t>
  </si>
  <si>
    <t>Pipiwai Rd (1 Jun 17 - 31 May 18)</t>
  </si>
  <si>
    <t>June valid data</t>
  </si>
  <si>
    <t>Winter valid data</t>
  </si>
  <si>
    <t>Diff Waiharakeke</t>
  </si>
  <si>
    <t>Diff Kaikohe</t>
  </si>
  <si>
    <t>diff Kaikohe</t>
  </si>
  <si>
    <t>Count valid</t>
  </si>
  <si>
    <t>Corrected 15 Jan 2019 to correct number of exceedances (&gt;50.5), and update rainfall from Pipiwai Rd</t>
  </si>
  <si>
    <t>Count days</t>
  </si>
  <si>
    <t>Updated 15 Jan 2019 with rainfall from Pipiwai Rd</t>
  </si>
  <si>
    <t>Orange text are sample sizes in graph (for days of exccedance)</t>
  </si>
  <si>
    <t xml:space="preserve">Corrected 15 Jan 2019 to correct fraction exceedances and update rainfall </t>
  </si>
  <si>
    <t>Days with &gt;1 mm rain</t>
  </si>
  <si>
    <t xml:space="preserve">P assumed to be number of days with more than 1mm of rain, which was 111 out of 320 days. </t>
  </si>
  <si>
    <t>Assuming that these 320 days are representative of the full year:</t>
  </si>
  <si>
    <r>
      <t>Measured 24-hr PM</t>
    </r>
    <r>
      <rPr>
        <b/>
        <vertAlign val="subscript"/>
        <sz val="11"/>
        <color theme="1"/>
        <rFont val="Calibri Light"/>
        <family val="2"/>
      </rPr>
      <t>10</t>
    </r>
    <r>
      <rPr>
        <b/>
        <sz val="11"/>
        <color theme="1"/>
        <rFont val="Calibri Light"/>
        <family val="2"/>
      </rPr>
      <t xml:space="preserve"> Pipiwai</t>
    </r>
  </si>
  <si>
    <t>Derived with goal seek to get to 0% average difference between model and measurements (cell H82)</t>
  </si>
  <si>
    <t>frequency exceedance &gt;40 trucks per day and &lt;1 mm rain</t>
  </si>
  <si>
    <t>all exceedances</t>
  </si>
  <si>
    <t>frequency exceedance &lt;1 mm rain</t>
  </si>
  <si>
    <t>exceedances &lt;40 trucks per day and &lt; 1 mm rain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</si>
</sst>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&quot;$&quot;#,##0\ ;\(&quot;$&quot;#,##0\)"/>
    <numFmt numFmtId="166" formatCode="dd\ mmm\ yy"/>
    <numFmt numFmtId="167" formatCode="0.0%"/>
  </numFmts>
  <fonts count="82" x14ac:knownFonts="1">
    <font>
      <sz val="10"/>
      <color indexed="8"/>
      <name val="Arial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8"/>
      <name val="Arial"/>
      <family val="2"/>
    </font>
    <font>
      <sz val="11"/>
      <color indexed="8"/>
      <name val="Arial"/>
      <family val="2"/>
    </font>
    <font>
      <sz val="11"/>
      <color indexed="9"/>
      <name val="Arial"/>
      <family val="2"/>
    </font>
    <font>
      <sz val="11"/>
      <color indexed="20"/>
      <name val="Arial"/>
      <family val="2"/>
    </font>
    <font>
      <b/>
      <sz val="11"/>
      <color indexed="52"/>
      <name val="Arial"/>
      <family val="2"/>
    </font>
    <font>
      <b/>
      <sz val="11"/>
      <color indexed="9"/>
      <name val="Arial"/>
      <family val="2"/>
    </font>
    <font>
      <sz val="8"/>
      <name val="Arial"/>
      <family val="2"/>
    </font>
    <font>
      <sz val="12"/>
      <color indexed="24"/>
      <name val="Arial"/>
      <family val="2"/>
    </font>
    <font>
      <i/>
      <sz val="11"/>
      <color indexed="23"/>
      <name val="Arial"/>
      <family val="2"/>
    </font>
    <font>
      <sz val="11"/>
      <color indexed="17"/>
      <name val="Arial"/>
      <family val="2"/>
    </font>
    <font>
      <sz val="18"/>
      <color indexed="24"/>
      <name val="Arial"/>
      <family val="2"/>
    </font>
    <font>
      <sz val="8"/>
      <color indexed="24"/>
      <name val="Arial"/>
      <family val="2"/>
    </font>
    <font>
      <b/>
      <sz val="11"/>
      <color indexed="56"/>
      <name val="Arial"/>
      <family val="2"/>
    </font>
    <font>
      <sz val="11"/>
      <color indexed="62"/>
      <name val="Arial"/>
      <family val="2"/>
    </font>
    <font>
      <sz val="11"/>
      <color indexed="52"/>
      <name val="Arial"/>
      <family val="2"/>
    </font>
    <font>
      <sz val="11"/>
      <color indexed="60"/>
      <name val="Arial"/>
      <family val="2"/>
    </font>
    <font>
      <b/>
      <sz val="11"/>
      <color indexed="63"/>
      <name val="Arial"/>
      <family val="2"/>
    </font>
    <font>
      <b/>
      <sz val="18"/>
      <color indexed="56"/>
      <name val="Cambria"/>
      <family val="2"/>
    </font>
    <font>
      <sz val="11"/>
      <color indexed="10"/>
      <name val="Arial"/>
      <family val="2"/>
    </font>
    <font>
      <sz val="10"/>
      <color indexed="8"/>
      <name val="Arial"/>
      <family val="2"/>
    </font>
    <font>
      <sz val="9"/>
      <color indexed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9"/>
      <color indexed="8"/>
      <name val="Arial"/>
      <family val="2"/>
    </font>
    <font>
      <sz val="10"/>
      <name val="Calibri Light"/>
      <family val="2"/>
    </font>
    <font>
      <sz val="10"/>
      <color indexed="8"/>
      <name val="Calibri Light"/>
      <family val="2"/>
    </font>
    <font>
      <sz val="11"/>
      <name val="Calibri Light"/>
      <family val="2"/>
    </font>
    <font>
      <vertAlign val="subscript"/>
      <sz val="11"/>
      <name val="Calibri Light"/>
      <family val="2"/>
    </font>
    <font>
      <sz val="11"/>
      <color theme="4"/>
      <name val="Calibri Light"/>
      <family val="2"/>
    </font>
    <font>
      <sz val="11"/>
      <color indexed="8"/>
      <name val="Calibri Light"/>
      <family val="2"/>
    </font>
    <font>
      <vertAlign val="subscript"/>
      <sz val="11"/>
      <color theme="4"/>
      <name val="Calibri Light"/>
      <family val="2"/>
    </font>
    <font>
      <vertAlign val="subscript"/>
      <sz val="11"/>
      <color rgb="FF000000"/>
      <name val="Calibri Light"/>
      <family val="2"/>
    </font>
    <font>
      <vertAlign val="superscript"/>
      <sz val="11"/>
      <color rgb="FF000000"/>
      <name val="Calibri Light"/>
      <family val="2"/>
    </font>
    <font>
      <b/>
      <sz val="11"/>
      <name val="Calibri Light"/>
      <family val="2"/>
    </font>
    <font>
      <sz val="11"/>
      <color theme="9" tint="-0.249977111117893"/>
      <name val="Calibri Light"/>
      <family val="2"/>
    </font>
    <font>
      <sz val="11"/>
      <color theme="1"/>
      <name val="Calibri Light"/>
      <family val="2"/>
    </font>
    <font>
      <b/>
      <sz val="11"/>
      <color theme="1"/>
      <name val="Calibri Light"/>
      <family val="2"/>
    </font>
    <font>
      <b/>
      <sz val="11"/>
      <color indexed="8"/>
      <name val="Calibri Light"/>
      <family val="2"/>
    </font>
    <font>
      <sz val="11"/>
      <color rgb="FF000000"/>
      <name val="Calibri Light"/>
      <family val="2"/>
    </font>
    <font>
      <vertAlign val="subscript"/>
      <sz val="11"/>
      <color theme="1"/>
      <name val="Calibri Light"/>
      <family val="2"/>
    </font>
    <font>
      <sz val="11"/>
      <color theme="0" tint="-0.499984740745262"/>
      <name val="Calibri Light"/>
      <family val="2"/>
    </font>
    <font>
      <sz val="10"/>
      <color theme="9" tint="-0.249977111117893"/>
      <name val="Arial"/>
      <family val="2"/>
    </font>
    <font>
      <sz val="11"/>
      <color rgb="FF000000"/>
      <name val="Calibri"/>
      <family val="2"/>
    </font>
    <font>
      <b/>
      <sz val="18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1"/>
      <color theme="9" tint="-0.249977111117893"/>
      <name val="Calibri"/>
      <family val="2"/>
    </font>
    <font>
      <u/>
      <sz val="11"/>
      <color theme="10"/>
      <name val="Calibri"/>
      <family val="2"/>
      <scheme val="minor"/>
    </font>
    <font>
      <b/>
      <sz val="18"/>
      <color theme="4"/>
      <name val="Arial"/>
      <family val="2"/>
    </font>
    <font>
      <b/>
      <sz val="12"/>
      <color theme="4"/>
      <name val="Arial"/>
      <family val="2"/>
    </font>
    <font>
      <sz val="10"/>
      <color theme="4"/>
      <name val="Arial"/>
      <family val="2"/>
    </font>
    <font>
      <b/>
      <sz val="10"/>
      <color theme="4"/>
      <name val="Arial"/>
      <family val="2"/>
    </font>
    <font>
      <sz val="11"/>
      <color theme="4"/>
      <name val="Calibri"/>
      <family val="2"/>
    </font>
    <font>
      <b/>
      <sz val="11"/>
      <color theme="0" tint="-0.499984740745262"/>
      <name val="Calibri Light"/>
      <family val="2"/>
    </font>
    <font>
      <b/>
      <sz val="10"/>
      <color theme="0" tint="-0.499984740745262"/>
      <name val="Arial"/>
      <family val="2"/>
    </font>
    <font>
      <sz val="10"/>
      <color theme="0" tint="-0.499984740745262"/>
      <name val="Arial"/>
      <family val="2"/>
    </font>
    <font>
      <sz val="11"/>
      <color theme="0" tint="-0.499984740745262"/>
      <name val="Calibri"/>
      <family val="2"/>
    </font>
    <font>
      <sz val="18"/>
      <color theme="0" tint="-0.499984740745262"/>
      <name val="Arial"/>
      <family val="2"/>
    </font>
    <font>
      <sz val="12"/>
      <color theme="0" tint="-0.499984740745262"/>
      <name val="Arial"/>
      <family val="2"/>
    </font>
    <font>
      <u/>
      <sz val="11"/>
      <color theme="10"/>
      <name val="Calibri Light"/>
      <family val="2"/>
    </font>
    <font>
      <b/>
      <vertAlign val="subscript"/>
      <sz val="11"/>
      <name val="Calibri Light"/>
      <family val="2"/>
    </font>
    <font>
      <b/>
      <sz val="11"/>
      <color theme="9" tint="-0.249977111117893"/>
      <name val="Calibri Light"/>
      <family val="2"/>
    </font>
    <font>
      <b/>
      <sz val="11"/>
      <color rgb="FFFF0000"/>
      <name val="Calibri Light"/>
      <family val="2"/>
    </font>
    <font>
      <sz val="11"/>
      <color theme="5"/>
      <name val="Calibri Light"/>
      <family val="2"/>
    </font>
    <font>
      <b/>
      <sz val="11"/>
      <color theme="4"/>
      <name val="Calibri Light"/>
      <family val="2"/>
    </font>
    <font>
      <b/>
      <vertAlign val="subscript"/>
      <sz val="11"/>
      <color theme="1"/>
      <name val="Calibri Light"/>
      <family val="2"/>
    </font>
    <font>
      <i/>
      <sz val="11"/>
      <name val="Calibri Light"/>
      <family val="2"/>
    </font>
    <font>
      <sz val="11"/>
      <color theme="0"/>
      <name val="Calibri Light"/>
      <family val="2"/>
    </font>
    <font>
      <b/>
      <sz val="11"/>
      <color theme="5"/>
      <name val="Calibri Light"/>
      <family val="2"/>
    </font>
    <font>
      <sz val="11"/>
      <color rgb="FFFF0000"/>
      <name val="Calibri Light"/>
      <family val="2"/>
    </font>
    <font>
      <i/>
      <sz val="11"/>
      <color rgb="FFFF0000"/>
      <name val="Calibri Light"/>
      <family val="2"/>
    </font>
    <font>
      <i/>
      <sz val="11"/>
      <color theme="9" tint="-0.249977111117893"/>
      <name val="Calibri Light"/>
      <family val="2"/>
    </font>
    <font>
      <sz val="11"/>
      <color indexed="8"/>
      <name val="Calibri Light"/>
      <family val="2"/>
    </font>
  </fonts>
  <fills count="37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FF6600"/>
        <bgColor rgb="FF000000"/>
      </patternFill>
    </fill>
    <fill>
      <patternFill patternType="solid">
        <fgColor rgb="FFFF9900"/>
        <bgColor rgb="FF000000"/>
      </patternFill>
    </fill>
    <fill>
      <patternFill patternType="solid">
        <fgColor rgb="FFFFCC99"/>
        <bgColor rgb="FF000000"/>
      </patternFill>
    </fill>
    <fill>
      <patternFill patternType="solid">
        <fgColor rgb="FF00FF00"/>
        <bgColor rgb="FF000000"/>
      </patternFill>
    </fill>
    <fill>
      <patternFill patternType="solid">
        <fgColor rgb="FF008000"/>
        <bgColor rgb="FF000000"/>
      </patternFill>
    </fill>
    <fill>
      <patternFill patternType="solid">
        <fgColor theme="5"/>
        <bgColor indexed="64"/>
      </patternFill>
    </fill>
    <fill>
      <patternFill patternType="solid">
        <fgColor theme="6" tint="0.79998168889431442"/>
        <bgColor indexed="64"/>
      </patternFill>
    </fill>
  </fills>
  <borders count="8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indexed="64"/>
      </bottom>
      <diagonal/>
    </border>
    <border>
      <left/>
      <right/>
      <top style="medium">
        <color rgb="FF000000"/>
      </top>
      <bottom style="thin">
        <color indexed="64"/>
      </bottom>
      <diagonal/>
    </border>
    <border>
      <left/>
      <right style="thin">
        <color rgb="FF000000"/>
      </right>
      <top style="medium">
        <color rgb="FF000000"/>
      </top>
      <bottom style="thin">
        <color indexed="64"/>
      </bottom>
      <diagonal/>
    </border>
  </borders>
  <cellStyleXfs count="61">
    <xf numFmtId="0" fontId="0" fillId="0" borderId="0"/>
    <xf numFmtId="0" fontId="7" fillId="0" borderId="0"/>
    <xf numFmtId="0" fontId="6" fillId="0" borderId="0"/>
    <xf numFmtId="0" fontId="5" fillId="0" borderId="0"/>
    <xf numFmtId="0" fontId="8" fillId="0" borderId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2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8" borderId="0" applyNumberFormat="0" applyBorder="0" applyAlignment="0" applyProtection="0"/>
    <xf numFmtId="0" fontId="9" fillId="2" borderId="0" applyNumberFormat="0" applyBorder="0" applyAlignment="0" applyProtection="0"/>
    <xf numFmtId="0" fontId="9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21" borderId="0" applyNumberFormat="0" applyBorder="0" applyAlignment="0" applyProtection="0"/>
    <xf numFmtId="0" fontId="11" fillId="6" borderId="0" applyNumberFormat="0" applyBorder="0" applyAlignment="0" applyProtection="0"/>
    <xf numFmtId="0" fontId="12" fillId="22" borderId="42" applyNumberFormat="0" applyAlignment="0" applyProtection="0"/>
    <xf numFmtId="0" fontId="13" fillId="23" borderId="43" applyNumberFormat="0" applyAlignment="0" applyProtection="0"/>
    <xf numFmtId="3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6" fillId="0" borderId="0" applyNumberFormat="0" applyFill="0" applyBorder="0" applyAlignment="0" applyProtection="0"/>
    <xf numFmtId="2" fontId="15" fillId="0" borderId="0" applyFont="0" applyFill="0" applyBorder="0" applyAlignment="0" applyProtection="0"/>
    <xf numFmtId="0" fontId="17" fillId="7" borderId="0" applyNumberFormat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44" applyNumberFormat="0" applyFill="0" applyAlignment="0" applyProtection="0"/>
    <xf numFmtId="0" fontId="20" fillId="0" borderId="0" applyNumberFormat="0" applyFill="0" applyBorder="0" applyAlignment="0" applyProtection="0"/>
    <xf numFmtId="0" fontId="21" fillId="10" borderId="42" applyNumberFormat="0" applyAlignment="0" applyProtection="0"/>
    <xf numFmtId="0" fontId="22" fillId="0" borderId="45" applyNumberFormat="0" applyFill="0" applyAlignment="0" applyProtection="0"/>
    <xf numFmtId="0" fontId="23" fillId="24" borderId="0" applyNumberFormat="0" applyBorder="0" applyAlignment="0" applyProtection="0"/>
    <xf numFmtId="0" fontId="14" fillId="25" borderId="46" applyNumberFormat="0" applyFont="0" applyAlignment="0" applyProtection="0"/>
    <xf numFmtId="0" fontId="24" fillId="22" borderId="47" applyNumberFormat="0" applyAlignment="0" applyProtection="0"/>
    <xf numFmtId="9" fontId="14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15" fillId="0" borderId="48" applyNumberFormat="0" applyFont="0" applyFill="0" applyAlignment="0" applyProtection="0"/>
    <xf numFmtId="0" fontId="26" fillId="0" borderId="0" applyNumberFormat="0" applyFill="0" applyBorder="0" applyAlignment="0" applyProtection="0"/>
    <xf numFmtId="9" fontId="27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50" fillId="0" borderId="0"/>
    <xf numFmtId="9" fontId="50" fillId="0" borderId="0" applyFont="0" applyFill="0" applyBorder="0" applyAlignment="0" applyProtection="0"/>
    <xf numFmtId="0" fontId="2" fillId="0" borderId="0"/>
    <xf numFmtId="0" fontId="56" fillId="0" borderId="0" applyNumberFormat="0" applyFill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615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28" fillId="0" borderId="0" xfId="0" applyFont="1"/>
    <xf numFmtId="0" fontId="28" fillId="0" borderId="0" xfId="0" applyFont="1" applyFill="1"/>
    <xf numFmtId="0" fontId="28" fillId="0" borderId="0" xfId="0" pivotButton="1" applyFont="1"/>
    <xf numFmtId="0" fontId="31" fillId="0" borderId="0" xfId="0" applyFont="1"/>
    <xf numFmtId="9" fontId="28" fillId="0" borderId="0" xfId="51" applyFont="1"/>
    <xf numFmtId="0" fontId="33" fillId="0" borderId="0" xfId="1" applyNumberFormat="1" applyFont="1" applyFill="1" applyBorder="1" applyAlignment="1" applyProtection="1"/>
    <xf numFmtId="2" fontId="33" fillId="0" borderId="0" xfId="1" applyNumberFormat="1" applyFont="1" applyFill="1" applyBorder="1" applyAlignment="1" applyProtection="1"/>
    <xf numFmtId="0" fontId="32" fillId="0" borderId="0" xfId="1" applyNumberFormat="1" applyFont="1" applyFill="1" applyBorder="1" applyAlignment="1" applyProtection="1"/>
    <xf numFmtId="0" fontId="34" fillId="0" borderId="0" xfId="0" applyNumberFormat="1" applyFont="1" applyFill="1" applyBorder="1" applyAlignment="1" applyProtection="1"/>
    <xf numFmtId="1" fontId="36" fillId="0" borderId="0" xfId="0" applyNumberFormat="1" applyFont="1" applyFill="1" applyBorder="1" applyAlignment="1" applyProtection="1"/>
    <xf numFmtId="164" fontId="36" fillId="0" borderId="0" xfId="0" applyNumberFormat="1" applyFont="1" applyFill="1" applyBorder="1" applyAlignment="1" applyProtection="1"/>
    <xf numFmtId="164" fontId="34" fillId="0" borderId="0" xfId="0" applyNumberFormat="1" applyFont="1" applyFill="1" applyBorder="1" applyAlignment="1" applyProtection="1"/>
    <xf numFmtId="0" fontId="37" fillId="0" borderId="0" xfId="0" applyNumberFormat="1" applyFont="1" applyFill="1" applyBorder="1" applyAlignment="1" applyProtection="1"/>
    <xf numFmtId="22" fontId="37" fillId="0" borderId="0" xfId="0" applyNumberFormat="1" applyFont="1" applyBorder="1" applyAlignment="1">
      <alignment horizontal="left"/>
    </xf>
    <xf numFmtId="0" fontId="36" fillId="0" borderId="0" xfId="0" applyNumberFormat="1" applyFont="1" applyFill="1" applyBorder="1" applyAlignment="1" applyProtection="1"/>
    <xf numFmtId="1" fontId="34" fillId="0" borderId="0" xfId="0" applyNumberFormat="1" applyFont="1" applyFill="1" applyBorder="1" applyAlignment="1" applyProtection="1">
      <alignment horizontal="center"/>
    </xf>
    <xf numFmtId="1" fontId="34" fillId="0" borderId="0" xfId="0" applyNumberFormat="1" applyFont="1" applyFill="1" applyBorder="1" applyAlignment="1" applyProtection="1">
      <alignment horizontal="center" wrapText="1"/>
    </xf>
    <xf numFmtId="22" fontId="36" fillId="0" borderId="0" xfId="0" applyNumberFormat="1" applyFont="1" applyAlignment="1" applyProtection="1">
      <alignment horizontal="center"/>
    </xf>
    <xf numFmtId="1" fontId="36" fillId="0" borderId="0" xfId="0" applyNumberFormat="1" applyFont="1" applyAlignment="1" applyProtection="1">
      <alignment horizontal="center"/>
    </xf>
    <xf numFmtId="164" fontId="36" fillId="0" borderId="0" xfId="0" applyNumberFormat="1" applyFont="1" applyAlignment="1" applyProtection="1">
      <alignment horizontal="center"/>
    </xf>
    <xf numFmtId="1" fontId="34" fillId="0" borderId="0" xfId="0" applyNumberFormat="1" applyFont="1" applyFill="1" applyAlignment="1" applyProtection="1">
      <alignment horizontal="center"/>
    </xf>
    <xf numFmtId="1" fontId="34" fillId="0" borderId="0" xfId="0" applyNumberFormat="1" applyFont="1" applyAlignment="1" applyProtection="1">
      <alignment horizontal="center"/>
    </xf>
    <xf numFmtId="0" fontId="34" fillId="0" borderId="0" xfId="0" applyNumberFormat="1" applyFont="1" applyFill="1" applyBorder="1" applyAlignment="1" applyProtection="1">
      <alignment horizontal="right"/>
    </xf>
    <xf numFmtId="0" fontId="34" fillId="0" borderId="0" xfId="0" applyNumberFormat="1" applyFont="1" applyFill="1" applyBorder="1" applyAlignment="1" applyProtection="1">
      <alignment horizontal="center"/>
    </xf>
    <xf numFmtId="167" fontId="34" fillId="0" borderId="0" xfId="51" applyNumberFormat="1" applyFont="1" applyFill="1" applyBorder="1" applyAlignment="1" applyProtection="1">
      <alignment horizontal="center"/>
    </xf>
    <xf numFmtId="2" fontId="34" fillId="0" borderId="0" xfId="0" applyNumberFormat="1" applyFont="1" applyFill="1" applyBorder="1" applyAlignment="1" applyProtection="1"/>
    <xf numFmtId="1" fontId="36" fillId="0" borderId="0" xfId="1" applyNumberFormat="1" applyFont="1" applyAlignment="1" applyProtection="1">
      <alignment horizontal="center"/>
    </xf>
    <xf numFmtId="164" fontId="36" fillId="0" borderId="0" xfId="1" applyNumberFormat="1" applyFont="1" applyAlignment="1" applyProtection="1">
      <alignment horizontal="center"/>
    </xf>
    <xf numFmtId="1" fontId="36" fillId="0" borderId="0" xfId="0" applyNumberFormat="1" applyFont="1" applyFill="1" applyBorder="1" applyAlignment="1" applyProtection="1">
      <alignment horizontal="center"/>
    </xf>
    <xf numFmtId="9" fontId="34" fillId="0" borderId="0" xfId="0" applyNumberFormat="1" applyFont="1" applyFill="1" applyBorder="1" applyAlignment="1" applyProtection="1">
      <alignment horizontal="center"/>
    </xf>
    <xf numFmtId="9" fontId="36" fillId="0" borderId="0" xfId="0" applyNumberFormat="1" applyFont="1" applyFill="1" applyBorder="1" applyAlignment="1" applyProtection="1">
      <alignment horizontal="center"/>
    </xf>
    <xf numFmtId="0" fontId="37" fillId="0" borderId="0" xfId="0" applyNumberFormat="1" applyFont="1" applyFill="1" applyBorder="1" applyAlignment="1" applyProtection="1">
      <alignment horizontal="left"/>
    </xf>
    <xf numFmtId="164" fontId="34" fillId="0" borderId="0" xfId="0" applyNumberFormat="1" applyFont="1" applyAlignment="1" applyProtection="1">
      <alignment horizontal="center"/>
    </xf>
    <xf numFmtId="1" fontId="37" fillId="0" borderId="0" xfId="0" applyNumberFormat="1" applyFont="1" applyFill="1" applyBorder="1" applyAlignment="1" applyProtection="1">
      <alignment horizontal="center"/>
    </xf>
    <xf numFmtId="0" fontId="37" fillId="0" borderId="0" xfId="0" applyNumberFormat="1" applyFont="1" applyFill="1" applyBorder="1" applyAlignment="1" applyProtection="1">
      <alignment horizontal="center"/>
    </xf>
    <xf numFmtId="0" fontId="37" fillId="0" borderId="0" xfId="0" applyNumberFormat="1" applyFont="1" applyFill="1" applyBorder="1" applyAlignment="1" applyProtection="1">
      <alignment horizontal="right"/>
    </xf>
    <xf numFmtId="22" fontId="37" fillId="0" borderId="0" xfId="0" applyNumberFormat="1" applyFont="1" applyBorder="1" applyAlignment="1">
      <alignment horizontal="center" vertical="top"/>
    </xf>
    <xf numFmtId="1" fontId="34" fillId="0" borderId="0" xfId="0" applyNumberFormat="1" applyFont="1" applyAlignment="1" applyProtection="1">
      <alignment horizontal="center" vertical="top"/>
    </xf>
    <xf numFmtId="164" fontId="34" fillId="0" borderId="0" xfId="0" applyNumberFormat="1" applyFont="1" applyAlignment="1" applyProtection="1">
      <alignment horizontal="center" vertical="top"/>
    </xf>
    <xf numFmtId="1" fontId="37" fillId="0" borderId="0" xfId="0" applyNumberFormat="1" applyFont="1" applyFill="1" applyBorder="1" applyAlignment="1" applyProtection="1">
      <alignment horizontal="center" vertical="top"/>
    </xf>
    <xf numFmtId="0" fontId="37" fillId="0" borderId="0" xfId="0" applyNumberFormat="1" applyFont="1" applyFill="1" applyBorder="1" applyAlignment="1" applyProtection="1">
      <alignment horizontal="center" vertical="top"/>
    </xf>
    <xf numFmtId="22" fontId="37" fillId="0" borderId="0" xfId="0" applyNumberFormat="1" applyFont="1" applyBorder="1" applyAlignment="1">
      <alignment horizontal="center"/>
    </xf>
    <xf numFmtId="166" fontId="34" fillId="0" borderId="0" xfId="0" applyNumberFormat="1" applyFont="1" applyAlignment="1" applyProtection="1">
      <alignment horizontal="center"/>
    </xf>
    <xf numFmtId="1" fontId="34" fillId="0" borderId="0" xfId="0" applyNumberFormat="1" applyFont="1" applyFill="1" applyBorder="1" applyAlignment="1" applyProtection="1">
      <alignment horizontal="right"/>
    </xf>
    <xf numFmtId="9" fontId="34" fillId="0" borderId="0" xfId="51" applyFont="1" applyFill="1" applyBorder="1" applyAlignment="1" applyProtection="1">
      <alignment horizontal="right"/>
    </xf>
    <xf numFmtId="0" fontId="41" fillId="0" borderId="0" xfId="0" applyFont="1" applyFill="1" applyBorder="1" applyAlignment="1" applyProtection="1">
      <alignment horizontal="left"/>
    </xf>
    <xf numFmtId="0" fontId="37" fillId="0" borderId="0" xfId="1" applyNumberFormat="1" applyFont="1" applyFill="1" applyBorder="1" applyAlignment="1" applyProtection="1"/>
    <xf numFmtId="2" fontId="37" fillId="0" borderId="0" xfId="0" applyNumberFormat="1" applyFont="1" applyFill="1" applyBorder="1" applyAlignment="1" applyProtection="1">
      <alignment horizontal="right"/>
    </xf>
    <xf numFmtId="1" fontId="37" fillId="3" borderId="0" xfId="0" applyNumberFormat="1" applyFont="1" applyFill="1" applyBorder="1" applyAlignment="1" applyProtection="1">
      <alignment horizontal="center"/>
    </xf>
    <xf numFmtId="14" fontId="37" fillId="0" borderId="0" xfId="0" applyNumberFormat="1" applyFont="1" applyFill="1" applyBorder="1" applyAlignment="1" applyProtection="1">
      <alignment horizontal="center"/>
    </xf>
    <xf numFmtId="0" fontId="42" fillId="0" borderId="0" xfId="0" applyNumberFormat="1" applyFont="1" applyFill="1" applyBorder="1" applyAlignment="1" applyProtection="1"/>
    <xf numFmtId="9" fontId="37" fillId="0" borderId="0" xfId="51" applyFont="1" applyFill="1" applyBorder="1" applyAlignment="1" applyProtection="1">
      <alignment horizontal="center"/>
    </xf>
    <xf numFmtId="0" fontId="42" fillId="0" borderId="0" xfId="1" applyNumberFormat="1" applyFont="1" applyFill="1" applyBorder="1" applyAlignment="1" applyProtection="1"/>
    <xf numFmtId="0" fontId="34" fillId="0" borderId="0" xfId="0" applyFont="1" applyFill="1" applyBorder="1" applyAlignment="1" applyProtection="1">
      <alignment horizontal="center"/>
    </xf>
    <xf numFmtId="0" fontId="37" fillId="0" borderId="0" xfId="1" applyNumberFormat="1" applyFont="1" applyFill="1" applyBorder="1" applyAlignment="1" applyProtection="1">
      <alignment horizontal="center"/>
    </xf>
    <xf numFmtId="0" fontId="36" fillId="0" borderId="0" xfId="0" applyFont="1" applyAlignment="1" applyProtection="1">
      <alignment horizontal="center"/>
    </xf>
    <xf numFmtId="166" fontId="34" fillId="0" borderId="0" xfId="0" applyNumberFormat="1" applyFont="1" applyFill="1" applyBorder="1" applyAlignment="1" applyProtection="1">
      <alignment horizontal="center"/>
    </xf>
    <xf numFmtId="0" fontId="41" fillId="0" borderId="0" xfId="0" applyNumberFormat="1" applyFont="1" applyFill="1" applyBorder="1" applyAlignment="1" applyProtection="1"/>
    <xf numFmtId="0" fontId="34" fillId="0" borderId="0" xfId="1" applyNumberFormat="1" applyFont="1" applyFill="1" applyBorder="1" applyAlignment="1" applyProtection="1"/>
    <xf numFmtId="1" fontId="34" fillId="0" borderId="0" xfId="0" applyNumberFormat="1" applyFont="1" applyFill="1" applyBorder="1" applyAlignment="1" applyProtection="1"/>
    <xf numFmtId="2" fontId="37" fillId="0" borderId="0" xfId="1" applyNumberFormat="1" applyFont="1" applyFill="1" applyBorder="1" applyAlignment="1" applyProtection="1"/>
    <xf numFmtId="0" fontId="36" fillId="0" borderId="0" xfId="1" applyFont="1" applyAlignment="1" applyProtection="1">
      <alignment horizontal="center"/>
    </xf>
    <xf numFmtId="1" fontId="34" fillId="0" borderId="0" xfId="1" applyNumberFormat="1" applyFont="1" applyFill="1" applyBorder="1" applyAlignment="1" applyProtection="1">
      <alignment horizontal="center"/>
    </xf>
    <xf numFmtId="0" fontId="41" fillId="0" borderId="0" xfId="1" applyNumberFormat="1" applyFont="1" applyFill="1" applyBorder="1" applyAlignment="1" applyProtection="1"/>
    <xf numFmtId="0" fontId="34" fillId="0" borderId="0" xfId="0" applyFont="1" applyFill="1" applyBorder="1" applyAlignment="1" applyProtection="1">
      <alignment horizontal="left"/>
    </xf>
    <xf numFmtId="166" fontId="34" fillId="0" borderId="0" xfId="0" applyNumberFormat="1" applyFont="1" applyFill="1" applyAlignment="1" applyProtection="1">
      <alignment horizontal="center"/>
    </xf>
    <xf numFmtId="1" fontId="37" fillId="0" borderId="0" xfId="1" applyNumberFormat="1" applyFont="1" applyFill="1" applyBorder="1" applyAlignment="1" applyProtection="1">
      <alignment horizontal="center"/>
    </xf>
    <xf numFmtId="0" fontId="34" fillId="0" borderId="0" xfId="0" applyNumberFormat="1" applyFont="1" applyFill="1" applyBorder="1" applyAlignment="1" applyProtection="1">
      <alignment horizontal="left"/>
    </xf>
    <xf numFmtId="0" fontId="34" fillId="0" borderId="0" xfId="1" applyNumberFormat="1" applyFont="1" applyFill="1" applyBorder="1" applyAlignment="1" applyProtection="1">
      <alignment horizontal="center"/>
    </xf>
    <xf numFmtId="0" fontId="37" fillId="4" borderId="0" xfId="1" applyNumberFormat="1" applyFont="1" applyFill="1" applyBorder="1" applyAlignment="1" applyProtection="1"/>
    <xf numFmtId="1" fontId="34" fillId="0" borderId="0" xfId="1" applyNumberFormat="1" applyFont="1" applyFill="1" applyAlignment="1" applyProtection="1">
      <alignment horizontal="center"/>
    </xf>
    <xf numFmtId="0" fontId="42" fillId="0" borderId="0" xfId="0" applyNumberFormat="1" applyFont="1" applyFill="1" applyBorder="1" applyAlignment="1" applyProtection="1">
      <alignment horizontal="center"/>
    </xf>
    <xf numFmtId="0" fontId="42" fillId="0" borderId="0" xfId="1" applyNumberFormat="1" applyFont="1" applyFill="1" applyBorder="1" applyAlignment="1" applyProtection="1">
      <alignment horizontal="center"/>
    </xf>
    <xf numFmtId="9" fontId="42" fillId="0" borderId="0" xfId="51" applyFont="1" applyFill="1" applyBorder="1" applyAlignment="1" applyProtection="1">
      <alignment horizontal="center"/>
    </xf>
    <xf numFmtId="1" fontId="42" fillId="0" borderId="0" xfId="0" applyNumberFormat="1" applyFont="1" applyFill="1" applyBorder="1" applyAlignment="1" applyProtection="1">
      <alignment horizontal="center"/>
    </xf>
    <xf numFmtId="0" fontId="37" fillId="0" borderId="0" xfId="0" applyFont="1"/>
    <xf numFmtId="17" fontId="46" fillId="0" borderId="51" xfId="0" applyNumberFormat="1" applyFont="1" applyBorder="1" applyAlignment="1">
      <alignment vertical="center"/>
    </xf>
    <xf numFmtId="1" fontId="46" fillId="0" borderId="51" xfId="0" applyNumberFormat="1" applyFont="1" applyBorder="1" applyAlignment="1">
      <alignment horizontal="center" vertical="center" wrapText="1"/>
    </xf>
    <xf numFmtId="1" fontId="46" fillId="27" borderId="51" xfId="0" applyNumberFormat="1" applyFont="1" applyFill="1" applyBorder="1" applyAlignment="1">
      <alignment horizontal="center" vertical="center" wrapText="1"/>
    </xf>
    <xf numFmtId="1" fontId="46" fillId="0" borderId="51" xfId="0" applyNumberFormat="1" applyFont="1" applyFill="1" applyBorder="1" applyAlignment="1">
      <alignment horizontal="center" vertical="center" wrapText="1"/>
    </xf>
    <xf numFmtId="0" fontId="36" fillId="0" borderId="0" xfId="2" applyFont="1"/>
    <xf numFmtId="0" fontId="43" fillId="0" borderId="0" xfId="2" applyFont="1" applyFill="1"/>
    <xf numFmtId="0" fontId="43" fillId="0" borderId="0" xfId="2" applyFont="1"/>
    <xf numFmtId="0" fontId="36" fillId="0" borderId="0" xfId="2" applyFont="1" applyAlignment="1">
      <alignment horizontal="left"/>
    </xf>
    <xf numFmtId="0" fontId="36" fillId="0" borderId="0" xfId="2" applyFont="1" applyAlignment="1">
      <alignment horizontal="center"/>
    </xf>
    <xf numFmtId="0" fontId="34" fillId="0" borderId="0" xfId="2" applyFont="1" applyFill="1" applyAlignment="1">
      <alignment horizontal="center"/>
    </xf>
    <xf numFmtId="0" fontId="34" fillId="0" borderId="0" xfId="2" applyFont="1" applyAlignment="1">
      <alignment horizontal="center"/>
    </xf>
    <xf numFmtId="14" fontId="36" fillId="0" borderId="0" xfId="2" applyNumberFormat="1" applyFont="1" applyAlignment="1">
      <alignment horizontal="center"/>
    </xf>
    <xf numFmtId="0" fontId="36" fillId="0" borderId="2" xfId="2" applyFont="1" applyBorder="1" applyAlignment="1">
      <alignment horizontal="left"/>
    </xf>
    <xf numFmtId="0" fontId="36" fillId="0" borderId="3" xfId="2" quotePrefix="1" applyFont="1" applyBorder="1" applyAlignment="1">
      <alignment horizontal="left"/>
    </xf>
    <xf numFmtId="0" fontId="36" fillId="0" borderId="1" xfId="2" applyFont="1" applyBorder="1" applyAlignment="1">
      <alignment horizontal="left"/>
    </xf>
    <xf numFmtId="0" fontId="36" fillId="0" borderId="3" xfId="2" applyFont="1" applyBorder="1" applyAlignment="1">
      <alignment horizontal="left"/>
    </xf>
    <xf numFmtId="0" fontId="36" fillId="0" borderId="7" xfId="2" applyFont="1" applyBorder="1" applyAlignment="1">
      <alignment horizontal="center"/>
    </xf>
    <xf numFmtId="0" fontId="36" fillId="0" borderId="8" xfId="2" applyFont="1" applyBorder="1" applyAlignment="1">
      <alignment horizontal="left"/>
    </xf>
    <xf numFmtId="0" fontId="41" fillId="0" borderId="0" xfId="2" applyFont="1" applyFill="1" applyBorder="1" applyAlignment="1">
      <alignment horizontal="left"/>
    </xf>
    <xf numFmtId="0" fontId="36" fillId="0" borderId="14" xfId="2" quotePrefix="1" applyFont="1" applyBorder="1" applyAlignment="1">
      <alignment horizontal="left"/>
    </xf>
    <xf numFmtId="0" fontId="36" fillId="0" borderId="15" xfId="2" applyFont="1" applyBorder="1" applyAlignment="1">
      <alignment horizontal="center"/>
    </xf>
    <xf numFmtId="0" fontId="36" fillId="0" borderId="9" xfId="2" quotePrefix="1" applyFont="1" applyBorder="1" applyAlignment="1">
      <alignment horizontal="center"/>
    </xf>
    <xf numFmtId="0" fontId="36" fillId="0" borderId="10" xfId="2" applyFont="1" applyBorder="1" applyAlignment="1">
      <alignment horizontal="center"/>
    </xf>
    <xf numFmtId="0" fontId="36" fillId="0" borderId="9" xfId="2" applyFont="1" applyBorder="1" applyAlignment="1">
      <alignment horizontal="center"/>
    </xf>
    <xf numFmtId="0" fontId="36" fillId="0" borderId="12" xfId="2" applyFont="1" applyBorder="1" applyAlignment="1">
      <alignment horizontal="center"/>
    </xf>
    <xf numFmtId="0" fontId="36" fillId="0" borderId="13" xfId="2" applyFont="1" applyBorder="1" applyAlignment="1">
      <alignment horizontal="center"/>
    </xf>
    <xf numFmtId="0" fontId="41" fillId="0" borderId="0" xfId="2" applyFont="1" applyFill="1" applyBorder="1" applyAlignment="1">
      <alignment horizontal="center"/>
    </xf>
    <xf numFmtId="14" fontId="36" fillId="0" borderId="35" xfId="0" applyNumberFormat="1" applyFont="1" applyBorder="1" applyAlignment="1">
      <alignment horizontal="left"/>
    </xf>
    <xf numFmtId="0" fontId="36" fillId="0" borderId="36" xfId="0" applyFont="1" applyBorder="1" applyAlignment="1">
      <alignment horizontal="center"/>
    </xf>
    <xf numFmtId="0" fontId="36" fillId="0" borderId="37" xfId="0" applyFont="1" applyBorder="1" applyAlignment="1">
      <alignment horizontal="center"/>
    </xf>
    <xf numFmtId="0" fontId="36" fillId="0" borderId="35" xfId="0" applyFont="1" applyBorder="1" applyAlignment="1">
      <alignment horizontal="center"/>
    </xf>
    <xf numFmtId="0" fontId="36" fillId="0" borderId="38" xfId="0" applyFont="1" applyBorder="1" applyAlignment="1">
      <alignment horizontal="center"/>
    </xf>
    <xf numFmtId="0" fontId="36" fillId="0" borderId="39" xfId="0" applyFont="1" applyBorder="1" applyAlignment="1">
      <alignment horizontal="center"/>
    </xf>
    <xf numFmtId="0" fontId="36" fillId="0" borderId="12" xfId="0" applyFont="1" applyBorder="1" applyAlignment="1">
      <alignment horizontal="center"/>
    </xf>
    <xf numFmtId="0" fontId="34" fillId="0" borderId="0" xfId="0" applyFont="1" applyFill="1" applyBorder="1" applyAlignment="1">
      <alignment horizontal="center"/>
    </xf>
    <xf numFmtId="0" fontId="36" fillId="0" borderId="9" xfId="0" applyFont="1" applyBorder="1" applyAlignment="1">
      <alignment horizontal="center"/>
    </xf>
    <xf numFmtId="14" fontId="36" fillId="0" borderId="20" xfId="0" applyNumberFormat="1" applyFont="1" applyBorder="1" applyAlignment="1">
      <alignment horizontal="left"/>
    </xf>
    <xf numFmtId="0" fontId="36" fillId="0" borderId="21" xfId="0" applyFont="1" applyBorder="1" applyAlignment="1">
      <alignment horizontal="center"/>
    </xf>
    <xf numFmtId="0" fontId="36" fillId="0" borderId="22" xfId="0" applyFont="1" applyBorder="1" applyAlignment="1">
      <alignment horizontal="center"/>
    </xf>
    <xf numFmtId="0" fontId="36" fillId="0" borderId="20" xfId="0" applyFont="1" applyBorder="1" applyAlignment="1">
      <alignment horizontal="center"/>
    </xf>
    <xf numFmtId="0" fontId="36" fillId="0" borderId="23" xfId="0" applyFont="1" applyBorder="1" applyAlignment="1">
      <alignment horizontal="center"/>
    </xf>
    <xf numFmtId="0" fontId="36" fillId="0" borderId="24" xfId="0" applyFont="1" applyBorder="1" applyAlignment="1">
      <alignment horizontal="center"/>
    </xf>
    <xf numFmtId="0" fontId="36" fillId="0" borderId="25" xfId="0" applyFont="1" applyBorder="1" applyAlignment="1">
      <alignment horizontal="center"/>
    </xf>
    <xf numFmtId="14" fontId="36" fillId="0" borderId="14" xfId="0" applyNumberFormat="1" applyFont="1" applyBorder="1" applyAlignment="1">
      <alignment horizontal="left"/>
    </xf>
    <xf numFmtId="0" fontId="36" fillId="0" borderId="26" xfId="0" applyFont="1" applyBorder="1" applyAlignment="1">
      <alignment horizontal="center"/>
    </xf>
    <xf numFmtId="0" fontId="36" fillId="0" borderId="27" xfId="0" applyFont="1" applyBorder="1" applyAlignment="1">
      <alignment horizontal="center"/>
    </xf>
    <xf numFmtId="0" fontId="36" fillId="0" borderId="14" xfId="0" applyFont="1" applyBorder="1" applyAlignment="1">
      <alignment horizontal="center"/>
    </xf>
    <xf numFmtId="0" fontId="36" fillId="0" borderId="28" xfId="0" applyFont="1" applyBorder="1" applyAlignment="1">
      <alignment horizontal="center"/>
    </xf>
    <xf numFmtId="0" fontId="36" fillId="0" borderId="29" xfId="0" applyFont="1" applyBorder="1" applyAlignment="1">
      <alignment horizontal="center"/>
    </xf>
    <xf numFmtId="0" fontId="36" fillId="0" borderId="19" xfId="0" applyFont="1" applyBorder="1" applyAlignment="1">
      <alignment horizontal="center"/>
    </xf>
    <xf numFmtId="0" fontId="36" fillId="0" borderId="30" xfId="0" applyFont="1" applyBorder="1" applyAlignment="1">
      <alignment horizontal="center"/>
    </xf>
    <xf numFmtId="0" fontId="36" fillId="0" borderId="31" xfId="0" applyFont="1" applyBorder="1" applyAlignment="1">
      <alignment horizontal="center"/>
    </xf>
    <xf numFmtId="0" fontId="36" fillId="0" borderId="32" xfId="0" applyFont="1" applyBorder="1" applyAlignment="1">
      <alignment horizontal="center"/>
    </xf>
    <xf numFmtId="0" fontId="36" fillId="0" borderId="33" xfId="0" applyFont="1" applyBorder="1" applyAlignment="1">
      <alignment horizontal="center"/>
    </xf>
    <xf numFmtId="0" fontId="36" fillId="0" borderId="34" xfId="0" applyFont="1" applyBorder="1" applyAlignment="1">
      <alignment horizontal="center"/>
    </xf>
    <xf numFmtId="0" fontId="36" fillId="0" borderId="7" xfId="0" applyFont="1" applyBorder="1" applyAlignment="1">
      <alignment horizontal="center"/>
    </xf>
    <xf numFmtId="14" fontId="36" fillId="26" borderId="20" xfId="2" applyNumberFormat="1" applyFont="1" applyFill="1" applyBorder="1" applyAlignment="1">
      <alignment horizontal="left"/>
    </xf>
    <xf numFmtId="0" fontId="36" fillId="26" borderId="21" xfId="2" applyFont="1" applyFill="1" applyBorder="1" applyAlignment="1">
      <alignment horizontal="center"/>
    </xf>
    <xf numFmtId="0" fontId="36" fillId="26" borderId="22" xfId="2" applyFont="1" applyFill="1" applyBorder="1" applyAlignment="1">
      <alignment horizontal="center"/>
    </xf>
    <xf numFmtId="0" fontId="36" fillId="26" borderId="20" xfId="2" applyFont="1" applyFill="1" applyBorder="1" applyAlignment="1">
      <alignment horizontal="center"/>
    </xf>
    <xf numFmtId="0" fontId="36" fillId="26" borderId="23" xfId="2" applyFont="1" applyFill="1" applyBorder="1" applyAlignment="1">
      <alignment horizontal="center"/>
    </xf>
    <xf numFmtId="0" fontId="36" fillId="26" borderId="24" xfId="2" applyFont="1" applyFill="1" applyBorder="1" applyAlignment="1">
      <alignment horizontal="center"/>
    </xf>
    <xf numFmtId="0" fontId="36" fillId="26" borderId="25" xfId="2" applyFont="1" applyFill="1" applyBorder="1" applyAlignment="1">
      <alignment horizontal="center"/>
    </xf>
    <xf numFmtId="0" fontId="34" fillId="0" borderId="0" xfId="2" applyFont="1" applyFill="1" applyBorder="1" applyAlignment="1">
      <alignment horizontal="center"/>
    </xf>
    <xf numFmtId="14" fontId="36" fillId="26" borderId="16" xfId="2" applyNumberFormat="1" applyFont="1" applyFill="1" applyBorder="1" applyAlignment="1">
      <alignment horizontal="left"/>
    </xf>
    <xf numFmtId="0" fontId="36" fillId="26" borderId="15" xfId="2" applyFont="1" applyFill="1" applyBorder="1" applyAlignment="1">
      <alignment horizontal="center"/>
    </xf>
    <xf numFmtId="0" fontId="36" fillId="26" borderId="40" xfId="2" applyFont="1" applyFill="1" applyBorder="1" applyAlignment="1">
      <alignment horizontal="center"/>
    </xf>
    <xf numFmtId="0" fontId="36" fillId="26" borderId="16" xfId="2" applyFont="1" applyFill="1" applyBorder="1" applyAlignment="1">
      <alignment horizontal="center"/>
    </xf>
    <xf numFmtId="0" fontId="36" fillId="26" borderId="18" xfId="2" applyFont="1" applyFill="1" applyBorder="1" applyAlignment="1">
      <alignment horizontal="center"/>
    </xf>
    <xf numFmtId="0" fontId="36" fillId="26" borderId="17" xfId="2" applyFont="1" applyFill="1" applyBorder="1" applyAlignment="1">
      <alignment horizontal="center"/>
    </xf>
    <xf numFmtId="0" fontId="36" fillId="26" borderId="41" xfId="2" applyFont="1" applyFill="1" applyBorder="1" applyAlignment="1">
      <alignment horizontal="center"/>
    </xf>
    <xf numFmtId="14" fontId="36" fillId="26" borderId="14" xfId="4" applyNumberFormat="1" applyFont="1" applyFill="1" applyBorder="1" applyAlignment="1">
      <alignment horizontal="left"/>
    </xf>
    <xf numFmtId="0" fontId="36" fillId="26" borderId="26" xfId="4" applyFont="1" applyFill="1" applyBorder="1" applyAlignment="1">
      <alignment horizontal="center"/>
    </xf>
    <xf numFmtId="0" fontId="36" fillId="26" borderId="9" xfId="4" applyFont="1" applyFill="1" applyBorder="1" applyAlignment="1">
      <alignment horizontal="center"/>
    </xf>
    <xf numFmtId="0" fontId="36" fillId="26" borderId="35" xfId="4" applyFont="1" applyFill="1" applyBorder="1" applyAlignment="1">
      <alignment horizontal="center"/>
    </xf>
    <xf numFmtId="0" fontId="36" fillId="26" borderId="38" xfId="4" applyFont="1" applyFill="1" applyBorder="1" applyAlignment="1">
      <alignment horizontal="center"/>
    </xf>
    <xf numFmtId="0" fontId="36" fillId="26" borderId="39" xfId="4" applyFont="1" applyFill="1" applyBorder="1" applyAlignment="1">
      <alignment horizontal="center"/>
    </xf>
    <xf numFmtId="0" fontId="36" fillId="26" borderId="25" xfId="4" applyFont="1" applyFill="1" applyBorder="1" applyAlignment="1">
      <alignment horizontal="center"/>
    </xf>
    <xf numFmtId="0" fontId="34" fillId="0" borderId="0" xfId="4" applyFont="1" applyFill="1" applyBorder="1" applyAlignment="1">
      <alignment horizontal="center"/>
    </xf>
    <xf numFmtId="0" fontId="36" fillId="26" borderId="30" xfId="4" applyFont="1" applyFill="1" applyBorder="1" applyAlignment="1">
      <alignment horizontal="center"/>
    </xf>
    <xf numFmtId="0" fontId="36" fillId="26" borderId="6" xfId="4" applyFont="1" applyFill="1" applyBorder="1" applyAlignment="1">
      <alignment horizontal="center"/>
    </xf>
    <xf numFmtId="0" fontId="36" fillId="26" borderId="32" xfId="4" applyFont="1" applyFill="1" applyBorder="1" applyAlignment="1">
      <alignment horizontal="center"/>
    </xf>
    <xf numFmtId="0" fontId="36" fillId="26" borderId="33" xfId="4" applyFont="1" applyFill="1" applyBorder="1" applyAlignment="1">
      <alignment horizontal="center"/>
    </xf>
    <xf numFmtId="0" fontId="36" fillId="26" borderId="34" xfId="4" applyFont="1" applyFill="1" applyBorder="1" applyAlignment="1">
      <alignment horizontal="center"/>
    </xf>
    <xf numFmtId="0" fontId="36" fillId="26" borderId="3" xfId="4" applyFont="1" applyFill="1" applyBorder="1" applyAlignment="1">
      <alignment horizontal="center"/>
    </xf>
    <xf numFmtId="0" fontId="36" fillId="26" borderId="7" xfId="4" applyFont="1" applyFill="1" applyBorder="1" applyAlignment="1">
      <alignment horizontal="center"/>
    </xf>
    <xf numFmtId="0" fontId="36" fillId="26" borderId="36" xfId="4" applyFont="1" applyFill="1" applyBorder="1" applyAlignment="1">
      <alignment horizontal="center"/>
    </xf>
    <xf numFmtId="0" fontId="36" fillId="26" borderId="12" xfId="4" applyFont="1" applyFill="1" applyBorder="1" applyAlignment="1">
      <alignment horizontal="center"/>
    </xf>
    <xf numFmtId="0" fontId="36" fillId="26" borderId="21" xfId="4" applyFont="1" applyFill="1" applyBorder="1" applyAlignment="1">
      <alignment horizontal="center"/>
    </xf>
    <xf numFmtId="0" fontId="36" fillId="26" borderId="22" xfId="4" applyFont="1" applyFill="1" applyBorder="1" applyAlignment="1">
      <alignment horizontal="center"/>
    </xf>
    <xf numFmtId="0" fontId="36" fillId="26" borderId="20" xfId="4" applyFont="1" applyFill="1" applyBorder="1" applyAlignment="1">
      <alignment horizontal="center"/>
    </xf>
    <xf numFmtId="0" fontId="36" fillId="26" borderId="23" xfId="4" applyFont="1" applyFill="1" applyBorder="1" applyAlignment="1">
      <alignment horizontal="center"/>
    </xf>
    <xf numFmtId="0" fontId="36" fillId="26" borderId="24" xfId="4" applyFont="1" applyFill="1" applyBorder="1" applyAlignment="1">
      <alignment horizontal="center"/>
    </xf>
    <xf numFmtId="14" fontId="36" fillId="0" borderId="14" xfId="1" applyNumberFormat="1" applyFont="1" applyBorder="1" applyAlignment="1">
      <alignment horizontal="left"/>
    </xf>
    <xf numFmtId="0" fontId="36" fillId="0" borderId="26" xfId="1" applyFont="1" applyBorder="1" applyAlignment="1">
      <alignment horizontal="center"/>
    </xf>
    <xf numFmtId="0" fontId="36" fillId="0" borderId="27" xfId="1" applyFont="1" applyBorder="1" applyAlignment="1">
      <alignment horizontal="center"/>
    </xf>
    <xf numFmtId="0" fontId="36" fillId="0" borderId="14" xfId="1" applyFont="1" applyBorder="1" applyAlignment="1">
      <alignment horizontal="center"/>
    </xf>
    <xf numFmtId="0" fontId="36" fillId="0" borderId="28" xfId="1" applyFont="1" applyBorder="1" applyAlignment="1">
      <alignment horizontal="center"/>
    </xf>
    <xf numFmtId="0" fontId="36" fillId="0" borderId="29" xfId="1" applyFont="1" applyBorder="1" applyAlignment="1">
      <alignment horizontal="center"/>
    </xf>
    <xf numFmtId="0" fontId="36" fillId="0" borderId="19" xfId="1" applyFont="1" applyBorder="1" applyAlignment="1">
      <alignment horizontal="center"/>
    </xf>
    <xf numFmtId="0" fontId="34" fillId="0" borderId="0" xfId="1" applyFont="1" applyFill="1" applyBorder="1" applyAlignment="1">
      <alignment horizontal="center"/>
    </xf>
    <xf numFmtId="14" fontId="36" fillId="0" borderId="20" xfId="1" applyNumberFormat="1" applyFont="1" applyBorder="1" applyAlignment="1">
      <alignment horizontal="left"/>
    </xf>
    <xf numFmtId="0" fontId="36" fillId="0" borderId="30" xfId="1" applyFont="1" applyBorder="1" applyAlignment="1">
      <alignment horizontal="center"/>
    </xf>
    <xf numFmtId="0" fontId="36" fillId="0" borderId="31" xfId="1" applyFont="1" applyBorder="1" applyAlignment="1">
      <alignment horizontal="center"/>
    </xf>
    <xf numFmtId="0" fontId="36" fillId="0" borderId="32" xfId="1" applyFont="1" applyBorder="1" applyAlignment="1">
      <alignment horizontal="center"/>
    </xf>
    <xf numFmtId="0" fontId="36" fillId="0" borderId="33" xfId="1" applyFont="1" applyBorder="1" applyAlignment="1">
      <alignment horizontal="center"/>
    </xf>
    <xf numFmtId="0" fontId="36" fillId="0" borderId="34" xfId="1" applyFont="1" applyBorder="1" applyAlignment="1">
      <alignment horizontal="center"/>
    </xf>
    <xf numFmtId="0" fontId="36" fillId="0" borderId="7" xfId="1" applyFont="1" applyBorder="1" applyAlignment="1">
      <alignment horizontal="center"/>
    </xf>
    <xf numFmtId="14" fontId="36" fillId="0" borderId="35" xfId="1" applyNumberFormat="1" applyFont="1" applyBorder="1" applyAlignment="1">
      <alignment horizontal="left"/>
    </xf>
    <xf numFmtId="0" fontId="36" fillId="0" borderId="36" xfId="1" applyFont="1" applyBorder="1" applyAlignment="1">
      <alignment horizontal="center"/>
    </xf>
    <xf numFmtId="0" fontId="36" fillId="0" borderId="37" xfId="1" applyFont="1" applyBorder="1" applyAlignment="1">
      <alignment horizontal="center"/>
    </xf>
    <xf numFmtId="0" fontId="36" fillId="0" borderId="35" xfId="1" applyFont="1" applyBorder="1" applyAlignment="1">
      <alignment horizontal="center"/>
    </xf>
    <xf numFmtId="0" fontId="36" fillId="0" borderId="38" xfId="1" applyFont="1" applyBorder="1" applyAlignment="1">
      <alignment horizontal="center"/>
    </xf>
    <xf numFmtId="0" fontId="36" fillId="0" borderId="39" xfId="1" applyFont="1" applyBorder="1" applyAlignment="1">
      <alignment horizontal="center"/>
    </xf>
    <xf numFmtId="0" fontId="36" fillId="0" borderId="12" xfId="1" applyFont="1" applyBorder="1" applyAlignment="1">
      <alignment horizontal="center"/>
    </xf>
    <xf numFmtId="0" fontId="36" fillId="0" borderId="9" xfId="1" applyFont="1" applyBorder="1" applyAlignment="1">
      <alignment horizontal="center"/>
    </xf>
    <xf numFmtId="0" fontId="36" fillId="0" borderId="21" xfId="1" applyFont="1" applyBorder="1" applyAlignment="1">
      <alignment horizontal="center"/>
    </xf>
    <xf numFmtId="0" fontId="36" fillId="0" borderId="22" xfId="1" applyFont="1" applyBorder="1" applyAlignment="1">
      <alignment horizontal="center"/>
    </xf>
    <xf numFmtId="0" fontId="36" fillId="0" borderId="20" xfId="1" applyFont="1" applyBorder="1" applyAlignment="1">
      <alignment horizontal="center"/>
    </xf>
    <xf numFmtId="0" fontId="36" fillId="0" borderId="23" xfId="1" applyFont="1" applyBorder="1" applyAlignment="1">
      <alignment horizontal="center"/>
    </xf>
    <xf numFmtId="0" fontId="36" fillId="0" borderId="24" xfId="1" applyFont="1" applyBorder="1" applyAlignment="1">
      <alignment horizontal="center"/>
    </xf>
    <xf numFmtId="0" fontId="36" fillId="0" borderId="25" xfId="1" applyFont="1" applyBorder="1" applyAlignment="1">
      <alignment horizontal="center"/>
    </xf>
    <xf numFmtId="0" fontId="36" fillId="26" borderId="0" xfId="2" applyFont="1" applyFill="1"/>
    <xf numFmtId="0" fontId="34" fillId="0" borderId="39" xfId="2" applyFont="1" applyBorder="1" applyAlignment="1">
      <alignment horizontal="left"/>
    </xf>
    <xf numFmtId="0" fontId="34" fillId="0" borderId="39" xfId="2" quotePrefix="1" applyFont="1" applyBorder="1" applyAlignment="1">
      <alignment horizontal="left"/>
    </xf>
    <xf numFmtId="0" fontId="34" fillId="0" borderId="39" xfId="2" applyFont="1" applyBorder="1" applyAlignment="1">
      <alignment horizontal="center"/>
    </xf>
    <xf numFmtId="0" fontId="34" fillId="0" borderId="39" xfId="2" quotePrefix="1" applyFont="1" applyBorder="1" applyAlignment="1">
      <alignment horizontal="center"/>
    </xf>
    <xf numFmtId="0" fontId="34" fillId="0" borderId="39" xfId="2" applyFont="1" applyBorder="1"/>
    <xf numFmtId="0" fontId="34" fillId="0" borderId="0" xfId="2" applyFont="1"/>
    <xf numFmtId="0" fontId="43" fillId="0" borderId="0" xfId="2" applyFont="1" applyAlignment="1">
      <alignment horizontal="left"/>
    </xf>
    <xf numFmtId="0" fontId="43" fillId="0" borderId="0" xfId="2" applyFont="1" applyAlignment="1">
      <alignment horizontal="center"/>
    </xf>
    <xf numFmtId="14" fontId="43" fillId="0" borderId="0" xfId="2" applyNumberFormat="1" applyFont="1" applyAlignment="1">
      <alignment horizontal="center"/>
    </xf>
    <xf numFmtId="1" fontId="43" fillId="0" borderId="0" xfId="2" applyNumberFormat="1" applyFont="1" applyAlignment="1">
      <alignment horizontal="center"/>
    </xf>
    <xf numFmtId="14" fontId="34" fillId="0" borderId="0" xfId="2" applyNumberFormat="1" applyFont="1" applyAlignment="1">
      <alignment horizontal="center"/>
    </xf>
    <xf numFmtId="1" fontId="34" fillId="0" borderId="0" xfId="1" applyNumberFormat="1" applyFont="1" applyAlignment="1" applyProtection="1">
      <alignment horizontal="center"/>
    </xf>
    <xf numFmtId="0" fontId="46" fillId="0" borderId="51" xfId="0" applyFont="1" applyBorder="1" applyAlignment="1">
      <alignment horizontal="center" vertical="center"/>
    </xf>
    <xf numFmtId="0" fontId="46" fillId="0" borderId="51" xfId="0" applyFont="1" applyBorder="1" applyAlignment="1">
      <alignment horizontal="center" vertical="center" wrapText="1"/>
    </xf>
    <xf numFmtId="1" fontId="34" fillId="0" borderId="0" xfId="0" applyNumberFormat="1" applyFont="1" applyFill="1" applyBorder="1" applyAlignment="1" applyProtection="1">
      <alignment horizontal="left"/>
    </xf>
    <xf numFmtId="9" fontId="37" fillId="0" borderId="0" xfId="51" applyFont="1"/>
    <xf numFmtId="0" fontId="43" fillId="0" borderId="0" xfId="2" applyFont="1" applyFill="1" applyAlignment="1">
      <alignment horizontal="center"/>
    </xf>
    <xf numFmtId="0" fontId="34" fillId="0" borderId="0" xfId="2" applyFont="1" applyAlignment="1">
      <alignment horizontal="left"/>
    </xf>
    <xf numFmtId="0" fontId="34" fillId="26" borderId="0" xfId="2" applyFont="1" applyFill="1" applyAlignment="1">
      <alignment horizontal="left"/>
    </xf>
    <xf numFmtId="0" fontId="43" fillId="26" borderId="0" xfId="2" applyFont="1" applyFill="1" applyAlignment="1">
      <alignment horizontal="center"/>
    </xf>
    <xf numFmtId="0" fontId="44" fillId="0" borderId="0" xfId="2" applyFont="1" applyAlignment="1">
      <alignment horizontal="center" vertical="top" wrapText="1"/>
    </xf>
    <xf numFmtId="14" fontId="43" fillId="0" borderId="0" xfId="2" applyNumberFormat="1" applyFont="1" applyFill="1" applyAlignment="1">
      <alignment horizontal="center"/>
    </xf>
    <xf numFmtId="1" fontId="43" fillId="0" borderId="0" xfId="2" applyNumberFormat="1" applyFont="1" applyFill="1" applyAlignment="1">
      <alignment horizontal="center"/>
    </xf>
    <xf numFmtId="1" fontId="37" fillId="0" borderId="0" xfId="0" applyNumberFormat="1" applyFont="1"/>
    <xf numFmtId="1" fontId="43" fillId="26" borderId="0" xfId="2" applyNumberFormat="1" applyFont="1" applyFill="1" applyAlignment="1">
      <alignment horizontal="center"/>
    </xf>
    <xf numFmtId="14" fontId="34" fillId="0" borderId="0" xfId="2" applyNumberFormat="1" applyFont="1" applyFill="1" applyAlignment="1">
      <alignment horizontal="center"/>
    </xf>
    <xf numFmtId="1" fontId="34" fillId="0" borderId="0" xfId="2" applyNumberFormat="1" applyFont="1" applyAlignment="1">
      <alignment horizontal="center"/>
    </xf>
    <xf numFmtId="14" fontId="34" fillId="0" borderId="0" xfId="2" applyNumberFormat="1" applyFont="1" applyAlignment="1">
      <alignment horizontal="left"/>
    </xf>
    <xf numFmtId="0" fontId="43" fillId="0" borderId="0" xfId="2" applyFont="1" applyAlignment="1">
      <alignment horizontal="center" vertical="top"/>
    </xf>
    <xf numFmtId="0" fontId="43" fillId="0" borderId="0" xfId="2" applyFont="1" applyAlignment="1">
      <alignment horizontal="center" vertical="top" wrapText="1"/>
    </xf>
    <xf numFmtId="0" fontId="43" fillId="26" borderId="0" xfId="2" applyFont="1" applyFill="1" applyAlignment="1">
      <alignment horizontal="center" vertical="top" wrapText="1"/>
    </xf>
    <xf numFmtId="0" fontId="37" fillId="0" borderId="0" xfId="0" applyFont="1" applyAlignment="1">
      <alignment horizontal="center"/>
    </xf>
    <xf numFmtId="14" fontId="43" fillId="0" borderId="0" xfId="53" applyNumberFormat="1" applyFont="1"/>
    <xf numFmtId="0" fontId="43" fillId="0" borderId="0" xfId="53" applyFont="1"/>
    <xf numFmtId="0" fontId="36" fillId="0" borderId="0" xfId="53" applyFont="1"/>
    <xf numFmtId="15" fontId="43" fillId="0" borderId="0" xfId="53" applyNumberFormat="1" applyFont="1"/>
    <xf numFmtId="21" fontId="43" fillId="0" borderId="0" xfId="53" applyNumberFormat="1" applyFont="1"/>
    <xf numFmtId="0" fontId="43" fillId="0" borderId="0" xfId="53" applyFont="1" applyAlignment="1">
      <alignment horizontal="center"/>
    </xf>
    <xf numFmtId="0" fontId="36" fillId="0" borderId="0" xfId="53" applyFont="1" applyAlignment="1">
      <alignment horizontal="center"/>
    </xf>
    <xf numFmtId="1" fontId="43" fillId="0" borderId="0" xfId="53" applyNumberFormat="1" applyFont="1" applyAlignment="1">
      <alignment horizontal="center"/>
    </xf>
    <xf numFmtId="1" fontId="36" fillId="0" borderId="0" xfId="53" applyNumberFormat="1" applyFont="1" applyAlignment="1">
      <alignment horizontal="center"/>
    </xf>
    <xf numFmtId="1" fontId="34" fillId="0" borderId="0" xfId="53" applyNumberFormat="1" applyFont="1" applyAlignment="1">
      <alignment horizontal="center"/>
    </xf>
    <xf numFmtId="0" fontId="48" fillId="0" borderId="0" xfId="53" applyFont="1" applyAlignment="1">
      <alignment horizontal="center"/>
    </xf>
    <xf numFmtId="9" fontId="43" fillId="0" borderId="0" xfId="51" applyFont="1" applyAlignment="1">
      <alignment horizontal="center"/>
    </xf>
    <xf numFmtId="1" fontId="37" fillId="0" borderId="0" xfId="0" applyNumberFormat="1" applyFont="1" applyAlignment="1">
      <alignment horizontal="center"/>
    </xf>
    <xf numFmtId="0" fontId="37" fillId="0" borderId="0" xfId="0" applyFont="1" applyFill="1"/>
    <xf numFmtId="0" fontId="37" fillId="0" borderId="0" xfId="0" pivotButton="1" applyFont="1"/>
    <xf numFmtId="0" fontId="45" fillId="0" borderId="0" xfId="0" applyFont="1"/>
    <xf numFmtId="0" fontId="37" fillId="0" borderId="0" xfId="0" applyFont="1" applyAlignment="1">
      <alignment horizontal="left"/>
    </xf>
    <xf numFmtId="0" fontId="45" fillId="0" borderId="0" xfId="0" pivotButton="1" applyFont="1"/>
    <xf numFmtId="1" fontId="0" fillId="0" borderId="0" xfId="0" applyNumberFormat="1"/>
    <xf numFmtId="0" fontId="37" fillId="0" borderId="0" xfId="0" applyNumberFormat="1" applyFont="1"/>
    <xf numFmtId="0" fontId="43" fillId="26" borderId="0" xfId="2" applyFont="1" applyFill="1"/>
    <xf numFmtId="9" fontId="37" fillId="0" borderId="0" xfId="51" applyFont="1" applyAlignment="1">
      <alignment horizontal="center"/>
    </xf>
    <xf numFmtId="0" fontId="0" fillId="0" borderId="0" xfId="0" applyAlignment="1">
      <alignment horizontal="center"/>
    </xf>
    <xf numFmtId="0" fontId="7" fillId="0" borderId="0" xfId="0" applyFont="1"/>
    <xf numFmtId="9" fontId="0" fillId="0" borderId="0" xfId="51" applyFont="1"/>
    <xf numFmtId="1" fontId="37" fillId="0" borderId="0" xfId="1" applyNumberFormat="1" applyFont="1" applyFill="1" applyBorder="1" applyAlignment="1" applyProtection="1"/>
    <xf numFmtId="0" fontId="36" fillId="0" borderId="0" xfId="2" applyFont="1" applyBorder="1"/>
    <xf numFmtId="0" fontId="34" fillId="0" borderId="0" xfId="2" applyFont="1" applyBorder="1" applyAlignment="1">
      <alignment horizontal="left"/>
    </xf>
    <xf numFmtId="0" fontId="34" fillId="0" borderId="0" xfId="2" quotePrefix="1" applyFont="1" applyBorder="1" applyAlignment="1">
      <alignment horizontal="left"/>
    </xf>
    <xf numFmtId="0" fontId="34" fillId="0" borderId="0" xfId="2" applyFont="1" applyBorder="1" applyAlignment="1">
      <alignment horizontal="center"/>
    </xf>
    <xf numFmtId="0" fontId="34" fillId="0" borderId="0" xfId="2" quotePrefix="1" applyFont="1" applyBorder="1" applyAlignment="1">
      <alignment horizontal="center"/>
    </xf>
    <xf numFmtId="0" fontId="37" fillId="0" borderId="0" xfId="0" applyFont="1" applyAlignment="1">
      <alignment horizontal="right"/>
    </xf>
    <xf numFmtId="0" fontId="49" fillId="0" borderId="0" xfId="0" applyFont="1"/>
    <xf numFmtId="0" fontId="34" fillId="0" borderId="0" xfId="0" applyFont="1"/>
    <xf numFmtId="0" fontId="34" fillId="0" borderId="0" xfId="0" applyFont="1" applyAlignment="1">
      <alignment horizontal="right"/>
    </xf>
    <xf numFmtId="9" fontId="34" fillId="0" borderId="0" xfId="51" applyFont="1"/>
    <xf numFmtId="0" fontId="36" fillId="0" borderId="0" xfId="0" applyFont="1" applyFill="1" applyBorder="1" applyAlignment="1" applyProtection="1">
      <alignment horizontal="center"/>
    </xf>
    <xf numFmtId="164" fontId="36" fillId="0" borderId="0" xfId="0" applyNumberFormat="1" applyFont="1" applyFill="1" applyBorder="1" applyAlignment="1" applyProtection="1">
      <alignment horizontal="center"/>
    </xf>
    <xf numFmtId="22" fontId="36" fillId="0" borderId="0" xfId="0" applyNumberFormat="1" applyFont="1" applyFill="1" applyBorder="1" applyAlignment="1" applyProtection="1">
      <alignment horizontal="center"/>
    </xf>
    <xf numFmtId="0" fontId="37" fillId="0" borderId="0" xfId="0" pivotButton="1" applyFont="1" applyAlignment="1">
      <alignment horizontal="center"/>
    </xf>
    <xf numFmtId="0" fontId="37" fillId="0" borderId="0" xfId="0" applyNumberFormat="1" applyFont="1" applyAlignment="1">
      <alignment horizontal="center"/>
    </xf>
    <xf numFmtId="0" fontId="42" fillId="0" borderId="0" xfId="0" applyNumberFormat="1" applyFont="1" applyAlignment="1">
      <alignment horizontal="center"/>
    </xf>
    <xf numFmtId="0" fontId="51" fillId="0" borderId="0" xfId="55" applyFont="1" applyAlignment="1"/>
    <xf numFmtId="0" fontId="51" fillId="0" borderId="0" xfId="55" applyFont="1" applyBorder="1" applyAlignment="1">
      <alignment horizontal="center"/>
    </xf>
    <xf numFmtId="0" fontId="52" fillId="0" borderId="0" xfId="55" applyFont="1" applyAlignment="1"/>
    <xf numFmtId="0" fontId="50" fillId="0" borderId="0" xfId="55" applyAlignment="1"/>
    <xf numFmtId="0" fontId="53" fillId="0" borderId="0" xfId="55" applyFont="1" applyAlignment="1"/>
    <xf numFmtId="0" fontId="53" fillId="0" borderId="0" xfId="55" applyFont="1" applyBorder="1" applyAlignment="1">
      <alignment horizontal="center"/>
    </xf>
    <xf numFmtId="0" fontId="52" fillId="0" borderId="0" xfId="55" applyFont="1" applyBorder="1" applyAlignment="1"/>
    <xf numFmtId="0" fontId="54" fillId="0" borderId="0" xfId="55" applyFont="1" applyAlignment="1">
      <alignment wrapText="1"/>
    </xf>
    <xf numFmtId="0" fontId="52" fillId="0" borderId="0" xfId="55" applyFont="1" applyAlignment="1">
      <alignment horizontal="left"/>
    </xf>
    <xf numFmtId="0" fontId="52" fillId="0" borderId="0" xfId="55" applyFont="1" applyAlignment="1">
      <alignment horizontal="center"/>
    </xf>
    <xf numFmtId="0" fontId="50" fillId="0" borderId="0" xfId="55" applyBorder="1" applyAlignment="1"/>
    <xf numFmtId="0" fontId="50" fillId="0" borderId="0" xfId="55" applyFill="1" applyBorder="1" applyAlignment="1"/>
    <xf numFmtId="0" fontId="55" fillId="0" borderId="0" xfId="55" applyFont="1" applyFill="1" applyBorder="1" applyAlignment="1"/>
    <xf numFmtId="0" fontId="57" fillId="0" borderId="0" xfId="55" applyFont="1" applyAlignment="1"/>
    <xf numFmtId="3" fontId="57" fillId="0" borderId="0" xfId="55" applyNumberFormat="1" applyFont="1" applyAlignment="1">
      <alignment horizontal="right"/>
    </xf>
    <xf numFmtId="0" fontId="57" fillId="0" borderId="0" xfId="55" applyFont="1" applyAlignment="1">
      <alignment horizontal="center"/>
    </xf>
    <xf numFmtId="1" fontId="57" fillId="0" borderId="0" xfId="55" applyNumberFormat="1" applyFont="1" applyAlignment="1">
      <alignment horizontal="center"/>
    </xf>
    <xf numFmtId="0" fontId="58" fillId="0" borderId="0" xfId="55" applyFont="1" applyAlignment="1"/>
    <xf numFmtId="3" fontId="58" fillId="0" borderId="0" xfId="55" applyNumberFormat="1" applyFont="1" applyAlignment="1">
      <alignment horizontal="right"/>
    </xf>
    <xf numFmtId="0" fontId="58" fillId="0" borderId="0" xfId="55" applyFont="1" applyAlignment="1">
      <alignment horizontal="center"/>
    </xf>
    <xf numFmtId="1" fontId="58" fillId="0" borderId="0" xfId="55" applyNumberFormat="1" applyFont="1" applyAlignment="1">
      <alignment horizontal="center"/>
    </xf>
    <xf numFmtId="0" fontId="59" fillId="0" borderId="0" xfId="55" applyFont="1" applyAlignment="1"/>
    <xf numFmtId="3" fontId="60" fillId="0" borderId="62" xfId="55" applyNumberFormat="1" applyFont="1" applyBorder="1" applyAlignment="1">
      <alignment horizontal="right" wrapText="1"/>
    </xf>
    <xf numFmtId="0" fontId="59" fillId="0" borderId="67" xfId="55" applyFont="1" applyFill="1" applyBorder="1" applyAlignment="1"/>
    <xf numFmtId="0" fontId="59" fillId="0" borderId="54" xfId="55" applyFont="1" applyFill="1" applyBorder="1" applyAlignment="1"/>
    <xf numFmtId="0" fontId="59" fillId="0" borderId="55" xfId="55" applyFont="1" applyFill="1" applyBorder="1" applyAlignment="1"/>
    <xf numFmtId="3" fontId="59" fillId="0" borderId="55" xfId="55" applyNumberFormat="1" applyFont="1" applyFill="1" applyBorder="1" applyAlignment="1">
      <alignment horizontal="right"/>
    </xf>
    <xf numFmtId="0" fontId="59" fillId="0" borderId="55" xfId="55" applyFont="1" applyFill="1" applyBorder="1" applyAlignment="1">
      <alignment horizontal="center"/>
    </xf>
    <xf numFmtId="1" fontId="59" fillId="0" borderId="55" xfId="55" applyNumberFormat="1" applyFont="1" applyFill="1" applyBorder="1" applyAlignment="1">
      <alignment horizontal="center"/>
    </xf>
    <xf numFmtId="0" fontId="59" fillId="0" borderId="57" xfId="55" applyFont="1" applyFill="1" applyBorder="1" applyAlignment="1">
      <alignment horizontal="center"/>
    </xf>
    <xf numFmtId="0" fontId="59" fillId="0" borderId="69" xfId="55" applyFont="1" applyFill="1" applyBorder="1" applyAlignment="1"/>
    <xf numFmtId="0" fontId="59" fillId="0" borderId="70" xfId="55" applyFont="1" applyFill="1" applyBorder="1" applyAlignment="1"/>
    <xf numFmtId="0" fontId="59" fillId="0" borderId="68" xfId="55" applyFont="1" applyFill="1" applyBorder="1" applyAlignment="1"/>
    <xf numFmtId="3" fontId="59" fillId="0" borderId="68" xfId="55" applyNumberFormat="1" applyFont="1" applyFill="1" applyBorder="1" applyAlignment="1">
      <alignment horizontal="right"/>
    </xf>
    <xf numFmtId="0" fontId="59" fillId="0" borderId="68" xfId="55" applyFont="1" applyFill="1" applyBorder="1" applyAlignment="1">
      <alignment horizontal="center"/>
    </xf>
    <xf numFmtId="1" fontId="59" fillId="0" borderId="68" xfId="55" applyNumberFormat="1" applyFont="1" applyFill="1" applyBorder="1" applyAlignment="1">
      <alignment horizontal="center"/>
    </xf>
    <xf numFmtId="0" fontId="59" fillId="0" borderId="71" xfId="55" applyFont="1" applyFill="1" applyBorder="1" applyAlignment="1">
      <alignment horizontal="center"/>
    </xf>
    <xf numFmtId="0" fontId="59" fillId="0" borderId="73" xfId="55" applyFont="1" applyFill="1" applyBorder="1" applyAlignment="1"/>
    <xf numFmtId="0" fontId="59" fillId="0" borderId="74" xfId="55" applyFont="1" applyFill="1" applyBorder="1" applyAlignment="1"/>
    <xf numFmtId="0" fontId="59" fillId="0" borderId="75" xfId="55" applyFont="1" applyFill="1" applyBorder="1" applyAlignment="1"/>
    <xf numFmtId="3" fontId="59" fillId="0" borderId="75" xfId="55" applyNumberFormat="1" applyFont="1" applyFill="1" applyBorder="1" applyAlignment="1">
      <alignment horizontal="right"/>
    </xf>
    <xf numFmtId="0" fontId="59" fillId="0" borderId="75" xfId="55" applyFont="1" applyFill="1" applyBorder="1" applyAlignment="1">
      <alignment horizontal="center"/>
    </xf>
    <xf numFmtId="1" fontId="59" fillId="0" borderId="75" xfId="55" applyNumberFormat="1" applyFont="1" applyFill="1" applyBorder="1" applyAlignment="1">
      <alignment horizontal="center"/>
    </xf>
    <xf numFmtId="0" fontId="59" fillId="0" borderId="76" xfId="55" applyFont="1" applyFill="1" applyBorder="1" applyAlignment="1">
      <alignment horizontal="center"/>
    </xf>
    <xf numFmtId="0" fontId="59" fillId="0" borderId="78" xfId="55" applyFont="1" applyFill="1" applyBorder="1" applyAlignment="1"/>
    <xf numFmtId="0" fontId="59" fillId="0" borderId="62" xfId="55" applyFont="1" applyFill="1" applyBorder="1" applyAlignment="1"/>
    <xf numFmtId="3" fontId="59" fillId="0" borderId="62" xfId="55" applyNumberFormat="1" applyFont="1" applyFill="1" applyBorder="1" applyAlignment="1">
      <alignment horizontal="right"/>
    </xf>
    <xf numFmtId="0" fontId="59" fillId="0" borderId="62" xfId="55" applyFont="1" applyFill="1" applyBorder="1" applyAlignment="1">
      <alignment horizontal="center"/>
    </xf>
    <xf numFmtId="1" fontId="59" fillId="0" borderId="62" xfId="55" applyNumberFormat="1" applyFont="1" applyFill="1" applyBorder="1" applyAlignment="1">
      <alignment horizontal="center"/>
    </xf>
    <xf numFmtId="0" fontId="59" fillId="0" borderId="64" xfId="55" applyFont="1" applyFill="1" applyBorder="1" applyAlignment="1">
      <alignment horizontal="center"/>
    </xf>
    <xf numFmtId="0" fontId="59" fillId="0" borderId="0" xfId="55" applyFont="1" applyFill="1" applyAlignment="1"/>
    <xf numFmtId="3" fontId="59" fillId="0" borderId="0" xfId="55" applyNumberFormat="1" applyFont="1" applyFill="1" applyAlignment="1">
      <alignment horizontal="right"/>
    </xf>
    <xf numFmtId="0" fontId="61" fillId="0" borderId="0" xfId="55" applyFont="1" applyFill="1" applyAlignment="1"/>
    <xf numFmtId="0" fontId="61" fillId="0" borderId="0" xfId="55" applyFont="1" applyAlignment="1"/>
    <xf numFmtId="9" fontId="59" fillId="0" borderId="39" xfId="55" applyNumberFormat="1" applyFont="1" applyFill="1" applyBorder="1" applyAlignment="1">
      <alignment horizontal="center"/>
    </xf>
    <xf numFmtId="0" fontId="59" fillId="0" borderId="39" xfId="55" applyFont="1" applyFill="1" applyBorder="1" applyAlignment="1">
      <alignment horizontal="center"/>
    </xf>
    <xf numFmtId="0" fontId="60" fillId="0" borderId="39" xfId="55" applyFont="1" applyBorder="1" applyAlignment="1">
      <alignment horizontal="center" wrapText="1"/>
    </xf>
    <xf numFmtId="0" fontId="57" fillId="0" borderId="0" xfId="55" applyFont="1" applyAlignment="1">
      <alignment horizontal="left"/>
    </xf>
    <xf numFmtId="0" fontId="58" fillId="0" borderId="0" xfId="55" applyFont="1" applyAlignment="1">
      <alignment horizontal="left"/>
    </xf>
    <xf numFmtId="0" fontId="59" fillId="0" borderId="54" xfId="55" applyFont="1" applyBorder="1" applyAlignment="1">
      <alignment horizontal="center"/>
    </xf>
    <xf numFmtId="0" fontId="59" fillId="0" borderId="55" xfId="55" applyFont="1" applyBorder="1" applyAlignment="1">
      <alignment horizontal="center"/>
    </xf>
    <xf numFmtId="1" fontId="59" fillId="0" borderId="55" xfId="55" applyNumberFormat="1" applyFont="1" applyBorder="1" applyAlignment="1">
      <alignment horizontal="center"/>
    </xf>
    <xf numFmtId="0" fontId="59" fillId="29" borderId="55" xfId="55" applyFont="1" applyFill="1" applyBorder="1" applyAlignment="1">
      <alignment horizontal="center"/>
    </xf>
    <xf numFmtId="0" fontId="59" fillId="0" borderId="55" xfId="55" applyFont="1" applyBorder="1" applyAlignment="1"/>
    <xf numFmtId="0" fontId="59" fillId="0" borderId="68" xfId="55" applyFont="1" applyBorder="1" applyAlignment="1">
      <alignment horizontal="left"/>
    </xf>
    <xf numFmtId="0" fontId="59" fillId="0" borderId="59" xfId="55" applyFont="1" applyBorder="1" applyAlignment="1">
      <alignment horizontal="left"/>
    </xf>
    <xf numFmtId="0" fontId="59" fillId="0" borderId="70" xfId="55" applyFont="1" applyBorder="1" applyAlignment="1">
      <alignment horizontal="center"/>
    </xf>
    <xf numFmtId="0" fontId="59" fillId="0" borderId="68" xfId="55" applyFont="1" applyBorder="1" applyAlignment="1">
      <alignment horizontal="center"/>
    </xf>
    <xf numFmtId="1" fontId="59" fillId="0" borderId="68" xfId="55" applyNumberFormat="1" applyFont="1" applyBorder="1" applyAlignment="1">
      <alignment horizontal="center"/>
    </xf>
    <xf numFmtId="0" fontId="59" fillId="29" borderId="68" xfId="55" applyFont="1" applyFill="1" applyBorder="1" applyAlignment="1">
      <alignment horizontal="center"/>
    </xf>
    <xf numFmtId="0" fontId="59" fillId="0" borderId="68" xfId="55" applyFont="1" applyBorder="1" applyAlignment="1"/>
    <xf numFmtId="0" fontId="59" fillId="0" borderId="72" xfId="55" applyFont="1" applyBorder="1" applyAlignment="1">
      <alignment horizontal="left"/>
    </xf>
    <xf numFmtId="0" fontId="59" fillId="30" borderId="68" xfId="55" applyFont="1" applyFill="1" applyBorder="1" applyAlignment="1">
      <alignment horizontal="center"/>
    </xf>
    <xf numFmtId="1" fontId="59" fillId="0" borderId="68" xfId="55" quotePrefix="1" applyNumberFormat="1" applyFont="1" applyBorder="1" applyAlignment="1">
      <alignment horizontal="center"/>
    </xf>
    <xf numFmtId="1" fontId="59" fillId="0" borderId="70" xfId="55" applyNumberFormat="1" applyFont="1" applyBorder="1" applyAlignment="1">
      <alignment horizontal="center"/>
    </xf>
    <xf numFmtId="0" fontId="59" fillId="31" borderId="68" xfId="55" applyFont="1" applyFill="1" applyBorder="1" applyAlignment="1">
      <alignment horizontal="center"/>
    </xf>
    <xf numFmtId="0" fontId="59" fillId="32" borderId="68" xfId="55" applyFont="1" applyFill="1" applyBorder="1" applyAlignment="1">
      <alignment horizontal="center"/>
    </xf>
    <xf numFmtId="0" fontId="59" fillId="28" borderId="68" xfId="55" applyFont="1" applyFill="1" applyBorder="1" applyAlignment="1">
      <alignment horizontal="center"/>
    </xf>
    <xf numFmtId="0" fontId="59" fillId="33" borderId="68" xfId="55" applyFont="1" applyFill="1" applyBorder="1" applyAlignment="1">
      <alignment horizontal="center"/>
    </xf>
    <xf numFmtId="0" fontId="59" fillId="0" borderId="74" xfId="55" applyFont="1" applyBorder="1" applyAlignment="1">
      <alignment horizontal="center"/>
    </xf>
    <xf numFmtId="0" fontId="59" fillId="0" borderId="75" xfId="55" applyFont="1" applyBorder="1" applyAlignment="1">
      <alignment horizontal="center"/>
    </xf>
    <xf numFmtId="1" fontId="59" fillId="0" borderId="75" xfId="55" quotePrefix="1" applyNumberFormat="1" applyFont="1" applyBorder="1" applyAlignment="1">
      <alignment horizontal="center"/>
    </xf>
    <xf numFmtId="0" fontId="59" fillId="33" borderId="75" xfId="55" applyFont="1" applyFill="1" applyBorder="1" applyAlignment="1">
      <alignment horizontal="center"/>
    </xf>
    <xf numFmtId="0" fontId="59" fillId="0" borderId="75" xfId="55" applyFont="1" applyBorder="1" applyAlignment="1"/>
    <xf numFmtId="0" fontId="59" fillId="0" borderId="75" xfId="55" applyFont="1" applyBorder="1" applyAlignment="1">
      <alignment horizontal="left"/>
    </xf>
    <xf numFmtId="0" fontId="59" fillId="0" borderId="77" xfId="55" applyFont="1" applyBorder="1" applyAlignment="1">
      <alignment horizontal="left"/>
    </xf>
    <xf numFmtId="0" fontId="59" fillId="34" borderId="68" xfId="55" applyFont="1" applyFill="1" applyBorder="1" applyAlignment="1">
      <alignment horizontal="center"/>
    </xf>
    <xf numFmtId="16" fontId="59" fillId="0" borderId="68" xfId="55" applyNumberFormat="1" applyFont="1" applyBorder="1" applyAlignment="1">
      <alignment horizontal="left"/>
    </xf>
    <xf numFmtId="1" fontId="59" fillId="0" borderId="61" xfId="55" applyNumberFormat="1" applyFont="1" applyBorder="1" applyAlignment="1">
      <alignment horizontal="center"/>
    </xf>
    <xf numFmtId="1" fontId="59" fillId="0" borderId="62" xfId="55" applyNumberFormat="1" applyFont="1" applyBorder="1" applyAlignment="1">
      <alignment horizontal="center"/>
    </xf>
    <xf numFmtId="0" fontId="59" fillId="0" borderId="62" xfId="55" applyFont="1" applyBorder="1" applyAlignment="1">
      <alignment horizontal="center"/>
    </xf>
    <xf numFmtId="0" fontId="59" fillId="34" borderId="62" xfId="55" applyFont="1" applyFill="1" applyBorder="1" applyAlignment="1">
      <alignment horizontal="center"/>
    </xf>
    <xf numFmtId="0" fontId="59" fillId="0" borderId="62" xfId="55" applyFont="1" applyBorder="1" applyAlignment="1"/>
    <xf numFmtId="0" fontId="59" fillId="0" borderId="66" xfId="55" applyFont="1" applyBorder="1" applyAlignment="1">
      <alignment horizontal="left"/>
    </xf>
    <xf numFmtId="0" fontId="36" fillId="0" borderId="0" xfId="55" applyFont="1" applyAlignment="1"/>
    <xf numFmtId="0" fontId="62" fillId="0" borderId="0" xfId="55" applyFont="1" applyFill="1" applyAlignment="1"/>
    <xf numFmtId="0" fontId="64" fillId="0" borderId="39" xfId="55" applyFont="1" applyFill="1" applyBorder="1" applyAlignment="1">
      <alignment horizontal="center"/>
    </xf>
    <xf numFmtId="0" fontId="64" fillId="0" borderId="64" xfId="55" applyFont="1" applyFill="1" applyBorder="1" applyAlignment="1">
      <alignment horizontal="center"/>
    </xf>
    <xf numFmtId="0" fontId="48" fillId="0" borderId="0" xfId="55" applyFont="1" applyFill="1" applyBorder="1" applyAlignment="1">
      <alignment horizontal="center"/>
    </xf>
    <xf numFmtId="1" fontId="48" fillId="0" borderId="0" xfId="55" applyNumberFormat="1" applyFont="1" applyFill="1" applyAlignment="1">
      <alignment horizontal="center"/>
    </xf>
    <xf numFmtId="1" fontId="48" fillId="0" borderId="0" xfId="55" applyNumberFormat="1" applyFont="1" applyFill="1" applyBorder="1" applyAlignment="1">
      <alignment horizontal="center"/>
    </xf>
    <xf numFmtId="0" fontId="65" fillId="0" borderId="0" xfId="55" applyFont="1" applyAlignment="1"/>
    <xf numFmtId="0" fontId="65" fillId="0" borderId="0" xfId="55" applyFont="1" applyBorder="1" applyAlignment="1"/>
    <xf numFmtId="0" fontId="48" fillId="0" borderId="0" xfId="55" applyFont="1" applyFill="1" applyBorder="1" applyAlignment="1"/>
    <xf numFmtId="0" fontId="65" fillId="0" borderId="0" xfId="55" applyFont="1" applyFill="1" applyBorder="1" applyAlignment="1"/>
    <xf numFmtId="0" fontId="64" fillId="0" borderId="0" xfId="55" applyFont="1" applyBorder="1" applyAlignment="1"/>
    <xf numFmtId="9" fontId="64" fillId="0" borderId="39" xfId="55" applyNumberFormat="1" applyFont="1" applyFill="1" applyBorder="1" applyAlignment="1">
      <alignment horizontal="center"/>
    </xf>
    <xf numFmtId="9" fontId="64" fillId="0" borderId="64" xfId="51" applyFont="1" applyFill="1" applyBorder="1" applyAlignment="1">
      <alignment horizontal="center"/>
    </xf>
    <xf numFmtId="0" fontId="48" fillId="0" borderId="0" xfId="55" applyFont="1" applyFill="1" applyAlignment="1">
      <alignment horizontal="right"/>
    </xf>
    <xf numFmtId="0" fontId="48" fillId="0" borderId="0" xfId="55" applyFont="1" applyFill="1" applyAlignment="1"/>
    <xf numFmtId="0" fontId="48" fillId="0" borderId="0" xfId="55" applyFont="1" applyFill="1" applyBorder="1" applyAlignment="1">
      <alignment horizontal="right"/>
    </xf>
    <xf numFmtId="9" fontId="64" fillId="0" borderId="39" xfId="56" applyFont="1" applyBorder="1" applyAlignment="1">
      <alignment horizontal="center"/>
    </xf>
    <xf numFmtId="0" fontId="64" fillId="0" borderId="39" xfId="56" applyNumberFormat="1" applyFont="1" applyBorder="1" applyAlignment="1">
      <alignment horizontal="center"/>
    </xf>
    <xf numFmtId="9" fontId="48" fillId="0" borderId="0" xfId="56" applyFont="1" applyAlignment="1">
      <alignment horizontal="center"/>
    </xf>
    <xf numFmtId="1" fontId="48" fillId="0" borderId="0" xfId="55" applyNumberFormat="1" applyFont="1" applyAlignment="1">
      <alignment horizontal="center"/>
    </xf>
    <xf numFmtId="0" fontId="48" fillId="0" borderId="0" xfId="55" applyFont="1" applyBorder="1" applyAlignment="1"/>
    <xf numFmtId="9" fontId="48" fillId="0" borderId="0" xfId="56" applyFont="1" applyBorder="1" applyAlignment="1"/>
    <xf numFmtId="0" fontId="66" fillId="0" borderId="0" xfId="55" applyFont="1" applyBorder="1" applyAlignment="1">
      <alignment horizontal="center"/>
    </xf>
    <xf numFmtId="0" fontId="67" fillId="0" borderId="0" xfId="55" applyFont="1" applyBorder="1" applyAlignment="1">
      <alignment horizontal="center"/>
    </xf>
    <xf numFmtId="0" fontId="63" fillId="0" borderId="39" xfId="55" applyFont="1" applyBorder="1" applyAlignment="1">
      <alignment horizontal="center" wrapText="1"/>
    </xf>
    <xf numFmtId="9" fontId="64" fillId="0" borderId="39" xfId="56" applyFont="1" applyFill="1" applyBorder="1" applyAlignment="1">
      <alignment horizontal="center"/>
    </xf>
    <xf numFmtId="9" fontId="48" fillId="0" borderId="0" xfId="56" applyFont="1" applyFill="1" applyAlignment="1">
      <alignment horizontal="center"/>
    </xf>
    <xf numFmtId="9" fontId="48" fillId="0" borderId="0" xfId="56" applyFont="1" applyFill="1" applyAlignment="1"/>
    <xf numFmtId="1" fontId="48" fillId="0" borderId="0" xfId="55" applyNumberFormat="1" applyFont="1" applyFill="1" applyAlignment="1"/>
    <xf numFmtId="0" fontId="48" fillId="0" borderId="0" xfId="55" applyFont="1" applyFill="1" applyAlignment="1">
      <alignment horizontal="center"/>
    </xf>
    <xf numFmtId="0" fontId="48" fillId="0" borderId="0" xfId="55" applyFont="1" applyAlignment="1">
      <alignment horizontal="center"/>
    </xf>
    <xf numFmtId="9" fontId="48" fillId="0" borderId="0" xfId="56" applyFont="1" applyAlignment="1"/>
    <xf numFmtId="0" fontId="48" fillId="0" borderId="0" xfId="55" applyFont="1" applyAlignment="1"/>
    <xf numFmtId="1" fontId="48" fillId="0" borderId="0" xfId="55" applyNumberFormat="1" applyFont="1" applyAlignment="1"/>
    <xf numFmtId="0" fontId="65" fillId="0" borderId="0" xfId="55" applyFont="1" applyFill="1" applyAlignment="1"/>
    <xf numFmtId="9" fontId="48" fillId="0" borderId="0" xfId="55" applyNumberFormat="1" applyFont="1" applyFill="1" applyBorder="1" applyAlignment="1">
      <alignment horizontal="center"/>
    </xf>
    <xf numFmtId="22" fontId="37" fillId="0" borderId="0" xfId="0" applyNumberFormat="1" applyFont="1" applyFill="1" applyBorder="1" applyAlignment="1">
      <alignment horizontal="left"/>
    </xf>
    <xf numFmtId="0" fontId="0" fillId="0" borderId="0" xfId="0" applyFill="1" applyAlignment="1">
      <alignment horizontal="center"/>
    </xf>
    <xf numFmtId="0" fontId="34" fillId="0" borderId="0" xfId="57" applyFont="1" applyAlignment="1">
      <alignment horizontal="left"/>
    </xf>
    <xf numFmtId="0" fontId="43" fillId="0" borderId="0" xfId="57" applyFont="1"/>
    <xf numFmtId="0" fontId="43" fillId="0" borderId="0" xfId="57" applyFont="1" applyAlignment="1">
      <alignment horizontal="center"/>
    </xf>
    <xf numFmtId="0" fontId="43" fillId="0" borderId="0" xfId="57" applyFont="1" applyFill="1"/>
    <xf numFmtId="0" fontId="68" fillId="0" borderId="0" xfId="58" applyFont="1"/>
    <xf numFmtId="0" fontId="44" fillId="0" borderId="0" xfId="57" applyFont="1"/>
    <xf numFmtId="0" fontId="41" fillId="0" borderId="0" xfId="57" applyFont="1"/>
    <xf numFmtId="0" fontId="70" fillId="0" borderId="0" xfId="57" applyFont="1"/>
    <xf numFmtId="0" fontId="43" fillId="0" borderId="0" xfId="57" applyFont="1" applyAlignment="1">
      <alignment horizontal="left"/>
    </xf>
    <xf numFmtId="0" fontId="34" fillId="0" borderId="0" xfId="57" applyFont="1" applyAlignment="1">
      <alignment horizontal="center"/>
    </xf>
    <xf numFmtId="0" fontId="36" fillId="0" borderId="0" xfId="57" applyFont="1" applyAlignment="1">
      <alignment horizontal="center"/>
    </xf>
    <xf numFmtId="0" fontId="34" fillId="35" borderId="0" xfId="57" applyFont="1" applyFill="1" applyAlignment="1">
      <alignment horizontal="center"/>
    </xf>
    <xf numFmtId="0" fontId="34" fillId="0" borderId="0" xfId="57" applyFont="1" applyFill="1" applyAlignment="1">
      <alignment horizontal="center"/>
    </xf>
    <xf numFmtId="0" fontId="36" fillId="0" borderId="0" xfId="57" applyFont="1" applyAlignment="1">
      <alignment horizontal="left"/>
    </xf>
    <xf numFmtId="1" fontId="34" fillId="0" borderId="0" xfId="57" applyNumberFormat="1" applyFont="1" applyAlignment="1">
      <alignment horizontal="center"/>
    </xf>
    <xf numFmtId="0" fontId="41" fillId="4" borderId="0" xfId="57" applyFont="1" applyFill="1" applyAlignment="1">
      <alignment horizontal="center"/>
    </xf>
    <xf numFmtId="1" fontId="41" fillId="4" borderId="0" xfId="57" applyNumberFormat="1" applyFont="1" applyFill="1" applyAlignment="1">
      <alignment horizontal="center"/>
    </xf>
    <xf numFmtId="0" fontId="48" fillId="0" borderId="0" xfId="57" applyFont="1" applyFill="1" applyBorder="1" applyAlignment="1">
      <alignment horizontal="center"/>
    </xf>
    <xf numFmtId="3" fontId="62" fillId="0" borderId="0" xfId="57" applyNumberFormat="1" applyFont="1" applyFill="1" applyBorder="1" applyAlignment="1">
      <alignment horizontal="center"/>
    </xf>
    <xf numFmtId="0" fontId="62" fillId="0" borderId="0" xfId="57" applyFont="1" applyFill="1" applyBorder="1" applyAlignment="1">
      <alignment horizontal="center"/>
    </xf>
    <xf numFmtId="0" fontId="44" fillId="0" borderId="0" xfId="57" applyFont="1" applyAlignment="1">
      <alignment horizontal="left"/>
    </xf>
    <xf numFmtId="1" fontId="48" fillId="0" borderId="0" xfId="57" applyNumberFormat="1" applyFont="1" applyFill="1" applyBorder="1" applyAlignment="1">
      <alignment horizontal="center"/>
    </xf>
    <xf numFmtId="0" fontId="48" fillId="0" borderId="0" xfId="57" applyFont="1" applyFill="1" applyBorder="1" applyAlignment="1">
      <alignment horizontal="left"/>
    </xf>
    <xf numFmtId="1" fontId="43" fillId="0" borderId="0" xfId="57" applyNumberFormat="1" applyFont="1"/>
    <xf numFmtId="0" fontId="41" fillId="0" borderId="0" xfId="57" applyFont="1" applyFill="1" applyAlignment="1">
      <alignment horizontal="center"/>
    </xf>
    <xf numFmtId="1" fontId="41" fillId="0" borderId="0" xfId="57" applyNumberFormat="1" applyFont="1" applyFill="1" applyAlignment="1">
      <alignment horizontal="center"/>
    </xf>
    <xf numFmtId="0" fontId="43" fillId="0" borderId="0" xfId="57" applyFont="1" applyFill="1" applyAlignment="1">
      <alignment horizontal="center"/>
    </xf>
    <xf numFmtId="0" fontId="36" fillId="0" borderId="0" xfId="57" applyFont="1"/>
    <xf numFmtId="0" fontId="72" fillId="0" borderId="0" xfId="57" applyFont="1" applyAlignment="1">
      <alignment horizontal="center"/>
    </xf>
    <xf numFmtId="0" fontId="73" fillId="0" borderId="0" xfId="57" applyFont="1"/>
    <xf numFmtId="1" fontId="36" fillId="0" borderId="0" xfId="57" applyNumberFormat="1" applyFont="1" applyAlignment="1">
      <alignment horizontal="center"/>
    </xf>
    <xf numFmtId="0" fontId="41" fillId="0" borderId="0" xfId="57" applyFont="1" applyAlignment="1">
      <alignment horizontal="left"/>
    </xf>
    <xf numFmtId="0" fontId="70" fillId="0" borderId="0" xfId="57" applyFont="1" applyAlignment="1">
      <alignment horizontal="right"/>
    </xf>
    <xf numFmtId="0" fontId="70" fillId="0" borderId="0" xfId="57" applyFont="1" applyAlignment="1">
      <alignment horizontal="left"/>
    </xf>
    <xf numFmtId="0" fontId="70" fillId="0" borderId="0" xfId="57" applyFont="1" applyAlignment="1">
      <alignment horizontal="center"/>
    </xf>
    <xf numFmtId="0" fontId="44" fillId="0" borderId="0" xfId="57" applyFont="1" applyAlignment="1">
      <alignment horizontal="center"/>
    </xf>
    <xf numFmtId="0" fontId="43" fillId="4" borderId="0" xfId="57" applyFont="1" applyFill="1" applyAlignment="1">
      <alignment horizontal="center"/>
    </xf>
    <xf numFmtId="0" fontId="34" fillId="36" borderId="0" xfId="57" applyFont="1" applyFill="1" applyAlignment="1">
      <alignment horizontal="center"/>
    </xf>
    <xf numFmtId="164" fontId="34" fillId="0" borderId="0" xfId="57" applyNumberFormat="1" applyFont="1" applyAlignment="1">
      <alignment horizontal="center"/>
    </xf>
    <xf numFmtId="1" fontId="34" fillId="4" borderId="0" xfId="57" applyNumberFormat="1" applyFont="1" applyFill="1" applyAlignment="1">
      <alignment horizontal="center"/>
    </xf>
    <xf numFmtId="164" fontId="43" fillId="0" borderId="0" xfId="57" applyNumberFormat="1" applyFont="1" applyFill="1" applyAlignment="1">
      <alignment horizontal="center"/>
    </xf>
    <xf numFmtId="0" fontId="44" fillId="0" borderId="0" xfId="57" applyFont="1" applyFill="1" applyAlignment="1">
      <alignment horizontal="center"/>
    </xf>
    <xf numFmtId="164" fontId="34" fillId="0" borderId="0" xfId="57" quotePrefix="1" applyNumberFormat="1" applyFont="1" applyAlignment="1">
      <alignment horizontal="center"/>
    </xf>
    <xf numFmtId="164" fontId="34" fillId="0" borderId="0" xfId="57" applyNumberFormat="1" applyFont="1" applyFill="1" applyAlignment="1">
      <alignment horizontal="center"/>
    </xf>
    <xf numFmtId="0" fontId="43" fillId="0" borderId="0" xfId="57" quotePrefix="1" applyFont="1" applyAlignment="1">
      <alignment horizontal="center"/>
    </xf>
    <xf numFmtId="164" fontId="75" fillId="0" borderId="0" xfId="57" applyNumberFormat="1" applyFont="1" applyFill="1" applyAlignment="1">
      <alignment horizontal="center"/>
    </xf>
    <xf numFmtId="0" fontId="71" fillId="0" borderId="0" xfId="57" applyFont="1" applyAlignment="1">
      <alignment horizontal="left"/>
    </xf>
    <xf numFmtId="0" fontId="43" fillId="0" borderId="0" xfId="57" applyFont="1" applyFill="1" applyBorder="1" applyAlignment="1">
      <alignment horizontal="center"/>
    </xf>
    <xf numFmtId="1" fontId="34" fillId="0" borderId="0" xfId="57" applyNumberFormat="1" applyFont="1" applyFill="1" applyAlignment="1">
      <alignment horizontal="center"/>
    </xf>
    <xf numFmtId="164" fontId="34" fillId="0" borderId="0" xfId="57" applyNumberFormat="1" applyFont="1" applyFill="1" applyBorder="1" applyAlignment="1">
      <alignment horizontal="center"/>
    </xf>
    <xf numFmtId="1" fontId="34" fillId="0" borderId="0" xfId="57" applyNumberFormat="1" applyFont="1" applyFill="1" applyBorder="1" applyAlignment="1">
      <alignment horizontal="center"/>
    </xf>
    <xf numFmtId="0" fontId="34" fillId="0" borderId="0" xfId="57" applyFont="1"/>
    <xf numFmtId="1" fontId="76" fillId="35" borderId="0" xfId="57" applyNumberFormat="1" applyFont="1" applyFill="1" applyAlignment="1">
      <alignment horizontal="center"/>
    </xf>
    <xf numFmtId="0" fontId="77" fillId="0" borderId="0" xfId="57" applyFont="1" applyFill="1" applyBorder="1" applyAlignment="1">
      <alignment horizontal="left"/>
    </xf>
    <xf numFmtId="0" fontId="34" fillId="0" borderId="0" xfId="57" applyFont="1" applyFill="1" applyBorder="1" applyAlignment="1">
      <alignment horizontal="center"/>
    </xf>
    <xf numFmtId="0" fontId="42" fillId="0" borderId="0" xfId="57" applyFont="1" applyFill="1" applyBorder="1" applyAlignment="1">
      <alignment horizontal="center"/>
    </xf>
    <xf numFmtId="0" fontId="44" fillId="0" borderId="0" xfId="57" applyFont="1" applyFill="1" applyBorder="1" applyAlignment="1">
      <alignment horizontal="center"/>
    </xf>
    <xf numFmtId="0" fontId="43" fillId="0" borderId="0" xfId="57" applyFont="1" applyFill="1" applyBorder="1" applyAlignment="1">
      <alignment vertical="top" wrapText="1"/>
    </xf>
    <xf numFmtId="0" fontId="41" fillId="0" borderId="0" xfId="57" applyFont="1" applyFill="1" applyAlignment="1">
      <alignment horizontal="center" wrapText="1"/>
    </xf>
    <xf numFmtId="0" fontId="44" fillId="0" borderId="0" xfId="57" applyFont="1" applyFill="1" applyAlignment="1">
      <alignment horizontal="center" wrapText="1"/>
    </xf>
    <xf numFmtId="0" fontId="34" fillId="0" borderId="0" xfId="57" applyFont="1" applyFill="1"/>
    <xf numFmtId="1" fontId="76" fillId="0" borderId="0" xfId="57" applyNumberFormat="1" applyFont="1" applyFill="1" applyAlignment="1">
      <alignment horizontal="center"/>
    </xf>
    <xf numFmtId="0" fontId="76" fillId="0" borderId="0" xfId="57" applyFont="1" applyFill="1" applyAlignment="1">
      <alignment horizontal="center"/>
    </xf>
    <xf numFmtId="1" fontId="77" fillId="0" borderId="0" xfId="57" applyNumberFormat="1" applyFont="1" applyFill="1" applyBorder="1" applyAlignment="1">
      <alignment horizontal="center"/>
    </xf>
    <xf numFmtId="0" fontId="43" fillId="0" borderId="0" xfId="57" applyFont="1" applyFill="1" applyBorder="1"/>
    <xf numFmtId="0" fontId="70" fillId="0" borderId="0" xfId="57" applyFont="1" applyFill="1" applyBorder="1" applyAlignment="1">
      <alignment horizontal="left"/>
    </xf>
    <xf numFmtId="0" fontId="72" fillId="0" borderId="0" xfId="57" applyFont="1" applyFill="1" applyBorder="1" applyAlignment="1">
      <alignment horizontal="left"/>
    </xf>
    <xf numFmtId="0" fontId="72" fillId="0" borderId="0" xfId="57" applyFont="1" applyFill="1" applyBorder="1" applyAlignment="1">
      <alignment horizontal="center"/>
    </xf>
    <xf numFmtId="1" fontId="72" fillId="0" borderId="0" xfId="57" applyNumberFormat="1" applyFont="1" applyFill="1" applyBorder="1" applyAlignment="1">
      <alignment horizontal="center"/>
    </xf>
    <xf numFmtId="9" fontId="78" fillId="0" borderId="0" xfId="51" applyFont="1" applyAlignment="1">
      <alignment horizontal="center"/>
    </xf>
    <xf numFmtId="164" fontId="79" fillId="0" borderId="0" xfId="57" applyNumberFormat="1" applyFont="1" applyFill="1" applyAlignment="1">
      <alignment horizontal="center"/>
    </xf>
    <xf numFmtId="2" fontId="71" fillId="0" borderId="0" xfId="57" applyNumberFormat="1" applyFont="1" applyAlignment="1">
      <alignment horizontal="center"/>
    </xf>
    <xf numFmtId="0" fontId="44" fillId="0" borderId="0" xfId="57" applyFont="1" applyAlignment="1">
      <alignment horizontal="center" vertical="top" wrapText="1"/>
    </xf>
    <xf numFmtId="0" fontId="44" fillId="0" borderId="0" xfId="57" applyFont="1" applyAlignment="1">
      <alignment horizontal="center" vertical="top"/>
    </xf>
    <xf numFmtId="1" fontId="41" fillId="0" borderId="0" xfId="57" applyNumberFormat="1" applyFont="1" applyAlignment="1">
      <alignment horizontal="center" vertical="top" wrapText="1"/>
    </xf>
    <xf numFmtId="0" fontId="43" fillId="0" borderId="0" xfId="2" applyFont="1" applyFill="1" applyAlignment="1">
      <alignment horizontal="center" vertical="top" wrapText="1"/>
    </xf>
    <xf numFmtId="0" fontId="42" fillId="0" borderId="0" xfId="57" applyFont="1"/>
    <xf numFmtId="164" fontId="70" fillId="0" borderId="0" xfId="57" applyNumberFormat="1" applyFont="1" applyAlignment="1">
      <alignment horizontal="center"/>
    </xf>
    <xf numFmtId="164" fontId="80" fillId="0" borderId="0" xfId="57" applyNumberFormat="1" applyFont="1" applyFill="1" applyAlignment="1">
      <alignment horizontal="center"/>
    </xf>
    <xf numFmtId="0" fontId="70" fillId="4" borderId="0" xfId="57" applyFont="1" applyFill="1" applyAlignment="1">
      <alignment horizontal="left"/>
    </xf>
    <xf numFmtId="0" fontId="44" fillId="0" borderId="0" xfId="57" applyFont="1" applyFill="1" applyBorder="1" applyAlignment="1">
      <alignment vertical="top"/>
    </xf>
    <xf numFmtId="0" fontId="44" fillId="0" borderId="0" xfId="57" applyFont="1" applyFill="1" applyAlignment="1">
      <alignment horizontal="center" vertical="top" wrapText="1"/>
    </xf>
    <xf numFmtId="0" fontId="37" fillId="27" borderId="0" xfId="0" applyFont="1" applyFill="1"/>
    <xf numFmtId="0" fontId="43" fillId="36" borderId="0" xfId="2" applyFont="1" applyFill="1" applyAlignment="1">
      <alignment horizontal="center" vertical="top" wrapText="1"/>
    </xf>
    <xf numFmtId="0" fontId="43" fillId="36" borderId="0" xfId="2" applyFont="1" applyFill="1" applyAlignment="1">
      <alignment horizontal="center"/>
    </xf>
    <xf numFmtId="1" fontId="43" fillId="36" borderId="0" xfId="2" applyNumberFormat="1" applyFont="1" applyFill="1" applyAlignment="1">
      <alignment horizontal="center"/>
    </xf>
    <xf numFmtId="0" fontId="43" fillId="0" borderId="0" xfId="2" applyFont="1" applyAlignment="1">
      <alignment horizontal="right"/>
    </xf>
    <xf numFmtId="0" fontId="34" fillId="0" borderId="0" xfId="2" applyFont="1" applyAlignment="1">
      <alignment horizontal="right"/>
    </xf>
    <xf numFmtId="0" fontId="43" fillId="0" borderId="0" xfId="2" applyFont="1" applyAlignment="1">
      <alignment horizontal="right" vertical="top"/>
    </xf>
    <xf numFmtId="0" fontId="34" fillId="0" borderId="0" xfId="57" applyFont="1" applyAlignment="1">
      <alignment horizontal="right"/>
    </xf>
    <xf numFmtId="0" fontId="42" fillId="0" borderId="0" xfId="53" applyFont="1"/>
    <xf numFmtId="1" fontId="42" fillId="0" borderId="0" xfId="53" applyNumberFormat="1" applyFont="1" applyAlignment="1">
      <alignment horizontal="center"/>
    </xf>
    <xf numFmtId="2" fontId="42" fillId="0" borderId="0" xfId="53" applyNumberFormat="1" applyFont="1"/>
    <xf numFmtId="0" fontId="70" fillId="0" borderId="0" xfId="53" applyFont="1"/>
    <xf numFmtId="1" fontId="70" fillId="0" borderId="0" xfId="53" applyNumberFormat="1" applyFont="1" applyAlignment="1">
      <alignment horizontal="center"/>
    </xf>
    <xf numFmtId="1" fontId="44" fillId="0" borderId="0" xfId="53" applyNumberFormat="1" applyFont="1" applyAlignment="1">
      <alignment horizontal="center"/>
    </xf>
    <xf numFmtId="0" fontId="73" fillId="0" borderId="0" xfId="53" applyFont="1" applyAlignment="1">
      <alignment horizontal="center"/>
    </xf>
    <xf numFmtId="0" fontId="59" fillId="3" borderId="70" xfId="55" applyFont="1" applyFill="1" applyBorder="1" applyAlignment="1"/>
    <xf numFmtId="0" fontId="45" fillId="0" borderId="0" xfId="0" applyFont="1" applyAlignment="1">
      <alignment horizontal="center"/>
    </xf>
    <xf numFmtId="1" fontId="45" fillId="0" borderId="0" xfId="0" applyNumberFormat="1" applyFont="1" applyAlignment="1">
      <alignment horizontal="center"/>
    </xf>
    <xf numFmtId="15" fontId="43" fillId="0" borderId="0" xfId="2" applyNumberFormat="1" applyFont="1" applyAlignment="1">
      <alignment horizontal="center"/>
    </xf>
    <xf numFmtId="0" fontId="48" fillId="0" borderId="0" xfId="2" applyFont="1" applyAlignment="1">
      <alignment horizontal="left"/>
    </xf>
    <xf numFmtId="15" fontId="48" fillId="0" borderId="0" xfId="2" quotePrefix="1" applyNumberFormat="1" applyFont="1" applyAlignment="1">
      <alignment horizontal="center"/>
    </xf>
    <xf numFmtId="0" fontId="48" fillId="0" borderId="0" xfId="2" applyFont="1" applyAlignment="1">
      <alignment horizontal="center"/>
    </xf>
    <xf numFmtId="0" fontId="48" fillId="0" borderId="0" xfId="2" applyFont="1" applyFill="1" applyAlignment="1">
      <alignment horizontal="center"/>
    </xf>
    <xf numFmtId="0" fontId="70" fillId="0" borderId="0" xfId="0" applyFont="1" applyAlignment="1">
      <alignment horizontal="left"/>
    </xf>
    <xf numFmtId="0" fontId="42" fillId="0" borderId="0" xfId="0" applyNumberFormat="1" applyFont="1"/>
    <xf numFmtId="0" fontId="42" fillId="0" borderId="0" xfId="0" applyFont="1"/>
    <xf numFmtId="14" fontId="36" fillId="0" borderId="0" xfId="53" applyNumberFormat="1" applyFont="1"/>
    <xf numFmtId="9" fontId="43" fillId="0" borderId="0" xfId="51" applyFont="1"/>
    <xf numFmtId="1" fontId="43" fillId="0" borderId="0" xfId="53" applyNumberFormat="1" applyFont="1"/>
    <xf numFmtId="1" fontId="41" fillId="0" borderId="0" xfId="53" applyNumberFormat="1" applyFont="1" applyAlignment="1">
      <alignment horizontal="center"/>
    </xf>
    <xf numFmtId="0" fontId="44" fillId="0" borderId="0" xfId="53" applyFont="1"/>
    <xf numFmtId="164" fontId="36" fillId="0" borderId="0" xfId="0" applyNumberFormat="1" applyFont="1" applyFill="1" applyAlignment="1" applyProtection="1">
      <alignment horizontal="center"/>
    </xf>
    <xf numFmtId="0" fontId="43" fillId="0" borderId="0" xfId="53" applyFont="1" applyAlignment="1">
      <alignment horizontal="left"/>
    </xf>
    <xf numFmtId="1" fontId="43" fillId="0" borderId="0" xfId="51" applyNumberFormat="1" applyFont="1" applyAlignment="1">
      <alignment horizontal="center"/>
    </xf>
    <xf numFmtId="1" fontId="34" fillId="0" borderId="0" xfId="51" applyNumberFormat="1" applyFont="1" applyAlignment="1">
      <alignment horizontal="center"/>
    </xf>
    <xf numFmtId="1" fontId="48" fillId="0" borderId="0" xfId="53" applyNumberFormat="1" applyFont="1" applyAlignment="1">
      <alignment horizontal="center"/>
    </xf>
    <xf numFmtId="1" fontId="36" fillId="0" borderId="0" xfId="51" applyNumberFormat="1" applyFont="1" applyAlignment="1">
      <alignment horizontal="center"/>
    </xf>
    <xf numFmtId="0" fontId="41" fillId="0" borderId="0" xfId="53" applyFont="1" applyAlignment="1">
      <alignment horizontal="right"/>
    </xf>
    <xf numFmtId="17" fontId="34" fillId="0" borderId="0" xfId="53" applyNumberFormat="1" applyFont="1" applyAlignment="1">
      <alignment horizontal="center"/>
    </xf>
    <xf numFmtId="0" fontId="34" fillId="0" borderId="0" xfId="53" applyFont="1" applyAlignment="1">
      <alignment horizontal="center"/>
    </xf>
    <xf numFmtId="0" fontId="48" fillId="0" borderId="0" xfId="53" applyFont="1"/>
    <xf numFmtId="1" fontId="48" fillId="0" borderId="0" xfId="51" applyNumberFormat="1" applyFont="1" applyAlignment="1">
      <alignment horizontal="center"/>
    </xf>
    <xf numFmtId="9" fontId="48" fillId="0" borderId="0" xfId="51" applyFont="1" applyAlignment="1">
      <alignment horizontal="center"/>
    </xf>
    <xf numFmtId="9" fontId="48" fillId="0" borderId="0" xfId="51" applyFont="1"/>
    <xf numFmtId="1" fontId="48" fillId="0" borderId="0" xfId="53" applyNumberFormat="1" applyFont="1"/>
    <xf numFmtId="0" fontId="48" fillId="0" borderId="0" xfId="0" applyFont="1" applyAlignment="1" applyProtection="1">
      <alignment horizontal="center"/>
    </xf>
    <xf numFmtId="14" fontId="48" fillId="0" borderId="0" xfId="53" applyNumberFormat="1" applyFont="1"/>
    <xf numFmtId="0" fontId="48" fillId="0" borderId="0" xfId="53" applyNumberFormat="1" applyFont="1" applyAlignment="1">
      <alignment horizontal="center"/>
    </xf>
    <xf numFmtId="1" fontId="34" fillId="0" borderId="0" xfId="2" applyNumberFormat="1" applyFont="1" applyAlignment="1">
      <alignment horizontal="right"/>
    </xf>
    <xf numFmtId="0" fontId="28" fillId="0" borderId="0" xfId="0" applyFont="1" applyAlignment="1">
      <alignment horizontal="center"/>
    </xf>
    <xf numFmtId="0" fontId="28" fillId="0" borderId="0" xfId="0" applyFont="1" applyFill="1" applyAlignment="1">
      <alignment horizontal="center"/>
    </xf>
    <xf numFmtId="1" fontId="37" fillId="27" borderId="0" xfId="0" applyNumberFormat="1" applyFont="1" applyFill="1" applyAlignment="1">
      <alignment horizontal="center"/>
    </xf>
    <xf numFmtId="0" fontId="28" fillId="27" borderId="0" xfId="0" applyFont="1" applyFill="1" applyAlignment="1">
      <alignment horizontal="center"/>
    </xf>
    <xf numFmtId="0" fontId="37" fillId="0" borderId="0" xfId="0" pivotButton="1" applyFont="1" applyAlignment="1">
      <alignment horizontal="left"/>
    </xf>
    <xf numFmtId="1" fontId="28" fillId="0" borderId="0" xfId="0" applyNumberFormat="1" applyFont="1" applyAlignment="1">
      <alignment horizontal="center"/>
    </xf>
    <xf numFmtId="164" fontId="34" fillId="3" borderId="0" xfId="0" applyNumberFormat="1" applyFont="1" applyFill="1" applyAlignment="1" applyProtection="1">
      <alignment horizontal="center"/>
    </xf>
    <xf numFmtId="0" fontId="81" fillId="0" borderId="0" xfId="0" pivotButton="1" applyFont="1"/>
    <xf numFmtId="0" fontId="81" fillId="0" borderId="0" xfId="0" applyFont="1"/>
    <xf numFmtId="0" fontId="81" fillId="0" borderId="0" xfId="0" applyFont="1" applyAlignment="1">
      <alignment horizontal="left"/>
    </xf>
    <xf numFmtId="1" fontId="81" fillId="0" borderId="0" xfId="0" applyNumberFormat="1" applyFont="1"/>
    <xf numFmtId="167" fontId="43" fillId="0" borderId="0" xfId="57" applyNumberFormat="1" applyFont="1" applyAlignment="1">
      <alignment horizontal="center"/>
    </xf>
    <xf numFmtId="9" fontId="80" fillId="0" borderId="0" xfId="51" applyFont="1" applyAlignment="1">
      <alignment horizontal="center"/>
    </xf>
    <xf numFmtId="1" fontId="28" fillId="0" borderId="0" xfId="0" applyNumberFormat="1" applyFont="1"/>
    <xf numFmtId="1" fontId="34" fillId="0" borderId="0" xfId="0" applyNumberFormat="1" applyFont="1" applyFill="1" applyBorder="1" applyAlignment="1" applyProtection="1">
      <alignment horizontal="center" wrapText="1"/>
    </xf>
    <xf numFmtId="0" fontId="46" fillId="0" borderId="8" xfId="0" applyFont="1" applyBorder="1" applyAlignment="1">
      <alignment vertical="center" wrapText="1"/>
    </xf>
    <xf numFmtId="0" fontId="46" fillId="0" borderId="13" xfId="0" applyFont="1" applyBorder="1" applyAlignment="1">
      <alignment vertical="center" wrapText="1"/>
    </xf>
    <xf numFmtId="0" fontId="46" fillId="0" borderId="49" xfId="0" applyFont="1" applyBorder="1" applyAlignment="1">
      <alignment vertical="center" wrapText="1"/>
    </xf>
    <xf numFmtId="0" fontId="37" fillId="0" borderId="8" xfId="0" applyFont="1" applyBorder="1" applyAlignment="1">
      <alignment vertical="center" wrapText="1"/>
    </xf>
    <xf numFmtId="0" fontId="37" fillId="0" borderId="49" xfId="0" applyFont="1" applyBorder="1" applyAlignment="1">
      <alignment vertical="center" wrapText="1"/>
    </xf>
    <xf numFmtId="0" fontId="37" fillId="0" borderId="8" xfId="0" applyFont="1" applyBorder="1" applyAlignment="1">
      <alignment vertical="center"/>
    </xf>
    <xf numFmtId="0" fontId="37" fillId="0" borderId="49" xfId="0" applyFont="1" applyBorder="1" applyAlignment="1">
      <alignment vertical="center"/>
    </xf>
    <xf numFmtId="0" fontId="46" fillId="0" borderId="52" xfId="0" applyFont="1" applyBorder="1" applyAlignment="1">
      <alignment horizontal="center" vertical="center"/>
    </xf>
    <xf numFmtId="0" fontId="46" fillId="0" borderId="50" xfId="0" applyFont="1" applyBorder="1" applyAlignment="1">
      <alignment horizontal="center" vertical="center"/>
    </xf>
    <xf numFmtId="16" fontId="34" fillId="0" borderId="39" xfId="2" applyNumberFormat="1" applyFont="1" applyBorder="1" applyAlignment="1">
      <alignment horizontal="center"/>
    </xf>
    <xf numFmtId="0" fontId="34" fillId="0" borderId="39" xfId="2" applyFont="1" applyBorder="1"/>
    <xf numFmtId="0" fontId="34" fillId="0" borderId="39" xfId="2" applyFont="1" applyBorder="1" applyAlignment="1">
      <alignment horizontal="center"/>
    </xf>
    <xf numFmtId="16" fontId="36" fillId="0" borderId="4" xfId="2" applyNumberFormat="1" applyFont="1" applyBorder="1" applyAlignment="1">
      <alignment horizontal="center"/>
    </xf>
    <xf numFmtId="0" fontId="36" fillId="0" borderId="5" xfId="2" applyFont="1" applyBorder="1"/>
    <xf numFmtId="0" fontId="36" fillId="0" borderId="6" xfId="2" applyFont="1" applyBorder="1"/>
    <xf numFmtId="0" fontId="36" fillId="0" borderId="4" xfId="2" applyFont="1" applyBorder="1" applyAlignment="1">
      <alignment horizontal="center"/>
    </xf>
    <xf numFmtId="0" fontId="36" fillId="0" borderId="5" xfId="2" applyFont="1" applyBorder="1" applyAlignment="1">
      <alignment horizontal="center"/>
    </xf>
    <xf numFmtId="0" fontId="36" fillId="0" borderId="6" xfId="2" applyFont="1" applyBorder="1" applyAlignment="1">
      <alignment horizontal="center"/>
    </xf>
    <xf numFmtId="0" fontId="36" fillId="0" borderId="10" xfId="2" applyFont="1" applyBorder="1" applyAlignment="1">
      <alignment horizontal="center"/>
    </xf>
    <xf numFmtId="0" fontId="36" fillId="0" borderId="11" xfId="2" applyFont="1" applyBorder="1"/>
    <xf numFmtId="0" fontId="36" fillId="0" borderId="9" xfId="2" applyFont="1" applyBorder="1"/>
    <xf numFmtId="0" fontId="36" fillId="0" borderId="11" xfId="2" applyFont="1" applyBorder="1" applyAlignment="1">
      <alignment horizontal="center"/>
    </xf>
    <xf numFmtId="0" fontId="36" fillId="0" borderId="9" xfId="2" applyFont="1" applyBorder="1" applyAlignment="1">
      <alignment horizontal="center"/>
    </xf>
    <xf numFmtId="16" fontId="34" fillId="0" borderId="0" xfId="2" applyNumberFormat="1" applyFont="1" applyBorder="1" applyAlignment="1">
      <alignment horizontal="center"/>
    </xf>
    <xf numFmtId="0" fontId="34" fillId="0" borderId="0" xfId="2" applyFont="1" applyBorder="1"/>
    <xf numFmtId="0" fontId="34" fillId="0" borderId="0" xfId="2" applyFont="1" applyBorder="1" applyAlignment="1">
      <alignment horizontal="center"/>
    </xf>
    <xf numFmtId="0" fontId="34" fillId="36" borderId="0" xfId="2" applyFont="1" applyFill="1" applyAlignment="1">
      <alignment horizontal="center"/>
    </xf>
    <xf numFmtId="0" fontId="64" fillId="0" borderId="57" xfId="55" applyFont="1" applyBorder="1" applyAlignment="1">
      <alignment horizontal="center" wrapText="1"/>
    </xf>
    <xf numFmtId="0" fontId="64" fillId="0" borderId="76" xfId="55" applyFont="1" applyBorder="1" applyAlignment="1">
      <alignment horizontal="center" wrapText="1"/>
    </xf>
    <xf numFmtId="0" fontId="60" fillId="0" borderId="56" xfId="55" applyFont="1" applyBorder="1" applyAlignment="1">
      <alignment horizontal="center" wrapText="1"/>
    </xf>
    <xf numFmtId="0" fontId="60" fillId="0" borderId="63" xfId="55" applyFont="1" applyBorder="1" applyAlignment="1">
      <alignment horizontal="center" wrapText="1"/>
    </xf>
    <xf numFmtId="0" fontId="60" fillId="0" borderId="58" xfId="55" applyFont="1" applyBorder="1" applyAlignment="1">
      <alignment horizontal="center" wrapText="1"/>
    </xf>
    <xf numFmtId="0" fontId="60" fillId="0" borderId="65" xfId="55" applyFont="1" applyBorder="1" applyAlignment="1">
      <alignment horizontal="center" wrapText="1"/>
    </xf>
    <xf numFmtId="1" fontId="60" fillId="0" borderId="55" xfId="55" applyNumberFormat="1" applyFont="1" applyBorder="1" applyAlignment="1">
      <alignment horizontal="center" wrapText="1"/>
    </xf>
    <xf numFmtId="1" fontId="60" fillId="0" borderId="62" xfId="55" applyNumberFormat="1" applyFont="1" applyBorder="1" applyAlignment="1">
      <alignment horizontal="center" wrapText="1"/>
    </xf>
    <xf numFmtId="0" fontId="60" fillId="0" borderId="56" xfId="55" applyFont="1" applyBorder="1" applyAlignment="1">
      <alignment horizontal="center"/>
    </xf>
    <xf numFmtId="0" fontId="60" fillId="0" borderId="63" xfId="55" applyFont="1" applyBorder="1" applyAlignment="1">
      <alignment horizontal="center"/>
    </xf>
    <xf numFmtId="0" fontId="60" fillId="0" borderId="57" xfId="55" applyFont="1" applyBorder="1" applyAlignment="1">
      <alignment horizontal="center" wrapText="1"/>
    </xf>
    <xf numFmtId="0" fontId="60" fillId="0" borderId="64" xfId="55" applyFont="1" applyBorder="1" applyAlignment="1">
      <alignment horizontal="center" wrapText="1"/>
    </xf>
    <xf numFmtId="0" fontId="60" fillId="0" borderId="56" xfId="55" applyFont="1" applyBorder="1" applyAlignment="1">
      <alignment horizontal="left" wrapText="1"/>
    </xf>
    <xf numFmtId="0" fontId="60" fillId="0" borderId="63" xfId="55" applyFont="1" applyBorder="1" applyAlignment="1">
      <alignment horizontal="left" wrapText="1"/>
    </xf>
    <xf numFmtId="0" fontId="60" fillId="0" borderId="59" xfId="55" applyFont="1" applyBorder="1" applyAlignment="1">
      <alignment horizontal="left" wrapText="1"/>
    </xf>
    <xf numFmtId="0" fontId="60" fillId="0" borderId="66" xfId="55" applyFont="1" applyBorder="1" applyAlignment="1">
      <alignment horizontal="left" wrapText="1"/>
    </xf>
    <xf numFmtId="3" fontId="60" fillId="0" borderId="79" xfId="55" applyNumberFormat="1" applyFont="1" applyBorder="1" applyAlignment="1">
      <alignment horizontal="center" wrapText="1"/>
    </xf>
    <xf numFmtId="3" fontId="60" fillId="0" borderId="80" xfId="55" applyNumberFormat="1" applyFont="1" applyBorder="1" applyAlignment="1">
      <alignment horizontal="center" wrapText="1"/>
    </xf>
    <xf numFmtId="3" fontId="60" fillId="0" borderId="81" xfId="55" applyNumberFormat="1" applyFont="1" applyBorder="1" applyAlignment="1">
      <alignment horizontal="center" wrapText="1"/>
    </xf>
    <xf numFmtId="1" fontId="60" fillId="0" borderId="56" xfId="55" applyNumberFormat="1" applyFont="1" applyBorder="1" applyAlignment="1">
      <alignment horizontal="center" wrapText="1"/>
    </xf>
    <xf numFmtId="1" fontId="60" fillId="0" borderId="63" xfId="55" applyNumberFormat="1" applyFont="1" applyBorder="1" applyAlignment="1">
      <alignment horizontal="center" wrapText="1"/>
    </xf>
    <xf numFmtId="0" fontId="60" fillId="0" borderId="53" xfId="55" applyFont="1" applyBorder="1" applyAlignment="1">
      <alignment wrapText="1"/>
    </xf>
    <xf numFmtId="0" fontId="59" fillId="0" borderId="60" xfId="55" applyFont="1" applyBorder="1" applyAlignment="1">
      <alignment wrapText="1"/>
    </xf>
    <xf numFmtId="0" fontId="60" fillId="0" borderId="54" xfId="55" applyFont="1" applyBorder="1" applyAlignment="1">
      <alignment horizontal="center" wrapText="1"/>
    </xf>
    <xf numFmtId="0" fontId="60" fillId="0" borderId="61" xfId="55" applyFont="1" applyBorder="1" applyAlignment="1">
      <alignment horizontal="center" wrapText="1"/>
    </xf>
    <xf numFmtId="0" fontId="60" fillId="0" borderId="55" xfId="55" applyFont="1" applyBorder="1" applyAlignment="1">
      <alignment horizontal="center" wrapText="1"/>
    </xf>
    <xf numFmtId="0" fontId="60" fillId="0" borderId="62" xfId="55" applyFont="1" applyBorder="1" applyAlignment="1">
      <alignment horizontal="center" wrapText="1"/>
    </xf>
    <xf numFmtId="3" fontId="60" fillId="0" borderId="55" xfId="55" applyNumberFormat="1" applyFont="1" applyBorder="1" applyAlignment="1">
      <alignment horizontal="right" wrapText="1"/>
    </xf>
    <xf numFmtId="3" fontId="60" fillId="0" borderId="62" xfId="55" applyNumberFormat="1" applyFont="1" applyBorder="1" applyAlignment="1">
      <alignment horizontal="right" wrapText="1"/>
    </xf>
    <xf numFmtId="0" fontId="60" fillId="0" borderId="76" xfId="55" applyFont="1" applyBorder="1" applyAlignment="1">
      <alignment horizontal="center" wrapText="1"/>
    </xf>
    <xf numFmtId="0" fontId="42" fillId="0" borderId="0" xfId="0" applyFont="1" applyAlignment="1">
      <alignment horizontal="right"/>
    </xf>
    <xf numFmtId="0" fontId="37" fillId="4" borderId="0" xfId="0" applyNumberFormat="1" applyFont="1" applyFill="1" applyAlignment="1">
      <alignment horizontal="center"/>
    </xf>
    <xf numFmtId="0" fontId="34" fillId="0" borderId="0" xfId="0" applyNumberFormat="1" applyFont="1" applyAlignment="1">
      <alignment horizontal="center"/>
    </xf>
  </cellXfs>
  <cellStyles count="61">
    <cellStyle name="20% - Accent1 2" xfId="5" xr:uid="{00000000-0005-0000-0000-000000000000}"/>
    <cellStyle name="20% - Accent2 2" xfId="6" xr:uid="{00000000-0005-0000-0000-000001000000}"/>
    <cellStyle name="20% - Accent3 2" xfId="7" xr:uid="{00000000-0005-0000-0000-000002000000}"/>
    <cellStyle name="20% - Accent4 2" xfId="8" xr:uid="{00000000-0005-0000-0000-000003000000}"/>
    <cellStyle name="20% - Accent5 2" xfId="9" xr:uid="{00000000-0005-0000-0000-000004000000}"/>
    <cellStyle name="20% - Accent6 2" xfId="10" xr:uid="{00000000-0005-0000-0000-000005000000}"/>
    <cellStyle name="40% - Accent1 2" xfId="11" xr:uid="{00000000-0005-0000-0000-000006000000}"/>
    <cellStyle name="40% - Accent2 2" xfId="12" xr:uid="{00000000-0005-0000-0000-000007000000}"/>
    <cellStyle name="40% - Accent3 2" xfId="13" xr:uid="{00000000-0005-0000-0000-000008000000}"/>
    <cellStyle name="40% - Accent4 2" xfId="14" xr:uid="{00000000-0005-0000-0000-000009000000}"/>
    <cellStyle name="40% - Accent5 2" xfId="15" xr:uid="{00000000-0005-0000-0000-00000A000000}"/>
    <cellStyle name="40% - Accent6 2" xfId="16" xr:uid="{00000000-0005-0000-0000-00000B000000}"/>
    <cellStyle name="60% - Accent1 2" xfId="17" xr:uid="{00000000-0005-0000-0000-00000C000000}"/>
    <cellStyle name="60% - Accent2 2" xfId="18" xr:uid="{00000000-0005-0000-0000-00000D000000}"/>
    <cellStyle name="60% - Accent3 2" xfId="19" xr:uid="{00000000-0005-0000-0000-00000E000000}"/>
    <cellStyle name="60% - Accent4 2" xfId="20" xr:uid="{00000000-0005-0000-0000-00000F000000}"/>
    <cellStyle name="60% - Accent5 2" xfId="21" xr:uid="{00000000-0005-0000-0000-000010000000}"/>
    <cellStyle name="60% - Accent6 2" xfId="22" xr:uid="{00000000-0005-0000-0000-000011000000}"/>
    <cellStyle name="Accent1 2" xfId="23" xr:uid="{00000000-0005-0000-0000-000012000000}"/>
    <cellStyle name="Accent2 2" xfId="24" xr:uid="{00000000-0005-0000-0000-000013000000}"/>
    <cellStyle name="Accent3 2" xfId="25" xr:uid="{00000000-0005-0000-0000-000014000000}"/>
    <cellStyle name="Accent4 2" xfId="26" xr:uid="{00000000-0005-0000-0000-000015000000}"/>
    <cellStyle name="Accent5 2" xfId="27" xr:uid="{00000000-0005-0000-0000-000016000000}"/>
    <cellStyle name="Accent6 2" xfId="28" xr:uid="{00000000-0005-0000-0000-000017000000}"/>
    <cellStyle name="Bad 2" xfId="29" xr:uid="{00000000-0005-0000-0000-000018000000}"/>
    <cellStyle name="Calculation 2" xfId="30" xr:uid="{00000000-0005-0000-0000-000019000000}"/>
    <cellStyle name="Check Cell 2" xfId="31" xr:uid="{00000000-0005-0000-0000-00001A000000}"/>
    <cellStyle name="Comma0" xfId="32" xr:uid="{00000000-0005-0000-0000-00001B000000}"/>
    <cellStyle name="Currency0" xfId="33" xr:uid="{00000000-0005-0000-0000-00001C000000}"/>
    <cellStyle name="Date" xfId="34" xr:uid="{00000000-0005-0000-0000-00001D000000}"/>
    <cellStyle name="Explanatory Text 2" xfId="35" xr:uid="{00000000-0005-0000-0000-00001E000000}"/>
    <cellStyle name="Fixed" xfId="36" xr:uid="{00000000-0005-0000-0000-00001F000000}"/>
    <cellStyle name="Good 2" xfId="37" xr:uid="{00000000-0005-0000-0000-000020000000}"/>
    <cellStyle name="Heading 1 2" xfId="38" xr:uid="{00000000-0005-0000-0000-000021000000}"/>
    <cellStyle name="Heading 2 2" xfId="39" xr:uid="{00000000-0005-0000-0000-000022000000}"/>
    <cellStyle name="Heading 3 2" xfId="40" xr:uid="{00000000-0005-0000-0000-000023000000}"/>
    <cellStyle name="Heading 4 2" xfId="41" xr:uid="{00000000-0005-0000-0000-000024000000}"/>
    <cellStyle name="Hyperlink 2" xfId="58" xr:uid="{6321A231-32E7-4627-98D5-CE3FD71E7FA9}"/>
    <cellStyle name="Input 2" xfId="42" xr:uid="{00000000-0005-0000-0000-000025000000}"/>
    <cellStyle name="Linked Cell 2" xfId="43" xr:uid="{00000000-0005-0000-0000-000026000000}"/>
    <cellStyle name="Neutral 2" xfId="44" xr:uid="{00000000-0005-0000-0000-000027000000}"/>
    <cellStyle name="Normal" xfId="0" builtinId="0"/>
    <cellStyle name="Normal 2" xfId="1" xr:uid="{00000000-0005-0000-0000-000029000000}"/>
    <cellStyle name="Normal 2 2" xfId="55" xr:uid="{71EDC59A-853E-4941-9A1A-573AA42CFB96}"/>
    <cellStyle name="Normal 3" xfId="2" xr:uid="{00000000-0005-0000-0000-00002A000000}"/>
    <cellStyle name="Normal 3 2" xfId="57" xr:uid="{19ED75D2-80F7-4423-93EE-1532324A9EC2}"/>
    <cellStyle name="Normal 4" xfId="3" xr:uid="{00000000-0005-0000-0000-00002B000000}"/>
    <cellStyle name="Normal 4 2" xfId="52" xr:uid="{21DDBDC4-5204-4B18-9E00-B87E3976763B}"/>
    <cellStyle name="Normal 5" xfId="4" xr:uid="{00000000-0005-0000-0000-00002C000000}"/>
    <cellStyle name="Normal 6" xfId="53" xr:uid="{C4D0E49F-E523-4BEA-B0ED-0F8F77CB9764}"/>
    <cellStyle name="Normal 7" xfId="59" xr:uid="{CFAF069C-6043-4EE1-B35F-C94C01BDD695}"/>
    <cellStyle name="Note 2" xfId="45" xr:uid="{00000000-0005-0000-0000-00002D000000}"/>
    <cellStyle name="Output 2" xfId="46" xr:uid="{00000000-0005-0000-0000-00002E000000}"/>
    <cellStyle name="Percent" xfId="51" builtinId="5"/>
    <cellStyle name="Percent 2" xfId="47" xr:uid="{00000000-0005-0000-0000-00002F000000}"/>
    <cellStyle name="Percent 3" xfId="54" xr:uid="{FC892C10-6DD3-494B-9619-F7F45D45F321}"/>
    <cellStyle name="Percent 4" xfId="56" xr:uid="{F1D0919B-6FF6-4605-809F-1EEF34928270}"/>
    <cellStyle name="Percent 5" xfId="60" xr:uid="{ADE90FD8-8FAC-4127-B0DA-5941043B8EBF}"/>
    <cellStyle name="Title 2" xfId="48" xr:uid="{00000000-0005-0000-0000-000030000000}"/>
    <cellStyle name="Total 2" xfId="49" xr:uid="{00000000-0005-0000-0000-000031000000}"/>
    <cellStyle name="Warning Text 2" xfId="50" xr:uid="{00000000-0005-0000-0000-000032000000}"/>
  </cellStyles>
  <dxfs count="220">
    <dxf>
      <font>
        <color theme="9" tint="-0.249977111117893"/>
      </font>
    </dxf>
    <dxf>
      <font>
        <color auto="1"/>
      </font>
    </dxf>
    <dxf>
      <font>
        <color theme="9" tint="-0.249977111117893"/>
      </font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theme="3" tint="0.79998168889431442"/>
        </patternFill>
      </fill>
    </dxf>
    <dxf>
      <font>
        <color auto="1"/>
      </font>
      <fill>
        <patternFill>
          <bgColor rgb="FFFFC7CE"/>
        </patternFill>
      </fill>
    </dxf>
    <dxf>
      <font>
        <color auto="1"/>
      </font>
      <fill>
        <patternFill>
          <bgColor theme="4" tint="0.79998168889431442"/>
        </patternFill>
      </fill>
    </dxf>
    <dxf>
      <font>
        <strike val="0"/>
        <color auto="1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9" tint="-0.249977111117893"/>
      </font>
    </dxf>
    <dxf>
      <font>
        <color theme="9" tint="-0.249977111117893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name val="Calibri Light"/>
        <family val="2"/>
      </font>
    </dxf>
    <dxf>
      <font>
        <name val="Calibri Light"/>
        <family val="2"/>
      </font>
    </dxf>
    <dxf>
      <font>
        <name val="Calibri Light"/>
        <family val="2"/>
      </font>
    </dxf>
    <dxf>
      <font>
        <name val="Calibri Light"/>
        <family val="2"/>
      </font>
    </dxf>
    <dxf>
      <font>
        <name val="Calibri Light"/>
        <family val="2"/>
      </font>
    </dxf>
    <dxf>
      <font>
        <name val="Calibri Light"/>
        <family val="2"/>
      </font>
    </dxf>
    <dxf>
      <font>
        <name val="Calibri Light"/>
        <family val="2"/>
      </font>
    </dxf>
    <dxf>
      <font>
        <name val="Calibri Light"/>
        <family val="2"/>
      </font>
    </dxf>
    <dxf>
      <font>
        <name val="Calibri Light"/>
        <family val="2"/>
      </font>
    </dxf>
    <dxf>
      <font>
        <name val="Calibri Light"/>
        <family val="2"/>
      </font>
    </dxf>
    <dxf>
      <font>
        <color theme="9" tint="-0.249977111117893"/>
      </font>
    </dxf>
    <dxf>
      <font>
        <color theme="9" tint="-0.249977111117893"/>
      </font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name val="Calibri Light"/>
        <family val="2"/>
      </font>
    </dxf>
    <dxf>
      <font>
        <name val="Calibri Light"/>
        <family val="2"/>
      </font>
    </dxf>
    <dxf>
      <font>
        <name val="Calibri Light"/>
        <family val="2"/>
      </font>
    </dxf>
    <dxf>
      <font>
        <name val="Calibri Light"/>
        <family val="2"/>
      </font>
    </dxf>
    <dxf>
      <font>
        <name val="Calibri Light"/>
        <family val="2"/>
      </font>
    </dxf>
    <dxf>
      <font>
        <name val="Calibri Light"/>
        <family val="2"/>
      </font>
    </dxf>
    <dxf>
      <font>
        <name val="Calibri Light"/>
        <family val="2"/>
      </font>
    </dxf>
    <dxf>
      <font>
        <name val="Calibri Light"/>
        <family val="2"/>
      </font>
    </dxf>
    <dxf>
      <font>
        <name val="Calibri Light"/>
        <family val="2"/>
      </font>
    </dxf>
    <dxf>
      <font>
        <name val="Calibri Light"/>
        <family val="2"/>
      </font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left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name val="Calibri Light"/>
        <family val="2"/>
      </font>
    </dxf>
    <dxf>
      <font>
        <name val="Calibri Light"/>
        <family val="2"/>
      </font>
    </dxf>
    <dxf>
      <font>
        <name val="Calibri Light"/>
        <family val="2"/>
      </font>
    </dxf>
    <dxf>
      <font>
        <name val="Calibri Light"/>
        <family val="2"/>
      </font>
    </dxf>
    <dxf>
      <font>
        <name val="Calibri Light"/>
        <family val="2"/>
      </font>
    </dxf>
    <dxf>
      <font>
        <name val="Calibri Light"/>
        <family val="2"/>
      </font>
    </dxf>
    <dxf>
      <font>
        <name val="Calibri Light"/>
        <family val="2"/>
      </font>
    </dxf>
    <dxf>
      <font>
        <name val="Calibri Light"/>
        <family val="2"/>
      </font>
    </dxf>
    <dxf>
      <font>
        <name val="Calibri Light"/>
        <family val="2"/>
      </font>
    </dxf>
    <dxf>
      <font>
        <name val="Calibri Light"/>
        <family val="2"/>
      </font>
    </dxf>
    <dxf>
      <numFmt numFmtId="1" formatCode="0"/>
    </dxf>
    <dxf>
      <alignment horizontal="left"/>
    </dxf>
    <dxf>
      <alignment horizontal="center"/>
    </dxf>
    <dxf>
      <alignment horizontal="center"/>
    </dxf>
    <dxf>
      <alignment horizontal="center"/>
    </dxf>
    <dxf>
      <alignment horizontal="center"/>
    </dxf>
    <dxf>
      <fill>
        <patternFill patternType="solid">
          <bgColor theme="9" tint="0.79998168889431442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name val="Calibri Light"/>
      </font>
    </dxf>
    <dxf>
      <font>
        <name val="Calibri Light"/>
      </font>
    </dxf>
    <dxf>
      <font>
        <name val="Calibri Light"/>
      </font>
    </dxf>
    <dxf>
      <font>
        <name val="Calibri Light"/>
      </font>
    </dxf>
    <dxf>
      <font>
        <name val="Calibri Light"/>
      </font>
    </dxf>
    <dxf>
      <font>
        <name val="Calibri Light"/>
      </font>
    </dxf>
    <dxf>
      <font>
        <name val="Calibri Light"/>
      </font>
    </dxf>
    <dxf>
      <font>
        <name val="Calibri Light"/>
      </font>
    </dxf>
    <dxf>
      <font>
        <name val="Calibri Light"/>
      </font>
    </dxf>
    <dxf>
      <font>
        <name val="Calibri Light"/>
      </font>
    </dxf>
    <dxf>
      <numFmt numFmtId="1" formatCode="0"/>
    </dxf>
    <dxf>
      <alignment horizontal="left"/>
    </dxf>
    <dxf>
      <alignment horizontal="center"/>
    </dxf>
    <dxf>
      <alignment horizontal="center"/>
    </dxf>
    <dxf>
      <alignment horizontal="center"/>
    </dxf>
    <dxf>
      <alignment horizontal="center"/>
    </dxf>
    <dxf>
      <fill>
        <patternFill patternType="solid">
          <bgColor theme="9" tint="0.79998168889431442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name val="Calibri Light"/>
      </font>
    </dxf>
    <dxf>
      <font>
        <name val="Calibri Light"/>
      </font>
    </dxf>
    <dxf>
      <font>
        <name val="Calibri Light"/>
      </font>
    </dxf>
    <dxf>
      <font>
        <name val="Calibri Light"/>
      </font>
    </dxf>
    <dxf>
      <font>
        <name val="Calibri Light"/>
      </font>
    </dxf>
    <dxf>
      <font>
        <name val="Calibri Light"/>
      </font>
    </dxf>
    <dxf>
      <font>
        <name val="Calibri Light"/>
      </font>
    </dxf>
    <dxf>
      <font>
        <name val="Calibri Light"/>
      </font>
    </dxf>
    <dxf>
      <font>
        <name val="Calibri Light"/>
      </font>
    </dxf>
    <dxf>
      <font>
        <name val="Calibri Light"/>
      </font>
    </dxf>
    <dxf>
      <numFmt numFmtId="1" formatCode="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name val="Calibri Light"/>
        <family val="2"/>
      </font>
    </dxf>
    <dxf>
      <font>
        <name val="Calibri Light"/>
        <family val="2"/>
      </font>
    </dxf>
    <dxf>
      <font>
        <name val="Calibri Light"/>
        <family val="2"/>
      </font>
    </dxf>
    <dxf>
      <font>
        <name val="Calibri Light"/>
        <family val="2"/>
      </font>
    </dxf>
    <dxf>
      <font>
        <name val="Calibri Light"/>
        <family val="2"/>
      </font>
    </dxf>
    <dxf>
      <font>
        <name val="Calibri Light"/>
        <family val="2"/>
      </font>
    </dxf>
    <dxf>
      <font>
        <color theme="9" tint="-0.249977111117893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name val="Calibri Light"/>
        <family val="2"/>
      </font>
    </dxf>
    <dxf>
      <font>
        <name val="Calibri Light"/>
        <family val="2"/>
      </font>
    </dxf>
    <dxf>
      <font>
        <name val="Calibri Light"/>
        <family val="2"/>
      </font>
    </dxf>
    <dxf>
      <font>
        <name val="Calibri Light"/>
        <family val="2"/>
      </font>
    </dxf>
    <dxf>
      <font>
        <name val="Calibri Light"/>
        <family val="2"/>
      </font>
    </dxf>
    <dxf>
      <font>
        <name val="Calibri Light"/>
        <family val="2"/>
      </font>
    </dxf>
    <dxf>
      <font>
        <name val="Calibri Light"/>
      </font>
    </dxf>
    <dxf>
      <font>
        <name val="Calibri Light"/>
      </font>
    </dxf>
    <dxf>
      <font>
        <name val="Calibri Light"/>
      </font>
    </dxf>
    <dxf>
      <font>
        <name val="Calibri Light"/>
      </font>
    </dxf>
    <dxf>
      <font>
        <name val="Calibri Light"/>
      </font>
    </dxf>
    <dxf>
      <font>
        <name val="Calibri Light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" formatCode="0"/>
    </dxf>
    <dxf>
      <font>
        <name val="Calibri Light"/>
      </font>
    </dxf>
    <dxf>
      <font>
        <name val="Calibri Light"/>
      </font>
    </dxf>
    <dxf>
      <font>
        <name val="Calibri Light"/>
      </font>
    </dxf>
    <dxf>
      <font>
        <name val="Calibri Light"/>
      </font>
    </dxf>
    <dxf>
      <font>
        <name val="Calibri Light"/>
      </font>
    </dxf>
    <dxf>
      <font>
        <name val="Calibri Light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" formatCode="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name val="Calibri Light"/>
        <family val="2"/>
      </font>
    </dxf>
    <dxf>
      <font>
        <name val="Calibri Light"/>
        <family val="2"/>
      </font>
    </dxf>
    <dxf>
      <font>
        <name val="Calibri Light"/>
        <family val="2"/>
      </font>
    </dxf>
    <dxf>
      <font>
        <name val="Calibri Light"/>
        <family val="2"/>
      </font>
    </dxf>
    <dxf>
      <font>
        <name val="Calibri Light"/>
        <family val="2"/>
      </font>
    </dxf>
    <dxf>
      <font>
        <name val="Calibri Light"/>
        <family val="2"/>
      </font>
    </dxf>
    <dxf>
      <font>
        <b/>
      </font>
    </dxf>
    <dxf>
      <font>
        <b val="0"/>
      </font>
    </dxf>
    <dxf>
      <numFmt numFmtId="1" formatCode="0"/>
    </dxf>
    <dxf>
      <numFmt numFmtId="1" formatCode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5.xml"/><Relationship Id="rId13" Type="http://schemas.openxmlformats.org/officeDocument/2006/relationships/worksheet" Target="worksheets/sheet8.xml"/><Relationship Id="rId18" Type="http://schemas.openxmlformats.org/officeDocument/2006/relationships/worksheet" Target="worksheets/sheet13.xml"/><Relationship Id="rId26" Type="http://schemas.openxmlformats.org/officeDocument/2006/relationships/pivotCacheDefinition" Target="pivotCache/pivotCacheDefinition1.xml"/><Relationship Id="rId3" Type="http://schemas.openxmlformats.org/officeDocument/2006/relationships/worksheet" Target="worksheets/sheet2.xml"/><Relationship Id="rId21" Type="http://schemas.openxmlformats.org/officeDocument/2006/relationships/worksheet" Target="worksheets/sheet16.xml"/><Relationship Id="rId7" Type="http://schemas.openxmlformats.org/officeDocument/2006/relationships/worksheet" Target="worksheets/sheet4.xml"/><Relationship Id="rId12" Type="http://schemas.openxmlformats.org/officeDocument/2006/relationships/worksheet" Target="worksheets/sheet7.xml"/><Relationship Id="rId17" Type="http://schemas.openxmlformats.org/officeDocument/2006/relationships/worksheet" Target="worksheets/sheet12.xml"/><Relationship Id="rId25" Type="http://schemas.openxmlformats.org/officeDocument/2006/relationships/externalLink" Target="externalLinks/externalLink4.xml"/><Relationship Id="rId2" Type="http://schemas.openxmlformats.org/officeDocument/2006/relationships/chartsheet" Target="chartsheets/sheet1.xml"/><Relationship Id="rId16" Type="http://schemas.openxmlformats.org/officeDocument/2006/relationships/worksheet" Target="worksheets/sheet11.xml"/><Relationship Id="rId20" Type="http://schemas.openxmlformats.org/officeDocument/2006/relationships/worksheet" Target="worksheets/sheet15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3.xml"/><Relationship Id="rId11" Type="http://schemas.openxmlformats.org/officeDocument/2006/relationships/chartsheet" Target="chartsheets/sheet5.xml"/><Relationship Id="rId24" Type="http://schemas.openxmlformats.org/officeDocument/2006/relationships/externalLink" Target="externalLinks/externalLink3.xml"/><Relationship Id="rId32" Type="http://schemas.openxmlformats.org/officeDocument/2006/relationships/calcChain" Target="calcChain.xml"/><Relationship Id="rId5" Type="http://schemas.openxmlformats.org/officeDocument/2006/relationships/worksheet" Target="worksheets/sheet3.xml"/><Relationship Id="rId15" Type="http://schemas.openxmlformats.org/officeDocument/2006/relationships/worksheet" Target="worksheets/sheet10.xml"/><Relationship Id="rId23" Type="http://schemas.openxmlformats.org/officeDocument/2006/relationships/externalLink" Target="externalLinks/externalLink2.xml"/><Relationship Id="rId28" Type="http://schemas.openxmlformats.org/officeDocument/2006/relationships/pivotCacheDefinition" Target="pivotCache/pivotCacheDefinition3.xml"/><Relationship Id="rId10" Type="http://schemas.openxmlformats.org/officeDocument/2006/relationships/chartsheet" Target="chartsheets/sheet4.xml"/><Relationship Id="rId19" Type="http://schemas.openxmlformats.org/officeDocument/2006/relationships/worksheet" Target="worksheets/sheet14.xml"/><Relationship Id="rId31" Type="http://schemas.openxmlformats.org/officeDocument/2006/relationships/sharedStrings" Target="sharedStrings.xml"/><Relationship Id="rId4" Type="http://schemas.openxmlformats.org/officeDocument/2006/relationships/chartsheet" Target="chartsheets/sheet2.xml"/><Relationship Id="rId9" Type="http://schemas.openxmlformats.org/officeDocument/2006/relationships/worksheet" Target="worksheets/sheet6.xml"/><Relationship Id="rId14" Type="http://schemas.openxmlformats.org/officeDocument/2006/relationships/worksheet" Target="worksheets/sheet9.xml"/><Relationship Id="rId22" Type="http://schemas.openxmlformats.org/officeDocument/2006/relationships/externalLink" Target="externalLinks/externalLink1.xml"/><Relationship Id="rId27" Type="http://schemas.openxmlformats.org/officeDocument/2006/relationships/pivotCacheDefinition" Target="pivotCache/pivotCacheDefinition2.xml"/><Relationship Id="rId30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0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Pipiwai Rd hourly PM</a:t>
            </a:r>
            <a:r>
              <a:rPr lang="en-US" baseline="-25000"/>
              <a:t>10</a:t>
            </a:r>
          </a:p>
          <a:p>
            <a:pPr>
              <a:defRPr/>
            </a:pPr>
            <a:r>
              <a:rPr lang="en-US"/>
              <a:t>1 Jun</a:t>
            </a:r>
            <a:r>
              <a:rPr lang="en-US" baseline="0"/>
              <a:t> 2017 - 31 May 2018</a:t>
            </a:r>
            <a:endParaRPr lang="en-US"/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hourly!$F$8</c:f>
              <c:strCache>
                <c:ptCount val="1"/>
                <c:pt idx="0">
                  <c:v>Valid PM10</c:v>
                </c:pt>
              </c:strCache>
            </c:strRef>
          </c:tx>
          <c:spPr>
            <a:ln w="19050">
              <a:solidFill>
                <a:schemeClr val="accent1"/>
              </a:solidFill>
            </a:ln>
          </c:spPr>
          <c:marker>
            <c:symbol val="circle"/>
            <c:size val="6"/>
          </c:marker>
          <c:xVal>
            <c:numRef>
              <c:f>hourly!$A$10:$A$8769</c:f>
              <c:numCache>
                <c:formatCode>m/d/yyyy\ h:mm</c:formatCode>
                <c:ptCount val="8760"/>
                <c:pt idx="0">
                  <c:v>42887.041666666664</c:v>
                </c:pt>
                <c:pt idx="1">
                  <c:v>42887.083333333328</c:v>
                </c:pt>
                <c:pt idx="2">
                  <c:v>42887.124999999993</c:v>
                </c:pt>
                <c:pt idx="3">
                  <c:v>42887.166666666657</c:v>
                </c:pt>
                <c:pt idx="4">
                  <c:v>42887.208333333321</c:v>
                </c:pt>
                <c:pt idx="5">
                  <c:v>42887.249999999985</c:v>
                </c:pt>
                <c:pt idx="6">
                  <c:v>42887.29166666665</c:v>
                </c:pt>
                <c:pt idx="7">
                  <c:v>42887.333333333314</c:v>
                </c:pt>
                <c:pt idx="8">
                  <c:v>42887.374999999978</c:v>
                </c:pt>
                <c:pt idx="9">
                  <c:v>42887.416666666642</c:v>
                </c:pt>
                <c:pt idx="10">
                  <c:v>42887.458333333307</c:v>
                </c:pt>
                <c:pt idx="11">
                  <c:v>42887.499999999971</c:v>
                </c:pt>
                <c:pt idx="12">
                  <c:v>42887.541666666635</c:v>
                </c:pt>
                <c:pt idx="13">
                  <c:v>42887.583333333299</c:v>
                </c:pt>
                <c:pt idx="14">
                  <c:v>42887.624999999964</c:v>
                </c:pt>
                <c:pt idx="15">
                  <c:v>42887.666666666628</c:v>
                </c:pt>
                <c:pt idx="16">
                  <c:v>42887.708333333292</c:v>
                </c:pt>
                <c:pt idx="17">
                  <c:v>42887.749999999956</c:v>
                </c:pt>
                <c:pt idx="18">
                  <c:v>42887.791666666621</c:v>
                </c:pt>
                <c:pt idx="19">
                  <c:v>42887.833333333285</c:v>
                </c:pt>
                <c:pt idx="20">
                  <c:v>42887.874999999949</c:v>
                </c:pt>
                <c:pt idx="21">
                  <c:v>42887.916666666613</c:v>
                </c:pt>
                <c:pt idx="22">
                  <c:v>42887.958333333278</c:v>
                </c:pt>
                <c:pt idx="23">
                  <c:v>42887.999999999942</c:v>
                </c:pt>
                <c:pt idx="24">
                  <c:v>42888.041666666606</c:v>
                </c:pt>
                <c:pt idx="25">
                  <c:v>42888.08333333327</c:v>
                </c:pt>
                <c:pt idx="26">
                  <c:v>42888.124999999935</c:v>
                </c:pt>
                <c:pt idx="27">
                  <c:v>42888.166666666599</c:v>
                </c:pt>
                <c:pt idx="28">
                  <c:v>42888.208333333263</c:v>
                </c:pt>
                <c:pt idx="29">
                  <c:v>42888.249999999927</c:v>
                </c:pt>
                <c:pt idx="30">
                  <c:v>42888.291666666591</c:v>
                </c:pt>
                <c:pt idx="31">
                  <c:v>42888.333333333256</c:v>
                </c:pt>
                <c:pt idx="32">
                  <c:v>42888.37499999992</c:v>
                </c:pt>
                <c:pt idx="33">
                  <c:v>42888.416666666584</c:v>
                </c:pt>
                <c:pt idx="34">
                  <c:v>42888.458333333248</c:v>
                </c:pt>
                <c:pt idx="35">
                  <c:v>42888.499999999913</c:v>
                </c:pt>
                <c:pt idx="36">
                  <c:v>42888.541666666577</c:v>
                </c:pt>
                <c:pt idx="37">
                  <c:v>42888.583333333241</c:v>
                </c:pt>
                <c:pt idx="38">
                  <c:v>42888.624999999905</c:v>
                </c:pt>
                <c:pt idx="39">
                  <c:v>42888.66666666657</c:v>
                </c:pt>
                <c:pt idx="40">
                  <c:v>42888.708333333234</c:v>
                </c:pt>
                <c:pt idx="41">
                  <c:v>42888.749999999898</c:v>
                </c:pt>
                <c:pt idx="42">
                  <c:v>42888.791666666562</c:v>
                </c:pt>
                <c:pt idx="43">
                  <c:v>42888.833333333227</c:v>
                </c:pt>
                <c:pt idx="44">
                  <c:v>42888.874999999891</c:v>
                </c:pt>
                <c:pt idx="45">
                  <c:v>42888.916666666555</c:v>
                </c:pt>
                <c:pt idx="46">
                  <c:v>42888.958333333219</c:v>
                </c:pt>
                <c:pt idx="47">
                  <c:v>42888.999999999884</c:v>
                </c:pt>
                <c:pt idx="48">
                  <c:v>42889.041666666548</c:v>
                </c:pt>
                <c:pt idx="49">
                  <c:v>42889.083333333212</c:v>
                </c:pt>
                <c:pt idx="50">
                  <c:v>42889.124999999876</c:v>
                </c:pt>
                <c:pt idx="51">
                  <c:v>42889.166666666541</c:v>
                </c:pt>
                <c:pt idx="52">
                  <c:v>42889.208333333205</c:v>
                </c:pt>
                <c:pt idx="53">
                  <c:v>42889.249999999869</c:v>
                </c:pt>
                <c:pt idx="54">
                  <c:v>42889.291666666533</c:v>
                </c:pt>
                <c:pt idx="55">
                  <c:v>42889.333333333198</c:v>
                </c:pt>
                <c:pt idx="56">
                  <c:v>42889.374999999862</c:v>
                </c:pt>
                <c:pt idx="57">
                  <c:v>42889.416666666526</c:v>
                </c:pt>
                <c:pt idx="58">
                  <c:v>42889.45833333319</c:v>
                </c:pt>
                <c:pt idx="59">
                  <c:v>42889.499999999854</c:v>
                </c:pt>
                <c:pt idx="60">
                  <c:v>42889.541666666519</c:v>
                </c:pt>
                <c:pt idx="61">
                  <c:v>42889.583333333183</c:v>
                </c:pt>
                <c:pt idx="62">
                  <c:v>42889.624999999847</c:v>
                </c:pt>
                <c:pt idx="63">
                  <c:v>42889.666666666511</c:v>
                </c:pt>
                <c:pt idx="64">
                  <c:v>42889.708333333176</c:v>
                </c:pt>
                <c:pt idx="65">
                  <c:v>42889.74999999984</c:v>
                </c:pt>
                <c:pt idx="66">
                  <c:v>42889.791666666504</c:v>
                </c:pt>
                <c:pt idx="67">
                  <c:v>42889.833333333168</c:v>
                </c:pt>
                <c:pt idx="68">
                  <c:v>42889.874999999833</c:v>
                </c:pt>
                <c:pt idx="69">
                  <c:v>42889.916666666497</c:v>
                </c:pt>
                <c:pt idx="70">
                  <c:v>42889.958333333161</c:v>
                </c:pt>
                <c:pt idx="71">
                  <c:v>42889.999999999825</c:v>
                </c:pt>
                <c:pt idx="72">
                  <c:v>42890.04166666649</c:v>
                </c:pt>
                <c:pt idx="73">
                  <c:v>42890.083333333154</c:v>
                </c:pt>
                <c:pt idx="74">
                  <c:v>42890.124999999818</c:v>
                </c:pt>
                <c:pt idx="75">
                  <c:v>42890.166666666482</c:v>
                </c:pt>
                <c:pt idx="76">
                  <c:v>42890.208333333147</c:v>
                </c:pt>
                <c:pt idx="77">
                  <c:v>42890.249999999811</c:v>
                </c:pt>
                <c:pt idx="78">
                  <c:v>42890.291666666475</c:v>
                </c:pt>
                <c:pt idx="79">
                  <c:v>42890.333333333139</c:v>
                </c:pt>
                <c:pt idx="80">
                  <c:v>42890.374999999804</c:v>
                </c:pt>
                <c:pt idx="81">
                  <c:v>42890.416666666468</c:v>
                </c:pt>
                <c:pt idx="82">
                  <c:v>42890.458333333132</c:v>
                </c:pt>
                <c:pt idx="83">
                  <c:v>42890.499999999796</c:v>
                </c:pt>
                <c:pt idx="84">
                  <c:v>42890.541666666461</c:v>
                </c:pt>
                <c:pt idx="85">
                  <c:v>42890.583333333125</c:v>
                </c:pt>
                <c:pt idx="86">
                  <c:v>42890.624999999789</c:v>
                </c:pt>
                <c:pt idx="87">
                  <c:v>42890.666666666453</c:v>
                </c:pt>
                <c:pt idx="88">
                  <c:v>42890.708333333117</c:v>
                </c:pt>
                <c:pt idx="89">
                  <c:v>42890.749999999782</c:v>
                </c:pt>
                <c:pt idx="90">
                  <c:v>42890.791666666446</c:v>
                </c:pt>
                <c:pt idx="91">
                  <c:v>42890.83333333311</c:v>
                </c:pt>
                <c:pt idx="92">
                  <c:v>42890.874999999774</c:v>
                </c:pt>
                <c:pt idx="93">
                  <c:v>42890.916666666439</c:v>
                </c:pt>
                <c:pt idx="94">
                  <c:v>42890.958333333103</c:v>
                </c:pt>
                <c:pt idx="95">
                  <c:v>42890.999999999767</c:v>
                </c:pt>
                <c:pt idx="96">
                  <c:v>42891.041666666431</c:v>
                </c:pt>
                <c:pt idx="97">
                  <c:v>42891.083333333096</c:v>
                </c:pt>
                <c:pt idx="98">
                  <c:v>42891.12499999976</c:v>
                </c:pt>
                <c:pt idx="99">
                  <c:v>42891.166666666424</c:v>
                </c:pt>
                <c:pt idx="100">
                  <c:v>42891.208333333088</c:v>
                </c:pt>
                <c:pt idx="101">
                  <c:v>42891.249999999753</c:v>
                </c:pt>
                <c:pt idx="102">
                  <c:v>42891.291666666417</c:v>
                </c:pt>
                <c:pt idx="103">
                  <c:v>42891.333333333081</c:v>
                </c:pt>
                <c:pt idx="104">
                  <c:v>42891.374999999745</c:v>
                </c:pt>
                <c:pt idx="105">
                  <c:v>42891.41666666641</c:v>
                </c:pt>
                <c:pt idx="106">
                  <c:v>42891.458333333074</c:v>
                </c:pt>
                <c:pt idx="107">
                  <c:v>42891.499999999738</c:v>
                </c:pt>
                <c:pt idx="108">
                  <c:v>42891.541666666402</c:v>
                </c:pt>
                <c:pt idx="109">
                  <c:v>42891.583333333067</c:v>
                </c:pt>
                <c:pt idx="110">
                  <c:v>42891.624999999731</c:v>
                </c:pt>
                <c:pt idx="111">
                  <c:v>42891.666666666395</c:v>
                </c:pt>
                <c:pt idx="112">
                  <c:v>42891.708333333059</c:v>
                </c:pt>
                <c:pt idx="113">
                  <c:v>42891.749999999724</c:v>
                </c:pt>
                <c:pt idx="114">
                  <c:v>42891.791666666388</c:v>
                </c:pt>
                <c:pt idx="115">
                  <c:v>42891.833333333052</c:v>
                </c:pt>
                <c:pt idx="116">
                  <c:v>42891.874999999716</c:v>
                </c:pt>
                <c:pt idx="117">
                  <c:v>42891.91666666638</c:v>
                </c:pt>
                <c:pt idx="118">
                  <c:v>42891.958333333045</c:v>
                </c:pt>
                <c:pt idx="119">
                  <c:v>42891.999999999709</c:v>
                </c:pt>
                <c:pt idx="120">
                  <c:v>42892.041666666373</c:v>
                </c:pt>
                <c:pt idx="121">
                  <c:v>42892.083333333037</c:v>
                </c:pt>
                <c:pt idx="122">
                  <c:v>42892.124999999702</c:v>
                </c:pt>
                <c:pt idx="123">
                  <c:v>42892.166666666366</c:v>
                </c:pt>
                <c:pt idx="124">
                  <c:v>42892.20833333303</c:v>
                </c:pt>
                <c:pt idx="125">
                  <c:v>42892.249999999694</c:v>
                </c:pt>
                <c:pt idx="126">
                  <c:v>42892.291666666359</c:v>
                </c:pt>
                <c:pt idx="127">
                  <c:v>42892.333333333023</c:v>
                </c:pt>
                <c:pt idx="128">
                  <c:v>42892.374999999687</c:v>
                </c:pt>
                <c:pt idx="129">
                  <c:v>42892.416666666351</c:v>
                </c:pt>
                <c:pt idx="130">
                  <c:v>42892.458333333016</c:v>
                </c:pt>
                <c:pt idx="131">
                  <c:v>42892.49999999968</c:v>
                </c:pt>
                <c:pt idx="132">
                  <c:v>42892.541666666344</c:v>
                </c:pt>
                <c:pt idx="133">
                  <c:v>42892.583333333008</c:v>
                </c:pt>
                <c:pt idx="134">
                  <c:v>42892.624999999673</c:v>
                </c:pt>
                <c:pt idx="135">
                  <c:v>42892.666666666337</c:v>
                </c:pt>
                <c:pt idx="136">
                  <c:v>42892.708333333001</c:v>
                </c:pt>
                <c:pt idx="137">
                  <c:v>42892.749999999665</c:v>
                </c:pt>
                <c:pt idx="138">
                  <c:v>42892.79166666633</c:v>
                </c:pt>
                <c:pt idx="139">
                  <c:v>42892.833333332994</c:v>
                </c:pt>
                <c:pt idx="140">
                  <c:v>42892.874999999658</c:v>
                </c:pt>
                <c:pt idx="141">
                  <c:v>42892.916666666322</c:v>
                </c:pt>
                <c:pt idx="142">
                  <c:v>42892.958333332987</c:v>
                </c:pt>
                <c:pt idx="143">
                  <c:v>42892.999999999651</c:v>
                </c:pt>
                <c:pt idx="144">
                  <c:v>42893.041666666315</c:v>
                </c:pt>
                <c:pt idx="145">
                  <c:v>42893.083333332979</c:v>
                </c:pt>
                <c:pt idx="146">
                  <c:v>42893.124999999643</c:v>
                </c:pt>
                <c:pt idx="147">
                  <c:v>42893.166666666308</c:v>
                </c:pt>
                <c:pt idx="148">
                  <c:v>42893.208333332972</c:v>
                </c:pt>
                <c:pt idx="149">
                  <c:v>42893.249999999636</c:v>
                </c:pt>
                <c:pt idx="150">
                  <c:v>42893.2916666663</c:v>
                </c:pt>
                <c:pt idx="151">
                  <c:v>42893.333333332965</c:v>
                </c:pt>
                <c:pt idx="152">
                  <c:v>42893.374999999629</c:v>
                </c:pt>
                <c:pt idx="153">
                  <c:v>42893.416666666293</c:v>
                </c:pt>
                <c:pt idx="154">
                  <c:v>42893.458333332957</c:v>
                </c:pt>
                <c:pt idx="155">
                  <c:v>42893.499999999622</c:v>
                </c:pt>
                <c:pt idx="156">
                  <c:v>42893.541666666286</c:v>
                </c:pt>
                <c:pt idx="157">
                  <c:v>42893.58333333295</c:v>
                </c:pt>
                <c:pt idx="158">
                  <c:v>42893.624999999614</c:v>
                </c:pt>
                <c:pt idx="159">
                  <c:v>42893.666666666279</c:v>
                </c:pt>
                <c:pt idx="160">
                  <c:v>42893.708333332943</c:v>
                </c:pt>
                <c:pt idx="161">
                  <c:v>42893.749999999607</c:v>
                </c:pt>
                <c:pt idx="162">
                  <c:v>42893.791666666271</c:v>
                </c:pt>
                <c:pt idx="163">
                  <c:v>42893.833333332936</c:v>
                </c:pt>
                <c:pt idx="164">
                  <c:v>42893.8749999996</c:v>
                </c:pt>
                <c:pt idx="165">
                  <c:v>42893.916666666264</c:v>
                </c:pt>
                <c:pt idx="166">
                  <c:v>42893.958333332928</c:v>
                </c:pt>
                <c:pt idx="167">
                  <c:v>42893.999999999593</c:v>
                </c:pt>
                <c:pt idx="168">
                  <c:v>42894.041666666257</c:v>
                </c:pt>
                <c:pt idx="169">
                  <c:v>42894.083333332921</c:v>
                </c:pt>
                <c:pt idx="170">
                  <c:v>42894.124999999585</c:v>
                </c:pt>
                <c:pt idx="171">
                  <c:v>42894.16666666625</c:v>
                </c:pt>
                <c:pt idx="172">
                  <c:v>42894.208333332914</c:v>
                </c:pt>
                <c:pt idx="173">
                  <c:v>42894.249999999578</c:v>
                </c:pt>
                <c:pt idx="174">
                  <c:v>42894.291666666242</c:v>
                </c:pt>
                <c:pt idx="175">
                  <c:v>42894.333333332906</c:v>
                </c:pt>
                <c:pt idx="176">
                  <c:v>42894.374999999571</c:v>
                </c:pt>
                <c:pt idx="177">
                  <c:v>42894.416666666235</c:v>
                </c:pt>
                <c:pt idx="178">
                  <c:v>42894.458333332899</c:v>
                </c:pt>
                <c:pt idx="179">
                  <c:v>42894.499999999563</c:v>
                </c:pt>
                <c:pt idx="180">
                  <c:v>42894.541666666228</c:v>
                </c:pt>
                <c:pt idx="181">
                  <c:v>42894.583333332892</c:v>
                </c:pt>
                <c:pt idx="182">
                  <c:v>42894.624999999556</c:v>
                </c:pt>
                <c:pt idx="183">
                  <c:v>42894.66666666622</c:v>
                </c:pt>
                <c:pt idx="184">
                  <c:v>42894.708333332885</c:v>
                </c:pt>
                <c:pt idx="185">
                  <c:v>42894.749999999549</c:v>
                </c:pt>
                <c:pt idx="186">
                  <c:v>42894.791666666213</c:v>
                </c:pt>
                <c:pt idx="187">
                  <c:v>42894.833333332877</c:v>
                </c:pt>
                <c:pt idx="188">
                  <c:v>42894.874999999542</c:v>
                </c:pt>
                <c:pt idx="189">
                  <c:v>42894.916666666206</c:v>
                </c:pt>
                <c:pt idx="190">
                  <c:v>42894.95833333287</c:v>
                </c:pt>
                <c:pt idx="191">
                  <c:v>42894.999999999534</c:v>
                </c:pt>
                <c:pt idx="192">
                  <c:v>42895.041666666199</c:v>
                </c:pt>
                <c:pt idx="193">
                  <c:v>42895.083333332863</c:v>
                </c:pt>
                <c:pt idx="194">
                  <c:v>42895.124999999527</c:v>
                </c:pt>
                <c:pt idx="195">
                  <c:v>42895.166666666191</c:v>
                </c:pt>
                <c:pt idx="196">
                  <c:v>42895.208333332856</c:v>
                </c:pt>
                <c:pt idx="197">
                  <c:v>42895.24999999952</c:v>
                </c:pt>
                <c:pt idx="198">
                  <c:v>42895.291666666184</c:v>
                </c:pt>
                <c:pt idx="199">
                  <c:v>42895.333333332848</c:v>
                </c:pt>
                <c:pt idx="200">
                  <c:v>42895.374999999513</c:v>
                </c:pt>
                <c:pt idx="201">
                  <c:v>42895.416666666177</c:v>
                </c:pt>
                <c:pt idx="202">
                  <c:v>42895.458333332841</c:v>
                </c:pt>
                <c:pt idx="203">
                  <c:v>42895.499999999505</c:v>
                </c:pt>
                <c:pt idx="204">
                  <c:v>42895.541666666169</c:v>
                </c:pt>
                <c:pt idx="205">
                  <c:v>42895.583333332834</c:v>
                </c:pt>
                <c:pt idx="206">
                  <c:v>42895.624999999498</c:v>
                </c:pt>
                <c:pt idx="207">
                  <c:v>42895.666666666162</c:v>
                </c:pt>
                <c:pt idx="208">
                  <c:v>42895.708333332826</c:v>
                </c:pt>
                <c:pt idx="209">
                  <c:v>42895.749999999491</c:v>
                </c:pt>
                <c:pt idx="210">
                  <c:v>42895.791666666155</c:v>
                </c:pt>
                <c:pt idx="211">
                  <c:v>42895.833333332819</c:v>
                </c:pt>
                <c:pt idx="212">
                  <c:v>42895.874999999483</c:v>
                </c:pt>
                <c:pt idx="213">
                  <c:v>42895.916666666148</c:v>
                </c:pt>
                <c:pt idx="214">
                  <c:v>42895.958333332812</c:v>
                </c:pt>
                <c:pt idx="215">
                  <c:v>42895.999999999476</c:v>
                </c:pt>
                <c:pt idx="216">
                  <c:v>42896.04166666614</c:v>
                </c:pt>
                <c:pt idx="217">
                  <c:v>42896.083333332805</c:v>
                </c:pt>
                <c:pt idx="218">
                  <c:v>42896.124999999469</c:v>
                </c:pt>
                <c:pt idx="219">
                  <c:v>42896.166666666133</c:v>
                </c:pt>
                <c:pt idx="220">
                  <c:v>42896.208333332797</c:v>
                </c:pt>
                <c:pt idx="221">
                  <c:v>42896.249999999462</c:v>
                </c:pt>
                <c:pt idx="222">
                  <c:v>42896.291666666126</c:v>
                </c:pt>
                <c:pt idx="223">
                  <c:v>42896.33333333279</c:v>
                </c:pt>
                <c:pt idx="224">
                  <c:v>42896.374999999454</c:v>
                </c:pt>
                <c:pt idx="225">
                  <c:v>42896.416666666119</c:v>
                </c:pt>
                <c:pt idx="226">
                  <c:v>42896.458333332783</c:v>
                </c:pt>
                <c:pt idx="227">
                  <c:v>42896.499999999447</c:v>
                </c:pt>
                <c:pt idx="228">
                  <c:v>42896.541666666111</c:v>
                </c:pt>
                <c:pt idx="229">
                  <c:v>42896.583333332776</c:v>
                </c:pt>
                <c:pt idx="230">
                  <c:v>42896.62499999944</c:v>
                </c:pt>
                <c:pt idx="231">
                  <c:v>42896.666666666104</c:v>
                </c:pt>
                <c:pt idx="232">
                  <c:v>42896.708333332768</c:v>
                </c:pt>
                <c:pt idx="233">
                  <c:v>42896.749999999432</c:v>
                </c:pt>
                <c:pt idx="234">
                  <c:v>42896.791666666097</c:v>
                </c:pt>
                <c:pt idx="235">
                  <c:v>42896.833333332761</c:v>
                </c:pt>
                <c:pt idx="236">
                  <c:v>42896.874999999425</c:v>
                </c:pt>
                <c:pt idx="237">
                  <c:v>42896.916666666089</c:v>
                </c:pt>
                <c:pt idx="238">
                  <c:v>42896.958333332754</c:v>
                </c:pt>
                <c:pt idx="239">
                  <c:v>42896.999999999418</c:v>
                </c:pt>
                <c:pt idx="240">
                  <c:v>42897.041666666082</c:v>
                </c:pt>
                <c:pt idx="241">
                  <c:v>42897.083333332746</c:v>
                </c:pt>
                <c:pt idx="242">
                  <c:v>42897.124999999411</c:v>
                </c:pt>
                <c:pt idx="243">
                  <c:v>42897.166666666075</c:v>
                </c:pt>
                <c:pt idx="244">
                  <c:v>42897.208333332739</c:v>
                </c:pt>
                <c:pt idx="245">
                  <c:v>42897.249999999403</c:v>
                </c:pt>
                <c:pt idx="246">
                  <c:v>42897.291666666068</c:v>
                </c:pt>
                <c:pt idx="247">
                  <c:v>42897.333333332732</c:v>
                </c:pt>
                <c:pt idx="248">
                  <c:v>42897.374999999396</c:v>
                </c:pt>
                <c:pt idx="249">
                  <c:v>42897.41666666606</c:v>
                </c:pt>
                <c:pt idx="250">
                  <c:v>42897.458333332725</c:v>
                </c:pt>
                <c:pt idx="251">
                  <c:v>42897.499999999389</c:v>
                </c:pt>
                <c:pt idx="252">
                  <c:v>42897.541666666053</c:v>
                </c:pt>
                <c:pt idx="253">
                  <c:v>42897.583333332717</c:v>
                </c:pt>
                <c:pt idx="254">
                  <c:v>42897.624999999382</c:v>
                </c:pt>
                <c:pt idx="255">
                  <c:v>42897.666666666046</c:v>
                </c:pt>
                <c:pt idx="256">
                  <c:v>42897.70833333271</c:v>
                </c:pt>
                <c:pt idx="257">
                  <c:v>42897.749999999374</c:v>
                </c:pt>
                <c:pt idx="258">
                  <c:v>42897.791666666039</c:v>
                </c:pt>
                <c:pt idx="259">
                  <c:v>42897.833333332703</c:v>
                </c:pt>
                <c:pt idx="260">
                  <c:v>42897.874999999367</c:v>
                </c:pt>
                <c:pt idx="261">
                  <c:v>42897.916666666031</c:v>
                </c:pt>
                <c:pt idx="262">
                  <c:v>42897.958333332695</c:v>
                </c:pt>
                <c:pt idx="263">
                  <c:v>42897.99999999936</c:v>
                </c:pt>
                <c:pt idx="264">
                  <c:v>42898.041666666024</c:v>
                </c:pt>
                <c:pt idx="265">
                  <c:v>42898.083333332688</c:v>
                </c:pt>
                <c:pt idx="266">
                  <c:v>42898.124999999352</c:v>
                </c:pt>
                <c:pt idx="267">
                  <c:v>42898.166666666017</c:v>
                </c:pt>
                <c:pt idx="268">
                  <c:v>42898.208333332681</c:v>
                </c:pt>
                <c:pt idx="269">
                  <c:v>42898.249999999345</c:v>
                </c:pt>
                <c:pt idx="270">
                  <c:v>42898.291666666009</c:v>
                </c:pt>
                <c:pt idx="271">
                  <c:v>42898.333333332674</c:v>
                </c:pt>
                <c:pt idx="272">
                  <c:v>42898.374999999338</c:v>
                </c:pt>
                <c:pt idx="273">
                  <c:v>42898.416666666002</c:v>
                </c:pt>
                <c:pt idx="274">
                  <c:v>42898.458333332666</c:v>
                </c:pt>
                <c:pt idx="275">
                  <c:v>42898.499999999331</c:v>
                </c:pt>
                <c:pt idx="276">
                  <c:v>42898.541666665995</c:v>
                </c:pt>
                <c:pt idx="277">
                  <c:v>42898.583333332659</c:v>
                </c:pt>
                <c:pt idx="278">
                  <c:v>42898.624999999323</c:v>
                </c:pt>
                <c:pt idx="279">
                  <c:v>42898.666666665988</c:v>
                </c:pt>
                <c:pt idx="280">
                  <c:v>42898.708333332652</c:v>
                </c:pt>
                <c:pt idx="281">
                  <c:v>42898.749999999316</c:v>
                </c:pt>
                <c:pt idx="282">
                  <c:v>42898.79166666598</c:v>
                </c:pt>
                <c:pt idx="283">
                  <c:v>42898.833333332645</c:v>
                </c:pt>
                <c:pt idx="284">
                  <c:v>42898.874999999309</c:v>
                </c:pt>
                <c:pt idx="285">
                  <c:v>42898.916666665973</c:v>
                </c:pt>
                <c:pt idx="286">
                  <c:v>42898.958333332637</c:v>
                </c:pt>
                <c:pt idx="287">
                  <c:v>42898.999999999302</c:v>
                </c:pt>
                <c:pt idx="288">
                  <c:v>42899.041666665966</c:v>
                </c:pt>
                <c:pt idx="289">
                  <c:v>42899.08333333263</c:v>
                </c:pt>
                <c:pt idx="290">
                  <c:v>42899.124999999294</c:v>
                </c:pt>
                <c:pt idx="291">
                  <c:v>42899.166666665958</c:v>
                </c:pt>
                <c:pt idx="292">
                  <c:v>42899.208333332623</c:v>
                </c:pt>
                <c:pt idx="293">
                  <c:v>42899.249999999287</c:v>
                </c:pt>
                <c:pt idx="294">
                  <c:v>42899.291666665951</c:v>
                </c:pt>
                <c:pt idx="295">
                  <c:v>42899.333333332615</c:v>
                </c:pt>
                <c:pt idx="296">
                  <c:v>42899.37499999928</c:v>
                </c:pt>
                <c:pt idx="297">
                  <c:v>42899.416666665944</c:v>
                </c:pt>
                <c:pt idx="298">
                  <c:v>42899.458333332608</c:v>
                </c:pt>
                <c:pt idx="299">
                  <c:v>42899.499999999272</c:v>
                </c:pt>
                <c:pt idx="300">
                  <c:v>42899.541666665937</c:v>
                </c:pt>
                <c:pt idx="301">
                  <c:v>42899.583333332601</c:v>
                </c:pt>
                <c:pt idx="302">
                  <c:v>42899.624999999265</c:v>
                </c:pt>
                <c:pt idx="303">
                  <c:v>42899.666666665929</c:v>
                </c:pt>
                <c:pt idx="304">
                  <c:v>42899.708333332594</c:v>
                </c:pt>
                <c:pt idx="305">
                  <c:v>42899.749999999258</c:v>
                </c:pt>
                <c:pt idx="306">
                  <c:v>42899.791666665922</c:v>
                </c:pt>
                <c:pt idx="307">
                  <c:v>42899.833333332586</c:v>
                </c:pt>
                <c:pt idx="308">
                  <c:v>42899.874999999251</c:v>
                </c:pt>
                <c:pt idx="309">
                  <c:v>42899.916666665915</c:v>
                </c:pt>
                <c:pt idx="310">
                  <c:v>42899.958333332579</c:v>
                </c:pt>
                <c:pt idx="311">
                  <c:v>42899.999999999243</c:v>
                </c:pt>
                <c:pt idx="312">
                  <c:v>42900.041666665908</c:v>
                </c:pt>
                <c:pt idx="313">
                  <c:v>42900.083333332572</c:v>
                </c:pt>
                <c:pt idx="314">
                  <c:v>42900.124999999236</c:v>
                </c:pt>
                <c:pt idx="315">
                  <c:v>42900.1666666659</c:v>
                </c:pt>
                <c:pt idx="316">
                  <c:v>42900.208333332565</c:v>
                </c:pt>
                <c:pt idx="317">
                  <c:v>42900.249999999229</c:v>
                </c:pt>
                <c:pt idx="318">
                  <c:v>42900.291666665893</c:v>
                </c:pt>
                <c:pt idx="319">
                  <c:v>42900.333333332557</c:v>
                </c:pt>
                <c:pt idx="320">
                  <c:v>42900.374999999221</c:v>
                </c:pt>
                <c:pt idx="321">
                  <c:v>42900.416666665886</c:v>
                </c:pt>
                <c:pt idx="322">
                  <c:v>42900.45833333255</c:v>
                </c:pt>
                <c:pt idx="323">
                  <c:v>42900.499999999214</c:v>
                </c:pt>
                <c:pt idx="324">
                  <c:v>42900.541666665878</c:v>
                </c:pt>
                <c:pt idx="325">
                  <c:v>42900.583333332543</c:v>
                </c:pt>
                <c:pt idx="326">
                  <c:v>42900.624999999207</c:v>
                </c:pt>
                <c:pt idx="327">
                  <c:v>42900.666666665871</c:v>
                </c:pt>
                <c:pt idx="328">
                  <c:v>42900.708333332535</c:v>
                </c:pt>
                <c:pt idx="329">
                  <c:v>42900.7499999992</c:v>
                </c:pt>
                <c:pt idx="330">
                  <c:v>42900.791666665864</c:v>
                </c:pt>
                <c:pt idx="331">
                  <c:v>42900.833333332528</c:v>
                </c:pt>
                <c:pt idx="332">
                  <c:v>42900.874999999192</c:v>
                </c:pt>
                <c:pt idx="333">
                  <c:v>42900.916666665857</c:v>
                </c:pt>
                <c:pt idx="334">
                  <c:v>42900.958333332521</c:v>
                </c:pt>
                <c:pt idx="335">
                  <c:v>42900.999999999185</c:v>
                </c:pt>
                <c:pt idx="336">
                  <c:v>42901.041666665849</c:v>
                </c:pt>
                <c:pt idx="337">
                  <c:v>42901.083333332514</c:v>
                </c:pt>
                <c:pt idx="338">
                  <c:v>42901.124999999178</c:v>
                </c:pt>
                <c:pt idx="339">
                  <c:v>42901.166666665842</c:v>
                </c:pt>
                <c:pt idx="340">
                  <c:v>42901.208333332506</c:v>
                </c:pt>
                <c:pt idx="341">
                  <c:v>42901.249999999171</c:v>
                </c:pt>
                <c:pt idx="342">
                  <c:v>42901.291666665835</c:v>
                </c:pt>
                <c:pt idx="343">
                  <c:v>42901.333333332499</c:v>
                </c:pt>
                <c:pt idx="344">
                  <c:v>42901.374999999163</c:v>
                </c:pt>
                <c:pt idx="345">
                  <c:v>42901.416666665828</c:v>
                </c:pt>
                <c:pt idx="346">
                  <c:v>42901.458333332492</c:v>
                </c:pt>
                <c:pt idx="347">
                  <c:v>42901.499999999156</c:v>
                </c:pt>
                <c:pt idx="348">
                  <c:v>42901.54166666582</c:v>
                </c:pt>
                <c:pt idx="349">
                  <c:v>42901.583333332484</c:v>
                </c:pt>
                <c:pt idx="350">
                  <c:v>42901.624999999149</c:v>
                </c:pt>
                <c:pt idx="351">
                  <c:v>42901.666666665813</c:v>
                </c:pt>
                <c:pt idx="352">
                  <c:v>42901.708333332477</c:v>
                </c:pt>
                <c:pt idx="353">
                  <c:v>42901.749999999141</c:v>
                </c:pt>
                <c:pt idx="354">
                  <c:v>42901.791666665806</c:v>
                </c:pt>
                <c:pt idx="355">
                  <c:v>42901.83333333247</c:v>
                </c:pt>
                <c:pt idx="356">
                  <c:v>42901.874999999134</c:v>
                </c:pt>
                <c:pt idx="357">
                  <c:v>42901.916666665798</c:v>
                </c:pt>
                <c:pt idx="358">
                  <c:v>42901.958333332463</c:v>
                </c:pt>
                <c:pt idx="359">
                  <c:v>42901.999999999127</c:v>
                </c:pt>
                <c:pt idx="360">
                  <c:v>42902.041666665791</c:v>
                </c:pt>
                <c:pt idx="361">
                  <c:v>42902.083333332455</c:v>
                </c:pt>
                <c:pt idx="362">
                  <c:v>42902.12499999912</c:v>
                </c:pt>
                <c:pt idx="363">
                  <c:v>42902.166666665784</c:v>
                </c:pt>
                <c:pt idx="364">
                  <c:v>42902.208333332448</c:v>
                </c:pt>
                <c:pt idx="365">
                  <c:v>42902.249999999112</c:v>
                </c:pt>
                <c:pt idx="366">
                  <c:v>42902.291666665777</c:v>
                </c:pt>
                <c:pt idx="367">
                  <c:v>42902.333333332441</c:v>
                </c:pt>
                <c:pt idx="368">
                  <c:v>42902.374999999105</c:v>
                </c:pt>
                <c:pt idx="369">
                  <c:v>42902.416666665769</c:v>
                </c:pt>
                <c:pt idx="370">
                  <c:v>42902.458333332434</c:v>
                </c:pt>
                <c:pt idx="371">
                  <c:v>42902.499999999098</c:v>
                </c:pt>
                <c:pt idx="372">
                  <c:v>42902.541666665762</c:v>
                </c:pt>
                <c:pt idx="373">
                  <c:v>42902.583333332426</c:v>
                </c:pt>
                <c:pt idx="374">
                  <c:v>42902.624999999091</c:v>
                </c:pt>
                <c:pt idx="375">
                  <c:v>42902.666666665755</c:v>
                </c:pt>
                <c:pt idx="376">
                  <c:v>42902.708333332419</c:v>
                </c:pt>
                <c:pt idx="377">
                  <c:v>42902.749999999083</c:v>
                </c:pt>
                <c:pt idx="378">
                  <c:v>42902.791666665747</c:v>
                </c:pt>
                <c:pt idx="379">
                  <c:v>42902.833333332412</c:v>
                </c:pt>
                <c:pt idx="380">
                  <c:v>42902.874999999076</c:v>
                </c:pt>
                <c:pt idx="381">
                  <c:v>42902.91666666574</c:v>
                </c:pt>
                <c:pt idx="382">
                  <c:v>42902.958333332404</c:v>
                </c:pt>
                <c:pt idx="383">
                  <c:v>42902.999999999069</c:v>
                </c:pt>
                <c:pt idx="384">
                  <c:v>42903.041666665733</c:v>
                </c:pt>
                <c:pt idx="385">
                  <c:v>42903.083333332397</c:v>
                </c:pt>
                <c:pt idx="386">
                  <c:v>42903.124999999061</c:v>
                </c:pt>
                <c:pt idx="387">
                  <c:v>42903.166666665726</c:v>
                </c:pt>
                <c:pt idx="388">
                  <c:v>42903.20833333239</c:v>
                </c:pt>
                <c:pt idx="389">
                  <c:v>42903.249999999054</c:v>
                </c:pt>
                <c:pt idx="390">
                  <c:v>42903.291666665718</c:v>
                </c:pt>
                <c:pt idx="391">
                  <c:v>42903.333333332383</c:v>
                </c:pt>
                <c:pt idx="392">
                  <c:v>42903.374999999047</c:v>
                </c:pt>
                <c:pt idx="393">
                  <c:v>42903.416666665711</c:v>
                </c:pt>
                <c:pt idx="394">
                  <c:v>42903.458333332375</c:v>
                </c:pt>
                <c:pt idx="395">
                  <c:v>42903.49999999904</c:v>
                </c:pt>
                <c:pt idx="396">
                  <c:v>42903.541666665704</c:v>
                </c:pt>
                <c:pt idx="397">
                  <c:v>42903.583333332368</c:v>
                </c:pt>
                <c:pt idx="398">
                  <c:v>42903.624999999032</c:v>
                </c:pt>
                <c:pt idx="399">
                  <c:v>42903.666666665697</c:v>
                </c:pt>
                <c:pt idx="400">
                  <c:v>42903.708333332361</c:v>
                </c:pt>
                <c:pt idx="401">
                  <c:v>42903.749999999025</c:v>
                </c:pt>
                <c:pt idx="402">
                  <c:v>42903.791666665689</c:v>
                </c:pt>
                <c:pt idx="403">
                  <c:v>42903.833333332354</c:v>
                </c:pt>
                <c:pt idx="404">
                  <c:v>42903.874999999018</c:v>
                </c:pt>
                <c:pt idx="405">
                  <c:v>42903.916666665682</c:v>
                </c:pt>
                <c:pt idx="406">
                  <c:v>42903.958333332346</c:v>
                </c:pt>
                <c:pt idx="407">
                  <c:v>42903.99999999901</c:v>
                </c:pt>
                <c:pt idx="408">
                  <c:v>42904.041666665675</c:v>
                </c:pt>
                <c:pt idx="409">
                  <c:v>42904.083333332339</c:v>
                </c:pt>
                <c:pt idx="410">
                  <c:v>42904.124999999003</c:v>
                </c:pt>
                <c:pt idx="411">
                  <c:v>42904.166666665667</c:v>
                </c:pt>
                <c:pt idx="412">
                  <c:v>42904.208333332332</c:v>
                </c:pt>
                <c:pt idx="413">
                  <c:v>42904.249999998996</c:v>
                </c:pt>
                <c:pt idx="414">
                  <c:v>42904.29166666566</c:v>
                </c:pt>
                <c:pt idx="415">
                  <c:v>42904.333333332324</c:v>
                </c:pt>
                <c:pt idx="416">
                  <c:v>42904.374999998989</c:v>
                </c:pt>
                <c:pt idx="417">
                  <c:v>42904.416666665653</c:v>
                </c:pt>
                <c:pt idx="418">
                  <c:v>42904.458333332317</c:v>
                </c:pt>
                <c:pt idx="419">
                  <c:v>42904.499999998981</c:v>
                </c:pt>
                <c:pt idx="420">
                  <c:v>42904.541666665646</c:v>
                </c:pt>
                <c:pt idx="421">
                  <c:v>42904.58333333231</c:v>
                </c:pt>
                <c:pt idx="422">
                  <c:v>42904.624999998974</c:v>
                </c:pt>
                <c:pt idx="423">
                  <c:v>42904.666666665638</c:v>
                </c:pt>
                <c:pt idx="424">
                  <c:v>42904.708333332303</c:v>
                </c:pt>
                <c:pt idx="425">
                  <c:v>42904.749999998967</c:v>
                </c:pt>
                <c:pt idx="426">
                  <c:v>42904.791666665631</c:v>
                </c:pt>
                <c:pt idx="427">
                  <c:v>42904.833333332295</c:v>
                </c:pt>
                <c:pt idx="428">
                  <c:v>42904.87499999896</c:v>
                </c:pt>
                <c:pt idx="429">
                  <c:v>42904.916666665624</c:v>
                </c:pt>
                <c:pt idx="430">
                  <c:v>42904.958333332288</c:v>
                </c:pt>
                <c:pt idx="431">
                  <c:v>42904.999999998952</c:v>
                </c:pt>
                <c:pt idx="432">
                  <c:v>42905.041666665617</c:v>
                </c:pt>
                <c:pt idx="433">
                  <c:v>42905.083333332281</c:v>
                </c:pt>
                <c:pt idx="434">
                  <c:v>42905.124999998945</c:v>
                </c:pt>
                <c:pt idx="435">
                  <c:v>42905.166666665609</c:v>
                </c:pt>
                <c:pt idx="436">
                  <c:v>42905.208333332273</c:v>
                </c:pt>
                <c:pt idx="437">
                  <c:v>42905.249999998938</c:v>
                </c:pt>
                <c:pt idx="438">
                  <c:v>42905.291666665602</c:v>
                </c:pt>
                <c:pt idx="439">
                  <c:v>42905.333333332266</c:v>
                </c:pt>
                <c:pt idx="440">
                  <c:v>42905.37499999893</c:v>
                </c:pt>
                <c:pt idx="441">
                  <c:v>42905.416666665595</c:v>
                </c:pt>
                <c:pt idx="442">
                  <c:v>42905.458333332259</c:v>
                </c:pt>
                <c:pt idx="443">
                  <c:v>42905.499999998923</c:v>
                </c:pt>
                <c:pt idx="444">
                  <c:v>42905.541666665587</c:v>
                </c:pt>
                <c:pt idx="445">
                  <c:v>42905.583333332252</c:v>
                </c:pt>
                <c:pt idx="446">
                  <c:v>42905.624999998916</c:v>
                </c:pt>
                <c:pt idx="447">
                  <c:v>42905.66666666558</c:v>
                </c:pt>
                <c:pt idx="448">
                  <c:v>42905.708333332244</c:v>
                </c:pt>
                <c:pt idx="449">
                  <c:v>42905.749999998909</c:v>
                </c:pt>
                <c:pt idx="450">
                  <c:v>42905.791666665573</c:v>
                </c:pt>
                <c:pt idx="451">
                  <c:v>42905.833333332237</c:v>
                </c:pt>
                <c:pt idx="452">
                  <c:v>42905.874999998901</c:v>
                </c:pt>
                <c:pt idx="453">
                  <c:v>42905.916666665566</c:v>
                </c:pt>
                <c:pt idx="454">
                  <c:v>42905.95833333223</c:v>
                </c:pt>
                <c:pt idx="455">
                  <c:v>42905.999999998894</c:v>
                </c:pt>
                <c:pt idx="456">
                  <c:v>42906.041666665558</c:v>
                </c:pt>
                <c:pt idx="457">
                  <c:v>42906.083333332223</c:v>
                </c:pt>
                <c:pt idx="458">
                  <c:v>42906.124999998887</c:v>
                </c:pt>
                <c:pt idx="459">
                  <c:v>42906.166666665551</c:v>
                </c:pt>
                <c:pt idx="460">
                  <c:v>42906.208333332215</c:v>
                </c:pt>
                <c:pt idx="461">
                  <c:v>42906.24999999888</c:v>
                </c:pt>
                <c:pt idx="462">
                  <c:v>42906.291666665544</c:v>
                </c:pt>
                <c:pt idx="463">
                  <c:v>42906.333333332208</c:v>
                </c:pt>
                <c:pt idx="464">
                  <c:v>42906.374999998872</c:v>
                </c:pt>
                <c:pt idx="465">
                  <c:v>42906.416666665536</c:v>
                </c:pt>
                <c:pt idx="466">
                  <c:v>42906.458333332201</c:v>
                </c:pt>
                <c:pt idx="467">
                  <c:v>42906.499999998865</c:v>
                </c:pt>
                <c:pt idx="468">
                  <c:v>42906.541666665529</c:v>
                </c:pt>
                <c:pt idx="469">
                  <c:v>42906.583333332193</c:v>
                </c:pt>
                <c:pt idx="470">
                  <c:v>42906.624999998858</c:v>
                </c:pt>
                <c:pt idx="471">
                  <c:v>42906.666666665522</c:v>
                </c:pt>
                <c:pt idx="472">
                  <c:v>42906.708333332186</c:v>
                </c:pt>
                <c:pt idx="473">
                  <c:v>42906.74999999885</c:v>
                </c:pt>
                <c:pt idx="474">
                  <c:v>42906.791666665515</c:v>
                </c:pt>
                <c:pt idx="475">
                  <c:v>42906.833333332179</c:v>
                </c:pt>
                <c:pt idx="476">
                  <c:v>42906.874999998843</c:v>
                </c:pt>
                <c:pt idx="477">
                  <c:v>42906.916666665507</c:v>
                </c:pt>
                <c:pt idx="478">
                  <c:v>42906.958333332172</c:v>
                </c:pt>
                <c:pt idx="479">
                  <c:v>42906.999999998836</c:v>
                </c:pt>
                <c:pt idx="480">
                  <c:v>42907.0416666655</c:v>
                </c:pt>
                <c:pt idx="481">
                  <c:v>42907.083333332164</c:v>
                </c:pt>
                <c:pt idx="482">
                  <c:v>42907.124999998829</c:v>
                </c:pt>
                <c:pt idx="483">
                  <c:v>42907.166666665493</c:v>
                </c:pt>
                <c:pt idx="484">
                  <c:v>42907.208333332157</c:v>
                </c:pt>
                <c:pt idx="485">
                  <c:v>42907.249999998821</c:v>
                </c:pt>
                <c:pt idx="486">
                  <c:v>42907.291666665486</c:v>
                </c:pt>
                <c:pt idx="487">
                  <c:v>42907.33333333215</c:v>
                </c:pt>
                <c:pt idx="488">
                  <c:v>42907.374999998814</c:v>
                </c:pt>
                <c:pt idx="489">
                  <c:v>42907.416666665478</c:v>
                </c:pt>
                <c:pt idx="490">
                  <c:v>42907.458333332143</c:v>
                </c:pt>
                <c:pt idx="491">
                  <c:v>42907.499999998807</c:v>
                </c:pt>
                <c:pt idx="492">
                  <c:v>42907.541666665471</c:v>
                </c:pt>
                <c:pt idx="493">
                  <c:v>42907.583333332135</c:v>
                </c:pt>
                <c:pt idx="494">
                  <c:v>42907.624999998799</c:v>
                </c:pt>
                <c:pt idx="495">
                  <c:v>42907.666666665464</c:v>
                </c:pt>
                <c:pt idx="496">
                  <c:v>42907.708333332128</c:v>
                </c:pt>
                <c:pt idx="497">
                  <c:v>42907.749999998792</c:v>
                </c:pt>
                <c:pt idx="498">
                  <c:v>42907.791666665456</c:v>
                </c:pt>
                <c:pt idx="499">
                  <c:v>42907.833333332121</c:v>
                </c:pt>
                <c:pt idx="500">
                  <c:v>42907.874999998785</c:v>
                </c:pt>
                <c:pt idx="501">
                  <c:v>42907.916666665449</c:v>
                </c:pt>
                <c:pt idx="502">
                  <c:v>42907.958333332113</c:v>
                </c:pt>
                <c:pt idx="503">
                  <c:v>42907.999999998778</c:v>
                </c:pt>
                <c:pt idx="504">
                  <c:v>42908.041666665442</c:v>
                </c:pt>
                <c:pt idx="505">
                  <c:v>42908.083333332106</c:v>
                </c:pt>
                <c:pt idx="506">
                  <c:v>42908.12499999877</c:v>
                </c:pt>
                <c:pt idx="507">
                  <c:v>42908.166666665435</c:v>
                </c:pt>
                <c:pt idx="508">
                  <c:v>42908.208333332099</c:v>
                </c:pt>
                <c:pt idx="509">
                  <c:v>42908.249999998763</c:v>
                </c:pt>
                <c:pt idx="510">
                  <c:v>42908.291666665427</c:v>
                </c:pt>
                <c:pt idx="511">
                  <c:v>42908.333333332092</c:v>
                </c:pt>
                <c:pt idx="512">
                  <c:v>42908.374999998756</c:v>
                </c:pt>
                <c:pt idx="513">
                  <c:v>42908.41666666542</c:v>
                </c:pt>
                <c:pt idx="514">
                  <c:v>42908.458333332084</c:v>
                </c:pt>
                <c:pt idx="515">
                  <c:v>42908.499999998749</c:v>
                </c:pt>
                <c:pt idx="516">
                  <c:v>42908.541666665413</c:v>
                </c:pt>
                <c:pt idx="517">
                  <c:v>42908.583333332077</c:v>
                </c:pt>
                <c:pt idx="518">
                  <c:v>42908.624999998741</c:v>
                </c:pt>
                <c:pt idx="519">
                  <c:v>42908.666666665406</c:v>
                </c:pt>
                <c:pt idx="520">
                  <c:v>42908.70833333207</c:v>
                </c:pt>
                <c:pt idx="521">
                  <c:v>42908.749999998734</c:v>
                </c:pt>
                <c:pt idx="522">
                  <c:v>42908.791666665398</c:v>
                </c:pt>
                <c:pt idx="523">
                  <c:v>42908.833333332062</c:v>
                </c:pt>
                <c:pt idx="524">
                  <c:v>42908.874999998727</c:v>
                </c:pt>
                <c:pt idx="525">
                  <c:v>42908.916666665391</c:v>
                </c:pt>
                <c:pt idx="526">
                  <c:v>42908.958333332055</c:v>
                </c:pt>
                <c:pt idx="527">
                  <c:v>42908.999999998719</c:v>
                </c:pt>
                <c:pt idx="528">
                  <c:v>42909.041666665384</c:v>
                </c:pt>
                <c:pt idx="529">
                  <c:v>42909.083333332048</c:v>
                </c:pt>
                <c:pt idx="530">
                  <c:v>42909.124999998712</c:v>
                </c:pt>
                <c:pt idx="531">
                  <c:v>42909.166666665376</c:v>
                </c:pt>
                <c:pt idx="532">
                  <c:v>42909.208333332041</c:v>
                </c:pt>
                <c:pt idx="533">
                  <c:v>42909.249999998705</c:v>
                </c:pt>
                <c:pt idx="534">
                  <c:v>42909.291666665369</c:v>
                </c:pt>
                <c:pt idx="535">
                  <c:v>42909.333333332033</c:v>
                </c:pt>
                <c:pt idx="536">
                  <c:v>42909.374999998698</c:v>
                </c:pt>
                <c:pt idx="537">
                  <c:v>42909.416666665362</c:v>
                </c:pt>
                <c:pt idx="538">
                  <c:v>42909.458333332026</c:v>
                </c:pt>
                <c:pt idx="539">
                  <c:v>42909.49999999869</c:v>
                </c:pt>
                <c:pt idx="540">
                  <c:v>42909.541666665355</c:v>
                </c:pt>
                <c:pt idx="541">
                  <c:v>42909.583333332019</c:v>
                </c:pt>
                <c:pt idx="542">
                  <c:v>42909.624999998683</c:v>
                </c:pt>
                <c:pt idx="543">
                  <c:v>42909.666666665347</c:v>
                </c:pt>
                <c:pt idx="544">
                  <c:v>42909.708333332012</c:v>
                </c:pt>
                <c:pt idx="545">
                  <c:v>42909.749999998676</c:v>
                </c:pt>
                <c:pt idx="546">
                  <c:v>42909.79166666534</c:v>
                </c:pt>
                <c:pt idx="547">
                  <c:v>42909.833333332004</c:v>
                </c:pt>
                <c:pt idx="548">
                  <c:v>42909.874999998668</c:v>
                </c:pt>
                <c:pt idx="549">
                  <c:v>42909.916666665333</c:v>
                </c:pt>
                <c:pt idx="550">
                  <c:v>42909.958333331997</c:v>
                </c:pt>
                <c:pt idx="551">
                  <c:v>42909.999999998661</c:v>
                </c:pt>
                <c:pt idx="552">
                  <c:v>42910.041666665325</c:v>
                </c:pt>
                <c:pt idx="553">
                  <c:v>42910.08333333199</c:v>
                </c:pt>
                <c:pt idx="554">
                  <c:v>42910.124999998654</c:v>
                </c:pt>
                <c:pt idx="555">
                  <c:v>42910.166666665318</c:v>
                </c:pt>
                <c:pt idx="556">
                  <c:v>42910.208333331982</c:v>
                </c:pt>
                <c:pt idx="557">
                  <c:v>42910.249999998647</c:v>
                </c:pt>
                <c:pt idx="558">
                  <c:v>42910.291666665311</c:v>
                </c:pt>
                <c:pt idx="559">
                  <c:v>42910.333333331975</c:v>
                </c:pt>
                <c:pt idx="560">
                  <c:v>42910.374999998639</c:v>
                </c:pt>
                <c:pt idx="561">
                  <c:v>42910.416666665304</c:v>
                </c:pt>
                <c:pt idx="562">
                  <c:v>42910.458333331968</c:v>
                </c:pt>
                <c:pt idx="563">
                  <c:v>42910.499999998632</c:v>
                </c:pt>
                <c:pt idx="564">
                  <c:v>42910.541666665296</c:v>
                </c:pt>
                <c:pt idx="565">
                  <c:v>42910.583333331961</c:v>
                </c:pt>
                <c:pt idx="566">
                  <c:v>42910.624999998625</c:v>
                </c:pt>
                <c:pt idx="567">
                  <c:v>42910.666666665289</c:v>
                </c:pt>
                <c:pt idx="568">
                  <c:v>42910.708333331953</c:v>
                </c:pt>
                <c:pt idx="569">
                  <c:v>42910.749999998618</c:v>
                </c:pt>
                <c:pt idx="570">
                  <c:v>42910.791666665282</c:v>
                </c:pt>
                <c:pt idx="571">
                  <c:v>42910.833333331946</c:v>
                </c:pt>
                <c:pt idx="572">
                  <c:v>42910.87499999861</c:v>
                </c:pt>
                <c:pt idx="573">
                  <c:v>42910.916666665275</c:v>
                </c:pt>
                <c:pt idx="574">
                  <c:v>42910.958333331939</c:v>
                </c:pt>
                <c:pt idx="575">
                  <c:v>42910.999999998603</c:v>
                </c:pt>
                <c:pt idx="576">
                  <c:v>42911.041666665267</c:v>
                </c:pt>
                <c:pt idx="577">
                  <c:v>42911.083333331931</c:v>
                </c:pt>
                <c:pt idx="578">
                  <c:v>42911.124999998596</c:v>
                </c:pt>
                <c:pt idx="579">
                  <c:v>42911.16666666526</c:v>
                </c:pt>
                <c:pt idx="580">
                  <c:v>42911.208333331924</c:v>
                </c:pt>
                <c:pt idx="581">
                  <c:v>42911.249999998588</c:v>
                </c:pt>
                <c:pt idx="582">
                  <c:v>42911.291666665253</c:v>
                </c:pt>
                <c:pt idx="583">
                  <c:v>42911.333333331917</c:v>
                </c:pt>
                <c:pt idx="584">
                  <c:v>42911.374999998581</c:v>
                </c:pt>
                <c:pt idx="585">
                  <c:v>42911.416666665245</c:v>
                </c:pt>
                <c:pt idx="586">
                  <c:v>42911.45833333191</c:v>
                </c:pt>
                <c:pt idx="587">
                  <c:v>42911.499999998574</c:v>
                </c:pt>
                <c:pt idx="588">
                  <c:v>42911.541666665238</c:v>
                </c:pt>
                <c:pt idx="589">
                  <c:v>42911.583333331902</c:v>
                </c:pt>
                <c:pt idx="590">
                  <c:v>42911.624999998567</c:v>
                </c:pt>
                <c:pt idx="591">
                  <c:v>42911.666666665231</c:v>
                </c:pt>
                <c:pt idx="592">
                  <c:v>42911.708333331895</c:v>
                </c:pt>
                <c:pt idx="593">
                  <c:v>42911.749999998559</c:v>
                </c:pt>
                <c:pt idx="594">
                  <c:v>42911.791666665224</c:v>
                </c:pt>
                <c:pt idx="595">
                  <c:v>42911.833333331888</c:v>
                </c:pt>
                <c:pt idx="596">
                  <c:v>42911.874999998552</c:v>
                </c:pt>
                <c:pt idx="597">
                  <c:v>42911.916666665216</c:v>
                </c:pt>
                <c:pt idx="598">
                  <c:v>42911.958333331881</c:v>
                </c:pt>
                <c:pt idx="599">
                  <c:v>42911.999999998545</c:v>
                </c:pt>
                <c:pt idx="600">
                  <c:v>42912.041666665209</c:v>
                </c:pt>
                <c:pt idx="601">
                  <c:v>42912.083333331873</c:v>
                </c:pt>
                <c:pt idx="602">
                  <c:v>42912.124999998538</c:v>
                </c:pt>
                <c:pt idx="603">
                  <c:v>42912.166666665202</c:v>
                </c:pt>
                <c:pt idx="604">
                  <c:v>42912.208333331866</c:v>
                </c:pt>
                <c:pt idx="605">
                  <c:v>42912.24999999853</c:v>
                </c:pt>
                <c:pt idx="606">
                  <c:v>42912.291666665194</c:v>
                </c:pt>
                <c:pt idx="607">
                  <c:v>42912.333333331859</c:v>
                </c:pt>
                <c:pt idx="608">
                  <c:v>42912.374999998523</c:v>
                </c:pt>
                <c:pt idx="609">
                  <c:v>42912.416666665187</c:v>
                </c:pt>
                <c:pt idx="610">
                  <c:v>42912.458333331851</c:v>
                </c:pt>
                <c:pt idx="611">
                  <c:v>42912.499999998516</c:v>
                </c:pt>
                <c:pt idx="612">
                  <c:v>42912.54166666518</c:v>
                </c:pt>
                <c:pt idx="613">
                  <c:v>42912.583333331844</c:v>
                </c:pt>
                <c:pt idx="614">
                  <c:v>42912.624999998508</c:v>
                </c:pt>
                <c:pt idx="615">
                  <c:v>42912.666666665173</c:v>
                </c:pt>
                <c:pt idx="616">
                  <c:v>42912.708333331837</c:v>
                </c:pt>
                <c:pt idx="617">
                  <c:v>42912.749999998501</c:v>
                </c:pt>
                <c:pt idx="618">
                  <c:v>42912.791666665165</c:v>
                </c:pt>
                <c:pt idx="619">
                  <c:v>42912.83333333183</c:v>
                </c:pt>
                <c:pt idx="620">
                  <c:v>42912.874999998494</c:v>
                </c:pt>
                <c:pt idx="621">
                  <c:v>42912.916666665158</c:v>
                </c:pt>
                <c:pt idx="622">
                  <c:v>42912.958333331822</c:v>
                </c:pt>
                <c:pt idx="623">
                  <c:v>42912.999999998487</c:v>
                </c:pt>
                <c:pt idx="624">
                  <c:v>42913.041666665151</c:v>
                </c:pt>
                <c:pt idx="625">
                  <c:v>42913.083333331815</c:v>
                </c:pt>
                <c:pt idx="626">
                  <c:v>42913.124999998479</c:v>
                </c:pt>
                <c:pt idx="627">
                  <c:v>42913.166666665144</c:v>
                </c:pt>
                <c:pt idx="628">
                  <c:v>42913.208333331808</c:v>
                </c:pt>
                <c:pt idx="629">
                  <c:v>42913.249999998472</c:v>
                </c:pt>
                <c:pt idx="630">
                  <c:v>42913.291666665136</c:v>
                </c:pt>
                <c:pt idx="631">
                  <c:v>42913.333333331801</c:v>
                </c:pt>
                <c:pt idx="632">
                  <c:v>42913.374999998465</c:v>
                </c:pt>
                <c:pt idx="633">
                  <c:v>42913.416666665129</c:v>
                </c:pt>
                <c:pt idx="634">
                  <c:v>42913.458333331793</c:v>
                </c:pt>
                <c:pt idx="635">
                  <c:v>42913.499999998457</c:v>
                </c:pt>
                <c:pt idx="636">
                  <c:v>42913.541666665122</c:v>
                </c:pt>
                <c:pt idx="637">
                  <c:v>42913.583333331786</c:v>
                </c:pt>
                <c:pt idx="638">
                  <c:v>42913.62499999845</c:v>
                </c:pt>
                <c:pt idx="639">
                  <c:v>42913.666666665114</c:v>
                </c:pt>
                <c:pt idx="640">
                  <c:v>42913.708333331779</c:v>
                </c:pt>
                <c:pt idx="641">
                  <c:v>42913.749999998443</c:v>
                </c:pt>
                <c:pt idx="642">
                  <c:v>42913.791666665107</c:v>
                </c:pt>
                <c:pt idx="643">
                  <c:v>42913.833333331771</c:v>
                </c:pt>
                <c:pt idx="644">
                  <c:v>42913.874999998436</c:v>
                </c:pt>
                <c:pt idx="645">
                  <c:v>42913.9166666651</c:v>
                </c:pt>
                <c:pt idx="646">
                  <c:v>42913.958333331764</c:v>
                </c:pt>
                <c:pt idx="647">
                  <c:v>42913.999999998428</c:v>
                </c:pt>
                <c:pt idx="648">
                  <c:v>42914.041666665093</c:v>
                </c:pt>
                <c:pt idx="649">
                  <c:v>42914.083333331757</c:v>
                </c:pt>
                <c:pt idx="650">
                  <c:v>42914.124999998421</c:v>
                </c:pt>
                <c:pt idx="651">
                  <c:v>42914.166666665085</c:v>
                </c:pt>
                <c:pt idx="652">
                  <c:v>42914.20833333175</c:v>
                </c:pt>
                <c:pt idx="653">
                  <c:v>42914.249999998414</c:v>
                </c:pt>
                <c:pt idx="654">
                  <c:v>42914.291666665078</c:v>
                </c:pt>
                <c:pt idx="655">
                  <c:v>42914.333333331742</c:v>
                </c:pt>
                <c:pt idx="656">
                  <c:v>42914.374999998407</c:v>
                </c:pt>
                <c:pt idx="657">
                  <c:v>42914.416666665071</c:v>
                </c:pt>
                <c:pt idx="658">
                  <c:v>42914.458333331735</c:v>
                </c:pt>
                <c:pt idx="659">
                  <c:v>42914.499999998399</c:v>
                </c:pt>
                <c:pt idx="660">
                  <c:v>42914.541666665064</c:v>
                </c:pt>
                <c:pt idx="661">
                  <c:v>42914.583333331728</c:v>
                </c:pt>
                <c:pt idx="662">
                  <c:v>42914.624999998392</c:v>
                </c:pt>
                <c:pt idx="663">
                  <c:v>42914.666666665056</c:v>
                </c:pt>
                <c:pt idx="664">
                  <c:v>42914.70833333172</c:v>
                </c:pt>
                <c:pt idx="665">
                  <c:v>42914.749999998385</c:v>
                </c:pt>
                <c:pt idx="666">
                  <c:v>42914.791666665049</c:v>
                </c:pt>
                <c:pt idx="667">
                  <c:v>42914.833333331713</c:v>
                </c:pt>
                <c:pt idx="668">
                  <c:v>42914.874999998377</c:v>
                </c:pt>
                <c:pt idx="669">
                  <c:v>42914.916666665042</c:v>
                </c:pt>
                <c:pt idx="670">
                  <c:v>42914.958333331706</c:v>
                </c:pt>
                <c:pt idx="671">
                  <c:v>42914.99999999837</c:v>
                </c:pt>
                <c:pt idx="672">
                  <c:v>42915.041666665034</c:v>
                </c:pt>
                <c:pt idx="673">
                  <c:v>42915.083333331699</c:v>
                </c:pt>
                <c:pt idx="674">
                  <c:v>42915.124999998363</c:v>
                </c:pt>
                <c:pt idx="675">
                  <c:v>42915.166666665027</c:v>
                </c:pt>
                <c:pt idx="676">
                  <c:v>42915.208333331691</c:v>
                </c:pt>
                <c:pt idx="677">
                  <c:v>42915.249999998356</c:v>
                </c:pt>
                <c:pt idx="678">
                  <c:v>42915.29166666502</c:v>
                </c:pt>
                <c:pt idx="679">
                  <c:v>42915.333333331684</c:v>
                </c:pt>
                <c:pt idx="680">
                  <c:v>42915.374999998348</c:v>
                </c:pt>
                <c:pt idx="681">
                  <c:v>42915.416666665013</c:v>
                </c:pt>
                <c:pt idx="682">
                  <c:v>42915.458333331677</c:v>
                </c:pt>
                <c:pt idx="683">
                  <c:v>42915.499999998341</c:v>
                </c:pt>
                <c:pt idx="684">
                  <c:v>42915.541666665005</c:v>
                </c:pt>
                <c:pt idx="685">
                  <c:v>42915.58333333167</c:v>
                </c:pt>
                <c:pt idx="686">
                  <c:v>42915.624999998334</c:v>
                </c:pt>
                <c:pt idx="687">
                  <c:v>42915.666666664998</c:v>
                </c:pt>
                <c:pt idx="688">
                  <c:v>42915.708333331662</c:v>
                </c:pt>
                <c:pt idx="689">
                  <c:v>42915.749999998327</c:v>
                </c:pt>
                <c:pt idx="690">
                  <c:v>42915.791666664991</c:v>
                </c:pt>
                <c:pt idx="691">
                  <c:v>42915.833333331655</c:v>
                </c:pt>
                <c:pt idx="692">
                  <c:v>42915.874999998319</c:v>
                </c:pt>
                <c:pt idx="693">
                  <c:v>42915.916666664983</c:v>
                </c:pt>
                <c:pt idx="694">
                  <c:v>42915.958333331648</c:v>
                </c:pt>
                <c:pt idx="695">
                  <c:v>42915.999999998312</c:v>
                </c:pt>
                <c:pt idx="696">
                  <c:v>42916.041666664976</c:v>
                </c:pt>
                <c:pt idx="697">
                  <c:v>42916.08333333164</c:v>
                </c:pt>
                <c:pt idx="698">
                  <c:v>42916.124999998305</c:v>
                </c:pt>
                <c:pt idx="699">
                  <c:v>42916.166666664969</c:v>
                </c:pt>
                <c:pt idx="700">
                  <c:v>42916.208333331633</c:v>
                </c:pt>
                <c:pt idx="701">
                  <c:v>42916.249999998297</c:v>
                </c:pt>
                <c:pt idx="702">
                  <c:v>42916.291666664962</c:v>
                </c:pt>
                <c:pt idx="703">
                  <c:v>42916.333333331626</c:v>
                </c:pt>
                <c:pt idx="704">
                  <c:v>42916.37499999829</c:v>
                </c:pt>
                <c:pt idx="705">
                  <c:v>42916.416666664954</c:v>
                </c:pt>
                <c:pt idx="706">
                  <c:v>42916.458333331619</c:v>
                </c:pt>
                <c:pt idx="707">
                  <c:v>42916.499999998283</c:v>
                </c:pt>
                <c:pt idx="708">
                  <c:v>42916.541666664947</c:v>
                </c:pt>
                <c:pt idx="709">
                  <c:v>42916.583333331611</c:v>
                </c:pt>
                <c:pt idx="710">
                  <c:v>42916.624999998276</c:v>
                </c:pt>
                <c:pt idx="711">
                  <c:v>42916.66666666494</c:v>
                </c:pt>
                <c:pt idx="712">
                  <c:v>42916.708333331604</c:v>
                </c:pt>
                <c:pt idx="713">
                  <c:v>42916.749999998268</c:v>
                </c:pt>
                <c:pt idx="714">
                  <c:v>42916.791666664933</c:v>
                </c:pt>
                <c:pt idx="715">
                  <c:v>42916.833333331597</c:v>
                </c:pt>
                <c:pt idx="716">
                  <c:v>42916.874999998261</c:v>
                </c:pt>
                <c:pt idx="717">
                  <c:v>42916.916666664925</c:v>
                </c:pt>
                <c:pt idx="718">
                  <c:v>42916.95833333159</c:v>
                </c:pt>
                <c:pt idx="719">
                  <c:v>42916.999999998254</c:v>
                </c:pt>
                <c:pt idx="720">
                  <c:v>42917.041666664918</c:v>
                </c:pt>
                <c:pt idx="721">
                  <c:v>42917.083333331582</c:v>
                </c:pt>
                <c:pt idx="722">
                  <c:v>42917.124999998246</c:v>
                </c:pt>
                <c:pt idx="723">
                  <c:v>42917.166666664911</c:v>
                </c:pt>
                <c:pt idx="724">
                  <c:v>42917.208333331575</c:v>
                </c:pt>
                <c:pt idx="725">
                  <c:v>42917.249999998239</c:v>
                </c:pt>
                <c:pt idx="726">
                  <c:v>42917.291666664903</c:v>
                </c:pt>
                <c:pt idx="727">
                  <c:v>42917.333333331568</c:v>
                </c:pt>
                <c:pt idx="728">
                  <c:v>42917.374999998232</c:v>
                </c:pt>
                <c:pt idx="729">
                  <c:v>42917.416666664896</c:v>
                </c:pt>
                <c:pt idx="730">
                  <c:v>42917.45833333156</c:v>
                </c:pt>
                <c:pt idx="731">
                  <c:v>42917.499999998225</c:v>
                </c:pt>
                <c:pt idx="732">
                  <c:v>42917.541666664889</c:v>
                </c:pt>
                <c:pt idx="733">
                  <c:v>42917.583333331553</c:v>
                </c:pt>
                <c:pt idx="734">
                  <c:v>42917.624999998217</c:v>
                </c:pt>
                <c:pt idx="735">
                  <c:v>42917.666666664882</c:v>
                </c:pt>
                <c:pt idx="736">
                  <c:v>42917.708333331546</c:v>
                </c:pt>
                <c:pt idx="737">
                  <c:v>42917.74999999821</c:v>
                </c:pt>
                <c:pt idx="738">
                  <c:v>42917.791666664874</c:v>
                </c:pt>
                <c:pt idx="739">
                  <c:v>42917.833333331539</c:v>
                </c:pt>
                <c:pt idx="740">
                  <c:v>42917.874999998203</c:v>
                </c:pt>
                <c:pt idx="741">
                  <c:v>42917.916666664867</c:v>
                </c:pt>
                <c:pt idx="742">
                  <c:v>42917.958333331531</c:v>
                </c:pt>
                <c:pt idx="743">
                  <c:v>42917.999999998196</c:v>
                </c:pt>
                <c:pt idx="744">
                  <c:v>42918.04166666486</c:v>
                </c:pt>
                <c:pt idx="745">
                  <c:v>42918.083333331524</c:v>
                </c:pt>
                <c:pt idx="746">
                  <c:v>42918.124999998188</c:v>
                </c:pt>
                <c:pt idx="747">
                  <c:v>42918.166666664853</c:v>
                </c:pt>
                <c:pt idx="748">
                  <c:v>42918.208333331517</c:v>
                </c:pt>
                <c:pt idx="749">
                  <c:v>42918.249999998181</c:v>
                </c:pt>
                <c:pt idx="750">
                  <c:v>42918.291666664845</c:v>
                </c:pt>
                <c:pt idx="751">
                  <c:v>42918.333333331509</c:v>
                </c:pt>
                <c:pt idx="752">
                  <c:v>42918.374999998174</c:v>
                </c:pt>
                <c:pt idx="753">
                  <c:v>42918.416666664838</c:v>
                </c:pt>
                <c:pt idx="754">
                  <c:v>42918.458333331502</c:v>
                </c:pt>
                <c:pt idx="755">
                  <c:v>42918.499999998166</c:v>
                </c:pt>
                <c:pt idx="756">
                  <c:v>42918.541666664831</c:v>
                </c:pt>
                <c:pt idx="757">
                  <c:v>42918.583333331495</c:v>
                </c:pt>
                <c:pt idx="758">
                  <c:v>42918.624999998159</c:v>
                </c:pt>
                <c:pt idx="759">
                  <c:v>42918.666666664823</c:v>
                </c:pt>
                <c:pt idx="760">
                  <c:v>42918.708333331488</c:v>
                </c:pt>
                <c:pt idx="761">
                  <c:v>42918.749999998152</c:v>
                </c:pt>
                <c:pt idx="762">
                  <c:v>42918.791666664816</c:v>
                </c:pt>
                <c:pt idx="763">
                  <c:v>42918.83333333148</c:v>
                </c:pt>
                <c:pt idx="764">
                  <c:v>42918.874999998145</c:v>
                </c:pt>
                <c:pt idx="765">
                  <c:v>42918.916666664809</c:v>
                </c:pt>
                <c:pt idx="766">
                  <c:v>42918.958333331473</c:v>
                </c:pt>
                <c:pt idx="767">
                  <c:v>42918.999999998137</c:v>
                </c:pt>
                <c:pt idx="768">
                  <c:v>42919.041666664802</c:v>
                </c:pt>
                <c:pt idx="769">
                  <c:v>42919.083333331466</c:v>
                </c:pt>
                <c:pt idx="770">
                  <c:v>42919.12499999813</c:v>
                </c:pt>
                <c:pt idx="771">
                  <c:v>42919.166666664794</c:v>
                </c:pt>
                <c:pt idx="772">
                  <c:v>42919.208333331459</c:v>
                </c:pt>
                <c:pt idx="773">
                  <c:v>42919.249999998123</c:v>
                </c:pt>
                <c:pt idx="774">
                  <c:v>42919.291666664787</c:v>
                </c:pt>
                <c:pt idx="775">
                  <c:v>42919.333333331451</c:v>
                </c:pt>
                <c:pt idx="776">
                  <c:v>42919.374999998116</c:v>
                </c:pt>
                <c:pt idx="777">
                  <c:v>42919.41666666478</c:v>
                </c:pt>
                <c:pt idx="778">
                  <c:v>42919.458333331444</c:v>
                </c:pt>
                <c:pt idx="779">
                  <c:v>42919.499999998108</c:v>
                </c:pt>
                <c:pt idx="780">
                  <c:v>42919.541666664772</c:v>
                </c:pt>
                <c:pt idx="781">
                  <c:v>42919.583333331437</c:v>
                </c:pt>
                <c:pt idx="782">
                  <c:v>42919.624999998101</c:v>
                </c:pt>
                <c:pt idx="783">
                  <c:v>42919.666666664765</c:v>
                </c:pt>
                <c:pt idx="784">
                  <c:v>42919.708333331429</c:v>
                </c:pt>
                <c:pt idx="785">
                  <c:v>42919.749999998094</c:v>
                </c:pt>
                <c:pt idx="786">
                  <c:v>42919.791666664758</c:v>
                </c:pt>
                <c:pt idx="787">
                  <c:v>42919.833333331422</c:v>
                </c:pt>
                <c:pt idx="788">
                  <c:v>42919.874999998086</c:v>
                </c:pt>
                <c:pt idx="789">
                  <c:v>42919.916666664751</c:v>
                </c:pt>
                <c:pt idx="790">
                  <c:v>42919.958333331415</c:v>
                </c:pt>
                <c:pt idx="791">
                  <c:v>42919.999999998079</c:v>
                </c:pt>
                <c:pt idx="792">
                  <c:v>42920.041666664743</c:v>
                </c:pt>
                <c:pt idx="793">
                  <c:v>42920.083333331408</c:v>
                </c:pt>
                <c:pt idx="794">
                  <c:v>42920.124999998072</c:v>
                </c:pt>
                <c:pt idx="795">
                  <c:v>42920.166666664736</c:v>
                </c:pt>
                <c:pt idx="796">
                  <c:v>42920.2083333314</c:v>
                </c:pt>
                <c:pt idx="797">
                  <c:v>42920.249999998065</c:v>
                </c:pt>
                <c:pt idx="798">
                  <c:v>42920.291666664729</c:v>
                </c:pt>
                <c:pt idx="799">
                  <c:v>42920.333333331393</c:v>
                </c:pt>
                <c:pt idx="800">
                  <c:v>42920.374999998057</c:v>
                </c:pt>
                <c:pt idx="801">
                  <c:v>42920.416666664722</c:v>
                </c:pt>
                <c:pt idx="802">
                  <c:v>42920.458333331386</c:v>
                </c:pt>
                <c:pt idx="803">
                  <c:v>42920.49999999805</c:v>
                </c:pt>
                <c:pt idx="804">
                  <c:v>42920.541666664714</c:v>
                </c:pt>
                <c:pt idx="805">
                  <c:v>42920.583333331379</c:v>
                </c:pt>
                <c:pt idx="806">
                  <c:v>42920.624999998043</c:v>
                </c:pt>
                <c:pt idx="807">
                  <c:v>42920.666666664707</c:v>
                </c:pt>
                <c:pt idx="808">
                  <c:v>42920.708333331371</c:v>
                </c:pt>
                <c:pt idx="809">
                  <c:v>42920.749999998035</c:v>
                </c:pt>
                <c:pt idx="810">
                  <c:v>42920.7916666647</c:v>
                </c:pt>
                <c:pt idx="811">
                  <c:v>42920.833333331364</c:v>
                </c:pt>
                <c:pt idx="812">
                  <c:v>42920.874999998028</c:v>
                </c:pt>
                <c:pt idx="813">
                  <c:v>42920.916666664692</c:v>
                </c:pt>
                <c:pt idx="814">
                  <c:v>42920.958333331357</c:v>
                </c:pt>
                <c:pt idx="815">
                  <c:v>42920.999999998021</c:v>
                </c:pt>
                <c:pt idx="816">
                  <c:v>42921.041666664685</c:v>
                </c:pt>
                <c:pt idx="817">
                  <c:v>42921.083333331349</c:v>
                </c:pt>
                <c:pt idx="818">
                  <c:v>42921.124999998014</c:v>
                </c:pt>
                <c:pt idx="819">
                  <c:v>42921.166666664678</c:v>
                </c:pt>
                <c:pt idx="820">
                  <c:v>42921.208333331342</c:v>
                </c:pt>
                <c:pt idx="821">
                  <c:v>42921.249999998006</c:v>
                </c:pt>
                <c:pt idx="822">
                  <c:v>42921.291666664671</c:v>
                </c:pt>
                <c:pt idx="823">
                  <c:v>42921.333333331335</c:v>
                </c:pt>
                <c:pt idx="824">
                  <c:v>42921.374999997999</c:v>
                </c:pt>
                <c:pt idx="825">
                  <c:v>42921.416666664663</c:v>
                </c:pt>
                <c:pt idx="826">
                  <c:v>42921.458333331328</c:v>
                </c:pt>
                <c:pt idx="827">
                  <c:v>42921.499999997992</c:v>
                </c:pt>
                <c:pt idx="828">
                  <c:v>42921.541666664656</c:v>
                </c:pt>
                <c:pt idx="829">
                  <c:v>42921.58333333132</c:v>
                </c:pt>
                <c:pt idx="830">
                  <c:v>42921.624999997985</c:v>
                </c:pt>
                <c:pt idx="831">
                  <c:v>42921.666666664649</c:v>
                </c:pt>
                <c:pt idx="832">
                  <c:v>42921.708333331313</c:v>
                </c:pt>
                <c:pt idx="833">
                  <c:v>42921.749999997977</c:v>
                </c:pt>
                <c:pt idx="834">
                  <c:v>42921.791666664642</c:v>
                </c:pt>
                <c:pt idx="835">
                  <c:v>42921.833333331306</c:v>
                </c:pt>
                <c:pt idx="836">
                  <c:v>42921.87499999797</c:v>
                </c:pt>
                <c:pt idx="837">
                  <c:v>42921.916666664634</c:v>
                </c:pt>
                <c:pt idx="838">
                  <c:v>42921.958333331298</c:v>
                </c:pt>
                <c:pt idx="839">
                  <c:v>42921.999999997963</c:v>
                </c:pt>
                <c:pt idx="840">
                  <c:v>42922.041666664627</c:v>
                </c:pt>
                <c:pt idx="841">
                  <c:v>42922.083333331291</c:v>
                </c:pt>
                <c:pt idx="842">
                  <c:v>42922.124999997955</c:v>
                </c:pt>
                <c:pt idx="843">
                  <c:v>42922.16666666462</c:v>
                </c:pt>
                <c:pt idx="844">
                  <c:v>42922.208333331284</c:v>
                </c:pt>
                <c:pt idx="845">
                  <c:v>42922.249999997948</c:v>
                </c:pt>
                <c:pt idx="846">
                  <c:v>42922.291666664612</c:v>
                </c:pt>
                <c:pt idx="847">
                  <c:v>42922.333333331277</c:v>
                </c:pt>
                <c:pt idx="848">
                  <c:v>42922.374999997941</c:v>
                </c:pt>
                <c:pt idx="849">
                  <c:v>42922.416666664605</c:v>
                </c:pt>
                <c:pt idx="850">
                  <c:v>42922.458333331269</c:v>
                </c:pt>
                <c:pt idx="851">
                  <c:v>42922.499999997934</c:v>
                </c:pt>
                <c:pt idx="852">
                  <c:v>42922.541666664598</c:v>
                </c:pt>
                <c:pt idx="853">
                  <c:v>42922.583333331262</c:v>
                </c:pt>
                <c:pt idx="854">
                  <c:v>42922.624999997926</c:v>
                </c:pt>
                <c:pt idx="855">
                  <c:v>42922.666666664591</c:v>
                </c:pt>
                <c:pt idx="856">
                  <c:v>42922.708333331255</c:v>
                </c:pt>
                <c:pt idx="857">
                  <c:v>42922.749999997919</c:v>
                </c:pt>
                <c:pt idx="858">
                  <c:v>42922.791666664583</c:v>
                </c:pt>
                <c:pt idx="859">
                  <c:v>42922.833333331248</c:v>
                </c:pt>
                <c:pt idx="860">
                  <c:v>42922.874999997912</c:v>
                </c:pt>
                <c:pt idx="861">
                  <c:v>42922.916666664576</c:v>
                </c:pt>
                <c:pt idx="862">
                  <c:v>42922.95833333124</c:v>
                </c:pt>
                <c:pt idx="863">
                  <c:v>42922.999999997905</c:v>
                </c:pt>
                <c:pt idx="864">
                  <c:v>42923.041666664569</c:v>
                </c:pt>
                <c:pt idx="865">
                  <c:v>42923.083333331233</c:v>
                </c:pt>
                <c:pt idx="866">
                  <c:v>42923.124999997897</c:v>
                </c:pt>
                <c:pt idx="867">
                  <c:v>42923.166666664561</c:v>
                </c:pt>
                <c:pt idx="868">
                  <c:v>42923.208333331226</c:v>
                </c:pt>
                <c:pt idx="869">
                  <c:v>42923.24999999789</c:v>
                </c:pt>
                <c:pt idx="870">
                  <c:v>42923.291666664554</c:v>
                </c:pt>
                <c:pt idx="871">
                  <c:v>42923.333333331218</c:v>
                </c:pt>
                <c:pt idx="872">
                  <c:v>42923.374999997883</c:v>
                </c:pt>
                <c:pt idx="873">
                  <c:v>42923.416666664547</c:v>
                </c:pt>
                <c:pt idx="874">
                  <c:v>42923.458333331211</c:v>
                </c:pt>
                <c:pt idx="875">
                  <c:v>42923.499999997875</c:v>
                </c:pt>
                <c:pt idx="876">
                  <c:v>42923.54166666454</c:v>
                </c:pt>
                <c:pt idx="877">
                  <c:v>42923.583333331204</c:v>
                </c:pt>
                <c:pt idx="878">
                  <c:v>42923.624999997868</c:v>
                </c:pt>
                <c:pt idx="879">
                  <c:v>42923.666666664532</c:v>
                </c:pt>
                <c:pt idx="880">
                  <c:v>42923.708333331197</c:v>
                </c:pt>
                <c:pt idx="881">
                  <c:v>42923.749999997861</c:v>
                </c:pt>
                <c:pt idx="882">
                  <c:v>42923.791666664525</c:v>
                </c:pt>
                <c:pt idx="883">
                  <c:v>42923.833333331189</c:v>
                </c:pt>
                <c:pt idx="884">
                  <c:v>42923.874999997854</c:v>
                </c:pt>
                <c:pt idx="885">
                  <c:v>42923.916666664518</c:v>
                </c:pt>
                <c:pt idx="886">
                  <c:v>42923.958333331182</c:v>
                </c:pt>
                <c:pt idx="887">
                  <c:v>42923.999999997846</c:v>
                </c:pt>
                <c:pt idx="888">
                  <c:v>42924.041666664511</c:v>
                </c:pt>
                <c:pt idx="889">
                  <c:v>42924.083333331175</c:v>
                </c:pt>
                <c:pt idx="890">
                  <c:v>42924.124999997839</c:v>
                </c:pt>
                <c:pt idx="891">
                  <c:v>42924.166666664503</c:v>
                </c:pt>
                <c:pt idx="892">
                  <c:v>42924.208333331168</c:v>
                </c:pt>
                <c:pt idx="893">
                  <c:v>42924.249999997832</c:v>
                </c:pt>
                <c:pt idx="894">
                  <c:v>42924.291666664496</c:v>
                </c:pt>
                <c:pt idx="895">
                  <c:v>42924.33333333116</c:v>
                </c:pt>
                <c:pt idx="896">
                  <c:v>42924.374999997824</c:v>
                </c:pt>
                <c:pt idx="897">
                  <c:v>42924.416666664489</c:v>
                </c:pt>
                <c:pt idx="898">
                  <c:v>42924.458333331153</c:v>
                </c:pt>
                <c:pt idx="899">
                  <c:v>42924.499999997817</c:v>
                </c:pt>
                <c:pt idx="900">
                  <c:v>42924.541666664481</c:v>
                </c:pt>
                <c:pt idx="901">
                  <c:v>42924.583333331146</c:v>
                </c:pt>
                <c:pt idx="902">
                  <c:v>42924.62499999781</c:v>
                </c:pt>
                <c:pt idx="903">
                  <c:v>42924.666666664474</c:v>
                </c:pt>
                <c:pt idx="904">
                  <c:v>42924.708333331138</c:v>
                </c:pt>
                <c:pt idx="905">
                  <c:v>42924.749999997803</c:v>
                </c:pt>
                <c:pt idx="906">
                  <c:v>42924.791666664467</c:v>
                </c:pt>
                <c:pt idx="907">
                  <c:v>42924.833333331131</c:v>
                </c:pt>
                <c:pt idx="908">
                  <c:v>42924.874999997795</c:v>
                </c:pt>
                <c:pt idx="909">
                  <c:v>42924.91666666446</c:v>
                </c:pt>
                <c:pt idx="910">
                  <c:v>42924.958333331124</c:v>
                </c:pt>
                <c:pt idx="911">
                  <c:v>42924.999999997788</c:v>
                </c:pt>
                <c:pt idx="912">
                  <c:v>42925.041666664452</c:v>
                </c:pt>
                <c:pt idx="913">
                  <c:v>42925.083333331117</c:v>
                </c:pt>
                <c:pt idx="914">
                  <c:v>42925.124999997781</c:v>
                </c:pt>
                <c:pt idx="915">
                  <c:v>42925.166666664445</c:v>
                </c:pt>
                <c:pt idx="916">
                  <c:v>42925.208333331109</c:v>
                </c:pt>
                <c:pt idx="917">
                  <c:v>42925.249999997774</c:v>
                </c:pt>
                <c:pt idx="918">
                  <c:v>42925.291666664438</c:v>
                </c:pt>
                <c:pt idx="919">
                  <c:v>42925.333333331102</c:v>
                </c:pt>
                <c:pt idx="920">
                  <c:v>42925.374999997766</c:v>
                </c:pt>
                <c:pt idx="921">
                  <c:v>42925.416666664431</c:v>
                </c:pt>
                <c:pt idx="922">
                  <c:v>42925.458333331095</c:v>
                </c:pt>
                <c:pt idx="923">
                  <c:v>42925.499999997759</c:v>
                </c:pt>
                <c:pt idx="924">
                  <c:v>42925.541666664423</c:v>
                </c:pt>
                <c:pt idx="925">
                  <c:v>42925.583333331087</c:v>
                </c:pt>
                <c:pt idx="926">
                  <c:v>42925.624999997752</c:v>
                </c:pt>
                <c:pt idx="927">
                  <c:v>42925.666666664416</c:v>
                </c:pt>
                <c:pt idx="928">
                  <c:v>42925.70833333108</c:v>
                </c:pt>
                <c:pt idx="929">
                  <c:v>42925.749999997744</c:v>
                </c:pt>
                <c:pt idx="930">
                  <c:v>42925.791666664409</c:v>
                </c:pt>
                <c:pt idx="931">
                  <c:v>42925.833333331073</c:v>
                </c:pt>
                <c:pt idx="932">
                  <c:v>42925.874999997737</c:v>
                </c:pt>
                <c:pt idx="933">
                  <c:v>42925.916666664401</c:v>
                </c:pt>
                <c:pt idx="934">
                  <c:v>42925.958333331066</c:v>
                </c:pt>
                <c:pt idx="935">
                  <c:v>42925.99999999773</c:v>
                </c:pt>
                <c:pt idx="936">
                  <c:v>42926.041666664394</c:v>
                </c:pt>
                <c:pt idx="937">
                  <c:v>42926.083333331058</c:v>
                </c:pt>
                <c:pt idx="938">
                  <c:v>42926.124999997723</c:v>
                </c:pt>
                <c:pt idx="939">
                  <c:v>42926.166666664387</c:v>
                </c:pt>
                <c:pt idx="940">
                  <c:v>42926.208333331051</c:v>
                </c:pt>
                <c:pt idx="941">
                  <c:v>42926.249999997715</c:v>
                </c:pt>
                <c:pt idx="942">
                  <c:v>42926.29166666438</c:v>
                </c:pt>
                <c:pt idx="943">
                  <c:v>42926.333333331044</c:v>
                </c:pt>
                <c:pt idx="944">
                  <c:v>42926.374999997708</c:v>
                </c:pt>
                <c:pt idx="945">
                  <c:v>42926.416666664372</c:v>
                </c:pt>
                <c:pt idx="946">
                  <c:v>42926.458333331037</c:v>
                </c:pt>
                <c:pt idx="947">
                  <c:v>42926.499999997701</c:v>
                </c:pt>
                <c:pt idx="948">
                  <c:v>42926.541666664365</c:v>
                </c:pt>
                <c:pt idx="949">
                  <c:v>42926.583333331029</c:v>
                </c:pt>
                <c:pt idx="950">
                  <c:v>42926.624999997694</c:v>
                </c:pt>
                <c:pt idx="951">
                  <c:v>42926.666666664358</c:v>
                </c:pt>
                <c:pt idx="952">
                  <c:v>42926.708333331022</c:v>
                </c:pt>
                <c:pt idx="953">
                  <c:v>42926.749999997686</c:v>
                </c:pt>
                <c:pt idx="954">
                  <c:v>42926.79166666435</c:v>
                </c:pt>
                <c:pt idx="955">
                  <c:v>42926.833333331015</c:v>
                </c:pt>
                <c:pt idx="956">
                  <c:v>42926.874999997679</c:v>
                </c:pt>
                <c:pt idx="957">
                  <c:v>42926.916666664343</c:v>
                </c:pt>
                <c:pt idx="958">
                  <c:v>42926.958333331007</c:v>
                </c:pt>
                <c:pt idx="959">
                  <c:v>42926.999999997672</c:v>
                </c:pt>
                <c:pt idx="960">
                  <c:v>42927.041666664336</c:v>
                </c:pt>
                <c:pt idx="961">
                  <c:v>42927.083333331</c:v>
                </c:pt>
                <c:pt idx="962">
                  <c:v>42927.124999997664</c:v>
                </c:pt>
                <c:pt idx="963">
                  <c:v>42927.166666664329</c:v>
                </c:pt>
                <c:pt idx="964">
                  <c:v>42927.208333330993</c:v>
                </c:pt>
                <c:pt idx="965">
                  <c:v>42927.249999997657</c:v>
                </c:pt>
                <c:pt idx="966">
                  <c:v>42927.291666664321</c:v>
                </c:pt>
                <c:pt idx="967">
                  <c:v>42927.333333330986</c:v>
                </c:pt>
                <c:pt idx="968">
                  <c:v>42927.37499999765</c:v>
                </c:pt>
                <c:pt idx="969">
                  <c:v>42927.416666664314</c:v>
                </c:pt>
                <c:pt idx="970">
                  <c:v>42927.458333330978</c:v>
                </c:pt>
                <c:pt idx="971">
                  <c:v>42927.499999997643</c:v>
                </c:pt>
                <c:pt idx="972">
                  <c:v>42927.541666664307</c:v>
                </c:pt>
                <c:pt idx="973">
                  <c:v>42927.583333330971</c:v>
                </c:pt>
                <c:pt idx="974">
                  <c:v>42927.624999997635</c:v>
                </c:pt>
                <c:pt idx="975">
                  <c:v>42927.6666666643</c:v>
                </c:pt>
                <c:pt idx="976">
                  <c:v>42927.708333330964</c:v>
                </c:pt>
                <c:pt idx="977">
                  <c:v>42927.749999997628</c:v>
                </c:pt>
                <c:pt idx="978">
                  <c:v>42927.791666664292</c:v>
                </c:pt>
                <c:pt idx="979">
                  <c:v>42927.833333330957</c:v>
                </c:pt>
                <c:pt idx="980">
                  <c:v>42927.874999997621</c:v>
                </c:pt>
                <c:pt idx="981">
                  <c:v>42927.916666664285</c:v>
                </c:pt>
                <c:pt idx="982">
                  <c:v>42927.958333330949</c:v>
                </c:pt>
                <c:pt idx="983">
                  <c:v>42927.999999997613</c:v>
                </c:pt>
                <c:pt idx="984">
                  <c:v>42928.041666664278</c:v>
                </c:pt>
                <c:pt idx="985">
                  <c:v>42928.083333330942</c:v>
                </c:pt>
                <c:pt idx="986">
                  <c:v>42928.124999997606</c:v>
                </c:pt>
                <c:pt idx="987">
                  <c:v>42928.16666666427</c:v>
                </c:pt>
                <c:pt idx="988">
                  <c:v>42928.208333330935</c:v>
                </c:pt>
                <c:pt idx="989">
                  <c:v>42928.249999997599</c:v>
                </c:pt>
                <c:pt idx="990">
                  <c:v>42928.291666664263</c:v>
                </c:pt>
                <c:pt idx="991">
                  <c:v>42928.333333330927</c:v>
                </c:pt>
                <c:pt idx="992">
                  <c:v>42928.374999997592</c:v>
                </c:pt>
                <c:pt idx="993">
                  <c:v>42928.416666664256</c:v>
                </c:pt>
                <c:pt idx="994">
                  <c:v>42928.45833333092</c:v>
                </c:pt>
                <c:pt idx="995">
                  <c:v>42928.499999997584</c:v>
                </c:pt>
                <c:pt idx="996">
                  <c:v>42928.541666664249</c:v>
                </c:pt>
                <c:pt idx="997">
                  <c:v>42928.583333330913</c:v>
                </c:pt>
                <c:pt idx="998">
                  <c:v>42928.624999997577</c:v>
                </c:pt>
                <c:pt idx="999">
                  <c:v>42928.666666664241</c:v>
                </c:pt>
                <c:pt idx="1000">
                  <c:v>42928.708333330906</c:v>
                </c:pt>
                <c:pt idx="1001">
                  <c:v>42928.74999999757</c:v>
                </c:pt>
                <c:pt idx="1002">
                  <c:v>42928.791666664234</c:v>
                </c:pt>
                <c:pt idx="1003">
                  <c:v>42928.833333330898</c:v>
                </c:pt>
                <c:pt idx="1004">
                  <c:v>42928.874999997563</c:v>
                </c:pt>
                <c:pt idx="1005">
                  <c:v>42928.916666664227</c:v>
                </c:pt>
                <c:pt idx="1006">
                  <c:v>42928.958333330891</c:v>
                </c:pt>
                <c:pt idx="1007">
                  <c:v>42928.999999997555</c:v>
                </c:pt>
                <c:pt idx="1008">
                  <c:v>42929.04166666422</c:v>
                </c:pt>
                <c:pt idx="1009">
                  <c:v>42929.083333330884</c:v>
                </c:pt>
                <c:pt idx="1010">
                  <c:v>42929.124999997548</c:v>
                </c:pt>
                <c:pt idx="1011">
                  <c:v>42929.166666664212</c:v>
                </c:pt>
                <c:pt idx="1012">
                  <c:v>42929.208333330876</c:v>
                </c:pt>
                <c:pt idx="1013">
                  <c:v>42929.249999997541</c:v>
                </c:pt>
                <c:pt idx="1014">
                  <c:v>42929.291666664205</c:v>
                </c:pt>
                <c:pt idx="1015">
                  <c:v>42929.333333330869</c:v>
                </c:pt>
                <c:pt idx="1016">
                  <c:v>42929.374999997533</c:v>
                </c:pt>
                <c:pt idx="1017">
                  <c:v>42929.416666664198</c:v>
                </c:pt>
                <c:pt idx="1018">
                  <c:v>42929.458333330862</c:v>
                </c:pt>
                <c:pt idx="1019">
                  <c:v>42929.499999997526</c:v>
                </c:pt>
                <c:pt idx="1020">
                  <c:v>42929.54166666419</c:v>
                </c:pt>
                <c:pt idx="1021">
                  <c:v>42929.583333330855</c:v>
                </c:pt>
                <c:pt idx="1022">
                  <c:v>42929.624999997519</c:v>
                </c:pt>
                <c:pt idx="1023">
                  <c:v>42929.666666664183</c:v>
                </c:pt>
                <c:pt idx="1024">
                  <c:v>42929.708333330847</c:v>
                </c:pt>
                <c:pt idx="1025">
                  <c:v>42929.749999997512</c:v>
                </c:pt>
                <c:pt idx="1026">
                  <c:v>42929.791666664176</c:v>
                </c:pt>
                <c:pt idx="1027">
                  <c:v>42929.83333333084</c:v>
                </c:pt>
                <c:pt idx="1028">
                  <c:v>42929.874999997504</c:v>
                </c:pt>
                <c:pt idx="1029">
                  <c:v>42929.916666664169</c:v>
                </c:pt>
                <c:pt idx="1030">
                  <c:v>42929.958333330833</c:v>
                </c:pt>
                <c:pt idx="1031">
                  <c:v>42929.999999997497</c:v>
                </c:pt>
                <c:pt idx="1032">
                  <c:v>42930.041666664161</c:v>
                </c:pt>
                <c:pt idx="1033">
                  <c:v>42930.083333330826</c:v>
                </c:pt>
                <c:pt idx="1034">
                  <c:v>42930.12499999749</c:v>
                </c:pt>
                <c:pt idx="1035">
                  <c:v>42930.166666664154</c:v>
                </c:pt>
                <c:pt idx="1036">
                  <c:v>42930.208333330818</c:v>
                </c:pt>
                <c:pt idx="1037">
                  <c:v>42930.249999997483</c:v>
                </c:pt>
                <c:pt idx="1038">
                  <c:v>42930.291666664147</c:v>
                </c:pt>
                <c:pt idx="1039">
                  <c:v>42930.333333330811</c:v>
                </c:pt>
                <c:pt idx="1040">
                  <c:v>42930.374999997475</c:v>
                </c:pt>
                <c:pt idx="1041">
                  <c:v>42930.416666664139</c:v>
                </c:pt>
                <c:pt idx="1042">
                  <c:v>42930.458333330804</c:v>
                </c:pt>
                <c:pt idx="1043">
                  <c:v>42930.499999997468</c:v>
                </c:pt>
                <c:pt idx="1044">
                  <c:v>42930.541666664132</c:v>
                </c:pt>
                <c:pt idx="1045">
                  <c:v>42930.583333330796</c:v>
                </c:pt>
                <c:pt idx="1046">
                  <c:v>42930.624999997461</c:v>
                </c:pt>
                <c:pt idx="1047">
                  <c:v>42930.666666664125</c:v>
                </c:pt>
                <c:pt idx="1048">
                  <c:v>42930.708333330789</c:v>
                </c:pt>
                <c:pt idx="1049">
                  <c:v>42930.749999997453</c:v>
                </c:pt>
                <c:pt idx="1050">
                  <c:v>42930.791666664118</c:v>
                </c:pt>
                <c:pt idx="1051">
                  <c:v>42930.833333330782</c:v>
                </c:pt>
                <c:pt idx="1052">
                  <c:v>42930.874999997446</c:v>
                </c:pt>
                <c:pt idx="1053">
                  <c:v>42930.91666666411</c:v>
                </c:pt>
                <c:pt idx="1054">
                  <c:v>42930.958333330775</c:v>
                </c:pt>
                <c:pt idx="1055">
                  <c:v>42930.999999997439</c:v>
                </c:pt>
                <c:pt idx="1056">
                  <c:v>42931.041666664103</c:v>
                </c:pt>
                <c:pt idx="1057">
                  <c:v>42931.083333330767</c:v>
                </c:pt>
                <c:pt idx="1058">
                  <c:v>42931.124999997432</c:v>
                </c:pt>
                <c:pt idx="1059">
                  <c:v>42931.166666664096</c:v>
                </c:pt>
                <c:pt idx="1060">
                  <c:v>42931.20833333076</c:v>
                </c:pt>
                <c:pt idx="1061">
                  <c:v>42931.249999997424</c:v>
                </c:pt>
                <c:pt idx="1062">
                  <c:v>42931.291666664089</c:v>
                </c:pt>
                <c:pt idx="1063">
                  <c:v>42931.333333330753</c:v>
                </c:pt>
                <c:pt idx="1064">
                  <c:v>42931.374999997417</c:v>
                </c:pt>
                <c:pt idx="1065">
                  <c:v>42931.416666664081</c:v>
                </c:pt>
                <c:pt idx="1066">
                  <c:v>42931.458333330746</c:v>
                </c:pt>
                <c:pt idx="1067">
                  <c:v>42931.49999999741</c:v>
                </c:pt>
                <c:pt idx="1068">
                  <c:v>42931.541666664074</c:v>
                </c:pt>
                <c:pt idx="1069">
                  <c:v>42931.583333330738</c:v>
                </c:pt>
                <c:pt idx="1070">
                  <c:v>42931.624999997402</c:v>
                </c:pt>
                <c:pt idx="1071">
                  <c:v>42931.666666664067</c:v>
                </c:pt>
                <c:pt idx="1072">
                  <c:v>42931.708333330731</c:v>
                </c:pt>
                <c:pt idx="1073">
                  <c:v>42931.749999997395</c:v>
                </c:pt>
                <c:pt idx="1074">
                  <c:v>42931.791666664059</c:v>
                </c:pt>
                <c:pt idx="1075">
                  <c:v>42931.833333330724</c:v>
                </c:pt>
                <c:pt idx="1076">
                  <c:v>42931.874999997388</c:v>
                </c:pt>
                <c:pt idx="1077">
                  <c:v>42931.916666664052</c:v>
                </c:pt>
                <c:pt idx="1078">
                  <c:v>42931.958333330716</c:v>
                </c:pt>
                <c:pt idx="1079">
                  <c:v>42931.999999997381</c:v>
                </c:pt>
                <c:pt idx="1080">
                  <c:v>42932.041666664045</c:v>
                </c:pt>
                <c:pt idx="1081">
                  <c:v>42932.083333330709</c:v>
                </c:pt>
                <c:pt idx="1082">
                  <c:v>42932.124999997373</c:v>
                </c:pt>
                <c:pt idx="1083">
                  <c:v>42932.166666664038</c:v>
                </c:pt>
                <c:pt idx="1084">
                  <c:v>42932.208333330702</c:v>
                </c:pt>
                <c:pt idx="1085">
                  <c:v>42932.249999997366</c:v>
                </c:pt>
                <c:pt idx="1086">
                  <c:v>42932.29166666403</c:v>
                </c:pt>
                <c:pt idx="1087">
                  <c:v>42932.333333330695</c:v>
                </c:pt>
                <c:pt idx="1088">
                  <c:v>42932.374999997359</c:v>
                </c:pt>
                <c:pt idx="1089">
                  <c:v>42932.416666664023</c:v>
                </c:pt>
                <c:pt idx="1090">
                  <c:v>42932.458333330687</c:v>
                </c:pt>
                <c:pt idx="1091">
                  <c:v>42932.499999997352</c:v>
                </c:pt>
                <c:pt idx="1092">
                  <c:v>42932.541666664016</c:v>
                </c:pt>
                <c:pt idx="1093">
                  <c:v>42932.58333333068</c:v>
                </c:pt>
                <c:pt idx="1094">
                  <c:v>42932.624999997344</c:v>
                </c:pt>
                <c:pt idx="1095">
                  <c:v>42932.666666664009</c:v>
                </c:pt>
                <c:pt idx="1096">
                  <c:v>42932.708333330673</c:v>
                </c:pt>
                <c:pt idx="1097">
                  <c:v>42932.749999997337</c:v>
                </c:pt>
                <c:pt idx="1098">
                  <c:v>42932.791666664001</c:v>
                </c:pt>
                <c:pt idx="1099">
                  <c:v>42932.833333330665</c:v>
                </c:pt>
                <c:pt idx="1100">
                  <c:v>42932.87499999733</c:v>
                </c:pt>
                <c:pt idx="1101">
                  <c:v>42932.916666663994</c:v>
                </c:pt>
                <c:pt idx="1102">
                  <c:v>42932.958333330658</c:v>
                </c:pt>
                <c:pt idx="1103">
                  <c:v>42932.999999997322</c:v>
                </c:pt>
                <c:pt idx="1104">
                  <c:v>42933.041666663987</c:v>
                </c:pt>
                <c:pt idx="1105">
                  <c:v>42933.083333330651</c:v>
                </c:pt>
                <c:pt idx="1106">
                  <c:v>42933.124999997315</c:v>
                </c:pt>
                <c:pt idx="1107">
                  <c:v>42933.166666663979</c:v>
                </c:pt>
                <c:pt idx="1108">
                  <c:v>42933.208333330644</c:v>
                </c:pt>
                <c:pt idx="1109">
                  <c:v>42933.249999997308</c:v>
                </c:pt>
                <c:pt idx="1110">
                  <c:v>42933.291666663972</c:v>
                </c:pt>
                <c:pt idx="1111">
                  <c:v>42933.333333330636</c:v>
                </c:pt>
                <c:pt idx="1112">
                  <c:v>42933.374999997301</c:v>
                </c:pt>
                <c:pt idx="1113">
                  <c:v>42933.416666663965</c:v>
                </c:pt>
                <c:pt idx="1114">
                  <c:v>42933.458333330629</c:v>
                </c:pt>
                <c:pt idx="1115">
                  <c:v>42933.499999997293</c:v>
                </c:pt>
                <c:pt idx="1116">
                  <c:v>42933.541666663958</c:v>
                </c:pt>
                <c:pt idx="1117">
                  <c:v>42933.583333330622</c:v>
                </c:pt>
                <c:pt idx="1118">
                  <c:v>42933.624999997286</c:v>
                </c:pt>
                <c:pt idx="1119">
                  <c:v>42933.66666666395</c:v>
                </c:pt>
                <c:pt idx="1120">
                  <c:v>42933.708333330615</c:v>
                </c:pt>
                <c:pt idx="1121">
                  <c:v>42933.749999997279</c:v>
                </c:pt>
                <c:pt idx="1122">
                  <c:v>42933.791666663943</c:v>
                </c:pt>
                <c:pt idx="1123">
                  <c:v>42933.833333330607</c:v>
                </c:pt>
                <c:pt idx="1124">
                  <c:v>42933.874999997272</c:v>
                </c:pt>
                <c:pt idx="1125">
                  <c:v>42933.916666663936</c:v>
                </c:pt>
                <c:pt idx="1126">
                  <c:v>42933.9583333306</c:v>
                </c:pt>
                <c:pt idx="1127">
                  <c:v>42933.999999997264</c:v>
                </c:pt>
                <c:pt idx="1128">
                  <c:v>42934.041666663928</c:v>
                </c:pt>
                <c:pt idx="1129">
                  <c:v>42934.083333330593</c:v>
                </c:pt>
                <c:pt idx="1130">
                  <c:v>42934.124999997257</c:v>
                </c:pt>
                <c:pt idx="1131">
                  <c:v>42934.166666663921</c:v>
                </c:pt>
                <c:pt idx="1132">
                  <c:v>42934.208333330585</c:v>
                </c:pt>
                <c:pt idx="1133">
                  <c:v>42934.24999999725</c:v>
                </c:pt>
                <c:pt idx="1134">
                  <c:v>42934.291666663914</c:v>
                </c:pt>
                <c:pt idx="1135">
                  <c:v>42934.333333330578</c:v>
                </c:pt>
                <c:pt idx="1136">
                  <c:v>42934.374999997242</c:v>
                </c:pt>
                <c:pt idx="1137">
                  <c:v>42934.416666663907</c:v>
                </c:pt>
                <c:pt idx="1138">
                  <c:v>42934.458333330571</c:v>
                </c:pt>
                <c:pt idx="1139">
                  <c:v>42934.499999997235</c:v>
                </c:pt>
                <c:pt idx="1140">
                  <c:v>42934.541666663899</c:v>
                </c:pt>
                <c:pt idx="1141">
                  <c:v>42934.583333330564</c:v>
                </c:pt>
                <c:pt idx="1142">
                  <c:v>42934.624999997228</c:v>
                </c:pt>
                <c:pt idx="1143">
                  <c:v>42934.666666663892</c:v>
                </c:pt>
                <c:pt idx="1144">
                  <c:v>42934.708333330556</c:v>
                </c:pt>
                <c:pt idx="1145">
                  <c:v>42934.749999997221</c:v>
                </c:pt>
                <c:pt idx="1146">
                  <c:v>42934.791666663885</c:v>
                </c:pt>
                <c:pt idx="1147">
                  <c:v>42934.833333330549</c:v>
                </c:pt>
                <c:pt idx="1148">
                  <c:v>42934.874999997213</c:v>
                </c:pt>
                <c:pt idx="1149">
                  <c:v>42934.916666663878</c:v>
                </c:pt>
                <c:pt idx="1150">
                  <c:v>42934.958333330542</c:v>
                </c:pt>
                <c:pt idx="1151">
                  <c:v>42934.999999997206</c:v>
                </c:pt>
                <c:pt idx="1152">
                  <c:v>42935.04166666387</c:v>
                </c:pt>
                <c:pt idx="1153">
                  <c:v>42935.083333330535</c:v>
                </c:pt>
                <c:pt idx="1154">
                  <c:v>42935.124999997199</c:v>
                </c:pt>
                <c:pt idx="1155">
                  <c:v>42935.166666663863</c:v>
                </c:pt>
                <c:pt idx="1156">
                  <c:v>42935.208333330527</c:v>
                </c:pt>
                <c:pt idx="1157">
                  <c:v>42935.249999997191</c:v>
                </c:pt>
                <c:pt idx="1158">
                  <c:v>42935.291666663856</c:v>
                </c:pt>
                <c:pt idx="1159">
                  <c:v>42935.33333333052</c:v>
                </c:pt>
                <c:pt idx="1160">
                  <c:v>42935.374999997184</c:v>
                </c:pt>
                <c:pt idx="1161">
                  <c:v>42935.416666663848</c:v>
                </c:pt>
                <c:pt idx="1162">
                  <c:v>42935.458333330513</c:v>
                </c:pt>
                <c:pt idx="1163">
                  <c:v>42935.499999997177</c:v>
                </c:pt>
                <c:pt idx="1164">
                  <c:v>42935.541666663841</c:v>
                </c:pt>
                <c:pt idx="1165">
                  <c:v>42935.583333330505</c:v>
                </c:pt>
                <c:pt idx="1166">
                  <c:v>42935.62499999717</c:v>
                </c:pt>
                <c:pt idx="1167">
                  <c:v>42935.666666663834</c:v>
                </c:pt>
                <c:pt idx="1168">
                  <c:v>42935.708333330498</c:v>
                </c:pt>
                <c:pt idx="1169">
                  <c:v>42935.749999997162</c:v>
                </c:pt>
                <c:pt idx="1170">
                  <c:v>42935.791666663827</c:v>
                </c:pt>
                <c:pt idx="1171">
                  <c:v>42935.833333330491</c:v>
                </c:pt>
                <c:pt idx="1172">
                  <c:v>42935.874999997155</c:v>
                </c:pt>
                <c:pt idx="1173">
                  <c:v>42935.916666663819</c:v>
                </c:pt>
                <c:pt idx="1174">
                  <c:v>42935.958333330484</c:v>
                </c:pt>
                <c:pt idx="1175">
                  <c:v>42935.999999997148</c:v>
                </c:pt>
                <c:pt idx="1176">
                  <c:v>42936.041666663812</c:v>
                </c:pt>
                <c:pt idx="1177">
                  <c:v>42936.083333330476</c:v>
                </c:pt>
                <c:pt idx="1178">
                  <c:v>42936.124999997141</c:v>
                </c:pt>
                <c:pt idx="1179">
                  <c:v>42936.166666663805</c:v>
                </c:pt>
                <c:pt idx="1180">
                  <c:v>42936.208333330469</c:v>
                </c:pt>
                <c:pt idx="1181">
                  <c:v>42936.249999997133</c:v>
                </c:pt>
                <c:pt idx="1182">
                  <c:v>42936.291666663798</c:v>
                </c:pt>
                <c:pt idx="1183">
                  <c:v>42936.333333330462</c:v>
                </c:pt>
                <c:pt idx="1184">
                  <c:v>42936.374999997126</c:v>
                </c:pt>
                <c:pt idx="1185">
                  <c:v>42936.41666666379</c:v>
                </c:pt>
                <c:pt idx="1186">
                  <c:v>42936.458333330454</c:v>
                </c:pt>
                <c:pt idx="1187">
                  <c:v>42936.499999997119</c:v>
                </c:pt>
                <c:pt idx="1188">
                  <c:v>42936.541666663783</c:v>
                </c:pt>
                <c:pt idx="1189">
                  <c:v>42936.583333330447</c:v>
                </c:pt>
                <c:pt idx="1190">
                  <c:v>42936.624999997111</c:v>
                </c:pt>
                <c:pt idx="1191">
                  <c:v>42936.666666663776</c:v>
                </c:pt>
                <c:pt idx="1192">
                  <c:v>42936.70833333044</c:v>
                </c:pt>
                <c:pt idx="1193">
                  <c:v>42936.749999997104</c:v>
                </c:pt>
                <c:pt idx="1194">
                  <c:v>42936.791666663768</c:v>
                </c:pt>
                <c:pt idx="1195">
                  <c:v>42936.833333330433</c:v>
                </c:pt>
                <c:pt idx="1196">
                  <c:v>42936.874999997097</c:v>
                </c:pt>
                <c:pt idx="1197">
                  <c:v>42936.916666663761</c:v>
                </c:pt>
                <c:pt idx="1198">
                  <c:v>42936.958333330425</c:v>
                </c:pt>
                <c:pt idx="1199">
                  <c:v>42936.99999999709</c:v>
                </c:pt>
                <c:pt idx="1200">
                  <c:v>42937.041666663754</c:v>
                </c:pt>
                <c:pt idx="1201">
                  <c:v>42937.083333330418</c:v>
                </c:pt>
                <c:pt idx="1202">
                  <c:v>42937.124999997082</c:v>
                </c:pt>
                <c:pt idx="1203">
                  <c:v>42937.166666663747</c:v>
                </c:pt>
                <c:pt idx="1204">
                  <c:v>42937.208333330411</c:v>
                </c:pt>
                <c:pt idx="1205">
                  <c:v>42937.249999997075</c:v>
                </c:pt>
                <c:pt idx="1206">
                  <c:v>42937.291666663739</c:v>
                </c:pt>
                <c:pt idx="1207">
                  <c:v>42937.333333330404</c:v>
                </c:pt>
                <c:pt idx="1208">
                  <c:v>42937.374999997068</c:v>
                </c:pt>
                <c:pt idx="1209">
                  <c:v>42937.416666663732</c:v>
                </c:pt>
                <c:pt idx="1210">
                  <c:v>42937.458333330396</c:v>
                </c:pt>
                <c:pt idx="1211">
                  <c:v>42937.499999997061</c:v>
                </c:pt>
                <c:pt idx="1212">
                  <c:v>42937.541666663725</c:v>
                </c:pt>
                <c:pt idx="1213">
                  <c:v>42937.583333330389</c:v>
                </c:pt>
                <c:pt idx="1214">
                  <c:v>42937.624999997053</c:v>
                </c:pt>
                <c:pt idx="1215">
                  <c:v>42937.666666663717</c:v>
                </c:pt>
                <c:pt idx="1216">
                  <c:v>42937.708333330382</c:v>
                </c:pt>
                <c:pt idx="1217">
                  <c:v>42937.749999997046</c:v>
                </c:pt>
                <c:pt idx="1218">
                  <c:v>42937.79166666371</c:v>
                </c:pt>
                <c:pt idx="1219">
                  <c:v>42937.833333330374</c:v>
                </c:pt>
                <c:pt idx="1220">
                  <c:v>42937.874999997039</c:v>
                </c:pt>
                <c:pt idx="1221">
                  <c:v>42937.916666663703</c:v>
                </c:pt>
                <c:pt idx="1222">
                  <c:v>42937.958333330367</c:v>
                </c:pt>
                <c:pt idx="1223">
                  <c:v>42937.999999997031</c:v>
                </c:pt>
                <c:pt idx="1224">
                  <c:v>42938.041666663696</c:v>
                </c:pt>
                <c:pt idx="1225">
                  <c:v>42938.08333333036</c:v>
                </c:pt>
                <c:pt idx="1226">
                  <c:v>42938.124999997024</c:v>
                </c:pt>
                <c:pt idx="1227">
                  <c:v>42938.166666663688</c:v>
                </c:pt>
                <c:pt idx="1228">
                  <c:v>42938.208333330353</c:v>
                </c:pt>
                <c:pt idx="1229">
                  <c:v>42938.249999997017</c:v>
                </c:pt>
                <c:pt idx="1230">
                  <c:v>42938.291666663681</c:v>
                </c:pt>
                <c:pt idx="1231">
                  <c:v>42938.333333330345</c:v>
                </c:pt>
                <c:pt idx="1232">
                  <c:v>42938.37499999701</c:v>
                </c:pt>
                <c:pt idx="1233">
                  <c:v>42938.416666663674</c:v>
                </c:pt>
                <c:pt idx="1234">
                  <c:v>42938.458333330338</c:v>
                </c:pt>
                <c:pt idx="1235">
                  <c:v>42938.499999997002</c:v>
                </c:pt>
                <c:pt idx="1236">
                  <c:v>42938.541666663667</c:v>
                </c:pt>
                <c:pt idx="1237">
                  <c:v>42938.583333330331</c:v>
                </c:pt>
                <c:pt idx="1238">
                  <c:v>42938.624999996995</c:v>
                </c:pt>
                <c:pt idx="1239">
                  <c:v>42938.666666663659</c:v>
                </c:pt>
                <c:pt idx="1240">
                  <c:v>42938.708333330324</c:v>
                </c:pt>
                <c:pt idx="1241">
                  <c:v>42938.749999996988</c:v>
                </c:pt>
                <c:pt idx="1242">
                  <c:v>42938.791666663652</c:v>
                </c:pt>
                <c:pt idx="1243">
                  <c:v>42938.833333330316</c:v>
                </c:pt>
                <c:pt idx="1244">
                  <c:v>42938.87499999698</c:v>
                </c:pt>
                <c:pt idx="1245">
                  <c:v>42938.916666663645</c:v>
                </c:pt>
                <c:pt idx="1246">
                  <c:v>42938.958333330309</c:v>
                </c:pt>
                <c:pt idx="1247">
                  <c:v>42938.999999996973</c:v>
                </c:pt>
                <c:pt idx="1248">
                  <c:v>42939.041666663637</c:v>
                </c:pt>
                <c:pt idx="1249">
                  <c:v>42939.083333330302</c:v>
                </c:pt>
                <c:pt idx="1250">
                  <c:v>42939.124999996966</c:v>
                </c:pt>
                <c:pt idx="1251">
                  <c:v>42939.16666666363</c:v>
                </c:pt>
                <c:pt idx="1252">
                  <c:v>42939.208333330294</c:v>
                </c:pt>
                <c:pt idx="1253">
                  <c:v>42939.249999996959</c:v>
                </c:pt>
                <c:pt idx="1254">
                  <c:v>42939.291666663623</c:v>
                </c:pt>
                <c:pt idx="1255">
                  <c:v>42939.333333330287</c:v>
                </c:pt>
                <c:pt idx="1256">
                  <c:v>42939.374999996951</c:v>
                </c:pt>
                <c:pt idx="1257">
                  <c:v>42939.416666663616</c:v>
                </c:pt>
                <c:pt idx="1258">
                  <c:v>42939.45833333028</c:v>
                </c:pt>
                <c:pt idx="1259">
                  <c:v>42939.499999996944</c:v>
                </c:pt>
                <c:pt idx="1260">
                  <c:v>42939.541666663608</c:v>
                </c:pt>
                <c:pt idx="1261">
                  <c:v>42939.583333330273</c:v>
                </c:pt>
                <c:pt idx="1262">
                  <c:v>42939.624999996937</c:v>
                </c:pt>
                <c:pt idx="1263">
                  <c:v>42939.666666663601</c:v>
                </c:pt>
                <c:pt idx="1264">
                  <c:v>42939.708333330265</c:v>
                </c:pt>
                <c:pt idx="1265">
                  <c:v>42939.74999999693</c:v>
                </c:pt>
                <c:pt idx="1266">
                  <c:v>42939.791666663594</c:v>
                </c:pt>
                <c:pt idx="1267">
                  <c:v>42939.833333330258</c:v>
                </c:pt>
                <c:pt idx="1268">
                  <c:v>42939.874999996922</c:v>
                </c:pt>
                <c:pt idx="1269">
                  <c:v>42939.916666663587</c:v>
                </c:pt>
                <c:pt idx="1270">
                  <c:v>42939.958333330251</c:v>
                </c:pt>
                <c:pt idx="1271">
                  <c:v>42939.999999996915</c:v>
                </c:pt>
                <c:pt idx="1272">
                  <c:v>42940.041666663579</c:v>
                </c:pt>
                <c:pt idx="1273">
                  <c:v>42940.083333330243</c:v>
                </c:pt>
                <c:pt idx="1274">
                  <c:v>42940.124999996908</c:v>
                </c:pt>
                <c:pt idx="1275">
                  <c:v>42940.166666663572</c:v>
                </c:pt>
                <c:pt idx="1276">
                  <c:v>42940.208333330236</c:v>
                </c:pt>
                <c:pt idx="1277">
                  <c:v>42940.2499999969</c:v>
                </c:pt>
                <c:pt idx="1278">
                  <c:v>42940.291666663565</c:v>
                </c:pt>
                <c:pt idx="1279">
                  <c:v>42940.333333330229</c:v>
                </c:pt>
                <c:pt idx="1280">
                  <c:v>42940.374999996893</c:v>
                </c:pt>
                <c:pt idx="1281">
                  <c:v>42940.416666663557</c:v>
                </c:pt>
                <c:pt idx="1282">
                  <c:v>42940.458333330222</c:v>
                </c:pt>
                <c:pt idx="1283">
                  <c:v>42940.499999996886</c:v>
                </c:pt>
                <c:pt idx="1284">
                  <c:v>42940.54166666355</c:v>
                </c:pt>
                <c:pt idx="1285">
                  <c:v>42940.583333330214</c:v>
                </c:pt>
                <c:pt idx="1286">
                  <c:v>42940.624999996879</c:v>
                </c:pt>
                <c:pt idx="1287">
                  <c:v>42940.666666663543</c:v>
                </c:pt>
                <c:pt idx="1288">
                  <c:v>42940.708333330207</c:v>
                </c:pt>
                <c:pt idx="1289">
                  <c:v>42940.749999996871</c:v>
                </c:pt>
                <c:pt idx="1290">
                  <c:v>42940.791666663536</c:v>
                </c:pt>
                <c:pt idx="1291">
                  <c:v>42940.8333333302</c:v>
                </c:pt>
                <c:pt idx="1292">
                  <c:v>42940.874999996864</c:v>
                </c:pt>
                <c:pt idx="1293">
                  <c:v>42940.916666663528</c:v>
                </c:pt>
                <c:pt idx="1294">
                  <c:v>42940.958333330193</c:v>
                </c:pt>
                <c:pt idx="1295">
                  <c:v>42940.999999996857</c:v>
                </c:pt>
                <c:pt idx="1296">
                  <c:v>42941.041666663521</c:v>
                </c:pt>
                <c:pt idx="1297">
                  <c:v>42941.083333330185</c:v>
                </c:pt>
                <c:pt idx="1298">
                  <c:v>42941.12499999685</c:v>
                </c:pt>
                <c:pt idx="1299">
                  <c:v>42941.166666663514</c:v>
                </c:pt>
                <c:pt idx="1300">
                  <c:v>42941.208333330178</c:v>
                </c:pt>
                <c:pt idx="1301">
                  <c:v>42941.249999996842</c:v>
                </c:pt>
                <c:pt idx="1302">
                  <c:v>42941.291666663506</c:v>
                </c:pt>
                <c:pt idx="1303">
                  <c:v>42941.333333330171</c:v>
                </c:pt>
                <c:pt idx="1304">
                  <c:v>42941.374999996835</c:v>
                </c:pt>
                <c:pt idx="1305">
                  <c:v>42941.416666663499</c:v>
                </c:pt>
                <c:pt idx="1306">
                  <c:v>42941.458333330163</c:v>
                </c:pt>
                <c:pt idx="1307">
                  <c:v>42941.499999996828</c:v>
                </c:pt>
                <c:pt idx="1308">
                  <c:v>42941.541666663492</c:v>
                </c:pt>
                <c:pt idx="1309">
                  <c:v>42941.583333330156</c:v>
                </c:pt>
                <c:pt idx="1310">
                  <c:v>42941.62499999682</c:v>
                </c:pt>
                <c:pt idx="1311">
                  <c:v>42941.666666663485</c:v>
                </c:pt>
                <c:pt idx="1312">
                  <c:v>42941.708333330149</c:v>
                </c:pt>
                <c:pt idx="1313">
                  <c:v>42941.749999996813</c:v>
                </c:pt>
                <c:pt idx="1314">
                  <c:v>42941.791666663477</c:v>
                </c:pt>
                <c:pt idx="1315">
                  <c:v>42941.833333330142</c:v>
                </c:pt>
                <c:pt idx="1316">
                  <c:v>42941.874999996806</c:v>
                </c:pt>
                <c:pt idx="1317">
                  <c:v>42941.91666666347</c:v>
                </c:pt>
                <c:pt idx="1318">
                  <c:v>42941.958333330134</c:v>
                </c:pt>
                <c:pt idx="1319">
                  <c:v>42941.999999996799</c:v>
                </c:pt>
                <c:pt idx="1320">
                  <c:v>42942.041666663463</c:v>
                </c:pt>
                <c:pt idx="1321">
                  <c:v>42942.083333330127</c:v>
                </c:pt>
                <c:pt idx="1322">
                  <c:v>42942.124999996791</c:v>
                </c:pt>
                <c:pt idx="1323">
                  <c:v>42942.166666663456</c:v>
                </c:pt>
                <c:pt idx="1324">
                  <c:v>42942.20833333012</c:v>
                </c:pt>
                <c:pt idx="1325">
                  <c:v>42942.249999996784</c:v>
                </c:pt>
                <c:pt idx="1326">
                  <c:v>42942.291666663448</c:v>
                </c:pt>
                <c:pt idx="1327">
                  <c:v>42942.333333330113</c:v>
                </c:pt>
                <c:pt idx="1328">
                  <c:v>42942.374999996777</c:v>
                </c:pt>
                <c:pt idx="1329">
                  <c:v>42942.416666663441</c:v>
                </c:pt>
                <c:pt idx="1330">
                  <c:v>42942.458333330105</c:v>
                </c:pt>
                <c:pt idx="1331">
                  <c:v>42942.499999996769</c:v>
                </c:pt>
                <c:pt idx="1332">
                  <c:v>42942.541666663434</c:v>
                </c:pt>
                <c:pt idx="1333">
                  <c:v>42942.583333330098</c:v>
                </c:pt>
                <c:pt idx="1334">
                  <c:v>42942.624999996762</c:v>
                </c:pt>
                <c:pt idx="1335">
                  <c:v>42942.666666663426</c:v>
                </c:pt>
                <c:pt idx="1336">
                  <c:v>42942.708333330091</c:v>
                </c:pt>
                <c:pt idx="1337">
                  <c:v>42942.749999996755</c:v>
                </c:pt>
                <c:pt idx="1338">
                  <c:v>42942.791666663419</c:v>
                </c:pt>
                <c:pt idx="1339">
                  <c:v>42942.833333330083</c:v>
                </c:pt>
                <c:pt idx="1340">
                  <c:v>42942.874999996748</c:v>
                </c:pt>
                <c:pt idx="1341">
                  <c:v>42942.916666663412</c:v>
                </c:pt>
                <c:pt idx="1342">
                  <c:v>42942.958333330076</c:v>
                </c:pt>
                <c:pt idx="1343">
                  <c:v>42942.99999999674</c:v>
                </c:pt>
                <c:pt idx="1344">
                  <c:v>42943.041666663405</c:v>
                </c:pt>
                <c:pt idx="1345">
                  <c:v>42943.083333330069</c:v>
                </c:pt>
                <c:pt idx="1346">
                  <c:v>42943.124999996733</c:v>
                </c:pt>
                <c:pt idx="1347">
                  <c:v>42943.166666663397</c:v>
                </c:pt>
                <c:pt idx="1348">
                  <c:v>42943.208333330062</c:v>
                </c:pt>
                <c:pt idx="1349">
                  <c:v>42943.249999996726</c:v>
                </c:pt>
                <c:pt idx="1350">
                  <c:v>42943.29166666339</c:v>
                </c:pt>
                <c:pt idx="1351">
                  <c:v>42943.333333330054</c:v>
                </c:pt>
                <c:pt idx="1352">
                  <c:v>42943.374999996719</c:v>
                </c:pt>
                <c:pt idx="1353">
                  <c:v>42943.416666663383</c:v>
                </c:pt>
                <c:pt idx="1354">
                  <c:v>42943.458333330047</c:v>
                </c:pt>
                <c:pt idx="1355">
                  <c:v>42943.499999996711</c:v>
                </c:pt>
                <c:pt idx="1356">
                  <c:v>42943.541666663376</c:v>
                </c:pt>
                <c:pt idx="1357">
                  <c:v>42943.58333333004</c:v>
                </c:pt>
                <c:pt idx="1358">
                  <c:v>42943.624999996704</c:v>
                </c:pt>
                <c:pt idx="1359">
                  <c:v>42943.666666663368</c:v>
                </c:pt>
                <c:pt idx="1360">
                  <c:v>42943.708333330032</c:v>
                </c:pt>
                <c:pt idx="1361">
                  <c:v>42943.749999996697</c:v>
                </c:pt>
                <c:pt idx="1362">
                  <c:v>42943.791666663361</c:v>
                </c:pt>
                <c:pt idx="1363">
                  <c:v>42943.833333330025</c:v>
                </c:pt>
                <c:pt idx="1364">
                  <c:v>42943.874999996689</c:v>
                </c:pt>
                <c:pt idx="1365">
                  <c:v>42943.916666663354</c:v>
                </c:pt>
                <c:pt idx="1366">
                  <c:v>42943.958333330018</c:v>
                </c:pt>
                <c:pt idx="1367">
                  <c:v>42943.999999996682</c:v>
                </c:pt>
                <c:pt idx="1368">
                  <c:v>42944.041666663346</c:v>
                </c:pt>
                <c:pt idx="1369">
                  <c:v>42944.083333330011</c:v>
                </c:pt>
                <c:pt idx="1370">
                  <c:v>42944.124999996675</c:v>
                </c:pt>
                <c:pt idx="1371">
                  <c:v>42944.166666663339</c:v>
                </c:pt>
                <c:pt idx="1372">
                  <c:v>42944.208333330003</c:v>
                </c:pt>
                <c:pt idx="1373">
                  <c:v>42944.249999996668</c:v>
                </c:pt>
                <c:pt idx="1374">
                  <c:v>42944.291666663332</c:v>
                </c:pt>
                <c:pt idx="1375">
                  <c:v>42944.333333329996</c:v>
                </c:pt>
                <c:pt idx="1376">
                  <c:v>42944.37499999666</c:v>
                </c:pt>
                <c:pt idx="1377">
                  <c:v>42944.416666663325</c:v>
                </c:pt>
                <c:pt idx="1378">
                  <c:v>42944.458333329989</c:v>
                </c:pt>
                <c:pt idx="1379">
                  <c:v>42944.499999996653</c:v>
                </c:pt>
                <c:pt idx="1380">
                  <c:v>42944.541666663317</c:v>
                </c:pt>
                <c:pt idx="1381">
                  <c:v>42944.583333329982</c:v>
                </c:pt>
                <c:pt idx="1382">
                  <c:v>42944.624999996646</c:v>
                </c:pt>
                <c:pt idx="1383">
                  <c:v>42944.66666666331</c:v>
                </c:pt>
                <c:pt idx="1384">
                  <c:v>42944.708333329974</c:v>
                </c:pt>
                <c:pt idx="1385">
                  <c:v>42944.749999996639</c:v>
                </c:pt>
                <c:pt idx="1386">
                  <c:v>42944.791666663303</c:v>
                </c:pt>
                <c:pt idx="1387">
                  <c:v>42944.833333329967</c:v>
                </c:pt>
                <c:pt idx="1388">
                  <c:v>42944.874999996631</c:v>
                </c:pt>
                <c:pt idx="1389">
                  <c:v>42944.916666663295</c:v>
                </c:pt>
                <c:pt idx="1390">
                  <c:v>42944.95833332996</c:v>
                </c:pt>
                <c:pt idx="1391">
                  <c:v>42944.999999996624</c:v>
                </c:pt>
                <c:pt idx="1392">
                  <c:v>42945.041666663288</c:v>
                </c:pt>
                <c:pt idx="1393">
                  <c:v>42945.083333329952</c:v>
                </c:pt>
                <c:pt idx="1394">
                  <c:v>42945.124999996617</c:v>
                </c:pt>
                <c:pt idx="1395">
                  <c:v>42945.166666663281</c:v>
                </c:pt>
                <c:pt idx="1396">
                  <c:v>42945.208333329945</c:v>
                </c:pt>
                <c:pt idx="1397">
                  <c:v>42945.249999996609</c:v>
                </c:pt>
                <c:pt idx="1398">
                  <c:v>42945.291666663274</c:v>
                </c:pt>
                <c:pt idx="1399">
                  <c:v>42945.333333329938</c:v>
                </c:pt>
                <c:pt idx="1400">
                  <c:v>42945.374999996602</c:v>
                </c:pt>
                <c:pt idx="1401">
                  <c:v>42945.416666663266</c:v>
                </c:pt>
                <c:pt idx="1402">
                  <c:v>42945.458333329931</c:v>
                </c:pt>
                <c:pt idx="1403">
                  <c:v>42945.499999996595</c:v>
                </c:pt>
                <c:pt idx="1404">
                  <c:v>42945.541666663259</c:v>
                </c:pt>
                <c:pt idx="1405">
                  <c:v>42945.583333329923</c:v>
                </c:pt>
                <c:pt idx="1406">
                  <c:v>42945.624999996588</c:v>
                </c:pt>
                <c:pt idx="1407">
                  <c:v>42945.666666663252</c:v>
                </c:pt>
                <c:pt idx="1408">
                  <c:v>42945.708333329916</c:v>
                </c:pt>
                <c:pt idx="1409">
                  <c:v>42945.74999999658</c:v>
                </c:pt>
                <c:pt idx="1410">
                  <c:v>42945.791666663245</c:v>
                </c:pt>
                <c:pt idx="1411">
                  <c:v>42945.833333329909</c:v>
                </c:pt>
                <c:pt idx="1412">
                  <c:v>42945.874999996573</c:v>
                </c:pt>
                <c:pt idx="1413">
                  <c:v>42945.916666663237</c:v>
                </c:pt>
                <c:pt idx="1414">
                  <c:v>42945.958333329902</c:v>
                </c:pt>
                <c:pt idx="1415">
                  <c:v>42945.999999996566</c:v>
                </c:pt>
                <c:pt idx="1416">
                  <c:v>42946.04166666323</c:v>
                </c:pt>
                <c:pt idx="1417">
                  <c:v>42946.083333329894</c:v>
                </c:pt>
                <c:pt idx="1418">
                  <c:v>42946.124999996558</c:v>
                </c:pt>
                <c:pt idx="1419">
                  <c:v>42946.166666663223</c:v>
                </c:pt>
                <c:pt idx="1420">
                  <c:v>42946.208333329887</c:v>
                </c:pt>
                <c:pt idx="1421">
                  <c:v>42946.249999996551</c:v>
                </c:pt>
                <c:pt idx="1422">
                  <c:v>42946.291666663215</c:v>
                </c:pt>
                <c:pt idx="1423">
                  <c:v>42946.33333332988</c:v>
                </c:pt>
                <c:pt idx="1424">
                  <c:v>42946.374999996544</c:v>
                </c:pt>
                <c:pt idx="1425">
                  <c:v>42946.416666663208</c:v>
                </c:pt>
                <c:pt idx="1426">
                  <c:v>42946.458333329872</c:v>
                </c:pt>
                <c:pt idx="1427">
                  <c:v>42946.499999996537</c:v>
                </c:pt>
                <c:pt idx="1428">
                  <c:v>42946.541666663201</c:v>
                </c:pt>
                <c:pt idx="1429">
                  <c:v>42946.583333329865</c:v>
                </c:pt>
                <c:pt idx="1430">
                  <c:v>42946.624999996529</c:v>
                </c:pt>
                <c:pt idx="1431">
                  <c:v>42946.666666663194</c:v>
                </c:pt>
                <c:pt idx="1432">
                  <c:v>42946.708333329858</c:v>
                </c:pt>
                <c:pt idx="1433">
                  <c:v>42946.749999996522</c:v>
                </c:pt>
                <c:pt idx="1434">
                  <c:v>42946.791666663186</c:v>
                </c:pt>
                <c:pt idx="1435">
                  <c:v>42946.833333329851</c:v>
                </c:pt>
                <c:pt idx="1436">
                  <c:v>42946.874999996515</c:v>
                </c:pt>
                <c:pt idx="1437">
                  <c:v>42946.916666663179</c:v>
                </c:pt>
                <c:pt idx="1438">
                  <c:v>42946.958333329843</c:v>
                </c:pt>
                <c:pt idx="1439">
                  <c:v>42946.999999996508</c:v>
                </c:pt>
                <c:pt idx="1440">
                  <c:v>42947.041666663172</c:v>
                </c:pt>
                <c:pt idx="1441">
                  <c:v>42947.083333329836</c:v>
                </c:pt>
                <c:pt idx="1442">
                  <c:v>42947.1249999965</c:v>
                </c:pt>
                <c:pt idx="1443">
                  <c:v>42947.166666663165</c:v>
                </c:pt>
                <c:pt idx="1444">
                  <c:v>42947.208333329829</c:v>
                </c:pt>
                <c:pt idx="1445">
                  <c:v>42947.249999996493</c:v>
                </c:pt>
                <c:pt idx="1446">
                  <c:v>42947.291666663157</c:v>
                </c:pt>
                <c:pt idx="1447">
                  <c:v>42947.333333329821</c:v>
                </c:pt>
                <c:pt idx="1448">
                  <c:v>42947.374999996486</c:v>
                </c:pt>
                <c:pt idx="1449">
                  <c:v>42947.41666666315</c:v>
                </c:pt>
                <c:pt idx="1450">
                  <c:v>42947.458333329814</c:v>
                </c:pt>
                <c:pt idx="1451">
                  <c:v>42947.499999996478</c:v>
                </c:pt>
                <c:pt idx="1452">
                  <c:v>42947.541666663143</c:v>
                </c:pt>
                <c:pt idx="1453">
                  <c:v>42947.583333329807</c:v>
                </c:pt>
                <c:pt idx="1454">
                  <c:v>42947.624999996471</c:v>
                </c:pt>
                <c:pt idx="1455">
                  <c:v>42947.666666663135</c:v>
                </c:pt>
                <c:pt idx="1456">
                  <c:v>42947.7083333298</c:v>
                </c:pt>
                <c:pt idx="1457">
                  <c:v>42947.749999996464</c:v>
                </c:pt>
                <c:pt idx="1458">
                  <c:v>42947.791666663128</c:v>
                </c:pt>
                <c:pt idx="1459">
                  <c:v>42947.833333329792</c:v>
                </c:pt>
                <c:pt idx="1460">
                  <c:v>42947.874999996457</c:v>
                </c:pt>
                <c:pt idx="1461">
                  <c:v>42947.916666663121</c:v>
                </c:pt>
                <c:pt idx="1462">
                  <c:v>42947.958333329785</c:v>
                </c:pt>
                <c:pt idx="1463">
                  <c:v>42947.999999996449</c:v>
                </c:pt>
                <c:pt idx="1464">
                  <c:v>42948.041666663114</c:v>
                </c:pt>
                <c:pt idx="1465">
                  <c:v>42948.083333329778</c:v>
                </c:pt>
                <c:pt idx="1466">
                  <c:v>42948.124999996442</c:v>
                </c:pt>
                <c:pt idx="1467">
                  <c:v>42948.166666663106</c:v>
                </c:pt>
                <c:pt idx="1468">
                  <c:v>42948.208333329771</c:v>
                </c:pt>
                <c:pt idx="1469">
                  <c:v>42948.249999996435</c:v>
                </c:pt>
                <c:pt idx="1470">
                  <c:v>42948.291666663099</c:v>
                </c:pt>
                <c:pt idx="1471">
                  <c:v>42948.333333329763</c:v>
                </c:pt>
                <c:pt idx="1472">
                  <c:v>42948.374999996428</c:v>
                </c:pt>
                <c:pt idx="1473">
                  <c:v>42948.416666663092</c:v>
                </c:pt>
                <c:pt idx="1474">
                  <c:v>42948.458333329756</c:v>
                </c:pt>
                <c:pt idx="1475">
                  <c:v>42948.49999999642</c:v>
                </c:pt>
                <c:pt idx="1476">
                  <c:v>42948.541666663084</c:v>
                </c:pt>
                <c:pt idx="1477">
                  <c:v>42948.583333329749</c:v>
                </c:pt>
                <c:pt idx="1478">
                  <c:v>42948.624999996413</c:v>
                </c:pt>
                <c:pt idx="1479">
                  <c:v>42948.666666663077</c:v>
                </c:pt>
                <c:pt idx="1480">
                  <c:v>42948.708333329741</c:v>
                </c:pt>
                <c:pt idx="1481">
                  <c:v>42948.749999996406</c:v>
                </c:pt>
                <c:pt idx="1482">
                  <c:v>42948.79166666307</c:v>
                </c:pt>
                <c:pt idx="1483">
                  <c:v>42948.833333329734</c:v>
                </c:pt>
                <c:pt idx="1484">
                  <c:v>42948.874999996398</c:v>
                </c:pt>
                <c:pt idx="1485">
                  <c:v>42948.916666663063</c:v>
                </c:pt>
                <c:pt idx="1486">
                  <c:v>42948.958333329727</c:v>
                </c:pt>
                <c:pt idx="1487">
                  <c:v>42948.999999996391</c:v>
                </c:pt>
                <c:pt idx="1488">
                  <c:v>42949.041666663055</c:v>
                </c:pt>
                <c:pt idx="1489">
                  <c:v>42949.08333332972</c:v>
                </c:pt>
                <c:pt idx="1490">
                  <c:v>42949.124999996384</c:v>
                </c:pt>
                <c:pt idx="1491">
                  <c:v>42949.166666663048</c:v>
                </c:pt>
                <c:pt idx="1492">
                  <c:v>42949.208333329712</c:v>
                </c:pt>
                <c:pt idx="1493">
                  <c:v>42949.249999996377</c:v>
                </c:pt>
                <c:pt idx="1494">
                  <c:v>42949.291666663041</c:v>
                </c:pt>
                <c:pt idx="1495">
                  <c:v>42949.333333329705</c:v>
                </c:pt>
                <c:pt idx="1496">
                  <c:v>42949.374999996369</c:v>
                </c:pt>
                <c:pt idx="1497">
                  <c:v>42949.416666663034</c:v>
                </c:pt>
                <c:pt idx="1498">
                  <c:v>42949.458333329698</c:v>
                </c:pt>
                <c:pt idx="1499">
                  <c:v>42949.499999996362</c:v>
                </c:pt>
                <c:pt idx="1500">
                  <c:v>42949.541666663026</c:v>
                </c:pt>
                <c:pt idx="1501">
                  <c:v>42949.583333329691</c:v>
                </c:pt>
                <c:pt idx="1502">
                  <c:v>42949.624999996355</c:v>
                </c:pt>
                <c:pt idx="1503">
                  <c:v>42949.666666663019</c:v>
                </c:pt>
                <c:pt idx="1504">
                  <c:v>42949.708333329683</c:v>
                </c:pt>
                <c:pt idx="1505">
                  <c:v>42949.749999996347</c:v>
                </c:pt>
                <c:pt idx="1506">
                  <c:v>42949.791666663012</c:v>
                </c:pt>
                <c:pt idx="1507">
                  <c:v>42949.833333329676</c:v>
                </c:pt>
                <c:pt idx="1508">
                  <c:v>42949.87499999634</c:v>
                </c:pt>
                <c:pt idx="1509">
                  <c:v>42949.916666663004</c:v>
                </c:pt>
                <c:pt idx="1510">
                  <c:v>42949.958333329669</c:v>
                </c:pt>
                <c:pt idx="1511">
                  <c:v>42949.999999996333</c:v>
                </c:pt>
                <c:pt idx="1512">
                  <c:v>42950.041666662997</c:v>
                </c:pt>
                <c:pt idx="1513">
                  <c:v>42950.083333329661</c:v>
                </c:pt>
                <c:pt idx="1514">
                  <c:v>42950.124999996326</c:v>
                </c:pt>
                <c:pt idx="1515">
                  <c:v>42950.16666666299</c:v>
                </c:pt>
                <c:pt idx="1516">
                  <c:v>42950.208333329654</c:v>
                </c:pt>
                <c:pt idx="1517">
                  <c:v>42950.249999996318</c:v>
                </c:pt>
                <c:pt idx="1518">
                  <c:v>42950.291666662983</c:v>
                </c:pt>
                <c:pt idx="1519">
                  <c:v>42950.333333329647</c:v>
                </c:pt>
                <c:pt idx="1520">
                  <c:v>42950.374999996311</c:v>
                </c:pt>
                <c:pt idx="1521">
                  <c:v>42950.416666662975</c:v>
                </c:pt>
                <c:pt idx="1522">
                  <c:v>42950.45833332964</c:v>
                </c:pt>
                <c:pt idx="1523">
                  <c:v>42950.499999996304</c:v>
                </c:pt>
                <c:pt idx="1524">
                  <c:v>42950.541666662968</c:v>
                </c:pt>
                <c:pt idx="1525">
                  <c:v>42950.583333329632</c:v>
                </c:pt>
                <c:pt idx="1526">
                  <c:v>42950.624999996297</c:v>
                </c:pt>
                <c:pt idx="1527">
                  <c:v>42950.666666662961</c:v>
                </c:pt>
                <c:pt idx="1528">
                  <c:v>42950.708333329625</c:v>
                </c:pt>
                <c:pt idx="1529">
                  <c:v>42950.749999996289</c:v>
                </c:pt>
                <c:pt idx="1530">
                  <c:v>42950.791666662954</c:v>
                </c:pt>
                <c:pt idx="1531">
                  <c:v>42950.833333329618</c:v>
                </c:pt>
                <c:pt idx="1532">
                  <c:v>42950.874999996282</c:v>
                </c:pt>
                <c:pt idx="1533">
                  <c:v>42950.916666662946</c:v>
                </c:pt>
                <c:pt idx="1534">
                  <c:v>42950.95833332961</c:v>
                </c:pt>
                <c:pt idx="1535">
                  <c:v>42950.999999996275</c:v>
                </c:pt>
                <c:pt idx="1536">
                  <c:v>42951.041666662939</c:v>
                </c:pt>
                <c:pt idx="1537">
                  <c:v>42951.083333329603</c:v>
                </c:pt>
                <c:pt idx="1538">
                  <c:v>42951.124999996267</c:v>
                </c:pt>
                <c:pt idx="1539">
                  <c:v>42951.166666662932</c:v>
                </c:pt>
                <c:pt idx="1540">
                  <c:v>42951.208333329596</c:v>
                </c:pt>
                <c:pt idx="1541">
                  <c:v>42951.24999999626</c:v>
                </c:pt>
                <c:pt idx="1542">
                  <c:v>42951.291666662924</c:v>
                </c:pt>
                <c:pt idx="1543">
                  <c:v>42951.333333329589</c:v>
                </c:pt>
                <c:pt idx="1544">
                  <c:v>42951.374999996253</c:v>
                </c:pt>
                <c:pt idx="1545">
                  <c:v>42951.416666662917</c:v>
                </c:pt>
                <c:pt idx="1546">
                  <c:v>42951.458333329581</c:v>
                </c:pt>
                <c:pt idx="1547">
                  <c:v>42951.499999996246</c:v>
                </c:pt>
                <c:pt idx="1548">
                  <c:v>42951.54166666291</c:v>
                </c:pt>
                <c:pt idx="1549">
                  <c:v>42951.583333329574</c:v>
                </c:pt>
                <c:pt idx="1550">
                  <c:v>42951.624999996238</c:v>
                </c:pt>
                <c:pt idx="1551">
                  <c:v>42951.666666662903</c:v>
                </c:pt>
                <c:pt idx="1552">
                  <c:v>42951.708333329567</c:v>
                </c:pt>
                <c:pt idx="1553">
                  <c:v>42951.749999996231</c:v>
                </c:pt>
                <c:pt idx="1554">
                  <c:v>42951.791666662895</c:v>
                </c:pt>
                <c:pt idx="1555">
                  <c:v>42951.83333332956</c:v>
                </c:pt>
                <c:pt idx="1556">
                  <c:v>42951.874999996224</c:v>
                </c:pt>
                <c:pt idx="1557">
                  <c:v>42951.916666662888</c:v>
                </c:pt>
                <c:pt idx="1558">
                  <c:v>42951.958333329552</c:v>
                </c:pt>
                <c:pt idx="1559">
                  <c:v>42951.999999996217</c:v>
                </c:pt>
                <c:pt idx="1560">
                  <c:v>42952.041666662881</c:v>
                </c:pt>
                <c:pt idx="1561">
                  <c:v>42952.083333329545</c:v>
                </c:pt>
                <c:pt idx="1562">
                  <c:v>42952.124999996209</c:v>
                </c:pt>
                <c:pt idx="1563">
                  <c:v>42952.166666662873</c:v>
                </c:pt>
                <c:pt idx="1564">
                  <c:v>42952.208333329538</c:v>
                </c:pt>
                <c:pt idx="1565">
                  <c:v>42952.249999996202</c:v>
                </c:pt>
                <c:pt idx="1566">
                  <c:v>42952.291666662866</c:v>
                </c:pt>
                <c:pt idx="1567">
                  <c:v>42952.33333332953</c:v>
                </c:pt>
                <c:pt idx="1568">
                  <c:v>42952.374999996195</c:v>
                </c:pt>
                <c:pt idx="1569">
                  <c:v>42952.416666662859</c:v>
                </c:pt>
                <c:pt idx="1570">
                  <c:v>42952.458333329523</c:v>
                </c:pt>
                <c:pt idx="1571">
                  <c:v>42952.499999996187</c:v>
                </c:pt>
                <c:pt idx="1572">
                  <c:v>42952.541666662852</c:v>
                </c:pt>
                <c:pt idx="1573">
                  <c:v>42952.583333329516</c:v>
                </c:pt>
                <c:pt idx="1574">
                  <c:v>42952.62499999618</c:v>
                </c:pt>
                <c:pt idx="1575">
                  <c:v>42952.666666662844</c:v>
                </c:pt>
                <c:pt idx="1576">
                  <c:v>42952.708333329509</c:v>
                </c:pt>
                <c:pt idx="1577">
                  <c:v>42952.749999996173</c:v>
                </c:pt>
                <c:pt idx="1578">
                  <c:v>42952.791666662837</c:v>
                </c:pt>
                <c:pt idx="1579">
                  <c:v>42952.833333329501</c:v>
                </c:pt>
                <c:pt idx="1580">
                  <c:v>42952.874999996166</c:v>
                </c:pt>
                <c:pt idx="1581">
                  <c:v>42952.91666666283</c:v>
                </c:pt>
                <c:pt idx="1582">
                  <c:v>42952.958333329494</c:v>
                </c:pt>
                <c:pt idx="1583">
                  <c:v>42952.999999996158</c:v>
                </c:pt>
                <c:pt idx="1584">
                  <c:v>42953.041666662823</c:v>
                </c:pt>
                <c:pt idx="1585">
                  <c:v>42953.083333329487</c:v>
                </c:pt>
                <c:pt idx="1586">
                  <c:v>42953.124999996151</c:v>
                </c:pt>
                <c:pt idx="1587">
                  <c:v>42953.166666662815</c:v>
                </c:pt>
                <c:pt idx="1588">
                  <c:v>42953.20833332948</c:v>
                </c:pt>
                <c:pt idx="1589">
                  <c:v>42953.249999996144</c:v>
                </c:pt>
                <c:pt idx="1590">
                  <c:v>42953.291666662808</c:v>
                </c:pt>
                <c:pt idx="1591">
                  <c:v>42953.333333329472</c:v>
                </c:pt>
                <c:pt idx="1592">
                  <c:v>42953.374999996136</c:v>
                </c:pt>
                <c:pt idx="1593">
                  <c:v>42953.416666662801</c:v>
                </c:pt>
                <c:pt idx="1594">
                  <c:v>42953.458333329465</c:v>
                </c:pt>
                <c:pt idx="1595">
                  <c:v>42953.499999996129</c:v>
                </c:pt>
                <c:pt idx="1596">
                  <c:v>42953.541666662793</c:v>
                </c:pt>
                <c:pt idx="1597">
                  <c:v>42953.583333329458</c:v>
                </c:pt>
                <c:pt idx="1598">
                  <c:v>42953.624999996122</c:v>
                </c:pt>
                <c:pt idx="1599">
                  <c:v>42953.666666662786</c:v>
                </c:pt>
                <c:pt idx="1600">
                  <c:v>42953.70833332945</c:v>
                </c:pt>
                <c:pt idx="1601">
                  <c:v>42953.749999996115</c:v>
                </c:pt>
                <c:pt idx="1602">
                  <c:v>42953.791666662779</c:v>
                </c:pt>
                <c:pt idx="1603">
                  <c:v>42953.833333329443</c:v>
                </c:pt>
                <c:pt idx="1604">
                  <c:v>42953.874999996107</c:v>
                </c:pt>
                <c:pt idx="1605">
                  <c:v>42953.916666662772</c:v>
                </c:pt>
                <c:pt idx="1606">
                  <c:v>42953.958333329436</c:v>
                </c:pt>
                <c:pt idx="1607">
                  <c:v>42953.9999999961</c:v>
                </c:pt>
                <c:pt idx="1608">
                  <c:v>42954.041666662764</c:v>
                </c:pt>
                <c:pt idx="1609">
                  <c:v>42954.083333329429</c:v>
                </c:pt>
                <c:pt idx="1610">
                  <c:v>42954.124999996093</c:v>
                </c:pt>
                <c:pt idx="1611">
                  <c:v>42954.166666662757</c:v>
                </c:pt>
                <c:pt idx="1612">
                  <c:v>42954.208333329421</c:v>
                </c:pt>
                <c:pt idx="1613">
                  <c:v>42954.249999996086</c:v>
                </c:pt>
                <c:pt idx="1614">
                  <c:v>42954.29166666275</c:v>
                </c:pt>
                <c:pt idx="1615">
                  <c:v>42954.333333329414</c:v>
                </c:pt>
                <c:pt idx="1616">
                  <c:v>42954.374999996078</c:v>
                </c:pt>
                <c:pt idx="1617">
                  <c:v>42954.416666662743</c:v>
                </c:pt>
                <c:pt idx="1618">
                  <c:v>42954.458333329407</c:v>
                </c:pt>
                <c:pt idx="1619">
                  <c:v>42954.499999996071</c:v>
                </c:pt>
                <c:pt idx="1620">
                  <c:v>42954.541666662735</c:v>
                </c:pt>
                <c:pt idx="1621">
                  <c:v>42954.583333329399</c:v>
                </c:pt>
                <c:pt idx="1622">
                  <c:v>42954.624999996064</c:v>
                </c:pt>
                <c:pt idx="1623">
                  <c:v>42954.666666662728</c:v>
                </c:pt>
                <c:pt idx="1624">
                  <c:v>42954.708333329392</c:v>
                </c:pt>
                <c:pt idx="1625">
                  <c:v>42954.749999996056</c:v>
                </c:pt>
                <c:pt idx="1626">
                  <c:v>42954.791666662721</c:v>
                </c:pt>
                <c:pt idx="1627">
                  <c:v>42954.833333329385</c:v>
                </c:pt>
                <c:pt idx="1628">
                  <c:v>42954.874999996049</c:v>
                </c:pt>
                <c:pt idx="1629">
                  <c:v>42954.916666662713</c:v>
                </c:pt>
                <c:pt idx="1630">
                  <c:v>42954.958333329378</c:v>
                </c:pt>
                <c:pt idx="1631">
                  <c:v>42954.999999996042</c:v>
                </c:pt>
                <c:pt idx="1632">
                  <c:v>42955.041666662706</c:v>
                </c:pt>
                <c:pt idx="1633">
                  <c:v>42955.08333332937</c:v>
                </c:pt>
                <c:pt idx="1634">
                  <c:v>42955.124999996035</c:v>
                </c:pt>
                <c:pt idx="1635">
                  <c:v>42955.166666662699</c:v>
                </c:pt>
                <c:pt idx="1636">
                  <c:v>42955.208333329363</c:v>
                </c:pt>
                <c:pt idx="1637">
                  <c:v>42955.249999996027</c:v>
                </c:pt>
                <c:pt idx="1638">
                  <c:v>42955.291666662692</c:v>
                </c:pt>
                <c:pt idx="1639">
                  <c:v>42955.333333329356</c:v>
                </c:pt>
                <c:pt idx="1640">
                  <c:v>42955.37499999602</c:v>
                </c:pt>
                <c:pt idx="1641">
                  <c:v>42955.416666662684</c:v>
                </c:pt>
                <c:pt idx="1642">
                  <c:v>42955.458333329349</c:v>
                </c:pt>
                <c:pt idx="1643">
                  <c:v>42955.499999996013</c:v>
                </c:pt>
                <c:pt idx="1644">
                  <c:v>42955.541666662677</c:v>
                </c:pt>
                <c:pt idx="1645">
                  <c:v>42955.583333329341</c:v>
                </c:pt>
                <c:pt idx="1646">
                  <c:v>42955.624999996005</c:v>
                </c:pt>
                <c:pt idx="1647">
                  <c:v>42955.66666666267</c:v>
                </c:pt>
                <c:pt idx="1648">
                  <c:v>42955.708333329334</c:v>
                </c:pt>
                <c:pt idx="1649">
                  <c:v>42955.749999995998</c:v>
                </c:pt>
                <c:pt idx="1650">
                  <c:v>42955.791666662662</c:v>
                </c:pt>
                <c:pt idx="1651">
                  <c:v>42955.833333329327</c:v>
                </c:pt>
                <c:pt idx="1652">
                  <c:v>42955.874999995991</c:v>
                </c:pt>
                <c:pt idx="1653">
                  <c:v>42955.916666662655</c:v>
                </c:pt>
                <c:pt idx="1654">
                  <c:v>42955.958333329319</c:v>
                </c:pt>
                <c:pt idx="1655">
                  <c:v>42955.999999995984</c:v>
                </c:pt>
                <c:pt idx="1656">
                  <c:v>42956.041666662648</c:v>
                </c:pt>
                <c:pt idx="1657">
                  <c:v>42956.083333329312</c:v>
                </c:pt>
                <c:pt idx="1658">
                  <c:v>42956.124999995976</c:v>
                </c:pt>
                <c:pt idx="1659">
                  <c:v>42956.166666662641</c:v>
                </c:pt>
                <c:pt idx="1660">
                  <c:v>42956.208333329305</c:v>
                </c:pt>
                <c:pt idx="1661">
                  <c:v>42956.249999995969</c:v>
                </c:pt>
                <c:pt idx="1662">
                  <c:v>42956.291666662633</c:v>
                </c:pt>
                <c:pt idx="1663">
                  <c:v>42956.333333329298</c:v>
                </c:pt>
                <c:pt idx="1664">
                  <c:v>42956.374999995962</c:v>
                </c:pt>
                <c:pt idx="1665">
                  <c:v>42956.416666662626</c:v>
                </c:pt>
                <c:pt idx="1666">
                  <c:v>42956.45833332929</c:v>
                </c:pt>
                <c:pt idx="1667">
                  <c:v>42956.499999995955</c:v>
                </c:pt>
                <c:pt idx="1668">
                  <c:v>42956.541666662619</c:v>
                </c:pt>
                <c:pt idx="1669">
                  <c:v>42956.583333329283</c:v>
                </c:pt>
                <c:pt idx="1670">
                  <c:v>42956.624999995947</c:v>
                </c:pt>
                <c:pt idx="1671">
                  <c:v>42956.666666662612</c:v>
                </c:pt>
                <c:pt idx="1672">
                  <c:v>42956.708333329276</c:v>
                </c:pt>
                <c:pt idx="1673">
                  <c:v>42956.74999999594</c:v>
                </c:pt>
                <c:pt idx="1674">
                  <c:v>42956.791666662604</c:v>
                </c:pt>
                <c:pt idx="1675">
                  <c:v>42956.833333329268</c:v>
                </c:pt>
                <c:pt idx="1676">
                  <c:v>42956.874999995933</c:v>
                </c:pt>
                <c:pt idx="1677">
                  <c:v>42956.916666662597</c:v>
                </c:pt>
                <c:pt idx="1678">
                  <c:v>42956.958333329261</c:v>
                </c:pt>
                <c:pt idx="1679">
                  <c:v>42956.999999995925</c:v>
                </c:pt>
                <c:pt idx="1680">
                  <c:v>42957.04166666259</c:v>
                </c:pt>
                <c:pt idx="1681">
                  <c:v>42957.083333329254</c:v>
                </c:pt>
                <c:pt idx="1682">
                  <c:v>42957.124999995918</c:v>
                </c:pt>
                <c:pt idx="1683">
                  <c:v>42957.166666662582</c:v>
                </c:pt>
                <c:pt idx="1684">
                  <c:v>42957.208333329247</c:v>
                </c:pt>
                <c:pt idx="1685">
                  <c:v>42957.249999995911</c:v>
                </c:pt>
                <c:pt idx="1686">
                  <c:v>42957.291666662575</c:v>
                </c:pt>
                <c:pt idx="1687">
                  <c:v>42957.333333329239</c:v>
                </c:pt>
                <c:pt idx="1688">
                  <c:v>42957.374999995904</c:v>
                </c:pt>
                <c:pt idx="1689">
                  <c:v>42957.416666662568</c:v>
                </c:pt>
                <c:pt idx="1690">
                  <c:v>42957.458333329232</c:v>
                </c:pt>
                <c:pt idx="1691">
                  <c:v>42957.499999995896</c:v>
                </c:pt>
                <c:pt idx="1692">
                  <c:v>42957.541666662561</c:v>
                </c:pt>
                <c:pt idx="1693">
                  <c:v>42957.583333329225</c:v>
                </c:pt>
                <c:pt idx="1694">
                  <c:v>42957.624999995889</c:v>
                </c:pt>
                <c:pt idx="1695">
                  <c:v>42957.666666662553</c:v>
                </c:pt>
                <c:pt idx="1696">
                  <c:v>42957.708333329218</c:v>
                </c:pt>
                <c:pt idx="1697">
                  <c:v>42957.749999995882</c:v>
                </c:pt>
                <c:pt idx="1698">
                  <c:v>42957.791666662546</c:v>
                </c:pt>
                <c:pt idx="1699">
                  <c:v>42957.83333332921</c:v>
                </c:pt>
                <c:pt idx="1700">
                  <c:v>42957.874999995875</c:v>
                </c:pt>
                <c:pt idx="1701">
                  <c:v>42957.916666662539</c:v>
                </c:pt>
                <c:pt idx="1702">
                  <c:v>42957.958333329203</c:v>
                </c:pt>
                <c:pt idx="1703">
                  <c:v>42957.999999995867</c:v>
                </c:pt>
                <c:pt idx="1704">
                  <c:v>42958.041666662531</c:v>
                </c:pt>
                <c:pt idx="1705">
                  <c:v>42958.083333329196</c:v>
                </c:pt>
                <c:pt idx="1706">
                  <c:v>42958.12499999586</c:v>
                </c:pt>
                <c:pt idx="1707">
                  <c:v>42958.166666662524</c:v>
                </c:pt>
                <c:pt idx="1708">
                  <c:v>42958.208333329188</c:v>
                </c:pt>
                <c:pt idx="1709">
                  <c:v>42958.249999995853</c:v>
                </c:pt>
                <c:pt idx="1710">
                  <c:v>42958.291666662517</c:v>
                </c:pt>
                <c:pt idx="1711">
                  <c:v>42958.333333329181</c:v>
                </c:pt>
                <c:pt idx="1712">
                  <c:v>42958.374999995845</c:v>
                </c:pt>
                <c:pt idx="1713">
                  <c:v>42958.41666666251</c:v>
                </c:pt>
                <c:pt idx="1714">
                  <c:v>42958.458333329174</c:v>
                </c:pt>
                <c:pt idx="1715">
                  <c:v>42958.499999995838</c:v>
                </c:pt>
                <c:pt idx="1716">
                  <c:v>42958.541666662502</c:v>
                </c:pt>
                <c:pt idx="1717">
                  <c:v>42958.583333329167</c:v>
                </c:pt>
                <c:pt idx="1718">
                  <c:v>42958.624999995831</c:v>
                </c:pt>
                <c:pt idx="1719">
                  <c:v>42958.666666662495</c:v>
                </c:pt>
                <c:pt idx="1720">
                  <c:v>42958.708333329159</c:v>
                </c:pt>
                <c:pt idx="1721">
                  <c:v>42958.749999995824</c:v>
                </c:pt>
                <c:pt idx="1722">
                  <c:v>42958.791666662488</c:v>
                </c:pt>
                <c:pt idx="1723">
                  <c:v>42958.833333329152</c:v>
                </c:pt>
                <c:pt idx="1724">
                  <c:v>42958.874999995816</c:v>
                </c:pt>
                <c:pt idx="1725">
                  <c:v>42958.916666662481</c:v>
                </c:pt>
                <c:pt idx="1726">
                  <c:v>42958.958333329145</c:v>
                </c:pt>
                <c:pt idx="1727">
                  <c:v>42958.999999995809</c:v>
                </c:pt>
                <c:pt idx="1728">
                  <c:v>42959.041666662473</c:v>
                </c:pt>
                <c:pt idx="1729">
                  <c:v>42959.083333329138</c:v>
                </c:pt>
                <c:pt idx="1730">
                  <c:v>42959.124999995802</c:v>
                </c:pt>
                <c:pt idx="1731">
                  <c:v>42959.166666662466</c:v>
                </c:pt>
                <c:pt idx="1732">
                  <c:v>42959.20833332913</c:v>
                </c:pt>
                <c:pt idx="1733">
                  <c:v>42959.249999995794</c:v>
                </c:pt>
                <c:pt idx="1734">
                  <c:v>42959.291666662459</c:v>
                </c:pt>
                <c:pt idx="1735">
                  <c:v>42959.333333329123</c:v>
                </c:pt>
                <c:pt idx="1736">
                  <c:v>42959.374999995787</c:v>
                </c:pt>
                <c:pt idx="1737">
                  <c:v>42959.416666662451</c:v>
                </c:pt>
                <c:pt idx="1738">
                  <c:v>42959.458333329116</c:v>
                </c:pt>
                <c:pt idx="1739">
                  <c:v>42959.49999999578</c:v>
                </c:pt>
                <c:pt idx="1740">
                  <c:v>42959.541666662444</c:v>
                </c:pt>
                <c:pt idx="1741">
                  <c:v>42959.583333329108</c:v>
                </c:pt>
                <c:pt idx="1742">
                  <c:v>42959.624999995773</c:v>
                </c:pt>
                <c:pt idx="1743">
                  <c:v>42959.666666662437</c:v>
                </c:pt>
                <c:pt idx="1744">
                  <c:v>42959.708333329101</c:v>
                </c:pt>
                <c:pt idx="1745">
                  <c:v>42959.749999995765</c:v>
                </c:pt>
                <c:pt idx="1746">
                  <c:v>42959.79166666243</c:v>
                </c:pt>
                <c:pt idx="1747">
                  <c:v>42959.833333329094</c:v>
                </c:pt>
                <c:pt idx="1748">
                  <c:v>42959.874999995758</c:v>
                </c:pt>
                <c:pt idx="1749">
                  <c:v>42959.916666662422</c:v>
                </c:pt>
                <c:pt idx="1750">
                  <c:v>42959.958333329087</c:v>
                </c:pt>
                <c:pt idx="1751">
                  <c:v>42959.999999995751</c:v>
                </c:pt>
                <c:pt idx="1752">
                  <c:v>42960.041666662415</c:v>
                </c:pt>
                <c:pt idx="1753">
                  <c:v>42960.083333329079</c:v>
                </c:pt>
                <c:pt idx="1754">
                  <c:v>42960.124999995744</c:v>
                </c:pt>
                <c:pt idx="1755">
                  <c:v>42960.166666662408</c:v>
                </c:pt>
                <c:pt idx="1756">
                  <c:v>42960.208333329072</c:v>
                </c:pt>
                <c:pt idx="1757">
                  <c:v>42960.249999995736</c:v>
                </c:pt>
                <c:pt idx="1758">
                  <c:v>42960.291666662401</c:v>
                </c:pt>
                <c:pt idx="1759">
                  <c:v>42960.333333329065</c:v>
                </c:pt>
                <c:pt idx="1760">
                  <c:v>42960.374999995729</c:v>
                </c:pt>
                <c:pt idx="1761">
                  <c:v>42960.416666662393</c:v>
                </c:pt>
                <c:pt idx="1762">
                  <c:v>42960.458333329057</c:v>
                </c:pt>
                <c:pt idx="1763">
                  <c:v>42960.499999995722</c:v>
                </c:pt>
                <c:pt idx="1764">
                  <c:v>42960.541666662386</c:v>
                </c:pt>
                <c:pt idx="1765">
                  <c:v>42960.58333332905</c:v>
                </c:pt>
                <c:pt idx="1766">
                  <c:v>42960.624999995714</c:v>
                </c:pt>
                <c:pt idx="1767">
                  <c:v>42960.666666662379</c:v>
                </c:pt>
                <c:pt idx="1768">
                  <c:v>42960.708333329043</c:v>
                </c:pt>
                <c:pt idx="1769">
                  <c:v>42960.749999995707</c:v>
                </c:pt>
                <c:pt idx="1770">
                  <c:v>42960.791666662371</c:v>
                </c:pt>
                <c:pt idx="1771">
                  <c:v>42960.833333329036</c:v>
                </c:pt>
                <c:pt idx="1772">
                  <c:v>42960.8749999957</c:v>
                </c:pt>
                <c:pt idx="1773">
                  <c:v>42960.916666662364</c:v>
                </c:pt>
                <c:pt idx="1774">
                  <c:v>42960.958333329028</c:v>
                </c:pt>
                <c:pt idx="1775">
                  <c:v>42960.999999995693</c:v>
                </c:pt>
                <c:pt idx="1776">
                  <c:v>42961.041666662357</c:v>
                </c:pt>
                <c:pt idx="1777">
                  <c:v>42961.083333329021</c:v>
                </c:pt>
                <c:pt idx="1778">
                  <c:v>42961.124999995685</c:v>
                </c:pt>
                <c:pt idx="1779">
                  <c:v>42961.16666666235</c:v>
                </c:pt>
                <c:pt idx="1780">
                  <c:v>42961.208333329014</c:v>
                </c:pt>
                <c:pt idx="1781">
                  <c:v>42961.249999995678</c:v>
                </c:pt>
                <c:pt idx="1782">
                  <c:v>42961.291666662342</c:v>
                </c:pt>
                <c:pt idx="1783">
                  <c:v>42961.333333329007</c:v>
                </c:pt>
                <c:pt idx="1784">
                  <c:v>42961.374999995671</c:v>
                </c:pt>
                <c:pt idx="1785">
                  <c:v>42961.416666662335</c:v>
                </c:pt>
                <c:pt idx="1786">
                  <c:v>42961.458333328999</c:v>
                </c:pt>
                <c:pt idx="1787">
                  <c:v>42961.499999995664</c:v>
                </c:pt>
                <c:pt idx="1788">
                  <c:v>42961.541666662328</c:v>
                </c:pt>
                <c:pt idx="1789">
                  <c:v>42961.583333328992</c:v>
                </c:pt>
                <c:pt idx="1790">
                  <c:v>42961.624999995656</c:v>
                </c:pt>
                <c:pt idx="1791">
                  <c:v>42961.66666666232</c:v>
                </c:pt>
                <c:pt idx="1792">
                  <c:v>42961.708333328985</c:v>
                </c:pt>
                <c:pt idx="1793">
                  <c:v>42961.749999995649</c:v>
                </c:pt>
                <c:pt idx="1794">
                  <c:v>42961.791666662313</c:v>
                </c:pt>
                <c:pt idx="1795">
                  <c:v>42961.833333328977</c:v>
                </c:pt>
                <c:pt idx="1796">
                  <c:v>42961.874999995642</c:v>
                </c:pt>
                <c:pt idx="1797">
                  <c:v>42961.916666662306</c:v>
                </c:pt>
                <c:pt idx="1798">
                  <c:v>42961.95833332897</c:v>
                </c:pt>
                <c:pt idx="1799">
                  <c:v>42961.999999995634</c:v>
                </c:pt>
                <c:pt idx="1800">
                  <c:v>42962.041666662299</c:v>
                </c:pt>
                <c:pt idx="1801">
                  <c:v>42962.083333328963</c:v>
                </c:pt>
                <c:pt idx="1802">
                  <c:v>42962.124999995627</c:v>
                </c:pt>
                <c:pt idx="1803">
                  <c:v>42962.166666662291</c:v>
                </c:pt>
                <c:pt idx="1804">
                  <c:v>42962.208333328956</c:v>
                </c:pt>
                <c:pt idx="1805">
                  <c:v>42962.24999999562</c:v>
                </c:pt>
                <c:pt idx="1806">
                  <c:v>42962.291666662284</c:v>
                </c:pt>
                <c:pt idx="1807">
                  <c:v>42962.333333328948</c:v>
                </c:pt>
                <c:pt idx="1808">
                  <c:v>42962.374999995613</c:v>
                </c:pt>
                <c:pt idx="1809">
                  <c:v>42962.416666662277</c:v>
                </c:pt>
                <c:pt idx="1810">
                  <c:v>42962.458333328941</c:v>
                </c:pt>
                <c:pt idx="1811">
                  <c:v>42962.499999995605</c:v>
                </c:pt>
                <c:pt idx="1812">
                  <c:v>42962.54166666227</c:v>
                </c:pt>
                <c:pt idx="1813">
                  <c:v>42962.583333328934</c:v>
                </c:pt>
                <c:pt idx="1814">
                  <c:v>42962.624999995598</c:v>
                </c:pt>
                <c:pt idx="1815">
                  <c:v>42962.666666662262</c:v>
                </c:pt>
                <c:pt idx="1816">
                  <c:v>42962.708333328927</c:v>
                </c:pt>
                <c:pt idx="1817">
                  <c:v>42962.749999995591</c:v>
                </c:pt>
                <c:pt idx="1818">
                  <c:v>42962.791666662255</c:v>
                </c:pt>
                <c:pt idx="1819">
                  <c:v>42962.833333328919</c:v>
                </c:pt>
                <c:pt idx="1820">
                  <c:v>42962.874999995583</c:v>
                </c:pt>
                <c:pt idx="1821">
                  <c:v>42962.916666662248</c:v>
                </c:pt>
                <c:pt idx="1822">
                  <c:v>42962.958333328912</c:v>
                </c:pt>
                <c:pt idx="1823">
                  <c:v>42962.999999995576</c:v>
                </c:pt>
                <c:pt idx="1824">
                  <c:v>42963.04166666224</c:v>
                </c:pt>
                <c:pt idx="1825">
                  <c:v>42963.083333328905</c:v>
                </c:pt>
                <c:pt idx="1826">
                  <c:v>42963.124999995569</c:v>
                </c:pt>
                <c:pt idx="1827">
                  <c:v>42963.166666662233</c:v>
                </c:pt>
                <c:pt idx="1828">
                  <c:v>42963.208333328897</c:v>
                </c:pt>
                <c:pt idx="1829">
                  <c:v>42963.249999995562</c:v>
                </c:pt>
                <c:pt idx="1830">
                  <c:v>42963.291666662226</c:v>
                </c:pt>
                <c:pt idx="1831">
                  <c:v>42963.33333332889</c:v>
                </c:pt>
                <c:pt idx="1832">
                  <c:v>42963.374999995554</c:v>
                </c:pt>
                <c:pt idx="1833">
                  <c:v>42963.416666662219</c:v>
                </c:pt>
                <c:pt idx="1834">
                  <c:v>42963.458333328883</c:v>
                </c:pt>
                <c:pt idx="1835">
                  <c:v>42963.499999995547</c:v>
                </c:pt>
                <c:pt idx="1836">
                  <c:v>42963.541666662211</c:v>
                </c:pt>
                <c:pt idx="1837">
                  <c:v>42963.583333328876</c:v>
                </c:pt>
                <c:pt idx="1838">
                  <c:v>42963.62499999554</c:v>
                </c:pt>
                <c:pt idx="1839">
                  <c:v>42963.666666662204</c:v>
                </c:pt>
                <c:pt idx="1840">
                  <c:v>42963.708333328868</c:v>
                </c:pt>
                <c:pt idx="1841">
                  <c:v>42963.749999995533</c:v>
                </c:pt>
                <c:pt idx="1842">
                  <c:v>42963.791666662197</c:v>
                </c:pt>
                <c:pt idx="1843">
                  <c:v>42963.833333328861</c:v>
                </c:pt>
                <c:pt idx="1844">
                  <c:v>42963.874999995525</c:v>
                </c:pt>
                <c:pt idx="1845">
                  <c:v>42963.91666666219</c:v>
                </c:pt>
                <c:pt idx="1846">
                  <c:v>42963.958333328854</c:v>
                </c:pt>
                <c:pt idx="1847">
                  <c:v>42963.999999995518</c:v>
                </c:pt>
                <c:pt idx="1848">
                  <c:v>42964.041666662182</c:v>
                </c:pt>
                <c:pt idx="1849">
                  <c:v>42964.083333328846</c:v>
                </c:pt>
                <c:pt idx="1850">
                  <c:v>42964.124999995511</c:v>
                </c:pt>
                <c:pt idx="1851">
                  <c:v>42964.166666662175</c:v>
                </c:pt>
                <c:pt idx="1852">
                  <c:v>42964.208333328839</c:v>
                </c:pt>
                <c:pt idx="1853">
                  <c:v>42964.249999995503</c:v>
                </c:pt>
                <c:pt idx="1854">
                  <c:v>42964.291666662168</c:v>
                </c:pt>
                <c:pt idx="1855">
                  <c:v>42964.333333328832</c:v>
                </c:pt>
                <c:pt idx="1856">
                  <c:v>42964.374999995496</c:v>
                </c:pt>
                <c:pt idx="1857">
                  <c:v>42964.41666666216</c:v>
                </c:pt>
                <c:pt idx="1858">
                  <c:v>42964.458333328825</c:v>
                </c:pt>
                <c:pt idx="1859">
                  <c:v>42964.499999995489</c:v>
                </c:pt>
                <c:pt idx="1860">
                  <c:v>42964.541666662153</c:v>
                </c:pt>
                <c:pt idx="1861">
                  <c:v>42964.583333328817</c:v>
                </c:pt>
                <c:pt idx="1862">
                  <c:v>42964.624999995482</c:v>
                </c:pt>
                <c:pt idx="1863">
                  <c:v>42964.666666662146</c:v>
                </c:pt>
                <c:pt idx="1864">
                  <c:v>42964.70833332881</c:v>
                </c:pt>
                <c:pt idx="1865">
                  <c:v>42964.749999995474</c:v>
                </c:pt>
                <c:pt idx="1866">
                  <c:v>42964.791666662139</c:v>
                </c:pt>
                <c:pt idx="1867">
                  <c:v>42964.833333328803</c:v>
                </c:pt>
                <c:pt idx="1868">
                  <c:v>42964.874999995467</c:v>
                </c:pt>
                <c:pt idx="1869">
                  <c:v>42964.916666662131</c:v>
                </c:pt>
                <c:pt idx="1870">
                  <c:v>42964.958333328796</c:v>
                </c:pt>
                <c:pt idx="1871">
                  <c:v>42964.99999999546</c:v>
                </c:pt>
                <c:pt idx="1872">
                  <c:v>42965.041666662124</c:v>
                </c:pt>
                <c:pt idx="1873">
                  <c:v>42965.083333328788</c:v>
                </c:pt>
                <c:pt idx="1874">
                  <c:v>42965.124999995453</c:v>
                </c:pt>
                <c:pt idx="1875">
                  <c:v>42965.166666662117</c:v>
                </c:pt>
                <c:pt idx="1876">
                  <c:v>42965.208333328781</c:v>
                </c:pt>
                <c:pt idx="1877">
                  <c:v>42965.249999995445</c:v>
                </c:pt>
                <c:pt idx="1878">
                  <c:v>42965.291666662109</c:v>
                </c:pt>
                <c:pt idx="1879">
                  <c:v>42965.333333328774</c:v>
                </c:pt>
                <c:pt idx="1880">
                  <c:v>42965.374999995438</c:v>
                </c:pt>
                <c:pt idx="1881">
                  <c:v>42965.416666662102</c:v>
                </c:pt>
                <c:pt idx="1882">
                  <c:v>42965.458333328766</c:v>
                </c:pt>
                <c:pt idx="1883">
                  <c:v>42965.499999995431</c:v>
                </c:pt>
                <c:pt idx="1884">
                  <c:v>42965.541666662095</c:v>
                </c:pt>
                <c:pt idx="1885">
                  <c:v>42965.583333328759</c:v>
                </c:pt>
                <c:pt idx="1886">
                  <c:v>42965.624999995423</c:v>
                </c:pt>
                <c:pt idx="1887">
                  <c:v>42965.666666662088</c:v>
                </c:pt>
                <c:pt idx="1888">
                  <c:v>42965.708333328752</c:v>
                </c:pt>
                <c:pt idx="1889">
                  <c:v>42965.749999995416</c:v>
                </c:pt>
                <c:pt idx="1890">
                  <c:v>42965.79166666208</c:v>
                </c:pt>
                <c:pt idx="1891">
                  <c:v>42965.833333328745</c:v>
                </c:pt>
                <c:pt idx="1892">
                  <c:v>42965.874999995409</c:v>
                </c:pt>
                <c:pt idx="1893">
                  <c:v>42965.916666662073</c:v>
                </c:pt>
                <c:pt idx="1894">
                  <c:v>42965.958333328737</c:v>
                </c:pt>
                <c:pt idx="1895">
                  <c:v>42965.999999995402</c:v>
                </c:pt>
                <c:pt idx="1896">
                  <c:v>42966.041666662066</c:v>
                </c:pt>
                <c:pt idx="1897">
                  <c:v>42966.08333332873</c:v>
                </c:pt>
                <c:pt idx="1898">
                  <c:v>42966.124999995394</c:v>
                </c:pt>
                <c:pt idx="1899">
                  <c:v>42966.166666662059</c:v>
                </c:pt>
                <c:pt idx="1900">
                  <c:v>42966.208333328723</c:v>
                </c:pt>
                <c:pt idx="1901">
                  <c:v>42966.249999995387</c:v>
                </c:pt>
                <c:pt idx="1902">
                  <c:v>42966.291666662051</c:v>
                </c:pt>
                <c:pt idx="1903">
                  <c:v>42966.333333328716</c:v>
                </c:pt>
                <c:pt idx="1904">
                  <c:v>42966.37499999538</c:v>
                </c:pt>
                <c:pt idx="1905">
                  <c:v>42966.416666662044</c:v>
                </c:pt>
                <c:pt idx="1906">
                  <c:v>42966.458333328708</c:v>
                </c:pt>
                <c:pt idx="1907">
                  <c:v>42966.499999995372</c:v>
                </c:pt>
                <c:pt idx="1908">
                  <c:v>42966.541666662037</c:v>
                </c:pt>
                <c:pt idx="1909">
                  <c:v>42966.583333328701</c:v>
                </c:pt>
                <c:pt idx="1910">
                  <c:v>42966.624999995365</c:v>
                </c:pt>
                <c:pt idx="1911">
                  <c:v>42966.666666662029</c:v>
                </c:pt>
                <c:pt idx="1912">
                  <c:v>42966.708333328694</c:v>
                </c:pt>
                <c:pt idx="1913">
                  <c:v>42966.749999995358</c:v>
                </c:pt>
                <c:pt idx="1914">
                  <c:v>42966.791666662022</c:v>
                </c:pt>
                <c:pt idx="1915">
                  <c:v>42966.833333328686</c:v>
                </c:pt>
                <c:pt idx="1916">
                  <c:v>42966.874999995351</c:v>
                </c:pt>
                <c:pt idx="1917">
                  <c:v>42966.916666662015</c:v>
                </c:pt>
                <c:pt idx="1918">
                  <c:v>42966.958333328679</c:v>
                </c:pt>
                <c:pt idx="1919">
                  <c:v>42966.999999995343</c:v>
                </c:pt>
                <c:pt idx="1920">
                  <c:v>42967.041666662008</c:v>
                </c:pt>
                <c:pt idx="1921">
                  <c:v>42967.083333328672</c:v>
                </c:pt>
                <c:pt idx="1922">
                  <c:v>42967.124999995336</c:v>
                </c:pt>
                <c:pt idx="1923">
                  <c:v>42967.166666662</c:v>
                </c:pt>
                <c:pt idx="1924">
                  <c:v>42967.208333328665</c:v>
                </c:pt>
                <c:pt idx="1925">
                  <c:v>42967.249999995329</c:v>
                </c:pt>
                <c:pt idx="1926">
                  <c:v>42967.291666661993</c:v>
                </c:pt>
                <c:pt idx="1927">
                  <c:v>42967.333333328657</c:v>
                </c:pt>
                <c:pt idx="1928">
                  <c:v>42967.374999995322</c:v>
                </c:pt>
                <c:pt idx="1929">
                  <c:v>42967.416666661986</c:v>
                </c:pt>
                <c:pt idx="1930">
                  <c:v>42967.45833332865</c:v>
                </c:pt>
                <c:pt idx="1931">
                  <c:v>42967.499999995314</c:v>
                </c:pt>
                <c:pt idx="1932">
                  <c:v>42967.541666661979</c:v>
                </c:pt>
                <c:pt idx="1933">
                  <c:v>42967.583333328643</c:v>
                </c:pt>
                <c:pt idx="1934">
                  <c:v>42967.624999995307</c:v>
                </c:pt>
                <c:pt idx="1935">
                  <c:v>42967.666666661971</c:v>
                </c:pt>
                <c:pt idx="1936">
                  <c:v>42967.708333328635</c:v>
                </c:pt>
                <c:pt idx="1937">
                  <c:v>42967.7499999953</c:v>
                </c:pt>
                <c:pt idx="1938">
                  <c:v>42967.791666661964</c:v>
                </c:pt>
                <c:pt idx="1939">
                  <c:v>42967.833333328628</c:v>
                </c:pt>
                <c:pt idx="1940">
                  <c:v>42967.874999995292</c:v>
                </c:pt>
                <c:pt idx="1941">
                  <c:v>42967.916666661957</c:v>
                </c:pt>
                <c:pt idx="1942">
                  <c:v>42967.958333328621</c:v>
                </c:pt>
                <c:pt idx="1943">
                  <c:v>42967.999999995285</c:v>
                </c:pt>
                <c:pt idx="1944">
                  <c:v>42968.041666661949</c:v>
                </c:pt>
                <c:pt idx="1945">
                  <c:v>42968.083333328614</c:v>
                </c:pt>
                <c:pt idx="1946">
                  <c:v>42968.124999995278</c:v>
                </c:pt>
                <c:pt idx="1947">
                  <c:v>42968.166666661942</c:v>
                </c:pt>
                <c:pt idx="1948">
                  <c:v>42968.208333328606</c:v>
                </c:pt>
                <c:pt idx="1949">
                  <c:v>42968.249999995271</c:v>
                </c:pt>
                <c:pt idx="1950">
                  <c:v>42968.291666661935</c:v>
                </c:pt>
                <c:pt idx="1951">
                  <c:v>42968.333333328599</c:v>
                </c:pt>
                <c:pt idx="1952">
                  <c:v>42968.374999995263</c:v>
                </c:pt>
                <c:pt idx="1953">
                  <c:v>42968.416666661928</c:v>
                </c:pt>
                <c:pt idx="1954">
                  <c:v>42968.458333328592</c:v>
                </c:pt>
                <c:pt idx="1955">
                  <c:v>42968.499999995256</c:v>
                </c:pt>
                <c:pt idx="1956">
                  <c:v>42968.54166666192</c:v>
                </c:pt>
                <c:pt idx="1957">
                  <c:v>42968.583333328585</c:v>
                </c:pt>
                <c:pt idx="1958">
                  <c:v>42968.624999995249</c:v>
                </c:pt>
                <c:pt idx="1959">
                  <c:v>42968.666666661913</c:v>
                </c:pt>
                <c:pt idx="1960">
                  <c:v>42968.708333328577</c:v>
                </c:pt>
                <c:pt idx="1961">
                  <c:v>42968.749999995242</c:v>
                </c:pt>
                <c:pt idx="1962">
                  <c:v>42968.791666661906</c:v>
                </c:pt>
                <c:pt idx="1963">
                  <c:v>42968.83333332857</c:v>
                </c:pt>
                <c:pt idx="1964">
                  <c:v>42968.874999995234</c:v>
                </c:pt>
                <c:pt idx="1965">
                  <c:v>42968.916666661898</c:v>
                </c:pt>
                <c:pt idx="1966">
                  <c:v>42968.958333328563</c:v>
                </c:pt>
                <c:pt idx="1967">
                  <c:v>42968.999999995227</c:v>
                </c:pt>
                <c:pt idx="1968">
                  <c:v>42969.041666661891</c:v>
                </c:pt>
                <c:pt idx="1969">
                  <c:v>42969.083333328555</c:v>
                </c:pt>
                <c:pt idx="1970">
                  <c:v>42969.12499999522</c:v>
                </c:pt>
                <c:pt idx="1971">
                  <c:v>42969.166666661884</c:v>
                </c:pt>
                <c:pt idx="1972">
                  <c:v>42969.208333328548</c:v>
                </c:pt>
                <c:pt idx="1973">
                  <c:v>42969.249999995212</c:v>
                </c:pt>
                <c:pt idx="1974">
                  <c:v>42969.291666661877</c:v>
                </c:pt>
                <c:pt idx="1975">
                  <c:v>42969.333333328541</c:v>
                </c:pt>
                <c:pt idx="1976">
                  <c:v>42969.374999995205</c:v>
                </c:pt>
                <c:pt idx="1977">
                  <c:v>42969.416666661869</c:v>
                </c:pt>
                <c:pt idx="1978">
                  <c:v>42969.458333328534</c:v>
                </c:pt>
                <c:pt idx="1979">
                  <c:v>42969.499999995198</c:v>
                </c:pt>
                <c:pt idx="1980">
                  <c:v>42969.541666661862</c:v>
                </c:pt>
                <c:pt idx="1981">
                  <c:v>42969.583333328526</c:v>
                </c:pt>
                <c:pt idx="1982">
                  <c:v>42969.624999995191</c:v>
                </c:pt>
                <c:pt idx="1983">
                  <c:v>42969.666666661855</c:v>
                </c:pt>
                <c:pt idx="1984">
                  <c:v>42969.708333328519</c:v>
                </c:pt>
                <c:pt idx="1985">
                  <c:v>42969.749999995183</c:v>
                </c:pt>
                <c:pt idx="1986">
                  <c:v>42969.791666661848</c:v>
                </c:pt>
                <c:pt idx="1987">
                  <c:v>42969.833333328512</c:v>
                </c:pt>
                <c:pt idx="1988">
                  <c:v>42969.874999995176</c:v>
                </c:pt>
                <c:pt idx="1989">
                  <c:v>42969.91666666184</c:v>
                </c:pt>
                <c:pt idx="1990">
                  <c:v>42969.958333328505</c:v>
                </c:pt>
                <c:pt idx="1991">
                  <c:v>42969.999999995169</c:v>
                </c:pt>
                <c:pt idx="1992">
                  <c:v>42970.041666661833</c:v>
                </c:pt>
                <c:pt idx="1993">
                  <c:v>42970.083333328497</c:v>
                </c:pt>
                <c:pt idx="1994">
                  <c:v>42970.124999995161</c:v>
                </c:pt>
                <c:pt idx="1995">
                  <c:v>42970.166666661826</c:v>
                </c:pt>
                <c:pt idx="1996">
                  <c:v>42970.20833332849</c:v>
                </c:pt>
                <c:pt idx="1997">
                  <c:v>42970.249999995154</c:v>
                </c:pt>
                <c:pt idx="1998">
                  <c:v>42970.291666661818</c:v>
                </c:pt>
                <c:pt idx="1999">
                  <c:v>42970.333333328483</c:v>
                </c:pt>
                <c:pt idx="2000">
                  <c:v>42970.374999995147</c:v>
                </c:pt>
                <c:pt idx="2001">
                  <c:v>42970.416666661811</c:v>
                </c:pt>
                <c:pt idx="2002">
                  <c:v>42970.458333328475</c:v>
                </c:pt>
                <c:pt idx="2003">
                  <c:v>42970.49999999514</c:v>
                </c:pt>
                <c:pt idx="2004">
                  <c:v>42970.541666661804</c:v>
                </c:pt>
                <c:pt idx="2005">
                  <c:v>42970.583333328468</c:v>
                </c:pt>
                <c:pt idx="2006">
                  <c:v>42970.624999995132</c:v>
                </c:pt>
                <c:pt idx="2007">
                  <c:v>42970.666666661797</c:v>
                </c:pt>
                <c:pt idx="2008">
                  <c:v>42970.708333328461</c:v>
                </c:pt>
                <c:pt idx="2009">
                  <c:v>42970.749999995125</c:v>
                </c:pt>
                <c:pt idx="2010">
                  <c:v>42970.791666661789</c:v>
                </c:pt>
                <c:pt idx="2011">
                  <c:v>42970.833333328454</c:v>
                </c:pt>
                <c:pt idx="2012">
                  <c:v>42970.874999995118</c:v>
                </c:pt>
                <c:pt idx="2013">
                  <c:v>42970.916666661782</c:v>
                </c:pt>
                <c:pt idx="2014">
                  <c:v>42970.958333328446</c:v>
                </c:pt>
                <c:pt idx="2015">
                  <c:v>42970.999999995111</c:v>
                </c:pt>
                <c:pt idx="2016">
                  <c:v>42971.041666661775</c:v>
                </c:pt>
                <c:pt idx="2017">
                  <c:v>42971.083333328439</c:v>
                </c:pt>
                <c:pt idx="2018">
                  <c:v>42971.124999995103</c:v>
                </c:pt>
                <c:pt idx="2019">
                  <c:v>42971.166666661768</c:v>
                </c:pt>
                <c:pt idx="2020">
                  <c:v>42971.208333328432</c:v>
                </c:pt>
                <c:pt idx="2021">
                  <c:v>42971.249999995096</c:v>
                </c:pt>
                <c:pt idx="2022">
                  <c:v>42971.29166666176</c:v>
                </c:pt>
                <c:pt idx="2023">
                  <c:v>42971.333333328424</c:v>
                </c:pt>
                <c:pt idx="2024">
                  <c:v>42971.374999995089</c:v>
                </c:pt>
                <c:pt idx="2025">
                  <c:v>42971.416666661753</c:v>
                </c:pt>
                <c:pt idx="2026">
                  <c:v>42971.458333328417</c:v>
                </c:pt>
                <c:pt idx="2027">
                  <c:v>42971.499999995081</c:v>
                </c:pt>
                <c:pt idx="2028">
                  <c:v>42971.541666661746</c:v>
                </c:pt>
                <c:pt idx="2029">
                  <c:v>42971.58333332841</c:v>
                </c:pt>
                <c:pt idx="2030">
                  <c:v>42971.624999995074</c:v>
                </c:pt>
                <c:pt idx="2031">
                  <c:v>42971.666666661738</c:v>
                </c:pt>
                <c:pt idx="2032">
                  <c:v>42971.708333328403</c:v>
                </c:pt>
                <c:pt idx="2033">
                  <c:v>42971.749999995067</c:v>
                </c:pt>
                <c:pt idx="2034">
                  <c:v>42971.791666661731</c:v>
                </c:pt>
                <c:pt idx="2035">
                  <c:v>42971.833333328395</c:v>
                </c:pt>
                <c:pt idx="2036">
                  <c:v>42971.87499999506</c:v>
                </c:pt>
                <c:pt idx="2037">
                  <c:v>42971.916666661724</c:v>
                </c:pt>
                <c:pt idx="2038">
                  <c:v>42971.958333328388</c:v>
                </c:pt>
                <c:pt idx="2039">
                  <c:v>42971.999999995052</c:v>
                </c:pt>
                <c:pt idx="2040">
                  <c:v>42972.041666661717</c:v>
                </c:pt>
                <c:pt idx="2041">
                  <c:v>42972.083333328381</c:v>
                </c:pt>
                <c:pt idx="2042">
                  <c:v>42972.124999995045</c:v>
                </c:pt>
                <c:pt idx="2043">
                  <c:v>42972.166666661709</c:v>
                </c:pt>
                <c:pt idx="2044">
                  <c:v>42972.208333328374</c:v>
                </c:pt>
                <c:pt idx="2045">
                  <c:v>42972.249999995038</c:v>
                </c:pt>
                <c:pt idx="2046">
                  <c:v>42972.291666661702</c:v>
                </c:pt>
                <c:pt idx="2047">
                  <c:v>42972.333333328366</c:v>
                </c:pt>
                <c:pt idx="2048">
                  <c:v>42972.374999995031</c:v>
                </c:pt>
                <c:pt idx="2049">
                  <c:v>42972.416666661695</c:v>
                </c:pt>
                <c:pt idx="2050">
                  <c:v>42972.458333328359</c:v>
                </c:pt>
                <c:pt idx="2051">
                  <c:v>42972.499999995023</c:v>
                </c:pt>
                <c:pt idx="2052">
                  <c:v>42972.541666661687</c:v>
                </c:pt>
                <c:pt idx="2053">
                  <c:v>42972.583333328352</c:v>
                </c:pt>
                <c:pt idx="2054">
                  <c:v>42972.624999995016</c:v>
                </c:pt>
                <c:pt idx="2055">
                  <c:v>42972.66666666168</c:v>
                </c:pt>
                <c:pt idx="2056">
                  <c:v>42972.708333328344</c:v>
                </c:pt>
                <c:pt idx="2057">
                  <c:v>42972.749999995009</c:v>
                </c:pt>
                <c:pt idx="2058">
                  <c:v>42972.791666661673</c:v>
                </c:pt>
                <c:pt idx="2059">
                  <c:v>42972.833333328337</c:v>
                </c:pt>
                <c:pt idx="2060">
                  <c:v>42972.874999995001</c:v>
                </c:pt>
                <c:pt idx="2061">
                  <c:v>42972.916666661666</c:v>
                </c:pt>
                <c:pt idx="2062">
                  <c:v>42972.95833332833</c:v>
                </c:pt>
                <c:pt idx="2063">
                  <c:v>42972.999999994994</c:v>
                </c:pt>
                <c:pt idx="2064">
                  <c:v>42973.041666661658</c:v>
                </c:pt>
                <c:pt idx="2065">
                  <c:v>42973.083333328323</c:v>
                </c:pt>
                <c:pt idx="2066">
                  <c:v>42973.124999994987</c:v>
                </c:pt>
                <c:pt idx="2067">
                  <c:v>42973.166666661651</c:v>
                </c:pt>
                <c:pt idx="2068">
                  <c:v>42973.208333328315</c:v>
                </c:pt>
                <c:pt idx="2069">
                  <c:v>42973.24999999498</c:v>
                </c:pt>
                <c:pt idx="2070">
                  <c:v>42973.291666661644</c:v>
                </c:pt>
                <c:pt idx="2071">
                  <c:v>42973.333333328308</c:v>
                </c:pt>
                <c:pt idx="2072">
                  <c:v>42973.374999994972</c:v>
                </c:pt>
                <c:pt idx="2073">
                  <c:v>42973.416666661637</c:v>
                </c:pt>
                <c:pt idx="2074">
                  <c:v>42973.458333328301</c:v>
                </c:pt>
                <c:pt idx="2075">
                  <c:v>42973.499999994965</c:v>
                </c:pt>
                <c:pt idx="2076">
                  <c:v>42973.541666661629</c:v>
                </c:pt>
                <c:pt idx="2077">
                  <c:v>42973.583333328294</c:v>
                </c:pt>
                <c:pt idx="2078">
                  <c:v>42973.624999994958</c:v>
                </c:pt>
                <c:pt idx="2079">
                  <c:v>42973.666666661622</c:v>
                </c:pt>
                <c:pt idx="2080">
                  <c:v>42973.708333328286</c:v>
                </c:pt>
                <c:pt idx="2081">
                  <c:v>42973.74999999495</c:v>
                </c:pt>
                <c:pt idx="2082">
                  <c:v>42973.791666661615</c:v>
                </c:pt>
                <c:pt idx="2083">
                  <c:v>42973.833333328279</c:v>
                </c:pt>
                <c:pt idx="2084">
                  <c:v>42973.874999994943</c:v>
                </c:pt>
                <c:pt idx="2085">
                  <c:v>42973.916666661607</c:v>
                </c:pt>
                <c:pt idx="2086">
                  <c:v>42973.958333328272</c:v>
                </c:pt>
                <c:pt idx="2087">
                  <c:v>42973.999999994936</c:v>
                </c:pt>
                <c:pt idx="2088">
                  <c:v>42974.0416666616</c:v>
                </c:pt>
                <c:pt idx="2089">
                  <c:v>42974.083333328264</c:v>
                </c:pt>
                <c:pt idx="2090">
                  <c:v>42974.124999994929</c:v>
                </c:pt>
                <c:pt idx="2091">
                  <c:v>42974.166666661593</c:v>
                </c:pt>
                <c:pt idx="2092">
                  <c:v>42974.208333328257</c:v>
                </c:pt>
                <c:pt idx="2093">
                  <c:v>42974.249999994921</c:v>
                </c:pt>
                <c:pt idx="2094">
                  <c:v>42974.291666661586</c:v>
                </c:pt>
                <c:pt idx="2095">
                  <c:v>42974.33333332825</c:v>
                </c:pt>
                <c:pt idx="2096">
                  <c:v>42974.374999994914</c:v>
                </c:pt>
                <c:pt idx="2097">
                  <c:v>42974.416666661578</c:v>
                </c:pt>
                <c:pt idx="2098">
                  <c:v>42974.458333328243</c:v>
                </c:pt>
                <c:pt idx="2099">
                  <c:v>42974.499999994907</c:v>
                </c:pt>
                <c:pt idx="2100">
                  <c:v>42974.541666661571</c:v>
                </c:pt>
                <c:pt idx="2101">
                  <c:v>42974.583333328235</c:v>
                </c:pt>
                <c:pt idx="2102">
                  <c:v>42974.6249999949</c:v>
                </c:pt>
                <c:pt idx="2103">
                  <c:v>42974.666666661564</c:v>
                </c:pt>
                <c:pt idx="2104">
                  <c:v>42974.708333328228</c:v>
                </c:pt>
                <c:pt idx="2105">
                  <c:v>42974.749999994892</c:v>
                </c:pt>
                <c:pt idx="2106">
                  <c:v>42974.791666661557</c:v>
                </c:pt>
                <c:pt idx="2107">
                  <c:v>42974.833333328221</c:v>
                </c:pt>
                <c:pt idx="2108">
                  <c:v>42974.874999994885</c:v>
                </c:pt>
                <c:pt idx="2109">
                  <c:v>42974.916666661549</c:v>
                </c:pt>
                <c:pt idx="2110">
                  <c:v>42974.958333328213</c:v>
                </c:pt>
                <c:pt idx="2111">
                  <c:v>42974.999999994878</c:v>
                </c:pt>
                <c:pt idx="2112">
                  <c:v>42975.041666661542</c:v>
                </c:pt>
                <c:pt idx="2113">
                  <c:v>42975.083333328206</c:v>
                </c:pt>
                <c:pt idx="2114">
                  <c:v>42975.12499999487</c:v>
                </c:pt>
                <c:pt idx="2115">
                  <c:v>42975.166666661535</c:v>
                </c:pt>
                <c:pt idx="2116">
                  <c:v>42975.208333328199</c:v>
                </c:pt>
                <c:pt idx="2117">
                  <c:v>42975.249999994863</c:v>
                </c:pt>
                <c:pt idx="2118">
                  <c:v>42975.291666661527</c:v>
                </c:pt>
                <c:pt idx="2119">
                  <c:v>42975.333333328192</c:v>
                </c:pt>
                <c:pt idx="2120">
                  <c:v>42975.374999994856</c:v>
                </c:pt>
                <c:pt idx="2121">
                  <c:v>42975.41666666152</c:v>
                </c:pt>
                <c:pt idx="2122">
                  <c:v>42975.458333328184</c:v>
                </c:pt>
                <c:pt idx="2123">
                  <c:v>42975.499999994849</c:v>
                </c:pt>
                <c:pt idx="2124">
                  <c:v>42975.541666661513</c:v>
                </c:pt>
                <c:pt idx="2125">
                  <c:v>42975.583333328177</c:v>
                </c:pt>
                <c:pt idx="2126">
                  <c:v>42975.624999994841</c:v>
                </c:pt>
                <c:pt idx="2127">
                  <c:v>42975.666666661506</c:v>
                </c:pt>
                <c:pt idx="2128">
                  <c:v>42975.70833332817</c:v>
                </c:pt>
                <c:pt idx="2129">
                  <c:v>42975.749999994834</c:v>
                </c:pt>
                <c:pt idx="2130">
                  <c:v>42975.791666661498</c:v>
                </c:pt>
                <c:pt idx="2131">
                  <c:v>42975.833333328163</c:v>
                </c:pt>
                <c:pt idx="2132">
                  <c:v>42975.874999994827</c:v>
                </c:pt>
                <c:pt idx="2133">
                  <c:v>42975.916666661491</c:v>
                </c:pt>
                <c:pt idx="2134">
                  <c:v>42975.958333328155</c:v>
                </c:pt>
                <c:pt idx="2135">
                  <c:v>42975.99999999482</c:v>
                </c:pt>
                <c:pt idx="2136">
                  <c:v>42976.041666661484</c:v>
                </c:pt>
                <c:pt idx="2137">
                  <c:v>42976.083333328148</c:v>
                </c:pt>
                <c:pt idx="2138">
                  <c:v>42976.124999994812</c:v>
                </c:pt>
                <c:pt idx="2139">
                  <c:v>42976.166666661476</c:v>
                </c:pt>
                <c:pt idx="2140">
                  <c:v>42976.208333328141</c:v>
                </c:pt>
                <c:pt idx="2141">
                  <c:v>42976.249999994805</c:v>
                </c:pt>
                <c:pt idx="2142">
                  <c:v>42976.291666661469</c:v>
                </c:pt>
                <c:pt idx="2143">
                  <c:v>42976.333333328133</c:v>
                </c:pt>
                <c:pt idx="2144">
                  <c:v>42976.374999994798</c:v>
                </c:pt>
                <c:pt idx="2145">
                  <c:v>42976.416666661462</c:v>
                </c:pt>
                <c:pt idx="2146">
                  <c:v>42976.458333328126</c:v>
                </c:pt>
                <c:pt idx="2147">
                  <c:v>42976.49999999479</c:v>
                </c:pt>
                <c:pt idx="2148">
                  <c:v>42976.541666661455</c:v>
                </c:pt>
                <c:pt idx="2149">
                  <c:v>42976.583333328119</c:v>
                </c:pt>
                <c:pt idx="2150">
                  <c:v>42976.624999994783</c:v>
                </c:pt>
                <c:pt idx="2151">
                  <c:v>42976.666666661447</c:v>
                </c:pt>
                <c:pt idx="2152">
                  <c:v>42976.708333328112</c:v>
                </c:pt>
                <c:pt idx="2153">
                  <c:v>42976.749999994776</c:v>
                </c:pt>
                <c:pt idx="2154">
                  <c:v>42976.79166666144</c:v>
                </c:pt>
                <c:pt idx="2155">
                  <c:v>42976.833333328104</c:v>
                </c:pt>
                <c:pt idx="2156">
                  <c:v>42976.874999994769</c:v>
                </c:pt>
                <c:pt idx="2157">
                  <c:v>42976.916666661433</c:v>
                </c:pt>
                <c:pt idx="2158">
                  <c:v>42976.958333328097</c:v>
                </c:pt>
                <c:pt idx="2159">
                  <c:v>42976.999999994761</c:v>
                </c:pt>
                <c:pt idx="2160">
                  <c:v>42977.041666661426</c:v>
                </c:pt>
                <c:pt idx="2161">
                  <c:v>42977.08333332809</c:v>
                </c:pt>
                <c:pt idx="2162">
                  <c:v>42977.124999994754</c:v>
                </c:pt>
                <c:pt idx="2163">
                  <c:v>42977.166666661418</c:v>
                </c:pt>
                <c:pt idx="2164">
                  <c:v>42977.208333328083</c:v>
                </c:pt>
                <c:pt idx="2165">
                  <c:v>42977.249999994747</c:v>
                </c:pt>
                <c:pt idx="2166">
                  <c:v>42977.291666661411</c:v>
                </c:pt>
                <c:pt idx="2167">
                  <c:v>42977.333333328075</c:v>
                </c:pt>
                <c:pt idx="2168">
                  <c:v>42977.374999994739</c:v>
                </c:pt>
                <c:pt idx="2169">
                  <c:v>42977.416666661404</c:v>
                </c:pt>
                <c:pt idx="2170">
                  <c:v>42977.458333328068</c:v>
                </c:pt>
                <c:pt idx="2171">
                  <c:v>42977.499999994732</c:v>
                </c:pt>
                <c:pt idx="2172">
                  <c:v>42977.541666661396</c:v>
                </c:pt>
                <c:pt idx="2173">
                  <c:v>42977.583333328061</c:v>
                </c:pt>
                <c:pt idx="2174">
                  <c:v>42977.624999994725</c:v>
                </c:pt>
                <c:pt idx="2175">
                  <c:v>42977.666666661389</c:v>
                </c:pt>
                <c:pt idx="2176">
                  <c:v>42977.708333328053</c:v>
                </c:pt>
                <c:pt idx="2177">
                  <c:v>42977.749999994718</c:v>
                </c:pt>
                <c:pt idx="2178">
                  <c:v>42977.791666661382</c:v>
                </c:pt>
                <c:pt idx="2179">
                  <c:v>42977.833333328046</c:v>
                </c:pt>
                <c:pt idx="2180">
                  <c:v>42977.87499999471</c:v>
                </c:pt>
                <c:pt idx="2181">
                  <c:v>42977.916666661375</c:v>
                </c:pt>
                <c:pt idx="2182">
                  <c:v>42977.958333328039</c:v>
                </c:pt>
                <c:pt idx="2183">
                  <c:v>42977.999999994703</c:v>
                </c:pt>
                <c:pt idx="2184">
                  <c:v>42978.041666661367</c:v>
                </c:pt>
                <c:pt idx="2185">
                  <c:v>42978.083333328032</c:v>
                </c:pt>
                <c:pt idx="2186">
                  <c:v>42978.124999994696</c:v>
                </c:pt>
                <c:pt idx="2187">
                  <c:v>42978.16666666136</c:v>
                </c:pt>
                <c:pt idx="2188">
                  <c:v>42978.208333328024</c:v>
                </c:pt>
                <c:pt idx="2189">
                  <c:v>42978.249999994689</c:v>
                </c:pt>
                <c:pt idx="2190">
                  <c:v>42978.291666661353</c:v>
                </c:pt>
                <c:pt idx="2191">
                  <c:v>42978.333333328017</c:v>
                </c:pt>
                <c:pt idx="2192">
                  <c:v>42978.374999994681</c:v>
                </c:pt>
                <c:pt idx="2193">
                  <c:v>42978.416666661346</c:v>
                </c:pt>
                <c:pt idx="2194">
                  <c:v>42978.45833332801</c:v>
                </c:pt>
                <c:pt idx="2195">
                  <c:v>42978.499999994674</c:v>
                </c:pt>
                <c:pt idx="2196">
                  <c:v>42978.541666661338</c:v>
                </c:pt>
                <c:pt idx="2197">
                  <c:v>42978.583333328002</c:v>
                </c:pt>
                <c:pt idx="2198">
                  <c:v>42978.624999994667</c:v>
                </c:pt>
                <c:pt idx="2199">
                  <c:v>42978.666666661331</c:v>
                </c:pt>
                <c:pt idx="2200">
                  <c:v>42978.708333327995</c:v>
                </c:pt>
                <c:pt idx="2201">
                  <c:v>42978.749999994659</c:v>
                </c:pt>
                <c:pt idx="2202">
                  <c:v>42978.791666661324</c:v>
                </c:pt>
                <c:pt idx="2203">
                  <c:v>42978.833333327988</c:v>
                </c:pt>
                <c:pt idx="2204">
                  <c:v>42978.874999994652</c:v>
                </c:pt>
                <c:pt idx="2205">
                  <c:v>42978.916666661316</c:v>
                </c:pt>
                <c:pt idx="2206">
                  <c:v>42978.958333327981</c:v>
                </c:pt>
                <c:pt idx="2207">
                  <c:v>42978.999999994645</c:v>
                </c:pt>
                <c:pt idx="2208">
                  <c:v>42979.041666661309</c:v>
                </c:pt>
                <c:pt idx="2209">
                  <c:v>42979.083333327973</c:v>
                </c:pt>
                <c:pt idx="2210">
                  <c:v>42979.124999994638</c:v>
                </c:pt>
                <c:pt idx="2211">
                  <c:v>42979.166666661302</c:v>
                </c:pt>
                <c:pt idx="2212">
                  <c:v>42979.208333327966</c:v>
                </c:pt>
                <c:pt idx="2213">
                  <c:v>42979.24999999463</c:v>
                </c:pt>
                <c:pt idx="2214">
                  <c:v>42979.291666661295</c:v>
                </c:pt>
                <c:pt idx="2215">
                  <c:v>42979.333333327959</c:v>
                </c:pt>
                <c:pt idx="2216">
                  <c:v>42979.374999994623</c:v>
                </c:pt>
                <c:pt idx="2217">
                  <c:v>42979.416666661287</c:v>
                </c:pt>
                <c:pt idx="2218">
                  <c:v>42979.458333327952</c:v>
                </c:pt>
                <c:pt idx="2219">
                  <c:v>42979.499999994616</c:v>
                </c:pt>
                <c:pt idx="2220">
                  <c:v>42979.54166666128</c:v>
                </c:pt>
                <c:pt idx="2221">
                  <c:v>42979.583333327944</c:v>
                </c:pt>
                <c:pt idx="2222">
                  <c:v>42979.624999994609</c:v>
                </c:pt>
                <c:pt idx="2223">
                  <c:v>42979.666666661273</c:v>
                </c:pt>
                <c:pt idx="2224">
                  <c:v>42979.708333327937</c:v>
                </c:pt>
                <c:pt idx="2225">
                  <c:v>42979.749999994601</c:v>
                </c:pt>
                <c:pt idx="2226">
                  <c:v>42979.791666661265</c:v>
                </c:pt>
                <c:pt idx="2227">
                  <c:v>42979.83333332793</c:v>
                </c:pt>
                <c:pt idx="2228">
                  <c:v>42979.874999994594</c:v>
                </c:pt>
                <c:pt idx="2229">
                  <c:v>42979.916666661258</c:v>
                </c:pt>
                <c:pt idx="2230">
                  <c:v>42979.958333327922</c:v>
                </c:pt>
                <c:pt idx="2231">
                  <c:v>42979.999999994587</c:v>
                </c:pt>
                <c:pt idx="2232">
                  <c:v>42980.041666661251</c:v>
                </c:pt>
                <c:pt idx="2233">
                  <c:v>42980.083333327915</c:v>
                </c:pt>
                <c:pt idx="2234">
                  <c:v>42980.124999994579</c:v>
                </c:pt>
                <c:pt idx="2235">
                  <c:v>42980.166666661244</c:v>
                </c:pt>
                <c:pt idx="2236">
                  <c:v>42980.208333327908</c:v>
                </c:pt>
                <c:pt idx="2237">
                  <c:v>42980.249999994572</c:v>
                </c:pt>
                <c:pt idx="2238">
                  <c:v>42980.291666661236</c:v>
                </c:pt>
                <c:pt idx="2239">
                  <c:v>42980.333333327901</c:v>
                </c:pt>
                <c:pt idx="2240">
                  <c:v>42980.374999994565</c:v>
                </c:pt>
                <c:pt idx="2241">
                  <c:v>42980.416666661229</c:v>
                </c:pt>
                <c:pt idx="2242">
                  <c:v>42980.458333327893</c:v>
                </c:pt>
                <c:pt idx="2243">
                  <c:v>42980.499999994558</c:v>
                </c:pt>
                <c:pt idx="2244">
                  <c:v>42980.541666661222</c:v>
                </c:pt>
                <c:pt idx="2245">
                  <c:v>42980.583333327886</c:v>
                </c:pt>
                <c:pt idx="2246">
                  <c:v>42980.62499999455</c:v>
                </c:pt>
                <c:pt idx="2247">
                  <c:v>42980.666666661215</c:v>
                </c:pt>
                <c:pt idx="2248">
                  <c:v>42980.708333327879</c:v>
                </c:pt>
                <c:pt idx="2249">
                  <c:v>42980.749999994543</c:v>
                </c:pt>
                <c:pt idx="2250">
                  <c:v>42980.791666661207</c:v>
                </c:pt>
                <c:pt idx="2251">
                  <c:v>42980.833333327872</c:v>
                </c:pt>
                <c:pt idx="2252">
                  <c:v>42980.874999994536</c:v>
                </c:pt>
                <c:pt idx="2253">
                  <c:v>42980.9166666612</c:v>
                </c:pt>
                <c:pt idx="2254">
                  <c:v>42980.958333327864</c:v>
                </c:pt>
                <c:pt idx="2255">
                  <c:v>42980.999999994528</c:v>
                </c:pt>
                <c:pt idx="2256">
                  <c:v>42981.041666661193</c:v>
                </c:pt>
                <c:pt idx="2257">
                  <c:v>42981.083333327857</c:v>
                </c:pt>
                <c:pt idx="2258">
                  <c:v>42981.124999994521</c:v>
                </c:pt>
                <c:pt idx="2259">
                  <c:v>42981.166666661185</c:v>
                </c:pt>
                <c:pt idx="2260">
                  <c:v>42981.20833332785</c:v>
                </c:pt>
                <c:pt idx="2261">
                  <c:v>42981.249999994514</c:v>
                </c:pt>
                <c:pt idx="2262">
                  <c:v>42981.291666661178</c:v>
                </c:pt>
                <c:pt idx="2263">
                  <c:v>42981.333333327842</c:v>
                </c:pt>
                <c:pt idx="2264">
                  <c:v>42981.374999994507</c:v>
                </c:pt>
                <c:pt idx="2265">
                  <c:v>42981.416666661171</c:v>
                </c:pt>
                <c:pt idx="2266">
                  <c:v>42981.458333327835</c:v>
                </c:pt>
                <c:pt idx="2267">
                  <c:v>42981.499999994499</c:v>
                </c:pt>
                <c:pt idx="2268">
                  <c:v>42981.541666661164</c:v>
                </c:pt>
                <c:pt idx="2269">
                  <c:v>42981.583333327828</c:v>
                </c:pt>
                <c:pt idx="2270">
                  <c:v>42981.624999994492</c:v>
                </c:pt>
                <c:pt idx="2271">
                  <c:v>42981.666666661156</c:v>
                </c:pt>
                <c:pt idx="2272">
                  <c:v>42981.708333327821</c:v>
                </c:pt>
                <c:pt idx="2273">
                  <c:v>42981.749999994485</c:v>
                </c:pt>
                <c:pt idx="2274">
                  <c:v>42981.791666661149</c:v>
                </c:pt>
                <c:pt idx="2275">
                  <c:v>42981.833333327813</c:v>
                </c:pt>
                <c:pt idx="2276">
                  <c:v>42981.874999994478</c:v>
                </c:pt>
                <c:pt idx="2277">
                  <c:v>42981.916666661142</c:v>
                </c:pt>
                <c:pt idx="2278">
                  <c:v>42981.958333327806</c:v>
                </c:pt>
                <c:pt idx="2279">
                  <c:v>42981.99999999447</c:v>
                </c:pt>
                <c:pt idx="2280">
                  <c:v>42982.041666661135</c:v>
                </c:pt>
                <c:pt idx="2281">
                  <c:v>42982.083333327799</c:v>
                </c:pt>
                <c:pt idx="2282">
                  <c:v>42982.124999994463</c:v>
                </c:pt>
                <c:pt idx="2283">
                  <c:v>42982.166666661127</c:v>
                </c:pt>
                <c:pt idx="2284">
                  <c:v>42982.208333327791</c:v>
                </c:pt>
                <c:pt idx="2285">
                  <c:v>42982.249999994456</c:v>
                </c:pt>
                <c:pt idx="2286">
                  <c:v>42982.29166666112</c:v>
                </c:pt>
                <c:pt idx="2287">
                  <c:v>42982.333333327784</c:v>
                </c:pt>
                <c:pt idx="2288">
                  <c:v>42982.374999994448</c:v>
                </c:pt>
                <c:pt idx="2289">
                  <c:v>42982.416666661113</c:v>
                </c:pt>
                <c:pt idx="2290">
                  <c:v>42982.458333327777</c:v>
                </c:pt>
                <c:pt idx="2291">
                  <c:v>42982.499999994441</c:v>
                </c:pt>
                <c:pt idx="2292">
                  <c:v>42982.541666661105</c:v>
                </c:pt>
                <c:pt idx="2293">
                  <c:v>42982.58333332777</c:v>
                </c:pt>
                <c:pt idx="2294">
                  <c:v>42982.624999994434</c:v>
                </c:pt>
                <c:pt idx="2295">
                  <c:v>42982.666666661098</c:v>
                </c:pt>
                <c:pt idx="2296">
                  <c:v>42982.708333327762</c:v>
                </c:pt>
                <c:pt idx="2297">
                  <c:v>42982.749999994427</c:v>
                </c:pt>
                <c:pt idx="2298">
                  <c:v>42982.791666661091</c:v>
                </c:pt>
                <c:pt idx="2299">
                  <c:v>42982.833333327755</c:v>
                </c:pt>
                <c:pt idx="2300">
                  <c:v>42982.874999994419</c:v>
                </c:pt>
                <c:pt idx="2301">
                  <c:v>42982.916666661084</c:v>
                </c:pt>
                <c:pt idx="2302">
                  <c:v>42982.958333327748</c:v>
                </c:pt>
                <c:pt idx="2303">
                  <c:v>42982.999999994412</c:v>
                </c:pt>
                <c:pt idx="2304">
                  <c:v>42983.041666661076</c:v>
                </c:pt>
                <c:pt idx="2305">
                  <c:v>42983.083333327741</c:v>
                </c:pt>
                <c:pt idx="2306">
                  <c:v>42983.124999994405</c:v>
                </c:pt>
                <c:pt idx="2307">
                  <c:v>42983.166666661069</c:v>
                </c:pt>
                <c:pt idx="2308">
                  <c:v>42983.208333327733</c:v>
                </c:pt>
                <c:pt idx="2309">
                  <c:v>42983.249999994398</c:v>
                </c:pt>
                <c:pt idx="2310">
                  <c:v>42983.291666661062</c:v>
                </c:pt>
                <c:pt idx="2311">
                  <c:v>42983.333333327726</c:v>
                </c:pt>
                <c:pt idx="2312">
                  <c:v>42983.37499999439</c:v>
                </c:pt>
                <c:pt idx="2313">
                  <c:v>42983.416666661054</c:v>
                </c:pt>
                <c:pt idx="2314">
                  <c:v>42983.458333327719</c:v>
                </c:pt>
                <c:pt idx="2315">
                  <c:v>42983.499999994383</c:v>
                </c:pt>
                <c:pt idx="2316">
                  <c:v>42983.541666661047</c:v>
                </c:pt>
                <c:pt idx="2317">
                  <c:v>42983.583333327711</c:v>
                </c:pt>
                <c:pt idx="2318">
                  <c:v>42983.624999994376</c:v>
                </c:pt>
                <c:pt idx="2319">
                  <c:v>42983.66666666104</c:v>
                </c:pt>
                <c:pt idx="2320">
                  <c:v>42983.708333327704</c:v>
                </c:pt>
                <c:pt idx="2321">
                  <c:v>42983.749999994368</c:v>
                </c:pt>
                <c:pt idx="2322">
                  <c:v>42983.791666661033</c:v>
                </c:pt>
                <c:pt idx="2323">
                  <c:v>42983.833333327697</c:v>
                </c:pt>
                <c:pt idx="2324">
                  <c:v>42983.874999994361</c:v>
                </c:pt>
                <c:pt idx="2325">
                  <c:v>42983.916666661025</c:v>
                </c:pt>
                <c:pt idx="2326">
                  <c:v>42983.95833332769</c:v>
                </c:pt>
                <c:pt idx="2327">
                  <c:v>42983.999999994354</c:v>
                </c:pt>
                <c:pt idx="2328">
                  <c:v>42984.041666661018</c:v>
                </c:pt>
                <c:pt idx="2329">
                  <c:v>42984.083333327682</c:v>
                </c:pt>
                <c:pt idx="2330">
                  <c:v>42984.124999994347</c:v>
                </c:pt>
                <c:pt idx="2331">
                  <c:v>42984.166666661011</c:v>
                </c:pt>
                <c:pt idx="2332">
                  <c:v>42984.208333327675</c:v>
                </c:pt>
                <c:pt idx="2333">
                  <c:v>42984.249999994339</c:v>
                </c:pt>
                <c:pt idx="2334">
                  <c:v>42984.291666661004</c:v>
                </c:pt>
                <c:pt idx="2335">
                  <c:v>42984.333333327668</c:v>
                </c:pt>
                <c:pt idx="2336">
                  <c:v>42984.374999994332</c:v>
                </c:pt>
                <c:pt idx="2337">
                  <c:v>42984.416666660996</c:v>
                </c:pt>
                <c:pt idx="2338">
                  <c:v>42984.458333327661</c:v>
                </c:pt>
                <c:pt idx="2339">
                  <c:v>42984.499999994325</c:v>
                </c:pt>
                <c:pt idx="2340">
                  <c:v>42984.541666660989</c:v>
                </c:pt>
                <c:pt idx="2341">
                  <c:v>42984.583333327653</c:v>
                </c:pt>
                <c:pt idx="2342">
                  <c:v>42984.624999994317</c:v>
                </c:pt>
                <c:pt idx="2343">
                  <c:v>42984.666666660982</c:v>
                </c:pt>
                <c:pt idx="2344">
                  <c:v>42984.708333327646</c:v>
                </c:pt>
                <c:pt idx="2345">
                  <c:v>42984.74999999431</c:v>
                </c:pt>
                <c:pt idx="2346">
                  <c:v>42984.791666660974</c:v>
                </c:pt>
                <c:pt idx="2347">
                  <c:v>42984.833333327639</c:v>
                </c:pt>
                <c:pt idx="2348">
                  <c:v>42984.874999994303</c:v>
                </c:pt>
                <c:pt idx="2349">
                  <c:v>42984.916666660967</c:v>
                </c:pt>
                <c:pt idx="2350">
                  <c:v>42984.958333327631</c:v>
                </c:pt>
                <c:pt idx="2351">
                  <c:v>42984.999999994296</c:v>
                </c:pt>
                <c:pt idx="2352">
                  <c:v>42985.04166666096</c:v>
                </c:pt>
                <c:pt idx="2353">
                  <c:v>42985.083333327624</c:v>
                </c:pt>
                <c:pt idx="2354">
                  <c:v>42985.124999994288</c:v>
                </c:pt>
                <c:pt idx="2355">
                  <c:v>42985.166666660953</c:v>
                </c:pt>
                <c:pt idx="2356">
                  <c:v>42985.208333327617</c:v>
                </c:pt>
                <c:pt idx="2357">
                  <c:v>42985.249999994281</c:v>
                </c:pt>
                <c:pt idx="2358">
                  <c:v>42985.291666660945</c:v>
                </c:pt>
                <c:pt idx="2359">
                  <c:v>42985.33333332761</c:v>
                </c:pt>
                <c:pt idx="2360">
                  <c:v>42985.374999994274</c:v>
                </c:pt>
                <c:pt idx="2361">
                  <c:v>42985.416666660938</c:v>
                </c:pt>
                <c:pt idx="2362">
                  <c:v>42985.458333327602</c:v>
                </c:pt>
                <c:pt idx="2363">
                  <c:v>42985.499999994267</c:v>
                </c:pt>
                <c:pt idx="2364">
                  <c:v>42985.541666660931</c:v>
                </c:pt>
                <c:pt idx="2365">
                  <c:v>42985.583333327595</c:v>
                </c:pt>
                <c:pt idx="2366">
                  <c:v>42985.624999994259</c:v>
                </c:pt>
                <c:pt idx="2367">
                  <c:v>42985.666666660924</c:v>
                </c:pt>
                <c:pt idx="2368">
                  <c:v>42985.708333327588</c:v>
                </c:pt>
                <c:pt idx="2369">
                  <c:v>42985.749999994252</c:v>
                </c:pt>
                <c:pt idx="2370">
                  <c:v>42985.791666660916</c:v>
                </c:pt>
                <c:pt idx="2371">
                  <c:v>42985.83333332758</c:v>
                </c:pt>
                <c:pt idx="2372">
                  <c:v>42985.874999994245</c:v>
                </c:pt>
                <c:pt idx="2373">
                  <c:v>42985.916666660909</c:v>
                </c:pt>
                <c:pt idx="2374">
                  <c:v>42985.958333327573</c:v>
                </c:pt>
                <c:pt idx="2375">
                  <c:v>42985.999999994237</c:v>
                </c:pt>
                <c:pt idx="2376">
                  <c:v>42986.041666660902</c:v>
                </c:pt>
                <c:pt idx="2377">
                  <c:v>42986.083333327566</c:v>
                </c:pt>
                <c:pt idx="2378">
                  <c:v>42986.12499999423</c:v>
                </c:pt>
                <c:pt idx="2379">
                  <c:v>42986.166666660894</c:v>
                </c:pt>
                <c:pt idx="2380">
                  <c:v>42986.208333327559</c:v>
                </c:pt>
                <c:pt idx="2381">
                  <c:v>42986.249999994223</c:v>
                </c:pt>
                <c:pt idx="2382">
                  <c:v>42986.291666660887</c:v>
                </c:pt>
                <c:pt idx="2383">
                  <c:v>42986.333333327551</c:v>
                </c:pt>
                <c:pt idx="2384">
                  <c:v>42986.374999994216</c:v>
                </c:pt>
                <c:pt idx="2385">
                  <c:v>42986.41666666088</c:v>
                </c:pt>
                <c:pt idx="2386">
                  <c:v>42986.458333327544</c:v>
                </c:pt>
                <c:pt idx="2387">
                  <c:v>42986.499999994208</c:v>
                </c:pt>
                <c:pt idx="2388">
                  <c:v>42986.541666660873</c:v>
                </c:pt>
                <c:pt idx="2389">
                  <c:v>42986.583333327537</c:v>
                </c:pt>
                <c:pt idx="2390">
                  <c:v>42986.624999994201</c:v>
                </c:pt>
                <c:pt idx="2391">
                  <c:v>42986.666666660865</c:v>
                </c:pt>
                <c:pt idx="2392">
                  <c:v>42986.70833332753</c:v>
                </c:pt>
                <c:pt idx="2393">
                  <c:v>42986.749999994194</c:v>
                </c:pt>
                <c:pt idx="2394">
                  <c:v>42986.791666660858</c:v>
                </c:pt>
                <c:pt idx="2395">
                  <c:v>42986.833333327522</c:v>
                </c:pt>
                <c:pt idx="2396">
                  <c:v>42986.874999994187</c:v>
                </c:pt>
                <c:pt idx="2397">
                  <c:v>42986.916666660851</c:v>
                </c:pt>
                <c:pt idx="2398">
                  <c:v>42986.958333327515</c:v>
                </c:pt>
                <c:pt idx="2399">
                  <c:v>42986.999999994179</c:v>
                </c:pt>
                <c:pt idx="2400">
                  <c:v>42987.041666660843</c:v>
                </c:pt>
                <c:pt idx="2401">
                  <c:v>42987.083333327508</c:v>
                </c:pt>
                <c:pt idx="2402">
                  <c:v>42987.124999994172</c:v>
                </c:pt>
                <c:pt idx="2403">
                  <c:v>42987.166666660836</c:v>
                </c:pt>
                <c:pt idx="2404">
                  <c:v>42987.2083333275</c:v>
                </c:pt>
                <c:pt idx="2405">
                  <c:v>42987.249999994165</c:v>
                </c:pt>
                <c:pt idx="2406">
                  <c:v>42987.291666660829</c:v>
                </c:pt>
                <c:pt idx="2407">
                  <c:v>42987.333333327493</c:v>
                </c:pt>
                <c:pt idx="2408">
                  <c:v>42987.374999994157</c:v>
                </c:pt>
                <c:pt idx="2409">
                  <c:v>42987.416666660822</c:v>
                </c:pt>
                <c:pt idx="2410">
                  <c:v>42987.458333327486</c:v>
                </c:pt>
                <c:pt idx="2411">
                  <c:v>42987.49999999415</c:v>
                </c:pt>
                <c:pt idx="2412">
                  <c:v>42987.541666660814</c:v>
                </c:pt>
                <c:pt idx="2413">
                  <c:v>42987.583333327479</c:v>
                </c:pt>
                <c:pt idx="2414">
                  <c:v>42987.624999994143</c:v>
                </c:pt>
                <c:pt idx="2415">
                  <c:v>42987.666666660807</c:v>
                </c:pt>
                <c:pt idx="2416">
                  <c:v>42987.708333327471</c:v>
                </c:pt>
                <c:pt idx="2417">
                  <c:v>42987.749999994136</c:v>
                </c:pt>
                <c:pt idx="2418">
                  <c:v>42987.7916666608</c:v>
                </c:pt>
                <c:pt idx="2419">
                  <c:v>42987.833333327464</c:v>
                </c:pt>
                <c:pt idx="2420">
                  <c:v>42987.874999994128</c:v>
                </c:pt>
                <c:pt idx="2421">
                  <c:v>42987.916666660793</c:v>
                </c:pt>
                <c:pt idx="2422">
                  <c:v>42987.958333327457</c:v>
                </c:pt>
                <c:pt idx="2423">
                  <c:v>42987.999999994121</c:v>
                </c:pt>
                <c:pt idx="2424">
                  <c:v>42988.041666660785</c:v>
                </c:pt>
                <c:pt idx="2425">
                  <c:v>42988.08333332745</c:v>
                </c:pt>
                <c:pt idx="2426">
                  <c:v>42988.124999994114</c:v>
                </c:pt>
                <c:pt idx="2427">
                  <c:v>42988.166666660778</c:v>
                </c:pt>
                <c:pt idx="2428">
                  <c:v>42988.208333327442</c:v>
                </c:pt>
                <c:pt idx="2429">
                  <c:v>42988.249999994106</c:v>
                </c:pt>
                <c:pt idx="2430">
                  <c:v>42988.291666660771</c:v>
                </c:pt>
                <c:pt idx="2431">
                  <c:v>42988.333333327435</c:v>
                </c:pt>
                <c:pt idx="2432">
                  <c:v>42988.374999994099</c:v>
                </c:pt>
                <c:pt idx="2433">
                  <c:v>42988.416666660763</c:v>
                </c:pt>
                <c:pt idx="2434">
                  <c:v>42988.458333327428</c:v>
                </c:pt>
                <c:pt idx="2435">
                  <c:v>42988.499999994092</c:v>
                </c:pt>
                <c:pt idx="2436">
                  <c:v>42988.541666660756</c:v>
                </c:pt>
                <c:pt idx="2437">
                  <c:v>42988.58333332742</c:v>
                </c:pt>
                <c:pt idx="2438">
                  <c:v>42988.624999994085</c:v>
                </c:pt>
                <c:pt idx="2439">
                  <c:v>42988.666666660749</c:v>
                </c:pt>
                <c:pt idx="2440">
                  <c:v>42988.708333327413</c:v>
                </c:pt>
                <c:pt idx="2441">
                  <c:v>42988.749999994077</c:v>
                </c:pt>
                <c:pt idx="2442">
                  <c:v>42988.791666660742</c:v>
                </c:pt>
                <c:pt idx="2443">
                  <c:v>42988.833333327406</c:v>
                </c:pt>
                <c:pt idx="2444">
                  <c:v>42988.87499999407</c:v>
                </c:pt>
                <c:pt idx="2445">
                  <c:v>42988.916666660734</c:v>
                </c:pt>
                <c:pt idx="2446">
                  <c:v>42988.958333327399</c:v>
                </c:pt>
                <c:pt idx="2447">
                  <c:v>42988.999999994063</c:v>
                </c:pt>
                <c:pt idx="2448">
                  <c:v>42989.041666660727</c:v>
                </c:pt>
                <c:pt idx="2449">
                  <c:v>42989.083333327391</c:v>
                </c:pt>
                <c:pt idx="2450">
                  <c:v>42989.124999994056</c:v>
                </c:pt>
                <c:pt idx="2451">
                  <c:v>42989.16666666072</c:v>
                </c:pt>
                <c:pt idx="2452">
                  <c:v>42989.208333327384</c:v>
                </c:pt>
                <c:pt idx="2453">
                  <c:v>42989.249999994048</c:v>
                </c:pt>
                <c:pt idx="2454">
                  <c:v>42989.291666660713</c:v>
                </c:pt>
                <c:pt idx="2455">
                  <c:v>42989.333333327377</c:v>
                </c:pt>
                <c:pt idx="2456">
                  <c:v>42989.374999994041</c:v>
                </c:pt>
                <c:pt idx="2457">
                  <c:v>42989.416666660705</c:v>
                </c:pt>
                <c:pt idx="2458">
                  <c:v>42989.458333327369</c:v>
                </c:pt>
                <c:pt idx="2459">
                  <c:v>42989.499999994034</c:v>
                </c:pt>
                <c:pt idx="2460">
                  <c:v>42989.541666660698</c:v>
                </c:pt>
                <c:pt idx="2461">
                  <c:v>42989.583333327362</c:v>
                </c:pt>
                <c:pt idx="2462">
                  <c:v>42989.624999994026</c:v>
                </c:pt>
                <c:pt idx="2463">
                  <c:v>42989.666666660691</c:v>
                </c:pt>
                <c:pt idx="2464">
                  <c:v>42989.708333327355</c:v>
                </c:pt>
                <c:pt idx="2465">
                  <c:v>42989.749999994019</c:v>
                </c:pt>
                <c:pt idx="2466">
                  <c:v>42989.791666660683</c:v>
                </c:pt>
                <c:pt idx="2467">
                  <c:v>42989.833333327348</c:v>
                </c:pt>
                <c:pt idx="2468">
                  <c:v>42989.874999994012</c:v>
                </c:pt>
                <c:pt idx="2469">
                  <c:v>42989.916666660676</c:v>
                </c:pt>
                <c:pt idx="2470">
                  <c:v>42989.95833332734</c:v>
                </c:pt>
                <c:pt idx="2471">
                  <c:v>42989.999999994005</c:v>
                </c:pt>
                <c:pt idx="2472">
                  <c:v>42990.041666660669</c:v>
                </c:pt>
                <c:pt idx="2473">
                  <c:v>42990.083333327333</c:v>
                </c:pt>
                <c:pt idx="2474">
                  <c:v>42990.124999993997</c:v>
                </c:pt>
                <c:pt idx="2475">
                  <c:v>42990.166666660662</c:v>
                </c:pt>
                <c:pt idx="2476">
                  <c:v>42990.208333327326</c:v>
                </c:pt>
                <c:pt idx="2477">
                  <c:v>42990.24999999399</c:v>
                </c:pt>
                <c:pt idx="2478">
                  <c:v>42990.291666660654</c:v>
                </c:pt>
                <c:pt idx="2479">
                  <c:v>42990.333333327319</c:v>
                </c:pt>
                <c:pt idx="2480">
                  <c:v>42990.374999993983</c:v>
                </c:pt>
                <c:pt idx="2481">
                  <c:v>42990.416666660647</c:v>
                </c:pt>
                <c:pt idx="2482">
                  <c:v>42990.458333327311</c:v>
                </c:pt>
                <c:pt idx="2483">
                  <c:v>42990.499999993976</c:v>
                </c:pt>
                <c:pt idx="2484">
                  <c:v>42990.54166666064</c:v>
                </c:pt>
                <c:pt idx="2485">
                  <c:v>42990.583333327304</c:v>
                </c:pt>
                <c:pt idx="2486">
                  <c:v>42990.624999993968</c:v>
                </c:pt>
                <c:pt idx="2487">
                  <c:v>42990.666666660632</c:v>
                </c:pt>
                <c:pt idx="2488">
                  <c:v>42990.708333327297</c:v>
                </c:pt>
                <c:pt idx="2489">
                  <c:v>42990.749999993961</c:v>
                </c:pt>
                <c:pt idx="2490">
                  <c:v>42990.791666660625</c:v>
                </c:pt>
                <c:pt idx="2491">
                  <c:v>42990.833333327289</c:v>
                </c:pt>
                <c:pt idx="2492">
                  <c:v>42990.874999993954</c:v>
                </c:pt>
                <c:pt idx="2493">
                  <c:v>42990.916666660618</c:v>
                </c:pt>
                <c:pt idx="2494">
                  <c:v>42990.958333327282</c:v>
                </c:pt>
                <c:pt idx="2495">
                  <c:v>42990.999999993946</c:v>
                </c:pt>
                <c:pt idx="2496">
                  <c:v>42991.041666660611</c:v>
                </c:pt>
                <c:pt idx="2497">
                  <c:v>42991.083333327275</c:v>
                </c:pt>
                <c:pt idx="2498">
                  <c:v>42991.124999993939</c:v>
                </c:pt>
                <c:pt idx="2499">
                  <c:v>42991.166666660603</c:v>
                </c:pt>
                <c:pt idx="2500">
                  <c:v>42991.208333327268</c:v>
                </c:pt>
                <c:pt idx="2501">
                  <c:v>42991.249999993932</c:v>
                </c:pt>
                <c:pt idx="2502">
                  <c:v>42991.291666660596</c:v>
                </c:pt>
                <c:pt idx="2503">
                  <c:v>42991.33333332726</c:v>
                </c:pt>
                <c:pt idx="2504">
                  <c:v>42991.374999993925</c:v>
                </c:pt>
                <c:pt idx="2505">
                  <c:v>42991.416666660589</c:v>
                </c:pt>
                <c:pt idx="2506">
                  <c:v>42991.458333327253</c:v>
                </c:pt>
                <c:pt idx="2507">
                  <c:v>42991.499999993917</c:v>
                </c:pt>
                <c:pt idx="2508">
                  <c:v>42991.541666660582</c:v>
                </c:pt>
                <c:pt idx="2509">
                  <c:v>42991.583333327246</c:v>
                </c:pt>
                <c:pt idx="2510">
                  <c:v>42991.62499999391</c:v>
                </c:pt>
                <c:pt idx="2511">
                  <c:v>42991.666666660574</c:v>
                </c:pt>
                <c:pt idx="2512">
                  <c:v>42991.708333327239</c:v>
                </c:pt>
                <c:pt idx="2513">
                  <c:v>42991.749999993903</c:v>
                </c:pt>
                <c:pt idx="2514">
                  <c:v>42991.791666660567</c:v>
                </c:pt>
                <c:pt idx="2515">
                  <c:v>42991.833333327231</c:v>
                </c:pt>
                <c:pt idx="2516">
                  <c:v>42991.874999993895</c:v>
                </c:pt>
                <c:pt idx="2517">
                  <c:v>42991.91666666056</c:v>
                </c:pt>
                <c:pt idx="2518">
                  <c:v>42991.958333327224</c:v>
                </c:pt>
                <c:pt idx="2519">
                  <c:v>42991.999999993888</c:v>
                </c:pt>
                <c:pt idx="2520">
                  <c:v>42992.041666660552</c:v>
                </c:pt>
                <c:pt idx="2521">
                  <c:v>42992.083333327217</c:v>
                </c:pt>
                <c:pt idx="2522">
                  <c:v>42992.124999993881</c:v>
                </c:pt>
                <c:pt idx="2523">
                  <c:v>42992.166666660545</c:v>
                </c:pt>
                <c:pt idx="2524">
                  <c:v>42992.208333327209</c:v>
                </c:pt>
                <c:pt idx="2525">
                  <c:v>42992.249999993874</c:v>
                </c:pt>
                <c:pt idx="2526">
                  <c:v>42992.291666660538</c:v>
                </c:pt>
                <c:pt idx="2527">
                  <c:v>42992.333333327202</c:v>
                </c:pt>
                <c:pt idx="2528">
                  <c:v>42992.374999993866</c:v>
                </c:pt>
                <c:pt idx="2529">
                  <c:v>42992.416666660531</c:v>
                </c:pt>
                <c:pt idx="2530">
                  <c:v>42992.458333327195</c:v>
                </c:pt>
                <c:pt idx="2531">
                  <c:v>42992.499999993859</c:v>
                </c:pt>
                <c:pt idx="2532">
                  <c:v>42992.541666660523</c:v>
                </c:pt>
                <c:pt idx="2533">
                  <c:v>42992.583333327188</c:v>
                </c:pt>
                <c:pt idx="2534">
                  <c:v>42992.624999993852</c:v>
                </c:pt>
                <c:pt idx="2535">
                  <c:v>42992.666666660516</c:v>
                </c:pt>
                <c:pt idx="2536">
                  <c:v>42992.70833332718</c:v>
                </c:pt>
                <c:pt idx="2537">
                  <c:v>42992.749999993845</c:v>
                </c:pt>
                <c:pt idx="2538">
                  <c:v>42992.791666660509</c:v>
                </c:pt>
                <c:pt idx="2539">
                  <c:v>42992.833333327173</c:v>
                </c:pt>
                <c:pt idx="2540">
                  <c:v>42992.874999993837</c:v>
                </c:pt>
                <c:pt idx="2541">
                  <c:v>42992.916666660502</c:v>
                </c:pt>
                <c:pt idx="2542">
                  <c:v>42992.958333327166</c:v>
                </c:pt>
                <c:pt idx="2543">
                  <c:v>42992.99999999383</c:v>
                </c:pt>
                <c:pt idx="2544">
                  <c:v>42993.041666660494</c:v>
                </c:pt>
                <c:pt idx="2545">
                  <c:v>42993.083333327158</c:v>
                </c:pt>
                <c:pt idx="2546">
                  <c:v>42993.124999993823</c:v>
                </c:pt>
                <c:pt idx="2547">
                  <c:v>42993.166666660487</c:v>
                </c:pt>
                <c:pt idx="2548">
                  <c:v>42993.208333327151</c:v>
                </c:pt>
                <c:pt idx="2549">
                  <c:v>42993.249999993815</c:v>
                </c:pt>
                <c:pt idx="2550">
                  <c:v>42993.29166666048</c:v>
                </c:pt>
                <c:pt idx="2551">
                  <c:v>42993.333333327144</c:v>
                </c:pt>
                <c:pt idx="2552">
                  <c:v>42993.374999993808</c:v>
                </c:pt>
                <c:pt idx="2553">
                  <c:v>42993.416666660472</c:v>
                </c:pt>
                <c:pt idx="2554">
                  <c:v>42993.458333327137</c:v>
                </c:pt>
                <c:pt idx="2555">
                  <c:v>42993.499999993801</c:v>
                </c:pt>
                <c:pt idx="2556">
                  <c:v>42993.541666660465</c:v>
                </c:pt>
                <c:pt idx="2557">
                  <c:v>42993.583333327129</c:v>
                </c:pt>
                <c:pt idx="2558">
                  <c:v>42993.624999993794</c:v>
                </c:pt>
                <c:pt idx="2559">
                  <c:v>42993.666666660458</c:v>
                </c:pt>
                <c:pt idx="2560">
                  <c:v>42993.708333327122</c:v>
                </c:pt>
                <c:pt idx="2561">
                  <c:v>42993.749999993786</c:v>
                </c:pt>
                <c:pt idx="2562">
                  <c:v>42993.791666660451</c:v>
                </c:pt>
                <c:pt idx="2563">
                  <c:v>42993.833333327115</c:v>
                </c:pt>
                <c:pt idx="2564">
                  <c:v>42993.874999993779</c:v>
                </c:pt>
                <c:pt idx="2565">
                  <c:v>42993.916666660443</c:v>
                </c:pt>
                <c:pt idx="2566">
                  <c:v>42993.958333327108</c:v>
                </c:pt>
                <c:pt idx="2567">
                  <c:v>42993.999999993772</c:v>
                </c:pt>
                <c:pt idx="2568">
                  <c:v>42994.041666660436</c:v>
                </c:pt>
                <c:pt idx="2569">
                  <c:v>42994.0833333271</c:v>
                </c:pt>
                <c:pt idx="2570">
                  <c:v>42994.124999993765</c:v>
                </c:pt>
                <c:pt idx="2571">
                  <c:v>42994.166666660429</c:v>
                </c:pt>
                <c:pt idx="2572">
                  <c:v>42994.208333327093</c:v>
                </c:pt>
                <c:pt idx="2573">
                  <c:v>42994.249999993757</c:v>
                </c:pt>
                <c:pt idx="2574">
                  <c:v>42994.291666660421</c:v>
                </c:pt>
                <c:pt idx="2575">
                  <c:v>42994.333333327086</c:v>
                </c:pt>
                <c:pt idx="2576">
                  <c:v>42994.37499999375</c:v>
                </c:pt>
                <c:pt idx="2577">
                  <c:v>42994.416666660414</c:v>
                </c:pt>
                <c:pt idx="2578">
                  <c:v>42994.458333327078</c:v>
                </c:pt>
                <c:pt idx="2579">
                  <c:v>42994.499999993743</c:v>
                </c:pt>
                <c:pt idx="2580">
                  <c:v>42994.541666660407</c:v>
                </c:pt>
                <c:pt idx="2581">
                  <c:v>42994.583333327071</c:v>
                </c:pt>
                <c:pt idx="2582">
                  <c:v>42994.624999993735</c:v>
                </c:pt>
                <c:pt idx="2583">
                  <c:v>42994.6666666604</c:v>
                </c:pt>
                <c:pt idx="2584">
                  <c:v>42994.708333327064</c:v>
                </c:pt>
                <c:pt idx="2585">
                  <c:v>42994.749999993728</c:v>
                </c:pt>
                <c:pt idx="2586">
                  <c:v>42994.791666660392</c:v>
                </c:pt>
                <c:pt idx="2587">
                  <c:v>42994.833333327057</c:v>
                </c:pt>
                <c:pt idx="2588">
                  <c:v>42994.874999993721</c:v>
                </c:pt>
                <c:pt idx="2589">
                  <c:v>42994.916666660385</c:v>
                </c:pt>
                <c:pt idx="2590">
                  <c:v>42994.958333327049</c:v>
                </c:pt>
                <c:pt idx="2591">
                  <c:v>42994.999999993714</c:v>
                </c:pt>
                <c:pt idx="2592">
                  <c:v>42995.041666660378</c:v>
                </c:pt>
                <c:pt idx="2593">
                  <c:v>42995.083333327042</c:v>
                </c:pt>
                <c:pt idx="2594">
                  <c:v>42995.124999993706</c:v>
                </c:pt>
                <c:pt idx="2595">
                  <c:v>42995.166666660371</c:v>
                </c:pt>
                <c:pt idx="2596">
                  <c:v>42995.208333327035</c:v>
                </c:pt>
                <c:pt idx="2597">
                  <c:v>42995.249999993699</c:v>
                </c:pt>
                <c:pt idx="2598">
                  <c:v>42995.291666660363</c:v>
                </c:pt>
                <c:pt idx="2599">
                  <c:v>42995.333333327028</c:v>
                </c:pt>
                <c:pt idx="2600">
                  <c:v>42995.374999993692</c:v>
                </c:pt>
                <c:pt idx="2601">
                  <c:v>42995.416666660356</c:v>
                </c:pt>
                <c:pt idx="2602">
                  <c:v>42995.45833332702</c:v>
                </c:pt>
                <c:pt idx="2603">
                  <c:v>42995.499999993684</c:v>
                </c:pt>
                <c:pt idx="2604">
                  <c:v>42995.541666660349</c:v>
                </c:pt>
                <c:pt idx="2605">
                  <c:v>42995.583333327013</c:v>
                </c:pt>
                <c:pt idx="2606">
                  <c:v>42995.624999993677</c:v>
                </c:pt>
                <c:pt idx="2607">
                  <c:v>42995.666666660341</c:v>
                </c:pt>
                <c:pt idx="2608">
                  <c:v>42995.708333327006</c:v>
                </c:pt>
                <c:pt idx="2609">
                  <c:v>42995.74999999367</c:v>
                </c:pt>
                <c:pt idx="2610">
                  <c:v>42995.791666660334</c:v>
                </c:pt>
                <c:pt idx="2611">
                  <c:v>42995.833333326998</c:v>
                </c:pt>
                <c:pt idx="2612">
                  <c:v>42995.874999993663</c:v>
                </c:pt>
                <c:pt idx="2613">
                  <c:v>42995.916666660327</c:v>
                </c:pt>
                <c:pt idx="2614">
                  <c:v>42995.958333326991</c:v>
                </c:pt>
                <c:pt idx="2615">
                  <c:v>42995.999999993655</c:v>
                </c:pt>
                <c:pt idx="2616">
                  <c:v>42996.04166666032</c:v>
                </c:pt>
                <c:pt idx="2617">
                  <c:v>42996.083333326984</c:v>
                </c:pt>
                <c:pt idx="2618">
                  <c:v>42996.124999993648</c:v>
                </c:pt>
                <c:pt idx="2619">
                  <c:v>42996.166666660312</c:v>
                </c:pt>
                <c:pt idx="2620">
                  <c:v>42996.208333326977</c:v>
                </c:pt>
                <c:pt idx="2621">
                  <c:v>42996.249999993641</c:v>
                </c:pt>
                <c:pt idx="2622">
                  <c:v>42996.291666660305</c:v>
                </c:pt>
                <c:pt idx="2623">
                  <c:v>42996.333333326969</c:v>
                </c:pt>
                <c:pt idx="2624">
                  <c:v>42996.374999993634</c:v>
                </c:pt>
                <c:pt idx="2625">
                  <c:v>42996.416666660298</c:v>
                </c:pt>
                <c:pt idx="2626">
                  <c:v>42996.458333326962</c:v>
                </c:pt>
                <c:pt idx="2627">
                  <c:v>42996.499999993626</c:v>
                </c:pt>
                <c:pt idx="2628">
                  <c:v>42996.541666660291</c:v>
                </c:pt>
                <c:pt idx="2629">
                  <c:v>42996.583333326955</c:v>
                </c:pt>
                <c:pt idx="2630">
                  <c:v>42996.624999993619</c:v>
                </c:pt>
                <c:pt idx="2631">
                  <c:v>42996.666666660283</c:v>
                </c:pt>
                <c:pt idx="2632">
                  <c:v>42996.708333326947</c:v>
                </c:pt>
                <c:pt idx="2633">
                  <c:v>42996.749999993612</c:v>
                </c:pt>
                <c:pt idx="2634">
                  <c:v>42996.791666660276</c:v>
                </c:pt>
                <c:pt idx="2635">
                  <c:v>42996.83333332694</c:v>
                </c:pt>
                <c:pt idx="2636">
                  <c:v>42996.874999993604</c:v>
                </c:pt>
                <c:pt idx="2637">
                  <c:v>42996.916666660269</c:v>
                </c:pt>
                <c:pt idx="2638">
                  <c:v>42996.958333326933</c:v>
                </c:pt>
                <c:pt idx="2639">
                  <c:v>42996.999999993597</c:v>
                </c:pt>
                <c:pt idx="2640">
                  <c:v>42997.041666660261</c:v>
                </c:pt>
                <c:pt idx="2641">
                  <c:v>42997.083333326926</c:v>
                </c:pt>
                <c:pt idx="2642">
                  <c:v>42997.12499999359</c:v>
                </c:pt>
                <c:pt idx="2643">
                  <c:v>42997.166666660254</c:v>
                </c:pt>
                <c:pt idx="2644">
                  <c:v>42997.208333326918</c:v>
                </c:pt>
                <c:pt idx="2645">
                  <c:v>42997.249999993583</c:v>
                </c:pt>
                <c:pt idx="2646">
                  <c:v>42997.291666660247</c:v>
                </c:pt>
                <c:pt idx="2647">
                  <c:v>42997.333333326911</c:v>
                </c:pt>
                <c:pt idx="2648">
                  <c:v>42997.374999993575</c:v>
                </c:pt>
                <c:pt idx="2649">
                  <c:v>42997.41666666024</c:v>
                </c:pt>
                <c:pt idx="2650">
                  <c:v>42997.458333326904</c:v>
                </c:pt>
                <c:pt idx="2651">
                  <c:v>42997.499999993568</c:v>
                </c:pt>
                <c:pt idx="2652">
                  <c:v>42997.541666660232</c:v>
                </c:pt>
                <c:pt idx="2653">
                  <c:v>42997.583333326897</c:v>
                </c:pt>
                <c:pt idx="2654">
                  <c:v>42997.624999993561</c:v>
                </c:pt>
                <c:pt idx="2655">
                  <c:v>42997.666666660225</c:v>
                </c:pt>
                <c:pt idx="2656">
                  <c:v>42997.708333326889</c:v>
                </c:pt>
                <c:pt idx="2657">
                  <c:v>42997.749999993554</c:v>
                </c:pt>
                <c:pt idx="2658">
                  <c:v>42997.791666660218</c:v>
                </c:pt>
                <c:pt idx="2659">
                  <c:v>42997.833333326882</c:v>
                </c:pt>
                <c:pt idx="2660">
                  <c:v>42997.874999993546</c:v>
                </c:pt>
                <c:pt idx="2661">
                  <c:v>42997.91666666021</c:v>
                </c:pt>
                <c:pt idx="2662">
                  <c:v>42997.958333326875</c:v>
                </c:pt>
                <c:pt idx="2663">
                  <c:v>42997.999999993539</c:v>
                </c:pt>
                <c:pt idx="2664">
                  <c:v>42998.041666660203</c:v>
                </c:pt>
                <c:pt idx="2665">
                  <c:v>42998.083333326867</c:v>
                </c:pt>
                <c:pt idx="2666">
                  <c:v>42998.124999993532</c:v>
                </c:pt>
                <c:pt idx="2667">
                  <c:v>42998.166666660196</c:v>
                </c:pt>
                <c:pt idx="2668">
                  <c:v>42998.20833332686</c:v>
                </c:pt>
                <c:pt idx="2669">
                  <c:v>42998.249999993524</c:v>
                </c:pt>
                <c:pt idx="2670">
                  <c:v>42998.291666660189</c:v>
                </c:pt>
                <c:pt idx="2671">
                  <c:v>42998.333333326853</c:v>
                </c:pt>
                <c:pt idx="2672">
                  <c:v>42998.374999993517</c:v>
                </c:pt>
                <c:pt idx="2673">
                  <c:v>42998.416666660181</c:v>
                </c:pt>
                <c:pt idx="2674">
                  <c:v>42998.458333326846</c:v>
                </c:pt>
                <c:pt idx="2675">
                  <c:v>42998.49999999351</c:v>
                </c:pt>
                <c:pt idx="2676">
                  <c:v>42998.541666660174</c:v>
                </c:pt>
                <c:pt idx="2677">
                  <c:v>42998.583333326838</c:v>
                </c:pt>
                <c:pt idx="2678">
                  <c:v>42998.624999993503</c:v>
                </c:pt>
                <c:pt idx="2679">
                  <c:v>42998.666666660167</c:v>
                </c:pt>
                <c:pt idx="2680">
                  <c:v>42998.708333326831</c:v>
                </c:pt>
                <c:pt idx="2681">
                  <c:v>42998.749999993495</c:v>
                </c:pt>
                <c:pt idx="2682">
                  <c:v>42998.79166666016</c:v>
                </c:pt>
                <c:pt idx="2683">
                  <c:v>42998.833333326824</c:v>
                </c:pt>
                <c:pt idx="2684">
                  <c:v>42998.874999993488</c:v>
                </c:pt>
                <c:pt idx="2685">
                  <c:v>42998.916666660152</c:v>
                </c:pt>
                <c:pt idx="2686">
                  <c:v>42998.958333326817</c:v>
                </c:pt>
                <c:pt idx="2687">
                  <c:v>42998.999999993481</c:v>
                </c:pt>
                <c:pt idx="2688">
                  <c:v>42999.041666660145</c:v>
                </c:pt>
                <c:pt idx="2689">
                  <c:v>42999.083333326809</c:v>
                </c:pt>
                <c:pt idx="2690">
                  <c:v>42999.124999993473</c:v>
                </c:pt>
                <c:pt idx="2691">
                  <c:v>42999.166666660138</c:v>
                </c:pt>
                <c:pt idx="2692">
                  <c:v>42999.208333326802</c:v>
                </c:pt>
                <c:pt idx="2693">
                  <c:v>42999.249999993466</c:v>
                </c:pt>
                <c:pt idx="2694">
                  <c:v>42999.29166666013</c:v>
                </c:pt>
                <c:pt idx="2695">
                  <c:v>42999.333333326795</c:v>
                </c:pt>
                <c:pt idx="2696">
                  <c:v>42999.374999993459</c:v>
                </c:pt>
                <c:pt idx="2697">
                  <c:v>42999.416666660123</c:v>
                </c:pt>
                <c:pt idx="2698">
                  <c:v>42999.458333326787</c:v>
                </c:pt>
                <c:pt idx="2699">
                  <c:v>42999.499999993452</c:v>
                </c:pt>
                <c:pt idx="2700">
                  <c:v>42999.541666660116</c:v>
                </c:pt>
                <c:pt idx="2701">
                  <c:v>42999.58333332678</c:v>
                </c:pt>
                <c:pt idx="2702">
                  <c:v>42999.624999993444</c:v>
                </c:pt>
                <c:pt idx="2703">
                  <c:v>42999.666666660109</c:v>
                </c:pt>
                <c:pt idx="2704">
                  <c:v>42999.708333326773</c:v>
                </c:pt>
                <c:pt idx="2705">
                  <c:v>42999.749999993437</c:v>
                </c:pt>
                <c:pt idx="2706">
                  <c:v>42999.791666660101</c:v>
                </c:pt>
                <c:pt idx="2707">
                  <c:v>42999.833333326766</c:v>
                </c:pt>
                <c:pt idx="2708">
                  <c:v>42999.87499999343</c:v>
                </c:pt>
                <c:pt idx="2709">
                  <c:v>42999.916666660094</c:v>
                </c:pt>
                <c:pt idx="2710">
                  <c:v>42999.958333326758</c:v>
                </c:pt>
                <c:pt idx="2711">
                  <c:v>42999.999999993423</c:v>
                </c:pt>
                <c:pt idx="2712">
                  <c:v>43000.041666660087</c:v>
                </c:pt>
                <c:pt idx="2713">
                  <c:v>43000.083333326751</c:v>
                </c:pt>
                <c:pt idx="2714">
                  <c:v>43000.124999993415</c:v>
                </c:pt>
                <c:pt idx="2715">
                  <c:v>43000.166666660079</c:v>
                </c:pt>
                <c:pt idx="2716">
                  <c:v>43000.208333326744</c:v>
                </c:pt>
                <c:pt idx="2717">
                  <c:v>43000.249999993408</c:v>
                </c:pt>
                <c:pt idx="2718">
                  <c:v>43000.291666660072</c:v>
                </c:pt>
                <c:pt idx="2719">
                  <c:v>43000.333333326736</c:v>
                </c:pt>
                <c:pt idx="2720">
                  <c:v>43000.374999993401</c:v>
                </c:pt>
                <c:pt idx="2721">
                  <c:v>43000.416666660065</c:v>
                </c:pt>
                <c:pt idx="2722">
                  <c:v>43000.458333326729</c:v>
                </c:pt>
                <c:pt idx="2723">
                  <c:v>43000.499999993393</c:v>
                </c:pt>
                <c:pt idx="2724">
                  <c:v>43000.541666660058</c:v>
                </c:pt>
                <c:pt idx="2725">
                  <c:v>43000.583333326722</c:v>
                </c:pt>
                <c:pt idx="2726">
                  <c:v>43000.624999993386</c:v>
                </c:pt>
                <c:pt idx="2727">
                  <c:v>43000.66666666005</c:v>
                </c:pt>
                <c:pt idx="2728">
                  <c:v>43000.708333326715</c:v>
                </c:pt>
                <c:pt idx="2729">
                  <c:v>43000.749999993379</c:v>
                </c:pt>
                <c:pt idx="2730">
                  <c:v>43000.791666660043</c:v>
                </c:pt>
                <c:pt idx="2731">
                  <c:v>43000.833333326707</c:v>
                </c:pt>
                <c:pt idx="2732">
                  <c:v>43000.874999993372</c:v>
                </c:pt>
                <c:pt idx="2733">
                  <c:v>43000.916666660036</c:v>
                </c:pt>
                <c:pt idx="2734">
                  <c:v>43000.9583333267</c:v>
                </c:pt>
                <c:pt idx="2735">
                  <c:v>43000.999999993364</c:v>
                </c:pt>
                <c:pt idx="2736">
                  <c:v>43001.041666660029</c:v>
                </c:pt>
                <c:pt idx="2737">
                  <c:v>43001.083333326693</c:v>
                </c:pt>
                <c:pt idx="2738">
                  <c:v>43001.124999993357</c:v>
                </c:pt>
                <c:pt idx="2739">
                  <c:v>43001.166666660021</c:v>
                </c:pt>
                <c:pt idx="2740">
                  <c:v>43001.208333326686</c:v>
                </c:pt>
                <c:pt idx="2741">
                  <c:v>43001.24999999335</c:v>
                </c:pt>
                <c:pt idx="2742">
                  <c:v>43001.291666660014</c:v>
                </c:pt>
                <c:pt idx="2743">
                  <c:v>43001.333333326678</c:v>
                </c:pt>
                <c:pt idx="2744">
                  <c:v>43001.374999993342</c:v>
                </c:pt>
                <c:pt idx="2745">
                  <c:v>43001.416666660007</c:v>
                </c:pt>
                <c:pt idx="2746">
                  <c:v>43001.458333326671</c:v>
                </c:pt>
                <c:pt idx="2747">
                  <c:v>43001.499999993335</c:v>
                </c:pt>
                <c:pt idx="2748">
                  <c:v>43001.541666659999</c:v>
                </c:pt>
                <c:pt idx="2749">
                  <c:v>43001.583333326664</c:v>
                </c:pt>
                <c:pt idx="2750">
                  <c:v>43001.624999993328</c:v>
                </c:pt>
                <c:pt idx="2751">
                  <c:v>43001.666666659992</c:v>
                </c:pt>
                <c:pt idx="2752">
                  <c:v>43001.708333326656</c:v>
                </c:pt>
                <c:pt idx="2753">
                  <c:v>43001.749999993321</c:v>
                </c:pt>
                <c:pt idx="2754">
                  <c:v>43001.791666659985</c:v>
                </c:pt>
                <c:pt idx="2755">
                  <c:v>43001.833333326649</c:v>
                </c:pt>
                <c:pt idx="2756">
                  <c:v>43001.874999993313</c:v>
                </c:pt>
                <c:pt idx="2757">
                  <c:v>43001.916666659978</c:v>
                </c:pt>
                <c:pt idx="2758">
                  <c:v>43001.958333326642</c:v>
                </c:pt>
                <c:pt idx="2759">
                  <c:v>43001.999999993306</c:v>
                </c:pt>
                <c:pt idx="2760">
                  <c:v>43002.04166665997</c:v>
                </c:pt>
                <c:pt idx="2761">
                  <c:v>43002.083333326635</c:v>
                </c:pt>
                <c:pt idx="2762">
                  <c:v>43002.124999993299</c:v>
                </c:pt>
                <c:pt idx="2763">
                  <c:v>43002.166666659963</c:v>
                </c:pt>
                <c:pt idx="2764">
                  <c:v>43002.208333326627</c:v>
                </c:pt>
                <c:pt idx="2765">
                  <c:v>43002.249999993292</c:v>
                </c:pt>
                <c:pt idx="2766">
                  <c:v>43002.291666659956</c:v>
                </c:pt>
                <c:pt idx="2767">
                  <c:v>43002.33333332662</c:v>
                </c:pt>
                <c:pt idx="2768">
                  <c:v>43002.374999993284</c:v>
                </c:pt>
                <c:pt idx="2769">
                  <c:v>43002.416666659949</c:v>
                </c:pt>
                <c:pt idx="2770">
                  <c:v>43002.458333326613</c:v>
                </c:pt>
                <c:pt idx="2771">
                  <c:v>43002.499999993277</c:v>
                </c:pt>
                <c:pt idx="2772">
                  <c:v>43002.541666659941</c:v>
                </c:pt>
                <c:pt idx="2773">
                  <c:v>43002.583333326605</c:v>
                </c:pt>
                <c:pt idx="2774">
                  <c:v>43002.62499999327</c:v>
                </c:pt>
                <c:pt idx="2775">
                  <c:v>43002.666666659934</c:v>
                </c:pt>
                <c:pt idx="2776">
                  <c:v>43002.708333326598</c:v>
                </c:pt>
                <c:pt idx="2777">
                  <c:v>43002.749999993262</c:v>
                </c:pt>
                <c:pt idx="2778">
                  <c:v>43002.791666659927</c:v>
                </c:pt>
                <c:pt idx="2779">
                  <c:v>43002.833333326591</c:v>
                </c:pt>
                <c:pt idx="2780">
                  <c:v>43002.874999993255</c:v>
                </c:pt>
                <c:pt idx="2781">
                  <c:v>43002.916666659919</c:v>
                </c:pt>
                <c:pt idx="2782">
                  <c:v>43002.958333326584</c:v>
                </c:pt>
                <c:pt idx="2783">
                  <c:v>43002.999999993248</c:v>
                </c:pt>
                <c:pt idx="2784">
                  <c:v>43003.041666659912</c:v>
                </c:pt>
                <c:pt idx="2785">
                  <c:v>43003.083333326576</c:v>
                </c:pt>
                <c:pt idx="2786">
                  <c:v>43003.124999993241</c:v>
                </c:pt>
                <c:pt idx="2787">
                  <c:v>43003.166666659905</c:v>
                </c:pt>
                <c:pt idx="2788">
                  <c:v>43003.208333326569</c:v>
                </c:pt>
                <c:pt idx="2789">
                  <c:v>43003.249999993233</c:v>
                </c:pt>
                <c:pt idx="2790">
                  <c:v>43003.291666659898</c:v>
                </c:pt>
                <c:pt idx="2791">
                  <c:v>43003.333333326562</c:v>
                </c:pt>
                <c:pt idx="2792">
                  <c:v>43003.374999993226</c:v>
                </c:pt>
                <c:pt idx="2793">
                  <c:v>43003.41666665989</c:v>
                </c:pt>
                <c:pt idx="2794">
                  <c:v>43003.458333326555</c:v>
                </c:pt>
                <c:pt idx="2795">
                  <c:v>43003.499999993219</c:v>
                </c:pt>
                <c:pt idx="2796">
                  <c:v>43003.541666659883</c:v>
                </c:pt>
                <c:pt idx="2797">
                  <c:v>43003.583333326547</c:v>
                </c:pt>
                <c:pt idx="2798">
                  <c:v>43003.624999993212</c:v>
                </c:pt>
                <c:pt idx="2799">
                  <c:v>43003.666666659876</c:v>
                </c:pt>
                <c:pt idx="2800">
                  <c:v>43003.70833332654</c:v>
                </c:pt>
                <c:pt idx="2801">
                  <c:v>43003.749999993204</c:v>
                </c:pt>
                <c:pt idx="2802">
                  <c:v>43003.791666659868</c:v>
                </c:pt>
                <c:pt idx="2803">
                  <c:v>43003.833333326533</c:v>
                </c:pt>
                <c:pt idx="2804">
                  <c:v>43003.874999993197</c:v>
                </c:pt>
                <c:pt idx="2805">
                  <c:v>43003.916666659861</c:v>
                </c:pt>
                <c:pt idx="2806">
                  <c:v>43003.958333326525</c:v>
                </c:pt>
                <c:pt idx="2807">
                  <c:v>43003.99999999319</c:v>
                </c:pt>
                <c:pt idx="2808">
                  <c:v>43004.041666659854</c:v>
                </c:pt>
                <c:pt idx="2809">
                  <c:v>43004.083333326518</c:v>
                </c:pt>
                <c:pt idx="2810">
                  <c:v>43004.124999993182</c:v>
                </c:pt>
                <c:pt idx="2811">
                  <c:v>43004.166666659847</c:v>
                </c:pt>
                <c:pt idx="2812">
                  <c:v>43004.208333326511</c:v>
                </c:pt>
                <c:pt idx="2813">
                  <c:v>43004.249999993175</c:v>
                </c:pt>
                <c:pt idx="2814">
                  <c:v>43004.291666659839</c:v>
                </c:pt>
                <c:pt idx="2815">
                  <c:v>43004.333333326504</c:v>
                </c:pt>
                <c:pt idx="2816">
                  <c:v>43004.374999993168</c:v>
                </c:pt>
                <c:pt idx="2817">
                  <c:v>43004.416666659832</c:v>
                </c:pt>
                <c:pt idx="2818">
                  <c:v>43004.458333326496</c:v>
                </c:pt>
                <c:pt idx="2819">
                  <c:v>43004.499999993161</c:v>
                </c:pt>
                <c:pt idx="2820">
                  <c:v>43004.541666659825</c:v>
                </c:pt>
                <c:pt idx="2821">
                  <c:v>43004.583333326489</c:v>
                </c:pt>
                <c:pt idx="2822">
                  <c:v>43004.624999993153</c:v>
                </c:pt>
                <c:pt idx="2823">
                  <c:v>43004.666666659818</c:v>
                </c:pt>
                <c:pt idx="2824">
                  <c:v>43004.708333326482</c:v>
                </c:pt>
                <c:pt idx="2825">
                  <c:v>43004.749999993146</c:v>
                </c:pt>
                <c:pt idx="2826">
                  <c:v>43004.79166665981</c:v>
                </c:pt>
                <c:pt idx="2827">
                  <c:v>43004.833333326475</c:v>
                </c:pt>
                <c:pt idx="2828">
                  <c:v>43004.874999993139</c:v>
                </c:pt>
                <c:pt idx="2829">
                  <c:v>43004.916666659803</c:v>
                </c:pt>
                <c:pt idx="2830">
                  <c:v>43004.958333326467</c:v>
                </c:pt>
                <c:pt idx="2831">
                  <c:v>43004.999999993131</c:v>
                </c:pt>
                <c:pt idx="2832">
                  <c:v>43005.041666659796</c:v>
                </c:pt>
                <c:pt idx="2833">
                  <c:v>43005.08333332646</c:v>
                </c:pt>
                <c:pt idx="2834">
                  <c:v>43005.124999993124</c:v>
                </c:pt>
                <c:pt idx="2835">
                  <c:v>43005.166666659788</c:v>
                </c:pt>
                <c:pt idx="2836">
                  <c:v>43005.208333326453</c:v>
                </c:pt>
                <c:pt idx="2837">
                  <c:v>43005.249999993117</c:v>
                </c:pt>
                <c:pt idx="2838">
                  <c:v>43005.291666659781</c:v>
                </c:pt>
                <c:pt idx="2839">
                  <c:v>43005.333333326445</c:v>
                </c:pt>
                <c:pt idx="2840">
                  <c:v>43005.37499999311</c:v>
                </c:pt>
                <c:pt idx="2841">
                  <c:v>43005.416666659774</c:v>
                </c:pt>
                <c:pt idx="2842">
                  <c:v>43005.458333326438</c:v>
                </c:pt>
                <c:pt idx="2843">
                  <c:v>43005.499999993102</c:v>
                </c:pt>
                <c:pt idx="2844">
                  <c:v>43005.541666659767</c:v>
                </c:pt>
                <c:pt idx="2845">
                  <c:v>43005.583333326431</c:v>
                </c:pt>
                <c:pt idx="2846">
                  <c:v>43005.624999993095</c:v>
                </c:pt>
                <c:pt idx="2847">
                  <c:v>43005.666666659759</c:v>
                </c:pt>
                <c:pt idx="2848">
                  <c:v>43005.708333326424</c:v>
                </c:pt>
                <c:pt idx="2849">
                  <c:v>43005.749999993088</c:v>
                </c:pt>
                <c:pt idx="2850">
                  <c:v>43005.791666659752</c:v>
                </c:pt>
                <c:pt idx="2851">
                  <c:v>43005.833333326416</c:v>
                </c:pt>
                <c:pt idx="2852">
                  <c:v>43005.874999993081</c:v>
                </c:pt>
                <c:pt idx="2853">
                  <c:v>43005.916666659745</c:v>
                </c:pt>
                <c:pt idx="2854">
                  <c:v>43005.958333326409</c:v>
                </c:pt>
                <c:pt idx="2855">
                  <c:v>43005.999999993073</c:v>
                </c:pt>
                <c:pt idx="2856">
                  <c:v>43006.041666659738</c:v>
                </c:pt>
                <c:pt idx="2857">
                  <c:v>43006.083333326402</c:v>
                </c:pt>
                <c:pt idx="2858">
                  <c:v>43006.124999993066</c:v>
                </c:pt>
                <c:pt idx="2859">
                  <c:v>43006.16666665973</c:v>
                </c:pt>
                <c:pt idx="2860">
                  <c:v>43006.208333326394</c:v>
                </c:pt>
                <c:pt idx="2861">
                  <c:v>43006.249999993059</c:v>
                </c:pt>
                <c:pt idx="2862">
                  <c:v>43006.291666659723</c:v>
                </c:pt>
                <c:pt idx="2863">
                  <c:v>43006.333333326387</c:v>
                </c:pt>
                <c:pt idx="2864">
                  <c:v>43006.374999993051</c:v>
                </c:pt>
                <c:pt idx="2865">
                  <c:v>43006.416666659716</c:v>
                </c:pt>
                <c:pt idx="2866">
                  <c:v>43006.45833332638</c:v>
                </c:pt>
                <c:pt idx="2867">
                  <c:v>43006.499999993044</c:v>
                </c:pt>
                <c:pt idx="2868">
                  <c:v>43006.541666659708</c:v>
                </c:pt>
                <c:pt idx="2869">
                  <c:v>43006.583333326373</c:v>
                </c:pt>
                <c:pt idx="2870">
                  <c:v>43006.624999993037</c:v>
                </c:pt>
                <c:pt idx="2871">
                  <c:v>43006.666666659701</c:v>
                </c:pt>
                <c:pt idx="2872">
                  <c:v>43006.708333326365</c:v>
                </c:pt>
                <c:pt idx="2873">
                  <c:v>43006.74999999303</c:v>
                </c:pt>
                <c:pt idx="2874">
                  <c:v>43006.791666659694</c:v>
                </c:pt>
                <c:pt idx="2875">
                  <c:v>43006.833333326358</c:v>
                </c:pt>
                <c:pt idx="2876">
                  <c:v>43006.874999993022</c:v>
                </c:pt>
                <c:pt idx="2877">
                  <c:v>43006.916666659687</c:v>
                </c:pt>
                <c:pt idx="2878">
                  <c:v>43006.958333326351</c:v>
                </c:pt>
                <c:pt idx="2879">
                  <c:v>43006.999999993015</c:v>
                </c:pt>
                <c:pt idx="2880">
                  <c:v>43007.041666659679</c:v>
                </c:pt>
                <c:pt idx="2881">
                  <c:v>43007.083333326344</c:v>
                </c:pt>
                <c:pt idx="2882">
                  <c:v>43007.124999993008</c:v>
                </c:pt>
                <c:pt idx="2883">
                  <c:v>43007.166666659672</c:v>
                </c:pt>
                <c:pt idx="2884">
                  <c:v>43007.208333326336</c:v>
                </c:pt>
                <c:pt idx="2885">
                  <c:v>43007.249999993001</c:v>
                </c:pt>
                <c:pt idx="2886">
                  <c:v>43007.291666659665</c:v>
                </c:pt>
                <c:pt idx="2887">
                  <c:v>43007.333333326329</c:v>
                </c:pt>
                <c:pt idx="2888">
                  <c:v>43007.374999992993</c:v>
                </c:pt>
                <c:pt idx="2889">
                  <c:v>43007.416666659657</c:v>
                </c:pt>
                <c:pt idx="2890">
                  <c:v>43007.458333326322</c:v>
                </c:pt>
                <c:pt idx="2891">
                  <c:v>43007.499999992986</c:v>
                </c:pt>
                <c:pt idx="2892">
                  <c:v>43007.54166665965</c:v>
                </c:pt>
                <c:pt idx="2893">
                  <c:v>43007.583333326314</c:v>
                </c:pt>
                <c:pt idx="2894">
                  <c:v>43007.624999992979</c:v>
                </c:pt>
                <c:pt idx="2895">
                  <c:v>43007.666666659643</c:v>
                </c:pt>
                <c:pt idx="2896">
                  <c:v>43007.708333326307</c:v>
                </c:pt>
                <c:pt idx="2897">
                  <c:v>43007.749999992971</c:v>
                </c:pt>
                <c:pt idx="2898">
                  <c:v>43007.791666659636</c:v>
                </c:pt>
                <c:pt idx="2899">
                  <c:v>43007.8333333263</c:v>
                </c:pt>
                <c:pt idx="2900">
                  <c:v>43007.874999992964</c:v>
                </c:pt>
                <c:pt idx="2901">
                  <c:v>43007.916666659628</c:v>
                </c:pt>
                <c:pt idx="2902">
                  <c:v>43007.958333326293</c:v>
                </c:pt>
                <c:pt idx="2903">
                  <c:v>43007.999999992957</c:v>
                </c:pt>
                <c:pt idx="2904">
                  <c:v>43008.041666659621</c:v>
                </c:pt>
                <c:pt idx="2905">
                  <c:v>43008.083333326285</c:v>
                </c:pt>
                <c:pt idx="2906">
                  <c:v>43008.12499999295</c:v>
                </c:pt>
                <c:pt idx="2907">
                  <c:v>43008.166666659614</c:v>
                </c:pt>
                <c:pt idx="2908">
                  <c:v>43008.208333326278</c:v>
                </c:pt>
                <c:pt idx="2909">
                  <c:v>43008.249999992942</c:v>
                </c:pt>
                <c:pt idx="2910">
                  <c:v>43008.291666659607</c:v>
                </c:pt>
                <c:pt idx="2911">
                  <c:v>43008.333333326271</c:v>
                </c:pt>
                <c:pt idx="2912">
                  <c:v>43008.374999992935</c:v>
                </c:pt>
                <c:pt idx="2913">
                  <c:v>43008.416666659599</c:v>
                </c:pt>
                <c:pt idx="2914">
                  <c:v>43008.458333326264</c:v>
                </c:pt>
                <c:pt idx="2915">
                  <c:v>43008.499999992928</c:v>
                </c:pt>
                <c:pt idx="2916">
                  <c:v>43008.541666659592</c:v>
                </c:pt>
                <c:pt idx="2917">
                  <c:v>43008.583333326256</c:v>
                </c:pt>
                <c:pt idx="2918">
                  <c:v>43008.62499999292</c:v>
                </c:pt>
                <c:pt idx="2919">
                  <c:v>43008.666666659585</c:v>
                </c:pt>
                <c:pt idx="2920">
                  <c:v>43008.708333326249</c:v>
                </c:pt>
                <c:pt idx="2921">
                  <c:v>43008.749999992913</c:v>
                </c:pt>
                <c:pt idx="2922">
                  <c:v>43008.791666659577</c:v>
                </c:pt>
                <c:pt idx="2923">
                  <c:v>43008.833333326242</c:v>
                </c:pt>
                <c:pt idx="2924">
                  <c:v>43008.874999992906</c:v>
                </c:pt>
                <c:pt idx="2925">
                  <c:v>43008.91666665957</c:v>
                </c:pt>
                <c:pt idx="2926">
                  <c:v>43008.958333326234</c:v>
                </c:pt>
                <c:pt idx="2927">
                  <c:v>43008.999999992899</c:v>
                </c:pt>
                <c:pt idx="2928">
                  <c:v>43009.041666659563</c:v>
                </c:pt>
                <c:pt idx="2929">
                  <c:v>43009.083333326227</c:v>
                </c:pt>
                <c:pt idx="2930">
                  <c:v>43009.124999992891</c:v>
                </c:pt>
                <c:pt idx="2931">
                  <c:v>43009.166666659556</c:v>
                </c:pt>
                <c:pt idx="2932">
                  <c:v>43009.20833332622</c:v>
                </c:pt>
                <c:pt idx="2933">
                  <c:v>43009.249999992884</c:v>
                </c:pt>
                <c:pt idx="2934">
                  <c:v>43009.291666659548</c:v>
                </c:pt>
                <c:pt idx="2935">
                  <c:v>43009.333333326213</c:v>
                </c:pt>
                <c:pt idx="2936">
                  <c:v>43009.374999992877</c:v>
                </c:pt>
                <c:pt idx="2937">
                  <c:v>43009.416666659541</c:v>
                </c:pt>
                <c:pt idx="2938">
                  <c:v>43009.458333326205</c:v>
                </c:pt>
                <c:pt idx="2939">
                  <c:v>43009.49999999287</c:v>
                </c:pt>
                <c:pt idx="2940">
                  <c:v>43009.541666659534</c:v>
                </c:pt>
                <c:pt idx="2941">
                  <c:v>43009.583333326198</c:v>
                </c:pt>
                <c:pt idx="2942">
                  <c:v>43009.624999992862</c:v>
                </c:pt>
                <c:pt idx="2943">
                  <c:v>43009.666666659527</c:v>
                </c:pt>
                <c:pt idx="2944">
                  <c:v>43009.708333326191</c:v>
                </c:pt>
                <c:pt idx="2945">
                  <c:v>43009.749999992855</c:v>
                </c:pt>
                <c:pt idx="2946">
                  <c:v>43009.791666659519</c:v>
                </c:pt>
                <c:pt idx="2947">
                  <c:v>43009.833333326183</c:v>
                </c:pt>
                <c:pt idx="2948">
                  <c:v>43009.874999992848</c:v>
                </c:pt>
                <c:pt idx="2949">
                  <c:v>43009.916666659512</c:v>
                </c:pt>
                <c:pt idx="2950">
                  <c:v>43009.958333326176</c:v>
                </c:pt>
                <c:pt idx="2951">
                  <c:v>43009.99999999284</c:v>
                </c:pt>
                <c:pt idx="2952">
                  <c:v>43010.041666659505</c:v>
                </c:pt>
                <c:pt idx="2953">
                  <c:v>43010.083333326169</c:v>
                </c:pt>
                <c:pt idx="2954">
                  <c:v>43010.124999992833</c:v>
                </c:pt>
                <c:pt idx="2955">
                  <c:v>43010.166666659497</c:v>
                </c:pt>
                <c:pt idx="2956">
                  <c:v>43010.208333326162</c:v>
                </c:pt>
                <c:pt idx="2957">
                  <c:v>43010.249999992826</c:v>
                </c:pt>
                <c:pt idx="2958">
                  <c:v>43010.29166665949</c:v>
                </c:pt>
                <c:pt idx="2959">
                  <c:v>43010.333333326154</c:v>
                </c:pt>
                <c:pt idx="2960">
                  <c:v>43010.374999992819</c:v>
                </c:pt>
                <c:pt idx="2961">
                  <c:v>43010.416666659483</c:v>
                </c:pt>
                <c:pt idx="2962">
                  <c:v>43010.458333326147</c:v>
                </c:pt>
                <c:pt idx="2963">
                  <c:v>43010.499999992811</c:v>
                </c:pt>
                <c:pt idx="2964">
                  <c:v>43010.541666659476</c:v>
                </c:pt>
                <c:pt idx="2965">
                  <c:v>43010.58333332614</c:v>
                </c:pt>
                <c:pt idx="2966">
                  <c:v>43010.624999992804</c:v>
                </c:pt>
                <c:pt idx="2967">
                  <c:v>43010.666666659468</c:v>
                </c:pt>
                <c:pt idx="2968">
                  <c:v>43010.708333326133</c:v>
                </c:pt>
                <c:pt idx="2969">
                  <c:v>43010.749999992797</c:v>
                </c:pt>
                <c:pt idx="2970">
                  <c:v>43010.791666659461</c:v>
                </c:pt>
                <c:pt idx="2971">
                  <c:v>43010.833333326125</c:v>
                </c:pt>
                <c:pt idx="2972">
                  <c:v>43010.87499999279</c:v>
                </c:pt>
                <c:pt idx="2973">
                  <c:v>43010.916666659454</c:v>
                </c:pt>
                <c:pt idx="2974">
                  <c:v>43010.958333326118</c:v>
                </c:pt>
                <c:pt idx="2975">
                  <c:v>43010.999999992782</c:v>
                </c:pt>
                <c:pt idx="2976">
                  <c:v>43011.041666659446</c:v>
                </c:pt>
                <c:pt idx="2977">
                  <c:v>43011.083333326111</c:v>
                </c:pt>
                <c:pt idx="2978">
                  <c:v>43011.124999992775</c:v>
                </c:pt>
                <c:pt idx="2979">
                  <c:v>43011.166666659439</c:v>
                </c:pt>
                <c:pt idx="2980">
                  <c:v>43011.208333326103</c:v>
                </c:pt>
                <c:pt idx="2981">
                  <c:v>43011.249999992768</c:v>
                </c:pt>
                <c:pt idx="2982">
                  <c:v>43011.291666659432</c:v>
                </c:pt>
                <c:pt idx="2983">
                  <c:v>43011.333333326096</c:v>
                </c:pt>
                <c:pt idx="2984">
                  <c:v>43011.37499999276</c:v>
                </c:pt>
                <c:pt idx="2985">
                  <c:v>43011.416666659425</c:v>
                </c:pt>
                <c:pt idx="2986">
                  <c:v>43011.458333326089</c:v>
                </c:pt>
                <c:pt idx="2987">
                  <c:v>43011.499999992753</c:v>
                </c:pt>
                <c:pt idx="2988">
                  <c:v>43011.541666659417</c:v>
                </c:pt>
                <c:pt idx="2989">
                  <c:v>43011.583333326082</c:v>
                </c:pt>
                <c:pt idx="2990">
                  <c:v>43011.624999992746</c:v>
                </c:pt>
                <c:pt idx="2991">
                  <c:v>43011.66666665941</c:v>
                </c:pt>
                <c:pt idx="2992">
                  <c:v>43011.708333326074</c:v>
                </c:pt>
                <c:pt idx="2993">
                  <c:v>43011.749999992739</c:v>
                </c:pt>
                <c:pt idx="2994">
                  <c:v>43011.791666659403</c:v>
                </c:pt>
                <c:pt idx="2995">
                  <c:v>43011.833333326067</c:v>
                </c:pt>
                <c:pt idx="2996">
                  <c:v>43011.874999992731</c:v>
                </c:pt>
                <c:pt idx="2997">
                  <c:v>43011.916666659396</c:v>
                </c:pt>
                <c:pt idx="2998">
                  <c:v>43011.95833332606</c:v>
                </c:pt>
                <c:pt idx="2999">
                  <c:v>43011.999999992724</c:v>
                </c:pt>
                <c:pt idx="3000">
                  <c:v>43012.041666659388</c:v>
                </c:pt>
                <c:pt idx="3001">
                  <c:v>43012.083333326053</c:v>
                </c:pt>
                <c:pt idx="3002">
                  <c:v>43012.124999992717</c:v>
                </c:pt>
                <c:pt idx="3003">
                  <c:v>43012.166666659381</c:v>
                </c:pt>
                <c:pt idx="3004">
                  <c:v>43012.208333326045</c:v>
                </c:pt>
                <c:pt idx="3005">
                  <c:v>43012.249999992709</c:v>
                </c:pt>
                <c:pt idx="3006">
                  <c:v>43012.291666659374</c:v>
                </c:pt>
                <c:pt idx="3007">
                  <c:v>43012.333333326038</c:v>
                </c:pt>
                <c:pt idx="3008">
                  <c:v>43012.374999992702</c:v>
                </c:pt>
                <c:pt idx="3009">
                  <c:v>43012.416666659366</c:v>
                </c:pt>
                <c:pt idx="3010">
                  <c:v>43012.458333326031</c:v>
                </c:pt>
                <c:pt idx="3011">
                  <c:v>43012.499999992695</c:v>
                </c:pt>
                <c:pt idx="3012">
                  <c:v>43012.541666659359</c:v>
                </c:pt>
                <c:pt idx="3013">
                  <c:v>43012.583333326023</c:v>
                </c:pt>
                <c:pt idx="3014">
                  <c:v>43012.624999992688</c:v>
                </c:pt>
                <c:pt idx="3015">
                  <c:v>43012.666666659352</c:v>
                </c:pt>
                <c:pt idx="3016">
                  <c:v>43012.708333326016</c:v>
                </c:pt>
                <c:pt idx="3017">
                  <c:v>43012.74999999268</c:v>
                </c:pt>
                <c:pt idx="3018">
                  <c:v>43012.791666659345</c:v>
                </c:pt>
                <c:pt idx="3019">
                  <c:v>43012.833333326009</c:v>
                </c:pt>
                <c:pt idx="3020">
                  <c:v>43012.874999992673</c:v>
                </c:pt>
                <c:pt idx="3021">
                  <c:v>43012.916666659337</c:v>
                </c:pt>
                <c:pt idx="3022">
                  <c:v>43012.958333326002</c:v>
                </c:pt>
                <c:pt idx="3023">
                  <c:v>43012.999999992666</c:v>
                </c:pt>
                <c:pt idx="3024">
                  <c:v>43013.04166665933</c:v>
                </c:pt>
                <c:pt idx="3025">
                  <c:v>43013.083333325994</c:v>
                </c:pt>
                <c:pt idx="3026">
                  <c:v>43013.124999992659</c:v>
                </c:pt>
                <c:pt idx="3027">
                  <c:v>43013.166666659323</c:v>
                </c:pt>
                <c:pt idx="3028">
                  <c:v>43013.208333325987</c:v>
                </c:pt>
                <c:pt idx="3029">
                  <c:v>43013.249999992651</c:v>
                </c:pt>
                <c:pt idx="3030">
                  <c:v>43013.291666659316</c:v>
                </c:pt>
                <c:pt idx="3031">
                  <c:v>43013.33333332598</c:v>
                </c:pt>
                <c:pt idx="3032">
                  <c:v>43013.374999992644</c:v>
                </c:pt>
                <c:pt idx="3033">
                  <c:v>43013.416666659308</c:v>
                </c:pt>
                <c:pt idx="3034">
                  <c:v>43013.458333325972</c:v>
                </c:pt>
                <c:pt idx="3035">
                  <c:v>43013.499999992637</c:v>
                </c:pt>
                <c:pt idx="3036">
                  <c:v>43013.541666659301</c:v>
                </c:pt>
                <c:pt idx="3037">
                  <c:v>43013.583333325965</c:v>
                </c:pt>
                <c:pt idx="3038">
                  <c:v>43013.624999992629</c:v>
                </c:pt>
                <c:pt idx="3039">
                  <c:v>43013.666666659294</c:v>
                </c:pt>
                <c:pt idx="3040">
                  <c:v>43013.708333325958</c:v>
                </c:pt>
                <c:pt idx="3041">
                  <c:v>43013.749999992622</c:v>
                </c:pt>
                <c:pt idx="3042">
                  <c:v>43013.791666659286</c:v>
                </c:pt>
                <c:pt idx="3043">
                  <c:v>43013.833333325951</c:v>
                </c:pt>
                <c:pt idx="3044">
                  <c:v>43013.874999992615</c:v>
                </c:pt>
                <c:pt idx="3045">
                  <c:v>43013.916666659279</c:v>
                </c:pt>
                <c:pt idx="3046">
                  <c:v>43013.958333325943</c:v>
                </c:pt>
                <c:pt idx="3047">
                  <c:v>43013.999999992608</c:v>
                </c:pt>
                <c:pt idx="3048">
                  <c:v>43014.041666659272</c:v>
                </c:pt>
                <c:pt idx="3049">
                  <c:v>43014.083333325936</c:v>
                </c:pt>
                <c:pt idx="3050">
                  <c:v>43014.1249999926</c:v>
                </c:pt>
                <c:pt idx="3051">
                  <c:v>43014.166666659265</c:v>
                </c:pt>
                <c:pt idx="3052">
                  <c:v>43014.208333325929</c:v>
                </c:pt>
                <c:pt idx="3053">
                  <c:v>43014.249999992593</c:v>
                </c:pt>
                <c:pt idx="3054">
                  <c:v>43014.291666659257</c:v>
                </c:pt>
                <c:pt idx="3055">
                  <c:v>43014.333333325922</c:v>
                </c:pt>
                <c:pt idx="3056">
                  <c:v>43014.374999992586</c:v>
                </c:pt>
                <c:pt idx="3057">
                  <c:v>43014.41666665925</c:v>
                </c:pt>
                <c:pt idx="3058">
                  <c:v>43014.458333325914</c:v>
                </c:pt>
                <c:pt idx="3059">
                  <c:v>43014.499999992579</c:v>
                </c:pt>
                <c:pt idx="3060">
                  <c:v>43014.541666659243</c:v>
                </c:pt>
                <c:pt idx="3061">
                  <c:v>43014.583333325907</c:v>
                </c:pt>
                <c:pt idx="3062">
                  <c:v>43014.624999992571</c:v>
                </c:pt>
                <c:pt idx="3063">
                  <c:v>43014.666666659235</c:v>
                </c:pt>
                <c:pt idx="3064">
                  <c:v>43014.7083333259</c:v>
                </c:pt>
                <c:pt idx="3065">
                  <c:v>43014.749999992564</c:v>
                </c:pt>
                <c:pt idx="3066">
                  <c:v>43014.791666659228</c:v>
                </c:pt>
                <c:pt idx="3067">
                  <c:v>43014.833333325892</c:v>
                </c:pt>
                <c:pt idx="3068">
                  <c:v>43014.874999992557</c:v>
                </c:pt>
                <c:pt idx="3069">
                  <c:v>43014.916666659221</c:v>
                </c:pt>
                <c:pt idx="3070">
                  <c:v>43014.958333325885</c:v>
                </c:pt>
                <c:pt idx="3071">
                  <c:v>43014.999999992549</c:v>
                </c:pt>
                <c:pt idx="3072">
                  <c:v>43015.041666659214</c:v>
                </c:pt>
                <c:pt idx="3073">
                  <c:v>43015.083333325878</c:v>
                </c:pt>
                <c:pt idx="3074">
                  <c:v>43015.124999992542</c:v>
                </c:pt>
                <c:pt idx="3075">
                  <c:v>43015.166666659206</c:v>
                </c:pt>
                <c:pt idx="3076">
                  <c:v>43015.208333325871</c:v>
                </c:pt>
                <c:pt idx="3077">
                  <c:v>43015.249999992535</c:v>
                </c:pt>
                <c:pt idx="3078">
                  <c:v>43015.291666659199</c:v>
                </c:pt>
                <c:pt idx="3079">
                  <c:v>43015.333333325863</c:v>
                </c:pt>
                <c:pt idx="3080">
                  <c:v>43015.374999992528</c:v>
                </c:pt>
                <c:pt idx="3081">
                  <c:v>43015.416666659192</c:v>
                </c:pt>
                <c:pt idx="3082">
                  <c:v>43015.458333325856</c:v>
                </c:pt>
                <c:pt idx="3083">
                  <c:v>43015.49999999252</c:v>
                </c:pt>
                <c:pt idx="3084">
                  <c:v>43015.541666659185</c:v>
                </c:pt>
                <c:pt idx="3085">
                  <c:v>43015.583333325849</c:v>
                </c:pt>
                <c:pt idx="3086">
                  <c:v>43015.624999992513</c:v>
                </c:pt>
                <c:pt idx="3087">
                  <c:v>43015.666666659177</c:v>
                </c:pt>
                <c:pt idx="3088">
                  <c:v>43015.708333325842</c:v>
                </c:pt>
                <c:pt idx="3089">
                  <c:v>43015.749999992506</c:v>
                </c:pt>
                <c:pt idx="3090">
                  <c:v>43015.79166665917</c:v>
                </c:pt>
                <c:pt idx="3091">
                  <c:v>43015.833333325834</c:v>
                </c:pt>
                <c:pt idx="3092">
                  <c:v>43015.874999992498</c:v>
                </c:pt>
                <c:pt idx="3093">
                  <c:v>43015.916666659163</c:v>
                </c:pt>
                <c:pt idx="3094">
                  <c:v>43015.958333325827</c:v>
                </c:pt>
                <c:pt idx="3095">
                  <c:v>43015.999999992491</c:v>
                </c:pt>
                <c:pt idx="3096">
                  <c:v>43016.041666659155</c:v>
                </c:pt>
                <c:pt idx="3097">
                  <c:v>43016.08333332582</c:v>
                </c:pt>
                <c:pt idx="3098">
                  <c:v>43016.124999992484</c:v>
                </c:pt>
                <c:pt idx="3099">
                  <c:v>43016.166666659148</c:v>
                </c:pt>
                <c:pt idx="3100">
                  <c:v>43016.208333325812</c:v>
                </c:pt>
                <c:pt idx="3101">
                  <c:v>43016.249999992477</c:v>
                </c:pt>
                <c:pt idx="3102">
                  <c:v>43016.291666659141</c:v>
                </c:pt>
                <c:pt idx="3103">
                  <c:v>43016.333333325805</c:v>
                </c:pt>
                <c:pt idx="3104">
                  <c:v>43016.374999992469</c:v>
                </c:pt>
                <c:pt idx="3105">
                  <c:v>43016.416666659134</c:v>
                </c:pt>
                <c:pt idx="3106">
                  <c:v>43016.458333325798</c:v>
                </c:pt>
                <c:pt idx="3107">
                  <c:v>43016.499999992462</c:v>
                </c:pt>
                <c:pt idx="3108">
                  <c:v>43016.541666659126</c:v>
                </c:pt>
                <c:pt idx="3109">
                  <c:v>43016.583333325791</c:v>
                </c:pt>
                <c:pt idx="3110">
                  <c:v>43016.624999992455</c:v>
                </c:pt>
                <c:pt idx="3111">
                  <c:v>43016.666666659119</c:v>
                </c:pt>
                <c:pt idx="3112">
                  <c:v>43016.708333325783</c:v>
                </c:pt>
                <c:pt idx="3113">
                  <c:v>43016.749999992448</c:v>
                </c:pt>
                <c:pt idx="3114">
                  <c:v>43016.791666659112</c:v>
                </c:pt>
                <c:pt idx="3115">
                  <c:v>43016.833333325776</c:v>
                </c:pt>
                <c:pt idx="3116">
                  <c:v>43016.87499999244</c:v>
                </c:pt>
                <c:pt idx="3117">
                  <c:v>43016.916666659105</c:v>
                </c:pt>
                <c:pt idx="3118">
                  <c:v>43016.958333325769</c:v>
                </c:pt>
                <c:pt idx="3119">
                  <c:v>43016.999999992433</c:v>
                </c:pt>
                <c:pt idx="3120">
                  <c:v>43017.041666659097</c:v>
                </c:pt>
                <c:pt idx="3121">
                  <c:v>43017.083333325761</c:v>
                </c:pt>
                <c:pt idx="3122">
                  <c:v>43017.124999992426</c:v>
                </c:pt>
                <c:pt idx="3123">
                  <c:v>43017.16666665909</c:v>
                </c:pt>
                <c:pt idx="3124">
                  <c:v>43017.208333325754</c:v>
                </c:pt>
                <c:pt idx="3125">
                  <c:v>43017.249999992418</c:v>
                </c:pt>
                <c:pt idx="3126">
                  <c:v>43017.291666659083</c:v>
                </c:pt>
                <c:pt idx="3127">
                  <c:v>43017.333333325747</c:v>
                </c:pt>
                <c:pt idx="3128">
                  <c:v>43017.374999992411</c:v>
                </c:pt>
                <c:pt idx="3129">
                  <c:v>43017.416666659075</c:v>
                </c:pt>
                <c:pt idx="3130">
                  <c:v>43017.45833332574</c:v>
                </c:pt>
                <c:pt idx="3131">
                  <c:v>43017.499999992404</c:v>
                </c:pt>
                <c:pt idx="3132">
                  <c:v>43017.541666659068</c:v>
                </c:pt>
                <c:pt idx="3133">
                  <c:v>43017.583333325732</c:v>
                </c:pt>
                <c:pt idx="3134">
                  <c:v>43017.624999992397</c:v>
                </c:pt>
                <c:pt idx="3135">
                  <c:v>43017.666666659061</c:v>
                </c:pt>
                <c:pt idx="3136">
                  <c:v>43017.708333325725</c:v>
                </c:pt>
                <c:pt idx="3137">
                  <c:v>43017.749999992389</c:v>
                </c:pt>
                <c:pt idx="3138">
                  <c:v>43017.791666659054</c:v>
                </c:pt>
                <c:pt idx="3139">
                  <c:v>43017.833333325718</c:v>
                </c:pt>
                <c:pt idx="3140">
                  <c:v>43017.874999992382</c:v>
                </c:pt>
                <c:pt idx="3141">
                  <c:v>43017.916666659046</c:v>
                </c:pt>
                <c:pt idx="3142">
                  <c:v>43017.958333325711</c:v>
                </c:pt>
                <c:pt idx="3143">
                  <c:v>43017.999999992375</c:v>
                </c:pt>
                <c:pt idx="3144">
                  <c:v>43018.041666659039</c:v>
                </c:pt>
                <c:pt idx="3145">
                  <c:v>43018.083333325703</c:v>
                </c:pt>
                <c:pt idx="3146">
                  <c:v>43018.124999992368</c:v>
                </c:pt>
                <c:pt idx="3147">
                  <c:v>43018.166666659032</c:v>
                </c:pt>
                <c:pt idx="3148">
                  <c:v>43018.208333325696</c:v>
                </c:pt>
                <c:pt idx="3149">
                  <c:v>43018.24999999236</c:v>
                </c:pt>
                <c:pt idx="3150">
                  <c:v>43018.291666659024</c:v>
                </c:pt>
                <c:pt idx="3151">
                  <c:v>43018.333333325689</c:v>
                </c:pt>
                <c:pt idx="3152">
                  <c:v>43018.374999992353</c:v>
                </c:pt>
                <c:pt idx="3153">
                  <c:v>43018.416666659017</c:v>
                </c:pt>
                <c:pt idx="3154">
                  <c:v>43018.458333325681</c:v>
                </c:pt>
                <c:pt idx="3155">
                  <c:v>43018.499999992346</c:v>
                </c:pt>
                <c:pt idx="3156">
                  <c:v>43018.54166665901</c:v>
                </c:pt>
                <c:pt idx="3157">
                  <c:v>43018.583333325674</c:v>
                </c:pt>
                <c:pt idx="3158">
                  <c:v>43018.624999992338</c:v>
                </c:pt>
                <c:pt idx="3159">
                  <c:v>43018.666666659003</c:v>
                </c:pt>
                <c:pt idx="3160">
                  <c:v>43018.708333325667</c:v>
                </c:pt>
                <c:pt idx="3161">
                  <c:v>43018.749999992331</c:v>
                </c:pt>
                <c:pt idx="3162">
                  <c:v>43018.791666658995</c:v>
                </c:pt>
                <c:pt idx="3163">
                  <c:v>43018.83333332566</c:v>
                </c:pt>
                <c:pt idx="3164">
                  <c:v>43018.874999992324</c:v>
                </c:pt>
                <c:pt idx="3165">
                  <c:v>43018.916666658988</c:v>
                </c:pt>
                <c:pt idx="3166">
                  <c:v>43018.958333325652</c:v>
                </c:pt>
                <c:pt idx="3167">
                  <c:v>43018.999999992317</c:v>
                </c:pt>
                <c:pt idx="3168">
                  <c:v>43019.041666658981</c:v>
                </c:pt>
                <c:pt idx="3169">
                  <c:v>43019.083333325645</c:v>
                </c:pt>
                <c:pt idx="3170">
                  <c:v>43019.124999992309</c:v>
                </c:pt>
                <c:pt idx="3171">
                  <c:v>43019.166666658974</c:v>
                </c:pt>
                <c:pt idx="3172">
                  <c:v>43019.208333325638</c:v>
                </c:pt>
                <c:pt idx="3173">
                  <c:v>43019.249999992302</c:v>
                </c:pt>
                <c:pt idx="3174">
                  <c:v>43019.291666658966</c:v>
                </c:pt>
                <c:pt idx="3175">
                  <c:v>43019.333333325631</c:v>
                </c:pt>
                <c:pt idx="3176">
                  <c:v>43019.374999992295</c:v>
                </c:pt>
                <c:pt idx="3177">
                  <c:v>43019.416666658959</c:v>
                </c:pt>
                <c:pt idx="3178">
                  <c:v>43019.458333325623</c:v>
                </c:pt>
                <c:pt idx="3179">
                  <c:v>43019.499999992287</c:v>
                </c:pt>
                <c:pt idx="3180">
                  <c:v>43019.541666658952</c:v>
                </c:pt>
                <c:pt idx="3181">
                  <c:v>43019.583333325616</c:v>
                </c:pt>
                <c:pt idx="3182">
                  <c:v>43019.62499999228</c:v>
                </c:pt>
                <c:pt idx="3183">
                  <c:v>43019.666666658944</c:v>
                </c:pt>
                <c:pt idx="3184">
                  <c:v>43019.708333325609</c:v>
                </c:pt>
                <c:pt idx="3185">
                  <c:v>43019.749999992273</c:v>
                </c:pt>
                <c:pt idx="3186">
                  <c:v>43019.791666658937</c:v>
                </c:pt>
                <c:pt idx="3187">
                  <c:v>43019.833333325601</c:v>
                </c:pt>
                <c:pt idx="3188">
                  <c:v>43019.874999992266</c:v>
                </c:pt>
                <c:pt idx="3189">
                  <c:v>43019.91666665893</c:v>
                </c:pt>
                <c:pt idx="3190">
                  <c:v>43019.958333325594</c:v>
                </c:pt>
                <c:pt idx="3191">
                  <c:v>43019.999999992258</c:v>
                </c:pt>
                <c:pt idx="3192">
                  <c:v>43020.041666658923</c:v>
                </c:pt>
                <c:pt idx="3193">
                  <c:v>43020.083333325587</c:v>
                </c:pt>
                <c:pt idx="3194">
                  <c:v>43020.124999992251</c:v>
                </c:pt>
                <c:pt idx="3195">
                  <c:v>43020.166666658915</c:v>
                </c:pt>
                <c:pt idx="3196">
                  <c:v>43020.20833332558</c:v>
                </c:pt>
                <c:pt idx="3197">
                  <c:v>43020.249999992244</c:v>
                </c:pt>
                <c:pt idx="3198">
                  <c:v>43020.291666658908</c:v>
                </c:pt>
                <c:pt idx="3199">
                  <c:v>43020.333333325572</c:v>
                </c:pt>
                <c:pt idx="3200">
                  <c:v>43020.374999992237</c:v>
                </c:pt>
                <c:pt idx="3201">
                  <c:v>43020.416666658901</c:v>
                </c:pt>
                <c:pt idx="3202">
                  <c:v>43020.458333325565</c:v>
                </c:pt>
                <c:pt idx="3203">
                  <c:v>43020.499999992229</c:v>
                </c:pt>
                <c:pt idx="3204">
                  <c:v>43020.541666658894</c:v>
                </c:pt>
                <c:pt idx="3205">
                  <c:v>43020.583333325558</c:v>
                </c:pt>
                <c:pt idx="3206">
                  <c:v>43020.624999992222</c:v>
                </c:pt>
                <c:pt idx="3207">
                  <c:v>43020.666666658886</c:v>
                </c:pt>
                <c:pt idx="3208">
                  <c:v>43020.70833332555</c:v>
                </c:pt>
                <c:pt idx="3209">
                  <c:v>43020.749999992215</c:v>
                </c:pt>
                <c:pt idx="3210">
                  <c:v>43020.791666658879</c:v>
                </c:pt>
                <c:pt idx="3211">
                  <c:v>43020.833333325543</c:v>
                </c:pt>
                <c:pt idx="3212">
                  <c:v>43020.874999992207</c:v>
                </c:pt>
                <c:pt idx="3213">
                  <c:v>43020.916666658872</c:v>
                </c:pt>
                <c:pt idx="3214">
                  <c:v>43020.958333325536</c:v>
                </c:pt>
                <c:pt idx="3215">
                  <c:v>43020.9999999922</c:v>
                </c:pt>
                <c:pt idx="3216">
                  <c:v>43021.041666658864</c:v>
                </c:pt>
                <c:pt idx="3217">
                  <c:v>43021.083333325529</c:v>
                </c:pt>
                <c:pt idx="3218">
                  <c:v>43021.124999992193</c:v>
                </c:pt>
                <c:pt idx="3219">
                  <c:v>43021.166666658857</c:v>
                </c:pt>
                <c:pt idx="3220">
                  <c:v>43021.208333325521</c:v>
                </c:pt>
                <c:pt idx="3221">
                  <c:v>43021.249999992186</c:v>
                </c:pt>
                <c:pt idx="3222">
                  <c:v>43021.29166665885</c:v>
                </c:pt>
                <c:pt idx="3223">
                  <c:v>43021.333333325514</c:v>
                </c:pt>
                <c:pt idx="3224">
                  <c:v>43021.374999992178</c:v>
                </c:pt>
                <c:pt idx="3225">
                  <c:v>43021.416666658843</c:v>
                </c:pt>
                <c:pt idx="3226">
                  <c:v>43021.458333325507</c:v>
                </c:pt>
                <c:pt idx="3227">
                  <c:v>43021.499999992171</c:v>
                </c:pt>
                <c:pt idx="3228">
                  <c:v>43021.541666658835</c:v>
                </c:pt>
                <c:pt idx="3229">
                  <c:v>43021.5833333255</c:v>
                </c:pt>
                <c:pt idx="3230">
                  <c:v>43021.624999992164</c:v>
                </c:pt>
                <c:pt idx="3231">
                  <c:v>43021.666666658828</c:v>
                </c:pt>
                <c:pt idx="3232">
                  <c:v>43021.708333325492</c:v>
                </c:pt>
                <c:pt idx="3233">
                  <c:v>43021.749999992157</c:v>
                </c:pt>
                <c:pt idx="3234">
                  <c:v>43021.791666658821</c:v>
                </c:pt>
                <c:pt idx="3235">
                  <c:v>43021.833333325485</c:v>
                </c:pt>
                <c:pt idx="3236">
                  <c:v>43021.874999992149</c:v>
                </c:pt>
                <c:pt idx="3237">
                  <c:v>43021.916666658813</c:v>
                </c:pt>
                <c:pt idx="3238">
                  <c:v>43021.958333325478</c:v>
                </c:pt>
                <c:pt idx="3239">
                  <c:v>43021.999999992142</c:v>
                </c:pt>
                <c:pt idx="3240">
                  <c:v>43022.041666658806</c:v>
                </c:pt>
                <c:pt idx="3241">
                  <c:v>43022.08333332547</c:v>
                </c:pt>
                <c:pt idx="3242">
                  <c:v>43022.124999992135</c:v>
                </c:pt>
                <c:pt idx="3243">
                  <c:v>43022.166666658799</c:v>
                </c:pt>
                <c:pt idx="3244">
                  <c:v>43022.208333325463</c:v>
                </c:pt>
                <c:pt idx="3245">
                  <c:v>43022.249999992127</c:v>
                </c:pt>
                <c:pt idx="3246">
                  <c:v>43022.291666658792</c:v>
                </c:pt>
                <c:pt idx="3247">
                  <c:v>43022.333333325456</c:v>
                </c:pt>
                <c:pt idx="3248">
                  <c:v>43022.37499999212</c:v>
                </c:pt>
                <c:pt idx="3249">
                  <c:v>43022.416666658784</c:v>
                </c:pt>
                <c:pt idx="3250">
                  <c:v>43022.458333325449</c:v>
                </c:pt>
                <c:pt idx="3251">
                  <c:v>43022.499999992113</c:v>
                </c:pt>
                <c:pt idx="3252">
                  <c:v>43022.541666658777</c:v>
                </c:pt>
                <c:pt idx="3253">
                  <c:v>43022.583333325441</c:v>
                </c:pt>
                <c:pt idx="3254">
                  <c:v>43022.624999992106</c:v>
                </c:pt>
                <c:pt idx="3255">
                  <c:v>43022.66666665877</c:v>
                </c:pt>
                <c:pt idx="3256">
                  <c:v>43022.708333325434</c:v>
                </c:pt>
                <c:pt idx="3257">
                  <c:v>43022.749999992098</c:v>
                </c:pt>
                <c:pt idx="3258">
                  <c:v>43022.791666658763</c:v>
                </c:pt>
                <c:pt idx="3259">
                  <c:v>43022.833333325427</c:v>
                </c:pt>
                <c:pt idx="3260">
                  <c:v>43022.874999992091</c:v>
                </c:pt>
                <c:pt idx="3261">
                  <c:v>43022.916666658755</c:v>
                </c:pt>
                <c:pt idx="3262">
                  <c:v>43022.95833332542</c:v>
                </c:pt>
                <c:pt idx="3263">
                  <c:v>43022.999999992084</c:v>
                </c:pt>
                <c:pt idx="3264">
                  <c:v>43023.041666658748</c:v>
                </c:pt>
                <c:pt idx="3265">
                  <c:v>43023.083333325412</c:v>
                </c:pt>
                <c:pt idx="3266">
                  <c:v>43023.124999992076</c:v>
                </c:pt>
                <c:pt idx="3267">
                  <c:v>43023.166666658741</c:v>
                </c:pt>
                <c:pt idx="3268">
                  <c:v>43023.208333325405</c:v>
                </c:pt>
                <c:pt idx="3269">
                  <c:v>43023.249999992069</c:v>
                </c:pt>
                <c:pt idx="3270">
                  <c:v>43023.291666658733</c:v>
                </c:pt>
                <c:pt idx="3271">
                  <c:v>43023.333333325398</c:v>
                </c:pt>
                <c:pt idx="3272">
                  <c:v>43023.374999992062</c:v>
                </c:pt>
                <c:pt idx="3273">
                  <c:v>43023.416666658726</c:v>
                </c:pt>
                <c:pt idx="3274">
                  <c:v>43023.45833332539</c:v>
                </c:pt>
                <c:pt idx="3275">
                  <c:v>43023.499999992055</c:v>
                </c:pt>
                <c:pt idx="3276">
                  <c:v>43023.541666658719</c:v>
                </c:pt>
                <c:pt idx="3277">
                  <c:v>43023.583333325383</c:v>
                </c:pt>
                <c:pt idx="3278">
                  <c:v>43023.624999992047</c:v>
                </c:pt>
                <c:pt idx="3279">
                  <c:v>43023.666666658712</c:v>
                </c:pt>
                <c:pt idx="3280">
                  <c:v>43023.708333325376</c:v>
                </c:pt>
                <c:pt idx="3281">
                  <c:v>43023.74999999204</c:v>
                </c:pt>
                <c:pt idx="3282">
                  <c:v>43023.791666658704</c:v>
                </c:pt>
                <c:pt idx="3283">
                  <c:v>43023.833333325369</c:v>
                </c:pt>
                <c:pt idx="3284">
                  <c:v>43023.874999992033</c:v>
                </c:pt>
                <c:pt idx="3285">
                  <c:v>43023.916666658697</c:v>
                </c:pt>
                <c:pt idx="3286">
                  <c:v>43023.958333325361</c:v>
                </c:pt>
                <c:pt idx="3287">
                  <c:v>43023.999999992026</c:v>
                </c:pt>
                <c:pt idx="3288">
                  <c:v>43024.04166665869</c:v>
                </c:pt>
                <c:pt idx="3289">
                  <c:v>43024.083333325354</c:v>
                </c:pt>
                <c:pt idx="3290">
                  <c:v>43024.124999992018</c:v>
                </c:pt>
                <c:pt idx="3291">
                  <c:v>43024.166666658683</c:v>
                </c:pt>
                <c:pt idx="3292">
                  <c:v>43024.208333325347</c:v>
                </c:pt>
                <c:pt idx="3293">
                  <c:v>43024.249999992011</c:v>
                </c:pt>
                <c:pt idx="3294">
                  <c:v>43024.291666658675</c:v>
                </c:pt>
                <c:pt idx="3295">
                  <c:v>43024.333333325339</c:v>
                </c:pt>
                <c:pt idx="3296">
                  <c:v>43024.374999992004</c:v>
                </c:pt>
                <c:pt idx="3297">
                  <c:v>43024.416666658668</c:v>
                </c:pt>
                <c:pt idx="3298">
                  <c:v>43024.458333325332</c:v>
                </c:pt>
                <c:pt idx="3299">
                  <c:v>43024.499999991996</c:v>
                </c:pt>
                <c:pt idx="3300">
                  <c:v>43024.541666658661</c:v>
                </c:pt>
                <c:pt idx="3301">
                  <c:v>43024.583333325325</c:v>
                </c:pt>
                <c:pt idx="3302">
                  <c:v>43024.624999991989</c:v>
                </c:pt>
                <c:pt idx="3303">
                  <c:v>43024.666666658653</c:v>
                </c:pt>
                <c:pt idx="3304">
                  <c:v>43024.708333325318</c:v>
                </c:pt>
                <c:pt idx="3305">
                  <c:v>43024.749999991982</c:v>
                </c:pt>
                <c:pt idx="3306">
                  <c:v>43024.791666658646</c:v>
                </c:pt>
                <c:pt idx="3307">
                  <c:v>43024.83333332531</c:v>
                </c:pt>
                <c:pt idx="3308">
                  <c:v>43024.874999991975</c:v>
                </c:pt>
                <c:pt idx="3309">
                  <c:v>43024.916666658639</c:v>
                </c:pt>
                <c:pt idx="3310">
                  <c:v>43024.958333325303</c:v>
                </c:pt>
                <c:pt idx="3311">
                  <c:v>43024.999999991967</c:v>
                </c:pt>
                <c:pt idx="3312">
                  <c:v>43025.041666658632</c:v>
                </c:pt>
                <c:pt idx="3313">
                  <c:v>43025.083333325296</c:v>
                </c:pt>
                <c:pt idx="3314">
                  <c:v>43025.12499999196</c:v>
                </c:pt>
                <c:pt idx="3315">
                  <c:v>43025.166666658624</c:v>
                </c:pt>
                <c:pt idx="3316">
                  <c:v>43025.208333325289</c:v>
                </c:pt>
                <c:pt idx="3317">
                  <c:v>43025.249999991953</c:v>
                </c:pt>
                <c:pt idx="3318">
                  <c:v>43025.291666658617</c:v>
                </c:pt>
                <c:pt idx="3319">
                  <c:v>43025.333333325281</c:v>
                </c:pt>
                <c:pt idx="3320">
                  <c:v>43025.374999991946</c:v>
                </c:pt>
                <c:pt idx="3321">
                  <c:v>43025.41666665861</c:v>
                </c:pt>
                <c:pt idx="3322">
                  <c:v>43025.458333325274</c:v>
                </c:pt>
                <c:pt idx="3323">
                  <c:v>43025.499999991938</c:v>
                </c:pt>
                <c:pt idx="3324">
                  <c:v>43025.541666658602</c:v>
                </c:pt>
                <c:pt idx="3325">
                  <c:v>43025.583333325267</c:v>
                </c:pt>
                <c:pt idx="3326">
                  <c:v>43025.624999991931</c:v>
                </c:pt>
                <c:pt idx="3327">
                  <c:v>43025.666666658595</c:v>
                </c:pt>
                <c:pt idx="3328">
                  <c:v>43025.708333325259</c:v>
                </c:pt>
                <c:pt idx="3329">
                  <c:v>43025.749999991924</c:v>
                </c:pt>
                <c:pt idx="3330">
                  <c:v>43025.791666658588</c:v>
                </c:pt>
                <c:pt idx="3331">
                  <c:v>43025.833333325252</c:v>
                </c:pt>
                <c:pt idx="3332">
                  <c:v>43025.874999991916</c:v>
                </c:pt>
                <c:pt idx="3333">
                  <c:v>43025.916666658581</c:v>
                </c:pt>
                <c:pt idx="3334">
                  <c:v>43025.958333325245</c:v>
                </c:pt>
                <c:pt idx="3335">
                  <c:v>43025.999999991909</c:v>
                </c:pt>
                <c:pt idx="3336">
                  <c:v>43026.041666658573</c:v>
                </c:pt>
                <c:pt idx="3337">
                  <c:v>43026.083333325238</c:v>
                </c:pt>
                <c:pt idx="3338">
                  <c:v>43026.124999991902</c:v>
                </c:pt>
                <c:pt idx="3339">
                  <c:v>43026.166666658566</c:v>
                </c:pt>
                <c:pt idx="3340">
                  <c:v>43026.20833332523</c:v>
                </c:pt>
                <c:pt idx="3341">
                  <c:v>43026.249999991895</c:v>
                </c:pt>
                <c:pt idx="3342">
                  <c:v>43026.291666658559</c:v>
                </c:pt>
                <c:pt idx="3343">
                  <c:v>43026.333333325223</c:v>
                </c:pt>
                <c:pt idx="3344">
                  <c:v>43026.374999991887</c:v>
                </c:pt>
                <c:pt idx="3345">
                  <c:v>43026.416666658552</c:v>
                </c:pt>
                <c:pt idx="3346">
                  <c:v>43026.458333325216</c:v>
                </c:pt>
                <c:pt idx="3347">
                  <c:v>43026.49999999188</c:v>
                </c:pt>
                <c:pt idx="3348">
                  <c:v>43026.541666658544</c:v>
                </c:pt>
                <c:pt idx="3349">
                  <c:v>43026.583333325209</c:v>
                </c:pt>
                <c:pt idx="3350">
                  <c:v>43026.624999991873</c:v>
                </c:pt>
                <c:pt idx="3351">
                  <c:v>43026.666666658537</c:v>
                </c:pt>
                <c:pt idx="3352">
                  <c:v>43026.708333325201</c:v>
                </c:pt>
                <c:pt idx="3353">
                  <c:v>43026.749999991865</c:v>
                </c:pt>
                <c:pt idx="3354">
                  <c:v>43026.79166665853</c:v>
                </c:pt>
                <c:pt idx="3355">
                  <c:v>43026.833333325194</c:v>
                </c:pt>
                <c:pt idx="3356">
                  <c:v>43026.874999991858</c:v>
                </c:pt>
                <c:pt idx="3357">
                  <c:v>43026.916666658522</c:v>
                </c:pt>
                <c:pt idx="3358">
                  <c:v>43026.958333325187</c:v>
                </c:pt>
                <c:pt idx="3359">
                  <c:v>43026.999999991851</c:v>
                </c:pt>
                <c:pt idx="3360">
                  <c:v>43027.041666658515</c:v>
                </c:pt>
                <c:pt idx="3361">
                  <c:v>43027.083333325179</c:v>
                </c:pt>
                <c:pt idx="3362">
                  <c:v>43027.124999991844</c:v>
                </c:pt>
                <c:pt idx="3363">
                  <c:v>43027.166666658508</c:v>
                </c:pt>
                <c:pt idx="3364">
                  <c:v>43027.208333325172</c:v>
                </c:pt>
                <c:pt idx="3365">
                  <c:v>43027.249999991836</c:v>
                </c:pt>
                <c:pt idx="3366">
                  <c:v>43027.291666658501</c:v>
                </c:pt>
                <c:pt idx="3367">
                  <c:v>43027.333333325165</c:v>
                </c:pt>
                <c:pt idx="3368">
                  <c:v>43027.374999991829</c:v>
                </c:pt>
                <c:pt idx="3369">
                  <c:v>43027.416666658493</c:v>
                </c:pt>
                <c:pt idx="3370">
                  <c:v>43027.458333325158</c:v>
                </c:pt>
                <c:pt idx="3371">
                  <c:v>43027.499999991822</c:v>
                </c:pt>
                <c:pt idx="3372">
                  <c:v>43027.541666658486</c:v>
                </c:pt>
                <c:pt idx="3373">
                  <c:v>43027.58333332515</c:v>
                </c:pt>
                <c:pt idx="3374">
                  <c:v>43027.624999991815</c:v>
                </c:pt>
                <c:pt idx="3375">
                  <c:v>43027.666666658479</c:v>
                </c:pt>
                <c:pt idx="3376">
                  <c:v>43027.708333325143</c:v>
                </c:pt>
                <c:pt idx="3377">
                  <c:v>43027.749999991807</c:v>
                </c:pt>
                <c:pt idx="3378">
                  <c:v>43027.791666658472</c:v>
                </c:pt>
                <c:pt idx="3379">
                  <c:v>43027.833333325136</c:v>
                </c:pt>
                <c:pt idx="3380">
                  <c:v>43027.8749999918</c:v>
                </c:pt>
                <c:pt idx="3381">
                  <c:v>43027.916666658464</c:v>
                </c:pt>
                <c:pt idx="3382">
                  <c:v>43027.958333325128</c:v>
                </c:pt>
                <c:pt idx="3383">
                  <c:v>43027.999999991793</c:v>
                </c:pt>
                <c:pt idx="3384">
                  <c:v>43028.041666658457</c:v>
                </c:pt>
                <c:pt idx="3385">
                  <c:v>43028.083333325121</c:v>
                </c:pt>
                <c:pt idx="3386">
                  <c:v>43028.124999991785</c:v>
                </c:pt>
                <c:pt idx="3387">
                  <c:v>43028.16666665845</c:v>
                </c:pt>
                <c:pt idx="3388">
                  <c:v>43028.208333325114</c:v>
                </c:pt>
                <c:pt idx="3389">
                  <c:v>43028.249999991778</c:v>
                </c:pt>
                <c:pt idx="3390">
                  <c:v>43028.291666658442</c:v>
                </c:pt>
                <c:pt idx="3391">
                  <c:v>43028.333333325107</c:v>
                </c:pt>
                <c:pt idx="3392">
                  <c:v>43028.374999991771</c:v>
                </c:pt>
                <c:pt idx="3393">
                  <c:v>43028.416666658435</c:v>
                </c:pt>
                <c:pt idx="3394">
                  <c:v>43028.458333325099</c:v>
                </c:pt>
                <c:pt idx="3395">
                  <c:v>43028.499999991764</c:v>
                </c:pt>
                <c:pt idx="3396">
                  <c:v>43028.541666658428</c:v>
                </c:pt>
                <c:pt idx="3397">
                  <c:v>43028.583333325092</c:v>
                </c:pt>
                <c:pt idx="3398">
                  <c:v>43028.624999991756</c:v>
                </c:pt>
                <c:pt idx="3399">
                  <c:v>43028.666666658421</c:v>
                </c:pt>
                <c:pt idx="3400">
                  <c:v>43028.708333325085</c:v>
                </c:pt>
                <c:pt idx="3401">
                  <c:v>43028.749999991749</c:v>
                </c:pt>
                <c:pt idx="3402">
                  <c:v>43028.791666658413</c:v>
                </c:pt>
                <c:pt idx="3403">
                  <c:v>43028.833333325078</c:v>
                </c:pt>
                <c:pt idx="3404">
                  <c:v>43028.874999991742</c:v>
                </c:pt>
                <c:pt idx="3405">
                  <c:v>43028.916666658406</c:v>
                </c:pt>
                <c:pt idx="3406">
                  <c:v>43028.95833332507</c:v>
                </c:pt>
                <c:pt idx="3407">
                  <c:v>43028.999999991735</c:v>
                </c:pt>
                <c:pt idx="3408">
                  <c:v>43029.041666658399</c:v>
                </c:pt>
                <c:pt idx="3409">
                  <c:v>43029.083333325063</c:v>
                </c:pt>
                <c:pt idx="3410">
                  <c:v>43029.124999991727</c:v>
                </c:pt>
                <c:pt idx="3411">
                  <c:v>43029.166666658391</c:v>
                </c:pt>
                <c:pt idx="3412">
                  <c:v>43029.208333325056</c:v>
                </c:pt>
                <c:pt idx="3413">
                  <c:v>43029.24999999172</c:v>
                </c:pt>
                <c:pt idx="3414">
                  <c:v>43029.291666658384</c:v>
                </c:pt>
                <c:pt idx="3415">
                  <c:v>43029.333333325048</c:v>
                </c:pt>
                <c:pt idx="3416">
                  <c:v>43029.374999991713</c:v>
                </c:pt>
                <c:pt idx="3417">
                  <c:v>43029.416666658377</c:v>
                </c:pt>
                <c:pt idx="3418">
                  <c:v>43029.458333325041</c:v>
                </c:pt>
                <c:pt idx="3419">
                  <c:v>43029.499999991705</c:v>
                </c:pt>
                <c:pt idx="3420">
                  <c:v>43029.54166665837</c:v>
                </c:pt>
                <c:pt idx="3421">
                  <c:v>43029.583333325034</c:v>
                </c:pt>
                <c:pt idx="3422">
                  <c:v>43029.624999991698</c:v>
                </c:pt>
                <c:pt idx="3423">
                  <c:v>43029.666666658362</c:v>
                </c:pt>
                <c:pt idx="3424">
                  <c:v>43029.708333325027</c:v>
                </c:pt>
                <c:pt idx="3425">
                  <c:v>43029.749999991691</c:v>
                </c:pt>
                <c:pt idx="3426">
                  <c:v>43029.791666658355</c:v>
                </c:pt>
                <c:pt idx="3427">
                  <c:v>43029.833333325019</c:v>
                </c:pt>
                <c:pt idx="3428">
                  <c:v>43029.874999991684</c:v>
                </c:pt>
                <c:pt idx="3429">
                  <c:v>43029.916666658348</c:v>
                </c:pt>
                <c:pt idx="3430">
                  <c:v>43029.958333325012</c:v>
                </c:pt>
                <c:pt idx="3431">
                  <c:v>43029.999999991676</c:v>
                </c:pt>
                <c:pt idx="3432">
                  <c:v>43030.041666658341</c:v>
                </c:pt>
                <c:pt idx="3433">
                  <c:v>43030.083333325005</c:v>
                </c:pt>
                <c:pt idx="3434">
                  <c:v>43030.124999991669</c:v>
                </c:pt>
                <c:pt idx="3435">
                  <c:v>43030.166666658333</c:v>
                </c:pt>
                <c:pt idx="3436">
                  <c:v>43030.208333324998</c:v>
                </c:pt>
                <c:pt idx="3437">
                  <c:v>43030.249999991662</c:v>
                </c:pt>
                <c:pt idx="3438">
                  <c:v>43030.291666658326</c:v>
                </c:pt>
                <c:pt idx="3439">
                  <c:v>43030.33333332499</c:v>
                </c:pt>
                <c:pt idx="3440">
                  <c:v>43030.374999991654</c:v>
                </c:pt>
                <c:pt idx="3441">
                  <c:v>43030.416666658319</c:v>
                </c:pt>
                <c:pt idx="3442">
                  <c:v>43030.458333324983</c:v>
                </c:pt>
                <c:pt idx="3443">
                  <c:v>43030.499999991647</c:v>
                </c:pt>
                <c:pt idx="3444">
                  <c:v>43030.541666658311</c:v>
                </c:pt>
                <c:pt idx="3445">
                  <c:v>43030.583333324976</c:v>
                </c:pt>
                <c:pt idx="3446">
                  <c:v>43030.62499999164</c:v>
                </c:pt>
                <c:pt idx="3447">
                  <c:v>43030.666666658304</c:v>
                </c:pt>
                <c:pt idx="3448">
                  <c:v>43030.708333324968</c:v>
                </c:pt>
                <c:pt idx="3449">
                  <c:v>43030.749999991633</c:v>
                </c:pt>
                <c:pt idx="3450">
                  <c:v>43030.791666658297</c:v>
                </c:pt>
                <c:pt idx="3451">
                  <c:v>43030.833333324961</c:v>
                </c:pt>
                <c:pt idx="3452">
                  <c:v>43030.874999991625</c:v>
                </c:pt>
                <c:pt idx="3453">
                  <c:v>43030.91666665829</c:v>
                </c:pt>
                <c:pt idx="3454">
                  <c:v>43030.958333324954</c:v>
                </c:pt>
                <c:pt idx="3455">
                  <c:v>43030.999999991618</c:v>
                </c:pt>
                <c:pt idx="3456">
                  <c:v>43031.041666658282</c:v>
                </c:pt>
                <c:pt idx="3457">
                  <c:v>43031.083333324947</c:v>
                </c:pt>
                <c:pt idx="3458">
                  <c:v>43031.124999991611</c:v>
                </c:pt>
                <c:pt idx="3459">
                  <c:v>43031.166666658275</c:v>
                </c:pt>
                <c:pt idx="3460">
                  <c:v>43031.208333324939</c:v>
                </c:pt>
                <c:pt idx="3461">
                  <c:v>43031.249999991604</c:v>
                </c:pt>
                <c:pt idx="3462">
                  <c:v>43031.291666658268</c:v>
                </c:pt>
                <c:pt idx="3463">
                  <c:v>43031.333333324932</c:v>
                </c:pt>
                <c:pt idx="3464">
                  <c:v>43031.374999991596</c:v>
                </c:pt>
                <c:pt idx="3465">
                  <c:v>43031.416666658261</c:v>
                </c:pt>
                <c:pt idx="3466">
                  <c:v>43031.458333324925</c:v>
                </c:pt>
                <c:pt idx="3467">
                  <c:v>43031.499999991589</c:v>
                </c:pt>
                <c:pt idx="3468">
                  <c:v>43031.541666658253</c:v>
                </c:pt>
                <c:pt idx="3469">
                  <c:v>43031.583333324917</c:v>
                </c:pt>
                <c:pt idx="3470">
                  <c:v>43031.624999991582</c:v>
                </c:pt>
                <c:pt idx="3471">
                  <c:v>43031.666666658246</c:v>
                </c:pt>
                <c:pt idx="3472">
                  <c:v>43031.70833332491</c:v>
                </c:pt>
                <c:pt idx="3473">
                  <c:v>43031.749999991574</c:v>
                </c:pt>
                <c:pt idx="3474">
                  <c:v>43031.791666658239</c:v>
                </c:pt>
                <c:pt idx="3475">
                  <c:v>43031.833333324903</c:v>
                </c:pt>
                <c:pt idx="3476">
                  <c:v>43031.874999991567</c:v>
                </c:pt>
                <c:pt idx="3477">
                  <c:v>43031.916666658231</c:v>
                </c:pt>
                <c:pt idx="3478">
                  <c:v>43031.958333324896</c:v>
                </c:pt>
                <c:pt idx="3479">
                  <c:v>43031.99999999156</c:v>
                </c:pt>
                <c:pt idx="3480">
                  <c:v>43032.041666658224</c:v>
                </c:pt>
                <c:pt idx="3481">
                  <c:v>43032.083333324888</c:v>
                </c:pt>
                <c:pt idx="3482">
                  <c:v>43032.124999991553</c:v>
                </c:pt>
                <c:pt idx="3483">
                  <c:v>43032.166666658217</c:v>
                </c:pt>
                <c:pt idx="3484">
                  <c:v>43032.208333324881</c:v>
                </c:pt>
                <c:pt idx="3485">
                  <c:v>43032.249999991545</c:v>
                </c:pt>
                <c:pt idx="3486">
                  <c:v>43032.29166665821</c:v>
                </c:pt>
                <c:pt idx="3487">
                  <c:v>43032.333333324874</c:v>
                </c:pt>
                <c:pt idx="3488">
                  <c:v>43032.374999991538</c:v>
                </c:pt>
                <c:pt idx="3489">
                  <c:v>43032.416666658202</c:v>
                </c:pt>
                <c:pt idx="3490">
                  <c:v>43032.458333324867</c:v>
                </c:pt>
                <c:pt idx="3491">
                  <c:v>43032.499999991531</c:v>
                </c:pt>
                <c:pt idx="3492">
                  <c:v>43032.541666658195</c:v>
                </c:pt>
                <c:pt idx="3493">
                  <c:v>43032.583333324859</c:v>
                </c:pt>
                <c:pt idx="3494">
                  <c:v>43032.624999991524</c:v>
                </c:pt>
                <c:pt idx="3495">
                  <c:v>43032.666666658188</c:v>
                </c:pt>
                <c:pt idx="3496">
                  <c:v>43032.708333324852</c:v>
                </c:pt>
                <c:pt idx="3497">
                  <c:v>43032.749999991516</c:v>
                </c:pt>
                <c:pt idx="3498">
                  <c:v>43032.79166665818</c:v>
                </c:pt>
                <c:pt idx="3499">
                  <c:v>43032.833333324845</c:v>
                </c:pt>
                <c:pt idx="3500">
                  <c:v>43032.874999991509</c:v>
                </c:pt>
                <c:pt idx="3501">
                  <c:v>43032.916666658173</c:v>
                </c:pt>
                <c:pt idx="3502">
                  <c:v>43032.958333324837</c:v>
                </c:pt>
                <c:pt idx="3503">
                  <c:v>43032.999999991502</c:v>
                </c:pt>
                <c:pt idx="3504">
                  <c:v>43033.041666658166</c:v>
                </c:pt>
                <c:pt idx="3505">
                  <c:v>43033.08333332483</c:v>
                </c:pt>
                <c:pt idx="3506">
                  <c:v>43033.124999991494</c:v>
                </c:pt>
                <c:pt idx="3507">
                  <c:v>43033.166666658159</c:v>
                </c:pt>
                <c:pt idx="3508">
                  <c:v>43033.208333324823</c:v>
                </c:pt>
                <c:pt idx="3509">
                  <c:v>43033.249999991487</c:v>
                </c:pt>
                <c:pt idx="3510">
                  <c:v>43033.291666658151</c:v>
                </c:pt>
                <c:pt idx="3511">
                  <c:v>43033.333333324816</c:v>
                </c:pt>
                <c:pt idx="3512">
                  <c:v>43033.37499999148</c:v>
                </c:pt>
                <c:pt idx="3513">
                  <c:v>43033.416666658144</c:v>
                </c:pt>
                <c:pt idx="3514">
                  <c:v>43033.458333324808</c:v>
                </c:pt>
                <c:pt idx="3515">
                  <c:v>43033.499999991473</c:v>
                </c:pt>
                <c:pt idx="3516">
                  <c:v>43033.541666658137</c:v>
                </c:pt>
                <c:pt idx="3517">
                  <c:v>43033.583333324801</c:v>
                </c:pt>
                <c:pt idx="3518">
                  <c:v>43033.624999991465</c:v>
                </c:pt>
                <c:pt idx="3519">
                  <c:v>43033.66666665813</c:v>
                </c:pt>
                <c:pt idx="3520">
                  <c:v>43033.708333324794</c:v>
                </c:pt>
                <c:pt idx="3521">
                  <c:v>43033.749999991458</c:v>
                </c:pt>
                <c:pt idx="3522">
                  <c:v>43033.791666658122</c:v>
                </c:pt>
                <c:pt idx="3523">
                  <c:v>43033.833333324787</c:v>
                </c:pt>
                <c:pt idx="3524">
                  <c:v>43033.874999991451</c:v>
                </c:pt>
                <c:pt idx="3525">
                  <c:v>43033.916666658115</c:v>
                </c:pt>
                <c:pt idx="3526">
                  <c:v>43033.958333324779</c:v>
                </c:pt>
                <c:pt idx="3527">
                  <c:v>43033.999999991443</c:v>
                </c:pt>
                <c:pt idx="3528">
                  <c:v>43034.041666658108</c:v>
                </c:pt>
                <c:pt idx="3529">
                  <c:v>43034.083333324772</c:v>
                </c:pt>
                <c:pt idx="3530">
                  <c:v>43034.124999991436</c:v>
                </c:pt>
                <c:pt idx="3531">
                  <c:v>43034.1666666581</c:v>
                </c:pt>
                <c:pt idx="3532">
                  <c:v>43034.208333324765</c:v>
                </c:pt>
                <c:pt idx="3533">
                  <c:v>43034.249999991429</c:v>
                </c:pt>
                <c:pt idx="3534">
                  <c:v>43034.291666658093</c:v>
                </c:pt>
                <c:pt idx="3535">
                  <c:v>43034.333333324757</c:v>
                </c:pt>
                <c:pt idx="3536">
                  <c:v>43034.374999991422</c:v>
                </c:pt>
                <c:pt idx="3537">
                  <c:v>43034.416666658086</c:v>
                </c:pt>
                <c:pt idx="3538">
                  <c:v>43034.45833332475</c:v>
                </c:pt>
                <c:pt idx="3539">
                  <c:v>43034.499999991414</c:v>
                </c:pt>
                <c:pt idx="3540">
                  <c:v>43034.541666658079</c:v>
                </c:pt>
                <c:pt idx="3541">
                  <c:v>43034.583333324743</c:v>
                </c:pt>
                <c:pt idx="3542">
                  <c:v>43034.624999991407</c:v>
                </c:pt>
                <c:pt idx="3543">
                  <c:v>43034.666666658071</c:v>
                </c:pt>
                <c:pt idx="3544">
                  <c:v>43034.708333324736</c:v>
                </c:pt>
                <c:pt idx="3545">
                  <c:v>43034.7499999914</c:v>
                </c:pt>
                <c:pt idx="3546">
                  <c:v>43034.791666658064</c:v>
                </c:pt>
                <c:pt idx="3547">
                  <c:v>43034.833333324728</c:v>
                </c:pt>
                <c:pt idx="3548">
                  <c:v>43034.874999991393</c:v>
                </c:pt>
                <c:pt idx="3549">
                  <c:v>43034.916666658057</c:v>
                </c:pt>
                <c:pt idx="3550">
                  <c:v>43034.958333324721</c:v>
                </c:pt>
                <c:pt idx="3551">
                  <c:v>43034.999999991385</c:v>
                </c:pt>
                <c:pt idx="3552">
                  <c:v>43035.04166665805</c:v>
                </c:pt>
                <c:pt idx="3553">
                  <c:v>43035.083333324714</c:v>
                </c:pt>
                <c:pt idx="3554">
                  <c:v>43035.124999991378</c:v>
                </c:pt>
                <c:pt idx="3555">
                  <c:v>43035.166666658042</c:v>
                </c:pt>
                <c:pt idx="3556">
                  <c:v>43035.208333324706</c:v>
                </c:pt>
                <c:pt idx="3557">
                  <c:v>43035.249999991371</c:v>
                </c:pt>
                <c:pt idx="3558">
                  <c:v>43035.291666658035</c:v>
                </c:pt>
                <c:pt idx="3559">
                  <c:v>43035.333333324699</c:v>
                </c:pt>
                <c:pt idx="3560">
                  <c:v>43035.374999991363</c:v>
                </c:pt>
                <c:pt idx="3561">
                  <c:v>43035.416666658028</c:v>
                </c:pt>
                <c:pt idx="3562">
                  <c:v>43035.458333324692</c:v>
                </c:pt>
                <c:pt idx="3563">
                  <c:v>43035.499999991356</c:v>
                </c:pt>
                <c:pt idx="3564">
                  <c:v>43035.54166665802</c:v>
                </c:pt>
                <c:pt idx="3565">
                  <c:v>43035.583333324685</c:v>
                </c:pt>
                <c:pt idx="3566">
                  <c:v>43035.624999991349</c:v>
                </c:pt>
                <c:pt idx="3567">
                  <c:v>43035.666666658013</c:v>
                </c:pt>
                <c:pt idx="3568">
                  <c:v>43035.708333324677</c:v>
                </c:pt>
                <c:pt idx="3569">
                  <c:v>43035.749999991342</c:v>
                </c:pt>
                <c:pt idx="3570">
                  <c:v>43035.791666658006</c:v>
                </c:pt>
                <c:pt idx="3571">
                  <c:v>43035.83333332467</c:v>
                </c:pt>
                <c:pt idx="3572">
                  <c:v>43035.874999991334</c:v>
                </c:pt>
                <c:pt idx="3573">
                  <c:v>43035.916666657999</c:v>
                </c:pt>
                <c:pt idx="3574">
                  <c:v>43035.958333324663</c:v>
                </c:pt>
                <c:pt idx="3575">
                  <c:v>43035.999999991327</c:v>
                </c:pt>
                <c:pt idx="3576">
                  <c:v>43036.041666657991</c:v>
                </c:pt>
                <c:pt idx="3577">
                  <c:v>43036.083333324656</c:v>
                </c:pt>
                <c:pt idx="3578">
                  <c:v>43036.12499999132</c:v>
                </c:pt>
                <c:pt idx="3579">
                  <c:v>43036.166666657984</c:v>
                </c:pt>
                <c:pt idx="3580">
                  <c:v>43036.208333324648</c:v>
                </c:pt>
                <c:pt idx="3581">
                  <c:v>43036.249999991313</c:v>
                </c:pt>
                <c:pt idx="3582">
                  <c:v>43036.291666657977</c:v>
                </c:pt>
                <c:pt idx="3583">
                  <c:v>43036.333333324641</c:v>
                </c:pt>
                <c:pt idx="3584">
                  <c:v>43036.374999991305</c:v>
                </c:pt>
                <c:pt idx="3585">
                  <c:v>43036.416666657969</c:v>
                </c:pt>
                <c:pt idx="3586">
                  <c:v>43036.458333324634</c:v>
                </c:pt>
                <c:pt idx="3587">
                  <c:v>43036.499999991298</c:v>
                </c:pt>
                <c:pt idx="3588">
                  <c:v>43036.541666657962</c:v>
                </c:pt>
                <c:pt idx="3589">
                  <c:v>43036.583333324626</c:v>
                </c:pt>
                <c:pt idx="3590">
                  <c:v>43036.624999991291</c:v>
                </c:pt>
                <c:pt idx="3591">
                  <c:v>43036.666666657955</c:v>
                </c:pt>
                <c:pt idx="3592">
                  <c:v>43036.708333324619</c:v>
                </c:pt>
                <c:pt idx="3593">
                  <c:v>43036.749999991283</c:v>
                </c:pt>
                <c:pt idx="3594">
                  <c:v>43036.791666657948</c:v>
                </c:pt>
                <c:pt idx="3595">
                  <c:v>43036.833333324612</c:v>
                </c:pt>
                <c:pt idx="3596">
                  <c:v>43036.874999991276</c:v>
                </c:pt>
                <c:pt idx="3597">
                  <c:v>43036.91666665794</c:v>
                </c:pt>
                <c:pt idx="3598">
                  <c:v>43036.958333324605</c:v>
                </c:pt>
                <c:pt idx="3599">
                  <c:v>43036.999999991269</c:v>
                </c:pt>
                <c:pt idx="3600">
                  <c:v>43037.041666657933</c:v>
                </c:pt>
                <c:pt idx="3601">
                  <c:v>43037.083333324597</c:v>
                </c:pt>
                <c:pt idx="3602">
                  <c:v>43037.124999991262</c:v>
                </c:pt>
                <c:pt idx="3603">
                  <c:v>43037.166666657926</c:v>
                </c:pt>
                <c:pt idx="3604">
                  <c:v>43037.20833332459</c:v>
                </c:pt>
                <c:pt idx="3605">
                  <c:v>43037.249999991254</c:v>
                </c:pt>
                <c:pt idx="3606">
                  <c:v>43037.291666657919</c:v>
                </c:pt>
                <c:pt idx="3607">
                  <c:v>43037.333333324583</c:v>
                </c:pt>
                <c:pt idx="3608">
                  <c:v>43037.374999991247</c:v>
                </c:pt>
                <c:pt idx="3609">
                  <c:v>43037.416666657911</c:v>
                </c:pt>
                <c:pt idx="3610">
                  <c:v>43037.458333324576</c:v>
                </c:pt>
                <c:pt idx="3611">
                  <c:v>43037.49999999124</c:v>
                </c:pt>
                <c:pt idx="3612">
                  <c:v>43037.541666657904</c:v>
                </c:pt>
                <c:pt idx="3613">
                  <c:v>43037.583333324568</c:v>
                </c:pt>
                <c:pt idx="3614">
                  <c:v>43037.624999991232</c:v>
                </c:pt>
                <c:pt idx="3615">
                  <c:v>43037.666666657897</c:v>
                </c:pt>
                <c:pt idx="3616">
                  <c:v>43037.708333324561</c:v>
                </c:pt>
                <c:pt idx="3617">
                  <c:v>43037.749999991225</c:v>
                </c:pt>
                <c:pt idx="3618">
                  <c:v>43037.791666657889</c:v>
                </c:pt>
                <c:pt idx="3619">
                  <c:v>43037.833333324554</c:v>
                </c:pt>
                <c:pt idx="3620">
                  <c:v>43037.874999991218</c:v>
                </c:pt>
                <c:pt idx="3621">
                  <c:v>43037.916666657882</c:v>
                </c:pt>
                <c:pt idx="3622">
                  <c:v>43037.958333324546</c:v>
                </c:pt>
                <c:pt idx="3623">
                  <c:v>43037.999999991211</c:v>
                </c:pt>
                <c:pt idx="3624">
                  <c:v>43038.041666657875</c:v>
                </c:pt>
                <c:pt idx="3625">
                  <c:v>43038.083333324539</c:v>
                </c:pt>
                <c:pt idx="3626">
                  <c:v>43038.124999991203</c:v>
                </c:pt>
                <c:pt idx="3627">
                  <c:v>43038.166666657868</c:v>
                </c:pt>
                <c:pt idx="3628">
                  <c:v>43038.208333324532</c:v>
                </c:pt>
                <c:pt idx="3629">
                  <c:v>43038.249999991196</c:v>
                </c:pt>
                <c:pt idx="3630">
                  <c:v>43038.29166665786</c:v>
                </c:pt>
                <c:pt idx="3631">
                  <c:v>43038.333333324525</c:v>
                </c:pt>
                <c:pt idx="3632">
                  <c:v>43038.374999991189</c:v>
                </c:pt>
                <c:pt idx="3633">
                  <c:v>43038.416666657853</c:v>
                </c:pt>
                <c:pt idx="3634">
                  <c:v>43038.458333324517</c:v>
                </c:pt>
                <c:pt idx="3635">
                  <c:v>43038.499999991182</c:v>
                </c:pt>
                <c:pt idx="3636">
                  <c:v>43038.541666657846</c:v>
                </c:pt>
                <c:pt idx="3637">
                  <c:v>43038.58333332451</c:v>
                </c:pt>
                <c:pt idx="3638">
                  <c:v>43038.624999991174</c:v>
                </c:pt>
                <c:pt idx="3639">
                  <c:v>43038.666666657839</c:v>
                </c:pt>
                <c:pt idx="3640">
                  <c:v>43038.708333324503</c:v>
                </c:pt>
                <c:pt idx="3641">
                  <c:v>43038.749999991167</c:v>
                </c:pt>
                <c:pt idx="3642">
                  <c:v>43038.791666657831</c:v>
                </c:pt>
                <c:pt idx="3643">
                  <c:v>43038.833333324495</c:v>
                </c:pt>
                <c:pt idx="3644">
                  <c:v>43038.87499999116</c:v>
                </c:pt>
                <c:pt idx="3645">
                  <c:v>43038.916666657824</c:v>
                </c:pt>
                <c:pt idx="3646">
                  <c:v>43038.958333324488</c:v>
                </c:pt>
                <c:pt idx="3647">
                  <c:v>43038.999999991152</c:v>
                </c:pt>
                <c:pt idx="3648">
                  <c:v>43039.041666657817</c:v>
                </c:pt>
                <c:pt idx="3649">
                  <c:v>43039.083333324481</c:v>
                </c:pt>
                <c:pt idx="3650">
                  <c:v>43039.124999991145</c:v>
                </c:pt>
                <c:pt idx="3651">
                  <c:v>43039.166666657809</c:v>
                </c:pt>
                <c:pt idx="3652">
                  <c:v>43039.208333324474</c:v>
                </c:pt>
                <c:pt idx="3653">
                  <c:v>43039.249999991138</c:v>
                </c:pt>
                <c:pt idx="3654">
                  <c:v>43039.291666657802</c:v>
                </c:pt>
                <c:pt idx="3655">
                  <c:v>43039.333333324466</c:v>
                </c:pt>
                <c:pt idx="3656">
                  <c:v>43039.374999991131</c:v>
                </c:pt>
                <c:pt idx="3657">
                  <c:v>43039.416666657795</c:v>
                </c:pt>
                <c:pt idx="3658">
                  <c:v>43039.458333324459</c:v>
                </c:pt>
                <c:pt idx="3659">
                  <c:v>43039.499999991123</c:v>
                </c:pt>
                <c:pt idx="3660">
                  <c:v>43039.541666657788</c:v>
                </c:pt>
                <c:pt idx="3661">
                  <c:v>43039.583333324452</c:v>
                </c:pt>
                <c:pt idx="3662">
                  <c:v>43039.624999991116</c:v>
                </c:pt>
                <c:pt idx="3663">
                  <c:v>43039.66666665778</c:v>
                </c:pt>
                <c:pt idx="3664">
                  <c:v>43039.708333324445</c:v>
                </c:pt>
                <c:pt idx="3665">
                  <c:v>43039.749999991109</c:v>
                </c:pt>
                <c:pt idx="3666">
                  <c:v>43039.791666657773</c:v>
                </c:pt>
                <c:pt idx="3667">
                  <c:v>43039.833333324437</c:v>
                </c:pt>
                <c:pt idx="3668">
                  <c:v>43039.874999991102</c:v>
                </c:pt>
                <c:pt idx="3669">
                  <c:v>43039.916666657766</c:v>
                </c:pt>
                <c:pt idx="3670">
                  <c:v>43039.95833332443</c:v>
                </c:pt>
                <c:pt idx="3671">
                  <c:v>43039.999999991094</c:v>
                </c:pt>
                <c:pt idx="3672">
                  <c:v>43040.041666657758</c:v>
                </c:pt>
                <c:pt idx="3673">
                  <c:v>43040.083333324423</c:v>
                </c:pt>
                <c:pt idx="3674">
                  <c:v>43040.124999991087</c:v>
                </c:pt>
                <c:pt idx="3675">
                  <c:v>43040.166666657751</c:v>
                </c:pt>
                <c:pt idx="3676">
                  <c:v>43040.208333324415</c:v>
                </c:pt>
                <c:pt idx="3677">
                  <c:v>43040.24999999108</c:v>
                </c:pt>
                <c:pt idx="3678">
                  <c:v>43040.291666657744</c:v>
                </c:pt>
                <c:pt idx="3679">
                  <c:v>43040.333333324408</c:v>
                </c:pt>
                <c:pt idx="3680">
                  <c:v>43040.374999991072</c:v>
                </c:pt>
                <c:pt idx="3681">
                  <c:v>43040.416666657737</c:v>
                </c:pt>
                <c:pt idx="3682">
                  <c:v>43040.458333324401</c:v>
                </c:pt>
                <c:pt idx="3683">
                  <c:v>43040.499999991065</c:v>
                </c:pt>
                <c:pt idx="3684">
                  <c:v>43040.541666657729</c:v>
                </c:pt>
                <c:pt idx="3685">
                  <c:v>43040.583333324394</c:v>
                </c:pt>
                <c:pt idx="3686">
                  <c:v>43040.624999991058</c:v>
                </c:pt>
                <c:pt idx="3687">
                  <c:v>43040.666666657722</c:v>
                </c:pt>
                <c:pt idx="3688">
                  <c:v>43040.708333324386</c:v>
                </c:pt>
                <c:pt idx="3689">
                  <c:v>43040.749999991051</c:v>
                </c:pt>
                <c:pt idx="3690">
                  <c:v>43040.791666657715</c:v>
                </c:pt>
                <c:pt idx="3691">
                  <c:v>43040.833333324379</c:v>
                </c:pt>
                <c:pt idx="3692">
                  <c:v>43040.874999991043</c:v>
                </c:pt>
                <c:pt idx="3693">
                  <c:v>43040.916666657708</c:v>
                </c:pt>
                <c:pt idx="3694">
                  <c:v>43040.958333324372</c:v>
                </c:pt>
                <c:pt idx="3695">
                  <c:v>43040.999999991036</c:v>
                </c:pt>
                <c:pt idx="3696">
                  <c:v>43041.0416666577</c:v>
                </c:pt>
                <c:pt idx="3697">
                  <c:v>43041.083333324365</c:v>
                </c:pt>
                <c:pt idx="3698">
                  <c:v>43041.124999991029</c:v>
                </c:pt>
                <c:pt idx="3699">
                  <c:v>43041.166666657693</c:v>
                </c:pt>
                <c:pt idx="3700">
                  <c:v>43041.208333324357</c:v>
                </c:pt>
                <c:pt idx="3701">
                  <c:v>43041.249999991021</c:v>
                </c:pt>
                <c:pt idx="3702">
                  <c:v>43041.291666657686</c:v>
                </c:pt>
                <c:pt idx="3703">
                  <c:v>43041.33333332435</c:v>
                </c:pt>
                <c:pt idx="3704">
                  <c:v>43041.374999991014</c:v>
                </c:pt>
                <c:pt idx="3705">
                  <c:v>43041.416666657678</c:v>
                </c:pt>
                <c:pt idx="3706">
                  <c:v>43041.458333324343</c:v>
                </c:pt>
                <c:pt idx="3707">
                  <c:v>43041.499999991007</c:v>
                </c:pt>
                <c:pt idx="3708">
                  <c:v>43041.541666657671</c:v>
                </c:pt>
                <c:pt idx="3709">
                  <c:v>43041.583333324335</c:v>
                </c:pt>
                <c:pt idx="3710">
                  <c:v>43041.624999991</c:v>
                </c:pt>
                <c:pt idx="3711">
                  <c:v>43041.666666657664</c:v>
                </c:pt>
                <c:pt idx="3712">
                  <c:v>43041.708333324328</c:v>
                </c:pt>
                <c:pt idx="3713">
                  <c:v>43041.749999990992</c:v>
                </c:pt>
                <c:pt idx="3714">
                  <c:v>43041.791666657657</c:v>
                </c:pt>
                <c:pt idx="3715">
                  <c:v>43041.833333324321</c:v>
                </c:pt>
                <c:pt idx="3716">
                  <c:v>43041.874999990985</c:v>
                </c:pt>
                <c:pt idx="3717">
                  <c:v>43041.916666657649</c:v>
                </c:pt>
                <c:pt idx="3718">
                  <c:v>43041.958333324314</c:v>
                </c:pt>
                <c:pt idx="3719">
                  <c:v>43041.999999990978</c:v>
                </c:pt>
                <c:pt idx="3720">
                  <c:v>43042.041666657642</c:v>
                </c:pt>
                <c:pt idx="3721">
                  <c:v>43042.083333324306</c:v>
                </c:pt>
                <c:pt idx="3722">
                  <c:v>43042.124999990971</c:v>
                </c:pt>
                <c:pt idx="3723">
                  <c:v>43042.166666657635</c:v>
                </c:pt>
                <c:pt idx="3724">
                  <c:v>43042.208333324299</c:v>
                </c:pt>
                <c:pt idx="3725">
                  <c:v>43042.249999990963</c:v>
                </c:pt>
                <c:pt idx="3726">
                  <c:v>43042.291666657628</c:v>
                </c:pt>
                <c:pt idx="3727">
                  <c:v>43042.333333324292</c:v>
                </c:pt>
                <c:pt idx="3728">
                  <c:v>43042.374999990956</c:v>
                </c:pt>
                <c:pt idx="3729">
                  <c:v>43042.41666665762</c:v>
                </c:pt>
                <c:pt idx="3730">
                  <c:v>43042.458333324284</c:v>
                </c:pt>
                <c:pt idx="3731">
                  <c:v>43042.499999990949</c:v>
                </c:pt>
                <c:pt idx="3732">
                  <c:v>43042.541666657613</c:v>
                </c:pt>
                <c:pt idx="3733">
                  <c:v>43042.583333324277</c:v>
                </c:pt>
                <c:pt idx="3734">
                  <c:v>43042.624999990941</c:v>
                </c:pt>
                <c:pt idx="3735">
                  <c:v>43042.666666657606</c:v>
                </c:pt>
                <c:pt idx="3736">
                  <c:v>43042.70833332427</c:v>
                </c:pt>
                <c:pt idx="3737">
                  <c:v>43042.749999990934</c:v>
                </c:pt>
                <c:pt idx="3738">
                  <c:v>43042.791666657598</c:v>
                </c:pt>
                <c:pt idx="3739">
                  <c:v>43042.833333324263</c:v>
                </c:pt>
                <c:pt idx="3740">
                  <c:v>43042.874999990927</c:v>
                </c:pt>
                <c:pt idx="3741">
                  <c:v>43042.916666657591</c:v>
                </c:pt>
                <c:pt idx="3742">
                  <c:v>43042.958333324255</c:v>
                </c:pt>
                <c:pt idx="3743">
                  <c:v>43042.99999999092</c:v>
                </c:pt>
                <c:pt idx="3744">
                  <c:v>43043.041666657584</c:v>
                </c:pt>
                <c:pt idx="3745">
                  <c:v>43043.083333324248</c:v>
                </c:pt>
                <c:pt idx="3746">
                  <c:v>43043.124999990912</c:v>
                </c:pt>
                <c:pt idx="3747">
                  <c:v>43043.166666657577</c:v>
                </c:pt>
                <c:pt idx="3748">
                  <c:v>43043.208333324241</c:v>
                </c:pt>
                <c:pt idx="3749">
                  <c:v>43043.249999990905</c:v>
                </c:pt>
                <c:pt idx="3750">
                  <c:v>43043.291666657569</c:v>
                </c:pt>
                <c:pt idx="3751">
                  <c:v>43043.333333324234</c:v>
                </c:pt>
                <c:pt idx="3752">
                  <c:v>43043.374999990898</c:v>
                </c:pt>
                <c:pt idx="3753">
                  <c:v>43043.416666657562</c:v>
                </c:pt>
                <c:pt idx="3754">
                  <c:v>43043.458333324226</c:v>
                </c:pt>
                <c:pt idx="3755">
                  <c:v>43043.499999990891</c:v>
                </c:pt>
                <c:pt idx="3756">
                  <c:v>43043.541666657555</c:v>
                </c:pt>
                <c:pt idx="3757">
                  <c:v>43043.583333324219</c:v>
                </c:pt>
                <c:pt idx="3758">
                  <c:v>43043.624999990883</c:v>
                </c:pt>
                <c:pt idx="3759">
                  <c:v>43043.666666657547</c:v>
                </c:pt>
                <c:pt idx="3760">
                  <c:v>43043.708333324212</c:v>
                </c:pt>
                <c:pt idx="3761">
                  <c:v>43043.749999990876</c:v>
                </c:pt>
                <c:pt idx="3762">
                  <c:v>43043.79166665754</c:v>
                </c:pt>
                <c:pt idx="3763">
                  <c:v>43043.833333324204</c:v>
                </c:pt>
                <c:pt idx="3764">
                  <c:v>43043.874999990869</c:v>
                </c:pt>
                <c:pt idx="3765">
                  <c:v>43043.916666657533</c:v>
                </c:pt>
                <c:pt idx="3766">
                  <c:v>43043.958333324197</c:v>
                </c:pt>
                <c:pt idx="3767">
                  <c:v>43043.999999990861</c:v>
                </c:pt>
                <c:pt idx="3768">
                  <c:v>43044.041666657526</c:v>
                </c:pt>
                <c:pt idx="3769">
                  <c:v>43044.08333332419</c:v>
                </c:pt>
                <c:pt idx="3770">
                  <c:v>43044.124999990854</c:v>
                </c:pt>
                <c:pt idx="3771">
                  <c:v>43044.166666657518</c:v>
                </c:pt>
                <c:pt idx="3772">
                  <c:v>43044.208333324183</c:v>
                </c:pt>
                <c:pt idx="3773">
                  <c:v>43044.249999990847</c:v>
                </c:pt>
                <c:pt idx="3774">
                  <c:v>43044.291666657511</c:v>
                </c:pt>
                <c:pt idx="3775">
                  <c:v>43044.333333324175</c:v>
                </c:pt>
                <c:pt idx="3776">
                  <c:v>43044.37499999084</c:v>
                </c:pt>
                <c:pt idx="3777">
                  <c:v>43044.416666657504</c:v>
                </c:pt>
                <c:pt idx="3778">
                  <c:v>43044.458333324168</c:v>
                </c:pt>
                <c:pt idx="3779">
                  <c:v>43044.499999990832</c:v>
                </c:pt>
                <c:pt idx="3780">
                  <c:v>43044.541666657497</c:v>
                </c:pt>
                <c:pt idx="3781">
                  <c:v>43044.583333324161</c:v>
                </c:pt>
                <c:pt idx="3782">
                  <c:v>43044.624999990825</c:v>
                </c:pt>
                <c:pt idx="3783">
                  <c:v>43044.666666657489</c:v>
                </c:pt>
                <c:pt idx="3784">
                  <c:v>43044.708333324154</c:v>
                </c:pt>
                <c:pt idx="3785">
                  <c:v>43044.749999990818</c:v>
                </c:pt>
                <c:pt idx="3786">
                  <c:v>43044.791666657482</c:v>
                </c:pt>
                <c:pt idx="3787">
                  <c:v>43044.833333324146</c:v>
                </c:pt>
                <c:pt idx="3788">
                  <c:v>43044.87499999081</c:v>
                </c:pt>
                <c:pt idx="3789">
                  <c:v>43044.916666657475</c:v>
                </c:pt>
                <c:pt idx="3790">
                  <c:v>43044.958333324139</c:v>
                </c:pt>
                <c:pt idx="3791">
                  <c:v>43044.999999990803</c:v>
                </c:pt>
                <c:pt idx="3792">
                  <c:v>43045.041666657467</c:v>
                </c:pt>
                <c:pt idx="3793">
                  <c:v>43045.083333324132</c:v>
                </c:pt>
                <c:pt idx="3794">
                  <c:v>43045.124999990796</c:v>
                </c:pt>
                <c:pt idx="3795">
                  <c:v>43045.16666665746</c:v>
                </c:pt>
                <c:pt idx="3796">
                  <c:v>43045.208333324124</c:v>
                </c:pt>
                <c:pt idx="3797">
                  <c:v>43045.249999990789</c:v>
                </c:pt>
                <c:pt idx="3798">
                  <c:v>43045.291666657453</c:v>
                </c:pt>
                <c:pt idx="3799">
                  <c:v>43045.333333324117</c:v>
                </c:pt>
                <c:pt idx="3800">
                  <c:v>43045.374999990781</c:v>
                </c:pt>
                <c:pt idx="3801">
                  <c:v>43045.416666657446</c:v>
                </c:pt>
                <c:pt idx="3802">
                  <c:v>43045.45833332411</c:v>
                </c:pt>
                <c:pt idx="3803">
                  <c:v>43045.499999990774</c:v>
                </c:pt>
                <c:pt idx="3804">
                  <c:v>43045.541666657438</c:v>
                </c:pt>
                <c:pt idx="3805">
                  <c:v>43045.583333324103</c:v>
                </c:pt>
                <c:pt idx="3806">
                  <c:v>43045.624999990767</c:v>
                </c:pt>
                <c:pt idx="3807">
                  <c:v>43045.666666657431</c:v>
                </c:pt>
                <c:pt idx="3808">
                  <c:v>43045.708333324095</c:v>
                </c:pt>
                <c:pt idx="3809">
                  <c:v>43045.74999999076</c:v>
                </c:pt>
                <c:pt idx="3810">
                  <c:v>43045.791666657424</c:v>
                </c:pt>
                <c:pt idx="3811">
                  <c:v>43045.833333324088</c:v>
                </c:pt>
                <c:pt idx="3812">
                  <c:v>43045.874999990752</c:v>
                </c:pt>
                <c:pt idx="3813">
                  <c:v>43045.916666657416</c:v>
                </c:pt>
                <c:pt idx="3814">
                  <c:v>43045.958333324081</c:v>
                </c:pt>
                <c:pt idx="3815">
                  <c:v>43045.999999990745</c:v>
                </c:pt>
                <c:pt idx="3816">
                  <c:v>43046.041666657409</c:v>
                </c:pt>
                <c:pt idx="3817">
                  <c:v>43046.083333324073</c:v>
                </c:pt>
                <c:pt idx="3818">
                  <c:v>43046.124999990738</c:v>
                </c:pt>
                <c:pt idx="3819">
                  <c:v>43046.166666657402</c:v>
                </c:pt>
                <c:pt idx="3820">
                  <c:v>43046.208333324066</c:v>
                </c:pt>
                <c:pt idx="3821">
                  <c:v>43046.24999999073</c:v>
                </c:pt>
                <c:pt idx="3822">
                  <c:v>43046.291666657395</c:v>
                </c:pt>
                <c:pt idx="3823">
                  <c:v>43046.333333324059</c:v>
                </c:pt>
                <c:pt idx="3824">
                  <c:v>43046.374999990723</c:v>
                </c:pt>
                <c:pt idx="3825">
                  <c:v>43046.416666657387</c:v>
                </c:pt>
                <c:pt idx="3826">
                  <c:v>43046.458333324052</c:v>
                </c:pt>
                <c:pt idx="3827">
                  <c:v>43046.499999990716</c:v>
                </c:pt>
                <c:pt idx="3828">
                  <c:v>43046.54166665738</c:v>
                </c:pt>
                <c:pt idx="3829">
                  <c:v>43046.583333324044</c:v>
                </c:pt>
                <c:pt idx="3830">
                  <c:v>43046.624999990709</c:v>
                </c:pt>
                <c:pt idx="3831">
                  <c:v>43046.666666657373</c:v>
                </c:pt>
                <c:pt idx="3832">
                  <c:v>43046.708333324037</c:v>
                </c:pt>
                <c:pt idx="3833">
                  <c:v>43046.749999990701</c:v>
                </c:pt>
                <c:pt idx="3834">
                  <c:v>43046.791666657366</c:v>
                </c:pt>
                <c:pt idx="3835">
                  <c:v>43046.83333332403</c:v>
                </c:pt>
                <c:pt idx="3836">
                  <c:v>43046.874999990694</c:v>
                </c:pt>
                <c:pt idx="3837">
                  <c:v>43046.916666657358</c:v>
                </c:pt>
                <c:pt idx="3838">
                  <c:v>43046.958333324023</c:v>
                </c:pt>
                <c:pt idx="3839">
                  <c:v>43046.999999990687</c:v>
                </c:pt>
                <c:pt idx="3840">
                  <c:v>43047.041666657351</c:v>
                </c:pt>
                <c:pt idx="3841">
                  <c:v>43047.083333324015</c:v>
                </c:pt>
                <c:pt idx="3842">
                  <c:v>43047.124999990679</c:v>
                </c:pt>
                <c:pt idx="3843">
                  <c:v>43047.166666657344</c:v>
                </c:pt>
                <c:pt idx="3844">
                  <c:v>43047.208333324008</c:v>
                </c:pt>
                <c:pt idx="3845">
                  <c:v>43047.249999990672</c:v>
                </c:pt>
                <c:pt idx="3846">
                  <c:v>43047.291666657336</c:v>
                </c:pt>
                <c:pt idx="3847">
                  <c:v>43047.333333324001</c:v>
                </c:pt>
                <c:pt idx="3848">
                  <c:v>43047.374999990665</c:v>
                </c:pt>
                <c:pt idx="3849">
                  <c:v>43047.416666657329</c:v>
                </c:pt>
                <c:pt idx="3850">
                  <c:v>43047.458333323993</c:v>
                </c:pt>
                <c:pt idx="3851">
                  <c:v>43047.499999990658</c:v>
                </c:pt>
                <c:pt idx="3852">
                  <c:v>43047.541666657322</c:v>
                </c:pt>
                <c:pt idx="3853">
                  <c:v>43047.583333323986</c:v>
                </c:pt>
                <c:pt idx="3854">
                  <c:v>43047.62499999065</c:v>
                </c:pt>
                <c:pt idx="3855">
                  <c:v>43047.666666657315</c:v>
                </c:pt>
                <c:pt idx="3856">
                  <c:v>43047.708333323979</c:v>
                </c:pt>
                <c:pt idx="3857">
                  <c:v>43047.749999990643</c:v>
                </c:pt>
                <c:pt idx="3858">
                  <c:v>43047.791666657307</c:v>
                </c:pt>
                <c:pt idx="3859">
                  <c:v>43047.833333323972</c:v>
                </c:pt>
                <c:pt idx="3860">
                  <c:v>43047.874999990636</c:v>
                </c:pt>
                <c:pt idx="3861">
                  <c:v>43047.9166666573</c:v>
                </c:pt>
                <c:pt idx="3862">
                  <c:v>43047.958333323964</c:v>
                </c:pt>
                <c:pt idx="3863">
                  <c:v>43047.999999990629</c:v>
                </c:pt>
                <c:pt idx="3864">
                  <c:v>43048.041666657293</c:v>
                </c:pt>
                <c:pt idx="3865">
                  <c:v>43048.083333323957</c:v>
                </c:pt>
                <c:pt idx="3866">
                  <c:v>43048.124999990621</c:v>
                </c:pt>
                <c:pt idx="3867">
                  <c:v>43048.166666657286</c:v>
                </c:pt>
                <c:pt idx="3868">
                  <c:v>43048.20833332395</c:v>
                </c:pt>
                <c:pt idx="3869">
                  <c:v>43048.249999990614</c:v>
                </c:pt>
                <c:pt idx="3870">
                  <c:v>43048.291666657278</c:v>
                </c:pt>
                <c:pt idx="3871">
                  <c:v>43048.333333323942</c:v>
                </c:pt>
                <c:pt idx="3872">
                  <c:v>43048.374999990607</c:v>
                </c:pt>
                <c:pt idx="3873">
                  <c:v>43048.416666657271</c:v>
                </c:pt>
                <c:pt idx="3874">
                  <c:v>43048.458333323935</c:v>
                </c:pt>
                <c:pt idx="3875">
                  <c:v>43048.499999990599</c:v>
                </c:pt>
                <c:pt idx="3876">
                  <c:v>43048.541666657264</c:v>
                </c:pt>
                <c:pt idx="3877">
                  <c:v>43048.583333323928</c:v>
                </c:pt>
                <c:pt idx="3878">
                  <c:v>43048.624999990592</c:v>
                </c:pt>
                <c:pt idx="3879">
                  <c:v>43048.666666657256</c:v>
                </c:pt>
                <c:pt idx="3880">
                  <c:v>43048.708333323921</c:v>
                </c:pt>
                <c:pt idx="3881">
                  <c:v>43048.749999990585</c:v>
                </c:pt>
                <c:pt idx="3882">
                  <c:v>43048.791666657249</c:v>
                </c:pt>
                <c:pt idx="3883">
                  <c:v>43048.833333323913</c:v>
                </c:pt>
                <c:pt idx="3884">
                  <c:v>43048.874999990578</c:v>
                </c:pt>
                <c:pt idx="3885">
                  <c:v>43048.916666657242</c:v>
                </c:pt>
                <c:pt idx="3886">
                  <c:v>43048.958333323906</c:v>
                </c:pt>
                <c:pt idx="3887">
                  <c:v>43048.99999999057</c:v>
                </c:pt>
                <c:pt idx="3888">
                  <c:v>43049.041666657235</c:v>
                </c:pt>
                <c:pt idx="3889">
                  <c:v>43049.083333323899</c:v>
                </c:pt>
                <c:pt idx="3890">
                  <c:v>43049.124999990563</c:v>
                </c:pt>
                <c:pt idx="3891">
                  <c:v>43049.166666657227</c:v>
                </c:pt>
                <c:pt idx="3892">
                  <c:v>43049.208333323892</c:v>
                </c:pt>
                <c:pt idx="3893">
                  <c:v>43049.249999990556</c:v>
                </c:pt>
                <c:pt idx="3894">
                  <c:v>43049.29166665722</c:v>
                </c:pt>
                <c:pt idx="3895">
                  <c:v>43049.333333323884</c:v>
                </c:pt>
                <c:pt idx="3896">
                  <c:v>43049.374999990549</c:v>
                </c:pt>
                <c:pt idx="3897">
                  <c:v>43049.416666657213</c:v>
                </c:pt>
                <c:pt idx="3898">
                  <c:v>43049.458333323877</c:v>
                </c:pt>
                <c:pt idx="3899">
                  <c:v>43049.499999990541</c:v>
                </c:pt>
                <c:pt idx="3900">
                  <c:v>43049.541666657205</c:v>
                </c:pt>
                <c:pt idx="3901">
                  <c:v>43049.58333332387</c:v>
                </c:pt>
                <c:pt idx="3902">
                  <c:v>43049.624999990534</c:v>
                </c:pt>
                <c:pt idx="3903">
                  <c:v>43049.666666657198</c:v>
                </c:pt>
                <c:pt idx="3904">
                  <c:v>43049.708333323862</c:v>
                </c:pt>
                <c:pt idx="3905">
                  <c:v>43049.749999990527</c:v>
                </c:pt>
                <c:pt idx="3906">
                  <c:v>43049.791666657191</c:v>
                </c:pt>
                <c:pt idx="3907">
                  <c:v>43049.833333323855</c:v>
                </c:pt>
                <c:pt idx="3908">
                  <c:v>43049.874999990519</c:v>
                </c:pt>
                <c:pt idx="3909">
                  <c:v>43049.916666657184</c:v>
                </c:pt>
                <c:pt idx="3910">
                  <c:v>43049.958333323848</c:v>
                </c:pt>
                <c:pt idx="3911">
                  <c:v>43049.999999990512</c:v>
                </c:pt>
                <c:pt idx="3912">
                  <c:v>43050.041666657176</c:v>
                </c:pt>
                <c:pt idx="3913">
                  <c:v>43050.083333323841</c:v>
                </c:pt>
                <c:pt idx="3914">
                  <c:v>43050.124999990505</c:v>
                </c:pt>
                <c:pt idx="3915">
                  <c:v>43050.166666657169</c:v>
                </c:pt>
                <c:pt idx="3916">
                  <c:v>43050.208333323833</c:v>
                </c:pt>
                <c:pt idx="3917">
                  <c:v>43050.249999990498</c:v>
                </c:pt>
                <c:pt idx="3918">
                  <c:v>43050.291666657162</c:v>
                </c:pt>
                <c:pt idx="3919">
                  <c:v>43050.333333323826</c:v>
                </c:pt>
                <c:pt idx="3920">
                  <c:v>43050.37499999049</c:v>
                </c:pt>
                <c:pt idx="3921">
                  <c:v>43050.416666657155</c:v>
                </c:pt>
                <c:pt idx="3922">
                  <c:v>43050.458333323819</c:v>
                </c:pt>
                <c:pt idx="3923">
                  <c:v>43050.499999990483</c:v>
                </c:pt>
                <c:pt idx="3924">
                  <c:v>43050.541666657147</c:v>
                </c:pt>
                <c:pt idx="3925">
                  <c:v>43050.583333323812</c:v>
                </c:pt>
                <c:pt idx="3926">
                  <c:v>43050.624999990476</c:v>
                </c:pt>
                <c:pt idx="3927">
                  <c:v>43050.66666665714</c:v>
                </c:pt>
                <c:pt idx="3928">
                  <c:v>43050.708333323804</c:v>
                </c:pt>
                <c:pt idx="3929">
                  <c:v>43050.749999990468</c:v>
                </c:pt>
                <c:pt idx="3930">
                  <c:v>43050.791666657133</c:v>
                </c:pt>
                <c:pt idx="3931">
                  <c:v>43050.833333323797</c:v>
                </c:pt>
                <c:pt idx="3932">
                  <c:v>43050.874999990461</c:v>
                </c:pt>
                <c:pt idx="3933">
                  <c:v>43050.916666657125</c:v>
                </c:pt>
                <c:pt idx="3934">
                  <c:v>43050.95833332379</c:v>
                </c:pt>
                <c:pt idx="3935">
                  <c:v>43050.999999990454</c:v>
                </c:pt>
                <c:pt idx="3936">
                  <c:v>43051.041666657118</c:v>
                </c:pt>
                <c:pt idx="3937">
                  <c:v>43051.083333323782</c:v>
                </c:pt>
                <c:pt idx="3938">
                  <c:v>43051.124999990447</c:v>
                </c:pt>
                <c:pt idx="3939">
                  <c:v>43051.166666657111</c:v>
                </c:pt>
                <c:pt idx="3940">
                  <c:v>43051.208333323775</c:v>
                </c:pt>
                <c:pt idx="3941">
                  <c:v>43051.249999990439</c:v>
                </c:pt>
                <c:pt idx="3942">
                  <c:v>43051.291666657104</c:v>
                </c:pt>
                <c:pt idx="3943">
                  <c:v>43051.333333323768</c:v>
                </c:pt>
                <c:pt idx="3944">
                  <c:v>43051.374999990432</c:v>
                </c:pt>
                <c:pt idx="3945">
                  <c:v>43051.416666657096</c:v>
                </c:pt>
                <c:pt idx="3946">
                  <c:v>43051.458333323761</c:v>
                </c:pt>
                <c:pt idx="3947">
                  <c:v>43051.499999990425</c:v>
                </c:pt>
                <c:pt idx="3948">
                  <c:v>43051.541666657089</c:v>
                </c:pt>
                <c:pt idx="3949">
                  <c:v>43051.583333323753</c:v>
                </c:pt>
                <c:pt idx="3950">
                  <c:v>43051.624999990418</c:v>
                </c:pt>
                <c:pt idx="3951">
                  <c:v>43051.666666657082</c:v>
                </c:pt>
                <c:pt idx="3952">
                  <c:v>43051.708333323746</c:v>
                </c:pt>
                <c:pt idx="3953">
                  <c:v>43051.74999999041</c:v>
                </c:pt>
                <c:pt idx="3954">
                  <c:v>43051.791666657075</c:v>
                </c:pt>
                <c:pt idx="3955">
                  <c:v>43051.833333323739</c:v>
                </c:pt>
                <c:pt idx="3956">
                  <c:v>43051.874999990403</c:v>
                </c:pt>
                <c:pt idx="3957">
                  <c:v>43051.916666657067</c:v>
                </c:pt>
                <c:pt idx="3958">
                  <c:v>43051.958333323731</c:v>
                </c:pt>
                <c:pt idx="3959">
                  <c:v>43051.999999990396</c:v>
                </c:pt>
                <c:pt idx="3960">
                  <c:v>43052.04166665706</c:v>
                </c:pt>
                <c:pt idx="3961">
                  <c:v>43052.083333323724</c:v>
                </c:pt>
                <c:pt idx="3962">
                  <c:v>43052.124999990388</c:v>
                </c:pt>
                <c:pt idx="3963">
                  <c:v>43052.166666657053</c:v>
                </c:pt>
                <c:pt idx="3964">
                  <c:v>43052.208333323717</c:v>
                </c:pt>
                <c:pt idx="3965">
                  <c:v>43052.249999990381</c:v>
                </c:pt>
                <c:pt idx="3966">
                  <c:v>43052.291666657045</c:v>
                </c:pt>
                <c:pt idx="3967">
                  <c:v>43052.33333332371</c:v>
                </c:pt>
                <c:pt idx="3968">
                  <c:v>43052.374999990374</c:v>
                </c:pt>
                <c:pt idx="3969">
                  <c:v>43052.416666657038</c:v>
                </c:pt>
                <c:pt idx="3970">
                  <c:v>43052.458333323702</c:v>
                </c:pt>
                <c:pt idx="3971">
                  <c:v>43052.499999990367</c:v>
                </c:pt>
                <c:pt idx="3972">
                  <c:v>43052.541666657031</c:v>
                </c:pt>
                <c:pt idx="3973">
                  <c:v>43052.583333323695</c:v>
                </c:pt>
                <c:pt idx="3974">
                  <c:v>43052.624999990359</c:v>
                </c:pt>
                <c:pt idx="3975">
                  <c:v>43052.666666657024</c:v>
                </c:pt>
                <c:pt idx="3976">
                  <c:v>43052.708333323688</c:v>
                </c:pt>
                <c:pt idx="3977">
                  <c:v>43052.749999990352</c:v>
                </c:pt>
                <c:pt idx="3978">
                  <c:v>43052.791666657016</c:v>
                </c:pt>
                <c:pt idx="3979">
                  <c:v>43052.833333323681</c:v>
                </c:pt>
                <c:pt idx="3980">
                  <c:v>43052.874999990345</c:v>
                </c:pt>
                <c:pt idx="3981">
                  <c:v>43052.916666657009</c:v>
                </c:pt>
                <c:pt idx="3982">
                  <c:v>43052.958333323673</c:v>
                </c:pt>
                <c:pt idx="3983">
                  <c:v>43052.999999990338</c:v>
                </c:pt>
                <c:pt idx="3984">
                  <c:v>43053.041666657002</c:v>
                </c:pt>
                <c:pt idx="3985">
                  <c:v>43053.083333323666</c:v>
                </c:pt>
                <c:pt idx="3986">
                  <c:v>43053.12499999033</c:v>
                </c:pt>
                <c:pt idx="3987">
                  <c:v>43053.166666656994</c:v>
                </c:pt>
                <c:pt idx="3988">
                  <c:v>43053.208333323659</c:v>
                </c:pt>
                <c:pt idx="3989">
                  <c:v>43053.249999990323</c:v>
                </c:pt>
                <c:pt idx="3990">
                  <c:v>43053.291666656987</c:v>
                </c:pt>
                <c:pt idx="3991">
                  <c:v>43053.333333323651</c:v>
                </c:pt>
                <c:pt idx="3992">
                  <c:v>43053.374999990316</c:v>
                </c:pt>
                <c:pt idx="3993">
                  <c:v>43053.41666665698</c:v>
                </c:pt>
                <c:pt idx="3994">
                  <c:v>43053.458333323644</c:v>
                </c:pt>
                <c:pt idx="3995">
                  <c:v>43053.499999990308</c:v>
                </c:pt>
                <c:pt idx="3996">
                  <c:v>43053.541666656973</c:v>
                </c:pt>
                <c:pt idx="3997">
                  <c:v>43053.583333323637</c:v>
                </c:pt>
                <c:pt idx="3998">
                  <c:v>43053.624999990301</c:v>
                </c:pt>
                <c:pt idx="3999">
                  <c:v>43053.666666656965</c:v>
                </c:pt>
                <c:pt idx="4000">
                  <c:v>43053.70833332363</c:v>
                </c:pt>
                <c:pt idx="4001">
                  <c:v>43053.749999990294</c:v>
                </c:pt>
                <c:pt idx="4002">
                  <c:v>43053.791666656958</c:v>
                </c:pt>
                <c:pt idx="4003">
                  <c:v>43053.833333323622</c:v>
                </c:pt>
                <c:pt idx="4004">
                  <c:v>43053.874999990287</c:v>
                </c:pt>
                <c:pt idx="4005">
                  <c:v>43053.916666656951</c:v>
                </c:pt>
                <c:pt idx="4006">
                  <c:v>43053.958333323615</c:v>
                </c:pt>
                <c:pt idx="4007">
                  <c:v>43053.999999990279</c:v>
                </c:pt>
                <c:pt idx="4008">
                  <c:v>43054.041666656944</c:v>
                </c:pt>
                <c:pt idx="4009">
                  <c:v>43054.083333323608</c:v>
                </c:pt>
                <c:pt idx="4010">
                  <c:v>43054.124999990272</c:v>
                </c:pt>
                <c:pt idx="4011">
                  <c:v>43054.166666656936</c:v>
                </c:pt>
                <c:pt idx="4012">
                  <c:v>43054.208333323601</c:v>
                </c:pt>
                <c:pt idx="4013">
                  <c:v>43054.249999990265</c:v>
                </c:pt>
                <c:pt idx="4014">
                  <c:v>43054.291666656929</c:v>
                </c:pt>
                <c:pt idx="4015">
                  <c:v>43054.333333323593</c:v>
                </c:pt>
                <c:pt idx="4016">
                  <c:v>43054.374999990257</c:v>
                </c:pt>
                <c:pt idx="4017">
                  <c:v>43054.416666656922</c:v>
                </c:pt>
                <c:pt idx="4018">
                  <c:v>43054.458333323586</c:v>
                </c:pt>
                <c:pt idx="4019">
                  <c:v>43054.49999999025</c:v>
                </c:pt>
                <c:pt idx="4020">
                  <c:v>43054.541666656914</c:v>
                </c:pt>
                <c:pt idx="4021">
                  <c:v>43054.583333323579</c:v>
                </c:pt>
                <c:pt idx="4022">
                  <c:v>43054.624999990243</c:v>
                </c:pt>
                <c:pt idx="4023">
                  <c:v>43054.666666656907</c:v>
                </c:pt>
                <c:pt idx="4024">
                  <c:v>43054.708333323571</c:v>
                </c:pt>
                <c:pt idx="4025">
                  <c:v>43054.749999990236</c:v>
                </c:pt>
                <c:pt idx="4026">
                  <c:v>43054.7916666569</c:v>
                </c:pt>
                <c:pt idx="4027">
                  <c:v>43054.833333323564</c:v>
                </c:pt>
                <c:pt idx="4028">
                  <c:v>43054.874999990228</c:v>
                </c:pt>
                <c:pt idx="4029">
                  <c:v>43054.916666656893</c:v>
                </c:pt>
                <c:pt idx="4030">
                  <c:v>43054.958333323557</c:v>
                </c:pt>
                <c:pt idx="4031">
                  <c:v>43054.999999990221</c:v>
                </c:pt>
                <c:pt idx="4032">
                  <c:v>43055.041666656885</c:v>
                </c:pt>
                <c:pt idx="4033">
                  <c:v>43055.08333332355</c:v>
                </c:pt>
                <c:pt idx="4034">
                  <c:v>43055.124999990214</c:v>
                </c:pt>
                <c:pt idx="4035">
                  <c:v>43055.166666656878</c:v>
                </c:pt>
                <c:pt idx="4036">
                  <c:v>43055.208333323542</c:v>
                </c:pt>
                <c:pt idx="4037">
                  <c:v>43055.249999990207</c:v>
                </c:pt>
                <c:pt idx="4038">
                  <c:v>43055.291666656871</c:v>
                </c:pt>
                <c:pt idx="4039">
                  <c:v>43055.333333323535</c:v>
                </c:pt>
                <c:pt idx="4040">
                  <c:v>43055.374999990199</c:v>
                </c:pt>
                <c:pt idx="4041">
                  <c:v>43055.416666656864</c:v>
                </c:pt>
                <c:pt idx="4042">
                  <c:v>43055.458333323528</c:v>
                </c:pt>
                <c:pt idx="4043">
                  <c:v>43055.499999990192</c:v>
                </c:pt>
                <c:pt idx="4044">
                  <c:v>43055.541666656856</c:v>
                </c:pt>
                <c:pt idx="4045">
                  <c:v>43055.58333332352</c:v>
                </c:pt>
                <c:pt idx="4046">
                  <c:v>43055.624999990185</c:v>
                </c:pt>
                <c:pt idx="4047">
                  <c:v>43055.666666656849</c:v>
                </c:pt>
                <c:pt idx="4048">
                  <c:v>43055.708333323513</c:v>
                </c:pt>
                <c:pt idx="4049">
                  <c:v>43055.749999990177</c:v>
                </c:pt>
                <c:pt idx="4050">
                  <c:v>43055.791666656842</c:v>
                </c:pt>
                <c:pt idx="4051">
                  <c:v>43055.833333323506</c:v>
                </c:pt>
                <c:pt idx="4052">
                  <c:v>43055.87499999017</c:v>
                </c:pt>
                <c:pt idx="4053">
                  <c:v>43055.916666656834</c:v>
                </c:pt>
                <c:pt idx="4054">
                  <c:v>43055.958333323499</c:v>
                </c:pt>
                <c:pt idx="4055">
                  <c:v>43055.999999990163</c:v>
                </c:pt>
                <c:pt idx="4056">
                  <c:v>43056.041666656827</c:v>
                </c:pt>
                <c:pt idx="4057">
                  <c:v>43056.083333323491</c:v>
                </c:pt>
                <c:pt idx="4058">
                  <c:v>43056.124999990156</c:v>
                </c:pt>
                <c:pt idx="4059">
                  <c:v>43056.16666665682</c:v>
                </c:pt>
                <c:pt idx="4060">
                  <c:v>43056.208333323484</c:v>
                </c:pt>
                <c:pt idx="4061">
                  <c:v>43056.249999990148</c:v>
                </c:pt>
                <c:pt idx="4062">
                  <c:v>43056.291666656813</c:v>
                </c:pt>
                <c:pt idx="4063">
                  <c:v>43056.333333323477</c:v>
                </c:pt>
                <c:pt idx="4064">
                  <c:v>43056.374999990141</c:v>
                </c:pt>
                <c:pt idx="4065">
                  <c:v>43056.416666656805</c:v>
                </c:pt>
                <c:pt idx="4066">
                  <c:v>43056.45833332347</c:v>
                </c:pt>
                <c:pt idx="4067">
                  <c:v>43056.499999990134</c:v>
                </c:pt>
                <c:pt idx="4068">
                  <c:v>43056.541666656798</c:v>
                </c:pt>
                <c:pt idx="4069">
                  <c:v>43056.583333323462</c:v>
                </c:pt>
                <c:pt idx="4070">
                  <c:v>43056.624999990127</c:v>
                </c:pt>
                <c:pt idx="4071">
                  <c:v>43056.666666656791</c:v>
                </c:pt>
                <c:pt idx="4072">
                  <c:v>43056.708333323455</c:v>
                </c:pt>
                <c:pt idx="4073">
                  <c:v>43056.749999990119</c:v>
                </c:pt>
                <c:pt idx="4074">
                  <c:v>43056.791666656783</c:v>
                </c:pt>
                <c:pt idx="4075">
                  <c:v>43056.833333323448</c:v>
                </c:pt>
                <c:pt idx="4076">
                  <c:v>43056.874999990112</c:v>
                </c:pt>
                <c:pt idx="4077">
                  <c:v>43056.916666656776</c:v>
                </c:pt>
                <c:pt idx="4078">
                  <c:v>43056.95833332344</c:v>
                </c:pt>
                <c:pt idx="4079">
                  <c:v>43056.999999990105</c:v>
                </c:pt>
                <c:pt idx="4080">
                  <c:v>43057.041666656769</c:v>
                </c:pt>
                <c:pt idx="4081">
                  <c:v>43057.083333323433</c:v>
                </c:pt>
                <c:pt idx="4082">
                  <c:v>43057.124999990097</c:v>
                </c:pt>
                <c:pt idx="4083">
                  <c:v>43057.166666656762</c:v>
                </c:pt>
                <c:pt idx="4084">
                  <c:v>43057.208333323426</c:v>
                </c:pt>
                <c:pt idx="4085">
                  <c:v>43057.24999999009</c:v>
                </c:pt>
                <c:pt idx="4086">
                  <c:v>43057.291666656754</c:v>
                </c:pt>
                <c:pt idx="4087">
                  <c:v>43057.333333323419</c:v>
                </c:pt>
                <c:pt idx="4088">
                  <c:v>43057.374999990083</c:v>
                </c:pt>
                <c:pt idx="4089">
                  <c:v>43057.416666656747</c:v>
                </c:pt>
                <c:pt idx="4090">
                  <c:v>43057.458333323411</c:v>
                </c:pt>
                <c:pt idx="4091">
                  <c:v>43057.499999990076</c:v>
                </c:pt>
                <c:pt idx="4092">
                  <c:v>43057.54166665674</c:v>
                </c:pt>
                <c:pt idx="4093">
                  <c:v>43057.583333323404</c:v>
                </c:pt>
                <c:pt idx="4094">
                  <c:v>43057.624999990068</c:v>
                </c:pt>
                <c:pt idx="4095">
                  <c:v>43057.666666656733</c:v>
                </c:pt>
                <c:pt idx="4096">
                  <c:v>43057.708333323397</c:v>
                </c:pt>
                <c:pt idx="4097">
                  <c:v>43057.749999990061</c:v>
                </c:pt>
                <c:pt idx="4098">
                  <c:v>43057.791666656725</c:v>
                </c:pt>
                <c:pt idx="4099">
                  <c:v>43057.83333332339</c:v>
                </c:pt>
                <c:pt idx="4100">
                  <c:v>43057.874999990054</c:v>
                </c:pt>
                <c:pt idx="4101">
                  <c:v>43057.916666656718</c:v>
                </c:pt>
                <c:pt idx="4102">
                  <c:v>43057.958333323382</c:v>
                </c:pt>
                <c:pt idx="4103">
                  <c:v>43057.999999990046</c:v>
                </c:pt>
                <c:pt idx="4104">
                  <c:v>43058.041666656711</c:v>
                </c:pt>
                <c:pt idx="4105">
                  <c:v>43058.083333323375</c:v>
                </c:pt>
                <c:pt idx="4106">
                  <c:v>43058.124999990039</c:v>
                </c:pt>
                <c:pt idx="4107">
                  <c:v>43058.166666656703</c:v>
                </c:pt>
                <c:pt idx="4108">
                  <c:v>43058.208333323368</c:v>
                </c:pt>
                <c:pt idx="4109">
                  <c:v>43058.249999990032</c:v>
                </c:pt>
                <c:pt idx="4110">
                  <c:v>43058.291666656696</c:v>
                </c:pt>
                <c:pt idx="4111">
                  <c:v>43058.33333332336</c:v>
                </c:pt>
                <c:pt idx="4112">
                  <c:v>43058.374999990025</c:v>
                </c:pt>
                <c:pt idx="4113">
                  <c:v>43058.416666656689</c:v>
                </c:pt>
                <c:pt idx="4114">
                  <c:v>43058.458333323353</c:v>
                </c:pt>
                <c:pt idx="4115">
                  <c:v>43058.499999990017</c:v>
                </c:pt>
                <c:pt idx="4116">
                  <c:v>43058.541666656682</c:v>
                </c:pt>
                <c:pt idx="4117">
                  <c:v>43058.583333323346</c:v>
                </c:pt>
                <c:pt idx="4118">
                  <c:v>43058.62499999001</c:v>
                </c:pt>
                <c:pt idx="4119">
                  <c:v>43058.666666656674</c:v>
                </c:pt>
                <c:pt idx="4120">
                  <c:v>43058.708333323339</c:v>
                </c:pt>
                <c:pt idx="4121">
                  <c:v>43058.749999990003</c:v>
                </c:pt>
                <c:pt idx="4122">
                  <c:v>43058.791666656667</c:v>
                </c:pt>
                <c:pt idx="4123">
                  <c:v>43058.833333323331</c:v>
                </c:pt>
                <c:pt idx="4124">
                  <c:v>43058.874999989996</c:v>
                </c:pt>
                <c:pt idx="4125">
                  <c:v>43058.91666665666</c:v>
                </c:pt>
                <c:pt idx="4126">
                  <c:v>43058.958333323324</c:v>
                </c:pt>
                <c:pt idx="4127">
                  <c:v>43058.999999989988</c:v>
                </c:pt>
                <c:pt idx="4128">
                  <c:v>43059.041666656653</c:v>
                </c:pt>
                <c:pt idx="4129">
                  <c:v>43059.083333323317</c:v>
                </c:pt>
                <c:pt idx="4130">
                  <c:v>43059.124999989981</c:v>
                </c:pt>
                <c:pt idx="4131">
                  <c:v>43059.166666656645</c:v>
                </c:pt>
                <c:pt idx="4132">
                  <c:v>43059.208333323309</c:v>
                </c:pt>
                <c:pt idx="4133">
                  <c:v>43059.249999989974</c:v>
                </c:pt>
                <c:pt idx="4134">
                  <c:v>43059.291666656638</c:v>
                </c:pt>
                <c:pt idx="4135">
                  <c:v>43059.333333323302</c:v>
                </c:pt>
                <c:pt idx="4136">
                  <c:v>43059.374999989966</c:v>
                </c:pt>
                <c:pt idx="4137">
                  <c:v>43059.416666656631</c:v>
                </c:pt>
                <c:pt idx="4138">
                  <c:v>43059.458333323295</c:v>
                </c:pt>
                <c:pt idx="4139">
                  <c:v>43059.499999989959</c:v>
                </c:pt>
                <c:pt idx="4140">
                  <c:v>43059.541666656623</c:v>
                </c:pt>
                <c:pt idx="4141">
                  <c:v>43059.583333323288</c:v>
                </c:pt>
                <c:pt idx="4142">
                  <c:v>43059.624999989952</c:v>
                </c:pt>
                <c:pt idx="4143">
                  <c:v>43059.666666656616</c:v>
                </c:pt>
                <c:pt idx="4144">
                  <c:v>43059.70833332328</c:v>
                </c:pt>
                <c:pt idx="4145">
                  <c:v>43059.749999989945</c:v>
                </c:pt>
                <c:pt idx="4146">
                  <c:v>43059.791666656609</c:v>
                </c:pt>
                <c:pt idx="4147">
                  <c:v>43059.833333323273</c:v>
                </c:pt>
                <c:pt idx="4148">
                  <c:v>43059.874999989937</c:v>
                </c:pt>
                <c:pt idx="4149">
                  <c:v>43059.916666656602</c:v>
                </c:pt>
                <c:pt idx="4150">
                  <c:v>43059.958333323266</c:v>
                </c:pt>
                <c:pt idx="4151">
                  <c:v>43059.99999998993</c:v>
                </c:pt>
                <c:pt idx="4152">
                  <c:v>43060.041666656594</c:v>
                </c:pt>
                <c:pt idx="4153">
                  <c:v>43060.083333323259</c:v>
                </c:pt>
                <c:pt idx="4154">
                  <c:v>43060.124999989923</c:v>
                </c:pt>
                <c:pt idx="4155">
                  <c:v>43060.166666656587</c:v>
                </c:pt>
                <c:pt idx="4156">
                  <c:v>43060.208333323251</c:v>
                </c:pt>
                <c:pt idx="4157">
                  <c:v>43060.249999989916</c:v>
                </c:pt>
                <c:pt idx="4158">
                  <c:v>43060.29166665658</c:v>
                </c:pt>
                <c:pt idx="4159">
                  <c:v>43060.333333323244</c:v>
                </c:pt>
                <c:pt idx="4160">
                  <c:v>43060.374999989908</c:v>
                </c:pt>
                <c:pt idx="4161">
                  <c:v>43060.416666656572</c:v>
                </c:pt>
                <c:pt idx="4162">
                  <c:v>43060.458333323237</c:v>
                </c:pt>
                <c:pt idx="4163">
                  <c:v>43060.499999989901</c:v>
                </c:pt>
                <c:pt idx="4164">
                  <c:v>43060.541666656565</c:v>
                </c:pt>
                <c:pt idx="4165">
                  <c:v>43060.583333323229</c:v>
                </c:pt>
                <c:pt idx="4166">
                  <c:v>43060.624999989894</c:v>
                </c:pt>
                <c:pt idx="4167">
                  <c:v>43060.666666656558</c:v>
                </c:pt>
                <c:pt idx="4168">
                  <c:v>43060.708333323222</c:v>
                </c:pt>
                <c:pt idx="4169">
                  <c:v>43060.749999989886</c:v>
                </c:pt>
                <c:pt idx="4170">
                  <c:v>43060.791666656551</c:v>
                </c:pt>
                <c:pt idx="4171">
                  <c:v>43060.833333323215</c:v>
                </c:pt>
                <c:pt idx="4172">
                  <c:v>43060.874999989879</c:v>
                </c:pt>
                <c:pt idx="4173">
                  <c:v>43060.916666656543</c:v>
                </c:pt>
                <c:pt idx="4174">
                  <c:v>43060.958333323208</c:v>
                </c:pt>
                <c:pt idx="4175">
                  <c:v>43060.999999989872</c:v>
                </c:pt>
                <c:pt idx="4176">
                  <c:v>43061.041666656536</c:v>
                </c:pt>
                <c:pt idx="4177">
                  <c:v>43061.0833333232</c:v>
                </c:pt>
                <c:pt idx="4178">
                  <c:v>43061.124999989865</c:v>
                </c:pt>
                <c:pt idx="4179">
                  <c:v>43061.166666656529</c:v>
                </c:pt>
                <c:pt idx="4180">
                  <c:v>43061.208333323193</c:v>
                </c:pt>
                <c:pt idx="4181">
                  <c:v>43061.249999989857</c:v>
                </c:pt>
                <c:pt idx="4182">
                  <c:v>43061.291666656522</c:v>
                </c:pt>
                <c:pt idx="4183">
                  <c:v>43061.333333323186</c:v>
                </c:pt>
                <c:pt idx="4184">
                  <c:v>43061.37499998985</c:v>
                </c:pt>
                <c:pt idx="4185">
                  <c:v>43061.416666656514</c:v>
                </c:pt>
                <c:pt idx="4186">
                  <c:v>43061.458333323179</c:v>
                </c:pt>
                <c:pt idx="4187">
                  <c:v>43061.499999989843</c:v>
                </c:pt>
                <c:pt idx="4188">
                  <c:v>43061.541666656507</c:v>
                </c:pt>
                <c:pt idx="4189">
                  <c:v>43061.583333323171</c:v>
                </c:pt>
                <c:pt idx="4190">
                  <c:v>43061.624999989835</c:v>
                </c:pt>
                <c:pt idx="4191">
                  <c:v>43061.6666666565</c:v>
                </c:pt>
                <c:pt idx="4192">
                  <c:v>43061.708333323164</c:v>
                </c:pt>
                <c:pt idx="4193">
                  <c:v>43061.749999989828</c:v>
                </c:pt>
                <c:pt idx="4194">
                  <c:v>43061.791666656492</c:v>
                </c:pt>
                <c:pt idx="4195">
                  <c:v>43061.833333323157</c:v>
                </c:pt>
                <c:pt idx="4196">
                  <c:v>43061.874999989821</c:v>
                </c:pt>
                <c:pt idx="4197">
                  <c:v>43061.916666656485</c:v>
                </c:pt>
                <c:pt idx="4198">
                  <c:v>43061.958333323149</c:v>
                </c:pt>
                <c:pt idx="4199">
                  <c:v>43061.999999989814</c:v>
                </c:pt>
                <c:pt idx="4200">
                  <c:v>43062.041666656478</c:v>
                </c:pt>
                <c:pt idx="4201">
                  <c:v>43062.083333323142</c:v>
                </c:pt>
                <c:pt idx="4202">
                  <c:v>43062.124999989806</c:v>
                </c:pt>
                <c:pt idx="4203">
                  <c:v>43062.166666656471</c:v>
                </c:pt>
                <c:pt idx="4204">
                  <c:v>43062.208333323135</c:v>
                </c:pt>
                <c:pt idx="4205">
                  <c:v>43062.249999989799</c:v>
                </c:pt>
                <c:pt idx="4206">
                  <c:v>43062.291666656463</c:v>
                </c:pt>
                <c:pt idx="4207">
                  <c:v>43062.333333323128</c:v>
                </c:pt>
                <c:pt idx="4208">
                  <c:v>43062.374999989792</c:v>
                </c:pt>
                <c:pt idx="4209">
                  <c:v>43062.416666656456</c:v>
                </c:pt>
                <c:pt idx="4210">
                  <c:v>43062.45833332312</c:v>
                </c:pt>
                <c:pt idx="4211">
                  <c:v>43062.499999989785</c:v>
                </c:pt>
                <c:pt idx="4212">
                  <c:v>43062.541666656449</c:v>
                </c:pt>
                <c:pt idx="4213">
                  <c:v>43062.583333323113</c:v>
                </c:pt>
                <c:pt idx="4214">
                  <c:v>43062.624999989777</c:v>
                </c:pt>
                <c:pt idx="4215">
                  <c:v>43062.666666656442</c:v>
                </c:pt>
                <c:pt idx="4216">
                  <c:v>43062.708333323106</c:v>
                </c:pt>
                <c:pt idx="4217">
                  <c:v>43062.74999998977</c:v>
                </c:pt>
                <c:pt idx="4218">
                  <c:v>43062.791666656434</c:v>
                </c:pt>
                <c:pt idx="4219">
                  <c:v>43062.833333323098</c:v>
                </c:pt>
                <c:pt idx="4220">
                  <c:v>43062.874999989763</c:v>
                </c:pt>
                <c:pt idx="4221">
                  <c:v>43062.916666656427</c:v>
                </c:pt>
                <c:pt idx="4222">
                  <c:v>43062.958333323091</c:v>
                </c:pt>
                <c:pt idx="4223">
                  <c:v>43062.999999989755</c:v>
                </c:pt>
                <c:pt idx="4224">
                  <c:v>43063.04166665642</c:v>
                </c:pt>
                <c:pt idx="4225">
                  <c:v>43063.083333323084</c:v>
                </c:pt>
                <c:pt idx="4226">
                  <c:v>43063.124999989748</c:v>
                </c:pt>
                <c:pt idx="4227">
                  <c:v>43063.166666656412</c:v>
                </c:pt>
                <c:pt idx="4228">
                  <c:v>43063.208333323077</c:v>
                </c:pt>
                <c:pt idx="4229">
                  <c:v>43063.249999989741</c:v>
                </c:pt>
                <c:pt idx="4230">
                  <c:v>43063.291666656405</c:v>
                </c:pt>
                <c:pt idx="4231">
                  <c:v>43063.333333323069</c:v>
                </c:pt>
                <c:pt idx="4232">
                  <c:v>43063.374999989734</c:v>
                </c:pt>
                <c:pt idx="4233">
                  <c:v>43063.416666656398</c:v>
                </c:pt>
                <c:pt idx="4234">
                  <c:v>43063.458333323062</c:v>
                </c:pt>
                <c:pt idx="4235">
                  <c:v>43063.499999989726</c:v>
                </c:pt>
                <c:pt idx="4236">
                  <c:v>43063.541666656391</c:v>
                </c:pt>
                <c:pt idx="4237">
                  <c:v>43063.583333323055</c:v>
                </c:pt>
                <c:pt idx="4238">
                  <c:v>43063.624999989719</c:v>
                </c:pt>
                <c:pt idx="4239">
                  <c:v>43063.666666656383</c:v>
                </c:pt>
                <c:pt idx="4240">
                  <c:v>43063.708333323048</c:v>
                </c:pt>
                <c:pt idx="4241">
                  <c:v>43063.749999989712</c:v>
                </c:pt>
                <c:pt idx="4242">
                  <c:v>43063.791666656376</c:v>
                </c:pt>
                <c:pt idx="4243">
                  <c:v>43063.83333332304</c:v>
                </c:pt>
                <c:pt idx="4244">
                  <c:v>43063.874999989705</c:v>
                </c:pt>
                <c:pt idx="4245">
                  <c:v>43063.916666656369</c:v>
                </c:pt>
                <c:pt idx="4246">
                  <c:v>43063.958333323033</c:v>
                </c:pt>
                <c:pt idx="4247">
                  <c:v>43063.999999989697</c:v>
                </c:pt>
                <c:pt idx="4248">
                  <c:v>43064.041666656361</c:v>
                </c:pt>
                <c:pt idx="4249">
                  <c:v>43064.083333323026</c:v>
                </c:pt>
                <c:pt idx="4250">
                  <c:v>43064.12499998969</c:v>
                </c:pt>
                <c:pt idx="4251">
                  <c:v>43064.166666656354</c:v>
                </c:pt>
                <c:pt idx="4252">
                  <c:v>43064.208333323018</c:v>
                </c:pt>
                <c:pt idx="4253">
                  <c:v>43064.249999989683</c:v>
                </c:pt>
                <c:pt idx="4254">
                  <c:v>43064.291666656347</c:v>
                </c:pt>
                <c:pt idx="4255">
                  <c:v>43064.333333323011</c:v>
                </c:pt>
                <c:pt idx="4256">
                  <c:v>43064.374999989675</c:v>
                </c:pt>
                <c:pt idx="4257">
                  <c:v>43064.41666665634</c:v>
                </c:pt>
                <c:pt idx="4258">
                  <c:v>43064.458333323004</c:v>
                </c:pt>
                <c:pt idx="4259">
                  <c:v>43064.499999989668</c:v>
                </c:pt>
                <c:pt idx="4260">
                  <c:v>43064.541666656332</c:v>
                </c:pt>
                <c:pt idx="4261">
                  <c:v>43064.583333322997</c:v>
                </c:pt>
                <c:pt idx="4262">
                  <c:v>43064.624999989661</c:v>
                </c:pt>
                <c:pt idx="4263">
                  <c:v>43064.666666656325</c:v>
                </c:pt>
                <c:pt idx="4264">
                  <c:v>43064.708333322989</c:v>
                </c:pt>
                <c:pt idx="4265">
                  <c:v>43064.749999989654</c:v>
                </c:pt>
                <c:pt idx="4266">
                  <c:v>43064.791666656318</c:v>
                </c:pt>
                <c:pt idx="4267">
                  <c:v>43064.833333322982</c:v>
                </c:pt>
                <c:pt idx="4268">
                  <c:v>43064.874999989646</c:v>
                </c:pt>
                <c:pt idx="4269">
                  <c:v>43064.916666656311</c:v>
                </c:pt>
                <c:pt idx="4270">
                  <c:v>43064.958333322975</c:v>
                </c:pt>
                <c:pt idx="4271">
                  <c:v>43064.999999989639</c:v>
                </c:pt>
                <c:pt idx="4272">
                  <c:v>43065.041666656303</c:v>
                </c:pt>
                <c:pt idx="4273">
                  <c:v>43065.083333322968</c:v>
                </c:pt>
                <c:pt idx="4274">
                  <c:v>43065.124999989632</c:v>
                </c:pt>
                <c:pt idx="4275">
                  <c:v>43065.166666656296</c:v>
                </c:pt>
                <c:pt idx="4276">
                  <c:v>43065.20833332296</c:v>
                </c:pt>
                <c:pt idx="4277">
                  <c:v>43065.249999989624</c:v>
                </c:pt>
                <c:pt idx="4278">
                  <c:v>43065.291666656289</c:v>
                </c:pt>
                <c:pt idx="4279">
                  <c:v>43065.333333322953</c:v>
                </c:pt>
                <c:pt idx="4280">
                  <c:v>43065.374999989617</c:v>
                </c:pt>
                <c:pt idx="4281">
                  <c:v>43065.416666656281</c:v>
                </c:pt>
                <c:pt idx="4282">
                  <c:v>43065.458333322946</c:v>
                </c:pt>
                <c:pt idx="4283">
                  <c:v>43065.49999998961</c:v>
                </c:pt>
                <c:pt idx="4284">
                  <c:v>43065.541666656274</c:v>
                </c:pt>
                <c:pt idx="4285">
                  <c:v>43065.583333322938</c:v>
                </c:pt>
                <c:pt idx="4286">
                  <c:v>43065.624999989603</c:v>
                </c:pt>
                <c:pt idx="4287">
                  <c:v>43065.666666656267</c:v>
                </c:pt>
                <c:pt idx="4288">
                  <c:v>43065.708333322931</c:v>
                </c:pt>
                <c:pt idx="4289">
                  <c:v>43065.749999989595</c:v>
                </c:pt>
                <c:pt idx="4290">
                  <c:v>43065.79166665626</c:v>
                </c:pt>
                <c:pt idx="4291">
                  <c:v>43065.833333322924</c:v>
                </c:pt>
                <c:pt idx="4292">
                  <c:v>43065.874999989588</c:v>
                </c:pt>
                <c:pt idx="4293">
                  <c:v>43065.916666656252</c:v>
                </c:pt>
                <c:pt idx="4294">
                  <c:v>43065.958333322917</c:v>
                </c:pt>
                <c:pt idx="4295">
                  <c:v>43065.999999989581</c:v>
                </c:pt>
                <c:pt idx="4296">
                  <c:v>43066.041666656245</c:v>
                </c:pt>
                <c:pt idx="4297">
                  <c:v>43066.083333322909</c:v>
                </c:pt>
                <c:pt idx="4298">
                  <c:v>43066.124999989574</c:v>
                </c:pt>
                <c:pt idx="4299">
                  <c:v>43066.166666656238</c:v>
                </c:pt>
                <c:pt idx="4300">
                  <c:v>43066.208333322902</c:v>
                </c:pt>
                <c:pt idx="4301">
                  <c:v>43066.249999989566</c:v>
                </c:pt>
                <c:pt idx="4302">
                  <c:v>43066.291666656231</c:v>
                </c:pt>
                <c:pt idx="4303">
                  <c:v>43066.333333322895</c:v>
                </c:pt>
                <c:pt idx="4304">
                  <c:v>43066.374999989559</c:v>
                </c:pt>
                <c:pt idx="4305">
                  <c:v>43066.416666656223</c:v>
                </c:pt>
                <c:pt idx="4306">
                  <c:v>43066.458333322887</c:v>
                </c:pt>
                <c:pt idx="4307">
                  <c:v>43066.499999989552</c:v>
                </c:pt>
                <c:pt idx="4308">
                  <c:v>43066.541666656216</c:v>
                </c:pt>
                <c:pt idx="4309">
                  <c:v>43066.58333332288</c:v>
                </c:pt>
                <c:pt idx="4310">
                  <c:v>43066.624999989544</c:v>
                </c:pt>
                <c:pt idx="4311">
                  <c:v>43066.666666656209</c:v>
                </c:pt>
                <c:pt idx="4312">
                  <c:v>43066.708333322873</c:v>
                </c:pt>
                <c:pt idx="4313">
                  <c:v>43066.749999989537</c:v>
                </c:pt>
                <c:pt idx="4314">
                  <c:v>43066.791666656201</c:v>
                </c:pt>
                <c:pt idx="4315">
                  <c:v>43066.833333322866</c:v>
                </c:pt>
                <c:pt idx="4316">
                  <c:v>43066.87499998953</c:v>
                </c:pt>
                <c:pt idx="4317">
                  <c:v>43066.916666656194</c:v>
                </c:pt>
                <c:pt idx="4318">
                  <c:v>43066.958333322858</c:v>
                </c:pt>
                <c:pt idx="4319">
                  <c:v>43066.999999989523</c:v>
                </c:pt>
                <c:pt idx="4320">
                  <c:v>43067.041666656187</c:v>
                </c:pt>
                <c:pt idx="4321">
                  <c:v>43067.083333322851</c:v>
                </c:pt>
                <c:pt idx="4322">
                  <c:v>43067.124999989515</c:v>
                </c:pt>
                <c:pt idx="4323">
                  <c:v>43067.16666665618</c:v>
                </c:pt>
                <c:pt idx="4324">
                  <c:v>43067.208333322844</c:v>
                </c:pt>
                <c:pt idx="4325">
                  <c:v>43067.249999989508</c:v>
                </c:pt>
                <c:pt idx="4326">
                  <c:v>43067.291666656172</c:v>
                </c:pt>
                <c:pt idx="4327">
                  <c:v>43067.333333322837</c:v>
                </c:pt>
                <c:pt idx="4328">
                  <c:v>43067.374999989501</c:v>
                </c:pt>
                <c:pt idx="4329">
                  <c:v>43067.416666656165</c:v>
                </c:pt>
                <c:pt idx="4330">
                  <c:v>43067.458333322829</c:v>
                </c:pt>
                <c:pt idx="4331">
                  <c:v>43067.499999989494</c:v>
                </c:pt>
                <c:pt idx="4332">
                  <c:v>43067.541666656158</c:v>
                </c:pt>
                <c:pt idx="4333">
                  <c:v>43067.583333322822</c:v>
                </c:pt>
                <c:pt idx="4334">
                  <c:v>43067.624999989486</c:v>
                </c:pt>
                <c:pt idx="4335">
                  <c:v>43067.66666665615</c:v>
                </c:pt>
                <c:pt idx="4336">
                  <c:v>43067.708333322815</c:v>
                </c:pt>
                <c:pt idx="4337">
                  <c:v>43067.749999989479</c:v>
                </c:pt>
                <c:pt idx="4338">
                  <c:v>43067.791666656143</c:v>
                </c:pt>
                <c:pt idx="4339">
                  <c:v>43067.833333322807</c:v>
                </c:pt>
                <c:pt idx="4340">
                  <c:v>43067.874999989472</c:v>
                </c:pt>
                <c:pt idx="4341">
                  <c:v>43067.916666656136</c:v>
                </c:pt>
                <c:pt idx="4342">
                  <c:v>43067.9583333228</c:v>
                </c:pt>
                <c:pt idx="4343">
                  <c:v>43067.999999989464</c:v>
                </c:pt>
                <c:pt idx="4344">
                  <c:v>43068.041666656129</c:v>
                </c:pt>
                <c:pt idx="4345">
                  <c:v>43068.083333322793</c:v>
                </c:pt>
                <c:pt idx="4346">
                  <c:v>43068.124999989457</c:v>
                </c:pt>
                <c:pt idx="4347">
                  <c:v>43068.166666656121</c:v>
                </c:pt>
                <c:pt idx="4348">
                  <c:v>43068.208333322786</c:v>
                </c:pt>
                <c:pt idx="4349">
                  <c:v>43068.24999998945</c:v>
                </c:pt>
                <c:pt idx="4350">
                  <c:v>43068.291666656114</c:v>
                </c:pt>
                <c:pt idx="4351">
                  <c:v>43068.333333322778</c:v>
                </c:pt>
                <c:pt idx="4352">
                  <c:v>43068.374999989443</c:v>
                </c:pt>
                <c:pt idx="4353">
                  <c:v>43068.416666656107</c:v>
                </c:pt>
                <c:pt idx="4354">
                  <c:v>43068.458333322771</c:v>
                </c:pt>
                <c:pt idx="4355">
                  <c:v>43068.499999989435</c:v>
                </c:pt>
                <c:pt idx="4356">
                  <c:v>43068.5416666561</c:v>
                </c:pt>
                <c:pt idx="4357">
                  <c:v>43068.583333322764</c:v>
                </c:pt>
                <c:pt idx="4358">
                  <c:v>43068.624999989428</c:v>
                </c:pt>
                <c:pt idx="4359">
                  <c:v>43068.666666656092</c:v>
                </c:pt>
                <c:pt idx="4360">
                  <c:v>43068.708333322757</c:v>
                </c:pt>
                <c:pt idx="4361">
                  <c:v>43068.749999989421</c:v>
                </c:pt>
                <c:pt idx="4362">
                  <c:v>43068.791666656085</c:v>
                </c:pt>
                <c:pt idx="4363">
                  <c:v>43068.833333322749</c:v>
                </c:pt>
                <c:pt idx="4364">
                  <c:v>43068.874999989413</c:v>
                </c:pt>
                <c:pt idx="4365">
                  <c:v>43068.916666656078</c:v>
                </c:pt>
                <c:pt idx="4366">
                  <c:v>43068.958333322742</c:v>
                </c:pt>
                <c:pt idx="4367">
                  <c:v>43068.999999989406</c:v>
                </c:pt>
                <c:pt idx="4368">
                  <c:v>43069.04166665607</c:v>
                </c:pt>
                <c:pt idx="4369">
                  <c:v>43069.083333322735</c:v>
                </c:pt>
                <c:pt idx="4370">
                  <c:v>43069.124999989399</c:v>
                </c:pt>
                <c:pt idx="4371">
                  <c:v>43069.166666656063</c:v>
                </c:pt>
                <c:pt idx="4372">
                  <c:v>43069.208333322727</c:v>
                </c:pt>
                <c:pt idx="4373">
                  <c:v>43069.249999989392</c:v>
                </c:pt>
                <c:pt idx="4374">
                  <c:v>43069.291666656056</c:v>
                </c:pt>
                <c:pt idx="4375">
                  <c:v>43069.33333332272</c:v>
                </c:pt>
                <c:pt idx="4376">
                  <c:v>43069.374999989384</c:v>
                </c:pt>
                <c:pt idx="4377">
                  <c:v>43069.416666656049</c:v>
                </c:pt>
                <c:pt idx="4378">
                  <c:v>43069.458333322713</c:v>
                </c:pt>
                <c:pt idx="4379">
                  <c:v>43069.499999989377</c:v>
                </c:pt>
                <c:pt idx="4380">
                  <c:v>43069.541666656041</c:v>
                </c:pt>
                <c:pt idx="4381">
                  <c:v>43069.583333322706</c:v>
                </c:pt>
                <c:pt idx="4382">
                  <c:v>43069.62499998937</c:v>
                </c:pt>
                <c:pt idx="4383">
                  <c:v>43069.666666656034</c:v>
                </c:pt>
                <c:pt idx="4384">
                  <c:v>43069.708333322698</c:v>
                </c:pt>
                <c:pt idx="4385">
                  <c:v>43069.749999989363</c:v>
                </c:pt>
                <c:pt idx="4386">
                  <c:v>43069.791666656027</c:v>
                </c:pt>
                <c:pt idx="4387">
                  <c:v>43069.833333322691</c:v>
                </c:pt>
                <c:pt idx="4388">
                  <c:v>43069.874999989355</c:v>
                </c:pt>
                <c:pt idx="4389">
                  <c:v>43069.91666665602</c:v>
                </c:pt>
                <c:pt idx="4390">
                  <c:v>43069.958333322684</c:v>
                </c:pt>
                <c:pt idx="4391">
                  <c:v>43069.999999989348</c:v>
                </c:pt>
                <c:pt idx="4392">
                  <c:v>43070.041666656012</c:v>
                </c:pt>
                <c:pt idx="4393">
                  <c:v>43070.083333322676</c:v>
                </c:pt>
                <c:pt idx="4394">
                  <c:v>43070.124999989341</c:v>
                </c:pt>
                <c:pt idx="4395">
                  <c:v>43070.166666656005</c:v>
                </c:pt>
                <c:pt idx="4396">
                  <c:v>43070.208333322669</c:v>
                </c:pt>
                <c:pt idx="4397">
                  <c:v>43070.249999989333</c:v>
                </c:pt>
                <c:pt idx="4398">
                  <c:v>43070.291666655998</c:v>
                </c:pt>
                <c:pt idx="4399">
                  <c:v>43070.333333322662</c:v>
                </c:pt>
                <c:pt idx="4400">
                  <c:v>43070.374999989326</c:v>
                </c:pt>
                <c:pt idx="4401">
                  <c:v>43070.41666665599</c:v>
                </c:pt>
                <c:pt idx="4402">
                  <c:v>43070.458333322655</c:v>
                </c:pt>
                <c:pt idx="4403">
                  <c:v>43070.499999989319</c:v>
                </c:pt>
                <c:pt idx="4404">
                  <c:v>43070.541666655983</c:v>
                </c:pt>
                <c:pt idx="4405">
                  <c:v>43070.583333322647</c:v>
                </c:pt>
                <c:pt idx="4406">
                  <c:v>43070.624999989312</c:v>
                </c:pt>
                <c:pt idx="4407">
                  <c:v>43070.666666655976</c:v>
                </c:pt>
                <c:pt idx="4408">
                  <c:v>43070.70833332264</c:v>
                </c:pt>
                <c:pt idx="4409">
                  <c:v>43070.749999989304</c:v>
                </c:pt>
                <c:pt idx="4410">
                  <c:v>43070.791666655969</c:v>
                </c:pt>
                <c:pt idx="4411">
                  <c:v>43070.833333322633</c:v>
                </c:pt>
                <c:pt idx="4412">
                  <c:v>43070.874999989297</c:v>
                </c:pt>
                <c:pt idx="4413">
                  <c:v>43070.916666655961</c:v>
                </c:pt>
                <c:pt idx="4414">
                  <c:v>43070.958333322626</c:v>
                </c:pt>
                <c:pt idx="4415">
                  <c:v>43070.99999998929</c:v>
                </c:pt>
                <c:pt idx="4416">
                  <c:v>43071.041666655954</c:v>
                </c:pt>
                <c:pt idx="4417">
                  <c:v>43071.083333322618</c:v>
                </c:pt>
                <c:pt idx="4418">
                  <c:v>43071.124999989283</c:v>
                </c:pt>
                <c:pt idx="4419">
                  <c:v>43071.166666655947</c:v>
                </c:pt>
                <c:pt idx="4420">
                  <c:v>43071.208333322611</c:v>
                </c:pt>
                <c:pt idx="4421">
                  <c:v>43071.249999989275</c:v>
                </c:pt>
                <c:pt idx="4422">
                  <c:v>43071.291666655939</c:v>
                </c:pt>
                <c:pt idx="4423">
                  <c:v>43071.333333322604</c:v>
                </c:pt>
                <c:pt idx="4424">
                  <c:v>43071.374999989268</c:v>
                </c:pt>
                <c:pt idx="4425">
                  <c:v>43071.416666655932</c:v>
                </c:pt>
                <c:pt idx="4426">
                  <c:v>43071.458333322596</c:v>
                </c:pt>
                <c:pt idx="4427">
                  <c:v>43071.499999989261</c:v>
                </c:pt>
                <c:pt idx="4428">
                  <c:v>43071.541666655925</c:v>
                </c:pt>
                <c:pt idx="4429">
                  <c:v>43071.583333322589</c:v>
                </c:pt>
                <c:pt idx="4430">
                  <c:v>43071.624999989253</c:v>
                </c:pt>
                <c:pt idx="4431">
                  <c:v>43071.666666655918</c:v>
                </c:pt>
                <c:pt idx="4432">
                  <c:v>43071.708333322582</c:v>
                </c:pt>
                <c:pt idx="4433">
                  <c:v>43071.749999989246</c:v>
                </c:pt>
                <c:pt idx="4434">
                  <c:v>43071.79166665591</c:v>
                </c:pt>
                <c:pt idx="4435">
                  <c:v>43071.833333322575</c:v>
                </c:pt>
                <c:pt idx="4436">
                  <c:v>43071.874999989239</c:v>
                </c:pt>
                <c:pt idx="4437">
                  <c:v>43071.916666655903</c:v>
                </c:pt>
                <c:pt idx="4438">
                  <c:v>43071.958333322567</c:v>
                </c:pt>
                <c:pt idx="4439">
                  <c:v>43071.999999989232</c:v>
                </c:pt>
                <c:pt idx="4440">
                  <c:v>43072.041666655896</c:v>
                </c:pt>
                <c:pt idx="4441">
                  <c:v>43072.08333332256</c:v>
                </c:pt>
                <c:pt idx="4442">
                  <c:v>43072.124999989224</c:v>
                </c:pt>
                <c:pt idx="4443">
                  <c:v>43072.166666655889</c:v>
                </c:pt>
                <c:pt idx="4444">
                  <c:v>43072.208333322553</c:v>
                </c:pt>
                <c:pt idx="4445">
                  <c:v>43072.249999989217</c:v>
                </c:pt>
                <c:pt idx="4446">
                  <c:v>43072.291666655881</c:v>
                </c:pt>
                <c:pt idx="4447">
                  <c:v>43072.333333322546</c:v>
                </c:pt>
                <c:pt idx="4448">
                  <c:v>43072.37499998921</c:v>
                </c:pt>
                <c:pt idx="4449">
                  <c:v>43072.416666655874</c:v>
                </c:pt>
                <c:pt idx="4450">
                  <c:v>43072.458333322538</c:v>
                </c:pt>
                <c:pt idx="4451">
                  <c:v>43072.499999989202</c:v>
                </c:pt>
                <c:pt idx="4452">
                  <c:v>43072.541666655867</c:v>
                </c:pt>
                <c:pt idx="4453">
                  <c:v>43072.583333322531</c:v>
                </c:pt>
                <c:pt idx="4454">
                  <c:v>43072.624999989195</c:v>
                </c:pt>
                <c:pt idx="4455">
                  <c:v>43072.666666655859</c:v>
                </c:pt>
                <c:pt idx="4456">
                  <c:v>43072.708333322524</c:v>
                </c:pt>
                <c:pt idx="4457">
                  <c:v>43072.749999989188</c:v>
                </c:pt>
                <c:pt idx="4458">
                  <c:v>43072.791666655852</c:v>
                </c:pt>
                <c:pt idx="4459">
                  <c:v>43072.833333322516</c:v>
                </c:pt>
                <c:pt idx="4460">
                  <c:v>43072.874999989181</c:v>
                </c:pt>
                <c:pt idx="4461">
                  <c:v>43072.916666655845</c:v>
                </c:pt>
                <c:pt idx="4462">
                  <c:v>43072.958333322509</c:v>
                </c:pt>
                <c:pt idx="4463">
                  <c:v>43072.999999989173</c:v>
                </c:pt>
                <c:pt idx="4464">
                  <c:v>43073.041666655838</c:v>
                </c:pt>
                <c:pt idx="4465">
                  <c:v>43073.083333322502</c:v>
                </c:pt>
                <c:pt idx="4466">
                  <c:v>43073.124999989166</c:v>
                </c:pt>
                <c:pt idx="4467">
                  <c:v>43073.16666665583</c:v>
                </c:pt>
                <c:pt idx="4468">
                  <c:v>43073.208333322495</c:v>
                </c:pt>
                <c:pt idx="4469">
                  <c:v>43073.249999989159</c:v>
                </c:pt>
                <c:pt idx="4470">
                  <c:v>43073.291666655823</c:v>
                </c:pt>
                <c:pt idx="4471">
                  <c:v>43073.333333322487</c:v>
                </c:pt>
                <c:pt idx="4472">
                  <c:v>43073.374999989152</c:v>
                </c:pt>
                <c:pt idx="4473">
                  <c:v>43073.416666655816</c:v>
                </c:pt>
                <c:pt idx="4474">
                  <c:v>43073.45833332248</c:v>
                </c:pt>
                <c:pt idx="4475">
                  <c:v>43073.499999989144</c:v>
                </c:pt>
                <c:pt idx="4476">
                  <c:v>43073.541666655809</c:v>
                </c:pt>
                <c:pt idx="4477">
                  <c:v>43073.583333322473</c:v>
                </c:pt>
                <c:pt idx="4478">
                  <c:v>43073.624999989137</c:v>
                </c:pt>
                <c:pt idx="4479">
                  <c:v>43073.666666655801</c:v>
                </c:pt>
                <c:pt idx="4480">
                  <c:v>43073.708333322465</c:v>
                </c:pt>
                <c:pt idx="4481">
                  <c:v>43073.74999998913</c:v>
                </c:pt>
                <c:pt idx="4482">
                  <c:v>43073.791666655794</c:v>
                </c:pt>
                <c:pt idx="4483">
                  <c:v>43073.833333322458</c:v>
                </c:pt>
                <c:pt idx="4484">
                  <c:v>43073.874999989122</c:v>
                </c:pt>
                <c:pt idx="4485">
                  <c:v>43073.916666655787</c:v>
                </c:pt>
                <c:pt idx="4486">
                  <c:v>43073.958333322451</c:v>
                </c:pt>
                <c:pt idx="4487">
                  <c:v>43073.999999989115</c:v>
                </c:pt>
                <c:pt idx="4488">
                  <c:v>43074.041666655779</c:v>
                </c:pt>
                <c:pt idx="4489">
                  <c:v>43074.083333322444</c:v>
                </c:pt>
                <c:pt idx="4490">
                  <c:v>43074.124999989108</c:v>
                </c:pt>
                <c:pt idx="4491">
                  <c:v>43074.166666655772</c:v>
                </c:pt>
                <c:pt idx="4492">
                  <c:v>43074.208333322436</c:v>
                </c:pt>
                <c:pt idx="4493">
                  <c:v>43074.249999989101</c:v>
                </c:pt>
                <c:pt idx="4494">
                  <c:v>43074.291666655765</c:v>
                </c:pt>
                <c:pt idx="4495">
                  <c:v>43074.333333322429</c:v>
                </c:pt>
                <c:pt idx="4496">
                  <c:v>43074.374999989093</c:v>
                </c:pt>
                <c:pt idx="4497">
                  <c:v>43074.416666655758</c:v>
                </c:pt>
                <c:pt idx="4498">
                  <c:v>43074.458333322422</c:v>
                </c:pt>
                <c:pt idx="4499">
                  <c:v>43074.499999989086</c:v>
                </c:pt>
                <c:pt idx="4500">
                  <c:v>43074.54166665575</c:v>
                </c:pt>
                <c:pt idx="4501">
                  <c:v>43074.583333322415</c:v>
                </c:pt>
                <c:pt idx="4502">
                  <c:v>43074.624999989079</c:v>
                </c:pt>
                <c:pt idx="4503">
                  <c:v>43074.666666655743</c:v>
                </c:pt>
                <c:pt idx="4504">
                  <c:v>43074.708333322407</c:v>
                </c:pt>
                <c:pt idx="4505">
                  <c:v>43074.749999989072</c:v>
                </c:pt>
                <c:pt idx="4506">
                  <c:v>43074.791666655736</c:v>
                </c:pt>
                <c:pt idx="4507">
                  <c:v>43074.8333333224</c:v>
                </c:pt>
                <c:pt idx="4508">
                  <c:v>43074.874999989064</c:v>
                </c:pt>
                <c:pt idx="4509">
                  <c:v>43074.916666655728</c:v>
                </c:pt>
                <c:pt idx="4510">
                  <c:v>43074.958333322393</c:v>
                </c:pt>
                <c:pt idx="4511">
                  <c:v>43074.999999989057</c:v>
                </c:pt>
                <c:pt idx="4512">
                  <c:v>43075.041666655721</c:v>
                </c:pt>
                <c:pt idx="4513">
                  <c:v>43075.083333322385</c:v>
                </c:pt>
                <c:pt idx="4514">
                  <c:v>43075.12499998905</c:v>
                </c:pt>
                <c:pt idx="4515">
                  <c:v>43075.166666655714</c:v>
                </c:pt>
                <c:pt idx="4516">
                  <c:v>43075.208333322378</c:v>
                </c:pt>
                <c:pt idx="4517">
                  <c:v>43075.249999989042</c:v>
                </c:pt>
                <c:pt idx="4518">
                  <c:v>43075.291666655707</c:v>
                </c:pt>
                <c:pt idx="4519">
                  <c:v>43075.333333322371</c:v>
                </c:pt>
                <c:pt idx="4520">
                  <c:v>43075.374999989035</c:v>
                </c:pt>
                <c:pt idx="4521">
                  <c:v>43075.416666655699</c:v>
                </c:pt>
                <c:pt idx="4522">
                  <c:v>43075.458333322364</c:v>
                </c:pt>
                <c:pt idx="4523">
                  <c:v>43075.499999989028</c:v>
                </c:pt>
                <c:pt idx="4524">
                  <c:v>43075.541666655692</c:v>
                </c:pt>
                <c:pt idx="4525">
                  <c:v>43075.583333322356</c:v>
                </c:pt>
                <c:pt idx="4526">
                  <c:v>43075.624999989021</c:v>
                </c:pt>
                <c:pt idx="4527">
                  <c:v>43075.666666655685</c:v>
                </c:pt>
                <c:pt idx="4528">
                  <c:v>43075.708333322349</c:v>
                </c:pt>
                <c:pt idx="4529">
                  <c:v>43075.749999989013</c:v>
                </c:pt>
                <c:pt idx="4530">
                  <c:v>43075.791666655678</c:v>
                </c:pt>
                <c:pt idx="4531">
                  <c:v>43075.833333322342</c:v>
                </c:pt>
                <c:pt idx="4532">
                  <c:v>43075.874999989006</c:v>
                </c:pt>
                <c:pt idx="4533">
                  <c:v>43075.91666665567</c:v>
                </c:pt>
                <c:pt idx="4534">
                  <c:v>43075.958333322335</c:v>
                </c:pt>
                <c:pt idx="4535">
                  <c:v>43075.999999988999</c:v>
                </c:pt>
                <c:pt idx="4536">
                  <c:v>43076.041666655663</c:v>
                </c:pt>
                <c:pt idx="4537">
                  <c:v>43076.083333322327</c:v>
                </c:pt>
                <c:pt idx="4538">
                  <c:v>43076.124999988991</c:v>
                </c:pt>
                <c:pt idx="4539">
                  <c:v>43076.166666655656</c:v>
                </c:pt>
                <c:pt idx="4540">
                  <c:v>43076.20833332232</c:v>
                </c:pt>
                <c:pt idx="4541">
                  <c:v>43076.249999988984</c:v>
                </c:pt>
                <c:pt idx="4542">
                  <c:v>43076.291666655648</c:v>
                </c:pt>
                <c:pt idx="4543">
                  <c:v>43076.333333322313</c:v>
                </c:pt>
                <c:pt idx="4544">
                  <c:v>43076.374999988977</c:v>
                </c:pt>
                <c:pt idx="4545">
                  <c:v>43076.416666655641</c:v>
                </c:pt>
                <c:pt idx="4546">
                  <c:v>43076.458333322305</c:v>
                </c:pt>
                <c:pt idx="4547">
                  <c:v>43076.49999998897</c:v>
                </c:pt>
                <c:pt idx="4548">
                  <c:v>43076.541666655634</c:v>
                </c:pt>
                <c:pt idx="4549">
                  <c:v>43076.583333322298</c:v>
                </c:pt>
                <c:pt idx="4550">
                  <c:v>43076.624999988962</c:v>
                </c:pt>
                <c:pt idx="4551">
                  <c:v>43076.666666655627</c:v>
                </c:pt>
                <c:pt idx="4552">
                  <c:v>43076.708333322291</c:v>
                </c:pt>
                <c:pt idx="4553">
                  <c:v>43076.749999988955</c:v>
                </c:pt>
                <c:pt idx="4554">
                  <c:v>43076.791666655619</c:v>
                </c:pt>
                <c:pt idx="4555">
                  <c:v>43076.833333322284</c:v>
                </c:pt>
                <c:pt idx="4556">
                  <c:v>43076.874999988948</c:v>
                </c:pt>
                <c:pt idx="4557">
                  <c:v>43076.916666655612</c:v>
                </c:pt>
                <c:pt idx="4558">
                  <c:v>43076.958333322276</c:v>
                </c:pt>
                <c:pt idx="4559">
                  <c:v>43076.999999988941</c:v>
                </c:pt>
                <c:pt idx="4560">
                  <c:v>43077.041666655605</c:v>
                </c:pt>
                <c:pt idx="4561">
                  <c:v>43077.083333322269</c:v>
                </c:pt>
                <c:pt idx="4562">
                  <c:v>43077.124999988933</c:v>
                </c:pt>
                <c:pt idx="4563">
                  <c:v>43077.166666655598</c:v>
                </c:pt>
                <c:pt idx="4564">
                  <c:v>43077.208333322262</c:v>
                </c:pt>
                <c:pt idx="4565">
                  <c:v>43077.249999988926</c:v>
                </c:pt>
                <c:pt idx="4566">
                  <c:v>43077.29166665559</c:v>
                </c:pt>
                <c:pt idx="4567">
                  <c:v>43077.333333322254</c:v>
                </c:pt>
                <c:pt idx="4568">
                  <c:v>43077.374999988919</c:v>
                </c:pt>
                <c:pt idx="4569">
                  <c:v>43077.416666655583</c:v>
                </c:pt>
                <c:pt idx="4570">
                  <c:v>43077.458333322247</c:v>
                </c:pt>
                <c:pt idx="4571">
                  <c:v>43077.499999988911</c:v>
                </c:pt>
                <c:pt idx="4572">
                  <c:v>43077.541666655576</c:v>
                </c:pt>
                <c:pt idx="4573">
                  <c:v>43077.58333332224</c:v>
                </c:pt>
                <c:pt idx="4574">
                  <c:v>43077.624999988904</c:v>
                </c:pt>
                <c:pt idx="4575">
                  <c:v>43077.666666655568</c:v>
                </c:pt>
                <c:pt idx="4576">
                  <c:v>43077.708333322233</c:v>
                </c:pt>
                <c:pt idx="4577">
                  <c:v>43077.749999988897</c:v>
                </c:pt>
                <c:pt idx="4578">
                  <c:v>43077.791666655561</c:v>
                </c:pt>
                <c:pt idx="4579">
                  <c:v>43077.833333322225</c:v>
                </c:pt>
                <c:pt idx="4580">
                  <c:v>43077.87499998889</c:v>
                </c:pt>
                <c:pt idx="4581">
                  <c:v>43077.916666655554</c:v>
                </c:pt>
                <c:pt idx="4582">
                  <c:v>43077.958333322218</c:v>
                </c:pt>
                <c:pt idx="4583">
                  <c:v>43077.999999988882</c:v>
                </c:pt>
                <c:pt idx="4584">
                  <c:v>43078.041666655547</c:v>
                </c:pt>
                <c:pt idx="4585">
                  <c:v>43078.083333322211</c:v>
                </c:pt>
                <c:pt idx="4586">
                  <c:v>43078.124999988875</c:v>
                </c:pt>
                <c:pt idx="4587">
                  <c:v>43078.166666655539</c:v>
                </c:pt>
                <c:pt idx="4588">
                  <c:v>43078.208333322204</c:v>
                </c:pt>
                <c:pt idx="4589">
                  <c:v>43078.249999988868</c:v>
                </c:pt>
                <c:pt idx="4590">
                  <c:v>43078.291666655532</c:v>
                </c:pt>
                <c:pt idx="4591">
                  <c:v>43078.333333322196</c:v>
                </c:pt>
                <c:pt idx="4592">
                  <c:v>43078.374999988861</c:v>
                </c:pt>
                <c:pt idx="4593">
                  <c:v>43078.416666655525</c:v>
                </c:pt>
                <c:pt idx="4594">
                  <c:v>43078.458333322189</c:v>
                </c:pt>
                <c:pt idx="4595">
                  <c:v>43078.499999988853</c:v>
                </c:pt>
                <c:pt idx="4596">
                  <c:v>43078.541666655517</c:v>
                </c:pt>
                <c:pt idx="4597">
                  <c:v>43078.583333322182</c:v>
                </c:pt>
                <c:pt idx="4598">
                  <c:v>43078.624999988846</c:v>
                </c:pt>
                <c:pt idx="4599">
                  <c:v>43078.66666665551</c:v>
                </c:pt>
                <c:pt idx="4600">
                  <c:v>43078.708333322174</c:v>
                </c:pt>
                <c:pt idx="4601">
                  <c:v>43078.749999988839</c:v>
                </c:pt>
                <c:pt idx="4602">
                  <c:v>43078.791666655503</c:v>
                </c:pt>
                <c:pt idx="4603">
                  <c:v>43078.833333322167</c:v>
                </c:pt>
                <c:pt idx="4604">
                  <c:v>43078.874999988831</c:v>
                </c:pt>
                <c:pt idx="4605">
                  <c:v>43078.916666655496</c:v>
                </c:pt>
                <c:pt idx="4606">
                  <c:v>43078.95833332216</c:v>
                </c:pt>
                <c:pt idx="4607">
                  <c:v>43078.999999988824</c:v>
                </c:pt>
                <c:pt idx="4608">
                  <c:v>43079.041666655488</c:v>
                </c:pt>
                <c:pt idx="4609">
                  <c:v>43079.083333322153</c:v>
                </c:pt>
                <c:pt idx="4610">
                  <c:v>43079.124999988817</c:v>
                </c:pt>
                <c:pt idx="4611">
                  <c:v>43079.166666655481</c:v>
                </c:pt>
                <c:pt idx="4612">
                  <c:v>43079.208333322145</c:v>
                </c:pt>
                <c:pt idx="4613">
                  <c:v>43079.24999998881</c:v>
                </c:pt>
                <c:pt idx="4614">
                  <c:v>43079.291666655474</c:v>
                </c:pt>
                <c:pt idx="4615">
                  <c:v>43079.333333322138</c:v>
                </c:pt>
                <c:pt idx="4616">
                  <c:v>43079.374999988802</c:v>
                </c:pt>
                <c:pt idx="4617">
                  <c:v>43079.416666655467</c:v>
                </c:pt>
                <c:pt idx="4618">
                  <c:v>43079.458333322131</c:v>
                </c:pt>
                <c:pt idx="4619">
                  <c:v>43079.499999988795</c:v>
                </c:pt>
                <c:pt idx="4620">
                  <c:v>43079.541666655459</c:v>
                </c:pt>
                <c:pt idx="4621">
                  <c:v>43079.583333322124</c:v>
                </c:pt>
                <c:pt idx="4622">
                  <c:v>43079.624999988788</c:v>
                </c:pt>
                <c:pt idx="4623">
                  <c:v>43079.666666655452</c:v>
                </c:pt>
                <c:pt idx="4624">
                  <c:v>43079.708333322116</c:v>
                </c:pt>
                <c:pt idx="4625">
                  <c:v>43079.74999998878</c:v>
                </c:pt>
                <c:pt idx="4626">
                  <c:v>43079.791666655445</c:v>
                </c:pt>
                <c:pt idx="4627">
                  <c:v>43079.833333322109</c:v>
                </c:pt>
                <c:pt idx="4628">
                  <c:v>43079.874999988773</c:v>
                </c:pt>
                <c:pt idx="4629">
                  <c:v>43079.916666655437</c:v>
                </c:pt>
                <c:pt idx="4630">
                  <c:v>43079.958333322102</c:v>
                </c:pt>
                <c:pt idx="4631">
                  <c:v>43079.999999988766</c:v>
                </c:pt>
                <c:pt idx="4632">
                  <c:v>43080.04166665543</c:v>
                </c:pt>
                <c:pt idx="4633">
                  <c:v>43080.083333322094</c:v>
                </c:pt>
                <c:pt idx="4634">
                  <c:v>43080.124999988759</c:v>
                </c:pt>
                <c:pt idx="4635">
                  <c:v>43080.166666655423</c:v>
                </c:pt>
                <c:pt idx="4636">
                  <c:v>43080.208333322087</c:v>
                </c:pt>
                <c:pt idx="4637">
                  <c:v>43080.249999988751</c:v>
                </c:pt>
                <c:pt idx="4638">
                  <c:v>43080.291666655416</c:v>
                </c:pt>
                <c:pt idx="4639">
                  <c:v>43080.33333332208</c:v>
                </c:pt>
                <c:pt idx="4640">
                  <c:v>43080.374999988744</c:v>
                </c:pt>
                <c:pt idx="4641">
                  <c:v>43080.416666655408</c:v>
                </c:pt>
                <c:pt idx="4642">
                  <c:v>43080.458333322073</c:v>
                </c:pt>
                <c:pt idx="4643">
                  <c:v>43080.499999988737</c:v>
                </c:pt>
                <c:pt idx="4644">
                  <c:v>43080.541666655401</c:v>
                </c:pt>
                <c:pt idx="4645">
                  <c:v>43080.583333322065</c:v>
                </c:pt>
                <c:pt idx="4646">
                  <c:v>43080.62499998873</c:v>
                </c:pt>
                <c:pt idx="4647">
                  <c:v>43080.666666655394</c:v>
                </c:pt>
                <c:pt idx="4648">
                  <c:v>43080.708333322058</c:v>
                </c:pt>
                <c:pt idx="4649">
                  <c:v>43080.749999988722</c:v>
                </c:pt>
                <c:pt idx="4650">
                  <c:v>43080.791666655387</c:v>
                </c:pt>
                <c:pt idx="4651">
                  <c:v>43080.833333322051</c:v>
                </c:pt>
                <c:pt idx="4652">
                  <c:v>43080.874999988715</c:v>
                </c:pt>
                <c:pt idx="4653">
                  <c:v>43080.916666655379</c:v>
                </c:pt>
                <c:pt idx="4654">
                  <c:v>43080.958333322043</c:v>
                </c:pt>
                <c:pt idx="4655">
                  <c:v>43080.999999988708</c:v>
                </c:pt>
                <c:pt idx="4656">
                  <c:v>43081.041666655372</c:v>
                </c:pt>
                <c:pt idx="4657">
                  <c:v>43081.083333322036</c:v>
                </c:pt>
                <c:pt idx="4658">
                  <c:v>43081.1249999887</c:v>
                </c:pt>
                <c:pt idx="4659">
                  <c:v>43081.166666655365</c:v>
                </c:pt>
                <c:pt idx="4660">
                  <c:v>43081.208333322029</c:v>
                </c:pt>
                <c:pt idx="4661">
                  <c:v>43081.249999988693</c:v>
                </c:pt>
                <c:pt idx="4662">
                  <c:v>43081.291666655357</c:v>
                </c:pt>
                <c:pt idx="4663">
                  <c:v>43081.333333322022</c:v>
                </c:pt>
                <c:pt idx="4664">
                  <c:v>43081.374999988686</c:v>
                </c:pt>
                <c:pt idx="4665">
                  <c:v>43081.41666665535</c:v>
                </c:pt>
                <c:pt idx="4666">
                  <c:v>43081.458333322014</c:v>
                </c:pt>
                <c:pt idx="4667">
                  <c:v>43081.499999988679</c:v>
                </c:pt>
                <c:pt idx="4668">
                  <c:v>43081.541666655343</c:v>
                </c:pt>
                <c:pt idx="4669">
                  <c:v>43081.583333322007</c:v>
                </c:pt>
                <c:pt idx="4670">
                  <c:v>43081.624999988671</c:v>
                </c:pt>
                <c:pt idx="4671">
                  <c:v>43081.666666655336</c:v>
                </c:pt>
                <c:pt idx="4672">
                  <c:v>43081.708333322</c:v>
                </c:pt>
                <c:pt idx="4673">
                  <c:v>43081.749999988664</c:v>
                </c:pt>
                <c:pt idx="4674">
                  <c:v>43081.791666655328</c:v>
                </c:pt>
                <c:pt idx="4675">
                  <c:v>43081.833333321993</c:v>
                </c:pt>
                <c:pt idx="4676">
                  <c:v>43081.874999988657</c:v>
                </c:pt>
                <c:pt idx="4677">
                  <c:v>43081.916666655321</c:v>
                </c:pt>
                <c:pt idx="4678">
                  <c:v>43081.958333321985</c:v>
                </c:pt>
                <c:pt idx="4679">
                  <c:v>43081.99999998865</c:v>
                </c:pt>
                <c:pt idx="4680">
                  <c:v>43082.041666655314</c:v>
                </c:pt>
                <c:pt idx="4681">
                  <c:v>43082.083333321978</c:v>
                </c:pt>
                <c:pt idx="4682">
                  <c:v>43082.124999988642</c:v>
                </c:pt>
                <c:pt idx="4683">
                  <c:v>43082.166666655306</c:v>
                </c:pt>
                <c:pt idx="4684">
                  <c:v>43082.208333321971</c:v>
                </c:pt>
                <c:pt idx="4685">
                  <c:v>43082.249999988635</c:v>
                </c:pt>
                <c:pt idx="4686">
                  <c:v>43082.291666655299</c:v>
                </c:pt>
                <c:pt idx="4687">
                  <c:v>43082.333333321963</c:v>
                </c:pt>
                <c:pt idx="4688">
                  <c:v>43082.374999988628</c:v>
                </c:pt>
                <c:pt idx="4689">
                  <c:v>43082.416666655292</c:v>
                </c:pt>
                <c:pt idx="4690">
                  <c:v>43082.458333321956</c:v>
                </c:pt>
                <c:pt idx="4691">
                  <c:v>43082.49999998862</c:v>
                </c:pt>
                <c:pt idx="4692">
                  <c:v>43082.541666655285</c:v>
                </c:pt>
                <c:pt idx="4693">
                  <c:v>43082.583333321949</c:v>
                </c:pt>
                <c:pt idx="4694">
                  <c:v>43082.624999988613</c:v>
                </c:pt>
                <c:pt idx="4695">
                  <c:v>43082.666666655277</c:v>
                </c:pt>
                <c:pt idx="4696">
                  <c:v>43082.708333321942</c:v>
                </c:pt>
                <c:pt idx="4697">
                  <c:v>43082.749999988606</c:v>
                </c:pt>
                <c:pt idx="4698">
                  <c:v>43082.79166665527</c:v>
                </c:pt>
                <c:pt idx="4699">
                  <c:v>43082.833333321934</c:v>
                </c:pt>
                <c:pt idx="4700">
                  <c:v>43082.874999988599</c:v>
                </c:pt>
                <c:pt idx="4701">
                  <c:v>43082.916666655263</c:v>
                </c:pt>
                <c:pt idx="4702">
                  <c:v>43082.958333321927</c:v>
                </c:pt>
                <c:pt idx="4703">
                  <c:v>43082.999999988591</c:v>
                </c:pt>
                <c:pt idx="4704">
                  <c:v>43083.041666655256</c:v>
                </c:pt>
                <c:pt idx="4705">
                  <c:v>43083.08333332192</c:v>
                </c:pt>
                <c:pt idx="4706">
                  <c:v>43083.124999988584</c:v>
                </c:pt>
                <c:pt idx="4707">
                  <c:v>43083.166666655248</c:v>
                </c:pt>
                <c:pt idx="4708">
                  <c:v>43083.208333321913</c:v>
                </c:pt>
                <c:pt idx="4709">
                  <c:v>43083.249999988577</c:v>
                </c:pt>
                <c:pt idx="4710">
                  <c:v>43083.291666655241</c:v>
                </c:pt>
                <c:pt idx="4711">
                  <c:v>43083.333333321905</c:v>
                </c:pt>
                <c:pt idx="4712">
                  <c:v>43083.374999988569</c:v>
                </c:pt>
                <c:pt idx="4713">
                  <c:v>43083.416666655234</c:v>
                </c:pt>
                <c:pt idx="4714">
                  <c:v>43083.458333321898</c:v>
                </c:pt>
                <c:pt idx="4715">
                  <c:v>43083.499999988562</c:v>
                </c:pt>
                <c:pt idx="4716">
                  <c:v>43083.541666655226</c:v>
                </c:pt>
                <c:pt idx="4717">
                  <c:v>43083.583333321891</c:v>
                </c:pt>
                <c:pt idx="4718">
                  <c:v>43083.624999988555</c:v>
                </c:pt>
                <c:pt idx="4719">
                  <c:v>43083.666666655219</c:v>
                </c:pt>
                <c:pt idx="4720">
                  <c:v>43083.708333321883</c:v>
                </c:pt>
                <c:pt idx="4721">
                  <c:v>43083.749999988548</c:v>
                </c:pt>
                <c:pt idx="4722">
                  <c:v>43083.791666655212</c:v>
                </c:pt>
                <c:pt idx="4723">
                  <c:v>43083.833333321876</c:v>
                </c:pt>
                <c:pt idx="4724">
                  <c:v>43083.87499998854</c:v>
                </c:pt>
                <c:pt idx="4725">
                  <c:v>43083.916666655205</c:v>
                </c:pt>
                <c:pt idx="4726">
                  <c:v>43083.958333321869</c:v>
                </c:pt>
                <c:pt idx="4727">
                  <c:v>43083.999999988533</c:v>
                </c:pt>
                <c:pt idx="4728">
                  <c:v>43084.041666655197</c:v>
                </c:pt>
                <c:pt idx="4729">
                  <c:v>43084.083333321862</c:v>
                </c:pt>
                <c:pt idx="4730">
                  <c:v>43084.124999988526</c:v>
                </c:pt>
                <c:pt idx="4731">
                  <c:v>43084.16666665519</c:v>
                </c:pt>
                <c:pt idx="4732">
                  <c:v>43084.208333321854</c:v>
                </c:pt>
                <c:pt idx="4733">
                  <c:v>43084.249999988519</c:v>
                </c:pt>
                <c:pt idx="4734">
                  <c:v>43084.291666655183</c:v>
                </c:pt>
                <c:pt idx="4735">
                  <c:v>43084.333333321847</c:v>
                </c:pt>
                <c:pt idx="4736">
                  <c:v>43084.374999988511</c:v>
                </c:pt>
                <c:pt idx="4737">
                  <c:v>43084.416666655176</c:v>
                </c:pt>
                <c:pt idx="4738">
                  <c:v>43084.45833332184</c:v>
                </c:pt>
                <c:pt idx="4739">
                  <c:v>43084.499999988504</c:v>
                </c:pt>
                <c:pt idx="4740">
                  <c:v>43084.541666655168</c:v>
                </c:pt>
                <c:pt idx="4741">
                  <c:v>43084.583333321832</c:v>
                </c:pt>
                <c:pt idx="4742">
                  <c:v>43084.624999988497</c:v>
                </c:pt>
                <c:pt idx="4743">
                  <c:v>43084.666666655161</c:v>
                </c:pt>
                <c:pt idx="4744">
                  <c:v>43084.708333321825</c:v>
                </c:pt>
                <c:pt idx="4745">
                  <c:v>43084.749999988489</c:v>
                </c:pt>
                <c:pt idx="4746">
                  <c:v>43084.791666655154</c:v>
                </c:pt>
                <c:pt idx="4747">
                  <c:v>43084.833333321818</c:v>
                </c:pt>
                <c:pt idx="4748">
                  <c:v>43084.874999988482</c:v>
                </c:pt>
                <c:pt idx="4749">
                  <c:v>43084.916666655146</c:v>
                </c:pt>
                <c:pt idx="4750">
                  <c:v>43084.958333321811</c:v>
                </c:pt>
                <c:pt idx="4751">
                  <c:v>43084.999999988475</c:v>
                </c:pt>
                <c:pt idx="4752">
                  <c:v>43085.041666655139</c:v>
                </c:pt>
                <c:pt idx="4753">
                  <c:v>43085.083333321803</c:v>
                </c:pt>
                <c:pt idx="4754">
                  <c:v>43085.124999988468</c:v>
                </c:pt>
                <c:pt idx="4755">
                  <c:v>43085.166666655132</c:v>
                </c:pt>
                <c:pt idx="4756">
                  <c:v>43085.208333321796</c:v>
                </c:pt>
                <c:pt idx="4757">
                  <c:v>43085.24999998846</c:v>
                </c:pt>
                <c:pt idx="4758">
                  <c:v>43085.291666655125</c:v>
                </c:pt>
                <c:pt idx="4759">
                  <c:v>43085.333333321789</c:v>
                </c:pt>
                <c:pt idx="4760">
                  <c:v>43085.374999988453</c:v>
                </c:pt>
                <c:pt idx="4761">
                  <c:v>43085.416666655117</c:v>
                </c:pt>
                <c:pt idx="4762">
                  <c:v>43085.458333321782</c:v>
                </c:pt>
                <c:pt idx="4763">
                  <c:v>43085.499999988446</c:v>
                </c:pt>
                <c:pt idx="4764">
                  <c:v>43085.54166665511</c:v>
                </c:pt>
                <c:pt idx="4765">
                  <c:v>43085.583333321774</c:v>
                </c:pt>
                <c:pt idx="4766">
                  <c:v>43085.624999988439</c:v>
                </c:pt>
                <c:pt idx="4767">
                  <c:v>43085.666666655103</c:v>
                </c:pt>
                <c:pt idx="4768">
                  <c:v>43085.708333321767</c:v>
                </c:pt>
                <c:pt idx="4769">
                  <c:v>43085.749999988431</c:v>
                </c:pt>
                <c:pt idx="4770">
                  <c:v>43085.791666655095</c:v>
                </c:pt>
                <c:pt idx="4771">
                  <c:v>43085.83333332176</c:v>
                </c:pt>
                <c:pt idx="4772">
                  <c:v>43085.874999988424</c:v>
                </c:pt>
                <c:pt idx="4773">
                  <c:v>43085.916666655088</c:v>
                </c:pt>
                <c:pt idx="4774">
                  <c:v>43085.958333321752</c:v>
                </c:pt>
                <c:pt idx="4775">
                  <c:v>43085.999999988417</c:v>
                </c:pt>
                <c:pt idx="4776">
                  <c:v>43086.041666655081</c:v>
                </c:pt>
                <c:pt idx="4777">
                  <c:v>43086.083333321745</c:v>
                </c:pt>
                <c:pt idx="4778">
                  <c:v>43086.124999988409</c:v>
                </c:pt>
                <c:pt idx="4779">
                  <c:v>43086.166666655074</c:v>
                </c:pt>
                <c:pt idx="4780">
                  <c:v>43086.208333321738</c:v>
                </c:pt>
                <c:pt idx="4781">
                  <c:v>43086.249999988402</c:v>
                </c:pt>
                <c:pt idx="4782">
                  <c:v>43086.291666655066</c:v>
                </c:pt>
                <c:pt idx="4783">
                  <c:v>43086.333333321731</c:v>
                </c:pt>
                <c:pt idx="4784">
                  <c:v>43086.374999988395</c:v>
                </c:pt>
                <c:pt idx="4785">
                  <c:v>43086.416666655059</c:v>
                </c:pt>
                <c:pt idx="4786">
                  <c:v>43086.458333321723</c:v>
                </c:pt>
                <c:pt idx="4787">
                  <c:v>43086.499999988388</c:v>
                </c:pt>
                <c:pt idx="4788">
                  <c:v>43086.541666655052</c:v>
                </c:pt>
                <c:pt idx="4789">
                  <c:v>43086.583333321716</c:v>
                </c:pt>
                <c:pt idx="4790">
                  <c:v>43086.62499998838</c:v>
                </c:pt>
                <c:pt idx="4791">
                  <c:v>43086.666666655045</c:v>
                </c:pt>
                <c:pt idx="4792">
                  <c:v>43086.708333321709</c:v>
                </c:pt>
                <c:pt idx="4793">
                  <c:v>43086.749999988373</c:v>
                </c:pt>
                <c:pt idx="4794">
                  <c:v>43086.791666655037</c:v>
                </c:pt>
                <c:pt idx="4795">
                  <c:v>43086.833333321702</c:v>
                </c:pt>
                <c:pt idx="4796">
                  <c:v>43086.874999988366</c:v>
                </c:pt>
                <c:pt idx="4797">
                  <c:v>43086.91666665503</c:v>
                </c:pt>
                <c:pt idx="4798">
                  <c:v>43086.958333321694</c:v>
                </c:pt>
                <c:pt idx="4799">
                  <c:v>43086.999999988358</c:v>
                </c:pt>
                <c:pt idx="4800">
                  <c:v>43087.041666655023</c:v>
                </c:pt>
                <c:pt idx="4801">
                  <c:v>43087.083333321687</c:v>
                </c:pt>
                <c:pt idx="4802">
                  <c:v>43087.124999988351</c:v>
                </c:pt>
                <c:pt idx="4803">
                  <c:v>43087.166666655015</c:v>
                </c:pt>
                <c:pt idx="4804">
                  <c:v>43087.20833332168</c:v>
                </c:pt>
                <c:pt idx="4805">
                  <c:v>43087.249999988344</c:v>
                </c:pt>
                <c:pt idx="4806">
                  <c:v>43087.291666655008</c:v>
                </c:pt>
                <c:pt idx="4807">
                  <c:v>43087.333333321672</c:v>
                </c:pt>
                <c:pt idx="4808">
                  <c:v>43087.374999988337</c:v>
                </c:pt>
                <c:pt idx="4809">
                  <c:v>43087.416666655001</c:v>
                </c:pt>
                <c:pt idx="4810">
                  <c:v>43087.458333321665</c:v>
                </c:pt>
                <c:pt idx="4811">
                  <c:v>43087.499999988329</c:v>
                </c:pt>
                <c:pt idx="4812">
                  <c:v>43087.541666654994</c:v>
                </c:pt>
                <c:pt idx="4813">
                  <c:v>43087.583333321658</c:v>
                </c:pt>
                <c:pt idx="4814">
                  <c:v>43087.624999988322</c:v>
                </c:pt>
                <c:pt idx="4815">
                  <c:v>43087.666666654986</c:v>
                </c:pt>
                <c:pt idx="4816">
                  <c:v>43087.708333321651</c:v>
                </c:pt>
                <c:pt idx="4817">
                  <c:v>43087.749999988315</c:v>
                </c:pt>
                <c:pt idx="4818">
                  <c:v>43087.791666654979</c:v>
                </c:pt>
                <c:pt idx="4819">
                  <c:v>43087.833333321643</c:v>
                </c:pt>
                <c:pt idx="4820">
                  <c:v>43087.874999988308</c:v>
                </c:pt>
                <c:pt idx="4821">
                  <c:v>43087.916666654972</c:v>
                </c:pt>
                <c:pt idx="4822">
                  <c:v>43087.958333321636</c:v>
                </c:pt>
                <c:pt idx="4823">
                  <c:v>43087.9999999883</c:v>
                </c:pt>
                <c:pt idx="4824">
                  <c:v>43088.041666654965</c:v>
                </c:pt>
                <c:pt idx="4825">
                  <c:v>43088.083333321629</c:v>
                </c:pt>
                <c:pt idx="4826">
                  <c:v>43088.124999988293</c:v>
                </c:pt>
                <c:pt idx="4827">
                  <c:v>43088.166666654957</c:v>
                </c:pt>
                <c:pt idx="4828">
                  <c:v>43088.208333321621</c:v>
                </c:pt>
                <c:pt idx="4829">
                  <c:v>43088.249999988286</c:v>
                </c:pt>
                <c:pt idx="4830">
                  <c:v>43088.29166665495</c:v>
                </c:pt>
                <c:pt idx="4831">
                  <c:v>43088.333333321614</c:v>
                </c:pt>
                <c:pt idx="4832">
                  <c:v>43088.374999988278</c:v>
                </c:pt>
                <c:pt idx="4833">
                  <c:v>43088.416666654943</c:v>
                </c:pt>
                <c:pt idx="4834">
                  <c:v>43088.458333321607</c:v>
                </c:pt>
                <c:pt idx="4835">
                  <c:v>43088.499999988271</c:v>
                </c:pt>
                <c:pt idx="4836">
                  <c:v>43088.541666654935</c:v>
                </c:pt>
                <c:pt idx="4837">
                  <c:v>43088.5833333216</c:v>
                </c:pt>
                <c:pt idx="4838">
                  <c:v>43088.624999988264</c:v>
                </c:pt>
                <c:pt idx="4839">
                  <c:v>43088.666666654928</c:v>
                </c:pt>
                <c:pt idx="4840">
                  <c:v>43088.708333321592</c:v>
                </c:pt>
                <c:pt idx="4841">
                  <c:v>43088.749999988257</c:v>
                </c:pt>
                <c:pt idx="4842">
                  <c:v>43088.791666654921</c:v>
                </c:pt>
                <c:pt idx="4843">
                  <c:v>43088.833333321585</c:v>
                </c:pt>
                <c:pt idx="4844">
                  <c:v>43088.874999988249</c:v>
                </c:pt>
                <c:pt idx="4845">
                  <c:v>43088.916666654914</c:v>
                </c:pt>
                <c:pt idx="4846">
                  <c:v>43088.958333321578</c:v>
                </c:pt>
                <c:pt idx="4847">
                  <c:v>43088.999999988242</c:v>
                </c:pt>
                <c:pt idx="4848">
                  <c:v>43089.041666654906</c:v>
                </c:pt>
                <c:pt idx="4849">
                  <c:v>43089.083333321571</c:v>
                </c:pt>
                <c:pt idx="4850">
                  <c:v>43089.124999988235</c:v>
                </c:pt>
                <c:pt idx="4851">
                  <c:v>43089.166666654899</c:v>
                </c:pt>
                <c:pt idx="4852">
                  <c:v>43089.208333321563</c:v>
                </c:pt>
                <c:pt idx="4853">
                  <c:v>43089.249999988228</c:v>
                </c:pt>
                <c:pt idx="4854">
                  <c:v>43089.291666654892</c:v>
                </c:pt>
                <c:pt idx="4855">
                  <c:v>43089.333333321556</c:v>
                </c:pt>
                <c:pt idx="4856">
                  <c:v>43089.37499998822</c:v>
                </c:pt>
                <c:pt idx="4857">
                  <c:v>43089.416666654884</c:v>
                </c:pt>
                <c:pt idx="4858">
                  <c:v>43089.458333321549</c:v>
                </c:pt>
                <c:pt idx="4859">
                  <c:v>43089.499999988213</c:v>
                </c:pt>
                <c:pt idx="4860">
                  <c:v>43089.541666654877</c:v>
                </c:pt>
                <c:pt idx="4861">
                  <c:v>43089.583333321541</c:v>
                </c:pt>
                <c:pt idx="4862">
                  <c:v>43089.624999988206</c:v>
                </c:pt>
                <c:pt idx="4863">
                  <c:v>43089.66666665487</c:v>
                </c:pt>
                <c:pt idx="4864">
                  <c:v>43089.708333321534</c:v>
                </c:pt>
                <c:pt idx="4865">
                  <c:v>43089.749999988198</c:v>
                </c:pt>
                <c:pt idx="4866">
                  <c:v>43089.791666654863</c:v>
                </c:pt>
                <c:pt idx="4867">
                  <c:v>43089.833333321527</c:v>
                </c:pt>
                <c:pt idx="4868">
                  <c:v>43089.874999988191</c:v>
                </c:pt>
                <c:pt idx="4869">
                  <c:v>43089.916666654855</c:v>
                </c:pt>
                <c:pt idx="4870">
                  <c:v>43089.95833332152</c:v>
                </c:pt>
                <c:pt idx="4871">
                  <c:v>43089.999999988184</c:v>
                </c:pt>
                <c:pt idx="4872">
                  <c:v>43090.041666654848</c:v>
                </c:pt>
                <c:pt idx="4873">
                  <c:v>43090.083333321512</c:v>
                </c:pt>
                <c:pt idx="4874">
                  <c:v>43090.124999988177</c:v>
                </c:pt>
                <c:pt idx="4875">
                  <c:v>43090.166666654841</c:v>
                </c:pt>
                <c:pt idx="4876">
                  <c:v>43090.208333321505</c:v>
                </c:pt>
                <c:pt idx="4877">
                  <c:v>43090.249999988169</c:v>
                </c:pt>
                <c:pt idx="4878">
                  <c:v>43090.291666654834</c:v>
                </c:pt>
                <c:pt idx="4879">
                  <c:v>43090.333333321498</c:v>
                </c:pt>
                <c:pt idx="4880">
                  <c:v>43090.374999988162</c:v>
                </c:pt>
                <c:pt idx="4881">
                  <c:v>43090.416666654826</c:v>
                </c:pt>
                <c:pt idx="4882">
                  <c:v>43090.45833332149</c:v>
                </c:pt>
                <c:pt idx="4883">
                  <c:v>43090.499999988155</c:v>
                </c:pt>
                <c:pt idx="4884">
                  <c:v>43090.541666654819</c:v>
                </c:pt>
                <c:pt idx="4885">
                  <c:v>43090.583333321483</c:v>
                </c:pt>
                <c:pt idx="4886">
                  <c:v>43090.624999988147</c:v>
                </c:pt>
                <c:pt idx="4887">
                  <c:v>43090.666666654812</c:v>
                </c:pt>
                <c:pt idx="4888">
                  <c:v>43090.708333321476</c:v>
                </c:pt>
                <c:pt idx="4889">
                  <c:v>43090.74999998814</c:v>
                </c:pt>
                <c:pt idx="4890">
                  <c:v>43090.791666654804</c:v>
                </c:pt>
                <c:pt idx="4891">
                  <c:v>43090.833333321469</c:v>
                </c:pt>
                <c:pt idx="4892">
                  <c:v>43090.874999988133</c:v>
                </c:pt>
                <c:pt idx="4893">
                  <c:v>43090.916666654797</c:v>
                </c:pt>
                <c:pt idx="4894">
                  <c:v>43090.958333321461</c:v>
                </c:pt>
                <c:pt idx="4895">
                  <c:v>43090.999999988126</c:v>
                </c:pt>
                <c:pt idx="4896">
                  <c:v>43091.04166665479</c:v>
                </c:pt>
                <c:pt idx="4897">
                  <c:v>43091.083333321454</c:v>
                </c:pt>
                <c:pt idx="4898">
                  <c:v>43091.124999988118</c:v>
                </c:pt>
                <c:pt idx="4899">
                  <c:v>43091.166666654783</c:v>
                </c:pt>
                <c:pt idx="4900">
                  <c:v>43091.208333321447</c:v>
                </c:pt>
                <c:pt idx="4901">
                  <c:v>43091.249999988111</c:v>
                </c:pt>
                <c:pt idx="4902">
                  <c:v>43091.291666654775</c:v>
                </c:pt>
                <c:pt idx="4903">
                  <c:v>43091.33333332144</c:v>
                </c:pt>
                <c:pt idx="4904">
                  <c:v>43091.374999988104</c:v>
                </c:pt>
                <c:pt idx="4905">
                  <c:v>43091.416666654768</c:v>
                </c:pt>
                <c:pt idx="4906">
                  <c:v>43091.458333321432</c:v>
                </c:pt>
                <c:pt idx="4907">
                  <c:v>43091.499999988097</c:v>
                </c:pt>
                <c:pt idx="4908">
                  <c:v>43091.541666654761</c:v>
                </c:pt>
                <c:pt idx="4909">
                  <c:v>43091.583333321425</c:v>
                </c:pt>
                <c:pt idx="4910">
                  <c:v>43091.624999988089</c:v>
                </c:pt>
                <c:pt idx="4911">
                  <c:v>43091.666666654753</c:v>
                </c:pt>
                <c:pt idx="4912">
                  <c:v>43091.708333321418</c:v>
                </c:pt>
                <c:pt idx="4913">
                  <c:v>43091.749999988082</c:v>
                </c:pt>
                <c:pt idx="4914">
                  <c:v>43091.791666654746</c:v>
                </c:pt>
                <c:pt idx="4915">
                  <c:v>43091.83333332141</c:v>
                </c:pt>
                <c:pt idx="4916">
                  <c:v>43091.874999988075</c:v>
                </c:pt>
                <c:pt idx="4917">
                  <c:v>43091.916666654739</c:v>
                </c:pt>
                <c:pt idx="4918">
                  <c:v>43091.958333321403</c:v>
                </c:pt>
                <c:pt idx="4919">
                  <c:v>43091.999999988067</c:v>
                </c:pt>
                <c:pt idx="4920">
                  <c:v>43092.041666654732</c:v>
                </c:pt>
                <c:pt idx="4921">
                  <c:v>43092.083333321396</c:v>
                </c:pt>
                <c:pt idx="4922">
                  <c:v>43092.12499998806</c:v>
                </c:pt>
                <c:pt idx="4923">
                  <c:v>43092.166666654724</c:v>
                </c:pt>
                <c:pt idx="4924">
                  <c:v>43092.208333321389</c:v>
                </c:pt>
                <c:pt idx="4925">
                  <c:v>43092.249999988053</c:v>
                </c:pt>
                <c:pt idx="4926">
                  <c:v>43092.291666654717</c:v>
                </c:pt>
                <c:pt idx="4927">
                  <c:v>43092.333333321381</c:v>
                </c:pt>
                <c:pt idx="4928">
                  <c:v>43092.374999988046</c:v>
                </c:pt>
                <c:pt idx="4929">
                  <c:v>43092.41666665471</c:v>
                </c:pt>
                <c:pt idx="4930">
                  <c:v>43092.458333321374</c:v>
                </c:pt>
                <c:pt idx="4931">
                  <c:v>43092.499999988038</c:v>
                </c:pt>
                <c:pt idx="4932">
                  <c:v>43092.541666654703</c:v>
                </c:pt>
                <c:pt idx="4933">
                  <c:v>43092.583333321367</c:v>
                </c:pt>
                <c:pt idx="4934">
                  <c:v>43092.624999988031</c:v>
                </c:pt>
                <c:pt idx="4935">
                  <c:v>43092.666666654695</c:v>
                </c:pt>
                <c:pt idx="4936">
                  <c:v>43092.70833332136</c:v>
                </c:pt>
                <c:pt idx="4937">
                  <c:v>43092.749999988024</c:v>
                </c:pt>
                <c:pt idx="4938">
                  <c:v>43092.791666654688</c:v>
                </c:pt>
                <c:pt idx="4939">
                  <c:v>43092.833333321352</c:v>
                </c:pt>
                <c:pt idx="4940">
                  <c:v>43092.874999988016</c:v>
                </c:pt>
                <c:pt idx="4941">
                  <c:v>43092.916666654681</c:v>
                </c:pt>
                <c:pt idx="4942">
                  <c:v>43092.958333321345</c:v>
                </c:pt>
                <c:pt idx="4943">
                  <c:v>43092.999999988009</c:v>
                </c:pt>
                <c:pt idx="4944">
                  <c:v>43093.041666654673</c:v>
                </c:pt>
                <c:pt idx="4945">
                  <c:v>43093.083333321338</c:v>
                </c:pt>
                <c:pt idx="4946">
                  <c:v>43093.124999988002</c:v>
                </c:pt>
                <c:pt idx="4947">
                  <c:v>43093.166666654666</c:v>
                </c:pt>
                <c:pt idx="4948">
                  <c:v>43093.20833332133</c:v>
                </c:pt>
                <c:pt idx="4949">
                  <c:v>43093.249999987995</c:v>
                </c:pt>
                <c:pt idx="4950">
                  <c:v>43093.291666654659</c:v>
                </c:pt>
                <c:pt idx="4951">
                  <c:v>43093.333333321323</c:v>
                </c:pt>
                <c:pt idx="4952">
                  <c:v>43093.374999987987</c:v>
                </c:pt>
                <c:pt idx="4953">
                  <c:v>43093.416666654652</c:v>
                </c:pt>
                <c:pt idx="4954">
                  <c:v>43093.458333321316</c:v>
                </c:pt>
                <c:pt idx="4955">
                  <c:v>43093.49999998798</c:v>
                </c:pt>
                <c:pt idx="4956">
                  <c:v>43093.541666654644</c:v>
                </c:pt>
                <c:pt idx="4957">
                  <c:v>43093.583333321309</c:v>
                </c:pt>
                <c:pt idx="4958">
                  <c:v>43093.624999987973</c:v>
                </c:pt>
                <c:pt idx="4959">
                  <c:v>43093.666666654637</c:v>
                </c:pt>
                <c:pt idx="4960">
                  <c:v>43093.708333321301</c:v>
                </c:pt>
                <c:pt idx="4961">
                  <c:v>43093.749999987966</c:v>
                </c:pt>
                <c:pt idx="4962">
                  <c:v>43093.79166665463</c:v>
                </c:pt>
                <c:pt idx="4963">
                  <c:v>43093.833333321294</c:v>
                </c:pt>
                <c:pt idx="4964">
                  <c:v>43093.874999987958</c:v>
                </c:pt>
                <c:pt idx="4965">
                  <c:v>43093.916666654623</c:v>
                </c:pt>
                <c:pt idx="4966">
                  <c:v>43093.958333321287</c:v>
                </c:pt>
                <c:pt idx="4967">
                  <c:v>43093.999999987951</c:v>
                </c:pt>
                <c:pt idx="4968">
                  <c:v>43094.041666654615</c:v>
                </c:pt>
                <c:pt idx="4969">
                  <c:v>43094.083333321279</c:v>
                </c:pt>
                <c:pt idx="4970">
                  <c:v>43094.124999987944</c:v>
                </c:pt>
                <c:pt idx="4971">
                  <c:v>43094.166666654608</c:v>
                </c:pt>
                <c:pt idx="4972">
                  <c:v>43094.208333321272</c:v>
                </c:pt>
                <c:pt idx="4973">
                  <c:v>43094.249999987936</c:v>
                </c:pt>
                <c:pt idx="4974">
                  <c:v>43094.291666654601</c:v>
                </c:pt>
                <c:pt idx="4975">
                  <c:v>43094.333333321265</c:v>
                </c:pt>
                <c:pt idx="4976">
                  <c:v>43094.374999987929</c:v>
                </c:pt>
                <c:pt idx="4977">
                  <c:v>43094.416666654593</c:v>
                </c:pt>
                <c:pt idx="4978">
                  <c:v>43094.458333321258</c:v>
                </c:pt>
                <c:pt idx="4979">
                  <c:v>43094.499999987922</c:v>
                </c:pt>
                <c:pt idx="4980">
                  <c:v>43094.541666654586</c:v>
                </c:pt>
                <c:pt idx="4981">
                  <c:v>43094.58333332125</c:v>
                </c:pt>
                <c:pt idx="4982">
                  <c:v>43094.624999987915</c:v>
                </c:pt>
                <c:pt idx="4983">
                  <c:v>43094.666666654579</c:v>
                </c:pt>
                <c:pt idx="4984">
                  <c:v>43094.708333321243</c:v>
                </c:pt>
                <c:pt idx="4985">
                  <c:v>43094.749999987907</c:v>
                </c:pt>
                <c:pt idx="4986">
                  <c:v>43094.791666654572</c:v>
                </c:pt>
                <c:pt idx="4987">
                  <c:v>43094.833333321236</c:v>
                </c:pt>
                <c:pt idx="4988">
                  <c:v>43094.8749999879</c:v>
                </c:pt>
                <c:pt idx="4989">
                  <c:v>43094.916666654564</c:v>
                </c:pt>
                <c:pt idx="4990">
                  <c:v>43094.958333321229</c:v>
                </c:pt>
                <c:pt idx="4991">
                  <c:v>43094.999999987893</c:v>
                </c:pt>
                <c:pt idx="4992">
                  <c:v>43095.041666654557</c:v>
                </c:pt>
                <c:pt idx="4993">
                  <c:v>43095.083333321221</c:v>
                </c:pt>
                <c:pt idx="4994">
                  <c:v>43095.124999987886</c:v>
                </c:pt>
                <c:pt idx="4995">
                  <c:v>43095.16666665455</c:v>
                </c:pt>
                <c:pt idx="4996">
                  <c:v>43095.208333321214</c:v>
                </c:pt>
                <c:pt idx="4997">
                  <c:v>43095.249999987878</c:v>
                </c:pt>
                <c:pt idx="4998">
                  <c:v>43095.291666654542</c:v>
                </c:pt>
                <c:pt idx="4999">
                  <c:v>43095.333333321207</c:v>
                </c:pt>
                <c:pt idx="5000">
                  <c:v>43095.374999987871</c:v>
                </c:pt>
                <c:pt idx="5001">
                  <c:v>43095.416666654535</c:v>
                </c:pt>
                <c:pt idx="5002">
                  <c:v>43095.458333321199</c:v>
                </c:pt>
                <c:pt idx="5003">
                  <c:v>43095.499999987864</c:v>
                </c:pt>
                <c:pt idx="5004">
                  <c:v>43095.541666654528</c:v>
                </c:pt>
                <c:pt idx="5005">
                  <c:v>43095.583333321192</c:v>
                </c:pt>
                <c:pt idx="5006">
                  <c:v>43095.624999987856</c:v>
                </c:pt>
                <c:pt idx="5007">
                  <c:v>43095.666666654521</c:v>
                </c:pt>
                <c:pt idx="5008">
                  <c:v>43095.708333321185</c:v>
                </c:pt>
                <c:pt idx="5009">
                  <c:v>43095.749999987849</c:v>
                </c:pt>
                <c:pt idx="5010">
                  <c:v>43095.791666654513</c:v>
                </c:pt>
                <c:pt idx="5011">
                  <c:v>43095.833333321178</c:v>
                </c:pt>
                <c:pt idx="5012">
                  <c:v>43095.874999987842</c:v>
                </c:pt>
                <c:pt idx="5013">
                  <c:v>43095.916666654506</c:v>
                </c:pt>
                <c:pt idx="5014">
                  <c:v>43095.95833332117</c:v>
                </c:pt>
                <c:pt idx="5015">
                  <c:v>43095.999999987835</c:v>
                </c:pt>
                <c:pt idx="5016">
                  <c:v>43096.041666654499</c:v>
                </c:pt>
                <c:pt idx="5017">
                  <c:v>43096.083333321163</c:v>
                </c:pt>
                <c:pt idx="5018">
                  <c:v>43096.124999987827</c:v>
                </c:pt>
                <c:pt idx="5019">
                  <c:v>43096.166666654492</c:v>
                </c:pt>
                <c:pt idx="5020">
                  <c:v>43096.208333321156</c:v>
                </c:pt>
                <c:pt idx="5021">
                  <c:v>43096.24999998782</c:v>
                </c:pt>
                <c:pt idx="5022">
                  <c:v>43096.291666654484</c:v>
                </c:pt>
                <c:pt idx="5023">
                  <c:v>43096.333333321149</c:v>
                </c:pt>
                <c:pt idx="5024">
                  <c:v>43096.374999987813</c:v>
                </c:pt>
                <c:pt idx="5025">
                  <c:v>43096.416666654477</c:v>
                </c:pt>
                <c:pt idx="5026">
                  <c:v>43096.458333321141</c:v>
                </c:pt>
                <c:pt idx="5027">
                  <c:v>43096.499999987805</c:v>
                </c:pt>
                <c:pt idx="5028">
                  <c:v>43096.54166665447</c:v>
                </c:pt>
                <c:pt idx="5029">
                  <c:v>43096.583333321134</c:v>
                </c:pt>
                <c:pt idx="5030">
                  <c:v>43096.624999987798</c:v>
                </c:pt>
                <c:pt idx="5031">
                  <c:v>43096.666666654462</c:v>
                </c:pt>
                <c:pt idx="5032">
                  <c:v>43096.708333321127</c:v>
                </c:pt>
                <c:pt idx="5033">
                  <c:v>43096.749999987791</c:v>
                </c:pt>
                <c:pt idx="5034">
                  <c:v>43096.791666654455</c:v>
                </c:pt>
                <c:pt idx="5035">
                  <c:v>43096.833333321119</c:v>
                </c:pt>
                <c:pt idx="5036">
                  <c:v>43096.874999987784</c:v>
                </c:pt>
                <c:pt idx="5037">
                  <c:v>43096.916666654448</c:v>
                </c:pt>
                <c:pt idx="5038">
                  <c:v>43096.958333321112</c:v>
                </c:pt>
                <c:pt idx="5039">
                  <c:v>43096.999999987776</c:v>
                </c:pt>
                <c:pt idx="5040">
                  <c:v>43097.041666654441</c:v>
                </c:pt>
                <c:pt idx="5041">
                  <c:v>43097.083333321105</c:v>
                </c:pt>
                <c:pt idx="5042">
                  <c:v>43097.124999987769</c:v>
                </c:pt>
                <c:pt idx="5043">
                  <c:v>43097.166666654433</c:v>
                </c:pt>
                <c:pt idx="5044">
                  <c:v>43097.208333321098</c:v>
                </c:pt>
                <c:pt idx="5045">
                  <c:v>43097.249999987762</c:v>
                </c:pt>
                <c:pt idx="5046">
                  <c:v>43097.291666654426</c:v>
                </c:pt>
                <c:pt idx="5047">
                  <c:v>43097.33333332109</c:v>
                </c:pt>
                <c:pt idx="5048">
                  <c:v>43097.374999987755</c:v>
                </c:pt>
                <c:pt idx="5049">
                  <c:v>43097.416666654419</c:v>
                </c:pt>
                <c:pt idx="5050">
                  <c:v>43097.458333321083</c:v>
                </c:pt>
                <c:pt idx="5051">
                  <c:v>43097.499999987747</c:v>
                </c:pt>
                <c:pt idx="5052">
                  <c:v>43097.541666654412</c:v>
                </c:pt>
                <c:pt idx="5053">
                  <c:v>43097.583333321076</c:v>
                </c:pt>
                <c:pt idx="5054">
                  <c:v>43097.62499998774</c:v>
                </c:pt>
                <c:pt idx="5055">
                  <c:v>43097.666666654404</c:v>
                </c:pt>
                <c:pt idx="5056">
                  <c:v>43097.708333321068</c:v>
                </c:pt>
                <c:pt idx="5057">
                  <c:v>43097.749999987733</c:v>
                </c:pt>
                <c:pt idx="5058">
                  <c:v>43097.791666654397</c:v>
                </c:pt>
                <c:pt idx="5059">
                  <c:v>43097.833333321061</c:v>
                </c:pt>
                <c:pt idx="5060">
                  <c:v>43097.874999987725</c:v>
                </c:pt>
                <c:pt idx="5061">
                  <c:v>43097.91666665439</c:v>
                </c:pt>
                <c:pt idx="5062">
                  <c:v>43097.958333321054</c:v>
                </c:pt>
                <c:pt idx="5063">
                  <c:v>43097.999999987718</c:v>
                </c:pt>
                <c:pt idx="5064">
                  <c:v>43098.041666654382</c:v>
                </c:pt>
                <c:pt idx="5065">
                  <c:v>43098.083333321047</c:v>
                </c:pt>
                <c:pt idx="5066">
                  <c:v>43098.124999987711</c:v>
                </c:pt>
                <c:pt idx="5067">
                  <c:v>43098.166666654375</c:v>
                </c:pt>
                <c:pt idx="5068">
                  <c:v>43098.208333321039</c:v>
                </c:pt>
                <c:pt idx="5069">
                  <c:v>43098.249999987704</c:v>
                </c:pt>
                <c:pt idx="5070">
                  <c:v>43098.291666654368</c:v>
                </c:pt>
                <c:pt idx="5071">
                  <c:v>43098.333333321032</c:v>
                </c:pt>
                <c:pt idx="5072">
                  <c:v>43098.374999987696</c:v>
                </c:pt>
                <c:pt idx="5073">
                  <c:v>43098.416666654361</c:v>
                </c:pt>
                <c:pt idx="5074">
                  <c:v>43098.458333321025</c:v>
                </c:pt>
                <c:pt idx="5075">
                  <c:v>43098.499999987689</c:v>
                </c:pt>
                <c:pt idx="5076">
                  <c:v>43098.541666654353</c:v>
                </c:pt>
                <c:pt idx="5077">
                  <c:v>43098.583333321018</c:v>
                </c:pt>
                <c:pt idx="5078">
                  <c:v>43098.624999987682</c:v>
                </c:pt>
                <c:pt idx="5079">
                  <c:v>43098.666666654346</c:v>
                </c:pt>
                <c:pt idx="5080">
                  <c:v>43098.70833332101</c:v>
                </c:pt>
                <c:pt idx="5081">
                  <c:v>43098.749999987675</c:v>
                </c:pt>
                <c:pt idx="5082">
                  <c:v>43098.791666654339</c:v>
                </c:pt>
                <c:pt idx="5083">
                  <c:v>43098.833333321003</c:v>
                </c:pt>
                <c:pt idx="5084">
                  <c:v>43098.874999987667</c:v>
                </c:pt>
                <c:pt idx="5085">
                  <c:v>43098.916666654331</c:v>
                </c:pt>
                <c:pt idx="5086">
                  <c:v>43098.958333320996</c:v>
                </c:pt>
                <c:pt idx="5087">
                  <c:v>43098.99999998766</c:v>
                </c:pt>
                <c:pt idx="5088">
                  <c:v>43099.041666654324</c:v>
                </c:pt>
                <c:pt idx="5089">
                  <c:v>43099.083333320988</c:v>
                </c:pt>
                <c:pt idx="5090">
                  <c:v>43099.124999987653</c:v>
                </c:pt>
                <c:pt idx="5091">
                  <c:v>43099.166666654317</c:v>
                </c:pt>
                <c:pt idx="5092">
                  <c:v>43099.208333320981</c:v>
                </c:pt>
                <c:pt idx="5093">
                  <c:v>43099.249999987645</c:v>
                </c:pt>
                <c:pt idx="5094">
                  <c:v>43099.29166665431</c:v>
                </c:pt>
                <c:pt idx="5095">
                  <c:v>43099.333333320974</c:v>
                </c:pt>
                <c:pt idx="5096">
                  <c:v>43099.374999987638</c:v>
                </c:pt>
                <c:pt idx="5097">
                  <c:v>43099.416666654302</c:v>
                </c:pt>
                <c:pt idx="5098">
                  <c:v>43099.458333320967</c:v>
                </c:pt>
                <c:pt idx="5099">
                  <c:v>43099.499999987631</c:v>
                </c:pt>
                <c:pt idx="5100">
                  <c:v>43099.541666654295</c:v>
                </c:pt>
                <c:pt idx="5101">
                  <c:v>43099.583333320959</c:v>
                </c:pt>
                <c:pt idx="5102">
                  <c:v>43099.624999987624</c:v>
                </c:pt>
                <c:pt idx="5103">
                  <c:v>43099.666666654288</c:v>
                </c:pt>
                <c:pt idx="5104">
                  <c:v>43099.708333320952</c:v>
                </c:pt>
                <c:pt idx="5105">
                  <c:v>43099.749999987616</c:v>
                </c:pt>
                <c:pt idx="5106">
                  <c:v>43099.791666654281</c:v>
                </c:pt>
                <c:pt idx="5107">
                  <c:v>43099.833333320945</c:v>
                </c:pt>
                <c:pt idx="5108">
                  <c:v>43099.874999987609</c:v>
                </c:pt>
                <c:pt idx="5109">
                  <c:v>43099.916666654273</c:v>
                </c:pt>
                <c:pt idx="5110">
                  <c:v>43099.958333320938</c:v>
                </c:pt>
                <c:pt idx="5111">
                  <c:v>43099.999999987602</c:v>
                </c:pt>
                <c:pt idx="5112">
                  <c:v>43100.041666654266</c:v>
                </c:pt>
                <c:pt idx="5113">
                  <c:v>43100.08333332093</c:v>
                </c:pt>
                <c:pt idx="5114">
                  <c:v>43100.124999987594</c:v>
                </c:pt>
                <c:pt idx="5115">
                  <c:v>43100.166666654259</c:v>
                </c:pt>
                <c:pt idx="5116">
                  <c:v>43100.208333320923</c:v>
                </c:pt>
                <c:pt idx="5117">
                  <c:v>43100.249999987587</c:v>
                </c:pt>
                <c:pt idx="5118">
                  <c:v>43100.291666654251</c:v>
                </c:pt>
                <c:pt idx="5119">
                  <c:v>43100.333333320916</c:v>
                </c:pt>
                <c:pt idx="5120">
                  <c:v>43100.37499998758</c:v>
                </c:pt>
                <c:pt idx="5121">
                  <c:v>43100.416666654244</c:v>
                </c:pt>
                <c:pt idx="5122">
                  <c:v>43100.458333320908</c:v>
                </c:pt>
                <c:pt idx="5123">
                  <c:v>43100.499999987573</c:v>
                </c:pt>
                <c:pt idx="5124">
                  <c:v>43100.541666654237</c:v>
                </c:pt>
                <c:pt idx="5125">
                  <c:v>43100.583333320901</c:v>
                </c:pt>
                <c:pt idx="5126">
                  <c:v>43100.624999987565</c:v>
                </c:pt>
                <c:pt idx="5127">
                  <c:v>43100.66666665423</c:v>
                </c:pt>
                <c:pt idx="5128">
                  <c:v>43100.708333320894</c:v>
                </c:pt>
                <c:pt idx="5129">
                  <c:v>43100.749999987558</c:v>
                </c:pt>
                <c:pt idx="5130">
                  <c:v>43100.791666654222</c:v>
                </c:pt>
                <c:pt idx="5131">
                  <c:v>43100.833333320887</c:v>
                </c:pt>
                <c:pt idx="5132">
                  <c:v>43100.874999987551</c:v>
                </c:pt>
                <c:pt idx="5133">
                  <c:v>43100.916666654215</c:v>
                </c:pt>
                <c:pt idx="5134">
                  <c:v>43100.958333320879</c:v>
                </c:pt>
                <c:pt idx="5135">
                  <c:v>43100.999999987544</c:v>
                </c:pt>
                <c:pt idx="5136">
                  <c:v>43101.041666654208</c:v>
                </c:pt>
                <c:pt idx="5137">
                  <c:v>43101.083333320872</c:v>
                </c:pt>
                <c:pt idx="5138">
                  <c:v>43101.124999987536</c:v>
                </c:pt>
                <c:pt idx="5139">
                  <c:v>43101.166666654201</c:v>
                </c:pt>
                <c:pt idx="5140">
                  <c:v>43101.208333320865</c:v>
                </c:pt>
                <c:pt idx="5141">
                  <c:v>43101.249999987529</c:v>
                </c:pt>
                <c:pt idx="5142">
                  <c:v>43101.291666654193</c:v>
                </c:pt>
                <c:pt idx="5143">
                  <c:v>43101.333333320857</c:v>
                </c:pt>
                <c:pt idx="5144">
                  <c:v>43101.374999987522</c:v>
                </c:pt>
                <c:pt idx="5145">
                  <c:v>43101.416666654186</c:v>
                </c:pt>
                <c:pt idx="5146">
                  <c:v>43101.45833332085</c:v>
                </c:pt>
                <c:pt idx="5147">
                  <c:v>43101.499999987514</c:v>
                </c:pt>
                <c:pt idx="5148">
                  <c:v>43101.541666654179</c:v>
                </c:pt>
                <c:pt idx="5149">
                  <c:v>43101.583333320843</c:v>
                </c:pt>
                <c:pt idx="5150">
                  <c:v>43101.624999987507</c:v>
                </c:pt>
                <c:pt idx="5151">
                  <c:v>43101.666666654171</c:v>
                </c:pt>
                <c:pt idx="5152">
                  <c:v>43101.708333320836</c:v>
                </c:pt>
                <c:pt idx="5153">
                  <c:v>43101.7499999875</c:v>
                </c:pt>
                <c:pt idx="5154">
                  <c:v>43101.791666654164</c:v>
                </c:pt>
                <c:pt idx="5155">
                  <c:v>43101.833333320828</c:v>
                </c:pt>
                <c:pt idx="5156">
                  <c:v>43101.874999987493</c:v>
                </c:pt>
                <c:pt idx="5157">
                  <c:v>43101.916666654157</c:v>
                </c:pt>
                <c:pt idx="5158">
                  <c:v>43101.958333320821</c:v>
                </c:pt>
                <c:pt idx="5159">
                  <c:v>43101.999999987485</c:v>
                </c:pt>
                <c:pt idx="5160">
                  <c:v>43102.04166665415</c:v>
                </c:pt>
                <c:pt idx="5161">
                  <c:v>43102.083333320814</c:v>
                </c:pt>
                <c:pt idx="5162">
                  <c:v>43102.124999987478</c:v>
                </c:pt>
                <c:pt idx="5163">
                  <c:v>43102.166666654142</c:v>
                </c:pt>
                <c:pt idx="5164">
                  <c:v>43102.208333320807</c:v>
                </c:pt>
                <c:pt idx="5165">
                  <c:v>43102.249999987471</c:v>
                </c:pt>
                <c:pt idx="5166">
                  <c:v>43102.291666654135</c:v>
                </c:pt>
                <c:pt idx="5167">
                  <c:v>43102.333333320799</c:v>
                </c:pt>
                <c:pt idx="5168">
                  <c:v>43102.374999987464</c:v>
                </c:pt>
                <c:pt idx="5169">
                  <c:v>43102.416666654128</c:v>
                </c:pt>
                <c:pt idx="5170">
                  <c:v>43102.458333320792</c:v>
                </c:pt>
                <c:pt idx="5171">
                  <c:v>43102.499999987456</c:v>
                </c:pt>
                <c:pt idx="5172">
                  <c:v>43102.54166665412</c:v>
                </c:pt>
                <c:pt idx="5173">
                  <c:v>43102.583333320785</c:v>
                </c:pt>
                <c:pt idx="5174">
                  <c:v>43102.624999987449</c:v>
                </c:pt>
                <c:pt idx="5175">
                  <c:v>43102.666666654113</c:v>
                </c:pt>
                <c:pt idx="5176">
                  <c:v>43102.708333320777</c:v>
                </c:pt>
                <c:pt idx="5177">
                  <c:v>43102.749999987442</c:v>
                </c:pt>
                <c:pt idx="5178">
                  <c:v>43102.791666654106</c:v>
                </c:pt>
                <c:pt idx="5179">
                  <c:v>43102.83333332077</c:v>
                </c:pt>
                <c:pt idx="5180">
                  <c:v>43102.874999987434</c:v>
                </c:pt>
                <c:pt idx="5181">
                  <c:v>43102.916666654099</c:v>
                </c:pt>
                <c:pt idx="5182">
                  <c:v>43102.958333320763</c:v>
                </c:pt>
                <c:pt idx="5183">
                  <c:v>43102.999999987427</c:v>
                </c:pt>
                <c:pt idx="5184">
                  <c:v>43103.041666654091</c:v>
                </c:pt>
                <c:pt idx="5185">
                  <c:v>43103.083333320756</c:v>
                </c:pt>
                <c:pt idx="5186">
                  <c:v>43103.12499998742</c:v>
                </c:pt>
                <c:pt idx="5187">
                  <c:v>43103.166666654084</c:v>
                </c:pt>
                <c:pt idx="5188">
                  <c:v>43103.208333320748</c:v>
                </c:pt>
                <c:pt idx="5189">
                  <c:v>43103.249999987413</c:v>
                </c:pt>
                <c:pt idx="5190">
                  <c:v>43103.291666654077</c:v>
                </c:pt>
                <c:pt idx="5191">
                  <c:v>43103.333333320741</c:v>
                </c:pt>
                <c:pt idx="5192">
                  <c:v>43103.374999987405</c:v>
                </c:pt>
                <c:pt idx="5193">
                  <c:v>43103.41666665407</c:v>
                </c:pt>
                <c:pt idx="5194">
                  <c:v>43103.458333320734</c:v>
                </c:pt>
                <c:pt idx="5195">
                  <c:v>43103.499999987398</c:v>
                </c:pt>
                <c:pt idx="5196">
                  <c:v>43103.541666654062</c:v>
                </c:pt>
                <c:pt idx="5197">
                  <c:v>43103.583333320727</c:v>
                </c:pt>
                <c:pt idx="5198">
                  <c:v>43103.624999987391</c:v>
                </c:pt>
                <c:pt idx="5199">
                  <c:v>43103.666666654055</c:v>
                </c:pt>
                <c:pt idx="5200">
                  <c:v>43103.708333320719</c:v>
                </c:pt>
                <c:pt idx="5201">
                  <c:v>43103.749999987383</c:v>
                </c:pt>
                <c:pt idx="5202">
                  <c:v>43103.791666654048</c:v>
                </c:pt>
                <c:pt idx="5203">
                  <c:v>43103.833333320712</c:v>
                </c:pt>
                <c:pt idx="5204">
                  <c:v>43103.874999987376</c:v>
                </c:pt>
                <c:pt idx="5205">
                  <c:v>43103.91666665404</c:v>
                </c:pt>
                <c:pt idx="5206">
                  <c:v>43103.958333320705</c:v>
                </c:pt>
                <c:pt idx="5207">
                  <c:v>43103.999999987369</c:v>
                </c:pt>
                <c:pt idx="5208">
                  <c:v>43104.041666654033</c:v>
                </c:pt>
                <c:pt idx="5209">
                  <c:v>43104.083333320697</c:v>
                </c:pt>
                <c:pt idx="5210">
                  <c:v>43104.124999987362</c:v>
                </c:pt>
                <c:pt idx="5211">
                  <c:v>43104.166666654026</c:v>
                </c:pt>
                <c:pt idx="5212">
                  <c:v>43104.20833332069</c:v>
                </c:pt>
                <c:pt idx="5213">
                  <c:v>43104.249999987354</c:v>
                </c:pt>
                <c:pt idx="5214">
                  <c:v>43104.291666654019</c:v>
                </c:pt>
                <c:pt idx="5215">
                  <c:v>43104.333333320683</c:v>
                </c:pt>
                <c:pt idx="5216">
                  <c:v>43104.374999987347</c:v>
                </c:pt>
                <c:pt idx="5217">
                  <c:v>43104.416666654011</c:v>
                </c:pt>
                <c:pt idx="5218">
                  <c:v>43104.458333320676</c:v>
                </c:pt>
                <c:pt idx="5219">
                  <c:v>43104.49999998734</c:v>
                </c:pt>
                <c:pt idx="5220">
                  <c:v>43104.541666654004</c:v>
                </c:pt>
                <c:pt idx="5221">
                  <c:v>43104.583333320668</c:v>
                </c:pt>
                <c:pt idx="5222">
                  <c:v>43104.624999987333</c:v>
                </c:pt>
                <c:pt idx="5223">
                  <c:v>43104.666666653997</c:v>
                </c:pt>
                <c:pt idx="5224">
                  <c:v>43104.708333320661</c:v>
                </c:pt>
                <c:pt idx="5225">
                  <c:v>43104.749999987325</c:v>
                </c:pt>
                <c:pt idx="5226">
                  <c:v>43104.79166665399</c:v>
                </c:pt>
                <c:pt idx="5227">
                  <c:v>43104.833333320654</c:v>
                </c:pt>
                <c:pt idx="5228">
                  <c:v>43104.874999987318</c:v>
                </c:pt>
                <c:pt idx="5229">
                  <c:v>43104.916666653982</c:v>
                </c:pt>
                <c:pt idx="5230">
                  <c:v>43104.958333320646</c:v>
                </c:pt>
                <c:pt idx="5231">
                  <c:v>43104.999999987311</c:v>
                </c:pt>
                <c:pt idx="5232">
                  <c:v>43105.041666653975</c:v>
                </c:pt>
                <c:pt idx="5233">
                  <c:v>43105.083333320639</c:v>
                </c:pt>
                <c:pt idx="5234">
                  <c:v>43105.124999987303</c:v>
                </c:pt>
                <c:pt idx="5235">
                  <c:v>43105.166666653968</c:v>
                </c:pt>
                <c:pt idx="5236">
                  <c:v>43105.208333320632</c:v>
                </c:pt>
                <c:pt idx="5237">
                  <c:v>43105.249999987296</c:v>
                </c:pt>
                <c:pt idx="5238">
                  <c:v>43105.29166665396</c:v>
                </c:pt>
                <c:pt idx="5239">
                  <c:v>43105.333333320625</c:v>
                </c:pt>
                <c:pt idx="5240">
                  <c:v>43105.374999987289</c:v>
                </c:pt>
                <c:pt idx="5241">
                  <c:v>43105.416666653953</c:v>
                </c:pt>
                <c:pt idx="5242">
                  <c:v>43105.458333320617</c:v>
                </c:pt>
                <c:pt idx="5243">
                  <c:v>43105.499999987282</c:v>
                </c:pt>
                <c:pt idx="5244">
                  <c:v>43105.541666653946</c:v>
                </c:pt>
                <c:pt idx="5245">
                  <c:v>43105.58333332061</c:v>
                </c:pt>
                <c:pt idx="5246">
                  <c:v>43105.624999987274</c:v>
                </c:pt>
                <c:pt idx="5247">
                  <c:v>43105.666666653939</c:v>
                </c:pt>
                <c:pt idx="5248">
                  <c:v>43105.708333320603</c:v>
                </c:pt>
                <c:pt idx="5249">
                  <c:v>43105.749999987267</c:v>
                </c:pt>
                <c:pt idx="5250">
                  <c:v>43105.791666653931</c:v>
                </c:pt>
                <c:pt idx="5251">
                  <c:v>43105.833333320596</c:v>
                </c:pt>
                <c:pt idx="5252">
                  <c:v>43105.87499998726</c:v>
                </c:pt>
                <c:pt idx="5253">
                  <c:v>43105.916666653924</c:v>
                </c:pt>
                <c:pt idx="5254">
                  <c:v>43105.958333320588</c:v>
                </c:pt>
                <c:pt idx="5255">
                  <c:v>43105.999999987253</c:v>
                </c:pt>
                <c:pt idx="5256">
                  <c:v>43106.041666653917</c:v>
                </c:pt>
                <c:pt idx="5257">
                  <c:v>43106.083333320581</c:v>
                </c:pt>
                <c:pt idx="5258">
                  <c:v>43106.124999987245</c:v>
                </c:pt>
                <c:pt idx="5259">
                  <c:v>43106.166666653909</c:v>
                </c:pt>
                <c:pt idx="5260">
                  <c:v>43106.208333320574</c:v>
                </c:pt>
                <c:pt idx="5261">
                  <c:v>43106.249999987238</c:v>
                </c:pt>
                <c:pt idx="5262">
                  <c:v>43106.291666653902</c:v>
                </c:pt>
                <c:pt idx="5263">
                  <c:v>43106.333333320566</c:v>
                </c:pt>
                <c:pt idx="5264">
                  <c:v>43106.374999987231</c:v>
                </c:pt>
                <c:pt idx="5265">
                  <c:v>43106.416666653895</c:v>
                </c:pt>
                <c:pt idx="5266">
                  <c:v>43106.458333320559</c:v>
                </c:pt>
                <c:pt idx="5267">
                  <c:v>43106.499999987223</c:v>
                </c:pt>
                <c:pt idx="5268">
                  <c:v>43106.541666653888</c:v>
                </c:pt>
                <c:pt idx="5269">
                  <c:v>43106.583333320552</c:v>
                </c:pt>
                <c:pt idx="5270">
                  <c:v>43106.624999987216</c:v>
                </c:pt>
                <c:pt idx="5271">
                  <c:v>43106.66666665388</c:v>
                </c:pt>
                <c:pt idx="5272">
                  <c:v>43106.708333320545</c:v>
                </c:pt>
                <c:pt idx="5273">
                  <c:v>43106.749999987209</c:v>
                </c:pt>
                <c:pt idx="5274">
                  <c:v>43106.791666653873</c:v>
                </c:pt>
                <c:pt idx="5275">
                  <c:v>43106.833333320537</c:v>
                </c:pt>
                <c:pt idx="5276">
                  <c:v>43106.874999987202</c:v>
                </c:pt>
                <c:pt idx="5277">
                  <c:v>43106.916666653866</c:v>
                </c:pt>
                <c:pt idx="5278">
                  <c:v>43106.95833332053</c:v>
                </c:pt>
                <c:pt idx="5279">
                  <c:v>43106.999999987194</c:v>
                </c:pt>
                <c:pt idx="5280">
                  <c:v>43107.041666653859</c:v>
                </c:pt>
                <c:pt idx="5281">
                  <c:v>43107.083333320523</c:v>
                </c:pt>
                <c:pt idx="5282">
                  <c:v>43107.124999987187</c:v>
                </c:pt>
                <c:pt idx="5283">
                  <c:v>43107.166666653851</c:v>
                </c:pt>
                <c:pt idx="5284">
                  <c:v>43107.208333320516</c:v>
                </c:pt>
                <c:pt idx="5285">
                  <c:v>43107.24999998718</c:v>
                </c:pt>
                <c:pt idx="5286">
                  <c:v>43107.291666653844</c:v>
                </c:pt>
                <c:pt idx="5287">
                  <c:v>43107.333333320508</c:v>
                </c:pt>
                <c:pt idx="5288">
                  <c:v>43107.374999987172</c:v>
                </c:pt>
                <c:pt idx="5289">
                  <c:v>43107.416666653837</c:v>
                </c:pt>
                <c:pt idx="5290">
                  <c:v>43107.458333320501</c:v>
                </c:pt>
                <c:pt idx="5291">
                  <c:v>43107.499999987165</c:v>
                </c:pt>
                <c:pt idx="5292">
                  <c:v>43107.541666653829</c:v>
                </c:pt>
                <c:pt idx="5293">
                  <c:v>43107.583333320494</c:v>
                </c:pt>
                <c:pt idx="5294">
                  <c:v>43107.624999987158</c:v>
                </c:pt>
                <c:pt idx="5295">
                  <c:v>43107.666666653822</c:v>
                </c:pt>
                <c:pt idx="5296">
                  <c:v>43107.708333320486</c:v>
                </c:pt>
                <c:pt idx="5297">
                  <c:v>43107.749999987151</c:v>
                </c:pt>
                <c:pt idx="5298">
                  <c:v>43107.791666653815</c:v>
                </c:pt>
                <c:pt idx="5299">
                  <c:v>43107.833333320479</c:v>
                </c:pt>
                <c:pt idx="5300">
                  <c:v>43107.874999987143</c:v>
                </c:pt>
                <c:pt idx="5301">
                  <c:v>43107.916666653808</c:v>
                </c:pt>
                <c:pt idx="5302">
                  <c:v>43107.958333320472</c:v>
                </c:pt>
                <c:pt idx="5303">
                  <c:v>43107.999999987136</c:v>
                </c:pt>
                <c:pt idx="5304">
                  <c:v>43108.0416666538</c:v>
                </c:pt>
                <c:pt idx="5305">
                  <c:v>43108.083333320465</c:v>
                </c:pt>
                <c:pt idx="5306">
                  <c:v>43108.124999987129</c:v>
                </c:pt>
                <c:pt idx="5307">
                  <c:v>43108.166666653793</c:v>
                </c:pt>
                <c:pt idx="5308">
                  <c:v>43108.208333320457</c:v>
                </c:pt>
                <c:pt idx="5309">
                  <c:v>43108.249999987122</c:v>
                </c:pt>
                <c:pt idx="5310">
                  <c:v>43108.291666653786</c:v>
                </c:pt>
                <c:pt idx="5311">
                  <c:v>43108.33333332045</c:v>
                </c:pt>
                <c:pt idx="5312">
                  <c:v>43108.374999987114</c:v>
                </c:pt>
                <c:pt idx="5313">
                  <c:v>43108.416666653779</c:v>
                </c:pt>
                <c:pt idx="5314">
                  <c:v>43108.458333320443</c:v>
                </c:pt>
                <c:pt idx="5315">
                  <c:v>43108.499999987107</c:v>
                </c:pt>
                <c:pt idx="5316">
                  <c:v>43108.541666653771</c:v>
                </c:pt>
                <c:pt idx="5317">
                  <c:v>43108.583333320435</c:v>
                </c:pt>
                <c:pt idx="5318">
                  <c:v>43108.6249999871</c:v>
                </c:pt>
                <c:pt idx="5319">
                  <c:v>43108.666666653764</c:v>
                </c:pt>
                <c:pt idx="5320">
                  <c:v>43108.708333320428</c:v>
                </c:pt>
                <c:pt idx="5321">
                  <c:v>43108.749999987092</c:v>
                </c:pt>
                <c:pt idx="5322">
                  <c:v>43108.791666653757</c:v>
                </c:pt>
                <c:pt idx="5323">
                  <c:v>43108.833333320421</c:v>
                </c:pt>
                <c:pt idx="5324">
                  <c:v>43108.874999987085</c:v>
                </c:pt>
                <c:pt idx="5325">
                  <c:v>43108.916666653749</c:v>
                </c:pt>
                <c:pt idx="5326">
                  <c:v>43108.958333320414</c:v>
                </c:pt>
                <c:pt idx="5327">
                  <c:v>43108.999999987078</c:v>
                </c:pt>
                <c:pt idx="5328">
                  <c:v>43109.041666653742</c:v>
                </c:pt>
                <c:pt idx="5329">
                  <c:v>43109.083333320406</c:v>
                </c:pt>
                <c:pt idx="5330">
                  <c:v>43109.124999987071</c:v>
                </c:pt>
                <c:pt idx="5331">
                  <c:v>43109.166666653735</c:v>
                </c:pt>
                <c:pt idx="5332">
                  <c:v>43109.208333320399</c:v>
                </c:pt>
                <c:pt idx="5333">
                  <c:v>43109.249999987063</c:v>
                </c:pt>
                <c:pt idx="5334">
                  <c:v>43109.291666653728</c:v>
                </c:pt>
                <c:pt idx="5335">
                  <c:v>43109.333333320392</c:v>
                </c:pt>
                <c:pt idx="5336">
                  <c:v>43109.374999987056</c:v>
                </c:pt>
                <c:pt idx="5337">
                  <c:v>43109.41666665372</c:v>
                </c:pt>
                <c:pt idx="5338">
                  <c:v>43109.458333320385</c:v>
                </c:pt>
                <c:pt idx="5339">
                  <c:v>43109.499999987049</c:v>
                </c:pt>
                <c:pt idx="5340">
                  <c:v>43109.541666653713</c:v>
                </c:pt>
                <c:pt idx="5341">
                  <c:v>43109.583333320377</c:v>
                </c:pt>
                <c:pt idx="5342">
                  <c:v>43109.624999987042</c:v>
                </c:pt>
                <c:pt idx="5343">
                  <c:v>43109.666666653706</c:v>
                </c:pt>
                <c:pt idx="5344">
                  <c:v>43109.70833332037</c:v>
                </c:pt>
                <c:pt idx="5345">
                  <c:v>43109.749999987034</c:v>
                </c:pt>
                <c:pt idx="5346">
                  <c:v>43109.791666653698</c:v>
                </c:pt>
                <c:pt idx="5347">
                  <c:v>43109.833333320363</c:v>
                </c:pt>
                <c:pt idx="5348">
                  <c:v>43109.874999987027</c:v>
                </c:pt>
                <c:pt idx="5349">
                  <c:v>43109.916666653691</c:v>
                </c:pt>
                <c:pt idx="5350">
                  <c:v>43109.958333320355</c:v>
                </c:pt>
                <c:pt idx="5351">
                  <c:v>43109.99999998702</c:v>
                </c:pt>
                <c:pt idx="5352">
                  <c:v>43110.041666653684</c:v>
                </c:pt>
                <c:pt idx="5353">
                  <c:v>43110.083333320348</c:v>
                </c:pt>
                <c:pt idx="5354">
                  <c:v>43110.124999987012</c:v>
                </c:pt>
                <c:pt idx="5355">
                  <c:v>43110.166666653677</c:v>
                </c:pt>
                <c:pt idx="5356">
                  <c:v>43110.208333320341</c:v>
                </c:pt>
                <c:pt idx="5357">
                  <c:v>43110.249999987005</c:v>
                </c:pt>
                <c:pt idx="5358">
                  <c:v>43110.291666653669</c:v>
                </c:pt>
                <c:pt idx="5359">
                  <c:v>43110.333333320334</c:v>
                </c:pt>
                <c:pt idx="5360">
                  <c:v>43110.374999986998</c:v>
                </c:pt>
                <c:pt idx="5361">
                  <c:v>43110.416666653662</c:v>
                </c:pt>
                <c:pt idx="5362">
                  <c:v>43110.458333320326</c:v>
                </c:pt>
                <c:pt idx="5363">
                  <c:v>43110.499999986991</c:v>
                </c:pt>
                <c:pt idx="5364">
                  <c:v>43110.541666653655</c:v>
                </c:pt>
                <c:pt idx="5365">
                  <c:v>43110.583333320319</c:v>
                </c:pt>
                <c:pt idx="5366">
                  <c:v>43110.624999986983</c:v>
                </c:pt>
                <c:pt idx="5367">
                  <c:v>43110.666666653648</c:v>
                </c:pt>
                <c:pt idx="5368">
                  <c:v>43110.708333320312</c:v>
                </c:pt>
                <c:pt idx="5369">
                  <c:v>43110.749999986976</c:v>
                </c:pt>
                <c:pt idx="5370">
                  <c:v>43110.79166665364</c:v>
                </c:pt>
                <c:pt idx="5371">
                  <c:v>43110.833333320305</c:v>
                </c:pt>
                <c:pt idx="5372">
                  <c:v>43110.874999986969</c:v>
                </c:pt>
                <c:pt idx="5373">
                  <c:v>43110.916666653633</c:v>
                </c:pt>
                <c:pt idx="5374">
                  <c:v>43110.958333320297</c:v>
                </c:pt>
                <c:pt idx="5375">
                  <c:v>43110.999999986961</c:v>
                </c:pt>
                <c:pt idx="5376">
                  <c:v>43111.041666653626</c:v>
                </c:pt>
                <c:pt idx="5377">
                  <c:v>43111.08333332029</c:v>
                </c:pt>
                <c:pt idx="5378">
                  <c:v>43111.124999986954</c:v>
                </c:pt>
                <c:pt idx="5379">
                  <c:v>43111.166666653618</c:v>
                </c:pt>
                <c:pt idx="5380">
                  <c:v>43111.208333320283</c:v>
                </c:pt>
                <c:pt idx="5381">
                  <c:v>43111.249999986947</c:v>
                </c:pt>
                <c:pt idx="5382">
                  <c:v>43111.291666653611</c:v>
                </c:pt>
                <c:pt idx="5383">
                  <c:v>43111.333333320275</c:v>
                </c:pt>
                <c:pt idx="5384">
                  <c:v>43111.37499998694</c:v>
                </c:pt>
                <c:pt idx="5385">
                  <c:v>43111.416666653604</c:v>
                </c:pt>
                <c:pt idx="5386">
                  <c:v>43111.458333320268</c:v>
                </c:pt>
                <c:pt idx="5387">
                  <c:v>43111.499999986932</c:v>
                </c:pt>
                <c:pt idx="5388">
                  <c:v>43111.541666653597</c:v>
                </c:pt>
                <c:pt idx="5389">
                  <c:v>43111.583333320261</c:v>
                </c:pt>
                <c:pt idx="5390">
                  <c:v>43111.624999986925</c:v>
                </c:pt>
                <c:pt idx="5391">
                  <c:v>43111.666666653589</c:v>
                </c:pt>
                <c:pt idx="5392">
                  <c:v>43111.708333320254</c:v>
                </c:pt>
                <c:pt idx="5393">
                  <c:v>43111.749999986918</c:v>
                </c:pt>
                <c:pt idx="5394">
                  <c:v>43111.791666653582</c:v>
                </c:pt>
                <c:pt idx="5395">
                  <c:v>43111.833333320246</c:v>
                </c:pt>
                <c:pt idx="5396">
                  <c:v>43111.874999986911</c:v>
                </c:pt>
                <c:pt idx="5397">
                  <c:v>43111.916666653575</c:v>
                </c:pt>
                <c:pt idx="5398">
                  <c:v>43111.958333320239</c:v>
                </c:pt>
                <c:pt idx="5399">
                  <c:v>43111.999999986903</c:v>
                </c:pt>
                <c:pt idx="5400">
                  <c:v>43112.041666653568</c:v>
                </c:pt>
                <c:pt idx="5401">
                  <c:v>43112.083333320232</c:v>
                </c:pt>
                <c:pt idx="5402">
                  <c:v>43112.124999986896</c:v>
                </c:pt>
                <c:pt idx="5403">
                  <c:v>43112.16666665356</c:v>
                </c:pt>
                <c:pt idx="5404">
                  <c:v>43112.208333320224</c:v>
                </c:pt>
                <c:pt idx="5405">
                  <c:v>43112.249999986889</c:v>
                </c:pt>
                <c:pt idx="5406">
                  <c:v>43112.291666653553</c:v>
                </c:pt>
                <c:pt idx="5407">
                  <c:v>43112.333333320217</c:v>
                </c:pt>
                <c:pt idx="5408">
                  <c:v>43112.374999986881</c:v>
                </c:pt>
                <c:pt idx="5409">
                  <c:v>43112.416666653546</c:v>
                </c:pt>
                <c:pt idx="5410">
                  <c:v>43112.45833332021</c:v>
                </c:pt>
                <c:pt idx="5411">
                  <c:v>43112.499999986874</c:v>
                </c:pt>
                <c:pt idx="5412">
                  <c:v>43112.541666653538</c:v>
                </c:pt>
                <c:pt idx="5413">
                  <c:v>43112.583333320203</c:v>
                </c:pt>
                <c:pt idx="5414">
                  <c:v>43112.624999986867</c:v>
                </c:pt>
                <c:pt idx="5415">
                  <c:v>43112.666666653531</c:v>
                </c:pt>
                <c:pt idx="5416">
                  <c:v>43112.708333320195</c:v>
                </c:pt>
                <c:pt idx="5417">
                  <c:v>43112.74999998686</c:v>
                </c:pt>
                <c:pt idx="5418">
                  <c:v>43112.791666653524</c:v>
                </c:pt>
                <c:pt idx="5419">
                  <c:v>43112.833333320188</c:v>
                </c:pt>
                <c:pt idx="5420">
                  <c:v>43112.874999986852</c:v>
                </c:pt>
                <c:pt idx="5421">
                  <c:v>43112.916666653517</c:v>
                </c:pt>
                <c:pt idx="5422">
                  <c:v>43112.958333320181</c:v>
                </c:pt>
                <c:pt idx="5423">
                  <c:v>43112.999999986845</c:v>
                </c:pt>
                <c:pt idx="5424">
                  <c:v>43113.041666653509</c:v>
                </c:pt>
                <c:pt idx="5425">
                  <c:v>43113.083333320174</c:v>
                </c:pt>
                <c:pt idx="5426">
                  <c:v>43113.124999986838</c:v>
                </c:pt>
                <c:pt idx="5427">
                  <c:v>43113.166666653502</c:v>
                </c:pt>
                <c:pt idx="5428">
                  <c:v>43113.208333320166</c:v>
                </c:pt>
                <c:pt idx="5429">
                  <c:v>43113.249999986831</c:v>
                </c:pt>
                <c:pt idx="5430">
                  <c:v>43113.291666653495</c:v>
                </c:pt>
                <c:pt idx="5431">
                  <c:v>43113.333333320159</c:v>
                </c:pt>
                <c:pt idx="5432">
                  <c:v>43113.374999986823</c:v>
                </c:pt>
                <c:pt idx="5433">
                  <c:v>43113.416666653487</c:v>
                </c:pt>
                <c:pt idx="5434">
                  <c:v>43113.458333320152</c:v>
                </c:pt>
                <c:pt idx="5435">
                  <c:v>43113.499999986816</c:v>
                </c:pt>
                <c:pt idx="5436">
                  <c:v>43113.54166665348</c:v>
                </c:pt>
                <c:pt idx="5437">
                  <c:v>43113.583333320144</c:v>
                </c:pt>
                <c:pt idx="5438">
                  <c:v>43113.624999986809</c:v>
                </c:pt>
                <c:pt idx="5439">
                  <c:v>43113.666666653473</c:v>
                </c:pt>
                <c:pt idx="5440">
                  <c:v>43113.708333320137</c:v>
                </c:pt>
                <c:pt idx="5441">
                  <c:v>43113.749999986801</c:v>
                </c:pt>
                <c:pt idx="5442">
                  <c:v>43113.791666653466</c:v>
                </c:pt>
                <c:pt idx="5443">
                  <c:v>43113.83333332013</c:v>
                </c:pt>
                <c:pt idx="5444">
                  <c:v>43113.874999986794</c:v>
                </c:pt>
                <c:pt idx="5445">
                  <c:v>43113.916666653458</c:v>
                </c:pt>
                <c:pt idx="5446">
                  <c:v>43113.958333320123</c:v>
                </c:pt>
                <c:pt idx="5447">
                  <c:v>43113.999999986787</c:v>
                </c:pt>
                <c:pt idx="5448">
                  <c:v>43114.041666653451</c:v>
                </c:pt>
                <c:pt idx="5449">
                  <c:v>43114.083333320115</c:v>
                </c:pt>
                <c:pt idx="5450">
                  <c:v>43114.12499998678</c:v>
                </c:pt>
                <c:pt idx="5451">
                  <c:v>43114.166666653444</c:v>
                </c:pt>
                <c:pt idx="5452">
                  <c:v>43114.208333320108</c:v>
                </c:pt>
                <c:pt idx="5453">
                  <c:v>43114.249999986772</c:v>
                </c:pt>
                <c:pt idx="5454">
                  <c:v>43114.291666653437</c:v>
                </c:pt>
                <c:pt idx="5455">
                  <c:v>43114.333333320101</c:v>
                </c:pt>
                <c:pt idx="5456">
                  <c:v>43114.374999986765</c:v>
                </c:pt>
                <c:pt idx="5457">
                  <c:v>43114.416666653429</c:v>
                </c:pt>
                <c:pt idx="5458">
                  <c:v>43114.458333320094</c:v>
                </c:pt>
                <c:pt idx="5459">
                  <c:v>43114.499999986758</c:v>
                </c:pt>
                <c:pt idx="5460">
                  <c:v>43114.541666653422</c:v>
                </c:pt>
                <c:pt idx="5461">
                  <c:v>43114.583333320086</c:v>
                </c:pt>
                <c:pt idx="5462">
                  <c:v>43114.62499998675</c:v>
                </c:pt>
                <c:pt idx="5463">
                  <c:v>43114.666666653415</c:v>
                </c:pt>
                <c:pt idx="5464">
                  <c:v>43114.708333320079</c:v>
                </c:pt>
                <c:pt idx="5465">
                  <c:v>43114.749999986743</c:v>
                </c:pt>
                <c:pt idx="5466">
                  <c:v>43114.791666653407</c:v>
                </c:pt>
                <c:pt idx="5467">
                  <c:v>43114.833333320072</c:v>
                </c:pt>
                <c:pt idx="5468">
                  <c:v>43114.874999986736</c:v>
                </c:pt>
                <c:pt idx="5469">
                  <c:v>43114.9166666534</c:v>
                </c:pt>
                <c:pt idx="5470">
                  <c:v>43114.958333320064</c:v>
                </c:pt>
                <c:pt idx="5471">
                  <c:v>43114.999999986729</c:v>
                </c:pt>
                <c:pt idx="5472">
                  <c:v>43115.041666653393</c:v>
                </c:pt>
                <c:pt idx="5473">
                  <c:v>43115.083333320057</c:v>
                </c:pt>
                <c:pt idx="5474">
                  <c:v>43115.124999986721</c:v>
                </c:pt>
                <c:pt idx="5475">
                  <c:v>43115.166666653386</c:v>
                </c:pt>
                <c:pt idx="5476">
                  <c:v>43115.20833332005</c:v>
                </c:pt>
                <c:pt idx="5477">
                  <c:v>43115.249999986714</c:v>
                </c:pt>
                <c:pt idx="5478">
                  <c:v>43115.291666653378</c:v>
                </c:pt>
                <c:pt idx="5479">
                  <c:v>43115.333333320043</c:v>
                </c:pt>
                <c:pt idx="5480">
                  <c:v>43115.374999986707</c:v>
                </c:pt>
                <c:pt idx="5481">
                  <c:v>43115.416666653371</c:v>
                </c:pt>
                <c:pt idx="5482">
                  <c:v>43115.458333320035</c:v>
                </c:pt>
                <c:pt idx="5483">
                  <c:v>43115.4999999867</c:v>
                </c:pt>
                <c:pt idx="5484">
                  <c:v>43115.541666653364</c:v>
                </c:pt>
                <c:pt idx="5485">
                  <c:v>43115.583333320028</c:v>
                </c:pt>
                <c:pt idx="5486">
                  <c:v>43115.624999986692</c:v>
                </c:pt>
                <c:pt idx="5487">
                  <c:v>43115.666666653357</c:v>
                </c:pt>
                <c:pt idx="5488">
                  <c:v>43115.708333320021</c:v>
                </c:pt>
                <c:pt idx="5489">
                  <c:v>43115.749999986685</c:v>
                </c:pt>
                <c:pt idx="5490">
                  <c:v>43115.791666653349</c:v>
                </c:pt>
                <c:pt idx="5491">
                  <c:v>43115.833333320013</c:v>
                </c:pt>
                <c:pt idx="5492">
                  <c:v>43115.874999986678</c:v>
                </c:pt>
                <c:pt idx="5493">
                  <c:v>43115.916666653342</c:v>
                </c:pt>
                <c:pt idx="5494">
                  <c:v>43115.958333320006</c:v>
                </c:pt>
                <c:pt idx="5495">
                  <c:v>43115.99999998667</c:v>
                </c:pt>
                <c:pt idx="5496">
                  <c:v>43116.041666653335</c:v>
                </c:pt>
                <c:pt idx="5497">
                  <c:v>43116.083333319999</c:v>
                </c:pt>
                <c:pt idx="5498">
                  <c:v>43116.124999986663</c:v>
                </c:pt>
                <c:pt idx="5499">
                  <c:v>43116.166666653327</c:v>
                </c:pt>
                <c:pt idx="5500">
                  <c:v>43116.208333319992</c:v>
                </c:pt>
                <c:pt idx="5501">
                  <c:v>43116.249999986656</c:v>
                </c:pt>
                <c:pt idx="5502">
                  <c:v>43116.29166665332</c:v>
                </c:pt>
                <c:pt idx="5503">
                  <c:v>43116.333333319984</c:v>
                </c:pt>
                <c:pt idx="5504">
                  <c:v>43116.374999986649</c:v>
                </c:pt>
                <c:pt idx="5505">
                  <c:v>43116.416666653313</c:v>
                </c:pt>
                <c:pt idx="5506">
                  <c:v>43116.458333319977</c:v>
                </c:pt>
                <c:pt idx="5507">
                  <c:v>43116.499999986641</c:v>
                </c:pt>
                <c:pt idx="5508">
                  <c:v>43116.541666653306</c:v>
                </c:pt>
                <c:pt idx="5509">
                  <c:v>43116.58333331997</c:v>
                </c:pt>
                <c:pt idx="5510">
                  <c:v>43116.624999986634</c:v>
                </c:pt>
                <c:pt idx="5511">
                  <c:v>43116.666666653298</c:v>
                </c:pt>
                <c:pt idx="5512">
                  <c:v>43116.708333319963</c:v>
                </c:pt>
                <c:pt idx="5513">
                  <c:v>43116.749999986627</c:v>
                </c:pt>
                <c:pt idx="5514">
                  <c:v>43116.791666653291</c:v>
                </c:pt>
                <c:pt idx="5515">
                  <c:v>43116.833333319955</c:v>
                </c:pt>
                <c:pt idx="5516">
                  <c:v>43116.87499998662</c:v>
                </c:pt>
                <c:pt idx="5517">
                  <c:v>43116.916666653284</c:v>
                </c:pt>
                <c:pt idx="5518">
                  <c:v>43116.958333319948</c:v>
                </c:pt>
                <c:pt idx="5519">
                  <c:v>43116.999999986612</c:v>
                </c:pt>
                <c:pt idx="5520">
                  <c:v>43117.041666653276</c:v>
                </c:pt>
                <c:pt idx="5521">
                  <c:v>43117.083333319941</c:v>
                </c:pt>
                <c:pt idx="5522">
                  <c:v>43117.124999986605</c:v>
                </c:pt>
                <c:pt idx="5523">
                  <c:v>43117.166666653269</c:v>
                </c:pt>
                <c:pt idx="5524">
                  <c:v>43117.208333319933</c:v>
                </c:pt>
                <c:pt idx="5525">
                  <c:v>43117.249999986598</c:v>
                </c:pt>
                <c:pt idx="5526">
                  <c:v>43117.291666653262</c:v>
                </c:pt>
                <c:pt idx="5527">
                  <c:v>43117.333333319926</c:v>
                </c:pt>
                <c:pt idx="5528">
                  <c:v>43117.37499998659</c:v>
                </c:pt>
                <c:pt idx="5529">
                  <c:v>43117.416666653255</c:v>
                </c:pt>
                <c:pt idx="5530">
                  <c:v>43117.458333319919</c:v>
                </c:pt>
                <c:pt idx="5531">
                  <c:v>43117.499999986583</c:v>
                </c:pt>
                <c:pt idx="5532">
                  <c:v>43117.541666653247</c:v>
                </c:pt>
                <c:pt idx="5533">
                  <c:v>43117.583333319912</c:v>
                </c:pt>
                <c:pt idx="5534">
                  <c:v>43117.624999986576</c:v>
                </c:pt>
                <c:pt idx="5535">
                  <c:v>43117.66666665324</c:v>
                </c:pt>
                <c:pt idx="5536">
                  <c:v>43117.708333319904</c:v>
                </c:pt>
                <c:pt idx="5537">
                  <c:v>43117.749999986569</c:v>
                </c:pt>
                <c:pt idx="5538">
                  <c:v>43117.791666653233</c:v>
                </c:pt>
                <c:pt idx="5539">
                  <c:v>43117.833333319897</c:v>
                </c:pt>
                <c:pt idx="5540">
                  <c:v>43117.874999986561</c:v>
                </c:pt>
                <c:pt idx="5541">
                  <c:v>43117.916666653226</c:v>
                </c:pt>
                <c:pt idx="5542">
                  <c:v>43117.95833331989</c:v>
                </c:pt>
                <c:pt idx="5543">
                  <c:v>43117.999999986554</c:v>
                </c:pt>
                <c:pt idx="5544">
                  <c:v>43118.041666653218</c:v>
                </c:pt>
                <c:pt idx="5545">
                  <c:v>43118.083333319883</c:v>
                </c:pt>
                <c:pt idx="5546">
                  <c:v>43118.124999986547</c:v>
                </c:pt>
                <c:pt idx="5547">
                  <c:v>43118.166666653211</c:v>
                </c:pt>
                <c:pt idx="5548">
                  <c:v>43118.208333319875</c:v>
                </c:pt>
                <c:pt idx="5549">
                  <c:v>43118.249999986539</c:v>
                </c:pt>
                <c:pt idx="5550">
                  <c:v>43118.291666653204</c:v>
                </c:pt>
                <c:pt idx="5551">
                  <c:v>43118.333333319868</c:v>
                </c:pt>
                <c:pt idx="5552">
                  <c:v>43118.374999986532</c:v>
                </c:pt>
                <c:pt idx="5553">
                  <c:v>43118.416666653196</c:v>
                </c:pt>
                <c:pt idx="5554">
                  <c:v>43118.458333319861</c:v>
                </c:pt>
                <c:pt idx="5555">
                  <c:v>43118.499999986525</c:v>
                </c:pt>
                <c:pt idx="5556">
                  <c:v>43118.541666653189</c:v>
                </c:pt>
                <c:pt idx="5557">
                  <c:v>43118.583333319853</c:v>
                </c:pt>
                <c:pt idx="5558">
                  <c:v>43118.624999986518</c:v>
                </c:pt>
                <c:pt idx="5559">
                  <c:v>43118.666666653182</c:v>
                </c:pt>
                <c:pt idx="5560">
                  <c:v>43118.708333319846</c:v>
                </c:pt>
                <c:pt idx="5561">
                  <c:v>43118.74999998651</c:v>
                </c:pt>
                <c:pt idx="5562">
                  <c:v>43118.791666653175</c:v>
                </c:pt>
                <c:pt idx="5563">
                  <c:v>43118.833333319839</c:v>
                </c:pt>
                <c:pt idx="5564">
                  <c:v>43118.874999986503</c:v>
                </c:pt>
                <c:pt idx="5565">
                  <c:v>43118.916666653167</c:v>
                </c:pt>
                <c:pt idx="5566">
                  <c:v>43118.958333319832</c:v>
                </c:pt>
                <c:pt idx="5567">
                  <c:v>43118.999999986496</c:v>
                </c:pt>
                <c:pt idx="5568">
                  <c:v>43119.04166665316</c:v>
                </c:pt>
                <c:pt idx="5569">
                  <c:v>43119.083333319824</c:v>
                </c:pt>
                <c:pt idx="5570">
                  <c:v>43119.124999986489</c:v>
                </c:pt>
                <c:pt idx="5571">
                  <c:v>43119.166666653153</c:v>
                </c:pt>
                <c:pt idx="5572">
                  <c:v>43119.208333319817</c:v>
                </c:pt>
                <c:pt idx="5573">
                  <c:v>43119.249999986481</c:v>
                </c:pt>
                <c:pt idx="5574">
                  <c:v>43119.291666653146</c:v>
                </c:pt>
                <c:pt idx="5575">
                  <c:v>43119.33333331981</c:v>
                </c:pt>
                <c:pt idx="5576">
                  <c:v>43119.374999986474</c:v>
                </c:pt>
                <c:pt idx="5577">
                  <c:v>43119.416666653138</c:v>
                </c:pt>
                <c:pt idx="5578">
                  <c:v>43119.458333319802</c:v>
                </c:pt>
                <c:pt idx="5579">
                  <c:v>43119.499999986467</c:v>
                </c:pt>
                <c:pt idx="5580">
                  <c:v>43119.541666653131</c:v>
                </c:pt>
                <c:pt idx="5581">
                  <c:v>43119.583333319795</c:v>
                </c:pt>
                <c:pt idx="5582">
                  <c:v>43119.624999986459</c:v>
                </c:pt>
                <c:pt idx="5583">
                  <c:v>43119.666666653124</c:v>
                </c:pt>
                <c:pt idx="5584">
                  <c:v>43119.708333319788</c:v>
                </c:pt>
                <c:pt idx="5585">
                  <c:v>43119.749999986452</c:v>
                </c:pt>
                <c:pt idx="5586">
                  <c:v>43119.791666653116</c:v>
                </c:pt>
                <c:pt idx="5587">
                  <c:v>43119.833333319781</c:v>
                </c:pt>
                <c:pt idx="5588">
                  <c:v>43119.874999986445</c:v>
                </c:pt>
                <c:pt idx="5589">
                  <c:v>43119.916666653109</c:v>
                </c:pt>
                <c:pt idx="5590">
                  <c:v>43119.958333319773</c:v>
                </c:pt>
                <c:pt idx="5591">
                  <c:v>43119.999999986438</c:v>
                </c:pt>
                <c:pt idx="5592">
                  <c:v>43120.041666653102</c:v>
                </c:pt>
                <c:pt idx="5593">
                  <c:v>43120.083333319766</c:v>
                </c:pt>
                <c:pt idx="5594">
                  <c:v>43120.12499998643</c:v>
                </c:pt>
                <c:pt idx="5595">
                  <c:v>43120.166666653095</c:v>
                </c:pt>
                <c:pt idx="5596">
                  <c:v>43120.208333319759</c:v>
                </c:pt>
                <c:pt idx="5597">
                  <c:v>43120.249999986423</c:v>
                </c:pt>
                <c:pt idx="5598">
                  <c:v>43120.291666653087</c:v>
                </c:pt>
                <c:pt idx="5599">
                  <c:v>43120.333333319752</c:v>
                </c:pt>
                <c:pt idx="5600">
                  <c:v>43120.374999986416</c:v>
                </c:pt>
                <c:pt idx="5601">
                  <c:v>43120.41666665308</c:v>
                </c:pt>
                <c:pt idx="5602">
                  <c:v>43120.458333319744</c:v>
                </c:pt>
                <c:pt idx="5603">
                  <c:v>43120.499999986409</c:v>
                </c:pt>
                <c:pt idx="5604">
                  <c:v>43120.541666653073</c:v>
                </c:pt>
                <c:pt idx="5605">
                  <c:v>43120.583333319737</c:v>
                </c:pt>
                <c:pt idx="5606">
                  <c:v>43120.624999986401</c:v>
                </c:pt>
                <c:pt idx="5607">
                  <c:v>43120.666666653065</c:v>
                </c:pt>
                <c:pt idx="5608">
                  <c:v>43120.70833331973</c:v>
                </c:pt>
                <c:pt idx="5609">
                  <c:v>43120.749999986394</c:v>
                </c:pt>
                <c:pt idx="5610">
                  <c:v>43120.791666653058</c:v>
                </c:pt>
                <c:pt idx="5611">
                  <c:v>43120.833333319722</c:v>
                </c:pt>
                <c:pt idx="5612">
                  <c:v>43120.874999986387</c:v>
                </c:pt>
                <c:pt idx="5613">
                  <c:v>43120.916666653051</c:v>
                </c:pt>
                <c:pt idx="5614">
                  <c:v>43120.958333319715</c:v>
                </c:pt>
                <c:pt idx="5615">
                  <c:v>43120.999999986379</c:v>
                </c:pt>
                <c:pt idx="5616">
                  <c:v>43121.041666653044</c:v>
                </c:pt>
                <c:pt idx="5617">
                  <c:v>43121.083333319708</c:v>
                </c:pt>
                <c:pt idx="5618">
                  <c:v>43121.124999986372</c:v>
                </c:pt>
                <c:pt idx="5619">
                  <c:v>43121.166666653036</c:v>
                </c:pt>
                <c:pt idx="5620">
                  <c:v>43121.208333319701</c:v>
                </c:pt>
                <c:pt idx="5621">
                  <c:v>43121.249999986365</c:v>
                </c:pt>
                <c:pt idx="5622">
                  <c:v>43121.291666653029</c:v>
                </c:pt>
                <c:pt idx="5623">
                  <c:v>43121.333333319693</c:v>
                </c:pt>
                <c:pt idx="5624">
                  <c:v>43121.374999986358</c:v>
                </c:pt>
                <c:pt idx="5625">
                  <c:v>43121.416666653022</c:v>
                </c:pt>
                <c:pt idx="5626">
                  <c:v>43121.458333319686</c:v>
                </c:pt>
                <c:pt idx="5627">
                  <c:v>43121.49999998635</c:v>
                </c:pt>
                <c:pt idx="5628">
                  <c:v>43121.541666653015</c:v>
                </c:pt>
                <c:pt idx="5629">
                  <c:v>43121.583333319679</c:v>
                </c:pt>
                <c:pt idx="5630">
                  <c:v>43121.624999986343</c:v>
                </c:pt>
                <c:pt idx="5631">
                  <c:v>43121.666666653007</c:v>
                </c:pt>
                <c:pt idx="5632">
                  <c:v>43121.708333319672</c:v>
                </c:pt>
                <c:pt idx="5633">
                  <c:v>43121.749999986336</c:v>
                </c:pt>
                <c:pt idx="5634">
                  <c:v>43121.791666653</c:v>
                </c:pt>
                <c:pt idx="5635">
                  <c:v>43121.833333319664</c:v>
                </c:pt>
                <c:pt idx="5636">
                  <c:v>43121.874999986328</c:v>
                </c:pt>
                <c:pt idx="5637">
                  <c:v>43121.916666652993</c:v>
                </c:pt>
                <c:pt idx="5638">
                  <c:v>43121.958333319657</c:v>
                </c:pt>
                <c:pt idx="5639">
                  <c:v>43121.999999986321</c:v>
                </c:pt>
                <c:pt idx="5640">
                  <c:v>43122.041666652985</c:v>
                </c:pt>
                <c:pt idx="5641">
                  <c:v>43122.08333331965</c:v>
                </c:pt>
                <c:pt idx="5642">
                  <c:v>43122.124999986314</c:v>
                </c:pt>
                <c:pt idx="5643">
                  <c:v>43122.166666652978</c:v>
                </c:pt>
                <c:pt idx="5644">
                  <c:v>43122.208333319642</c:v>
                </c:pt>
                <c:pt idx="5645">
                  <c:v>43122.249999986307</c:v>
                </c:pt>
                <c:pt idx="5646">
                  <c:v>43122.291666652971</c:v>
                </c:pt>
                <c:pt idx="5647">
                  <c:v>43122.333333319635</c:v>
                </c:pt>
                <c:pt idx="5648">
                  <c:v>43122.374999986299</c:v>
                </c:pt>
                <c:pt idx="5649">
                  <c:v>43122.416666652964</c:v>
                </c:pt>
                <c:pt idx="5650">
                  <c:v>43122.458333319628</c:v>
                </c:pt>
                <c:pt idx="5651">
                  <c:v>43122.499999986292</c:v>
                </c:pt>
                <c:pt idx="5652">
                  <c:v>43122.541666652956</c:v>
                </c:pt>
                <c:pt idx="5653">
                  <c:v>43122.583333319621</c:v>
                </c:pt>
                <c:pt idx="5654">
                  <c:v>43122.624999986285</c:v>
                </c:pt>
                <c:pt idx="5655">
                  <c:v>43122.666666652949</c:v>
                </c:pt>
                <c:pt idx="5656">
                  <c:v>43122.708333319613</c:v>
                </c:pt>
                <c:pt idx="5657">
                  <c:v>43122.749999986278</c:v>
                </c:pt>
                <c:pt idx="5658">
                  <c:v>43122.791666652942</c:v>
                </c:pt>
                <c:pt idx="5659">
                  <c:v>43122.833333319606</c:v>
                </c:pt>
                <c:pt idx="5660">
                  <c:v>43122.87499998627</c:v>
                </c:pt>
                <c:pt idx="5661">
                  <c:v>43122.916666652935</c:v>
                </c:pt>
                <c:pt idx="5662">
                  <c:v>43122.958333319599</c:v>
                </c:pt>
                <c:pt idx="5663">
                  <c:v>43122.999999986263</c:v>
                </c:pt>
                <c:pt idx="5664">
                  <c:v>43123.041666652927</c:v>
                </c:pt>
                <c:pt idx="5665">
                  <c:v>43123.083333319591</c:v>
                </c:pt>
                <c:pt idx="5666">
                  <c:v>43123.124999986256</c:v>
                </c:pt>
                <c:pt idx="5667">
                  <c:v>43123.16666665292</c:v>
                </c:pt>
                <c:pt idx="5668">
                  <c:v>43123.208333319584</c:v>
                </c:pt>
                <c:pt idx="5669">
                  <c:v>43123.249999986248</c:v>
                </c:pt>
                <c:pt idx="5670">
                  <c:v>43123.291666652913</c:v>
                </c:pt>
                <c:pt idx="5671">
                  <c:v>43123.333333319577</c:v>
                </c:pt>
                <c:pt idx="5672">
                  <c:v>43123.374999986241</c:v>
                </c:pt>
                <c:pt idx="5673">
                  <c:v>43123.416666652905</c:v>
                </c:pt>
                <c:pt idx="5674">
                  <c:v>43123.45833331957</c:v>
                </c:pt>
                <c:pt idx="5675">
                  <c:v>43123.499999986234</c:v>
                </c:pt>
                <c:pt idx="5676">
                  <c:v>43123.541666652898</c:v>
                </c:pt>
                <c:pt idx="5677">
                  <c:v>43123.583333319562</c:v>
                </c:pt>
                <c:pt idx="5678">
                  <c:v>43123.624999986227</c:v>
                </c:pt>
                <c:pt idx="5679">
                  <c:v>43123.666666652891</c:v>
                </c:pt>
                <c:pt idx="5680">
                  <c:v>43123.708333319555</c:v>
                </c:pt>
                <c:pt idx="5681">
                  <c:v>43123.749999986219</c:v>
                </c:pt>
                <c:pt idx="5682">
                  <c:v>43123.791666652884</c:v>
                </c:pt>
                <c:pt idx="5683">
                  <c:v>43123.833333319548</c:v>
                </c:pt>
                <c:pt idx="5684">
                  <c:v>43123.874999986212</c:v>
                </c:pt>
                <c:pt idx="5685">
                  <c:v>43123.916666652876</c:v>
                </c:pt>
                <c:pt idx="5686">
                  <c:v>43123.958333319541</c:v>
                </c:pt>
                <c:pt idx="5687">
                  <c:v>43123.999999986205</c:v>
                </c:pt>
                <c:pt idx="5688">
                  <c:v>43124.041666652869</c:v>
                </c:pt>
                <c:pt idx="5689">
                  <c:v>43124.083333319533</c:v>
                </c:pt>
                <c:pt idx="5690">
                  <c:v>43124.124999986198</c:v>
                </c:pt>
                <c:pt idx="5691">
                  <c:v>43124.166666652862</c:v>
                </c:pt>
                <c:pt idx="5692">
                  <c:v>43124.208333319526</c:v>
                </c:pt>
                <c:pt idx="5693">
                  <c:v>43124.24999998619</c:v>
                </c:pt>
                <c:pt idx="5694">
                  <c:v>43124.291666652854</c:v>
                </c:pt>
                <c:pt idx="5695">
                  <c:v>43124.333333319519</c:v>
                </c:pt>
                <c:pt idx="5696">
                  <c:v>43124.374999986183</c:v>
                </c:pt>
                <c:pt idx="5697">
                  <c:v>43124.416666652847</c:v>
                </c:pt>
                <c:pt idx="5698">
                  <c:v>43124.458333319511</c:v>
                </c:pt>
                <c:pt idx="5699">
                  <c:v>43124.499999986176</c:v>
                </c:pt>
                <c:pt idx="5700">
                  <c:v>43124.54166665284</c:v>
                </c:pt>
                <c:pt idx="5701">
                  <c:v>43124.583333319504</c:v>
                </c:pt>
                <c:pt idx="5702">
                  <c:v>43124.624999986168</c:v>
                </c:pt>
                <c:pt idx="5703">
                  <c:v>43124.666666652833</c:v>
                </c:pt>
                <c:pt idx="5704">
                  <c:v>43124.708333319497</c:v>
                </c:pt>
                <c:pt idx="5705">
                  <c:v>43124.749999986161</c:v>
                </c:pt>
                <c:pt idx="5706">
                  <c:v>43124.791666652825</c:v>
                </c:pt>
                <c:pt idx="5707">
                  <c:v>43124.83333331949</c:v>
                </c:pt>
                <c:pt idx="5708">
                  <c:v>43124.874999986154</c:v>
                </c:pt>
                <c:pt idx="5709">
                  <c:v>43124.916666652818</c:v>
                </c:pt>
                <c:pt idx="5710">
                  <c:v>43124.958333319482</c:v>
                </c:pt>
                <c:pt idx="5711">
                  <c:v>43124.999999986147</c:v>
                </c:pt>
                <c:pt idx="5712">
                  <c:v>43125.041666652811</c:v>
                </c:pt>
                <c:pt idx="5713">
                  <c:v>43125.083333319475</c:v>
                </c:pt>
                <c:pt idx="5714">
                  <c:v>43125.124999986139</c:v>
                </c:pt>
                <c:pt idx="5715">
                  <c:v>43125.166666652804</c:v>
                </c:pt>
                <c:pt idx="5716">
                  <c:v>43125.208333319468</c:v>
                </c:pt>
                <c:pt idx="5717">
                  <c:v>43125.249999986132</c:v>
                </c:pt>
                <c:pt idx="5718">
                  <c:v>43125.291666652796</c:v>
                </c:pt>
                <c:pt idx="5719">
                  <c:v>43125.333333319461</c:v>
                </c:pt>
                <c:pt idx="5720">
                  <c:v>43125.374999986125</c:v>
                </c:pt>
                <c:pt idx="5721">
                  <c:v>43125.416666652789</c:v>
                </c:pt>
                <c:pt idx="5722">
                  <c:v>43125.458333319453</c:v>
                </c:pt>
                <c:pt idx="5723">
                  <c:v>43125.499999986117</c:v>
                </c:pt>
                <c:pt idx="5724">
                  <c:v>43125.541666652782</c:v>
                </c:pt>
                <c:pt idx="5725">
                  <c:v>43125.583333319446</c:v>
                </c:pt>
                <c:pt idx="5726">
                  <c:v>43125.62499998611</c:v>
                </c:pt>
                <c:pt idx="5727">
                  <c:v>43125.666666652774</c:v>
                </c:pt>
                <c:pt idx="5728">
                  <c:v>43125.708333319439</c:v>
                </c:pt>
                <c:pt idx="5729">
                  <c:v>43125.749999986103</c:v>
                </c:pt>
                <c:pt idx="5730">
                  <c:v>43125.791666652767</c:v>
                </c:pt>
                <c:pt idx="5731">
                  <c:v>43125.833333319431</c:v>
                </c:pt>
                <c:pt idx="5732">
                  <c:v>43125.874999986096</c:v>
                </c:pt>
                <c:pt idx="5733">
                  <c:v>43125.91666665276</c:v>
                </c:pt>
                <c:pt idx="5734">
                  <c:v>43125.958333319424</c:v>
                </c:pt>
                <c:pt idx="5735">
                  <c:v>43125.999999986088</c:v>
                </c:pt>
                <c:pt idx="5736">
                  <c:v>43126.041666652753</c:v>
                </c:pt>
                <c:pt idx="5737">
                  <c:v>43126.083333319417</c:v>
                </c:pt>
                <c:pt idx="5738">
                  <c:v>43126.124999986081</c:v>
                </c:pt>
                <c:pt idx="5739">
                  <c:v>43126.166666652745</c:v>
                </c:pt>
                <c:pt idx="5740">
                  <c:v>43126.20833331941</c:v>
                </c:pt>
                <c:pt idx="5741">
                  <c:v>43126.249999986074</c:v>
                </c:pt>
                <c:pt idx="5742">
                  <c:v>43126.291666652738</c:v>
                </c:pt>
                <c:pt idx="5743">
                  <c:v>43126.333333319402</c:v>
                </c:pt>
                <c:pt idx="5744">
                  <c:v>43126.374999986067</c:v>
                </c:pt>
                <c:pt idx="5745">
                  <c:v>43126.416666652731</c:v>
                </c:pt>
                <c:pt idx="5746">
                  <c:v>43126.458333319395</c:v>
                </c:pt>
                <c:pt idx="5747">
                  <c:v>43126.499999986059</c:v>
                </c:pt>
                <c:pt idx="5748">
                  <c:v>43126.541666652724</c:v>
                </c:pt>
                <c:pt idx="5749">
                  <c:v>43126.583333319388</c:v>
                </c:pt>
                <c:pt idx="5750">
                  <c:v>43126.624999986052</c:v>
                </c:pt>
                <c:pt idx="5751">
                  <c:v>43126.666666652716</c:v>
                </c:pt>
                <c:pt idx="5752">
                  <c:v>43126.70833331938</c:v>
                </c:pt>
                <c:pt idx="5753">
                  <c:v>43126.749999986045</c:v>
                </c:pt>
                <c:pt idx="5754">
                  <c:v>43126.791666652709</c:v>
                </c:pt>
                <c:pt idx="5755">
                  <c:v>43126.833333319373</c:v>
                </c:pt>
                <c:pt idx="5756">
                  <c:v>43126.874999986037</c:v>
                </c:pt>
                <c:pt idx="5757">
                  <c:v>43126.916666652702</c:v>
                </c:pt>
                <c:pt idx="5758">
                  <c:v>43126.958333319366</c:v>
                </c:pt>
                <c:pt idx="5759">
                  <c:v>43126.99999998603</c:v>
                </c:pt>
                <c:pt idx="5760">
                  <c:v>43127.041666652694</c:v>
                </c:pt>
                <c:pt idx="5761">
                  <c:v>43127.083333319359</c:v>
                </c:pt>
                <c:pt idx="5762">
                  <c:v>43127.124999986023</c:v>
                </c:pt>
                <c:pt idx="5763">
                  <c:v>43127.166666652687</c:v>
                </c:pt>
                <c:pt idx="5764">
                  <c:v>43127.208333319351</c:v>
                </c:pt>
                <c:pt idx="5765">
                  <c:v>43127.249999986016</c:v>
                </c:pt>
                <c:pt idx="5766">
                  <c:v>43127.29166665268</c:v>
                </c:pt>
                <c:pt idx="5767">
                  <c:v>43127.333333319344</c:v>
                </c:pt>
                <c:pt idx="5768">
                  <c:v>43127.374999986008</c:v>
                </c:pt>
                <c:pt idx="5769">
                  <c:v>43127.416666652673</c:v>
                </c:pt>
                <c:pt idx="5770">
                  <c:v>43127.458333319337</c:v>
                </c:pt>
                <c:pt idx="5771">
                  <c:v>43127.499999986001</c:v>
                </c:pt>
                <c:pt idx="5772">
                  <c:v>43127.541666652665</c:v>
                </c:pt>
                <c:pt idx="5773">
                  <c:v>43127.58333331933</c:v>
                </c:pt>
                <c:pt idx="5774">
                  <c:v>43127.624999985994</c:v>
                </c:pt>
                <c:pt idx="5775">
                  <c:v>43127.666666652658</c:v>
                </c:pt>
                <c:pt idx="5776">
                  <c:v>43127.708333319322</c:v>
                </c:pt>
                <c:pt idx="5777">
                  <c:v>43127.749999985987</c:v>
                </c:pt>
                <c:pt idx="5778">
                  <c:v>43127.791666652651</c:v>
                </c:pt>
                <c:pt idx="5779">
                  <c:v>43127.833333319315</c:v>
                </c:pt>
                <c:pt idx="5780">
                  <c:v>43127.874999985979</c:v>
                </c:pt>
                <c:pt idx="5781">
                  <c:v>43127.916666652643</c:v>
                </c:pt>
                <c:pt idx="5782">
                  <c:v>43127.958333319308</c:v>
                </c:pt>
                <c:pt idx="5783">
                  <c:v>43127.999999985972</c:v>
                </c:pt>
                <c:pt idx="5784">
                  <c:v>43128.041666652636</c:v>
                </c:pt>
                <c:pt idx="5785">
                  <c:v>43128.0833333193</c:v>
                </c:pt>
                <c:pt idx="5786">
                  <c:v>43128.124999985965</c:v>
                </c:pt>
                <c:pt idx="5787">
                  <c:v>43128.166666652629</c:v>
                </c:pt>
                <c:pt idx="5788">
                  <c:v>43128.208333319293</c:v>
                </c:pt>
                <c:pt idx="5789">
                  <c:v>43128.249999985957</c:v>
                </c:pt>
                <c:pt idx="5790">
                  <c:v>43128.291666652622</c:v>
                </c:pt>
                <c:pt idx="5791">
                  <c:v>43128.333333319286</c:v>
                </c:pt>
                <c:pt idx="5792">
                  <c:v>43128.37499998595</c:v>
                </c:pt>
                <c:pt idx="5793">
                  <c:v>43128.416666652614</c:v>
                </c:pt>
                <c:pt idx="5794">
                  <c:v>43128.458333319279</c:v>
                </c:pt>
                <c:pt idx="5795">
                  <c:v>43128.499999985943</c:v>
                </c:pt>
                <c:pt idx="5796">
                  <c:v>43128.541666652607</c:v>
                </c:pt>
                <c:pt idx="5797">
                  <c:v>43128.583333319271</c:v>
                </c:pt>
                <c:pt idx="5798">
                  <c:v>43128.624999985936</c:v>
                </c:pt>
                <c:pt idx="5799">
                  <c:v>43128.6666666526</c:v>
                </c:pt>
                <c:pt idx="5800">
                  <c:v>43128.708333319264</c:v>
                </c:pt>
                <c:pt idx="5801">
                  <c:v>43128.749999985928</c:v>
                </c:pt>
                <c:pt idx="5802">
                  <c:v>43128.791666652593</c:v>
                </c:pt>
                <c:pt idx="5803">
                  <c:v>43128.833333319257</c:v>
                </c:pt>
                <c:pt idx="5804">
                  <c:v>43128.874999985921</c:v>
                </c:pt>
                <c:pt idx="5805">
                  <c:v>43128.916666652585</c:v>
                </c:pt>
                <c:pt idx="5806">
                  <c:v>43128.95833331925</c:v>
                </c:pt>
                <c:pt idx="5807">
                  <c:v>43128.999999985914</c:v>
                </c:pt>
                <c:pt idx="5808">
                  <c:v>43129.041666652578</c:v>
                </c:pt>
                <c:pt idx="5809">
                  <c:v>43129.083333319242</c:v>
                </c:pt>
                <c:pt idx="5810">
                  <c:v>43129.124999985906</c:v>
                </c:pt>
                <c:pt idx="5811">
                  <c:v>43129.166666652571</c:v>
                </c:pt>
                <c:pt idx="5812">
                  <c:v>43129.208333319235</c:v>
                </c:pt>
                <c:pt idx="5813">
                  <c:v>43129.249999985899</c:v>
                </c:pt>
                <c:pt idx="5814">
                  <c:v>43129.291666652563</c:v>
                </c:pt>
                <c:pt idx="5815">
                  <c:v>43129.333333319228</c:v>
                </c:pt>
                <c:pt idx="5816">
                  <c:v>43129.374999985892</c:v>
                </c:pt>
                <c:pt idx="5817">
                  <c:v>43129.416666652556</c:v>
                </c:pt>
                <c:pt idx="5818">
                  <c:v>43129.45833331922</c:v>
                </c:pt>
                <c:pt idx="5819">
                  <c:v>43129.499999985885</c:v>
                </c:pt>
                <c:pt idx="5820">
                  <c:v>43129.541666652549</c:v>
                </c:pt>
                <c:pt idx="5821">
                  <c:v>43129.583333319213</c:v>
                </c:pt>
                <c:pt idx="5822">
                  <c:v>43129.624999985877</c:v>
                </c:pt>
                <c:pt idx="5823">
                  <c:v>43129.666666652542</c:v>
                </c:pt>
                <c:pt idx="5824">
                  <c:v>43129.708333319206</c:v>
                </c:pt>
                <c:pt idx="5825">
                  <c:v>43129.74999998587</c:v>
                </c:pt>
                <c:pt idx="5826">
                  <c:v>43129.791666652534</c:v>
                </c:pt>
                <c:pt idx="5827">
                  <c:v>43129.833333319199</c:v>
                </c:pt>
                <c:pt idx="5828">
                  <c:v>43129.874999985863</c:v>
                </c:pt>
                <c:pt idx="5829">
                  <c:v>43129.916666652527</c:v>
                </c:pt>
                <c:pt idx="5830">
                  <c:v>43129.958333319191</c:v>
                </c:pt>
                <c:pt idx="5831">
                  <c:v>43129.999999985856</c:v>
                </c:pt>
                <c:pt idx="5832">
                  <c:v>43130.04166665252</c:v>
                </c:pt>
                <c:pt idx="5833">
                  <c:v>43130.083333319184</c:v>
                </c:pt>
                <c:pt idx="5834">
                  <c:v>43130.124999985848</c:v>
                </c:pt>
                <c:pt idx="5835">
                  <c:v>43130.166666652513</c:v>
                </c:pt>
                <c:pt idx="5836">
                  <c:v>43130.208333319177</c:v>
                </c:pt>
                <c:pt idx="5837">
                  <c:v>43130.249999985841</c:v>
                </c:pt>
                <c:pt idx="5838">
                  <c:v>43130.291666652505</c:v>
                </c:pt>
                <c:pt idx="5839">
                  <c:v>43130.333333319169</c:v>
                </c:pt>
                <c:pt idx="5840">
                  <c:v>43130.374999985834</c:v>
                </c:pt>
                <c:pt idx="5841">
                  <c:v>43130.416666652498</c:v>
                </c:pt>
                <c:pt idx="5842">
                  <c:v>43130.458333319162</c:v>
                </c:pt>
                <c:pt idx="5843">
                  <c:v>43130.499999985826</c:v>
                </c:pt>
                <c:pt idx="5844">
                  <c:v>43130.541666652491</c:v>
                </c:pt>
                <c:pt idx="5845">
                  <c:v>43130.583333319155</c:v>
                </c:pt>
                <c:pt idx="5846">
                  <c:v>43130.624999985819</c:v>
                </c:pt>
                <c:pt idx="5847">
                  <c:v>43130.666666652483</c:v>
                </c:pt>
                <c:pt idx="5848">
                  <c:v>43130.708333319148</c:v>
                </c:pt>
                <c:pt idx="5849">
                  <c:v>43130.749999985812</c:v>
                </c:pt>
                <c:pt idx="5850">
                  <c:v>43130.791666652476</c:v>
                </c:pt>
                <c:pt idx="5851">
                  <c:v>43130.83333331914</c:v>
                </c:pt>
                <c:pt idx="5852">
                  <c:v>43130.874999985805</c:v>
                </c:pt>
                <c:pt idx="5853">
                  <c:v>43130.916666652469</c:v>
                </c:pt>
                <c:pt idx="5854">
                  <c:v>43130.958333319133</c:v>
                </c:pt>
                <c:pt idx="5855">
                  <c:v>43130.999999985797</c:v>
                </c:pt>
                <c:pt idx="5856">
                  <c:v>43131.041666652462</c:v>
                </c:pt>
                <c:pt idx="5857">
                  <c:v>43131.083333319126</c:v>
                </c:pt>
                <c:pt idx="5858">
                  <c:v>43131.12499998579</c:v>
                </c:pt>
                <c:pt idx="5859">
                  <c:v>43131.166666652454</c:v>
                </c:pt>
                <c:pt idx="5860">
                  <c:v>43131.208333319119</c:v>
                </c:pt>
                <c:pt idx="5861">
                  <c:v>43131.249999985783</c:v>
                </c:pt>
                <c:pt idx="5862">
                  <c:v>43131.291666652447</c:v>
                </c:pt>
                <c:pt idx="5863">
                  <c:v>43131.333333319111</c:v>
                </c:pt>
                <c:pt idx="5864">
                  <c:v>43131.374999985776</c:v>
                </c:pt>
                <c:pt idx="5865">
                  <c:v>43131.41666665244</c:v>
                </c:pt>
                <c:pt idx="5866">
                  <c:v>43131.458333319104</c:v>
                </c:pt>
                <c:pt idx="5867">
                  <c:v>43131.499999985768</c:v>
                </c:pt>
                <c:pt idx="5868">
                  <c:v>43131.541666652432</c:v>
                </c:pt>
                <c:pt idx="5869">
                  <c:v>43131.583333319097</c:v>
                </c:pt>
                <c:pt idx="5870">
                  <c:v>43131.624999985761</c:v>
                </c:pt>
                <c:pt idx="5871">
                  <c:v>43131.666666652425</c:v>
                </c:pt>
                <c:pt idx="5872">
                  <c:v>43131.708333319089</c:v>
                </c:pt>
                <c:pt idx="5873">
                  <c:v>43131.749999985754</c:v>
                </c:pt>
                <c:pt idx="5874">
                  <c:v>43131.791666652418</c:v>
                </c:pt>
                <c:pt idx="5875">
                  <c:v>43131.833333319082</c:v>
                </c:pt>
                <c:pt idx="5876">
                  <c:v>43131.874999985746</c:v>
                </c:pt>
                <c:pt idx="5877">
                  <c:v>43131.916666652411</c:v>
                </c:pt>
                <c:pt idx="5878">
                  <c:v>43131.958333319075</c:v>
                </c:pt>
                <c:pt idx="5879">
                  <c:v>43131.999999985739</c:v>
                </c:pt>
                <c:pt idx="5880">
                  <c:v>43132.041666652403</c:v>
                </c:pt>
                <c:pt idx="5881">
                  <c:v>43132.083333319068</c:v>
                </c:pt>
                <c:pt idx="5882">
                  <c:v>43132.124999985732</c:v>
                </c:pt>
                <c:pt idx="5883">
                  <c:v>43132.166666652396</c:v>
                </c:pt>
                <c:pt idx="5884">
                  <c:v>43132.20833331906</c:v>
                </c:pt>
                <c:pt idx="5885">
                  <c:v>43132.249999985725</c:v>
                </c:pt>
                <c:pt idx="5886">
                  <c:v>43132.291666652389</c:v>
                </c:pt>
                <c:pt idx="5887">
                  <c:v>43132.333333319053</c:v>
                </c:pt>
                <c:pt idx="5888">
                  <c:v>43132.374999985717</c:v>
                </c:pt>
                <c:pt idx="5889">
                  <c:v>43132.416666652382</c:v>
                </c:pt>
                <c:pt idx="5890">
                  <c:v>43132.458333319046</c:v>
                </c:pt>
                <c:pt idx="5891">
                  <c:v>43132.49999998571</c:v>
                </c:pt>
                <c:pt idx="5892">
                  <c:v>43132.541666652374</c:v>
                </c:pt>
                <c:pt idx="5893">
                  <c:v>43132.583333319039</c:v>
                </c:pt>
                <c:pt idx="5894">
                  <c:v>43132.624999985703</c:v>
                </c:pt>
                <c:pt idx="5895">
                  <c:v>43132.666666652367</c:v>
                </c:pt>
                <c:pt idx="5896">
                  <c:v>43132.708333319031</c:v>
                </c:pt>
                <c:pt idx="5897">
                  <c:v>43132.749999985695</c:v>
                </c:pt>
                <c:pt idx="5898">
                  <c:v>43132.79166665236</c:v>
                </c:pt>
                <c:pt idx="5899">
                  <c:v>43132.833333319024</c:v>
                </c:pt>
                <c:pt idx="5900">
                  <c:v>43132.874999985688</c:v>
                </c:pt>
                <c:pt idx="5901">
                  <c:v>43132.916666652352</c:v>
                </c:pt>
                <c:pt idx="5902">
                  <c:v>43132.958333319017</c:v>
                </c:pt>
                <c:pt idx="5903">
                  <c:v>43132.999999985681</c:v>
                </c:pt>
                <c:pt idx="5904">
                  <c:v>43133.041666652345</c:v>
                </c:pt>
                <c:pt idx="5905">
                  <c:v>43133.083333319009</c:v>
                </c:pt>
                <c:pt idx="5906">
                  <c:v>43133.124999985674</c:v>
                </c:pt>
                <c:pt idx="5907">
                  <c:v>43133.166666652338</c:v>
                </c:pt>
                <c:pt idx="5908">
                  <c:v>43133.208333319002</c:v>
                </c:pt>
                <c:pt idx="5909">
                  <c:v>43133.249999985666</c:v>
                </c:pt>
                <c:pt idx="5910">
                  <c:v>43133.291666652331</c:v>
                </c:pt>
                <c:pt idx="5911">
                  <c:v>43133.333333318995</c:v>
                </c:pt>
                <c:pt idx="5912">
                  <c:v>43133.374999985659</c:v>
                </c:pt>
                <c:pt idx="5913">
                  <c:v>43133.416666652323</c:v>
                </c:pt>
                <c:pt idx="5914">
                  <c:v>43133.458333318988</c:v>
                </c:pt>
                <c:pt idx="5915">
                  <c:v>43133.499999985652</c:v>
                </c:pt>
                <c:pt idx="5916">
                  <c:v>43133.541666652316</c:v>
                </c:pt>
                <c:pt idx="5917">
                  <c:v>43133.58333331898</c:v>
                </c:pt>
                <c:pt idx="5918">
                  <c:v>43133.624999985645</c:v>
                </c:pt>
                <c:pt idx="5919">
                  <c:v>43133.666666652309</c:v>
                </c:pt>
                <c:pt idx="5920">
                  <c:v>43133.708333318973</c:v>
                </c:pt>
                <c:pt idx="5921">
                  <c:v>43133.749999985637</c:v>
                </c:pt>
                <c:pt idx="5922">
                  <c:v>43133.791666652302</c:v>
                </c:pt>
                <c:pt idx="5923">
                  <c:v>43133.833333318966</c:v>
                </c:pt>
                <c:pt idx="5924">
                  <c:v>43133.87499998563</c:v>
                </c:pt>
                <c:pt idx="5925">
                  <c:v>43133.916666652294</c:v>
                </c:pt>
                <c:pt idx="5926">
                  <c:v>43133.958333318958</c:v>
                </c:pt>
                <c:pt idx="5927">
                  <c:v>43133.999999985623</c:v>
                </c:pt>
                <c:pt idx="5928">
                  <c:v>43134.041666652287</c:v>
                </c:pt>
                <c:pt idx="5929">
                  <c:v>43134.083333318951</c:v>
                </c:pt>
                <c:pt idx="5930">
                  <c:v>43134.124999985615</c:v>
                </c:pt>
                <c:pt idx="5931">
                  <c:v>43134.16666665228</c:v>
                </c:pt>
                <c:pt idx="5932">
                  <c:v>43134.208333318944</c:v>
                </c:pt>
                <c:pt idx="5933">
                  <c:v>43134.249999985608</c:v>
                </c:pt>
                <c:pt idx="5934">
                  <c:v>43134.291666652272</c:v>
                </c:pt>
                <c:pt idx="5935">
                  <c:v>43134.333333318937</c:v>
                </c:pt>
                <c:pt idx="5936">
                  <c:v>43134.374999985601</c:v>
                </c:pt>
                <c:pt idx="5937">
                  <c:v>43134.416666652265</c:v>
                </c:pt>
                <c:pt idx="5938">
                  <c:v>43134.458333318929</c:v>
                </c:pt>
                <c:pt idx="5939">
                  <c:v>43134.499999985594</c:v>
                </c:pt>
                <c:pt idx="5940">
                  <c:v>43134.541666652258</c:v>
                </c:pt>
                <c:pt idx="5941">
                  <c:v>43134.583333318922</c:v>
                </c:pt>
                <c:pt idx="5942">
                  <c:v>43134.624999985586</c:v>
                </c:pt>
                <c:pt idx="5943">
                  <c:v>43134.666666652251</c:v>
                </c:pt>
                <c:pt idx="5944">
                  <c:v>43134.708333318915</c:v>
                </c:pt>
                <c:pt idx="5945">
                  <c:v>43134.749999985579</c:v>
                </c:pt>
                <c:pt idx="5946">
                  <c:v>43134.791666652243</c:v>
                </c:pt>
                <c:pt idx="5947">
                  <c:v>43134.833333318908</c:v>
                </c:pt>
                <c:pt idx="5948">
                  <c:v>43134.874999985572</c:v>
                </c:pt>
                <c:pt idx="5949">
                  <c:v>43134.916666652236</c:v>
                </c:pt>
                <c:pt idx="5950">
                  <c:v>43134.9583333189</c:v>
                </c:pt>
                <c:pt idx="5951">
                  <c:v>43134.999999985565</c:v>
                </c:pt>
                <c:pt idx="5952">
                  <c:v>43135.041666652229</c:v>
                </c:pt>
                <c:pt idx="5953">
                  <c:v>43135.083333318893</c:v>
                </c:pt>
                <c:pt idx="5954">
                  <c:v>43135.124999985557</c:v>
                </c:pt>
                <c:pt idx="5955">
                  <c:v>43135.166666652221</c:v>
                </c:pt>
                <c:pt idx="5956">
                  <c:v>43135.208333318886</c:v>
                </c:pt>
                <c:pt idx="5957">
                  <c:v>43135.24999998555</c:v>
                </c:pt>
                <c:pt idx="5958">
                  <c:v>43135.291666652214</c:v>
                </c:pt>
                <c:pt idx="5959">
                  <c:v>43135.333333318878</c:v>
                </c:pt>
                <c:pt idx="5960">
                  <c:v>43135.374999985543</c:v>
                </c:pt>
                <c:pt idx="5961">
                  <c:v>43135.416666652207</c:v>
                </c:pt>
                <c:pt idx="5962">
                  <c:v>43135.458333318871</c:v>
                </c:pt>
                <c:pt idx="5963">
                  <c:v>43135.499999985535</c:v>
                </c:pt>
                <c:pt idx="5964">
                  <c:v>43135.5416666522</c:v>
                </c:pt>
                <c:pt idx="5965">
                  <c:v>43135.583333318864</c:v>
                </c:pt>
                <c:pt idx="5966">
                  <c:v>43135.624999985528</c:v>
                </c:pt>
                <c:pt idx="5967">
                  <c:v>43135.666666652192</c:v>
                </c:pt>
                <c:pt idx="5968">
                  <c:v>43135.708333318857</c:v>
                </c:pt>
                <c:pt idx="5969">
                  <c:v>43135.749999985521</c:v>
                </c:pt>
                <c:pt idx="5970">
                  <c:v>43135.791666652185</c:v>
                </c:pt>
                <c:pt idx="5971">
                  <c:v>43135.833333318849</c:v>
                </c:pt>
                <c:pt idx="5972">
                  <c:v>43135.874999985514</c:v>
                </c:pt>
                <c:pt idx="5973">
                  <c:v>43135.916666652178</c:v>
                </c:pt>
                <c:pt idx="5974">
                  <c:v>43135.958333318842</c:v>
                </c:pt>
                <c:pt idx="5975">
                  <c:v>43135.999999985506</c:v>
                </c:pt>
                <c:pt idx="5976">
                  <c:v>43136.041666652171</c:v>
                </c:pt>
                <c:pt idx="5977">
                  <c:v>43136.083333318835</c:v>
                </c:pt>
                <c:pt idx="5978">
                  <c:v>43136.124999985499</c:v>
                </c:pt>
                <c:pt idx="5979">
                  <c:v>43136.166666652163</c:v>
                </c:pt>
                <c:pt idx="5980">
                  <c:v>43136.208333318827</c:v>
                </c:pt>
                <c:pt idx="5981">
                  <c:v>43136.249999985492</c:v>
                </c:pt>
                <c:pt idx="5982">
                  <c:v>43136.291666652156</c:v>
                </c:pt>
                <c:pt idx="5983">
                  <c:v>43136.33333331882</c:v>
                </c:pt>
                <c:pt idx="5984">
                  <c:v>43136.374999985484</c:v>
                </c:pt>
                <c:pt idx="5985">
                  <c:v>43136.416666652149</c:v>
                </c:pt>
                <c:pt idx="5986">
                  <c:v>43136.458333318813</c:v>
                </c:pt>
                <c:pt idx="5987">
                  <c:v>43136.499999985477</c:v>
                </c:pt>
                <c:pt idx="5988">
                  <c:v>43136.541666652141</c:v>
                </c:pt>
                <c:pt idx="5989">
                  <c:v>43136.583333318806</c:v>
                </c:pt>
                <c:pt idx="5990">
                  <c:v>43136.62499998547</c:v>
                </c:pt>
                <c:pt idx="5991">
                  <c:v>43136.666666652134</c:v>
                </c:pt>
                <c:pt idx="5992">
                  <c:v>43136.708333318798</c:v>
                </c:pt>
                <c:pt idx="5993">
                  <c:v>43136.749999985463</c:v>
                </c:pt>
                <c:pt idx="5994">
                  <c:v>43136.791666652127</c:v>
                </c:pt>
                <c:pt idx="5995">
                  <c:v>43136.833333318791</c:v>
                </c:pt>
                <c:pt idx="5996">
                  <c:v>43136.874999985455</c:v>
                </c:pt>
                <c:pt idx="5997">
                  <c:v>43136.91666665212</c:v>
                </c:pt>
                <c:pt idx="5998">
                  <c:v>43136.958333318784</c:v>
                </c:pt>
                <c:pt idx="5999">
                  <c:v>43136.999999985448</c:v>
                </c:pt>
                <c:pt idx="6000">
                  <c:v>43137.041666652112</c:v>
                </c:pt>
                <c:pt idx="6001">
                  <c:v>43137.083333318777</c:v>
                </c:pt>
                <c:pt idx="6002">
                  <c:v>43137.124999985441</c:v>
                </c:pt>
                <c:pt idx="6003">
                  <c:v>43137.166666652105</c:v>
                </c:pt>
                <c:pt idx="6004">
                  <c:v>43137.208333318769</c:v>
                </c:pt>
                <c:pt idx="6005">
                  <c:v>43137.249999985434</c:v>
                </c:pt>
                <c:pt idx="6006">
                  <c:v>43137.291666652098</c:v>
                </c:pt>
                <c:pt idx="6007">
                  <c:v>43137.333333318762</c:v>
                </c:pt>
                <c:pt idx="6008">
                  <c:v>43137.374999985426</c:v>
                </c:pt>
                <c:pt idx="6009">
                  <c:v>43137.41666665209</c:v>
                </c:pt>
                <c:pt idx="6010">
                  <c:v>43137.458333318755</c:v>
                </c:pt>
                <c:pt idx="6011">
                  <c:v>43137.499999985419</c:v>
                </c:pt>
                <c:pt idx="6012">
                  <c:v>43137.541666652083</c:v>
                </c:pt>
                <c:pt idx="6013">
                  <c:v>43137.583333318747</c:v>
                </c:pt>
                <c:pt idx="6014">
                  <c:v>43137.624999985412</c:v>
                </c:pt>
                <c:pt idx="6015">
                  <c:v>43137.666666652076</c:v>
                </c:pt>
                <c:pt idx="6016">
                  <c:v>43137.70833331874</c:v>
                </c:pt>
                <c:pt idx="6017">
                  <c:v>43137.749999985404</c:v>
                </c:pt>
                <c:pt idx="6018">
                  <c:v>43137.791666652069</c:v>
                </c:pt>
                <c:pt idx="6019">
                  <c:v>43137.833333318733</c:v>
                </c:pt>
                <c:pt idx="6020">
                  <c:v>43137.874999985397</c:v>
                </c:pt>
                <c:pt idx="6021">
                  <c:v>43137.916666652061</c:v>
                </c:pt>
                <c:pt idx="6022">
                  <c:v>43137.958333318726</c:v>
                </c:pt>
                <c:pt idx="6023">
                  <c:v>43137.99999998539</c:v>
                </c:pt>
                <c:pt idx="6024">
                  <c:v>43138.041666652054</c:v>
                </c:pt>
                <c:pt idx="6025">
                  <c:v>43138.083333318718</c:v>
                </c:pt>
                <c:pt idx="6026">
                  <c:v>43138.124999985383</c:v>
                </c:pt>
                <c:pt idx="6027">
                  <c:v>43138.166666652047</c:v>
                </c:pt>
                <c:pt idx="6028">
                  <c:v>43138.208333318711</c:v>
                </c:pt>
                <c:pt idx="6029">
                  <c:v>43138.249999985375</c:v>
                </c:pt>
                <c:pt idx="6030">
                  <c:v>43138.29166665204</c:v>
                </c:pt>
                <c:pt idx="6031">
                  <c:v>43138.333333318704</c:v>
                </c:pt>
                <c:pt idx="6032">
                  <c:v>43138.374999985368</c:v>
                </c:pt>
                <c:pt idx="6033">
                  <c:v>43138.416666652032</c:v>
                </c:pt>
                <c:pt idx="6034">
                  <c:v>43138.458333318697</c:v>
                </c:pt>
                <c:pt idx="6035">
                  <c:v>43138.499999985361</c:v>
                </c:pt>
                <c:pt idx="6036">
                  <c:v>43138.541666652025</c:v>
                </c:pt>
                <c:pt idx="6037">
                  <c:v>43138.583333318689</c:v>
                </c:pt>
                <c:pt idx="6038">
                  <c:v>43138.624999985353</c:v>
                </c:pt>
                <c:pt idx="6039">
                  <c:v>43138.666666652018</c:v>
                </c:pt>
                <c:pt idx="6040">
                  <c:v>43138.708333318682</c:v>
                </c:pt>
                <c:pt idx="6041">
                  <c:v>43138.749999985346</c:v>
                </c:pt>
                <c:pt idx="6042">
                  <c:v>43138.79166665201</c:v>
                </c:pt>
                <c:pt idx="6043">
                  <c:v>43138.833333318675</c:v>
                </c:pt>
                <c:pt idx="6044">
                  <c:v>43138.874999985339</c:v>
                </c:pt>
                <c:pt idx="6045">
                  <c:v>43138.916666652003</c:v>
                </c:pt>
                <c:pt idx="6046">
                  <c:v>43138.958333318667</c:v>
                </c:pt>
                <c:pt idx="6047">
                  <c:v>43138.999999985332</c:v>
                </c:pt>
                <c:pt idx="6048">
                  <c:v>43139.041666651996</c:v>
                </c:pt>
                <c:pt idx="6049">
                  <c:v>43139.08333331866</c:v>
                </c:pt>
                <c:pt idx="6050">
                  <c:v>43139.124999985324</c:v>
                </c:pt>
                <c:pt idx="6051">
                  <c:v>43139.166666651989</c:v>
                </c:pt>
                <c:pt idx="6052">
                  <c:v>43139.208333318653</c:v>
                </c:pt>
                <c:pt idx="6053">
                  <c:v>43139.249999985317</c:v>
                </c:pt>
                <c:pt idx="6054">
                  <c:v>43139.291666651981</c:v>
                </c:pt>
                <c:pt idx="6055">
                  <c:v>43139.333333318646</c:v>
                </c:pt>
                <c:pt idx="6056">
                  <c:v>43139.37499998531</c:v>
                </c:pt>
                <c:pt idx="6057">
                  <c:v>43139.416666651974</c:v>
                </c:pt>
                <c:pt idx="6058">
                  <c:v>43139.458333318638</c:v>
                </c:pt>
                <c:pt idx="6059">
                  <c:v>43139.499999985303</c:v>
                </c:pt>
                <c:pt idx="6060">
                  <c:v>43139.541666651967</c:v>
                </c:pt>
                <c:pt idx="6061">
                  <c:v>43139.583333318631</c:v>
                </c:pt>
                <c:pt idx="6062">
                  <c:v>43139.624999985295</c:v>
                </c:pt>
                <c:pt idx="6063">
                  <c:v>43139.66666665196</c:v>
                </c:pt>
                <c:pt idx="6064">
                  <c:v>43139.708333318624</c:v>
                </c:pt>
                <c:pt idx="6065">
                  <c:v>43139.749999985288</c:v>
                </c:pt>
                <c:pt idx="6066">
                  <c:v>43139.791666651952</c:v>
                </c:pt>
                <c:pt idx="6067">
                  <c:v>43139.833333318616</c:v>
                </c:pt>
                <c:pt idx="6068">
                  <c:v>43139.874999985281</c:v>
                </c:pt>
                <c:pt idx="6069">
                  <c:v>43139.916666651945</c:v>
                </c:pt>
                <c:pt idx="6070">
                  <c:v>43139.958333318609</c:v>
                </c:pt>
                <c:pt idx="6071">
                  <c:v>43139.999999985273</c:v>
                </c:pt>
                <c:pt idx="6072">
                  <c:v>43140.041666651938</c:v>
                </c:pt>
                <c:pt idx="6073">
                  <c:v>43140.083333318602</c:v>
                </c:pt>
                <c:pt idx="6074">
                  <c:v>43140.124999985266</c:v>
                </c:pt>
                <c:pt idx="6075">
                  <c:v>43140.16666665193</c:v>
                </c:pt>
                <c:pt idx="6076">
                  <c:v>43140.208333318595</c:v>
                </c:pt>
                <c:pt idx="6077">
                  <c:v>43140.249999985259</c:v>
                </c:pt>
                <c:pt idx="6078">
                  <c:v>43140.291666651923</c:v>
                </c:pt>
                <c:pt idx="6079">
                  <c:v>43140.333333318587</c:v>
                </c:pt>
                <c:pt idx="6080">
                  <c:v>43140.374999985252</c:v>
                </c:pt>
                <c:pt idx="6081">
                  <c:v>43140.416666651916</c:v>
                </c:pt>
                <c:pt idx="6082">
                  <c:v>43140.45833331858</c:v>
                </c:pt>
                <c:pt idx="6083">
                  <c:v>43140.499999985244</c:v>
                </c:pt>
                <c:pt idx="6084">
                  <c:v>43140.541666651909</c:v>
                </c:pt>
                <c:pt idx="6085">
                  <c:v>43140.583333318573</c:v>
                </c:pt>
                <c:pt idx="6086">
                  <c:v>43140.624999985237</c:v>
                </c:pt>
                <c:pt idx="6087">
                  <c:v>43140.666666651901</c:v>
                </c:pt>
                <c:pt idx="6088">
                  <c:v>43140.708333318566</c:v>
                </c:pt>
                <c:pt idx="6089">
                  <c:v>43140.74999998523</c:v>
                </c:pt>
                <c:pt idx="6090">
                  <c:v>43140.791666651894</c:v>
                </c:pt>
                <c:pt idx="6091">
                  <c:v>43140.833333318558</c:v>
                </c:pt>
                <c:pt idx="6092">
                  <c:v>43140.874999985223</c:v>
                </c:pt>
                <c:pt idx="6093">
                  <c:v>43140.916666651887</c:v>
                </c:pt>
                <c:pt idx="6094">
                  <c:v>43140.958333318551</c:v>
                </c:pt>
                <c:pt idx="6095">
                  <c:v>43140.999999985215</c:v>
                </c:pt>
                <c:pt idx="6096">
                  <c:v>43141.041666651879</c:v>
                </c:pt>
                <c:pt idx="6097">
                  <c:v>43141.083333318544</c:v>
                </c:pt>
                <c:pt idx="6098">
                  <c:v>43141.124999985208</c:v>
                </c:pt>
                <c:pt idx="6099">
                  <c:v>43141.166666651872</c:v>
                </c:pt>
                <c:pt idx="6100">
                  <c:v>43141.208333318536</c:v>
                </c:pt>
                <c:pt idx="6101">
                  <c:v>43141.249999985201</c:v>
                </c:pt>
                <c:pt idx="6102">
                  <c:v>43141.291666651865</c:v>
                </c:pt>
                <c:pt idx="6103">
                  <c:v>43141.333333318529</c:v>
                </c:pt>
                <c:pt idx="6104">
                  <c:v>43141.374999985193</c:v>
                </c:pt>
                <c:pt idx="6105">
                  <c:v>43141.416666651858</c:v>
                </c:pt>
                <c:pt idx="6106">
                  <c:v>43141.458333318522</c:v>
                </c:pt>
                <c:pt idx="6107">
                  <c:v>43141.499999985186</c:v>
                </c:pt>
                <c:pt idx="6108">
                  <c:v>43141.54166665185</c:v>
                </c:pt>
                <c:pt idx="6109">
                  <c:v>43141.583333318515</c:v>
                </c:pt>
                <c:pt idx="6110">
                  <c:v>43141.624999985179</c:v>
                </c:pt>
                <c:pt idx="6111">
                  <c:v>43141.666666651843</c:v>
                </c:pt>
                <c:pt idx="6112">
                  <c:v>43141.708333318507</c:v>
                </c:pt>
                <c:pt idx="6113">
                  <c:v>43141.749999985172</c:v>
                </c:pt>
                <c:pt idx="6114">
                  <c:v>43141.791666651836</c:v>
                </c:pt>
                <c:pt idx="6115">
                  <c:v>43141.8333333185</c:v>
                </c:pt>
                <c:pt idx="6116">
                  <c:v>43141.874999985164</c:v>
                </c:pt>
                <c:pt idx="6117">
                  <c:v>43141.916666651829</c:v>
                </c:pt>
                <c:pt idx="6118">
                  <c:v>43141.958333318493</c:v>
                </c:pt>
                <c:pt idx="6119">
                  <c:v>43141.999999985157</c:v>
                </c:pt>
                <c:pt idx="6120">
                  <c:v>43142.041666651821</c:v>
                </c:pt>
                <c:pt idx="6121">
                  <c:v>43142.083333318486</c:v>
                </c:pt>
                <c:pt idx="6122">
                  <c:v>43142.12499998515</c:v>
                </c:pt>
                <c:pt idx="6123">
                  <c:v>43142.166666651814</c:v>
                </c:pt>
                <c:pt idx="6124">
                  <c:v>43142.208333318478</c:v>
                </c:pt>
                <c:pt idx="6125">
                  <c:v>43142.249999985142</c:v>
                </c:pt>
                <c:pt idx="6126">
                  <c:v>43142.291666651807</c:v>
                </c:pt>
                <c:pt idx="6127">
                  <c:v>43142.333333318471</c:v>
                </c:pt>
                <c:pt idx="6128">
                  <c:v>43142.374999985135</c:v>
                </c:pt>
                <c:pt idx="6129">
                  <c:v>43142.416666651799</c:v>
                </c:pt>
                <c:pt idx="6130">
                  <c:v>43142.458333318464</c:v>
                </c:pt>
                <c:pt idx="6131">
                  <c:v>43142.499999985128</c:v>
                </c:pt>
                <c:pt idx="6132">
                  <c:v>43142.541666651792</c:v>
                </c:pt>
                <c:pt idx="6133">
                  <c:v>43142.583333318456</c:v>
                </c:pt>
                <c:pt idx="6134">
                  <c:v>43142.624999985121</c:v>
                </c:pt>
                <c:pt idx="6135">
                  <c:v>43142.666666651785</c:v>
                </c:pt>
                <c:pt idx="6136">
                  <c:v>43142.708333318449</c:v>
                </c:pt>
                <c:pt idx="6137">
                  <c:v>43142.749999985113</c:v>
                </c:pt>
                <c:pt idx="6138">
                  <c:v>43142.791666651778</c:v>
                </c:pt>
                <c:pt idx="6139">
                  <c:v>43142.833333318442</c:v>
                </c:pt>
                <c:pt idx="6140">
                  <c:v>43142.874999985106</c:v>
                </c:pt>
                <c:pt idx="6141">
                  <c:v>43142.91666665177</c:v>
                </c:pt>
                <c:pt idx="6142">
                  <c:v>43142.958333318435</c:v>
                </c:pt>
                <c:pt idx="6143">
                  <c:v>43142.999999985099</c:v>
                </c:pt>
                <c:pt idx="6144">
                  <c:v>43143.041666651763</c:v>
                </c:pt>
                <c:pt idx="6145">
                  <c:v>43143.083333318427</c:v>
                </c:pt>
                <c:pt idx="6146">
                  <c:v>43143.124999985092</c:v>
                </c:pt>
                <c:pt idx="6147">
                  <c:v>43143.166666651756</c:v>
                </c:pt>
                <c:pt idx="6148">
                  <c:v>43143.20833331842</c:v>
                </c:pt>
                <c:pt idx="6149">
                  <c:v>43143.249999985084</c:v>
                </c:pt>
                <c:pt idx="6150">
                  <c:v>43143.291666651749</c:v>
                </c:pt>
                <c:pt idx="6151">
                  <c:v>43143.333333318413</c:v>
                </c:pt>
                <c:pt idx="6152">
                  <c:v>43143.374999985077</c:v>
                </c:pt>
                <c:pt idx="6153">
                  <c:v>43143.416666651741</c:v>
                </c:pt>
                <c:pt idx="6154">
                  <c:v>43143.458333318405</c:v>
                </c:pt>
                <c:pt idx="6155">
                  <c:v>43143.49999998507</c:v>
                </c:pt>
                <c:pt idx="6156">
                  <c:v>43143.541666651734</c:v>
                </c:pt>
                <c:pt idx="6157">
                  <c:v>43143.583333318398</c:v>
                </c:pt>
                <c:pt idx="6158">
                  <c:v>43143.624999985062</c:v>
                </c:pt>
                <c:pt idx="6159">
                  <c:v>43143.666666651727</c:v>
                </c:pt>
                <c:pt idx="6160">
                  <c:v>43143.708333318391</c:v>
                </c:pt>
                <c:pt idx="6161">
                  <c:v>43143.749999985055</c:v>
                </c:pt>
                <c:pt idx="6162">
                  <c:v>43143.791666651719</c:v>
                </c:pt>
                <c:pt idx="6163">
                  <c:v>43143.833333318384</c:v>
                </c:pt>
                <c:pt idx="6164">
                  <c:v>43143.874999985048</c:v>
                </c:pt>
                <c:pt idx="6165">
                  <c:v>43143.916666651712</c:v>
                </c:pt>
                <c:pt idx="6166">
                  <c:v>43143.958333318376</c:v>
                </c:pt>
                <c:pt idx="6167">
                  <c:v>43143.999999985041</c:v>
                </c:pt>
                <c:pt idx="6168">
                  <c:v>43144.041666651705</c:v>
                </c:pt>
                <c:pt idx="6169">
                  <c:v>43144.083333318369</c:v>
                </c:pt>
                <c:pt idx="6170">
                  <c:v>43144.124999985033</c:v>
                </c:pt>
                <c:pt idx="6171">
                  <c:v>43144.166666651698</c:v>
                </c:pt>
                <c:pt idx="6172">
                  <c:v>43144.208333318362</c:v>
                </c:pt>
                <c:pt idx="6173">
                  <c:v>43144.249999985026</c:v>
                </c:pt>
                <c:pt idx="6174">
                  <c:v>43144.29166665169</c:v>
                </c:pt>
                <c:pt idx="6175">
                  <c:v>43144.333333318355</c:v>
                </c:pt>
                <c:pt idx="6176">
                  <c:v>43144.374999985019</c:v>
                </c:pt>
                <c:pt idx="6177">
                  <c:v>43144.416666651683</c:v>
                </c:pt>
                <c:pt idx="6178">
                  <c:v>43144.458333318347</c:v>
                </c:pt>
                <c:pt idx="6179">
                  <c:v>43144.499999985012</c:v>
                </c:pt>
                <c:pt idx="6180">
                  <c:v>43144.541666651676</c:v>
                </c:pt>
                <c:pt idx="6181">
                  <c:v>43144.58333331834</c:v>
                </c:pt>
                <c:pt idx="6182">
                  <c:v>43144.624999985004</c:v>
                </c:pt>
                <c:pt idx="6183">
                  <c:v>43144.666666651668</c:v>
                </c:pt>
                <c:pt idx="6184">
                  <c:v>43144.708333318333</c:v>
                </c:pt>
                <c:pt idx="6185">
                  <c:v>43144.749999984997</c:v>
                </c:pt>
                <c:pt idx="6186">
                  <c:v>43144.791666651661</c:v>
                </c:pt>
                <c:pt idx="6187">
                  <c:v>43144.833333318325</c:v>
                </c:pt>
                <c:pt idx="6188">
                  <c:v>43144.87499998499</c:v>
                </c:pt>
                <c:pt idx="6189">
                  <c:v>43144.916666651654</c:v>
                </c:pt>
                <c:pt idx="6190">
                  <c:v>43144.958333318318</c:v>
                </c:pt>
                <c:pt idx="6191">
                  <c:v>43144.999999984982</c:v>
                </c:pt>
                <c:pt idx="6192">
                  <c:v>43145.041666651647</c:v>
                </c:pt>
                <c:pt idx="6193">
                  <c:v>43145.083333318311</c:v>
                </c:pt>
                <c:pt idx="6194">
                  <c:v>43145.124999984975</c:v>
                </c:pt>
                <c:pt idx="6195">
                  <c:v>43145.166666651639</c:v>
                </c:pt>
                <c:pt idx="6196">
                  <c:v>43145.208333318304</c:v>
                </c:pt>
                <c:pt idx="6197">
                  <c:v>43145.249999984968</c:v>
                </c:pt>
                <c:pt idx="6198">
                  <c:v>43145.291666651632</c:v>
                </c:pt>
                <c:pt idx="6199">
                  <c:v>43145.333333318296</c:v>
                </c:pt>
                <c:pt idx="6200">
                  <c:v>43145.374999984961</c:v>
                </c:pt>
                <c:pt idx="6201">
                  <c:v>43145.416666651625</c:v>
                </c:pt>
                <c:pt idx="6202">
                  <c:v>43145.458333318289</c:v>
                </c:pt>
                <c:pt idx="6203">
                  <c:v>43145.499999984953</c:v>
                </c:pt>
                <c:pt idx="6204">
                  <c:v>43145.541666651618</c:v>
                </c:pt>
                <c:pt idx="6205">
                  <c:v>43145.583333318282</c:v>
                </c:pt>
                <c:pt idx="6206">
                  <c:v>43145.624999984946</c:v>
                </c:pt>
                <c:pt idx="6207">
                  <c:v>43145.66666665161</c:v>
                </c:pt>
                <c:pt idx="6208">
                  <c:v>43145.708333318275</c:v>
                </c:pt>
                <c:pt idx="6209">
                  <c:v>43145.749999984939</c:v>
                </c:pt>
                <c:pt idx="6210">
                  <c:v>43145.791666651603</c:v>
                </c:pt>
                <c:pt idx="6211">
                  <c:v>43145.833333318267</c:v>
                </c:pt>
                <c:pt idx="6212">
                  <c:v>43145.874999984931</c:v>
                </c:pt>
                <c:pt idx="6213">
                  <c:v>43145.916666651596</c:v>
                </c:pt>
                <c:pt idx="6214">
                  <c:v>43145.95833331826</c:v>
                </c:pt>
                <c:pt idx="6215">
                  <c:v>43145.999999984924</c:v>
                </c:pt>
                <c:pt idx="6216">
                  <c:v>43146.041666651588</c:v>
                </c:pt>
                <c:pt idx="6217">
                  <c:v>43146.083333318253</c:v>
                </c:pt>
                <c:pt idx="6218">
                  <c:v>43146.124999984917</c:v>
                </c:pt>
                <c:pt idx="6219">
                  <c:v>43146.166666651581</c:v>
                </c:pt>
                <c:pt idx="6220">
                  <c:v>43146.208333318245</c:v>
                </c:pt>
                <c:pt idx="6221">
                  <c:v>43146.24999998491</c:v>
                </c:pt>
                <c:pt idx="6222">
                  <c:v>43146.291666651574</c:v>
                </c:pt>
                <c:pt idx="6223">
                  <c:v>43146.333333318238</c:v>
                </c:pt>
                <c:pt idx="6224">
                  <c:v>43146.374999984902</c:v>
                </c:pt>
                <c:pt idx="6225">
                  <c:v>43146.416666651567</c:v>
                </c:pt>
                <c:pt idx="6226">
                  <c:v>43146.458333318231</c:v>
                </c:pt>
                <c:pt idx="6227">
                  <c:v>43146.499999984895</c:v>
                </c:pt>
                <c:pt idx="6228">
                  <c:v>43146.541666651559</c:v>
                </c:pt>
                <c:pt idx="6229">
                  <c:v>43146.583333318224</c:v>
                </c:pt>
                <c:pt idx="6230">
                  <c:v>43146.624999984888</c:v>
                </c:pt>
                <c:pt idx="6231">
                  <c:v>43146.666666651552</c:v>
                </c:pt>
                <c:pt idx="6232">
                  <c:v>43146.708333318216</c:v>
                </c:pt>
                <c:pt idx="6233">
                  <c:v>43146.749999984881</c:v>
                </c:pt>
                <c:pt idx="6234">
                  <c:v>43146.791666651545</c:v>
                </c:pt>
                <c:pt idx="6235">
                  <c:v>43146.833333318209</c:v>
                </c:pt>
                <c:pt idx="6236">
                  <c:v>43146.874999984873</c:v>
                </c:pt>
                <c:pt idx="6237">
                  <c:v>43146.916666651538</c:v>
                </c:pt>
                <c:pt idx="6238">
                  <c:v>43146.958333318202</c:v>
                </c:pt>
                <c:pt idx="6239">
                  <c:v>43146.999999984866</c:v>
                </c:pt>
                <c:pt idx="6240">
                  <c:v>43147.04166665153</c:v>
                </c:pt>
                <c:pt idx="6241">
                  <c:v>43147.083333318194</c:v>
                </c:pt>
                <c:pt idx="6242">
                  <c:v>43147.124999984859</c:v>
                </c:pt>
                <c:pt idx="6243">
                  <c:v>43147.166666651523</c:v>
                </c:pt>
                <c:pt idx="6244">
                  <c:v>43147.208333318187</c:v>
                </c:pt>
                <c:pt idx="6245">
                  <c:v>43147.249999984851</c:v>
                </c:pt>
                <c:pt idx="6246">
                  <c:v>43147.291666651516</c:v>
                </c:pt>
                <c:pt idx="6247">
                  <c:v>43147.33333331818</c:v>
                </c:pt>
                <c:pt idx="6248">
                  <c:v>43147.374999984844</c:v>
                </c:pt>
                <c:pt idx="6249">
                  <c:v>43147.416666651508</c:v>
                </c:pt>
                <c:pt idx="6250">
                  <c:v>43147.458333318173</c:v>
                </c:pt>
                <c:pt idx="6251">
                  <c:v>43147.499999984837</c:v>
                </c:pt>
                <c:pt idx="6252">
                  <c:v>43147.541666651501</c:v>
                </c:pt>
                <c:pt idx="6253">
                  <c:v>43147.583333318165</c:v>
                </c:pt>
                <c:pt idx="6254">
                  <c:v>43147.62499998483</c:v>
                </c:pt>
                <c:pt idx="6255">
                  <c:v>43147.666666651494</c:v>
                </c:pt>
                <c:pt idx="6256">
                  <c:v>43147.708333318158</c:v>
                </c:pt>
                <c:pt idx="6257">
                  <c:v>43147.749999984822</c:v>
                </c:pt>
                <c:pt idx="6258">
                  <c:v>43147.791666651487</c:v>
                </c:pt>
                <c:pt idx="6259">
                  <c:v>43147.833333318151</c:v>
                </c:pt>
                <c:pt idx="6260">
                  <c:v>43147.874999984815</c:v>
                </c:pt>
                <c:pt idx="6261">
                  <c:v>43147.916666651479</c:v>
                </c:pt>
                <c:pt idx="6262">
                  <c:v>43147.958333318144</c:v>
                </c:pt>
                <c:pt idx="6263">
                  <c:v>43147.999999984808</c:v>
                </c:pt>
                <c:pt idx="6264">
                  <c:v>43148.041666651472</c:v>
                </c:pt>
                <c:pt idx="6265">
                  <c:v>43148.083333318136</c:v>
                </c:pt>
                <c:pt idx="6266">
                  <c:v>43148.124999984801</c:v>
                </c:pt>
                <c:pt idx="6267">
                  <c:v>43148.166666651465</c:v>
                </c:pt>
                <c:pt idx="6268">
                  <c:v>43148.208333318129</c:v>
                </c:pt>
                <c:pt idx="6269">
                  <c:v>43148.249999984793</c:v>
                </c:pt>
                <c:pt idx="6270">
                  <c:v>43148.291666651457</c:v>
                </c:pt>
                <c:pt idx="6271">
                  <c:v>43148.333333318122</c:v>
                </c:pt>
                <c:pt idx="6272">
                  <c:v>43148.374999984786</c:v>
                </c:pt>
                <c:pt idx="6273">
                  <c:v>43148.41666665145</c:v>
                </c:pt>
                <c:pt idx="6274">
                  <c:v>43148.458333318114</c:v>
                </c:pt>
                <c:pt idx="6275">
                  <c:v>43148.499999984779</c:v>
                </c:pt>
                <c:pt idx="6276">
                  <c:v>43148.541666651443</c:v>
                </c:pt>
                <c:pt idx="6277">
                  <c:v>43148.583333318107</c:v>
                </c:pt>
                <c:pt idx="6278">
                  <c:v>43148.624999984771</c:v>
                </c:pt>
                <c:pt idx="6279">
                  <c:v>43148.666666651436</c:v>
                </c:pt>
                <c:pt idx="6280">
                  <c:v>43148.7083333181</c:v>
                </c:pt>
                <c:pt idx="6281">
                  <c:v>43148.749999984764</c:v>
                </c:pt>
                <c:pt idx="6282">
                  <c:v>43148.791666651428</c:v>
                </c:pt>
                <c:pt idx="6283">
                  <c:v>43148.833333318093</c:v>
                </c:pt>
                <c:pt idx="6284">
                  <c:v>43148.874999984757</c:v>
                </c:pt>
                <c:pt idx="6285">
                  <c:v>43148.916666651421</c:v>
                </c:pt>
                <c:pt idx="6286">
                  <c:v>43148.958333318085</c:v>
                </c:pt>
                <c:pt idx="6287">
                  <c:v>43148.99999998475</c:v>
                </c:pt>
                <c:pt idx="6288">
                  <c:v>43149.041666651414</c:v>
                </c:pt>
                <c:pt idx="6289">
                  <c:v>43149.083333318078</c:v>
                </c:pt>
                <c:pt idx="6290">
                  <c:v>43149.124999984742</c:v>
                </c:pt>
                <c:pt idx="6291">
                  <c:v>43149.166666651407</c:v>
                </c:pt>
                <c:pt idx="6292">
                  <c:v>43149.208333318071</c:v>
                </c:pt>
                <c:pt idx="6293">
                  <c:v>43149.249999984735</c:v>
                </c:pt>
                <c:pt idx="6294">
                  <c:v>43149.291666651399</c:v>
                </c:pt>
                <c:pt idx="6295">
                  <c:v>43149.333333318064</c:v>
                </c:pt>
                <c:pt idx="6296">
                  <c:v>43149.374999984728</c:v>
                </c:pt>
                <c:pt idx="6297">
                  <c:v>43149.416666651392</c:v>
                </c:pt>
                <c:pt idx="6298">
                  <c:v>43149.458333318056</c:v>
                </c:pt>
                <c:pt idx="6299">
                  <c:v>43149.49999998472</c:v>
                </c:pt>
                <c:pt idx="6300">
                  <c:v>43149.541666651385</c:v>
                </c:pt>
                <c:pt idx="6301">
                  <c:v>43149.583333318049</c:v>
                </c:pt>
                <c:pt idx="6302">
                  <c:v>43149.624999984713</c:v>
                </c:pt>
                <c:pt idx="6303">
                  <c:v>43149.666666651377</c:v>
                </c:pt>
                <c:pt idx="6304">
                  <c:v>43149.708333318042</c:v>
                </c:pt>
                <c:pt idx="6305">
                  <c:v>43149.749999984706</c:v>
                </c:pt>
                <c:pt idx="6306">
                  <c:v>43149.79166665137</c:v>
                </c:pt>
                <c:pt idx="6307">
                  <c:v>43149.833333318034</c:v>
                </c:pt>
                <c:pt idx="6308">
                  <c:v>43149.874999984699</c:v>
                </c:pt>
                <c:pt idx="6309">
                  <c:v>43149.916666651363</c:v>
                </c:pt>
                <c:pt idx="6310">
                  <c:v>43149.958333318027</c:v>
                </c:pt>
                <c:pt idx="6311">
                  <c:v>43149.999999984691</c:v>
                </c:pt>
                <c:pt idx="6312">
                  <c:v>43150.041666651356</c:v>
                </c:pt>
                <c:pt idx="6313">
                  <c:v>43150.08333331802</c:v>
                </c:pt>
                <c:pt idx="6314">
                  <c:v>43150.124999984684</c:v>
                </c:pt>
                <c:pt idx="6315">
                  <c:v>43150.166666651348</c:v>
                </c:pt>
                <c:pt idx="6316">
                  <c:v>43150.208333318013</c:v>
                </c:pt>
                <c:pt idx="6317">
                  <c:v>43150.249999984677</c:v>
                </c:pt>
                <c:pt idx="6318">
                  <c:v>43150.291666651341</c:v>
                </c:pt>
                <c:pt idx="6319">
                  <c:v>43150.333333318005</c:v>
                </c:pt>
                <c:pt idx="6320">
                  <c:v>43150.37499998467</c:v>
                </c:pt>
                <c:pt idx="6321">
                  <c:v>43150.416666651334</c:v>
                </c:pt>
                <c:pt idx="6322">
                  <c:v>43150.458333317998</c:v>
                </c:pt>
                <c:pt idx="6323">
                  <c:v>43150.499999984662</c:v>
                </c:pt>
                <c:pt idx="6324">
                  <c:v>43150.541666651327</c:v>
                </c:pt>
                <c:pt idx="6325">
                  <c:v>43150.583333317991</c:v>
                </c:pt>
                <c:pt idx="6326">
                  <c:v>43150.624999984655</c:v>
                </c:pt>
                <c:pt idx="6327">
                  <c:v>43150.666666651319</c:v>
                </c:pt>
                <c:pt idx="6328">
                  <c:v>43150.708333317983</c:v>
                </c:pt>
                <c:pt idx="6329">
                  <c:v>43150.749999984648</c:v>
                </c:pt>
                <c:pt idx="6330">
                  <c:v>43150.791666651312</c:v>
                </c:pt>
                <c:pt idx="6331">
                  <c:v>43150.833333317976</c:v>
                </c:pt>
                <c:pt idx="6332">
                  <c:v>43150.87499998464</c:v>
                </c:pt>
                <c:pt idx="6333">
                  <c:v>43150.916666651305</c:v>
                </c:pt>
                <c:pt idx="6334">
                  <c:v>43150.958333317969</c:v>
                </c:pt>
                <c:pt idx="6335">
                  <c:v>43150.999999984633</c:v>
                </c:pt>
                <c:pt idx="6336">
                  <c:v>43151.041666651297</c:v>
                </c:pt>
                <c:pt idx="6337">
                  <c:v>43151.083333317962</c:v>
                </c:pt>
                <c:pt idx="6338">
                  <c:v>43151.124999984626</c:v>
                </c:pt>
                <c:pt idx="6339">
                  <c:v>43151.16666665129</c:v>
                </c:pt>
                <c:pt idx="6340">
                  <c:v>43151.208333317954</c:v>
                </c:pt>
                <c:pt idx="6341">
                  <c:v>43151.249999984619</c:v>
                </c:pt>
                <c:pt idx="6342">
                  <c:v>43151.291666651283</c:v>
                </c:pt>
                <c:pt idx="6343">
                  <c:v>43151.333333317947</c:v>
                </c:pt>
                <c:pt idx="6344">
                  <c:v>43151.374999984611</c:v>
                </c:pt>
                <c:pt idx="6345">
                  <c:v>43151.416666651276</c:v>
                </c:pt>
                <c:pt idx="6346">
                  <c:v>43151.45833331794</c:v>
                </c:pt>
                <c:pt idx="6347">
                  <c:v>43151.499999984604</c:v>
                </c:pt>
                <c:pt idx="6348">
                  <c:v>43151.541666651268</c:v>
                </c:pt>
                <c:pt idx="6349">
                  <c:v>43151.583333317933</c:v>
                </c:pt>
                <c:pt idx="6350">
                  <c:v>43151.624999984597</c:v>
                </c:pt>
                <c:pt idx="6351">
                  <c:v>43151.666666651261</c:v>
                </c:pt>
                <c:pt idx="6352">
                  <c:v>43151.708333317925</c:v>
                </c:pt>
                <c:pt idx="6353">
                  <c:v>43151.74999998459</c:v>
                </c:pt>
                <c:pt idx="6354">
                  <c:v>43151.791666651254</c:v>
                </c:pt>
                <c:pt idx="6355">
                  <c:v>43151.833333317918</c:v>
                </c:pt>
                <c:pt idx="6356">
                  <c:v>43151.874999984582</c:v>
                </c:pt>
                <c:pt idx="6357">
                  <c:v>43151.916666651246</c:v>
                </c:pt>
                <c:pt idx="6358">
                  <c:v>43151.958333317911</c:v>
                </c:pt>
                <c:pt idx="6359">
                  <c:v>43151.999999984575</c:v>
                </c:pt>
                <c:pt idx="6360">
                  <c:v>43152.041666651239</c:v>
                </c:pt>
                <c:pt idx="6361">
                  <c:v>43152.083333317903</c:v>
                </c:pt>
                <c:pt idx="6362">
                  <c:v>43152.124999984568</c:v>
                </c:pt>
                <c:pt idx="6363">
                  <c:v>43152.166666651232</c:v>
                </c:pt>
                <c:pt idx="6364">
                  <c:v>43152.208333317896</c:v>
                </c:pt>
                <c:pt idx="6365">
                  <c:v>43152.24999998456</c:v>
                </c:pt>
                <c:pt idx="6366">
                  <c:v>43152.291666651225</c:v>
                </c:pt>
                <c:pt idx="6367">
                  <c:v>43152.333333317889</c:v>
                </c:pt>
                <c:pt idx="6368">
                  <c:v>43152.374999984553</c:v>
                </c:pt>
                <c:pt idx="6369">
                  <c:v>43152.416666651217</c:v>
                </c:pt>
                <c:pt idx="6370">
                  <c:v>43152.458333317882</c:v>
                </c:pt>
                <c:pt idx="6371">
                  <c:v>43152.499999984546</c:v>
                </c:pt>
                <c:pt idx="6372">
                  <c:v>43152.54166665121</c:v>
                </c:pt>
                <c:pt idx="6373">
                  <c:v>43152.583333317874</c:v>
                </c:pt>
                <c:pt idx="6374">
                  <c:v>43152.624999984539</c:v>
                </c:pt>
                <c:pt idx="6375">
                  <c:v>43152.666666651203</c:v>
                </c:pt>
                <c:pt idx="6376">
                  <c:v>43152.708333317867</c:v>
                </c:pt>
                <c:pt idx="6377">
                  <c:v>43152.749999984531</c:v>
                </c:pt>
                <c:pt idx="6378">
                  <c:v>43152.791666651196</c:v>
                </c:pt>
                <c:pt idx="6379">
                  <c:v>43152.83333331786</c:v>
                </c:pt>
                <c:pt idx="6380">
                  <c:v>43152.874999984524</c:v>
                </c:pt>
                <c:pt idx="6381">
                  <c:v>43152.916666651188</c:v>
                </c:pt>
                <c:pt idx="6382">
                  <c:v>43152.958333317853</c:v>
                </c:pt>
                <c:pt idx="6383">
                  <c:v>43152.999999984517</c:v>
                </c:pt>
                <c:pt idx="6384">
                  <c:v>43153.041666651181</c:v>
                </c:pt>
                <c:pt idx="6385">
                  <c:v>43153.083333317845</c:v>
                </c:pt>
                <c:pt idx="6386">
                  <c:v>43153.124999984509</c:v>
                </c:pt>
                <c:pt idx="6387">
                  <c:v>43153.166666651174</c:v>
                </c:pt>
                <c:pt idx="6388">
                  <c:v>43153.208333317838</c:v>
                </c:pt>
                <c:pt idx="6389">
                  <c:v>43153.249999984502</c:v>
                </c:pt>
                <c:pt idx="6390">
                  <c:v>43153.291666651166</c:v>
                </c:pt>
                <c:pt idx="6391">
                  <c:v>43153.333333317831</c:v>
                </c:pt>
                <c:pt idx="6392">
                  <c:v>43153.374999984495</c:v>
                </c:pt>
                <c:pt idx="6393">
                  <c:v>43153.416666651159</c:v>
                </c:pt>
                <c:pt idx="6394">
                  <c:v>43153.458333317823</c:v>
                </c:pt>
                <c:pt idx="6395">
                  <c:v>43153.499999984488</c:v>
                </c:pt>
                <c:pt idx="6396">
                  <c:v>43153.541666651152</c:v>
                </c:pt>
                <c:pt idx="6397">
                  <c:v>43153.583333317816</c:v>
                </c:pt>
                <c:pt idx="6398">
                  <c:v>43153.62499998448</c:v>
                </c:pt>
                <c:pt idx="6399">
                  <c:v>43153.666666651145</c:v>
                </c:pt>
                <c:pt idx="6400">
                  <c:v>43153.708333317809</c:v>
                </c:pt>
                <c:pt idx="6401">
                  <c:v>43153.749999984473</c:v>
                </c:pt>
                <c:pt idx="6402">
                  <c:v>43153.791666651137</c:v>
                </c:pt>
                <c:pt idx="6403">
                  <c:v>43153.833333317802</c:v>
                </c:pt>
                <c:pt idx="6404">
                  <c:v>43153.874999984466</c:v>
                </c:pt>
                <c:pt idx="6405">
                  <c:v>43153.91666665113</c:v>
                </c:pt>
                <c:pt idx="6406">
                  <c:v>43153.958333317794</c:v>
                </c:pt>
                <c:pt idx="6407">
                  <c:v>43153.999999984459</c:v>
                </c:pt>
                <c:pt idx="6408">
                  <c:v>43154.041666651123</c:v>
                </c:pt>
                <c:pt idx="6409">
                  <c:v>43154.083333317787</c:v>
                </c:pt>
                <c:pt idx="6410">
                  <c:v>43154.124999984451</c:v>
                </c:pt>
                <c:pt idx="6411">
                  <c:v>43154.166666651116</c:v>
                </c:pt>
                <c:pt idx="6412">
                  <c:v>43154.20833331778</c:v>
                </c:pt>
                <c:pt idx="6413">
                  <c:v>43154.249999984444</c:v>
                </c:pt>
                <c:pt idx="6414">
                  <c:v>43154.291666651108</c:v>
                </c:pt>
                <c:pt idx="6415">
                  <c:v>43154.333333317772</c:v>
                </c:pt>
                <c:pt idx="6416">
                  <c:v>43154.374999984437</c:v>
                </c:pt>
                <c:pt idx="6417">
                  <c:v>43154.416666651101</c:v>
                </c:pt>
                <c:pt idx="6418">
                  <c:v>43154.458333317765</c:v>
                </c:pt>
                <c:pt idx="6419">
                  <c:v>43154.499999984429</c:v>
                </c:pt>
                <c:pt idx="6420">
                  <c:v>43154.541666651094</c:v>
                </c:pt>
                <c:pt idx="6421">
                  <c:v>43154.583333317758</c:v>
                </c:pt>
                <c:pt idx="6422">
                  <c:v>43154.624999984422</c:v>
                </c:pt>
                <c:pt idx="6423">
                  <c:v>43154.666666651086</c:v>
                </c:pt>
                <c:pt idx="6424">
                  <c:v>43154.708333317751</c:v>
                </c:pt>
                <c:pt idx="6425">
                  <c:v>43154.749999984415</c:v>
                </c:pt>
                <c:pt idx="6426">
                  <c:v>43154.791666651079</c:v>
                </c:pt>
                <c:pt idx="6427">
                  <c:v>43154.833333317743</c:v>
                </c:pt>
                <c:pt idx="6428">
                  <c:v>43154.874999984408</c:v>
                </c:pt>
                <c:pt idx="6429">
                  <c:v>43154.916666651072</c:v>
                </c:pt>
                <c:pt idx="6430">
                  <c:v>43154.958333317736</c:v>
                </c:pt>
                <c:pt idx="6431">
                  <c:v>43154.9999999844</c:v>
                </c:pt>
                <c:pt idx="6432">
                  <c:v>43155.041666651065</c:v>
                </c:pt>
                <c:pt idx="6433">
                  <c:v>43155.083333317729</c:v>
                </c:pt>
                <c:pt idx="6434">
                  <c:v>43155.124999984393</c:v>
                </c:pt>
                <c:pt idx="6435">
                  <c:v>43155.166666651057</c:v>
                </c:pt>
                <c:pt idx="6436">
                  <c:v>43155.208333317722</c:v>
                </c:pt>
                <c:pt idx="6437">
                  <c:v>43155.249999984386</c:v>
                </c:pt>
                <c:pt idx="6438">
                  <c:v>43155.29166665105</c:v>
                </c:pt>
                <c:pt idx="6439">
                  <c:v>43155.333333317714</c:v>
                </c:pt>
                <c:pt idx="6440">
                  <c:v>43155.374999984379</c:v>
                </c:pt>
                <c:pt idx="6441">
                  <c:v>43155.416666651043</c:v>
                </c:pt>
                <c:pt idx="6442">
                  <c:v>43155.458333317707</c:v>
                </c:pt>
                <c:pt idx="6443">
                  <c:v>43155.499999984371</c:v>
                </c:pt>
                <c:pt idx="6444">
                  <c:v>43155.541666651035</c:v>
                </c:pt>
                <c:pt idx="6445">
                  <c:v>43155.5833333177</c:v>
                </c:pt>
                <c:pt idx="6446">
                  <c:v>43155.624999984364</c:v>
                </c:pt>
                <c:pt idx="6447">
                  <c:v>43155.666666651028</c:v>
                </c:pt>
                <c:pt idx="6448">
                  <c:v>43155.708333317692</c:v>
                </c:pt>
                <c:pt idx="6449">
                  <c:v>43155.749999984357</c:v>
                </c:pt>
                <c:pt idx="6450">
                  <c:v>43155.791666651021</c:v>
                </c:pt>
                <c:pt idx="6451">
                  <c:v>43155.833333317685</c:v>
                </c:pt>
                <c:pt idx="6452">
                  <c:v>43155.874999984349</c:v>
                </c:pt>
                <c:pt idx="6453">
                  <c:v>43155.916666651014</c:v>
                </c:pt>
                <c:pt idx="6454">
                  <c:v>43155.958333317678</c:v>
                </c:pt>
                <c:pt idx="6455">
                  <c:v>43155.999999984342</c:v>
                </c:pt>
                <c:pt idx="6456">
                  <c:v>43156.041666651006</c:v>
                </c:pt>
                <c:pt idx="6457">
                  <c:v>43156.083333317671</c:v>
                </c:pt>
                <c:pt idx="6458">
                  <c:v>43156.124999984335</c:v>
                </c:pt>
                <c:pt idx="6459">
                  <c:v>43156.166666650999</c:v>
                </c:pt>
                <c:pt idx="6460">
                  <c:v>43156.208333317663</c:v>
                </c:pt>
                <c:pt idx="6461">
                  <c:v>43156.249999984328</c:v>
                </c:pt>
                <c:pt idx="6462">
                  <c:v>43156.291666650992</c:v>
                </c:pt>
                <c:pt idx="6463">
                  <c:v>43156.333333317656</c:v>
                </c:pt>
                <c:pt idx="6464">
                  <c:v>43156.37499998432</c:v>
                </c:pt>
                <c:pt idx="6465">
                  <c:v>43156.416666650985</c:v>
                </c:pt>
                <c:pt idx="6466">
                  <c:v>43156.458333317649</c:v>
                </c:pt>
                <c:pt idx="6467">
                  <c:v>43156.499999984313</c:v>
                </c:pt>
                <c:pt idx="6468">
                  <c:v>43156.541666650977</c:v>
                </c:pt>
                <c:pt idx="6469">
                  <c:v>43156.583333317642</c:v>
                </c:pt>
                <c:pt idx="6470">
                  <c:v>43156.624999984306</c:v>
                </c:pt>
                <c:pt idx="6471">
                  <c:v>43156.66666665097</c:v>
                </c:pt>
                <c:pt idx="6472">
                  <c:v>43156.708333317634</c:v>
                </c:pt>
                <c:pt idx="6473">
                  <c:v>43156.749999984298</c:v>
                </c:pt>
                <c:pt idx="6474">
                  <c:v>43156.791666650963</c:v>
                </c:pt>
                <c:pt idx="6475">
                  <c:v>43156.833333317627</c:v>
                </c:pt>
                <c:pt idx="6476">
                  <c:v>43156.874999984291</c:v>
                </c:pt>
                <c:pt idx="6477">
                  <c:v>43156.916666650955</c:v>
                </c:pt>
                <c:pt idx="6478">
                  <c:v>43156.95833331762</c:v>
                </c:pt>
                <c:pt idx="6479">
                  <c:v>43156.999999984284</c:v>
                </c:pt>
                <c:pt idx="6480">
                  <c:v>43157.041666650948</c:v>
                </c:pt>
                <c:pt idx="6481">
                  <c:v>43157.083333317612</c:v>
                </c:pt>
                <c:pt idx="6482">
                  <c:v>43157.124999984277</c:v>
                </c:pt>
                <c:pt idx="6483">
                  <c:v>43157.166666650941</c:v>
                </c:pt>
                <c:pt idx="6484">
                  <c:v>43157.208333317605</c:v>
                </c:pt>
                <c:pt idx="6485">
                  <c:v>43157.249999984269</c:v>
                </c:pt>
                <c:pt idx="6486">
                  <c:v>43157.291666650934</c:v>
                </c:pt>
                <c:pt idx="6487">
                  <c:v>43157.333333317598</c:v>
                </c:pt>
                <c:pt idx="6488">
                  <c:v>43157.374999984262</c:v>
                </c:pt>
                <c:pt idx="6489">
                  <c:v>43157.416666650926</c:v>
                </c:pt>
                <c:pt idx="6490">
                  <c:v>43157.458333317591</c:v>
                </c:pt>
                <c:pt idx="6491">
                  <c:v>43157.499999984255</c:v>
                </c:pt>
                <c:pt idx="6492">
                  <c:v>43157.541666650919</c:v>
                </c:pt>
                <c:pt idx="6493">
                  <c:v>43157.583333317583</c:v>
                </c:pt>
                <c:pt idx="6494">
                  <c:v>43157.624999984248</c:v>
                </c:pt>
                <c:pt idx="6495">
                  <c:v>43157.666666650912</c:v>
                </c:pt>
                <c:pt idx="6496">
                  <c:v>43157.708333317576</c:v>
                </c:pt>
                <c:pt idx="6497">
                  <c:v>43157.74999998424</c:v>
                </c:pt>
                <c:pt idx="6498">
                  <c:v>43157.791666650905</c:v>
                </c:pt>
                <c:pt idx="6499">
                  <c:v>43157.833333317569</c:v>
                </c:pt>
                <c:pt idx="6500">
                  <c:v>43157.874999984233</c:v>
                </c:pt>
                <c:pt idx="6501">
                  <c:v>43157.916666650897</c:v>
                </c:pt>
                <c:pt idx="6502">
                  <c:v>43157.958333317561</c:v>
                </c:pt>
                <c:pt idx="6503">
                  <c:v>43157.999999984226</c:v>
                </c:pt>
                <c:pt idx="6504">
                  <c:v>43158.04166665089</c:v>
                </c:pt>
                <c:pt idx="6505">
                  <c:v>43158.083333317554</c:v>
                </c:pt>
                <c:pt idx="6506">
                  <c:v>43158.124999984218</c:v>
                </c:pt>
                <c:pt idx="6507">
                  <c:v>43158.166666650883</c:v>
                </c:pt>
                <c:pt idx="6508">
                  <c:v>43158.208333317547</c:v>
                </c:pt>
                <c:pt idx="6509">
                  <c:v>43158.249999984211</c:v>
                </c:pt>
                <c:pt idx="6510">
                  <c:v>43158.291666650875</c:v>
                </c:pt>
                <c:pt idx="6511">
                  <c:v>43158.33333331754</c:v>
                </c:pt>
                <c:pt idx="6512">
                  <c:v>43158.374999984204</c:v>
                </c:pt>
                <c:pt idx="6513">
                  <c:v>43158.416666650868</c:v>
                </c:pt>
                <c:pt idx="6514">
                  <c:v>43158.458333317532</c:v>
                </c:pt>
                <c:pt idx="6515">
                  <c:v>43158.499999984197</c:v>
                </c:pt>
                <c:pt idx="6516">
                  <c:v>43158.541666650861</c:v>
                </c:pt>
                <c:pt idx="6517">
                  <c:v>43158.583333317525</c:v>
                </c:pt>
                <c:pt idx="6518">
                  <c:v>43158.624999984189</c:v>
                </c:pt>
                <c:pt idx="6519">
                  <c:v>43158.666666650854</c:v>
                </c:pt>
                <c:pt idx="6520">
                  <c:v>43158.708333317518</c:v>
                </c:pt>
                <c:pt idx="6521">
                  <c:v>43158.749999984182</c:v>
                </c:pt>
                <c:pt idx="6522">
                  <c:v>43158.791666650846</c:v>
                </c:pt>
                <c:pt idx="6523">
                  <c:v>43158.833333317511</c:v>
                </c:pt>
                <c:pt idx="6524">
                  <c:v>43158.874999984175</c:v>
                </c:pt>
                <c:pt idx="6525">
                  <c:v>43158.916666650839</c:v>
                </c:pt>
                <c:pt idx="6526">
                  <c:v>43158.958333317503</c:v>
                </c:pt>
                <c:pt idx="6527">
                  <c:v>43158.999999984168</c:v>
                </c:pt>
                <c:pt idx="6528">
                  <c:v>43159.041666650832</c:v>
                </c:pt>
                <c:pt idx="6529">
                  <c:v>43159.083333317496</c:v>
                </c:pt>
                <c:pt idx="6530">
                  <c:v>43159.12499998416</c:v>
                </c:pt>
                <c:pt idx="6531">
                  <c:v>43159.166666650824</c:v>
                </c:pt>
                <c:pt idx="6532">
                  <c:v>43159.208333317489</c:v>
                </c:pt>
                <c:pt idx="6533">
                  <c:v>43159.249999984153</c:v>
                </c:pt>
                <c:pt idx="6534">
                  <c:v>43159.291666650817</c:v>
                </c:pt>
                <c:pt idx="6535">
                  <c:v>43159.333333317481</c:v>
                </c:pt>
                <c:pt idx="6536">
                  <c:v>43159.374999984146</c:v>
                </c:pt>
                <c:pt idx="6537">
                  <c:v>43159.41666665081</c:v>
                </c:pt>
                <c:pt idx="6538">
                  <c:v>43159.458333317474</c:v>
                </c:pt>
                <c:pt idx="6539">
                  <c:v>43159.499999984138</c:v>
                </c:pt>
                <c:pt idx="6540">
                  <c:v>43159.541666650803</c:v>
                </c:pt>
                <c:pt idx="6541">
                  <c:v>43159.583333317467</c:v>
                </c:pt>
                <c:pt idx="6542">
                  <c:v>43159.624999984131</c:v>
                </c:pt>
                <c:pt idx="6543">
                  <c:v>43159.666666650795</c:v>
                </c:pt>
                <c:pt idx="6544">
                  <c:v>43159.70833331746</c:v>
                </c:pt>
                <c:pt idx="6545">
                  <c:v>43159.749999984124</c:v>
                </c:pt>
                <c:pt idx="6546">
                  <c:v>43159.791666650788</c:v>
                </c:pt>
                <c:pt idx="6547">
                  <c:v>43159.833333317452</c:v>
                </c:pt>
                <c:pt idx="6548">
                  <c:v>43159.874999984117</c:v>
                </c:pt>
                <c:pt idx="6549">
                  <c:v>43159.916666650781</c:v>
                </c:pt>
                <c:pt idx="6550">
                  <c:v>43159.958333317445</c:v>
                </c:pt>
                <c:pt idx="6551">
                  <c:v>43159.999999984109</c:v>
                </c:pt>
                <c:pt idx="6552">
                  <c:v>43160.041666650774</c:v>
                </c:pt>
                <c:pt idx="6553">
                  <c:v>43160.083333317438</c:v>
                </c:pt>
                <c:pt idx="6554">
                  <c:v>43160.124999984102</c:v>
                </c:pt>
                <c:pt idx="6555">
                  <c:v>43160.166666650766</c:v>
                </c:pt>
                <c:pt idx="6556">
                  <c:v>43160.208333317431</c:v>
                </c:pt>
                <c:pt idx="6557">
                  <c:v>43160.249999984095</c:v>
                </c:pt>
                <c:pt idx="6558">
                  <c:v>43160.291666650759</c:v>
                </c:pt>
                <c:pt idx="6559">
                  <c:v>43160.333333317423</c:v>
                </c:pt>
                <c:pt idx="6560">
                  <c:v>43160.374999984087</c:v>
                </c:pt>
                <c:pt idx="6561">
                  <c:v>43160.416666650752</c:v>
                </c:pt>
                <c:pt idx="6562">
                  <c:v>43160.458333317416</c:v>
                </c:pt>
                <c:pt idx="6563">
                  <c:v>43160.49999998408</c:v>
                </c:pt>
                <c:pt idx="6564">
                  <c:v>43160.541666650744</c:v>
                </c:pt>
                <c:pt idx="6565">
                  <c:v>43160.583333317409</c:v>
                </c:pt>
                <c:pt idx="6566">
                  <c:v>43160.624999984073</c:v>
                </c:pt>
                <c:pt idx="6567">
                  <c:v>43160.666666650737</c:v>
                </c:pt>
                <c:pt idx="6568">
                  <c:v>43160.708333317401</c:v>
                </c:pt>
                <c:pt idx="6569">
                  <c:v>43160.749999984066</c:v>
                </c:pt>
                <c:pt idx="6570">
                  <c:v>43160.79166665073</c:v>
                </c:pt>
                <c:pt idx="6571">
                  <c:v>43160.833333317394</c:v>
                </c:pt>
                <c:pt idx="6572">
                  <c:v>43160.874999984058</c:v>
                </c:pt>
                <c:pt idx="6573">
                  <c:v>43160.916666650723</c:v>
                </c:pt>
                <c:pt idx="6574">
                  <c:v>43160.958333317387</c:v>
                </c:pt>
                <c:pt idx="6575">
                  <c:v>43160.999999984051</c:v>
                </c:pt>
                <c:pt idx="6576">
                  <c:v>43161.041666650715</c:v>
                </c:pt>
                <c:pt idx="6577">
                  <c:v>43161.08333331738</c:v>
                </c:pt>
                <c:pt idx="6578">
                  <c:v>43161.124999984044</c:v>
                </c:pt>
                <c:pt idx="6579">
                  <c:v>43161.166666650708</c:v>
                </c:pt>
                <c:pt idx="6580">
                  <c:v>43161.208333317372</c:v>
                </c:pt>
                <c:pt idx="6581">
                  <c:v>43161.249999984037</c:v>
                </c:pt>
                <c:pt idx="6582">
                  <c:v>43161.291666650701</c:v>
                </c:pt>
                <c:pt idx="6583">
                  <c:v>43161.333333317365</c:v>
                </c:pt>
                <c:pt idx="6584">
                  <c:v>43161.374999984029</c:v>
                </c:pt>
                <c:pt idx="6585">
                  <c:v>43161.416666650694</c:v>
                </c:pt>
                <c:pt idx="6586">
                  <c:v>43161.458333317358</c:v>
                </c:pt>
                <c:pt idx="6587">
                  <c:v>43161.499999984022</c:v>
                </c:pt>
                <c:pt idx="6588">
                  <c:v>43161.541666650686</c:v>
                </c:pt>
                <c:pt idx="6589">
                  <c:v>43161.58333331735</c:v>
                </c:pt>
                <c:pt idx="6590">
                  <c:v>43161.624999984015</c:v>
                </c:pt>
                <c:pt idx="6591">
                  <c:v>43161.666666650679</c:v>
                </c:pt>
                <c:pt idx="6592">
                  <c:v>43161.708333317343</c:v>
                </c:pt>
                <c:pt idx="6593">
                  <c:v>43161.749999984007</c:v>
                </c:pt>
                <c:pt idx="6594">
                  <c:v>43161.791666650672</c:v>
                </c:pt>
                <c:pt idx="6595">
                  <c:v>43161.833333317336</c:v>
                </c:pt>
                <c:pt idx="6596">
                  <c:v>43161.874999984</c:v>
                </c:pt>
                <c:pt idx="6597">
                  <c:v>43161.916666650664</c:v>
                </c:pt>
                <c:pt idx="6598">
                  <c:v>43161.958333317329</c:v>
                </c:pt>
                <c:pt idx="6599">
                  <c:v>43161.999999983993</c:v>
                </c:pt>
                <c:pt idx="6600">
                  <c:v>43162.041666650657</c:v>
                </c:pt>
                <c:pt idx="6601">
                  <c:v>43162.083333317321</c:v>
                </c:pt>
                <c:pt idx="6602">
                  <c:v>43162.124999983986</c:v>
                </c:pt>
                <c:pt idx="6603">
                  <c:v>43162.16666665065</c:v>
                </c:pt>
                <c:pt idx="6604">
                  <c:v>43162.208333317314</c:v>
                </c:pt>
                <c:pt idx="6605">
                  <c:v>43162.249999983978</c:v>
                </c:pt>
                <c:pt idx="6606">
                  <c:v>43162.291666650643</c:v>
                </c:pt>
                <c:pt idx="6607">
                  <c:v>43162.333333317307</c:v>
                </c:pt>
                <c:pt idx="6608">
                  <c:v>43162.374999983971</c:v>
                </c:pt>
                <c:pt idx="6609">
                  <c:v>43162.416666650635</c:v>
                </c:pt>
                <c:pt idx="6610">
                  <c:v>43162.4583333173</c:v>
                </c:pt>
                <c:pt idx="6611">
                  <c:v>43162.499999983964</c:v>
                </c:pt>
                <c:pt idx="6612">
                  <c:v>43162.541666650628</c:v>
                </c:pt>
                <c:pt idx="6613">
                  <c:v>43162.583333317292</c:v>
                </c:pt>
                <c:pt idx="6614">
                  <c:v>43162.624999983957</c:v>
                </c:pt>
                <c:pt idx="6615">
                  <c:v>43162.666666650621</c:v>
                </c:pt>
                <c:pt idx="6616">
                  <c:v>43162.708333317285</c:v>
                </c:pt>
                <c:pt idx="6617">
                  <c:v>43162.749999983949</c:v>
                </c:pt>
                <c:pt idx="6618">
                  <c:v>43162.791666650613</c:v>
                </c:pt>
                <c:pt idx="6619">
                  <c:v>43162.833333317278</c:v>
                </c:pt>
                <c:pt idx="6620">
                  <c:v>43162.874999983942</c:v>
                </c:pt>
                <c:pt idx="6621">
                  <c:v>43162.916666650606</c:v>
                </c:pt>
                <c:pt idx="6622">
                  <c:v>43162.95833331727</c:v>
                </c:pt>
                <c:pt idx="6623">
                  <c:v>43162.999999983935</c:v>
                </c:pt>
                <c:pt idx="6624">
                  <c:v>43163.041666650599</c:v>
                </c:pt>
                <c:pt idx="6625">
                  <c:v>43163.083333317263</c:v>
                </c:pt>
                <c:pt idx="6626">
                  <c:v>43163.124999983927</c:v>
                </c:pt>
                <c:pt idx="6627">
                  <c:v>43163.166666650592</c:v>
                </c:pt>
                <c:pt idx="6628">
                  <c:v>43163.208333317256</c:v>
                </c:pt>
                <c:pt idx="6629">
                  <c:v>43163.24999998392</c:v>
                </c:pt>
                <c:pt idx="6630">
                  <c:v>43163.291666650584</c:v>
                </c:pt>
                <c:pt idx="6631">
                  <c:v>43163.333333317249</c:v>
                </c:pt>
                <c:pt idx="6632">
                  <c:v>43163.374999983913</c:v>
                </c:pt>
                <c:pt idx="6633">
                  <c:v>43163.416666650577</c:v>
                </c:pt>
                <c:pt idx="6634">
                  <c:v>43163.458333317241</c:v>
                </c:pt>
                <c:pt idx="6635">
                  <c:v>43163.499999983906</c:v>
                </c:pt>
                <c:pt idx="6636">
                  <c:v>43163.54166665057</c:v>
                </c:pt>
                <c:pt idx="6637">
                  <c:v>43163.583333317234</c:v>
                </c:pt>
                <c:pt idx="6638">
                  <c:v>43163.624999983898</c:v>
                </c:pt>
                <c:pt idx="6639">
                  <c:v>43163.666666650563</c:v>
                </c:pt>
                <c:pt idx="6640">
                  <c:v>43163.708333317227</c:v>
                </c:pt>
                <c:pt idx="6641">
                  <c:v>43163.749999983891</c:v>
                </c:pt>
                <c:pt idx="6642">
                  <c:v>43163.791666650555</c:v>
                </c:pt>
                <c:pt idx="6643">
                  <c:v>43163.83333331722</c:v>
                </c:pt>
                <c:pt idx="6644">
                  <c:v>43163.874999983884</c:v>
                </c:pt>
                <c:pt idx="6645">
                  <c:v>43163.916666650548</c:v>
                </c:pt>
                <c:pt idx="6646">
                  <c:v>43163.958333317212</c:v>
                </c:pt>
                <c:pt idx="6647">
                  <c:v>43163.999999983876</c:v>
                </c:pt>
                <c:pt idx="6648">
                  <c:v>43164.041666650541</c:v>
                </c:pt>
                <c:pt idx="6649">
                  <c:v>43164.083333317205</c:v>
                </c:pt>
                <c:pt idx="6650">
                  <c:v>43164.124999983869</c:v>
                </c:pt>
                <c:pt idx="6651">
                  <c:v>43164.166666650533</c:v>
                </c:pt>
                <c:pt idx="6652">
                  <c:v>43164.208333317198</c:v>
                </c:pt>
                <c:pt idx="6653">
                  <c:v>43164.249999983862</c:v>
                </c:pt>
                <c:pt idx="6654">
                  <c:v>43164.291666650526</c:v>
                </c:pt>
                <c:pt idx="6655">
                  <c:v>43164.33333331719</c:v>
                </c:pt>
                <c:pt idx="6656">
                  <c:v>43164.374999983855</c:v>
                </c:pt>
                <c:pt idx="6657">
                  <c:v>43164.416666650519</c:v>
                </c:pt>
                <c:pt idx="6658">
                  <c:v>43164.458333317183</c:v>
                </c:pt>
                <c:pt idx="6659">
                  <c:v>43164.499999983847</c:v>
                </c:pt>
                <c:pt idx="6660">
                  <c:v>43164.541666650512</c:v>
                </c:pt>
                <c:pt idx="6661">
                  <c:v>43164.583333317176</c:v>
                </c:pt>
                <c:pt idx="6662">
                  <c:v>43164.62499998384</c:v>
                </c:pt>
                <c:pt idx="6663">
                  <c:v>43164.666666650504</c:v>
                </c:pt>
                <c:pt idx="6664">
                  <c:v>43164.708333317169</c:v>
                </c:pt>
                <c:pt idx="6665">
                  <c:v>43164.749999983833</c:v>
                </c:pt>
                <c:pt idx="6666">
                  <c:v>43164.791666650497</c:v>
                </c:pt>
                <c:pt idx="6667">
                  <c:v>43164.833333317161</c:v>
                </c:pt>
                <c:pt idx="6668">
                  <c:v>43164.874999983826</c:v>
                </c:pt>
                <c:pt idx="6669">
                  <c:v>43164.91666665049</c:v>
                </c:pt>
                <c:pt idx="6670">
                  <c:v>43164.958333317154</c:v>
                </c:pt>
                <c:pt idx="6671">
                  <c:v>43164.999999983818</c:v>
                </c:pt>
                <c:pt idx="6672">
                  <c:v>43165.041666650483</c:v>
                </c:pt>
                <c:pt idx="6673">
                  <c:v>43165.083333317147</c:v>
                </c:pt>
                <c:pt idx="6674">
                  <c:v>43165.124999983811</c:v>
                </c:pt>
                <c:pt idx="6675">
                  <c:v>43165.166666650475</c:v>
                </c:pt>
                <c:pt idx="6676">
                  <c:v>43165.208333317139</c:v>
                </c:pt>
                <c:pt idx="6677">
                  <c:v>43165.249999983804</c:v>
                </c:pt>
                <c:pt idx="6678">
                  <c:v>43165.291666650468</c:v>
                </c:pt>
                <c:pt idx="6679">
                  <c:v>43165.333333317132</c:v>
                </c:pt>
                <c:pt idx="6680">
                  <c:v>43165.374999983796</c:v>
                </c:pt>
                <c:pt idx="6681">
                  <c:v>43165.416666650461</c:v>
                </c:pt>
                <c:pt idx="6682">
                  <c:v>43165.458333317125</c:v>
                </c:pt>
                <c:pt idx="6683">
                  <c:v>43165.499999983789</c:v>
                </c:pt>
                <c:pt idx="6684">
                  <c:v>43165.541666650453</c:v>
                </c:pt>
                <c:pt idx="6685">
                  <c:v>43165.583333317118</c:v>
                </c:pt>
                <c:pt idx="6686">
                  <c:v>43165.624999983782</c:v>
                </c:pt>
                <c:pt idx="6687">
                  <c:v>43165.666666650446</c:v>
                </c:pt>
                <c:pt idx="6688">
                  <c:v>43165.70833331711</c:v>
                </c:pt>
                <c:pt idx="6689">
                  <c:v>43165.749999983775</c:v>
                </c:pt>
                <c:pt idx="6690">
                  <c:v>43165.791666650439</c:v>
                </c:pt>
                <c:pt idx="6691">
                  <c:v>43165.833333317103</c:v>
                </c:pt>
                <c:pt idx="6692">
                  <c:v>43165.874999983767</c:v>
                </c:pt>
                <c:pt idx="6693">
                  <c:v>43165.916666650432</c:v>
                </c:pt>
                <c:pt idx="6694">
                  <c:v>43165.958333317096</c:v>
                </c:pt>
                <c:pt idx="6695">
                  <c:v>43165.99999998376</c:v>
                </c:pt>
                <c:pt idx="6696">
                  <c:v>43166.041666650424</c:v>
                </c:pt>
                <c:pt idx="6697">
                  <c:v>43166.083333317089</c:v>
                </c:pt>
                <c:pt idx="6698">
                  <c:v>43166.124999983753</c:v>
                </c:pt>
                <c:pt idx="6699">
                  <c:v>43166.166666650417</c:v>
                </c:pt>
                <c:pt idx="6700">
                  <c:v>43166.208333317081</c:v>
                </c:pt>
                <c:pt idx="6701">
                  <c:v>43166.249999983746</c:v>
                </c:pt>
                <c:pt idx="6702">
                  <c:v>43166.29166665041</c:v>
                </c:pt>
                <c:pt idx="6703">
                  <c:v>43166.333333317074</c:v>
                </c:pt>
                <c:pt idx="6704">
                  <c:v>43166.374999983738</c:v>
                </c:pt>
                <c:pt idx="6705">
                  <c:v>43166.416666650402</c:v>
                </c:pt>
                <c:pt idx="6706">
                  <c:v>43166.458333317067</c:v>
                </c:pt>
                <c:pt idx="6707">
                  <c:v>43166.499999983731</c:v>
                </c:pt>
                <c:pt idx="6708">
                  <c:v>43166.541666650395</c:v>
                </c:pt>
                <c:pt idx="6709">
                  <c:v>43166.583333317059</c:v>
                </c:pt>
                <c:pt idx="6710">
                  <c:v>43166.624999983724</c:v>
                </c:pt>
                <c:pt idx="6711">
                  <c:v>43166.666666650388</c:v>
                </c:pt>
                <c:pt idx="6712">
                  <c:v>43166.708333317052</c:v>
                </c:pt>
                <c:pt idx="6713">
                  <c:v>43166.749999983716</c:v>
                </c:pt>
                <c:pt idx="6714">
                  <c:v>43166.791666650381</c:v>
                </c:pt>
                <c:pt idx="6715">
                  <c:v>43166.833333317045</c:v>
                </c:pt>
                <c:pt idx="6716">
                  <c:v>43166.874999983709</c:v>
                </c:pt>
                <c:pt idx="6717">
                  <c:v>43166.916666650373</c:v>
                </c:pt>
                <c:pt idx="6718">
                  <c:v>43166.958333317038</c:v>
                </c:pt>
                <c:pt idx="6719">
                  <c:v>43166.999999983702</c:v>
                </c:pt>
                <c:pt idx="6720">
                  <c:v>43167.041666650366</c:v>
                </c:pt>
                <c:pt idx="6721">
                  <c:v>43167.08333331703</c:v>
                </c:pt>
                <c:pt idx="6722">
                  <c:v>43167.124999983695</c:v>
                </c:pt>
                <c:pt idx="6723">
                  <c:v>43167.166666650359</c:v>
                </c:pt>
                <c:pt idx="6724">
                  <c:v>43167.208333317023</c:v>
                </c:pt>
                <c:pt idx="6725">
                  <c:v>43167.249999983687</c:v>
                </c:pt>
                <c:pt idx="6726">
                  <c:v>43167.291666650352</c:v>
                </c:pt>
                <c:pt idx="6727">
                  <c:v>43167.333333317016</c:v>
                </c:pt>
                <c:pt idx="6728">
                  <c:v>43167.37499998368</c:v>
                </c:pt>
                <c:pt idx="6729">
                  <c:v>43167.416666650344</c:v>
                </c:pt>
                <c:pt idx="6730">
                  <c:v>43167.458333317009</c:v>
                </c:pt>
                <c:pt idx="6731">
                  <c:v>43167.499999983673</c:v>
                </c:pt>
                <c:pt idx="6732">
                  <c:v>43167.541666650337</c:v>
                </c:pt>
                <c:pt idx="6733">
                  <c:v>43167.583333317001</c:v>
                </c:pt>
                <c:pt idx="6734">
                  <c:v>43167.624999983665</c:v>
                </c:pt>
                <c:pt idx="6735">
                  <c:v>43167.66666665033</c:v>
                </c:pt>
                <c:pt idx="6736">
                  <c:v>43167.708333316994</c:v>
                </c:pt>
                <c:pt idx="6737">
                  <c:v>43167.749999983658</c:v>
                </c:pt>
                <c:pt idx="6738">
                  <c:v>43167.791666650322</c:v>
                </c:pt>
                <c:pt idx="6739">
                  <c:v>43167.833333316987</c:v>
                </c:pt>
                <c:pt idx="6740">
                  <c:v>43167.874999983651</c:v>
                </c:pt>
                <c:pt idx="6741">
                  <c:v>43167.916666650315</c:v>
                </c:pt>
                <c:pt idx="6742">
                  <c:v>43167.958333316979</c:v>
                </c:pt>
                <c:pt idx="6743">
                  <c:v>43167.999999983644</c:v>
                </c:pt>
                <c:pt idx="6744">
                  <c:v>43168.041666650308</c:v>
                </c:pt>
                <c:pt idx="6745">
                  <c:v>43168.083333316972</c:v>
                </c:pt>
                <c:pt idx="6746">
                  <c:v>43168.124999983636</c:v>
                </c:pt>
                <c:pt idx="6747">
                  <c:v>43168.166666650301</c:v>
                </c:pt>
                <c:pt idx="6748">
                  <c:v>43168.208333316965</c:v>
                </c:pt>
                <c:pt idx="6749">
                  <c:v>43168.249999983629</c:v>
                </c:pt>
                <c:pt idx="6750">
                  <c:v>43168.291666650293</c:v>
                </c:pt>
                <c:pt idx="6751">
                  <c:v>43168.333333316958</c:v>
                </c:pt>
                <c:pt idx="6752">
                  <c:v>43168.374999983622</c:v>
                </c:pt>
                <c:pt idx="6753">
                  <c:v>43168.416666650286</c:v>
                </c:pt>
                <c:pt idx="6754">
                  <c:v>43168.45833331695</c:v>
                </c:pt>
                <c:pt idx="6755">
                  <c:v>43168.499999983615</c:v>
                </c:pt>
                <c:pt idx="6756">
                  <c:v>43168.541666650279</c:v>
                </c:pt>
                <c:pt idx="6757">
                  <c:v>43168.583333316943</c:v>
                </c:pt>
                <c:pt idx="6758">
                  <c:v>43168.624999983607</c:v>
                </c:pt>
                <c:pt idx="6759">
                  <c:v>43168.666666650272</c:v>
                </c:pt>
                <c:pt idx="6760">
                  <c:v>43168.708333316936</c:v>
                </c:pt>
                <c:pt idx="6761">
                  <c:v>43168.7499999836</c:v>
                </c:pt>
                <c:pt idx="6762">
                  <c:v>43168.791666650264</c:v>
                </c:pt>
                <c:pt idx="6763">
                  <c:v>43168.833333316928</c:v>
                </c:pt>
                <c:pt idx="6764">
                  <c:v>43168.874999983593</c:v>
                </c:pt>
                <c:pt idx="6765">
                  <c:v>43168.916666650257</c:v>
                </c:pt>
                <c:pt idx="6766">
                  <c:v>43168.958333316921</c:v>
                </c:pt>
                <c:pt idx="6767">
                  <c:v>43168.999999983585</c:v>
                </c:pt>
                <c:pt idx="6768">
                  <c:v>43169.04166665025</c:v>
                </c:pt>
                <c:pt idx="6769">
                  <c:v>43169.083333316914</c:v>
                </c:pt>
                <c:pt idx="6770">
                  <c:v>43169.124999983578</c:v>
                </c:pt>
                <c:pt idx="6771">
                  <c:v>43169.166666650242</c:v>
                </c:pt>
                <c:pt idx="6772">
                  <c:v>43169.208333316907</c:v>
                </c:pt>
                <c:pt idx="6773">
                  <c:v>43169.249999983571</c:v>
                </c:pt>
                <c:pt idx="6774">
                  <c:v>43169.291666650235</c:v>
                </c:pt>
                <c:pt idx="6775">
                  <c:v>43169.333333316899</c:v>
                </c:pt>
                <c:pt idx="6776">
                  <c:v>43169.374999983564</c:v>
                </c:pt>
                <c:pt idx="6777">
                  <c:v>43169.416666650228</c:v>
                </c:pt>
                <c:pt idx="6778">
                  <c:v>43169.458333316892</c:v>
                </c:pt>
                <c:pt idx="6779">
                  <c:v>43169.499999983556</c:v>
                </c:pt>
                <c:pt idx="6780">
                  <c:v>43169.541666650221</c:v>
                </c:pt>
                <c:pt idx="6781">
                  <c:v>43169.583333316885</c:v>
                </c:pt>
                <c:pt idx="6782">
                  <c:v>43169.624999983549</c:v>
                </c:pt>
                <c:pt idx="6783">
                  <c:v>43169.666666650213</c:v>
                </c:pt>
                <c:pt idx="6784">
                  <c:v>43169.708333316878</c:v>
                </c:pt>
                <c:pt idx="6785">
                  <c:v>43169.749999983542</c:v>
                </c:pt>
                <c:pt idx="6786">
                  <c:v>43169.791666650206</c:v>
                </c:pt>
                <c:pt idx="6787">
                  <c:v>43169.83333331687</c:v>
                </c:pt>
                <c:pt idx="6788">
                  <c:v>43169.874999983535</c:v>
                </c:pt>
                <c:pt idx="6789">
                  <c:v>43169.916666650199</c:v>
                </c:pt>
                <c:pt idx="6790">
                  <c:v>43169.958333316863</c:v>
                </c:pt>
                <c:pt idx="6791">
                  <c:v>43169.999999983527</c:v>
                </c:pt>
                <c:pt idx="6792">
                  <c:v>43170.041666650191</c:v>
                </c:pt>
                <c:pt idx="6793">
                  <c:v>43170.083333316856</c:v>
                </c:pt>
                <c:pt idx="6794">
                  <c:v>43170.12499998352</c:v>
                </c:pt>
                <c:pt idx="6795">
                  <c:v>43170.166666650184</c:v>
                </c:pt>
                <c:pt idx="6796">
                  <c:v>43170.208333316848</c:v>
                </c:pt>
                <c:pt idx="6797">
                  <c:v>43170.249999983513</c:v>
                </c:pt>
                <c:pt idx="6798">
                  <c:v>43170.291666650177</c:v>
                </c:pt>
                <c:pt idx="6799">
                  <c:v>43170.333333316841</c:v>
                </c:pt>
                <c:pt idx="6800">
                  <c:v>43170.374999983505</c:v>
                </c:pt>
                <c:pt idx="6801">
                  <c:v>43170.41666665017</c:v>
                </c:pt>
                <c:pt idx="6802">
                  <c:v>43170.458333316834</c:v>
                </c:pt>
                <c:pt idx="6803">
                  <c:v>43170.499999983498</c:v>
                </c:pt>
                <c:pt idx="6804">
                  <c:v>43170.541666650162</c:v>
                </c:pt>
                <c:pt idx="6805">
                  <c:v>43170.583333316827</c:v>
                </c:pt>
                <c:pt idx="6806">
                  <c:v>43170.624999983491</c:v>
                </c:pt>
                <c:pt idx="6807">
                  <c:v>43170.666666650155</c:v>
                </c:pt>
                <c:pt idx="6808">
                  <c:v>43170.708333316819</c:v>
                </c:pt>
                <c:pt idx="6809">
                  <c:v>43170.749999983484</c:v>
                </c:pt>
                <c:pt idx="6810">
                  <c:v>43170.791666650148</c:v>
                </c:pt>
                <c:pt idx="6811">
                  <c:v>43170.833333316812</c:v>
                </c:pt>
                <c:pt idx="6812">
                  <c:v>43170.874999983476</c:v>
                </c:pt>
                <c:pt idx="6813">
                  <c:v>43170.916666650141</c:v>
                </c:pt>
                <c:pt idx="6814">
                  <c:v>43170.958333316805</c:v>
                </c:pt>
                <c:pt idx="6815">
                  <c:v>43170.999999983469</c:v>
                </c:pt>
                <c:pt idx="6816">
                  <c:v>43171.041666650133</c:v>
                </c:pt>
                <c:pt idx="6817">
                  <c:v>43171.083333316798</c:v>
                </c:pt>
                <c:pt idx="6818">
                  <c:v>43171.124999983462</c:v>
                </c:pt>
                <c:pt idx="6819">
                  <c:v>43171.166666650126</c:v>
                </c:pt>
                <c:pt idx="6820">
                  <c:v>43171.20833331679</c:v>
                </c:pt>
                <c:pt idx="6821">
                  <c:v>43171.249999983454</c:v>
                </c:pt>
                <c:pt idx="6822">
                  <c:v>43171.291666650119</c:v>
                </c:pt>
                <c:pt idx="6823">
                  <c:v>43171.333333316783</c:v>
                </c:pt>
                <c:pt idx="6824">
                  <c:v>43171.374999983447</c:v>
                </c:pt>
                <c:pt idx="6825">
                  <c:v>43171.416666650111</c:v>
                </c:pt>
                <c:pt idx="6826">
                  <c:v>43171.458333316776</c:v>
                </c:pt>
                <c:pt idx="6827">
                  <c:v>43171.49999998344</c:v>
                </c:pt>
                <c:pt idx="6828">
                  <c:v>43171.541666650104</c:v>
                </c:pt>
                <c:pt idx="6829">
                  <c:v>43171.583333316768</c:v>
                </c:pt>
                <c:pt idx="6830">
                  <c:v>43171.624999983433</c:v>
                </c:pt>
                <c:pt idx="6831">
                  <c:v>43171.666666650097</c:v>
                </c:pt>
                <c:pt idx="6832">
                  <c:v>43171.708333316761</c:v>
                </c:pt>
                <c:pt idx="6833">
                  <c:v>43171.749999983425</c:v>
                </c:pt>
                <c:pt idx="6834">
                  <c:v>43171.79166665009</c:v>
                </c:pt>
                <c:pt idx="6835">
                  <c:v>43171.833333316754</c:v>
                </c:pt>
                <c:pt idx="6836">
                  <c:v>43171.874999983418</c:v>
                </c:pt>
                <c:pt idx="6837">
                  <c:v>43171.916666650082</c:v>
                </c:pt>
                <c:pt idx="6838">
                  <c:v>43171.958333316747</c:v>
                </c:pt>
                <c:pt idx="6839">
                  <c:v>43171.999999983411</c:v>
                </c:pt>
                <c:pt idx="6840">
                  <c:v>43172.041666650075</c:v>
                </c:pt>
                <c:pt idx="6841">
                  <c:v>43172.083333316739</c:v>
                </c:pt>
                <c:pt idx="6842">
                  <c:v>43172.124999983404</c:v>
                </c:pt>
                <c:pt idx="6843">
                  <c:v>43172.166666650068</c:v>
                </c:pt>
                <c:pt idx="6844">
                  <c:v>43172.208333316732</c:v>
                </c:pt>
                <c:pt idx="6845">
                  <c:v>43172.249999983396</c:v>
                </c:pt>
                <c:pt idx="6846">
                  <c:v>43172.291666650061</c:v>
                </c:pt>
                <c:pt idx="6847">
                  <c:v>43172.333333316725</c:v>
                </c:pt>
                <c:pt idx="6848">
                  <c:v>43172.374999983389</c:v>
                </c:pt>
                <c:pt idx="6849">
                  <c:v>43172.416666650053</c:v>
                </c:pt>
                <c:pt idx="6850">
                  <c:v>43172.458333316717</c:v>
                </c:pt>
                <c:pt idx="6851">
                  <c:v>43172.499999983382</c:v>
                </c:pt>
                <c:pt idx="6852">
                  <c:v>43172.541666650046</c:v>
                </c:pt>
                <c:pt idx="6853">
                  <c:v>43172.58333331671</c:v>
                </c:pt>
                <c:pt idx="6854">
                  <c:v>43172.624999983374</c:v>
                </c:pt>
                <c:pt idx="6855">
                  <c:v>43172.666666650039</c:v>
                </c:pt>
                <c:pt idx="6856">
                  <c:v>43172.708333316703</c:v>
                </c:pt>
                <c:pt idx="6857">
                  <c:v>43172.749999983367</c:v>
                </c:pt>
                <c:pt idx="6858">
                  <c:v>43172.791666650031</c:v>
                </c:pt>
                <c:pt idx="6859">
                  <c:v>43172.833333316696</c:v>
                </c:pt>
                <c:pt idx="6860">
                  <c:v>43172.87499998336</c:v>
                </c:pt>
                <c:pt idx="6861">
                  <c:v>43172.916666650024</c:v>
                </c:pt>
                <c:pt idx="6862">
                  <c:v>43172.958333316688</c:v>
                </c:pt>
                <c:pt idx="6863">
                  <c:v>43172.999999983353</c:v>
                </c:pt>
                <c:pt idx="6864">
                  <c:v>43173.041666650017</c:v>
                </c:pt>
                <c:pt idx="6865">
                  <c:v>43173.083333316681</c:v>
                </c:pt>
                <c:pt idx="6866">
                  <c:v>43173.124999983345</c:v>
                </c:pt>
                <c:pt idx="6867">
                  <c:v>43173.16666665001</c:v>
                </c:pt>
                <c:pt idx="6868">
                  <c:v>43173.208333316674</c:v>
                </c:pt>
                <c:pt idx="6869">
                  <c:v>43173.249999983338</c:v>
                </c:pt>
                <c:pt idx="6870">
                  <c:v>43173.291666650002</c:v>
                </c:pt>
                <c:pt idx="6871">
                  <c:v>43173.333333316667</c:v>
                </c:pt>
                <c:pt idx="6872">
                  <c:v>43173.374999983331</c:v>
                </c:pt>
                <c:pt idx="6873">
                  <c:v>43173.416666649995</c:v>
                </c:pt>
                <c:pt idx="6874">
                  <c:v>43173.458333316659</c:v>
                </c:pt>
                <c:pt idx="6875">
                  <c:v>43173.499999983324</c:v>
                </c:pt>
                <c:pt idx="6876">
                  <c:v>43173.541666649988</c:v>
                </c:pt>
                <c:pt idx="6877">
                  <c:v>43173.583333316652</c:v>
                </c:pt>
                <c:pt idx="6878">
                  <c:v>43173.624999983316</c:v>
                </c:pt>
                <c:pt idx="6879">
                  <c:v>43173.66666664998</c:v>
                </c:pt>
                <c:pt idx="6880">
                  <c:v>43173.708333316645</c:v>
                </c:pt>
                <c:pt idx="6881">
                  <c:v>43173.749999983309</c:v>
                </c:pt>
                <c:pt idx="6882">
                  <c:v>43173.791666649973</c:v>
                </c:pt>
                <c:pt idx="6883">
                  <c:v>43173.833333316637</c:v>
                </c:pt>
                <c:pt idx="6884">
                  <c:v>43173.874999983302</c:v>
                </c:pt>
                <c:pt idx="6885">
                  <c:v>43173.916666649966</c:v>
                </c:pt>
                <c:pt idx="6886">
                  <c:v>43173.95833331663</c:v>
                </c:pt>
                <c:pt idx="6887">
                  <c:v>43173.999999983294</c:v>
                </c:pt>
                <c:pt idx="6888">
                  <c:v>43174.041666649959</c:v>
                </c:pt>
                <c:pt idx="6889">
                  <c:v>43174.083333316623</c:v>
                </c:pt>
                <c:pt idx="6890">
                  <c:v>43174.124999983287</c:v>
                </c:pt>
                <c:pt idx="6891">
                  <c:v>43174.166666649951</c:v>
                </c:pt>
                <c:pt idx="6892">
                  <c:v>43174.208333316616</c:v>
                </c:pt>
                <c:pt idx="6893">
                  <c:v>43174.24999998328</c:v>
                </c:pt>
                <c:pt idx="6894">
                  <c:v>43174.291666649944</c:v>
                </c:pt>
                <c:pt idx="6895">
                  <c:v>43174.333333316608</c:v>
                </c:pt>
                <c:pt idx="6896">
                  <c:v>43174.374999983273</c:v>
                </c:pt>
                <c:pt idx="6897">
                  <c:v>43174.416666649937</c:v>
                </c:pt>
                <c:pt idx="6898">
                  <c:v>43174.458333316601</c:v>
                </c:pt>
                <c:pt idx="6899">
                  <c:v>43174.499999983265</c:v>
                </c:pt>
                <c:pt idx="6900">
                  <c:v>43174.54166664993</c:v>
                </c:pt>
                <c:pt idx="6901">
                  <c:v>43174.583333316594</c:v>
                </c:pt>
                <c:pt idx="6902">
                  <c:v>43174.624999983258</c:v>
                </c:pt>
                <c:pt idx="6903">
                  <c:v>43174.666666649922</c:v>
                </c:pt>
                <c:pt idx="6904">
                  <c:v>43174.708333316587</c:v>
                </c:pt>
                <c:pt idx="6905">
                  <c:v>43174.749999983251</c:v>
                </c:pt>
                <c:pt idx="6906">
                  <c:v>43174.791666649915</c:v>
                </c:pt>
                <c:pt idx="6907">
                  <c:v>43174.833333316579</c:v>
                </c:pt>
                <c:pt idx="6908">
                  <c:v>43174.874999983243</c:v>
                </c:pt>
                <c:pt idx="6909">
                  <c:v>43174.916666649908</c:v>
                </c:pt>
                <c:pt idx="6910">
                  <c:v>43174.958333316572</c:v>
                </c:pt>
                <c:pt idx="6911">
                  <c:v>43174.999999983236</c:v>
                </c:pt>
                <c:pt idx="6912">
                  <c:v>43175.0416666499</c:v>
                </c:pt>
                <c:pt idx="6913">
                  <c:v>43175.083333316565</c:v>
                </c:pt>
                <c:pt idx="6914">
                  <c:v>43175.124999983229</c:v>
                </c:pt>
                <c:pt idx="6915">
                  <c:v>43175.166666649893</c:v>
                </c:pt>
                <c:pt idx="6916">
                  <c:v>43175.208333316557</c:v>
                </c:pt>
                <c:pt idx="6917">
                  <c:v>43175.249999983222</c:v>
                </c:pt>
                <c:pt idx="6918">
                  <c:v>43175.291666649886</c:v>
                </c:pt>
                <c:pt idx="6919">
                  <c:v>43175.33333331655</c:v>
                </c:pt>
                <c:pt idx="6920">
                  <c:v>43175.374999983214</c:v>
                </c:pt>
                <c:pt idx="6921">
                  <c:v>43175.416666649879</c:v>
                </c:pt>
                <c:pt idx="6922">
                  <c:v>43175.458333316543</c:v>
                </c:pt>
                <c:pt idx="6923">
                  <c:v>43175.499999983207</c:v>
                </c:pt>
                <c:pt idx="6924">
                  <c:v>43175.541666649871</c:v>
                </c:pt>
                <c:pt idx="6925">
                  <c:v>43175.583333316536</c:v>
                </c:pt>
                <c:pt idx="6926">
                  <c:v>43175.6249999832</c:v>
                </c:pt>
                <c:pt idx="6927">
                  <c:v>43175.666666649864</c:v>
                </c:pt>
                <c:pt idx="6928">
                  <c:v>43175.708333316528</c:v>
                </c:pt>
                <c:pt idx="6929">
                  <c:v>43175.749999983193</c:v>
                </c:pt>
                <c:pt idx="6930">
                  <c:v>43175.791666649857</c:v>
                </c:pt>
                <c:pt idx="6931">
                  <c:v>43175.833333316521</c:v>
                </c:pt>
                <c:pt idx="6932">
                  <c:v>43175.874999983185</c:v>
                </c:pt>
                <c:pt idx="6933">
                  <c:v>43175.91666664985</c:v>
                </c:pt>
                <c:pt idx="6934">
                  <c:v>43175.958333316514</c:v>
                </c:pt>
                <c:pt idx="6935">
                  <c:v>43175.999999983178</c:v>
                </c:pt>
                <c:pt idx="6936">
                  <c:v>43176.041666649842</c:v>
                </c:pt>
                <c:pt idx="6937">
                  <c:v>43176.083333316506</c:v>
                </c:pt>
                <c:pt idx="6938">
                  <c:v>43176.124999983171</c:v>
                </c:pt>
                <c:pt idx="6939">
                  <c:v>43176.166666649835</c:v>
                </c:pt>
                <c:pt idx="6940">
                  <c:v>43176.208333316499</c:v>
                </c:pt>
                <c:pt idx="6941">
                  <c:v>43176.249999983163</c:v>
                </c:pt>
                <c:pt idx="6942">
                  <c:v>43176.291666649828</c:v>
                </c:pt>
                <c:pt idx="6943">
                  <c:v>43176.333333316492</c:v>
                </c:pt>
                <c:pt idx="6944">
                  <c:v>43176.374999983156</c:v>
                </c:pt>
                <c:pt idx="6945">
                  <c:v>43176.41666664982</c:v>
                </c:pt>
                <c:pt idx="6946">
                  <c:v>43176.458333316485</c:v>
                </c:pt>
                <c:pt idx="6947">
                  <c:v>43176.499999983149</c:v>
                </c:pt>
                <c:pt idx="6948">
                  <c:v>43176.541666649813</c:v>
                </c:pt>
                <c:pt idx="6949">
                  <c:v>43176.583333316477</c:v>
                </c:pt>
                <c:pt idx="6950">
                  <c:v>43176.624999983142</c:v>
                </c:pt>
                <c:pt idx="6951">
                  <c:v>43176.666666649806</c:v>
                </c:pt>
                <c:pt idx="6952">
                  <c:v>43176.70833331647</c:v>
                </c:pt>
                <c:pt idx="6953">
                  <c:v>43176.749999983134</c:v>
                </c:pt>
                <c:pt idx="6954">
                  <c:v>43176.791666649799</c:v>
                </c:pt>
                <c:pt idx="6955">
                  <c:v>43176.833333316463</c:v>
                </c:pt>
                <c:pt idx="6956">
                  <c:v>43176.874999983127</c:v>
                </c:pt>
                <c:pt idx="6957">
                  <c:v>43176.916666649791</c:v>
                </c:pt>
                <c:pt idx="6958">
                  <c:v>43176.958333316456</c:v>
                </c:pt>
                <c:pt idx="6959">
                  <c:v>43176.99999998312</c:v>
                </c:pt>
                <c:pt idx="6960">
                  <c:v>43177.041666649784</c:v>
                </c:pt>
                <c:pt idx="6961">
                  <c:v>43177.083333316448</c:v>
                </c:pt>
                <c:pt idx="6962">
                  <c:v>43177.124999983113</c:v>
                </c:pt>
                <c:pt idx="6963">
                  <c:v>43177.166666649777</c:v>
                </c:pt>
                <c:pt idx="6964">
                  <c:v>43177.208333316441</c:v>
                </c:pt>
                <c:pt idx="6965">
                  <c:v>43177.249999983105</c:v>
                </c:pt>
                <c:pt idx="6966">
                  <c:v>43177.291666649769</c:v>
                </c:pt>
                <c:pt idx="6967">
                  <c:v>43177.333333316434</c:v>
                </c:pt>
                <c:pt idx="6968">
                  <c:v>43177.374999983098</c:v>
                </c:pt>
                <c:pt idx="6969">
                  <c:v>43177.416666649762</c:v>
                </c:pt>
                <c:pt idx="6970">
                  <c:v>43177.458333316426</c:v>
                </c:pt>
                <c:pt idx="6971">
                  <c:v>43177.499999983091</c:v>
                </c:pt>
                <c:pt idx="6972">
                  <c:v>43177.541666649755</c:v>
                </c:pt>
                <c:pt idx="6973">
                  <c:v>43177.583333316419</c:v>
                </c:pt>
                <c:pt idx="6974">
                  <c:v>43177.624999983083</c:v>
                </c:pt>
                <c:pt idx="6975">
                  <c:v>43177.666666649748</c:v>
                </c:pt>
                <c:pt idx="6976">
                  <c:v>43177.708333316412</c:v>
                </c:pt>
                <c:pt idx="6977">
                  <c:v>43177.749999983076</c:v>
                </c:pt>
                <c:pt idx="6978">
                  <c:v>43177.79166664974</c:v>
                </c:pt>
                <c:pt idx="6979">
                  <c:v>43177.833333316405</c:v>
                </c:pt>
                <c:pt idx="6980">
                  <c:v>43177.874999983069</c:v>
                </c:pt>
                <c:pt idx="6981">
                  <c:v>43177.916666649733</c:v>
                </c:pt>
                <c:pt idx="6982">
                  <c:v>43177.958333316397</c:v>
                </c:pt>
                <c:pt idx="6983">
                  <c:v>43177.999999983062</c:v>
                </c:pt>
                <c:pt idx="6984">
                  <c:v>43178.041666649726</c:v>
                </c:pt>
                <c:pt idx="6985">
                  <c:v>43178.08333331639</c:v>
                </c:pt>
                <c:pt idx="6986">
                  <c:v>43178.124999983054</c:v>
                </c:pt>
                <c:pt idx="6987">
                  <c:v>43178.166666649719</c:v>
                </c:pt>
                <c:pt idx="6988">
                  <c:v>43178.208333316383</c:v>
                </c:pt>
                <c:pt idx="6989">
                  <c:v>43178.249999983047</c:v>
                </c:pt>
                <c:pt idx="6990">
                  <c:v>43178.291666649711</c:v>
                </c:pt>
                <c:pt idx="6991">
                  <c:v>43178.333333316376</c:v>
                </c:pt>
                <c:pt idx="6992">
                  <c:v>43178.37499998304</c:v>
                </c:pt>
                <c:pt idx="6993">
                  <c:v>43178.416666649704</c:v>
                </c:pt>
                <c:pt idx="6994">
                  <c:v>43178.458333316368</c:v>
                </c:pt>
                <c:pt idx="6995">
                  <c:v>43178.499999983032</c:v>
                </c:pt>
                <c:pt idx="6996">
                  <c:v>43178.541666649697</c:v>
                </c:pt>
                <c:pt idx="6997">
                  <c:v>43178.583333316361</c:v>
                </c:pt>
                <c:pt idx="6998">
                  <c:v>43178.624999983025</c:v>
                </c:pt>
                <c:pt idx="6999">
                  <c:v>43178.666666649689</c:v>
                </c:pt>
                <c:pt idx="7000">
                  <c:v>43178.708333316354</c:v>
                </c:pt>
                <c:pt idx="7001">
                  <c:v>43178.749999983018</c:v>
                </c:pt>
                <c:pt idx="7002">
                  <c:v>43178.791666649682</c:v>
                </c:pt>
                <c:pt idx="7003">
                  <c:v>43178.833333316346</c:v>
                </c:pt>
                <c:pt idx="7004">
                  <c:v>43178.874999983011</c:v>
                </c:pt>
                <c:pt idx="7005">
                  <c:v>43178.916666649675</c:v>
                </c:pt>
                <c:pt idx="7006">
                  <c:v>43178.958333316339</c:v>
                </c:pt>
                <c:pt idx="7007">
                  <c:v>43178.999999983003</c:v>
                </c:pt>
                <c:pt idx="7008">
                  <c:v>43179.041666649668</c:v>
                </c:pt>
                <c:pt idx="7009">
                  <c:v>43179.083333316332</c:v>
                </c:pt>
                <c:pt idx="7010">
                  <c:v>43179.124999982996</c:v>
                </c:pt>
                <c:pt idx="7011">
                  <c:v>43179.16666664966</c:v>
                </c:pt>
                <c:pt idx="7012">
                  <c:v>43179.208333316325</c:v>
                </c:pt>
                <c:pt idx="7013">
                  <c:v>43179.249999982989</c:v>
                </c:pt>
                <c:pt idx="7014">
                  <c:v>43179.291666649653</c:v>
                </c:pt>
                <c:pt idx="7015">
                  <c:v>43179.333333316317</c:v>
                </c:pt>
                <c:pt idx="7016">
                  <c:v>43179.374999982982</c:v>
                </c:pt>
                <c:pt idx="7017">
                  <c:v>43179.416666649646</c:v>
                </c:pt>
                <c:pt idx="7018">
                  <c:v>43179.45833331631</c:v>
                </c:pt>
                <c:pt idx="7019">
                  <c:v>43179.499999982974</c:v>
                </c:pt>
                <c:pt idx="7020">
                  <c:v>43179.541666649639</c:v>
                </c:pt>
                <c:pt idx="7021">
                  <c:v>43179.583333316303</c:v>
                </c:pt>
                <c:pt idx="7022">
                  <c:v>43179.624999982967</c:v>
                </c:pt>
                <c:pt idx="7023">
                  <c:v>43179.666666649631</c:v>
                </c:pt>
                <c:pt idx="7024">
                  <c:v>43179.708333316295</c:v>
                </c:pt>
                <c:pt idx="7025">
                  <c:v>43179.74999998296</c:v>
                </c:pt>
                <c:pt idx="7026">
                  <c:v>43179.791666649624</c:v>
                </c:pt>
                <c:pt idx="7027">
                  <c:v>43179.833333316288</c:v>
                </c:pt>
                <c:pt idx="7028">
                  <c:v>43179.874999982952</c:v>
                </c:pt>
                <c:pt idx="7029">
                  <c:v>43179.916666649617</c:v>
                </c:pt>
                <c:pt idx="7030">
                  <c:v>43179.958333316281</c:v>
                </c:pt>
                <c:pt idx="7031">
                  <c:v>43179.999999982945</c:v>
                </c:pt>
                <c:pt idx="7032">
                  <c:v>43180.041666649609</c:v>
                </c:pt>
                <c:pt idx="7033">
                  <c:v>43180.083333316274</c:v>
                </c:pt>
                <c:pt idx="7034">
                  <c:v>43180.124999982938</c:v>
                </c:pt>
                <c:pt idx="7035">
                  <c:v>43180.166666649602</c:v>
                </c:pt>
                <c:pt idx="7036">
                  <c:v>43180.208333316266</c:v>
                </c:pt>
                <c:pt idx="7037">
                  <c:v>43180.249999982931</c:v>
                </c:pt>
                <c:pt idx="7038">
                  <c:v>43180.291666649595</c:v>
                </c:pt>
                <c:pt idx="7039">
                  <c:v>43180.333333316259</c:v>
                </c:pt>
                <c:pt idx="7040">
                  <c:v>43180.374999982923</c:v>
                </c:pt>
                <c:pt idx="7041">
                  <c:v>43180.416666649588</c:v>
                </c:pt>
                <c:pt idx="7042">
                  <c:v>43180.458333316252</c:v>
                </c:pt>
                <c:pt idx="7043">
                  <c:v>43180.499999982916</c:v>
                </c:pt>
                <c:pt idx="7044">
                  <c:v>43180.54166664958</c:v>
                </c:pt>
                <c:pt idx="7045">
                  <c:v>43180.583333316245</c:v>
                </c:pt>
                <c:pt idx="7046">
                  <c:v>43180.624999982909</c:v>
                </c:pt>
                <c:pt idx="7047">
                  <c:v>43180.666666649573</c:v>
                </c:pt>
                <c:pt idx="7048">
                  <c:v>43180.708333316237</c:v>
                </c:pt>
                <c:pt idx="7049">
                  <c:v>43180.749999982901</c:v>
                </c:pt>
                <c:pt idx="7050">
                  <c:v>43180.791666649566</c:v>
                </c:pt>
                <c:pt idx="7051">
                  <c:v>43180.83333331623</c:v>
                </c:pt>
                <c:pt idx="7052">
                  <c:v>43180.874999982894</c:v>
                </c:pt>
                <c:pt idx="7053">
                  <c:v>43180.916666649558</c:v>
                </c:pt>
                <c:pt idx="7054">
                  <c:v>43180.958333316223</c:v>
                </c:pt>
                <c:pt idx="7055">
                  <c:v>43180.999999982887</c:v>
                </c:pt>
                <c:pt idx="7056">
                  <c:v>43181.041666649551</c:v>
                </c:pt>
                <c:pt idx="7057">
                  <c:v>43181.083333316215</c:v>
                </c:pt>
                <c:pt idx="7058">
                  <c:v>43181.12499998288</c:v>
                </c:pt>
                <c:pt idx="7059">
                  <c:v>43181.166666649544</c:v>
                </c:pt>
                <c:pt idx="7060">
                  <c:v>43181.208333316208</c:v>
                </c:pt>
                <c:pt idx="7061">
                  <c:v>43181.249999982872</c:v>
                </c:pt>
                <c:pt idx="7062">
                  <c:v>43181.291666649537</c:v>
                </c:pt>
                <c:pt idx="7063">
                  <c:v>43181.333333316201</c:v>
                </c:pt>
                <c:pt idx="7064">
                  <c:v>43181.374999982865</c:v>
                </c:pt>
                <c:pt idx="7065">
                  <c:v>43181.416666649529</c:v>
                </c:pt>
                <c:pt idx="7066">
                  <c:v>43181.458333316194</c:v>
                </c:pt>
                <c:pt idx="7067">
                  <c:v>43181.499999982858</c:v>
                </c:pt>
                <c:pt idx="7068">
                  <c:v>43181.541666649522</c:v>
                </c:pt>
                <c:pt idx="7069">
                  <c:v>43181.583333316186</c:v>
                </c:pt>
                <c:pt idx="7070">
                  <c:v>43181.624999982851</c:v>
                </c:pt>
                <c:pt idx="7071">
                  <c:v>43181.666666649515</c:v>
                </c:pt>
                <c:pt idx="7072">
                  <c:v>43181.708333316179</c:v>
                </c:pt>
                <c:pt idx="7073">
                  <c:v>43181.749999982843</c:v>
                </c:pt>
                <c:pt idx="7074">
                  <c:v>43181.791666649508</c:v>
                </c:pt>
                <c:pt idx="7075">
                  <c:v>43181.833333316172</c:v>
                </c:pt>
                <c:pt idx="7076">
                  <c:v>43181.874999982836</c:v>
                </c:pt>
                <c:pt idx="7077">
                  <c:v>43181.9166666495</c:v>
                </c:pt>
                <c:pt idx="7078">
                  <c:v>43181.958333316164</c:v>
                </c:pt>
                <c:pt idx="7079">
                  <c:v>43181.999999982829</c:v>
                </c:pt>
                <c:pt idx="7080">
                  <c:v>43182.041666649493</c:v>
                </c:pt>
                <c:pt idx="7081">
                  <c:v>43182.083333316157</c:v>
                </c:pt>
                <c:pt idx="7082">
                  <c:v>43182.124999982821</c:v>
                </c:pt>
                <c:pt idx="7083">
                  <c:v>43182.166666649486</c:v>
                </c:pt>
                <c:pt idx="7084">
                  <c:v>43182.20833331615</c:v>
                </c:pt>
                <c:pt idx="7085">
                  <c:v>43182.249999982814</c:v>
                </c:pt>
                <c:pt idx="7086">
                  <c:v>43182.291666649478</c:v>
                </c:pt>
                <c:pt idx="7087">
                  <c:v>43182.333333316143</c:v>
                </c:pt>
                <c:pt idx="7088">
                  <c:v>43182.374999982807</c:v>
                </c:pt>
                <c:pt idx="7089">
                  <c:v>43182.416666649471</c:v>
                </c:pt>
                <c:pt idx="7090">
                  <c:v>43182.458333316135</c:v>
                </c:pt>
                <c:pt idx="7091">
                  <c:v>43182.4999999828</c:v>
                </c:pt>
                <c:pt idx="7092">
                  <c:v>43182.541666649464</c:v>
                </c:pt>
                <c:pt idx="7093">
                  <c:v>43182.583333316128</c:v>
                </c:pt>
                <c:pt idx="7094">
                  <c:v>43182.624999982792</c:v>
                </c:pt>
                <c:pt idx="7095">
                  <c:v>43182.666666649457</c:v>
                </c:pt>
                <c:pt idx="7096">
                  <c:v>43182.708333316121</c:v>
                </c:pt>
                <c:pt idx="7097">
                  <c:v>43182.749999982785</c:v>
                </c:pt>
                <c:pt idx="7098">
                  <c:v>43182.791666649449</c:v>
                </c:pt>
                <c:pt idx="7099">
                  <c:v>43182.833333316114</c:v>
                </c:pt>
                <c:pt idx="7100">
                  <c:v>43182.874999982778</c:v>
                </c:pt>
                <c:pt idx="7101">
                  <c:v>43182.916666649442</c:v>
                </c:pt>
                <c:pt idx="7102">
                  <c:v>43182.958333316106</c:v>
                </c:pt>
                <c:pt idx="7103">
                  <c:v>43182.999999982771</c:v>
                </c:pt>
                <c:pt idx="7104">
                  <c:v>43183.041666649435</c:v>
                </c:pt>
                <c:pt idx="7105">
                  <c:v>43183.083333316099</c:v>
                </c:pt>
                <c:pt idx="7106">
                  <c:v>43183.124999982763</c:v>
                </c:pt>
                <c:pt idx="7107">
                  <c:v>43183.166666649427</c:v>
                </c:pt>
                <c:pt idx="7108">
                  <c:v>43183.208333316092</c:v>
                </c:pt>
                <c:pt idx="7109">
                  <c:v>43183.249999982756</c:v>
                </c:pt>
                <c:pt idx="7110">
                  <c:v>43183.29166664942</c:v>
                </c:pt>
                <c:pt idx="7111">
                  <c:v>43183.333333316084</c:v>
                </c:pt>
                <c:pt idx="7112">
                  <c:v>43183.374999982749</c:v>
                </c:pt>
                <c:pt idx="7113">
                  <c:v>43183.416666649413</c:v>
                </c:pt>
                <c:pt idx="7114">
                  <c:v>43183.458333316077</c:v>
                </c:pt>
                <c:pt idx="7115">
                  <c:v>43183.499999982741</c:v>
                </c:pt>
                <c:pt idx="7116">
                  <c:v>43183.541666649406</c:v>
                </c:pt>
                <c:pt idx="7117">
                  <c:v>43183.58333331607</c:v>
                </c:pt>
                <c:pt idx="7118">
                  <c:v>43183.624999982734</c:v>
                </c:pt>
                <c:pt idx="7119">
                  <c:v>43183.666666649398</c:v>
                </c:pt>
                <c:pt idx="7120">
                  <c:v>43183.708333316063</c:v>
                </c:pt>
                <c:pt idx="7121">
                  <c:v>43183.749999982727</c:v>
                </c:pt>
                <c:pt idx="7122">
                  <c:v>43183.791666649391</c:v>
                </c:pt>
                <c:pt idx="7123">
                  <c:v>43183.833333316055</c:v>
                </c:pt>
                <c:pt idx="7124">
                  <c:v>43183.87499998272</c:v>
                </c:pt>
                <c:pt idx="7125">
                  <c:v>43183.916666649384</c:v>
                </c:pt>
                <c:pt idx="7126">
                  <c:v>43183.958333316048</c:v>
                </c:pt>
                <c:pt idx="7127">
                  <c:v>43183.999999982712</c:v>
                </c:pt>
                <c:pt idx="7128">
                  <c:v>43184.041666649377</c:v>
                </c:pt>
                <c:pt idx="7129">
                  <c:v>43184.083333316041</c:v>
                </c:pt>
                <c:pt idx="7130">
                  <c:v>43184.124999982705</c:v>
                </c:pt>
                <c:pt idx="7131">
                  <c:v>43184.166666649369</c:v>
                </c:pt>
                <c:pt idx="7132">
                  <c:v>43184.208333316034</c:v>
                </c:pt>
                <c:pt idx="7133">
                  <c:v>43184.249999982698</c:v>
                </c:pt>
                <c:pt idx="7134">
                  <c:v>43184.291666649362</c:v>
                </c:pt>
                <c:pt idx="7135">
                  <c:v>43184.333333316026</c:v>
                </c:pt>
                <c:pt idx="7136">
                  <c:v>43184.37499998269</c:v>
                </c:pt>
                <c:pt idx="7137">
                  <c:v>43184.416666649355</c:v>
                </c:pt>
                <c:pt idx="7138">
                  <c:v>43184.458333316019</c:v>
                </c:pt>
                <c:pt idx="7139">
                  <c:v>43184.499999982683</c:v>
                </c:pt>
                <c:pt idx="7140">
                  <c:v>43184.541666649347</c:v>
                </c:pt>
                <c:pt idx="7141">
                  <c:v>43184.583333316012</c:v>
                </c:pt>
                <c:pt idx="7142">
                  <c:v>43184.624999982676</c:v>
                </c:pt>
                <c:pt idx="7143">
                  <c:v>43184.66666664934</c:v>
                </c:pt>
                <c:pt idx="7144">
                  <c:v>43184.708333316004</c:v>
                </c:pt>
                <c:pt idx="7145">
                  <c:v>43184.749999982669</c:v>
                </c:pt>
                <c:pt idx="7146">
                  <c:v>43184.791666649333</c:v>
                </c:pt>
                <c:pt idx="7147">
                  <c:v>43184.833333315997</c:v>
                </c:pt>
                <c:pt idx="7148">
                  <c:v>43184.874999982661</c:v>
                </c:pt>
                <c:pt idx="7149">
                  <c:v>43184.916666649326</c:v>
                </c:pt>
                <c:pt idx="7150">
                  <c:v>43184.95833331599</c:v>
                </c:pt>
                <c:pt idx="7151">
                  <c:v>43184.999999982654</c:v>
                </c:pt>
                <c:pt idx="7152">
                  <c:v>43185.041666649318</c:v>
                </c:pt>
                <c:pt idx="7153">
                  <c:v>43185.083333315983</c:v>
                </c:pt>
                <c:pt idx="7154">
                  <c:v>43185.124999982647</c:v>
                </c:pt>
                <c:pt idx="7155">
                  <c:v>43185.166666649311</c:v>
                </c:pt>
                <c:pt idx="7156">
                  <c:v>43185.208333315975</c:v>
                </c:pt>
                <c:pt idx="7157">
                  <c:v>43185.24999998264</c:v>
                </c:pt>
                <c:pt idx="7158">
                  <c:v>43185.291666649304</c:v>
                </c:pt>
                <c:pt idx="7159">
                  <c:v>43185.333333315968</c:v>
                </c:pt>
                <c:pt idx="7160">
                  <c:v>43185.374999982632</c:v>
                </c:pt>
                <c:pt idx="7161">
                  <c:v>43185.416666649297</c:v>
                </c:pt>
                <c:pt idx="7162">
                  <c:v>43185.458333315961</c:v>
                </c:pt>
                <c:pt idx="7163">
                  <c:v>43185.499999982625</c:v>
                </c:pt>
                <c:pt idx="7164">
                  <c:v>43185.541666649289</c:v>
                </c:pt>
                <c:pt idx="7165">
                  <c:v>43185.583333315953</c:v>
                </c:pt>
                <c:pt idx="7166">
                  <c:v>43185.624999982618</c:v>
                </c:pt>
                <c:pt idx="7167">
                  <c:v>43185.666666649282</c:v>
                </c:pt>
                <c:pt idx="7168">
                  <c:v>43185.708333315946</c:v>
                </c:pt>
                <c:pt idx="7169">
                  <c:v>43185.74999998261</c:v>
                </c:pt>
                <c:pt idx="7170">
                  <c:v>43185.791666649275</c:v>
                </c:pt>
                <c:pt idx="7171">
                  <c:v>43185.833333315939</c:v>
                </c:pt>
                <c:pt idx="7172">
                  <c:v>43185.874999982603</c:v>
                </c:pt>
                <c:pt idx="7173">
                  <c:v>43185.916666649267</c:v>
                </c:pt>
                <c:pt idx="7174">
                  <c:v>43185.958333315932</c:v>
                </c:pt>
                <c:pt idx="7175">
                  <c:v>43185.999999982596</c:v>
                </c:pt>
                <c:pt idx="7176">
                  <c:v>43186.04166664926</c:v>
                </c:pt>
                <c:pt idx="7177">
                  <c:v>43186.083333315924</c:v>
                </c:pt>
                <c:pt idx="7178">
                  <c:v>43186.124999982589</c:v>
                </c:pt>
                <c:pt idx="7179">
                  <c:v>43186.166666649253</c:v>
                </c:pt>
                <c:pt idx="7180">
                  <c:v>43186.208333315917</c:v>
                </c:pt>
                <c:pt idx="7181">
                  <c:v>43186.249999982581</c:v>
                </c:pt>
                <c:pt idx="7182">
                  <c:v>43186.291666649246</c:v>
                </c:pt>
                <c:pt idx="7183">
                  <c:v>43186.33333331591</c:v>
                </c:pt>
                <c:pt idx="7184">
                  <c:v>43186.374999982574</c:v>
                </c:pt>
                <c:pt idx="7185">
                  <c:v>43186.416666649238</c:v>
                </c:pt>
                <c:pt idx="7186">
                  <c:v>43186.458333315903</c:v>
                </c:pt>
                <c:pt idx="7187">
                  <c:v>43186.499999982567</c:v>
                </c:pt>
                <c:pt idx="7188">
                  <c:v>43186.541666649231</c:v>
                </c:pt>
                <c:pt idx="7189">
                  <c:v>43186.583333315895</c:v>
                </c:pt>
                <c:pt idx="7190">
                  <c:v>43186.62499998256</c:v>
                </c:pt>
                <c:pt idx="7191">
                  <c:v>43186.666666649224</c:v>
                </c:pt>
                <c:pt idx="7192">
                  <c:v>43186.708333315888</c:v>
                </c:pt>
                <c:pt idx="7193">
                  <c:v>43186.749999982552</c:v>
                </c:pt>
                <c:pt idx="7194">
                  <c:v>43186.791666649216</c:v>
                </c:pt>
                <c:pt idx="7195">
                  <c:v>43186.833333315881</c:v>
                </c:pt>
                <c:pt idx="7196">
                  <c:v>43186.874999982545</c:v>
                </c:pt>
                <c:pt idx="7197">
                  <c:v>43186.916666649209</c:v>
                </c:pt>
                <c:pt idx="7198">
                  <c:v>43186.958333315873</c:v>
                </c:pt>
                <c:pt idx="7199">
                  <c:v>43186.999999982538</c:v>
                </c:pt>
                <c:pt idx="7200">
                  <c:v>43187.041666649202</c:v>
                </c:pt>
                <c:pt idx="7201">
                  <c:v>43187.083333315866</c:v>
                </c:pt>
                <c:pt idx="7202">
                  <c:v>43187.12499998253</c:v>
                </c:pt>
                <c:pt idx="7203">
                  <c:v>43187.166666649195</c:v>
                </c:pt>
                <c:pt idx="7204">
                  <c:v>43187.208333315859</c:v>
                </c:pt>
                <c:pt idx="7205">
                  <c:v>43187.249999982523</c:v>
                </c:pt>
                <c:pt idx="7206">
                  <c:v>43187.291666649187</c:v>
                </c:pt>
                <c:pt idx="7207">
                  <c:v>43187.333333315852</c:v>
                </c:pt>
                <c:pt idx="7208">
                  <c:v>43187.374999982516</c:v>
                </c:pt>
                <c:pt idx="7209">
                  <c:v>43187.41666664918</c:v>
                </c:pt>
                <c:pt idx="7210">
                  <c:v>43187.458333315844</c:v>
                </c:pt>
                <c:pt idx="7211">
                  <c:v>43187.499999982509</c:v>
                </c:pt>
                <c:pt idx="7212">
                  <c:v>43187.541666649173</c:v>
                </c:pt>
                <c:pt idx="7213">
                  <c:v>43187.583333315837</c:v>
                </c:pt>
                <c:pt idx="7214">
                  <c:v>43187.624999982501</c:v>
                </c:pt>
                <c:pt idx="7215">
                  <c:v>43187.666666649166</c:v>
                </c:pt>
                <c:pt idx="7216">
                  <c:v>43187.70833331583</c:v>
                </c:pt>
                <c:pt idx="7217">
                  <c:v>43187.749999982494</c:v>
                </c:pt>
                <c:pt idx="7218">
                  <c:v>43187.791666649158</c:v>
                </c:pt>
                <c:pt idx="7219">
                  <c:v>43187.833333315823</c:v>
                </c:pt>
                <c:pt idx="7220">
                  <c:v>43187.874999982487</c:v>
                </c:pt>
                <c:pt idx="7221">
                  <c:v>43187.916666649151</c:v>
                </c:pt>
                <c:pt idx="7222">
                  <c:v>43187.958333315815</c:v>
                </c:pt>
                <c:pt idx="7223">
                  <c:v>43187.999999982479</c:v>
                </c:pt>
                <c:pt idx="7224">
                  <c:v>43188.041666649144</c:v>
                </c:pt>
                <c:pt idx="7225">
                  <c:v>43188.083333315808</c:v>
                </c:pt>
                <c:pt idx="7226">
                  <c:v>43188.124999982472</c:v>
                </c:pt>
                <c:pt idx="7227">
                  <c:v>43188.166666649136</c:v>
                </c:pt>
                <c:pt idx="7228">
                  <c:v>43188.208333315801</c:v>
                </c:pt>
                <c:pt idx="7229">
                  <c:v>43188.249999982465</c:v>
                </c:pt>
                <c:pt idx="7230">
                  <c:v>43188.291666649129</c:v>
                </c:pt>
                <c:pt idx="7231">
                  <c:v>43188.333333315793</c:v>
                </c:pt>
                <c:pt idx="7232">
                  <c:v>43188.374999982458</c:v>
                </c:pt>
                <c:pt idx="7233">
                  <c:v>43188.416666649122</c:v>
                </c:pt>
                <c:pt idx="7234">
                  <c:v>43188.458333315786</c:v>
                </c:pt>
                <c:pt idx="7235">
                  <c:v>43188.49999998245</c:v>
                </c:pt>
                <c:pt idx="7236">
                  <c:v>43188.541666649115</c:v>
                </c:pt>
                <c:pt idx="7237">
                  <c:v>43188.583333315779</c:v>
                </c:pt>
                <c:pt idx="7238">
                  <c:v>43188.624999982443</c:v>
                </c:pt>
                <c:pt idx="7239">
                  <c:v>43188.666666649107</c:v>
                </c:pt>
                <c:pt idx="7240">
                  <c:v>43188.708333315772</c:v>
                </c:pt>
                <c:pt idx="7241">
                  <c:v>43188.749999982436</c:v>
                </c:pt>
                <c:pt idx="7242">
                  <c:v>43188.7916666491</c:v>
                </c:pt>
                <c:pt idx="7243">
                  <c:v>43188.833333315764</c:v>
                </c:pt>
                <c:pt idx="7244">
                  <c:v>43188.874999982429</c:v>
                </c:pt>
                <c:pt idx="7245">
                  <c:v>43188.916666649093</c:v>
                </c:pt>
                <c:pt idx="7246">
                  <c:v>43188.958333315757</c:v>
                </c:pt>
                <c:pt idx="7247">
                  <c:v>43188.999999982421</c:v>
                </c:pt>
                <c:pt idx="7248">
                  <c:v>43189.041666649086</c:v>
                </c:pt>
                <c:pt idx="7249">
                  <c:v>43189.08333331575</c:v>
                </c:pt>
                <c:pt idx="7250">
                  <c:v>43189.124999982414</c:v>
                </c:pt>
                <c:pt idx="7251">
                  <c:v>43189.166666649078</c:v>
                </c:pt>
                <c:pt idx="7252">
                  <c:v>43189.208333315742</c:v>
                </c:pt>
                <c:pt idx="7253">
                  <c:v>43189.249999982407</c:v>
                </c:pt>
                <c:pt idx="7254">
                  <c:v>43189.291666649071</c:v>
                </c:pt>
                <c:pt idx="7255">
                  <c:v>43189.333333315735</c:v>
                </c:pt>
                <c:pt idx="7256">
                  <c:v>43189.374999982399</c:v>
                </c:pt>
                <c:pt idx="7257">
                  <c:v>43189.416666649064</c:v>
                </c:pt>
                <c:pt idx="7258">
                  <c:v>43189.458333315728</c:v>
                </c:pt>
                <c:pt idx="7259">
                  <c:v>43189.499999982392</c:v>
                </c:pt>
                <c:pt idx="7260">
                  <c:v>43189.541666649056</c:v>
                </c:pt>
                <c:pt idx="7261">
                  <c:v>43189.583333315721</c:v>
                </c:pt>
                <c:pt idx="7262">
                  <c:v>43189.624999982385</c:v>
                </c:pt>
                <c:pt idx="7263">
                  <c:v>43189.666666649049</c:v>
                </c:pt>
                <c:pt idx="7264">
                  <c:v>43189.708333315713</c:v>
                </c:pt>
                <c:pt idx="7265">
                  <c:v>43189.749999982378</c:v>
                </c:pt>
                <c:pt idx="7266">
                  <c:v>43189.791666649042</c:v>
                </c:pt>
                <c:pt idx="7267">
                  <c:v>43189.833333315706</c:v>
                </c:pt>
                <c:pt idx="7268">
                  <c:v>43189.87499998237</c:v>
                </c:pt>
                <c:pt idx="7269">
                  <c:v>43189.916666649035</c:v>
                </c:pt>
                <c:pt idx="7270">
                  <c:v>43189.958333315699</c:v>
                </c:pt>
                <c:pt idx="7271">
                  <c:v>43189.999999982363</c:v>
                </c:pt>
                <c:pt idx="7272">
                  <c:v>43190.041666649027</c:v>
                </c:pt>
                <c:pt idx="7273">
                  <c:v>43190.083333315692</c:v>
                </c:pt>
                <c:pt idx="7274">
                  <c:v>43190.124999982356</c:v>
                </c:pt>
                <c:pt idx="7275">
                  <c:v>43190.16666664902</c:v>
                </c:pt>
                <c:pt idx="7276">
                  <c:v>43190.208333315684</c:v>
                </c:pt>
                <c:pt idx="7277">
                  <c:v>43190.249999982349</c:v>
                </c:pt>
                <c:pt idx="7278">
                  <c:v>43190.291666649013</c:v>
                </c:pt>
                <c:pt idx="7279">
                  <c:v>43190.333333315677</c:v>
                </c:pt>
                <c:pt idx="7280">
                  <c:v>43190.374999982341</c:v>
                </c:pt>
                <c:pt idx="7281">
                  <c:v>43190.416666649005</c:v>
                </c:pt>
                <c:pt idx="7282">
                  <c:v>43190.45833331567</c:v>
                </c:pt>
                <c:pt idx="7283">
                  <c:v>43190.499999982334</c:v>
                </c:pt>
                <c:pt idx="7284">
                  <c:v>43190.541666648998</c:v>
                </c:pt>
                <c:pt idx="7285">
                  <c:v>43190.583333315662</c:v>
                </c:pt>
                <c:pt idx="7286">
                  <c:v>43190.624999982327</c:v>
                </c:pt>
                <c:pt idx="7287">
                  <c:v>43190.666666648991</c:v>
                </c:pt>
                <c:pt idx="7288">
                  <c:v>43190.708333315655</c:v>
                </c:pt>
                <c:pt idx="7289">
                  <c:v>43190.749999982319</c:v>
                </c:pt>
                <c:pt idx="7290">
                  <c:v>43190.791666648984</c:v>
                </c:pt>
                <c:pt idx="7291">
                  <c:v>43190.833333315648</c:v>
                </c:pt>
                <c:pt idx="7292">
                  <c:v>43190.874999982312</c:v>
                </c:pt>
                <c:pt idx="7293">
                  <c:v>43190.916666648976</c:v>
                </c:pt>
                <c:pt idx="7294">
                  <c:v>43190.958333315641</c:v>
                </c:pt>
                <c:pt idx="7295">
                  <c:v>43190.999999982305</c:v>
                </c:pt>
                <c:pt idx="7296">
                  <c:v>43191.041666648969</c:v>
                </c:pt>
                <c:pt idx="7297">
                  <c:v>43191.083333315633</c:v>
                </c:pt>
                <c:pt idx="7298">
                  <c:v>43191.124999982298</c:v>
                </c:pt>
                <c:pt idx="7299">
                  <c:v>43191.166666648962</c:v>
                </c:pt>
                <c:pt idx="7300">
                  <c:v>43191.208333315626</c:v>
                </c:pt>
                <c:pt idx="7301">
                  <c:v>43191.24999998229</c:v>
                </c:pt>
                <c:pt idx="7302">
                  <c:v>43191.291666648955</c:v>
                </c:pt>
                <c:pt idx="7303">
                  <c:v>43191.333333315619</c:v>
                </c:pt>
                <c:pt idx="7304">
                  <c:v>43191.374999982283</c:v>
                </c:pt>
                <c:pt idx="7305">
                  <c:v>43191.416666648947</c:v>
                </c:pt>
                <c:pt idx="7306">
                  <c:v>43191.458333315612</c:v>
                </c:pt>
                <c:pt idx="7307">
                  <c:v>43191.499999982276</c:v>
                </c:pt>
                <c:pt idx="7308">
                  <c:v>43191.54166664894</c:v>
                </c:pt>
                <c:pt idx="7309">
                  <c:v>43191.583333315604</c:v>
                </c:pt>
                <c:pt idx="7310">
                  <c:v>43191.624999982268</c:v>
                </c:pt>
                <c:pt idx="7311">
                  <c:v>43191.666666648933</c:v>
                </c:pt>
                <c:pt idx="7312">
                  <c:v>43191.708333315597</c:v>
                </c:pt>
                <c:pt idx="7313">
                  <c:v>43191.749999982261</c:v>
                </c:pt>
                <c:pt idx="7314">
                  <c:v>43191.791666648925</c:v>
                </c:pt>
                <c:pt idx="7315">
                  <c:v>43191.83333331559</c:v>
                </c:pt>
                <c:pt idx="7316">
                  <c:v>43191.874999982254</c:v>
                </c:pt>
                <c:pt idx="7317">
                  <c:v>43191.916666648918</c:v>
                </c:pt>
                <c:pt idx="7318">
                  <c:v>43191.958333315582</c:v>
                </c:pt>
                <c:pt idx="7319">
                  <c:v>43191.999999982247</c:v>
                </c:pt>
                <c:pt idx="7320">
                  <c:v>43192.041666648911</c:v>
                </c:pt>
                <c:pt idx="7321">
                  <c:v>43192.083333315575</c:v>
                </c:pt>
                <c:pt idx="7322">
                  <c:v>43192.124999982239</c:v>
                </c:pt>
                <c:pt idx="7323">
                  <c:v>43192.166666648904</c:v>
                </c:pt>
                <c:pt idx="7324">
                  <c:v>43192.208333315568</c:v>
                </c:pt>
                <c:pt idx="7325">
                  <c:v>43192.249999982232</c:v>
                </c:pt>
                <c:pt idx="7326">
                  <c:v>43192.291666648896</c:v>
                </c:pt>
                <c:pt idx="7327">
                  <c:v>43192.333333315561</c:v>
                </c:pt>
                <c:pt idx="7328">
                  <c:v>43192.374999982225</c:v>
                </c:pt>
                <c:pt idx="7329">
                  <c:v>43192.416666648889</c:v>
                </c:pt>
                <c:pt idx="7330">
                  <c:v>43192.458333315553</c:v>
                </c:pt>
                <c:pt idx="7331">
                  <c:v>43192.499999982218</c:v>
                </c:pt>
                <c:pt idx="7332">
                  <c:v>43192.541666648882</c:v>
                </c:pt>
                <c:pt idx="7333">
                  <c:v>43192.583333315546</c:v>
                </c:pt>
                <c:pt idx="7334">
                  <c:v>43192.62499998221</c:v>
                </c:pt>
                <c:pt idx="7335">
                  <c:v>43192.666666648875</c:v>
                </c:pt>
                <c:pt idx="7336">
                  <c:v>43192.708333315539</c:v>
                </c:pt>
                <c:pt idx="7337">
                  <c:v>43192.749999982203</c:v>
                </c:pt>
                <c:pt idx="7338">
                  <c:v>43192.791666648867</c:v>
                </c:pt>
                <c:pt idx="7339">
                  <c:v>43192.833333315531</c:v>
                </c:pt>
                <c:pt idx="7340">
                  <c:v>43192.874999982196</c:v>
                </c:pt>
                <c:pt idx="7341">
                  <c:v>43192.91666664886</c:v>
                </c:pt>
                <c:pt idx="7342">
                  <c:v>43192.958333315524</c:v>
                </c:pt>
                <c:pt idx="7343">
                  <c:v>43192.999999982188</c:v>
                </c:pt>
                <c:pt idx="7344">
                  <c:v>43193.041666648853</c:v>
                </c:pt>
                <c:pt idx="7345">
                  <c:v>43193.083333315517</c:v>
                </c:pt>
                <c:pt idx="7346">
                  <c:v>43193.124999982181</c:v>
                </c:pt>
                <c:pt idx="7347">
                  <c:v>43193.166666648845</c:v>
                </c:pt>
                <c:pt idx="7348">
                  <c:v>43193.20833331551</c:v>
                </c:pt>
                <c:pt idx="7349">
                  <c:v>43193.249999982174</c:v>
                </c:pt>
                <c:pt idx="7350">
                  <c:v>43193.291666648838</c:v>
                </c:pt>
                <c:pt idx="7351">
                  <c:v>43193.333333315502</c:v>
                </c:pt>
                <c:pt idx="7352">
                  <c:v>43193.374999982167</c:v>
                </c:pt>
                <c:pt idx="7353">
                  <c:v>43193.416666648831</c:v>
                </c:pt>
                <c:pt idx="7354">
                  <c:v>43193.458333315495</c:v>
                </c:pt>
                <c:pt idx="7355">
                  <c:v>43193.499999982159</c:v>
                </c:pt>
                <c:pt idx="7356">
                  <c:v>43193.541666648824</c:v>
                </c:pt>
                <c:pt idx="7357">
                  <c:v>43193.583333315488</c:v>
                </c:pt>
                <c:pt idx="7358">
                  <c:v>43193.624999982152</c:v>
                </c:pt>
                <c:pt idx="7359">
                  <c:v>43193.666666648816</c:v>
                </c:pt>
                <c:pt idx="7360">
                  <c:v>43193.708333315481</c:v>
                </c:pt>
                <c:pt idx="7361">
                  <c:v>43193.749999982145</c:v>
                </c:pt>
                <c:pt idx="7362">
                  <c:v>43193.791666648809</c:v>
                </c:pt>
                <c:pt idx="7363">
                  <c:v>43193.833333315473</c:v>
                </c:pt>
                <c:pt idx="7364">
                  <c:v>43193.874999982138</c:v>
                </c:pt>
                <c:pt idx="7365">
                  <c:v>43193.916666648802</c:v>
                </c:pt>
                <c:pt idx="7366">
                  <c:v>43193.958333315466</c:v>
                </c:pt>
                <c:pt idx="7367">
                  <c:v>43193.99999998213</c:v>
                </c:pt>
                <c:pt idx="7368">
                  <c:v>43194.041666648794</c:v>
                </c:pt>
                <c:pt idx="7369">
                  <c:v>43194.083333315459</c:v>
                </c:pt>
                <c:pt idx="7370">
                  <c:v>43194.124999982123</c:v>
                </c:pt>
                <c:pt idx="7371">
                  <c:v>43194.166666648787</c:v>
                </c:pt>
                <c:pt idx="7372">
                  <c:v>43194.208333315451</c:v>
                </c:pt>
                <c:pt idx="7373">
                  <c:v>43194.249999982116</c:v>
                </c:pt>
                <c:pt idx="7374">
                  <c:v>43194.29166664878</c:v>
                </c:pt>
                <c:pt idx="7375">
                  <c:v>43194.333333315444</c:v>
                </c:pt>
                <c:pt idx="7376">
                  <c:v>43194.374999982108</c:v>
                </c:pt>
                <c:pt idx="7377">
                  <c:v>43194.416666648773</c:v>
                </c:pt>
                <c:pt idx="7378">
                  <c:v>43194.458333315437</c:v>
                </c:pt>
                <c:pt idx="7379">
                  <c:v>43194.499999982101</c:v>
                </c:pt>
                <c:pt idx="7380">
                  <c:v>43194.541666648765</c:v>
                </c:pt>
                <c:pt idx="7381">
                  <c:v>43194.58333331543</c:v>
                </c:pt>
                <c:pt idx="7382">
                  <c:v>43194.624999982094</c:v>
                </c:pt>
                <c:pt idx="7383">
                  <c:v>43194.666666648758</c:v>
                </c:pt>
                <c:pt idx="7384">
                  <c:v>43194.708333315422</c:v>
                </c:pt>
                <c:pt idx="7385">
                  <c:v>43194.749999982087</c:v>
                </c:pt>
                <c:pt idx="7386">
                  <c:v>43194.791666648751</c:v>
                </c:pt>
                <c:pt idx="7387">
                  <c:v>43194.833333315415</c:v>
                </c:pt>
                <c:pt idx="7388">
                  <c:v>43194.874999982079</c:v>
                </c:pt>
                <c:pt idx="7389">
                  <c:v>43194.916666648744</c:v>
                </c:pt>
                <c:pt idx="7390">
                  <c:v>43194.958333315408</c:v>
                </c:pt>
                <c:pt idx="7391">
                  <c:v>43194.999999982072</c:v>
                </c:pt>
                <c:pt idx="7392">
                  <c:v>43195.041666648736</c:v>
                </c:pt>
                <c:pt idx="7393">
                  <c:v>43195.083333315401</c:v>
                </c:pt>
                <c:pt idx="7394">
                  <c:v>43195.124999982065</c:v>
                </c:pt>
                <c:pt idx="7395">
                  <c:v>43195.166666648729</c:v>
                </c:pt>
                <c:pt idx="7396">
                  <c:v>43195.208333315393</c:v>
                </c:pt>
                <c:pt idx="7397">
                  <c:v>43195.249999982057</c:v>
                </c:pt>
                <c:pt idx="7398">
                  <c:v>43195.291666648722</c:v>
                </c:pt>
                <c:pt idx="7399">
                  <c:v>43195.333333315386</c:v>
                </c:pt>
                <c:pt idx="7400">
                  <c:v>43195.37499998205</c:v>
                </c:pt>
                <c:pt idx="7401">
                  <c:v>43195.416666648714</c:v>
                </c:pt>
                <c:pt idx="7402">
                  <c:v>43195.458333315379</c:v>
                </c:pt>
                <c:pt idx="7403">
                  <c:v>43195.499999982043</c:v>
                </c:pt>
                <c:pt idx="7404">
                  <c:v>43195.541666648707</c:v>
                </c:pt>
                <c:pt idx="7405">
                  <c:v>43195.583333315371</c:v>
                </c:pt>
                <c:pt idx="7406">
                  <c:v>43195.624999982036</c:v>
                </c:pt>
                <c:pt idx="7407">
                  <c:v>43195.6666666487</c:v>
                </c:pt>
                <c:pt idx="7408">
                  <c:v>43195.708333315364</c:v>
                </c:pt>
                <c:pt idx="7409">
                  <c:v>43195.749999982028</c:v>
                </c:pt>
                <c:pt idx="7410">
                  <c:v>43195.791666648693</c:v>
                </c:pt>
                <c:pt idx="7411">
                  <c:v>43195.833333315357</c:v>
                </c:pt>
                <c:pt idx="7412">
                  <c:v>43195.874999982021</c:v>
                </c:pt>
                <c:pt idx="7413">
                  <c:v>43195.916666648685</c:v>
                </c:pt>
                <c:pt idx="7414">
                  <c:v>43195.95833331535</c:v>
                </c:pt>
                <c:pt idx="7415">
                  <c:v>43195.999999982014</c:v>
                </c:pt>
                <c:pt idx="7416">
                  <c:v>43196.041666648678</c:v>
                </c:pt>
                <c:pt idx="7417">
                  <c:v>43196.083333315342</c:v>
                </c:pt>
                <c:pt idx="7418">
                  <c:v>43196.124999982007</c:v>
                </c:pt>
                <c:pt idx="7419">
                  <c:v>43196.166666648671</c:v>
                </c:pt>
                <c:pt idx="7420">
                  <c:v>43196.208333315335</c:v>
                </c:pt>
                <c:pt idx="7421">
                  <c:v>43196.249999981999</c:v>
                </c:pt>
                <c:pt idx="7422">
                  <c:v>43196.291666648664</c:v>
                </c:pt>
                <c:pt idx="7423">
                  <c:v>43196.333333315328</c:v>
                </c:pt>
                <c:pt idx="7424">
                  <c:v>43196.374999981992</c:v>
                </c:pt>
                <c:pt idx="7425">
                  <c:v>43196.416666648656</c:v>
                </c:pt>
                <c:pt idx="7426">
                  <c:v>43196.45833331532</c:v>
                </c:pt>
                <c:pt idx="7427">
                  <c:v>43196.499999981985</c:v>
                </c:pt>
                <c:pt idx="7428">
                  <c:v>43196.541666648649</c:v>
                </c:pt>
                <c:pt idx="7429">
                  <c:v>43196.583333315313</c:v>
                </c:pt>
                <c:pt idx="7430">
                  <c:v>43196.624999981977</c:v>
                </c:pt>
                <c:pt idx="7431">
                  <c:v>43196.666666648642</c:v>
                </c:pt>
                <c:pt idx="7432">
                  <c:v>43196.708333315306</c:v>
                </c:pt>
                <c:pt idx="7433">
                  <c:v>43196.74999998197</c:v>
                </c:pt>
                <c:pt idx="7434">
                  <c:v>43196.791666648634</c:v>
                </c:pt>
                <c:pt idx="7435">
                  <c:v>43196.833333315299</c:v>
                </c:pt>
                <c:pt idx="7436">
                  <c:v>43196.874999981963</c:v>
                </c:pt>
                <c:pt idx="7437">
                  <c:v>43196.916666648627</c:v>
                </c:pt>
                <c:pt idx="7438">
                  <c:v>43196.958333315291</c:v>
                </c:pt>
                <c:pt idx="7439">
                  <c:v>43196.999999981956</c:v>
                </c:pt>
                <c:pt idx="7440">
                  <c:v>43197.04166664862</c:v>
                </c:pt>
                <c:pt idx="7441">
                  <c:v>43197.083333315284</c:v>
                </c:pt>
                <c:pt idx="7442">
                  <c:v>43197.124999981948</c:v>
                </c:pt>
                <c:pt idx="7443">
                  <c:v>43197.166666648613</c:v>
                </c:pt>
                <c:pt idx="7444">
                  <c:v>43197.208333315277</c:v>
                </c:pt>
                <c:pt idx="7445">
                  <c:v>43197.249999981941</c:v>
                </c:pt>
                <c:pt idx="7446">
                  <c:v>43197.291666648605</c:v>
                </c:pt>
                <c:pt idx="7447">
                  <c:v>43197.33333331527</c:v>
                </c:pt>
                <c:pt idx="7448">
                  <c:v>43197.374999981934</c:v>
                </c:pt>
                <c:pt idx="7449">
                  <c:v>43197.416666648598</c:v>
                </c:pt>
                <c:pt idx="7450">
                  <c:v>43197.458333315262</c:v>
                </c:pt>
                <c:pt idx="7451">
                  <c:v>43197.499999981927</c:v>
                </c:pt>
                <c:pt idx="7452">
                  <c:v>43197.541666648591</c:v>
                </c:pt>
                <c:pt idx="7453">
                  <c:v>43197.583333315255</c:v>
                </c:pt>
                <c:pt idx="7454">
                  <c:v>43197.624999981919</c:v>
                </c:pt>
                <c:pt idx="7455">
                  <c:v>43197.666666648583</c:v>
                </c:pt>
                <c:pt idx="7456">
                  <c:v>43197.708333315248</c:v>
                </c:pt>
                <c:pt idx="7457">
                  <c:v>43197.749999981912</c:v>
                </c:pt>
                <c:pt idx="7458">
                  <c:v>43197.791666648576</c:v>
                </c:pt>
                <c:pt idx="7459">
                  <c:v>43197.83333331524</c:v>
                </c:pt>
                <c:pt idx="7460">
                  <c:v>43197.874999981905</c:v>
                </c:pt>
                <c:pt idx="7461">
                  <c:v>43197.916666648569</c:v>
                </c:pt>
                <c:pt idx="7462">
                  <c:v>43197.958333315233</c:v>
                </c:pt>
                <c:pt idx="7463">
                  <c:v>43197.999999981897</c:v>
                </c:pt>
                <c:pt idx="7464">
                  <c:v>43198.041666648562</c:v>
                </c:pt>
                <c:pt idx="7465">
                  <c:v>43198.083333315226</c:v>
                </c:pt>
                <c:pt idx="7466">
                  <c:v>43198.12499998189</c:v>
                </c:pt>
                <c:pt idx="7467">
                  <c:v>43198.166666648554</c:v>
                </c:pt>
                <c:pt idx="7468">
                  <c:v>43198.208333315219</c:v>
                </c:pt>
                <c:pt idx="7469">
                  <c:v>43198.249999981883</c:v>
                </c:pt>
                <c:pt idx="7470">
                  <c:v>43198.291666648547</c:v>
                </c:pt>
                <c:pt idx="7471">
                  <c:v>43198.333333315211</c:v>
                </c:pt>
                <c:pt idx="7472">
                  <c:v>43198.374999981876</c:v>
                </c:pt>
                <c:pt idx="7473">
                  <c:v>43198.41666664854</c:v>
                </c:pt>
                <c:pt idx="7474">
                  <c:v>43198.458333315204</c:v>
                </c:pt>
                <c:pt idx="7475">
                  <c:v>43198.499999981868</c:v>
                </c:pt>
                <c:pt idx="7476">
                  <c:v>43198.541666648533</c:v>
                </c:pt>
                <c:pt idx="7477">
                  <c:v>43198.583333315197</c:v>
                </c:pt>
                <c:pt idx="7478">
                  <c:v>43198.624999981861</c:v>
                </c:pt>
                <c:pt idx="7479">
                  <c:v>43198.666666648525</c:v>
                </c:pt>
                <c:pt idx="7480">
                  <c:v>43198.70833331519</c:v>
                </c:pt>
                <c:pt idx="7481">
                  <c:v>43198.749999981854</c:v>
                </c:pt>
                <c:pt idx="7482">
                  <c:v>43198.791666648518</c:v>
                </c:pt>
                <c:pt idx="7483">
                  <c:v>43198.833333315182</c:v>
                </c:pt>
                <c:pt idx="7484">
                  <c:v>43198.874999981846</c:v>
                </c:pt>
                <c:pt idx="7485">
                  <c:v>43198.916666648511</c:v>
                </c:pt>
                <c:pt idx="7486">
                  <c:v>43198.958333315175</c:v>
                </c:pt>
                <c:pt idx="7487">
                  <c:v>43198.999999981839</c:v>
                </c:pt>
                <c:pt idx="7488">
                  <c:v>43199.041666648503</c:v>
                </c:pt>
                <c:pt idx="7489">
                  <c:v>43199.083333315168</c:v>
                </c:pt>
                <c:pt idx="7490">
                  <c:v>43199.124999981832</c:v>
                </c:pt>
                <c:pt idx="7491">
                  <c:v>43199.166666648496</c:v>
                </c:pt>
                <c:pt idx="7492">
                  <c:v>43199.20833331516</c:v>
                </c:pt>
                <c:pt idx="7493">
                  <c:v>43199.249999981825</c:v>
                </c:pt>
                <c:pt idx="7494">
                  <c:v>43199.291666648489</c:v>
                </c:pt>
                <c:pt idx="7495">
                  <c:v>43199.333333315153</c:v>
                </c:pt>
                <c:pt idx="7496">
                  <c:v>43199.374999981817</c:v>
                </c:pt>
                <c:pt idx="7497">
                  <c:v>43199.416666648482</c:v>
                </c:pt>
                <c:pt idx="7498">
                  <c:v>43199.458333315146</c:v>
                </c:pt>
                <c:pt idx="7499">
                  <c:v>43199.49999998181</c:v>
                </c:pt>
                <c:pt idx="7500">
                  <c:v>43199.541666648474</c:v>
                </c:pt>
                <c:pt idx="7501">
                  <c:v>43199.583333315139</c:v>
                </c:pt>
                <c:pt idx="7502">
                  <c:v>43199.624999981803</c:v>
                </c:pt>
                <c:pt idx="7503">
                  <c:v>43199.666666648467</c:v>
                </c:pt>
                <c:pt idx="7504">
                  <c:v>43199.708333315131</c:v>
                </c:pt>
                <c:pt idx="7505">
                  <c:v>43199.749999981796</c:v>
                </c:pt>
                <c:pt idx="7506">
                  <c:v>43199.79166664846</c:v>
                </c:pt>
                <c:pt idx="7507">
                  <c:v>43199.833333315124</c:v>
                </c:pt>
                <c:pt idx="7508">
                  <c:v>43199.874999981788</c:v>
                </c:pt>
                <c:pt idx="7509">
                  <c:v>43199.916666648453</c:v>
                </c:pt>
                <c:pt idx="7510">
                  <c:v>43199.958333315117</c:v>
                </c:pt>
                <c:pt idx="7511">
                  <c:v>43199.999999981781</c:v>
                </c:pt>
                <c:pt idx="7512">
                  <c:v>43200.041666648445</c:v>
                </c:pt>
                <c:pt idx="7513">
                  <c:v>43200.083333315109</c:v>
                </c:pt>
                <c:pt idx="7514">
                  <c:v>43200.124999981774</c:v>
                </c:pt>
                <c:pt idx="7515">
                  <c:v>43200.166666648438</c:v>
                </c:pt>
                <c:pt idx="7516">
                  <c:v>43200.208333315102</c:v>
                </c:pt>
                <c:pt idx="7517">
                  <c:v>43200.249999981766</c:v>
                </c:pt>
                <c:pt idx="7518">
                  <c:v>43200.291666648431</c:v>
                </c:pt>
                <c:pt idx="7519">
                  <c:v>43200.333333315095</c:v>
                </c:pt>
                <c:pt idx="7520">
                  <c:v>43200.374999981759</c:v>
                </c:pt>
                <c:pt idx="7521">
                  <c:v>43200.416666648423</c:v>
                </c:pt>
                <c:pt idx="7522">
                  <c:v>43200.458333315088</c:v>
                </c:pt>
                <c:pt idx="7523">
                  <c:v>43200.499999981752</c:v>
                </c:pt>
                <c:pt idx="7524">
                  <c:v>43200.541666648416</c:v>
                </c:pt>
                <c:pt idx="7525">
                  <c:v>43200.58333331508</c:v>
                </c:pt>
                <c:pt idx="7526">
                  <c:v>43200.624999981745</c:v>
                </c:pt>
                <c:pt idx="7527">
                  <c:v>43200.666666648409</c:v>
                </c:pt>
                <c:pt idx="7528">
                  <c:v>43200.708333315073</c:v>
                </c:pt>
                <c:pt idx="7529">
                  <c:v>43200.749999981737</c:v>
                </c:pt>
                <c:pt idx="7530">
                  <c:v>43200.791666648402</c:v>
                </c:pt>
                <c:pt idx="7531">
                  <c:v>43200.833333315066</c:v>
                </c:pt>
                <c:pt idx="7532">
                  <c:v>43200.87499998173</c:v>
                </c:pt>
                <c:pt idx="7533">
                  <c:v>43200.916666648394</c:v>
                </c:pt>
                <c:pt idx="7534">
                  <c:v>43200.958333315059</c:v>
                </c:pt>
                <c:pt idx="7535">
                  <c:v>43200.999999981723</c:v>
                </c:pt>
                <c:pt idx="7536">
                  <c:v>43201.041666648387</c:v>
                </c:pt>
                <c:pt idx="7537">
                  <c:v>43201.083333315051</c:v>
                </c:pt>
                <c:pt idx="7538">
                  <c:v>43201.124999981716</c:v>
                </c:pt>
                <c:pt idx="7539">
                  <c:v>43201.16666664838</c:v>
                </c:pt>
                <c:pt idx="7540">
                  <c:v>43201.208333315044</c:v>
                </c:pt>
                <c:pt idx="7541">
                  <c:v>43201.249999981708</c:v>
                </c:pt>
                <c:pt idx="7542">
                  <c:v>43201.291666648372</c:v>
                </c:pt>
                <c:pt idx="7543">
                  <c:v>43201.333333315037</c:v>
                </c:pt>
                <c:pt idx="7544">
                  <c:v>43201.374999981701</c:v>
                </c:pt>
                <c:pt idx="7545">
                  <c:v>43201.416666648365</c:v>
                </c:pt>
                <c:pt idx="7546">
                  <c:v>43201.458333315029</c:v>
                </c:pt>
                <c:pt idx="7547">
                  <c:v>43201.499999981694</c:v>
                </c:pt>
                <c:pt idx="7548">
                  <c:v>43201.541666648358</c:v>
                </c:pt>
                <c:pt idx="7549">
                  <c:v>43201.583333315022</c:v>
                </c:pt>
                <c:pt idx="7550">
                  <c:v>43201.624999981686</c:v>
                </c:pt>
                <c:pt idx="7551">
                  <c:v>43201.666666648351</c:v>
                </c:pt>
                <c:pt idx="7552">
                  <c:v>43201.708333315015</c:v>
                </c:pt>
                <c:pt idx="7553">
                  <c:v>43201.749999981679</c:v>
                </c:pt>
                <c:pt idx="7554">
                  <c:v>43201.791666648343</c:v>
                </c:pt>
                <c:pt idx="7555">
                  <c:v>43201.833333315008</c:v>
                </c:pt>
                <c:pt idx="7556">
                  <c:v>43201.874999981672</c:v>
                </c:pt>
                <c:pt idx="7557">
                  <c:v>43201.916666648336</c:v>
                </c:pt>
                <c:pt idx="7558">
                  <c:v>43201.958333315</c:v>
                </c:pt>
                <c:pt idx="7559">
                  <c:v>43201.999999981665</c:v>
                </c:pt>
                <c:pt idx="7560">
                  <c:v>43202.041666648329</c:v>
                </c:pt>
                <c:pt idx="7561">
                  <c:v>43202.083333314993</c:v>
                </c:pt>
                <c:pt idx="7562">
                  <c:v>43202.124999981657</c:v>
                </c:pt>
                <c:pt idx="7563">
                  <c:v>43202.166666648322</c:v>
                </c:pt>
                <c:pt idx="7564">
                  <c:v>43202.208333314986</c:v>
                </c:pt>
                <c:pt idx="7565">
                  <c:v>43202.24999998165</c:v>
                </c:pt>
                <c:pt idx="7566">
                  <c:v>43202.291666648314</c:v>
                </c:pt>
                <c:pt idx="7567">
                  <c:v>43202.333333314979</c:v>
                </c:pt>
                <c:pt idx="7568">
                  <c:v>43202.374999981643</c:v>
                </c:pt>
                <c:pt idx="7569">
                  <c:v>43202.416666648307</c:v>
                </c:pt>
                <c:pt idx="7570">
                  <c:v>43202.458333314971</c:v>
                </c:pt>
                <c:pt idx="7571">
                  <c:v>43202.499999981635</c:v>
                </c:pt>
                <c:pt idx="7572">
                  <c:v>43202.5416666483</c:v>
                </c:pt>
                <c:pt idx="7573">
                  <c:v>43202.583333314964</c:v>
                </c:pt>
                <c:pt idx="7574">
                  <c:v>43202.624999981628</c:v>
                </c:pt>
                <c:pt idx="7575">
                  <c:v>43202.666666648292</c:v>
                </c:pt>
                <c:pt idx="7576">
                  <c:v>43202.708333314957</c:v>
                </c:pt>
                <c:pt idx="7577">
                  <c:v>43202.749999981621</c:v>
                </c:pt>
                <c:pt idx="7578">
                  <c:v>43202.791666648285</c:v>
                </c:pt>
                <c:pt idx="7579">
                  <c:v>43202.833333314949</c:v>
                </c:pt>
                <c:pt idx="7580">
                  <c:v>43202.874999981614</c:v>
                </c:pt>
                <c:pt idx="7581">
                  <c:v>43202.916666648278</c:v>
                </c:pt>
                <c:pt idx="7582">
                  <c:v>43202.958333314942</c:v>
                </c:pt>
                <c:pt idx="7583">
                  <c:v>43202.999999981606</c:v>
                </c:pt>
                <c:pt idx="7584">
                  <c:v>43203.041666648271</c:v>
                </c:pt>
                <c:pt idx="7585">
                  <c:v>43203.083333314935</c:v>
                </c:pt>
                <c:pt idx="7586">
                  <c:v>43203.124999981599</c:v>
                </c:pt>
                <c:pt idx="7587">
                  <c:v>43203.166666648263</c:v>
                </c:pt>
                <c:pt idx="7588">
                  <c:v>43203.208333314928</c:v>
                </c:pt>
                <c:pt idx="7589">
                  <c:v>43203.249999981592</c:v>
                </c:pt>
                <c:pt idx="7590">
                  <c:v>43203.291666648256</c:v>
                </c:pt>
                <c:pt idx="7591">
                  <c:v>43203.33333331492</c:v>
                </c:pt>
                <c:pt idx="7592">
                  <c:v>43203.374999981585</c:v>
                </c:pt>
                <c:pt idx="7593">
                  <c:v>43203.416666648249</c:v>
                </c:pt>
                <c:pt idx="7594">
                  <c:v>43203.458333314913</c:v>
                </c:pt>
                <c:pt idx="7595">
                  <c:v>43203.499999981577</c:v>
                </c:pt>
                <c:pt idx="7596">
                  <c:v>43203.541666648242</c:v>
                </c:pt>
                <c:pt idx="7597">
                  <c:v>43203.583333314906</c:v>
                </c:pt>
                <c:pt idx="7598">
                  <c:v>43203.62499998157</c:v>
                </c:pt>
                <c:pt idx="7599">
                  <c:v>43203.666666648234</c:v>
                </c:pt>
                <c:pt idx="7600">
                  <c:v>43203.708333314898</c:v>
                </c:pt>
                <c:pt idx="7601">
                  <c:v>43203.749999981563</c:v>
                </c:pt>
                <c:pt idx="7602">
                  <c:v>43203.791666648227</c:v>
                </c:pt>
                <c:pt idx="7603">
                  <c:v>43203.833333314891</c:v>
                </c:pt>
                <c:pt idx="7604">
                  <c:v>43203.874999981555</c:v>
                </c:pt>
                <c:pt idx="7605">
                  <c:v>43203.91666664822</c:v>
                </c:pt>
                <c:pt idx="7606">
                  <c:v>43203.958333314884</c:v>
                </c:pt>
                <c:pt idx="7607">
                  <c:v>43203.999999981548</c:v>
                </c:pt>
                <c:pt idx="7608">
                  <c:v>43204.041666648212</c:v>
                </c:pt>
                <c:pt idx="7609">
                  <c:v>43204.083333314877</c:v>
                </c:pt>
                <c:pt idx="7610">
                  <c:v>43204.124999981541</c:v>
                </c:pt>
                <c:pt idx="7611">
                  <c:v>43204.166666648205</c:v>
                </c:pt>
                <c:pt idx="7612">
                  <c:v>43204.208333314869</c:v>
                </c:pt>
                <c:pt idx="7613">
                  <c:v>43204.249999981534</c:v>
                </c:pt>
                <c:pt idx="7614">
                  <c:v>43204.291666648198</c:v>
                </c:pt>
                <c:pt idx="7615">
                  <c:v>43204.333333314862</c:v>
                </c:pt>
                <c:pt idx="7616">
                  <c:v>43204.374999981526</c:v>
                </c:pt>
                <c:pt idx="7617">
                  <c:v>43204.416666648191</c:v>
                </c:pt>
                <c:pt idx="7618">
                  <c:v>43204.458333314855</c:v>
                </c:pt>
                <c:pt idx="7619">
                  <c:v>43204.499999981519</c:v>
                </c:pt>
                <c:pt idx="7620">
                  <c:v>43204.541666648183</c:v>
                </c:pt>
                <c:pt idx="7621">
                  <c:v>43204.583333314848</c:v>
                </c:pt>
                <c:pt idx="7622">
                  <c:v>43204.624999981512</c:v>
                </c:pt>
                <c:pt idx="7623">
                  <c:v>43204.666666648176</c:v>
                </c:pt>
                <c:pt idx="7624">
                  <c:v>43204.70833331484</c:v>
                </c:pt>
                <c:pt idx="7625">
                  <c:v>43204.749999981505</c:v>
                </c:pt>
                <c:pt idx="7626">
                  <c:v>43204.791666648169</c:v>
                </c:pt>
                <c:pt idx="7627">
                  <c:v>43204.833333314833</c:v>
                </c:pt>
                <c:pt idx="7628">
                  <c:v>43204.874999981497</c:v>
                </c:pt>
                <c:pt idx="7629">
                  <c:v>43204.916666648161</c:v>
                </c:pt>
                <c:pt idx="7630">
                  <c:v>43204.958333314826</c:v>
                </c:pt>
                <c:pt idx="7631">
                  <c:v>43204.99999998149</c:v>
                </c:pt>
                <c:pt idx="7632">
                  <c:v>43205.041666648154</c:v>
                </c:pt>
                <c:pt idx="7633">
                  <c:v>43205.083333314818</c:v>
                </c:pt>
                <c:pt idx="7634">
                  <c:v>43205.124999981483</c:v>
                </c:pt>
                <c:pt idx="7635">
                  <c:v>43205.166666648147</c:v>
                </c:pt>
                <c:pt idx="7636">
                  <c:v>43205.208333314811</c:v>
                </c:pt>
                <c:pt idx="7637">
                  <c:v>43205.249999981475</c:v>
                </c:pt>
                <c:pt idx="7638">
                  <c:v>43205.29166664814</c:v>
                </c:pt>
                <c:pt idx="7639">
                  <c:v>43205.333333314804</c:v>
                </c:pt>
                <c:pt idx="7640">
                  <c:v>43205.374999981468</c:v>
                </c:pt>
                <c:pt idx="7641">
                  <c:v>43205.416666648132</c:v>
                </c:pt>
                <c:pt idx="7642">
                  <c:v>43205.458333314797</c:v>
                </c:pt>
                <c:pt idx="7643">
                  <c:v>43205.499999981461</c:v>
                </c:pt>
                <c:pt idx="7644">
                  <c:v>43205.541666648125</c:v>
                </c:pt>
                <c:pt idx="7645">
                  <c:v>43205.583333314789</c:v>
                </c:pt>
                <c:pt idx="7646">
                  <c:v>43205.624999981454</c:v>
                </c:pt>
                <c:pt idx="7647">
                  <c:v>43205.666666648118</c:v>
                </c:pt>
                <c:pt idx="7648">
                  <c:v>43205.708333314782</c:v>
                </c:pt>
                <c:pt idx="7649">
                  <c:v>43205.749999981446</c:v>
                </c:pt>
                <c:pt idx="7650">
                  <c:v>43205.791666648111</c:v>
                </c:pt>
                <c:pt idx="7651">
                  <c:v>43205.833333314775</c:v>
                </c:pt>
                <c:pt idx="7652">
                  <c:v>43205.874999981439</c:v>
                </c:pt>
                <c:pt idx="7653">
                  <c:v>43205.916666648103</c:v>
                </c:pt>
                <c:pt idx="7654">
                  <c:v>43205.958333314768</c:v>
                </c:pt>
                <c:pt idx="7655">
                  <c:v>43205.999999981432</c:v>
                </c:pt>
                <c:pt idx="7656">
                  <c:v>43206.041666648096</c:v>
                </c:pt>
                <c:pt idx="7657">
                  <c:v>43206.08333331476</c:v>
                </c:pt>
                <c:pt idx="7658">
                  <c:v>43206.124999981424</c:v>
                </c:pt>
                <c:pt idx="7659">
                  <c:v>43206.166666648089</c:v>
                </c:pt>
                <c:pt idx="7660">
                  <c:v>43206.208333314753</c:v>
                </c:pt>
                <c:pt idx="7661">
                  <c:v>43206.249999981417</c:v>
                </c:pt>
                <c:pt idx="7662">
                  <c:v>43206.291666648081</c:v>
                </c:pt>
                <c:pt idx="7663">
                  <c:v>43206.333333314746</c:v>
                </c:pt>
                <c:pt idx="7664">
                  <c:v>43206.37499998141</c:v>
                </c:pt>
                <c:pt idx="7665">
                  <c:v>43206.416666648074</c:v>
                </c:pt>
                <c:pt idx="7666">
                  <c:v>43206.458333314738</c:v>
                </c:pt>
                <c:pt idx="7667">
                  <c:v>43206.499999981403</c:v>
                </c:pt>
                <c:pt idx="7668">
                  <c:v>43206.541666648067</c:v>
                </c:pt>
                <c:pt idx="7669">
                  <c:v>43206.583333314731</c:v>
                </c:pt>
                <c:pt idx="7670">
                  <c:v>43206.624999981395</c:v>
                </c:pt>
                <c:pt idx="7671">
                  <c:v>43206.66666664806</c:v>
                </c:pt>
                <c:pt idx="7672">
                  <c:v>43206.708333314724</c:v>
                </c:pt>
                <c:pt idx="7673">
                  <c:v>43206.749999981388</c:v>
                </c:pt>
                <c:pt idx="7674">
                  <c:v>43206.791666648052</c:v>
                </c:pt>
                <c:pt idx="7675">
                  <c:v>43206.833333314717</c:v>
                </c:pt>
                <c:pt idx="7676">
                  <c:v>43206.874999981381</c:v>
                </c:pt>
                <c:pt idx="7677">
                  <c:v>43206.916666648045</c:v>
                </c:pt>
                <c:pt idx="7678">
                  <c:v>43206.958333314709</c:v>
                </c:pt>
                <c:pt idx="7679">
                  <c:v>43206.999999981374</c:v>
                </c:pt>
                <c:pt idx="7680">
                  <c:v>43207.041666648038</c:v>
                </c:pt>
                <c:pt idx="7681">
                  <c:v>43207.083333314702</c:v>
                </c:pt>
                <c:pt idx="7682">
                  <c:v>43207.124999981366</c:v>
                </c:pt>
                <c:pt idx="7683">
                  <c:v>43207.166666648031</c:v>
                </c:pt>
                <c:pt idx="7684">
                  <c:v>43207.208333314695</c:v>
                </c:pt>
                <c:pt idx="7685">
                  <c:v>43207.249999981359</c:v>
                </c:pt>
                <c:pt idx="7686">
                  <c:v>43207.291666648023</c:v>
                </c:pt>
                <c:pt idx="7687">
                  <c:v>43207.333333314687</c:v>
                </c:pt>
                <c:pt idx="7688">
                  <c:v>43207.374999981352</c:v>
                </c:pt>
                <c:pt idx="7689">
                  <c:v>43207.416666648016</c:v>
                </c:pt>
                <c:pt idx="7690">
                  <c:v>43207.45833331468</c:v>
                </c:pt>
                <c:pt idx="7691">
                  <c:v>43207.499999981344</c:v>
                </c:pt>
                <c:pt idx="7692">
                  <c:v>43207.541666648009</c:v>
                </c:pt>
                <c:pt idx="7693">
                  <c:v>43207.583333314673</c:v>
                </c:pt>
                <c:pt idx="7694">
                  <c:v>43207.624999981337</c:v>
                </c:pt>
                <c:pt idx="7695">
                  <c:v>43207.666666648001</c:v>
                </c:pt>
                <c:pt idx="7696">
                  <c:v>43207.708333314666</c:v>
                </c:pt>
                <c:pt idx="7697">
                  <c:v>43207.74999998133</c:v>
                </c:pt>
                <c:pt idx="7698">
                  <c:v>43207.791666647994</c:v>
                </c:pt>
                <c:pt idx="7699">
                  <c:v>43207.833333314658</c:v>
                </c:pt>
                <c:pt idx="7700">
                  <c:v>43207.874999981323</c:v>
                </c:pt>
                <c:pt idx="7701">
                  <c:v>43207.916666647987</c:v>
                </c:pt>
                <c:pt idx="7702">
                  <c:v>43207.958333314651</c:v>
                </c:pt>
                <c:pt idx="7703">
                  <c:v>43207.999999981315</c:v>
                </c:pt>
                <c:pt idx="7704">
                  <c:v>43208.04166664798</c:v>
                </c:pt>
                <c:pt idx="7705">
                  <c:v>43208.083333314644</c:v>
                </c:pt>
                <c:pt idx="7706">
                  <c:v>43208.124999981308</c:v>
                </c:pt>
                <c:pt idx="7707">
                  <c:v>43208.166666647972</c:v>
                </c:pt>
                <c:pt idx="7708">
                  <c:v>43208.208333314637</c:v>
                </c:pt>
                <c:pt idx="7709">
                  <c:v>43208.249999981301</c:v>
                </c:pt>
                <c:pt idx="7710">
                  <c:v>43208.291666647965</c:v>
                </c:pt>
                <c:pt idx="7711">
                  <c:v>43208.333333314629</c:v>
                </c:pt>
                <c:pt idx="7712">
                  <c:v>43208.374999981294</c:v>
                </c:pt>
                <c:pt idx="7713">
                  <c:v>43208.416666647958</c:v>
                </c:pt>
                <c:pt idx="7714">
                  <c:v>43208.458333314622</c:v>
                </c:pt>
                <c:pt idx="7715">
                  <c:v>43208.499999981286</c:v>
                </c:pt>
                <c:pt idx="7716">
                  <c:v>43208.54166664795</c:v>
                </c:pt>
                <c:pt idx="7717">
                  <c:v>43208.583333314615</c:v>
                </c:pt>
                <c:pt idx="7718">
                  <c:v>43208.624999981279</c:v>
                </c:pt>
                <c:pt idx="7719">
                  <c:v>43208.666666647943</c:v>
                </c:pt>
                <c:pt idx="7720">
                  <c:v>43208.708333314607</c:v>
                </c:pt>
                <c:pt idx="7721">
                  <c:v>43208.749999981272</c:v>
                </c:pt>
                <c:pt idx="7722">
                  <c:v>43208.791666647936</c:v>
                </c:pt>
                <c:pt idx="7723">
                  <c:v>43208.8333333146</c:v>
                </c:pt>
                <c:pt idx="7724">
                  <c:v>43208.874999981264</c:v>
                </c:pt>
                <c:pt idx="7725">
                  <c:v>43208.916666647929</c:v>
                </c:pt>
                <c:pt idx="7726">
                  <c:v>43208.958333314593</c:v>
                </c:pt>
                <c:pt idx="7727">
                  <c:v>43208.999999981257</c:v>
                </c:pt>
                <c:pt idx="7728">
                  <c:v>43209.041666647921</c:v>
                </c:pt>
                <c:pt idx="7729">
                  <c:v>43209.083333314586</c:v>
                </c:pt>
                <c:pt idx="7730">
                  <c:v>43209.12499998125</c:v>
                </c:pt>
                <c:pt idx="7731">
                  <c:v>43209.166666647914</c:v>
                </c:pt>
                <c:pt idx="7732">
                  <c:v>43209.208333314578</c:v>
                </c:pt>
                <c:pt idx="7733">
                  <c:v>43209.249999981243</c:v>
                </c:pt>
                <c:pt idx="7734">
                  <c:v>43209.291666647907</c:v>
                </c:pt>
                <c:pt idx="7735">
                  <c:v>43209.333333314571</c:v>
                </c:pt>
                <c:pt idx="7736">
                  <c:v>43209.374999981235</c:v>
                </c:pt>
                <c:pt idx="7737">
                  <c:v>43209.4166666479</c:v>
                </c:pt>
                <c:pt idx="7738">
                  <c:v>43209.458333314564</c:v>
                </c:pt>
                <c:pt idx="7739">
                  <c:v>43209.499999981228</c:v>
                </c:pt>
                <c:pt idx="7740">
                  <c:v>43209.541666647892</c:v>
                </c:pt>
                <c:pt idx="7741">
                  <c:v>43209.583333314557</c:v>
                </c:pt>
                <c:pt idx="7742">
                  <c:v>43209.624999981221</c:v>
                </c:pt>
                <c:pt idx="7743">
                  <c:v>43209.666666647885</c:v>
                </c:pt>
                <c:pt idx="7744">
                  <c:v>43209.708333314549</c:v>
                </c:pt>
                <c:pt idx="7745">
                  <c:v>43209.749999981213</c:v>
                </c:pt>
                <c:pt idx="7746">
                  <c:v>43209.791666647878</c:v>
                </c:pt>
                <c:pt idx="7747">
                  <c:v>43209.833333314542</c:v>
                </c:pt>
                <c:pt idx="7748">
                  <c:v>43209.874999981206</c:v>
                </c:pt>
                <c:pt idx="7749">
                  <c:v>43209.91666664787</c:v>
                </c:pt>
                <c:pt idx="7750">
                  <c:v>43209.958333314535</c:v>
                </c:pt>
                <c:pt idx="7751">
                  <c:v>43209.999999981199</c:v>
                </c:pt>
                <c:pt idx="7752">
                  <c:v>43210.041666647863</c:v>
                </c:pt>
                <c:pt idx="7753">
                  <c:v>43210.083333314527</c:v>
                </c:pt>
                <c:pt idx="7754">
                  <c:v>43210.124999981192</c:v>
                </c:pt>
                <c:pt idx="7755">
                  <c:v>43210.166666647856</c:v>
                </c:pt>
                <c:pt idx="7756">
                  <c:v>43210.20833331452</c:v>
                </c:pt>
                <c:pt idx="7757">
                  <c:v>43210.249999981184</c:v>
                </c:pt>
                <c:pt idx="7758">
                  <c:v>43210.291666647849</c:v>
                </c:pt>
                <c:pt idx="7759">
                  <c:v>43210.333333314513</c:v>
                </c:pt>
                <c:pt idx="7760">
                  <c:v>43210.374999981177</c:v>
                </c:pt>
                <c:pt idx="7761">
                  <c:v>43210.416666647841</c:v>
                </c:pt>
                <c:pt idx="7762">
                  <c:v>43210.458333314506</c:v>
                </c:pt>
                <c:pt idx="7763">
                  <c:v>43210.49999998117</c:v>
                </c:pt>
                <c:pt idx="7764">
                  <c:v>43210.541666647834</c:v>
                </c:pt>
                <c:pt idx="7765">
                  <c:v>43210.583333314498</c:v>
                </c:pt>
                <c:pt idx="7766">
                  <c:v>43210.624999981163</c:v>
                </c:pt>
                <c:pt idx="7767">
                  <c:v>43210.666666647827</c:v>
                </c:pt>
                <c:pt idx="7768">
                  <c:v>43210.708333314491</c:v>
                </c:pt>
                <c:pt idx="7769">
                  <c:v>43210.749999981155</c:v>
                </c:pt>
                <c:pt idx="7770">
                  <c:v>43210.79166664782</c:v>
                </c:pt>
                <c:pt idx="7771">
                  <c:v>43210.833333314484</c:v>
                </c:pt>
                <c:pt idx="7772">
                  <c:v>43210.874999981148</c:v>
                </c:pt>
                <c:pt idx="7773">
                  <c:v>43210.916666647812</c:v>
                </c:pt>
                <c:pt idx="7774">
                  <c:v>43210.958333314476</c:v>
                </c:pt>
                <c:pt idx="7775">
                  <c:v>43210.999999981141</c:v>
                </c:pt>
                <c:pt idx="7776">
                  <c:v>43211.041666647805</c:v>
                </c:pt>
                <c:pt idx="7777">
                  <c:v>43211.083333314469</c:v>
                </c:pt>
                <c:pt idx="7778">
                  <c:v>43211.124999981133</c:v>
                </c:pt>
                <c:pt idx="7779">
                  <c:v>43211.166666647798</c:v>
                </c:pt>
                <c:pt idx="7780">
                  <c:v>43211.208333314462</c:v>
                </c:pt>
                <c:pt idx="7781">
                  <c:v>43211.249999981126</c:v>
                </c:pt>
                <c:pt idx="7782">
                  <c:v>43211.29166664779</c:v>
                </c:pt>
                <c:pt idx="7783">
                  <c:v>43211.333333314455</c:v>
                </c:pt>
                <c:pt idx="7784">
                  <c:v>43211.374999981119</c:v>
                </c:pt>
                <c:pt idx="7785">
                  <c:v>43211.416666647783</c:v>
                </c:pt>
                <c:pt idx="7786">
                  <c:v>43211.458333314447</c:v>
                </c:pt>
                <c:pt idx="7787">
                  <c:v>43211.499999981112</c:v>
                </c:pt>
                <c:pt idx="7788">
                  <c:v>43211.541666647776</c:v>
                </c:pt>
                <c:pt idx="7789">
                  <c:v>43211.58333331444</c:v>
                </c:pt>
                <c:pt idx="7790">
                  <c:v>43211.624999981104</c:v>
                </c:pt>
                <c:pt idx="7791">
                  <c:v>43211.666666647769</c:v>
                </c:pt>
                <c:pt idx="7792">
                  <c:v>43211.708333314433</c:v>
                </c:pt>
                <c:pt idx="7793">
                  <c:v>43211.749999981097</c:v>
                </c:pt>
                <c:pt idx="7794">
                  <c:v>43211.791666647761</c:v>
                </c:pt>
                <c:pt idx="7795">
                  <c:v>43211.833333314426</c:v>
                </c:pt>
                <c:pt idx="7796">
                  <c:v>43211.87499998109</c:v>
                </c:pt>
                <c:pt idx="7797">
                  <c:v>43211.916666647754</c:v>
                </c:pt>
                <c:pt idx="7798">
                  <c:v>43211.958333314418</c:v>
                </c:pt>
                <c:pt idx="7799">
                  <c:v>43211.999999981083</c:v>
                </c:pt>
                <c:pt idx="7800">
                  <c:v>43212.041666647747</c:v>
                </c:pt>
                <c:pt idx="7801">
                  <c:v>43212.083333314411</c:v>
                </c:pt>
                <c:pt idx="7802">
                  <c:v>43212.124999981075</c:v>
                </c:pt>
                <c:pt idx="7803">
                  <c:v>43212.166666647739</c:v>
                </c:pt>
                <c:pt idx="7804">
                  <c:v>43212.208333314404</c:v>
                </c:pt>
                <c:pt idx="7805">
                  <c:v>43212.249999981068</c:v>
                </c:pt>
                <c:pt idx="7806">
                  <c:v>43212.291666647732</c:v>
                </c:pt>
                <c:pt idx="7807">
                  <c:v>43212.333333314396</c:v>
                </c:pt>
                <c:pt idx="7808">
                  <c:v>43212.374999981061</c:v>
                </c:pt>
                <c:pt idx="7809">
                  <c:v>43212.416666647725</c:v>
                </c:pt>
                <c:pt idx="7810">
                  <c:v>43212.458333314389</c:v>
                </c:pt>
                <c:pt idx="7811">
                  <c:v>43212.499999981053</c:v>
                </c:pt>
                <c:pt idx="7812">
                  <c:v>43212.541666647718</c:v>
                </c:pt>
                <c:pt idx="7813">
                  <c:v>43212.583333314382</c:v>
                </c:pt>
                <c:pt idx="7814">
                  <c:v>43212.624999981046</c:v>
                </c:pt>
                <c:pt idx="7815">
                  <c:v>43212.66666664771</c:v>
                </c:pt>
                <c:pt idx="7816">
                  <c:v>43212.708333314375</c:v>
                </c:pt>
                <c:pt idx="7817">
                  <c:v>43212.749999981039</c:v>
                </c:pt>
                <c:pt idx="7818">
                  <c:v>43212.791666647703</c:v>
                </c:pt>
                <c:pt idx="7819">
                  <c:v>43212.833333314367</c:v>
                </c:pt>
                <c:pt idx="7820">
                  <c:v>43212.874999981032</c:v>
                </c:pt>
                <c:pt idx="7821">
                  <c:v>43212.916666647696</c:v>
                </c:pt>
                <c:pt idx="7822">
                  <c:v>43212.95833331436</c:v>
                </c:pt>
                <c:pt idx="7823">
                  <c:v>43212.999999981024</c:v>
                </c:pt>
                <c:pt idx="7824">
                  <c:v>43213.041666647689</c:v>
                </c:pt>
                <c:pt idx="7825">
                  <c:v>43213.083333314353</c:v>
                </c:pt>
                <c:pt idx="7826">
                  <c:v>43213.124999981017</c:v>
                </c:pt>
                <c:pt idx="7827">
                  <c:v>43213.166666647681</c:v>
                </c:pt>
                <c:pt idx="7828">
                  <c:v>43213.208333314346</c:v>
                </c:pt>
                <c:pt idx="7829">
                  <c:v>43213.24999998101</c:v>
                </c:pt>
                <c:pt idx="7830">
                  <c:v>43213.291666647674</c:v>
                </c:pt>
                <c:pt idx="7831">
                  <c:v>43213.333333314338</c:v>
                </c:pt>
                <c:pt idx="7832">
                  <c:v>43213.374999981002</c:v>
                </c:pt>
                <c:pt idx="7833">
                  <c:v>43213.416666647667</c:v>
                </c:pt>
                <c:pt idx="7834">
                  <c:v>43213.458333314331</c:v>
                </c:pt>
                <c:pt idx="7835">
                  <c:v>43213.499999980995</c:v>
                </c:pt>
                <c:pt idx="7836">
                  <c:v>43213.541666647659</c:v>
                </c:pt>
                <c:pt idx="7837">
                  <c:v>43213.583333314324</c:v>
                </c:pt>
                <c:pt idx="7838">
                  <c:v>43213.624999980988</c:v>
                </c:pt>
                <c:pt idx="7839">
                  <c:v>43213.666666647652</c:v>
                </c:pt>
                <c:pt idx="7840">
                  <c:v>43213.708333314316</c:v>
                </c:pt>
                <c:pt idx="7841">
                  <c:v>43213.749999980981</c:v>
                </c:pt>
                <c:pt idx="7842">
                  <c:v>43213.791666647645</c:v>
                </c:pt>
                <c:pt idx="7843">
                  <c:v>43213.833333314309</c:v>
                </c:pt>
                <c:pt idx="7844">
                  <c:v>43213.874999980973</c:v>
                </c:pt>
                <c:pt idx="7845">
                  <c:v>43213.916666647638</c:v>
                </c:pt>
                <c:pt idx="7846">
                  <c:v>43213.958333314302</c:v>
                </c:pt>
                <c:pt idx="7847">
                  <c:v>43213.999999980966</c:v>
                </c:pt>
                <c:pt idx="7848">
                  <c:v>43214.04166664763</c:v>
                </c:pt>
                <c:pt idx="7849">
                  <c:v>43214.083333314295</c:v>
                </c:pt>
                <c:pt idx="7850">
                  <c:v>43214.124999980959</c:v>
                </c:pt>
                <c:pt idx="7851">
                  <c:v>43214.166666647623</c:v>
                </c:pt>
                <c:pt idx="7852">
                  <c:v>43214.208333314287</c:v>
                </c:pt>
                <c:pt idx="7853">
                  <c:v>43214.249999980952</c:v>
                </c:pt>
                <c:pt idx="7854">
                  <c:v>43214.291666647616</c:v>
                </c:pt>
                <c:pt idx="7855">
                  <c:v>43214.33333331428</c:v>
                </c:pt>
                <c:pt idx="7856">
                  <c:v>43214.374999980944</c:v>
                </c:pt>
                <c:pt idx="7857">
                  <c:v>43214.416666647609</c:v>
                </c:pt>
                <c:pt idx="7858">
                  <c:v>43214.458333314273</c:v>
                </c:pt>
                <c:pt idx="7859">
                  <c:v>43214.499999980937</c:v>
                </c:pt>
                <c:pt idx="7860">
                  <c:v>43214.541666647601</c:v>
                </c:pt>
                <c:pt idx="7861">
                  <c:v>43214.583333314265</c:v>
                </c:pt>
                <c:pt idx="7862">
                  <c:v>43214.62499998093</c:v>
                </c:pt>
                <c:pt idx="7863">
                  <c:v>43214.666666647594</c:v>
                </c:pt>
                <c:pt idx="7864">
                  <c:v>43214.708333314258</c:v>
                </c:pt>
                <c:pt idx="7865">
                  <c:v>43214.749999980922</c:v>
                </c:pt>
                <c:pt idx="7866">
                  <c:v>43214.791666647587</c:v>
                </c:pt>
                <c:pt idx="7867">
                  <c:v>43214.833333314251</c:v>
                </c:pt>
                <c:pt idx="7868">
                  <c:v>43214.874999980915</c:v>
                </c:pt>
                <c:pt idx="7869">
                  <c:v>43214.916666647579</c:v>
                </c:pt>
                <c:pt idx="7870">
                  <c:v>43214.958333314244</c:v>
                </c:pt>
                <c:pt idx="7871">
                  <c:v>43214.999999980908</c:v>
                </c:pt>
                <c:pt idx="7872">
                  <c:v>43215.041666647572</c:v>
                </c:pt>
                <c:pt idx="7873">
                  <c:v>43215.083333314236</c:v>
                </c:pt>
                <c:pt idx="7874">
                  <c:v>43215.124999980901</c:v>
                </c:pt>
                <c:pt idx="7875">
                  <c:v>43215.166666647565</c:v>
                </c:pt>
                <c:pt idx="7876">
                  <c:v>43215.208333314229</c:v>
                </c:pt>
                <c:pt idx="7877">
                  <c:v>43215.249999980893</c:v>
                </c:pt>
                <c:pt idx="7878">
                  <c:v>43215.291666647558</c:v>
                </c:pt>
                <c:pt idx="7879">
                  <c:v>43215.333333314222</c:v>
                </c:pt>
                <c:pt idx="7880">
                  <c:v>43215.374999980886</c:v>
                </c:pt>
                <c:pt idx="7881">
                  <c:v>43215.41666664755</c:v>
                </c:pt>
                <c:pt idx="7882">
                  <c:v>43215.458333314215</c:v>
                </c:pt>
                <c:pt idx="7883">
                  <c:v>43215.499999980879</c:v>
                </c:pt>
                <c:pt idx="7884">
                  <c:v>43215.541666647543</c:v>
                </c:pt>
                <c:pt idx="7885">
                  <c:v>43215.583333314207</c:v>
                </c:pt>
                <c:pt idx="7886">
                  <c:v>43215.624999980872</c:v>
                </c:pt>
                <c:pt idx="7887">
                  <c:v>43215.666666647536</c:v>
                </c:pt>
                <c:pt idx="7888">
                  <c:v>43215.7083333142</c:v>
                </c:pt>
                <c:pt idx="7889">
                  <c:v>43215.749999980864</c:v>
                </c:pt>
                <c:pt idx="7890">
                  <c:v>43215.791666647528</c:v>
                </c:pt>
                <c:pt idx="7891">
                  <c:v>43215.833333314193</c:v>
                </c:pt>
                <c:pt idx="7892">
                  <c:v>43215.874999980857</c:v>
                </c:pt>
                <c:pt idx="7893">
                  <c:v>43215.916666647521</c:v>
                </c:pt>
                <c:pt idx="7894">
                  <c:v>43215.958333314185</c:v>
                </c:pt>
                <c:pt idx="7895">
                  <c:v>43215.99999998085</c:v>
                </c:pt>
                <c:pt idx="7896">
                  <c:v>43216.041666647514</c:v>
                </c:pt>
                <c:pt idx="7897">
                  <c:v>43216.083333314178</c:v>
                </c:pt>
                <c:pt idx="7898">
                  <c:v>43216.124999980842</c:v>
                </c:pt>
                <c:pt idx="7899">
                  <c:v>43216.166666647507</c:v>
                </c:pt>
                <c:pt idx="7900">
                  <c:v>43216.208333314171</c:v>
                </c:pt>
                <c:pt idx="7901">
                  <c:v>43216.249999980835</c:v>
                </c:pt>
                <c:pt idx="7902">
                  <c:v>43216.291666647499</c:v>
                </c:pt>
                <c:pt idx="7903">
                  <c:v>43216.333333314164</c:v>
                </c:pt>
                <c:pt idx="7904">
                  <c:v>43216.374999980828</c:v>
                </c:pt>
                <c:pt idx="7905">
                  <c:v>43216.416666647492</c:v>
                </c:pt>
                <c:pt idx="7906">
                  <c:v>43216.458333314156</c:v>
                </c:pt>
                <c:pt idx="7907">
                  <c:v>43216.499999980821</c:v>
                </c:pt>
                <c:pt idx="7908">
                  <c:v>43216.541666647485</c:v>
                </c:pt>
                <c:pt idx="7909">
                  <c:v>43216.583333314149</c:v>
                </c:pt>
                <c:pt idx="7910">
                  <c:v>43216.624999980813</c:v>
                </c:pt>
                <c:pt idx="7911">
                  <c:v>43216.666666647478</c:v>
                </c:pt>
                <c:pt idx="7912">
                  <c:v>43216.708333314142</c:v>
                </c:pt>
                <c:pt idx="7913">
                  <c:v>43216.749999980806</c:v>
                </c:pt>
                <c:pt idx="7914">
                  <c:v>43216.79166664747</c:v>
                </c:pt>
                <c:pt idx="7915">
                  <c:v>43216.833333314135</c:v>
                </c:pt>
                <c:pt idx="7916">
                  <c:v>43216.874999980799</c:v>
                </c:pt>
                <c:pt idx="7917">
                  <c:v>43216.916666647463</c:v>
                </c:pt>
                <c:pt idx="7918">
                  <c:v>43216.958333314127</c:v>
                </c:pt>
                <c:pt idx="7919">
                  <c:v>43216.999999980791</c:v>
                </c:pt>
                <c:pt idx="7920">
                  <c:v>43217.041666647456</c:v>
                </c:pt>
                <c:pt idx="7921">
                  <c:v>43217.08333331412</c:v>
                </c:pt>
                <c:pt idx="7922">
                  <c:v>43217.124999980784</c:v>
                </c:pt>
                <c:pt idx="7923">
                  <c:v>43217.166666647448</c:v>
                </c:pt>
                <c:pt idx="7924">
                  <c:v>43217.208333314113</c:v>
                </c:pt>
                <c:pt idx="7925">
                  <c:v>43217.249999980777</c:v>
                </c:pt>
                <c:pt idx="7926">
                  <c:v>43217.291666647441</c:v>
                </c:pt>
                <c:pt idx="7927">
                  <c:v>43217.333333314105</c:v>
                </c:pt>
                <c:pt idx="7928">
                  <c:v>43217.37499998077</c:v>
                </c:pt>
                <c:pt idx="7929">
                  <c:v>43217.416666647434</c:v>
                </c:pt>
                <c:pt idx="7930">
                  <c:v>43217.458333314098</c:v>
                </c:pt>
                <c:pt idx="7931">
                  <c:v>43217.499999980762</c:v>
                </c:pt>
                <c:pt idx="7932">
                  <c:v>43217.541666647427</c:v>
                </c:pt>
                <c:pt idx="7933">
                  <c:v>43217.583333314091</c:v>
                </c:pt>
                <c:pt idx="7934">
                  <c:v>43217.624999980755</c:v>
                </c:pt>
                <c:pt idx="7935">
                  <c:v>43217.666666647419</c:v>
                </c:pt>
                <c:pt idx="7936">
                  <c:v>43217.708333314084</c:v>
                </c:pt>
                <c:pt idx="7937">
                  <c:v>43217.749999980748</c:v>
                </c:pt>
                <c:pt idx="7938">
                  <c:v>43217.791666647412</c:v>
                </c:pt>
                <c:pt idx="7939">
                  <c:v>43217.833333314076</c:v>
                </c:pt>
                <c:pt idx="7940">
                  <c:v>43217.874999980741</c:v>
                </c:pt>
                <c:pt idx="7941">
                  <c:v>43217.916666647405</c:v>
                </c:pt>
                <c:pt idx="7942">
                  <c:v>43217.958333314069</c:v>
                </c:pt>
                <c:pt idx="7943">
                  <c:v>43217.999999980733</c:v>
                </c:pt>
                <c:pt idx="7944">
                  <c:v>43218.041666647398</c:v>
                </c:pt>
                <c:pt idx="7945">
                  <c:v>43218.083333314062</c:v>
                </c:pt>
                <c:pt idx="7946">
                  <c:v>43218.124999980726</c:v>
                </c:pt>
                <c:pt idx="7947">
                  <c:v>43218.16666664739</c:v>
                </c:pt>
                <c:pt idx="7948">
                  <c:v>43218.208333314054</c:v>
                </c:pt>
                <c:pt idx="7949">
                  <c:v>43218.249999980719</c:v>
                </c:pt>
                <c:pt idx="7950">
                  <c:v>43218.291666647383</c:v>
                </c:pt>
                <c:pt idx="7951">
                  <c:v>43218.333333314047</c:v>
                </c:pt>
                <c:pt idx="7952">
                  <c:v>43218.374999980711</c:v>
                </c:pt>
                <c:pt idx="7953">
                  <c:v>43218.416666647376</c:v>
                </c:pt>
                <c:pt idx="7954">
                  <c:v>43218.45833331404</c:v>
                </c:pt>
                <c:pt idx="7955">
                  <c:v>43218.499999980704</c:v>
                </c:pt>
                <c:pt idx="7956">
                  <c:v>43218.541666647368</c:v>
                </c:pt>
                <c:pt idx="7957">
                  <c:v>43218.583333314033</c:v>
                </c:pt>
                <c:pt idx="7958">
                  <c:v>43218.624999980697</c:v>
                </c:pt>
                <c:pt idx="7959">
                  <c:v>43218.666666647361</c:v>
                </c:pt>
                <c:pt idx="7960">
                  <c:v>43218.708333314025</c:v>
                </c:pt>
                <c:pt idx="7961">
                  <c:v>43218.74999998069</c:v>
                </c:pt>
                <c:pt idx="7962">
                  <c:v>43218.791666647354</c:v>
                </c:pt>
                <c:pt idx="7963">
                  <c:v>43218.833333314018</c:v>
                </c:pt>
                <c:pt idx="7964">
                  <c:v>43218.874999980682</c:v>
                </c:pt>
                <c:pt idx="7965">
                  <c:v>43218.916666647347</c:v>
                </c:pt>
                <c:pt idx="7966">
                  <c:v>43218.958333314011</c:v>
                </c:pt>
                <c:pt idx="7967">
                  <c:v>43218.999999980675</c:v>
                </c:pt>
                <c:pt idx="7968">
                  <c:v>43219.041666647339</c:v>
                </c:pt>
                <c:pt idx="7969">
                  <c:v>43219.083333314004</c:v>
                </c:pt>
                <c:pt idx="7970">
                  <c:v>43219.124999980668</c:v>
                </c:pt>
                <c:pt idx="7971">
                  <c:v>43219.166666647332</c:v>
                </c:pt>
                <c:pt idx="7972">
                  <c:v>43219.208333313996</c:v>
                </c:pt>
                <c:pt idx="7973">
                  <c:v>43219.249999980661</c:v>
                </c:pt>
                <c:pt idx="7974">
                  <c:v>43219.291666647325</c:v>
                </c:pt>
                <c:pt idx="7975">
                  <c:v>43219.333333313989</c:v>
                </c:pt>
                <c:pt idx="7976">
                  <c:v>43219.374999980653</c:v>
                </c:pt>
                <c:pt idx="7977">
                  <c:v>43219.416666647317</c:v>
                </c:pt>
                <c:pt idx="7978">
                  <c:v>43219.458333313982</c:v>
                </c:pt>
                <c:pt idx="7979">
                  <c:v>43219.499999980646</c:v>
                </c:pt>
                <c:pt idx="7980">
                  <c:v>43219.54166664731</c:v>
                </c:pt>
                <c:pt idx="7981">
                  <c:v>43219.583333313974</c:v>
                </c:pt>
                <c:pt idx="7982">
                  <c:v>43219.624999980639</c:v>
                </c:pt>
                <c:pt idx="7983">
                  <c:v>43219.666666647303</c:v>
                </c:pt>
                <c:pt idx="7984">
                  <c:v>43219.708333313967</c:v>
                </c:pt>
                <c:pt idx="7985">
                  <c:v>43219.749999980631</c:v>
                </c:pt>
                <c:pt idx="7986">
                  <c:v>43219.791666647296</c:v>
                </c:pt>
                <c:pt idx="7987">
                  <c:v>43219.83333331396</c:v>
                </c:pt>
                <c:pt idx="7988">
                  <c:v>43219.874999980624</c:v>
                </c:pt>
                <c:pt idx="7989">
                  <c:v>43219.916666647288</c:v>
                </c:pt>
                <c:pt idx="7990">
                  <c:v>43219.958333313953</c:v>
                </c:pt>
                <c:pt idx="7991">
                  <c:v>43219.999999980617</c:v>
                </c:pt>
                <c:pt idx="7992">
                  <c:v>43220.041666647281</c:v>
                </c:pt>
                <c:pt idx="7993">
                  <c:v>43220.083333313945</c:v>
                </c:pt>
                <c:pt idx="7994">
                  <c:v>43220.12499998061</c:v>
                </c:pt>
                <c:pt idx="7995">
                  <c:v>43220.166666647274</c:v>
                </c:pt>
                <c:pt idx="7996">
                  <c:v>43220.208333313938</c:v>
                </c:pt>
                <c:pt idx="7997">
                  <c:v>43220.249999980602</c:v>
                </c:pt>
                <c:pt idx="7998">
                  <c:v>43220.291666647267</c:v>
                </c:pt>
                <c:pt idx="7999">
                  <c:v>43220.333333313931</c:v>
                </c:pt>
                <c:pt idx="8000">
                  <c:v>43220.374999980595</c:v>
                </c:pt>
                <c:pt idx="8001">
                  <c:v>43220.416666647259</c:v>
                </c:pt>
                <c:pt idx="8002">
                  <c:v>43220.458333313924</c:v>
                </c:pt>
                <c:pt idx="8003">
                  <c:v>43220.499999980588</c:v>
                </c:pt>
                <c:pt idx="8004">
                  <c:v>43220.541666647252</c:v>
                </c:pt>
                <c:pt idx="8005">
                  <c:v>43220.583333313916</c:v>
                </c:pt>
                <c:pt idx="8006">
                  <c:v>43220.62499998058</c:v>
                </c:pt>
                <c:pt idx="8007">
                  <c:v>43220.666666647245</c:v>
                </c:pt>
                <c:pt idx="8008">
                  <c:v>43220.708333313909</c:v>
                </c:pt>
                <c:pt idx="8009">
                  <c:v>43220.749999980573</c:v>
                </c:pt>
                <c:pt idx="8010">
                  <c:v>43220.791666647237</c:v>
                </c:pt>
                <c:pt idx="8011">
                  <c:v>43220.833333313902</c:v>
                </c:pt>
                <c:pt idx="8012">
                  <c:v>43220.874999980566</c:v>
                </c:pt>
                <c:pt idx="8013">
                  <c:v>43220.91666664723</c:v>
                </c:pt>
                <c:pt idx="8014">
                  <c:v>43220.958333313894</c:v>
                </c:pt>
                <c:pt idx="8015">
                  <c:v>43220.999999980559</c:v>
                </c:pt>
                <c:pt idx="8016">
                  <c:v>43221.041666647223</c:v>
                </c:pt>
                <c:pt idx="8017">
                  <c:v>43221.083333313887</c:v>
                </c:pt>
                <c:pt idx="8018">
                  <c:v>43221.124999980551</c:v>
                </c:pt>
                <c:pt idx="8019">
                  <c:v>43221.166666647216</c:v>
                </c:pt>
                <c:pt idx="8020">
                  <c:v>43221.20833331388</c:v>
                </c:pt>
                <c:pt idx="8021">
                  <c:v>43221.249999980544</c:v>
                </c:pt>
                <c:pt idx="8022">
                  <c:v>43221.291666647208</c:v>
                </c:pt>
                <c:pt idx="8023">
                  <c:v>43221.333333313873</c:v>
                </c:pt>
                <c:pt idx="8024">
                  <c:v>43221.374999980537</c:v>
                </c:pt>
                <c:pt idx="8025">
                  <c:v>43221.416666647201</c:v>
                </c:pt>
                <c:pt idx="8026">
                  <c:v>43221.458333313865</c:v>
                </c:pt>
                <c:pt idx="8027">
                  <c:v>43221.49999998053</c:v>
                </c:pt>
                <c:pt idx="8028">
                  <c:v>43221.541666647194</c:v>
                </c:pt>
                <c:pt idx="8029">
                  <c:v>43221.583333313858</c:v>
                </c:pt>
                <c:pt idx="8030">
                  <c:v>43221.624999980522</c:v>
                </c:pt>
                <c:pt idx="8031">
                  <c:v>43221.666666647187</c:v>
                </c:pt>
                <c:pt idx="8032">
                  <c:v>43221.708333313851</c:v>
                </c:pt>
                <c:pt idx="8033">
                  <c:v>43221.749999980515</c:v>
                </c:pt>
                <c:pt idx="8034">
                  <c:v>43221.791666647179</c:v>
                </c:pt>
                <c:pt idx="8035">
                  <c:v>43221.833333313843</c:v>
                </c:pt>
                <c:pt idx="8036">
                  <c:v>43221.874999980508</c:v>
                </c:pt>
                <c:pt idx="8037">
                  <c:v>43221.916666647172</c:v>
                </c:pt>
                <c:pt idx="8038">
                  <c:v>43221.958333313836</c:v>
                </c:pt>
                <c:pt idx="8039">
                  <c:v>43221.9999999805</c:v>
                </c:pt>
                <c:pt idx="8040">
                  <c:v>43222.041666647165</c:v>
                </c:pt>
                <c:pt idx="8041">
                  <c:v>43222.083333313829</c:v>
                </c:pt>
                <c:pt idx="8042">
                  <c:v>43222.124999980493</c:v>
                </c:pt>
                <c:pt idx="8043">
                  <c:v>43222.166666647157</c:v>
                </c:pt>
                <c:pt idx="8044">
                  <c:v>43222.208333313822</c:v>
                </c:pt>
                <c:pt idx="8045">
                  <c:v>43222.249999980486</c:v>
                </c:pt>
                <c:pt idx="8046">
                  <c:v>43222.29166664715</c:v>
                </c:pt>
                <c:pt idx="8047">
                  <c:v>43222.333333313814</c:v>
                </c:pt>
                <c:pt idx="8048">
                  <c:v>43222.374999980479</c:v>
                </c:pt>
                <c:pt idx="8049">
                  <c:v>43222.416666647143</c:v>
                </c:pt>
                <c:pt idx="8050">
                  <c:v>43222.458333313807</c:v>
                </c:pt>
                <c:pt idx="8051">
                  <c:v>43222.499999980471</c:v>
                </c:pt>
                <c:pt idx="8052">
                  <c:v>43222.541666647136</c:v>
                </c:pt>
                <c:pt idx="8053">
                  <c:v>43222.5833333138</c:v>
                </c:pt>
                <c:pt idx="8054">
                  <c:v>43222.624999980464</c:v>
                </c:pt>
                <c:pt idx="8055">
                  <c:v>43222.666666647128</c:v>
                </c:pt>
                <c:pt idx="8056">
                  <c:v>43222.708333313793</c:v>
                </c:pt>
                <c:pt idx="8057">
                  <c:v>43222.749999980457</c:v>
                </c:pt>
                <c:pt idx="8058">
                  <c:v>43222.791666647121</c:v>
                </c:pt>
                <c:pt idx="8059">
                  <c:v>43222.833333313785</c:v>
                </c:pt>
                <c:pt idx="8060">
                  <c:v>43222.87499998045</c:v>
                </c:pt>
                <c:pt idx="8061">
                  <c:v>43222.916666647114</c:v>
                </c:pt>
                <c:pt idx="8062">
                  <c:v>43222.958333313778</c:v>
                </c:pt>
                <c:pt idx="8063">
                  <c:v>43222.999999980442</c:v>
                </c:pt>
                <c:pt idx="8064">
                  <c:v>43223.041666647106</c:v>
                </c:pt>
                <c:pt idx="8065">
                  <c:v>43223.083333313771</c:v>
                </c:pt>
                <c:pt idx="8066">
                  <c:v>43223.124999980435</c:v>
                </c:pt>
                <c:pt idx="8067">
                  <c:v>43223.166666647099</c:v>
                </c:pt>
                <c:pt idx="8068">
                  <c:v>43223.208333313763</c:v>
                </c:pt>
                <c:pt idx="8069">
                  <c:v>43223.249999980428</c:v>
                </c:pt>
                <c:pt idx="8070">
                  <c:v>43223.291666647092</c:v>
                </c:pt>
                <c:pt idx="8071">
                  <c:v>43223.333333313756</c:v>
                </c:pt>
                <c:pt idx="8072">
                  <c:v>43223.37499998042</c:v>
                </c:pt>
                <c:pt idx="8073">
                  <c:v>43223.416666647085</c:v>
                </c:pt>
                <c:pt idx="8074">
                  <c:v>43223.458333313749</c:v>
                </c:pt>
                <c:pt idx="8075">
                  <c:v>43223.499999980413</c:v>
                </c:pt>
                <c:pt idx="8076">
                  <c:v>43223.541666647077</c:v>
                </c:pt>
                <c:pt idx="8077">
                  <c:v>43223.583333313742</c:v>
                </c:pt>
                <c:pt idx="8078">
                  <c:v>43223.624999980406</c:v>
                </c:pt>
                <c:pt idx="8079">
                  <c:v>43223.66666664707</c:v>
                </c:pt>
                <c:pt idx="8080">
                  <c:v>43223.708333313734</c:v>
                </c:pt>
                <c:pt idx="8081">
                  <c:v>43223.749999980399</c:v>
                </c:pt>
                <c:pt idx="8082">
                  <c:v>43223.791666647063</c:v>
                </c:pt>
                <c:pt idx="8083">
                  <c:v>43223.833333313727</c:v>
                </c:pt>
                <c:pt idx="8084">
                  <c:v>43223.874999980391</c:v>
                </c:pt>
                <c:pt idx="8085">
                  <c:v>43223.916666647056</c:v>
                </c:pt>
                <c:pt idx="8086">
                  <c:v>43223.95833331372</c:v>
                </c:pt>
                <c:pt idx="8087">
                  <c:v>43223.999999980384</c:v>
                </c:pt>
                <c:pt idx="8088">
                  <c:v>43224.041666647048</c:v>
                </c:pt>
                <c:pt idx="8089">
                  <c:v>43224.083333313713</c:v>
                </c:pt>
                <c:pt idx="8090">
                  <c:v>43224.124999980377</c:v>
                </c:pt>
                <c:pt idx="8091">
                  <c:v>43224.166666647041</c:v>
                </c:pt>
                <c:pt idx="8092">
                  <c:v>43224.208333313705</c:v>
                </c:pt>
                <c:pt idx="8093">
                  <c:v>43224.249999980369</c:v>
                </c:pt>
                <c:pt idx="8094">
                  <c:v>43224.291666647034</c:v>
                </c:pt>
                <c:pt idx="8095">
                  <c:v>43224.333333313698</c:v>
                </c:pt>
                <c:pt idx="8096">
                  <c:v>43224.374999980362</c:v>
                </c:pt>
                <c:pt idx="8097">
                  <c:v>43224.416666647026</c:v>
                </c:pt>
                <c:pt idx="8098">
                  <c:v>43224.458333313691</c:v>
                </c:pt>
                <c:pt idx="8099">
                  <c:v>43224.499999980355</c:v>
                </c:pt>
                <c:pt idx="8100">
                  <c:v>43224.541666647019</c:v>
                </c:pt>
                <c:pt idx="8101">
                  <c:v>43224.583333313683</c:v>
                </c:pt>
                <c:pt idx="8102">
                  <c:v>43224.624999980348</c:v>
                </c:pt>
                <c:pt idx="8103">
                  <c:v>43224.666666647012</c:v>
                </c:pt>
                <c:pt idx="8104">
                  <c:v>43224.708333313676</c:v>
                </c:pt>
                <c:pt idx="8105">
                  <c:v>43224.74999998034</c:v>
                </c:pt>
                <c:pt idx="8106">
                  <c:v>43224.791666647005</c:v>
                </c:pt>
                <c:pt idx="8107">
                  <c:v>43224.833333313669</c:v>
                </c:pt>
                <c:pt idx="8108">
                  <c:v>43224.874999980333</c:v>
                </c:pt>
                <c:pt idx="8109">
                  <c:v>43224.916666646997</c:v>
                </c:pt>
                <c:pt idx="8110">
                  <c:v>43224.958333313662</c:v>
                </c:pt>
                <c:pt idx="8111">
                  <c:v>43224.999999980326</c:v>
                </c:pt>
                <c:pt idx="8112">
                  <c:v>43225.04166664699</c:v>
                </c:pt>
                <c:pt idx="8113">
                  <c:v>43225.083333313654</c:v>
                </c:pt>
                <c:pt idx="8114">
                  <c:v>43225.124999980319</c:v>
                </c:pt>
                <c:pt idx="8115">
                  <c:v>43225.166666646983</c:v>
                </c:pt>
                <c:pt idx="8116">
                  <c:v>43225.208333313647</c:v>
                </c:pt>
                <c:pt idx="8117">
                  <c:v>43225.249999980311</c:v>
                </c:pt>
                <c:pt idx="8118">
                  <c:v>43225.291666646976</c:v>
                </c:pt>
                <c:pt idx="8119">
                  <c:v>43225.33333331364</c:v>
                </c:pt>
                <c:pt idx="8120">
                  <c:v>43225.374999980304</c:v>
                </c:pt>
                <c:pt idx="8121">
                  <c:v>43225.416666646968</c:v>
                </c:pt>
                <c:pt idx="8122">
                  <c:v>43225.458333313632</c:v>
                </c:pt>
                <c:pt idx="8123">
                  <c:v>43225.499999980297</c:v>
                </c:pt>
                <c:pt idx="8124">
                  <c:v>43225.541666646961</c:v>
                </c:pt>
                <c:pt idx="8125">
                  <c:v>43225.583333313625</c:v>
                </c:pt>
                <c:pt idx="8126">
                  <c:v>43225.624999980289</c:v>
                </c:pt>
                <c:pt idx="8127">
                  <c:v>43225.666666646954</c:v>
                </c:pt>
                <c:pt idx="8128">
                  <c:v>43225.708333313618</c:v>
                </c:pt>
                <c:pt idx="8129">
                  <c:v>43225.749999980282</c:v>
                </c:pt>
                <c:pt idx="8130">
                  <c:v>43225.791666646946</c:v>
                </c:pt>
                <c:pt idx="8131">
                  <c:v>43225.833333313611</c:v>
                </c:pt>
                <c:pt idx="8132">
                  <c:v>43225.874999980275</c:v>
                </c:pt>
                <c:pt idx="8133">
                  <c:v>43225.916666646939</c:v>
                </c:pt>
                <c:pt idx="8134">
                  <c:v>43225.958333313603</c:v>
                </c:pt>
                <c:pt idx="8135">
                  <c:v>43225.999999980268</c:v>
                </c:pt>
                <c:pt idx="8136">
                  <c:v>43226.041666646932</c:v>
                </c:pt>
                <c:pt idx="8137">
                  <c:v>43226.083333313596</c:v>
                </c:pt>
                <c:pt idx="8138">
                  <c:v>43226.12499998026</c:v>
                </c:pt>
                <c:pt idx="8139">
                  <c:v>43226.166666646925</c:v>
                </c:pt>
                <c:pt idx="8140">
                  <c:v>43226.208333313589</c:v>
                </c:pt>
                <c:pt idx="8141">
                  <c:v>43226.249999980253</c:v>
                </c:pt>
                <c:pt idx="8142">
                  <c:v>43226.291666646917</c:v>
                </c:pt>
                <c:pt idx="8143">
                  <c:v>43226.333333313582</c:v>
                </c:pt>
                <c:pt idx="8144">
                  <c:v>43226.374999980246</c:v>
                </c:pt>
                <c:pt idx="8145">
                  <c:v>43226.41666664691</c:v>
                </c:pt>
                <c:pt idx="8146">
                  <c:v>43226.458333313574</c:v>
                </c:pt>
                <c:pt idx="8147">
                  <c:v>43226.499999980238</c:v>
                </c:pt>
                <c:pt idx="8148">
                  <c:v>43226.541666646903</c:v>
                </c:pt>
                <c:pt idx="8149">
                  <c:v>43226.583333313567</c:v>
                </c:pt>
                <c:pt idx="8150">
                  <c:v>43226.624999980231</c:v>
                </c:pt>
                <c:pt idx="8151">
                  <c:v>43226.666666646895</c:v>
                </c:pt>
                <c:pt idx="8152">
                  <c:v>43226.70833331356</c:v>
                </c:pt>
                <c:pt idx="8153">
                  <c:v>43226.749999980224</c:v>
                </c:pt>
                <c:pt idx="8154">
                  <c:v>43226.791666646888</c:v>
                </c:pt>
                <c:pt idx="8155">
                  <c:v>43226.833333313552</c:v>
                </c:pt>
                <c:pt idx="8156">
                  <c:v>43226.874999980217</c:v>
                </c:pt>
                <c:pt idx="8157">
                  <c:v>43226.916666646881</c:v>
                </c:pt>
                <c:pt idx="8158">
                  <c:v>43226.958333313545</c:v>
                </c:pt>
                <c:pt idx="8159">
                  <c:v>43226.999999980209</c:v>
                </c:pt>
                <c:pt idx="8160">
                  <c:v>43227.041666646874</c:v>
                </c:pt>
                <c:pt idx="8161">
                  <c:v>43227.083333313538</c:v>
                </c:pt>
                <c:pt idx="8162">
                  <c:v>43227.124999980202</c:v>
                </c:pt>
                <c:pt idx="8163">
                  <c:v>43227.166666646866</c:v>
                </c:pt>
                <c:pt idx="8164">
                  <c:v>43227.208333313531</c:v>
                </c:pt>
                <c:pt idx="8165">
                  <c:v>43227.249999980195</c:v>
                </c:pt>
                <c:pt idx="8166">
                  <c:v>43227.291666646859</c:v>
                </c:pt>
                <c:pt idx="8167">
                  <c:v>43227.333333313523</c:v>
                </c:pt>
                <c:pt idx="8168">
                  <c:v>43227.374999980188</c:v>
                </c:pt>
                <c:pt idx="8169">
                  <c:v>43227.416666646852</c:v>
                </c:pt>
                <c:pt idx="8170">
                  <c:v>43227.458333313516</c:v>
                </c:pt>
                <c:pt idx="8171">
                  <c:v>43227.49999998018</c:v>
                </c:pt>
                <c:pt idx="8172">
                  <c:v>43227.541666646845</c:v>
                </c:pt>
                <c:pt idx="8173">
                  <c:v>43227.583333313509</c:v>
                </c:pt>
                <c:pt idx="8174">
                  <c:v>43227.624999980173</c:v>
                </c:pt>
                <c:pt idx="8175">
                  <c:v>43227.666666646837</c:v>
                </c:pt>
                <c:pt idx="8176">
                  <c:v>43227.708333313501</c:v>
                </c:pt>
                <c:pt idx="8177">
                  <c:v>43227.749999980166</c:v>
                </c:pt>
                <c:pt idx="8178">
                  <c:v>43227.79166664683</c:v>
                </c:pt>
                <c:pt idx="8179">
                  <c:v>43227.833333313494</c:v>
                </c:pt>
                <c:pt idx="8180">
                  <c:v>43227.874999980158</c:v>
                </c:pt>
                <c:pt idx="8181">
                  <c:v>43227.916666646823</c:v>
                </c:pt>
                <c:pt idx="8182">
                  <c:v>43227.958333313487</c:v>
                </c:pt>
                <c:pt idx="8183">
                  <c:v>43227.999999980151</c:v>
                </c:pt>
                <c:pt idx="8184">
                  <c:v>43228.041666646815</c:v>
                </c:pt>
                <c:pt idx="8185">
                  <c:v>43228.08333331348</c:v>
                </c:pt>
                <c:pt idx="8186">
                  <c:v>43228.124999980144</c:v>
                </c:pt>
                <c:pt idx="8187">
                  <c:v>43228.166666646808</c:v>
                </c:pt>
                <c:pt idx="8188">
                  <c:v>43228.208333313472</c:v>
                </c:pt>
                <c:pt idx="8189">
                  <c:v>43228.249999980137</c:v>
                </c:pt>
                <c:pt idx="8190">
                  <c:v>43228.291666646801</c:v>
                </c:pt>
                <c:pt idx="8191">
                  <c:v>43228.333333313465</c:v>
                </c:pt>
                <c:pt idx="8192">
                  <c:v>43228.374999980129</c:v>
                </c:pt>
                <c:pt idx="8193">
                  <c:v>43228.416666646794</c:v>
                </c:pt>
                <c:pt idx="8194">
                  <c:v>43228.458333313458</c:v>
                </c:pt>
                <c:pt idx="8195">
                  <c:v>43228.499999980122</c:v>
                </c:pt>
                <c:pt idx="8196">
                  <c:v>43228.541666646786</c:v>
                </c:pt>
                <c:pt idx="8197">
                  <c:v>43228.583333313451</c:v>
                </c:pt>
                <c:pt idx="8198">
                  <c:v>43228.624999980115</c:v>
                </c:pt>
                <c:pt idx="8199">
                  <c:v>43228.666666646779</c:v>
                </c:pt>
                <c:pt idx="8200">
                  <c:v>43228.708333313443</c:v>
                </c:pt>
                <c:pt idx="8201">
                  <c:v>43228.749999980108</c:v>
                </c:pt>
                <c:pt idx="8202">
                  <c:v>43228.791666646772</c:v>
                </c:pt>
                <c:pt idx="8203">
                  <c:v>43228.833333313436</c:v>
                </c:pt>
                <c:pt idx="8204">
                  <c:v>43228.8749999801</c:v>
                </c:pt>
                <c:pt idx="8205">
                  <c:v>43228.916666646764</c:v>
                </c:pt>
                <c:pt idx="8206">
                  <c:v>43228.958333313429</c:v>
                </c:pt>
                <c:pt idx="8207">
                  <c:v>43228.999999980093</c:v>
                </c:pt>
                <c:pt idx="8208">
                  <c:v>43229.041666646757</c:v>
                </c:pt>
                <c:pt idx="8209">
                  <c:v>43229.083333313421</c:v>
                </c:pt>
                <c:pt idx="8210">
                  <c:v>43229.124999980086</c:v>
                </c:pt>
                <c:pt idx="8211">
                  <c:v>43229.16666664675</c:v>
                </c:pt>
                <c:pt idx="8212">
                  <c:v>43229.208333313414</c:v>
                </c:pt>
                <c:pt idx="8213">
                  <c:v>43229.249999980078</c:v>
                </c:pt>
                <c:pt idx="8214">
                  <c:v>43229.291666646743</c:v>
                </c:pt>
                <c:pt idx="8215">
                  <c:v>43229.333333313407</c:v>
                </c:pt>
                <c:pt idx="8216">
                  <c:v>43229.374999980071</c:v>
                </c:pt>
                <c:pt idx="8217">
                  <c:v>43229.416666646735</c:v>
                </c:pt>
                <c:pt idx="8218">
                  <c:v>43229.4583333134</c:v>
                </c:pt>
                <c:pt idx="8219">
                  <c:v>43229.499999980064</c:v>
                </c:pt>
                <c:pt idx="8220">
                  <c:v>43229.541666646728</c:v>
                </c:pt>
                <c:pt idx="8221">
                  <c:v>43229.583333313392</c:v>
                </c:pt>
                <c:pt idx="8222">
                  <c:v>43229.624999980057</c:v>
                </c:pt>
                <c:pt idx="8223">
                  <c:v>43229.666666646721</c:v>
                </c:pt>
                <c:pt idx="8224">
                  <c:v>43229.708333313385</c:v>
                </c:pt>
                <c:pt idx="8225">
                  <c:v>43229.749999980049</c:v>
                </c:pt>
                <c:pt idx="8226">
                  <c:v>43229.791666646714</c:v>
                </c:pt>
                <c:pt idx="8227">
                  <c:v>43229.833333313378</c:v>
                </c:pt>
                <c:pt idx="8228">
                  <c:v>43229.874999980042</c:v>
                </c:pt>
                <c:pt idx="8229">
                  <c:v>43229.916666646706</c:v>
                </c:pt>
                <c:pt idx="8230">
                  <c:v>43229.958333313371</c:v>
                </c:pt>
                <c:pt idx="8231">
                  <c:v>43229.999999980035</c:v>
                </c:pt>
                <c:pt idx="8232">
                  <c:v>43230.041666646699</c:v>
                </c:pt>
                <c:pt idx="8233">
                  <c:v>43230.083333313363</c:v>
                </c:pt>
                <c:pt idx="8234">
                  <c:v>43230.124999980027</c:v>
                </c:pt>
                <c:pt idx="8235">
                  <c:v>43230.166666646692</c:v>
                </c:pt>
                <c:pt idx="8236">
                  <c:v>43230.208333313356</c:v>
                </c:pt>
                <c:pt idx="8237">
                  <c:v>43230.24999998002</c:v>
                </c:pt>
                <c:pt idx="8238">
                  <c:v>43230.291666646684</c:v>
                </c:pt>
                <c:pt idx="8239">
                  <c:v>43230.333333313349</c:v>
                </c:pt>
                <c:pt idx="8240">
                  <c:v>43230.374999980013</c:v>
                </c:pt>
                <c:pt idx="8241">
                  <c:v>43230.416666646677</c:v>
                </c:pt>
                <c:pt idx="8242">
                  <c:v>43230.458333313341</c:v>
                </c:pt>
                <c:pt idx="8243">
                  <c:v>43230.499999980006</c:v>
                </c:pt>
                <c:pt idx="8244">
                  <c:v>43230.54166664667</c:v>
                </c:pt>
                <c:pt idx="8245">
                  <c:v>43230.583333313334</c:v>
                </c:pt>
                <c:pt idx="8246">
                  <c:v>43230.624999979998</c:v>
                </c:pt>
                <c:pt idx="8247">
                  <c:v>43230.666666646663</c:v>
                </c:pt>
                <c:pt idx="8248">
                  <c:v>43230.708333313327</c:v>
                </c:pt>
                <c:pt idx="8249">
                  <c:v>43230.749999979991</c:v>
                </c:pt>
                <c:pt idx="8250">
                  <c:v>43230.791666646655</c:v>
                </c:pt>
                <c:pt idx="8251">
                  <c:v>43230.83333331332</c:v>
                </c:pt>
                <c:pt idx="8252">
                  <c:v>43230.874999979984</c:v>
                </c:pt>
                <c:pt idx="8253">
                  <c:v>43230.916666646648</c:v>
                </c:pt>
                <c:pt idx="8254">
                  <c:v>43230.958333313312</c:v>
                </c:pt>
                <c:pt idx="8255">
                  <c:v>43230.999999979977</c:v>
                </c:pt>
                <c:pt idx="8256">
                  <c:v>43231.041666646641</c:v>
                </c:pt>
                <c:pt idx="8257">
                  <c:v>43231.083333313305</c:v>
                </c:pt>
                <c:pt idx="8258">
                  <c:v>43231.124999979969</c:v>
                </c:pt>
                <c:pt idx="8259">
                  <c:v>43231.166666646634</c:v>
                </c:pt>
                <c:pt idx="8260">
                  <c:v>43231.208333313298</c:v>
                </c:pt>
                <c:pt idx="8261">
                  <c:v>43231.249999979962</c:v>
                </c:pt>
                <c:pt idx="8262">
                  <c:v>43231.291666646626</c:v>
                </c:pt>
                <c:pt idx="8263">
                  <c:v>43231.33333331329</c:v>
                </c:pt>
                <c:pt idx="8264">
                  <c:v>43231.374999979955</c:v>
                </c:pt>
                <c:pt idx="8265">
                  <c:v>43231.416666646619</c:v>
                </c:pt>
                <c:pt idx="8266">
                  <c:v>43231.458333313283</c:v>
                </c:pt>
                <c:pt idx="8267">
                  <c:v>43231.499999979947</c:v>
                </c:pt>
                <c:pt idx="8268">
                  <c:v>43231.541666646612</c:v>
                </c:pt>
                <c:pt idx="8269">
                  <c:v>43231.583333313276</c:v>
                </c:pt>
                <c:pt idx="8270">
                  <c:v>43231.62499997994</c:v>
                </c:pt>
                <c:pt idx="8271">
                  <c:v>43231.666666646604</c:v>
                </c:pt>
                <c:pt idx="8272">
                  <c:v>43231.708333313269</c:v>
                </c:pt>
                <c:pt idx="8273">
                  <c:v>43231.749999979933</c:v>
                </c:pt>
                <c:pt idx="8274">
                  <c:v>43231.791666646597</c:v>
                </c:pt>
                <c:pt idx="8275">
                  <c:v>43231.833333313261</c:v>
                </c:pt>
                <c:pt idx="8276">
                  <c:v>43231.874999979926</c:v>
                </c:pt>
                <c:pt idx="8277">
                  <c:v>43231.91666664659</c:v>
                </c:pt>
                <c:pt idx="8278">
                  <c:v>43231.958333313254</c:v>
                </c:pt>
                <c:pt idx="8279">
                  <c:v>43231.999999979918</c:v>
                </c:pt>
                <c:pt idx="8280">
                  <c:v>43232.041666646583</c:v>
                </c:pt>
                <c:pt idx="8281">
                  <c:v>43232.083333313247</c:v>
                </c:pt>
                <c:pt idx="8282">
                  <c:v>43232.124999979911</c:v>
                </c:pt>
                <c:pt idx="8283">
                  <c:v>43232.166666646575</c:v>
                </c:pt>
                <c:pt idx="8284">
                  <c:v>43232.20833331324</c:v>
                </c:pt>
                <c:pt idx="8285">
                  <c:v>43232.249999979904</c:v>
                </c:pt>
                <c:pt idx="8286">
                  <c:v>43232.291666646568</c:v>
                </c:pt>
                <c:pt idx="8287">
                  <c:v>43232.333333313232</c:v>
                </c:pt>
                <c:pt idx="8288">
                  <c:v>43232.374999979897</c:v>
                </c:pt>
                <c:pt idx="8289">
                  <c:v>43232.416666646561</c:v>
                </c:pt>
                <c:pt idx="8290">
                  <c:v>43232.458333313225</c:v>
                </c:pt>
                <c:pt idx="8291">
                  <c:v>43232.499999979889</c:v>
                </c:pt>
                <c:pt idx="8292">
                  <c:v>43232.541666646553</c:v>
                </c:pt>
                <c:pt idx="8293">
                  <c:v>43232.583333313218</c:v>
                </c:pt>
                <c:pt idx="8294">
                  <c:v>43232.624999979882</c:v>
                </c:pt>
                <c:pt idx="8295">
                  <c:v>43232.666666646546</c:v>
                </c:pt>
                <c:pt idx="8296">
                  <c:v>43232.70833331321</c:v>
                </c:pt>
                <c:pt idx="8297">
                  <c:v>43232.749999979875</c:v>
                </c:pt>
                <c:pt idx="8298">
                  <c:v>43232.791666646539</c:v>
                </c:pt>
                <c:pt idx="8299">
                  <c:v>43232.833333313203</c:v>
                </c:pt>
                <c:pt idx="8300">
                  <c:v>43232.874999979867</c:v>
                </c:pt>
                <c:pt idx="8301">
                  <c:v>43232.916666646532</c:v>
                </c:pt>
                <c:pt idx="8302">
                  <c:v>43232.958333313196</c:v>
                </c:pt>
                <c:pt idx="8303">
                  <c:v>43232.99999997986</c:v>
                </c:pt>
                <c:pt idx="8304">
                  <c:v>43233.041666646524</c:v>
                </c:pt>
                <c:pt idx="8305">
                  <c:v>43233.083333313189</c:v>
                </c:pt>
                <c:pt idx="8306">
                  <c:v>43233.124999979853</c:v>
                </c:pt>
                <c:pt idx="8307">
                  <c:v>43233.166666646517</c:v>
                </c:pt>
                <c:pt idx="8308">
                  <c:v>43233.208333313181</c:v>
                </c:pt>
                <c:pt idx="8309">
                  <c:v>43233.249999979846</c:v>
                </c:pt>
                <c:pt idx="8310">
                  <c:v>43233.29166664651</c:v>
                </c:pt>
                <c:pt idx="8311">
                  <c:v>43233.333333313174</c:v>
                </c:pt>
                <c:pt idx="8312">
                  <c:v>43233.374999979838</c:v>
                </c:pt>
                <c:pt idx="8313">
                  <c:v>43233.416666646503</c:v>
                </c:pt>
                <c:pt idx="8314">
                  <c:v>43233.458333313167</c:v>
                </c:pt>
                <c:pt idx="8315">
                  <c:v>43233.499999979831</c:v>
                </c:pt>
                <c:pt idx="8316">
                  <c:v>43233.541666646495</c:v>
                </c:pt>
                <c:pt idx="8317">
                  <c:v>43233.58333331316</c:v>
                </c:pt>
                <c:pt idx="8318">
                  <c:v>43233.624999979824</c:v>
                </c:pt>
                <c:pt idx="8319">
                  <c:v>43233.666666646488</c:v>
                </c:pt>
                <c:pt idx="8320">
                  <c:v>43233.708333313152</c:v>
                </c:pt>
                <c:pt idx="8321">
                  <c:v>43233.749999979816</c:v>
                </c:pt>
                <c:pt idx="8322">
                  <c:v>43233.791666646481</c:v>
                </c:pt>
                <c:pt idx="8323">
                  <c:v>43233.833333313145</c:v>
                </c:pt>
                <c:pt idx="8324">
                  <c:v>43233.874999979809</c:v>
                </c:pt>
                <c:pt idx="8325">
                  <c:v>43233.916666646473</c:v>
                </c:pt>
                <c:pt idx="8326">
                  <c:v>43233.958333313138</c:v>
                </c:pt>
                <c:pt idx="8327">
                  <c:v>43233.999999979802</c:v>
                </c:pt>
                <c:pt idx="8328">
                  <c:v>43234.041666646466</c:v>
                </c:pt>
                <c:pt idx="8329">
                  <c:v>43234.08333331313</c:v>
                </c:pt>
                <c:pt idx="8330">
                  <c:v>43234.124999979795</c:v>
                </c:pt>
                <c:pt idx="8331">
                  <c:v>43234.166666646459</c:v>
                </c:pt>
                <c:pt idx="8332">
                  <c:v>43234.208333313123</c:v>
                </c:pt>
                <c:pt idx="8333">
                  <c:v>43234.249999979787</c:v>
                </c:pt>
                <c:pt idx="8334">
                  <c:v>43234.291666646452</c:v>
                </c:pt>
                <c:pt idx="8335">
                  <c:v>43234.333333313116</c:v>
                </c:pt>
                <c:pt idx="8336">
                  <c:v>43234.37499997978</c:v>
                </c:pt>
                <c:pt idx="8337">
                  <c:v>43234.416666646444</c:v>
                </c:pt>
                <c:pt idx="8338">
                  <c:v>43234.458333313109</c:v>
                </c:pt>
                <c:pt idx="8339">
                  <c:v>43234.499999979773</c:v>
                </c:pt>
                <c:pt idx="8340">
                  <c:v>43234.541666646437</c:v>
                </c:pt>
                <c:pt idx="8341">
                  <c:v>43234.583333313101</c:v>
                </c:pt>
                <c:pt idx="8342">
                  <c:v>43234.624999979766</c:v>
                </c:pt>
                <c:pt idx="8343">
                  <c:v>43234.66666664643</c:v>
                </c:pt>
                <c:pt idx="8344">
                  <c:v>43234.708333313094</c:v>
                </c:pt>
                <c:pt idx="8345">
                  <c:v>43234.749999979758</c:v>
                </c:pt>
                <c:pt idx="8346">
                  <c:v>43234.791666646423</c:v>
                </c:pt>
                <c:pt idx="8347">
                  <c:v>43234.833333313087</c:v>
                </c:pt>
                <c:pt idx="8348">
                  <c:v>43234.874999979751</c:v>
                </c:pt>
                <c:pt idx="8349">
                  <c:v>43234.916666646415</c:v>
                </c:pt>
                <c:pt idx="8350">
                  <c:v>43234.958333313079</c:v>
                </c:pt>
                <c:pt idx="8351">
                  <c:v>43234.999999979744</c:v>
                </c:pt>
                <c:pt idx="8352">
                  <c:v>43235.041666646408</c:v>
                </c:pt>
                <c:pt idx="8353">
                  <c:v>43235.083333313072</c:v>
                </c:pt>
                <c:pt idx="8354">
                  <c:v>43235.124999979736</c:v>
                </c:pt>
                <c:pt idx="8355">
                  <c:v>43235.166666646401</c:v>
                </c:pt>
                <c:pt idx="8356">
                  <c:v>43235.208333313065</c:v>
                </c:pt>
                <c:pt idx="8357">
                  <c:v>43235.249999979729</c:v>
                </c:pt>
                <c:pt idx="8358">
                  <c:v>43235.291666646393</c:v>
                </c:pt>
                <c:pt idx="8359">
                  <c:v>43235.333333313058</c:v>
                </c:pt>
                <c:pt idx="8360">
                  <c:v>43235.374999979722</c:v>
                </c:pt>
                <c:pt idx="8361">
                  <c:v>43235.416666646386</c:v>
                </c:pt>
                <c:pt idx="8362">
                  <c:v>43235.45833331305</c:v>
                </c:pt>
                <c:pt idx="8363">
                  <c:v>43235.499999979715</c:v>
                </c:pt>
                <c:pt idx="8364">
                  <c:v>43235.541666646379</c:v>
                </c:pt>
                <c:pt idx="8365">
                  <c:v>43235.583333313043</c:v>
                </c:pt>
                <c:pt idx="8366">
                  <c:v>43235.624999979707</c:v>
                </c:pt>
                <c:pt idx="8367">
                  <c:v>43235.666666646372</c:v>
                </c:pt>
                <c:pt idx="8368">
                  <c:v>43235.708333313036</c:v>
                </c:pt>
                <c:pt idx="8369">
                  <c:v>43235.7499999797</c:v>
                </c:pt>
                <c:pt idx="8370">
                  <c:v>43235.791666646364</c:v>
                </c:pt>
                <c:pt idx="8371">
                  <c:v>43235.833333313029</c:v>
                </c:pt>
                <c:pt idx="8372">
                  <c:v>43235.874999979693</c:v>
                </c:pt>
                <c:pt idx="8373">
                  <c:v>43235.916666646357</c:v>
                </c:pt>
                <c:pt idx="8374">
                  <c:v>43235.958333313021</c:v>
                </c:pt>
                <c:pt idx="8375">
                  <c:v>43235.999999979686</c:v>
                </c:pt>
                <c:pt idx="8376">
                  <c:v>43236.04166664635</c:v>
                </c:pt>
                <c:pt idx="8377">
                  <c:v>43236.083333313014</c:v>
                </c:pt>
                <c:pt idx="8378">
                  <c:v>43236.124999979678</c:v>
                </c:pt>
                <c:pt idx="8379">
                  <c:v>43236.166666646342</c:v>
                </c:pt>
                <c:pt idx="8380">
                  <c:v>43236.208333313007</c:v>
                </c:pt>
                <c:pt idx="8381">
                  <c:v>43236.249999979671</c:v>
                </c:pt>
                <c:pt idx="8382">
                  <c:v>43236.291666646335</c:v>
                </c:pt>
                <c:pt idx="8383">
                  <c:v>43236.333333312999</c:v>
                </c:pt>
                <c:pt idx="8384">
                  <c:v>43236.374999979664</c:v>
                </c:pt>
                <c:pt idx="8385">
                  <c:v>43236.416666646328</c:v>
                </c:pt>
                <c:pt idx="8386">
                  <c:v>43236.458333312992</c:v>
                </c:pt>
                <c:pt idx="8387">
                  <c:v>43236.499999979656</c:v>
                </c:pt>
                <c:pt idx="8388">
                  <c:v>43236.541666646321</c:v>
                </c:pt>
                <c:pt idx="8389">
                  <c:v>43236.583333312985</c:v>
                </c:pt>
                <c:pt idx="8390">
                  <c:v>43236.624999979649</c:v>
                </c:pt>
                <c:pt idx="8391">
                  <c:v>43236.666666646313</c:v>
                </c:pt>
                <c:pt idx="8392">
                  <c:v>43236.708333312978</c:v>
                </c:pt>
                <c:pt idx="8393">
                  <c:v>43236.749999979642</c:v>
                </c:pt>
                <c:pt idx="8394">
                  <c:v>43236.791666646306</c:v>
                </c:pt>
                <c:pt idx="8395">
                  <c:v>43236.83333331297</c:v>
                </c:pt>
                <c:pt idx="8396">
                  <c:v>43236.874999979635</c:v>
                </c:pt>
                <c:pt idx="8397">
                  <c:v>43236.916666646299</c:v>
                </c:pt>
                <c:pt idx="8398">
                  <c:v>43236.958333312963</c:v>
                </c:pt>
                <c:pt idx="8399">
                  <c:v>43236.999999979627</c:v>
                </c:pt>
                <c:pt idx="8400">
                  <c:v>43237.041666646292</c:v>
                </c:pt>
                <c:pt idx="8401">
                  <c:v>43237.083333312956</c:v>
                </c:pt>
                <c:pt idx="8402">
                  <c:v>43237.12499997962</c:v>
                </c:pt>
                <c:pt idx="8403">
                  <c:v>43237.166666646284</c:v>
                </c:pt>
                <c:pt idx="8404">
                  <c:v>43237.208333312949</c:v>
                </c:pt>
                <c:pt idx="8405">
                  <c:v>43237.249999979613</c:v>
                </c:pt>
                <c:pt idx="8406">
                  <c:v>43237.291666646277</c:v>
                </c:pt>
                <c:pt idx="8407">
                  <c:v>43237.333333312941</c:v>
                </c:pt>
                <c:pt idx="8408">
                  <c:v>43237.374999979605</c:v>
                </c:pt>
                <c:pt idx="8409">
                  <c:v>43237.41666664627</c:v>
                </c:pt>
                <c:pt idx="8410">
                  <c:v>43237.458333312934</c:v>
                </c:pt>
                <c:pt idx="8411">
                  <c:v>43237.499999979598</c:v>
                </c:pt>
                <c:pt idx="8412">
                  <c:v>43237.541666646262</c:v>
                </c:pt>
                <c:pt idx="8413">
                  <c:v>43237.583333312927</c:v>
                </c:pt>
                <c:pt idx="8414">
                  <c:v>43237.624999979591</c:v>
                </c:pt>
                <c:pt idx="8415">
                  <c:v>43237.666666646255</c:v>
                </c:pt>
                <c:pt idx="8416">
                  <c:v>43237.708333312919</c:v>
                </c:pt>
                <c:pt idx="8417">
                  <c:v>43237.749999979584</c:v>
                </c:pt>
                <c:pt idx="8418">
                  <c:v>43237.791666646248</c:v>
                </c:pt>
                <c:pt idx="8419">
                  <c:v>43237.833333312912</c:v>
                </c:pt>
                <c:pt idx="8420">
                  <c:v>43237.874999979576</c:v>
                </c:pt>
                <c:pt idx="8421">
                  <c:v>43237.916666646241</c:v>
                </c:pt>
                <c:pt idx="8422">
                  <c:v>43237.958333312905</c:v>
                </c:pt>
                <c:pt idx="8423">
                  <c:v>43237.999999979569</c:v>
                </c:pt>
                <c:pt idx="8424">
                  <c:v>43238.041666646233</c:v>
                </c:pt>
                <c:pt idx="8425">
                  <c:v>43238.083333312898</c:v>
                </c:pt>
                <c:pt idx="8426">
                  <c:v>43238.124999979562</c:v>
                </c:pt>
                <c:pt idx="8427">
                  <c:v>43238.166666646226</c:v>
                </c:pt>
                <c:pt idx="8428">
                  <c:v>43238.20833331289</c:v>
                </c:pt>
                <c:pt idx="8429">
                  <c:v>43238.249999979555</c:v>
                </c:pt>
                <c:pt idx="8430">
                  <c:v>43238.291666646219</c:v>
                </c:pt>
                <c:pt idx="8431">
                  <c:v>43238.333333312883</c:v>
                </c:pt>
                <c:pt idx="8432">
                  <c:v>43238.374999979547</c:v>
                </c:pt>
                <c:pt idx="8433">
                  <c:v>43238.416666646212</c:v>
                </c:pt>
                <c:pt idx="8434">
                  <c:v>43238.458333312876</c:v>
                </c:pt>
                <c:pt idx="8435">
                  <c:v>43238.49999997954</c:v>
                </c:pt>
                <c:pt idx="8436">
                  <c:v>43238.541666646204</c:v>
                </c:pt>
                <c:pt idx="8437">
                  <c:v>43238.583333312868</c:v>
                </c:pt>
                <c:pt idx="8438">
                  <c:v>43238.624999979533</c:v>
                </c:pt>
                <c:pt idx="8439">
                  <c:v>43238.666666646197</c:v>
                </c:pt>
                <c:pt idx="8440">
                  <c:v>43238.708333312861</c:v>
                </c:pt>
                <c:pt idx="8441">
                  <c:v>43238.749999979525</c:v>
                </c:pt>
                <c:pt idx="8442">
                  <c:v>43238.79166664619</c:v>
                </c:pt>
                <c:pt idx="8443">
                  <c:v>43238.833333312854</c:v>
                </c:pt>
                <c:pt idx="8444">
                  <c:v>43238.874999979518</c:v>
                </c:pt>
                <c:pt idx="8445">
                  <c:v>43238.916666646182</c:v>
                </c:pt>
                <c:pt idx="8446">
                  <c:v>43238.958333312847</c:v>
                </c:pt>
                <c:pt idx="8447">
                  <c:v>43238.999999979511</c:v>
                </c:pt>
                <c:pt idx="8448">
                  <c:v>43239.041666646175</c:v>
                </c:pt>
                <c:pt idx="8449">
                  <c:v>43239.083333312839</c:v>
                </c:pt>
                <c:pt idx="8450">
                  <c:v>43239.124999979504</c:v>
                </c:pt>
                <c:pt idx="8451">
                  <c:v>43239.166666646168</c:v>
                </c:pt>
                <c:pt idx="8452">
                  <c:v>43239.208333312832</c:v>
                </c:pt>
                <c:pt idx="8453">
                  <c:v>43239.249999979496</c:v>
                </c:pt>
                <c:pt idx="8454">
                  <c:v>43239.291666646161</c:v>
                </c:pt>
                <c:pt idx="8455">
                  <c:v>43239.333333312825</c:v>
                </c:pt>
                <c:pt idx="8456">
                  <c:v>43239.374999979489</c:v>
                </c:pt>
                <c:pt idx="8457">
                  <c:v>43239.416666646153</c:v>
                </c:pt>
                <c:pt idx="8458">
                  <c:v>43239.458333312818</c:v>
                </c:pt>
                <c:pt idx="8459">
                  <c:v>43239.499999979482</c:v>
                </c:pt>
                <c:pt idx="8460">
                  <c:v>43239.541666646146</c:v>
                </c:pt>
                <c:pt idx="8461">
                  <c:v>43239.58333331281</c:v>
                </c:pt>
                <c:pt idx="8462">
                  <c:v>43239.624999979475</c:v>
                </c:pt>
                <c:pt idx="8463">
                  <c:v>43239.666666646139</c:v>
                </c:pt>
                <c:pt idx="8464">
                  <c:v>43239.708333312803</c:v>
                </c:pt>
                <c:pt idx="8465">
                  <c:v>43239.749999979467</c:v>
                </c:pt>
                <c:pt idx="8466">
                  <c:v>43239.791666646131</c:v>
                </c:pt>
                <c:pt idx="8467">
                  <c:v>43239.833333312796</c:v>
                </c:pt>
                <c:pt idx="8468">
                  <c:v>43239.87499997946</c:v>
                </c:pt>
                <c:pt idx="8469">
                  <c:v>43239.916666646124</c:v>
                </c:pt>
                <c:pt idx="8470">
                  <c:v>43239.958333312788</c:v>
                </c:pt>
                <c:pt idx="8471">
                  <c:v>43239.999999979453</c:v>
                </c:pt>
                <c:pt idx="8472">
                  <c:v>43240.041666646117</c:v>
                </c:pt>
                <c:pt idx="8473">
                  <c:v>43240.083333312781</c:v>
                </c:pt>
                <c:pt idx="8474">
                  <c:v>43240.124999979445</c:v>
                </c:pt>
                <c:pt idx="8475">
                  <c:v>43240.16666664611</c:v>
                </c:pt>
                <c:pt idx="8476">
                  <c:v>43240.208333312774</c:v>
                </c:pt>
                <c:pt idx="8477">
                  <c:v>43240.249999979438</c:v>
                </c:pt>
                <c:pt idx="8478">
                  <c:v>43240.291666646102</c:v>
                </c:pt>
                <c:pt idx="8479">
                  <c:v>43240.333333312767</c:v>
                </c:pt>
                <c:pt idx="8480">
                  <c:v>43240.374999979431</c:v>
                </c:pt>
                <c:pt idx="8481">
                  <c:v>43240.416666646095</c:v>
                </c:pt>
                <c:pt idx="8482">
                  <c:v>43240.458333312759</c:v>
                </c:pt>
                <c:pt idx="8483">
                  <c:v>43240.499999979424</c:v>
                </c:pt>
                <c:pt idx="8484">
                  <c:v>43240.541666646088</c:v>
                </c:pt>
                <c:pt idx="8485">
                  <c:v>43240.583333312752</c:v>
                </c:pt>
                <c:pt idx="8486">
                  <c:v>43240.624999979416</c:v>
                </c:pt>
                <c:pt idx="8487">
                  <c:v>43240.666666646081</c:v>
                </c:pt>
                <c:pt idx="8488">
                  <c:v>43240.708333312745</c:v>
                </c:pt>
                <c:pt idx="8489">
                  <c:v>43240.749999979409</c:v>
                </c:pt>
                <c:pt idx="8490">
                  <c:v>43240.791666646073</c:v>
                </c:pt>
                <c:pt idx="8491">
                  <c:v>43240.833333312738</c:v>
                </c:pt>
                <c:pt idx="8492">
                  <c:v>43240.874999979402</c:v>
                </c:pt>
                <c:pt idx="8493">
                  <c:v>43240.916666646066</c:v>
                </c:pt>
                <c:pt idx="8494">
                  <c:v>43240.95833331273</c:v>
                </c:pt>
                <c:pt idx="8495">
                  <c:v>43240.999999979394</c:v>
                </c:pt>
                <c:pt idx="8496">
                  <c:v>43241.041666646059</c:v>
                </c:pt>
                <c:pt idx="8497">
                  <c:v>43241.083333312723</c:v>
                </c:pt>
                <c:pt idx="8498">
                  <c:v>43241.124999979387</c:v>
                </c:pt>
                <c:pt idx="8499">
                  <c:v>43241.166666646051</c:v>
                </c:pt>
                <c:pt idx="8500">
                  <c:v>43241.208333312716</c:v>
                </c:pt>
                <c:pt idx="8501">
                  <c:v>43241.24999997938</c:v>
                </c:pt>
                <c:pt idx="8502">
                  <c:v>43241.291666646044</c:v>
                </c:pt>
                <c:pt idx="8503">
                  <c:v>43241.333333312708</c:v>
                </c:pt>
                <c:pt idx="8504">
                  <c:v>43241.374999979373</c:v>
                </c:pt>
                <c:pt idx="8505">
                  <c:v>43241.416666646037</c:v>
                </c:pt>
                <c:pt idx="8506">
                  <c:v>43241.458333312701</c:v>
                </c:pt>
                <c:pt idx="8507">
                  <c:v>43241.499999979365</c:v>
                </c:pt>
                <c:pt idx="8508">
                  <c:v>43241.54166664603</c:v>
                </c:pt>
                <c:pt idx="8509">
                  <c:v>43241.583333312694</c:v>
                </c:pt>
                <c:pt idx="8510">
                  <c:v>43241.624999979358</c:v>
                </c:pt>
                <c:pt idx="8511">
                  <c:v>43241.666666646022</c:v>
                </c:pt>
                <c:pt idx="8512">
                  <c:v>43241.708333312687</c:v>
                </c:pt>
                <c:pt idx="8513">
                  <c:v>43241.749999979351</c:v>
                </c:pt>
                <c:pt idx="8514">
                  <c:v>43241.791666646015</c:v>
                </c:pt>
                <c:pt idx="8515">
                  <c:v>43241.833333312679</c:v>
                </c:pt>
                <c:pt idx="8516">
                  <c:v>43241.874999979344</c:v>
                </c:pt>
                <c:pt idx="8517">
                  <c:v>43241.916666646008</c:v>
                </c:pt>
                <c:pt idx="8518">
                  <c:v>43241.958333312672</c:v>
                </c:pt>
                <c:pt idx="8519">
                  <c:v>43241.999999979336</c:v>
                </c:pt>
                <c:pt idx="8520">
                  <c:v>43242.041666646001</c:v>
                </c:pt>
                <c:pt idx="8521">
                  <c:v>43242.083333312665</c:v>
                </c:pt>
                <c:pt idx="8522">
                  <c:v>43242.124999979329</c:v>
                </c:pt>
                <c:pt idx="8523">
                  <c:v>43242.166666645993</c:v>
                </c:pt>
                <c:pt idx="8524">
                  <c:v>43242.208333312657</c:v>
                </c:pt>
                <c:pt idx="8525">
                  <c:v>43242.249999979322</c:v>
                </c:pt>
                <c:pt idx="8526">
                  <c:v>43242.291666645986</c:v>
                </c:pt>
                <c:pt idx="8527">
                  <c:v>43242.33333331265</c:v>
                </c:pt>
                <c:pt idx="8528">
                  <c:v>43242.374999979314</c:v>
                </c:pt>
                <c:pt idx="8529">
                  <c:v>43242.416666645979</c:v>
                </c:pt>
                <c:pt idx="8530">
                  <c:v>43242.458333312643</c:v>
                </c:pt>
                <c:pt idx="8531">
                  <c:v>43242.499999979307</c:v>
                </c:pt>
                <c:pt idx="8532">
                  <c:v>43242.541666645971</c:v>
                </c:pt>
                <c:pt idx="8533">
                  <c:v>43242.583333312636</c:v>
                </c:pt>
                <c:pt idx="8534">
                  <c:v>43242.6249999793</c:v>
                </c:pt>
                <c:pt idx="8535">
                  <c:v>43242.666666645964</c:v>
                </c:pt>
                <c:pt idx="8536">
                  <c:v>43242.708333312628</c:v>
                </c:pt>
                <c:pt idx="8537">
                  <c:v>43242.749999979293</c:v>
                </c:pt>
                <c:pt idx="8538">
                  <c:v>43242.791666645957</c:v>
                </c:pt>
                <c:pt idx="8539">
                  <c:v>43242.833333312621</c:v>
                </c:pt>
                <c:pt idx="8540">
                  <c:v>43242.874999979285</c:v>
                </c:pt>
                <c:pt idx="8541">
                  <c:v>43242.91666664595</c:v>
                </c:pt>
                <c:pt idx="8542">
                  <c:v>43242.958333312614</c:v>
                </c:pt>
                <c:pt idx="8543">
                  <c:v>43242.999999979278</c:v>
                </c:pt>
                <c:pt idx="8544">
                  <c:v>43243.041666645942</c:v>
                </c:pt>
                <c:pt idx="8545">
                  <c:v>43243.083333312607</c:v>
                </c:pt>
                <c:pt idx="8546">
                  <c:v>43243.124999979271</c:v>
                </c:pt>
                <c:pt idx="8547">
                  <c:v>43243.166666645935</c:v>
                </c:pt>
                <c:pt idx="8548">
                  <c:v>43243.208333312599</c:v>
                </c:pt>
                <c:pt idx="8549">
                  <c:v>43243.249999979264</c:v>
                </c:pt>
                <c:pt idx="8550">
                  <c:v>43243.291666645928</c:v>
                </c:pt>
                <c:pt idx="8551">
                  <c:v>43243.333333312592</c:v>
                </c:pt>
                <c:pt idx="8552">
                  <c:v>43243.374999979256</c:v>
                </c:pt>
                <c:pt idx="8553">
                  <c:v>43243.41666664592</c:v>
                </c:pt>
                <c:pt idx="8554">
                  <c:v>43243.458333312585</c:v>
                </c:pt>
                <c:pt idx="8555">
                  <c:v>43243.499999979249</c:v>
                </c:pt>
                <c:pt idx="8556">
                  <c:v>43243.541666645913</c:v>
                </c:pt>
                <c:pt idx="8557">
                  <c:v>43243.583333312577</c:v>
                </c:pt>
                <c:pt idx="8558">
                  <c:v>43243.624999979242</c:v>
                </c:pt>
                <c:pt idx="8559">
                  <c:v>43243.666666645906</c:v>
                </c:pt>
                <c:pt idx="8560">
                  <c:v>43243.70833331257</c:v>
                </c:pt>
                <c:pt idx="8561">
                  <c:v>43243.749999979234</c:v>
                </c:pt>
                <c:pt idx="8562">
                  <c:v>43243.791666645899</c:v>
                </c:pt>
                <c:pt idx="8563">
                  <c:v>43243.833333312563</c:v>
                </c:pt>
                <c:pt idx="8564">
                  <c:v>43243.874999979227</c:v>
                </c:pt>
                <c:pt idx="8565">
                  <c:v>43243.916666645891</c:v>
                </c:pt>
                <c:pt idx="8566">
                  <c:v>43243.958333312556</c:v>
                </c:pt>
                <c:pt idx="8567">
                  <c:v>43243.99999997922</c:v>
                </c:pt>
                <c:pt idx="8568">
                  <c:v>43244.041666645884</c:v>
                </c:pt>
                <c:pt idx="8569">
                  <c:v>43244.083333312548</c:v>
                </c:pt>
                <c:pt idx="8570">
                  <c:v>43244.124999979213</c:v>
                </c:pt>
                <c:pt idx="8571">
                  <c:v>43244.166666645877</c:v>
                </c:pt>
                <c:pt idx="8572">
                  <c:v>43244.208333312541</c:v>
                </c:pt>
                <c:pt idx="8573">
                  <c:v>43244.249999979205</c:v>
                </c:pt>
                <c:pt idx="8574">
                  <c:v>43244.29166664587</c:v>
                </c:pt>
                <c:pt idx="8575">
                  <c:v>43244.333333312534</c:v>
                </c:pt>
                <c:pt idx="8576">
                  <c:v>43244.374999979198</c:v>
                </c:pt>
                <c:pt idx="8577">
                  <c:v>43244.416666645862</c:v>
                </c:pt>
                <c:pt idx="8578">
                  <c:v>43244.458333312527</c:v>
                </c:pt>
                <c:pt idx="8579">
                  <c:v>43244.499999979191</c:v>
                </c:pt>
                <c:pt idx="8580">
                  <c:v>43244.541666645855</c:v>
                </c:pt>
                <c:pt idx="8581">
                  <c:v>43244.583333312519</c:v>
                </c:pt>
                <c:pt idx="8582">
                  <c:v>43244.624999979183</c:v>
                </c:pt>
                <c:pt idx="8583">
                  <c:v>43244.666666645848</c:v>
                </c:pt>
                <c:pt idx="8584">
                  <c:v>43244.708333312512</c:v>
                </c:pt>
                <c:pt idx="8585">
                  <c:v>43244.749999979176</c:v>
                </c:pt>
                <c:pt idx="8586">
                  <c:v>43244.79166664584</c:v>
                </c:pt>
                <c:pt idx="8587">
                  <c:v>43244.833333312505</c:v>
                </c:pt>
                <c:pt idx="8588">
                  <c:v>43244.874999979169</c:v>
                </c:pt>
                <c:pt idx="8589">
                  <c:v>43244.916666645833</c:v>
                </c:pt>
                <c:pt idx="8590">
                  <c:v>43244.958333312497</c:v>
                </c:pt>
                <c:pt idx="8591">
                  <c:v>43244.999999979162</c:v>
                </c:pt>
                <c:pt idx="8592">
                  <c:v>43245.041666645826</c:v>
                </c:pt>
                <c:pt idx="8593">
                  <c:v>43245.08333331249</c:v>
                </c:pt>
                <c:pt idx="8594">
                  <c:v>43245.124999979154</c:v>
                </c:pt>
                <c:pt idx="8595">
                  <c:v>43245.166666645819</c:v>
                </c:pt>
                <c:pt idx="8596">
                  <c:v>43245.208333312483</c:v>
                </c:pt>
                <c:pt idx="8597">
                  <c:v>43245.249999979147</c:v>
                </c:pt>
                <c:pt idx="8598">
                  <c:v>43245.291666645811</c:v>
                </c:pt>
                <c:pt idx="8599">
                  <c:v>43245.333333312476</c:v>
                </c:pt>
                <c:pt idx="8600">
                  <c:v>43245.37499997914</c:v>
                </c:pt>
                <c:pt idx="8601">
                  <c:v>43245.416666645804</c:v>
                </c:pt>
                <c:pt idx="8602">
                  <c:v>43245.458333312468</c:v>
                </c:pt>
                <c:pt idx="8603">
                  <c:v>43245.499999979133</c:v>
                </c:pt>
                <c:pt idx="8604">
                  <c:v>43245.541666645797</c:v>
                </c:pt>
                <c:pt idx="8605">
                  <c:v>43245.583333312461</c:v>
                </c:pt>
                <c:pt idx="8606">
                  <c:v>43245.624999979125</c:v>
                </c:pt>
                <c:pt idx="8607">
                  <c:v>43245.66666664579</c:v>
                </c:pt>
                <c:pt idx="8608">
                  <c:v>43245.708333312454</c:v>
                </c:pt>
                <c:pt idx="8609">
                  <c:v>43245.749999979118</c:v>
                </c:pt>
                <c:pt idx="8610">
                  <c:v>43245.791666645782</c:v>
                </c:pt>
                <c:pt idx="8611">
                  <c:v>43245.833333312446</c:v>
                </c:pt>
                <c:pt idx="8612">
                  <c:v>43245.874999979111</c:v>
                </c:pt>
                <c:pt idx="8613">
                  <c:v>43245.916666645775</c:v>
                </c:pt>
                <c:pt idx="8614">
                  <c:v>43245.958333312439</c:v>
                </c:pt>
                <c:pt idx="8615">
                  <c:v>43245.999999979103</c:v>
                </c:pt>
                <c:pt idx="8616">
                  <c:v>43246.041666645768</c:v>
                </c:pt>
                <c:pt idx="8617">
                  <c:v>43246.083333312432</c:v>
                </c:pt>
                <c:pt idx="8618">
                  <c:v>43246.124999979096</c:v>
                </c:pt>
                <c:pt idx="8619">
                  <c:v>43246.16666664576</c:v>
                </c:pt>
                <c:pt idx="8620">
                  <c:v>43246.208333312425</c:v>
                </c:pt>
                <c:pt idx="8621">
                  <c:v>43246.249999979089</c:v>
                </c:pt>
                <c:pt idx="8622">
                  <c:v>43246.291666645753</c:v>
                </c:pt>
                <c:pt idx="8623">
                  <c:v>43246.333333312417</c:v>
                </c:pt>
                <c:pt idx="8624">
                  <c:v>43246.374999979082</c:v>
                </c:pt>
                <c:pt idx="8625">
                  <c:v>43246.416666645746</c:v>
                </c:pt>
                <c:pt idx="8626">
                  <c:v>43246.45833331241</c:v>
                </c:pt>
                <c:pt idx="8627">
                  <c:v>43246.499999979074</c:v>
                </c:pt>
                <c:pt idx="8628">
                  <c:v>43246.541666645739</c:v>
                </c:pt>
                <c:pt idx="8629">
                  <c:v>43246.583333312403</c:v>
                </c:pt>
                <c:pt idx="8630">
                  <c:v>43246.624999979067</c:v>
                </c:pt>
                <c:pt idx="8631">
                  <c:v>43246.666666645731</c:v>
                </c:pt>
                <c:pt idx="8632">
                  <c:v>43246.708333312396</c:v>
                </c:pt>
                <c:pt idx="8633">
                  <c:v>43246.74999997906</c:v>
                </c:pt>
                <c:pt idx="8634">
                  <c:v>43246.791666645724</c:v>
                </c:pt>
                <c:pt idx="8635">
                  <c:v>43246.833333312388</c:v>
                </c:pt>
                <c:pt idx="8636">
                  <c:v>43246.874999979053</c:v>
                </c:pt>
                <c:pt idx="8637">
                  <c:v>43246.916666645717</c:v>
                </c:pt>
                <c:pt idx="8638">
                  <c:v>43246.958333312381</c:v>
                </c:pt>
                <c:pt idx="8639">
                  <c:v>43246.999999979045</c:v>
                </c:pt>
                <c:pt idx="8640">
                  <c:v>43247.041666645709</c:v>
                </c:pt>
                <c:pt idx="8641">
                  <c:v>43247.083333312374</c:v>
                </c:pt>
                <c:pt idx="8642">
                  <c:v>43247.124999979038</c:v>
                </c:pt>
                <c:pt idx="8643">
                  <c:v>43247.166666645702</c:v>
                </c:pt>
                <c:pt idx="8644">
                  <c:v>43247.208333312366</c:v>
                </c:pt>
                <c:pt idx="8645">
                  <c:v>43247.249999979031</c:v>
                </c:pt>
                <c:pt idx="8646">
                  <c:v>43247.291666645695</c:v>
                </c:pt>
                <c:pt idx="8647">
                  <c:v>43247.333333312359</c:v>
                </c:pt>
                <c:pt idx="8648">
                  <c:v>43247.374999979023</c:v>
                </c:pt>
                <c:pt idx="8649">
                  <c:v>43247.416666645688</c:v>
                </c:pt>
                <c:pt idx="8650">
                  <c:v>43247.458333312352</c:v>
                </c:pt>
                <c:pt idx="8651">
                  <c:v>43247.499999979016</c:v>
                </c:pt>
                <c:pt idx="8652">
                  <c:v>43247.54166664568</c:v>
                </c:pt>
                <c:pt idx="8653">
                  <c:v>43247.583333312345</c:v>
                </c:pt>
                <c:pt idx="8654">
                  <c:v>43247.624999979009</c:v>
                </c:pt>
                <c:pt idx="8655">
                  <c:v>43247.666666645673</c:v>
                </c:pt>
                <c:pt idx="8656">
                  <c:v>43247.708333312337</c:v>
                </c:pt>
                <c:pt idx="8657">
                  <c:v>43247.749999979002</c:v>
                </c:pt>
                <c:pt idx="8658">
                  <c:v>43247.791666645666</c:v>
                </c:pt>
                <c:pt idx="8659">
                  <c:v>43247.83333331233</c:v>
                </c:pt>
                <c:pt idx="8660">
                  <c:v>43247.874999978994</c:v>
                </c:pt>
                <c:pt idx="8661">
                  <c:v>43247.916666645659</c:v>
                </c:pt>
                <c:pt idx="8662">
                  <c:v>43247.958333312323</c:v>
                </c:pt>
                <c:pt idx="8663">
                  <c:v>43247.999999978987</c:v>
                </c:pt>
                <c:pt idx="8664">
                  <c:v>43248.041666645651</c:v>
                </c:pt>
                <c:pt idx="8665">
                  <c:v>43248.083333312316</c:v>
                </c:pt>
                <c:pt idx="8666">
                  <c:v>43248.12499997898</c:v>
                </c:pt>
                <c:pt idx="8667">
                  <c:v>43248.166666645644</c:v>
                </c:pt>
                <c:pt idx="8668">
                  <c:v>43248.208333312308</c:v>
                </c:pt>
                <c:pt idx="8669">
                  <c:v>43248.249999978972</c:v>
                </c:pt>
                <c:pt idx="8670">
                  <c:v>43248.291666645637</c:v>
                </c:pt>
                <c:pt idx="8671">
                  <c:v>43248.333333312301</c:v>
                </c:pt>
                <c:pt idx="8672">
                  <c:v>43248.374999978965</c:v>
                </c:pt>
                <c:pt idx="8673">
                  <c:v>43248.416666645629</c:v>
                </c:pt>
                <c:pt idx="8674">
                  <c:v>43248.458333312294</c:v>
                </c:pt>
                <c:pt idx="8675">
                  <c:v>43248.499999978958</c:v>
                </c:pt>
                <c:pt idx="8676">
                  <c:v>43248.541666645622</c:v>
                </c:pt>
                <c:pt idx="8677">
                  <c:v>43248.583333312286</c:v>
                </c:pt>
                <c:pt idx="8678">
                  <c:v>43248.624999978951</c:v>
                </c:pt>
                <c:pt idx="8679">
                  <c:v>43248.666666645615</c:v>
                </c:pt>
                <c:pt idx="8680">
                  <c:v>43248.708333312279</c:v>
                </c:pt>
                <c:pt idx="8681">
                  <c:v>43248.749999978943</c:v>
                </c:pt>
                <c:pt idx="8682">
                  <c:v>43248.791666645608</c:v>
                </c:pt>
                <c:pt idx="8683">
                  <c:v>43248.833333312272</c:v>
                </c:pt>
                <c:pt idx="8684">
                  <c:v>43248.874999978936</c:v>
                </c:pt>
                <c:pt idx="8685">
                  <c:v>43248.9166666456</c:v>
                </c:pt>
                <c:pt idx="8686">
                  <c:v>43248.958333312265</c:v>
                </c:pt>
                <c:pt idx="8687">
                  <c:v>43248.999999978929</c:v>
                </c:pt>
                <c:pt idx="8688">
                  <c:v>43249.041666645593</c:v>
                </c:pt>
                <c:pt idx="8689">
                  <c:v>43249.083333312257</c:v>
                </c:pt>
                <c:pt idx="8690">
                  <c:v>43249.124999978922</c:v>
                </c:pt>
                <c:pt idx="8691">
                  <c:v>43249.166666645586</c:v>
                </c:pt>
                <c:pt idx="8692">
                  <c:v>43249.20833331225</c:v>
                </c:pt>
                <c:pt idx="8693">
                  <c:v>43249.249999978914</c:v>
                </c:pt>
                <c:pt idx="8694">
                  <c:v>43249.291666645579</c:v>
                </c:pt>
                <c:pt idx="8695">
                  <c:v>43249.333333312243</c:v>
                </c:pt>
                <c:pt idx="8696">
                  <c:v>43249.374999978907</c:v>
                </c:pt>
                <c:pt idx="8697">
                  <c:v>43249.416666645571</c:v>
                </c:pt>
                <c:pt idx="8698">
                  <c:v>43249.458333312235</c:v>
                </c:pt>
                <c:pt idx="8699">
                  <c:v>43249.4999999789</c:v>
                </c:pt>
                <c:pt idx="8700">
                  <c:v>43249.541666645564</c:v>
                </c:pt>
                <c:pt idx="8701">
                  <c:v>43249.583333312228</c:v>
                </c:pt>
                <c:pt idx="8702">
                  <c:v>43249.624999978892</c:v>
                </c:pt>
                <c:pt idx="8703">
                  <c:v>43249.666666645557</c:v>
                </c:pt>
                <c:pt idx="8704">
                  <c:v>43249.708333312221</c:v>
                </c:pt>
                <c:pt idx="8705">
                  <c:v>43249.749999978885</c:v>
                </c:pt>
                <c:pt idx="8706">
                  <c:v>43249.791666645549</c:v>
                </c:pt>
                <c:pt idx="8707">
                  <c:v>43249.833333312214</c:v>
                </c:pt>
                <c:pt idx="8708">
                  <c:v>43249.874999978878</c:v>
                </c:pt>
                <c:pt idx="8709">
                  <c:v>43249.916666645542</c:v>
                </c:pt>
                <c:pt idx="8710">
                  <c:v>43249.958333312206</c:v>
                </c:pt>
                <c:pt idx="8711">
                  <c:v>43249.999999978871</c:v>
                </c:pt>
                <c:pt idx="8712">
                  <c:v>43250.041666645535</c:v>
                </c:pt>
                <c:pt idx="8713">
                  <c:v>43250.083333312199</c:v>
                </c:pt>
                <c:pt idx="8714">
                  <c:v>43250.124999978863</c:v>
                </c:pt>
                <c:pt idx="8715">
                  <c:v>43250.166666645528</c:v>
                </c:pt>
                <c:pt idx="8716">
                  <c:v>43250.208333312192</c:v>
                </c:pt>
                <c:pt idx="8717">
                  <c:v>43250.249999978856</c:v>
                </c:pt>
                <c:pt idx="8718">
                  <c:v>43250.29166664552</c:v>
                </c:pt>
                <c:pt idx="8719">
                  <c:v>43250.333333312185</c:v>
                </c:pt>
                <c:pt idx="8720">
                  <c:v>43250.374999978849</c:v>
                </c:pt>
                <c:pt idx="8721">
                  <c:v>43250.416666645513</c:v>
                </c:pt>
                <c:pt idx="8722">
                  <c:v>43250.458333312177</c:v>
                </c:pt>
                <c:pt idx="8723">
                  <c:v>43250.499999978842</c:v>
                </c:pt>
                <c:pt idx="8724">
                  <c:v>43250.541666645506</c:v>
                </c:pt>
                <c:pt idx="8725">
                  <c:v>43250.58333331217</c:v>
                </c:pt>
                <c:pt idx="8726">
                  <c:v>43250.624999978834</c:v>
                </c:pt>
                <c:pt idx="8727">
                  <c:v>43250.666666645498</c:v>
                </c:pt>
                <c:pt idx="8728">
                  <c:v>43250.708333312163</c:v>
                </c:pt>
                <c:pt idx="8729">
                  <c:v>43250.749999978827</c:v>
                </c:pt>
                <c:pt idx="8730">
                  <c:v>43250.791666645491</c:v>
                </c:pt>
                <c:pt idx="8731">
                  <c:v>43250.833333312155</c:v>
                </c:pt>
                <c:pt idx="8732">
                  <c:v>43250.87499997882</c:v>
                </c:pt>
                <c:pt idx="8733">
                  <c:v>43250.916666645484</c:v>
                </c:pt>
                <c:pt idx="8734">
                  <c:v>43250.958333312148</c:v>
                </c:pt>
                <c:pt idx="8735">
                  <c:v>43250.999999978812</c:v>
                </c:pt>
                <c:pt idx="8736">
                  <c:v>43251.041666645477</c:v>
                </c:pt>
                <c:pt idx="8737">
                  <c:v>43251.083333312141</c:v>
                </c:pt>
                <c:pt idx="8738">
                  <c:v>43251.124999978805</c:v>
                </c:pt>
                <c:pt idx="8739">
                  <c:v>43251.166666645469</c:v>
                </c:pt>
                <c:pt idx="8740">
                  <c:v>43251.208333312134</c:v>
                </c:pt>
                <c:pt idx="8741">
                  <c:v>43251.249999978798</c:v>
                </c:pt>
                <c:pt idx="8742">
                  <c:v>43251.291666645462</c:v>
                </c:pt>
                <c:pt idx="8743">
                  <c:v>43251.333333312126</c:v>
                </c:pt>
                <c:pt idx="8744">
                  <c:v>43251.374999978791</c:v>
                </c:pt>
                <c:pt idx="8745">
                  <c:v>43251.416666645455</c:v>
                </c:pt>
                <c:pt idx="8746">
                  <c:v>43251.458333312119</c:v>
                </c:pt>
                <c:pt idx="8747">
                  <c:v>43251.499999978783</c:v>
                </c:pt>
                <c:pt idx="8748">
                  <c:v>43251.541666645448</c:v>
                </c:pt>
                <c:pt idx="8749">
                  <c:v>43251.583333312112</c:v>
                </c:pt>
                <c:pt idx="8750">
                  <c:v>43251.624999978776</c:v>
                </c:pt>
                <c:pt idx="8751">
                  <c:v>43251.66666664544</c:v>
                </c:pt>
                <c:pt idx="8752">
                  <c:v>43251.708333312105</c:v>
                </c:pt>
                <c:pt idx="8753">
                  <c:v>43251.749999978769</c:v>
                </c:pt>
                <c:pt idx="8754">
                  <c:v>43251.791666645433</c:v>
                </c:pt>
                <c:pt idx="8755">
                  <c:v>43251.833333312097</c:v>
                </c:pt>
                <c:pt idx="8756">
                  <c:v>43251.874999978761</c:v>
                </c:pt>
                <c:pt idx="8757">
                  <c:v>43251.916666645426</c:v>
                </c:pt>
                <c:pt idx="8758">
                  <c:v>43251.95833331209</c:v>
                </c:pt>
                <c:pt idx="8759">
                  <c:v>43251.999999978754</c:v>
                </c:pt>
              </c:numCache>
            </c:numRef>
          </c:xVal>
          <c:yVal>
            <c:numRef>
              <c:f>hourly!$F$10:$F$8769</c:f>
              <c:numCache>
                <c:formatCode>0</c:formatCode>
                <c:ptCount val="8760"/>
                <c:pt idx="0">
                  <c:v>5.1764000000000001</c:v>
                </c:pt>
                <c:pt idx="1">
                  <c:v>5.2050000000000001</c:v>
                </c:pt>
                <c:pt idx="2">
                  <c:v>0.52288999999999997</c:v>
                </c:pt>
                <c:pt idx="3">
                  <c:v>4.1361100000000004</c:v>
                </c:pt>
                <c:pt idx="4">
                  <c:v>3.3902800000000002</c:v>
                </c:pt>
                <c:pt idx="5">
                  <c:v>3.6387800000000001</c:v>
                </c:pt>
                <c:pt idx="6">
                  <c:v>5.3373900000000001</c:v>
                </c:pt>
                <c:pt idx="7">
                  <c:v>7.6914999999999996</c:v>
                </c:pt>
                <c:pt idx="8">
                  <c:v>1.0634399999999999</c:v>
                </c:pt>
                <c:pt idx="9">
                  <c:v>0</c:v>
                </c:pt>
                <c:pt idx="10">
                  <c:v>17.524560000000001</c:v>
                </c:pt>
                <c:pt idx="11">
                  <c:v>20.73208</c:v>
                </c:pt>
                <c:pt idx="12">
                  <c:v>28.54767</c:v>
                </c:pt>
                <c:pt idx="13">
                  <c:v>12.93961</c:v>
                </c:pt>
                <c:pt idx="14">
                  <c:v>21.872499999999999</c:v>
                </c:pt>
                <c:pt idx="15">
                  <c:v>13.653560000000001</c:v>
                </c:pt>
                <c:pt idx="16">
                  <c:v>10.864050000000001</c:v>
                </c:pt>
                <c:pt idx="17">
                  <c:v>9.6371099999999998</c:v>
                </c:pt>
                <c:pt idx="18">
                  <c:v>8.7003299999999992</c:v>
                </c:pt>
                <c:pt idx="19">
                  <c:v>3.8716699999999999</c:v>
                </c:pt>
                <c:pt idx="20">
                  <c:v>5.9616699999999998</c:v>
                </c:pt>
                <c:pt idx="21">
                  <c:v>2.1821100000000002</c:v>
                </c:pt>
                <c:pt idx="22">
                  <c:v>5.1679399999999998</c:v>
                </c:pt>
                <c:pt idx="23">
                  <c:v>0.68706</c:v>
                </c:pt>
                <c:pt idx="24">
                  <c:v>12.57633</c:v>
                </c:pt>
                <c:pt idx="25">
                  <c:v>6.9154400000000003</c:v>
                </c:pt>
                <c:pt idx="26">
                  <c:v>11.406829999999999</c:v>
                </c:pt>
                <c:pt idx="27">
                  <c:v>9.4553899999999995</c:v>
                </c:pt>
                <c:pt idx="28">
                  <c:v>5.8737199999999996</c:v>
                </c:pt>
                <c:pt idx="29">
                  <c:v>0.12778</c:v>
                </c:pt>
                <c:pt idx="30">
                  <c:v>1.64534</c:v>
                </c:pt>
                <c:pt idx="31">
                  <c:v>7.7236099999999999</c:v>
                </c:pt>
                <c:pt idx="32">
                  <c:v>0.48827999999999999</c:v>
                </c:pt>
                <c:pt idx="33">
                  <c:v>1.90056</c:v>
                </c:pt>
                <c:pt idx="34">
                  <c:v>5.0614499999999998</c:v>
                </c:pt>
                <c:pt idx="35">
                  <c:v>3.6097199999999998</c:v>
                </c:pt>
                <c:pt idx="36">
                  <c:v>4.5051100000000002</c:v>
                </c:pt>
                <c:pt idx="37">
                  <c:v>3.13734</c:v>
                </c:pt>
                <c:pt idx="38">
                  <c:v>4.3510600000000004</c:v>
                </c:pt>
                <c:pt idx="39">
                  <c:v>5.7429399999999999</c:v>
                </c:pt>
                <c:pt idx="40">
                  <c:v>8.1892200000000006</c:v>
                </c:pt>
                <c:pt idx="41">
                  <c:v>10.64911</c:v>
                </c:pt>
                <c:pt idx="42">
                  <c:v>2.3127800000000001</c:v>
                </c:pt>
                <c:pt idx="43">
                  <c:v>7.5545</c:v>
                </c:pt>
                <c:pt idx="44">
                  <c:v>0</c:v>
                </c:pt>
                <c:pt idx="45">
                  <c:v>12.50745</c:v>
                </c:pt>
                <c:pt idx="46">
                  <c:v>0.60082999999999998</c:v>
                </c:pt>
                <c:pt idx="47">
                  <c:v>5.2591700000000001</c:v>
                </c:pt>
                <c:pt idx="48">
                  <c:v>13.506779999999999</c:v>
                </c:pt>
                <c:pt idx="49">
                  <c:v>2.87541</c:v>
                </c:pt>
                <c:pt idx="50">
                  <c:v>3.18133</c:v>
                </c:pt>
                <c:pt idx="51">
                  <c:v>2.7175500000000001</c:v>
                </c:pt>
                <c:pt idx="52">
                  <c:v>0.31557000000000002</c:v>
                </c:pt>
                <c:pt idx="53">
                  <c:v>3.3006099999999998</c:v>
                </c:pt>
                <c:pt idx="54">
                  <c:v>0</c:v>
                </c:pt>
                <c:pt idx="55">
                  <c:v>0.71818000000000004</c:v>
                </c:pt>
                <c:pt idx="56">
                  <c:v>10.996169999999999</c:v>
                </c:pt>
                <c:pt idx="57">
                  <c:v>6.3880400000000002</c:v>
                </c:pt>
                <c:pt idx="58">
                  <c:v>0</c:v>
                </c:pt>
                <c:pt idx="59">
                  <c:v>0.33451999999999998</c:v>
                </c:pt>
                <c:pt idx="60">
                  <c:v>7.4474999999999998</c:v>
                </c:pt>
                <c:pt idx="61">
                  <c:v>9.7022499999999994</c:v>
                </c:pt>
                <c:pt idx="62">
                  <c:v>3.5360999999999998</c:v>
                </c:pt>
                <c:pt idx="63">
                  <c:v>7.2092000000000001</c:v>
                </c:pt>
                <c:pt idx="64">
                  <c:v>9.0914999999999999</c:v>
                </c:pt>
                <c:pt idx="65">
                  <c:v>8.3415800000000004</c:v>
                </c:pt>
                <c:pt idx="66">
                  <c:v>3.9263699999999999</c:v>
                </c:pt>
                <c:pt idx="67">
                  <c:v>0.78634000000000004</c:v>
                </c:pt>
                <c:pt idx="68">
                  <c:v>10.68069</c:v>
                </c:pt>
                <c:pt idx="69">
                  <c:v>1.6328400000000001</c:v>
                </c:pt>
                <c:pt idx="70">
                  <c:v>2.3674900000000001</c:v>
                </c:pt>
                <c:pt idx="71">
                  <c:v>3.19808</c:v>
                </c:pt>
                <c:pt idx="72">
                  <c:v>2.8670499999999999</c:v>
                </c:pt>
                <c:pt idx="73">
                  <c:v>0.71718000000000004</c:v>
                </c:pt>
                <c:pt idx="74">
                  <c:v>0.53442000000000001</c:v>
                </c:pt>
                <c:pt idx="75">
                  <c:v>3.8889</c:v>
                </c:pt>
                <c:pt idx="76">
                  <c:v>0</c:v>
                </c:pt>
                <c:pt idx="77">
                  <c:v>3.6651500000000001</c:v>
                </c:pt>
                <c:pt idx="78">
                  <c:v>5.28287</c:v>
                </c:pt>
                <c:pt idx="79">
                  <c:v>1.88123</c:v>
                </c:pt>
                <c:pt idx="80">
                  <c:v>0</c:v>
                </c:pt>
                <c:pt idx="81">
                  <c:v>0</c:v>
                </c:pt>
                <c:pt idx="82">
                  <c:v>15.709149999999999</c:v>
                </c:pt>
                <c:pt idx="83">
                  <c:v>35.657330000000002</c:v>
                </c:pt>
                <c:pt idx="84">
                  <c:v>23.418970000000002</c:v>
                </c:pt>
                <c:pt idx="85">
                  <c:v>3.2122799999999998</c:v>
                </c:pt>
                <c:pt idx="86">
                  <c:v>20.807929999999999</c:v>
                </c:pt>
                <c:pt idx="87">
                  <c:v>12.332140000000001</c:v>
                </c:pt>
                <c:pt idx="88">
                  <c:v>4.2405600000000003</c:v>
                </c:pt>
                <c:pt idx="89">
                  <c:v>2.9995099999999999</c:v>
                </c:pt>
                <c:pt idx="90">
                  <c:v>13.159610000000001</c:v>
                </c:pt>
                <c:pt idx="91">
                  <c:v>22.992640000000002</c:v>
                </c:pt>
                <c:pt idx="92">
                  <c:v>0</c:v>
                </c:pt>
                <c:pt idx="93">
                  <c:v>0</c:v>
                </c:pt>
                <c:pt idx="94">
                  <c:v>2.3768199999999999</c:v>
                </c:pt>
                <c:pt idx="95">
                  <c:v>0.12383</c:v>
                </c:pt>
                <c:pt idx="96">
                  <c:v>5.84</c:v>
                </c:pt>
                <c:pt idx="97">
                  <c:v>0.17895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5.7966699999999998</c:v>
                </c:pt>
                <c:pt idx="103">
                  <c:v>1.7981100000000001</c:v>
                </c:pt>
                <c:pt idx="104">
                  <c:v>0</c:v>
                </c:pt>
                <c:pt idx="105">
                  <c:v>2.0732300000000001</c:v>
                </c:pt>
                <c:pt idx="106">
                  <c:v>3.9591699999999999</c:v>
                </c:pt>
                <c:pt idx="107">
                  <c:v>17.453720000000001</c:v>
                </c:pt>
                <c:pt idx="108">
                  <c:v>20.811050000000002</c:v>
                </c:pt>
                <c:pt idx="109">
                  <c:v>20.142440000000001</c:v>
                </c:pt>
                <c:pt idx="110">
                  <c:v>9.3084500000000006</c:v>
                </c:pt>
                <c:pt idx="111">
                  <c:v>4.9702000000000002</c:v>
                </c:pt>
                <c:pt idx="112">
                  <c:v>12.026450000000001</c:v>
                </c:pt>
                <c:pt idx="113">
                  <c:v>9.9275599999999997</c:v>
                </c:pt>
                <c:pt idx="114">
                  <c:v>0.54761000000000004</c:v>
                </c:pt>
                <c:pt idx="115">
                  <c:v>0</c:v>
                </c:pt>
                <c:pt idx="116">
                  <c:v>0</c:v>
                </c:pt>
                <c:pt idx="117">
                  <c:v>5.7248900000000003</c:v>
                </c:pt>
                <c:pt idx="118">
                  <c:v>3.4499999999999999E-3</c:v>
                </c:pt>
                <c:pt idx="119">
                  <c:v>0</c:v>
                </c:pt>
                <c:pt idx="120">
                  <c:v>4.42767</c:v>
                </c:pt>
                <c:pt idx="121">
                  <c:v>3.1214400000000002</c:v>
                </c:pt>
                <c:pt idx="122">
                  <c:v>1.82033</c:v>
                </c:pt>
                <c:pt idx="123">
                  <c:v>5.0256699999999999</c:v>
                </c:pt>
                <c:pt idx="124">
                  <c:v>1.8757200000000001</c:v>
                </c:pt>
                <c:pt idx="125">
                  <c:v>2.21706</c:v>
                </c:pt>
                <c:pt idx="126">
                  <c:v>0</c:v>
                </c:pt>
                <c:pt idx="127">
                  <c:v>3.1116000000000001</c:v>
                </c:pt>
                <c:pt idx="128">
                  <c:v>0</c:v>
                </c:pt>
                <c:pt idx="129">
                  <c:v>0</c:v>
                </c:pt>
                <c:pt idx="130">
                  <c:v>12.66883</c:v>
                </c:pt>
                <c:pt idx="131">
                  <c:v>24.156279999999999</c:v>
                </c:pt>
                <c:pt idx="132">
                  <c:v>19.427109999999999</c:v>
                </c:pt>
                <c:pt idx="133">
                  <c:v>4.4496099999999998</c:v>
                </c:pt>
                <c:pt idx="134">
                  <c:v>11.73911</c:v>
                </c:pt>
                <c:pt idx="135">
                  <c:v>12.376010000000001</c:v>
                </c:pt>
                <c:pt idx="136">
                  <c:v>23.40917</c:v>
                </c:pt>
                <c:pt idx="137">
                  <c:v>19.278670000000002</c:v>
                </c:pt>
                <c:pt idx="138">
                  <c:v>4.5464599999999997</c:v>
                </c:pt>
                <c:pt idx="139">
                  <c:v>3.2011400000000001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6.09213</c:v>
                </c:pt>
                <c:pt idx="145">
                  <c:v>3.4721099999999998</c:v>
                </c:pt>
                <c:pt idx="146">
                  <c:v>0.73362000000000005</c:v>
                </c:pt>
                <c:pt idx="147">
                  <c:v>6.96333</c:v>
                </c:pt>
                <c:pt idx="148">
                  <c:v>2.7526700000000002</c:v>
                </c:pt>
                <c:pt idx="149">
                  <c:v>5.76633</c:v>
                </c:pt>
                <c:pt idx="150">
                  <c:v>9.6210599999999999</c:v>
                </c:pt>
                <c:pt idx="151">
                  <c:v>7.6956699999999998</c:v>
                </c:pt>
                <c:pt idx="152">
                  <c:v>0</c:v>
                </c:pt>
                <c:pt idx="153">
                  <c:v>0</c:v>
                </c:pt>
                <c:pt idx="154">
                  <c:v>16.795390000000001</c:v>
                </c:pt>
                <c:pt idx="155">
                  <c:v>18.893170000000001</c:v>
                </c:pt>
                <c:pt idx="156">
                  <c:v>19.562449999999998</c:v>
                </c:pt>
                <c:pt idx="157">
                  <c:v>12.718500000000001</c:v>
                </c:pt>
                <c:pt idx="158">
                  <c:v>0</c:v>
                </c:pt>
                <c:pt idx="159">
                  <c:v>3.29867</c:v>
                </c:pt>
                <c:pt idx="160">
                  <c:v>11.71339</c:v>
                </c:pt>
                <c:pt idx="161">
                  <c:v>14.979329999999999</c:v>
                </c:pt>
                <c:pt idx="162">
                  <c:v>0.39206000000000002</c:v>
                </c:pt>
                <c:pt idx="163">
                  <c:v>0.83889000000000002</c:v>
                </c:pt>
                <c:pt idx="164">
                  <c:v>0.56711</c:v>
                </c:pt>
                <c:pt idx="165">
                  <c:v>0</c:v>
                </c:pt>
                <c:pt idx="166">
                  <c:v>1.99095</c:v>
                </c:pt>
                <c:pt idx="167">
                  <c:v>0</c:v>
                </c:pt>
                <c:pt idx="168">
                  <c:v>8.72227</c:v>
                </c:pt>
                <c:pt idx="169">
                  <c:v>2.2233299999999998</c:v>
                </c:pt>
                <c:pt idx="170">
                  <c:v>2.6661100000000002</c:v>
                </c:pt>
                <c:pt idx="171">
                  <c:v>9.2359500000000008</c:v>
                </c:pt>
                <c:pt idx="172">
                  <c:v>0</c:v>
                </c:pt>
                <c:pt idx="173">
                  <c:v>4.6170600000000004</c:v>
                </c:pt>
                <c:pt idx="174">
                  <c:v>6.8460599999999996</c:v>
                </c:pt>
                <c:pt idx="175">
                  <c:v>5.5147199999999996</c:v>
                </c:pt>
                <c:pt idx="176">
                  <c:v>0</c:v>
                </c:pt>
                <c:pt idx="177">
                  <c:v>0</c:v>
                </c:pt>
                <c:pt idx="178">
                  <c:v>12.97739</c:v>
                </c:pt>
                <c:pt idx="179">
                  <c:v>24.658670000000001</c:v>
                </c:pt>
                <c:pt idx="180">
                  <c:v>30.236059999999998</c:v>
                </c:pt>
                <c:pt idx="181">
                  <c:v>27.817609999999998</c:v>
                </c:pt>
                <c:pt idx="182">
                  <c:v>20.379829999999998</c:v>
                </c:pt>
                <c:pt idx="183">
                  <c:v>15.17445</c:v>
                </c:pt>
                <c:pt idx="184">
                  <c:v>14.50417</c:v>
                </c:pt>
                <c:pt idx="185">
                  <c:v>21.618390000000002</c:v>
                </c:pt>
                <c:pt idx="186">
                  <c:v>9.2274399999999996</c:v>
                </c:pt>
                <c:pt idx="187">
                  <c:v>0.53105999999999998</c:v>
                </c:pt>
                <c:pt idx="188">
                  <c:v>2.06067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8.7772699999999997</c:v>
                </c:pt>
                <c:pt idx="193">
                  <c:v>0</c:v>
                </c:pt>
                <c:pt idx="194">
                  <c:v>3.3182999999999998</c:v>
                </c:pt>
                <c:pt idx="195">
                  <c:v>1.1432199999999999</c:v>
                </c:pt>
                <c:pt idx="196">
                  <c:v>2.4768400000000002</c:v>
                </c:pt>
                <c:pt idx="197">
                  <c:v>1.1757200000000001</c:v>
                </c:pt>
                <c:pt idx="198">
                  <c:v>8.5773299999999999</c:v>
                </c:pt>
                <c:pt idx="199">
                  <c:v>11.26972</c:v>
                </c:pt>
                <c:pt idx="200">
                  <c:v>0</c:v>
                </c:pt>
                <c:pt idx="201">
                  <c:v>0</c:v>
                </c:pt>
                <c:pt idx="202">
                  <c:v>8.8421699999999994</c:v>
                </c:pt>
                <c:pt idx="203">
                  <c:v>20.9345</c:v>
                </c:pt>
                <c:pt idx="204">
                  <c:v>30.744499999999999</c:v>
                </c:pt>
                <c:pt idx="205">
                  <c:v>29.640999999999998</c:v>
                </c:pt>
                <c:pt idx="206">
                  <c:v>43.165669999999999</c:v>
                </c:pt>
                <c:pt idx="207">
                  <c:v>7.4997299999999996</c:v>
                </c:pt>
                <c:pt idx="208">
                  <c:v>0</c:v>
                </c:pt>
                <c:pt idx="209">
                  <c:v>21.914670000000001</c:v>
                </c:pt>
                <c:pt idx="210">
                  <c:v>7.7058900000000001</c:v>
                </c:pt>
                <c:pt idx="211">
                  <c:v>0</c:v>
                </c:pt>
                <c:pt idx="212">
                  <c:v>0</c:v>
                </c:pt>
                <c:pt idx="213">
                  <c:v>0.42127999999999999</c:v>
                </c:pt>
                <c:pt idx="214">
                  <c:v>0</c:v>
                </c:pt>
                <c:pt idx="215">
                  <c:v>1.33456</c:v>
                </c:pt>
                <c:pt idx="216">
                  <c:v>1.3118000000000001</c:v>
                </c:pt>
                <c:pt idx="217">
                  <c:v>4.3914400000000002</c:v>
                </c:pt>
                <c:pt idx="218">
                  <c:v>9.1813900000000004</c:v>
                </c:pt>
                <c:pt idx="219">
                  <c:v>8.3136700000000001</c:v>
                </c:pt>
                <c:pt idx="220">
                  <c:v>4.96617</c:v>
                </c:pt>
                <c:pt idx="221">
                  <c:v>7.5647200000000003</c:v>
                </c:pt>
                <c:pt idx="222">
                  <c:v>8.6445600000000002</c:v>
                </c:pt>
                <c:pt idx="223">
                  <c:v>0</c:v>
                </c:pt>
                <c:pt idx="224">
                  <c:v>0.51300000000000001</c:v>
                </c:pt>
                <c:pt idx="225">
                  <c:v>0</c:v>
                </c:pt>
                <c:pt idx="226">
                  <c:v>6.5456000000000003</c:v>
                </c:pt>
                <c:pt idx="227">
                  <c:v>17.990549999999999</c:v>
                </c:pt>
                <c:pt idx="228">
                  <c:v>19.337499999999999</c:v>
                </c:pt>
                <c:pt idx="229">
                  <c:v>17.339449999999999</c:v>
                </c:pt>
                <c:pt idx="230">
                  <c:v>10.681279999999999</c:v>
                </c:pt>
                <c:pt idx="231">
                  <c:v>16.058720000000001</c:v>
                </c:pt>
                <c:pt idx="232">
                  <c:v>13.25817</c:v>
                </c:pt>
                <c:pt idx="233">
                  <c:v>12.476330000000001</c:v>
                </c:pt>
                <c:pt idx="234">
                  <c:v>2.6188699999999998</c:v>
                </c:pt>
                <c:pt idx="235">
                  <c:v>0</c:v>
                </c:pt>
                <c:pt idx="236">
                  <c:v>17.232610000000001</c:v>
                </c:pt>
                <c:pt idx="237">
                  <c:v>8.0496700000000008</c:v>
                </c:pt>
                <c:pt idx="238">
                  <c:v>0</c:v>
                </c:pt>
                <c:pt idx="239">
                  <c:v>27.466069999999998</c:v>
                </c:pt>
                <c:pt idx="240">
                  <c:v>18.84704</c:v>
                </c:pt>
                <c:pt idx="241">
                  <c:v>22.240279999999998</c:v>
                </c:pt>
                <c:pt idx="242">
                  <c:v>20.271070000000002</c:v>
                </c:pt>
                <c:pt idx="243">
                  <c:v>10.68108</c:v>
                </c:pt>
                <c:pt idx="244">
                  <c:v>11.70312</c:v>
                </c:pt>
                <c:pt idx="245">
                  <c:v>9.7457200000000004</c:v>
                </c:pt>
                <c:pt idx="246">
                  <c:v>9.3373100000000004</c:v>
                </c:pt>
                <c:pt idx="247">
                  <c:v>3.4943499999999998</c:v>
                </c:pt>
                <c:pt idx="248">
                  <c:v>0</c:v>
                </c:pt>
                <c:pt idx="249">
                  <c:v>0</c:v>
                </c:pt>
                <c:pt idx="250">
                  <c:v>21.846229999999998</c:v>
                </c:pt>
                <c:pt idx="251">
                  <c:v>20.719280000000001</c:v>
                </c:pt>
                <c:pt idx="252">
                  <c:v>15.12626</c:v>
                </c:pt>
                <c:pt idx="253">
                  <c:v>0</c:v>
                </c:pt>
                <c:pt idx="254">
                  <c:v>26.836010000000002</c:v>
                </c:pt>
                <c:pt idx="255">
                  <c:v>12.499779999999999</c:v>
                </c:pt>
                <c:pt idx="256">
                  <c:v>20.474329999999998</c:v>
                </c:pt>
                <c:pt idx="257">
                  <c:v>33.830620000000003</c:v>
                </c:pt>
                <c:pt idx="258">
                  <c:v>11.879960000000001</c:v>
                </c:pt>
                <c:pt idx="259">
                  <c:v>4.7442900000000003</c:v>
                </c:pt>
                <c:pt idx="260">
                  <c:v>0</c:v>
                </c:pt>
                <c:pt idx="261">
                  <c:v>0</c:v>
                </c:pt>
                <c:pt idx="262">
                  <c:v>7.9685699999999997</c:v>
                </c:pt>
                <c:pt idx="263">
                  <c:v>0</c:v>
                </c:pt>
                <c:pt idx="264">
                  <c:v>0</c:v>
                </c:pt>
                <c:pt idx="265">
                  <c:v>4.9557399999999996</c:v>
                </c:pt>
                <c:pt idx="266">
                  <c:v>0.11856</c:v>
                </c:pt>
                <c:pt idx="267">
                  <c:v>4.9786599999999996</c:v>
                </c:pt>
                <c:pt idx="268">
                  <c:v>0</c:v>
                </c:pt>
                <c:pt idx="269">
                  <c:v>3.4577</c:v>
                </c:pt>
                <c:pt idx="270">
                  <c:v>0</c:v>
                </c:pt>
                <c:pt idx="271">
                  <c:v>15.15635</c:v>
                </c:pt>
                <c:pt idx="272">
                  <c:v>0</c:v>
                </c:pt>
                <c:pt idx="273">
                  <c:v>0</c:v>
                </c:pt>
                <c:pt idx="274">
                  <c:v>6.8568600000000002</c:v>
                </c:pt>
                <c:pt idx="275">
                  <c:v>28.510940000000002</c:v>
                </c:pt>
                <c:pt idx="276">
                  <c:v>52.922469999999997</c:v>
                </c:pt>
                <c:pt idx="277">
                  <c:v>22.773679999999999</c:v>
                </c:pt>
                <c:pt idx="278">
                  <c:v>0</c:v>
                </c:pt>
                <c:pt idx="279">
                  <c:v>0</c:v>
                </c:pt>
                <c:pt idx="280">
                  <c:v>17.487770000000001</c:v>
                </c:pt>
                <c:pt idx="281">
                  <c:v>10.36843</c:v>
                </c:pt>
                <c:pt idx="282">
                  <c:v>2.7817400000000001</c:v>
                </c:pt>
                <c:pt idx="283">
                  <c:v>1.4124300000000001</c:v>
                </c:pt>
                <c:pt idx="284">
                  <c:v>0</c:v>
                </c:pt>
                <c:pt idx="285">
                  <c:v>4.5285000000000002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1.08239</c:v>
                </c:pt>
                <c:pt idx="290">
                  <c:v>0</c:v>
                </c:pt>
                <c:pt idx="291">
                  <c:v>0</c:v>
                </c:pt>
                <c:pt idx="292">
                  <c:v>3.0995599999999999</c:v>
                </c:pt>
                <c:pt idx="293">
                  <c:v>4.6295599999999997</c:v>
                </c:pt>
                <c:pt idx="294">
                  <c:v>2.2029399999999999</c:v>
                </c:pt>
                <c:pt idx="295">
                  <c:v>2.9681099999999998</c:v>
                </c:pt>
                <c:pt idx="296">
                  <c:v>0</c:v>
                </c:pt>
                <c:pt idx="297">
                  <c:v>0</c:v>
                </c:pt>
                <c:pt idx="298">
                  <c:v>0.82508999999999999</c:v>
                </c:pt>
                <c:pt idx="299">
                  <c:v>36.073079999999997</c:v>
                </c:pt>
                <c:pt idx="300">
                  <c:v>42.158560000000001</c:v>
                </c:pt>
                <c:pt idx="301">
                  <c:v>28.107610000000001</c:v>
                </c:pt>
                <c:pt idx="302">
                  <c:v>20.12913</c:v>
                </c:pt>
                <c:pt idx="303">
                  <c:v>21.339259999999999</c:v>
                </c:pt>
                <c:pt idx="304">
                  <c:v>0</c:v>
                </c:pt>
                <c:pt idx="305">
                  <c:v>7.5758200000000002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3.3036300000000001</c:v>
                </c:pt>
                <c:pt idx="310">
                  <c:v>0</c:v>
                </c:pt>
                <c:pt idx="311">
                  <c:v>1.09917</c:v>
                </c:pt>
                <c:pt idx="312">
                  <c:v>0</c:v>
                </c:pt>
                <c:pt idx="313">
                  <c:v>0</c:v>
                </c:pt>
                <c:pt idx="314">
                  <c:v>20.526720000000001</c:v>
                </c:pt>
                <c:pt idx="315">
                  <c:v>14.52741</c:v>
                </c:pt>
                <c:pt idx="316">
                  <c:v>13.150510000000001</c:v>
                </c:pt>
                <c:pt idx="317">
                  <c:v>14.256500000000001</c:v>
                </c:pt>
                <c:pt idx="318">
                  <c:v>5.9887300000000003</c:v>
                </c:pt>
                <c:pt idx="319">
                  <c:v>16.009239999999998</c:v>
                </c:pt>
                <c:pt idx="320">
                  <c:v>8.0652600000000003</c:v>
                </c:pt>
                <c:pt idx="321">
                  <c:v>23.10192</c:v>
                </c:pt>
                <c:pt idx="322">
                  <c:v>41.120980000000003</c:v>
                </c:pt>
                <c:pt idx="323">
                  <c:v>49.013080000000002</c:v>
                </c:pt>
                <c:pt idx="324">
                  <c:v>25.061579999999999</c:v>
                </c:pt>
                <c:pt idx="325">
                  <c:v>58.004019999999997</c:v>
                </c:pt>
                <c:pt idx="326">
                  <c:v>41.963479999999997</c:v>
                </c:pt>
                <c:pt idx="327">
                  <c:v>39.393189999999997</c:v>
                </c:pt>
                <c:pt idx="328">
                  <c:v>31.35172</c:v>
                </c:pt>
                <c:pt idx="329">
                  <c:v>45.098610000000001</c:v>
                </c:pt>
                <c:pt idx="330">
                  <c:v>42.664439999999999</c:v>
                </c:pt>
                <c:pt idx="331">
                  <c:v>25.033999999999999</c:v>
                </c:pt>
                <c:pt idx="332">
                  <c:v>8.6463300000000007</c:v>
                </c:pt>
                <c:pt idx="333">
                  <c:v>12.669</c:v>
                </c:pt>
                <c:pt idx="334">
                  <c:v>18.010770000000001</c:v>
                </c:pt>
                <c:pt idx="335">
                  <c:v>28.60661</c:v>
                </c:pt>
                <c:pt idx="336">
                  <c:v>33.123730000000002</c:v>
                </c:pt>
                <c:pt idx="337">
                  <c:v>16.565560000000001</c:v>
                </c:pt>
                <c:pt idx="338">
                  <c:v>21.271280000000001</c:v>
                </c:pt>
                <c:pt idx="339">
                  <c:v>17.082560000000001</c:v>
                </c:pt>
                <c:pt idx="340">
                  <c:v>21.486889999999999</c:v>
                </c:pt>
                <c:pt idx="341">
                  <c:v>0</c:v>
                </c:pt>
                <c:pt idx="342">
                  <c:v>31.286049999999999</c:v>
                </c:pt>
                <c:pt idx="343">
                  <c:v>24.152719999999999</c:v>
                </c:pt>
                <c:pt idx="344">
                  <c:v>21.28511</c:v>
                </c:pt>
                <c:pt idx="345">
                  <c:v>27.480889999999999</c:v>
                </c:pt>
                <c:pt idx="346">
                  <c:v>33.81767</c:v>
                </c:pt>
                <c:pt idx="347">
                  <c:v>32.13044</c:v>
                </c:pt>
                <c:pt idx="348">
                  <c:v>44.421169999999996</c:v>
                </c:pt>
                <c:pt idx="349">
                  <c:v>44.716670000000001</c:v>
                </c:pt>
                <c:pt idx="350">
                  <c:v>69.410390000000007</c:v>
                </c:pt>
                <c:pt idx="351">
                  <c:v>37.603499999999997</c:v>
                </c:pt>
                <c:pt idx="352">
                  <c:v>41.935549999999999</c:v>
                </c:pt>
                <c:pt idx="353">
                  <c:v>53.6875</c:v>
                </c:pt>
                <c:pt idx="354">
                  <c:v>35.950890000000001</c:v>
                </c:pt>
                <c:pt idx="355">
                  <c:v>28.090669999999999</c:v>
                </c:pt>
                <c:pt idx="356">
                  <c:v>0</c:v>
                </c:pt>
                <c:pt idx="357">
                  <c:v>35.36683</c:v>
                </c:pt>
                <c:pt idx="358">
                  <c:v>4.2232200000000004</c:v>
                </c:pt>
                <c:pt idx="359">
                  <c:v>12.269780000000001</c:v>
                </c:pt>
                <c:pt idx="360">
                  <c:v>16.336200000000002</c:v>
                </c:pt>
                <c:pt idx="361">
                  <c:v>6.08995</c:v>
                </c:pt>
                <c:pt idx="362">
                  <c:v>13.118220000000001</c:v>
                </c:pt>
                <c:pt idx="363">
                  <c:v>4.4378299999999999</c:v>
                </c:pt>
                <c:pt idx="364">
                  <c:v>0</c:v>
                </c:pt>
                <c:pt idx="365">
                  <c:v>29.78387</c:v>
                </c:pt>
                <c:pt idx="366">
                  <c:v>1.6015600000000001</c:v>
                </c:pt>
                <c:pt idx="367">
                  <c:v>11.899660000000001</c:v>
                </c:pt>
                <c:pt idx="368">
                  <c:v>3.1433300000000002</c:v>
                </c:pt>
                <c:pt idx="369">
                  <c:v>5.7578899999999997</c:v>
                </c:pt>
                <c:pt idx="370">
                  <c:v>5.5993899999999996</c:v>
                </c:pt>
                <c:pt idx="371">
                  <c:v>21.18</c:v>
                </c:pt>
                <c:pt idx="372">
                  <c:v>38.213439999999999</c:v>
                </c:pt>
                <c:pt idx="373">
                  <c:v>28.950530000000001</c:v>
                </c:pt>
                <c:pt idx="374">
                  <c:v>46.900170000000003</c:v>
                </c:pt>
                <c:pt idx="375">
                  <c:v>66.110609999999994</c:v>
                </c:pt>
                <c:pt idx="376">
                  <c:v>38.239890000000003</c:v>
                </c:pt>
                <c:pt idx="377">
                  <c:v>30.178049999999999</c:v>
                </c:pt>
                <c:pt idx="378">
                  <c:v>11.245609999999999</c:v>
                </c:pt>
                <c:pt idx="379">
                  <c:v>16.994890000000002</c:v>
                </c:pt>
                <c:pt idx="380">
                  <c:v>2.3236699999999999</c:v>
                </c:pt>
                <c:pt idx="381">
                  <c:v>7.0815000000000001</c:v>
                </c:pt>
                <c:pt idx="382">
                  <c:v>1.9646699999999999</c:v>
                </c:pt>
                <c:pt idx="383">
                  <c:v>0</c:v>
                </c:pt>
                <c:pt idx="384">
                  <c:v>15.333360000000001</c:v>
                </c:pt>
                <c:pt idx="385">
                  <c:v>7.1630000000000003</c:v>
                </c:pt>
                <c:pt idx="386">
                  <c:v>5.3557399999999999</c:v>
                </c:pt>
                <c:pt idx="387">
                  <c:v>3.3424999999999998</c:v>
                </c:pt>
                <c:pt idx="388">
                  <c:v>2.2014999999999998</c:v>
                </c:pt>
                <c:pt idx="389">
                  <c:v>4.95322</c:v>
                </c:pt>
                <c:pt idx="390">
                  <c:v>12.3485</c:v>
                </c:pt>
                <c:pt idx="391">
                  <c:v>8.0892800000000005</c:v>
                </c:pt>
                <c:pt idx="392">
                  <c:v>2.74383</c:v>
                </c:pt>
                <c:pt idx="393">
                  <c:v>6.1182299999999996</c:v>
                </c:pt>
                <c:pt idx="394">
                  <c:v>0</c:v>
                </c:pt>
                <c:pt idx="395">
                  <c:v>4.6641700000000004</c:v>
                </c:pt>
                <c:pt idx="396">
                  <c:v>2.5007999999999999</c:v>
                </c:pt>
                <c:pt idx="397">
                  <c:v>4.8055599999999998</c:v>
                </c:pt>
                <c:pt idx="398">
                  <c:v>14.328279999999999</c:v>
                </c:pt>
                <c:pt idx="399">
                  <c:v>15.18544</c:v>
                </c:pt>
                <c:pt idx="400">
                  <c:v>26.9695</c:v>
                </c:pt>
                <c:pt idx="401">
                  <c:v>32.387050000000002</c:v>
                </c:pt>
                <c:pt idx="402">
                  <c:v>13.261609999999999</c:v>
                </c:pt>
                <c:pt idx="403">
                  <c:v>11.74794</c:v>
                </c:pt>
                <c:pt idx="404">
                  <c:v>6.9106699999999996</c:v>
                </c:pt>
                <c:pt idx="405">
                  <c:v>9.4450000000000003</c:v>
                </c:pt>
                <c:pt idx="406">
                  <c:v>6.4340000000000002</c:v>
                </c:pt>
                <c:pt idx="407">
                  <c:v>3.2355</c:v>
                </c:pt>
                <c:pt idx="408">
                  <c:v>7.3090700000000002</c:v>
                </c:pt>
                <c:pt idx="409">
                  <c:v>5.13767</c:v>
                </c:pt>
                <c:pt idx="410">
                  <c:v>4.2858299999999998</c:v>
                </c:pt>
                <c:pt idx="411">
                  <c:v>2.8991699999999998</c:v>
                </c:pt>
                <c:pt idx="412">
                  <c:v>5.3142800000000001</c:v>
                </c:pt>
                <c:pt idx="413">
                  <c:v>0.67556000000000005</c:v>
                </c:pt>
                <c:pt idx="414">
                  <c:v>4.8425599999999998</c:v>
                </c:pt>
                <c:pt idx="415">
                  <c:v>0.53978000000000004</c:v>
                </c:pt>
                <c:pt idx="416">
                  <c:v>5.6177799999999998</c:v>
                </c:pt>
                <c:pt idx="417">
                  <c:v>0</c:v>
                </c:pt>
                <c:pt idx="418">
                  <c:v>21.596499999999999</c:v>
                </c:pt>
                <c:pt idx="419">
                  <c:v>6.8058899999999998</c:v>
                </c:pt>
                <c:pt idx="420">
                  <c:v>10.40283</c:v>
                </c:pt>
                <c:pt idx="421">
                  <c:v>0</c:v>
                </c:pt>
                <c:pt idx="422">
                  <c:v>13.35722</c:v>
                </c:pt>
                <c:pt idx="423">
                  <c:v>4.47</c:v>
                </c:pt>
                <c:pt idx="424">
                  <c:v>15.82511</c:v>
                </c:pt>
                <c:pt idx="425">
                  <c:v>0</c:v>
                </c:pt>
                <c:pt idx="426">
                  <c:v>0</c:v>
                </c:pt>
                <c:pt idx="427">
                  <c:v>10.280609999999999</c:v>
                </c:pt>
                <c:pt idx="428">
                  <c:v>7.5084499999999998</c:v>
                </c:pt>
                <c:pt idx="429">
                  <c:v>5.1030600000000002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11.385579999999999</c:v>
                </c:pt>
                <c:pt idx="482">
                  <c:v>0</c:v>
                </c:pt>
                <c:pt idx="483">
                  <c:v>7.4205800000000002</c:v>
                </c:pt>
                <c:pt idx="484">
                  <c:v>8.6501400000000004</c:v>
                </c:pt>
                <c:pt idx="485">
                  <c:v>10.77543</c:v>
                </c:pt>
                <c:pt idx="486">
                  <c:v>11.43407</c:v>
                </c:pt>
                <c:pt idx="487">
                  <c:v>19.868320000000001</c:v>
                </c:pt>
                <c:pt idx="488">
                  <c:v>14.596450000000001</c:v>
                </c:pt>
                <c:pt idx="489">
                  <c:v>11.257300000000001</c:v>
                </c:pt>
                <c:pt idx="490">
                  <c:v>13.741210000000001</c:v>
                </c:pt>
                <c:pt idx="491">
                  <c:v>31.157260000000001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17.33586</c:v>
                </c:pt>
                <c:pt idx="496">
                  <c:v>5.4321000000000002</c:v>
                </c:pt>
                <c:pt idx="497">
                  <c:v>15.15723</c:v>
                </c:pt>
                <c:pt idx="498">
                  <c:v>22.961970000000001</c:v>
                </c:pt>
                <c:pt idx="499">
                  <c:v>11.08563</c:v>
                </c:pt>
                <c:pt idx="500">
                  <c:v>8.0588800000000003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2.3876400000000002</c:v>
                </c:pt>
                <c:pt idx="639">
                  <c:v>13.347329999999999</c:v>
                </c:pt>
                <c:pt idx="640">
                  <c:v>24.226610000000001</c:v>
                </c:pt>
                <c:pt idx="641">
                  <c:v>19.189779999999999</c:v>
                </c:pt>
                <c:pt idx="642">
                  <c:v>2.84945</c:v>
                </c:pt>
                <c:pt idx="643">
                  <c:v>0</c:v>
                </c:pt>
                <c:pt idx="644">
                  <c:v>0</c:v>
                </c:pt>
                <c:pt idx="645">
                  <c:v>3.9508899999999998</c:v>
                </c:pt>
                <c:pt idx="646">
                  <c:v>0</c:v>
                </c:pt>
                <c:pt idx="647">
                  <c:v>0.32052999999999998</c:v>
                </c:pt>
                <c:pt idx="648">
                  <c:v>0</c:v>
                </c:pt>
                <c:pt idx="649">
                  <c:v>0.15661</c:v>
                </c:pt>
                <c:pt idx="650">
                  <c:v>7.3122199999999999</c:v>
                </c:pt>
                <c:pt idx="651">
                  <c:v>0</c:v>
                </c:pt>
                <c:pt idx="652">
                  <c:v>4.4497299999999997</c:v>
                </c:pt>
                <c:pt idx="653">
                  <c:v>0.33250000000000002</c:v>
                </c:pt>
                <c:pt idx="654">
                  <c:v>0</c:v>
                </c:pt>
                <c:pt idx="655">
                  <c:v>6.5108300000000003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28.228829999999999</c:v>
                </c:pt>
                <c:pt idx="660">
                  <c:v>24.858720000000002</c:v>
                </c:pt>
                <c:pt idx="661">
                  <c:v>19.866499999999998</c:v>
                </c:pt>
                <c:pt idx="662">
                  <c:v>25.894500000000001</c:v>
                </c:pt>
                <c:pt idx="663">
                  <c:v>17.092220000000001</c:v>
                </c:pt>
                <c:pt idx="664">
                  <c:v>26.242719999999998</c:v>
                </c:pt>
                <c:pt idx="665">
                  <c:v>68.203450000000004</c:v>
                </c:pt>
                <c:pt idx="666">
                  <c:v>3.4742799999999998</c:v>
                </c:pt>
                <c:pt idx="667">
                  <c:v>0</c:v>
                </c:pt>
                <c:pt idx="668">
                  <c:v>0</c:v>
                </c:pt>
                <c:pt idx="669">
                  <c:v>2.3664000000000001</c:v>
                </c:pt>
                <c:pt idx="670">
                  <c:v>0</c:v>
                </c:pt>
                <c:pt idx="671">
                  <c:v>7.47445</c:v>
                </c:pt>
                <c:pt idx="672">
                  <c:v>0</c:v>
                </c:pt>
                <c:pt idx="673">
                  <c:v>1.7620899999999999</c:v>
                </c:pt>
                <c:pt idx="674">
                  <c:v>0</c:v>
                </c:pt>
                <c:pt idx="675">
                  <c:v>0</c:v>
                </c:pt>
                <c:pt idx="676">
                  <c:v>12.596970000000001</c:v>
                </c:pt>
                <c:pt idx="677">
                  <c:v>0</c:v>
                </c:pt>
                <c:pt idx="678">
                  <c:v>7.3928099999999999</c:v>
                </c:pt>
                <c:pt idx="679">
                  <c:v>5.6286300000000002</c:v>
                </c:pt>
                <c:pt idx="680">
                  <c:v>9.6143300000000007</c:v>
                </c:pt>
                <c:pt idx="681">
                  <c:v>1.10477</c:v>
                </c:pt>
                <c:pt idx="682">
                  <c:v>4.9194100000000001</c:v>
                </c:pt>
                <c:pt idx="683">
                  <c:v>34.565330000000003</c:v>
                </c:pt>
                <c:pt idx="684">
                  <c:v>28.857299999999999</c:v>
                </c:pt>
                <c:pt idx="685">
                  <c:v>25.007190000000001</c:v>
                </c:pt>
                <c:pt idx="686">
                  <c:v>35.467790000000001</c:v>
                </c:pt>
                <c:pt idx="687">
                  <c:v>13.811</c:v>
                </c:pt>
                <c:pt idx="688">
                  <c:v>21.173480000000001</c:v>
                </c:pt>
                <c:pt idx="689">
                  <c:v>54.476140000000001</c:v>
                </c:pt>
                <c:pt idx="690">
                  <c:v>5.0197599999999998</c:v>
                </c:pt>
                <c:pt idx="691">
                  <c:v>0</c:v>
                </c:pt>
                <c:pt idx="692">
                  <c:v>2.55979</c:v>
                </c:pt>
                <c:pt idx="693">
                  <c:v>0</c:v>
                </c:pt>
                <c:pt idx="694">
                  <c:v>0.56306999999999996</c:v>
                </c:pt>
                <c:pt idx="695">
                  <c:v>1.5064299999999999</c:v>
                </c:pt>
                <c:pt idx="696">
                  <c:v>11.134930000000001</c:v>
                </c:pt>
                <c:pt idx="697">
                  <c:v>0</c:v>
                </c:pt>
                <c:pt idx="698">
                  <c:v>5.0797299999999996</c:v>
                </c:pt>
                <c:pt idx="699">
                  <c:v>0</c:v>
                </c:pt>
                <c:pt idx="700">
                  <c:v>2.0582199999999999</c:v>
                </c:pt>
                <c:pt idx="701">
                  <c:v>0</c:v>
                </c:pt>
                <c:pt idx="702">
                  <c:v>6.9869399999999997</c:v>
                </c:pt>
                <c:pt idx="703">
                  <c:v>16.532499999999999</c:v>
                </c:pt>
                <c:pt idx="704">
                  <c:v>5.5039999999999996</c:v>
                </c:pt>
                <c:pt idx="705">
                  <c:v>0</c:v>
                </c:pt>
                <c:pt idx="706">
                  <c:v>6.83223</c:v>
                </c:pt>
                <c:pt idx="707">
                  <c:v>24.755330000000001</c:v>
                </c:pt>
                <c:pt idx="708">
                  <c:v>34.000390000000003</c:v>
                </c:pt>
                <c:pt idx="709">
                  <c:v>29.62933</c:v>
                </c:pt>
                <c:pt idx="710">
                  <c:v>22.68122</c:v>
                </c:pt>
                <c:pt idx="711">
                  <c:v>12.88428</c:v>
                </c:pt>
                <c:pt idx="712">
                  <c:v>0</c:v>
                </c:pt>
                <c:pt idx="713">
                  <c:v>9.6508900000000004</c:v>
                </c:pt>
                <c:pt idx="714">
                  <c:v>10.676159999999999</c:v>
                </c:pt>
                <c:pt idx="715">
                  <c:v>7.5691699999999997</c:v>
                </c:pt>
                <c:pt idx="716">
                  <c:v>0</c:v>
                </c:pt>
                <c:pt idx="717">
                  <c:v>0</c:v>
                </c:pt>
                <c:pt idx="718">
                  <c:v>1.06667</c:v>
                </c:pt>
                <c:pt idx="719">
                  <c:v>0</c:v>
                </c:pt>
                <c:pt idx="720">
                  <c:v>0</c:v>
                </c:pt>
                <c:pt idx="721">
                  <c:v>2.6627800000000001</c:v>
                </c:pt>
                <c:pt idx="722">
                  <c:v>11.194559999999999</c:v>
                </c:pt>
                <c:pt idx="723">
                  <c:v>0.68428</c:v>
                </c:pt>
                <c:pt idx="724">
                  <c:v>2.8698299999999999</c:v>
                </c:pt>
                <c:pt idx="725">
                  <c:v>2.2648899999999998</c:v>
                </c:pt>
                <c:pt idx="726">
                  <c:v>10.92873</c:v>
                </c:pt>
                <c:pt idx="727">
                  <c:v>9.4272799999999997</c:v>
                </c:pt>
                <c:pt idx="728">
                  <c:v>9.9595000000000002</c:v>
                </c:pt>
                <c:pt idx="729">
                  <c:v>12.90011</c:v>
                </c:pt>
                <c:pt idx="730">
                  <c:v>21.039670000000001</c:v>
                </c:pt>
                <c:pt idx="731">
                  <c:v>34.940829999999998</c:v>
                </c:pt>
                <c:pt idx="732">
                  <c:v>6.6053899999999999</c:v>
                </c:pt>
                <c:pt idx="733">
                  <c:v>24.516279999999998</c:v>
                </c:pt>
                <c:pt idx="734">
                  <c:v>25.484559999999998</c:v>
                </c:pt>
                <c:pt idx="735">
                  <c:v>0</c:v>
                </c:pt>
                <c:pt idx="736">
                  <c:v>10.56378</c:v>
                </c:pt>
                <c:pt idx="737">
                  <c:v>0</c:v>
                </c:pt>
                <c:pt idx="738">
                  <c:v>0</c:v>
                </c:pt>
                <c:pt idx="739">
                  <c:v>5.9249999999999998</c:v>
                </c:pt>
                <c:pt idx="740">
                  <c:v>8.8446700000000007</c:v>
                </c:pt>
                <c:pt idx="741">
                  <c:v>1.81978</c:v>
                </c:pt>
                <c:pt idx="742">
                  <c:v>0</c:v>
                </c:pt>
                <c:pt idx="743">
                  <c:v>11.56734</c:v>
                </c:pt>
                <c:pt idx="744">
                  <c:v>10.07611</c:v>
                </c:pt>
                <c:pt idx="745">
                  <c:v>6.6301399999999999</c:v>
                </c:pt>
                <c:pt idx="746">
                  <c:v>9.2078299999999995</c:v>
                </c:pt>
                <c:pt idx="747">
                  <c:v>0</c:v>
                </c:pt>
                <c:pt idx="748">
                  <c:v>0</c:v>
                </c:pt>
                <c:pt idx="749">
                  <c:v>9.6184499999999993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17.260110000000001</c:v>
                </c:pt>
                <c:pt idx="754">
                  <c:v>8.56677</c:v>
                </c:pt>
                <c:pt idx="755">
                  <c:v>10.802709999999999</c:v>
                </c:pt>
                <c:pt idx="756">
                  <c:v>8.6903799999999993</c:v>
                </c:pt>
                <c:pt idx="757">
                  <c:v>0</c:v>
                </c:pt>
                <c:pt idx="758">
                  <c:v>21.582899999999999</c:v>
                </c:pt>
                <c:pt idx="759">
                  <c:v>0.94889999999999997</c:v>
                </c:pt>
                <c:pt idx="760">
                  <c:v>2.1483599999999998</c:v>
                </c:pt>
                <c:pt idx="761">
                  <c:v>13.72946</c:v>
                </c:pt>
                <c:pt idx="762">
                  <c:v>0</c:v>
                </c:pt>
                <c:pt idx="763">
                  <c:v>0</c:v>
                </c:pt>
                <c:pt idx="764">
                  <c:v>3.7406000000000001</c:v>
                </c:pt>
                <c:pt idx="765">
                  <c:v>0</c:v>
                </c:pt>
                <c:pt idx="766">
                  <c:v>0</c:v>
                </c:pt>
                <c:pt idx="767">
                  <c:v>6.9937199999999997</c:v>
                </c:pt>
                <c:pt idx="768">
                  <c:v>5.6783299999999999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2.9558399999999998</c:v>
                </c:pt>
                <c:pt idx="773">
                  <c:v>0</c:v>
                </c:pt>
                <c:pt idx="774">
                  <c:v>0</c:v>
                </c:pt>
                <c:pt idx="775">
                  <c:v>5.1985999999999999</c:v>
                </c:pt>
                <c:pt idx="776">
                  <c:v>6.5071599999999998</c:v>
                </c:pt>
                <c:pt idx="777">
                  <c:v>5.0180300000000004</c:v>
                </c:pt>
                <c:pt idx="778">
                  <c:v>11.940759999999999</c:v>
                </c:pt>
                <c:pt idx="779">
                  <c:v>19.172740000000001</c:v>
                </c:pt>
                <c:pt idx="780">
                  <c:v>6.1825400000000004</c:v>
                </c:pt>
                <c:pt idx="781">
                  <c:v>10.182829999999999</c:v>
                </c:pt>
                <c:pt idx="782">
                  <c:v>13.102600000000001</c:v>
                </c:pt>
                <c:pt idx="783">
                  <c:v>14.27806</c:v>
                </c:pt>
                <c:pt idx="784">
                  <c:v>4.9683299999999999</c:v>
                </c:pt>
                <c:pt idx="785">
                  <c:v>10.2791</c:v>
                </c:pt>
                <c:pt idx="786">
                  <c:v>0</c:v>
                </c:pt>
                <c:pt idx="787">
                  <c:v>6.4832599999999996</c:v>
                </c:pt>
                <c:pt idx="788">
                  <c:v>2.2480600000000002</c:v>
                </c:pt>
                <c:pt idx="789">
                  <c:v>0</c:v>
                </c:pt>
                <c:pt idx="790">
                  <c:v>6.84171</c:v>
                </c:pt>
                <c:pt idx="791">
                  <c:v>0.28847</c:v>
                </c:pt>
                <c:pt idx="792">
                  <c:v>5.02562</c:v>
                </c:pt>
                <c:pt idx="793">
                  <c:v>5.2013800000000003</c:v>
                </c:pt>
                <c:pt idx="794">
                  <c:v>4.5730700000000004</c:v>
                </c:pt>
                <c:pt idx="795">
                  <c:v>1.7562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4.0604500000000003</c:v>
                </c:pt>
                <c:pt idx="801">
                  <c:v>2.1344400000000001</c:v>
                </c:pt>
                <c:pt idx="802">
                  <c:v>2.7688299999999999</c:v>
                </c:pt>
                <c:pt idx="803">
                  <c:v>19.185110000000002</c:v>
                </c:pt>
                <c:pt idx="804">
                  <c:v>2.9066700000000001</c:v>
                </c:pt>
                <c:pt idx="805">
                  <c:v>20.915220000000001</c:v>
                </c:pt>
                <c:pt idx="806">
                  <c:v>28.361000000000001</c:v>
                </c:pt>
                <c:pt idx="807">
                  <c:v>9.1445600000000002</c:v>
                </c:pt>
                <c:pt idx="808">
                  <c:v>14.007999999999999</c:v>
                </c:pt>
                <c:pt idx="809">
                  <c:v>14.226940000000001</c:v>
                </c:pt>
                <c:pt idx="810">
                  <c:v>8.9273900000000008</c:v>
                </c:pt>
                <c:pt idx="811">
                  <c:v>1.2725</c:v>
                </c:pt>
                <c:pt idx="812">
                  <c:v>3.0245000000000002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2.3494000000000002</c:v>
                </c:pt>
                <c:pt idx="817">
                  <c:v>8.8283299999999993</c:v>
                </c:pt>
                <c:pt idx="818">
                  <c:v>2.55972</c:v>
                </c:pt>
                <c:pt idx="819">
                  <c:v>11.50395</c:v>
                </c:pt>
                <c:pt idx="820">
                  <c:v>7.6254999999999997</c:v>
                </c:pt>
                <c:pt idx="821">
                  <c:v>9.8582000000000001</c:v>
                </c:pt>
                <c:pt idx="822">
                  <c:v>0</c:v>
                </c:pt>
                <c:pt idx="823">
                  <c:v>10.892770000000001</c:v>
                </c:pt>
                <c:pt idx="824">
                  <c:v>3.2860499999999999</c:v>
                </c:pt>
                <c:pt idx="825">
                  <c:v>9.0208399999999997</c:v>
                </c:pt>
                <c:pt idx="826">
                  <c:v>14.021839999999999</c:v>
                </c:pt>
                <c:pt idx="827">
                  <c:v>13.91311</c:v>
                </c:pt>
                <c:pt idx="828">
                  <c:v>13.54345</c:v>
                </c:pt>
                <c:pt idx="829">
                  <c:v>26.3995</c:v>
                </c:pt>
                <c:pt idx="830">
                  <c:v>0</c:v>
                </c:pt>
                <c:pt idx="831">
                  <c:v>11.10005</c:v>
                </c:pt>
                <c:pt idx="832">
                  <c:v>17.595330000000001</c:v>
                </c:pt>
                <c:pt idx="833">
                  <c:v>17.54522</c:v>
                </c:pt>
                <c:pt idx="834">
                  <c:v>6.8920000000000003</c:v>
                </c:pt>
                <c:pt idx="835">
                  <c:v>0</c:v>
                </c:pt>
                <c:pt idx="836">
                  <c:v>4.8732199999999999</c:v>
                </c:pt>
                <c:pt idx="837">
                  <c:v>0</c:v>
                </c:pt>
                <c:pt idx="838">
                  <c:v>5.1387799999999997</c:v>
                </c:pt>
                <c:pt idx="839">
                  <c:v>0</c:v>
                </c:pt>
                <c:pt idx="840">
                  <c:v>14.234999999999999</c:v>
                </c:pt>
                <c:pt idx="841">
                  <c:v>0</c:v>
                </c:pt>
                <c:pt idx="842">
                  <c:v>4.7608899999999998</c:v>
                </c:pt>
                <c:pt idx="843">
                  <c:v>0.74433000000000005</c:v>
                </c:pt>
                <c:pt idx="844">
                  <c:v>6.6271100000000001</c:v>
                </c:pt>
                <c:pt idx="845">
                  <c:v>0</c:v>
                </c:pt>
                <c:pt idx="846">
                  <c:v>1.8089500000000001</c:v>
                </c:pt>
                <c:pt idx="847">
                  <c:v>1.9714499999999999</c:v>
                </c:pt>
                <c:pt idx="848">
                  <c:v>0.80086999999999997</c:v>
                </c:pt>
                <c:pt idx="849">
                  <c:v>0</c:v>
                </c:pt>
                <c:pt idx="850">
                  <c:v>8.6194500000000005</c:v>
                </c:pt>
                <c:pt idx="851">
                  <c:v>13.05</c:v>
                </c:pt>
                <c:pt idx="852">
                  <c:v>12.716060000000001</c:v>
                </c:pt>
                <c:pt idx="853">
                  <c:v>7.9695</c:v>
                </c:pt>
                <c:pt idx="854">
                  <c:v>0</c:v>
                </c:pt>
                <c:pt idx="855">
                  <c:v>23.415400000000002</c:v>
                </c:pt>
                <c:pt idx="856">
                  <c:v>15.168659999999999</c:v>
                </c:pt>
                <c:pt idx="857">
                  <c:v>7.6163299999999996</c:v>
                </c:pt>
                <c:pt idx="858">
                  <c:v>0</c:v>
                </c:pt>
                <c:pt idx="859">
                  <c:v>2.4264000000000001</c:v>
                </c:pt>
                <c:pt idx="860">
                  <c:v>3.0114999999999998</c:v>
                </c:pt>
                <c:pt idx="861">
                  <c:v>4.3453299999999997</c:v>
                </c:pt>
                <c:pt idx="862">
                  <c:v>2.6654499999999999</c:v>
                </c:pt>
                <c:pt idx="863">
                  <c:v>6.3425000000000002</c:v>
                </c:pt>
                <c:pt idx="864">
                  <c:v>15.01233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2.8170000000000002</c:v>
                </c:pt>
                <c:pt idx="870">
                  <c:v>0</c:v>
                </c:pt>
                <c:pt idx="871">
                  <c:v>2.3585600000000002</c:v>
                </c:pt>
                <c:pt idx="872">
                  <c:v>0</c:v>
                </c:pt>
                <c:pt idx="873">
                  <c:v>0</c:v>
                </c:pt>
                <c:pt idx="874">
                  <c:v>28.38456</c:v>
                </c:pt>
                <c:pt idx="875">
                  <c:v>27.79393</c:v>
                </c:pt>
                <c:pt idx="876">
                  <c:v>15.153729999999999</c:v>
                </c:pt>
                <c:pt idx="877">
                  <c:v>11.441610000000001</c:v>
                </c:pt>
                <c:pt idx="878">
                  <c:v>0</c:v>
                </c:pt>
                <c:pt idx="879">
                  <c:v>10.66994</c:v>
                </c:pt>
                <c:pt idx="880">
                  <c:v>11.885719999999999</c:v>
                </c:pt>
                <c:pt idx="881">
                  <c:v>9.6007800000000003</c:v>
                </c:pt>
                <c:pt idx="882">
                  <c:v>1.3265</c:v>
                </c:pt>
                <c:pt idx="883">
                  <c:v>0</c:v>
                </c:pt>
                <c:pt idx="884">
                  <c:v>0</c:v>
                </c:pt>
                <c:pt idx="885">
                  <c:v>1.0873999999999999</c:v>
                </c:pt>
                <c:pt idx="886">
                  <c:v>14.23767</c:v>
                </c:pt>
                <c:pt idx="887">
                  <c:v>13.09639</c:v>
                </c:pt>
                <c:pt idx="888">
                  <c:v>0</c:v>
                </c:pt>
                <c:pt idx="889">
                  <c:v>0</c:v>
                </c:pt>
                <c:pt idx="890">
                  <c:v>6.0936700000000004</c:v>
                </c:pt>
                <c:pt idx="891">
                  <c:v>5.6910499999999997</c:v>
                </c:pt>
                <c:pt idx="892">
                  <c:v>9.5929500000000001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3.1916699999999998</c:v>
                </c:pt>
                <c:pt idx="897">
                  <c:v>5.8915600000000001</c:v>
                </c:pt>
                <c:pt idx="898">
                  <c:v>30.91639</c:v>
                </c:pt>
                <c:pt idx="899">
                  <c:v>31.963059999999999</c:v>
                </c:pt>
                <c:pt idx="900">
                  <c:v>30.701889999999999</c:v>
                </c:pt>
                <c:pt idx="901">
                  <c:v>0</c:v>
                </c:pt>
                <c:pt idx="902">
                  <c:v>29.88907</c:v>
                </c:pt>
                <c:pt idx="903">
                  <c:v>0</c:v>
                </c:pt>
                <c:pt idx="904">
                  <c:v>0</c:v>
                </c:pt>
                <c:pt idx="905">
                  <c:v>8.0874500000000005</c:v>
                </c:pt>
                <c:pt idx="906">
                  <c:v>0</c:v>
                </c:pt>
                <c:pt idx="907">
                  <c:v>19.203499999999998</c:v>
                </c:pt>
                <c:pt idx="908">
                  <c:v>0</c:v>
                </c:pt>
                <c:pt idx="909">
                  <c:v>32.3538</c:v>
                </c:pt>
                <c:pt idx="910">
                  <c:v>0</c:v>
                </c:pt>
                <c:pt idx="911">
                  <c:v>11.26407</c:v>
                </c:pt>
                <c:pt idx="912">
                  <c:v>0</c:v>
                </c:pt>
                <c:pt idx="913">
                  <c:v>0</c:v>
                </c:pt>
                <c:pt idx="914">
                  <c:v>25.615390000000001</c:v>
                </c:pt>
                <c:pt idx="915">
                  <c:v>7.1999300000000002</c:v>
                </c:pt>
                <c:pt idx="916">
                  <c:v>0</c:v>
                </c:pt>
                <c:pt idx="917">
                  <c:v>8.2197200000000006</c:v>
                </c:pt>
                <c:pt idx="918">
                  <c:v>3.0841099999999999</c:v>
                </c:pt>
                <c:pt idx="919">
                  <c:v>0</c:v>
                </c:pt>
                <c:pt idx="920">
                  <c:v>0</c:v>
                </c:pt>
                <c:pt idx="921">
                  <c:v>21.724550000000001</c:v>
                </c:pt>
                <c:pt idx="922">
                  <c:v>0</c:v>
                </c:pt>
                <c:pt idx="923">
                  <c:v>17.659839999999999</c:v>
                </c:pt>
                <c:pt idx="924">
                  <c:v>0</c:v>
                </c:pt>
                <c:pt idx="925">
                  <c:v>15.709530000000001</c:v>
                </c:pt>
                <c:pt idx="926">
                  <c:v>11.144</c:v>
                </c:pt>
                <c:pt idx="927">
                  <c:v>8.5913900000000005</c:v>
                </c:pt>
                <c:pt idx="928">
                  <c:v>14.588950000000001</c:v>
                </c:pt>
                <c:pt idx="929">
                  <c:v>10.85289</c:v>
                </c:pt>
                <c:pt idx="930">
                  <c:v>0.8125</c:v>
                </c:pt>
                <c:pt idx="931">
                  <c:v>0</c:v>
                </c:pt>
                <c:pt idx="932">
                  <c:v>8.0640000000000001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20.467490000000002</c:v>
                </c:pt>
                <c:pt idx="948">
                  <c:v>38.796100000000003</c:v>
                </c:pt>
                <c:pt idx="949">
                  <c:v>20.02852</c:v>
                </c:pt>
                <c:pt idx="950">
                  <c:v>15.753130000000001</c:v>
                </c:pt>
                <c:pt idx="951">
                  <c:v>0</c:v>
                </c:pt>
                <c:pt idx="952">
                  <c:v>21.58222</c:v>
                </c:pt>
                <c:pt idx="953">
                  <c:v>13.73738</c:v>
                </c:pt>
                <c:pt idx="954">
                  <c:v>8.6375100000000007</c:v>
                </c:pt>
                <c:pt idx="955">
                  <c:v>0</c:v>
                </c:pt>
                <c:pt idx="956">
                  <c:v>0</c:v>
                </c:pt>
                <c:pt idx="957">
                  <c:v>2.4053100000000001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6.61083</c:v>
                </c:pt>
                <c:pt idx="963">
                  <c:v>0</c:v>
                </c:pt>
                <c:pt idx="964">
                  <c:v>14.73889</c:v>
                </c:pt>
                <c:pt idx="965">
                  <c:v>6.5843299999999996</c:v>
                </c:pt>
                <c:pt idx="966">
                  <c:v>0</c:v>
                </c:pt>
                <c:pt idx="967">
                  <c:v>11.6256</c:v>
                </c:pt>
                <c:pt idx="968">
                  <c:v>5.0101599999999999</c:v>
                </c:pt>
                <c:pt idx="969">
                  <c:v>0.66820999999999997</c:v>
                </c:pt>
                <c:pt idx="970">
                  <c:v>8.9748000000000001</c:v>
                </c:pt>
                <c:pt idx="971">
                  <c:v>0</c:v>
                </c:pt>
                <c:pt idx="972">
                  <c:v>0</c:v>
                </c:pt>
                <c:pt idx="973">
                  <c:v>24.445450000000001</c:v>
                </c:pt>
                <c:pt idx="974">
                  <c:v>17.101050000000001</c:v>
                </c:pt>
                <c:pt idx="975">
                  <c:v>5.0794199999999998</c:v>
                </c:pt>
                <c:pt idx="976">
                  <c:v>12.03837</c:v>
                </c:pt>
                <c:pt idx="977">
                  <c:v>7.57531</c:v>
                </c:pt>
                <c:pt idx="978">
                  <c:v>3.7256100000000001</c:v>
                </c:pt>
                <c:pt idx="979">
                  <c:v>0.72994000000000003</c:v>
                </c:pt>
                <c:pt idx="980">
                  <c:v>0</c:v>
                </c:pt>
                <c:pt idx="981">
                  <c:v>0</c:v>
                </c:pt>
                <c:pt idx="982">
                  <c:v>15.509399999999999</c:v>
                </c:pt>
                <c:pt idx="983">
                  <c:v>2.1848299999999998</c:v>
                </c:pt>
                <c:pt idx="984">
                  <c:v>0</c:v>
                </c:pt>
                <c:pt idx="985">
                  <c:v>22.536439999999999</c:v>
                </c:pt>
                <c:pt idx="986">
                  <c:v>15.598940000000001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11.71339</c:v>
                </c:pt>
                <c:pt idx="993">
                  <c:v>33.002220000000001</c:v>
                </c:pt>
                <c:pt idx="994">
                  <c:v>30.265889999999999</c:v>
                </c:pt>
                <c:pt idx="995">
                  <c:v>37.876220000000004</c:v>
                </c:pt>
                <c:pt idx="996">
                  <c:v>17.408000000000001</c:v>
                </c:pt>
                <c:pt idx="997">
                  <c:v>0</c:v>
                </c:pt>
                <c:pt idx="998">
                  <c:v>13.40311</c:v>
                </c:pt>
                <c:pt idx="999">
                  <c:v>0</c:v>
                </c:pt>
                <c:pt idx="1000">
                  <c:v>21.87923</c:v>
                </c:pt>
                <c:pt idx="1001">
                  <c:v>16.35913</c:v>
                </c:pt>
                <c:pt idx="1002">
                  <c:v>0.93478000000000006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16.793600000000001</c:v>
                </c:pt>
                <c:pt idx="1009">
                  <c:v>0</c:v>
                </c:pt>
                <c:pt idx="1010">
                  <c:v>0</c:v>
                </c:pt>
                <c:pt idx="1011">
                  <c:v>8.8886099999999999</c:v>
                </c:pt>
                <c:pt idx="1012">
                  <c:v>0</c:v>
                </c:pt>
                <c:pt idx="1013">
                  <c:v>14.441890000000001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17.065470000000001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2.5559999999999999E-2</c:v>
                </c:pt>
                <c:pt idx="1028">
                  <c:v>0.36959999999999998</c:v>
                </c:pt>
                <c:pt idx="1029">
                  <c:v>0</c:v>
                </c:pt>
                <c:pt idx="1030">
                  <c:v>0</c:v>
                </c:pt>
                <c:pt idx="1031">
                  <c:v>4.2592800000000004</c:v>
                </c:pt>
                <c:pt idx="1032">
                  <c:v>0</c:v>
                </c:pt>
                <c:pt idx="1033">
                  <c:v>0</c:v>
                </c:pt>
                <c:pt idx="1034">
                  <c:v>4.4306099999999997</c:v>
                </c:pt>
                <c:pt idx="1035">
                  <c:v>10.816610000000001</c:v>
                </c:pt>
                <c:pt idx="1036">
                  <c:v>0.52822000000000002</c:v>
                </c:pt>
                <c:pt idx="1037">
                  <c:v>8.5497200000000007</c:v>
                </c:pt>
                <c:pt idx="1038">
                  <c:v>1.4181299999999999</c:v>
                </c:pt>
                <c:pt idx="1039">
                  <c:v>2.03295</c:v>
                </c:pt>
                <c:pt idx="1040">
                  <c:v>0</c:v>
                </c:pt>
                <c:pt idx="1041">
                  <c:v>0</c:v>
                </c:pt>
                <c:pt idx="1042">
                  <c:v>29.172999999999998</c:v>
                </c:pt>
                <c:pt idx="1043">
                  <c:v>29.604669999999999</c:v>
                </c:pt>
                <c:pt idx="1044">
                  <c:v>28.121220000000001</c:v>
                </c:pt>
                <c:pt idx="1045">
                  <c:v>24.92689</c:v>
                </c:pt>
                <c:pt idx="1046">
                  <c:v>24.599219999999999</c:v>
                </c:pt>
                <c:pt idx="1047">
                  <c:v>21.616</c:v>
                </c:pt>
                <c:pt idx="1048">
                  <c:v>29.72383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10.90147</c:v>
                </c:pt>
                <c:pt idx="1054">
                  <c:v>12.44506</c:v>
                </c:pt>
                <c:pt idx="1055">
                  <c:v>17.30517</c:v>
                </c:pt>
                <c:pt idx="1056">
                  <c:v>9.32653</c:v>
                </c:pt>
                <c:pt idx="1057">
                  <c:v>10.889720000000001</c:v>
                </c:pt>
                <c:pt idx="1058">
                  <c:v>19.090109999999999</c:v>
                </c:pt>
                <c:pt idx="1059">
                  <c:v>8.9876699999999996</c:v>
                </c:pt>
                <c:pt idx="1060">
                  <c:v>2.4416099999999998</c:v>
                </c:pt>
                <c:pt idx="1061">
                  <c:v>8.9000599999999999</c:v>
                </c:pt>
                <c:pt idx="1062">
                  <c:v>2.96434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39.624200000000002</c:v>
                </c:pt>
                <c:pt idx="1070">
                  <c:v>2.89933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39.350940000000001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9.1325599999999998</c:v>
                </c:pt>
                <c:pt idx="1084">
                  <c:v>0</c:v>
                </c:pt>
                <c:pt idx="1085">
                  <c:v>0</c:v>
                </c:pt>
                <c:pt idx="1086">
                  <c:v>7.56128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11.837160000000001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3.7267800000000002</c:v>
                </c:pt>
                <c:pt idx="1111">
                  <c:v>3.3031600000000001</c:v>
                </c:pt>
                <c:pt idx="1112">
                  <c:v>10.170500000000001</c:v>
                </c:pt>
                <c:pt idx="1113">
                  <c:v>0.45911000000000002</c:v>
                </c:pt>
                <c:pt idx="1114">
                  <c:v>4.9433299999999996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42.872070000000001</c:v>
                </c:pt>
                <c:pt idx="1120">
                  <c:v>24.161829999999998</c:v>
                </c:pt>
                <c:pt idx="1121">
                  <c:v>16.194279999999999</c:v>
                </c:pt>
                <c:pt idx="1122">
                  <c:v>16.78905</c:v>
                </c:pt>
                <c:pt idx="1123">
                  <c:v>1.9115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15.512269999999999</c:v>
                </c:pt>
                <c:pt idx="1129">
                  <c:v>2.53789</c:v>
                </c:pt>
                <c:pt idx="1130">
                  <c:v>2.02427</c:v>
                </c:pt>
                <c:pt idx="1131">
                  <c:v>0</c:v>
                </c:pt>
                <c:pt idx="1132">
                  <c:v>6.00406</c:v>
                </c:pt>
                <c:pt idx="1133">
                  <c:v>0</c:v>
                </c:pt>
                <c:pt idx="1134">
                  <c:v>3.39283</c:v>
                </c:pt>
                <c:pt idx="1135">
                  <c:v>38.038440000000001</c:v>
                </c:pt>
                <c:pt idx="1136">
                  <c:v>67.139269999999996</c:v>
                </c:pt>
                <c:pt idx="1137">
                  <c:v>0</c:v>
                </c:pt>
                <c:pt idx="1138">
                  <c:v>51.964129999999997</c:v>
                </c:pt>
                <c:pt idx="1139">
                  <c:v>31.829529999999998</c:v>
                </c:pt>
                <c:pt idx="1140">
                  <c:v>0</c:v>
                </c:pt>
                <c:pt idx="1141">
                  <c:v>10.49883</c:v>
                </c:pt>
                <c:pt idx="1142">
                  <c:v>71.203770000000006</c:v>
                </c:pt>
                <c:pt idx="1143">
                  <c:v>56.736109999999996</c:v>
                </c:pt>
                <c:pt idx="1144">
                  <c:v>36.141500000000001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7.4662800000000002</c:v>
                </c:pt>
                <c:pt idx="1159">
                  <c:v>2.95356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30.194780000000002</c:v>
                </c:pt>
                <c:pt idx="1168">
                  <c:v>0</c:v>
                </c:pt>
                <c:pt idx="1169">
                  <c:v>17.958220000000001</c:v>
                </c:pt>
                <c:pt idx="1170">
                  <c:v>3.8416700000000001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6.7312799999999999</c:v>
                </c:pt>
                <c:pt idx="1179">
                  <c:v>0</c:v>
                </c:pt>
                <c:pt idx="1180">
                  <c:v>13.827669999999999</c:v>
                </c:pt>
                <c:pt idx="1181">
                  <c:v>5.4515000000000002</c:v>
                </c:pt>
                <c:pt idx="1182">
                  <c:v>7.1932200000000002</c:v>
                </c:pt>
                <c:pt idx="1183">
                  <c:v>0.92971999999999999</c:v>
                </c:pt>
                <c:pt idx="1184">
                  <c:v>5.6176700000000004</c:v>
                </c:pt>
                <c:pt idx="1185">
                  <c:v>0</c:v>
                </c:pt>
                <c:pt idx="1186">
                  <c:v>4.6176700000000004</c:v>
                </c:pt>
                <c:pt idx="1187">
                  <c:v>19.544329999999999</c:v>
                </c:pt>
                <c:pt idx="1188">
                  <c:v>11.877330000000001</c:v>
                </c:pt>
                <c:pt idx="1189">
                  <c:v>13.834720000000001</c:v>
                </c:pt>
                <c:pt idx="1190">
                  <c:v>9.4335000000000004</c:v>
                </c:pt>
                <c:pt idx="1191">
                  <c:v>6.58772</c:v>
                </c:pt>
                <c:pt idx="1192">
                  <c:v>7.7830599999999999</c:v>
                </c:pt>
                <c:pt idx="1193">
                  <c:v>3.8623400000000001</c:v>
                </c:pt>
                <c:pt idx="1194">
                  <c:v>0.53610999999999998</c:v>
                </c:pt>
                <c:pt idx="1195">
                  <c:v>2.8971100000000001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6.7067300000000003</c:v>
                </c:pt>
                <c:pt idx="1201">
                  <c:v>9.9026700000000005</c:v>
                </c:pt>
                <c:pt idx="1202">
                  <c:v>15.51083</c:v>
                </c:pt>
                <c:pt idx="1203">
                  <c:v>17.822500000000002</c:v>
                </c:pt>
                <c:pt idx="1204">
                  <c:v>13.004060000000001</c:v>
                </c:pt>
                <c:pt idx="1205">
                  <c:v>9.45322</c:v>
                </c:pt>
                <c:pt idx="1206">
                  <c:v>5.21922</c:v>
                </c:pt>
                <c:pt idx="1207">
                  <c:v>3.9265599999999998</c:v>
                </c:pt>
                <c:pt idx="1208">
                  <c:v>8.3000000000000007</c:v>
                </c:pt>
                <c:pt idx="1209">
                  <c:v>16.270720000000001</c:v>
                </c:pt>
                <c:pt idx="1210">
                  <c:v>22.320509999999999</c:v>
                </c:pt>
                <c:pt idx="1211">
                  <c:v>0</c:v>
                </c:pt>
                <c:pt idx="1212">
                  <c:v>0</c:v>
                </c:pt>
                <c:pt idx="1213">
                  <c:v>21.681049999999999</c:v>
                </c:pt>
                <c:pt idx="1214">
                  <c:v>8.9998900000000006</c:v>
                </c:pt>
                <c:pt idx="1215">
                  <c:v>5.7896700000000001</c:v>
                </c:pt>
                <c:pt idx="1216">
                  <c:v>11.79433</c:v>
                </c:pt>
                <c:pt idx="1217">
                  <c:v>14.159560000000001</c:v>
                </c:pt>
                <c:pt idx="1218">
                  <c:v>0.74772000000000005</c:v>
                </c:pt>
                <c:pt idx="1219">
                  <c:v>6.15639</c:v>
                </c:pt>
                <c:pt idx="1220">
                  <c:v>6.1648899999999998</c:v>
                </c:pt>
                <c:pt idx="1221">
                  <c:v>11.703390000000001</c:v>
                </c:pt>
                <c:pt idx="1222">
                  <c:v>23.71922</c:v>
                </c:pt>
                <c:pt idx="1223">
                  <c:v>12.685280000000001</c:v>
                </c:pt>
                <c:pt idx="1224">
                  <c:v>26.071000000000002</c:v>
                </c:pt>
                <c:pt idx="1225">
                  <c:v>22.066330000000001</c:v>
                </c:pt>
                <c:pt idx="1226">
                  <c:v>18.804220000000001</c:v>
                </c:pt>
                <c:pt idx="1227">
                  <c:v>23.381779999999999</c:v>
                </c:pt>
                <c:pt idx="1228">
                  <c:v>20.098330000000001</c:v>
                </c:pt>
                <c:pt idx="1229">
                  <c:v>9.4062199999999994</c:v>
                </c:pt>
                <c:pt idx="1230">
                  <c:v>9.2756699999999999</c:v>
                </c:pt>
                <c:pt idx="1231">
                  <c:v>0.66127999999999998</c:v>
                </c:pt>
                <c:pt idx="1232">
                  <c:v>14.0845</c:v>
                </c:pt>
                <c:pt idx="1233">
                  <c:v>0</c:v>
                </c:pt>
                <c:pt idx="1234">
                  <c:v>35.568890000000003</c:v>
                </c:pt>
                <c:pt idx="1235">
                  <c:v>12.891</c:v>
                </c:pt>
                <c:pt idx="1236">
                  <c:v>11.794</c:v>
                </c:pt>
                <c:pt idx="1237">
                  <c:v>2.7890000000000001</c:v>
                </c:pt>
                <c:pt idx="1238">
                  <c:v>24.1815</c:v>
                </c:pt>
                <c:pt idx="1239">
                  <c:v>4.6188900000000004</c:v>
                </c:pt>
                <c:pt idx="1240">
                  <c:v>5.6906699999999999</c:v>
                </c:pt>
                <c:pt idx="1241">
                  <c:v>10.78722</c:v>
                </c:pt>
                <c:pt idx="1242">
                  <c:v>9.5172799999999995</c:v>
                </c:pt>
                <c:pt idx="1243">
                  <c:v>13.135669999999999</c:v>
                </c:pt>
                <c:pt idx="1244">
                  <c:v>6.4764499999999998</c:v>
                </c:pt>
                <c:pt idx="1245">
                  <c:v>13.14528</c:v>
                </c:pt>
                <c:pt idx="1246">
                  <c:v>6.7657999999999996</c:v>
                </c:pt>
                <c:pt idx="1247">
                  <c:v>9.5762800000000006</c:v>
                </c:pt>
                <c:pt idx="1248">
                  <c:v>19.47983</c:v>
                </c:pt>
                <c:pt idx="1249">
                  <c:v>8.4501000000000008</c:v>
                </c:pt>
                <c:pt idx="1250">
                  <c:v>3.53756</c:v>
                </c:pt>
                <c:pt idx="1251">
                  <c:v>1.1155900000000001</c:v>
                </c:pt>
                <c:pt idx="1252">
                  <c:v>0</c:v>
                </c:pt>
                <c:pt idx="1253">
                  <c:v>9.5076800000000006</c:v>
                </c:pt>
                <c:pt idx="1254">
                  <c:v>9.8131299999999992</c:v>
                </c:pt>
                <c:pt idx="1255">
                  <c:v>0</c:v>
                </c:pt>
                <c:pt idx="1256">
                  <c:v>0</c:v>
                </c:pt>
                <c:pt idx="1257">
                  <c:v>9.2207000000000008</c:v>
                </c:pt>
                <c:pt idx="1258">
                  <c:v>13.858750000000001</c:v>
                </c:pt>
                <c:pt idx="1259">
                  <c:v>15.40691</c:v>
                </c:pt>
                <c:pt idx="1260">
                  <c:v>13.2531</c:v>
                </c:pt>
                <c:pt idx="1261">
                  <c:v>8.2001899999999992</c:v>
                </c:pt>
                <c:pt idx="1262">
                  <c:v>9.2066700000000008</c:v>
                </c:pt>
                <c:pt idx="1263">
                  <c:v>2.2343600000000001</c:v>
                </c:pt>
                <c:pt idx="1264">
                  <c:v>8.1869899999999998</c:v>
                </c:pt>
                <c:pt idx="1265">
                  <c:v>1.9760899999999999</c:v>
                </c:pt>
                <c:pt idx="1266">
                  <c:v>10.9986</c:v>
                </c:pt>
                <c:pt idx="1267">
                  <c:v>0</c:v>
                </c:pt>
                <c:pt idx="1268">
                  <c:v>16.34883</c:v>
                </c:pt>
                <c:pt idx="1269">
                  <c:v>0</c:v>
                </c:pt>
                <c:pt idx="1270">
                  <c:v>0.67808000000000002</c:v>
                </c:pt>
                <c:pt idx="1271">
                  <c:v>7.5722699999999996</c:v>
                </c:pt>
                <c:pt idx="1272">
                  <c:v>0</c:v>
                </c:pt>
                <c:pt idx="1273">
                  <c:v>6.8288000000000002</c:v>
                </c:pt>
                <c:pt idx="1274">
                  <c:v>3.3633600000000001</c:v>
                </c:pt>
                <c:pt idx="1275">
                  <c:v>5.76701</c:v>
                </c:pt>
                <c:pt idx="1276">
                  <c:v>8.6522900000000007</c:v>
                </c:pt>
                <c:pt idx="1277">
                  <c:v>7.6096300000000001</c:v>
                </c:pt>
                <c:pt idx="1278">
                  <c:v>1.7998400000000001</c:v>
                </c:pt>
                <c:pt idx="1279">
                  <c:v>7.0286299999999997</c:v>
                </c:pt>
                <c:pt idx="1280">
                  <c:v>0</c:v>
                </c:pt>
                <c:pt idx="1281">
                  <c:v>0</c:v>
                </c:pt>
                <c:pt idx="1282">
                  <c:v>10.162940000000001</c:v>
                </c:pt>
                <c:pt idx="1283">
                  <c:v>12.150779999999999</c:v>
                </c:pt>
                <c:pt idx="1284">
                  <c:v>8.5342900000000004</c:v>
                </c:pt>
                <c:pt idx="1285">
                  <c:v>8.3312000000000008</c:v>
                </c:pt>
                <c:pt idx="1286">
                  <c:v>8.9374599999999997</c:v>
                </c:pt>
                <c:pt idx="1287">
                  <c:v>5.1524900000000002</c:v>
                </c:pt>
                <c:pt idx="1288">
                  <c:v>11.45449</c:v>
                </c:pt>
                <c:pt idx="1289">
                  <c:v>12.60877</c:v>
                </c:pt>
                <c:pt idx="1290">
                  <c:v>4.9501999999999997</c:v>
                </c:pt>
                <c:pt idx="1291">
                  <c:v>3.2650199999999998</c:v>
                </c:pt>
                <c:pt idx="1292">
                  <c:v>1.6691199999999999</c:v>
                </c:pt>
                <c:pt idx="1293">
                  <c:v>3.4965000000000002</c:v>
                </c:pt>
                <c:pt idx="1294">
                  <c:v>1.8669500000000001</c:v>
                </c:pt>
                <c:pt idx="1295">
                  <c:v>6.7898699999999996</c:v>
                </c:pt>
                <c:pt idx="1296">
                  <c:v>16.54027</c:v>
                </c:pt>
                <c:pt idx="1297">
                  <c:v>0.79549999999999998</c:v>
                </c:pt>
                <c:pt idx="1298">
                  <c:v>6.5077999999999996</c:v>
                </c:pt>
                <c:pt idx="1299">
                  <c:v>0</c:v>
                </c:pt>
                <c:pt idx="1300">
                  <c:v>7.9815500000000004</c:v>
                </c:pt>
                <c:pt idx="1301">
                  <c:v>1.5864799999999999</c:v>
                </c:pt>
                <c:pt idx="1302">
                  <c:v>2.2777599999999998</c:v>
                </c:pt>
                <c:pt idx="1303">
                  <c:v>2.2362799999999998</c:v>
                </c:pt>
                <c:pt idx="1304">
                  <c:v>0</c:v>
                </c:pt>
                <c:pt idx="1305">
                  <c:v>3.8654500000000001</c:v>
                </c:pt>
                <c:pt idx="1306">
                  <c:v>1.4319299999999999</c:v>
                </c:pt>
                <c:pt idx="1307">
                  <c:v>0.66081000000000001</c:v>
                </c:pt>
                <c:pt idx="1308">
                  <c:v>9.7494999999999994</c:v>
                </c:pt>
                <c:pt idx="1309">
                  <c:v>13.401949999999999</c:v>
                </c:pt>
                <c:pt idx="1310">
                  <c:v>10.651249999999999</c:v>
                </c:pt>
                <c:pt idx="1311">
                  <c:v>16.436419999999998</c:v>
                </c:pt>
                <c:pt idx="1312">
                  <c:v>3.7555800000000001</c:v>
                </c:pt>
                <c:pt idx="1313">
                  <c:v>12.03383</c:v>
                </c:pt>
                <c:pt idx="1314">
                  <c:v>4.3813899999999997</c:v>
                </c:pt>
                <c:pt idx="1315">
                  <c:v>9.5535599999999992</c:v>
                </c:pt>
                <c:pt idx="1316">
                  <c:v>9.1855799999999999</c:v>
                </c:pt>
                <c:pt idx="1317">
                  <c:v>5.8374800000000002</c:v>
                </c:pt>
                <c:pt idx="1318">
                  <c:v>9.0876999999999999</c:v>
                </c:pt>
                <c:pt idx="1319">
                  <c:v>0.51719000000000004</c:v>
                </c:pt>
                <c:pt idx="1320">
                  <c:v>16.14293</c:v>
                </c:pt>
                <c:pt idx="1321">
                  <c:v>8.3714999999999993</c:v>
                </c:pt>
                <c:pt idx="1322">
                  <c:v>2.8003300000000002</c:v>
                </c:pt>
                <c:pt idx="1323">
                  <c:v>1.3702700000000001</c:v>
                </c:pt>
                <c:pt idx="1324">
                  <c:v>4.9646699999999999</c:v>
                </c:pt>
                <c:pt idx="1325">
                  <c:v>0</c:v>
                </c:pt>
                <c:pt idx="1326">
                  <c:v>4.6013299999999999</c:v>
                </c:pt>
                <c:pt idx="1327">
                  <c:v>3.7418300000000002</c:v>
                </c:pt>
                <c:pt idx="1328">
                  <c:v>0</c:v>
                </c:pt>
                <c:pt idx="1329">
                  <c:v>0</c:v>
                </c:pt>
                <c:pt idx="1330">
                  <c:v>8.0752799999999993</c:v>
                </c:pt>
                <c:pt idx="1331">
                  <c:v>11.593830000000001</c:v>
                </c:pt>
                <c:pt idx="1332">
                  <c:v>12.78683</c:v>
                </c:pt>
                <c:pt idx="1333">
                  <c:v>2.9238300000000002</c:v>
                </c:pt>
                <c:pt idx="1334">
                  <c:v>5.7930599999999997</c:v>
                </c:pt>
                <c:pt idx="1335">
                  <c:v>7.9331699999999996</c:v>
                </c:pt>
                <c:pt idx="1336">
                  <c:v>12.050330000000001</c:v>
                </c:pt>
                <c:pt idx="1337">
                  <c:v>8.1500599999999999</c:v>
                </c:pt>
                <c:pt idx="1338">
                  <c:v>5.0380000000000003</c:v>
                </c:pt>
                <c:pt idx="1339">
                  <c:v>0</c:v>
                </c:pt>
                <c:pt idx="1340">
                  <c:v>5.68567</c:v>
                </c:pt>
                <c:pt idx="1341">
                  <c:v>1.27406</c:v>
                </c:pt>
                <c:pt idx="1342">
                  <c:v>4.3017200000000004</c:v>
                </c:pt>
                <c:pt idx="1343">
                  <c:v>2.5907200000000001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6.2702200000000001</c:v>
                </c:pt>
                <c:pt idx="1348">
                  <c:v>0</c:v>
                </c:pt>
                <c:pt idx="1349">
                  <c:v>0</c:v>
                </c:pt>
                <c:pt idx="1350">
                  <c:v>5.0148900000000003</c:v>
                </c:pt>
                <c:pt idx="1351">
                  <c:v>4.9453899999999997</c:v>
                </c:pt>
                <c:pt idx="1352">
                  <c:v>2.0408300000000001</c:v>
                </c:pt>
                <c:pt idx="1353">
                  <c:v>0</c:v>
                </c:pt>
                <c:pt idx="1354">
                  <c:v>16.958559999999999</c:v>
                </c:pt>
                <c:pt idx="1355">
                  <c:v>13.87344</c:v>
                </c:pt>
                <c:pt idx="1356">
                  <c:v>0.33950000000000002</c:v>
                </c:pt>
                <c:pt idx="1357">
                  <c:v>7.7732799999999997</c:v>
                </c:pt>
                <c:pt idx="1358">
                  <c:v>11.82361</c:v>
                </c:pt>
                <c:pt idx="1359">
                  <c:v>14.269729999999999</c:v>
                </c:pt>
                <c:pt idx="1360">
                  <c:v>0</c:v>
                </c:pt>
                <c:pt idx="1361">
                  <c:v>5.46455</c:v>
                </c:pt>
                <c:pt idx="1362">
                  <c:v>6.2576700000000001</c:v>
                </c:pt>
                <c:pt idx="1363">
                  <c:v>8.1322799999999997</c:v>
                </c:pt>
                <c:pt idx="1364">
                  <c:v>1.4158900000000001</c:v>
                </c:pt>
                <c:pt idx="1365">
                  <c:v>0</c:v>
                </c:pt>
                <c:pt idx="1366">
                  <c:v>3.6011099999999998</c:v>
                </c:pt>
                <c:pt idx="1367">
                  <c:v>7.2245600000000003</c:v>
                </c:pt>
                <c:pt idx="1368">
                  <c:v>0</c:v>
                </c:pt>
                <c:pt idx="1369">
                  <c:v>14.86666</c:v>
                </c:pt>
                <c:pt idx="1370">
                  <c:v>0</c:v>
                </c:pt>
                <c:pt idx="1371">
                  <c:v>0</c:v>
                </c:pt>
                <c:pt idx="1372">
                  <c:v>3.1216699999999999</c:v>
                </c:pt>
                <c:pt idx="1373">
                  <c:v>11.08234</c:v>
                </c:pt>
                <c:pt idx="1374">
                  <c:v>0</c:v>
                </c:pt>
                <c:pt idx="1375">
                  <c:v>3.0059999999999998</c:v>
                </c:pt>
                <c:pt idx="1376">
                  <c:v>0</c:v>
                </c:pt>
                <c:pt idx="1377">
                  <c:v>3.3533300000000001</c:v>
                </c:pt>
                <c:pt idx="1378">
                  <c:v>1.9146099999999999</c:v>
                </c:pt>
                <c:pt idx="1379">
                  <c:v>5.25495</c:v>
                </c:pt>
                <c:pt idx="1380">
                  <c:v>13.060219999999999</c:v>
                </c:pt>
                <c:pt idx="1381">
                  <c:v>1.13256</c:v>
                </c:pt>
                <c:pt idx="1382">
                  <c:v>11.060779999999999</c:v>
                </c:pt>
                <c:pt idx="1383">
                  <c:v>11.918279999999999</c:v>
                </c:pt>
                <c:pt idx="1384">
                  <c:v>26.498830000000002</c:v>
                </c:pt>
                <c:pt idx="1385">
                  <c:v>18.540330000000001</c:v>
                </c:pt>
                <c:pt idx="1386">
                  <c:v>11.817220000000001</c:v>
                </c:pt>
                <c:pt idx="1387">
                  <c:v>3.63544</c:v>
                </c:pt>
                <c:pt idx="1388">
                  <c:v>14.938829999999999</c:v>
                </c:pt>
                <c:pt idx="1389">
                  <c:v>3.9409999999999998</c:v>
                </c:pt>
                <c:pt idx="1390">
                  <c:v>6.6162900000000002</c:v>
                </c:pt>
                <c:pt idx="1391">
                  <c:v>13.08559</c:v>
                </c:pt>
                <c:pt idx="1392">
                  <c:v>8.4204699999999999</c:v>
                </c:pt>
                <c:pt idx="1393">
                  <c:v>5.8182799999999997</c:v>
                </c:pt>
                <c:pt idx="1394">
                  <c:v>4.9106699999999996</c:v>
                </c:pt>
                <c:pt idx="1395">
                  <c:v>9.3475599999999996</c:v>
                </c:pt>
                <c:pt idx="1396">
                  <c:v>0</c:v>
                </c:pt>
                <c:pt idx="1397">
                  <c:v>2.9241100000000002</c:v>
                </c:pt>
                <c:pt idx="1398">
                  <c:v>2.0429499999999998</c:v>
                </c:pt>
                <c:pt idx="1399">
                  <c:v>7.5533900000000003</c:v>
                </c:pt>
                <c:pt idx="1400">
                  <c:v>0.24540000000000001</c:v>
                </c:pt>
                <c:pt idx="1401">
                  <c:v>0.97606000000000004</c:v>
                </c:pt>
                <c:pt idx="1402">
                  <c:v>11.917109999999999</c:v>
                </c:pt>
                <c:pt idx="1403">
                  <c:v>15.838889999999999</c:v>
                </c:pt>
                <c:pt idx="1404">
                  <c:v>12.69111</c:v>
                </c:pt>
                <c:pt idx="1405">
                  <c:v>11.909280000000001</c:v>
                </c:pt>
                <c:pt idx="1406">
                  <c:v>10.27928</c:v>
                </c:pt>
                <c:pt idx="1407">
                  <c:v>10.550330000000001</c:v>
                </c:pt>
                <c:pt idx="1408">
                  <c:v>4.4628899999999998</c:v>
                </c:pt>
                <c:pt idx="1409">
                  <c:v>12.982279999999999</c:v>
                </c:pt>
                <c:pt idx="1410">
                  <c:v>6.0208399999999997</c:v>
                </c:pt>
                <c:pt idx="1411">
                  <c:v>2.2959999999999998</c:v>
                </c:pt>
                <c:pt idx="1412">
                  <c:v>2.7974999999999999</c:v>
                </c:pt>
                <c:pt idx="1413">
                  <c:v>0.56977999999999995</c:v>
                </c:pt>
                <c:pt idx="1414">
                  <c:v>1.54817</c:v>
                </c:pt>
                <c:pt idx="1415">
                  <c:v>3.9969999999999999</c:v>
                </c:pt>
                <c:pt idx="1416">
                  <c:v>5.8242700000000003</c:v>
                </c:pt>
                <c:pt idx="1417">
                  <c:v>0.41413</c:v>
                </c:pt>
                <c:pt idx="1418">
                  <c:v>8.2353900000000007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13.69206</c:v>
                </c:pt>
                <c:pt idx="1424">
                  <c:v>0</c:v>
                </c:pt>
                <c:pt idx="1425">
                  <c:v>0</c:v>
                </c:pt>
                <c:pt idx="1426">
                  <c:v>8.0937199999999994</c:v>
                </c:pt>
                <c:pt idx="1427">
                  <c:v>10.201169999999999</c:v>
                </c:pt>
                <c:pt idx="1428">
                  <c:v>6.9636100000000001</c:v>
                </c:pt>
                <c:pt idx="1429">
                  <c:v>2.64317</c:v>
                </c:pt>
                <c:pt idx="1430">
                  <c:v>28.116610000000001</c:v>
                </c:pt>
                <c:pt idx="1431">
                  <c:v>0</c:v>
                </c:pt>
                <c:pt idx="1432">
                  <c:v>8.6720600000000001</c:v>
                </c:pt>
                <c:pt idx="1433">
                  <c:v>26.74372</c:v>
                </c:pt>
                <c:pt idx="1434">
                  <c:v>3.9660600000000001</c:v>
                </c:pt>
                <c:pt idx="1435">
                  <c:v>5.6552800000000003</c:v>
                </c:pt>
                <c:pt idx="1436">
                  <c:v>9.0652200000000001</c:v>
                </c:pt>
                <c:pt idx="1437">
                  <c:v>0</c:v>
                </c:pt>
                <c:pt idx="1438">
                  <c:v>3.3709500000000001</c:v>
                </c:pt>
                <c:pt idx="1439">
                  <c:v>0</c:v>
                </c:pt>
                <c:pt idx="1440">
                  <c:v>9.6544000000000008</c:v>
                </c:pt>
                <c:pt idx="1441">
                  <c:v>3.7451099999999999</c:v>
                </c:pt>
                <c:pt idx="1442">
                  <c:v>0.78517000000000003</c:v>
                </c:pt>
                <c:pt idx="1443">
                  <c:v>0</c:v>
                </c:pt>
                <c:pt idx="1444">
                  <c:v>6.5376700000000003</c:v>
                </c:pt>
                <c:pt idx="1445">
                  <c:v>2.9684499999999998</c:v>
                </c:pt>
                <c:pt idx="1446">
                  <c:v>0.42426999999999998</c:v>
                </c:pt>
                <c:pt idx="1447">
                  <c:v>1.0382199999999999</c:v>
                </c:pt>
                <c:pt idx="1448">
                  <c:v>0</c:v>
                </c:pt>
                <c:pt idx="1449">
                  <c:v>2.30233</c:v>
                </c:pt>
                <c:pt idx="1450">
                  <c:v>8.56189</c:v>
                </c:pt>
                <c:pt idx="1451">
                  <c:v>9.3480000000000008</c:v>
                </c:pt>
                <c:pt idx="1452">
                  <c:v>15.672169999999999</c:v>
                </c:pt>
                <c:pt idx="1453">
                  <c:v>33.162059999999997</c:v>
                </c:pt>
                <c:pt idx="1454">
                  <c:v>16.69022</c:v>
                </c:pt>
                <c:pt idx="1455">
                  <c:v>42.878779999999999</c:v>
                </c:pt>
                <c:pt idx="1456">
                  <c:v>59.475389999999997</c:v>
                </c:pt>
                <c:pt idx="1457">
                  <c:v>65.031899999999993</c:v>
                </c:pt>
                <c:pt idx="1458">
                  <c:v>25.58006</c:v>
                </c:pt>
                <c:pt idx="1459">
                  <c:v>7.5199400000000001</c:v>
                </c:pt>
                <c:pt idx="1460">
                  <c:v>10.44717</c:v>
                </c:pt>
                <c:pt idx="1461">
                  <c:v>0.74673</c:v>
                </c:pt>
                <c:pt idx="1462">
                  <c:v>9.4064999999999994</c:v>
                </c:pt>
                <c:pt idx="1463">
                  <c:v>6.8432199999999996</c:v>
                </c:pt>
                <c:pt idx="1464">
                  <c:v>2.6191300000000002</c:v>
                </c:pt>
                <c:pt idx="1465">
                  <c:v>0</c:v>
                </c:pt>
                <c:pt idx="1466">
                  <c:v>10.969609999999999</c:v>
                </c:pt>
                <c:pt idx="1467">
                  <c:v>0</c:v>
                </c:pt>
                <c:pt idx="1468">
                  <c:v>9.7488700000000001</c:v>
                </c:pt>
                <c:pt idx="1469">
                  <c:v>0</c:v>
                </c:pt>
                <c:pt idx="1470">
                  <c:v>11.750830000000001</c:v>
                </c:pt>
                <c:pt idx="1471">
                  <c:v>6.7242800000000003</c:v>
                </c:pt>
                <c:pt idx="1472">
                  <c:v>8.9250000000000007</c:v>
                </c:pt>
                <c:pt idx="1473">
                  <c:v>6.6797800000000001</c:v>
                </c:pt>
                <c:pt idx="1474">
                  <c:v>6.2122799999999998</c:v>
                </c:pt>
                <c:pt idx="1475">
                  <c:v>17.574829999999999</c:v>
                </c:pt>
                <c:pt idx="1476">
                  <c:v>25.40372</c:v>
                </c:pt>
                <c:pt idx="1477">
                  <c:v>60.312609999999999</c:v>
                </c:pt>
                <c:pt idx="1478">
                  <c:v>65.906220000000005</c:v>
                </c:pt>
                <c:pt idx="1479">
                  <c:v>24.1815</c:v>
                </c:pt>
                <c:pt idx="1480">
                  <c:v>43.332729999999998</c:v>
                </c:pt>
                <c:pt idx="1481">
                  <c:v>89.756349999999998</c:v>
                </c:pt>
                <c:pt idx="1482">
                  <c:v>18.83033</c:v>
                </c:pt>
                <c:pt idx="1483">
                  <c:v>18.826550000000001</c:v>
                </c:pt>
                <c:pt idx="1484">
                  <c:v>36.29766</c:v>
                </c:pt>
                <c:pt idx="1485">
                  <c:v>3.38639</c:v>
                </c:pt>
                <c:pt idx="1486">
                  <c:v>6.0173300000000003</c:v>
                </c:pt>
                <c:pt idx="1487">
                  <c:v>4.6484399999999999</c:v>
                </c:pt>
                <c:pt idx="1488">
                  <c:v>9.8325999999999993</c:v>
                </c:pt>
                <c:pt idx="1489">
                  <c:v>3.85839</c:v>
                </c:pt>
                <c:pt idx="1490">
                  <c:v>11.69294</c:v>
                </c:pt>
                <c:pt idx="1491">
                  <c:v>0</c:v>
                </c:pt>
                <c:pt idx="1492">
                  <c:v>4.5499499999999999</c:v>
                </c:pt>
                <c:pt idx="1493">
                  <c:v>3.7056100000000001</c:v>
                </c:pt>
                <c:pt idx="1494">
                  <c:v>9.8440600000000007</c:v>
                </c:pt>
                <c:pt idx="1495">
                  <c:v>6.2528899999999998</c:v>
                </c:pt>
                <c:pt idx="1496">
                  <c:v>12.428280000000001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33.753270000000001</c:v>
                </c:pt>
                <c:pt idx="1505">
                  <c:v>33.348170000000003</c:v>
                </c:pt>
                <c:pt idx="1506">
                  <c:v>0</c:v>
                </c:pt>
                <c:pt idx="1507">
                  <c:v>22.9495</c:v>
                </c:pt>
                <c:pt idx="1508">
                  <c:v>8.7380600000000008</c:v>
                </c:pt>
                <c:pt idx="1509">
                  <c:v>7.6118899999999998</c:v>
                </c:pt>
                <c:pt idx="1510">
                  <c:v>8.5606100000000005</c:v>
                </c:pt>
                <c:pt idx="1511">
                  <c:v>1.3987799999999999</c:v>
                </c:pt>
                <c:pt idx="1512">
                  <c:v>9.9393999999999991</c:v>
                </c:pt>
                <c:pt idx="1513">
                  <c:v>4.5735599999999996</c:v>
                </c:pt>
                <c:pt idx="1514">
                  <c:v>8.2045600000000007</c:v>
                </c:pt>
                <c:pt idx="1515">
                  <c:v>6.9643300000000004</c:v>
                </c:pt>
                <c:pt idx="1516">
                  <c:v>4.3949999999999996</c:v>
                </c:pt>
                <c:pt idx="1517">
                  <c:v>2.2905600000000002</c:v>
                </c:pt>
                <c:pt idx="1518">
                  <c:v>10.69544</c:v>
                </c:pt>
                <c:pt idx="1519">
                  <c:v>1.57</c:v>
                </c:pt>
                <c:pt idx="1520">
                  <c:v>2.3687800000000001</c:v>
                </c:pt>
                <c:pt idx="1521">
                  <c:v>2.2757800000000001</c:v>
                </c:pt>
                <c:pt idx="1522">
                  <c:v>4.0232200000000002</c:v>
                </c:pt>
                <c:pt idx="1523">
                  <c:v>4.2811700000000004</c:v>
                </c:pt>
                <c:pt idx="1524">
                  <c:v>5.4685600000000001</c:v>
                </c:pt>
                <c:pt idx="1525">
                  <c:v>0.97538999999999998</c:v>
                </c:pt>
                <c:pt idx="1526">
                  <c:v>4.5442799999999997</c:v>
                </c:pt>
                <c:pt idx="1527">
                  <c:v>7.9406100000000004</c:v>
                </c:pt>
                <c:pt idx="1528">
                  <c:v>4.9309500000000002</c:v>
                </c:pt>
                <c:pt idx="1529">
                  <c:v>0.10113</c:v>
                </c:pt>
                <c:pt idx="1530">
                  <c:v>31.616219999999998</c:v>
                </c:pt>
                <c:pt idx="1531">
                  <c:v>5.4648000000000003</c:v>
                </c:pt>
                <c:pt idx="1532">
                  <c:v>4.2503299999999999</c:v>
                </c:pt>
                <c:pt idx="1533">
                  <c:v>8.77895</c:v>
                </c:pt>
                <c:pt idx="1534">
                  <c:v>5.6425000000000001</c:v>
                </c:pt>
                <c:pt idx="1535">
                  <c:v>8.3508899999999997</c:v>
                </c:pt>
                <c:pt idx="1536">
                  <c:v>13.0884</c:v>
                </c:pt>
                <c:pt idx="1537">
                  <c:v>11.071059999999999</c:v>
                </c:pt>
                <c:pt idx="1538">
                  <c:v>4.1436099999999998</c:v>
                </c:pt>
                <c:pt idx="1539">
                  <c:v>12.64944</c:v>
                </c:pt>
                <c:pt idx="1540">
                  <c:v>5.3776700000000002</c:v>
                </c:pt>
                <c:pt idx="1541">
                  <c:v>6.3453400000000002</c:v>
                </c:pt>
                <c:pt idx="1542">
                  <c:v>3.3475000000000001</c:v>
                </c:pt>
                <c:pt idx="1543">
                  <c:v>6.1257799999999998</c:v>
                </c:pt>
                <c:pt idx="1544">
                  <c:v>1.53539</c:v>
                </c:pt>
                <c:pt idx="1545">
                  <c:v>0</c:v>
                </c:pt>
                <c:pt idx="1546">
                  <c:v>11.946999999999999</c:v>
                </c:pt>
                <c:pt idx="1547">
                  <c:v>10.05667</c:v>
                </c:pt>
                <c:pt idx="1548">
                  <c:v>15.11361</c:v>
                </c:pt>
                <c:pt idx="1549">
                  <c:v>8.7522800000000007</c:v>
                </c:pt>
                <c:pt idx="1550">
                  <c:v>0</c:v>
                </c:pt>
                <c:pt idx="1551">
                  <c:v>15.405720000000001</c:v>
                </c:pt>
                <c:pt idx="1552">
                  <c:v>13.468830000000001</c:v>
                </c:pt>
                <c:pt idx="1553">
                  <c:v>7.7503299999999999</c:v>
                </c:pt>
                <c:pt idx="1554">
                  <c:v>7.8211700000000004</c:v>
                </c:pt>
                <c:pt idx="1555">
                  <c:v>7.3821700000000003</c:v>
                </c:pt>
                <c:pt idx="1556">
                  <c:v>2.4496699999999998</c:v>
                </c:pt>
                <c:pt idx="1557">
                  <c:v>5.3665000000000003</c:v>
                </c:pt>
                <c:pt idx="1558">
                  <c:v>0.56772999999999996</c:v>
                </c:pt>
                <c:pt idx="1559">
                  <c:v>3.5419499999999999</c:v>
                </c:pt>
                <c:pt idx="1560">
                  <c:v>12.803929999999999</c:v>
                </c:pt>
                <c:pt idx="1561">
                  <c:v>3.9298899999999999</c:v>
                </c:pt>
                <c:pt idx="1562">
                  <c:v>6.5781099999999997</c:v>
                </c:pt>
                <c:pt idx="1563">
                  <c:v>0.97977999999999998</c:v>
                </c:pt>
                <c:pt idx="1564">
                  <c:v>1.14317</c:v>
                </c:pt>
                <c:pt idx="1565">
                  <c:v>1.84744</c:v>
                </c:pt>
                <c:pt idx="1566">
                  <c:v>0.26134000000000002</c:v>
                </c:pt>
                <c:pt idx="1567">
                  <c:v>5.0377200000000002</c:v>
                </c:pt>
                <c:pt idx="1568">
                  <c:v>0</c:v>
                </c:pt>
                <c:pt idx="1569">
                  <c:v>3.2557800000000001</c:v>
                </c:pt>
                <c:pt idx="1570">
                  <c:v>1.8747799999999999</c:v>
                </c:pt>
                <c:pt idx="1571">
                  <c:v>9.5676699999999997</c:v>
                </c:pt>
                <c:pt idx="1572">
                  <c:v>5.5987200000000001</c:v>
                </c:pt>
                <c:pt idx="1573">
                  <c:v>2.9289299999999998</c:v>
                </c:pt>
                <c:pt idx="1574">
                  <c:v>8.3637200000000007</c:v>
                </c:pt>
                <c:pt idx="1575">
                  <c:v>2.4418899999999999</c:v>
                </c:pt>
                <c:pt idx="1576">
                  <c:v>7.9539299999999997</c:v>
                </c:pt>
                <c:pt idx="1577">
                  <c:v>12.11389</c:v>
                </c:pt>
                <c:pt idx="1578">
                  <c:v>11.297219999999999</c:v>
                </c:pt>
                <c:pt idx="1579">
                  <c:v>3.2699400000000001</c:v>
                </c:pt>
                <c:pt idx="1580">
                  <c:v>0</c:v>
                </c:pt>
                <c:pt idx="1581">
                  <c:v>8.5826100000000007</c:v>
                </c:pt>
                <c:pt idx="1582">
                  <c:v>0</c:v>
                </c:pt>
                <c:pt idx="1583">
                  <c:v>10.639939999999999</c:v>
                </c:pt>
                <c:pt idx="1584">
                  <c:v>0</c:v>
                </c:pt>
                <c:pt idx="1585">
                  <c:v>8.5494400000000006</c:v>
                </c:pt>
                <c:pt idx="1586">
                  <c:v>4.0506700000000002</c:v>
                </c:pt>
                <c:pt idx="1587">
                  <c:v>7.4243300000000003</c:v>
                </c:pt>
                <c:pt idx="1588">
                  <c:v>0</c:v>
                </c:pt>
                <c:pt idx="1589">
                  <c:v>8.3561099999999993</c:v>
                </c:pt>
                <c:pt idx="1590">
                  <c:v>1.96028</c:v>
                </c:pt>
                <c:pt idx="1591">
                  <c:v>6.0248299999999997</c:v>
                </c:pt>
                <c:pt idx="1592">
                  <c:v>0.97150000000000003</c:v>
                </c:pt>
                <c:pt idx="1593">
                  <c:v>0</c:v>
                </c:pt>
                <c:pt idx="1594">
                  <c:v>12.030559999999999</c:v>
                </c:pt>
                <c:pt idx="1595">
                  <c:v>8.5869499999999999</c:v>
                </c:pt>
                <c:pt idx="1596">
                  <c:v>1.68895</c:v>
                </c:pt>
                <c:pt idx="1597">
                  <c:v>33.177390000000003</c:v>
                </c:pt>
                <c:pt idx="1598">
                  <c:v>6.3470500000000003</c:v>
                </c:pt>
                <c:pt idx="1599">
                  <c:v>4.9389399999999997</c:v>
                </c:pt>
                <c:pt idx="1600">
                  <c:v>4.0368899999999996</c:v>
                </c:pt>
                <c:pt idx="1601">
                  <c:v>6.8398300000000001</c:v>
                </c:pt>
                <c:pt idx="1602">
                  <c:v>4.1162200000000002</c:v>
                </c:pt>
                <c:pt idx="1603">
                  <c:v>0</c:v>
                </c:pt>
                <c:pt idx="1604">
                  <c:v>3.7947199999999999</c:v>
                </c:pt>
                <c:pt idx="1605">
                  <c:v>4.2220000000000004</c:v>
                </c:pt>
                <c:pt idx="1606">
                  <c:v>7.5519499999999997</c:v>
                </c:pt>
                <c:pt idx="1607">
                  <c:v>0.84711000000000003</c:v>
                </c:pt>
                <c:pt idx="1608">
                  <c:v>4.18424</c:v>
                </c:pt>
                <c:pt idx="1609">
                  <c:v>3.44232</c:v>
                </c:pt>
                <c:pt idx="1610">
                  <c:v>3.5805799999999999</c:v>
                </c:pt>
                <c:pt idx="1611">
                  <c:v>8.2913999999999994</c:v>
                </c:pt>
                <c:pt idx="1612">
                  <c:v>1.8243799999999999</c:v>
                </c:pt>
                <c:pt idx="1613">
                  <c:v>7.3363199999999997</c:v>
                </c:pt>
                <c:pt idx="1614">
                  <c:v>0</c:v>
                </c:pt>
                <c:pt idx="1615">
                  <c:v>4.0039199999999999</c:v>
                </c:pt>
                <c:pt idx="1616">
                  <c:v>0</c:v>
                </c:pt>
                <c:pt idx="1617">
                  <c:v>3.7180399999999998</c:v>
                </c:pt>
                <c:pt idx="1618">
                  <c:v>0</c:v>
                </c:pt>
                <c:pt idx="1619">
                  <c:v>0</c:v>
                </c:pt>
                <c:pt idx="1620">
                  <c:v>1.9515100000000001</c:v>
                </c:pt>
                <c:pt idx="1621">
                  <c:v>7.6951000000000001</c:v>
                </c:pt>
                <c:pt idx="1622">
                  <c:v>2.6713</c:v>
                </c:pt>
                <c:pt idx="1623">
                  <c:v>7.0597700000000003</c:v>
                </c:pt>
                <c:pt idx="1624">
                  <c:v>4.6164699999999996</c:v>
                </c:pt>
                <c:pt idx="1625">
                  <c:v>11.230169999999999</c:v>
                </c:pt>
                <c:pt idx="1626">
                  <c:v>6.10358</c:v>
                </c:pt>
                <c:pt idx="1627">
                  <c:v>8.4125599999999991</c:v>
                </c:pt>
                <c:pt idx="1628">
                  <c:v>1.7612099999999999</c:v>
                </c:pt>
                <c:pt idx="1629">
                  <c:v>10.32926</c:v>
                </c:pt>
                <c:pt idx="1630">
                  <c:v>4.2433800000000002</c:v>
                </c:pt>
                <c:pt idx="1631">
                  <c:v>10.42266</c:v>
                </c:pt>
                <c:pt idx="1632">
                  <c:v>12.93811</c:v>
                </c:pt>
                <c:pt idx="1633">
                  <c:v>3.2574100000000001</c:v>
                </c:pt>
                <c:pt idx="1634">
                  <c:v>4.0043699999999998</c:v>
                </c:pt>
                <c:pt idx="1635">
                  <c:v>11.117000000000001</c:v>
                </c:pt>
                <c:pt idx="1636">
                  <c:v>5.8533600000000003</c:v>
                </c:pt>
                <c:pt idx="1637">
                  <c:v>6.54366</c:v>
                </c:pt>
                <c:pt idx="1638">
                  <c:v>3.8253300000000001</c:v>
                </c:pt>
                <c:pt idx="1639">
                  <c:v>2.5703100000000001</c:v>
                </c:pt>
                <c:pt idx="1640">
                  <c:v>5.218</c:v>
                </c:pt>
                <c:pt idx="1641">
                  <c:v>8.7545199999999994</c:v>
                </c:pt>
                <c:pt idx="1642">
                  <c:v>9.1286900000000006</c:v>
                </c:pt>
                <c:pt idx="1643">
                  <c:v>12.98959</c:v>
                </c:pt>
                <c:pt idx="1644">
                  <c:v>16.4373</c:v>
                </c:pt>
                <c:pt idx="1645">
                  <c:v>11.44426</c:v>
                </c:pt>
                <c:pt idx="1646">
                  <c:v>14.69647</c:v>
                </c:pt>
                <c:pt idx="1647">
                  <c:v>10.33043</c:v>
                </c:pt>
                <c:pt idx="1648">
                  <c:v>15.255190000000001</c:v>
                </c:pt>
                <c:pt idx="1649">
                  <c:v>15.50347</c:v>
                </c:pt>
                <c:pt idx="1650">
                  <c:v>13.24343</c:v>
                </c:pt>
                <c:pt idx="1651">
                  <c:v>3.8369499999999999</c:v>
                </c:pt>
                <c:pt idx="1652">
                  <c:v>13.044119999999999</c:v>
                </c:pt>
                <c:pt idx="1653">
                  <c:v>10.1426</c:v>
                </c:pt>
                <c:pt idx="1654">
                  <c:v>0.67493000000000003</c:v>
                </c:pt>
                <c:pt idx="1655">
                  <c:v>11.620520000000001</c:v>
                </c:pt>
                <c:pt idx="1656">
                  <c:v>12.64062</c:v>
                </c:pt>
                <c:pt idx="1657">
                  <c:v>5.5232999999999999</c:v>
                </c:pt>
                <c:pt idx="1658">
                  <c:v>15.70471</c:v>
                </c:pt>
                <c:pt idx="1659">
                  <c:v>14.82587</c:v>
                </c:pt>
                <c:pt idx="1660">
                  <c:v>10.89034</c:v>
                </c:pt>
                <c:pt idx="1661">
                  <c:v>6.0441500000000001</c:v>
                </c:pt>
                <c:pt idx="1662">
                  <c:v>14.467169999999999</c:v>
                </c:pt>
                <c:pt idx="1663">
                  <c:v>7.9967699999999997</c:v>
                </c:pt>
                <c:pt idx="1664">
                  <c:v>7.9619200000000001</c:v>
                </c:pt>
                <c:pt idx="1665">
                  <c:v>6.3605700000000001</c:v>
                </c:pt>
                <c:pt idx="1666">
                  <c:v>1.97054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6.7201899999999997</c:v>
                </c:pt>
                <c:pt idx="1672">
                  <c:v>5.1284299999999998</c:v>
                </c:pt>
                <c:pt idx="1673">
                  <c:v>1.7472300000000001</c:v>
                </c:pt>
                <c:pt idx="1674">
                  <c:v>9.2310400000000001</c:v>
                </c:pt>
                <c:pt idx="1675">
                  <c:v>1.3887400000000001</c:v>
                </c:pt>
                <c:pt idx="1676">
                  <c:v>6.9217700000000004</c:v>
                </c:pt>
                <c:pt idx="1677">
                  <c:v>6.1879600000000003</c:v>
                </c:pt>
                <c:pt idx="1678">
                  <c:v>8.0470699999999997</c:v>
                </c:pt>
                <c:pt idx="1679">
                  <c:v>5.8164400000000001</c:v>
                </c:pt>
                <c:pt idx="1680">
                  <c:v>13.84094</c:v>
                </c:pt>
                <c:pt idx="1681">
                  <c:v>0</c:v>
                </c:pt>
                <c:pt idx="1682">
                  <c:v>0</c:v>
                </c:pt>
                <c:pt idx="1683">
                  <c:v>2.19489</c:v>
                </c:pt>
                <c:pt idx="1684">
                  <c:v>4.7692500000000004</c:v>
                </c:pt>
                <c:pt idx="1685">
                  <c:v>4.1146599999999998</c:v>
                </c:pt>
                <c:pt idx="1686">
                  <c:v>9.0784099999999999</c:v>
                </c:pt>
                <c:pt idx="1687">
                  <c:v>0</c:v>
                </c:pt>
                <c:pt idx="1688">
                  <c:v>0</c:v>
                </c:pt>
                <c:pt idx="1689">
                  <c:v>8.7629900000000003</c:v>
                </c:pt>
                <c:pt idx="1690">
                  <c:v>14.77149</c:v>
                </c:pt>
                <c:pt idx="1691">
                  <c:v>4.6126300000000002</c:v>
                </c:pt>
                <c:pt idx="1692">
                  <c:v>8.5308100000000007</c:v>
                </c:pt>
                <c:pt idx="1693">
                  <c:v>33.309199999999997</c:v>
                </c:pt>
                <c:pt idx="1694">
                  <c:v>15.824579999999999</c:v>
                </c:pt>
                <c:pt idx="1695">
                  <c:v>20.382680000000001</c:v>
                </c:pt>
                <c:pt idx="1696">
                  <c:v>8.9085000000000001</c:v>
                </c:pt>
                <c:pt idx="1697">
                  <c:v>0</c:v>
                </c:pt>
                <c:pt idx="1698">
                  <c:v>7.3144999999999998</c:v>
                </c:pt>
                <c:pt idx="1699">
                  <c:v>0</c:v>
                </c:pt>
                <c:pt idx="1700">
                  <c:v>3.4957799999999999</c:v>
                </c:pt>
                <c:pt idx="1701">
                  <c:v>1.3564700000000001</c:v>
                </c:pt>
                <c:pt idx="1702">
                  <c:v>2.2703600000000002</c:v>
                </c:pt>
                <c:pt idx="1703">
                  <c:v>7.9680600000000004</c:v>
                </c:pt>
                <c:pt idx="1704">
                  <c:v>4.5355600000000003</c:v>
                </c:pt>
                <c:pt idx="1705">
                  <c:v>0</c:v>
                </c:pt>
                <c:pt idx="1706">
                  <c:v>6.6628600000000002</c:v>
                </c:pt>
                <c:pt idx="1707">
                  <c:v>5.7014100000000001</c:v>
                </c:pt>
                <c:pt idx="1708">
                  <c:v>3.5166900000000001</c:v>
                </c:pt>
                <c:pt idx="1709">
                  <c:v>3.38232</c:v>
                </c:pt>
                <c:pt idx="1710">
                  <c:v>8.9221500000000002</c:v>
                </c:pt>
                <c:pt idx="1711">
                  <c:v>7.8203199999999997</c:v>
                </c:pt>
                <c:pt idx="1712">
                  <c:v>4.3896600000000001</c:v>
                </c:pt>
                <c:pt idx="1713">
                  <c:v>12.990209999999999</c:v>
                </c:pt>
                <c:pt idx="1714">
                  <c:v>17.389720000000001</c:v>
                </c:pt>
                <c:pt idx="1715">
                  <c:v>0</c:v>
                </c:pt>
                <c:pt idx="1716">
                  <c:v>17.74099</c:v>
                </c:pt>
                <c:pt idx="1717">
                  <c:v>5.1462500000000002</c:v>
                </c:pt>
                <c:pt idx="1718">
                  <c:v>10.12318</c:v>
                </c:pt>
                <c:pt idx="1719">
                  <c:v>3.90537</c:v>
                </c:pt>
                <c:pt idx="1720">
                  <c:v>22.35078</c:v>
                </c:pt>
                <c:pt idx="1721">
                  <c:v>10.214880000000001</c:v>
                </c:pt>
                <c:pt idx="1722">
                  <c:v>9.4542999999999999</c:v>
                </c:pt>
                <c:pt idx="1723">
                  <c:v>8.6280199999999994</c:v>
                </c:pt>
                <c:pt idx="1724">
                  <c:v>1.01387</c:v>
                </c:pt>
                <c:pt idx="1725">
                  <c:v>9.9988700000000001</c:v>
                </c:pt>
                <c:pt idx="1726">
                  <c:v>8.8297299999999996</c:v>
                </c:pt>
                <c:pt idx="1727">
                  <c:v>14.5916</c:v>
                </c:pt>
                <c:pt idx="1728">
                  <c:v>12.79438</c:v>
                </c:pt>
                <c:pt idx="1729">
                  <c:v>9.00244</c:v>
                </c:pt>
                <c:pt idx="1730">
                  <c:v>11.158440000000001</c:v>
                </c:pt>
                <c:pt idx="1731">
                  <c:v>6.4709199999999996</c:v>
                </c:pt>
                <c:pt idx="1732">
                  <c:v>3.06013</c:v>
                </c:pt>
                <c:pt idx="1733">
                  <c:v>5.9922199999999997</c:v>
                </c:pt>
                <c:pt idx="1734">
                  <c:v>2.3883299999999998</c:v>
                </c:pt>
                <c:pt idx="1735">
                  <c:v>0</c:v>
                </c:pt>
                <c:pt idx="1736">
                  <c:v>4.2602799999999998</c:v>
                </c:pt>
                <c:pt idx="1737">
                  <c:v>7.0901699999999996</c:v>
                </c:pt>
                <c:pt idx="1738">
                  <c:v>16.74344</c:v>
                </c:pt>
                <c:pt idx="1739">
                  <c:v>12.71637</c:v>
                </c:pt>
                <c:pt idx="1740">
                  <c:v>23.490580000000001</c:v>
                </c:pt>
                <c:pt idx="1741">
                  <c:v>24.727239999999998</c:v>
                </c:pt>
                <c:pt idx="1742">
                  <c:v>20.212409999999998</c:v>
                </c:pt>
                <c:pt idx="1743">
                  <c:v>24.558530000000001</c:v>
                </c:pt>
                <c:pt idx="1744">
                  <c:v>30.304369999999999</c:v>
                </c:pt>
                <c:pt idx="1745">
                  <c:v>54.293700000000001</c:v>
                </c:pt>
                <c:pt idx="1746">
                  <c:v>23.265529999999998</c:v>
                </c:pt>
                <c:pt idx="1747">
                  <c:v>14.208259999999999</c:v>
                </c:pt>
                <c:pt idx="1748">
                  <c:v>16.370180000000001</c:v>
                </c:pt>
                <c:pt idx="1749">
                  <c:v>20.538920000000001</c:v>
                </c:pt>
                <c:pt idx="1750">
                  <c:v>12.041639999999999</c:v>
                </c:pt>
                <c:pt idx="1751">
                  <c:v>1.4598100000000001</c:v>
                </c:pt>
                <c:pt idx="1752">
                  <c:v>13.51211</c:v>
                </c:pt>
                <c:pt idx="1753">
                  <c:v>6.4266500000000004</c:v>
                </c:pt>
                <c:pt idx="1754">
                  <c:v>3.65977</c:v>
                </c:pt>
                <c:pt idx="1755">
                  <c:v>0.61402000000000001</c:v>
                </c:pt>
                <c:pt idx="1756">
                  <c:v>3.8949199999999999</c:v>
                </c:pt>
                <c:pt idx="1757">
                  <c:v>5.3628299999999998</c:v>
                </c:pt>
                <c:pt idx="1758">
                  <c:v>4.5140599999999997</c:v>
                </c:pt>
                <c:pt idx="1759">
                  <c:v>4.1756399999999996</c:v>
                </c:pt>
                <c:pt idx="1760">
                  <c:v>4.5217900000000002</c:v>
                </c:pt>
                <c:pt idx="1761">
                  <c:v>5.9967800000000002</c:v>
                </c:pt>
                <c:pt idx="1762">
                  <c:v>12.19383</c:v>
                </c:pt>
                <c:pt idx="1763">
                  <c:v>10.79566</c:v>
                </c:pt>
                <c:pt idx="1764">
                  <c:v>24.17267</c:v>
                </c:pt>
                <c:pt idx="1765">
                  <c:v>24.823609999999999</c:v>
                </c:pt>
                <c:pt idx="1766">
                  <c:v>27.815670000000001</c:v>
                </c:pt>
                <c:pt idx="1767">
                  <c:v>37.881950000000003</c:v>
                </c:pt>
                <c:pt idx="1768">
                  <c:v>32.765000000000001</c:v>
                </c:pt>
                <c:pt idx="1769">
                  <c:v>36.893999999999998</c:v>
                </c:pt>
                <c:pt idx="1770">
                  <c:v>12.29161</c:v>
                </c:pt>
                <c:pt idx="1771">
                  <c:v>13.914720000000001</c:v>
                </c:pt>
                <c:pt idx="1772">
                  <c:v>3.5468899999999999</c:v>
                </c:pt>
                <c:pt idx="1773">
                  <c:v>8.0616699999999994</c:v>
                </c:pt>
                <c:pt idx="1774">
                  <c:v>12.341670000000001</c:v>
                </c:pt>
                <c:pt idx="1775">
                  <c:v>2.2737799999999999</c:v>
                </c:pt>
                <c:pt idx="1776">
                  <c:v>3.1521300000000001</c:v>
                </c:pt>
                <c:pt idx="1777">
                  <c:v>10.354939999999999</c:v>
                </c:pt>
                <c:pt idx="1778">
                  <c:v>5.4933899999999998</c:v>
                </c:pt>
                <c:pt idx="1779">
                  <c:v>8.4752700000000001</c:v>
                </c:pt>
                <c:pt idx="1780">
                  <c:v>0</c:v>
                </c:pt>
                <c:pt idx="1781">
                  <c:v>4.4764499999999998</c:v>
                </c:pt>
                <c:pt idx="1782">
                  <c:v>0</c:v>
                </c:pt>
                <c:pt idx="1783">
                  <c:v>2.14628</c:v>
                </c:pt>
                <c:pt idx="1784">
                  <c:v>0</c:v>
                </c:pt>
                <c:pt idx="1785">
                  <c:v>3.8771100000000001</c:v>
                </c:pt>
                <c:pt idx="1786">
                  <c:v>14.817500000000001</c:v>
                </c:pt>
                <c:pt idx="1787">
                  <c:v>0.6885</c:v>
                </c:pt>
                <c:pt idx="1788">
                  <c:v>11.30528</c:v>
                </c:pt>
                <c:pt idx="1789">
                  <c:v>10.01606</c:v>
                </c:pt>
                <c:pt idx="1790">
                  <c:v>12.47583</c:v>
                </c:pt>
                <c:pt idx="1791">
                  <c:v>13.1485</c:v>
                </c:pt>
                <c:pt idx="1792">
                  <c:v>19.164999999999999</c:v>
                </c:pt>
                <c:pt idx="1793">
                  <c:v>12.359500000000001</c:v>
                </c:pt>
                <c:pt idx="1794">
                  <c:v>12.89767</c:v>
                </c:pt>
                <c:pt idx="1795">
                  <c:v>6.5972799999999996</c:v>
                </c:pt>
                <c:pt idx="1796">
                  <c:v>7.2495599999999998</c:v>
                </c:pt>
                <c:pt idx="1797">
                  <c:v>5.6403299999999996</c:v>
                </c:pt>
                <c:pt idx="1798">
                  <c:v>2.82911</c:v>
                </c:pt>
                <c:pt idx="1799">
                  <c:v>7.36</c:v>
                </c:pt>
                <c:pt idx="1800">
                  <c:v>0</c:v>
                </c:pt>
                <c:pt idx="1801">
                  <c:v>0</c:v>
                </c:pt>
                <c:pt idx="1802">
                  <c:v>3.1985000000000001</c:v>
                </c:pt>
                <c:pt idx="1803">
                  <c:v>1.6147199999999999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0.78849999999999998</c:v>
                </c:pt>
                <c:pt idx="1810">
                  <c:v>19.088000000000001</c:v>
                </c:pt>
                <c:pt idx="1811">
                  <c:v>11.004060000000001</c:v>
                </c:pt>
                <c:pt idx="1812">
                  <c:v>6.6787799999999997</c:v>
                </c:pt>
                <c:pt idx="1813">
                  <c:v>13.158659999999999</c:v>
                </c:pt>
                <c:pt idx="1814">
                  <c:v>8.3364499999999992</c:v>
                </c:pt>
                <c:pt idx="1815">
                  <c:v>19.054220000000001</c:v>
                </c:pt>
                <c:pt idx="1816">
                  <c:v>32.702719999999999</c:v>
                </c:pt>
                <c:pt idx="1817">
                  <c:v>25.575279999999999</c:v>
                </c:pt>
                <c:pt idx="1818">
                  <c:v>9.0138300000000005</c:v>
                </c:pt>
                <c:pt idx="1819">
                  <c:v>14.701169999999999</c:v>
                </c:pt>
                <c:pt idx="1820">
                  <c:v>25.792829999999999</c:v>
                </c:pt>
                <c:pt idx="1821">
                  <c:v>0.56638999999999995</c:v>
                </c:pt>
                <c:pt idx="1822">
                  <c:v>0</c:v>
                </c:pt>
                <c:pt idx="1823">
                  <c:v>0.33917000000000003</c:v>
                </c:pt>
                <c:pt idx="1824">
                  <c:v>4.7085299999999997</c:v>
                </c:pt>
                <c:pt idx="1825">
                  <c:v>2.6255000000000002</c:v>
                </c:pt>
                <c:pt idx="1826">
                  <c:v>2.2696700000000001</c:v>
                </c:pt>
                <c:pt idx="1827">
                  <c:v>3.92327</c:v>
                </c:pt>
                <c:pt idx="1828">
                  <c:v>4.4071699999999998</c:v>
                </c:pt>
                <c:pt idx="1829">
                  <c:v>8.3610000000000004E-2</c:v>
                </c:pt>
                <c:pt idx="1830">
                  <c:v>0.26583000000000001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7.7543899999999999</c:v>
                </c:pt>
                <c:pt idx="1835">
                  <c:v>68.795779999999993</c:v>
                </c:pt>
                <c:pt idx="1836">
                  <c:v>8.8880599999999994</c:v>
                </c:pt>
                <c:pt idx="1837">
                  <c:v>9.1097800000000007</c:v>
                </c:pt>
                <c:pt idx="1838">
                  <c:v>13.47606</c:v>
                </c:pt>
                <c:pt idx="1839">
                  <c:v>11.37895</c:v>
                </c:pt>
                <c:pt idx="1840">
                  <c:v>33.557670000000002</c:v>
                </c:pt>
                <c:pt idx="1841">
                  <c:v>31.704219999999999</c:v>
                </c:pt>
                <c:pt idx="1842">
                  <c:v>4.8093300000000001</c:v>
                </c:pt>
                <c:pt idx="1843">
                  <c:v>0.47855999999999999</c:v>
                </c:pt>
                <c:pt idx="1844">
                  <c:v>4.7074999999999996</c:v>
                </c:pt>
                <c:pt idx="1845">
                  <c:v>5.4320000000000004</c:v>
                </c:pt>
                <c:pt idx="1846">
                  <c:v>4.0115600000000002</c:v>
                </c:pt>
                <c:pt idx="1847">
                  <c:v>2.8718300000000001</c:v>
                </c:pt>
                <c:pt idx="1848">
                  <c:v>4.9791999999999996</c:v>
                </c:pt>
                <c:pt idx="1849">
                  <c:v>3.3156699999999999</c:v>
                </c:pt>
                <c:pt idx="1850">
                  <c:v>5.0889999999999998E-2</c:v>
                </c:pt>
                <c:pt idx="1851">
                  <c:v>6.4056100000000002</c:v>
                </c:pt>
                <c:pt idx="1852">
                  <c:v>5.8595600000000001</c:v>
                </c:pt>
                <c:pt idx="1853">
                  <c:v>5.6779999999999997E-2</c:v>
                </c:pt>
                <c:pt idx="1854">
                  <c:v>4.03756</c:v>
                </c:pt>
                <c:pt idx="1855">
                  <c:v>0.77122000000000002</c:v>
                </c:pt>
                <c:pt idx="1856">
                  <c:v>1.5515600000000001</c:v>
                </c:pt>
                <c:pt idx="1857">
                  <c:v>4.6406700000000001</c:v>
                </c:pt>
                <c:pt idx="1858">
                  <c:v>7.38767</c:v>
                </c:pt>
                <c:pt idx="1859">
                  <c:v>7.7910000000000004</c:v>
                </c:pt>
                <c:pt idx="1860">
                  <c:v>5.1671699999999996</c:v>
                </c:pt>
                <c:pt idx="1861">
                  <c:v>0.12074</c:v>
                </c:pt>
                <c:pt idx="1862">
                  <c:v>19.655670000000001</c:v>
                </c:pt>
                <c:pt idx="1863">
                  <c:v>13.501609999999999</c:v>
                </c:pt>
                <c:pt idx="1864">
                  <c:v>7.4165000000000001</c:v>
                </c:pt>
                <c:pt idx="1865">
                  <c:v>10.748279999999999</c:v>
                </c:pt>
                <c:pt idx="1866">
                  <c:v>5.4175599999999999</c:v>
                </c:pt>
                <c:pt idx="1867">
                  <c:v>8.9329999999999998</c:v>
                </c:pt>
                <c:pt idx="1868">
                  <c:v>0.73960999999999999</c:v>
                </c:pt>
                <c:pt idx="1869">
                  <c:v>5.9605600000000001</c:v>
                </c:pt>
                <c:pt idx="1870">
                  <c:v>10.94244</c:v>
                </c:pt>
                <c:pt idx="1871">
                  <c:v>4.13117</c:v>
                </c:pt>
                <c:pt idx="1872">
                  <c:v>0</c:v>
                </c:pt>
                <c:pt idx="1873">
                  <c:v>0.33104</c:v>
                </c:pt>
                <c:pt idx="1874">
                  <c:v>4.3193999999999999</c:v>
                </c:pt>
                <c:pt idx="1875">
                  <c:v>4.1019600000000001</c:v>
                </c:pt>
                <c:pt idx="1876">
                  <c:v>5.3931100000000001</c:v>
                </c:pt>
                <c:pt idx="1877">
                  <c:v>0.93979999999999997</c:v>
                </c:pt>
                <c:pt idx="1878">
                  <c:v>0</c:v>
                </c:pt>
                <c:pt idx="1879">
                  <c:v>0</c:v>
                </c:pt>
                <c:pt idx="1880">
                  <c:v>13.640219999999999</c:v>
                </c:pt>
                <c:pt idx="1881">
                  <c:v>2.66309</c:v>
                </c:pt>
                <c:pt idx="1882">
                  <c:v>0</c:v>
                </c:pt>
                <c:pt idx="1883">
                  <c:v>12.86617</c:v>
                </c:pt>
                <c:pt idx="1884">
                  <c:v>12.06489</c:v>
                </c:pt>
                <c:pt idx="1885">
                  <c:v>0.66617000000000004</c:v>
                </c:pt>
                <c:pt idx="1886">
                  <c:v>19.917280000000002</c:v>
                </c:pt>
                <c:pt idx="1887">
                  <c:v>9.4146099999999997</c:v>
                </c:pt>
                <c:pt idx="1888">
                  <c:v>16.332280000000001</c:v>
                </c:pt>
                <c:pt idx="1889">
                  <c:v>7.21617</c:v>
                </c:pt>
                <c:pt idx="1890">
                  <c:v>8.5018899999999995</c:v>
                </c:pt>
                <c:pt idx="1891">
                  <c:v>4.8091699999999999</c:v>
                </c:pt>
                <c:pt idx="1892">
                  <c:v>7.1626700000000003</c:v>
                </c:pt>
                <c:pt idx="1893">
                  <c:v>3.6564399999999999</c:v>
                </c:pt>
                <c:pt idx="1894">
                  <c:v>6.5693299999999999</c:v>
                </c:pt>
                <c:pt idx="1895">
                  <c:v>2.40211</c:v>
                </c:pt>
                <c:pt idx="1896">
                  <c:v>19.341329999999999</c:v>
                </c:pt>
                <c:pt idx="1897">
                  <c:v>2.6727300000000001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10.39795</c:v>
                </c:pt>
                <c:pt idx="1902">
                  <c:v>5.9579500000000003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7.4026100000000001</c:v>
                </c:pt>
                <c:pt idx="1907">
                  <c:v>15.877660000000001</c:v>
                </c:pt>
                <c:pt idx="1908">
                  <c:v>6.2752800000000004</c:v>
                </c:pt>
                <c:pt idx="1909">
                  <c:v>10.32039</c:v>
                </c:pt>
                <c:pt idx="1910">
                  <c:v>10.69645</c:v>
                </c:pt>
                <c:pt idx="1911">
                  <c:v>8.4663299999999992</c:v>
                </c:pt>
                <c:pt idx="1912">
                  <c:v>6.04772</c:v>
                </c:pt>
                <c:pt idx="1913">
                  <c:v>0</c:v>
                </c:pt>
                <c:pt idx="1914">
                  <c:v>5.0159500000000001</c:v>
                </c:pt>
                <c:pt idx="1915">
                  <c:v>11.20783</c:v>
                </c:pt>
                <c:pt idx="1916">
                  <c:v>9.8381100000000004</c:v>
                </c:pt>
                <c:pt idx="1917">
                  <c:v>12.88833</c:v>
                </c:pt>
                <c:pt idx="1918">
                  <c:v>0</c:v>
                </c:pt>
                <c:pt idx="1919">
                  <c:v>1.8773899999999999</c:v>
                </c:pt>
                <c:pt idx="1920">
                  <c:v>10.2658</c:v>
                </c:pt>
                <c:pt idx="1921">
                  <c:v>8.2423900000000003</c:v>
                </c:pt>
                <c:pt idx="1922">
                  <c:v>3.3425600000000002</c:v>
                </c:pt>
                <c:pt idx="1923">
                  <c:v>0</c:v>
                </c:pt>
                <c:pt idx="1924">
                  <c:v>1.23394</c:v>
                </c:pt>
                <c:pt idx="1925">
                  <c:v>10.1785</c:v>
                </c:pt>
                <c:pt idx="1926">
                  <c:v>1.8462799999999999</c:v>
                </c:pt>
                <c:pt idx="1927">
                  <c:v>0.95399999999999996</c:v>
                </c:pt>
                <c:pt idx="1928">
                  <c:v>0</c:v>
                </c:pt>
                <c:pt idx="1929">
                  <c:v>6.1866700000000003</c:v>
                </c:pt>
                <c:pt idx="1930">
                  <c:v>18.41967</c:v>
                </c:pt>
                <c:pt idx="1931">
                  <c:v>11.24056</c:v>
                </c:pt>
                <c:pt idx="1932">
                  <c:v>10.99389</c:v>
                </c:pt>
                <c:pt idx="1933">
                  <c:v>5.0107799999999996</c:v>
                </c:pt>
                <c:pt idx="1934">
                  <c:v>13.65967</c:v>
                </c:pt>
                <c:pt idx="1935">
                  <c:v>4.7908299999999997</c:v>
                </c:pt>
                <c:pt idx="1936">
                  <c:v>3.3523900000000002</c:v>
                </c:pt>
                <c:pt idx="1937">
                  <c:v>8.8851700000000005</c:v>
                </c:pt>
                <c:pt idx="1938">
                  <c:v>10.16133</c:v>
                </c:pt>
                <c:pt idx="1939">
                  <c:v>0.72543999999999997</c:v>
                </c:pt>
                <c:pt idx="1940">
                  <c:v>0</c:v>
                </c:pt>
                <c:pt idx="1941">
                  <c:v>6.2492200000000002</c:v>
                </c:pt>
                <c:pt idx="1942">
                  <c:v>0</c:v>
                </c:pt>
                <c:pt idx="1943">
                  <c:v>3.5987200000000001</c:v>
                </c:pt>
                <c:pt idx="1944">
                  <c:v>0</c:v>
                </c:pt>
                <c:pt idx="1945">
                  <c:v>2.39906</c:v>
                </c:pt>
                <c:pt idx="1946">
                  <c:v>3.8076699999999999</c:v>
                </c:pt>
                <c:pt idx="1947">
                  <c:v>3.4615</c:v>
                </c:pt>
                <c:pt idx="1948">
                  <c:v>1.25223</c:v>
                </c:pt>
                <c:pt idx="1949">
                  <c:v>2.5032800000000002</c:v>
                </c:pt>
                <c:pt idx="1950">
                  <c:v>0</c:v>
                </c:pt>
                <c:pt idx="1951">
                  <c:v>6.2746000000000004</c:v>
                </c:pt>
                <c:pt idx="1952">
                  <c:v>2.0299999999999998</c:v>
                </c:pt>
                <c:pt idx="1953">
                  <c:v>11.89283</c:v>
                </c:pt>
                <c:pt idx="1954">
                  <c:v>7.4394999999999998</c:v>
                </c:pt>
                <c:pt idx="1955">
                  <c:v>18.752330000000001</c:v>
                </c:pt>
                <c:pt idx="1956">
                  <c:v>23.768329999999999</c:v>
                </c:pt>
                <c:pt idx="1957">
                  <c:v>37.870159999999998</c:v>
                </c:pt>
                <c:pt idx="1958">
                  <c:v>24.308890000000002</c:v>
                </c:pt>
                <c:pt idx="1959">
                  <c:v>31.219609999999999</c:v>
                </c:pt>
                <c:pt idx="1960">
                  <c:v>30.47156</c:v>
                </c:pt>
                <c:pt idx="1961">
                  <c:v>32.361609999999999</c:v>
                </c:pt>
                <c:pt idx="1962">
                  <c:v>11.71172</c:v>
                </c:pt>
                <c:pt idx="1963">
                  <c:v>12.73678</c:v>
                </c:pt>
                <c:pt idx="1964">
                  <c:v>6.2679999999999998</c:v>
                </c:pt>
                <c:pt idx="1965">
                  <c:v>6.70817</c:v>
                </c:pt>
                <c:pt idx="1966">
                  <c:v>6.8213299999999997</c:v>
                </c:pt>
                <c:pt idx="1967">
                  <c:v>10.22589</c:v>
                </c:pt>
                <c:pt idx="1968">
                  <c:v>5.8026400000000002</c:v>
                </c:pt>
                <c:pt idx="1969">
                  <c:v>12.54682</c:v>
                </c:pt>
                <c:pt idx="1970">
                  <c:v>4.8670499999999999</c:v>
                </c:pt>
                <c:pt idx="1971">
                  <c:v>5.8349999999999999E-2</c:v>
                </c:pt>
                <c:pt idx="1972">
                  <c:v>6.0657699999999997</c:v>
                </c:pt>
                <c:pt idx="1973">
                  <c:v>1.5856300000000001</c:v>
                </c:pt>
                <c:pt idx="1974">
                  <c:v>3.8769999999999999E-2</c:v>
                </c:pt>
                <c:pt idx="1975">
                  <c:v>6.7840400000000001</c:v>
                </c:pt>
                <c:pt idx="1976">
                  <c:v>0</c:v>
                </c:pt>
                <c:pt idx="1977">
                  <c:v>4.2546299999999997</c:v>
                </c:pt>
                <c:pt idx="1978">
                  <c:v>6.55213</c:v>
                </c:pt>
                <c:pt idx="1979">
                  <c:v>5.7117300000000002</c:v>
                </c:pt>
                <c:pt idx="1980">
                  <c:v>20.304829999999999</c:v>
                </c:pt>
                <c:pt idx="1981">
                  <c:v>8.8372200000000003</c:v>
                </c:pt>
                <c:pt idx="1982">
                  <c:v>13.26858</c:v>
                </c:pt>
                <c:pt idx="1983">
                  <c:v>11.272740000000001</c:v>
                </c:pt>
                <c:pt idx="1984">
                  <c:v>12.700240000000001</c:v>
                </c:pt>
                <c:pt idx="1985">
                  <c:v>6.8173700000000004</c:v>
                </c:pt>
                <c:pt idx="1986">
                  <c:v>3.50807</c:v>
                </c:pt>
                <c:pt idx="1987">
                  <c:v>3.5550799999999998</c:v>
                </c:pt>
                <c:pt idx="1988">
                  <c:v>7.0581699999999996</c:v>
                </c:pt>
                <c:pt idx="1989">
                  <c:v>2.4594299999999998</c:v>
                </c:pt>
                <c:pt idx="1990">
                  <c:v>6.8458399999999999</c:v>
                </c:pt>
                <c:pt idx="1991">
                  <c:v>0.73440000000000005</c:v>
                </c:pt>
                <c:pt idx="1992">
                  <c:v>0</c:v>
                </c:pt>
                <c:pt idx="1993">
                  <c:v>6.3886099999999999</c:v>
                </c:pt>
                <c:pt idx="1994">
                  <c:v>2.4975000000000001</c:v>
                </c:pt>
                <c:pt idx="1995">
                  <c:v>3.4417200000000001</c:v>
                </c:pt>
                <c:pt idx="1996">
                  <c:v>2.0726100000000001</c:v>
                </c:pt>
                <c:pt idx="1997">
                  <c:v>0.50494000000000006</c:v>
                </c:pt>
                <c:pt idx="1998">
                  <c:v>2.8350599999999999</c:v>
                </c:pt>
                <c:pt idx="1999">
                  <c:v>8.3963300000000007</c:v>
                </c:pt>
                <c:pt idx="2000">
                  <c:v>0</c:v>
                </c:pt>
                <c:pt idx="2001">
                  <c:v>4.1675599999999999</c:v>
                </c:pt>
                <c:pt idx="2002">
                  <c:v>9.2928300000000004</c:v>
                </c:pt>
                <c:pt idx="2003">
                  <c:v>15.89983</c:v>
                </c:pt>
                <c:pt idx="2004">
                  <c:v>22.887499999999999</c:v>
                </c:pt>
                <c:pt idx="2005">
                  <c:v>16.699280000000002</c:v>
                </c:pt>
                <c:pt idx="2006">
                  <c:v>13.155469999999999</c:v>
                </c:pt>
                <c:pt idx="2007">
                  <c:v>4.8189599999999997</c:v>
                </c:pt>
                <c:pt idx="2008">
                  <c:v>5.7012499999999999</c:v>
                </c:pt>
                <c:pt idx="2009">
                  <c:v>16.109739999999999</c:v>
                </c:pt>
                <c:pt idx="2010">
                  <c:v>9.4396599999999999</c:v>
                </c:pt>
                <c:pt idx="2011">
                  <c:v>8.0368999999999993</c:v>
                </c:pt>
                <c:pt idx="2012">
                  <c:v>6.1644800000000002</c:v>
                </c:pt>
                <c:pt idx="2013">
                  <c:v>3.4213300000000002</c:v>
                </c:pt>
                <c:pt idx="2014">
                  <c:v>0.50356000000000001</c:v>
                </c:pt>
                <c:pt idx="2015">
                  <c:v>5.8187199999999999</c:v>
                </c:pt>
                <c:pt idx="2016">
                  <c:v>0</c:v>
                </c:pt>
                <c:pt idx="2017">
                  <c:v>3.0959500000000002</c:v>
                </c:pt>
                <c:pt idx="2018">
                  <c:v>3.93994</c:v>
                </c:pt>
                <c:pt idx="2019">
                  <c:v>3.94211</c:v>
                </c:pt>
                <c:pt idx="2020">
                  <c:v>0</c:v>
                </c:pt>
                <c:pt idx="2021">
                  <c:v>1.06511</c:v>
                </c:pt>
                <c:pt idx="2022">
                  <c:v>10.00206</c:v>
                </c:pt>
                <c:pt idx="2023">
                  <c:v>6.63239</c:v>
                </c:pt>
                <c:pt idx="2024">
                  <c:v>15.02094</c:v>
                </c:pt>
                <c:pt idx="2025">
                  <c:v>7.4568300000000001</c:v>
                </c:pt>
                <c:pt idx="2026">
                  <c:v>24.38494</c:v>
                </c:pt>
                <c:pt idx="2027">
                  <c:v>21.97128</c:v>
                </c:pt>
                <c:pt idx="2028">
                  <c:v>6.4025600000000003</c:v>
                </c:pt>
                <c:pt idx="2029">
                  <c:v>4.1078299999999999</c:v>
                </c:pt>
                <c:pt idx="2030">
                  <c:v>5.2320599999999997</c:v>
                </c:pt>
                <c:pt idx="2031">
                  <c:v>5.5653899999999998</c:v>
                </c:pt>
                <c:pt idx="2032">
                  <c:v>3.1854499999999999</c:v>
                </c:pt>
                <c:pt idx="2033">
                  <c:v>4.9745600000000003</c:v>
                </c:pt>
                <c:pt idx="2034">
                  <c:v>3.4665599999999999</c:v>
                </c:pt>
                <c:pt idx="2035">
                  <c:v>8.8516100000000009</c:v>
                </c:pt>
                <c:pt idx="2036">
                  <c:v>0</c:v>
                </c:pt>
                <c:pt idx="2037">
                  <c:v>6.1670000000000003E-2</c:v>
                </c:pt>
                <c:pt idx="2038">
                  <c:v>3.1598299999999999</c:v>
                </c:pt>
                <c:pt idx="2039">
                  <c:v>0</c:v>
                </c:pt>
                <c:pt idx="2040">
                  <c:v>0</c:v>
                </c:pt>
                <c:pt idx="2041">
                  <c:v>2.92422</c:v>
                </c:pt>
                <c:pt idx="2042">
                  <c:v>0</c:v>
                </c:pt>
                <c:pt idx="2043">
                  <c:v>0.19428000000000001</c:v>
                </c:pt>
                <c:pt idx="2044">
                  <c:v>2.50034</c:v>
                </c:pt>
                <c:pt idx="2045">
                  <c:v>2.9758900000000001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3.2947199999999999</c:v>
                </c:pt>
                <c:pt idx="2051">
                  <c:v>13.302060000000001</c:v>
                </c:pt>
                <c:pt idx="2052">
                  <c:v>6.1657200000000003</c:v>
                </c:pt>
                <c:pt idx="2053">
                  <c:v>5.1839500000000003</c:v>
                </c:pt>
                <c:pt idx="2054">
                  <c:v>5.66533</c:v>
                </c:pt>
                <c:pt idx="2055">
                  <c:v>6.0105000000000004</c:v>
                </c:pt>
                <c:pt idx="2056">
                  <c:v>6.1409500000000001</c:v>
                </c:pt>
                <c:pt idx="2057">
                  <c:v>11.136329999999999</c:v>
                </c:pt>
                <c:pt idx="2058">
                  <c:v>10.06072</c:v>
                </c:pt>
                <c:pt idx="2059">
                  <c:v>1.95434</c:v>
                </c:pt>
                <c:pt idx="2060">
                  <c:v>4.4530000000000003</c:v>
                </c:pt>
                <c:pt idx="2061">
                  <c:v>4.2963300000000002</c:v>
                </c:pt>
                <c:pt idx="2062">
                  <c:v>0</c:v>
                </c:pt>
                <c:pt idx="2063">
                  <c:v>4.4576099999999999</c:v>
                </c:pt>
                <c:pt idx="2064">
                  <c:v>0</c:v>
                </c:pt>
                <c:pt idx="2065">
                  <c:v>6.9284999999999997</c:v>
                </c:pt>
                <c:pt idx="2066">
                  <c:v>0</c:v>
                </c:pt>
                <c:pt idx="2067">
                  <c:v>0.98812999999999995</c:v>
                </c:pt>
                <c:pt idx="2068">
                  <c:v>2.1946099999999999</c:v>
                </c:pt>
                <c:pt idx="2069">
                  <c:v>0</c:v>
                </c:pt>
                <c:pt idx="2070">
                  <c:v>3.7939500000000002</c:v>
                </c:pt>
                <c:pt idx="2071">
                  <c:v>0</c:v>
                </c:pt>
                <c:pt idx="2072">
                  <c:v>0</c:v>
                </c:pt>
                <c:pt idx="2073">
                  <c:v>25.18356</c:v>
                </c:pt>
                <c:pt idx="2074">
                  <c:v>0</c:v>
                </c:pt>
                <c:pt idx="2075">
                  <c:v>11.08994</c:v>
                </c:pt>
                <c:pt idx="2076">
                  <c:v>11.10533</c:v>
                </c:pt>
                <c:pt idx="2077">
                  <c:v>11.63022</c:v>
                </c:pt>
                <c:pt idx="2078">
                  <c:v>4.0816100000000004</c:v>
                </c:pt>
                <c:pt idx="2079">
                  <c:v>6.0851699999999997</c:v>
                </c:pt>
                <c:pt idx="2080">
                  <c:v>7.7846099999999998</c:v>
                </c:pt>
                <c:pt idx="2081">
                  <c:v>5.3722799999999999</c:v>
                </c:pt>
                <c:pt idx="2082">
                  <c:v>3.7317200000000001</c:v>
                </c:pt>
                <c:pt idx="2083">
                  <c:v>6.48794</c:v>
                </c:pt>
                <c:pt idx="2084">
                  <c:v>14.83544</c:v>
                </c:pt>
                <c:pt idx="2085">
                  <c:v>3.5473300000000001</c:v>
                </c:pt>
                <c:pt idx="2086">
                  <c:v>2.9151699999999998</c:v>
                </c:pt>
                <c:pt idx="2087">
                  <c:v>4.93384</c:v>
                </c:pt>
                <c:pt idx="2088">
                  <c:v>14.578530000000001</c:v>
                </c:pt>
                <c:pt idx="2089">
                  <c:v>8.2077200000000001</c:v>
                </c:pt>
                <c:pt idx="2090">
                  <c:v>7.6726700000000001</c:v>
                </c:pt>
                <c:pt idx="2091">
                  <c:v>4.6263899999999998</c:v>
                </c:pt>
                <c:pt idx="2092">
                  <c:v>6.8559400000000004</c:v>
                </c:pt>
                <c:pt idx="2093">
                  <c:v>8.5598899999999993</c:v>
                </c:pt>
                <c:pt idx="2094">
                  <c:v>12.55411</c:v>
                </c:pt>
                <c:pt idx="2095">
                  <c:v>11.35078</c:v>
                </c:pt>
                <c:pt idx="2096">
                  <c:v>11.948779999999999</c:v>
                </c:pt>
                <c:pt idx="2097">
                  <c:v>14.192</c:v>
                </c:pt>
                <c:pt idx="2098">
                  <c:v>13.48789</c:v>
                </c:pt>
                <c:pt idx="2099">
                  <c:v>18.03922</c:v>
                </c:pt>
                <c:pt idx="2100">
                  <c:v>10.467890000000001</c:v>
                </c:pt>
                <c:pt idx="2101">
                  <c:v>10.82817</c:v>
                </c:pt>
                <c:pt idx="2102">
                  <c:v>16.75506</c:v>
                </c:pt>
                <c:pt idx="2103">
                  <c:v>15.45678</c:v>
                </c:pt>
                <c:pt idx="2104">
                  <c:v>14.53411</c:v>
                </c:pt>
                <c:pt idx="2105">
                  <c:v>13.68</c:v>
                </c:pt>
                <c:pt idx="2106">
                  <c:v>14.36983</c:v>
                </c:pt>
                <c:pt idx="2107">
                  <c:v>9.8577200000000005</c:v>
                </c:pt>
                <c:pt idx="2108">
                  <c:v>7.9275000000000002</c:v>
                </c:pt>
                <c:pt idx="2109">
                  <c:v>11.52422</c:v>
                </c:pt>
                <c:pt idx="2110">
                  <c:v>8.2770600000000005</c:v>
                </c:pt>
                <c:pt idx="2111">
                  <c:v>16.08333</c:v>
                </c:pt>
                <c:pt idx="2112">
                  <c:v>17.128869999999999</c:v>
                </c:pt>
                <c:pt idx="2113">
                  <c:v>13.850059999999999</c:v>
                </c:pt>
                <c:pt idx="2114">
                  <c:v>12.827830000000001</c:v>
                </c:pt>
                <c:pt idx="2115">
                  <c:v>14.42244</c:v>
                </c:pt>
                <c:pt idx="2116">
                  <c:v>6.2308300000000001</c:v>
                </c:pt>
                <c:pt idx="2117">
                  <c:v>3.5468899999999999</c:v>
                </c:pt>
                <c:pt idx="2118">
                  <c:v>1.8187199999999999</c:v>
                </c:pt>
                <c:pt idx="2119">
                  <c:v>0</c:v>
                </c:pt>
                <c:pt idx="2120">
                  <c:v>0</c:v>
                </c:pt>
                <c:pt idx="2121">
                  <c:v>13.210610000000001</c:v>
                </c:pt>
                <c:pt idx="2122">
                  <c:v>10.065340000000001</c:v>
                </c:pt>
                <c:pt idx="2123">
                  <c:v>1.72461</c:v>
                </c:pt>
                <c:pt idx="2124">
                  <c:v>8.59422</c:v>
                </c:pt>
                <c:pt idx="2125">
                  <c:v>7.3494999999999999</c:v>
                </c:pt>
                <c:pt idx="2126">
                  <c:v>8.0756099999999993</c:v>
                </c:pt>
                <c:pt idx="2127">
                  <c:v>11.85439</c:v>
                </c:pt>
                <c:pt idx="2128">
                  <c:v>12.50117</c:v>
                </c:pt>
                <c:pt idx="2129">
                  <c:v>9.9958899999999993</c:v>
                </c:pt>
                <c:pt idx="2130">
                  <c:v>6.5263299999999997</c:v>
                </c:pt>
                <c:pt idx="2131">
                  <c:v>6.1553300000000002</c:v>
                </c:pt>
                <c:pt idx="2132">
                  <c:v>0.46722000000000002</c:v>
                </c:pt>
                <c:pt idx="2133">
                  <c:v>1.39161</c:v>
                </c:pt>
                <c:pt idx="2134">
                  <c:v>3.63706</c:v>
                </c:pt>
                <c:pt idx="2135">
                  <c:v>2.516</c:v>
                </c:pt>
                <c:pt idx="2136">
                  <c:v>0</c:v>
                </c:pt>
                <c:pt idx="2137">
                  <c:v>3.23793</c:v>
                </c:pt>
                <c:pt idx="2138">
                  <c:v>5.0612199999999996</c:v>
                </c:pt>
                <c:pt idx="2139">
                  <c:v>9.6652799999999992</c:v>
                </c:pt>
                <c:pt idx="2140">
                  <c:v>7.7317200000000001</c:v>
                </c:pt>
                <c:pt idx="2141">
                  <c:v>0</c:v>
                </c:pt>
                <c:pt idx="2142">
                  <c:v>6.3548400000000003</c:v>
                </c:pt>
                <c:pt idx="2143">
                  <c:v>8.6610000000000006E-2</c:v>
                </c:pt>
                <c:pt idx="2144">
                  <c:v>0</c:v>
                </c:pt>
                <c:pt idx="2145">
                  <c:v>0.41766999999999999</c:v>
                </c:pt>
                <c:pt idx="2146">
                  <c:v>0.88288999999999995</c:v>
                </c:pt>
                <c:pt idx="2147">
                  <c:v>14.153269999999999</c:v>
                </c:pt>
                <c:pt idx="2148">
                  <c:v>12.76399</c:v>
                </c:pt>
                <c:pt idx="2149">
                  <c:v>6.5682799999999997</c:v>
                </c:pt>
                <c:pt idx="2150">
                  <c:v>8.6783300000000008</c:v>
                </c:pt>
                <c:pt idx="2151">
                  <c:v>7.80206</c:v>
                </c:pt>
                <c:pt idx="2152">
                  <c:v>8.8250600000000006</c:v>
                </c:pt>
                <c:pt idx="2153">
                  <c:v>14.236829999999999</c:v>
                </c:pt>
                <c:pt idx="2154">
                  <c:v>18.44089</c:v>
                </c:pt>
                <c:pt idx="2155">
                  <c:v>7.5266700000000002</c:v>
                </c:pt>
                <c:pt idx="2156">
                  <c:v>13.77805</c:v>
                </c:pt>
                <c:pt idx="2157">
                  <c:v>12.99755</c:v>
                </c:pt>
                <c:pt idx="2158">
                  <c:v>9.3042300000000004</c:v>
                </c:pt>
                <c:pt idx="2159">
                  <c:v>0.98577999999999999</c:v>
                </c:pt>
                <c:pt idx="2160">
                  <c:v>9.7596699999999998</c:v>
                </c:pt>
                <c:pt idx="2161">
                  <c:v>4.6814400000000003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11.56378</c:v>
                </c:pt>
                <c:pt idx="2166">
                  <c:v>8.42272</c:v>
                </c:pt>
                <c:pt idx="2167">
                  <c:v>4.0251700000000001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18.642430000000001</c:v>
                </c:pt>
                <c:pt idx="2176">
                  <c:v>19.599740000000001</c:v>
                </c:pt>
                <c:pt idx="2177">
                  <c:v>20.44548</c:v>
                </c:pt>
                <c:pt idx="2178">
                  <c:v>6.1800899999999999</c:v>
                </c:pt>
                <c:pt idx="2179">
                  <c:v>11.71457</c:v>
                </c:pt>
                <c:pt idx="2180">
                  <c:v>3.7961100000000001</c:v>
                </c:pt>
                <c:pt idx="2181">
                  <c:v>1.6767799999999999</c:v>
                </c:pt>
                <c:pt idx="2182">
                  <c:v>10.49516</c:v>
                </c:pt>
                <c:pt idx="2183">
                  <c:v>0.33228999999999997</c:v>
                </c:pt>
                <c:pt idx="2184">
                  <c:v>7.9640899999999997</c:v>
                </c:pt>
                <c:pt idx="2185">
                  <c:v>3.3743599999999998</c:v>
                </c:pt>
                <c:pt idx="2186">
                  <c:v>0</c:v>
                </c:pt>
                <c:pt idx="2187">
                  <c:v>1.40913</c:v>
                </c:pt>
                <c:pt idx="2188">
                  <c:v>3.9447199999999998</c:v>
                </c:pt>
                <c:pt idx="2189">
                  <c:v>0.45033000000000001</c:v>
                </c:pt>
                <c:pt idx="2190">
                  <c:v>8.8383900000000004</c:v>
                </c:pt>
                <c:pt idx="2191">
                  <c:v>0</c:v>
                </c:pt>
                <c:pt idx="2192">
                  <c:v>0</c:v>
                </c:pt>
                <c:pt idx="2193">
                  <c:v>8.9037799999999994</c:v>
                </c:pt>
                <c:pt idx="2194">
                  <c:v>3.64669</c:v>
                </c:pt>
                <c:pt idx="2195">
                  <c:v>9.4177499999999998</c:v>
                </c:pt>
                <c:pt idx="2196">
                  <c:v>10.81536</c:v>
                </c:pt>
                <c:pt idx="2197">
                  <c:v>2.1733099999999999</c:v>
                </c:pt>
                <c:pt idx="2198">
                  <c:v>0</c:v>
                </c:pt>
                <c:pt idx="2199">
                  <c:v>7.4191599999999998</c:v>
                </c:pt>
                <c:pt idx="2200">
                  <c:v>0</c:v>
                </c:pt>
                <c:pt idx="2201">
                  <c:v>7.1405399999999997</c:v>
                </c:pt>
                <c:pt idx="2202">
                  <c:v>7.5571700000000002</c:v>
                </c:pt>
                <c:pt idx="2203">
                  <c:v>3.3281999999999998</c:v>
                </c:pt>
                <c:pt idx="2204">
                  <c:v>4.3689499999999999</c:v>
                </c:pt>
                <c:pt idx="2205">
                  <c:v>1.97367</c:v>
                </c:pt>
                <c:pt idx="2206">
                  <c:v>8.8700899999999994</c:v>
                </c:pt>
                <c:pt idx="2207">
                  <c:v>2.9972799999999999</c:v>
                </c:pt>
                <c:pt idx="2208">
                  <c:v>0</c:v>
                </c:pt>
                <c:pt idx="2209">
                  <c:v>0</c:v>
                </c:pt>
                <c:pt idx="2210">
                  <c:v>3.06568</c:v>
                </c:pt>
                <c:pt idx="2211">
                  <c:v>3.8038099999999999</c:v>
                </c:pt>
                <c:pt idx="2212">
                  <c:v>2.4130199999999999</c:v>
                </c:pt>
                <c:pt idx="2213">
                  <c:v>2.7986599999999999</c:v>
                </c:pt>
                <c:pt idx="2214">
                  <c:v>0.48964999999999997</c:v>
                </c:pt>
                <c:pt idx="2215">
                  <c:v>1.97732</c:v>
                </c:pt>
                <c:pt idx="2216">
                  <c:v>0</c:v>
                </c:pt>
                <c:pt idx="2217">
                  <c:v>1.6092500000000001</c:v>
                </c:pt>
                <c:pt idx="2218">
                  <c:v>7.0572100000000004</c:v>
                </c:pt>
                <c:pt idx="2219">
                  <c:v>11.74844</c:v>
                </c:pt>
                <c:pt idx="2220">
                  <c:v>23.489319999999999</c:v>
                </c:pt>
                <c:pt idx="2221">
                  <c:v>0</c:v>
                </c:pt>
                <c:pt idx="2222">
                  <c:v>3.89818</c:v>
                </c:pt>
                <c:pt idx="2223">
                  <c:v>6.6681900000000001</c:v>
                </c:pt>
                <c:pt idx="2224">
                  <c:v>9.3714399999999998</c:v>
                </c:pt>
                <c:pt idx="2225">
                  <c:v>2.7824800000000001</c:v>
                </c:pt>
                <c:pt idx="2226">
                  <c:v>5.0708900000000003</c:v>
                </c:pt>
                <c:pt idx="2227">
                  <c:v>6.0406000000000004</c:v>
                </c:pt>
                <c:pt idx="2228">
                  <c:v>2.0909599999999999</c:v>
                </c:pt>
                <c:pt idx="2229">
                  <c:v>1.89201</c:v>
                </c:pt>
                <c:pt idx="2230">
                  <c:v>5.94733</c:v>
                </c:pt>
                <c:pt idx="2231">
                  <c:v>5.2903000000000002</c:v>
                </c:pt>
                <c:pt idx="2232">
                  <c:v>0</c:v>
                </c:pt>
                <c:pt idx="2233">
                  <c:v>4.2289399999999997</c:v>
                </c:pt>
                <c:pt idx="2234">
                  <c:v>7.0767199999999999</c:v>
                </c:pt>
                <c:pt idx="2235">
                  <c:v>3.3133900000000001</c:v>
                </c:pt>
                <c:pt idx="2236">
                  <c:v>0.68899999999999995</c:v>
                </c:pt>
                <c:pt idx="2237">
                  <c:v>1.839E-2</c:v>
                </c:pt>
                <c:pt idx="2238">
                  <c:v>0</c:v>
                </c:pt>
                <c:pt idx="2239">
                  <c:v>0</c:v>
                </c:pt>
                <c:pt idx="2240">
                  <c:v>0.19233</c:v>
                </c:pt>
                <c:pt idx="2241">
                  <c:v>0</c:v>
                </c:pt>
                <c:pt idx="2242">
                  <c:v>0</c:v>
                </c:pt>
                <c:pt idx="2243">
                  <c:v>4.9482699999999999</c:v>
                </c:pt>
                <c:pt idx="2244">
                  <c:v>10.151</c:v>
                </c:pt>
                <c:pt idx="2245">
                  <c:v>0</c:v>
                </c:pt>
                <c:pt idx="2246">
                  <c:v>0</c:v>
                </c:pt>
                <c:pt idx="2247">
                  <c:v>10.104200000000001</c:v>
                </c:pt>
                <c:pt idx="2248">
                  <c:v>0.25287999999999999</c:v>
                </c:pt>
                <c:pt idx="2249">
                  <c:v>8.2520500000000006</c:v>
                </c:pt>
                <c:pt idx="2250">
                  <c:v>10.78434</c:v>
                </c:pt>
                <c:pt idx="2251">
                  <c:v>0.77575000000000005</c:v>
                </c:pt>
                <c:pt idx="2252">
                  <c:v>0.83819999999999995</c:v>
                </c:pt>
                <c:pt idx="2253">
                  <c:v>4.5114599999999996</c:v>
                </c:pt>
                <c:pt idx="2254">
                  <c:v>7.2043799999999996</c:v>
                </c:pt>
                <c:pt idx="2255">
                  <c:v>2.3444500000000001</c:v>
                </c:pt>
                <c:pt idx="2256">
                  <c:v>6.5453299999999999</c:v>
                </c:pt>
                <c:pt idx="2257">
                  <c:v>1.9252800000000001</c:v>
                </c:pt>
                <c:pt idx="2258">
                  <c:v>2.7730000000000001</c:v>
                </c:pt>
                <c:pt idx="2259">
                  <c:v>0</c:v>
                </c:pt>
                <c:pt idx="2260">
                  <c:v>3.1537199999999999</c:v>
                </c:pt>
                <c:pt idx="2261">
                  <c:v>9.6453900000000008</c:v>
                </c:pt>
                <c:pt idx="2262">
                  <c:v>0</c:v>
                </c:pt>
                <c:pt idx="2263">
                  <c:v>0</c:v>
                </c:pt>
                <c:pt idx="2264">
                  <c:v>1.3594999999999999</c:v>
                </c:pt>
                <c:pt idx="2265">
                  <c:v>0.51259999999999994</c:v>
                </c:pt>
                <c:pt idx="2266">
                  <c:v>8.1130600000000008</c:v>
                </c:pt>
                <c:pt idx="2267">
                  <c:v>11.187950000000001</c:v>
                </c:pt>
                <c:pt idx="2268">
                  <c:v>9.6845599999999994</c:v>
                </c:pt>
                <c:pt idx="2269">
                  <c:v>10.8835</c:v>
                </c:pt>
                <c:pt idx="2270">
                  <c:v>5.9927799999999998</c:v>
                </c:pt>
                <c:pt idx="2271">
                  <c:v>15.89639</c:v>
                </c:pt>
                <c:pt idx="2272">
                  <c:v>3.9742799999999998</c:v>
                </c:pt>
                <c:pt idx="2273">
                  <c:v>9.9062800000000006</c:v>
                </c:pt>
                <c:pt idx="2274">
                  <c:v>0</c:v>
                </c:pt>
                <c:pt idx="2275">
                  <c:v>0</c:v>
                </c:pt>
                <c:pt idx="2276">
                  <c:v>13.64972</c:v>
                </c:pt>
                <c:pt idx="2277">
                  <c:v>10.616110000000001</c:v>
                </c:pt>
                <c:pt idx="2278">
                  <c:v>10.07517</c:v>
                </c:pt>
                <c:pt idx="2279">
                  <c:v>11.635949999999999</c:v>
                </c:pt>
                <c:pt idx="2280">
                  <c:v>1.4786699999999999</c:v>
                </c:pt>
                <c:pt idx="2281">
                  <c:v>11.99911</c:v>
                </c:pt>
                <c:pt idx="2282">
                  <c:v>15.046609999999999</c:v>
                </c:pt>
                <c:pt idx="2283">
                  <c:v>7.6304400000000001</c:v>
                </c:pt>
                <c:pt idx="2284">
                  <c:v>8.8823899999999991</c:v>
                </c:pt>
                <c:pt idx="2285">
                  <c:v>10.4635</c:v>
                </c:pt>
                <c:pt idx="2286">
                  <c:v>8.0565599999999993</c:v>
                </c:pt>
                <c:pt idx="2287">
                  <c:v>3.3462200000000002</c:v>
                </c:pt>
                <c:pt idx="2288">
                  <c:v>5.9433400000000001</c:v>
                </c:pt>
                <c:pt idx="2289">
                  <c:v>6.3956099999999996</c:v>
                </c:pt>
                <c:pt idx="2290">
                  <c:v>12.81433</c:v>
                </c:pt>
                <c:pt idx="2291">
                  <c:v>9.8207199999999997</c:v>
                </c:pt>
                <c:pt idx="2292">
                  <c:v>14.69905</c:v>
                </c:pt>
                <c:pt idx="2293">
                  <c:v>17.81072</c:v>
                </c:pt>
                <c:pt idx="2294">
                  <c:v>0</c:v>
                </c:pt>
                <c:pt idx="2295">
                  <c:v>23.208829999999999</c:v>
                </c:pt>
                <c:pt idx="2296">
                  <c:v>22.351330000000001</c:v>
                </c:pt>
                <c:pt idx="2297">
                  <c:v>4.3984399999999999</c:v>
                </c:pt>
                <c:pt idx="2298">
                  <c:v>4.0220000000000002</c:v>
                </c:pt>
                <c:pt idx="2299">
                  <c:v>8.4461099999999991</c:v>
                </c:pt>
                <c:pt idx="2300">
                  <c:v>18.047720000000002</c:v>
                </c:pt>
                <c:pt idx="2301">
                  <c:v>1.62744</c:v>
                </c:pt>
                <c:pt idx="2302">
                  <c:v>2.8727200000000002</c:v>
                </c:pt>
                <c:pt idx="2303">
                  <c:v>1.13005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4.6630599999999998</c:v>
                </c:pt>
                <c:pt idx="2308">
                  <c:v>7.7181100000000002</c:v>
                </c:pt>
                <c:pt idx="2309">
                  <c:v>3.4943900000000001</c:v>
                </c:pt>
                <c:pt idx="2310">
                  <c:v>0</c:v>
                </c:pt>
                <c:pt idx="2311">
                  <c:v>5.9629500000000002</c:v>
                </c:pt>
                <c:pt idx="2312">
                  <c:v>0</c:v>
                </c:pt>
                <c:pt idx="2313">
                  <c:v>5.4749999999999996</c:v>
                </c:pt>
                <c:pt idx="2314">
                  <c:v>0</c:v>
                </c:pt>
                <c:pt idx="2315">
                  <c:v>29.10267</c:v>
                </c:pt>
                <c:pt idx="2316">
                  <c:v>35.83811</c:v>
                </c:pt>
                <c:pt idx="2317">
                  <c:v>34.776780000000002</c:v>
                </c:pt>
                <c:pt idx="2318">
                  <c:v>20.309719999999999</c:v>
                </c:pt>
                <c:pt idx="2319">
                  <c:v>6.2784500000000003</c:v>
                </c:pt>
                <c:pt idx="2320">
                  <c:v>38.015279999999997</c:v>
                </c:pt>
                <c:pt idx="2321">
                  <c:v>35.639279999999999</c:v>
                </c:pt>
                <c:pt idx="2322">
                  <c:v>8.5890599999999999</c:v>
                </c:pt>
                <c:pt idx="2323">
                  <c:v>15.4945</c:v>
                </c:pt>
                <c:pt idx="2324">
                  <c:v>19.487829999999999</c:v>
                </c:pt>
                <c:pt idx="2325">
                  <c:v>4.2607200000000001</c:v>
                </c:pt>
                <c:pt idx="2326">
                  <c:v>0</c:v>
                </c:pt>
                <c:pt idx="2327">
                  <c:v>19.01839</c:v>
                </c:pt>
                <c:pt idx="2328">
                  <c:v>8.6636699999999998</c:v>
                </c:pt>
                <c:pt idx="2329">
                  <c:v>8.8563399999999994</c:v>
                </c:pt>
                <c:pt idx="2330">
                  <c:v>5.8714399999999998</c:v>
                </c:pt>
                <c:pt idx="2331">
                  <c:v>9.3047199999999997</c:v>
                </c:pt>
                <c:pt idx="2332">
                  <c:v>9.6241099999999999</c:v>
                </c:pt>
                <c:pt idx="2333">
                  <c:v>7.2511099999999997</c:v>
                </c:pt>
                <c:pt idx="2334">
                  <c:v>12.536440000000001</c:v>
                </c:pt>
                <c:pt idx="2335">
                  <c:v>2.2237800000000001</c:v>
                </c:pt>
                <c:pt idx="2336">
                  <c:v>0</c:v>
                </c:pt>
                <c:pt idx="2337">
                  <c:v>15.412280000000001</c:v>
                </c:pt>
                <c:pt idx="2338">
                  <c:v>2.26545</c:v>
                </c:pt>
                <c:pt idx="2339">
                  <c:v>1.31778</c:v>
                </c:pt>
                <c:pt idx="2340">
                  <c:v>0</c:v>
                </c:pt>
                <c:pt idx="2341">
                  <c:v>8.6981699999999993</c:v>
                </c:pt>
                <c:pt idx="2342">
                  <c:v>0.22456000000000001</c:v>
                </c:pt>
                <c:pt idx="2343">
                  <c:v>2.4096099999999998</c:v>
                </c:pt>
                <c:pt idx="2344">
                  <c:v>1.4029400000000001</c:v>
                </c:pt>
                <c:pt idx="2345">
                  <c:v>0</c:v>
                </c:pt>
                <c:pt idx="2346">
                  <c:v>13.60627</c:v>
                </c:pt>
                <c:pt idx="2347">
                  <c:v>10.721719999999999</c:v>
                </c:pt>
                <c:pt idx="2348">
                  <c:v>10.743220000000001</c:v>
                </c:pt>
                <c:pt idx="2349">
                  <c:v>0</c:v>
                </c:pt>
                <c:pt idx="2350">
                  <c:v>5.2467199999999998</c:v>
                </c:pt>
                <c:pt idx="2351">
                  <c:v>18.638559999999998</c:v>
                </c:pt>
                <c:pt idx="2352">
                  <c:v>13.48847</c:v>
                </c:pt>
                <c:pt idx="2353">
                  <c:v>14.601279999999999</c:v>
                </c:pt>
                <c:pt idx="2354">
                  <c:v>17.240500000000001</c:v>
                </c:pt>
                <c:pt idx="2355">
                  <c:v>0</c:v>
                </c:pt>
                <c:pt idx="2356">
                  <c:v>16.859169999999999</c:v>
                </c:pt>
                <c:pt idx="2357">
                  <c:v>19.34817</c:v>
                </c:pt>
                <c:pt idx="2358">
                  <c:v>14.57033</c:v>
                </c:pt>
                <c:pt idx="2359">
                  <c:v>17.119720000000001</c:v>
                </c:pt>
                <c:pt idx="2360">
                  <c:v>10.88</c:v>
                </c:pt>
                <c:pt idx="2361">
                  <c:v>18.721499999999999</c:v>
                </c:pt>
                <c:pt idx="2362">
                  <c:v>18.170280000000002</c:v>
                </c:pt>
                <c:pt idx="2363">
                  <c:v>14.708220000000001</c:v>
                </c:pt>
                <c:pt idx="2364">
                  <c:v>29.858889999999999</c:v>
                </c:pt>
                <c:pt idx="2365">
                  <c:v>25.128219999999999</c:v>
                </c:pt>
                <c:pt idx="2366">
                  <c:v>12.893050000000001</c:v>
                </c:pt>
                <c:pt idx="2367">
                  <c:v>30.16583</c:v>
                </c:pt>
                <c:pt idx="2368">
                  <c:v>30.983219999999999</c:v>
                </c:pt>
                <c:pt idx="2369">
                  <c:v>19.66122</c:v>
                </c:pt>
                <c:pt idx="2370">
                  <c:v>19.560829999999999</c:v>
                </c:pt>
                <c:pt idx="2371">
                  <c:v>18.648330000000001</c:v>
                </c:pt>
                <c:pt idx="2372">
                  <c:v>21.411449999999999</c:v>
                </c:pt>
                <c:pt idx="2373">
                  <c:v>17.62622</c:v>
                </c:pt>
                <c:pt idx="2374">
                  <c:v>3.4294500000000001</c:v>
                </c:pt>
                <c:pt idx="2375">
                  <c:v>14.743779999999999</c:v>
                </c:pt>
                <c:pt idx="2376">
                  <c:v>5.8046699999999998</c:v>
                </c:pt>
                <c:pt idx="2377">
                  <c:v>6.9127799999999997</c:v>
                </c:pt>
                <c:pt idx="2378">
                  <c:v>19.844670000000001</c:v>
                </c:pt>
                <c:pt idx="2379">
                  <c:v>18.023109999999999</c:v>
                </c:pt>
                <c:pt idx="2380">
                  <c:v>2.6222799999999999</c:v>
                </c:pt>
                <c:pt idx="2381">
                  <c:v>4.9145300000000001</c:v>
                </c:pt>
                <c:pt idx="2382">
                  <c:v>5.6262800000000004</c:v>
                </c:pt>
                <c:pt idx="2383">
                  <c:v>0</c:v>
                </c:pt>
                <c:pt idx="2384">
                  <c:v>3.6622699999999999</c:v>
                </c:pt>
                <c:pt idx="2385">
                  <c:v>29.227399999999999</c:v>
                </c:pt>
                <c:pt idx="2386">
                  <c:v>20.24183</c:v>
                </c:pt>
                <c:pt idx="2387">
                  <c:v>14.03444</c:v>
                </c:pt>
                <c:pt idx="2388">
                  <c:v>22.741440000000001</c:v>
                </c:pt>
                <c:pt idx="2389">
                  <c:v>19.997720000000001</c:v>
                </c:pt>
                <c:pt idx="2390">
                  <c:v>12.747669999999999</c:v>
                </c:pt>
                <c:pt idx="2391">
                  <c:v>15.64372</c:v>
                </c:pt>
                <c:pt idx="2392">
                  <c:v>14.7624</c:v>
                </c:pt>
                <c:pt idx="2393">
                  <c:v>14.44416</c:v>
                </c:pt>
                <c:pt idx="2394">
                  <c:v>16.1599</c:v>
                </c:pt>
                <c:pt idx="2395">
                  <c:v>15.575469999999999</c:v>
                </c:pt>
                <c:pt idx="2396">
                  <c:v>2.9002599999999998</c:v>
                </c:pt>
                <c:pt idx="2397">
                  <c:v>16.74455</c:v>
                </c:pt>
                <c:pt idx="2398">
                  <c:v>0</c:v>
                </c:pt>
                <c:pt idx="2399">
                  <c:v>7.9351599999999998</c:v>
                </c:pt>
                <c:pt idx="2400">
                  <c:v>2.10907</c:v>
                </c:pt>
                <c:pt idx="2401">
                  <c:v>11.4055</c:v>
                </c:pt>
                <c:pt idx="2402">
                  <c:v>2.2076699999999998</c:v>
                </c:pt>
                <c:pt idx="2403">
                  <c:v>13.17728</c:v>
                </c:pt>
                <c:pt idx="2404">
                  <c:v>11.90639</c:v>
                </c:pt>
                <c:pt idx="2405">
                  <c:v>4.7292199999999998</c:v>
                </c:pt>
                <c:pt idx="2406">
                  <c:v>8.5513300000000001</c:v>
                </c:pt>
                <c:pt idx="2407">
                  <c:v>4.5826099999999999</c:v>
                </c:pt>
                <c:pt idx="2408">
                  <c:v>4.05389</c:v>
                </c:pt>
                <c:pt idx="2409">
                  <c:v>3.7317200000000001</c:v>
                </c:pt>
                <c:pt idx="2410">
                  <c:v>8.5396099999999997</c:v>
                </c:pt>
                <c:pt idx="2411">
                  <c:v>8.2759499999999999</c:v>
                </c:pt>
                <c:pt idx="2412">
                  <c:v>11.281779999999999</c:v>
                </c:pt>
                <c:pt idx="2413">
                  <c:v>11.33095</c:v>
                </c:pt>
                <c:pt idx="2414">
                  <c:v>9.3264499999999995</c:v>
                </c:pt>
                <c:pt idx="2415">
                  <c:v>12.59989</c:v>
                </c:pt>
                <c:pt idx="2416">
                  <c:v>14.82644</c:v>
                </c:pt>
                <c:pt idx="2417">
                  <c:v>11.40606</c:v>
                </c:pt>
                <c:pt idx="2418">
                  <c:v>0</c:v>
                </c:pt>
                <c:pt idx="2419">
                  <c:v>2.40117</c:v>
                </c:pt>
                <c:pt idx="2420">
                  <c:v>1.79739</c:v>
                </c:pt>
                <c:pt idx="2421">
                  <c:v>2.25739</c:v>
                </c:pt>
                <c:pt idx="2422">
                  <c:v>1.9078299999999999</c:v>
                </c:pt>
                <c:pt idx="2423">
                  <c:v>1.7996700000000001</c:v>
                </c:pt>
                <c:pt idx="2424">
                  <c:v>0</c:v>
                </c:pt>
                <c:pt idx="2425">
                  <c:v>6.6220600000000003</c:v>
                </c:pt>
                <c:pt idx="2426">
                  <c:v>3.1488</c:v>
                </c:pt>
                <c:pt idx="2427">
                  <c:v>0</c:v>
                </c:pt>
                <c:pt idx="2428">
                  <c:v>0</c:v>
                </c:pt>
                <c:pt idx="2429">
                  <c:v>3.58067</c:v>
                </c:pt>
                <c:pt idx="2430">
                  <c:v>11.186780000000001</c:v>
                </c:pt>
                <c:pt idx="2431">
                  <c:v>1.4186700000000001</c:v>
                </c:pt>
                <c:pt idx="2432">
                  <c:v>3.9700600000000001</c:v>
                </c:pt>
                <c:pt idx="2433">
                  <c:v>13.629390000000001</c:v>
                </c:pt>
                <c:pt idx="2434">
                  <c:v>18.143999999999998</c:v>
                </c:pt>
                <c:pt idx="2435">
                  <c:v>22.90455</c:v>
                </c:pt>
                <c:pt idx="2436">
                  <c:v>9.6846700000000006</c:v>
                </c:pt>
                <c:pt idx="2437">
                  <c:v>5.4658899999999999</c:v>
                </c:pt>
                <c:pt idx="2438">
                  <c:v>13.21233</c:v>
                </c:pt>
                <c:pt idx="2439">
                  <c:v>8.6957199999999997</c:v>
                </c:pt>
                <c:pt idx="2440">
                  <c:v>5.86972</c:v>
                </c:pt>
                <c:pt idx="2441">
                  <c:v>0</c:v>
                </c:pt>
                <c:pt idx="2442">
                  <c:v>7.6076699999999997</c:v>
                </c:pt>
                <c:pt idx="2443">
                  <c:v>3.8776099999999998</c:v>
                </c:pt>
                <c:pt idx="2444">
                  <c:v>4.2411099999999999</c:v>
                </c:pt>
                <c:pt idx="2445">
                  <c:v>10.14944</c:v>
                </c:pt>
                <c:pt idx="2446">
                  <c:v>6.6912200000000004</c:v>
                </c:pt>
                <c:pt idx="2447">
                  <c:v>0</c:v>
                </c:pt>
                <c:pt idx="2448">
                  <c:v>3.9775800000000001</c:v>
                </c:pt>
                <c:pt idx="2449">
                  <c:v>7.2155500000000004</c:v>
                </c:pt>
                <c:pt idx="2450">
                  <c:v>13.61641</c:v>
                </c:pt>
                <c:pt idx="2451">
                  <c:v>9.6030700000000007</c:v>
                </c:pt>
                <c:pt idx="2452">
                  <c:v>13.77026</c:v>
                </c:pt>
                <c:pt idx="2453">
                  <c:v>8.49878</c:v>
                </c:pt>
                <c:pt idx="2454">
                  <c:v>0</c:v>
                </c:pt>
                <c:pt idx="2455">
                  <c:v>13.400080000000001</c:v>
                </c:pt>
                <c:pt idx="2456">
                  <c:v>3.9533999999999998</c:v>
                </c:pt>
                <c:pt idx="2457">
                  <c:v>6.5768199999999997</c:v>
                </c:pt>
                <c:pt idx="2458">
                  <c:v>14.39766</c:v>
                </c:pt>
                <c:pt idx="2459">
                  <c:v>5.4875800000000003</c:v>
                </c:pt>
                <c:pt idx="2460">
                  <c:v>13.26662</c:v>
                </c:pt>
                <c:pt idx="2461">
                  <c:v>0</c:v>
                </c:pt>
                <c:pt idx="2462">
                  <c:v>0</c:v>
                </c:pt>
                <c:pt idx="2463">
                  <c:v>4.06691</c:v>
                </c:pt>
                <c:pt idx="2464">
                  <c:v>7.0753300000000001</c:v>
                </c:pt>
                <c:pt idx="2465">
                  <c:v>14.63738</c:v>
                </c:pt>
                <c:pt idx="2466">
                  <c:v>19.373000000000001</c:v>
                </c:pt>
                <c:pt idx="2467">
                  <c:v>10.26318</c:v>
                </c:pt>
                <c:pt idx="2468">
                  <c:v>4.7434399999999997</c:v>
                </c:pt>
                <c:pt idx="2469">
                  <c:v>4.6582999999999997</c:v>
                </c:pt>
                <c:pt idx="2470">
                  <c:v>0</c:v>
                </c:pt>
                <c:pt idx="2471">
                  <c:v>18.63081</c:v>
                </c:pt>
                <c:pt idx="2472">
                  <c:v>4.4174100000000003</c:v>
                </c:pt>
                <c:pt idx="2473">
                  <c:v>6.1186100000000003</c:v>
                </c:pt>
                <c:pt idx="2474">
                  <c:v>9.29589</c:v>
                </c:pt>
                <c:pt idx="2475">
                  <c:v>3.5173399999999999</c:v>
                </c:pt>
                <c:pt idx="2476">
                  <c:v>10.757860000000001</c:v>
                </c:pt>
                <c:pt idx="2477">
                  <c:v>6.59633</c:v>
                </c:pt>
                <c:pt idx="2478">
                  <c:v>0</c:v>
                </c:pt>
                <c:pt idx="2479">
                  <c:v>0</c:v>
                </c:pt>
                <c:pt idx="2480">
                  <c:v>4.8569599999999999</c:v>
                </c:pt>
                <c:pt idx="2481">
                  <c:v>9.9570399999999992</c:v>
                </c:pt>
                <c:pt idx="2482">
                  <c:v>2.8490700000000002</c:v>
                </c:pt>
                <c:pt idx="2483">
                  <c:v>11.225070000000001</c:v>
                </c:pt>
                <c:pt idx="2484">
                  <c:v>11.929449999999999</c:v>
                </c:pt>
                <c:pt idx="2485">
                  <c:v>10.818949999999999</c:v>
                </c:pt>
                <c:pt idx="2486">
                  <c:v>15.23799</c:v>
                </c:pt>
                <c:pt idx="2487">
                  <c:v>5.4188400000000003</c:v>
                </c:pt>
                <c:pt idx="2488">
                  <c:v>12.493499999999999</c:v>
                </c:pt>
                <c:pt idx="2489">
                  <c:v>13.53252</c:v>
                </c:pt>
                <c:pt idx="2490">
                  <c:v>2.98332</c:v>
                </c:pt>
                <c:pt idx="2491">
                  <c:v>11.614089999999999</c:v>
                </c:pt>
                <c:pt idx="2492">
                  <c:v>1.0789299999999999</c:v>
                </c:pt>
                <c:pt idx="2493">
                  <c:v>9.0096500000000006</c:v>
                </c:pt>
                <c:pt idx="2494">
                  <c:v>9.0464699999999993</c:v>
                </c:pt>
                <c:pt idx="2495">
                  <c:v>12.73024</c:v>
                </c:pt>
                <c:pt idx="2496">
                  <c:v>0.70359000000000005</c:v>
                </c:pt>
                <c:pt idx="2497">
                  <c:v>6.8495999999999997</c:v>
                </c:pt>
                <c:pt idx="2498">
                  <c:v>0.27087</c:v>
                </c:pt>
                <c:pt idx="2499">
                  <c:v>0</c:v>
                </c:pt>
                <c:pt idx="2500">
                  <c:v>4.8087600000000004</c:v>
                </c:pt>
                <c:pt idx="2501">
                  <c:v>1.6065</c:v>
                </c:pt>
                <c:pt idx="2502">
                  <c:v>4.4037699999999997</c:v>
                </c:pt>
                <c:pt idx="2503">
                  <c:v>0</c:v>
                </c:pt>
                <c:pt idx="2504">
                  <c:v>0.52190000000000003</c:v>
                </c:pt>
                <c:pt idx="2505">
                  <c:v>5.2550800000000004</c:v>
                </c:pt>
                <c:pt idx="2506">
                  <c:v>10.12228</c:v>
                </c:pt>
                <c:pt idx="2507">
                  <c:v>9.3758900000000001</c:v>
                </c:pt>
                <c:pt idx="2508">
                  <c:v>20.708169999999999</c:v>
                </c:pt>
                <c:pt idx="2509">
                  <c:v>19.794260000000001</c:v>
                </c:pt>
                <c:pt idx="2510">
                  <c:v>21.68619</c:v>
                </c:pt>
                <c:pt idx="2511">
                  <c:v>33.955390000000001</c:v>
                </c:pt>
                <c:pt idx="2512">
                  <c:v>31.082249999999998</c:v>
                </c:pt>
                <c:pt idx="2513">
                  <c:v>18.86534</c:v>
                </c:pt>
                <c:pt idx="2514">
                  <c:v>21.26989</c:v>
                </c:pt>
                <c:pt idx="2515">
                  <c:v>5.6346400000000001</c:v>
                </c:pt>
                <c:pt idx="2516">
                  <c:v>9.8181100000000008</c:v>
                </c:pt>
                <c:pt idx="2517">
                  <c:v>7.8111899999999999</c:v>
                </c:pt>
                <c:pt idx="2518">
                  <c:v>9.3942499999999995</c:v>
                </c:pt>
                <c:pt idx="2519">
                  <c:v>5.1755899999999997</c:v>
                </c:pt>
                <c:pt idx="2520">
                  <c:v>7.8120500000000002</c:v>
                </c:pt>
                <c:pt idx="2521">
                  <c:v>19.002770000000002</c:v>
                </c:pt>
                <c:pt idx="2522">
                  <c:v>20.25367</c:v>
                </c:pt>
                <c:pt idx="2523">
                  <c:v>22.583760000000002</c:v>
                </c:pt>
                <c:pt idx="2524">
                  <c:v>11.62224</c:v>
                </c:pt>
                <c:pt idx="2525">
                  <c:v>0</c:v>
                </c:pt>
                <c:pt idx="2526">
                  <c:v>24.482510000000001</c:v>
                </c:pt>
                <c:pt idx="2527">
                  <c:v>8.8698599999999992</c:v>
                </c:pt>
                <c:pt idx="2528">
                  <c:v>14.13753</c:v>
                </c:pt>
                <c:pt idx="2529">
                  <c:v>0</c:v>
                </c:pt>
                <c:pt idx="2530">
                  <c:v>30.665289999999999</c:v>
                </c:pt>
                <c:pt idx="2531">
                  <c:v>41.089680000000001</c:v>
                </c:pt>
                <c:pt idx="2532">
                  <c:v>20.216390000000001</c:v>
                </c:pt>
                <c:pt idx="2533">
                  <c:v>12.441459999999999</c:v>
                </c:pt>
                <c:pt idx="2534">
                  <c:v>31.702069999999999</c:v>
                </c:pt>
                <c:pt idx="2535">
                  <c:v>14.997109999999999</c:v>
                </c:pt>
                <c:pt idx="2536">
                  <c:v>16.65823</c:v>
                </c:pt>
                <c:pt idx="2537">
                  <c:v>30.736550000000001</c:v>
                </c:pt>
                <c:pt idx="2538">
                  <c:v>16.010770000000001</c:v>
                </c:pt>
                <c:pt idx="2539">
                  <c:v>6.4091100000000001</c:v>
                </c:pt>
                <c:pt idx="2540">
                  <c:v>5.0945099999999996</c:v>
                </c:pt>
                <c:pt idx="2541">
                  <c:v>13.00417</c:v>
                </c:pt>
                <c:pt idx="2542">
                  <c:v>15.82489</c:v>
                </c:pt>
                <c:pt idx="2543">
                  <c:v>16.581499999999998</c:v>
                </c:pt>
                <c:pt idx="2544">
                  <c:v>1.9474</c:v>
                </c:pt>
                <c:pt idx="2545">
                  <c:v>4.1841699999999999</c:v>
                </c:pt>
                <c:pt idx="2546">
                  <c:v>11.71678</c:v>
                </c:pt>
                <c:pt idx="2547">
                  <c:v>7.8722200000000004</c:v>
                </c:pt>
                <c:pt idx="2548">
                  <c:v>0</c:v>
                </c:pt>
                <c:pt idx="2549">
                  <c:v>6.95784</c:v>
                </c:pt>
                <c:pt idx="2550">
                  <c:v>19.151499999999999</c:v>
                </c:pt>
                <c:pt idx="2551">
                  <c:v>16.157720000000001</c:v>
                </c:pt>
                <c:pt idx="2552">
                  <c:v>0</c:v>
                </c:pt>
                <c:pt idx="2553">
                  <c:v>14.07728</c:v>
                </c:pt>
                <c:pt idx="2554">
                  <c:v>9.7765000000000004</c:v>
                </c:pt>
                <c:pt idx="2555">
                  <c:v>0</c:v>
                </c:pt>
                <c:pt idx="2556">
                  <c:v>7.2530599999999996</c:v>
                </c:pt>
                <c:pt idx="2557">
                  <c:v>11.27933</c:v>
                </c:pt>
                <c:pt idx="2558">
                  <c:v>16.482050000000001</c:v>
                </c:pt>
                <c:pt idx="2559">
                  <c:v>18.565390000000001</c:v>
                </c:pt>
                <c:pt idx="2560">
                  <c:v>13.217610000000001</c:v>
                </c:pt>
                <c:pt idx="2561">
                  <c:v>5.2487199999999996</c:v>
                </c:pt>
                <c:pt idx="2562">
                  <c:v>12.853719999999999</c:v>
                </c:pt>
                <c:pt idx="2563">
                  <c:v>13.087</c:v>
                </c:pt>
                <c:pt idx="2564">
                  <c:v>10.18956</c:v>
                </c:pt>
                <c:pt idx="2565">
                  <c:v>3.9283899999999998</c:v>
                </c:pt>
                <c:pt idx="2566">
                  <c:v>7.8702800000000002</c:v>
                </c:pt>
                <c:pt idx="2567">
                  <c:v>6.4340599999999997</c:v>
                </c:pt>
                <c:pt idx="2568">
                  <c:v>19.371600000000001</c:v>
                </c:pt>
                <c:pt idx="2569">
                  <c:v>10.469390000000001</c:v>
                </c:pt>
                <c:pt idx="2570">
                  <c:v>4.7988299999999997</c:v>
                </c:pt>
                <c:pt idx="2571">
                  <c:v>6.8676700000000004</c:v>
                </c:pt>
                <c:pt idx="2572">
                  <c:v>3.41595</c:v>
                </c:pt>
                <c:pt idx="2573">
                  <c:v>7.6294500000000003</c:v>
                </c:pt>
                <c:pt idx="2574">
                  <c:v>8.5566099999999992</c:v>
                </c:pt>
                <c:pt idx="2575">
                  <c:v>0</c:v>
                </c:pt>
                <c:pt idx="2576">
                  <c:v>7.7776699999999996</c:v>
                </c:pt>
                <c:pt idx="2577">
                  <c:v>9.11111</c:v>
                </c:pt>
                <c:pt idx="2578">
                  <c:v>9.9210600000000007</c:v>
                </c:pt>
                <c:pt idx="2579">
                  <c:v>11.44922</c:v>
                </c:pt>
                <c:pt idx="2580">
                  <c:v>7.7077400000000003</c:v>
                </c:pt>
                <c:pt idx="2581">
                  <c:v>52.31711</c:v>
                </c:pt>
                <c:pt idx="2582">
                  <c:v>45.180720000000001</c:v>
                </c:pt>
                <c:pt idx="2583">
                  <c:v>24.763940000000002</c:v>
                </c:pt>
                <c:pt idx="2584">
                  <c:v>7.4243300000000003</c:v>
                </c:pt>
                <c:pt idx="2585">
                  <c:v>23.709219999999998</c:v>
                </c:pt>
                <c:pt idx="2586">
                  <c:v>19.893560000000001</c:v>
                </c:pt>
                <c:pt idx="2587">
                  <c:v>18.585609999999999</c:v>
                </c:pt>
                <c:pt idx="2588">
                  <c:v>10.04383</c:v>
                </c:pt>
                <c:pt idx="2589">
                  <c:v>8.4704999999999995</c:v>
                </c:pt>
                <c:pt idx="2590">
                  <c:v>6.6658299999999997</c:v>
                </c:pt>
                <c:pt idx="2591">
                  <c:v>1.58755</c:v>
                </c:pt>
                <c:pt idx="2592">
                  <c:v>7.2530700000000001</c:v>
                </c:pt>
                <c:pt idx="2593">
                  <c:v>4.7568299999999999</c:v>
                </c:pt>
                <c:pt idx="2594">
                  <c:v>0.46228000000000002</c:v>
                </c:pt>
                <c:pt idx="2595">
                  <c:v>0.1948</c:v>
                </c:pt>
                <c:pt idx="2596">
                  <c:v>0</c:v>
                </c:pt>
                <c:pt idx="2597">
                  <c:v>6.71889</c:v>
                </c:pt>
                <c:pt idx="2598">
                  <c:v>0</c:v>
                </c:pt>
                <c:pt idx="2599">
                  <c:v>4.2323300000000001</c:v>
                </c:pt>
                <c:pt idx="2600">
                  <c:v>3.3123900000000002</c:v>
                </c:pt>
                <c:pt idx="2601">
                  <c:v>17.031780000000001</c:v>
                </c:pt>
                <c:pt idx="2602">
                  <c:v>45.395769999999999</c:v>
                </c:pt>
                <c:pt idx="2603">
                  <c:v>0</c:v>
                </c:pt>
                <c:pt idx="2604">
                  <c:v>14.891170000000001</c:v>
                </c:pt>
                <c:pt idx="2605">
                  <c:v>19.011890000000001</c:v>
                </c:pt>
                <c:pt idx="2606">
                  <c:v>5.5462199999999999</c:v>
                </c:pt>
                <c:pt idx="2607">
                  <c:v>0</c:v>
                </c:pt>
                <c:pt idx="2608">
                  <c:v>14.07339</c:v>
                </c:pt>
                <c:pt idx="2609">
                  <c:v>17.276</c:v>
                </c:pt>
                <c:pt idx="2610">
                  <c:v>11.699389999999999</c:v>
                </c:pt>
                <c:pt idx="2611">
                  <c:v>5.9445600000000001</c:v>
                </c:pt>
                <c:pt idx="2612">
                  <c:v>0</c:v>
                </c:pt>
                <c:pt idx="2613">
                  <c:v>3.91011</c:v>
                </c:pt>
                <c:pt idx="2614">
                  <c:v>0</c:v>
                </c:pt>
                <c:pt idx="2615">
                  <c:v>11.148059999999999</c:v>
                </c:pt>
                <c:pt idx="2616">
                  <c:v>16.57987</c:v>
                </c:pt>
                <c:pt idx="2617">
                  <c:v>13.96696</c:v>
                </c:pt>
                <c:pt idx="2618">
                  <c:v>10.13888</c:v>
                </c:pt>
                <c:pt idx="2619">
                  <c:v>6.0912499999999996</c:v>
                </c:pt>
                <c:pt idx="2620">
                  <c:v>6.6581999999999999</c:v>
                </c:pt>
                <c:pt idx="2621">
                  <c:v>10.56115</c:v>
                </c:pt>
                <c:pt idx="2622">
                  <c:v>0</c:v>
                </c:pt>
                <c:pt idx="2623">
                  <c:v>8.0452200000000005</c:v>
                </c:pt>
                <c:pt idx="2624">
                  <c:v>15.41639</c:v>
                </c:pt>
                <c:pt idx="2625">
                  <c:v>4.5799000000000003</c:v>
                </c:pt>
                <c:pt idx="2626">
                  <c:v>0.76044999999999996</c:v>
                </c:pt>
                <c:pt idx="2627">
                  <c:v>5.8445600000000004</c:v>
                </c:pt>
                <c:pt idx="2628">
                  <c:v>10.88767</c:v>
                </c:pt>
                <c:pt idx="2629">
                  <c:v>14.184939999999999</c:v>
                </c:pt>
                <c:pt idx="2630">
                  <c:v>13.816890000000001</c:v>
                </c:pt>
                <c:pt idx="2631">
                  <c:v>5.56839</c:v>
                </c:pt>
                <c:pt idx="2632">
                  <c:v>0</c:v>
                </c:pt>
                <c:pt idx="2633">
                  <c:v>15.31217</c:v>
                </c:pt>
                <c:pt idx="2634">
                  <c:v>6.3746099999999997</c:v>
                </c:pt>
                <c:pt idx="2635">
                  <c:v>11.96344</c:v>
                </c:pt>
                <c:pt idx="2636">
                  <c:v>7.3588300000000002</c:v>
                </c:pt>
                <c:pt idx="2637">
                  <c:v>4.0657800000000002</c:v>
                </c:pt>
                <c:pt idx="2638">
                  <c:v>3.5733299999999999</c:v>
                </c:pt>
                <c:pt idx="2639">
                  <c:v>7.2822199999999997</c:v>
                </c:pt>
                <c:pt idx="2640">
                  <c:v>0.78727000000000003</c:v>
                </c:pt>
                <c:pt idx="2641">
                  <c:v>0</c:v>
                </c:pt>
                <c:pt idx="2642">
                  <c:v>8.1516699999999993</c:v>
                </c:pt>
                <c:pt idx="2643">
                  <c:v>12.842499999999999</c:v>
                </c:pt>
                <c:pt idx="2644">
                  <c:v>24.012889999999999</c:v>
                </c:pt>
                <c:pt idx="2645">
                  <c:v>22.996110000000002</c:v>
                </c:pt>
                <c:pt idx="2646">
                  <c:v>9.6767199999999995</c:v>
                </c:pt>
                <c:pt idx="2647">
                  <c:v>1.2166699999999999</c:v>
                </c:pt>
                <c:pt idx="2648">
                  <c:v>10.27406</c:v>
                </c:pt>
                <c:pt idx="2649">
                  <c:v>7.3748300000000002</c:v>
                </c:pt>
                <c:pt idx="2650">
                  <c:v>9.62317</c:v>
                </c:pt>
                <c:pt idx="2651">
                  <c:v>15.73911</c:v>
                </c:pt>
                <c:pt idx="2652">
                  <c:v>3.117</c:v>
                </c:pt>
                <c:pt idx="2653">
                  <c:v>8.3144500000000008</c:v>
                </c:pt>
                <c:pt idx="2654">
                  <c:v>20.412109999999998</c:v>
                </c:pt>
                <c:pt idx="2655">
                  <c:v>0</c:v>
                </c:pt>
                <c:pt idx="2656">
                  <c:v>30.956219999999998</c:v>
                </c:pt>
                <c:pt idx="2657">
                  <c:v>16.379169999999998</c:v>
                </c:pt>
                <c:pt idx="2658">
                  <c:v>16.396999999999998</c:v>
                </c:pt>
                <c:pt idx="2659">
                  <c:v>18.44172</c:v>
                </c:pt>
                <c:pt idx="2660">
                  <c:v>4.3784700000000001</c:v>
                </c:pt>
                <c:pt idx="2661">
                  <c:v>0</c:v>
                </c:pt>
                <c:pt idx="2662">
                  <c:v>11.258559999999999</c:v>
                </c:pt>
                <c:pt idx="2663">
                  <c:v>0.45294000000000001</c:v>
                </c:pt>
                <c:pt idx="2664">
                  <c:v>10.913399999999999</c:v>
                </c:pt>
                <c:pt idx="2665">
                  <c:v>9.3194499999999998</c:v>
                </c:pt>
                <c:pt idx="2666">
                  <c:v>3.58</c:v>
                </c:pt>
                <c:pt idx="2667">
                  <c:v>8.9978300000000004</c:v>
                </c:pt>
                <c:pt idx="2668">
                  <c:v>2.8978899999999999</c:v>
                </c:pt>
                <c:pt idx="2669">
                  <c:v>5.2382799999999996</c:v>
                </c:pt>
                <c:pt idx="2670">
                  <c:v>5.2388300000000001</c:v>
                </c:pt>
                <c:pt idx="2671">
                  <c:v>0</c:v>
                </c:pt>
                <c:pt idx="2672">
                  <c:v>14.68167</c:v>
                </c:pt>
                <c:pt idx="2673">
                  <c:v>24.102049999999998</c:v>
                </c:pt>
                <c:pt idx="2674">
                  <c:v>39.609279999999998</c:v>
                </c:pt>
                <c:pt idx="2675">
                  <c:v>35.671329999999998</c:v>
                </c:pt>
                <c:pt idx="2676">
                  <c:v>12.1775</c:v>
                </c:pt>
                <c:pt idx="2677">
                  <c:v>6.2652200000000002</c:v>
                </c:pt>
                <c:pt idx="2678">
                  <c:v>18.05189</c:v>
                </c:pt>
                <c:pt idx="2679">
                  <c:v>18.289719999999999</c:v>
                </c:pt>
                <c:pt idx="2680">
                  <c:v>4.2306699999999999</c:v>
                </c:pt>
                <c:pt idx="2681">
                  <c:v>32.797669999999997</c:v>
                </c:pt>
                <c:pt idx="2682">
                  <c:v>20.693169999999999</c:v>
                </c:pt>
                <c:pt idx="2683">
                  <c:v>29.843440000000001</c:v>
                </c:pt>
                <c:pt idx="2684">
                  <c:v>12.37839</c:v>
                </c:pt>
                <c:pt idx="2685">
                  <c:v>3.10656</c:v>
                </c:pt>
                <c:pt idx="2686">
                  <c:v>0</c:v>
                </c:pt>
                <c:pt idx="2687">
                  <c:v>5.8179999999999996</c:v>
                </c:pt>
                <c:pt idx="2688">
                  <c:v>0</c:v>
                </c:pt>
                <c:pt idx="2689">
                  <c:v>6.2016099999999996</c:v>
                </c:pt>
                <c:pt idx="2690">
                  <c:v>4.0565600000000002</c:v>
                </c:pt>
                <c:pt idx="2691">
                  <c:v>5.8723299999999998</c:v>
                </c:pt>
                <c:pt idx="2692">
                  <c:v>7.8508899999999997</c:v>
                </c:pt>
                <c:pt idx="2693">
                  <c:v>0</c:v>
                </c:pt>
                <c:pt idx="2694">
                  <c:v>2.7682799999999999</c:v>
                </c:pt>
                <c:pt idx="2695">
                  <c:v>0</c:v>
                </c:pt>
                <c:pt idx="2696">
                  <c:v>5.9296699999999998</c:v>
                </c:pt>
                <c:pt idx="2697">
                  <c:v>11.75628</c:v>
                </c:pt>
                <c:pt idx="2698">
                  <c:v>15.382389999999999</c:v>
                </c:pt>
                <c:pt idx="2699">
                  <c:v>0</c:v>
                </c:pt>
                <c:pt idx="2700">
                  <c:v>8.5504999999999995</c:v>
                </c:pt>
                <c:pt idx="2701">
                  <c:v>10.877829999999999</c:v>
                </c:pt>
                <c:pt idx="2702">
                  <c:v>22.398890000000002</c:v>
                </c:pt>
                <c:pt idx="2703">
                  <c:v>21.848330000000001</c:v>
                </c:pt>
                <c:pt idx="2704">
                  <c:v>23.463789999999999</c:v>
                </c:pt>
                <c:pt idx="2705">
                  <c:v>25.142610000000001</c:v>
                </c:pt>
                <c:pt idx="2706">
                  <c:v>9.3875100000000007</c:v>
                </c:pt>
                <c:pt idx="2707">
                  <c:v>5.7741699999999998</c:v>
                </c:pt>
                <c:pt idx="2708">
                  <c:v>0</c:v>
                </c:pt>
                <c:pt idx="2709">
                  <c:v>13.85928</c:v>
                </c:pt>
                <c:pt idx="2710">
                  <c:v>0.60841000000000001</c:v>
                </c:pt>
                <c:pt idx="2711">
                  <c:v>2.5688499999999999</c:v>
                </c:pt>
                <c:pt idx="2712">
                  <c:v>4.7022700000000004</c:v>
                </c:pt>
                <c:pt idx="2713">
                  <c:v>1.59084</c:v>
                </c:pt>
                <c:pt idx="2714">
                  <c:v>4.811E-2</c:v>
                </c:pt>
                <c:pt idx="2715">
                  <c:v>6.4553900000000004</c:v>
                </c:pt>
                <c:pt idx="2716">
                  <c:v>1.58494</c:v>
                </c:pt>
                <c:pt idx="2717">
                  <c:v>3.1309999999999998</c:v>
                </c:pt>
                <c:pt idx="2718">
                  <c:v>0</c:v>
                </c:pt>
                <c:pt idx="2719">
                  <c:v>0.66366999999999998</c:v>
                </c:pt>
                <c:pt idx="2720">
                  <c:v>0</c:v>
                </c:pt>
                <c:pt idx="2721">
                  <c:v>0</c:v>
                </c:pt>
                <c:pt idx="2722">
                  <c:v>5.6144400000000001</c:v>
                </c:pt>
                <c:pt idx="2723">
                  <c:v>2.5962000000000001</c:v>
                </c:pt>
                <c:pt idx="2724">
                  <c:v>7.5685000000000002</c:v>
                </c:pt>
                <c:pt idx="2725">
                  <c:v>8.0004399999999993</c:v>
                </c:pt>
                <c:pt idx="2726">
                  <c:v>2.8998300000000001</c:v>
                </c:pt>
                <c:pt idx="2727">
                  <c:v>17.078949999999999</c:v>
                </c:pt>
                <c:pt idx="2728">
                  <c:v>6.6994999999999996</c:v>
                </c:pt>
                <c:pt idx="2729">
                  <c:v>9.8465600000000002</c:v>
                </c:pt>
                <c:pt idx="2730">
                  <c:v>18.354939999999999</c:v>
                </c:pt>
                <c:pt idx="2731">
                  <c:v>4.8973899999999997</c:v>
                </c:pt>
                <c:pt idx="2732">
                  <c:v>8.0201100000000007</c:v>
                </c:pt>
                <c:pt idx="2733">
                  <c:v>7.4287200000000002</c:v>
                </c:pt>
                <c:pt idx="2734">
                  <c:v>8.2282799999999998</c:v>
                </c:pt>
                <c:pt idx="2735">
                  <c:v>5.3554500000000003</c:v>
                </c:pt>
                <c:pt idx="2736">
                  <c:v>0</c:v>
                </c:pt>
                <c:pt idx="2737">
                  <c:v>4.1855599999999997</c:v>
                </c:pt>
                <c:pt idx="2738">
                  <c:v>9.9803899999999999</c:v>
                </c:pt>
                <c:pt idx="2739">
                  <c:v>4.3200599999999998</c:v>
                </c:pt>
                <c:pt idx="2740">
                  <c:v>6.8893399999999998</c:v>
                </c:pt>
                <c:pt idx="2741">
                  <c:v>9.5108899999999998</c:v>
                </c:pt>
                <c:pt idx="2742">
                  <c:v>4.4353300000000004</c:v>
                </c:pt>
                <c:pt idx="2743">
                  <c:v>8.8409999999999993</c:v>
                </c:pt>
                <c:pt idx="2744">
                  <c:v>0</c:v>
                </c:pt>
                <c:pt idx="2745">
                  <c:v>12.325279999999999</c:v>
                </c:pt>
                <c:pt idx="2746">
                  <c:v>11.50905</c:v>
                </c:pt>
                <c:pt idx="2747">
                  <c:v>15.782780000000001</c:v>
                </c:pt>
                <c:pt idx="2748">
                  <c:v>8.5836100000000002</c:v>
                </c:pt>
                <c:pt idx="2749">
                  <c:v>13.33483</c:v>
                </c:pt>
                <c:pt idx="2750">
                  <c:v>17.504059999999999</c:v>
                </c:pt>
                <c:pt idx="2751">
                  <c:v>12.362170000000001</c:v>
                </c:pt>
                <c:pt idx="2752">
                  <c:v>20.008389999999999</c:v>
                </c:pt>
                <c:pt idx="2753">
                  <c:v>18.582830000000001</c:v>
                </c:pt>
                <c:pt idx="2754">
                  <c:v>15.854329999999999</c:v>
                </c:pt>
                <c:pt idx="2755">
                  <c:v>19.475719999999999</c:v>
                </c:pt>
                <c:pt idx="2756">
                  <c:v>11.65578</c:v>
                </c:pt>
                <c:pt idx="2757">
                  <c:v>5.21828</c:v>
                </c:pt>
                <c:pt idx="2758">
                  <c:v>12.273389999999999</c:v>
                </c:pt>
                <c:pt idx="2759">
                  <c:v>7.5987799999999996</c:v>
                </c:pt>
                <c:pt idx="2760">
                  <c:v>16.575469999999999</c:v>
                </c:pt>
                <c:pt idx="2761">
                  <c:v>3.6880000000000002</c:v>
                </c:pt>
                <c:pt idx="2762">
                  <c:v>4.7503299999999999</c:v>
                </c:pt>
                <c:pt idx="2763">
                  <c:v>10.43005</c:v>
                </c:pt>
                <c:pt idx="2764">
                  <c:v>1.9304399999999999</c:v>
                </c:pt>
                <c:pt idx="2765">
                  <c:v>0</c:v>
                </c:pt>
                <c:pt idx="2766">
                  <c:v>1.34307</c:v>
                </c:pt>
                <c:pt idx="2767">
                  <c:v>2.03667</c:v>
                </c:pt>
                <c:pt idx="2768">
                  <c:v>7.3599399999999999</c:v>
                </c:pt>
                <c:pt idx="2769">
                  <c:v>4.5895000000000001</c:v>
                </c:pt>
                <c:pt idx="2770">
                  <c:v>0</c:v>
                </c:pt>
                <c:pt idx="2771">
                  <c:v>8.8716100000000004</c:v>
                </c:pt>
                <c:pt idx="2772">
                  <c:v>14.795170000000001</c:v>
                </c:pt>
                <c:pt idx="2773">
                  <c:v>19.61467</c:v>
                </c:pt>
                <c:pt idx="2774">
                  <c:v>19.412939999999999</c:v>
                </c:pt>
                <c:pt idx="2775">
                  <c:v>7.3710000000000004</c:v>
                </c:pt>
                <c:pt idx="2776">
                  <c:v>27.014330000000001</c:v>
                </c:pt>
                <c:pt idx="2777">
                  <c:v>18.444939999999999</c:v>
                </c:pt>
                <c:pt idx="2778">
                  <c:v>11.342280000000001</c:v>
                </c:pt>
                <c:pt idx="2779">
                  <c:v>10.716670000000001</c:v>
                </c:pt>
                <c:pt idx="2780">
                  <c:v>2.2895599999999998</c:v>
                </c:pt>
                <c:pt idx="2781">
                  <c:v>8.60867</c:v>
                </c:pt>
                <c:pt idx="2782">
                  <c:v>3.02406</c:v>
                </c:pt>
                <c:pt idx="2783">
                  <c:v>15.058669999999999</c:v>
                </c:pt>
                <c:pt idx="2784">
                  <c:v>12.427049999999999</c:v>
                </c:pt>
                <c:pt idx="2785">
                  <c:v>0</c:v>
                </c:pt>
                <c:pt idx="2786">
                  <c:v>9.3264800000000001</c:v>
                </c:pt>
                <c:pt idx="2787">
                  <c:v>8.8610100000000003</c:v>
                </c:pt>
                <c:pt idx="2788">
                  <c:v>14.93483</c:v>
                </c:pt>
                <c:pt idx="2789">
                  <c:v>87.349689999999995</c:v>
                </c:pt>
                <c:pt idx="2790">
                  <c:v>68.361310000000003</c:v>
                </c:pt>
                <c:pt idx="2791">
                  <c:v>46.449759999999998</c:v>
                </c:pt>
                <c:pt idx="2792">
                  <c:v>16.810659999999999</c:v>
                </c:pt>
                <c:pt idx="2793">
                  <c:v>33.740499999999997</c:v>
                </c:pt>
                <c:pt idx="2794">
                  <c:v>29.438939999999999</c:v>
                </c:pt>
                <c:pt idx="2795">
                  <c:v>66.620609999999999</c:v>
                </c:pt>
                <c:pt idx="2796">
                  <c:v>34.250059999999998</c:v>
                </c:pt>
                <c:pt idx="2797">
                  <c:v>32.43327</c:v>
                </c:pt>
                <c:pt idx="2798">
                  <c:v>51.995109999999997</c:v>
                </c:pt>
                <c:pt idx="2799">
                  <c:v>17.39856</c:v>
                </c:pt>
                <c:pt idx="2800">
                  <c:v>50.29278</c:v>
                </c:pt>
                <c:pt idx="2801">
                  <c:v>15.8635</c:v>
                </c:pt>
                <c:pt idx="2802">
                  <c:v>8.5870599999999992</c:v>
                </c:pt>
                <c:pt idx="2803">
                  <c:v>11.614000000000001</c:v>
                </c:pt>
                <c:pt idx="2804">
                  <c:v>3.17706</c:v>
                </c:pt>
                <c:pt idx="2805">
                  <c:v>6.3434499999999998</c:v>
                </c:pt>
                <c:pt idx="2806">
                  <c:v>11.20739</c:v>
                </c:pt>
                <c:pt idx="2807">
                  <c:v>14.901109999999999</c:v>
                </c:pt>
                <c:pt idx="2808">
                  <c:v>13.03633</c:v>
                </c:pt>
                <c:pt idx="2809">
                  <c:v>11.016719999999999</c:v>
                </c:pt>
                <c:pt idx="2810">
                  <c:v>12.573219999999999</c:v>
                </c:pt>
                <c:pt idx="2811">
                  <c:v>10.44195</c:v>
                </c:pt>
                <c:pt idx="2812">
                  <c:v>15.77172</c:v>
                </c:pt>
                <c:pt idx="2813">
                  <c:v>41.85633</c:v>
                </c:pt>
                <c:pt idx="2814">
                  <c:v>18.260670000000001</c:v>
                </c:pt>
                <c:pt idx="2815">
                  <c:v>11.935</c:v>
                </c:pt>
                <c:pt idx="2816">
                  <c:v>14.23861</c:v>
                </c:pt>
                <c:pt idx="2817">
                  <c:v>18.014060000000001</c:v>
                </c:pt>
                <c:pt idx="2818">
                  <c:v>63.532550000000001</c:v>
                </c:pt>
                <c:pt idx="2819">
                  <c:v>48.014890000000001</c:v>
                </c:pt>
                <c:pt idx="2820">
                  <c:v>42.904060000000001</c:v>
                </c:pt>
                <c:pt idx="2821">
                  <c:v>41.418999999999997</c:v>
                </c:pt>
                <c:pt idx="2822">
                  <c:v>52.405720000000002</c:v>
                </c:pt>
                <c:pt idx="2823">
                  <c:v>48.740110000000001</c:v>
                </c:pt>
                <c:pt idx="2824">
                  <c:v>7.8162700000000003</c:v>
                </c:pt>
                <c:pt idx="2825">
                  <c:v>4.7105300000000003</c:v>
                </c:pt>
                <c:pt idx="2826">
                  <c:v>4.9280600000000003</c:v>
                </c:pt>
                <c:pt idx="2827">
                  <c:v>7.0588199999999999</c:v>
                </c:pt>
                <c:pt idx="2828">
                  <c:v>0</c:v>
                </c:pt>
                <c:pt idx="2829">
                  <c:v>6.5799999999999999E-3</c:v>
                </c:pt>
                <c:pt idx="2830">
                  <c:v>6.8214600000000001</c:v>
                </c:pt>
                <c:pt idx="2831">
                  <c:v>6.9222900000000003</c:v>
                </c:pt>
                <c:pt idx="2832">
                  <c:v>1.14897</c:v>
                </c:pt>
                <c:pt idx="2833">
                  <c:v>15.65499</c:v>
                </c:pt>
                <c:pt idx="2834">
                  <c:v>12.589219999999999</c:v>
                </c:pt>
                <c:pt idx="2835">
                  <c:v>3.01871</c:v>
                </c:pt>
                <c:pt idx="2836">
                  <c:v>8.24099</c:v>
                </c:pt>
                <c:pt idx="2837">
                  <c:v>5.91615</c:v>
                </c:pt>
                <c:pt idx="2838">
                  <c:v>8.6925799999999995</c:v>
                </c:pt>
                <c:pt idx="2839">
                  <c:v>3.5070999999999999</c:v>
                </c:pt>
                <c:pt idx="2840">
                  <c:v>8.5893899999999999</c:v>
                </c:pt>
                <c:pt idx="2841">
                  <c:v>0</c:v>
                </c:pt>
                <c:pt idx="2842">
                  <c:v>0</c:v>
                </c:pt>
                <c:pt idx="2843">
                  <c:v>21.82929</c:v>
                </c:pt>
                <c:pt idx="2844">
                  <c:v>22.216339999999999</c:v>
                </c:pt>
                <c:pt idx="2845">
                  <c:v>12.993259999999999</c:v>
                </c:pt>
                <c:pt idx="2846">
                  <c:v>7.5762999999999998</c:v>
                </c:pt>
                <c:pt idx="2847">
                  <c:v>37.428469999999997</c:v>
                </c:pt>
                <c:pt idx="2848">
                  <c:v>18.437519999999999</c:v>
                </c:pt>
                <c:pt idx="2849">
                  <c:v>15.64213</c:v>
                </c:pt>
                <c:pt idx="2850">
                  <c:v>8.5381</c:v>
                </c:pt>
                <c:pt idx="2851">
                  <c:v>26.497779999999999</c:v>
                </c:pt>
                <c:pt idx="2852">
                  <c:v>14.26957</c:v>
                </c:pt>
                <c:pt idx="2853">
                  <c:v>4.9746499999999996</c:v>
                </c:pt>
                <c:pt idx="2854">
                  <c:v>9.5946499999999997</c:v>
                </c:pt>
                <c:pt idx="2855">
                  <c:v>14.985939999999999</c:v>
                </c:pt>
                <c:pt idx="2856">
                  <c:v>6.2081</c:v>
                </c:pt>
                <c:pt idx="2857">
                  <c:v>4.59206</c:v>
                </c:pt>
                <c:pt idx="2858">
                  <c:v>2.4369399999999999</c:v>
                </c:pt>
                <c:pt idx="2859">
                  <c:v>4.3645800000000001</c:v>
                </c:pt>
                <c:pt idx="2860">
                  <c:v>4.7480799999999999</c:v>
                </c:pt>
                <c:pt idx="2861">
                  <c:v>7.5696099999999999</c:v>
                </c:pt>
                <c:pt idx="2862">
                  <c:v>4.4634</c:v>
                </c:pt>
                <c:pt idx="2863">
                  <c:v>0</c:v>
                </c:pt>
                <c:pt idx="2864">
                  <c:v>27.796410000000002</c:v>
                </c:pt>
                <c:pt idx="2865">
                  <c:v>14.99803</c:v>
                </c:pt>
                <c:pt idx="2866">
                  <c:v>17.414269999999998</c:v>
                </c:pt>
                <c:pt idx="2867">
                  <c:v>28.131900000000002</c:v>
                </c:pt>
                <c:pt idx="2868">
                  <c:v>27.789339999999999</c:v>
                </c:pt>
                <c:pt idx="2869">
                  <c:v>10.65408</c:v>
                </c:pt>
                <c:pt idx="2870">
                  <c:v>35.666130000000003</c:v>
                </c:pt>
                <c:pt idx="2871">
                  <c:v>32.449730000000002</c:v>
                </c:pt>
                <c:pt idx="2872">
                  <c:v>31.96106</c:v>
                </c:pt>
                <c:pt idx="2873">
                  <c:v>31.881440000000001</c:v>
                </c:pt>
                <c:pt idx="2874">
                  <c:v>56.785559999999997</c:v>
                </c:pt>
                <c:pt idx="2875">
                  <c:v>14.63111</c:v>
                </c:pt>
                <c:pt idx="2876">
                  <c:v>7.5798899999999998</c:v>
                </c:pt>
                <c:pt idx="2877">
                  <c:v>9.2969500000000007</c:v>
                </c:pt>
                <c:pt idx="2878">
                  <c:v>0</c:v>
                </c:pt>
                <c:pt idx="2879">
                  <c:v>7.8031699999999997</c:v>
                </c:pt>
                <c:pt idx="2880">
                  <c:v>0</c:v>
                </c:pt>
                <c:pt idx="2881">
                  <c:v>8.5205599999999997</c:v>
                </c:pt>
                <c:pt idx="2882">
                  <c:v>1.8444400000000001</c:v>
                </c:pt>
                <c:pt idx="2883">
                  <c:v>6.7566100000000002</c:v>
                </c:pt>
                <c:pt idx="2884">
                  <c:v>5.3818299999999999</c:v>
                </c:pt>
                <c:pt idx="2885">
                  <c:v>15.392440000000001</c:v>
                </c:pt>
                <c:pt idx="2886">
                  <c:v>27.551670000000001</c:v>
                </c:pt>
                <c:pt idx="2887">
                  <c:v>7.4952800000000002</c:v>
                </c:pt>
                <c:pt idx="2888">
                  <c:v>1.01617</c:v>
                </c:pt>
                <c:pt idx="2889">
                  <c:v>2.47817</c:v>
                </c:pt>
                <c:pt idx="2890">
                  <c:v>2.5293899999999998</c:v>
                </c:pt>
                <c:pt idx="2891">
                  <c:v>1.1226700000000001</c:v>
                </c:pt>
                <c:pt idx="2892">
                  <c:v>1.0476099999999999</c:v>
                </c:pt>
                <c:pt idx="2893">
                  <c:v>10.62839</c:v>
                </c:pt>
                <c:pt idx="2894">
                  <c:v>19.674219999999998</c:v>
                </c:pt>
                <c:pt idx="2895">
                  <c:v>2.72234</c:v>
                </c:pt>
                <c:pt idx="2896">
                  <c:v>11.049110000000001</c:v>
                </c:pt>
                <c:pt idx="2897">
                  <c:v>6.6666699999999999</c:v>
                </c:pt>
                <c:pt idx="2898">
                  <c:v>3.9237199999999999</c:v>
                </c:pt>
                <c:pt idx="2899">
                  <c:v>4.4194500000000003</c:v>
                </c:pt>
                <c:pt idx="2900">
                  <c:v>7.0771699999999997</c:v>
                </c:pt>
                <c:pt idx="2901">
                  <c:v>0</c:v>
                </c:pt>
                <c:pt idx="2902">
                  <c:v>6.0293299999999999</c:v>
                </c:pt>
                <c:pt idx="2903">
                  <c:v>2.4052199999999999</c:v>
                </c:pt>
                <c:pt idx="2904">
                  <c:v>2.5792700000000002</c:v>
                </c:pt>
                <c:pt idx="2905">
                  <c:v>2.5329999999999999</c:v>
                </c:pt>
                <c:pt idx="2906">
                  <c:v>1.95689</c:v>
                </c:pt>
                <c:pt idx="2907">
                  <c:v>2.4011100000000001</c:v>
                </c:pt>
                <c:pt idx="2908">
                  <c:v>0.56933</c:v>
                </c:pt>
                <c:pt idx="2909">
                  <c:v>7.3932799999999999</c:v>
                </c:pt>
                <c:pt idx="2910">
                  <c:v>0</c:v>
                </c:pt>
                <c:pt idx="2911">
                  <c:v>6.0897800000000002</c:v>
                </c:pt>
                <c:pt idx="2912">
                  <c:v>1.0023299999999999</c:v>
                </c:pt>
                <c:pt idx="2913">
                  <c:v>1.4679500000000001</c:v>
                </c:pt>
                <c:pt idx="2914">
                  <c:v>0.41688999999999998</c:v>
                </c:pt>
                <c:pt idx="2915">
                  <c:v>6.9459999999999997</c:v>
                </c:pt>
                <c:pt idx="2916">
                  <c:v>4.8113299999999999</c:v>
                </c:pt>
                <c:pt idx="2917">
                  <c:v>14.094939999999999</c:v>
                </c:pt>
                <c:pt idx="2918">
                  <c:v>7.5116100000000001</c:v>
                </c:pt>
                <c:pt idx="2919">
                  <c:v>14.091609999999999</c:v>
                </c:pt>
                <c:pt idx="2920">
                  <c:v>8.7753899999999998</c:v>
                </c:pt>
                <c:pt idx="2921">
                  <c:v>9.6421700000000001</c:v>
                </c:pt>
                <c:pt idx="2922">
                  <c:v>12.571949999999999</c:v>
                </c:pt>
                <c:pt idx="2923">
                  <c:v>9.3985000000000003</c:v>
                </c:pt>
                <c:pt idx="2924">
                  <c:v>15.344670000000001</c:v>
                </c:pt>
                <c:pt idx="2925">
                  <c:v>2.1196700000000002</c:v>
                </c:pt>
                <c:pt idx="2926">
                  <c:v>13.656560000000001</c:v>
                </c:pt>
                <c:pt idx="2927">
                  <c:v>11.879110000000001</c:v>
                </c:pt>
                <c:pt idx="2928">
                  <c:v>0</c:v>
                </c:pt>
                <c:pt idx="2929">
                  <c:v>6.8152200000000001</c:v>
                </c:pt>
                <c:pt idx="2930">
                  <c:v>8.2711100000000002</c:v>
                </c:pt>
                <c:pt idx="2931">
                  <c:v>1.35667</c:v>
                </c:pt>
                <c:pt idx="2932">
                  <c:v>4.1552699999999998</c:v>
                </c:pt>
                <c:pt idx="2933">
                  <c:v>11.227</c:v>
                </c:pt>
                <c:pt idx="2934">
                  <c:v>13.47545</c:v>
                </c:pt>
                <c:pt idx="2935">
                  <c:v>0</c:v>
                </c:pt>
                <c:pt idx="2936">
                  <c:v>0</c:v>
                </c:pt>
                <c:pt idx="2937">
                  <c:v>16.82939</c:v>
                </c:pt>
                <c:pt idx="2938">
                  <c:v>0</c:v>
                </c:pt>
                <c:pt idx="2939">
                  <c:v>13.27744</c:v>
                </c:pt>
                <c:pt idx="2940">
                  <c:v>12.406890000000001</c:v>
                </c:pt>
                <c:pt idx="2941">
                  <c:v>0</c:v>
                </c:pt>
                <c:pt idx="2942">
                  <c:v>24.702780000000001</c:v>
                </c:pt>
                <c:pt idx="2943">
                  <c:v>11.352169999999999</c:v>
                </c:pt>
                <c:pt idx="2944">
                  <c:v>15.31911</c:v>
                </c:pt>
                <c:pt idx="2945">
                  <c:v>38.479329999999997</c:v>
                </c:pt>
                <c:pt idx="2946">
                  <c:v>12.90433</c:v>
                </c:pt>
                <c:pt idx="2947">
                  <c:v>3.05511</c:v>
                </c:pt>
                <c:pt idx="2948">
                  <c:v>23.89133</c:v>
                </c:pt>
                <c:pt idx="2949">
                  <c:v>25.186050000000002</c:v>
                </c:pt>
                <c:pt idx="2950">
                  <c:v>22.651610000000002</c:v>
                </c:pt>
                <c:pt idx="2951">
                  <c:v>22.12283</c:v>
                </c:pt>
                <c:pt idx="2952">
                  <c:v>32.764000000000003</c:v>
                </c:pt>
                <c:pt idx="2953">
                  <c:v>10.843999999999999</c:v>
                </c:pt>
                <c:pt idx="2954">
                  <c:v>11.53828</c:v>
                </c:pt>
                <c:pt idx="2955">
                  <c:v>8.5342199999999995</c:v>
                </c:pt>
                <c:pt idx="2956">
                  <c:v>12.011889999999999</c:v>
                </c:pt>
                <c:pt idx="2957">
                  <c:v>13.72672</c:v>
                </c:pt>
                <c:pt idx="2958">
                  <c:v>12.24328</c:v>
                </c:pt>
                <c:pt idx="2959">
                  <c:v>6.3261099999999999</c:v>
                </c:pt>
                <c:pt idx="2960">
                  <c:v>22.088830000000002</c:v>
                </c:pt>
                <c:pt idx="2961">
                  <c:v>21.082609999999999</c:v>
                </c:pt>
                <c:pt idx="2962">
                  <c:v>21.788609999999998</c:v>
                </c:pt>
                <c:pt idx="2963">
                  <c:v>13.7555</c:v>
                </c:pt>
                <c:pt idx="2964">
                  <c:v>16.04917</c:v>
                </c:pt>
                <c:pt idx="2965">
                  <c:v>0</c:v>
                </c:pt>
                <c:pt idx="2966">
                  <c:v>0</c:v>
                </c:pt>
                <c:pt idx="2967">
                  <c:v>17.273599999999998</c:v>
                </c:pt>
                <c:pt idx="2968">
                  <c:v>20.675059999999998</c:v>
                </c:pt>
                <c:pt idx="2969">
                  <c:v>13.656219999999999</c:v>
                </c:pt>
                <c:pt idx="2970">
                  <c:v>12.33806</c:v>
                </c:pt>
                <c:pt idx="2971">
                  <c:v>26.485109999999999</c:v>
                </c:pt>
                <c:pt idx="2972">
                  <c:v>7.2329999999999997</c:v>
                </c:pt>
                <c:pt idx="2973">
                  <c:v>8.3876100000000005</c:v>
                </c:pt>
                <c:pt idx="2974">
                  <c:v>3.3852799999999998</c:v>
                </c:pt>
                <c:pt idx="2975">
                  <c:v>3.47939</c:v>
                </c:pt>
                <c:pt idx="2976">
                  <c:v>14.380599999999999</c:v>
                </c:pt>
                <c:pt idx="2977">
                  <c:v>0</c:v>
                </c:pt>
                <c:pt idx="2978">
                  <c:v>0</c:v>
                </c:pt>
                <c:pt idx="2979">
                  <c:v>12.51394</c:v>
                </c:pt>
                <c:pt idx="2980">
                  <c:v>0</c:v>
                </c:pt>
                <c:pt idx="2981">
                  <c:v>0</c:v>
                </c:pt>
                <c:pt idx="2982">
                  <c:v>14.08656</c:v>
                </c:pt>
                <c:pt idx="2983">
                  <c:v>14.601330000000001</c:v>
                </c:pt>
                <c:pt idx="2984">
                  <c:v>3.0285600000000001</c:v>
                </c:pt>
                <c:pt idx="2985">
                  <c:v>3.20878</c:v>
                </c:pt>
                <c:pt idx="2986">
                  <c:v>19.776499999999999</c:v>
                </c:pt>
                <c:pt idx="2987">
                  <c:v>17.857890000000001</c:v>
                </c:pt>
                <c:pt idx="2988">
                  <c:v>23.766780000000001</c:v>
                </c:pt>
                <c:pt idx="2989">
                  <c:v>34.486330000000002</c:v>
                </c:pt>
                <c:pt idx="2990">
                  <c:v>55.34639</c:v>
                </c:pt>
                <c:pt idx="2991">
                  <c:v>19.351949999999999</c:v>
                </c:pt>
                <c:pt idx="2992">
                  <c:v>26.760719999999999</c:v>
                </c:pt>
                <c:pt idx="2993">
                  <c:v>19.95016</c:v>
                </c:pt>
                <c:pt idx="2994">
                  <c:v>9.6383899999999993</c:v>
                </c:pt>
                <c:pt idx="2995">
                  <c:v>1.4239999999999999</c:v>
                </c:pt>
                <c:pt idx="2996">
                  <c:v>3.7341700000000002</c:v>
                </c:pt>
                <c:pt idx="2997">
                  <c:v>6.8931699999999996</c:v>
                </c:pt>
                <c:pt idx="2998">
                  <c:v>2.5672199999999998</c:v>
                </c:pt>
                <c:pt idx="2999">
                  <c:v>8.2810000000000006</c:v>
                </c:pt>
                <c:pt idx="3000">
                  <c:v>4.9885299999999999</c:v>
                </c:pt>
                <c:pt idx="3001">
                  <c:v>5.6571699999999998</c:v>
                </c:pt>
                <c:pt idx="3002">
                  <c:v>7.5891700000000002</c:v>
                </c:pt>
                <c:pt idx="3003">
                  <c:v>4.1808300000000003</c:v>
                </c:pt>
                <c:pt idx="3004">
                  <c:v>4.6611099999999999</c:v>
                </c:pt>
                <c:pt idx="3005">
                  <c:v>17.917829999999999</c:v>
                </c:pt>
                <c:pt idx="3006">
                  <c:v>37.993220000000001</c:v>
                </c:pt>
                <c:pt idx="3007">
                  <c:v>12.704499999999999</c:v>
                </c:pt>
                <c:pt idx="3008">
                  <c:v>33.02561</c:v>
                </c:pt>
                <c:pt idx="3009">
                  <c:v>32.141280000000002</c:v>
                </c:pt>
                <c:pt idx="3010">
                  <c:v>68.343170000000001</c:v>
                </c:pt>
                <c:pt idx="3011">
                  <c:v>83.067890000000006</c:v>
                </c:pt>
                <c:pt idx="3012">
                  <c:v>33.933109999999999</c:v>
                </c:pt>
                <c:pt idx="3013">
                  <c:v>36.916730000000001</c:v>
                </c:pt>
                <c:pt idx="3014">
                  <c:v>31.740110000000001</c:v>
                </c:pt>
                <c:pt idx="3015">
                  <c:v>28.89461</c:v>
                </c:pt>
                <c:pt idx="3016">
                  <c:v>58.6755</c:v>
                </c:pt>
                <c:pt idx="3017">
                  <c:v>26.13522</c:v>
                </c:pt>
                <c:pt idx="3018">
                  <c:v>17.655609999999999</c:v>
                </c:pt>
                <c:pt idx="3019">
                  <c:v>23.09111</c:v>
                </c:pt>
                <c:pt idx="3020">
                  <c:v>15.66028</c:v>
                </c:pt>
                <c:pt idx="3021">
                  <c:v>9.2399400000000007</c:v>
                </c:pt>
                <c:pt idx="3022">
                  <c:v>6.4496700000000002</c:v>
                </c:pt>
                <c:pt idx="3023">
                  <c:v>4.45756</c:v>
                </c:pt>
                <c:pt idx="3024">
                  <c:v>7.5957999999999997</c:v>
                </c:pt>
                <c:pt idx="3025">
                  <c:v>5.1602800000000002</c:v>
                </c:pt>
                <c:pt idx="3026">
                  <c:v>10.919499999999999</c:v>
                </c:pt>
                <c:pt idx="3027">
                  <c:v>9.3106100000000005</c:v>
                </c:pt>
                <c:pt idx="3028">
                  <c:v>17.795059999999999</c:v>
                </c:pt>
                <c:pt idx="3029">
                  <c:v>35.731670000000001</c:v>
                </c:pt>
                <c:pt idx="3030">
                  <c:v>14.98211</c:v>
                </c:pt>
                <c:pt idx="3031">
                  <c:v>76.662120000000002</c:v>
                </c:pt>
                <c:pt idx="3032">
                  <c:v>101.9579</c:v>
                </c:pt>
                <c:pt idx="3033">
                  <c:v>70.311229999999995</c:v>
                </c:pt>
                <c:pt idx="3034">
                  <c:v>44.829940000000001</c:v>
                </c:pt>
                <c:pt idx="3035">
                  <c:v>60.47495</c:v>
                </c:pt>
                <c:pt idx="3036">
                  <c:v>65.446560000000005</c:v>
                </c:pt>
                <c:pt idx="3037">
                  <c:v>110.13209999999999</c:v>
                </c:pt>
                <c:pt idx="3038">
                  <c:v>83.629440000000002</c:v>
                </c:pt>
                <c:pt idx="3039">
                  <c:v>65.304000000000002</c:v>
                </c:pt>
                <c:pt idx="3040">
                  <c:v>65.750330000000005</c:v>
                </c:pt>
                <c:pt idx="3041">
                  <c:v>57.830440000000003</c:v>
                </c:pt>
                <c:pt idx="3042">
                  <c:v>24.952549999999999</c:v>
                </c:pt>
                <c:pt idx="3043">
                  <c:v>14.95255</c:v>
                </c:pt>
                <c:pt idx="3044">
                  <c:v>46.660049999999998</c:v>
                </c:pt>
                <c:pt idx="3045">
                  <c:v>45.456670000000003</c:v>
                </c:pt>
                <c:pt idx="3046">
                  <c:v>11.40578</c:v>
                </c:pt>
                <c:pt idx="3047">
                  <c:v>10.80228</c:v>
                </c:pt>
                <c:pt idx="3048">
                  <c:v>1.86927</c:v>
                </c:pt>
                <c:pt idx="3049">
                  <c:v>5.7652799999999997</c:v>
                </c:pt>
                <c:pt idx="3050">
                  <c:v>4.65395</c:v>
                </c:pt>
                <c:pt idx="3051">
                  <c:v>0.50688999999999995</c:v>
                </c:pt>
                <c:pt idx="3052">
                  <c:v>6.1566700000000001</c:v>
                </c:pt>
                <c:pt idx="3053">
                  <c:v>12.6</c:v>
                </c:pt>
                <c:pt idx="3054">
                  <c:v>29.513559999999998</c:v>
                </c:pt>
                <c:pt idx="3055">
                  <c:v>84.955060000000003</c:v>
                </c:pt>
                <c:pt idx="3056">
                  <c:v>8.5574999999999992</c:v>
                </c:pt>
                <c:pt idx="3057">
                  <c:v>25.54072</c:v>
                </c:pt>
                <c:pt idx="3058">
                  <c:v>16.196390000000001</c:v>
                </c:pt>
                <c:pt idx="3059">
                  <c:v>17.37867</c:v>
                </c:pt>
                <c:pt idx="3060">
                  <c:v>29.0915</c:v>
                </c:pt>
                <c:pt idx="3061">
                  <c:v>35.349060000000001</c:v>
                </c:pt>
                <c:pt idx="3062">
                  <c:v>18.937059999999999</c:v>
                </c:pt>
                <c:pt idx="3063">
                  <c:v>1.1598299999999999</c:v>
                </c:pt>
                <c:pt idx="3064">
                  <c:v>8.0405499999999996</c:v>
                </c:pt>
                <c:pt idx="3065">
                  <c:v>11.985670000000001</c:v>
                </c:pt>
                <c:pt idx="3066">
                  <c:v>18.100059999999999</c:v>
                </c:pt>
                <c:pt idx="3067">
                  <c:v>32.034050000000001</c:v>
                </c:pt>
                <c:pt idx="3068">
                  <c:v>56.838830000000002</c:v>
                </c:pt>
                <c:pt idx="3069">
                  <c:v>49.065109999999997</c:v>
                </c:pt>
                <c:pt idx="3070">
                  <c:v>55.561549999999997</c:v>
                </c:pt>
                <c:pt idx="3071">
                  <c:v>18.512329999999999</c:v>
                </c:pt>
                <c:pt idx="3072">
                  <c:v>27.126930000000002</c:v>
                </c:pt>
                <c:pt idx="3073">
                  <c:v>25.802890000000001</c:v>
                </c:pt>
                <c:pt idx="3074">
                  <c:v>10.24211</c:v>
                </c:pt>
                <c:pt idx="3075">
                  <c:v>19.712610000000002</c:v>
                </c:pt>
                <c:pt idx="3076">
                  <c:v>20.045719999999999</c:v>
                </c:pt>
                <c:pt idx="3077">
                  <c:v>30.595669999999998</c:v>
                </c:pt>
                <c:pt idx="3078">
                  <c:v>56.72345</c:v>
                </c:pt>
                <c:pt idx="3079">
                  <c:v>61.710720000000002</c:v>
                </c:pt>
                <c:pt idx="3080">
                  <c:v>17.78678</c:v>
                </c:pt>
                <c:pt idx="3081">
                  <c:v>19.077059999999999</c:v>
                </c:pt>
                <c:pt idx="3082">
                  <c:v>12.55322</c:v>
                </c:pt>
                <c:pt idx="3083">
                  <c:v>13.79867</c:v>
                </c:pt>
                <c:pt idx="3084">
                  <c:v>13.38472</c:v>
                </c:pt>
                <c:pt idx="3085">
                  <c:v>15.997999999999999</c:v>
                </c:pt>
                <c:pt idx="3086">
                  <c:v>10.56133</c:v>
                </c:pt>
                <c:pt idx="3087">
                  <c:v>13.20406</c:v>
                </c:pt>
                <c:pt idx="3088">
                  <c:v>8.9822799999999994</c:v>
                </c:pt>
                <c:pt idx="3089">
                  <c:v>0</c:v>
                </c:pt>
                <c:pt idx="3090">
                  <c:v>29.187889999999999</c:v>
                </c:pt>
                <c:pt idx="3091">
                  <c:v>0</c:v>
                </c:pt>
                <c:pt idx="3092">
                  <c:v>13.437329999999999</c:v>
                </c:pt>
                <c:pt idx="3093">
                  <c:v>9.5116099999999992</c:v>
                </c:pt>
                <c:pt idx="3094">
                  <c:v>1.0124500000000001</c:v>
                </c:pt>
                <c:pt idx="3095">
                  <c:v>4.8481100000000001</c:v>
                </c:pt>
                <c:pt idx="3096">
                  <c:v>0</c:v>
                </c:pt>
                <c:pt idx="3097">
                  <c:v>8.78294</c:v>
                </c:pt>
                <c:pt idx="3098">
                  <c:v>8.70045</c:v>
                </c:pt>
                <c:pt idx="3099">
                  <c:v>1.41778</c:v>
                </c:pt>
                <c:pt idx="3100">
                  <c:v>5.3421700000000003</c:v>
                </c:pt>
                <c:pt idx="3101">
                  <c:v>0</c:v>
                </c:pt>
                <c:pt idx="3102">
                  <c:v>8.1865600000000001</c:v>
                </c:pt>
                <c:pt idx="3103">
                  <c:v>0</c:v>
                </c:pt>
                <c:pt idx="3104">
                  <c:v>0</c:v>
                </c:pt>
                <c:pt idx="3105">
                  <c:v>11.56317</c:v>
                </c:pt>
                <c:pt idx="3106">
                  <c:v>18.470610000000001</c:v>
                </c:pt>
                <c:pt idx="3107">
                  <c:v>14.574719999999999</c:v>
                </c:pt>
                <c:pt idx="3108">
                  <c:v>3.8205</c:v>
                </c:pt>
                <c:pt idx="3109">
                  <c:v>6.5015000000000001</c:v>
                </c:pt>
                <c:pt idx="3110">
                  <c:v>13.951000000000001</c:v>
                </c:pt>
                <c:pt idx="3111">
                  <c:v>2.3117200000000002</c:v>
                </c:pt>
                <c:pt idx="3112">
                  <c:v>0</c:v>
                </c:pt>
                <c:pt idx="3113">
                  <c:v>5.1396699999999997</c:v>
                </c:pt>
                <c:pt idx="3114">
                  <c:v>8.3221699999999998</c:v>
                </c:pt>
                <c:pt idx="3115">
                  <c:v>4.5791700000000004</c:v>
                </c:pt>
                <c:pt idx="3116">
                  <c:v>4.4474499999999999</c:v>
                </c:pt>
                <c:pt idx="3117">
                  <c:v>3.7014399999999998</c:v>
                </c:pt>
                <c:pt idx="3118">
                  <c:v>11.134499999999999</c:v>
                </c:pt>
                <c:pt idx="3119">
                  <c:v>9.5270600000000005</c:v>
                </c:pt>
                <c:pt idx="3120">
                  <c:v>0</c:v>
                </c:pt>
                <c:pt idx="3121">
                  <c:v>10.72043</c:v>
                </c:pt>
                <c:pt idx="3122">
                  <c:v>9.4293399999999998</c:v>
                </c:pt>
                <c:pt idx="3123">
                  <c:v>4.1669900000000002</c:v>
                </c:pt>
                <c:pt idx="3124">
                  <c:v>7.06114</c:v>
                </c:pt>
                <c:pt idx="3125">
                  <c:v>0</c:v>
                </c:pt>
                <c:pt idx="3126">
                  <c:v>0</c:v>
                </c:pt>
                <c:pt idx="3127">
                  <c:v>4.3608399999999996</c:v>
                </c:pt>
                <c:pt idx="3128">
                  <c:v>1.1377299999999999</c:v>
                </c:pt>
                <c:pt idx="3129">
                  <c:v>11.37604</c:v>
                </c:pt>
                <c:pt idx="3130">
                  <c:v>10.278549999999999</c:v>
                </c:pt>
                <c:pt idx="3131">
                  <c:v>18.87368</c:v>
                </c:pt>
                <c:pt idx="3132">
                  <c:v>15.083880000000001</c:v>
                </c:pt>
                <c:pt idx="3133">
                  <c:v>11.323980000000001</c:v>
                </c:pt>
                <c:pt idx="3134">
                  <c:v>8.0872499999999992</c:v>
                </c:pt>
                <c:pt idx="3135">
                  <c:v>11.98433</c:v>
                </c:pt>
                <c:pt idx="3136">
                  <c:v>19.743220000000001</c:v>
                </c:pt>
                <c:pt idx="3137">
                  <c:v>4.4451700000000001</c:v>
                </c:pt>
                <c:pt idx="3138">
                  <c:v>8.5218900000000009</c:v>
                </c:pt>
                <c:pt idx="3139">
                  <c:v>5.7789999999999999</c:v>
                </c:pt>
                <c:pt idx="3140">
                  <c:v>11.862719999999999</c:v>
                </c:pt>
                <c:pt idx="3141">
                  <c:v>10.166169999999999</c:v>
                </c:pt>
                <c:pt idx="3142">
                  <c:v>0</c:v>
                </c:pt>
                <c:pt idx="3143">
                  <c:v>3.75156</c:v>
                </c:pt>
                <c:pt idx="3144">
                  <c:v>12.394399999999999</c:v>
                </c:pt>
                <c:pt idx="3145">
                  <c:v>11.29472</c:v>
                </c:pt>
                <c:pt idx="3146">
                  <c:v>8.1044999999999998</c:v>
                </c:pt>
                <c:pt idx="3147">
                  <c:v>4.5265599999999999</c:v>
                </c:pt>
                <c:pt idx="3148">
                  <c:v>7.6165500000000002</c:v>
                </c:pt>
                <c:pt idx="3149">
                  <c:v>5.9335599999999999</c:v>
                </c:pt>
                <c:pt idx="3150">
                  <c:v>3.0573899999999998</c:v>
                </c:pt>
                <c:pt idx="3151">
                  <c:v>3.85683</c:v>
                </c:pt>
                <c:pt idx="3152">
                  <c:v>0</c:v>
                </c:pt>
                <c:pt idx="3153">
                  <c:v>5.66873</c:v>
                </c:pt>
                <c:pt idx="3154">
                  <c:v>3.4293300000000002</c:v>
                </c:pt>
                <c:pt idx="3155">
                  <c:v>0</c:v>
                </c:pt>
                <c:pt idx="3156">
                  <c:v>6.7581699999999998</c:v>
                </c:pt>
                <c:pt idx="3157">
                  <c:v>0.51066999999999996</c:v>
                </c:pt>
                <c:pt idx="3158">
                  <c:v>8.7075600000000009</c:v>
                </c:pt>
                <c:pt idx="3159">
                  <c:v>8.4496699999999993</c:v>
                </c:pt>
                <c:pt idx="3160">
                  <c:v>16.00122</c:v>
                </c:pt>
                <c:pt idx="3161">
                  <c:v>8.5822800000000008</c:v>
                </c:pt>
                <c:pt idx="3162">
                  <c:v>9.6502800000000004</c:v>
                </c:pt>
                <c:pt idx="3163">
                  <c:v>4.8559400000000004</c:v>
                </c:pt>
                <c:pt idx="3164">
                  <c:v>5.2987200000000003</c:v>
                </c:pt>
                <c:pt idx="3165">
                  <c:v>2.77278</c:v>
                </c:pt>
                <c:pt idx="3166">
                  <c:v>7.3434499999999998</c:v>
                </c:pt>
                <c:pt idx="3167">
                  <c:v>2.37967</c:v>
                </c:pt>
                <c:pt idx="3168">
                  <c:v>10.39007</c:v>
                </c:pt>
                <c:pt idx="3169">
                  <c:v>6.4183899999999996</c:v>
                </c:pt>
                <c:pt idx="3170">
                  <c:v>8.2707800000000002</c:v>
                </c:pt>
                <c:pt idx="3171">
                  <c:v>10.90555</c:v>
                </c:pt>
                <c:pt idx="3172">
                  <c:v>6.5729499999999996</c:v>
                </c:pt>
                <c:pt idx="3173">
                  <c:v>7.3199500000000004</c:v>
                </c:pt>
                <c:pt idx="3174">
                  <c:v>8.7184399999999993</c:v>
                </c:pt>
                <c:pt idx="3175">
                  <c:v>13.284560000000001</c:v>
                </c:pt>
                <c:pt idx="3176">
                  <c:v>8.4033300000000004</c:v>
                </c:pt>
                <c:pt idx="3177">
                  <c:v>17.114830000000001</c:v>
                </c:pt>
                <c:pt idx="3178">
                  <c:v>28.997340000000001</c:v>
                </c:pt>
                <c:pt idx="3179">
                  <c:v>26.945889999999999</c:v>
                </c:pt>
                <c:pt idx="3180">
                  <c:v>36.551389999999998</c:v>
                </c:pt>
                <c:pt idx="3181">
                  <c:v>29.255669999999999</c:v>
                </c:pt>
                <c:pt idx="3182">
                  <c:v>21.485939999999999</c:v>
                </c:pt>
                <c:pt idx="3183">
                  <c:v>44.840060000000001</c:v>
                </c:pt>
                <c:pt idx="3184">
                  <c:v>37.839559999999999</c:v>
                </c:pt>
                <c:pt idx="3185">
                  <c:v>39.006610000000002</c:v>
                </c:pt>
                <c:pt idx="3186">
                  <c:v>24.582560000000001</c:v>
                </c:pt>
                <c:pt idx="3187">
                  <c:v>27.562000000000001</c:v>
                </c:pt>
                <c:pt idx="3188">
                  <c:v>17.311109999999999</c:v>
                </c:pt>
                <c:pt idx="3189">
                  <c:v>16.29984</c:v>
                </c:pt>
                <c:pt idx="3190">
                  <c:v>15.10111</c:v>
                </c:pt>
                <c:pt idx="3191">
                  <c:v>14.28139</c:v>
                </c:pt>
                <c:pt idx="3192">
                  <c:v>18.86647</c:v>
                </c:pt>
                <c:pt idx="3193">
                  <c:v>10.55822</c:v>
                </c:pt>
                <c:pt idx="3194">
                  <c:v>5.5097800000000001</c:v>
                </c:pt>
                <c:pt idx="3195">
                  <c:v>2.5986099999999999</c:v>
                </c:pt>
                <c:pt idx="3196">
                  <c:v>7.7225000000000001</c:v>
                </c:pt>
                <c:pt idx="3197">
                  <c:v>11.70687</c:v>
                </c:pt>
                <c:pt idx="3198">
                  <c:v>4.6380699999999999</c:v>
                </c:pt>
                <c:pt idx="3199">
                  <c:v>0.80574999999999997</c:v>
                </c:pt>
                <c:pt idx="3200">
                  <c:v>24.983260000000001</c:v>
                </c:pt>
                <c:pt idx="3201">
                  <c:v>27.545680000000001</c:v>
                </c:pt>
                <c:pt idx="3202">
                  <c:v>30.68158</c:v>
                </c:pt>
                <c:pt idx="3203">
                  <c:v>10.938029999999999</c:v>
                </c:pt>
                <c:pt idx="3204">
                  <c:v>34.737169999999999</c:v>
                </c:pt>
                <c:pt idx="3205">
                  <c:v>37.750439999999998</c:v>
                </c:pt>
                <c:pt idx="3206">
                  <c:v>63.201140000000002</c:v>
                </c:pt>
                <c:pt idx="3207">
                  <c:v>87.204130000000006</c:v>
                </c:pt>
                <c:pt idx="3208">
                  <c:v>93.145210000000006</c:v>
                </c:pt>
                <c:pt idx="3209">
                  <c:v>48.098120000000002</c:v>
                </c:pt>
                <c:pt idx="3210">
                  <c:v>35.005589999999998</c:v>
                </c:pt>
                <c:pt idx="3211">
                  <c:v>55.364049999999999</c:v>
                </c:pt>
                <c:pt idx="3212">
                  <c:v>13.20844</c:v>
                </c:pt>
                <c:pt idx="3213">
                  <c:v>27.474029999999999</c:v>
                </c:pt>
                <c:pt idx="3214">
                  <c:v>13.76169</c:v>
                </c:pt>
                <c:pt idx="3215">
                  <c:v>13.132860000000001</c:v>
                </c:pt>
                <c:pt idx="3216">
                  <c:v>26.304369999999999</c:v>
                </c:pt>
                <c:pt idx="3217">
                  <c:v>9.8714200000000005</c:v>
                </c:pt>
                <c:pt idx="3218">
                  <c:v>9.2063699999999997</c:v>
                </c:pt>
                <c:pt idx="3219">
                  <c:v>3.0814699999999999</c:v>
                </c:pt>
                <c:pt idx="3220">
                  <c:v>46.876849999999997</c:v>
                </c:pt>
                <c:pt idx="3221">
                  <c:v>130.50049999999999</c:v>
                </c:pt>
                <c:pt idx="3222">
                  <c:v>145.7775</c:v>
                </c:pt>
                <c:pt idx="3223">
                  <c:v>80.420180000000002</c:v>
                </c:pt>
                <c:pt idx="3224">
                  <c:v>30.246289999999998</c:v>
                </c:pt>
                <c:pt idx="3225">
                  <c:v>27.613759999999999</c:v>
                </c:pt>
                <c:pt idx="3226">
                  <c:v>33.731729999999999</c:v>
                </c:pt>
                <c:pt idx="3227">
                  <c:v>74.034700000000001</c:v>
                </c:pt>
                <c:pt idx="3228">
                  <c:v>40.528840000000002</c:v>
                </c:pt>
                <c:pt idx="3229">
                  <c:v>49.8489</c:v>
                </c:pt>
                <c:pt idx="3230">
                  <c:v>49.273809999999997</c:v>
                </c:pt>
                <c:pt idx="3231">
                  <c:v>51.888359999999999</c:v>
                </c:pt>
                <c:pt idx="3232">
                  <c:v>48.831670000000003</c:v>
                </c:pt>
                <c:pt idx="3233">
                  <c:v>43.347459999999998</c:v>
                </c:pt>
                <c:pt idx="3234">
                  <c:v>26.875319999999999</c:v>
                </c:pt>
                <c:pt idx="3235">
                  <c:v>15.40076</c:v>
                </c:pt>
                <c:pt idx="3236">
                  <c:v>8.2488700000000001</c:v>
                </c:pt>
                <c:pt idx="3237">
                  <c:v>19.18901</c:v>
                </c:pt>
                <c:pt idx="3238">
                  <c:v>58.734229999999997</c:v>
                </c:pt>
                <c:pt idx="3239">
                  <c:v>35.794350000000001</c:v>
                </c:pt>
                <c:pt idx="3240">
                  <c:v>10.135949999999999</c:v>
                </c:pt>
                <c:pt idx="3241">
                  <c:v>10.307969999999999</c:v>
                </c:pt>
                <c:pt idx="3242">
                  <c:v>6.6059000000000001</c:v>
                </c:pt>
                <c:pt idx="3243">
                  <c:v>10.787940000000001</c:v>
                </c:pt>
                <c:pt idx="3244">
                  <c:v>12.94675</c:v>
                </c:pt>
                <c:pt idx="3245">
                  <c:v>15.46143</c:v>
                </c:pt>
                <c:pt idx="3246">
                  <c:v>8.8528300000000009</c:v>
                </c:pt>
                <c:pt idx="3247">
                  <c:v>8.2695000000000007</c:v>
                </c:pt>
                <c:pt idx="3248">
                  <c:v>7.09056</c:v>
                </c:pt>
                <c:pt idx="3249">
                  <c:v>6.1362300000000003</c:v>
                </c:pt>
                <c:pt idx="3250">
                  <c:v>7.4295200000000001</c:v>
                </c:pt>
                <c:pt idx="3251">
                  <c:v>0</c:v>
                </c:pt>
                <c:pt idx="3252">
                  <c:v>6.6617800000000003</c:v>
                </c:pt>
                <c:pt idx="3253">
                  <c:v>3.4190999999999998</c:v>
                </c:pt>
                <c:pt idx="3254">
                  <c:v>8.5348400000000009</c:v>
                </c:pt>
                <c:pt idx="3255">
                  <c:v>13.188750000000001</c:v>
                </c:pt>
                <c:pt idx="3256">
                  <c:v>10.53384</c:v>
                </c:pt>
                <c:pt idx="3257">
                  <c:v>10.529439999999999</c:v>
                </c:pt>
                <c:pt idx="3258">
                  <c:v>1.9312400000000001</c:v>
                </c:pt>
                <c:pt idx="3259">
                  <c:v>9.3106000000000009</c:v>
                </c:pt>
                <c:pt idx="3260">
                  <c:v>2.3836200000000001</c:v>
                </c:pt>
                <c:pt idx="3261">
                  <c:v>0.42094999999999999</c:v>
                </c:pt>
                <c:pt idx="3262">
                  <c:v>4.7318899999999999</c:v>
                </c:pt>
                <c:pt idx="3263">
                  <c:v>0</c:v>
                </c:pt>
                <c:pt idx="3264">
                  <c:v>4.7971700000000004</c:v>
                </c:pt>
                <c:pt idx="3265">
                  <c:v>7.5973300000000004</c:v>
                </c:pt>
                <c:pt idx="3266">
                  <c:v>4.1489099999999999</c:v>
                </c:pt>
                <c:pt idx="3267">
                  <c:v>18.044530000000002</c:v>
                </c:pt>
                <c:pt idx="3268">
                  <c:v>4.71333</c:v>
                </c:pt>
                <c:pt idx="3269">
                  <c:v>0</c:v>
                </c:pt>
                <c:pt idx="3270">
                  <c:v>0</c:v>
                </c:pt>
                <c:pt idx="3271">
                  <c:v>5.7621099999999998</c:v>
                </c:pt>
                <c:pt idx="3272">
                  <c:v>13.56024</c:v>
                </c:pt>
                <c:pt idx="3273">
                  <c:v>16.47729</c:v>
                </c:pt>
                <c:pt idx="3274">
                  <c:v>13.26107</c:v>
                </c:pt>
                <c:pt idx="3275">
                  <c:v>10.016640000000001</c:v>
                </c:pt>
                <c:pt idx="3276">
                  <c:v>13.771470000000001</c:v>
                </c:pt>
                <c:pt idx="3277">
                  <c:v>10.59661</c:v>
                </c:pt>
                <c:pt idx="3278">
                  <c:v>22.347899999999999</c:v>
                </c:pt>
                <c:pt idx="3279">
                  <c:v>23.60736</c:v>
                </c:pt>
                <c:pt idx="3280">
                  <c:v>19.036079999999998</c:v>
                </c:pt>
                <c:pt idx="3281">
                  <c:v>17.476430000000001</c:v>
                </c:pt>
                <c:pt idx="3282">
                  <c:v>20.34723</c:v>
                </c:pt>
                <c:pt idx="3283">
                  <c:v>12.57086</c:v>
                </c:pt>
                <c:pt idx="3284">
                  <c:v>15.788550000000001</c:v>
                </c:pt>
                <c:pt idx="3285">
                  <c:v>13.70532</c:v>
                </c:pt>
                <c:pt idx="3286">
                  <c:v>16.614149999999999</c:v>
                </c:pt>
                <c:pt idx="3287">
                  <c:v>11.33338</c:v>
                </c:pt>
                <c:pt idx="3288">
                  <c:v>22.053799999999999</c:v>
                </c:pt>
                <c:pt idx="3289">
                  <c:v>11.91067</c:v>
                </c:pt>
                <c:pt idx="3290">
                  <c:v>8.4885000000000002</c:v>
                </c:pt>
                <c:pt idx="3291">
                  <c:v>0.16217000000000001</c:v>
                </c:pt>
                <c:pt idx="3292">
                  <c:v>23.690999999999999</c:v>
                </c:pt>
                <c:pt idx="3293">
                  <c:v>17.235720000000001</c:v>
                </c:pt>
                <c:pt idx="3294">
                  <c:v>68.278720000000007</c:v>
                </c:pt>
                <c:pt idx="3295">
                  <c:v>55.848500000000001</c:v>
                </c:pt>
                <c:pt idx="3296">
                  <c:v>42.302329999999998</c:v>
                </c:pt>
                <c:pt idx="3297">
                  <c:v>39.41189</c:v>
                </c:pt>
                <c:pt idx="3298">
                  <c:v>50.118450000000003</c:v>
                </c:pt>
                <c:pt idx="3299">
                  <c:v>64.562389999999994</c:v>
                </c:pt>
                <c:pt idx="3300">
                  <c:v>24.778500000000001</c:v>
                </c:pt>
                <c:pt idx="3301">
                  <c:v>33.467669999999998</c:v>
                </c:pt>
                <c:pt idx="3302">
                  <c:v>30.949649999999998</c:v>
                </c:pt>
                <c:pt idx="3303">
                  <c:v>42.699779999999997</c:v>
                </c:pt>
                <c:pt idx="3304">
                  <c:v>50.408149999999999</c:v>
                </c:pt>
                <c:pt idx="3305">
                  <c:v>31.703430000000001</c:v>
                </c:pt>
                <c:pt idx="3306">
                  <c:v>18.071670000000001</c:v>
                </c:pt>
                <c:pt idx="3307">
                  <c:v>37.223300000000002</c:v>
                </c:pt>
                <c:pt idx="3308">
                  <c:v>16.391580000000001</c:v>
                </c:pt>
                <c:pt idx="3309">
                  <c:v>6.3645199999999997</c:v>
                </c:pt>
                <c:pt idx="3310">
                  <c:v>1.9229499999999999</c:v>
                </c:pt>
                <c:pt idx="3311">
                  <c:v>8.0021900000000006</c:v>
                </c:pt>
                <c:pt idx="3312">
                  <c:v>10.61745</c:v>
                </c:pt>
                <c:pt idx="3313">
                  <c:v>41.960560000000001</c:v>
                </c:pt>
                <c:pt idx="3314">
                  <c:v>13.291449999999999</c:v>
                </c:pt>
                <c:pt idx="3315">
                  <c:v>2.0290599999999999</c:v>
                </c:pt>
                <c:pt idx="3316">
                  <c:v>11.655939999999999</c:v>
                </c:pt>
                <c:pt idx="3317">
                  <c:v>14.29838</c:v>
                </c:pt>
                <c:pt idx="3318">
                  <c:v>22.73189</c:v>
                </c:pt>
                <c:pt idx="3319">
                  <c:v>5.9598800000000001</c:v>
                </c:pt>
                <c:pt idx="3320">
                  <c:v>27.042619999999999</c:v>
                </c:pt>
                <c:pt idx="3321">
                  <c:v>29.492830000000001</c:v>
                </c:pt>
                <c:pt idx="3322">
                  <c:v>33.055619999999998</c:v>
                </c:pt>
                <c:pt idx="3323">
                  <c:v>49.145800000000001</c:v>
                </c:pt>
                <c:pt idx="3324">
                  <c:v>60.696629999999999</c:v>
                </c:pt>
                <c:pt idx="3325">
                  <c:v>53.643810000000002</c:v>
                </c:pt>
                <c:pt idx="3326">
                  <c:v>24.491779999999999</c:v>
                </c:pt>
                <c:pt idx="3327">
                  <c:v>61.077500000000001</c:v>
                </c:pt>
                <c:pt idx="3328">
                  <c:v>75.448859999999996</c:v>
                </c:pt>
                <c:pt idx="3329">
                  <c:v>47.015360000000001</c:v>
                </c:pt>
                <c:pt idx="3330">
                  <c:v>35.948929999999997</c:v>
                </c:pt>
                <c:pt idx="3331">
                  <c:v>29.098459999999999</c:v>
                </c:pt>
                <c:pt idx="3332">
                  <c:v>18.7742</c:v>
                </c:pt>
                <c:pt idx="3333">
                  <c:v>20.184470000000001</c:v>
                </c:pt>
                <c:pt idx="3334">
                  <c:v>12.158530000000001</c:v>
                </c:pt>
                <c:pt idx="3335">
                  <c:v>9.6838200000000008</c:v>
                </c:pt>
                <c:pt idx="3336">
                  <c:v>1.8001400000000001</c:v>
                </c:pt>
                <c:pt idx="3337">
                  <c:v>10.769220000000001</c:v>
                </c:pt>
                <c:pt idx="3338">
                  <c:v>9.90456</c:v>
                </c:pt>
                <c:pt idx="3339">
                  <c:v>14.262499999999999</c:v>
                </c:pt>
                <c:pt idx="3340">
                  <c:v>14.090780000000001</c:v>
                </c:pt>
                <c:pt idx="3341">
                  <c:v>88.912559999999999</c:v>
                </c:pt>
                <c:pt idx="3342">
                  <c:v>9.4208300000000005</c:v>
                </c:pt>
                <c:pt idx="3343">
                  <c:v>18.276</c:v>
                </c:pt>
                <c:pt idx="3344">
                  <c:v>27.24211</c:v>
                </c:pt>
                <c:pt idx="3345">
                  <c:v>21.074449999999999</c:v>
                </c:pt>
                <c:pt idx="3346">
                  <c:v>38.54016</c:v>
                </c:pt>
                <c:pt idx="3347">
                  <c:v>80.017939999999996</c:v>
                </c:pt>
                <c:pt idx="3348">
                  <c:v>52.420610000000003</c:v>
                </c:pt>
                <c:pt idx="3349">
                  <c:v>77.289490000000001</c:v>
                </c:pt>
                <c:pt idx="3350">
                  <c:v>68.834829999999997</c:v>
                </c:pt>
                <c:pt idx="3351">
                  <c:v>46.740609999999997</c:v>
                </c:pt>
                <c:pt idx="3352">
                  <c:v>48.856949999999998</c:v>
                </c:pt>
                <c:pt idx="3353">
                  <c:v>42.712060000000001</c:v>
                </c:pt>
                <c:pt idx="3354">
                  <c:v>33.74633</c:v>
                </c:pt>
                <c:pt idx="3355">
                  <c:v>22.470659999999999</c:v>
                </c:pt>
                <c:pt idx="3356">
                  <c:v>23.265550000000001</c:v>
                </c:pt>
                <c:pt idx="3357">
                  <c:v>23.754110000000001</c:v>
                </c:pt>
                <c:pt idx="3358">
                  <c:v>16.05922</c:v>
                </c:pt>
                <c:pt idx="3359">
                  <c:v>11.08672</c:v>
                </c:pt>
                <c:pt idx="3360">
                  <c:v>26.094999999999999</c:v>
                </c:pt>
                <c:pt idx="3361">
                  <c:v>27.38139</c:v>
                </c:pt>
                <c:pt idx="3362">
                  <c:v>11.142670000000001</c:v>
                </c:pt>
                <c:pt idx="3363">
                  <c:v>18.279720000000001</c:v>
                </c:pt>
                <c:pt idx="3364">
                  <c:v>116.474</c:v>
                </c:pt>
                <c:pt idx="3365">
                  <c:v>60.037170000000003</c:v>
                </c:pt>
                <c:pt idx="3366">
                  <c:v>145.26589999999999</c:v>
                </c:pt>
                <c:pt idx="3367">
                  <c:v>50.86195</c:v>
                </c:pt>
                <c:pt idx="3368">
                  <c:v>41.824890000000003</c:v>
                </c:pt>
                <c:pt idx="3369">
                  <c:v>0</c:v>
                </c:pt>
                <c:pt idx="3370">
                  <c:v>58.39761</c:v>
                </c:pt>
                <c:pt idx="3371">
                  <c:v>58.764389999999999</c:v>
                </c:pt>
                <c:pt idx="3372">
                  <c:v>46.726610000000001</c:v>
                </c:pt>
                <c:pt idx="3373">
                  <c:v>64.075940000000003</c:v>
                </c:pt>
                <c:pt idx="3374">
                  <c:v>70.142889999999994</c:v>
                </c:pt>
                <c:pt idx="3375">
                  <c:v>143.55779999999999</c:v>
                </c:pt>
                <c:pt idx="3376">
                  <c:v>89.895269999999996</c:v>
                </c:pt>
                <c:pt idx="3377">
                  <c:v>55.22139</c:v>
                </c:pt>
                <c:pt idx="3378">
                  <c:v>90.11309</c:v>
                </c:pt>
                <c:pt idx="3379">
                  <c:v>53.589329999999997</c:v>
                </c:pt>
                <c:pt idx="3380">
                  <c:v>59.926169999999999</c:v>
                </c:pt>
                <c:pt idx="3381">
                  <c:v>16.853000000000002</c:v>
                </c:pt>
                <c:pt idx="3382">
                  <c:v>23.32122</c:v>
                </c:pt>
                <c:pt idx="3383">
                  <c:v>17.704719999999998</c:v>
                </c:pt>
                <c:pt idx="3384">
                  <c:v>7.2683400000000002</c:v>
                </c:pt>
                <c:pt idx="3385">
                  <c:v>9.2823600000000006</c:v>
                </c:pt>
                <c:pt idx="3386">
                  <c:v>5.9302900000000003</c:v>
                </c:pt>
                <c:pt idx="3387">
                  <c:v>11.14827</c:v>
                </c:pt>
                <c:pt idx="3388">
                  <c:v>77.161609999999996</c:v>
                </c:pt>
                <c:pt idx="3389">
                  <c:v>147.7028</c:v>
                </c:pt>
                <c:pt idx="3390">
                  <c:v>114.04470000000001</c:v>
                </c:pt>
                <c:pt idx="3391">
                  <c:v>98.900509999999997</c:v>
                </c:pt>
                <c:pt idx="3392">
                  <c:v>57.36504</c:v>
                </c:pt>
                <c:pt idx="3393">
                  <c:v>28.536919999999999</c:v>
                </c:pt>
                <c:pt idx="3394">
                  <c:v>30.5641</c:v>
                </c:pt>
                <c:pt idx="3395">
                  <c:v>54.698709999999998</c:v>
                </c:pt>
                <c:pt idx="3396">
                  <c:v>51.629100000000001</c:v>
                </c:pt>
                <c:pt idx="3397">
                  <c:v>28.22296</c:v>
                </c:pt>
                <c:pt idx="3398">
                  <c:v>62.341529999999999</c:v>
                </c:pt>
                <c:pt idx="3399">
                  <c:v>34.838120000000004</c:v>
                </c:pt>
                <c:pt idx="3400">
                  <c:v>49.008139999999997</c:v>
                </c:pt>
                <c:pt idx="3401">
                  <c:v>39.360050000000001</c:v>
                </c:pt>
                <c:pt idx="3402">
                  <c:v>23.327580000000001</c:v>
                </c:pt>
                <c:pt idx="3403">
                  <c:v>39.056510000000003</c:v>
                </c:pt>
                <c:pt idx="3404">
                  <c:v>13.68693</c:v>
                </c:pt>
                <c:pt idx="3405">
                  <c:v>9.7504200000000001</c:v>
                </c:pt>
                <c:pt idx="3406">
                  <c:v>7.1590100000000003</c:v>
                </c:pt>
                <c:pt idx="3407">
                  <c:v>5.8205600000000004</c:v>
                </c:pt>
                <c:pt idx="3408">
                  <c:v>11.50597</c:v>
                </c:pt>
                <c:pt idx="3409">
                  <c:v>6.6248100000000001</c:v>
                </c:pt>
                <c:pt idx="3410">
                  <c:v>2.6148400000000001</c:v>
                </c:pt>
                <c:pt idx="3411">
                  <c:v>4.9090800000000003</c:v>
                </c:pt>
                <c:pt idx="3412">
                  <c:v>3.5436100000000001</c:v>
                </c:pt>
                <c:pt idx="3413">
                  <c:v>6.6609999999999996</c:v>
                </c:pt>
                <c:pt idx="3414">
                  <c:v>5.5872299999999999</c:v>
                </c:pt>
                <c:pt idx="3415">
                  <c:v>14.09732</c:v>
                </c:pt>
                <c:pt idx="3416">
                  <c:v>15.373379999999999</c:v>
                </c:pt>
                <c:pt idx="3417">
                  <c:v>8.5054099999999995</c:v>
                </c:pt>
                <c:pt idx="3418">
                  <c:v>33.561360000000001</c:v>
                </c:pt>
                <c:pt idx="3419">
                  <c:v>28.759540000000001</c:v>
                </c:pt>
                <c:pt idx="3420">
                  <c:v>54.60557</c:v>
                </c:pt>
                <c:pt idx="3421">
                  <c:v>31.986170000000001</c:v>
                </c:pt>
                <c:pt idx="3422">
                  <c:v>14.289680000000001</c:v>
                </c:pt>
                <c:pt idx="3423">
                  <c:v>27.864450000000001</c:v>
                </c:pt>
                <c:pt idx="3424">
                  <c:v>34.461399999999998</c:v>
                </c:pt>
                <c:pt idx="3425">
                  <c:v>23.009250000000002</c:v>
                </c:pt>
                <c:pt idx="3426">
                  <c:v>25.38795</c:v>
                </c:pt>
                <c:pt idx="3427">
                  <c:v>15.29147</c:v>
                </c:pt>
                <c:pt idx="3428">
                  <c:v>5.57111</c:v>
                </c:pt>
                <c:pt idx="3429">
                  <c:v>10.39371</c:v>
                </c:pt>
                <c:pt idx="3430">
                  <c:v>12.51488</c:v>
                </c:pt>
                <c:pt idx="3431">
                  <c:v>5.3006000000000002</c:v>
                </c:pt>
                <c:pt idx="3432">
                  <c:v>16.012329999999999</c:v>
                </c:pt>
                <c:pt idx="3433">
                  <c:v>8.7398199999999999</c:v>
                </c:pt>
                <c:pt idx="3434">
                  <c:v>9.0700599999999998</c:v>
                </c:pt>
                <c:pt idx="3435">
                  <c:v>11.23724</c:v>
                </c:pt>
                <c:pt idx="3436">
                  <c:v>0</c:v>
                </c:pt>
                <c:pt idx="3437">
                  <c:v>12.32586</c:v>
                </c:pt>
                <c:pt idx="3438">
                  <c:v>11.828580000000001</c:v>
                </c:pt>
                <c:pt idx="3439">
                  <c:v>14.052210000000001</c:v>
                </c:pt>
                <c:pt idx="3440">
                  <c:v>10.18988</c:v>
                </c:pt>
                <c:pt idx="3441">
                  <c:v>19.04814</c:v>
                </c:pt>
                <c:pt idx="3442">
                  <c:v>32.978380000000001</c:v>
                </c:pt>
                <c:pt idx="3443">
                  <c:v>23.453240000000001</c:v>
                </c:pt>
                <c:pt idx="3444">
                  <c:v>32.704259999999998</c:v>
                </c:pt>
                <c:pt idx="3445">
                  <c:v>16.11364</c:v>
                </c:pt>
                <c:pt idx="3446">
                  <c:v>42.918109999999999</c:v>
                </c:pt>
                <c:pt idx="3447">
                  <c:v>36.10284</c:v>
                </c:pt>
                <c:pt idx="3448">
                  <c:v>54.50891</c:v>
                </c:pt>
                <c:pt idx="3449">
                  <c:v>24.174859999999999</c:v>
                </c:pt>
                <c:pt idx="3450">
                  <c:v>24.624780000000001</c:v>
                </c:pt>
                <c:pt idx="3451">
                  <c:v>6.1764599999999996</c:v>
                </c:pt>
                <c:pt idx="3452">
                  <c:v>10.0893</c:v>
                </c:pt>
                <c:pt idx="3453">
                  <c:v>16.907599999999999</c:v>
                </c:pt>
                <c:pt idx="3454">
                  <c:v>2.4599799999999998</c:v>
                </c:pt>
                <c:pt idx="3455">
                  <c:v>8.8392900000000001</c:v>
                </c:pt>
                <c:pt idx="3456">
                  <c:v>1.7249399999999999</c:v>
                </c:pt>
                <c:pt idx="3457">
                  <c:v>3.8294600000000001</c:v>
                </c:pt>
                <c:pt idx="3458">
                  <c:v>5.9088500000000002</c:v>
                </c:pt>
                <c:pt idx="3459">
                  <c:v>3.7518099999999999</c:v>
                </c:pt>
                <c:pt idx="3460">
                  <c:v>6.4644700000000004</c:v>
                </c:pt>
                <c:pt idx="3461">
                  <c:v>8.0998199999999994</c:v>
                </c:pt>
                <c:pt idx="3462">
                  <c:v>11.02445</c:v>
                </c:pt>
                <c:pt idx="3463">
                  <c:v>5.4604100000000004</c:v>
                </c:pt>
                <c:pt idx="3464">
                  <c:v>9.32742</c:v>
                </c:pt>
                <c:pt idx="3465">
                  <c:v>8.0310600000000001</c:v>
                </c:pt>
                <c:pt idx="3466">
                  <c:v>4.8436000000000003</c:v>
                </c:pt>
                <c:pt idx="3467">
                  <c:v>3.2376999999999998</c:v>
                </c:pt>
                <c:pt idx="3468">
                  <c:v>0.1477</c:v>
                </c:pt>
                <c:pt idx="3469">
                  <c:v>1.7557100000000001</c:v>
                </c:pt>
                <c:pt idx="3470">
                  <c:v>5.02196</c:v>
                </c:pt>
                <c:pt idx="3471">
                  <c:v>9.9851100000000006</c:v>
                </c:pt>
                <c:pt idx="3472">
                  <c:v>5.04636</c:v>
                </c:pt>
                <c:pt idx="3473">
                  <c:v>0</c:v>
                </c:pt>
                <c:pt idx="3474">
                  <c:v>0</c:v>
                </c:pt>
                <c:pt idx="3475">
                  <c:v>0.45935999999999999</c:v>
                </c:pt>
                <c:pt idx="3476">
                  <c:v>6.1907199999999998</c:v>
                </c:pt>
                <c:pt idx="3477">
                  <c:v>0.81125999999999998</c:v>
                </c:pt>
                <c:pt idx="3478">
                  <c:v>0</c:v>
                </c:pt>
                <c:pt idx="3479">
                  <c:v>0</c:v>
                </c:pt>
                <c:pt idx="3480">
                  <c:v>5.4896099999999999</c:v>
                </c:pt>
                <c:pt idx="3481">
                  <c:v>0</c:v>
                </c:pt>
                <c:pt idx="3482">
                  <c:v>3.0189900000000001</c:v>
                </c:pt>
                <c:pt idx="3483">
                  <c:v>9.9070499999999999</c:v>
                </c:pt>
                <c:pt idx="3484">
                  <c:v>14.13719</c:v>
                </c:pt>
                <c:pt idx="3485">
                  <c:v>12.55245</c:v>
                </c:pt>
                <c:pt idx="3486">
                  <c:v>1.41371</c:v>
                </c:pt>
                <c:pt idx="3487">
                  <c:v>2.1689699999999998</c:v>
                </c:pt>
                <c:pt idx="3488">
                  <c:v>6.9140199999999998</c:v>
                </c:pt>
                <c:pt idx="3489">
                  <c:v>6.2190899999999996</c:v>
                </c:pt>
                <c:pt idx="3490">
                  <c:v>11.902060000000001</c:v>
                </c:pt>
                <c:pt idx="3491">
                  <c:v>21.875119999999999</c:v>
                </c:pt>
                <c:pt idx="3492">
                  <c:v>18.884</c:v>
                </c:pt>
                <c:pt idx="3493">
                  <c:v>13.320130000000001</c:v>
                </c:pt>
                <c:pt idx="3494">
                  <c:v>31.7439</c:v>
                </c:pt>
                <c:pt idx="3495">
                  <c:v>32.23668</c:v>
                </c:pt>
                <c:pt idx="3496">
                  <c:v>35.768389999999997</c:v>
                </c:pt>
                <c:pt idx="3497">
                  <c:v>27.649909999999998</c:v>
                </c:pt>
                <c:pt idx="3498">
                  <c:v>19.27073</c:v>
                </c:pt>
                <c:pt idx="3499">
                  <c:v>7.8612900000000003</c:v>
                </c:pt>
                <c:pt idx="3500">
                  <c:v>8.9011399999999998</c:v>
                </c:pt>
                <c:pt idx="3501">
                  <c:v>6.875</c:v>
                </c:pt>
                <c:pt idx="3502">
                  <c:v>4.0213200000000002</c:v>
                </c:pt>
                <c:pt idx="3503">
                  <c:v>4.18642</c:v>
                </c:pt>
                <c:pt idx="3504">
                  <c:v>0</c:v>
                </c:pt>
                <c:pt idx="3505">
                  <c:v>15.556419999999999</c:v>
                </c:pt>
                <c:pt idx="3506">
                  <c:v>9.5221599999999995</c:v>
                </c:pt>
                <c:pt idx="3507">
                  <c:v>7.8049600000000003</c:v>
                </c:pt>
                <c:pt idx="3508">
                  <c:v>10.52802</c:v>
                </c:pt>
                <c:pt idx="3509">
                  <c:v>31.725059999999999</c:v>
                </c:pt>
                <c:pt idx="3510">
                  <c:v>64.688019999999995</c:v>
                </c:pt>
                <c:pt idx="3511">
                  <c:v>38.409520000000001</c:v>
                </c:pt>
                <c:pt idx="3512">
                  <c:v>37.898609999999998</c:v>
                </c:pt>
                <c:pt idx="3513">
                  <c:v>36.884399999999999</c:v>
                </c:pt>
                <c:pt idx="3514">
                  <c:v>37.182569999999998</c:v>
                </c:pt>
                <c:pt idx="3515">
                  <c:v>39.72457</c:v>
                </c:pt>
                <c:pt idx="3516">
                  <c:v>34.289270000000002</c:v>
                </c:pt>
                <c:pt idx="3517">
                  <c:v>18.918060000000001</c:v>
                </c:pt>
                <c:pt idx="3518">
                  <c:v>54.098419999999997</c:v>
                </c:pt>
                <c:pt idx="3519">
                  <c:v>56.750430000000001</c:v>
                </c:pt>
                <c:pt idx="3520">
                  <c:v>59.861499999999999</c:v>
                </c:pt>
                <c:pt idx="3521">
                  <c:v>45.191139999999997</c:v>
                </c:pt>
                <c:pt idx="3522">
                  <c:v>19.974299999999999</c:v>
                </c:pt>
                <c:pt idx="3523">
                  <c:v>46.833329999999997</c:v>
                </c:pt>
                <c:pt idx="3524">
                  <c:v>20.92184</c:v>
                </c:pt>
                <c:pt idx="3525">
                  <c:v>2.1139999999999999E-2</c:v>
                </c:pt>
                <c:pt idx="3526">
                  <c:v>8.6254799999999996</c:v>
                </c:pt>
                <c:pt idx="3527">
                  <c:v>13.848929999999999</c:v>
                </c:pt>
                <c:pt idx="3528">
                  <c:v>6.5426700000000002</c:v>
                </c:pt>
                <c:pt idx="3529">
                  <c:v>0</c:v>
                </c:pt>
                <c:pt idx="3530">
                  <c:v>9.9092800000000008</c:v>
                </c:pt>
                <c:pt idx="3531">
                  <c:v>13.80889</c:v>
                </c:pt>
                <c:pt idx="3532">
                  <c:v>25.05217</c:v>
                </c:pt>
                <c:pt idx="3533">
                  <c:v>85.759789999999995</c:v>
                </c:pt>
                <c:pt idx="3534">
                  <c:v>286.78059999999999</c:v>
                </c:pt>
                <c:pt idx="3535">
                  <c:v>58.046280000000003</c:v>
                </c:pt>
                <c:pt idx="3536">
                  <c:v>35.243549999999999</c:v>
                </c:pt>
                <c:pt idx="3537">
                  <c:v>60.043329999999997</c:v>
                </c:pt>
                <c:pt idx="3538">
                  <c:v>48.562449999999998</c:v>
                </c:pt>
                <c:pt idx="3539">
                  <c:v>33.237389999999998</c:v>
                </c:pt>
                <c:pt idx="3540">
                  <c:v>23.078610000000001</c:v>
                </c:pt>
                <c:pt idx="3541">
                  <c:v>71.390900000000002</c:v>
                </c:pt>
                <c:pt idx="3542">
                  <c:v>45.364370000000001</c:v>
                </c:pt>
                <c:pt idx="3543">
                  <c:v>80.943539999999999</c:v>
                </c:pt>
                <c:pt idx="3544">
                  <c:v>41.358800000000002</c:v>
                </c:pt>
                <c:pt idx="3545">
                  <c:v>37.803379999999997</c:v>
                </c:pt>
                <c:pt idx="3546">
                  <c:v>26.26266</c:v>
                </c:pt>
                <c:pt idx="3547">
                  <c:v>42.551960000000001</c:v>
                </c:pt>
                <c:pt idx="3548">
                  <c:v>6.7191400000000003</c:v>
                </c:pt>
                <c:pt idx="3549">
                  <c:v>11.80804</c:v>
                </c:pt>
                <c:pt idx="3550">
                  <c:v>14.699020000000001</c:v>
                </c:pt>
                <c:pt idx="3551">
                  <c:v>13.72607</c:v>
                </c:pt>
                <c:pt idx="3552">
                  <c:v>12.375730000000001</c:v>
                </c:pt>
                <c:pt idx="3553">
                  <c:v>9.5255600000000005</c:v>
                </c:pt>
                <c:pt idx="3554">
                  <c:v>30.043389999999999</c:v>
                </c:pt>
                <c:pt idx="3555">
                  <c:v>12.4445</c:v>
                </c:pt>
                <c:pt idx="3556">
                  <c:v>23.030280000000001</c:v>
                </c:pt>
                <c:pt idx="3557">
                  <c:v>70.650049999999993</c:v>
                </c:pt>
                <c:pt idx="3558">
                  <c:v>152.62620000000001</c:v>
                </c:pt>
                <c:pt idx="3559">
                  <c:v>61.470280000000002</c:v>
                </c:pt>
                <c:pt idx="3560">
                  <c:v>13.280939999999999</c:v>
                </c:pt>
                <c:pt idx="3561">
                  <c:v>33.91422</c:v>
                </c:pt>
                <c:pt idx="3562">
                  <c:v>66.954890000000006</c:v>
                </c:pt>
                <c:pt idx="3563">
                  <c:v>69.398219999999995</c:v>
                </c:pt>
                <c:pt idx="3564">
                  <c:v>69.462109999999996</c:v>
                </c:pt>
                <c:pt idx="3565">
                  <c:v>50.380890000000001</c:v>
                </c:pt>
                <c:pt idx="3566">
                  <c:v>18.36411</c:v>
                </c:pt>
                <c:pt idx="3567">
                  <c:v>60.715940000000003</c:v>
                </c:pt>
                <c:pt idx="3568">
                  <c:v>67.922330000000002</c:v>
                </c:pt>
                <c:pt idx="3569">
                  <c:v>36.764220000000002</c:v>
                </c:pt>
                <c:pt idx="3570">
                  <c:v>28.60839</c:v>
                </c:pt>
                <c:pt idx="3571">
                  <c:v>36.446669999999997</c:v>
                </c:pt>
                <c:pt idx="3572">
                  <c:v>10.18539</c:v>
                </c:pt>
                <c:pt idx="3573">
                  <c:v>6.9253900000000002</c:v>
                </c:pt>
                <c:pt idx="3574">
                  <c:v>11.4</c:v>
                </c:pt>
                <c:pt idx="3575">
                  <c:v>14.65856</c:v>
                </c:pt>
                <c:pt idx="3576">
                  <c:v>8.0629299999999997</c:v>
                </c:pt>
                <c:pt idx="3577">
                  <c:v>9.7381100000000007</c:v>
                </c:pt>
                <c:pt idx="3578">
                  <c:v>7.7694999999999999</c:v>
                </c:pt>
                <c:pt idx="3579">
                  <c:v>6.3903299999999996</c:v>
                </c:pt>
                <c:pt idx="3580">
                  <c:v>6.8654400000000004</c:v>
                </c:pt>
                <c:pt idx="3581">
                  <c:v>9.7597199999999997</c:v>
                </c:pt>
                <c:pt idx="3582">
                  <c:v>11.631779999999999</c:v>
                </c:pt>
                <c:pt idx="3583">
                  <c:v>14.911390000000001</c:v>
                </c:pt>
                <c:pt idx="3584">
                  <c:v>4.5023299999999997</c:v>
                </c:pt>
                <c:pt idx="3585">
                  <c:v>6.7391699999999997</c:v>
                </c:pt>
                <c:pt idx="3586">
                  <c:v>11.599</c:v>
                </c:pt>
                <c:pt idx="3587">
                  <c:v>3.6201099999999999</c:v>
                </c:pt>
                <c:pt idx="3588">
                  <c:v>25.701560000000001</c:v>
                </c:pt>
                <c:pt idx="3589">
                  <c:v>17.137830000000001</c:v>
                </c:pt>
                <c:pt idx="3590">
                  <c:v>5.02311</c:v>
                </c:pt>
                <c:pt idx="3591">
                  <c:v>1.7495000000000001</c:v>
                </c:pt>
                <c:pt idx="3592">
                  <c:v>6.4394499999999999</c:v>
                </c:pt>
                <c:pt idx="3593">
                  <c:v>6.5768899999999997</c:v>
                </c:pt>
                <c:pt idx="3594">
                  <c:v>6.9176099999999998</c:v>
                </c:pt>
                <c:pt idx="3595">
                  <c:v>2.72017</c:v>
                </c:pt>
                <c:pt idx="3596">
                  <c:v>10.36678</c:v>
                </c:pt>
                <c:pt idx="3597">
                  <c:v>37.228560000000002</c:v>
                </c:pt>
                <c:pt idx="3598">
                  <c:v>18.873280000000001</c:v>
                </c:pt>
                <c:pt idx="3599">
                  <c:v>33.068829999999998</c:v>
                </c:pt>
                <c:pt idx="3600">
                  <c:v>24.36787</c:v>
                </c:pt>
                <c:pt idx="3601">
                  <c:v>18.174949999999999</c:v>
                </c:pt>
                <c:pt idx="3602">
                  <c:v>9.2072800000000008</c:v>
                </c:pt>
                <c:pt idx="3603">
                  <c:v>5.2234400000000001</c:v>
                </c:pt>
                <c:pt idx="3604">
                  <c:v>12.57128</c:v>
                </c:pt>
                <c:pt idx="3605">
                  <c:v>50.539169999999999</c:v>
                </c:pt>
                <c:pt idx="3606">
                  <c:v>71.878659999999996</c:v>
                </c:pt>
                <c:pt idx="3607">
                  <c:v>32.920780000000001</c:v>
                </c:pt>
                <c:pt idx="3608">
                  <c:v>15.247389999999999</c:v>
                </c:pt>
                <c:pt idx="3609">
                  <c:v>10.247170000000001</c:v>
                </c:pt>
                <c:pt idx="3610">
                  <c:v>8.6715</c:v>
                </c:pt>
                <c:pt idx="3611">
                  <c:v>3.8642799999999999</c:v>
                </c:pt>
                <c:pt idx="3612">
                  <c:v>11.537280000000001</c:v>
                </c:pt>
                <c:pt idx="3613">
                  <c:v>13.546889999999999</c:v>
                </c:pt>
                <c:pt idx="3614">
                  <c:v>6.3099499999999997</c:v>
                </c:pt>
                <c:pt idx="3615">
                  <c:v>13.93783</c:v>
                </c:pt>
                <c:pt idx="3616">
                  <c:v>4.3411099999999996</c:v>
                </c:pt>
                <c:pt idx="3617">
                  <c:v>11.405720000000001</c:v>
                </c:pt>
                <c:pt idx="3618">
                  <c:v>12.932499999999999</c:v>
                </c:pt>
                <c:pt idx="3619">
                  <c:v>14.17083</c:v>
                </c:pt>
                <c:pt idx="3620">
                  <c:v>8.9613300000000002</c:v>
                </c:pt>
                <c:pt idx="3621">
                  <c:v>41.557160000000003</c:v>
                </c:pt>
                <c:pt idx="3622">
                  <c:v>10.811</c:v>
                </c:pt>
                <c:pt idx="3623">
                  <c:v>11.356780000000001</c:v>
                </c:pt>
                <c:pt idx="3624">
                  <c:v>6.9298000000000002</c:v>
                </c:pt>
                <c:pt idx="3625">
                  <c:v>5.5357799999999999</c:v>
                </c:pt>
                <c:pt idx="3626">
                  <c:v>3.3290000000000002</c:v>
                </c:pt>
                <c:pt idx="3627">
                  <c:v>8.1994399999999992</c:v>
                </c:pt>
                <c:pt idx="3628">
                  <c:v>42.249279999999999</c:v>
                </c:pt>
                <c:pt idx="3629">
                  <c:v>126.3181</c:v>
                </c:pt>
                <c:pt idx="3630">
                  <c:v>454.36110000000002</c:v>
                </c:pt>
                <c:pt idx="3631">
                  <c:v>145.95050000000001</c:v>
                </c:pt>
                <c:pt idx="3632">
                  <c:v>75.219049999999996</c:v>
                </c:pt>
                <c:pt idx="3633">
                  <c:v>18.91544</c:v>
                </c:pt>
                <c:pt idx="3634">
                  <c:v>10.134449999999999</c:v>
                </c:pt>
                <c:pt idx="3635">
                  <c:v>8.4352199999999993</c:v>
                </c:pt>
                <c:pt idx="3636">
                  <c:v>8.13706</c:v>
                </c:pt>
                <c:pt idx="3637">
                  <c:v>15.32267</c:v>
                </c:pt>
                <c:pt idx="3638">
                  <c:v>9.1245600000000007</c:v>
                </c:pt>
                <c:pt idx="3639">
                  <c:v>10.766920000000001</c:v>
                </c:pt>
                <c:pt idx="3640">
                  <c:v>20.16667</c:v>
                </c:pt>
                <c:pt idx="3641">
                  <c:v>16.643830000000001</c:v>
                </c:pt>
                <c:pt idx="3642">
                  <c:v>13.389609999999999</c:v>
                </c:pt>
                <c:pt idx="3643">
                  <c:v>16.968720000000001</c:v>
                </c:pt>
                <c:pt idx="3644">
                  <c:v>6.9493299999999998</c:v>
                </c:pt>
                <c:pt idx="3645">
                  <c:v>11.077500000000001</c:v>
                </c:pt>
                <c:pt idx="3646">
                  <c:v>12.557829999999999</c:v>
                </c:pt>
                <c:pt idx="3647">
                  <c:v>6.9067800000000004</c:v>
                </c:pt>
                <c:pt idx="3648">
                  <c:v>22.083929999999999</c:v>
                </c:pt>
                <c:pt idx="3649">
                  <c:v>7.3130600000000001</c:v>
                </c:pt>
                <c:pt idx="3650">
                  <c:v>1.97367</c:v>
                </c:pt>
                <c:pt idx="3651">
                  <c:v>7.3182</c:v>
                </c:pt>
                <c:pt idx="3652">
                  <c:v>0</c:v>
                </c:pt>
                <c:pt idx="3653">
                  <c:v>3.0281699999999998</c:v>
                </c:pt>
                <c:pt idx="3654">
                  <c:v>0</c:v>
                </c:pt>
                <c:pt idx="3655">
                  <c:v>4.0638300000000003</c:v>
                </c:pt>
                <c:pt idx="3656">
                  <c:v>6.3393899999999999</c:v>
                </c:pt>
                <c:pt idx="3657">
                  <c:v>17.942830000000001</c:v>
                </c:pt>
                <c:pt idx="3658">
                  <c:v>13.869669999999999</c:v>
                </c:pt>
                <c:pt idx="3659">
                  <c:v>8.8629999999999995</c:v>
                </c:pt>
                <c:pt idx="3660">
                  <c:v>16.05078</c:v>
                </c:pt>
                <c:pt idx="3661">
                  <c:v>3.3311099999999998</c:v>
                </c:pt>
                <c:pt idx="3662">
                  <c:v>11.651669999999999</c:v>
                </c:pt>
                <c:pt idx="3663">
                  <c:v>12.637560000000001</c:v>
                </c:pt>
                <c:pt idx="3664">
                  <c:v>17.77694</c:v>
                </c:pt>
                <c:pt idx="3665">
                  <c:v>11.6005</c:v>
                </c:pt>
                <c:pt idx="3666">
                  <c:v>16.178059999999999</c:v>
                </c:pt>
                <c:pt idx="3667">
                  <c:v>11.97472</c:v>
                </c:pt>
                <c:pt idx="3668">
                  <c:v>16.267669999999999</c:v>
                </c:pt>
                <c:pt idx="3669">
                  <c:v>13.171110000000001</c:v>
                </c:pt>
                <c:pt idx="3670">
                  <c:v>9.8037799999999997</c:v>
                </c:pt>
                <c:pt idx="3671">
                  <c:v>4.4714499999999999</c:v>
                </c:pt>
                <c:pt idx="3672">
                  <c:v>3.8213300000000001</c:v>
                </c:pt>
                <c:pt idx="3673">
                  <c:v>4.0667200000000001</c:v>
                </c:pt>
                <c:pt idx="3674">
                  <c:v>9.9207199999999993</c:v>
                </c:pt>
                <c:pt idx="3675">
                  <c:v>5.2228899999999996</c:v>
                </c:pt>
                <c:pt idx="3676">
                  <c:v>14.12139</c:v>
                </c:pt>
                <c:pt idx="3677">
                  <c:v>18.651060000000001</c:v>
                </c:pt>
                <c:pt idx="3678">
                  <c:v>13.19661</c:v>
                </c:pt>
                <c:pt idx="3679">
                  <c:v>15.21322</c:v>
                </c:pt>
                <c:pt idx="3680">
                  <c:v>6.5970599999999999</c:v>
                </c:pt>
                <c:pt idx="3681">
                  <c:v>13.638439999999999</c:v>
                </c:pt>
                <c:pt idx="3682">
                  <c:v>16.69567</c:v>
                </c:pt>
                <c:pt idx="3683">
                  <c:v>13.65333</c:v>
                </c:pt>
                <c:pt idx="3684">
                  <c:v>14.01233</c:v>
                </c:pt>
                <c:pt idx="3685">
                  <c:v>12.04989</c:v>
                </c:pt>
                <c:pt idx="3686">
                  <c:v>12.634779999999999</c:v>
                </c:pt>
                <c:pt idx="3687">
                  <c:v>8.5970600000000008</c:v>
                </c:pt>
                <c:pt idx="3688">
                  <c:v>12.706720000000001</c:v>
                </c:pt>
                <c:pt idx="3689">
                  <c:v>14.5525</c:v>
                </c:pt>
                <c:pt idx="3690">
                  <c:v>10.28989</c:v>
                </c:pt>
                <c:pt idx="3691">
                  <c:v>13.641</c:v>
                </c:pt>
                <c:pt idx="3692">
                  <c:v>8.6477799999999991</c:v>
                </c:pt>
                <c:pt idx="3693">
                  <c:v>3.5722200000000002</c:v>
                </c:pt>
                <c:pt idx="3694">
                  <c:v>8.5151699999999995</c:v>
                </c:pt>
                <c:pt idx="3695">
                  <c:v>7.3741099999999999</c:v>
                </c:pt>
                <c:pt idx="3696">
                  <c:v>14.07253</c:v>
                </c:pt>
                <c:pt idx="3697">
                  <c:v>7.0175000000000001</c:v>
                </c:pt>
                <c:pt idx="3698">
                  <c:v>4.9934399999999997</c:v>
                </c:pt>
                <c:pt idx="3699">
                  <c:v>5.1623900000000003</c:v>
                </c:pt>
                <c:pt idx="3700">
                  <c:v>1.5107200000000001</c:v>
                </c:pt>
                <c:pt idx="3701">
                  <c:v>8.4169499999999999</c:v>
                </c:pt>
                <c:pt idx="3702">
                  <c:v>4.8511699999999998</c:v>
                </c:pt>
                <c:pt idx="3703">
                  <c:v>3.7517800000000001</c:v>
                </c:pt>
                <c:pt idx="3704">
                  <c:v>37.563780000000001</c:v>
                </c:pt>
                <c:pt idx="3705">
                  <c:v>6.4735500000000004</c:v>
                </c:pt>
                <c:pt idx="3706">
                  <c:v>15.6065</c:v>
                </c:pt>
                <c:pt idx="3707">
                  <c:v>24.947669999999999</c:v>
                </c:pt>
                <c:pt idx="3708">
                  <c:v>15.018940000000001</c:v>
                </c:pt>
                <c:pt idx="3709">
                  <c:v>6.4916700000000001</c:v>
                </c:pt>
                <c:pt idx="3710">
                  <c:v>9.0442800000000005</c:v>
                </c:pt>
                <c:pt idx="3711">
                  <c:v>14.05283</c:v>
                </c:pt>
                <c:pt idx="3712">
                  <c:v>13.030329999999999</c:v>
                </c:pt>
                <c:pt idx="3713">
                  <c:v>15.48922</c:v>
                </c:pt>
                <c:pt idx="3714">
                  <c:v>15.81011</c:v>
                </c:pt>
                <c:pt idx="3715">
                  <c:v>12.55878</c:v>
                </c:pt>
                <c:pt idx="3716">
                  <c:v>11.862780000000001</c:v>
                </c:pt>
                <c:pt idx="3717">
                  <c:v>14.55728</c:v>
                </c:pt>
                <c:pt idx="3718">
                  <c:v>15.08639</c:v>
                </c:pt>
                <c:pt idx="3719">
                  <c:v>19.54261</c:v>
                </c:pt>
                <c:pt idx="3720">
                  <c:v>19.918530000000001</c:v>
                </c:pt>
                <c:pt idx="3721">
                  <c:v>21.716950000000001</c:v>
                </c:pt>
                <c:pt idx="3722">
                  <c:v>13.57128</c:v>
                </c:pt>
                <c:pt idx="3723">
                  <c:v>18.69867</c:v>
                </c:pt>
                <c:pt idx="3724">
                  <c:v>22.69406</c:v>
                </c:pt>
                <c:pt idx="3725">
                  <c:v>6.2417800000000003</c:v>
                </c:pt>
                <c:pt idx="3726">
                  <c:v>13.07705</c:v>
                </c:pt>
                <c:pt idx="3727">
                  <c:v>9.6866099999999999</c:v>
                </c:pt>
                <c:pt idx="3728">
                  <c:v>6.0142800000000003</c:v>
                </c:pt>
                <c:pt idx="3729">
                  <c:v>9.3488900000000008</c:v>
                </c:pt>
                <c:pt idx="3730">
                  <c:v>15.819279999999999</c:v>
                </c:pt>
                <c:pt idx="3731">
                  <c:v>16.965610000000002</c:v>
                </c:pt>
                <c:pt idx="3732">
                  <c:v>12.663779999999999</c:v>
                </c:pt>
                <c:pt idx="3733">
                  <c:v>14.011939999999999</c:v>
                </c:pt>
                <c:pt idx="3734">
                  <c:v>8.1064500000000006</c:v>
                </c:pt>
                <c:pt idx="3735">
                  <c:v>12.684060000000001</c:v>
                </c:pt>
                <c:pt idx="3736">
                  <c:v>7.95845</c:v>
                </c:pt>
                <c:pt idx="3737">
                  <c:v>10.702220000000001</c:v>
                </c:pt>
                <c:pt idx="3738">
                  <c:v>16.902670000000001</c:v>
                </c:pt>
                <c:pt idx="3739">
                  <c:v>12.08494</c:v>
                </c:pt>
                <c:pt idx="3740">
                  <c:v>14.680059999999999</c:v>
                </c:pt>
                <c:pt idx="3741">
                  <c:v>13.388719999999999</c:v>
                </c:pt>
                <c:pt idx="3742">
                  <c:v>12.34633</c:v>
                </c:pt>
                <c:pt idx="3743">
                  <c:v>15.49095</c:v>
                </c:pt>
                <c:pt idx="3744">
                  <c:v>10.21102</c:v>
                </c:pt>
                <c:pt idx="3745">
                  <c:v>13.211460000000001</c:v>
                </c:pt>
                <c:pt idx="3746">
                  <c:v>21.42679</c:v>
                </c:pt>
                <c:pt idx="3747">
                  <c:v>11.11693</c:v>
                </c:pt>
                <c:pt idx="3748">
                  <c:v>16.643509999999999</c:v>
                </c:pt>
                <c:pt idx="3749">
                  <c:v>13.21064</c:v>
                </c:pt>
                <c:pt idx="3750">
                  <c:v>13.830159999999999</c:v>
                </c:pt>
                <c:pt idx="3751">
                  <c:v>10.191560000000001</c:v>
                </c:pt>
                <c:pt idx="3752">
                  <c:v>15.20241</c:v>
                </c:pt>
                <c:pt idx="3753">
                  <c:v>13.15701</c:v>
                </c:pt>
                <c:pt idx="3754">
                  <c:v>15.514720000000001</c:v>
                </c:pt>
                <c:pt idx="3755">
                  <c:v>5.1968699999999997</c:v>
                </c:pt>
                <c:pt idx="3756">
                  <c:v>10.71407</c:v>
                </c:pt>
                <c:pt idx="3757">
                  <c:v>12.541679999999999</c:v>
                </c:pt>
                <c:pt idx="3758">
                  <c:v>12.6104</c:v>
                </c:pt>
                <c:pt idx="3759">
                  <c:v>2.7257400000000001</c:v>
                </c:pt>
                <c:pt idx="3760">
                  <c:v>10.09328</c:v>
                </c:pt>
                <c:pt idx="3761">
                  <c:v>3.0655600000000001</c:v>
                </c:pt>
                <c:pt idx="3762">
                  <c:v>6.0037399999999996</c:v>
                </c:pt>
                <c:pt idx="3763">
                  <c:v>0</c:v>
                </c:pt>
                <c:pt idx="3764">
                  <c:v>0.59614</c:v>
                </c:pt>
                <c:pt idx="3765">
                  <c:v>1.79962</c:v>
                </c:pt>
                <c:pt idx="3766">
                  <c:v>4.77935</c:v>
                </c:pt>
                <c:pt idx="3767">
                  <c:v>2.2438699999999998</c:v>
                </c:pt>
                <c:pt idx="3768">
                  <c:v>0</c:v>
                </c:pt>
                <c:pt idx="3769">
                  <c:v>3.0452599999999999</c:v>
                </c:pt>
                <c:pt idx="3770">
                  <c:v>1.93909</c:v>
                </c:pt>
                <c:pt idx="3771">
                  <c:v>5.0389699999999999</c:v>
                </c:pt>
                <c:pt idx="3772">
                  <c:v>2.6644000000000001</c:v>
                </c:pt>
                <c:pt idx="3773">
                  <c:v>5.2437300000000002</c:v>
                </c:pt>
                <c:pt idx="3774">
                  <c:v>0.63736000000000004</c:v>
                </c:pt>
                <c:pt idx="3775">
                  <c:v>5.8132299999999999</c:v>
                </c:pt>
                <c:pt idx="3776">
                  <c:v>0</c:v>
                </c:pt>
                <c:pt idx="3777">
                  <c:v>4.6902999999999997</c:v>
                </c:pt>
                <c:pt idx="3778">
                  <c:v>2.63158</c:v>
                </c:pt>
                <c:pt idx="3779">
                  <c:v>3.0821999999999998</c:v>
                </c:pt>
                <c:pt idx="3780">
                  <c:v>7.7255200000000004</c:v>
                </c:pt>
                <c:pt idx="3781">
                  <c:v>5.3318300000000001</c:v>
                </c:pt>
                <c:pt idx="3782">
                  <c:v>7.4967100000000002</c:v>
                </c:pt>
                <c:pt idx="3783">
                  <c:v>17.308879999999998</c:v>
                </c:pt>
                <c:pt idx="3784">
                  <c:v>4.5892900000000001</c:v>
                </c:pt>
                <c:pt idx="3785">
                  <c:v>9.1738099999999996</c:v>
                </c:pt>
                <c:pt idx="3786">
                  <c:v>3.9840499999999999</c:v>
                </c:pt>
                <c:pt idx="3787">
                  <c:v>5.0066199999999998</c:v>
                </c:pt>
                <c:pt idx="3788">
                  <c:v>2.39466</c:v>
                </c:pt>
                <c:pt idx="3789">
                  <c:v>8.1072399999999991</c:v>
                </c:pt>
                <c:pt idx="3790">
                  <c:v>6.8444900000000004</c:v>
                </c:pt>
                <c:pt idx="3791">
                  <c:v>9.58291</c:v>
                </c:pt>
                <c:pt idx="3792">
                  <c:v>7.5206299999999997</c:v>
                </c:pt>
                <c:pt idx="3793">
                  <c:v>8.5367200000000008</c:v>
                </c:pt>
                <c:pt idx="3794">
                  <c:v>11.43552</c:v>
                </c:pt>
                <c:pt idx="3795">
                  <c:v>8.4142799999999998</c:v>
                </c:pt>
                <c:pt idx="3796">
                  <c:v>9.2460000000000004</c:v>
                </c:pt>
                <c:pt idx="3797">
                  <c:v>3.83785</c:v>
                </c:pt>
                <c:pt idx="3798">
                  <c:v>21.96463</c:v>
                </c:pt>
                <c:pt idx="3799">
                  <c:v>19.732320000000001</c:v>
                </c:pt>
                <c:pt idx="3800">
                  <c:v>40.083680000000001</c:v>
                </c:pt>
                <c:pt idx="3801">
                  <c:v>28.837779999999999</c:v>
                </c:pt>
                <c:pt idx="3802">
                  <c:v>39.079590000000003</c:v>
                </c:pt>
                <c:pt idx="3803">
                  <c:v>33.606349999999999</c:v>
                </c:pt>
                <c:pt idx="3804">
                  <c:v>28.142410000000002</c:v>
                </c:pt>
                <c:pt idx="3805">
                  <c:v>30.69566</c:v>
                </c:pt>
                <c:pt idx="3806">
                  <c:v>43.351379999999999</c:v>
                </c:pt>
                <c:pt idx="3807">
                  <c:v>29.48057</c:v>
                </c:pt>
                <c:pt idx="3808">
                  <c:v>44.277540000000002</c:v>
                </c:pt>
                <c:pt idx="3809">
                  <c:v>24.52205</c:v>
                </c:pt>
                <c:pt idx="3810">
                  <c:v>26.08783</c:v>
                </c:pt>
                <c:pt idx="3811">
                  <c:v>44.766300000000001</c:v>
                </c:pt>
                <c:pt idx="3812">
                  <c:v>20.543990000000001</c:v>
                </c:pt>
                <c:pt idx="3813">
                  <c:v>15.949299999999999</c:v>
                </c:pt>
                <c:pt idx="3814">
                  <c:v>15.257669999999999</c:v>
                </c:pt>
                <c:pt idx="3815">
                  <c:v>15.96082</c:v>
                </c:pt>
                <c:pt idx="3816">
                  <c:v>7.5134299999999996</c:v>
                </c:pt>
                <c:pt idx="3817">
                  <c:v>22.476780000000002</c:v>
                </c:pt>
                <c:pt idx="3818">
                  <c:v>18.925370000000001</c:v>
                </c:pt>
                <c:pt idx="3819">
                  <c:v>9.6862300000000001</c:v>
                </c:pt>
                <c:pt idx="3820">
                  <c:v>10.048959999999999</c:v>
                </c:pt>
                <c:pt idx="3821">
                  <c:v>234.98759999999999</c:v>
                </c:pt>
                <c:pt idx="3822">
                  <c:v>321.78320000000002</c:v>
                </c:pt>
                <c:pt idx="3823">
                  <c:v>55.547080000000001</c:v>
                </c:pt>
                <c:pt idx="3824">
                  <c:v>37.112180000000002</c:v>
                </c:pt>
                <c:pt idx="3825">
                  <c:v>16.656479999999998</c:v>
                </c:pt>
                <c:pt idx="3826">
                  <c:v>20.6082</c:v>
                </c:pt>
                <c:pt idx="3827">
                  <c:v>16.056799999999999</c:v>
                </c:pt>
                <c:pt idx="3828">
                  <c:v>14.0181</c:v>
                </c:pt>
                <c:pt idx="3829">
                  <c:v>16.820409999999999</c:v>
                </c:pt>
                <c:pt idx="3830">
                  <c:v>11.221299999999999</c:v>
                </c:pt>
                <c:pt idx="3831">
                  <c:v>14.52106</c:v>
                </c:pt>
                <c:pt idx="3832">
                  <c:v>12.47749</c:v>
                </c:pt>
                <c:pt idx="3833">
                  <c:v>6.9428700000000001</c:v>
                </c:pt>
                <c:pt idx="3834">
                  <c:v>12.42277</c:v>
                </c:pt>
                <c:pt idx="3835">
                  <c:v>6.9749499999999998</c:v>
                </c:pt>
                <c:pt idx="3836">
                  <c:v>16.383369999999999</c:v>
                </c:pt>
                <c:pt idx="3837">
                  <c:v>11.12121</c:v>
                </c:pt>
                <c:pt idx="3838">
                  <c:v>4.27475</c:v>
                </c:pt>
                <c:pt idx="3839">
                  <c:v>6.5850200000000001</c:v>
                </c:pt>
                <c:pt idx="3840">
                  <c:v>17.186050000000002</c:v>
                </c:pt>
                <c:pt idx="3841">
                  <c:v>3.6959300000000002</c:v>
                </c:pt>
                <c:pt idx="3842">
                  <c:v>5.6218199999999996</c:v>
                </c:pt>
                <c:pt idx="3843">
                  <c:v>4.1893599999999998</c:v>
                </c:pt>
                <c:pt idx="3844">
                  <c:v>4.7267799999999998</c:v>
                </c:pt>
                <c:pt idx="3845">
                  <c:v>4.29291</c:v>
                </c:pt>
                <c:pt idx="3846">
                  <c:v>4.0134699999999999</c:v>
                </c:pt>
                <c:pt idx="3847">
                  <c:v>0</c:v>
                </c:pt>
                <c:pt idx="3848">
                  <c:v>4.4438199999999997</c:v>
                </c:pt>
                <c:pt idx="3849">
                  <c:v>0</c:v>
                </c:pt>
                <c:pt idx="3850">
                  <c:v>9.9020299999999999</c:v>
                </c:pt>
                <c:pt idx="3851">
                  <c:v>14.86007</c:v>
                </c:pt>
                <c:pt idx="3852">
                  <c:v>23.110969999999998</c:v>
                </c:pt>
                <c:pt idx="3853">
                  <c:v>24.330950000000001</c:v>
                </c:pt>
                <c:pt idx="3854">
                  <c:v>28.630230000000001</c:v>
                </c:pt>
                <c:pt idx="3855">
                  <c:v>23.381879999999999</c:v>
                </c:pt>
                <c:pt idx="3856">
                  <c:v>35.564309999999999</c:v>
                </c:pt>
                <c:pt idx="3857">
                  <c:v>30.788969999999999</c:v>
                </c:pt>
                <c:pt idx="3858">
                  <c:v>26.177980000000002</c:v>
                </c:pt>
                <c:pt idx="3859">
                  <c:v>24.51924</c:v>
                </c:pt>
                <c:pt idx="3860">
                  <c:v>17.58135</c:v>
                </c:pt>
                <c:pt idx="3861">
                  <c:v>17.828119999999998</c:v>
                </c:pt>
                <c:pt idx="3862">
                  <c:v>11.951739999999999</c:v>
                </c:pt>
                <c:pt idx="3863">
                  <c:v>10.340669999999999</c:v>
                </c:pt>
                <c:pt idx="3864">
                  <c:v>5.1541199999999998</c:v>
                </c:pt>
                <c:pt idx="3865">
                  <c:v>1.73421</c:v>
                </c:pt>
                <c:pt idx="3866">
                  <c:v>8.9264500000000009</c:v>
                </c:pt>
                <c:pt idx="3867">
                  <c:v>8.1496300000000002</c:v>
                </c:pt>
                <c:pt idx="3868">
                  <c:v>15.276350000000001</c:v>
                </c:pt>
                <c:pt idx="3869">
                  <c:v>11.21762</c:v>
                </c:pt>
                <c:pt idx="3870">
                  <c:v>32.968420000000002</c:v>
                </c:pt>
                <c:pt idx="3871">
                  <c:v>12.04448</c:v>
                </c:pt>
                <c:pt idx="3872">
                  <c:v>10.467219999999999</c:v>
                </c:pt>
                <c:pt idx="3873">
                  <c:v>31.514410000000002</c:v>
                </c:pt>
                <c:pt idx="3874">
                  <c:v>35.181330000000003</c:v>
                </c:pt>
                <c:pt idx="3875">
                  <c:v>75.193119999999993</c:v>
                </c:pt>
                <c:pt idx="3876">
                  <c:v>53.290239999999997</c:v>
                </c:pt>
                <c:pt idx="3877">
                  <c:v>67.769549999999995</c:v>
                </c:pt>
                <c:pt idx="3878">
                  <c:v>31.258089999999999</c:v>
                </c:pt>
                <c:pt idx="3879">
                  <c:v>39.242780000000003</c:v>
                </c:pt>
                <c:pt idx="3880">
                  <c:v>60.206069999999997</c:v>
                </c:pt>
                <c:pt idx="3881">
                  <c:v>62.620519999999999</c:v>
                </c:pt>
                <c:pt idx="3882">
                  <c:v>56.805639999999997</c:v>
                </c:pt>
                <c:pt idx="3883">
                  <c:v>13.41578</c:v>
                </c:pt>
                <c:pt idx="3884">
                  <c:v>25.139970000000002</c:v>
                </c:pt>
                <c:pt idx="3885">
                  <c:v>25.488880000000002</c:v>
                </c:pt>
                <c:pt idx="3886">
                  <c:v>11.96777</c:v>
                </c:pt>
                <c:pt idx="3887">
                  <c:v>21.116489999999999</c:v>
                </c:pt>
                <c:pt idx="3888">
                  <c:v>0</c:v>
                </c:pt>
                <c:pt idx="3889">
                  <c:v>11.198869999999999</c:v>
                </c:pt>
                <c:pt idx="3890">
                  <c:v>22.70411</c:v>
                </c:pt>
                <c:pt idx="3891">
                  <c:v>5.7171099999999999</c:v>
                </c:pt>
                <c:pt idx="3892">
                  <c:v>5.5712799999999998</c:v>
                </c:pt>
                <c:pt idx="3893">
                  <c:v>32.543669999999999</c:v>
                </c:pt>
                <c:pt idx="3894">
                  <c:v>26.836110000000001</c:v>
                </c:pt>
                <c:pt idx="3895">
                  <c:v>66.076499999999996</c:v>
                </c:pt>
                <c:pt idx="3896">
                  <c:v>55.326779999999999</c:v>
                </c:pt>
                <c:pt idx="3897">
                  <c:v>31.73198</c:v>
                </c:pt>
                <c:pt idx="3898">
                  <c:v>54.47824</c:v>
                </c:pt>
                <c:pt idx="3899">
                  <c:v>40.650509999999997</c:v>
                </c:pt>
                <c:pt idx="3900">
                  <c:v>45.554549999999999</c:v>
                </c:pt>
                <c:pt idx="3901">
                  <c:v>86.891949999999994</c:v>
                </c:pt>
                <c:pt idx="3902">
                  <c:v>48.57123</c:v>
                </c:pt>
                <c:pt idx="3903">
                  <c:v>51.422469999999997</c:v>
                </c:pt>
                <c:pt idx="3904">
                  <c:v>41.829810000000002</c:v>
                </c:pt>
                <c:pt idx="3905">
                  <c:v>36.093319999999999</c:v>
                </c:pt>
                <c:pt idx="3906">
                  <c:v>32.379049999999999</c:v>
                </c:pt>
                <c:pt idx="3907">
                  <c:v>27.587109999999999</c:v>
                </c:pt>
                <c:pt idx="3908">
                  <c:v>15.97606</c:v>
                </c:pt>
                <c:pt idx="3909">
                  <c:v>21.105609999999999</c:v>
                </c:pt>
                <c:pt idx="3910">
                  <c:v>19.3325</c:v>
                </c:pt>
                <c:pt idx="3911">
                  <c:v>23.614560000000001</c:v>
                </c:pt>
                <c:pt idx="3912">
                  <c:v>22.820930000000001</c:v>
                </c:pt>
                <c:pt idx="3913">
                  <c:v>13.9785</c:v>
                </c:pt>
                <c:pt idx="3914">
                  <c:v>9.5744500000000006</c:v>
                </c:pt>
                <c:pt idx="3915">
                  <c:v>8.6101100000000006</c:v>
                </c:pt>
                <c:pt idx="3916">
                  <c:v>3.2947199999999999</c:v>
                </c:pt>
                <c:pt idx="3917">
                  <c:v>10.981780000000001</c:v>
                </c:pt>
                <c:pt idx="3918">
                  <c:v>7.4996700000000001</c:v>
                </c:pt>
                <c:pt idx="3919">
                  <c:v>9.0123300000000004</c:v>
                </c:pt>
                <c:pt idx="3920">
                  <c:v>5.1181700000000001</c:v>
                </c:pt>
                <c:pt idx="3921">
                  <c:v>3.0694499999999998</c:v>
                </c:pt>
                <c:pt idx="3922">
                  <c:v>8.6517800000000005</c:v>
                </c:pt>
                <c:pt idx="3923">
                  <c:v>15.498670000000001</c:v>
                </c:pt>
                <c:pt idx="3924">
                  <c:v>6.3976699999999997</c:v>
                </c:pt>
                <c:pt idx="3925">
                  <c:v>21.147780000000001</c:v>
                </c:pt>
                <c:pt idx="3926">
                  <c:v>17.033719999999999</c:v>
                </c:pt>
                <c:pt idx="3927">
                  <c:v>13.95195</c:v>
                </c:pt>
                <c:pt idx="3928">
                  <c:v>17.147220000000001</c:v>
                </c:pt>
                <c:pt idx="3929">
                  <c:v>25.863949999999999</c:v>
                </c:pt>
                <c:pt idx="3930">
                  <c:v>25.00778</c:v>
                </c:pt>
                <c:pt idx="3931">
                  <c:v>26.716000000000001</c:v>
                </c:pt>
                <c:pt idx="3932">
                  <c:v>21.386780000000002</c:v>
                </c:pt>
                <c:pt idx="3933">
                  <c:v>14.329280000000001</c:v>
                </c:pt>
                <c:pt idx="3934">
                  <c:v>11.185</c:v>
                </c:pt>
                <c:pt idx="3935">
                  <c:v>10.98433</c:v>
                </c:pt>
                <c:pt idx="3936">
                  <c:v>13.58207</c:v>
                </c:pt>
                <c:pt idx="3937">
                  <c:v>6.5671099999999996</c:v>
                </c:pt>
                <c:pt idx="3938">
                  <c:v>8.5551700000000004</c:v>
                </c:pt>
                <c:pt idx="3939">
                  <c:v>7.5975000000000001</c:v>
                </c:pt>
                <c:pt idx="3940">
                  <c:v>0</c:v>
                </c:pt>
                <c:pt idx="3941">
                  <c:v>7.2126700000000001</c:v>
                </c:pt>
                <c:pt idx="3942">
                  <c:v>4.8842800000000004</c:v>
                </c:pt>
                <c:pt idx="3943">
                  <c:v>6.1432799999999999</c:v>
                </c:pt>
                <c:pt idx="3944">
                  <c:v>10.096</c:v>
                </c:pt>
                <c:pt idx="3945">
                  <c:v>15.30044</c:v>
                </c:pt>
                <c:pt idx="3946">
                  <c:v>21.073550000000001</c:v>
                </c:pt>
                <c:pt idx="3947">
                  <c:v>13.172280000000001</c:v>
                </c:pt>
                <c:pt idx="3948">
                  <c:v>12.53417</c:v>
                </c:pt>
                <c:pt idx="3949">
                  <c:v>15.30194</c:v>
                </c:pt>
                <c:pt idx="3950">
                  <c:v>19.18544</c:v>
                </c:pt>
                <c:pt idx="3951">
                  <c:v>19.356670000000001</c:v>
                </c:pt>
                <c:pt idx="3952">
                  <c:v>8.6489999999999991</c:v>
                </c:pt>
                <c:pt idx="3953">
                  <c:v>21.513829999999999</c:v>
                </c:pt>
                <c:pt idx="3954">
                  <c:v>21.342829999999999</c:v>
                </c:pt>
                <c:pt idx="3955">
                  <c:v>24.61844</c:v>
                </c:pt>
                <c:pt idx="3956">
                  <c:v>14.43439</c:v>
                </c:pt>
                <c:pt idx="3957">
                  <c:v>5.1046100000000001</c:v>
                </c:pt>
                <c:pt idx="3958">
                  <c:v>20.410779999999999</c:v>
                </c:pt>
                <c:pt idx="3959">
                  <c:v>12.663500000000001</c:v>
                </c:pt>
                <c:pt idx="3960">
                  <c:v>2.9845299999999999</c:v>
                </c:pt>
                <c:pt idx="3961">
                  <c:v>7.10311</c:v>
                </c:pt>
                <c:pt idx="3962">
                  <c:v>8.0197800000000008</c:v>
                </c:pt>
                <c:pt idx="3963">
                  <c:v>21.126719999999999</c:v>
                </c:pt>
                <c:pt idx="3964">
                  <c:v>10.04017</c:v>
                </c:pt>
                <c:pt idx="3965">
                  <c:v>0</c:v>
                </c:pt>
                <c:pt idx="3966">
                  <c:v>8.7763899999999992</c:v>
                </c:pt>
                <c:pt idx="3967">
                  <c:v>25.89856</c:v>
                </c:pt>
                <c:pt idx="3968">
                  <c:v>25.98433</c:v>
                </c:pt>
                <c:pt idx="3969">
                  <c:v>29.74522</c:v>
                </c:pt>
                <c:pt idx="3970">
                  <c:v>11.941610000000001</c:v>
                </c:pt>
                <c:pt idx="3971">
                  <c:v>49.927109999999999</c:v>
                </c:pt>
                <c:pt idx="3972">
                  <c:v>65.047330000000002</c:v>
                </c:pt>
                <c:pt idx="3973">
                  <c:v>129.82859999999999</c:v>
                </c:pt>
                <c:pt idx="3974">
                  <c:v>82.986149999999995</c:v>
                </c:pt>
                <c:pt idx="3975">
                  <c:v>10.559279999999999</c:v>
                </c:pt>
                <c:pt idx="3976">
                  <c:v>15.98006</c:v>
                </c:pt>
                <c:pt idx="3977">
                  <c:v>12.61389</c:v>
                </c:pt>
                <c:pt idx="3978">
                  <c:v>0</c:v>
                </c:pt>
                <c:pt idx="3979">
                  <c:v>16.500330000000002</c:v>
                </c:pt>
                <c:pt idx="3980">
                  <c:v>13.042109999999999</c:v>
                </c:pt>
                <c:pt idx="3981">
                  <c:v>2.90361</c:v>
                </c:pt>
                <c:pt idx="3982">
                  <c:v>9.8036100000000008</c:v>
                </c:pt>
                <c:pt idx="3983">
                  <c:v>13.420109999999999</c:v>
                </c:pt>
                <c:pt idx="3984">
                  <c:v>44.860869999999998</c:v>
                </c:pt>
                <c:pt idx="3985">
                  <c:v>47.002160000000003</c:v>
                </c:pt>
                <c:pt idx="3986">
                  <c:v>7.8091100000000004</c:v>
                </c:pt>
                <c:pt idx="3987">
                  <c:v>11.64606</c:v>
                </c:pt>
                <c:pt idx="3988">
                  <c:v>21.00572</c:v>
                </c:pt>
                <c:pt idx="3989">
                  <c:v>304.53519999999997</c:v>
                </c:pt>
                <c:pt idx="3990">
                  <c:v>323.6574</c:v>
                </c:pt>
                <c:pt idx="3991">
                  <c:v>89.06317</c:v>
                </c:pt>
                <c:pt idx="3992">
                  <c:v>27.072890000000001</c:v>
                </c:pt>
                <c:pt idx="3993">
                  <c:v>139.48009999999999</c:v>
                </c:pt>
                <c:pt idx="3994">
                  <c:v>125.1782</c:v>
                </c:pt>
                <c:pt idx="3995">
                  <c:v>43.660609999999998</c:v>
                </c:pt>
                <c:pt idx="3996">
                  <c:v>19.460889999999999</c:v>
                </c:pt>
                <c:pt idx="3997">
                  <c:v>4.4087300000000003</c:v>
                </c:pt>
                <c:pt idx="3998">
                  <c:v>5.6914600000000002</c:v>
                </c:pt>
                <c:pt idx="3999">
                  <c:v>13.760719999999999</c:v>
                </c:pt>
                <c:pt idx="4000">
                  <c:v>2.8191700000000002</c:v>
                </c:pt>
                <c:pt idx="4001">
                  <c:v>1.85978</c:v>
                </c:pt>
                <c:pt idx="4002">
                  <c:v>0</c:v>
                </c:pt>
                <c:pt idx="4003">
                  <c:v>5.15</c:v>
                </c:pt>
                <c:pt idx="4004">
                  <c:v>6.0696700000000003</c:v>
                </c:pt>
                <c:pt idx="4005">
                  <c:v>15.87533</c:v>
                </c:pt>
                <c:pt idx="4006">
                  <c:v>14.24206</c:v>
                </c:pt>
                <c:pt idx="4007">
                  <c:v>10.946109999999999</c:v>
                </c:pt>
                <c:pt idx="4008">
                  <c:v>4.7375999999999996</c:v>
                </c:pt>
                <c:pt idx="4009">
                  <c:v>6.27773</c:v>
                </c:pt>
                <c:pt idx="4010">
                  <c:v>3.6241699999999999</c:v>
                </c:pt>
                <c:pt idx="4011">
                  <c:v>6.5602200000000002</c:v>
                </c:pt>
                <c:pt idx="4012">
                  <c:v>3.90883</c:v>
                </c:pt>
                <c:pt idx="4013">
                  <c:v>1.39334</c:v>
                </c:pt>
                <c:pt idx="4014">
                  <c:v>1.68161</c:v>
                </c:pt>
                <c:pt idx="4015">
                  <c:v>0</c:v>
                </c:pt>
                <c:pt idx="4016">
                  <c:v>1.13628</c:v>
                </c:pt>
                <c:pt idx="4017">
                  <c:v>6.8169399999999998</c:v>
                </c:pt>
                <c:pt idx="4018">
                  <c:v>7.7019500000000001</c:v>
                </c:pt>
                <c:pt idx="4019">
                  <c:v>2.4286099999999999</c:v>
                </c:pt>
                <c:pt idx="4020">
                  <c:v>11.579499999999999</c:v>
                </c:pt>
                <c:pt idx="4021">
                  <c:v>3.3142800000000001</c:v>
                </c:pt>
                <c:pt idx="4022">
                  <c:v>5.6158299999999999</c:v>
                </c:pt>
                <c:pt idx="4023">
                  <c:v>0</c:v>
                </c:pt>
                <c:pt idx="4024">
                  <c:v>9.5086099999999991</c:v>
                </c:pt>
                <c:pt idx="4025">
                  <c:v>0</c:v>
                </c:pt>
                <c:pt idx="4026">
                  <c:v>4.0806699999999996</c:v>
                </c:pt>
                <c:pt idx="4027">
                  <c:v>1.27983</c:v>
                </c:pt>
                <c:pt idx="4028">
                  <c:v>7.1864999999999997</c:v>
                </c:pt>
                <c:pt idx="4029">
                  <c:v>7.5303300000000002</c:v>
                </c:pt>
                <c:pt idx="4030">
                  <c:v>0.94455999999999996</c:v>
                </c:pt>
                <c:pt idx="4031">
                  <c:v>1.5648899999999999</c:v>
                </c:pt>
                <c:pt idx="4032">
                  <c:v>0.60485999999999995</c:v>
                </c:pt>
                <c:pt idx="4033">
                  <c:v>4.3525600000000004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9.9868299999999994</c:v>
                </c:pt>
                <c:pt idx="4038">
                  <c:v>0</c:v>
                </c:pt>
                <c:pt idx="4039">
                  <c:v>0</c:v>
                </c:pt>
                <c:pt idx="4040">
                  <c:v>8.3767300000000002</c:v>
                </c:pt>
                <c:pt idx="4041">
                  <c:v>4.3803900000000002</c:v>
                </c:pt>
                <c:pt idx="4042">
                  <c:v>11.15828</c:v>
                </c:pt>
                <c:pt idx="4043">
                  <c:v>11.377280000000001</c:v>
                </c:pt>
                <c:pt idx="4044">
                  <c:v>2.06</c:v>
                </c:pt>
                <c:pt idx="4045">
                  <c:v>0</c:v>
                </c:pt>
                <c:pt idx="4046">
                  <c:v>7.42272</c:v>
                </c:pt>
                <c:pt idx="4047">
                  <c:v>0</c:v>
                </c:pt>
                <c:pt idx="4048">
                  <c:v>3.7226699999999999</c:v>
                </c:pt>
                <c:pt idx="4049">
                  <c:v>13.68933</c:v>
                </c:pt>
                <c:pt idx="4050">
                  <c:v>0</c:v>
                </c:pt>
                <c:pt idx="4051">
                  <c:v>10.79494</c:v>
                </c:pt>
                <c:pt idx="4052">
                  <c:v>15.778169999999999</c:v>
                </c:pt>
                <c:pt idx="4053">
                  <c:v>10.777939999999999</c:v>
                </c:pt>
                <c:pt idx="4054">
                  <c:v>9.0726700000000005</c:v>
                </c:pt>
                <c:pt idx="4055">
                  <c:v>3.7234400000000001</c:v>
                </c:pt>
                <c:pt idx="4056">
                  <c:v>3.3271299999999999</c:v>
                </c:pt>
                <c:pt idx="4057">
                  <c:v>17.10333</c:v>
                </c:pt>
                <c:pt idx="4058">
                  <c:v>7.0359999999999996</c:v>
                </c:pt>
                <c:pt idx="4059">
                  <c:v>9.8342799999999997</c:v>
                </c:pt>
                <c:pt idx="4060">
                  <c:v>6.0653300000000003</c:v>
                </c:pt>
                <c:pt idx="4061">
                  <c:v>0.33694000000000002</c:v>
                </c:pt>
                <c:pt idx="4062">
                  <c:v>1.91967</c:v>
                </c:pt>
                <c:pt idx="4063">
                  <c:v>0</c:v>
                </c:pt>
                <c:pt idx="4064">
                  <c:v>6.3145100000000003</c:v>
                </c:pt>
                <c:pt idx="4065">
                  <c:v>5.3159900000000002</c:v>
                </c:pt>
                <c:pt idx="4066">
                  <c:v>15.89087</c:v>
                </c:pt>
                <c:pt idx="4067">
                  <c:v>12.737730000000001</c:v>
                </c:pt>
                <c:pt idx="4068">
                  <c:v>0</c:v>
                </c:pt>
                <c:pt idx="4069">
                  <c:v>11.09032</c:v>
                </c:pt>
                <c:pt idx="4070">
                  <c:v>9.6866500000000002</c:v>
                </c:pt>
                <c:pt idx="4071">
                  <c:v>20.328379999999999</c:v>
                </c:pt>
                <c:pt idx="4072">
                  <c:v>17.472809999999999</c:v>
                </c:pt>
                <c:pt idx="4073">
                  <c:v>20.77028</c:v>
                </c:pt>
                <c:pt idx="4074">
                  <c:v>18.645289999999999</c:v>
                </c:pt>
                <c:pt idx="4075">
                  <c:v>10.66921</c:v>
                </c:pt>
                <c:pt idx="4076">
                  <c:v>0</c:v>
                </c:pt>
                <c:pt idx="4077">
                  <c:v>18.567599999999999</c:v>
                </c:pt>
                <c:pt idx="4078">
                  <c:v>5.1994400000000001</c:v>
                </c:pt>
                <c:pt idx="4079">
                  <c:v>7.1822600000000003</c:v>
                </c:pt>
                <c:pt idx="4080">
                  <c:v>6.6011100000000003</c:v>
                </c:pt>
                <c:pt idx="4081">
                  <c:v>9.2376900000000006</c:v>
                </c:pt>
                <c:pt idx="4082">
                  <c:v>9.3765300000000007</c:v>
                </c:pt>
                <c:pt idx="4083">
                  <c:v>9.4167000000000005</c:v>
                </c:pt>
                <c:pt idx="4084">
                  <c:v>10.031230000000001</c:v>
                </c:pt>
                <c:pt idx="4085">
                  <c:v>8.6730599999999995</c:v>
                </c:pt>
                <c:pt idx="4086">
                  <c:v>0</c:v>
                </c:pt>
                <c:pt idx="4087">
                  <c:v>12.844569999999999</c:v>
                </c:pt>
                <c:pt idx="4088">
                  <c:v>0.29109000000000002</c:v>
                </c:pt>
                <c:pt idx="4089">
                  <c:v>5.1203599999999998</c:v>
                </c:pt>
                <c:pt idx="4090">
                  <c:v>0</c:v>
                </c:pt>
                <c:pt idx="4091">
                  <c:v>6.6513499999999999</c:v>
                </c:pt>
                <c:pt idx="4092">
                  <c:v>2.1600700000000002</c:v>
                </c:pt>
                <c:pt idx="4093">
                  <c:v>8.8155199999999994</c:v>
                </c:pt>
                <c:pt idx="4094">
                  <c:v>11.85882</c:v>
                </c:pt>
                <c:pt idx="4095">
                  <c:v>6.9144100000000002</c:v>
                </c:pt>
                <c:pt idx="4096">
                  <c:v>6.4512200000000002</c:v>
                </c:pt>
                <c:pt idx="4097">
                  <c:v>4.7280100000000003</c:v>
                </c:pt>
                <c:pt idx="4098">
                  <c:v>7.8585900000000004</c:v>
                </c:pt>
                <c:pt idx="4099">
                  <c:v>10.051</c:v>
                </c:pt>
                <c:pt idx="4100">
                  <c:v>14.83309</c:v>
                </c:pt>
                <c:pt idx="4101">
                  <c:v>4.1571800000000003</c:v>
                </c:pt>
                <c:pt idx="4102">
                  <c:v>0.78066000000000002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4.8481399999999999</c:v>
                </c:pt>
                <c:pt idx="4107">
                  <c:v>0</c:v>
                </c:pt>
                <c:pt idx="4108">
                  <c:v>5.3844200000000004</c:v>
                </c:pt>
                <c:pt idx="4109">
                  <c:v>0.81201999999999996</c:v>
                </c:pt>
                <c:pt idx="4110">
                  <c:v>2.0007100000000002</c:v>
                </c:pt>
                <c:pt idx="4111">
                  <c:v>0</c:v>
                </c:pt>
                <c:pt idx="4112">
                  <c:v>8.8541899999999991</c:v>
                </c:pt>
                <c:pt idx="4113">
                  <c:v>2.8903500000000002</c:v>
                </c:pt>
                <c:pt idx="4114">
                  <c:v>0</c:v>
                </c:pt>
                <c:pt idx="4115">
                  <c:v>0</c:v>
                </c:pt>
                <c:pt idx="4116">
                  <c:v>1.08158</c:v>
                </c:pt>
                <c:pt idx="4117">
                  <c:v>6.2527200000000001</c:v>
                </c:pt>
                <c:pt idx="4118">
                  <c:v>2.4843799999999998</c:v>
                </c:pt>
                <c:pt idx="4119">
                  <c:v>7.63009</c:v>
                </c:pt>
                <c:pt idx="4120">
                  <c:v>4.66378</c:v>
                </c:pt>
                <c:pt idx="4121">
                  <c:v>12.59811</c:v>
                </c:pt>
                <c:pt idx="4122">
                  <c:v>13.652620000000001</c:v>
                </c:pt>
                <c:pt idx="4123">
                  <c:v>9.5325500000000005</c:v>
                </c:pt>
                <c:pt idx="4124">
                  <c:v>8.8189299999999999</c:v>
                </c:pt>
                <c:pt idx="4125">
                  <c:v>9.2428500000000007</c:v>
                </c:pt>
                <c:pt idx="4126">
                  <c:v>15.561030000000001</c:v>
                </c:pt>
                <c:pt idx="4127">
                  <c:v>0</c:v>
                </c:pt>
                <c:pt idx="4128">
                  <c:v>29.118760000000002</c:v>
                </c:pt>
                <c:pt idx="4129">
                  <c:v>0</c:v>
                </c:pt>
                <c:pt idx="4130">
                  <c:v>4.2724299999999999</c:v>
                </c:pt>
                <c:pt idx="4131">
                  <c:v>12.04932</c:v>
                </c:pt>
                <c:pt idx="4132">
                  <c:v>0.17849000000000001</c:v>
                </c:pt>
                <c:pt idx="4133">
                  <c:v>3.2151800000000001</c:v>
                </c:pt>
                <c:pt idx="4134">
                  <c:v>5.3805100000000001</c:v>
                </c:pt>
                <c:pt idx="4135">
                  <c:v>0</c:v>
                </c:pt>
                <c:pt idx="4136">
                  <c:v>3.56793</c:v>
                </c:pt>
                <c:pt idx="4137">
                  <c:v>8.0881699999999999</c:v>
                </c:pt>
                <c:pt idx="4138">
                  <c:v>14.01567</c:v>
                </c:pt>
                <c:pt idx="4139">
                  <c:v>18.215389999999999</c:v>
                </c:pt>
                <c:pt idx="4140">
                  <c:v>0</c:v>
                </c:pt>
                <c:pt idx="4141">
                  <c:v>22.871590000000001</c:v>
                </c:pt>
                <c:pt idx="4142">
                  <c:v>23.060079999999999</c:v>
                </c:pt>
                <c:pt idx="4143">
                  <c:v>33.493690000000001</c:v>
                </c:pt>
                <c:pt idx="4144">
                  <c:v>42.38973</c:v>
                </c:pt>
                <c:pt idx="4145">
                  <c:v>7.5756600000000001</c:v>
                </c:pt>
                <c:pt idx="4146">
                  <c:v>0</c:v>
                </c:pt>
                <c:pt idx="4147">
                  <c:v>2.1668799999999999</c:v>
                </c:pt>
                <c:pt idx="4148">
                  <c:v>10.78749</c:v>
                </c:pt>
                <c:pt idx="4149">
                  <c:v>7.8672700000000004</c:v>
                </c:pt>
                <c:pt idx="4150">
                  <c:v>9.0931599999999992</c:v>
                </c:pt>
                <c:pt idx="4151">
                  <c:v>9.4860799999999994</c:v>
                </c:pt>
                <c:pt idx="4152">
                  <c:v>0</c:v>
                </c:pt>
                <c:pt idx="4153">
                  <c:v>6.9591500000000002</c:v>
                </c:pt>
                <c:pt idx="4154">
                  <c:v>18.261510000000001</c:v>
                </c:pt>
                <c:pt idx="4155">
                  <c:v>15.202310000000001</c:v>
                </c:pt>
                <c:pt idx="4156">
                  <c:v>12.94575</c:v>
                </c:pt>
                <c:pt idx="4157">
                  <c:v>35.996409999999997</c:v>
                </c:pt>
                <c:pt idx="4158">
                  <c:v>54.204329999999999</c:v>
                </c:pt>
                <c:pt idx="4159">
                  <c:v>27.94708</c:v>
                </c:pt>
                <c:pt idx="4160">
                  <c:v>20.855540000000001</c:v>
                </c:pt>
                <c:pt idx="4161">
                  <c:v>16.440290000000001</c:v>
                </c:pt>
                <c:pt idx="4162">
                  <c:v>17.56035</c:v>
                </c:pt>
                <c:pt idx="4163">
                  <c:v>56.421500000000002</c:v>
                </c:pt>
                <c:pt idx="4164">
                  <c:v>87.528620000000004</c:v>
                </c:pt>
                <c:pt idx="4165">
                  <c:v>87.179239999999993</c:v>
                </c:pt>
                <c:pt idx="4166">
                  <c:v>166.59950000000001</c:v>
                </c:pt>
                <c:pt idx="4167">
                  <c:v>266.42669999999998</c:v>
                </c:pt>
                <c:pt idx="4168">
                  <c:v>154.67449999999999</c:v>
                </c:pt>
                <c:pt idx="4169">
                  <c:v>0</c:v>
                </c:pt>
                <c:pt idx="4170">
                  <c:v>0</c:v>
                </c:pt>
                <c:pt idx="4171">
                  <c:v>16.34693</c:v>
                </c:pt>
                <c:pt idx="4172">
                  <c:v>50.799320000000002</c:v>
                </c:pt>
                <c:pt idx="4173">
                  <c:v>31.363289999999999</c:v>
                </c:pt>
                <c:pt idx="4174">
                  <c:v>11.312419999999999</c:v>
                </c:pt>
                <c:pt idx="4175">
                  <c:v>32.608710000000002</c:v>
                </c:pt>
                <c:pt idx="4176">
                  <c:v>26.479690000000002</c:v>
                </c:pt>
                <c:pt idx="4177">
                  <c:v>10.889239999999999</c:v>
                </c:pt>
                <c:pt idx="4178">
                  <c:v>10.542540000000001</c:v>
                </c:pt>
                <c:pt idx="4179">
                  <c:v>9.9102099999999993</c:v>
                </c:pt>
                <c:pt idx="4180">
                  <c:v>8.1330100000000005</c:v>
                </c:pt>
                <c:pt idx="4181">
                  <c:v>53.237540000000003</c:v>
                </c:pt>
                <c:pt idx="4182">
                  <c:v>75.721239999999995</c:v>
                </c:pt>
                <c:pt idx="4183">
                  <c:v>13.33328</c:v>
                </c:pt>
                <c:pt idx="4184">
                  <c:v>44.57002</c:v>
                </c:pt>
                <c:pt idx="4185">
                  <c:v>23.460899999999999</c:v>
                </c:pt>
                <c:pt idx="4186">
                  <c:v>20.938120000000001</c:v>
                </c:pt>
                <c:pt idx="4187">
                  <c:v>63.462220000000002</c:v>
                </c:pt>
                <c:pt idx="4188">
                  <c:v>60.577289999999998</c:v>
                </c:pt>
                <c:pt idx="4189">
                  <c:v>10.61382</c:v>
                </c:pt>
                <c:pt idx="4190">
                  <c:v>7.2736900000000002</c:v>
                </c:pt>
                <c:pt idx="4191">
                  <c:v>16.712569999999999</c:v>
                </c:pt>
                <c:pt idx="4192">
                  <c:v>10.253080000000001</c:v>
                </c:pt>
                <c:pt idx="4193">
                  <c:v>8.0406200000000005</c:v>
                </c:pt>
                <c:pt idx="4194">
                  <c:v>13.650650000000001</c:v>
                </c:pt>
                <c:pt idx="4195">
                  <c:v>0</c:v>
                </c:pt>
                <c:pt idx="4196">
                  <c:v>9.2441700000000004</c:v>
                </c:pt>
                <c:pt idx="4197">
                  <c:v>6.6585599999999996</c:v>
                </c:pt>
                <c:pt idx="4198">
                  <c:v>8.9664599999999997</c:v>
                </c:pt>
                <c:pt idx="4199">
                  <c:v>4.9725700000000002</c:v>
                </c:pt>
                <c:pt idx="4200">
                  <c:v>6.7229700000000001</c:v>
                </c:pt>
                <c:pt idx="4201">
                  <c:v>0</c:v>
                </c:pt>
                <c:pt idx="4202">
                  <c:v>3.5180699999999998</c:v>
                </c:pt>
                <c:pt idx="4203">
                  <c:v>0</c:v>
                </c:pt>
                <c:pt idx="4204">
                  <c:v>21.54607</c:v>
                </c:pt>
                <c:pt idx="4205">
                  <c:v>1.6941299999999999</c:v>
                </c:pt>
                <c:pt idx="4206">
                  <c:v>15.194839999999999</c:v>
                </c:pt>
                <c:pt idx="4207">
                  <c:v>3.6980400000000002</c:v>
                </c:pt>
                <c:pt idx="4208">
                  <c:v>0.40161999999999998</c:v>
                </c:pt>
                <c:pt idx="4209">
                  <c:v>25.42661</c:v>
                </c:pt>
                <c:pt idx="4210">
                  <c:v>10.57342</c:v>
                </c:pt>
                <c:pt idx="4211">
                  <c:v>0.62483</c:v>
                </c:pt>
                <c:pt idx="4212">
                  <c:v>12.7789</c:v>
                </c:pt>
                <c:pt idx="4213">
                  <c:v>10.09782</c:v>
                </c:pt>
                <c:pt idx="4214">
                  <c:v>49.144820000000003</c:v>
                </c:pt>
                <c:pt idx="4215">
                  <c:v>36.35913</c:v>
                </c:pt>
                <c:pt idx="4216">
                  <c:v>16.185669999999998</c:v>
                </c:pt>
                <c:pt idx="4217">
                  <c:v>15.137919999999999</c:v>
                </c:pt>
                <c:pt idx="4218">
                  <c:v>7.51206</c:v>
                </c:pt>
                <c:pt idx="4219">
                  <c:v>5.8381499999999997</c:v>
                </c:pt>
                <c:pt idx="4220">
                  <c:v>17.258220000000001</c:v>
                </c:pt>
                <c:pt idx="4221">
                  <c:v>14.24555</c:v>
                </c:pt>
                <c:pt idx="4222">
                  <c:v>0.30370000000000003</c:v>
                </c:pt>
                <c:pt idx="4223">
                  <c:v>4.8858100000000002</c:v>
                </c:pt>
                <c:pt idx="4224">
                  <c:v>12.689489999999999</c:v>
                </c:pt>
                <c:pt idx="4225">
                  <c:v>8.6395599999999995</c:v>
                </c:pt>
                <c:pt idx="4226">
                  <c:v>13.88462</c:v>
                </c:pt>
                <c:pt idx="4227">
                  <c:v>16.049299999999999</c:v>
                </c:pt>
                <c:pt idx="4228">
                  <c:v>6.3773200000000001</c:v>
                </c:pt>
                <c:pt idx="4229">
                  <c:v>8.2706300000000006</c:v>
                </c:pt>
                <c:pt idx="4230">
                  <c:v>14.80306</c:v>
                </c:pt>
                <c:pt idx="4231">
                  <c:v>50.37133</c:v>
                </c:pt>
                <c:pt idx="4232">
                  <c:v>26.553270000000001</c:v>
                </c:pt>
                <c:pt idx="4233">
                  <c:v>10.963150000000001</c:v>
                </c:pt>
                <c:pt idx="4234">
                  <c:v>27.319019999999998</c:v>
                </c:pt>
                <c:pt idx="4235">
                  <c:v>46.099890000000002</c:v>
                </c:pt>
                <c:pt idx="4236">
                  <c:v>16.252780000000001</c:v>
                </c:pt>
                <c:pt idx="4237">
                  <c:v>39.506180000000001</c:v>
                </c:pt>
                <c:pt idx="4238">
                  <c:v>7.6293300000000004</c:v>
                </c:pt>
                <c:pt idx="4239">
                  <c:v>32.171329999999998</c:v>
                </c:pt>
                <c:pt idx="4240">
                  <c:v>24.079640000000001</c:v>
                </c:pt>
                <c:pt idx="4241">
                  <c:v>72.69753</c:v>
                </c:pt>
                <c:pt idx="4242">
                  <c:v>24.560980000000001</c:v>
                </c:pt>
                <c:pt idx="4243">
                  <c:v>6.8853600000000004</c:v>
                </c:pt>
                <c:pt idx="4244">
                  <c:v>0</c:v>
                </c:pt>
                <c:pt idx="4245">
                  <c:v>8.0680099999999992</c:v>
                </c:pt>
                <c:pt idx="4246">
                  <c:v>8.3039000000000005</c:v>
                </c:pt>
                <c:pt idx="4247">
                  <c:v>12.171419999999999</c:v>
                </c:pt>
                <c:pt idx="4248">
                  <c:v>13.228569999999999</c:v>
                </c:pt>
                <c:pt idx="4249">
                  <c:v>6.0592699999999997</c:v>
                </c:pt>
                <c:pt idx="4250">
                  <c:v>10.980029999999999</c:v>
                </c:pt>
                <c:pt idx="4251">
                  <c:v>1.3927099999999999</c:v>
                </c:pt>
                <c:pt idx="4252">
                  <c:v>15.583259999999999</c:v>
                </c:pt>
                <c:pt idx="4253">
                  <c:v>0</c:v>
                </c:pt>
                <c:pt idx="4254">
                  <c:v>9.6857500000000005</c:v>
                </c:pt>
                <c:pt idx="4255">
                  <c:v>8.9822199999999999</c:v>
                </c:pt>
                <c:pt idx="4256">
                  <c:v>14.43422</c:v>
                </c:pt>
                <c:pt idx="4257">
                  <c:v>7.4255000000000004</c:v>
                </c:pt>
                <c:pt idx="4258">
                  <c:v>4.1113900000000001</c:v>
                </c:pt>
                <c:pt idx="4259">
                  <c:v>12.12364</c:v>
                </c:pt>
                <c:pt idx="4260">
                  <c:v>6.3893599999999999</c:v>
                </c:pt>
                <c:pt idx="4261">
                  <c:v>13.182090000000001</c:v>
                </c:pt>
                <c:pt idx="4262">
                  <c:v>10.355</c:v>
                </c:pt>
                <c:pt idx="4263">
                  <c:v>0</c:v>
                </c:pt>
                <c:pt idx="4264">
                  <c:v>4.5828300000000004</c:v>
                </c:pt>
                <c:pt idx="4265">
                  <c:v>0.83716999999999997</c:v>
                </c:pt>
                <c:pt idx="4266">
                  <c:v>4.6741099999999998</c:v>
                </c:pt>
                <c:pt idx="4267">
                  <c:v>2.2317200000000001</c:v>
                </c:pt>
                <c:pt idx="4268">
                  <c:v>4.1683899999999996</c:v>
                </c:pt>
                <c:pt idx="4269">
                  <c:v>30.275839999999999</c:v>
                </c:pt>
                <c:pt idx="4270">
                  <c:v>10.808999999999999</c:v>
                </c:pt>
                <c:pt idx="4271">
                  <c:v>12.551030000000001</c:v>
                </c:pt>
                <c:pt idx="4272">
                  <c:v>10.408469999999999</c:v>
                </c:pt>
                <c:pt idx="4273">
                  <c:v>8.7645599999999995</c:v>
                </c:pt>
                <c:pt idx="4274">
                  <c:v>11.688610000000001</c:v>
                </c:pt>
                <c:pt idx="4275">
                  <c:v>12.12889</c:v>
                </c:pt>
                <c:pt idx="4276">
                  <c:v>15.683719999999999</c:v>
                </c:pt>
                <c:pt idx="4277">
                  <c:v>8.0293899999999994</c:v>
                </c:pt>
                <c:pt idx="4278">
                  <c:v>7.9451700000000001</c:v>
                </c:pt>
                <c:pt idx="4279">
                  <c:v>2.8431099999999998</c:v>
                </c:pt>
                <c:pt idx="4280">
                  <c:v>11.37778</c:v>
                </c:pt>
                <c:pt idx="4281">
                  <c:v>12.934670000000001</c:v>
                </c:pt>
                <c:pt idx="4282">
                  <c:v>6.6947200000000002</c:v>
                </c:pt>
                <c:pt idx="4283">
                  <c:v>6.9598300000000002</c:v>
                </c:pt>
                <c:pt idx="4284">
                  <c:v>5.7629400000000004</c:v>
                </c:pt>
                <c:pt idx="4285">
                  <c:v>4.8006700000000002</c:v>
                </c:pt>
                <c:pt idx="4286">
                  <c:v>0</c:v>
                </c:pt>
                <c:pt idx="4287">
                  <c:v>1.5553300000000001</c:v>
                </c:pt>
                <c:pt idx="4288">
                  <c:v>3.0176099999999999</c:v>
                </c:pt>
                <c:pt idx="4289">
                  <c:v>8.9191699999999994</c:v>
                </c:pt>
                <c:pt idx="4290">
                  <c:v>0.12211</c:v>
                </c:pt>
                <c:pt idx="4291">
                  <c:v>19.771889999999999</c:v>
                </c:pt>
                <c:pt idx="4292">
                  <c:v>28.601780000000002</c:v>
                </c:pt>
                <c:pt idx="4293">
                  <c:v>14.563829999999999</c:v>
                </c:pt>
                <c:pt idx="4294">
                  <c:v>14.174110000000001</c:v>
                </c:pt>
                <c:pt idx="4295">
                  <c:v>16.875610000000002</c:v>
                </c:pt>
                <c:pt idx="4296">
                  <c:v>13.40893</c:v>
                </c:pt>
                <c:pt idx="4297">
                  <c:v>20.68439</c:v>
                </c:pt>
                <c:pt idx="4298">
                  <c:v>21.20072</c:v>
                </c:pt>
                <c:pt idx="4299">
                  <c:v>11.85933</c:v>
                </c:pt>
                <c:pt idx="4300">
                  <c:v>10.64167</c:v>
                </c:pt>
                <c:pt idx="4301">
                  <c:v>19.576280000000001</c:v>
                </c:pt>
                <c:pt idx="4302">
                  <c:v>71.127330000000001</c:v>
                </c:pt>
                <c:pt idx="4303">
                  <c:v>19.949670000000001</c:v>
                </c:pt>
                <c:pt idx="4304">
                  <c:v>1.8086100000000001</c:v>
                </c:pt>
                <c:pt idx="4305">
                  <c:v>10.202059999999999</c:v>
                </c:pt>
                <c:pt idx="4306">
                  <c:v>9.2131699999999999</c:v>
                </c:pt>
                <c:pt idx="4307">
                  <c:v>6.7396700000000003</c:v>
                </c:pt>
                <c:pt idx="4308">
                  <c:v>3.9227799999999999</c:v>
                </c:pt>
                <c:pt idx="4309">
                  <c:v>5.4640000000000004</c:v>
                </c:pt>
                <c:pt idx="4310">
                  <c:v>4.6166700000000001</c:v>
                </c:pt>
                <c:pt idx="4311">
                  <c:v>4.1079999999999997</c:v>
                </c:pt>
                <c:pt idx="4312">
                  <c:v>1.383</c:v>
                </c:pt>
                <c:pt idx="4313">
                  <c:v>3.5783299999999998</c:v>
                </c:pt>
                <c:pt idx="4314">
                  <c:v>7.4796100000000001</c:v>
                </c:pt>
                <c:pt idx="4315">
                  <c:v>3.8594499999999998</c:v>
                </c:pt>
                <c:pt idx="4316">
                  <c:v>6.2305599999999997</c:v>
                </c:pt>
                <c:pt idx="4317">
                  <c:v>7.9649400000000004</c:v>
                </c:pt>
                <c:pt idx="4318">
                  <c:v>14.2</c:v>
                </c:pt>
                <c:pt idx="4319">
                  <c:v>14.15361</c:v>
                </c:pt>
                <c:pt idx="4320">
                  <c:v>6.0537299999999998</c:v>
                </c:pt>
                <c:pt idx="4321">
                  <c:v>1.1686099999999999</c:v>
                </c:pt>
                <c:pt idx="4322">
                  <c:v>13.734170000000001</c:v>
                </c:pt>
                <c:pt idx="4323">
                  <c:v>20.01211</c:v>
                </c:pt>
                <c:pt idx="4324">
                  <c:v>39.673110000000001</c:v>
                </c:pt>
                <c:pt idx="4325">
                  <c:v>38.97439</c:v>
                </c:pt>
                <c:pt idx="4326">
                  <c:v>115.2503</c:v>
                </c:pt>
                <c:pt idx="4327">
                  <c:v>72.523380000000003</c:v>
                </c:pt>
                <c:pt idx="4328">
                  <c:v>35.394660000000002</c:v>
                </c:pt>
                <c:pt idx="4329">
                  <c:v>17.607109999999999</c:v>
                </c:pt>
                <c:pt idx="4330">
                  <c:v>9.6719399999999993</c:v>
                </c:pt>
                <c:pt idx="4331">
                  <c:v>0</c:v>
                </c:pt>
                <c:pt idx="4332">
                  <c:v>2.5786099999999998</c:v>
                </c:pt>
                <c:pt idx="4333">
                  <c:v>15.081440000000001</c:v>
                </c:pt>
                <c:pt idx="4334">
                  <c:v>38.129849999999998</c:v>
                </c:pt>
                <c:pt idx="4335">
                  <c:v>25.901330000000002</c:v>
                </c:pt>
                <c:pt idx="4336">
                  <c:v>61.03295</c:v>
                </c:pt>
                <c:pt idx="4337">
                  <c:v>51.64817</c:v>
                </c:pt>
                <c:pt idx="4338">
                  <c:v>35.439050000000002</c:v>
                </c:pt>
                <c:pt idx="4339">
                  <c:v>102.2944</c:v>
                </c:pt>
                <c:pt idx="4340">
                  <c:v>21.50067</c:v>
                </c:pt>
                <c:pt idx="4341">
                  <c:v>3.9373399999999998</c:v>
                </c:pt>
                <c:pt idx="4342">
                  <c:v>2.7514500000000002</c:v>
                </c:pt>
                <c:pt idx="4343">
                  <c:v>2.4647199999999998</c:v>
                </c:pt>
                <c:pt idx="4344">
                  <c:v>0</c:v>
                </c:pt>
                <c:pt idx="4345">
                  <c:v>0.70143999999999995</c:v>
                </c:pt>
                <c:pt idx="4346">
                  <c:v>6.2396099999999999</c:v>
                </c:pt>
                <c:pt idx="4347">
                  <c:v>37.528559999999999</c:v>
                </c:pt>
                <c:pt idx="4348">
                  <c:v>17.562670000000001</c:v>
                </c:pt>
                <c:pt idx="4349">
                  <c:v>85.196330000000003</c:v>
                </c:pt>
                <c:pt idx="4350">
                  <c:v>77.687389999999994</c:v>
                </c:pt>
                <c:pt idx="4351">
                  <c:v>77.796779999999998</c:v>
                </c:pt>
                <c:pt idx="4352">
                  <c:v>58.879390000000001</c:v>
                </c:pt>
                <c:pt idx="4353">
                  <c:v>104.6889</c:v>
                </c:pt>
                <c:pt idx="4354">
                  <c:v>30.071449999999999</c:v>
                </c:pt>
                <c:pt idx="4355">
                  <c:v>66.688220000000001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16.60689</c:v>
                </c:pt>
                <c:pt idx="4360">
                  <c:v>16.938610000000001</c:v>
                </c:pt>
                <c:pt idx="4361">
                  <c:v>16.015499999999999</c:v>
                </c:pt>
                <c:pt idx="4362">
                  <c:v>0.72021999999999997</c:v>
                </c:pt>
                <c:pt idx="4363">
                  <c:v>3.9998900000000002</c:v>
                </c:pt>
                <c:pt idx="4364">
                  <c:v>1.7867200000000001</c:v>
                </c:pt>
                <c:pt idx="4365">
                  <c:v>0</c:v>
                </c:pt>
                <c:pt idx="4366">
                  <c:v>4.8381699999999999</c:v>
                </c:pt>
                <c:pt idx="4367">
                  <c:v>7.7271700000000001</c:v>
                </c:pt>
                <c:pt idx="4368">
                  <c:v>0</c:v>
                </c:pt>
                <c:pt idx="4369">
                  <c:v>3.8071100000000002</c:v>
                </c:pt>
                <c:pt idx="4370">
                  <c:v>0</c:v>
                </c:pt>
                <c:pt idx="4371">
                  <c:v>0.82472000000000001</c:v>
                </c:pt>
                <c:pt idx="4372">
                  <c:v>2.5586099999999998</c:v>
                </c:pt>
                <c:pt idx="4373">
                  <c:v>2.5713300000000001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8.1687799999999999</c:v>
                </c:pt>
                <c:pt idx="4378">
                  <c:v>12.023389999999999</c:v>
                </c:pt>
                <c:pt idx="4379">
                  <c:v>4.0821699999999996</c:v>
                </c:pt>
                <c:pt idx="4380">
                  <c:v>5.6425000000000001</c:v>
                </c:pt>
                <c:pt idx="4381">
                  <c:v>20.449940000000002</c:v>
                </c:pt>
                <c:pt idx="4382">
                  <c:v>11.20255</c:v>
                </c:pt>
                <c:pt idx="4383">
                  <c:v>3.6419999999999999</c:v>
                </c:pt>
                <c:pt idx="4384">
                  <c:v>15.50356</c:v>
                </c:pt>
                <c:pt idx="4385">
                  <c:v>12.36055</c:v>
                </c:pt>
                <c:pt idx="4386">
                  <c:v>7.9157799999999998</c:v>
                </c:pt>
                <c:pt idx="4387">
                  <c:v>9.7260000000000009</c:v>
                </c:pt>
                <c:pt idx="4388">
                  <c:v>34.053829999999998</c:v>
                </c:pt>
                <c:pt idx="4389">
                  <c:v>14.80861</c:v>
                </c:pt>
                <c:pt idx="4390">
                  <c:v>26.02017</c:v>
                </c:pt>
                <c:pt idx="4391">
                  <c:v>6.7745600000000001</c:v>
                </c:pt>
                <c:pt idx="4392">
                  <c:v>20.924199999999999</c:v>
                </c:pt>
                <c:pt idx="4393">
                  <c:v>11.443</c:v>
                </c:pt>
                <c:pt idx="4394">
                  <c:v>11.877219999999999</c:v>
                </c:pt>
                <c:pt idx="4395">
                  <c:v>15.47334</c:v>
                </c:pt>
                <c:pt idx="4396">
                  <c:v>4.7723899999999997</c:v>
                </c:pt>
                <c:pt idx="4397">
                  <c:v>4.4658699999999998</c:v>
                </c:pt>
                <c:pt idx="4398">
                  <c:v>0.45133000000000001</c:v>
                </c:pt>
                <c:pt idx="4399">
                  <c:v>13.31922</c:v>
                </c:pt>
                <c:pt idx="4400">
                  <c:v>5.3563299999999998</c:v>
                </c:pt>
                <c:pt idx="4401">
                  <c:v>25.87717</c:v>
                </c:pt>
                <c:pt idx="4402">
                  <c:v>4.4304399999999999</c:v>
                </c:pt>
                <c:pt idx="4403">
                  <c:v>0</c:v>
                </c:pt>
                <c:pt idx="4404">
                  <c:v>0</c:v>
                </c:pt>
                <c:pt idx="4405">
                  <c:v>1.60728</c:v>
                </c:pt>
                <c:pt idx="4406">
                  <c:v>7.1922800000000002</c:v>
                </c:pt>
                <c:pt idx="4407">
                  <c:v>9.7144999999999992</c:v>
                </c:pt>
                <c:pt idx="4408">
                  <c:v>0</c:v>
                </c:pt>
                <c:pt idx="4409">
                  <c:v>3.1652200000000001</c:v>
                </c:pt>
                <c:pt idx="4410">
                  <c:v>8.9492799999999999</c:v>
                </c:pt>
                <c:pt idx="4411">
                  <c:v>9.79711</c:v>
                </c:pt>
                <c:pt idx="4412">
                  <c:v>33.200330000000001</c:v>
                </c:pt>
                <c:pt idx="4413">
                  <c:v>12.157220000000001</c:v>
                </c:pt>
                <c:pt idx="4414">
                  <c:v>0</c:v>
                </c:pt>
                <c:pt idx="4415">
                  <c:v>14.942</c:v>
                </c:pt>
                <c:pt idx="4416">
                  <c:v>35.916730000000001</c:v>
                </c:pt>
                <c:pt idx="4417">
                  <c:v>41.408619999999999</c:v>
                </c:pt>
                <c:pt idx="4418">
                  <c:v>5.4751700000000003</c:v>
                </c:pt>
                <c:pt idx="4419">
                  <c:v>6.0502200000000004</c:v>
                </c:pt>
                <c:pt idx="4420">
                  <c:v>10.08067</c:v>
                </c:pt>
                <c:pt idx="4421">
                  <c:v>15.339449999999999</c:v>
                </c:pt>
                <c:pt idx="4422">
                  <c:v>25.043330000000001</c:v>
                </c:pt>
                <c:pt idx="4423">
                  <c:v>6.60494</c:v>
                </c:pt>
                <c:pt idx="4424">
                  <c:v>9.8920600000000007</c:v>
                </c:pt>
                <c:pt idx="4425">
                  <c:v>16.318000000000001</c:v>
                </c:pt>
                <c:pt idx="4426">
                  <c:v>10.39855</c:v>
                </c:pt>
                <c:pt idx="4427">
                  <c:v>7.5609400000000004</c:v>
                </c:pt>
                <c:pt idx="4428">
                  <c:v>14.1945</c:v>
                </c:pt>
                <c:pt idx="4429">
                  <c:v>0</c:v>
                </c:pt>
                <c:pt idx="4430">
                  <c:v>4.1795</c:v>
                </c:pt>
                <c:pt idx="4431">
                  <c:v>0</c:v>
                </c:pt>
                <c:pt idx="4432">
                  <c:v>1.22905</c:v>
                </c:pt>
                <c:pt idx="4433">
                  <c:v>10.99639</c:v>
                </c:pt>
                <c:pt idx="4434">
                  <c:v>10.691610000000001</c:v>
                </c:pt>
                <c:pt idx="4435">
                  <c:v>13.068659999999999</c:v>
                </c:pt>
                <c:pt idx="4436">
                  <c:v>38.062170000000002</c:v>
                </c:pt>
                <c:pt idx="4437">
                  <c:v>18.418890000000001</c:v>
                </c:pt>
                <c:pt idx="4438">
                  <c:v>88.555890000000005</c:v>
                </c:pt>
                <c:pt idx="4439">
                  <c:v>16.53989</c:v>
                </c:pt>
                <c:pt idx="4440">
                  <c:v>13.5596</c:v>
                </c:pt>
                <c:pt idx="4441">
                  <c:v>3.6455600000000001</c:v>
                </c:pt>
                <c:pt idx="4442">
                  <c:v>11.771940000000001</c:v>
                </c:pt>
                <c:pt idx="4443">
                  <c:v>20.406939999999999</c:v>
                </c:pt>
                <c:pt idx="4444">
                  <c:v>12.174110000000001</c:v>
                </c:pt>
                <c:pt idx="4445">
                  <c:v>16.859500000000001</c:v>
                </c:pt>
                <c:pt idx="4446">
                  <c:v>32.233449999999998</c:v>
                </c:pt>
                <c:pt idx="4447">
                  <c:v>6.97384</c:v>
                </c:pt>
                <c:pt idx="4448">
                  <c:v>6.1988300000000001</c:v>
                </c:pt>
                <c:pt idx="4449">
                  <c:v>14.045450000000001</c:v>
                </c:pt>
                <c:pt idx="4450">
                  <c:v>11.82244</c:v>
                </c:pt>
                <c:pt idx="4451">
                  <c:v>5.6893900000000004</c:v>
                </c:pt>
                <c:pt idx="4452">
                  <c:v>7.4990600000000001</c:v>
                </c:pt>
                <c:pt idx="4453">
                  <c:v>15.745559999999999</c:v>
                </c:pt>
                <c:pt idx="4454">
                  <c:v>0</c:v>
                </c:pt>
                <c:pt idx="4455">
                  <c:v>17.776440000000001</c:v>
                </c:pt>
                <c:pt idx="4456">
                  <c:v>1.37643</c:v>
                </c:pt>
                <c:pt idx="4457">
                  <c:v>11.174849999999999</c:v>
                </c:pt>
                <c:pt idx="4458">
                  <c:v>8.7376699999999996</c:v>
                </c:pt>
                <c:pt idx="4459">
                  <c:v>8.4936299999999996</c:v>
                </c:pt>
                <c:pt idx="4460">
                  <c:v>10.718</c:v>
                </c:pt>
                <c:pt idx="4461">
                  <c:v>0.71567000000000003</c:v>
                </c:pt>
                <c:pt idx="4462">
                  <c:v>1.2438899999999999</c:v>
                </c:pt>
                <c:pt idx="4463">
                  <c:v>8.1934000000000005</c:v>
                </c:pt>
                <c:pt idx="4464">
                  <c:v>0</c:v>
                </c:pt>
                <c:pt idx="4465">
                  <c:v>12.66539</c:v>
                </c:pt>
                <c:pt idx="4466">
                  <c:v>7.9977200000000002</c:v>
                </c:pt>
                <c:pt idx="4467">
                  <c:v>10.211550000000001</c:v>
                </c:pt>
                <c:pt idx="4468">
                  <c:v>0.68532999999999999</c:v>
                </c:pt>
                <c:pt idx="4469">
                  <c:v>2.1322800000000002</c:v>
                </c:pt>
                <c:pt idx="4470">
                  <c:v>1.90845</c:v>
                </c:pt>
                <c:pt idx="4471">
                  <c:v>24.90222</c:v>
                </c:pt>
                <c:pt idx="4472">
                  <c:v>24.890219999999999</c:v>
                </c:pt>
                <c:pt idx="4473">
                  <c:v>41.929499999999997</c:v>
                </c:pt>
                <c:pt idx="4474">
                  <c:v>35.832549999999998</c:v>
                </c:pt>
                <c:pt idx="4475">
                  <c:v>26.729780000000002</c:v>
                </c:pt>
                <c:pt idx="4476">
                  <c:v>34.726669999999999</c:v>
                </c:pt>
                <c:pt idx="4477">
                  <c:v>55.469889999999999</c:v>
                </c:pt>
                <c:pt idx="4478">
                  <c:v>15.86994</c:v>
                </c:pt>
                <c:pt idx="4479">
                  <c:v>20.310780000000001</c:v>
                </c:pt>
                <c:pt idx="4480">
                  <c:v>28.12594</c:v>
                </c:pt>
                <c:pt idx="4481">
                  <c:v>12.4925</c:v>
                </c:pt>
                <c:pt idx="4482">
                  <c:v>9.9941099999999992</c:v>
                </c:pt>
                <c:pt idx="4483">
                  <c:v>15.77589</c:v>
                </c:pt>
                <c:pt idx="4484">
                  <c:v>18.328779999999998</c:v>
                </c:pt>
                <c:pt idx="4485">
                  <c:v>7.52278</c:v>
                </c:pt>
                <c:pt idx="4486">
                  <c:v>3.2682199999999999</c:v>
                </c:pt>
                <c:pt idx="4487">
                  <c:v>16.1355</c:v>
                </c:pt>
                <c:pt idx="4488">
                  <c:v>29.575399999999998</c:v>
                </c:pt>
                <c:pt idx="4489">
                  <c:v>30.566939999999999</c:v>
                </c:pt>
                <c:pt idx="4490">
                  <c:v>32.528060000000004</c:v>
                </c:pt>
                <c:pt idx="4491">
                  <c:v>38.724499999999999</c:v>
                </c:pt>
                <c:pt idx="4492">
                  <c:v>16.841999999999999</c:v>
                </c:pt>
                <c:pt idx="4493">
                  <c:v>155.95410000000001</c:v>
                </c:pt>
                <c:pt idx="4494">
                  <c:v>210.24279999999999</c:v>
                </c:pt>
                <c:pt idx="4495">
                  <c:v>99.225560000000002</c:v>
                </c:pt>
                <c:pt idx="4496">
                  <c:v>25.861719999999998</c:v>
                </c:pt>
                <c:pt idx="4497">
                  <c:v>59.06467</c:v>
                </c:pt>
                <c:pt idx="4498">
                  <c:v>33.520159999999997</c:v>
                </c:pt>
                <c:pt idx="4499">
                  <c:v>64.100999999999999</c:v>
                </c:pt>
                <c:pt idx="4500">
                  <c:v>25.283090000000001</c:v>
                </c:pt>
                <c:pt idx="4501">
                  <c:v>59.599780000000003</c:v>
                </c:pt>
                <c:pt idx="4502">
                  <c:v>58.419780000000003</c:v>
                </c:pt>
                <c:pt idx="4503">
                  <c:v>43.587440000000001</c:v>
                </c:pt>
                <c:pt idx="4504">
                  <c:v>32.512219999999999</c:v>
                </c:pt>
                <c:pt idx="4505">
                  <c:v>21.172219999999999</c:v>
                </c:pt>
                <c:pt idx="4506">
                  <c:v>7.84917</c:v>
                </c:pt>
                <c:pt idx="4507">
                  <c:v>113.82299999999999</c:v>
                </c:pt>
                <c:pt idx="4508">
                  <c:v>94.613500000000002</c:v>
                </c:pt>
                <c:pt idx="4509">
                  <c:v>22.65372</c:v>
                </c:pt>
                <c:pt idx="4510">
                  <c:v>66.645319999999998</c:v>
                </c:pt>
                <c:pt idx="4511">
                  <c:v>9.8663299999999996</c:v>
                </c:pt>
                <c:pt idx="4512">
                  <c:v>7.8584699999999996</c:v>
                </c:pt>
                <c:pt idx="4513">
                  <c:v>13.569940000000001</c:v>
                </c:pt>
                <c:pt idx="4514">
                  <c:v>13.27394</c:v>
                </c:pt>
                <c:pt idx="4515">
                  <c:v>68.37706</c:v>
                </c:pt>
                <c:pt idx="4516">
                  <c:v>294.75170000000003</c:v>
                </c:pt>
                <c:pt idx="4517">
                  <c:v>668.73080000000004</c:v>
                </c:pt>
                <c:pt idx="4518">
                  <c:v>415.98899999999998</c:v>
                </c:pt>
                <c:pt idx="4519">
                  <c:v>202.51840000000001</c:v>
                </c:pt>
                <c:pt idx="4520">
                  <c:v>42.937449999999998</c:v>
                </c:pt>
                <c:pt idx="4521">
                  <c:v>47.781779999999998</c:v>
                </c:pt>
                <c:pt idx="4522">
                  <c:v>11.95322</c:v>
                </c:pt>
                <c:pt idx="4523">
                  <c:v>8.9069400000000005</c:v>
                </c:pt>
                <c:pt idx="4524">
                  <c:v>0.36088999999999999</c:v>
                </c:pt>
                <c:pt idx="4525">
                  <c:v>11.35735</c:v>
                </c:pt>
                <c:pt idx="4526">
                  <c:v>7.2388399999999997</c:v>
                </c:pt>
                <c:pt idx="4527">
                  <c:v>1.79017</c:v>
                </c:pt>
                <c:pt idx="4528">
                  <c:v>9.1735600000000002</c:v>
                </c:pt>
                <c:pt idx="4529">
                  <c:v>0.96628000000000003</c:v>
                </c:pt>
                <c:pt idx="4530">
                  <c:v>8.9092800000000008</c:v>
                </c:pt>
                <c:pt idx="4531">
                  <c:v>7.2931100000000004</c:v>
                </c:pt>
                <c:pt idx="4532">
                  <c:v>8.6947799999999997</c:v>
                </c:pt>
                <c:pt idx="4533">
                  <c:v>4.6963900000000001</c:v>
                </c:pt>
                <c:pt idx="4534">
                  <c:v>9.3843300000000003</c:v>
                </c:pt>
                <c:pt idx="4535">
                  <c:v>6.7579799999999999</c:v>
                </c:pt>
                <c:pt idx="4536">
                  <c:v>16.938269999999999</c:v>
                </c:pt>
                <c:pt idx="4537">
                  <c:v>10.848000000000001</c:v>
                </c:pt>
                <c:pt idx="4538">
                  <c:v>9.85595</c:v>
                </c:pt>
                <c:pt idx="4539">
                  <c:v>63.914230000000003</c:v>
                </c:pt>
                <c:pt idx="4540">
                  <c:v>46.373950000000001</c:v>
                </c:pt>
                <c:pt idx="4541">
                  <c:v>160.71440000000001</c:v>
                </c:pt>
                <c:pt idx="4542">
                  <c:v>382.25139999999999</c:v>
                </c:pt>
                <c:pt idx="4543">
                  <c:v>98.832949999999997</c:v>
                </c:pt>
                <c:pt idx="4544">
                  <c:v>6.4336099999999998</c:v>
                </c:pt>
                <c:pt idx="4545">
                  <c:v>11.770390000000001</c:v>
                </c:pt>
                <c:pt idx="4546">
                  <c:v>5.4980599999999997</c:v>
                </c:pt>
                <c:pt idx="4547">
                  <c:v>7.6203900000000004</c:v>
                </c:pt>
                <c:pt idx="4548">
                  <c:v>4.7688899999999999</c:v>
                </c:pt>
                <c:pt idx="4549">
                  <c:v>5.3647799999999997</c:v>
                </c:pt>
                <c:pt idx="4550">
                  <c:v>6.7021100000000002</c:v>
                </c:pt>
                <c:pt idx="4551">
                  <c:v>9.6530000000000005</c:v>
                </c:pt>
                <c:pt idx="4552">
                  <c:v>8.15611</c:v>
                </c:pt>
                <c:pt idx="4553">
                  <c:v>8.2876100000000008</c:v>
                </c:pt>
                <c:pt idx="4554">
                  <c:v>9.4814399999999992</c:v>
                </c:pt>
                <c:pt idx="4555">
                  <c:v>18.55339</c:v>
                </c:pt>
                <c:pt idx="4556">
                  <c:v>38.220059999999997</c:v>
                </c:pt>
                <c:pt idx="4557">
                  <c:v>70.949719999999999</c:v>
                </c:pt>
                <c:pt idx="4558">
                  <c:v>32.08361</c:v>
                </c:pt>
                <c:pt idx="4559">
                  <c:v>26.184059999999999</c:v>
                </c:pt>
                <c:pt idx="4560">
                  <c:v>18.931339999999999</c:v>
                </c:pt>
                <c:pt idx="4561">
                  <c:v>21.08989</c:v>
                </c:pt>
                <c:pt idx="4562">
                  <c:v>50.203499999999998</c:v>
                </c:pt>
                <c:pt idx="4563">
                  <c:v>67.068719999999999</c:v>
                </c:pt>
                <c:pt idx="4564">
                  <c:v>68.859780000000001</c:v>
                </c:pt>
                <c:pt idx="4565">
                  <c:v>194.40960000000001</c:v>
                </c:pt>
                <c:pt idx="4566">
                  <c:v>410.96949999999998</c:v>
                </c:pt>
                <c:pt idx="4567">
                  <c:v>140.02119999999999</c:v>
                </c:pt>
                <c:pt idx="4568">
                  <c:v>37.000779999999999</c:v>
                </c:pt>
                <c:pt idx="4569">
                  <c:v>17.829499999999999</c:v>
                </c:pt>
                <c:pt idx="4570">
                  <c:v>4.4544499999999996</c:v>
                </c:pt>
                <c:pt idx="4571">
                  <c:v>2.9077799999999998</c:v>
                </c:pt>
                <c:pt idx="4572">
                  <c:v>0</c:v>
                </c:pt>
                <c:pt idx="4573">
                  <c:v>2.8039399999999999</c:v>
                </c:pt>
                <c:pt idx="4574">
                  <c:v>9.02745</c:v>
                </c:pt>
                <c:pt idx="4575">
                  <c:v>8.1901100000000007</c:v>
                </c:pt>
                <c:pt idx="4576">
                  <c:v>6.1929400000000001</c:v>
                </c:pt>
                <c:pt idx="4577">
                  <c:v>8.0661100000000001</c:v>
                </c:pt>
                <c:pt idx="4578">
                  <c:v>2.57639</c:v>
                </c:pt>
                <c:pt idx="4579">
                  <c:v>12.0015</c:v>
                </c:pt>
                <c:pt idx="4580">
                  <c:v>66.515169999999998</c:v>
                </c:pt>
                <c:pt idx="4581">
                  <c:v>21.291</c:v>
                </c:pt>
                <c:pt idx="4582">
                  <c:v>9.7305600000000005</c:v>
                </c:pt>
                <c:pt idx="4583">
                  <c:v>9.3703299999999992</c:v>
                </c:pt>
                <c:pt idx="4584">
                  <c:v>12.393000000000001</c:v>
                </c:pt>
                <c:pt idx="4585">
                  <c:v>11.70322</c:v>
                </c:pt>
                <c:pt idx="4586">
                  <c:v>8.2131699999999999</c:v>
                </c:pt>
                <c:pt idx="4587">
                  <c:v>5.8760000000000003</c:v>
                </c:pt>
                <c:pt idx="4588">
                  <c:v>21.42689</c:v>
                </c:pt>
                <c:pt idx="4589">
                  <c:v>10.053940000000001</c:v>
                </c:pt>
                <c:pt idx="4590">
                  <c:v>14.180999999999999</c:v>
                </c:pt>
                <c:pt idx="4591">
                  <c:v>6.3873899999999999</c:v>
                </c:pt>
                <c:pt idx="4592">
                  <c:v>11.976610000000001</c:v>
                </c:pt>
                <c:pt idx="4593">
                  <c:v>5.3332199999999998</c:v>
                </c:pt>
                <c:pt idx="4594">
                  <c:v>12.529669999999999</c:v>
                </c:pt>
                <c:pt idx="4595">
                  <c:v>2.31189</c:v>
                </c:pt>
                <c:pt idx="4596">
                  <c:v>3.1287199999999999</c:v>
                </c:pt>
                <c:pt idx="4597">
                  <c:v>5.4966100000000004</c:v>
                </c:pt>
                <c:pt idx="4598">
                  <c:v>1.9875</c:v>
                </c:pt>
                <c:pt idx="4599">
                  <c:v>11.902889999999999</c:v>
                </c:pt>
                <c:pt idx="4600">
                  <c:v>9.3377199999999991</c:v>
                </c:pt>
                <c:pt idx="4601">
                  <c:v>5.0083299999999999</c:v>
                </c:pt>
                <c:pt idx="4602">
                  <c:v>10.19767</c:v>
                </c:pt>
                <c:pt idx="4603">
                  <c:v>19.314889999999998</c:v>
                </c:pt>
                <c:pt idx="4604">
                  <c:v>18.209499999999998</c:v>
                </c:pt>
                <c:pt idx="4605">
                  <c:v>15.815670000000001</c:v>
                </c:pt>
                <c:pt idx="4606">
                  <c:v>0.3</c:v>
                </c:pt>
                <c:pt idx="4607">
                  <c:v>12.788779999999999</c:v>
                </c:pt>
                <c:pt idx="4608">
                  <c:v>39.864199999999997</c:v>
                </c:pt>
                <c:pt idx="4609">
                  <c:v>15.698499999999999</c:v>
                </c:pt>
                <c:pt idx="4610">
                  <c:v>14.325889999999999</c:v>
                </c:pt>
                <c:pt idx="4611">
                  <c:v>18.326170000000001</c:v>
                </c:pt>
                <c:pt idx="4612">
                  <c:v>7.7714999999999996</c:v>
                </c:pt>
                <c:pt idx="4613">
                  <c:v>8.2302199999999992</c:v>
                </c:pt>
                <c:pt idx="4614">
                  <c:v>13.926220000000001</c:v>
                </c:pt>
                <c:pt idx="4615">
                  <c:v>0</c:v>
                </c:pt>
                <c:pt idx="4616">
                  <c:v>7.84206</c:v>
                </c:pt>
                <c:pt idx="4617">
                  <c:v>26.97906</c:v>
                </c:pt>
                <c:pt idx="4618">
                  <c:v>6.3335600000000003</c:v>
                </c:pt>
                <c:pt idx="4619">
                  <c:v>6.9332200000000004</c:v>
                </c:pt>
                <c:pt idx="4620">
                  <c:v>6.5781099999999997</c:v>
                </c:pt>
                <c:pt idx="4621">
                  <c:v>8.6137800000000002</c:v>
                </c:pt>
                <c:pt idx="4622">
                  <c:v>17.996279999999999</c:v>
                </c:pt>
                <c:pt idx="4623">
                  <c:v>12.503830000000001</c:v>
                </c:pt>
                <c:pt idx="4624">
                  <c:v>6.6276099999999998</c:v>
                </c:pt>
                <c:pt idx="4625">
                  <c:v>10.53233</c:v>
                </c:pt>
                <c:pt idx="4626">
                  <c:v>8.6021099999999997</c:v>
                </c:pt>
                <c:pt idx="4627">
                  <c:v>2.5013899999999998</c:v>
                </c:pt>
                <c:pt idx="4628">
                  <c:v>8.98489</c:v>
                </c:pt>
                <c:pt idx="4629">
                  <c:v>11.70561</c:v>
                </c:pt>
                <c:pt idx="4630">
                  <c:v>3.1082800000000002</c:v>
                </c:pt>
                <c:pt idx="4631">
                  <c:v>5.1781100000000002</c:v>
                </c:pt>
                <c:pt idx="4632">
                  <c:v>0</c:v>
                </c:pt>
                <c:pt idx="4633">
                  <c:v>11.20739</c:v>
                </c:pt>
                <c:pt idx="4634">
                  <c:v>9.1412800000000001</c:v>
                </c:pt>
                <c:pt idx="4635">
                  <c:v>6.8263299999999996</c:v>
                </c:pt>
                <c:pt idx="4636">
                  <c:v>31.908940000000001</c:v>
                </c:pt>
                <c:pt idx="4637">
                  <c:v>65.174329999999998</c:v>
                </c:pt>
                <c:pt idx="4638">
                  <c:v>69.786559999999994</c:v>
                </c:pt>
                <c:pt idx="4639">
                  <c:v>60.568669999999997</c:v>
                </c:pt>
                <c:pt idx="4640">
                  <c:v>115.6464</c:v>
                </c:pt>
                <c:pt idx="4641">
                  <c:v>19.715779999999999</c:v>
                </c:pt>
                <c:pt idx="4642">
                  <c:v>47.912170000000003</c:v>
                </c:pt>
                <c:pt idx="4643">
                  <c:v>40.699779999999997</c:v>
                </c:pt>
                <c:pt idx="4644">
                  <c:v>47.55894</c:v>
                </c:pt>
                <c:pt idx="4645">
                  <c:v>86.717740000000006</c:v>
                </c:pt>
                <c:pt idx="4646">
                  <c:v>51.238</c:v>
                </c:pt>
                <c:pt idx="4647">
                  <c:v>37.1785</c:v>
                </c:pt>
                <c:pt idx="4648">
                  <c:v>8.7736699999999992</c:v>
                </c:pt>
                <c:pt idx="4649">
                  <c:v>6.4353300000000004</c:v>
                </c:pt>
                <c:pt idx="4650">
                  <c:v>4.6490600000000004</c:v>
                </c:pt>
                <c:pt idx="4651">
                  <c:v>9.2184500000000007</c:v>
                </c:pt>
                <c:pt idx="4652">
                  <c:v>4.2958800000000004</c:v>
                </c:pt>
                <c:pt idx="4653">
                  <c:v>10.21682</c:v>
                </c:pt>
                <c:pt idx="4654">
                  <c:v>4.5765799999999999</c:v>
                </c:pt>
                <c:pt idx="4655">
                  <c:v>3.6453700000000002</c:v>
                </c:pt>
                <c:pt idx="4656">
                  <c:v>5.2724700000000002</c:v>
                </c:pt>
                <c:pt idx="4657">
                  <c:v>3.8248099999999998</c:v>
                </c:pt>
                <c:pt idx="4658">
                  <c:v>5.4052100000000003</c:v>
                </c:pt>
                <c:pt idx="4659">
                  <c:v>0</c:v>
                </c:pt>
                <c:pt idx="4660">
                  <c:v>6.1607799999999999</c:v>
                </c:pt>
                <c:pt idx="4661">
                  <c:v>1.49149</c:v>
                </c:pt>
                <c:pt idx="4662">
                  <c:v>11.90724</c:v>
                </c:pt>
                <c:pt idx="4663">
                  <c:v>0</c:v>
                </c:pt>
                <c:pt idx="4664">
                  <c:v>7.7346399999999997</c:v>
                </c:pt>
                <c:pt idx="4665">
                  <c:v>20.843340000000001</c:v>
                </c:pt>
                <c:pt idx="4666">
                  <c:v>15.9725</c:v>
                </c:pt>
                <c:pt idx="4667">
                  <c:v>24.717690000000001</c:v>
                </c:pt>
                <c:pt idx="4668">
                  <c:v>15.382020000000001</c:v>
                </c:pt>
                <c:pt idx="4669">
                  <c:v>2.6105</c:v>
                </c:pt>
                <c:pt idx="4670">
                  <c:v>11.442119999999999</c:v>
                </c:pt>
                <c:pt idx="4671">
                  <c:v>15.73085</c:v>
                </c:pt>
                <c:pt idx="4672">
                  <c:v>7.3085599999999999</c:v>
                </c:pt>
                <c:pt idx="4673">
                  <c:v>6.4956699999999996</c:v>
                </c:pt>
                <c:pt idx="4674">
                  <c:v>7.4980599999999997</c:v>
                </c:pt>
                <c:pt idx="4675">
                  <c:v>27.873840000000001</c:v>
                </c:pt>
                <c:pt idx="4676">
                  <c:v>26.431519999999999</c:v>
                </c:pt>
                <c:pt idx="4677">
                  <c:v>0</c:v>
                </c:pt>
                <c:pt idx="4678">
                  <c:v>22.927769999999999</c:v>
                </c:pt>
                <c:pt idx="4679">
                  <c:v>5.2758099999999999</c:v>
                </c:pt>
                <c:pt idx="4680">
                  <c:v>11.13927</c:v>
                </c:pt>
                <c:pt idx="4681">
                  <c:v>13.316610000000001</c:v>
                </c:pt>
                <c:pt idx="4682">
                  <c:v>5.3381800000000004</c:v>
                </c:pt>
                <c:pt idx="4683">
                  <c:v>16.979839999999999</c:v>
                </c:pt>
                <c:pt idx="4684">
                  <c:v>6.7142099999999996</c:v>
                </c:pt>
                <c:pt idx="4685">
                  <c:v>26.754460000000002</c:v>
                </c:pt>
                <c:pt idx="4686">
                  <c:v>38.618569999999998</c:v>
                </c:pt>
                <c:pt idx="4687">
                  <c:v>35.668880000000001</c:v>
                </c:pt>
                <c:pt idx="4688">
                  <c:v>50.237569999999998</c:v>
                </c:pt>
                <c:pt idx="4689">
                  <c:v>104.13720000000001</c:v>
                </c:pt>
                <c:pt idx="4690">
                  <c:v>90.159329999999997</c:v>
                </c:pt>
                <c:pt idx="4691">
                  <c:v>72.607039999999998</c:v>
                </c:pt>
                <c:pt idx="4692">
                  <c:v>121.6344</c:v>
                </c:pt>
                <c:pt idx="4693">
                  <c:v>42.274479999999997</c:v>
                </c:pt>
                <c:pt idx="4694">
                  <c:v>120.3886</c:v>
                </c:pt>
                <c:pt idx="4695">
                  <c:v>101.53</c:v>
                </c:pt>
                <c:pt idx="4696">
                  <c:v>65.258309999999994</c:v>
                </c:pt>
                <c:pt idx="4697">
                  <c:v>97.960480000000004</c:v>
                </c:pt>
                <c:pt idx="4698">
                  <c:v>45.83887</c:v>
                </c:pt>
                <c:pt idx="4699">
                  <c:v>33.932510000000001</c:v>
                </c:pt>
                <c:pt idx="4700">
                  <c:v>85.334469999999996</c:v>
                </c:pt>
                <c:pt idx="4701">
                  <c:v>27.637519999999999</c:v>
                </c:pt>
                <c:pt idx="4702">
                  <c:v>29.681719999999999</c:v>
                </c:pt>
                <c:pt idx="4703">
                  <c:v>15.738049999999999</c:v>
                </c:pt>
                <c:pt idx="4704">
                  <c:v>17.137260000000001</c:v>
                </c:pt>
                <c:pt idx="4705">
                  <c:v>8.9676100000000005</c:v>
                </c:pt>
                <c:pt idx="4706">
                  <c:v>5.48489</c:v>
                </c:pt>
                <c:pt idx="4707">
                  <c:v>6.4916700000000001</c:v>
                </c:pt>
                <c:pt idx="4708">
                  <c:v>13.51233</c:v>
                </c:pt>
                <c:pt idx="4709">
                  <c:v>33.642890000000001</c:v>
                </c:pt>
                <c:pt idx="4710">
                  <c:v>43.15945</c:v>
                </c:pt>
                <c:pt idx="4711">
                  <c:v>33.78078</c:v>
                </c:pt>
                <c:pt idx="4712">
                  <c:v>16.923390000000001</c:v>
                </c:pt>
                <c:pt idx="4713">
                  <c:v>0</c:v>
                </c:pt>
                <c:pt idx="4714">
                  <c:v>48.14161</c:v>
                </c:pt>
                <c:pt idx="4715">
                  <c:v>20.145440000000001</c:v>
                </c:pt>
                <c:pt idx="4716">
                  <c:v>16.03716</c:v>
                </c:pt>
                <c:pt idx="4717">
                  <c:v>44.457050000000002</c:v>
                </c:pt>
                <c:pt idx="4718">
                  <c:v>51.124780000000001</c:v>
                </c:pt>
                <c:pt idx="4719">
                  <c:v>17.620889999999999</c:v>
                </c:pt>
                <c:pt idx="4720">
                  <c:v>14.828329999999999</c:v>
                </c:pt>
                <c:pt idx="4721">
                  <c:v>0</c:v>
                </c:pt>
                <c:pt idx="4722">
                  <c:v>20.920780000000001</c:v>
                </c:pt>
                <c:pt idx="4723">
                  <c:v>11.342610000000001</c:v>
                </c:pt>
                <c:pt idx="4724">
                  <c:v>4.07456</c:v>
                </c:pt>
                <c:pt idx="4725">
                  <c:v>13.814780000000001</c:v>
                </c:pt>
                <c:pt idx="4726">
                  <c:v>8.9504999999999999</c:v>
                </c:pt>
                <c:pt idx="4727">
                  <c:v>9.1370000000000005</c:v>
                </c:pt>
                <c:pt idx="4728">
                  <c:v>12.73943</c:v>
                </c:pt>
                <c:pt idx="4729">
                  <c:v>4.0594299999999999</c:v>
                </c:pt>
                <c:pt idx="4730">
                  <c:v>21.674050000000001</c:v>
                </c:pt>
                <c:pt idx="4731">
                  <c:v>12.274889999999999</c:v>
                </c:pt>
                <c:pt idx="4732">
                  <c:v>17.938220000000001</c:v>
                </c:pt>
                <c:pt idx="4733">
                  <c:v>51.228200000000001</c:v>
                </c:pt>
                <c:pt idx="4734">
                  <c:v>51.680810000000001</c:v>
                </c:pt>
                <c:pt idx="4735">
                  <c:v>31.562069999999999</c:v>
                </c:pt>
                <c:pt idx="4736">
                  <c:v>20.63428</c:v>
                </c:pt>
                <c:pt idx="4737">
                  <c:v>17.658090000000001</c:v>
                </c:pt>
                <c:pt idx="4738">
                  <c:v>32.11186</c:v>
                </c:pt>
                <c:pt idx="4739">
                  <c:v>16.123180000000001</c:v>
                </c:pt>
                <c:pt idx="4740">
                  <c:v>31.66066</c:v>
                </c:pt>
                <c:pt idx="4741">
                  <c:v>39.572740000000003</c:v>
                </c:pt>
                <c:pt idx="4742">
                  <c:v>34.519550000000002</c:v>
                </c:pt>
                <c:pt idx="4743">
                  <c:v>36.354309999999998</c:v>
                </c:pt>
                <c:pt idx="4744">
                  <c:v>44.868899999999996</c:v>
                </c:pt>
                <c:pt idx="4745">
                  <c:v>6.5043899999999999</c:v>
                </c:pt>
                <c:pt idx="4746">
                  <c:v>16.96341</c:v>
                </c:pt>
                <c:pt idx="4747">
                  <c:v>10.59572</c:v>
                </c:pt>
                <c:pt idx="4748">
                  <c:v>5.5102200000000003</c:v>
                </c:pt>
                <c:pt idx="4749">
                  <c:v>0</c:v>
                </c:pt>
                <c:pt idx="4750">
                  <c:v>2.8073700000000001</c:v>
                </c:pt>
                <c:pt idx="4751">
                  <c:v>1.1260399999999999</c:v>
                </c:pt>
                <c:pt idx="4752">
                  <c:v>7.7400700000000002</c:v>
                </c:pt>
                <c:pt idx="4753">
                  <c:v>7.1558299999999999</c:v>
                </c:pt>
                <c:pt idx="4754">
                  <c:v>10.00455</c:v>
                </c:pt>
                <c:pt idx="4755">
                  <c:v>4.4059200000000001</c:v>
                </c:pt>
                <c:pt idx="4756">
                  <c:v>6.6572399999999998</c:v>
                </c:pt>
                <c:pt idx="4757">
                  <c:v>4.4978800000000003</c:v>
                </c:pt>
                <c:pt idx="4758">
                  <c:v>0</c:v>
                </c:pt>
                <c:pt idx="4759">
                  <c:v>5.9583599999999999</c:v>
                </c:pt>
                <c:pt idx="4760">
                  <c:v>5.1936900000000001</c:v>
                </c:pt>
                <c:pt idx="4761">
                  <c:v>12.61843</c:v>
                </c:pt>
                <c:pt idx="4762">
                  <c:v>7.7364199999999999</c:v>
                </c:pt>
                <c:pt idx="4763">
                  <c:v>10.24625</c:v>
                </c:pt>
                <c:pt idx="4764">
                  <c:v>13.58408</c:v>
                </c:pt>
                <c:pt idx="4765">
                  <c:v>15.002739999999999</c:v>
                </c:pt>
                <c:pt idx="4766">
                  <c:v>18.446059999999999</c:v>
                </c:pt>
                <c:pt idx="4767">
                  <c:v>20.79956</c:v>
                </c:pt>
                <c:pt idx="4768">
                  <c:v>29.657219999999999</c:v>
                </c:pt>
                <c:pt idx="4769">
                  <c:v>29.96951</c:v>
                </c:pt>
                <c:pt idx="4770">
                  <c:v>16.843620000000001</c:v>
                </c:pt>
                <c:pt idx="4771">
                  <c:v>65.014179999999996</c:v>
                </c:pt>
                <c:pt idx="4772">
                  <c:v>65.673550000000006</c:v>
                </c:pt>
                <c:pt idx="4773">
                  <c:v>16.697109999999999</c:v>
                </c:pt>
                <c:pt idx="4774">
                  <c:v>6.99078</c:v>
                </c:pt>
                <c:pt idx="4775">
                  <c:v>5.9930399999999997</c:v>
                </c:pt>
                <c:pt idx="4776">
                  <c:v>5.8033099999999997</c:v>
                </c:pt>
                <c:pt idx="4777">
                  <c:v>10.977539999999999</c:v>
                </c:pt>
                <c:pt idx="4778">
                  <c:v>8.3798499999999994</c:v>
                </c:pt>
                <c:pt idx="4779">
                  <c:v>4.6243400000000001</c:v>
                </c:pt>
                <c:pt idx="4780">
                  <c:v>3.45743</c:v>
                </c:pt>
                <c:pt idx="4781">
                  <c:v>0.77307000000000003</c:v>
                </c:pt>
                <c:pt idx="4782">
                  <c:v>1.9978</c:v>
                </c:pt>
                <c:pt idx="4783">
                  <c:v>5.2109199999999998</c:v>
                </c:pt>
                <c:pt idx="4784">
                  <c:v>7.4919700000000002</c:v>
                </c:pt>
                <c:pt idx="4785">
                  <c:v>19.38363</c:v>
                </c:pt>
                <c:pt idx="4786">
                  <c:v>9.4491899999999998</c:v>
                </c:pt>
                <c:pt idx="4787">
                  <c:v>10.09543</c:v>
                </c:pt>
                <c:pt idx="4788">
                  <c:v>18.128019999999999</c:v>
                </c:pt>
                <c:pt idx="4789">
                  <c:v>18.319769999999998</c:v>
                </c:pt>
                <c:pt idx="4790">
                  <c:v>13.28035</c:v>
                </c:pt>
                <c:pt idx="4791">
                  <c:v>19.39048</c:v>
                </c:pt>
                <c:pt idx="4792">
                  <c:v>33.457389999999997</c:v>
                </c:pt>
                <c:pt idx="4793">
                  <c:v>14.528930000000001</c:v>
                </c:pt>
                <c:pt idx="4794">
                  <c:v>5.3042499999999997</c:v>
                </c:pt>
                <c:pt idx="4795">
                  <c:v>6.58629</c:v>
                </c:pt>
                <c:pt idx="4796">
                  <c:v>7.8829599999999997</c:v>
                </c:pt>
                <c:pt idx="4797">
                  <c:v>4.6483800000000004</c:v>
                </c:pt>
                <c:pt idx="4798">
                  <c:v>11.69529</c:v>
                </c:pt>
                <c:pt idx="4799">
                  <c:v>15.32302</c:v>
                </c:pt>
                <c:pt idx="4800">
                  <c:v>11.6587</c:v>
                </c:pt>
                <c:pt idx="4801">
                  <c:v>8.0691900000000008</c:v>
                </c:pt>
                <c:pt idx="4802">
                  <c:v>3.40245</c:v>
                </c:pt>
                <c:pt idx="4803">
                  <c:v>4.1251699999999998</c:v>
                </c:pt>
                <c:pt idx="4804">
                  <c:v>35.551130000000001</c:v>
                </c:pt>
                <c:pt idx="4805">
                  <c:v>41.065620000000003</c:v>
                </c:pt>
                <c:pt idx="4806">
                  <c:v>31.190329999999999</c:v>
                </c:pt>
                <c:pt idx="4807">
                  <c:v>64.579570000000004</c:v>
                </c:pt>
                <c:pt idx="4808">
                  <c:v>120.4216</c:v>
                </c:pt>
                <c:pt idx="4809">
                  <c:v>179.0796</c:v>
                </c:pt>
                <c:pt idx="4810">
                  <c:v>194.6551</c:v>
                </c:pt>
                <c:pt idx="4811">
                  <c:v>245.81780000000001</c:v>
                </c:pt>
                <c:pt idx="4812">
                  <c:v>442.7011</c:v>
                </c:pt>
                <c:pt idx="4813">
                  <c:v>208.67359999999999</c:v>
                </c:pt>
                <c:pt idx="4814">
                  <c:v>531.98749999999995</c:v>
                </c:pt>
                <c:pt idx="4815">
                  <c:v>206.73670000000001</c:v>
                </c:pt>
                <c:pt idx="4816">
                  <c:v>86.3904</c:v>
                </c:pt>
                <c:pt idx="4817">
                  <c:v>5.6945199999999998</c:v>
                </c:pt>
                <c:pt idx="4818">
                  <c:v>9.1785300000000003</c:v>
                </c:pt>
                <c:pt idx="4819">
                  <c:v>0.25231999999999999</c:v>
                </c:pt>
                <c:pt idx="4820">
                  <c:v>5.9136699999999998</c:v>
                </c:pt>
                <c:pt idx="4821">
                  <c:v>5.4023399999999997</c:v>
                </c:pt>
                <c:pt idx="4822">
                  <c:v>6.1255800000000002</c:v>
                </c:pt>
                <c:pt idx="4823">
                  <c:v>11.230980000000001</c:v>
                </c:pt>
                <c:pt idx="4824">
                  <c:v>15.61307</c:v>
                </c:pt>
                <c:pt idx="4825">
                  <c:v>13.43206</c:v>
                </c:pt>
                <c:pt idx="4826">
                  <c:v>14.609220000000001</c:v>
                </c:pt>
                <c:pt idx="4827">
                  <c:v>10.905889999999999</c:v>
                </c:pt>
                <c:pt idx="4828">
                  <c:v>10.45322</c:v>
                </c:pt>
                <c:pt idx="4829">
                  <c:v>9.9072700000000005</c:v>
                </c:pt>
                <c:pt idx="4830">
                  <c:v>5.0760899999999998</c:v>
                </c:pt>
                <c:pt idx="4831">
                  <c:v>24.010090000000002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107.10290000000001</c:v>
                </c:pt>
                <c:pt idx="4836">
                  <c:v>191.15690000000001</c:v>
                </c:pt>
                <c:pt idx="4837">
                  <c:v>123.3475</c:v>
                </c:pt>
                <c:pt idx="4838">
                  <c:v>177.50960000000001</c:v>
                </c:pt>
                <c:pt idx="4839">
                  <c:v>121.5399</c:v>
                </c:pt>
                <c:pt idx="4840">
                  <c:v>99.573620000000005</c:v>
                </c:pt>
                <c:pt idx="4841">
                  <c:v>48.126280000000001</c:v>
                </c:pt>
                <c:pt idx="4842">
                  <c:v>41.892110000000002</c:v>
                </c:pt>
                <c:pt idx="4843">
                  <c:v>68.334339999999997</c:v>
                </c:pt>
                <c:pt idx="4844">
                  <c:v>38.750450000000001</c:v>
                </c:pt>
                <c:pt idx="4845">
                  <c:v>59.479660000000003</c:v>
                </c:pt>
                <c:pt idx="4846">
                  <c:v>28.203389999999999</c:v>
                </c:pt>
                <c:pt idx="4847">
                  <c:v>11.99376</c:v>
                </c:pt>
                <c:pt idx="4848">
                  <c:v>11.411</c:v>
                </c:pt>
                <c:pt idx="4849">
                  <c:v>15.967829999999999</c:v>
                </c:pt>
                <c:pt idx="4850">
                  <c:v>26.43394</c:v>
                </c:pt>
                <c:pt idx="4851">
                  <c:v>11.810560000000001</c:v>
                </c:pt>
                <c:pt idx="4852">
                  <c:v>12.77867</c:v>
                </c:pt>
                <c:pt idx="4853">
                  <c:v>92.437449999999998</c:v>
                </c:pt>
                <c:pt idx="4854">
                  <c:v>50.50705</c:v>
                </c:pt>
                <c:pt idx="4855">
                  <c:v>0</c:v>
                </c:pt>
                <c:pt idx="4856">
                  <c:v>25.486499999999999</c:v>
                </c:pt>
                <c:pt idx="4857">
                  <c:v>12.89878</c:v>
                </c:pt>
                <c:pt idx="4858">
                  <c:v>31.909780000000001</c:v>
                </c:pt>
                <c:pt idx="4859">
                  <c:v>33.732109999999999</c:v>
                </c:pt>
                <c:pt idx="4860">
                  <c:v>23.22906</c:v>
                </c:pt>
                <c:pt idx="4861">
                  <c:v>25.10061</c:v>
                </c:pt>
                <c:pt idx="4862">
                  <c:v>21.427890000000001</c:v>
                </c:pt>
                <c:pt idx="4863">
                  <c:v>32.148890000000002</c:v>
                </c:pt>
                <c:pt idx="4864">
                  <c:v>29.832560000000001</c:v>
                </c:pt>
                <c:pt idx="4865">
                  <c:v>31.90061</c:v>
                </c:pt>
                <c:pt idx="4866">
                  <c:v>33.454329999999999</c:v>
                </c:pt>
                <c:pt idx="4867">
                  <c:v>25.710170000000002</c:v>
                </c:pt>
                <c:pt idx="4868">
                  <c:v>21.95778</c:v>
                </c:pt>
                <c:pt idx="4869">
                  <c:v>21.167719999999999</c:v>
                </c:pt>
                <c:pt idx="4870">
                  <c:v>11.26033</c:v>
                </c:pt>
                <c:pt idx="4871">
                  <c:v>15.83661</c:v>
                </c:pt>
                <c:pt idx="4872">
                  <c:v>29.097200000000001</c:v>
                </c:pt>
                <c:pt idx="4873">
                  <c:v>19.815560000000001</c:v>
                </c:pt>
                <c:pt idx="4874">
                  <c:v>17.443339999999999</c:v>
                </c:pt>
                <c:pt idx="4875">
                  <c:v>11.638500000000001</c:v>
                </c:pt>
                <c:pt idx="4876">
                  <c:v>6.5334700000000003</c:v>
                </c:pt>
                <c:pt idx="4877">
                  <c:v>60.364669999999997</c:v>
                </c:pt>
                <c:pt idx="4878">
                  <c:v>54.826329999999999</c:v>
                </c:pt>
                <c:pt idx="4879">
                  <c:v>21.854420000000001</c:v>
                </c:pt>
                <c:pt idx="4880">
                  <c:v>42.248440000000002</c:v>
                </c:pt>
                <c:pt idx="4881">
                  <c:v>45.442839999999997</c:v>
                </c:pt>
                <c:pt idx="4882">
                  <c:v>44.268500000000003</c:v>
                </c:pt>
                <c:pt idx="4883">
                  <c:v>43.094499999999996</c:v>
                </c:pt>
                <c:pt idx="4884">
                  <c:v>34.456490000000002</c:v>
                </c:pt>
                <c:pt idx="4885">
                  <c:v>48.669510000000002</c:v>
                </c:pt>
                <c:pt idx="4886">
                  <c:v>27.306979999999999</c:v>
                </c:pt>
                <c:pt idx="4887">
                  <c:v>29.461069999999999</c:v>
                </c:pt>
                <c:pt idx="4888">
                  <c:v>35.525060000000003</c:v>
                </c:pt>
                <c:pt idx="4889">
                  <c:v>17.927990000000001</c:v>
                </c:pt>
                <c:pt idx="4890">
                  <c:v>24.425879999999999</c:v>
                </c:pt>
                <c:pt idx="4891">
                  <c:v>23.265499999999999</c:v>
                </c:pt>
                <c:pt idx="4892">
                  <c:v>14.93796</c:v>
                </c:pt>
                <c:pt idx="4893">
                  <c:v>69.423689999999993</c:v>
                </c:pt>
                <c:pt idx="4894">
                  <c:v>8.4912200000000002</c:v>
                </c:pt>
                <c:pt idx="4895">
                  <c:v>20.768080000000001</c:v>
                </c:pt>
                <c:pt idx="4896">
                  <c:v>25.385000000000002</c:v>
                </c:pt>
                <c:pt idx="4897">
                  <c:v>11.89878</c:v>
                </c:pt>
                <c:pt idx="4898">
                  <c:v>4.9055</c:v>
                </c:pt>
                <c:pt idx="4899">
                  <c:v>30.167280000000002</c:v>
                </c:pt>
                <c:pt idx="4900">
                  <c:v>8.6818899999999992</c:v>
                </c:pt>
                <c:pt idx="4901">
                  <c:v>37.024560000000001</c:v>
                </c:pt>
                <c:pt idx="4902">
                  <c:v>69.618279999999999</c:v>
                </c:pt>
                <c:pt idx="4903">
                  <c:v>137.02879999999999</c:v>
                </c:pt>
                <c:pt idx="4904">
                  <c:v>54.739559999999997</c:v>
                </c:pt>
                <c:pt idx="4905">
                  <c:v>40.427109999999999</c:v>
                </c:pt>
                <c:pt idx="4906">
                  <c:v>30.200939999999999</c:v>
                </c:pt>
                <c:pt idx="4907">
                  <c:v>35.501609999999999</c:v>
                </c:pt>
                <c:pt idx="4908">
                  <c:v>44.467170000000003</c:v>
                </c:pt>
                <c:pt idx="4909">
                  <c:v>23.671720000000001</c:v>
                </c:pt>
                <c:pt idx="4910">
                  <c:v>20.46922</c:v>
                </c:pt>
                <c:pt idx="4911">
                  <c:v>36.982610000000001</c:v>
                </c:pt>
                <c:pt idx="4912">
                  <c:v>44.705829999999999</c:v>
                </c:pt>
                <c:pt idx="4913">
                  <c:v>72.71011</c:v>
                </c:pt>
                <c:pt idx="4914">
                  <c:v>46.779389999999999</c:v>
                </c:pt>
                <c:pt idx="4915">
                  <c:v>46.47833</c:v>
                </c:pt>
                <c:pt idx="4916">
                  <c:v>41.022170000000003</c:v>
                </c:pt>
                <c:pt idx="4917">
                  <c:v>64.154949999999999</c:v>
                </c:pt>
                <c:pt idx="4918">
                  <c:v>20.229559999999999</c:v>
                </c:pt>
                <c:pt idx="4919">
                  <c:v>10.0961</c:v>
                </c:pt>
                <c:pt idx="4920">
                  <c:v>13.044930000000001</c:v>
                </c:pt>
                <c:pt idx="4921">
                  <c:v>10.809670000000001</c:v>
                </c:pt>
                <c:pt idx="4922">
                  <c:v>8.6271699999999996</c:v>
                </c:pt>
                <c:pt idx="4923">
                  <c:v>10.778499999999999</c:v>
                </c:pt>
                <c:pt idx="4924">
                  <c:v>11.7285</c:v>
                </c:pt>
                <c:pt idx="4925">
                  <c:v>10.78511</c:v>
                </c:pt>
                <c:pt idx="4926">
                  <c:v>11.216279999999999</c:v>
                </c:pt>
                <c:pt idx="4927">
                  <c:v>8.0327800000000007</c:v>
                </c:pt>
                <c:pt idx="4928">
                  <c:v>6.1808899999999998</c:v>
                </c:pt>
                <c:pt idx="4929">
                  <c:v>6.9152199999999997</c:v>
                </c:pt>
                <c:pt idx="4930">
                  <c:v>14.494999999999999</c:v>
                </c:pt>
                <c:pt idx="4931">
                  <c:v>13.276439999999999</c:v>
                </c:pt>
                <c:pt idx="4932">
                  <c:v>19.431170000000002</c:v>
                </c:pt>
                <c:pt idx="4933">
                  <c:v>8.2318899999999999</c:v>
                </c:pt>
                <c:pt idx="4934">
                  <c:v>5.6740000000000004</c:v>
                </c:pt>
                <c:pt idx="4935">
                  <c:v>6.3381699999999999</c:v>
                </c:pt>
                <c:pt idx="4936">
                  <c:v>10.06761</c:v>
                </c:pt>
                <c:pt idx="4937">
                  <c:v>11.004110000000001</c:v>
                </c:pt>
                <c:pt idx="4938">
                  <c:v>10.91606</c:v>
                </c:pt>
                <c:pt idx="4939">
                  <c:v>11.75667</c:v>
                </c:pt>
                <c:pt idx="4940">
                  <c:v>8.0827799999999996</c:v>
                </c:pt>
                <c:pt idx="4941">
                  <c:v>3.7754500000000002</c:v>
                </c:pt>
                <c:pt idx="4942">
                  <c:v>10.109719999999999</c:v>
                </c:pt>
                <c:pt idx="4943">
                  <c:v>11.692959999999999</c:v>
                </c:pt>
                <c:pt idx="4944">
                  <c:v>9.8279300000000003</c:v>
                </c:pt>
                <c:pt idx="4945">
                  <c:v>11.96144</c:v>
                </c:pt>
                <c:pt idx="4946">
                  <c:v>6.2838900000000004</c:v>
                </c:pt>
                <c:pt idx="4947">
                  <c:v>7.22478</c:v>
                </c:pt>
                <c:pt idx="4948">
                  <c:v>7.9761699999999998</c:v>
                </c:pt>
                <c:pt idx="4949">
                  <c:v>11.624000000000001</c:v>
                </c:pt>
                <c:pt idx="4950">
                  <c:v>9.6773900000000008</c:v>
                </c:pt>
                <c:pt idx="4951">
                  <c:v>12.441280000000001</c:v>
                </c:pt>
                <c:pt idx="4952">
                  <c:v>6.1189999999999998</c:v>
                </c:pt>
                <c:pt idx="4953">
                  <c:v>14.93544</c:v>
                </c:pt>
                <c:pt idx="4954">
                  <c:v>17.204830000000001</c:v>
                </c:pt>
                <c:pt idx="4955">
                  <c:v>6.9745600000000003</c:v>
                </c:pt>
                <c:pt idx="4956">
                  <c:v>12.05467</c:v>
                </c:pt>
                <c:pt idx="4957">
                  <c:v>10.91578</c:v>
                </c:pt>
                <c:pt idx="4958">
                  <c:v>8.6011100000000003</c:v>
                </c:pt>
                <c:pt idx="4959">
                  <c:v>3.95533</c:v>
                </c:pt>
                <c:pt idx="4960">
                  <c:v>11.232950000000001</c:v>
                </c:pt>
                <c:pt idx="4961">
                  <c:v>9.4478899999999992</c:v>
                </c:pt>
                <c:pt idx="4962">
                  <c:v>5.5979999999999999</c:v>
                </c:pt>
                <c:pt idx="4963">
                  <c:v>7.0377200000000002</c:v>
                </c:pt>
                <c:pt idx="4964">
                  <c:v>8.0408899999999992</c:v>
                </c:pt>
                <c:pt idx="4965">
                  <c:v>9.9413300000000007</c:v>
                </c:pt>
                <c:pt idx="4966">
                  <c:v>6.07334</c:v>
                </c:pt>
                <c:pt idx="4967">
                  <c:v>10.06629</c:v>
                </c:pt>
                <c:pt idx="4968">
                  <c:v>9.9527400000000004</c:v>
                </c:pt>
                <c:pt idx="4969">
                  <c:v>8.4422200000000007</c:v>
                </c:pt>
                <c:pt idx="4970">
                  <c:v>6.0536099999999999</c:v>
                </c:pt>
                <c:pt idx="4971">
                  <c:v>2.54589</c:v>
                </c:pt>
                <c:pt idx="4972">
                  <c:v>6.0861099999999997</c:v>
                </c:pt>
                <c:pt idx="4973">
                  <c:v>4.3375599999999999</c:v>
                </c:pt>
                <c:pt idx="4974">
                  <c:v>3.6751100000000001</c:v>
                </c:pt>
                <c:pt idx="4975">
                  <c:v>9.8993900000000004</c:v>
                </c:pt>
                <c:pt idx="4976">
                  <c:v>2.9246099999999999</c:v>
                </c:pt>
                <c:pt idx="4977">
                  <c:v>11.50756</c:v>
                </c:pt>
                <c:pt idx="4978">
                  <c:v>11.11483</c:v>
                </c:pt>
                <c:pt idx="4979">
                  <c:v>6.1656700000000004</c:v>
                </c:pt>
                <c:pt idx="4980">
                  <c:v>5.7099399999999996</c:v>
                </c:pt>
                <c:pt idx="4981">
                  <c:v>12.09022</c:v>
                </c:pt>
                <c:pt idx="4982">
                  <c:v>8.8996099999999991</c:v>
                </c:pt>
                <c:pt idx="4983">
                  <c:v>12.45722</c:v>
                </c:pt>
                <c:pt idx="4984">
                  <c:v>7.8492199999999999</c:v>
                </c:pt>
                <c:pt idx="4985">
                  <c:v>4.1861100000000002</c:v>
                </c:pt>
                <c:pt idx="4986">
                  <c:v>6.3630599999999999</c:v>
                </c:pt>
                <c:pt idx="4987">
                  <c:v>9.8964499999999997</c:v>
                </c:pt>
                <c:pt idx="4988">
                  <c:v>5.3105599999999997</c:v>
                </c:pt>
                <c:pt idx="4989">
                  <c:v>6.1133300000000004</c:v>
                </c:pt>
                <c:pt idx="4990">
                  <c:v>15.719939999999999</c:v>
                </c:pt>
                <c:pt idx="4991">
                  <c:v>6.4683400000000004</c:v>
                </c:pt>
                <c:pt idx="4992">
                  <c:v>16.003399999999999</c:v>
                </c:pt>
                <c:pt idx="4993">
                  <c:v>8.21767</c:v>
                </c:pt>
                <c:pt idx="4994">
                  <c:v>8.1491699999999998</c:v>
                </c:pt>
                <c:pt idx="4995">
                  <c:v>0</c:v>
                </c:pt>
                <c:pt idx="4996">
                  <c:v>3.3591099999999998</c:v>
                </c:pt>
                <c:pt idx="4997">
                  <c:v>2.7603300000000002</c:v>
                </c:pt>
                <c:pt idx="4998">
                  <c:v>7.2684499999999996</c:v>
                </c:pt>
                <c:pt idx="4999">
                  <c:v>1.1292199999999999</c:v>
                </c:pt>
                <c:pt idx="5000">
                  <c:v>3.4436100000000001</c:v>
                </c:pt>
                <c:pt idx="5001">
                  <c:v>9.6877200000000006</c:v>
                </c:pt>
                <c:pt idx="5002">
                  <c:v>4.9571699999999996</c:v>
                </c:pt>
                <c:pt idx="5003">
                  <c:v>12.546670000000001</c:v>
                </c:pt>
                <c:pt idx="5004">
                  <c:v>9.2775599999999994</c:v>
                </c:pt>
                <c:pt idx="5005">
                  <c:v>8.4147800000000004</c:v>
                </c:pt>
                <c:pt idx="5006">
                  <c:v>18.328060000000001</c:v>
                </c:pt>
                <c:pt idx="5007">
                  <c:v>9.1787200000000002</c:v>
                </c:pt>
                <c:pt idx="5008">
                  <c:v>20.5565</c:v>
                </c:pt>
                <c:pt idx="5009">
                  <c:v>11.43989</c:v>
                </c:pt>
                <c:pt idx="5010">
                  <c:v>18.016500000000001</c:v>
                </c:pt>
                <c:pt idx="5011">
                  <c:v>8.4203299999999999</c:v>
                </c:pt>
                <c:pt idx="5012">
                  <c:v>2.4171100000000001</c:v>
                </c:pt>
                <c:pt idx="5013">
                  <c:v>16.846830000000001</c:v>
                </c:pt>
                <c:pt idx="5014">
                  <c:v>0</c:v>
                </c:pt>
                <c:pt idx="5015">
                  <c:v>12.39658</c:v>
                </c:pt>
                <c:pt idx="5016">
                  <c:v>19.234870000000001</c:v>
                </c:pt>
                <c:pt idx="5017">
                  <c:v>11.76233</c:v>
                </c:pt>
                <c:pt idx="5018">
                  <c:v>9.0678900000000002</c:v>
                </c:pt>
                <c:pt idx="5019">
                  <c:v>16.994219999999999</c:v>
                </c:pt>
                <c:pt idx="5020">
                  <c:v>15.52683</c:v>
                </c:pt>
                <c:pt idx="5021">
                  <c:v>15.84333</c:v>
                </c:pt>
                <c:pt idx="5022">
                  <c:v>10.993449999999999</c:v>
                </c:pt>
                <c:pt idx="5023">
                  <c:v>23.651779999999999</c:v>
                </c:pt>
                <c:pt idx="5024">
                  <c:v>8.0563300000000009</c:v>
                </c:pt>
                <c:pt idx="5025">
                  <c:v>20.762280000000001</c:v>
                </c:pt>
                <c:pt idx="5026">
                  <c:v>21.5685</c:v>
                </c:pt>
                <c:pt idx="5027">
                  <c:v>26.16084</c:v>
                </c:pt>
                <c:pt idx="5028">
                  <c:v>10.0585</c:v>
                </c:pt>
                <c:pt idx="5029">
                  <c:v>41.843559999999997</c:v>
                </c:pt>
                <c:pt idx="5030">
                  <c:v>27.679279999999999</c:v>
                </c:pt>
                <c:pt idx="5031">
                  <c:v>15.253830000000001</c:v>
                </c:pt>
                <c:pt idx="5032">
                  <c:v>11.675610000000001</c:v>
                </c:pt>
                <c:pt idx="5033">
                  <c:v>30.908169999999998</c:v>
                </c:pt>
                <c:pt idx="5034">
                  <c:v>20.679939999999998</c:v>
                </c:pt>
                <c:pt idx="5035">
                  <c:v>16.790890000000001</c:v>
                </c:pt>
                <c:pt idx="5036">
                  <c:v>7.8502299999999998</c:v>
                </c:pt>
                <c:pt idx="5037">
                  <c:v>45.972560000000001</c:v>
                </c:pt>
                <c:pt idx="5038">
                  <c:v>11.631779999999999</c:v>
                </c:pt>
                <c:pt idx="5039">
                  <c:v>12.44524</c:v>
                </c:pt>
                <c:pt idx="5040">
                  <c:v>10.10947</c:v>
                </c:pt>
                <c:pt idx="5041">
                  <c:v>14.719329999999999</c:v>
                </c:pt>
                <c:pt idx="5042">
                  <c:v>13.29867</c:v>
                </c:pt>
                <c:pt idx="5043">
                  <c:v>4.7692800000000002</c:v>
                </c:pt>
                <c:pt idx="5044">
                  <c:v>0.33733000000000002</c:v>
                </c:pt>
                <c:pt idx="5045">
                  <c:v>6.3793899999999999</c:v>
                </c:pt>
                <c:pt idx="5046">
                  <c:v>22.716999999999999</c:v>
                </c:pt>
                <c:pt idx="5047">
                  <c:v>8.6508900000000004</c:v>
                </c:pt>
                <c:pt idx="5048">
                  <c:v>0</c:v>
                </c:pt>
                <c:pt idx="5049">
                  <c:v>13.89733</c:v>
                </c:pt>
                <c:pt idx="5050">
                  <c:v>23.819220000000001</c:v>
                </c:pt>
                <c:pt idx="5051">
                  <c:v>18.858499999999999</c:v>
                </c:pt>
                <c:pt idx="5052">
                  <c:v>8.2116699999999998</c:v>
                </c:pt>
                <c:pt idx="5053">
                  <c:v>9.3384400000000003</c:v>
                </c:pt>
                <c:pt idx="5054">
                  <c:v>5.4998300000000002</c:v>
                </c:pt>
                <c:pt idx="5055">
                  <c:v>14.78506</c:v>
                </c:pt>
                <c:pt idx="5056">
                  <c:v>35.489829999999998</c:v>
                </c:pt>
                <c:pt idx="5057">
                  <c:v>17.745439999999999</c:v>
                </c:pt>
                <c:pt idx="5058">
                  <c:v>11.37322</c:v>
                </c:pt>
                <c:pt idx="5059">
                  <c:v>41.867669999999997</c:v>
                </c:pt>
                <c:pt idx="5060">
                  <c:v>25.84</c:v>
                </c:pt>
                <c:pt idx="5061">
                  <c:v>32.052720000000001</c:v>
                </c:pt>
                <c:pt idx="5062">
                  <c:v>24.427890000000001</c:v>
                </c:pt>
                <c:pt idx="5063">
                  <c:v>24.419280000000001</c:v>
                </c:pt>
                <c:pt idx="5064">
                  <c:v>41.875059999999998</c:v>
                </c:pt>
                <c:pt idx="5065">
                  <c:v>23.618279999999999</c:v>
                </c:pt>
                <c:pt idx="5066">
                  <c:v>16.69661</c:v>
                </c:pt>
                <c:pt idx="5067">
                  <c:v>15.425050000000001</c:v>
                </c:pt>
                <c:pt idx="5068">
                  <c:v>10.122719999999999</c:v>
                </c:pt>
                <c:pt idx="5069">
                  <c:v>19.136220000000002</c:v>
                </c:pt>
                <c:pt idx="5070">
                  <c:v>23.526219999999999</c:v>
                </c:pt>
                <c:pt idx="5071">
                  <c:v>25.129390000000001</c:v>
                </c:pt>
                <c:pt idx="5072">
                  <c:v>27.75994</c:v>
                </c:pt>
                <c:pt idx="5073">
                  <c:v>25.862110000000001</c:v>
                </c:pt>
                <c:pt idx="5074">
                  <c:v>26.180440000000001</c:v>
                </c:pt>
                <c:pt idx="5075">
                  <c:v>16.635100000000001</c:v>
                </c:pt>
                <c:pt idx="5076">
                  <c:v>30.619679999999999</c:v>
                </c:pt>
                <c:pt idx="5077">
                  <c:v>32.860889999999998</c:v>
                </c:pt>
                <c:pt idx="5078">
                  <c:v>10.510070000000001</c:v>
                </c:pt>
                <c:pt idx="5079">
                  <c:v>32.735680000000002</c:v>
                </c:pt>
                <c:pt idx="5080">
                  <c:v>30.415019999999998</c:v>
                </c:pt>
                <c:pt idx="5081">
                  <c:v>16.788519999999998</c:v>
                </c:pt>
                <c:pt idx="5082">
                  <c:v>19.733149999999998</c:v>
                </c:pt>
                <c:pt idx="5083">
                  <c:v>44.696040000000004</c:v>
                </c:pt>
                <c:pt idx="5084">
                  <c:v>26.359120000000001</c:v>
                </c:pt>
                <c:pt idx="5085">
                  <c:v>15.02923</c:v>
                </c:pt>
                <c:pt idx="5086">
                  <c:v>13.78688</c:v>
                </c:pt>
                <c:pt idx="5087">
                  <c:v>10.92916</c:v>
                </c:pt>
                <c:pt idx="5088">
                  <c:v>10.959</c:v>
                </c:pt>
                <c:pt idx="5089">
                  <c:v>15.93628</c:v>
                </c:pt>
                <c:pt idx="5090">
                  <c:v>14.038169999999999</c:v>
                </c:pt>
                <c:pt idx="5091">
                  <c:v>13.6495</c:v>
                </c:pt>
                <c:pt idx="5092">
                  <c:v>14.495559999999999</c:v>
                </c:pt>
                <c:pt idx="5093">
                  <c:v>53.24794</c:v>
                </c:pt>
                <c:pt idx="5094">
                  <c:v>25.354780000000002</c:v>
                </c:pt>
                <c:pt idx="5095">
                  <c:v>7.5592800000000002</c:v>
                </c:pt>
                <c:pt idx="5096">
                  <c:v>18.77094</c:v>
                </c:pt>
                <c:pt idx="5097">
                  <c:v>33.505609999999997</c:v>
                </c:pt>
                <c:pt idx="5098">
                  <c:v>28.137779999999999</c:v>
                </c:pt>
                <c:pt idx="5099">
                  <c:v>22.119</c:v>
                </c:pt>
                <c:pt idx="5100">
                  <c:v>7.0437200000000004</c:v>
                </c:pt>
                <c:pt idx="5101">
                  <c:v>23.53828</c:v>
                </c:pt>
                <c:pt idx="5102">
                  <c:v>17.722719999999999</c:v>
                </c:pt>
                <c:pt idx="5103">
                  <c:v>31.36628</c:v>
                </c:pt>
                <c:pt idx="5104">
                  <c:v>33.071950000000001</c:v>
                </c:pt>
                <c:pt idx="5105">
                  <c:v>23.188389999999998</c:v>
                </c:pt>
                <c:pt idx="5106">
                  <c:v>17.096329999999998</c:v>
                </c:pt>
                <c:pt idx="5107">
                  <c:v>49.790219999999998</c:v>
                </c:pt>
                <c:pt idx="5108">
                  <c:v>87.36</c:v>
                </c:pt>
                <c:pt idx="5109">
                  <c:v>33.60378</c:v>
                </c:pt>
                <c:pt idx="5110">
                  <c:v>20.665949999999999</c:v>
                </c:pt>
                <c:pt idx="5111">
                  <c:v>10.441509999999999</c:v>
                </c:pt>
                <c:pt idx="5112">
                  <c:v>6.4931999999999999</c:v>
                </c:pt>
                <c:pt idx="5113">
                  <c:v>11.19117</c:v>
                </c:pt>
                <c:pt idx="5114">
                  <c:v>10.514329999999999</c:v>
                </c:pt>
                <c:pt idx="5115">
                  <c:v>4.1410600000000004</c:v>
                </c:pt>
                <c:pt idx="5116">
                  <c:v>9.0252800000000004</c:v>
                </c:pt>
                <c:pt idx="5117">
                  <c:v>0</c:v>
                </c:pt>
                <c:pt idx="5118">
                  <c:v>2.02528</c:v>
                </c:pt>
                <c:pt idx="5119">
                  <c:v>1.79647</c:v>
                </c:pt>
                <c:pt idx="5120">
                  <c:v>0</c:v>
                </c:pt>
                <c:pt idx="5121">
                  <c:v>37.522170000000003</c:v>
                </c:pt>
                <c:pt idx="5122">
                  <c:v>9.0681700000000003</c:v>
                </c:pt>
                <c:pt idx="5123">
                  <c:v>0</c:v>
                </c:pt>
                <c:pt idx="5124">
                  <c:v>9.6402199999999993</c:v>
                </c:pt>
                <c:pt idx="5125">
                  <c:v>43.607109999999999</c:v>
                </c:pt>
                <c:pt idx="5126">
                  <c:v>11.29795</c:v>
                </c:pt>
                <c:pt idx="5127">
                  <c:v>35.902389999999997</c:v>
                </c:pt>
                <c:pt idx="5128">
                  <c:v>22.768170000000001</c:v>
                </c:pt>
                <c:pt idx="5129">
                  <c:v>25.819610000000001</c:v>
                </c:pt>
                <c:pt idx="5130">
                  <c:v>40.579169999999998</c:v>
                </c:pt>
                <c:pt idx="5131">
                  <c:v>48.080329999999996</c:v>
                </c:pt>
                <c:pt idx="5132">
                  <c:v>64.124560000000002</c:v>
                </c:pt>
                <c:pt idx="5133">
                  <c:v>27.617719999999998</c:v>
                </c:pt>
                <c:pt idx="5134">
                  <c:v>32.418280000000003</c:v>
                </c:pt>
                <c:pt idx="5135">
                  <c:v>22.31279</c:v>
                </c:pt>
                <c:pt idx="5136">
                  <c:v>26.823399999999999</c:v>
                </c:pt>
                <c:pt idx="5137">
                  <c:v>51.216659999999997</c:v>
                </c:pt>
                <c:pt idx="5138">
                  <c:v>29.52073</c:v>
                </c:pt>
                <c:pt idx="5139">
                  <c:v>13.16417</c:v>
                </c:pt>
                <c:pt idx="5140">
                  <c:v>15.49283</c:v>
                </c:pt>
                <c:pt idx="5141">
                  <c:v>15.64011</c:v>
                </c:pt>
                <c:pt idx="5142">
                  <c:v>8.5675000000000008</c:v>
                </c:pt>
                <c:pt idx="5143">
                  <c:v>17.281500000000001</c:v>
                </c:pt>
                <c:pt idx="5144">
                  <c:v>8.9428300000000007</c:v>
                </c:pt>
                <c:pt idx="5145">
                  <c:v>16.432829999999999</c:v>
                </c:pt>
                <c:pt idx="5146">
                  <c:v>9.9299400000000002</c:v>
                </c:pt>
                <c:pt idx="5147">
                  <c:v>21.257560000000002</c:v>
                </c:pt>
                <c:pt idx="5148">
                  <c:v>0</c:v>
                </c:pt>
                <c:pt idx="5149">
                  <c:v>7.6889399999999997</c:v>
                </c:pt>
                <c:pt idx="5150">
                  <c:v>5.6341099999999997</c:v>
                </c:pt>
                <c:pt idx="5151">
                  <c:v>2.4418700000000002</c:v>
                </c:pt>
                <c:pt idx="5152">
                  <c:v>0</c:v>
                </c:pt>
                <c:pt idx="5153">
                  <c:v>8.2485599999999994</c:v>
                </c:pt>
                <c:pt idx="5154">
                  <c:v>3.9480599999999999</c:v>
                </c:pt>
                <c:pt idx="5155">
                  <c:v>6.5107200000000001</c:v>
                </c:pt>
                <c:pt idx="5156">
                  <c:v>10.49644</c:v>
                </c:pt>
                <c:pt idx="5157">
                  <c:v>8.4453300000000002</c:v>
                </c:pt>
                <c:pt idx="5158">
                  <c:v>4.36294</c:v>
                </c:pt>
                <c:pt idx="5159">
                  <c:v>10.26336</c:v>
                </c:pt>
                <c:pt idx="5160">
                  <c:v>0.40394000000000002</c:v>
                </c:pt>
                <c:pt idx="5161">
                  <c:v>7.5345599999999999</c:v>
                </c:pt>
                <c:pt idx="5162">
                  <c:v>0.26400000000000001</c:v>
                </c:pt>
                <c:pt idx="5163">
                  <c:v>11.70861</c:v>
                </c:pt>
                <c:pt idx="5164">
                  <c:v>13.584390000000001</c:v>
                </c:pt>
                <c:pt idx="5165">
                  <c:v>9.70228</c:v>
                </c:pt>
                <c:pt idx="5166">
                  <c:v>3.7275999999999998</c:v>
                </c:pt>
                <c:pt idx="5167">
                  <c:v>1.29667</c:v>
                </c:pt>
                <c:pt idx="5168">
                  <c:v>9.3734500000000001</c:v>
                </c:pt>
                <c:pt idx="5169">
                  <c:v>1.7910600000000001</c:v>
                </c:pt>
                <c:pt idx="5170">
                  <c:v>11.71434</c:v>
                </c:pt>
                <c:pt idx="5171">
                  <c:v>2.7605599999999999</c:v>
                </c:pt>
                <c:pt idx="5172">
                  <c:v>11.0885</c:v>
                </c:pt>
                <c:pt idx="5173">
                  <c:v>5.8413899999999996</c:v>
                </c:pt>
                <c:pt idx="5174">
                  <c:v>5.6008399999999998</c:v>
                </c:pt>
                <c:pt idx="5175">
                  <c:v>0</c:v>
                </c:pt>
                <c:pt idx="5176">
                  <c:v>5.7310600000000003</c:v>
                </c:pt>
                <c:pt idx="5177">
                  <c:v>7.2201700000000004</c:v>
                </c:pt>
                <c:pt idx="5178">
                  <c:v>5.94672</c:v>
                </c:pt>
                <c:pt idx="5179">
                  <c:v>10.765779999999999</c:v>
                </c:pt>
                <c:pt idx="5180">
                  <c:v>0</c:v>
                </c:pt>
                <c:pt idx="5181">
                  <c:v>2.7683900000000001</c:v>
                </c:pt>
                <c:pt idx="5182">
                  <c:v>0</c:v>
                </c:pt>
                <c:pt idx="5183">
                  <c:v>5.6101700000000001</c:v>
                </c:pt>
                <c:pt idx="5184">
                  <c:v>0</c:v>
                </c:pt>
                <c:pt idx="5185">
                  <c:v>3.0511699999999999</c:v>
                </c:pt>
                <c:pt idx="5186">
                  <c:v>7.02583</c:v>
                </c:pt>
                <c:pt idx="5187">
                  <c:v>2.39717</c:v>
                </c:pt>
                <c:pt idx="5188">
                  <c:v>5.0530600000000003</c:v>
                </c:pt>
                <c:pt idx="5189">
                  <c:v>3.7818299999999998</c:v>
                </c:pt>
                <c:pt idx="5190">
                  <c:v>8.1579999999999995</c:v>
                </c:pt>
                <c:pt idx="5191">
                  <c:v>2.75922</c:v>
                </c:pt>
                <c:pt idx="5192">
                  <c:v>3.34633</c:v>
                </c:pt>
                <c:pt idx="5193">
                  <c:v>10.28356</c:v>
                </c:pt>
                <c:pt idx="5194">
                  <c:v>2.8708900000000002</c:v>
                </c:pt>
                <c:pt idx="5195">
                  <c:v>2.3157800000000002</c:v>
                </c:pt>
                <c:pt idx="5196">
                  <c:v>6.4131099999999996</c:v>
                </c:pt>
                <c:pt idx="5197">
                  <c:v>2.8115000000000001</c:v>
                </c:pt>
                <c:pt idx="5198">
                  <c:v>11.97702</c:v>
                </c:pt>
                <c:pt idx="5199">
                  <c:v>0</c:v>
                </c:pt>
                <c:pt idx="5200">
                  <c:v>7.1859799999999998</c:v>
                </c:pt>
                <c:pt idx="5201">
                  <c:v>6.3486700000000003</c:v>
                </c:pt>
                <c:pt idx="5202">
                  <c:v>4.9010300000000004</c:v>
                </c:pt>
                <c:pt idx="5203">
                  <c:v>2.49993</c:v>
                </c:pt>
                <c:pt idx="5204">
                  <c:v>5.4538200000000003</c:v>
                </c:pt>
                <c:pt idx="5205">
                  <c:v>10.573130000000001</c:v>
                </c:pt>
                <c:pt idx="5206">
                  <c:v>8.8110199999999992</c:v>
                </c:pt>
                <c:pt idx="5207">
                  <c:v>9.7608300000000003</c:v>
                </c:pt>
                <c:pt idx="5208">
                  <c:v>4.0575700000000001</c:v>
                </c:pt>
                <c:pt idx="5209">
                  <c:v>7.6808199999999998</c:v>
                </c:pt>
                <c:pt idx="5210">
                  <c:v>6.7227699999999997</c:v>
                </c:pt>
                <c:pt idx="5211">
                  <c:v>5.4401000000000002</c:v>
                </c:pt>
                <c:pt idx="5212">
                  <c:v>7.50122</c:v>
                </c:pt>
                <c:pt idx="5213">
                  <c:v>1.30803</c:v>
                </c:pt>
                <c:pt idx="5214">
                  <c:v>5.7996800000000004</c:v>
                </c:pt>
                <c:pt idx="5215">
                  <c:v>7.3328499999999996</c:v>
                </c:pt>
                <c:pt idx="5216">
                  <c:v>6.6509299999999998</c:v>
                </c:pt>
                <c:pt idx="5217">
                  <c:v>5.1635200000000001</c:v>
                </c:pt>
                <c:pt idx="5218">
                  <c:v>5.1668900000000004</c:v>
                </c:pt>
                <c:pt idx="5219">
                  <c:v>0</c:v>
                </c:pt>
                <c:pt idx="5220">
                  <c:v>4.7760999999999996</c:v>
                </c:pt>
                <c:pt idx="5221">
                  <c:v>5.2252599999999996</c:v>
                </c:pt>
                <c:pt idx="5222">
                  <c:v>6.2329299999999996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22.916260000000001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19.335039999999999</c:v>
                </c:pt>
                <c:pt idx="5232">
                  <c:v>3.1745299999999999</c:v>
                </c:pt>
                <c:pt idx="5233">
                  <c:v>2.36083</c:v>
                </c:pt>
                <c:pt idx="5234">
                  <c:v>1.617E-2</c:v>
                </c:pt>
                <c:pt idx="5235">
                  <c:v>5.83467</c:v>
                </c:pt>
                <c:pt idx="5236">
                  <c:v>2.3711099999999998</c:v>
                </c:pt>
                <c:pt idx="5237">
                  <c:v>7.8505599999999998</c:v>
                </c:pt>
                <c:pt idx="5238">
                  <c:v>4.4214399999999996</c:v>
                </c:pt>
                <c:pt idx="5239">
                  <c:v>3.9597899999999999</c:v>
                </c:pt>
                <c:pt idx="5240">
                  <c:v>0</c:v>
                </c:pt>
                <c:pt idx="5241">
                  <c:v>1.7601100000000001</c:v>
                </c:pt>
                <c:pt idx="5242">
                  <c:v>1.61239</c:v>
                </c:pt>
                <c:pt idx="5243">
                  <c:v>3.67578</c:v>
                </c:pt>
                <c:pt idx="5244">
                  <c:v>2.59273</c:v>
                </c:pt>
                <c:pt idx="5245">
                  <c:v>11.55184</c:v>
                </c:pt>
                <c:pt idx="5246">
                  <c:v>5.0721699999999998</c:v>
                </c:pt>
                <c:pt idx="5247">
                  <c:v>4.7398899999999999</c:v>
                </c:pt>
                <c:pt idx="5248">
                  <c:v>0.67049999999999998</c:v>
                </c:pt>
                <c:pt idx="5249">
                  <c:v>4.5264499999999996</c:v>
                </c:pt>
                <c:pt idx="5250">
                  <c:v>3.9220600000000001</c:v>
                </c:pt>
                <c:pt idx="5251">
                  <c:v>10.950609999999999</c:v>
                </c:pt>
                <c:pt idx="5252">
                  <c:v>19.502949999999998</c:v>
                </c:pt>
                <c:pt idx="5253">
                  <c:v>30.109719999999999</c:v>
                </c:pt>
                <c:pt idx="5254">
                  <c:v>23.306719999999999</c:v>
                </c:pt>
                <c:pt idx="5255">
                  <c:v>30.640699999999999</c:v>
                </c:pt>
                <c:pt idx="5256">
                  <c:v>27.956399999999999</c:v>
                </c:pt>
                <c:pt idx="5257">
                  <c:v>31.87989</c:v>
                </c:pt>
                <c:pt idx="5258">
                  <c:v>27.58905</c:v>
                </c:pt>
                <c:pt idx="5259">
                  <c:v>21.531780000000001</c:v>
                </c:pt>
                <c:pt idx="5260">
                  <c:v>19.140219999999999</c:v>
                </c:pt>
                <c:pt idx="5261">
                  <c:v>19.01783</c:v>
                </c:pt>
                <c:pt idx="5262">
                  <c:v>19.25806</c:v>
                </c:pt>
                <c:pt idx="5263">
                  <c:v>14.401949999999999</c:v>
                </c:pt>
                <c:pt idx="5264">
                  <c:v>13.742330000000001</c:v>
                </c:pt>
                <c:pt idx="5265">
                  <c:v>11.3035</c:v>
                </c:pt>
                <c:pt idx="5266">
                  <c:v>16.701059999999998</c:v>
                </c:pt>
                <c:pt idx="5267">
                  <c:v>24.022169999999999</c:v>
                </c:pt>
                <c:pt idx="5268">
                  <c:v>16.320779999999999</c:v>
                </c:pt>
                <c:pt idx="5269">
                  <c:v>14.152609999999999</c:v>
                </c:pt>
                <c:pt idx="5270">
                  <c:v>20.459720000000001</c:v>
                </c:pt>
                <c:pt idx="5271">
                  <c:v>13.264329999999999</c:v>
                </c:pt>
                <c:pt idx="5272">
                  <c:v>11.992330000000001</c:v>
                </c:pt>
                <c:pt idx="5273">
                  <c:v>13.530939999999999</c:v>
                </c:pt>
                <c:pt idx="5274">
                  <c:v>17.487439999999999</c:v>
                </c:pt>
                <c:pt idx="5275">
                  <c:v>12.27983</c:v>
                </c:pt>
                <c:pt idx="5276">
                  <c:v>11.468999999999999</c:v>
                </c:pt>
                <c:pt idx="5277">
                  <c:v>9.4077800000000007</c:v>
                </c:pt>
                <c:pt idx="5278">
                  <c:v>16.297000000000001</c:v>
                </c:pt>
                <c:pt idx="5279">
                  <c:v>13.082280000000001</c:v>
                </c:pt>
                <c:pt idx="5280">
                  <c:v>11.2982</c:v>
                </c:pt>
                <c:pt idx="5281">
                  <c:v>16.714829999999999</c:v>
                </c:pt>
                <c:pt idx="5282">
                  <c:v>12.225390000000001</c:v>
                </c:pt>
                <c:pt idx="5283">
                  <c:v>8.5195000000000007</c:v>
                </c:pt>
                <c:pt idx="5284">
                  <c:v>13.066000000000001</c:v>
                </c:pt>
                <c:pt idx="5285">
                  <c:v>13.6335</c:v>
                </c:pt>
                <c:pt idx="5286">
                  <c:v>10.563000000000001</c:v>
                </c:pt>
                <c:pt idx="5287">
                  <c:v>14.42939</c:v>
                </c:pt>
                <c:pt idx="5288">
                  <c:v>17.559560000000001</c:v>
                </c:pt>
                <c:pt idx="5289">
                  <c:v>34.097050000000003</c:v>
                </c:pt>
                <c:pt idx="5290">
                  <c:v>28.952169999999999</c:v>
                </c:pt>
                <c:pt idx="5291">
                  <c:v>31.274170000000002</c:v>
                </c:pt>
                <c:pt idx="5292">
                  <c:v>19.592449999999999</c:v>
                </c:pt>
                <c:pt idx="5293">
                  <c:v>21.127890000000001</c:v>
                </c:pt>
                <c:pt idx="5294">
                  <c:v>25.985610000000001</c:v>
                </c:pt>
                <c:pt idx="5295">
                  <c:v>26.193999999999999</c:v>
                </c:pt>
                <c:pt idx="5296">
                  <c:v>28.5505</c:v>
                </c:pt>
                <c:pt idx="5297">
                  <c:v>20.888169999999999</c:v>
                </c:pt>
                <c:pt idx="5298">
                  <c:v>30.422499999999999</c:v>
                </c:pt>
                <c:pt idx="5299">
                  <c:v>33.235050000000001</c:v>
                </c:pt>
                <c:pt idx="5300">
                  <c:v>25.429500000000001</c:v>
                </c:pt>
                <c:pt idx="5301">
                  <c:v>18.053000000000001</c:v>
                </c:pt>
                <c:pt idx="5302">
                  <c:v>14.35022</c:v>
                </c:pt>
                <c:pt idx="5303">
                  <c:v>14.1991</c:v>
                </c:pt>
                <c:pt idx="5304">
                  <c:v>26.734490000000001</c:v>
                </c:pt>
                <c:pt idx="5305">
                  <c:v>21.61187</c:v>
                </c:pt>
                <c:pt idx="5306">
                  <c:v>17.306339999999999</c:v>
                </c:pt>
                <c:pt idx="5307">
                  <c:v>14.5185</c:v>
                </c:pt>
                <c:pt idx="5308">
                  <c:v>6.27508</c:v>
                </c:pt>
                <c:pt idx="5309">
                  <c:v>15.890650000000001</c:v>
                </c:pt>
                <c:pt idx="5310">
                  <c:v>20.326530000000002</c:v>
                </c:pt>
                <c:pt idx="5311">
                  <c:v>39.35812</c:v>
                </c:pt>
                <c:pt idx="5312">
                  <c:v>50.78275</c:v>
                </c:pt>
                <c:pt idx="5313">
                  <c:v>80.739379999999997</c:v>
                </c:pt>
                <c:pt idx="5314">
                  <c:v>46.272509999999997</c:v>
                </c:pt>
                <c:pt idx="5315">
                  <c:v>48.808109999999999</c:v>
                </c:pt>
                <c:pt idx="5316">
                  <c:v>52.039819999999999</c:v>
                </c:pt>
                <c:pt idx="5317">
                  <c:v>26.41273</c:v>
                </c:pt>
                <c:pt idx="5318">
                  <c:v>49.75853</c:v>
                </c:pt>
                <c:pt idx="5319">
                  <c:v>66.543859999999995</c:v>
                </c:pt>
                <c:pt idx="5320">
                  <c:v>93.572869999999995</c:v>
                </c:pt>
                <c:pt idx="5321">
                  <c:v>20.945160000000001</c:v>
                </c:pt>
                <c:pt idx="5322">
                  <c:v>19.179210000000001</c:v>
                </c:pt>
                <c:pt idx="5323">
                  <c:v>24.218139999999998</c:v>
                </c:pt>
                <c:pt idx="5324">
                  <c:v>40.562249999999999</c:v>
                </c:pt>
                <c:pt idx="5325">
                  <c:v>16.259260000000001</c:v>
                </c:pt>
                <c:pt idx="5326">
                  <c:v>4.9163899999999998</c:v>
                </c:pt>
                <c:pt idx="5327">
                  <c:v>4.5934200000000001</c:v>
                </c:pt>
                <c:pt idx="5328">
                  <c:v>15.696339999999999</c:v>
                </c:pt>
                <c:pt idx="5329">
                  <c:v>16.876539999999999</c:v>
                </c:pt>
                <c:pt idx="5330">
                  <c:v>32.707410000000003</c:v>
                </c:pt>
                <c:pt idx="5331">
                  <c:v>23.710840000000001</c:v>
                </c:pt>
                <c:pt idx="5332">
                  <c:v>15.172280000000001</c:v>
                </c:pt>
                <c:pt idx="5333">
                  <c:v>141.5018</c:v>
                </c:pt>
                <c:pt idx="5334">
                  <c:v>211.584</c:v>
                </c:pt>
                <c:pt idx="5335">
                  <c:v>58.947299999999998</c:v>
                </c:pt>
                <c:pt idx="5336">
                  <c:v>26.67033</c:v>
                </c:pt>
                <c:pt idx="5337">
                  <c:v>26.420100000000001</c:v>
                </c:pt>
                <c:pt idx="5338">
                  <c:v>105.992</c:v>
                </c:pt>
                <c:pt idx="5339">
                  <c:v>42.51793</c:v>
                </c:pt>
                <c:pt idx="5340">
                  <c:v>22.322839999999999</c:v>
                </c:pt>
                <c:pt idx="5341">
                  <c:v>72.262559999999993</c:v>
                </c:pt>
                <c:pt idx="5342">
                  <c:v>60.472450000000002</c:v>
                </c:pt>
                <c:pt idx="5343">
                  <c:v>40.589210000000001</c:v>
                </c:pt>
                <c:pt idx="5344">
                  <c:v>42.525129999999997</c:v>
                </c:pt>
                <c:pt idx="5345">
                  <c:v>33.692120000000003</c:v>
                </c:pt>
                <c:pt idx="5346">
                  <c:v>9.3310999999999993</c:v>
                </c:pt>
                <c:pt idx="5347">
                  <c:v>21.399100000000001</c:v>
                </c:pt>
                <c:pt idx="5348">
                  <c:v>26.526029999999999</c:v>
                </c:pt>
                <c:pt idx="5349">
                  <c:v>15.49456</c:v>
                </c:pt>
                <c:pt idx="5350">
                  <c:v>7.2151899999999998</c:v>
                </c:pt>
                <c:pt idx="5351">
                  <c:v>7.5966500000000003</c:v>
                </c:pt>
                <c:pt idx="5352">
                  <c:v>10.063409999999999</c:v>
                </c:pt>
                <c:pt idx="5353">
                  <c:v>2.9941599999999999</c:v>
                </c:pt>
                <c:pt idx="5354">
                  <c:v>5.3593400000000004</c:v>
                </c:pt>
                <c:pt idx="5355">
                  <c:v>18.05341</c:v>
                </c:pt>
                <c:pt idx="5356">
                  <c:v>39.032420000000002</c:v>
                </c:pt>
                <c:pt idx="5357">
                  <c:v>171.85830000000001</c:v>
                </c:pt>
                <c:pt idx="5358">
                  <c:v>182.5068</c:v>
                </c:pt>
                <c:pt idx="5359">
                  <c:v>182.40369999999999</c:v>
                </c:pt>
                <c:pt idx="5360">
                  <c:v>95.43956</c:v>
                </c:pt>
                <c:pt idx="5361">
                  <c:v>40.868949999999998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83.324619999999996</c:v>
                </c:pt>
                <c:pt idx="5367">
                  <c:v>101.4862</c:v>
                </c:pt>
                <c:pt idx="5368">
                  <c:v>115.6589</c:v>
                </c:pt>
                <c:pt idx="5369">
                  <c:v>44.536749999999998</c:v>
                </c:pt>
                <c:pt idx="5370">
                  <c:v>22.70354</c:v>
                </c:pt>
                <c:pt idx="5371">
                  <c:v>111.7568</c:v>
                </c:pt>
                <c:pt idx="5372">
                  <c:v>48.824710000000003</c:v>
                </c:pt>
                <c:pt idx="5373">
                  <c:v>12.533759999999999</c:v>
                </c:pt>
                <c:pt idx="5374">
                  <c:v>6.4142299999999999</c:v>
                </c:pt>
                <c:pt idx="5375">
                  <c:v>19.253160000000001</c:v>
                </c:pt>
                <c:pt idx="5376">
                  <c:v>23.63016</c:v>
                </c:pt>
                <c:pt idx="5377">
                  <c:v>5.9768100000000004</c:v>
                </c:pt>
                <c:pt idx="5378">
                  <c:v>50.557459999999999</c:v>
                </c:pt>
                <c:pt idx="5379">
                  <c:v>64.396730000000005</c:v>
                </c:pt>
                <c:pt idx="5380">
                  <c:v>105.0757</c:v>
                </c:pt>
                <c:pt idx="5381">
                  <c:v>278.36860000000001</c:v>
                </c:pt>
                <c:pt idx="5382">
                  <c:v>681.93529999999998</c:v>
                </c:pt>
                <c:pt idx="5383">
                  <c:v>225.31630000000001</c:v>
                </c:pt>
                <c:pt idx="5384">
                  <c:v>95.3874</c:v>
                </c:pt>
                <c:pt idx="5385">
                  <c:v>57.125190000000003</c:v>
                </c:pt>
                <c:pt idx="5386">
                  <c:v>80.286050000000003</c:v>
                </c:pt>
                <c:pt idx="5387">
                  <c:v>76.436130000000006</c:v>
                </c:pt>
                <c:pt idx="5388">
                  <c:v>62.01191</c:v>
                </c:pt>
                <c:pt idx="5389">
                  <c:v>174.54400000000001</c:v>
                </c:pt>
                <c:pt idx="5390">
                  <c:v>118.8903</c:v>
                </c:pt>
                <c:pt idx="5391">
                  <c:v>210.97929999999999</c:v>
                </c:pt>
                <c:pt idx="5392">
                  <c:v>69.643749999999997</c:v>
                </c:pt>
                <c:pt idx="5393">
                  <c:v>48.577440000000003</c:v>
                </c:pt>
                <c:pt idx="5394">
                  <c:v>21.267320000000002</c:v>
                </c:pt>
                <c:pt idx="5395">
                  <c:v>38.121740000000003</c:v>
                </c:pt>
                <c:pt idx="5396">
                  <c:v>107.33669999999999</c:v>
                </c:pt>
                <c:pt idx="5397">
                  <c:v>30.999030000000001</c:v>
                </c:pt>
                <c:pt idx="5398">
                  <c:v>17.252520000000001</c:v>
                </c:pt>
                <c:pt idx="5399">
                  <c:v>5.0662200000000004</c:v>
                </c:pt>
                <c:pt idx="5400">
                  <c:v>15.820869999999999</c:v>
                </c:pt>
                <c:pt idx="5401">
                  <c:v>10.159090000000001</c:v>
                </c:pt>
                <c:pt idx="5402">
                  <c:v>12.022830000000001</c:v>
                </c:pt>
                <c:pt idx="5403">
                  <c:v>142.642</c:v>
                </c:pt>
                <c:pt idx="5404">
                  <c:v>412.2022</c:v>
                </c:pt>
                <c:pt idx="5405">
                  <c:v>254.7653</c:v>
                </c:pt>
                <c:pt idx="5406">
                  <c:v>412.81279999999998</c:v>
                </c:pt>
                <c:pt idx="5407">
                  <c:v>94.490589999999997</c:v>
                </c:pt>
                <c:pt idx="5408">
                  <c:v>127.8622</c:v>
                </c:pt>
                <c:pt idx="5409">
                  <c:v>57.651290000000003</c:v>
                </c:pt>
                <c:pt idx="5410">
                  <c:v>94.36063</c:v>
                </c:pt>
                <c:pt idx="5411">
                  <c:v>37.870269999999998</c:v>
                </c:pt>
                <c:pt idx="5412">
                  <c:v>33.355269999999997</c:v>
                </c:pt>
                <c:pt idx="5413">
                  <c:v>160.87479999999999</c:v>
                </c:pt>
                <c:pt idx="5414">
                  <c:v>68.01876</c:v>
                </c:pt>
                <c:pt idx="5415">
                  <c:v>24.05255</c:v>
                </c:pt>
                <c:pt idx="5416">
                  <c:v>16.25048</c:v>
                </c:pt>
                <c:pt idx="5417">
                  <c:v>10.941079999999999</c:v>
                </c:pt>
                <c:pt idx="5418">
                  <c:v>8.7205899999999996</c:v>
                </c:pt>
                <c:pt idx="5419">
                  <c:v>17.206710000000001</c:v>
                </c:pt>
                <c:pt idx="5420">
                  <c:v>27.42351</c:v>
                </c:pt>
                <c:pt idx="5421">
                  <c:v>24.865010000000002</c:v>
                </c:pt>
                <c:pt idx="5422">
                  <c:v>24.451309999999999</c:v>
                </c:pt>
                <c:pt idx="5423">
                  <c:v>5.5965199999999999</c:v>
                </c:pt>
                <c:pt idx="5424">
                  <c:v>19.183</c:v>
                </c:pt>
                <c:pt idx="5425">
                  <c:v>6.3874500000000003</c:v>
                </c:pt>
                <c:pt idx="5426">
                  <c:v>7.4706099999999998</c:v>
                </c:pt>
                <c:pt idx="5427">
                  <c:v>25.713609999999999</c:v>
                </c:pt>
                <c:pt idx="5428">
                  <c:v>7.9098899999999999</c:v>
                </c:pt>
                <c:pt idx="5429">
                  <c:v>6.9273300000000004</c:v>
                </c:pt>
                <c:pt idx="5430">
                  <c:v>6.4816099999999999</c:v>
                </c:pt>
                <c:pt idx="5431">
                  <c:v>4.36517</c:v>
                </c:pt>
                <c:pt idx="5432">
                  <c:v>8.5696100000000008</c:v>
                </c:pt>
                <c:pt idx="5433">
                  <c:v>10.49094</c:v>
                </c:pt>
                <c:pt idx="5434">
                  <c:v>19.613499999999998</c:v>
                </c:pt>
                <c:pt idx="5435">
                  <c:v>8.2233400000000003</c:v>
                </c:pt>
                <c:pt idx="5436">
                  <c:v>16.885999999999999</c:v>
                </c:pt>
                <c:pt idx="5437">
                  <c:v>9.7338900000000006</c:v>
                </c:pt>
                <c:pt idx="5438">
                  <c:v>12.83794</c:v>
                </c:pt>
                <c:pt idx="5439">
                  <c:v>14.279</c:v>
                </c:pt>
                <c:pt idx="5440">
                  <c:v>8.8315000000000001</c:v>
                </c:pt>
                <c:pt idx="5441">
                  <c:v>9.6919400000000007</c:v>
                </c:pt>
                <c:pt idx="5442">
                  <c:v>8.9786099999999998</c:v>
                </c:pt>
                <c:pt idx="5443">
                  <c:v>20.403220000000001</c:v>
                </c:pt>
                <c:pt idx="5444">
                  <c:v>13.662610000000001</c:v>
                </c:pt>
                <c:pt idx="5445">
                  <c:v>12.663500000000001</c:v>
                </c:pt>
                <c:pt idx="5446">
                  <c:v>3.6633900000000001</c:v>
                </c:pt>
                <c:pt idx="5447">
                  <c:v>3.9979900000000002</c:v>
                </c:pt>
                <c:pt idx="5448">
                  <c:v>11.52267</c:v>
                </c:pt>
                <c:pt idx="5449">
                  <c:v>16.370170000000002</c:v>
                </c:pt>
                <c:pt idx="5450">
                  <c:v>7.2511700000000001</c:v>
                </c:pt>
                <c:pt idx="5451">
                  <c:v>12.16689</c:v>
                </c:pt>
                <c:pt idx="5452">
                  <c:v>7.2698900000000002</c:v>
                </c:pt>
                <c:pt idx="5453">
                  <c:v>50.481949999999998</c:v>
                </c:pt>
                <c:pt idx="5454">
                  <c:v>124.21250000000001</c:v>
                </c:pt>
                <c:pt idx="5455">
                  <c:v>20.344000000000001</c:v>
                </c:pt>
                <c:pt idx="5456">
                  <c:v>3.5922800000000001</c:v>
                </c:pt>
                <c:pt idx="5457">
                  <c:v>95.228610000000003</c:v>
                </c:pt>
                <c:pt idx="5458">
                  <c:v>304.00749999999999</c:v>
                </c:pt>
                <c:pt idx="5459">
                  <c:v>1.5732699999999999</c:v>
                </c:pt>
                <c:pt idx="5460">
                  <c:v>0.53227999999999998</c:v>
                </c:pt>
                <c:pt idx="5461">
                  <c:v>17.945219999999999</c:v>
                </c:pt>
                <c:pt idx="5462">
                  <c:v>2.0173299999999998</c:v>
                </c:pt>
                <c:pt idx="5463">
                  <c:v>9.4486699999999999</c:v>
                </c:pt>
                <c:pt idx="5464">
                  <c:v>7.4885000000000002</c:v>
                </c:pt>
                <c:pt idx="5465">
                  <c:v>13.244109999999999</c:v>
                </c:pt>
                <c:pt idx="5466">
                  <c:v>9.7129999999999992</c:v>
                </c:pt>
                <c:pt idx="5467">
                  <c:v>0</c:v>
                </c:pt>
                <c:pt idx="5468">
                  <c:v>8.8043300000000002</c:v>
                </c:pt>
                <c:pt idx="5469">
                  <c:v>0</c:v>
                </c:pt>
                <c:pt idx="5470">
                  <c:v>6.6778899999999997</c:v>
                </c:pt>
                <c:pt idx="5471">
                  <c:v>0</c:v>
                </c:pt>
                <c:pt idx="5472">
                  <c:v>4.4901299999999997</c:v>
                </c:pt>
                <c:pt idx="5473">
                  <c:v>26.407779999999999</c:v>
                </c:pt>
                <c:pt idx="5474">
                  <c:v>10.544</c:v>
                </c:pt>
                <c:pt idx="5475">
                  <c:v>25.628609999999998</c:v>
                </c:pt>
                <c:pt idx="5476">
                  <c:v>74.860219999999998</c:v>
                </c:pt>
                <c:pt idx="5477">
                  <c:v>328.91129999999998</c:v>
                </c:pt>
                <c:pt idx="5478">
                  <c:v>317.88139999999999</c:v>
                </c:pt>
                <c:pt idx="5479">
                  <c:v>41.947389999999999</c:v>
                </c:pt>
                <c:pt idx="5480">
                  <c:v>229.69569999999999</c:v>
                </c:pt>
                <c:pt idx="5481">
                  <c:v>19.04055</c:v>
                </c:pt>
                <c:pt idx="5482">
                  <c:v>15.030390000000001</c:v>
                </c:pt>
                <c:pt idx="5483">
                  <c:v>5.6925499999999998</c:v>
                </c:pt>
                <c:pt idx="5484">
                  <c:v>5.1912799999999999</c:v>
                </c:pt>
                <c:pt idx="5485">
                  <c:v>10.708830000000001</c:v>
                </c:pt>
                <c:pt idx="5486">
                  <c:v>11.25822</c:v>
                </c:pt>
                <c:pt idx="5487">
                  <c:v>11.83967</c:v>
                </c:pt>
                <c:pt idx="5488">
                  <c:v>11.96222</c:v>
                </c:pt>
                <c:pt idx="5489">
                  <c:v>16.17183</c:v>
                </c:pt>
                <c:pt idx="5490">
                  <c:v>10.43939</c:v>
                </c:pt>
                <c:pt idx="5491">
                  <c:v>17.46011</c:v>
                </c:pt>
                <c:pt idx="5492">
                  <c:v>12.74994</c:v>
                </c:pt>
                <c:pt idx="5493">
                  <c:v>5.9013299999999997</c:v>
                </c:pt>
                <c:pt idx="5494">
                  <c:v>11.36956</c:v>
                </c:pt>
                <c:pt idx="5495">
                  <c:v>20.472270000000002</c:v>
                </c:pt>
                <c:pt idx="5496">
                  <c:v>19.084330000000001</c:v>
                </c:pt>
                <c:pt idx="5497">
                  <c:v>16.362549999999999</c:v>
                </c:pt>
                <c:pt idx="5498">
                  <c:v>13.29</c:v>
                </c:pt>
                <c:pt idx="5499">
                  <c:v>17.290330000000001</c:v>
                </c:pt>
                <c:pt idx="5500">
                  <c:v>15.734170000000001</c:v>
                </c:pt>
                <c:pt idx="5501">
                  <c:v>15.012449999999999</c:v>
                </c:pt>
                <c:pt idx="5502">
                  <c:v>13.14345</c:v>
                </c:pt>
                <c:pt idx="5503">
                  <c:v>11.92356</c:v>
                </c:pt>
                <c:pt idx="5504">
                  <c:v>14.391109999999999</c:v>
                </c:pt>
                <c:pt idx="5505">
                  <c:v>13.66783</c:v>
                </c:pt>
                <c:pt idx="5506">
                  <c:v>14.77567</c:v>
                </c:pt>
                <c:pt idx="5507">
                  <c:v>16.477609999999999</c:v>
                </c:pt>
                <c:pt idx="5508">
                  <c:v>20.480440000000002</c:v>
                </c:pt>
                <c:pt idx="5509">
                  <c:v>13.379339999999999</c:v>
                </c:pt>
                <c:pt idx="5510">
                  <c:v>13.03961</c:v>
                </c:pt>
                <c:pt idx="5511">
                  <c:v>12.77805</c:v>
                </c:pt>
                <c:pt idx="5512">
                  <c:v>15.72256</c:v>
                </c:pt>
                <c:pt idx="5513">
                  <c:v>14.30039</c:v>
                </c:pt>
                <c:pt idx="5514">
                  <c:v>16.933499999999999</c:v>
                </c:pt>
                <c:pt idx="5515">
                  <c:v>17.547889999999999</c:v>
                </c:pt>
                <c:pt idx="5516">
                  <c:v>18.56861</c:v>
                </c:pt>
                <c:pt idx="5517">
                  <c:v>16.915939999999999</c:v>
                </c:pt>
                <c:pt idx="5518">
                  <c:v>16.826840000000001</c:v>
                </c:pt>
                <c:pt idx="5519">
                  <c:v>20.929110000000001</c:v>
                </c:pt>
                <c:pt idx="5520">
                  <c:v>26.932929999999999</c:v>
                </c:pt>
                <c:pt idx="5521">
                  <c:v>25.532240000000002</c:v>
                </c:pt>
                <c:pt idx="5522">
                  <c:v>19.080020000000001</c:v>
                </c:pt>
                <c:pt idx="5523">
                  <c:v>23.798179999999999</c:v>
                </c:pt>
                <c:pt idx="5524">
                  <c:v>24.386880000000001</c:v>
                </c:pt>
                <c:pt idx="5525">
                  <c:v>19.322379999999999</c:v>
                </c:pt>
                <c:pt idx="5526">
                  <c:v>19.590959999999999</c:v>
                </c:pt>
                <c:pt idx="5527">
                  <c:v>17.361080000000001</c:v>
                </c:pt>
                <c:pt idx="5528">
                  <c:v>29.965879999999999</c:v>
                </c:pt>
                <c:pt idx="5529">
                  <c:v>18.703410000000002</c:v>
                </c:pt>
                <c:pt idx="5530">
                  <c:v>21.3889</c:v>
                </c:pt>
                <c:pt idx="5531">
                  <c:v>27.371289999999998</c:v>
                </c:pt>
                <c:pt idx="5532">
                  <c:v>21.1418</c:v>
                </c:pt>
                <c:pt idx="5533">
                  <c:v>21.76153</c:v>
                </c:pt>
                <c:pt idx="5534">
                  <c:v>22.388539999999999</c:v>
                </c:pt>
                <c:pt idx="5535">
                  <c:v>20.96874</c:v>
                </c:pt>
                <c:pt idx="5536">
                  <c:v>27.127790000000001</c:v>
                </c:pt>
                <c:pt idx="5537">
                  <c:v>24.220859999999998</c:v>
                </c:pt>
                <c:pt idx="5538">
                  <c:v>24.820350000000001</c:v>
                </c:pt>
                <c:pt idx="5539">
                  <c:v>26.32732</c:v>
                </c:pt>
                <c:pt idx="5540">
                  <c:v>18.52749</c:v>
                </c:pt>
                <c:pt idx="5541">
                  <c:v>21.195</c:v>
                </c:pt>
                <c:pt idx="5542">
                  <c:v>9.3359799999999993</c:v>
                </c:pt>
                <c:pt idx="5543">
                  <c:v>0</c:v>
                </c:pt>
                <c:pt idx="5544">
                  <c:v>6.12514</c:v>
                </c:pt>
                <c:pt idx="5545">
                  <c:v>6.6763700000000004</c:v>
                </c:pt>
                <c:pt idx="5546">
                  <c:v>6.8262499999999999</c:v>
                </c:pt>
                <c:pt idx="5547">
                  <c:v>8.9041700000000006</c:v>
                </c:pt>
                <c:pt idx="5548">
                  <c:v>8.3858800000000002</c:v>
                </c:pt>
                <c:pt idx="5549">
                  <c:v>0</c:v>
                </c:pt>
                <c:pt idx="5550">
                  <c:v>10.03809</c:v>
                </c:pt>
                <c:pt idx="5551">
                  <c:v>2.1750699999999998</c:v>
                </c:pt>
                <c:pt idx="5552">
                  <c:v>0</c:v>
                </c:pt>
                <c:pt idx="5553">
                  <c:v>13.455249999999999</c:v>
                </c:pt>
                <c:pt idx="5554">
                  <c:v>4.9659399999999998</c:v>
                </c:pt>
                <c:pt idx="5555">
                  <c:v>5.3472299999999997</c:v>
                </c:pt>
                <c:pt idx="5556">
                  <c:v>10.74736</c:v>
                </c:pt>
                <c:pt idx="5557">
                  <c:v>4.1321300000000001</c:v>
                </c:pt>
                <c:pt idx="5558">
                  <c:v>0</c:v>
                </c:pt>
                <c:pt idx="5559">
                  <c:v>6.3725800000000001</c:v>
                </c:pt>
                <c:pt idx="5560">
                  <c:v>7.3273599999999997</c:v>
                </c:pt>
                <c:pt idx="5561">
                  <c:v>4.4404399999999997</c:v>
                </c:pt>
                <c:pt idx="5562">
                  <c:v>5.9385599999999998</c:v>
                </c:pt>
                <c:pt idx="5563">
                  <c:v>1.9928399999999999</c:v>
                </c:pt>
                <c:pt idx="5564">
                  <c:v>3.6175799999999998</c:v>
                </c:pt>
                <c:pt idx="5565">
                  <c:v>4.7739399999999996</c:v>
                </c:pt>
                <c:pt idx="5566">
                  <c:v>4.98475</c:v>
                </c:pt>
                <c:pt idx="5567">
                  <c:v>2.2598199999999999</c:v>
                </c:pt>
                <c:pt idx="5568">
                  <c:v>15.83689</c:v>
                </c:pt>
                <c:pt idx="5569">
                  <c:v>11.426690000000001</c:v>
                </c:pt>
                <c:pt idx="5570">
                  <c:v>9.2889800000000005</c:v>
                </c:pt>
                <c:pt idx="5571">
                  <c:v>5.9368499999999997</c:v>
                </c:pt>
                <c:pt idx="5572">
                  <c:v>8.5108800000000002</c:v>
                </c:pt>
                <c:pt idx="5573">
                  <c:v>2.57938</c:v>
                </c:pt>
                <c:pt idx="5574">
                  <c:v>2.1882000000000001</c:v>
                </c:pt>
                <c:pt idx="5575">
                  <c:v>4.1649900000000004</c:v>
                </c:pt>
                <c:pt idx="5576">
                  <c:v>8.10548</c:v>
                </c:pt>
                <c:pt idx="5577">
                  <c:v>3.8783699999999999</c:v>
                </c:pt>
                <c:pt idx="5578">
                  <c:v>8.8911300000000004</c:v>
                </c:pt>
                <c:pt idx="5579">
                  <c:v>7.1282500000000004</c:v>
                </c:pt>
                <c:pt idx="5580">
                  <c:v>15.99268</c:v>
                </c:pt>
                <c:pt idx="5581">
                  <c:v>11.11702</c:v>
                </c:pt>
                <c:pt idx="5582">
                  <c:v>15.633459999999999</c:v>
                </c:pt>
                <c:pt idx="5583">
                  <c:v>12.326549999999999</c:v>
                </c:pt>
                <c:pt idx="5584">
                  <c:v>15.978759999999999</c:v>
                </c:pt>
                <c:pt idx="5585">
                  <c:v>20.308260000000001</c:v>
                </c:pt>
                <c:pt idx="5586">
                  <c:v>10.623469999999999</c:v>
                </c:pt>
                <c:pt idx="5587">
                  <c:v>25.936920000000001</c:v>
                </c:pt>
                <c:pt idx="5588">
                  <c:v>26.44773</c:v>
                </c:pt>
                <c:pt idx="5589">
                  <c:v>16.683810000000001</c:v>
                </c:pt>
                <c:pt idx="5590">
                  <c:v>13.17062</c:v>
                </c:pt>
                <c:pt idx="5591">
                  <c:v>10.87336</c:v>
                </c:pt>
                <c:pt idx="5592">
                  <c:v>15.15812</c:v>
                </c:pt>
                <c:pt idx="5593">
                  <c:v>11.3384</c:v>
                </c:pt>
                <c:pt idx="5594">
                  <c:v>7.7963800000000001</c:v>
                </c:pt>
                <c:pt idx="5595">
                  <c:v>15.26267</c:v>
                </c:pt>
                <c:pt idx="5596">
                  <c:v>15.4422</c:v>
                </c:pt>
                <c:pt idx="5597">
                  <c:v>16.956769999999999</c:v>
                </c:pt>
                <c:pt idx="5598">
                  <c:v>18.46011</c:v>
                </c:pt>
                <c:pt idx="5599">
                  <c:v>13.74272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32.971499999999999</c:v>
                </c:pt>
                <c:pt idx="5604">
                  <c:v>18.985589999999998</c:v>
                </c:pt>
                <c:pt idx="5605">
                  <c:v>10.543369999999999</c:v>
                </c:pt>
                <c:pt idx="5606">
                  <c:v>21.802579999999999</c:v>
                </c:pt>
                <c:pt idx="5607">
                  <c:v>13.87677</c:v>
                </c:pt>
                <c:pt idx="5608">
                  <c:v>18.417069999999999</c:v>
                </c:pt>
                <c:pt idx="5609">
                  <c:v>0</c:v>
                </c:pt>
                <c:pt idx="5610">
                  <c:v>24.170570000000001</c:v>
                </c:pt>
                <c:pt idx="5611">
                  <c:v>18.840170000000001</c:v>
                </c:pt>
                <c:pt idx="5612">
                  <c:v>15.930429999999999</c:v>
                </c:pt>
                <c:pt idx="5613">
                  <c:v>11.34712</c:v>
                </c:pt>
                <c:pt idx="5614">
                  <c:v>24.625979999999998</c:v>
                </c:pt>
                <c:pt idx="5615">
                  <c:v>19.2318</c:v>
                </c:pt>
                <c:pt idx="5616">
                  <c:v>12.99634</c:v>
                </c:pt>
                <c:pt idx="5617">
                  <c:v>22.16789</c:v>
                </c:pt>
                <c:pt idx="5618">
                  <c:v>18.547830000000001</c:v>
                </c:pt>
                <c:pt idx="5619">
                  <c:v>15.469440000000001</c:v>
                </c:pt>
                <c:pt idx="5620">
                  <c:v>11.545439999999999</c:v>
                </c:pt>
                <c:pt idx="5621">
                  <c:v>5.6486700000000001</c:v>
                </c:pt>
                <c:pt idx="5622">
                  <c:v>7.0059399999999998</c:v>
                </c:pt>
                <c:pt idx="5623">
                  <c:v>3.32239</c:v>
                </c:pt>
                <c:pt idx="5624">
                  <c:v>9.3643300000000007</c:v>
                </c:pt>
                <c:pt idx="5625">
                  <c:v>3.0031099999999999</c:v>
                </c:pt>
                <c:pt idx="5626">
                  <c:v>4.08589</c:v>
                </c:pt>
                <c:pt idx="5627">
                  <c:v>3.661</c:v>
                </c:pt>
                <c:pt idx="5628">
                  <c:v>9.1362299999999994</c:v>
                </c:pt>
                <c:pt idx="5629">
                  <c:v>6.7290000000000001</c:v>
                </c:pt>
                <c:pt idx="5630">
                  <c:v>12.713279999999999</c:v>
                </c:pt>
                <c:pt idx="5631">
                  <c:v>8.7037800000000001</c:v>
                </c:pt>
                <c:pt idx="5632">
                  <c:v>8.0838900000000002</c:v>
                </c:pt>
                <c:pt idx="5633">
                  <c:v>8.3350600000000004</c:v>
                </c:pt>
                <c:pt idx="5634">
                  <c:v>0</c:v>
                </c:pt>
                <c:pt idx="5635">
                  <c:v>14.74461</c:v>
                </c:pt>
                <c:pt idx="5636">
                  <c:v>10.41817</c:v>
                </c:pt>
                <c:pt idx="5637">
                  <c:v>9.9889399999999995</c:v>
                </c:pt>
                <c:pt idx="5638">
                  <c:v>13.70528</c:v>
                </c:pt>
                <c:pt idx="5639">
                  <c:v>13.27763</c:v>
                </c:pt>
                <c:pt idx="5640">
                  <c:v>11.03767</c:v>
                </c:pt>
                <c:pt idx="5641">
                  <c:v>17.61655</c:v>
                </c:pt>
                <c:pt idx="5642">
                  <c:v>15.375719999999999</c:v>
                </c:pt>
                <c:pt idx="5643">
                  <c:v>13.05</c:v>
                </c:pt>
                <c:pt idx="5644">
                  <c:v>15.621829999999999</c:v>
                </c:pt>
                <c:pt idx="5645">
                  <c:v>7.9563300000000003</c:v>
                </c:pt>
                <c:pt idx="5646">
                  <c:v>9.702</c:v>
                </c:pt>
                <c:pt idx="5647">
                  <c:v>11.70783</c:v>
                </c:pt>
                <c:pt idx="5648">
                  <c:v>5.10961</c:v>
                </c:pt>
                <c:pt idx="5649">
                  <c:v>6.1444999999999999</c:v>
                </c:pt>
                <c:pt idx="5650">
                  <c:v>2.9463400000000002</c:v>
                </c:pt>
                <c:pt idx="5651">
                  <c:v>10.609109999999999</c:v>
                </c:pt>
                <c:pt idx="5652">
                  <c:v>4.0617799999999997</c:v>
                </c:pt>
                <c:pt idx="5653">
                  <c:v>15.94256</c:v>
                </c:pt>
                <c:pt idx="5654">
                  <c:v>6.5297200000000002</c:v>
                </c:pt>
                <c:pt idx="5655">
                  <c:v>7.2643300000000002</c:v>
                </c:pt>
                <c:pt idx="5656">
                  <c:v>6.1124999999999998</c:v>
                </c:pt>
                <c:pt idx="5657">
                  <c:v>13.23706</c:v>
                </c:pt>
                <c:pt idx="5658">
                  <c:v>9.3472200000000001</c:v>
                </c:pt>
                <c:pt idx="5659">
                  <c:v>5.4556100000000001</c:v>
                </c:pt>
                <c:pt idx="5660">
                  <c:v>10.42939</c:v>
                </c:pt>
                <c:pt idx="5661">
                  <c:v>3.4437199999999999</c:v>
                </c:pt>
                <c:pt idx="5662">
                  <c:v>3.18106</c:v>
                </c:pt>
                <c:pt idx="5663">
                  <c:v>7.9816599999999998</c:v>
                </c:pt>
                <c:pt idx="5664">
                  <c:v>7.3360000000000003</c:v>
                </c:pt>
                <c:pt idx="5665">
                  <c:v>9.6944499999999998</c:v>
                </c:pt>
                <c:pt idx="5666">
                  <c:v>14.94478</c:v>
                </c:pt>
                <c:pt idx="5667">
                  <c:v>5.2527200000000001</c:v>
                </c:pt>
                <c:pt idx="5668">
                  <c:v>2.8760599999999998</c:v>
                </c:pt>
                <c:pt idx="5669">
                  <c:v>1.16327</c:v>
                </c:pt>
                <c:pt idx="5670">
                  <c:v>0</c:v>
                </c:pt>
                <c:pt idx="5671">
                  <c:v>7.8218300000000003</c:v>
                </c:pt>
                <c:pt idx="5672">
                  <c:v>4.0137799999999997</c:v>
                </c:pt>
                <c:pt idx="5673">
                  <c:v>2.2389999999999999</c:v>
                </c:pt>
                <c:pt idx="5674">
                  <c:v>6.4068300000000002</c:v>
                </c:pt>
                <c:pt idx="5675">
                  <c:v>15.01172</c:v>
                </c:pt>
                <c:pt idx="5676">
                  <c:v>18.81561</c:v>
                </c:pt>
                <c:pt idx="5677">
                  <c:v>17.181840000000001</c:v>
                </c:pt>
                <c:pt idx="5678">
                  <c:v>17.328530000000001</c:v>
                </c:pt>
                <c:pt idx="5679">
                  <c:v>5.4476100000000001</c:v>
                </c:pt>
                <c:pt idx="5680">
                  <c:v>14.025550000000001</c:v>
                </c:pt>
                <c:pt idx="5681">
                  <c:v>0.26372000000000001</c:v>
                </c:pt>
                <c:pt idx="5682">
                  <c:v>9.2466699999999999</c:v>
                </c:pt>
                <c:pt idx="5683">
                  <c:v>10.997170000000001</c:v>
                </c:pt>
                <c:pt idx="5684">
                  <c:v>7.1991699999999996</c:v>
                </c:pt>
                <c:pt idx="5685">
                  <c:v>8.9847800000000007</c:v>
                </c:pt>
                <c:pt idx="5686">
                  <c:v>15.60833</c:v>
                </c:pt>
                <c:pt idx="5687">
                  <c:v>6.2479800000000001</c:v>
                </c:pt>
                <c:pt idx="5688">
                  <c:v>6.2055999999999996</c:v>
                </c:pt>
                <c:pt idx="5689">
                  <c:v>0</c:v>
                </c:pt>
                <c:pt idx="5690">
                  <c:v>0</c:v>
                </c:pt>
                <c:pt idx="5691">
                  <c:v>10.90917</c:v>
                </c:pt>
                <c:pt idx="5692">
                  <c:v>8.4771099999999997</c:v>
                </c:pt>
                <c:pt idx="5693">
                  <c:v>14.80683</c:v>
                </c:pt>
                <c:pt idx="5694">
                  <c:v>8.7536100000000001</c:v>
                </c:pt>
                <c:pt idx="5695">
                  <c:v>14.10266</c:v>
                </c:pt>
                <c:pt idx="5696">
                  <c:v>12.627610000000001</c:v>
                </c:pt>
                <c:pt idx="5697">
                  <c:v>5.9878299999999998</c:v>
                </c:pt>
                <c:pt idx="5698">
                  <c:v>6.4356099999999996</c:v>
                </c:pt>
                <c:pt idx="5699">
                  <c:v>13.016830000000001</c:v>
                </c:pt>
                <c:pt idx="5700">
                  <c:v>8.3248300000000004</c:v>
                </c:pt>
                <c:pt idx="5701">
                  <c:v>15.41578</c:v>
                </c:pt>
                <c:pt idx="5702">
                  <c:v>30.238440000000001</c:v>
                </c:pt>
                <c:pt idx="5703">
                  <c:v>78.309219999999996</c:v>
                </c:pt>
                <c:pt idx="5704">
                  <c:v>28.485610000000001</c:v>
                </c:pt>
                <c:pt idx="5705">
                  <c:v>34.827219999999997</c:v>
                </c:pt>
                <c:pt idx="5706">
                  <c:v>20.647169999999999</c:v>
                </c:pt>
                <c:pt idx="5707">
                  <c:v>16.581779999999998</c:v>
                </c:pt>
                <c:pt idx="5708">
                  <c:v>26.149609999999999</c:v>
                </c:pt>
                <c:pt idx="5709">
                  <c:v>12.42611</c:v>
                </c:pt>
                <c:pt idx="5710">
                  <c:v>10.5625</c:v>
                </c:pt>
                <c:pt idx="5711">
                  <c:v>12.41375</c:v>
                </c:pt>
                <c:pt idx="5712">
                  <c:v>8.0735799999999998</c:v>
                </c:pt>
                <c:pt idx="5713">
                  <c:v>18.460470000000001</c:v>
                </c:pt>
                <c:pt idx="5714">
                  <c:v>18.59732</c:v>
                </c:pt>
                <c:pt idx="5715">
                  <c:v>32.795810000000003</c:v>
                </c:pt>
                <c:pt idx="5716">
                  <c:v>187.77090000000001</c:v>
                </c:pt>
                <c:pt idx="5717">
                  <c:v>208.54570000000001</c:v>
                </c:pt>
                <c:pt idx="5718">
                  <c:v>116.0197</c:v>
                </c:pt>
                <c:pt idx="5719">
                  <c:v>59.20158</c:v>
                </c:pt>
                <c:pt idx="5720">
                  <c:v>19.07544</c:v>
                </c:pt>
                <c:pt idx="5721">
                  <c:v>29.945129999999999</c:v>
                </c:pt>
                <c:pt idx="5722">
                  <c:v>12.50915</c:v>
                </c:pt>
                <c:pt idx="5723">
                  <c:v>55.723689999999998</c:v>
                </c:pt>
                <c:pt idx="5724">
                  <c:v>66.025409999999994</c:v>
                </c:pt>
                <c:pt idx="5725">
                  <c:v>59.277729999999998</c:v>
                </c:pt>
                <c:pt idx="5726">
                  <c:v>82.534610000000001</c:v>
                </c:pt>
                <c:pt idx="5727">
                  <c:v>65.150919999999999</c:v>
                </c:pt>
                <c:pt idx="5728">
                  <c:v>169.22900000000001</c:v>
                </c:pt>
                <c:pt idx="5729">
                  <c:v>45.936030000000002</c:v>
                </c:pt>
                <c:pt idx="5730">
                  <c:v>27.029800000000002</c:v>
                </c:pt>
                <c:pt idx="5731">
                  <c:v>37.291089999999997</c:v>
                </c:pt>
                <c:pt idx="5732">
                  <c:v>69.088700000000003</c:v>
                </c:pt>
                <c:pt idx="5733">
                  <c:v>60.31982</c:v>
                </c:pt>
                <c:pt idx="5734">
                  <c:v>61.449530000000003</c:v>
                </c:pt>
                <c:pt idx="5735">
                  <c:v>35.045409999999997</c:v>
                </c:pt>
                <c:pt idx="5736">
                  <c:v>22.12942</c:v>
                </c:pt>
                <c:pt idx="5737">
                  <c:v>21.015090000000001</c:v>
                </c:pt>
                <c:pt idx="5738">
                  <c:v>13.428800000000001</c:v>
                </c:pt>
                <c:pt idx="5739">
                  <c:v>14.64316</c:v>
                </c:pt>
                <c:pt idx="5740">
                  <c:v>125.2633</c:v>
                </c:pt>
                <c:pt idx="5741">
                  <c:v>151.09719999999999</c:v>
                </c:pt>
                <c:pt idx="5742">
                  <c:v>306.4665</c:v>
                </c:pt>
                <c:pt idx="5743">
                  <c:v>252.06729999999999</c:v>
                </c:pt>
                <c:pt idx="5744">
                  <c:v>68.865769999999998</c:v>
                </c:pt>
                <c:pt idx="5745">
                  <c:v>40.94061</c:v>
                </c:pt>
                <c:pt idx="5746">
                  <c:v>101.6938</c:v>
                </c:pt>
                <c:pt idx="5747">
                  <c:v>54.470939999999999</c:v>
                </c:pt>
                <c:pt idx="5748">
                  <c:v>41.997219999999999</c:v>
                </c:pt>
                <c:pt idx="5749">
                  <c:v>101.87520000000001</c:v>
                </c:pt>
                <c:pt idx="5750">
                  <c:v>109.023</c:v>
                </c:pt>
                <c:pt idx="5751">
                  <c:v>94.784840000000003</c:v>
                </c:pt>
                <c:pt idx="5752">
                  <c:v>21.488119999999999</c:v>
                </c:pt>
                <c:pt idx="5753">
                  <c:v>43.056139999999999</c:v>
                </c:pt>
                <c:pt idx="5754">
                  <c:v>31.583020000000001</c:v>
                </c:pt>
                <c:pt idx="5755">
                  <c:v>15.69844</c:v>
                </c:pt>
                <c:pt idx="5756">
                  <c:v>17.54673</c:v>
                </c:pt>
                <c:pt idx="5757">
                  <c:v>35.124299999999998</c:v>
                </c:pt>
                <c:pt idx="5758">
                  <c:v>54.886330000000001</c:v>
                </c:pt>
                <c:pt idx="5759">
                  <c:v>12.512090000000001</c:v>
                </c:pt>
                <c:pt idx="5760">
                  <c:v>20.520600000000002</c:v>
                </c:pt>
                <c:pt idx="5761">
                  <c:v>24.400390000000002</c:v>
                </c:pt>
                <c:pt idx="5762">
                  <c:v>7.3535599999999999</c:v>
                </c:pt>
                <c:pt idx="5763">
                  <c:v>23.89678</c:v>
                </c:pt>
                <c:pt idx="5764">
                  <c:v>23.930160000000001</c:v>
                </c:pt>
                <c:pt idx="5765">
                  <c:v>23.952549999999999</c:v>
                </c:pt>
                <c:pt idx="5766">
                  <c:v>26.781330000000001</c:v>
                </c:pt>
                <c:pt idx="5767">
                  <c:v>27.174219999999998</c:v>
                </c:pt>
                <c:pt idx="5768">
                  <c:v>13.378830000000001</c:v>
                </c:pt>
                <c:pt idx="5769">
                  <c:v>23.808389999999999</c:v>
                </c:pt>
                <c:pt idx="5770">
                  <c:v>48.374119999999998</c:v>
                </c:pt>
                <c:pt idx="5771">
                  <c:v>34.157110000000003</c:v>
                </c:pt>
                <c:pt idx="5772">
                  <c:v>14.99559</c:v>
                </c:pt>
                <c:pt idx="5773">
                  <c:v>24.615259999999999</c:v>
                </c:pt>
                <c:pt idx="5774">
                  <c:v>23.40082</c:v>
                </c:pt>
                <c:pt idx="5775">
                  <c:v>18.222799999999999</c:v>
                </c:pt>
                <c:pt idx="5776">
                  <c:v>35.218110000000003</c:v>
                </c:pt>
                <c:pt idx="5777">
                  <c:v>28.758669999999999</c:v>
                </c:pt>
                <c:pt idx="5778">
                  <c:v>16.078869999999998</c:v>
                </c:pt>
                <c:pt idx="5779">
                  <c:v>24.851400000000002</c:v>
                </c:pt>
                <c:pt idx="5780">
                  <c:v>13.14687</c:v>
                </c:pt>
                <c:pt idx="5781">
                  <c:v>12.26342</c:v>
                </c:pt>
                <c:pt idx="5782">
                  <c:v>57.049959999999999</c:v>
                </c:pt>
                <c:pt idx="5783">
                  <c:v>30.84412</c:v>
                </c:pt>
                <c:pt idx="5784">
                  <c:v>10.08061</c:v>
                </c:pt>
                <c:pt idx="5785">
                  <c:v>10.22922</c:v>
                </c:pt>
                <c:pt idx="5786">
                  <c:v>3.3434499999999998</c:v>
                </c:pt>
                <c:pt idx="5787">
                  <c:v>30.41206</c:v>
                </c:pt>
                <c:pt idx="5788">
                  <c:v>11.70424</c:v>
                </c:pt>
                <c:pt idx="5789">
                  <c:v>16.291060000000002</c:v>
                </c:pt>
                <c:pt idx="5790">
                  <c:v>44.069490000000002</c:v>
                </c:pt>
                <c:pt idx="5791">
                  <c:v>0</c:v>
                </c:pt>
                <c:pt idx="5792">
                  <c:v>11.133979999999999</c:v>
                </c:pt>
                <c:pt idx="5793">
                  <c:v>12.013210000000001</c:v>
                </c:pt>
                <c:pt idx="5794">
                  <c:v>10.17263</c:v>
                </c:pt>
                <c:pt idx="5795">
                  <c:v>5.2313499999999999</c:v>
                </c:pt>
                <c:pt idx="5796">
                  <c:v>20.257560000000002</c:v>
                </c:pt>
                <c:pt idx="5797">
                  <c:v>11.383380000000001</c:v>
                </c:pt>
                <c:pt idx="5798">
                  <c:v>12.08623</c:v>
                </c:pt>
                <c:pt idx="5799">
                  <c:v>16.062830000000002</c:v>
                </c:pt>
                <c:pt idx="5800">
                  <c:v>0</c:v>
                </c:pt>
                <c:pt idx="5801">
                  <c:v>12.286</c:v>
                </c:pt>
                <c:pt idx="5802">
                  <c:v>6.0670599999999997</c:v>
                </c:pt>
                <c:pt idx="5803">
                  <c:v>4.1585299999999998</c:v>
                </c:pt>
                <c:pt idx="5804">
                  <c:v>1.17746</c:v>
                </c:pt>
                <c:pt idx="5805">
                  <c:v>16.197669999999999</c:v>
                </c:pt>
                <c:pt idx="5806">
                  <c:v>9.3204899999999995</c:v>
                </c:pt>
                <c:pt idx="5807">
                  <c:v>12.17801</c:v>
                </c:pt>
                <c:pt idx="5808">
                  <c:v>15.711130000000001</c:v>
                </c:pt>
                <c:pt idx="5809">
                  <c:v>15.15034</c:v>
                </c:pt>
                <c:pt idx="5810">
                  <c:v>7.5487799999999998</c:v>
                </c:pt>
                <c:pt idx="5811">
                  <c:v>17.812159999999999</c:v>
                </c:pt>
                <c:pt idx="5812">
                  <c:v>16.031939999999999</c:v>
                </c:pt>
                <c:pt idx="5813">
                  <c:v>9.0300600000000006</c:v>
                </c:pt>
                <c:pt idx="5814">
                  <c:v>5.4161099999999998</c:v>
                </c:pt>
                <c:pt idx="5815">
                  <c:v>7.9956100000000001</c:v>
                </c:pt>
                <c:pt idx="5816">
                  <c:v>11.92872</c:v>
                </c:pt>
                <c:pt idx="5817">
                  <c:v>9.7052800000000001</c:v>
                </c:pt>
                <c:pt idx="5818">
                  <c:v>12.918939999999999</c:v>
                </c:pt>
                <c:pt idx="5819">
                  <c:v>6.1955600000000004</c:v>
                </c:pt>
                <c:pt idx="5820">
                  <c:v>12.375780000000001</c:v>
                </c:pt>
                <c:pt idx="5821">
                  <c:v>5.4616699999999998</c:v>
                </c:pt>
                <c:pt idx="5822">
                  <c:v>4.75495</c:v>
                </c:pt>
                <c:pt idx="5823">
                  <c:v>9.8074999999999992</c:v>
                </c:pt>
                <c:pt idx="5824">
                  <c:v>6.9375600000000004</c:v>
                </c:pt>
                <c:pt idx="5825">
                  <c:v>0</c:v>
                </c:pt>
                <c:pt idx="5826">
                  <c:v>15.532159999999999</c:v>
                </c:pt>
                <c:pt idx="5827">
                  <c:v>23.683620000000001</c:v>
                </c:pt>
                <c:pt idx="5828">
                  <c:v>14.96416</c:v>
                </c:pt>
                <c:pt idx="5829">
                  <c:v>7.0108199999999998</c:v>
                </c:pt>
                <c:pt idx="5830">
                  <c:v>18.009720000000002</c:v>
                </c:pt>
                <c:pt idx="5831">
                  <c:v>10.29208</c:v>
                </c:pt>
                <c:pt idx="5832">
                  <c:v>15.86393</c:v>
                </c:pt>
                <c:pt idx="5833">
                  <c:v>5.76755</c:v>
                </c:pt>
                <c:pt idx="5834">
                  <c:v>22.078209999999999</c:v>
                </c:pt>
                <c:pt idx="5835">
                  <c:v>5.6612499999999999</c:v>
                </c:pt>
                <c:pt idx="5836">
                  <c:v>10.3933</c:v>
                </c:pt>
                <c:pt idx="5837">
                  <c:v>309.7328</c:v>
                </c:pt>
                <c:pt idx="5838">
                  <c:v>272.01690000000002</c:v>
                </c:pt>
                <c:pt idx="5839">
                  <c:v>78.929249999999996</c:v>
                </c:pt>
                <c:pt idx="5840">
                  <c:v>9.5259900000000002</c:v>
                </c:pt>
                <c:pt idx="5841">
                  <c:v>14.6448</c:v>
                </c:pt>
                <c:pt idx="5842">
                  <c:v>17.258659999999999</c:v>
                </c:pt>
                <c:pt idx="5843">
                  <c:v>14.54983</c:v>
                </c:pt>
                <c:pt idx="5844">
                  <c:v>12.316179999999999</c:v>
                </c:pt>
                <c:pt idx="5845">
                  <c:v>14.88386</c:v>
                </c:pt>
                <c:pt idx="5846">
                  <c:v>16.402249999999999</c:v>
                </c:pt>
                <c:pt idx="5847">
                  <c:v>11.16558</c:v>
                </c:pt>
                <c:pt idx="5848">
                  <c:v>12.26178</c:v>
                </c:pt>
                <c:pt idx="5849">
                  <c:v>14.65122</c:v>
                </c:pt>
                <c:pt idx="5850">
                  <c:v>16.533560000000001</c:v>
                </c:pt>
                <c:pt idx="5851">
                  <c:v>20.865400000000001</c:v>
                </c:pt>
                <c:pt idx="5852">
                  <c:v>32.709319999999998</c:v>
                </c:pt>
                <c:pt idx="5853">
                  <c:v>44.890520000000002</c:v>
                </c:pt>
                <c:pt idx="5854">
                  <c:v>15.993130000000001</c:v>
                </c:pt>
                <c:pt idx="5855">
                  <c:v>17.38073</c:v>
                </c:pt>
                <c:pt idx="5856">
                  <c:v>7.8344699999999996</c:v>
                </c:pt>
                <c:pt idx="5857">
                  <c:v>11.730219999999999</c:v>
                </c:pt>
                <c:pt idx="5858">
                  <c:v>36.197670000000002</c:v>
                </c:pt>
                <c:pt idx="5859">
                  <c:v>36.293939999999999</c:v>
                </c:pt>
                <c:pt idx="5860">
                  <c:v>139.29660000000001</c:v>
                </c:pt>
                <c:pt idx="5861">
                  <c:v>106.384</c:v>
                </c:pt>
                <c:pt idx="5862">
                  <c:v>57.887</c:v>
                </c:pt>
                <c:pt idx="5863">
                  <c:v>25.500109999999999</c:v>
                </c:pt>
                <c:pt idx="5864">
                  <c:v>16.15361</c:v>
                </c:pt>
                <c:pt idx="5865">
                  <c:v>16.90878</c:v>
                </c:pt>
                <c:pt idx="5866">
                  <c:v>17.365220000000001</c:v>
                </c:pt>
                <c:pt idx="5867">
                  <c:v>16.868110000000001</c:v>
                </c:pt>
                <c:pt idx="5868">
                  <c:v>17.380500000000001</c:v>
                </c:pt>
                <c:pt idx="5869">
                  <c:v>0</c:v>
                </c:pt>
                <c:pt idx="5870">
                  <c:v>33.22945</c:v>
                </c:pt>
                <c:pt idx="5871">
                  <c:v>12.453279999999999</c:v>
                </c:pt>
                <c:pt idx="5872">
                  <c:v>31.23</c:v>
                </c:pt>
                <c:pt idx="5873">
                  <c:v>26.73094</c:v>
                </c:pt>
                <c:pt idx="5874">
                  <c:v>22.200330000000001</c:v>
                </c:pt>
                <c:pt idx="5875">
                  <c:v>18.386610000000001</c:v>
                </c:pt>
                <c:pt idx="5876">
                  <c:v>19.91011</c:v>
                </c:pt>
                <c:pt idx="5877">
                  <c:v>22.605219999999999</c:v>
                </c:pt>
                <c:pt idx="5878">
                  <c:v>23.578949999999999</c:v>
                </c:pt>
                <c:pt idx="5879">
                  <c:v>9.8836899999999996</c:v>
                </c:pt>
                <c:pt idx="5880">
                  <c:v>29.577069999999999</c:v>
                </c:pt>
                <c:pt idx="5881">
                  <c:v>24.165220000000001</c:v>
                </c:pt>
                <c:pt idx="5882">
                  <c:v>24.751000000000001</c:v>
                </c:pt>
                <c:pt idx="5883">
                  <c:v>17.318670000000001</c:v>
                </c:pt>
                <c:pt idx="5884">
                  <c:v>15.32511</c:v>
                </c:pt>
                <c:pt idx="5885">
                  <c:v>24.710280000000001</c:v>
                </c:pt>
                <c:pt idx="5886">
                  <c:v>21.58755</c:v>
                </c:pt>
                <c:pt idx="5887">
                  <c:v>29.620609999999999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10.55139</c:v>
                </c:pt>
                <c:pt idx="5893">
                  <c:v>13.241949999999999</c:v>
                </c:pt>
                <c:pt idx="5894">
                  <c:v>6.6589900000000002</c:v>
                </c:pt>
                <c:pt idx="5895">
                  <c:v>12.75751</c:v>
                </c:pt>
                <c:pt idx="5896">
                  <c:v>4.1261599999999996</c:v>
                </c:pt>
                <c:pt idx="5897">
                  <c:v>9.7185400000000008</c:v>
                </c:pt>
                <c:pt idx="5898">
                  <c:v>4.55</c:v>
                </c:pt>
                <c:pt idx="5899">
                  <c:v>7.0017800000000001</c:v>
                </c:pt>
                <c:pt idx="5900">
                  <c:v>12.454800000000001</c:v>
                </c:pt>
                <c:pt idx="5901">
                  <c:v>8.5087799999999998</c:v>
                </c:pt>
                <c:pt idx="5902">
                  <c:v>0</c:v>
                </c:pt>
                <c:pt idx="5903">
                  <c:v>14.78622</c:v>
                </c:pt>
                <c:pt idx="5904">
                  <c:v>12.893090000000001</c:v>
                </c:pt>
                <c:pt idx="5905">
                  <c:v>19.690719999999999</c:v>
                </c:pt>
                <c:pt idx="5906">
                  <c:v>17.50977</c:v>
                </c:pt>
                <c:pt idx="5907">
                  <c:v>14.743679999999999</c:v>
                </c:pt>
                <c:pt idx="5908">
                  <c:v>10.3551</c:v>
                </c:pt>
                <c:pt idx="5909">
                  <c:v>10.62895</c:v>
                </c:pt>
                <c:pt idx="5910">
                  <c:v>13.07208</c:v>
                </c:pt>
                <c:pt idx="5911">
                  <c:v>10.85352</c:v>
                </c:pt>
                <c:pt idx="5912">
                  <c:v>17.941469999999999</c:v>
                </c:pt>
                <c:pt idx="5913">
                  <c:v>25.437159999999999</c:v>
                </c:pt>
                <c:pt idx="5914">
                  <c:v>31.321490000000001</c:v>
                </c:pt>
                <c:pt idx="5915">
                  <c:v>23.506910000000001</c:v>
                </c:pt>
                <c:pt idx="5916">
                  <c:v>38.880780000000001</c:v>
                </c:pt>
                <c:pt idx="5917">
                  <c:v>34.789619999999999</c:v>
                </c:pt>
                <c:pt idx="5918">
                  <c:v>54.700569999999999</c:v>
                </c:pt>
                <c:pt idx="5919">
                  <c:v>116.3317</c:v>
                </c:pt>
                <c:pt idx="5920">
                  <c:v>65.603710000000007</c:v>
                </c:pt>
                <c:pt idx="5921">
                  <c:v>29.895569999999999</c:v>
                </c:pt>
                <c:pt idx="5922">
                  <c:v>40.384509999999999</c:v>
                </c:pt>
                <c:pt idx="5923">
                  <c:v>20.584599999999998</c:v>
                </c:pt>
                <c:pt idx="5924">
                  <c:v>26.71893</c:v>
                </c:pt>
                <c:pt idx="5925">
                  <c:v>10.556559999999999</c:v>
                </c:pt>
                <c:pt idx="5926">
                  <c:v>11.35155</c:v>
                </c:pt>
                <c:pt idx="5927">
                  <c:v>21.03877</c:v>
                </c:pt>
                <c:pt idx="5928">
                  <c:v>20.114460000000001</c:v>
                </c:pt>
                <c:pt idx="5929">
                  <c:v>22.61619</c:v>
                </c:pt>
                <c:pt idx="5930">
                  <c:v>1.12839</c:v>
                </c:pt>
                <c:pt idx="5931">
                  <c:v>21.236940000000001</c:v>
                </c:pt>
                <c:pt idx="5932">
                  <c:v>3.06284</c:v>
                </c:pt>
                <c:pt idx="5933">
                  <c:v>10.89161</c:v>
                </c:pt>
                <c:pt idx="5934">
                  <c:v>9.5332799999999995</c:v>
                </c:pt>
                <c:pt idx="5935">
                  <c:v>4.0149499999999998</c:v>
                </c:pt>
                <c:pt idx="5936">
                  <c:v>13.15239</c:v>
                </c:pt>
                <c:pt idx="5937">
                  <c:v>21.250610000000002</c:v>
                </c:pt>
                <c:pt idx="5938">
                  <c:v>31.469329999999999</c:v>
                </c:pt>
                <c:pt idx="5939">
                  <c:v>12.92389</c:v>
                </c:pt>
                <c:pt idx="5940">
                  <c:v>9.1191700000000004</c:v>
                </c:pt>
                <c:pt idx="5941">
                  <c:v>5.8034999999999997</c:v>
                </c:pt>
                <c:pt idx="5942">
                  <c:v>1.6465000000000001</c:v>
                </c:pt>
                <c:pt idx="5943">
                  <c:v>6.93161</c:v>
                </c:pt>
                <c:pt idx="5944">
                  <c:v>12.651999999999999</c:v>
                </c:pt>
                <c:pt idx="5945">
                  <c:v>20.332889999999999</c:v>
                </c:pt>
                <c:pt idx="5946">
                  <c:v>25.13833</c:v>
                </c:pt>
                <c:pt idx="5947">
                  <c:v>4.1898900000000001</c:v>
                </c:pt>
                <c:pt idx="5948">
                  <c:v>23.564609999999998</c:v>
                </c:pt>
                <c:pt idx="5949">
                  <c:v>25.073779999999999</c:v>
                </c:pt>
                <c:pt idx="5950">
                  <c:v>13.36839</c:v>
                </c:pt>
                <c:pt idx="5951">
                  <c:v>4.4992000000000001</c:v>
                </c:pt>
                <c:pt idx="5952">
                  <c:v>3.23407</c:v>
                </c:pt>
                <c:pt idx="5953">
                  <c:v>9.8560599999999994</c:v>
                </c:pt>
                <c:pt idx="5954">
                  <c:v>9.6292200000000001</c:v>
                </c:pt>
                <c:pt idx="5955">
                  <c:v>13.11711</c:v>
                </c:pt>
                <c:pt idx="5956">
                  <c:v>13.5265</c:v>
                </c:pt>
                <c:pt idx="5957">
                  <c:v>7.0129999999999999</c:v>
                </c:pt>
                <c:pt idx="5958">
                  <c:v>13.04011</c:v>
                </c:pt>
                <c:pt idx="5959">
                  <c:v>4.1988899999999996</c:v>
                </c:pt>
                <c:pt idx="5960">
                  <c:v>3.5459499999999999</c:v>
                </c:pt>
                <c:pt idx="5961">
                  <c:v>9.8847799999999992</c:v>
                </c:pt>
                <c:pt idx="5962">
                  <c:v>4.8955000000000002</c:v>
                </c:pt>
                <c:pt idx="5963">
                  <c:v>8.6427200000000006</c:v>
                </c:pt>
                <c:pt idx="5964">
                  <c:v>6.33711</c:v>
                </c:pt>
                <c:pt idx="5965">
                  <c:v>1.63317</c:v>
                </c:pt>
                <c:pt idx="5966">
                  <c:v>6.0067199999999996</c:v>
                </c:pt>
                <c:pt idx="5967">
                  <c:v>0</c:v>
                </c:pt>
                <c:pt idx="5968">
                  <c:v>10.942830000000001</c:v>
                </c:pt>
                <c:pt idx="5969">
                  <c:v>11.130610000000001</c:v>
                </c:pt>
                <c:pt idx="5970">
                  <c:v>9.7042800000000007</c:v>
                </c:pt>
                <c:pt idx="5971">
                  <c:v>22.123999999999999</c:v>
                </c:pt>
                <c:pt idx="5972">
                  <c:v>10.114330000000001</c:v>
                </c:pt>
                <c:pt idx="5973">
                  <c:v>9.1944999999999997</c:v>
                </c:pt>
                <c:pt idx="5974">
                  <c:v>14.80289</c:v>
                </c:pt>
                <c:pt idx="5975">
                  <c:v>0</c:v>
                </c:pt>
                <c:pt idx="5976">
                  <c:v>0</c:v>
                </c:pt>
                <c:pt idx="5977">
                  <c:v>4.8135000000000003</c:v>
                </c:pt>
                <c:pt idx="5978">
                  <c:v>2.98522</c:v>
                </c:pt>
                <c:pt idx="5979">
                  <c:v>3.1067200000000001</c:v>
                </c:pt>
                <c:pt idx="5980">
                  <c:v>0</c:v>
                </c:pt>
                <c:pt idx="5981">
                  <c:v>1.4659500000000001</c:v>
                </c:pt>
                <c:pt idx="5982">
                  <c:v>1.53739</c:v>
                </c:pt>
                <c:pt idx="5983">
                  <c:v>4.4766700000000004</c:v>
                </c:pt>
                <c:pt idx="5984">
                  <c:v>3.6317300000000001</c:v>
                </c:pt>
                <c:pt idx="5985">
                  <c:v>16.69106</c:v>
                </c:pt>
                <c:pt idx="5986">
                  <c:v>34.322389999999999</c:v>
                </c:pt>
                <c:pt idx="5987">
                  <c:v>25.921050000000001</c:v>
                </c:pt>
                <c:pt idx="5988">
                  <c:v>46.986220000000003</c:v>
                </c:pt>
                <c:pt idx="5989">
                  <c:v>92.992769999999993</c:v>
                </c:pt>
                <c:pt idx="5990">
                  <c:v>30.242940000000001</c:v>
                </c:pt>
                <c:pt idx="5991">
                  <c:v>64.241510000000005</c:v>
                </c:pt>
                <c:pt idx="5992">
                  <c:v>113.39870000000001</c:v>
                </c:pt>
                <c:pt idx="5993">
                  <c:v>70.350449999999995</c:v>
                </c:pt>
                <c:pt idx="5994">
                  <c:v>55.459449999999997</c:v>
                </c:pt>
                <c:pt idx="5995">
                  <c:v>13.534219999999999</c:v>
                </c:pt>
                <c:pt idx="5996">
                  <c:v>18.83567</c:v>
                </c:pt>
                <c:pt idx="5997">
                  <c:v>16.042549999999999</c:v>
                </c:pt>
                <c:pt idx="5998">
                  <c:v>14.914389999999999</c:v>
                </c:pt>
                <c:pt idx="5999">
                  <c:v>24.038810000000002</c:v>
                </c:pt>
                <c:pt idx="6000">
                  <c:v>11.388529999999999</c:v>
                </c:pt>
                <c:pt idx="6001">
                  <c:v>3.98794</c:v>
                </c:pt>
                <c:pt idx="6002">
                  <c:v>8.1356099999999998</c:v>
                </c:pt>
                <c:pt idx="6003">
                  <c:v>3.5462799999999999</c:v>
                </c:pt>
                <c:pt idx="6004">
                  <c:v>21.725169999999999</c:v>
                </c:pt>
                <c:pt idx="6005">
                  <c:v>5.6259399999999999</c:v>
                </c:pt>
                <c:pt idx="6006">
                  <c:v>14.875719999999999</c:v>
                </c:pt>
                <c:pt idx="6007">
                  <c:v>12.68506</c:v>
                </c:pt>
                <c:pt idx="6008">
                  <c:v>14.97922</c:v>
                </c:pt>
                <c:pt idx="6009">
                  <c:v>22.33417</c:v>
                </c:pt>
                <c:pt idx="6010">
                  <c:v>28.628170000000001</c:v>
                </c:pt>
                <c:pt idx="6011">
                  <c:v>19.373999999999999</c:v>
                </c:pt>
                <c:pt idx="6012">
                  <c:v>22.830279999999998</c:v>
                </c:pt>
                <c:pt idx="6013">
                  <c:v>42.093499999999999</c:v>
                </c:pt>
                <c:pt idx="6014">
                  <c:v>40.705329999999996</c:v>
                </c:pt>
                <c:pt idx="6015">
                  <c:v>26.524560000000001</c:v>
                </c:pt>
                <c:pt idx="6016">
                  <c:v>20.294450000000001</c:v>
                </c:pt>
                <c:pt idx="6017">
                  <c:v>43.922780000000003</c:v>
                </c:pt>
                <c:pt idx="6018">
                  <c:v>18.077999999999999</c:v>
                </c:pt>
                <c:pt idx="6019">
                  <c:v>41.382669999999997</c:v>
                </c:pt>
                <c:pt idx="6020">
                  <c:v>18.533110000000001</c:v>
                </c:pt>
                <c:pt idx="6021">
                  <c:v>12.30728</c:v>
                </c:pt>
                <c:pt idx="6022">
                  <c:v>0.71167000000000002</c:v>
                </c:pt>
                <c:pt idx="6023">
                  <c:v>12.696759999999999</c:v>
                </c:pt>
                <c:pt idx="6024">
                  <c:v>3.4900699999999998</c:v>
                </c:pt>
                <c:pt idx="6025">
                  <c:v>7.1081700000000003</c:v>
                </c:pt>
                <c:pt idx="6026">
                  <c:v>16.906500000000001</c:v>
                </c:pt>
                <c:pt idx="6027">
                  <c:v>42.373829999999998</c:v>
                </c:pt>
                <c:pt idx="6028">
                  <c:v>151.00559999999999</c:v>
                </c:pt>
                <c:pt idx="6029">
                  <c:v>391.34969999999998</c:v>
                </c:pt>
                <c:pt idx="6030">
                  <c:v>828.17930000000001</c:v>
                </c:pt>
                <c:pt idx="6031">
                  <c:v>275.97890000000001</c:v>
                </c:pt>
                <c:pt idx="6032">
                  <c:v>16.470079999999999</c:v>
                </c:pt>
                <c:pt idx="6033">
                  <c:v>100.223</c:v>
                </c:pt>
                <c:pt idx="6034">
                  <c:v>63.504240000000003</c:v>
                </c:pt>
                <c:pt idx="6035">
                  <c:v>83.222629999999995</c:v>
                </c:pt>
                <c:pt idx="6036">
                  <c:v>77.885980000000004</c:v>
                </c:pt>
                <c:pt idx="6037">
                  <c:v>3.7395499999999999</c:v>
                </c:pt>
                <c:pt idx="6038">
                  <c:v>12.73217</c:v>
                </c:pt>
                <c:pt idx="6039">
                  <c:v>15.08426</c:v>
                </c:pt>
                <c:pt idx="6040">
                  <c:v>19.922630000000002</c:v>
                </c:pt>
                <c:pt idx="6041">
                  <c:v>16.339210000000001</c:v>
                </c:pt>
                <c:pt idx="6042">
                  <c:v>23.554410000000001</c:v>
                </c:pt>
                <c:pt idx="6043">
                  <c:v>20.687570000000001</c:v>
                </c:pt>
                <c:pt idx="6044">
                  <c:v>19.432960000000001</c:v>
                </c:pt>
                <c:pt idx="6045">
                  <c:v>22.075030000000002</c:v>
                </c:pt>
                <c:pt idx="6046">
                  <c:v>18.594180000000001</c:v>
                </c:pt>
                <c:pt idx="6047">
                  <c:v>18.60051</c:v>
                </c:pt>
                <c:pt idx="6048">
                  <c:v>21.338049999999999</c:v>
                </c:pt>
                <c:pt idx="6049">
                  <c:v>26.433990000000001</c:v>
                </c:pt>
                <c:pt idx="6050">
                  <c:v>25.58306</c:v>
                </c:pt>
                <c:pt idx="6051">
                  <c:v>16.47945</c:v>
                </c:pt>
                <c:pt idx="6052">
                  <c:v>16.363029999999998</c:v>
                </c:pt>
                <c:pt idx="6053">
                  <c:v>23.277249999999999</c:v>
                </c:pt>
                <c:pt idx="6054">
                  <c:v>27.77882</c:v>
                </c:pt>
                <c:pt idx="6055">
                  <c:v>23.956939999999999</c:v>
                </c:pt>
                <c:pt idx="6056">
                  <c:v>16.234459999999999</c:v>
                </c:pt>
                <c:pt idx="6057">
                  <c:v>11.893879999999999</c:v>
                </c:pt>
                <c:pt idx="6058">
                  <c:v>27.78312</c:v>
                </c:pt>
                <c:pt idx="6059">
                  <c:v>18.305060000000001</c:v>
                </c:pt>
                <c:pt idx="6060">
                  <c:v>0</c:v>
                </c:pt>
                <c:pt idx="6061">
                  <c:v>17.31033</c:v>
                </c:pt>
                <c:pt idx="6062">
                  <c:v>21.797730000000001</c:v>
                </c:pt>
                <c:pt idx="6063">
                  <c:v>0</c:v>
                </c:pt>
                <c:pt idx="6064">
                  <c:v>22.024170000000002</c:v>
                </c:pt>
                <c:pt idx="6065">
                  <c:v>19.176559999999998</c:v>
                </c:pt>
                <c:pt idx="6066">
                  <c:v>6.9066099999999997</c:v>
                </c:pt>
                <c:pt idx="6067">
                  <c:v>20.753720000000001</c:v>
                </c:pt>
                <c:pt idx="6068">
                  <c:v>9.5549499999999998</c:v>
                </c:pt>
                <c:pt idx="6069">
                  <c:v>0</c:v>
                </c:pt>
                <c:pt idx="6070">
                  <c:v>20.371839999999999</c:v>
                </c:pt>
                <c:pt idx="6071">
                  <c:v>4.0036800000000001</c:v>
                </c:pt>
                <c:pt idx="6072">
                  <c:v>0.11267000000000001</c:v>
                </c:pt>
                <c:pt idx="6073">
                  <c:v>4.1079400000000001</c:v>
                </c:pt>
                <c:pt idx="6074">
                  <c:v>1.28183</c:v>
                </c:pt>
                <c:pt idx="6075">
                  <c:v>6.3329500000000003</c:v>
                </c:pt>
                <c:pt idx="6076">
                  <c:v>1.5967199999999999</c:v>
                </c:pt>
                <c:pt idx="6077">
                  <c:v>0.26744000000000001</c:v>
                </c:pt>
                <c:pt idx="6078">
                  <c:v>0</c:v>
                </c:pt>
                <c:pt idx="6079">
                  <c:v>7.9871100000000004</c:v>
                </c:pt>
                <c:pt idx="6080">
                  <c:v>0</c:v>
                </c:pt>
                <c:pt idx="6081">
                  <c:v>11.012499999999999</c:v>
                </c:pt>
                <c:pt idx="6082">
                  <c:v>2.8402699999999999</c:v>
                </c:pt>
                <c:pt idx="6083">
                  <c:v>0</c:v>
                </c:pt>
                <c:pt idx="6084">
                  <c:v>1.70495</c:v>
                </c:pt>
                <c:pt idx="6085">
                  <c:v>0.1305</c:v>
                </c:pt>
                <c:pt idx="6086">
                  <c:v>3.4981599999999999</c:v>
                </c:pt>
                <c:pt idx="6087">
                  <c:v>9.8553800000000003</c:v>
                </c:pt>
                <c:pt idx="6088">
                  <c:v>0.72075</c:v>
                </c:pt>
                <c:pt idx="6089">
                  <c:v>3.9805100000000002</c:v>
                </c:pt>
                <c:pt idx="6090">
                  <c:v>17.481850000000001</c:v>
                </c:pt>
                <c:pt idx="6091">
                  <c:v>16.153670000000002</c:v>
                </c:pt>
                <c:pt idx="6092">
                  <c:v>16.75206</c:v>
                </c:pt>
                <c:pt idx="6093">
                  <c:v>22.312090000000001</c:v>
                </c:pt>
                <c:pt idx="6094">
                  <c:v>11.255750000000001</c:v>
                </c:pt>
                <c:pt idx="6095">
                  <c:v>0</c:v>
                </c:pt>
                <c:pt idx="6096">
                  <c:v>2.48245</c:v>
                </c:pt>
                <c:pt idx="6097">
                  <c:v>3.3895300000000002</c:v>
                </c:pt>
                <c:pt idx="6098">
                  <c:v>0.49764999999999998</c:v>
                </c:pt>
                <c:pt idx="6099">
                  <c:v>6.64053</c:v>
                </c:pt>
                <c:pt idx="6100">
                  <c:v>1.4768399999999999</c:v>
                </c:pt>
                <c:pt idx="6101">
                  <c:v>0.23702000000000001</c:v>
                </c:pt>
                <c:pt idx="6102">
                  <c:v>0</c:v>
                </c:pt>
                <c:pt idx="6103">
                  <c:v>5.2705599999999997</c:v>
                </c:pt>
                <c:pt idx="6104">
                  <c:v>7.4610900000000004</c:v>
                </c:pt>
                <c:pt idx="6105">
                  <c:v>0</c:v>
                </c:pt>
                <c:pt idx="6106">
                  <c:v>3.1456300000000001</c:v>
                </c:pt>
                <c:pt idx="6107">
                  <c:v>6.5819599999999996</c:v>
                </c:pt>
                <c:pt idx="6108">
                  <c:v>0</c:v>
                </c:pt>
                <c:pt idx="6109">
                  <c:v>6.6412699999999996</c:v>
                </c:pt>
                <c:pt idx="6110">
                  <c:v>6.3672599999999999</c:v>
                </c:pt>
                <c:pt idx="6111">
                  <c:v>6.1276000000000002</c:v>
                </c:pt>
                <c:pt idx="6112">
                  <c:v>0.44679000000000002</c:v>
                </c:pt>
                <c:pt idx="6113">
                  <c:v>9.0783799999999992</c:v>
                </c:pt>
                <c:pt idx="6114">
                  <c:v>6.4912400000000003</c:v>
                </c:pt>
                <c:pt idx="6115">
                  <c:v>7.3341599999999998</c:v>
                </c:pt>
                <c:pt idx="6116">
                  <c:v>7.9744099999999998</c:v>
                </c:pt>
                <c:pt idx="6117">
                  <c:v>4.62906</c:v>
                </c:pt>
                <c:pt idx="6118">
                  <c:v>4.1235200000000001</c:v>
                </c:pt>
                <c:pt idx="6119">
                  <c:v>6.0803799999999999</c:v>
                </c:pt>
                <c:pt idx="6120">
                  <c:v>5.2565400000000002</c:v>
                </c:pt>
                <c:pt idx="6121">
                  <c:v>6.9929300000000003</c:v>
                </c:pt>
                <c:pt idx="6122">
                  <c:v>0.75912999999999997</c:v>
                </c:pt>
                <c:pt idx="6123">
                  <c:v>4.8540200000000002</c:v>
                </c:pt>
                <c:pt idx="6124">
                  <c:v>10.09111</c:v>
                </c:pt>
                <c:pt idx="6125">
                  <c:v>0</c:v>
                </c:pt>
                <c:pt idx="6126">
                  <c:v>3.03755</c:v>
                </c:pt>
                <c:pt idx="6127">
                  <c:v>0</c:v>
                </c:pt>
                <c:pt idx="6128">
                  <c:v>4.9028499999999999</c:v>
                </c:pt>
                <c:pt idx="6129">
                  <c:v>0.36841000000000002</c:v>
                </c:pt>
                <c:pt idx="6130">
                  <c:v>0</c:v>
                </c:pt>
                <c:pt idx="6131">
                  <c:v>0</c:v>
                </c:pt>
                <c:pt idx="6132">
                  <c:v>9.0378399999999992</c:v>
                </c:pt>
                <c:pt idx="6133">
                  <c:v>16.100259999999999</c:v>
                </c:pt>
                <c:pt idx="6134">
                  <c:v>0</c:v>
                </c:pt>
                <c:pt idx="6135">
                  <c:v>1.44617</c:v>
                </c:pt>
                <c:pt idx="6136">
                  <c:v>0</c:v>
                </c:pt>
                <c:pt idx="6137">
                  <c:v>0</c:v>
                </c:pt>
                <c:pt idx="6138">
                  <c:v>7.8129099999999996</c:v>
                </c:pt>
                <c:pt idx="6139">
                  <c:v>2.62209</c:v>
                </c:pt>
                <c:pt idx="6140">
                  <c:v>9.8144299999999998</c:v>
                </c:pt>
                <c:pt idx="6141">
                  <c:v>9.9448799999999995</c:v>
                </c:pt>
                <c:pt idx="6142">
                  <c:v>12.29552</c:v>
                </c:pt>
                <c:pt idx="6143">
                  <c:v>9.5471900000000005</c:v>
                </c:pt>
                <c:pt idx="6144">
                  <c:v>23.38129</c:v>
                </c:pt>
                <c:pt idx="6145">
                  <c:v>13.48495</c:v>
                </c:pt>
                <c:pt idx="6146">
                  <c:v>9.2156000000000002</c:v>
                </c:pt>
                <c:pt idx="6147">
                  <c:v>12.98029</c:v>
                </c:pt>
                <c:pt idx="6148">
                  <c:v>2.9852799999999999</c:v>
                </c:pt>
                <c:pt idx="6149">
                  <c:v>5.4694599999999998</c:v>
                </c:pt>
                <c:pt idx="6150">
                  <c:v>2.9552100000000001</c:v>
                </c:pt>
                <c:pt idx="6151">
                  <c:v>11.853260000000001</c:v>
                </c:pt>
                <c:pt idx="6152">
                  <c:v>0</c:v>
                </c:pt>
                <c:pt idx="6153">
                  <c:v>10.76</c:v>
                </c:pt>
                <c:pt idx="6154">
                  <c:v>7.1664500000000002</c:v>
                </c:pt>
                <c:pt idx="6155">
                  <c:v>11.282170000000001</c:v>
                </c:pt>
                <c:pt idx="6156">
                  <c:v>5.7257100000000003</c:v>
                </c:pt>
                <c:pt idx="6157">
                  <c:v>6.2056699999999996</c:v>
                </c:pt>
                <c:pt idx="6158">
                  <c:v>9.6969700000000003</c:v>
                </c:pt>
                <c:pt idx="6159">
                  <c:v>17.651399999999999</c:v>
                </c:pt>
                <c:pt idx="6160">
                  <c:v>27.970700000000001</c:v>
                </c:pt>
                <c:pt idx="6161">
                  <c:v>14.075749999999999</c:v>
                </c:pt>
                <c:pt idx="6162">
                  <c:v>10.37078</c:v>
                </c:pt>
                <c:pt idx="6163">
                  <c:v>8.7259399999999996</c:v>
                </c:pt>
                <c:pt idx="6164">
                  <c:v>6.7077299999999997</c:v>
                </c:pt>
                <c:pt idx="6165">
                  <c:v>3.0306600000000001</c:v>
                </c:pt>
                <c:pt idx="6166">
                  <c:v>14.843909999999999</c:v>
                </c:pt>
                <c:pt idx="6167">
                  <c:v>7.2150400000000001</c:v>
                </c:pt>
                <c:pt idx="6168">
                  <c:v>0.53552999999999995</c:v>
                </c:pt>
                <c:pt idx="6169">
                  <c:v>6.4949300000000001</c:v>
                </c:pt>
                <c:pt idx="6170">
                  <c:v>0</c:v>
                </c:pt>
                <c:pt idx="6171">
                  <c:v>4.5978700000000003</c:v>
                </c:pt>
                <c:pt idx="6172">
                  <c:v>4.9257099999999996</c:v>
                </c:pt>
                <c:pt idx="6173">
                  <c:v>5.0727799999999998</c:v>
                </c:pt>
                <c:pt idx="6174">
                  <c:v>3.78043</c:v>
                </c:pt>
                <c:pt idx="6175">
                  <c:v>2.43343</c:v>
                </c:pt>
                <c:pt idx="6176">
                  <c:v>0.47305999999999998</c:v>
                </c:pt>
                <c:pt idx="6177">
                  <c:v>3.1366999999999998</c:v>
                </c:pt>
                <c:pt idx="6178">
                  <c:v>0.10213</c:v>
                </c:pt>
                <c:pt idx="6179">
                  <c:v>6.4775299999999998</c:v>
                </c:pt>
                <c:pt idx="6180">
                  <c:v>10.46843</c:v>
                </c:pt>
                <c:pt idx="6181">
                  <c:v>5.2054</c:v>
                </c:pt>
                <c:pt idx="6182">
                  <c:v>9.9886400000000002</c:v>
                </c:pt>
                <c:pt idx="6183">
                  <c:v>21.896270000000001</c:v>
                </c:pt>
                <c:pt idx="6184">
                  <c:v>0</c:v>
                </c:pt>
                <c:pt idx="6185">
                  <c:v>22.22307</c:v>
                </c:pt>
                <c:pt idx="6186">
                  <c:v>16.16574</c:v>
                </c:pt>
                <c:pt idx="6187">
                  <c:v>12.384589999999999</c:v>
                </c:pt>
                <c:pt idx="6188">
                  <c:v>6.1055299999999999</c:v>
                </c:pt>
                <c:pt idx="6189">
                  <c:v>1.5043299999999999</c:v>
                </c:pt>
                <c:pt idx="6190">
                  <c:v>16.541039999999999</c:v>
                </c:pt>
                <c:pt idx="6191">
                  <c:v>14.898250000000001</c:v>
                </c:pt>
                <c:pt idx="6192">
                  <c:v>9.9828700000000001</c:v>
                </c:pt>
                <c:pt idx="6193">
                  <c:v>15.00989</c:v>
                </c:pt>
                <c:pt idx="6194">
                  <c:v>13.259779999999999</c:v>
                </c:pt>
                <c:pt idx="6195">
                  <c:v>10.896280000000001</c:v>
                </c:pt>
                <c:pt idx="6196">
                  <c:v>14.49272</c:v>
                </c:pt>
                <c:pt idx="6197">
                  <c:v>8.5457800000000006</c:v>
                </c:pt>
                <c:pt idx="6198">
                  <c:v>0.33939000000000002</c:v>
                </c:pt>
                <c:pt idx="6199">
                  <c:v>12.36561</c:v>
                </c:pt>
                <c:pt idx="6200">
                  <c:v>19.854890000000001</c:v>
                </c:pt>
                <c:pt idx="6201">
                  <c:v>6.7953900000000003</c:v>
                </c:pt>
                <c:pt idx="6202">
                  <c:v>0</c:v>
                </c:pt>
                <c:pt idx="6203">
                  <c:v>4.8018700000000001</c:v>
                </c:pt>
                <c:pt idx="6204">
                  <c:v>17.281939999999999</c:v>
                </c:pt>
                <c:pt idx="6205">
                  <c:v>26.58306</c:v>
                </c:pt>
                <c:pt idx="6206">
                  <c:v>19.577169999999999</c:v>
                </c:pt>
                <c:pt idx="6207">
                  <c:v>18.672599999999999</c:v>
                </c:pt>
                <c:pt idx="6208">
                  <c:v>0</c:v>
                </c:pt>
                <c:pt idx="6209">
                  <c:v>0</c:v>
                </c:pt>
                <c:pt idx="6210">
                  <c:v>32.255870000000002</c:v>
                </c:pt>
                <c:pt idx="6211">
                  <c:v>11.2455</c:v>
                </c:pt>
                <c:pt idx="6212">
                  <c:v>13.19478</c:v>
                </c:pt>
                <c:pt idx="6213">
                  <c:v>10.88105</c:v>
                </c:pt>
                <c:pt idx="6214">
                  <c:v>5.1743300000000003</c:v>
                </c:pt>
                <c:pt idx="6215">
                  <c:v>6.7704199999999997</c:v>
                </c:pt>
                <c:pt idx="6216">
                  <c:v>0</c:v>
                </c:pt>
                <c:pt idx="6217">
                  <c:v>9.4109999999999996</c:v>
                </c:pt>
                <c:pt idx="6218">
                  <c:v>0</c:v>
                </c:pt>
                <c:pt idx="6219">
                  <c:v>10.541270000000001</c:v>
                </c:pt>
                <c:pt idx="6220">
                  <c:v>12.08428</c:v>
                </c:pt>
                <c:pt idx="6221">
                  <c:v>6.3440599999999998</c:v>
                </c:pt>
                <c:pt idx="6222">
                  <c:v>7.7326699999999997</c:v>
                </c:pt>
                <c:pt idx="6223">
                  <c:v>3.7246000000000001</c:v>
                </c:pt>
                <c:pt idx="6224">
                  <c:v>6.07822</c:v>
                </c:pt>
                <c:pt idx="6225">
                  <c:v>6.3181700000000003</c:v>
                </c:pt>
                <c:pt idx="6226">
                  <c:v>4.8648899999999999</c:v>
                </c:pt>
                <c:pt idx="6227">
                  <c:v>0</c:v>
                </c:pt>
                <c:pt idx="6228">
                  <c:v>2.2531099999999999</c:v>
                </c:pt>
                <c:pt idx="6229">
                  <c:v>4.4278300000000002</c:v>
                </c:pt>
                <c:pt idx="6230">
                  <c:v>32.238219999999998</c:v>
                </c:pt>
                <c:pt idx="6231">
                  <c:v>26.875720000000001</c:v>
                </c:pt>
                <c:pt idx="6232">
                  <c:v>24.170829999999999</c:v>
                </c:pt>
                <c:pt idx="6233">
                  <c:v>24.19689</c:v>
                </c:pt>
                <c:pt idx="6234">
                  <c:v>29.18</c:v>
                </c:pt>
                <c:pt idx="6235">
                  <c:v>8.0967800000000008</c:v>
                </c:pt>
                <c:pt idx="6236">
                  <c:v>8.2218300000000006</c:v>
                </c:pt>
                <c:pt idx="6237">
                  <c:v>14.46644</c:v>
                </c:pt>
                <c:pt idx="6238">
                  <c:v>15.47444</c:v>
                </c:pt>
                <c:pt idx="6239">
                  <c:v>8.7323500000000003</c:v>
                </c:pt>
                <c:pt idx="6240">
                  <c:v>21.857800000000001</c:v>
                </c:pt>
                <c:pt idx="6241">
                  <c:v>21.170670000000001</c:v>
                </c:pt>
                <c:pt idx="6242">
                  <c:v>11.432219999999999</c:v>
                </c:pt>
                <c:pt idx="6243">
                  <c:v>17.98</c:v>
                </c:pt>
                <c:pt idx="6244">
                  <c:v>11.78839</c:v>
                </c:pt>
                <c:pt idx="6245">
                  <c:v>11.54411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26.586939999999998</c:v>
                </c:pt>
                <c:pt idx="6250">
                  <c:v>8.5783900000000006</c:v>
                </c:pt>
                <c:pt idx="6251">
                  <c:v>15.55606</c:v>
                </c:pt>
                <c:pt idx="6252">
                  <c:v>12.018940000000001</c:v>
                </c:pt>
                <c:pt idx="6253">
                  <c:v>12.26394</c:v>
                </c:pt>
                <c:pt idx="6254">
                  <c:v>40.094059999999999</c:v>
                </c:pt>
                <c:pt idx="6255">
                  <c:v>15.93689</c:v>
                </c:pt>
                <c:pt idx="6256">
                  <c:v>10.565329999999999</c:v>
                </c:pt>
                <c:pt idx="6257">
                  <c:v>13.819610000000001</c:v>
                </c:pt>
                <c:pt idx="6258">
                  <c:v>18.28406</c:v>
                </c:pt>
                <c:pt idx="6259">
                  <c:v>18.0565</c:v>
                </c:pt>
                <c:pt idx="6260">
                  <c:v>14.457280000000001</c:v>
                </c:pt>
                <c:pt idx="6261">
                  <c:v>33.120829999999998</c:v>
                </c:pt>
                <c:pt idx="6262">
                  <c:v>12.233610000000001</c:v>
                </c:pt>
                <c:pt idx="6263">
                  <c:v>19.016529999999999</c:v>
                </c:pt>
                <c:pt idx="6264">
                  <c:v>19.182670000000002</c:v>
                </c:pt>
                <c:pt idx="6265">
                  <c:v>12.433669999999999</c:v>
                </c:pt>
                <c:pt idx="6266">
                  <c:v>16.825220000000002</c:v>
                </c:pt>
                <c:pt idx="6267">
                  <c:v>13.747170000000001</c:v>
                </c:pt>
                <c:pt idx="6268">
                  <c:v>13.30622</c:v>
                </c:pt>
                <c:pt idx="6269">
                  <c:v>11.68867</c:v>
                </c:pt>
                <c:pt idx="6270">
                  <c:v>9.5597799999999999</c:v>
                </c:pt>
                <c:pt idx="6271">
                  <c:v>10.75033</c:v>
                </c:pt>
                <c:pt idx="6272">
                  <c:v>16.376329999999999</c:v>
                </c:pt>
                <c:pt idx="6273">
                  <c:v>17.465779999999999</c:v>
                </c:pt>
                <c:pt idx="6274">
                  <c:v>8.1999999999999993</c:v>
                </c:pt>
                <c:pt idx="6275">
                  <c:v>19.908449999999998</c:v>
                </c:pt>
                <c:pt idx="6276">
                  <c:v>15.55217</c:v>
                </c:pt>
                <c:pt idx="6277">
                  <c:v>13.888389999999999</c:v>
                </c:pt>
                <c:pt idx="6278">
                  <c:v>8.1205599999999993</c:v>
                </c:pt>
                <c:pt idx="6279">
                  <c:v>16.711559999999999</c:v>
                </c:pt>
                <c:pt idx="6280">
                  <c:v>0</c:v>
                </c:pt>
                <c:pt idx="6281">
                  <c:v>15.77722</c:v>
                </c:pt>
                <c:pt idx="6282">
                  <c:v>31.028169999999999</c:v>
                </c:pt>
                <c:pt idx="6283">
                  <c:v>24.11861</c:v>
                </c:pt>
                <c:pt idx="6284">
                  <c:v>28.572500000000002</c:v>
                </c:pt>
                <c:pt idx="6285">
                  <c:v>23.0595</c:v>
                </c:pt>
                <c:pt idx="6286">
                  <c:v>15.377330000000001</c:v>
                </c:pt>
                <c:pt idx="6287">
                  <c:v>5.5555300000000001</c:v>
                </c:pt>
                <c:pt idx="6288">
                  <c:v>35.990729999999999</c:v>
                </c:pt>
                <c:pt idx="6289">
                  <c:v>24.630780000000001</c:v>
                </c:pt>
                <c:pt idx="6290">
                  <c:v>19.778390000000002</c:v>
                </c:pt>
                <c:pt idx="6291">
                  <c:v>17.462109999999999</c:v>
                </c:pt>
                <c:pt idx="6292">
                  <c:v>7.8683300000000003</c:v>
                </c:pt>
                <c:pt idx="6293">
                  <c:v>27.130379999999999</c:v>
                </c:pt>
                <c:pt idx="6294">
                  <c:v>16.146000000000001</c:v>
                </c:pt>
                <c:pt idx="6295">
                  <c:v>11.38561</c:v>
                </c:pt>
                <c:pt idx="6296">
                  <c:v>13.73939</c:v>
                </c:pt>
                <c:pt idx="6297">
                  <c:v>10.036440000000001</c:v>
                </c:pt>
                <c:pt idx="6298">
                  <c:v>14.111499999999999</c:v>
                </c:pt>
                <c:pt idx="6299">
                  <c:v>21.780670000000001</c:v>
                </c:pt>
                <c:pt idx="6300">
                  <c:v>34.455170000000003</c:v>
                </c:pt>
                <c:pt idx="6301">
                  <c:v>22.280999999999999</c:v>
                </c:pt>
                <c:pt idx="6302">
                  <c:v>17.110499999999998</c:v>
                </c:pt>
                <c:pt idx="6303">
                  <c:v>21.733879999999999</c:v>
                </c:pt>
                <c:pt idx="6304">
                  <c:v>23.0352</c:v>
                </c:pt>
                <c:pt idx="6305">
                  <c:v>21.760829999999999</c:v>
                </c:pt>
                <c:pt idx="6306">
                  <c:v>19.119140000000002</c:v>
                </c:pt>
                <c:pt idx="6307">
                  <c:v>22.085370000000001</c:v>
                </c:pt>
                <c:pt idx="6308">
                  <c:v>33.742469999999997</c:v>
                </c:pt>
                <c:pt idx="6309">
                  <c:v>13.160909999999999</c:v>
                </c:pt>
                <c:pt idx="6310">
                  <c:v>17.998270000000002</c:v>
                </c:pt>
                <c:pt idx="6311">
                  <c:v>16.556550000000001</c:v>
                </c:pt>
                <c:pt idx="6312">
                  <c:v>6.7840299999999996</c:v>
                </c:pt>
                <c:pt idx="6313">
                  <c:v>0</c:v>
                </c:pt>
                <c:pt idx="6314">
                  <c:v>0</c:v>
                </c:pt>
                <c:pt idx="6315">
                  <c:v>39.724249999999998</c:v>
                </c:pt>
                <c:pt idx="6316">
                  <c:v>39.022019999999998</c:v>
                </c:pt>
                <c:pt idx="6317">
                  <c:v>158.66720000000001</c:v>
                </c:pt>
                <c:pt idx="6318">
                  <c:v>168.75540000000001</c:v>
                </c:pt>
                <c:pt idx="6319">
                  <c:v>178.83070000000001</c:v>
                </c:pt>
                <c:pt idx="6320">
                  <c:v>147.8091</c:v>
                </c:pt>
                <c:pt idx="6321">
                  <c:v>15.79044</c:v>
                </c:pt>
                <c:pt idx="6322">
                  <c:v>18.60089</c:v>
                </c:pt>
                <c:pt idx="6323">
                  <c:v>15.150219999999999</c:v>
                </c:pt>
                <c:pt idx="6324">
                  <c:v>19.461310000000001</c:v>
                </c:pt>
                <c:pt idx="6325">
                  <c:v>19.904910000000001</c:v>
                </c:pt>
                <c:pt idx="6326">
                  <c:v>12.3996</c:v>
                </c:pt>
                <c:pt idx="6327">
                  <c:v>17.011420000000001</c:v>
                </c:pt>
                <c:pt idx="6328">
                  <c:v>25.57517</c:v>
                </c:pt>
                <c:pt idx="6329">
                  <c:v>0</c:v>
                </c:pt>
                <c:pt idx="6330">
                  <c:v>28.223389999999998</c:v>
                </c:pt>
                <c:pt idx="6331">
                  <c:v>11.824669999999999</c:v>
                </c:pt>
                <c:pt idx="6332">
                  <c:v>10.776109999999999</c:v>
                </c:pt>
                <c:pt idx="6333">
                  <c:v>13.340299999999999</c:v>
                </c:pt>
                <c:pt idx="6334">
                  <c:v>13.41695</c:v>
                </c:pt>
                <c:pt idx="6335">
                  <c:v>13.320349999999999</c:v>
                </c:pt>
                <c:pt idx="6336">
                  <c:v>16.18319</c:v>
                </c:pt>
                <c:pt idx="6337">
                  <c:v>17.245979999999999</c:v>
                </c:pt>
                <c:pt idx="6338">
                  <c:v>16.009119999999999</c:v>
                </c:pt>
                <c:pt idx="6339">
                  <c:v>4.7512100000000004</c:v>
                </c:pt>
                <c:pt idx="6340">
                  <c:v>24.419740000000001</c:v>
                </c:pt>
                <c:pt idx="6341">
                  <c:v>22.961790000000001</c:v>
                </c:pt>
                <c:pt idx="6342">
                  <c:v>0</c:v>
                </c:pt>
                <c:pt idx="6343">
                  <c:v>23.695499999999999</c:v>
                </c:pt>
                <c:pt idx="6344">
                  <c:v>24.2942</c:v>
                </c:pt>
                <c:pt idx="6345">
                  <c:v>44.146050000000002</c:v>
                </c:pt>
                <c:pt idx="6346">
                  <c:v>24.261109999999999</c:v>
                </c:pt>
                <c:pt idx="6347">
                  <c:v>14.523009999999999</c:v>
                </c:pt>
                <c:pt idx="6348">
                  <c:v>13.70051</c:v>
                </c:pt>
                <c:pt idx="6349">
                  <c:v>15.40204</c:v>
                </c:pt>
                <c:pt idx="6350">
                  <c:v>4.4634400000000003</c:v>
                </c:pt>
                <c:pt idx="6351">
                  <c:v>7.8967000000000001</c:v>
                </c:pt>
                <c:pt idx="6352">
                  <c:v>23.19032</c:v>
                </c:pt>
                <c:pt idx="6353">
                  <c:v>32.162939999999999</c:v>
                </c:pt>
                <c:pt idx="6354">
                  <c:v>25.359919999999999</c:v>
                </c:pt>
                <c:pt idx="6355">
                  <c:v>28.393730000000001</c:v>
                </c:pt>
                <c:pt idx="6356">
                  <c:v>28.139289999999999</c:v>
                </c:pt>
                <c:pt idx="6357">
                  <c:v>26.47993</c:v>
                </c:pt>
                <c:pt idx="6358">
                  <c:v>24.94284</c:v>
                </c:pt>
                <c:pt idx="6359">
                  <c:v>20.394020000000001</c:v>
                </c:pt>
                <c:pt idx="6360">
                  <c:v>32.566800000000001</c:v>
                </c:pt>
                <c:pt idx="6361">
                  <c:v>18.082940000000001</c:v>
                </c:pt>
                <c:pt idx="6362">
                  <c:v>16.243169999999999</c:v>
                </c:pt>
                <c:pt idx="6363">
                  <c:v>11.58872</c:v>
                </c:pt>
                <c:pt idx="6364">
                  <c:v>25.912389999999998</c:v>
                </c:pt>
                <c:pt idx="6365">
                  <c:v>21.219609999999999</c:v>
                </c:pt>
                <c:pt idx="6366">
                  <c:v>32.960450000000002</c:v>
                </c:pt>
                <c:pt idx="6367">
                  <c:v>29.468450000000001</c:v>
                </c:pt>
                <c:pt idx="6368">
                  <c:v>31.811610000000002</c:v>
                </c:pt>
                <c:pt idx="6369">
                  <c:v>26.865279999999998</c:v>
                </c:pt>
                <c:pt idx="6370">
                  <c:v>20.75311</c:v>
                </c:pt>
                <c:pt idx="6371">
                  <c:v>46.601219999999998</c:v>
                </c:pt>
                <c:pt idx="6372">
                  <c:v>124.36539999999999</c:v>
                </c:pt>
                <c:pt idx="6373">
                  <c:v>38.378830000000001</c:v>
                </c:pt>
                <c:pt idx="6374">
                  <c:v>39.317320000000002</c:v>
                </c:pt>
                <c:pt idx="6375">
                  <c:v>38.757399999999997</c:v>
                </c:pt>
                <c:pt idx="6376">
                  <c:v>83.934659999999994</c:v>
                </c:pt>
                <c:pt idx="6377">
                  <c:v>49.882530000000003</c:v>
                </c:pt>
                <c:pt idx="6378">
                  <c:v>55.661090000000002</c:v>
                </c:pt>
                <c:pt idx="6379">
                  <c:v>40.027230000000003</c:v>
                </c:pt>
                <c:pt idx="6380">
                  <c:v>21.681010000000001</c:v>
                </c:pt>
                <c:pt idx="6381">
                  <c:v>4.7676699999999999</c:v>
                </c:pt>
                <c:pt idx="6382">
                  <c:v>8.1060700000000008</c:v>
                </c:pt>
                <c:pt idx="6383">
                  <c:v>6.1668799999999999</c:v>
                </c:pt>
                <c:pt idx="6384">
                  <c:v>11.600300000000001</c:v>
                </c:pt>
                <c:pt idx="6385">
                  <c:v>5.3603699999999996</c:v>
                </c:pt>
                <c:pt idx="6386">
                  <c:v>14.140090000000001</c:v>
                </c:pt>
                <c:pt idx="6387">
                  <c:v>40.101570000000002</c:v>
                </c:pt>
                <c:pt idx="6388">
                  <c:v>38.024500000000003</c:v>
                </c:pt>
                <c:pt idx="6389">
                  <c:v>9.3277199999999993</c:v>
                </c:pt>
                <c:pt idx="6390">
                  <c:v>0</c:v>
                </c:pt>
                <c:pt idx="6391">
                  <c:v>7.5708700000000002</c:v>
                </c:pt>
                <c:pt idx="6392">
                  <c:v>0</c:v>
                </c:pt>
                <c:pt idx="6393">
                  <c:v>16.026679999999999</c:v>
                </c:pt>
                <c:pt idx="6394">
                  <c:v>32.595790000000001</c:v>
                </c:pt>
                <c:pt idx="6395">
                  <c:v>28.588989999999999</c:v>
                </c:pt>
                <c:pt idx="6396">
                  <c:v>41.348460000000003</c:v>
                </c:pt>
                <c:pt idx="6397">
                  <c:v>63.751669999999997</c:v>
                </c:pt>
                <c:pt idx="6398">
                  <c:v>10.03424</c:v>
                </c:pt>
                <c:pt idx="6399">
                  <c:v>4.14961</c:v>
                </c:pt>
                <c:pt idx="6400">
                  <c:v>8.7991399999999995</c:v>
                </c:pt>
                <c:pt idx="6401">
                  <c:v>19.958680000000001</c:v>
                </c:pt>
                <c:pt idx="6402">
                  <c:v>14.46541</c:v>
                </c:pt>
                <c:pt idx="6403">
                  <c:v>15.09709</c:v>
                </c:pt>
                <c:pt idx="6404">
                  <c:v>18.399809999999999</c:v>
                </c:pt>
                <c:pt idx="6405">
                  <c:v>9.8094599999999996</c:v>
                </c:pt>
                <c:pt idx="6406">
                  <c:v>5.8679300000000003</c:v>
                </c:pt>
                <c:pt idx="6407">
                  <c:v>3.0686399999999998</c:v>
                </c:pt>
                <c:pt idx="6408">
                  <c:v>0</c:v>
                </c:pt>
                <c:pt idx="6409">
                  <c:v>0</c:v>
                </c:pt>
                <c:pt idx="6410">
                  <c:v>7.6356999999999999</c:v>
                </c:pt>
                <c:pt idx="6411">
                  <c:v>4.0638800000000002</c:v>
                </c:pt>
                <c:pt idx="6412">
                  <c:v>19.503920000000001</c:v>
                </c:pt>
                <c:pt idx="6413">
                  <c:v>10.35577</c:v>
                </c:pt>
                <c:pt idx="6414">
                  <c:v>4.1043099999999999</c:v>
                </c:pt>
                <c:pt idx="6415">
                  <c:v>8.5730299999999993</c:v>
                </c:pt>
                <c:pt idx="6416">
                  <c:v>4.4401900000000003</c:v>
                </c:pt>
                <c:pt idx="6417">
                  <c:v>16.54776</c:v>
                </c:pt>
                <c:pt idx="6418">
                  <c:v>24.48847</c:v>
                </c:pt>
                <c:pt idx="6419">
                  <c:v>43.052849999999999</c:v>
                </c:pt>
                <c:pt idx="6420">
                  <c:v>11.23047</c:v>
                </c:pt>
                <c:pt idx="6421">
                  <c:v>39.305399999999999</c:v>
                </c:pt>
                <c:pt idx="6422">
                  <c:v>38.876629999999999</c:v>
                </c:pt>
                <c:pt idx="6423">
                  <c:v>54.61092</c:v>
                </c:pt>
                <c:pt idx="6424">
                  <c:v>96.098659999999995</c:v>
                </c:pt>
                <c:pt idx="6425">
                  <c:v>36.264240000000001</c:v>
                </c:pt>
                <c:pt idx="6426">
                  <c:v>21.794170000000001</c:v>
                </c:pt>
                <c:pt idx="6427">
                  <c:v>26.928149999999999</c:v>
                </c:pt>
                <c:pt idx="6428">
                  <c:v>24.378060000000001</c:v>
                </c:pt>
                <c:pt idx="6429">
                  <c:v>18.319220000000001</c:v>
                </c:pt>
                <c:pt idx="6430">
                  <c:v>13.03656</c:v>
                </c:pt>
                <c:pt idx="6431">
                  <c:v>4.5385200000000001</c:v>
                </c:pt>
                <c:pt idx="6432">
                  <c:v>2.9255300000000002</c:v>
                </c:pt>
                <c:pt idx="6433">
                  <c:v>19.13128</c:v>
                </c:pt>
                <c:pt idx="6434">
                  <c:v>17.072109999999999</c:v>
                </c:pt>
                <c:pt idx="6435">
                  <c:v>12.434609999999999</c:v>
                </c:pt>
                <c:pt idx="6436">
                  <c:v>4.9971100000000002</c:v>
                </c:pt>
                <c:pt idx="6437">
                  <c:v>24.518439999999998</c:v>
                </c:pt>
                <c:pt idx="6438">
                  <c:v>21.281890000000001</c:v>
                </c:pt>
                <c:pt idx="6439">
                  <c:v>10.667160000000001</c:v>
                </c:pt>
                <c:pt idx="6440">
                  <c:v>11.24478</c:v>
                </c:pt>
                <c:pt idx="6441">
                  <c:v>20.417110000000001</c:v>
                </c:pt>
                <c:pt idx="6442">
                  <c:v>48.905110000000001</c:v>
                </c:pt>
                <c:pt idx="6443">
                  <c:v>9.5391700000000004</c:v>
                </c:pt>
                <c:pt idx="6444">
                  <c:v>7.0790600000000001</c:v>
                </c:pt>
                <c:pt idx="6445">
                  <c:v>36.80894</c:v>
                </c:pt>
                <c:pt idx="6446">
                  <c:v>38.069719999999997</c:v>
                </c:pt>
                <c:pt idx="6447">
                  <c:v>16.571280000000002</c:v>
                </c:pt>
                <c:pt idx="6448">
                  <c:v>31.06344</c:v>
                </c:pt>
                <c:pt idx="6449">
                  <c:v>13.896610000000001</c:v>
                </c:pt>
                <c:pt idx="6450">
                  <c:v>21.55978</c:v>
                </c:pt>
                <c:pt idx="6451">
                  <c:v>38.091389999999997</c:v>
                </c:pt>
                <c:pt idx="6452">
                  <c:v>30.374279999999999</c:v>
                </c:pt>
                <c:pt idx="6453">
                  <c:v>6.9595000000000002</c:v>
                </c:pt>
                <c:pt idx="6454">
                  <c:v>11.001939999999999</c:v>
                </c:pt>
                <c:pt idx="6455">
                  <c:v>8.2500300000000006</c:v>
                </c:pt>
                <c:pt idx="6456">
                  <c:v>13.0626</c:v>
                </c:pt>
                <c:pt idx="6457">
                  <c:v>16.351890000000001</c:v>
                </c:pt>
                <c:pt idx="6458">
                  <c:v>0</c:v>
                </c:pt>
                <c:pt idx="6459">
                  <c:v>0</c:v>
                </c:pt>
                <c:pt idx="6460">
                  <c:v>15.415839999999999</c:v>
                </c:pt>
                <c:pt idx="6461">
                  <c:v>3.55322</c:v>
                </c:pt>
                <c:pt idx="6462">
                  <c:v>27.346609999999998</c:v>
                </c:pt>
                <c:pt idx="6463">
                  <c:v>0</c:v>
                </c:pt>
                <c:pt idx="6464">
                  <c:v>12.017609999999999</c:v>
                </c:pt>
                <c:pt idx="6465">
                  <c:v>27.22756</c:v>
                </c:pt>
                <c:pt idx="6466">
                  <c:v>20.78633</c:v>
                </c:pt>
                <c:pt idx="6467">
                  <c:v>3.3825599999999998</c:v>
                </c:pt>
                <c:pt idx="6468">
                  <c:v>9.9046099999999999</c:v>
                </c:pt>
                <c:pt idx="6469">
                  <c:v>7.7425600000000001</c:v>
                </c:pt>
                <c:pt idx="6470">
                  <c:v>10.442170000000001</c:v>
                </c:pt>
                <c:pt idx="6471">
                  <c:v>22.16367</c:v>
                </c:pt>
                <c:pt idx="6472">
                  <c:v>15.53439</c:v>
                </c:pt>
                <c:pt idx="6473">
                  <c:v>8.7313299999999998</c:v>
                </c:pt>
                <c:pt idx="6474">
                  <c:v>19.26756</c:v>
                </c:pt>
                <c:pt idx="6475">
                  <c:v>20.673780000000001</c:v>
                </c:pt>
                <c:pt idx="6476">
                  <c:v>13.833449999999999</c:v>
                </c:pt>
                <c:pt idx="6477">
                  <c:v>8.3250600000000006</c:v>
                </c:pt>
                <c:pt idx="6478">
                  <c:v>10.92906</c:v>
                </c:pt>
                <c:pt idx="6479">
                  <c:v>5.73475</c:v>
                </c:pt>
                <c:pt idx="6480">
                  <c:v>11.582269999999999</c:v>
                </c:pt>
                <c:pt idx="6481">
                  <c:v>12.077220000000001</c:v>
                </c:pt>
                <c:pt idx="6482">
                  <c:v>12.10806</c:v>
                </c:pt>
                <c:pt idx="6483">
                  <c:v>108.36239999999999</c:v>
                </c:pt>
                <c:pt idx="6484">
                  <c:v>151.40379999999999</c:v>
                </c:pt>
                <c:pt idx="6485">
                  <c:v>142.34059999999999</c:v>
                </c:pt>
                <c:pt idx="6486">
                  <c:v>239.10419999999999</c:v>
                </c:pt>
                <c:pt idx="6487">
                  <c:v>188.57409999999999</c:v>
                </c:pt>
                <c:pt idx="6488">
                  <c:v>129.92019999999999</c:v>
                </c:pt>
                <c:pt idx="6489">
                  <c:v>50.457889999999999</c:v>
                </c:pt>
                <c:pt idx="6490">
                  <c:v>54.981000000000002</c:v>
                </c:pt>
                <c:pt idx="6491">
                  <c:v>38.230159999999998</c:v>
                </c:pt>
                <c:pt idx="6492">
                  <c:v>79.36327</c:v>
                </c:pt>
                <c:pt idx="6493">
                  <c:v>113.4941</c:v>
                </c:pt>
                <c:pt idx="6494">
                  <c:v>75.749179999999996</c:v>
                </c:pt>
                <c:pt idx="6495">
                  <c:v>86.908439999999999</c:v>
                </c:pt>
                <c:pt idx="6496">
                  <c:v>87.802070000000001</c:v>
                </c:pt>
                <c:pt idx="6497">
                  <c:v>75.44511</c:v>
                </c:pt>
                <c:pt idx="6498">
                  <c:v>51.450839999999999</c:v>
                </c:pt>
                <c:pt idx="6499">
                  <c:v>33.052</c:v>
                </c:pt>
                <c:pt idx="6500">
                  <c:v>24.995940000000001</c:v>
                </c:pt>
                <c:pt idx="6501">
                  <c:v>8.8026700000000009</c:v>
                </c:pt>
                <c:pt idx="6502">
                  <c:v>23.400829999999999</c:v>
                </c:pt>
                <c:pt idx="6503">
                  <c:v>11.151070000000001</c:v>
                </c:pt>
                <c:pt idx="6504">
                  <c:v>13.534140000000001</c:v>
                </c:pt>
                <c:pt idx="6505">
                  <c:v>8.8477800000000002</c:v>
                </c:pt>
                <c:pt idx="6506">
                  <c:v>9.7898300000000003</c:v>
                </c:pt>
                <c:pt idx="6507">
                  <c:v>69.2804</c:v>
                </c:pt>
                <c:pt idx="6508">
                  <c:v>190.09229999999999</c:v>
                </c:pt>
                <c:pt idx="6509">
                  <c:v>209.4468</c:v>
                </c:pt>
                <c:pt idx="6510">
                  <c:v>363.29520000000002</c:v>
                </c:pt>
                <c:pt idx="6511">
                  <c:v>409.37709999999998</c:v>
                </c:pt>
                <c:pt idx="6512">
                  <c:v>110.0625</c:v>
                </c:pt>
                <c:pt idx="6513">
                  <c:v>81.253780000000006</c:v>
                </c:pt>
                <c:pt idx="6514">
                  <c:v>31.717780000000001</c:v>
                </c:pt>
                <c:pt idx="6515">
                  <c:v>5.51539</c:v>
                </c:pt>
                <c:pt idx="6516">
                  <c:v>1.39839</c:v>
                </c:pt>
                <c:pt idx="6517">
                  <c:v>5.6285600000000002</c:v>
                </c:pt>
                <c:pt idx="6518">
                  <c:v>11.567830000000001</c:v>
                </c:pt>
                <c:pt idx="6519">
                  <c:v>3.8814500000000001</c:v>
                </c:pt>
                <c:pt idx="6520">
                  <c:v>6.9192200000000001</c:v>
                </c:pt>
                <c:pt idx="6521">
                  <c:v>9.4924400000000002</c:v>
                </c:pt>
                <c:pt idx="6522">
                  <c:v>11.40911</c:v>
                </c:pt>
                <c:pt idx="6523">
                  <c:v>7.0464500000000001</c:v>
                </c:pt>
                <c:pt idx="6524">
                  <c:v>14.64761</c:v>
                </c:pt>
                <c:pt idx="6525">
                  <c:v>33.017560000000003</c:v>
                </c:pt>
                <c:pt idx="6526">
                  <c:v>52.001170000000002</c:v>
                </c:pt>
                <c:pt idx="6527">
                  <c:v>9.2562300000000004</c:v>
                </c:pt>
                <c:pt idx="6528">
                  <c:v>7.1096700000000004</c:v>
                </c:pt>
                <c:pt idx="6529">
                  <c:v>7.0903799999999997</c:v>
                </c:pt>
                <c:pt idx="6530">
                  <c:v>5.7381200000000003</c:v>
                </c:pt>
                <c:pt idx="6531">
                  <c:v>12.99794</c:v>
                </c:pt>
                <c:pt idx="6532">
                  <c:v>133.80090000000001</c:v>
                </c:pt>
                <c:pt idx="6533">
                  <c:v>179.0206</c:v>
                </c:pt>
                <c:pt idx="6534">
                  <c:v>373.27440000000001</c:v>
                </c:pt>
                <c:pt idx="6535">
                  <c:v>433.46980000000002</c:v>
                </c:pt>
                <c:pt idx="6536">
                  <c:v>140.05959999999999</c:v>
                </c:pt>
                <c:pt idx="6537">
                  <c:v>25.782119999999999</c:v>
                </c:pt>
                <c:pt idx="6538">
                  <c:v>6.62561</c:v>
                </c:pt>
                <c:pt idx="6539">
                  <c:v>12.677989999999999</c:v>
                </c:pt>
                <c:pt idx="6540">
                  <c:v>0</c:v>
                </c:pt>
                <c:pt idx="6541">
                  <c:v>2.3271600000000001</c:v>
                </c:pt>
                <c:pt idx="6542">
                  <c:v>13.54318</c:v>
                </c:pt>
                <c:pt idx="6543">
                  <c:v>8.3028899999999997</c:v>
                </c:pt>
                <c:pt idx="6544">
                  <c:v>12.283989999999999</c:v>
                </c:pt>
                <c:pt idx="6545">
                  <c:v>9.6770600000000009</c:v>
                </c:pt>
                <c:pt idx="6546">
                  <c:v>11.341329999999999</c:v>
                </c:pt>
                <c:pt idx="6547">
                  <c:v>9.9887800000000002</c:v>
                </c:pt>
                <c:pt idx="6548">
                  <c:v>52.100389999999997</c:v>
                </c:pt>
                <c:pt idx="6549">
                  <c:v>18.788219999999999</c:v>
                </c:pt>
                <c:pt idx="6550">
                  <c:v>7.1095600000000001</c:v>
                </c:pt>
                <c:pt idx="6551">
                  <c:v>19.258970000000001</c:v>
                </c:pt>
                <c:pt idx="6552">
                  <c:v>10.3354</c:v>
                </c:pt>
                <c:pt idx="6553">
                  <c:v>6.7199400000000002</c:v>
                </c:pt>
                <c:pt idx="6554">
                  <c:v>6.5608899999999997</c:v>
                </c:pt>
                <c:pt idx="6555">
                  <c:v>225.68879999999999</c:v>
                </c:pt>
                <c:pt idx="6556">
                  <c:v>375.46069999999997</c:v>
                </c:pt>
                <c:pt idx="6557">
                  <c:v>441.96</c:v>
                </c:pt>
                <c:pt idx="6558">
                  <c:v>158.41659999999999</c:v>
                </c:pt>
                <c:pt idx="6559">
                  <c:v>182.435</c:v>
                </c:pt>
                <c:pt idx="6560">
                  <c:v>111.1015</c:v>
                </c:pt>
                <c:pt idx="6561">
                  <c:v>88.65943</c:v>
                </c:pt>
                <c:pt idx="6562">
                  <c:v>14.558020000000001</c:v>
                </c:pt>
                <c:pt idx="6563">
                  <c:v>14.02908</c:v>
                </c:pt>
                <c:pt idx="6564">
                  <c:v>12.31734</c:v>
                </c:pt>
                <c:pt idx="6565">
                  <c:v>4.8217299999999996</c:v>
                </c:pt>
                <c:pt idx="6566">
                  <c:v>17.359500000000001</c:v>
                </c:pt>
                <c:pt idx="6567">
                  <c:v>10.226900000000001</c:v>
                </c:pt>
                <c:pt idx="6568">
                  <c:v>6.0912800000000002</c:v>
                </c:pt>
                <c:pt idx="6569">
                  <c:v>4.9595099999999999</c:v>
                </c:pt>
                <c:pt idx="6570">
                  <c:v>11.80903</c:v>
                </c:pt>
                <c:pt idx="6571">
                  <c:v>10.12829</c:v>
                </c:pt>
                <c:pt idx="6572">
                  <c:v>10.567270000000001</c:v>
                </c:pt>
                <c:pt idx="6573">
                  <c:v>1.3988700000000001</c:v>
                </c:pt>
                <c:pt idx="6574">
                  <c:v>8.3843700000000005</c:v>
                </c:pt>
                <c:pt idx="6575">
                  <c:v>7.8618399999999999</c:v>
                </c:pt>
                <c:pt idx="6576">
                  <c:v>19.653919999999999</c:v>
                </c:pt>
                <c:pt idx="6577">
                  <c:v>8.7223000000000006</c:v>
                </c:pt>
                <c:pt idx="6578">
                  <c:v>10.74188</c:v>
                </c:pt>
                <c:pt idx="6579">
                  <c:v>6.7353399999999999</c:v>
                </c:pt>
                <c:pt idx="6580">
                  <c:v>7.5318199999999997</c:v>
                </c:pt>
                <c:pt idx="6581">
                  <c:v>5.61388</c:v>
                </c:pt>
                <c:pt idx="6582">
                  <c:v>0</c:v>
                </c:pt>
                <c:pt idx="6583">
                  <c:v>0</c:v>
                </c:pt>
                <c:pt idx="6584">
                  <c:v>21.802849999999999</c:v>
                </c:pt>
                <c:pt idx="6585">
                  <c:v>25.095459999999999</c:v>
                </c:pt>
                <c:pt idx="6586">
                  <c:v>13.1975</c:v>
                </c:pt>
                <c:pt idx="6587">
                  <c:v>3.8416000000000001</c:v>
                </c:pt>
                <c:pt idx="6588">
                  <c:v>15.61464</c:v>
                </c:pt>
                <c:pt idx="6589">
                  <c:v>17.24249</c:v>
                </c:pt>
                <c:pt idx="6590">
                  <c:v>6.9354300000000002</c:v>
                </c:pt>
                <c:pt idx="6591">
                  <c:v>6.8429900000000004</c:v>
                </c:pt>
                <c:pt idx="6592">
                  <c:v>9.67164</c:v>
                </c:pt>
                <c:pt idx="6593">
                  <c:v>19.09928</c:v>
                </c:pt>
                <c:pt idx="6594">
                  <c:v>1.4608099999999999</c:v>
                </c:pt>
                <c:pt idx="6595">
                  <c:v>13.334300000000001</c:v>
                </c:pt>
                <c:pt idx="6596">
                  <c:v>15.262309999999999</c:v>
                </c:pt>
                <c:pt idx="6597">
                  <c:v>8.6353399999999993</c:v>
                </c:pt>
                <c:pt idx="6598">
                  <c:v>9.2184799999999996</c:v>
                </c:pt>
                <c:pt idx="6599">
                  <c:v>1.83148</c:v>
                </c:pt>
                <c:pt idx="6600">
                  <c:v>5.7593699999999997</c:v>
                </c:pt>
                <c:pt idx="6601">
                  <c:v>8.7317300000000007</c:v>
                </c:pt>
                <c:pt idx="6602">
                  <c:v>2.0060699999999998</c:v>
                </c:pt>
                <c:pt idx="6603">
                  <c:v>6.9300199999999998</c:v>
                </c:pt>
                <c:pt idx="6604">
                  <c:v>10.695259999999999</c:v>
                </c:pt>
                <c:pt idx="6605">
                  <c:v>11.42465</c:v>
                </c:pt>
                <c:pt idx="6606">
                  <c:v>10.59712</c:v>
                </c:pt>
                <c:pt idx="6607">
                  <c:v>10.78712</c:v>
                </c:pt>
                <c:pt idx="6608">
                  <c:v>9.2421799999999994</c:v>
                </c:pt>
                <c:pt idx="6609">
                  <c:v>21.66498</c:v>
                </c:pt>
                <c:pt idx="6610">
                  <c:v>39.760849999999998</c:v>
                </c:pt>
                <c:pt idx="6611">
                  <c:v>11.64264</c:v>
                </c:pt>
                <c:pt idx="6612">
                  <c:v>23.165220000000001</c:v>
                </c:pt>
                <c:pt idx="6613">
                  <c:v>22.48976</c:v>
                </c:pt>
                <c:pt idx="6614">
                  <c:v>22.383700000000001</c:v>
                </c:pt>
                <c:pt idx="6615">
                  <c:v>20.858640000000001</c:v>
                </c:pt>
                <c:pt idx="6616">
                  <c:v>18.107520000000001</c:v>
                </c:pt>
                <c:pt idx="6617">
                  <c:v>22.25489</c:v>
                </c:pt>
                <c:pt idx="6618">
                  <c:v>14.09878</c:v>
                </c:pt>
                <c:pt idx="6619">
                  <c:v>24.06907</c:v>
                </c:pt>
                <c:pt idx="6620">
                  <c:v>18.717320000000001</c:v>
                </c:pt>
                <c:pt idx="6621">
                  <c:v>13.44333</c:v>
                </c:pt>
                <c:pt idx="6622">
                  <c:v>2.87208</c:v>
                </c:pt>
                <c:pt idx="6623">
                  <c:v>11.595750000000001</c:v>
                </c:pt>
                <c:pt idx="6624">
                  <c:v>0</c:v>
                </c:pt>
                <c:pt idx="6625">
                  <c:v>6.8407099999999996</c:v>
                </c:pt>
                <c:pt idx="6626">
                  <c:v>3.82124</c:v>
                </c:pt>
                <c:pt idx="6627">
                  <c:v>0</c:v>
                </c:pt>
                <c:pt idx="6628">
                  <c:v>6.4302999999999999</c:v>
                </c:pt>
                <c:pt idx="6629">
                  <c:v>6.8837799999999998</c:v>
                </c:pt>
                <c:pt idx="6630">
                  <c:v>6.5562199999999997</c:v>
                </c:pt>
                <c:pt idx="6631">
                  <c:v>3.0034999999999998</c:v>
                </c:pt>
                <c:pt idx="6632">
                  <c:v>6.8827800000000003</c:v>
                </c:pt>
                <c:pt idx="6633">
                  <c:v>1.7408300000000001</c:v>
                </c:pt>
                <c:pt idx="6634">
                  <c:v>2.2968899999999999</c:v>
                </c:pt>
                <c:pt idx="6635">
                  <c:v>8.2102199999999996</c:v>
                </c:pt>
                <c:pt idx="6636">
                  <c:v>9.6670599999999993</c:v>
                </c:pt>
                <c:pt idx="6637">
                  <c:v>2.1993900000000002</c:v>
                </c:pt>
                <c:pt idx="6638">
                  <c:v>4.61911</c:v>
                </c:pt>
                <c:pt idx="6639">
                  <c:v>11.346159999999999</c:v>
                </c:pt>
                <c:pt idx="6640">
                  <c:v>7.2731700000000004</c:v>
                </c:pt>
                <c:pt idx="6641">
                  <c:v>1.35233</c:v>
                </c:pt>
                <c:pt idx="6642">
                  <c:v>6.4518899999999997</c:v>
                </c:pt>
                <c:pt idx="6643">
                  <c:v>12.852959999999999</c:v>
                </c:pt>
                <c:pt idx="6644">
                  <c:v>19.84449</c:v>
                </c:pt>
                <c:pt idx="6645">
                  <c:v>10.97334</c:v>
                </c:pt>
                <c:pt idx="6646">
                  <c:v>10.333629999999999</c:v>
                </c:pt>
                <c:pt idx="6647">
                  <c:v>5.8968299999999996</c:v>
                </c:pt>
                <c:pt idx="6648">
                  <c:v>0</c:v>
                </c:pt>
                <c:pt idx="6649">
                  <c:v>0.25572</c:v>
                </c:pt>
                <c:pt idx="6650">
                  <c:v>4.72295</c:v>
                </c:pt>
                <c:pt idx="6651">
                  <c:v>2.06067</c:v>
                </c:pt>
                <c:pt idx="6652">
                  <c:v>0</c:v>
                </c:pt>
                <c:pt idx="6653">
                  <c:v>8.2844499999999996</c:v>
                </c:pt>
                <c:pt idx="6654">
                  <c:v>8.3926099999999995</c:v>
                </c:pt>
                <c:pt idx="6655">
                  <c:v>3.5484399999999998</c:v>
                </c:pt>
                <c:pt idx="6656">
                  <c:v>0</c:v>
                </c:pt>
                <c:pt idx="6657">
                  <c:v>21.165220000000001</c:v>
                </c:pt>
                <c:pt idx="6658">
                  <c:v>10.48714</c:v>
                </c:pt>
                <c:pt idx="6659">
                  <c:v>24.680219999999998</c:v>
                </c:pt>
                <c:pt idx="6660">
                  <c:v>13.845549999999999</c:v>
                </c:pt>
                <c:pt idx="6661">
                  <c:v>0</c:v>
                </c:pt>
                <c:pt idx="6662">
                  <c:v>21.11833</c:v>
                </c:pt>
                <c:pt idx="6663">
                  <c:v>11.025169999999999</c:v>
                </c:pt>
                <c:pt idx="6664">
                  <c:v>19.90306</c:v>
                </c:pt>
                <c:pt idx="6665">
                  <c:v>8.2142800000000005</c:v>
                </c:pt>
                <c:pt idx="6666">
                  <c:v>19.28106</c:v>
                </c:pt>
                <c:pt idx="6667">
                  <c:v>13.72139</c:v>
                </c:pt>
                <c:pt idx="6668">
                  <c:v>0</c:v>
                </c:pt>
                <c:pt idx="6669">
                  <c:v>19.43045</c:v>
                </c:pt>
                <c:pt idx="6670">
                  <c:v>2.4022199999999998</c:v>
                </c:pt>
                <c:pt idx="6671">
                  <c:v>0</c:v>
                </c:pt>
                <c:pt idx="6672">
                  <c:v>16.40727</c:v>
                </c:pt>
                <c:pt idx="6673">
                  <c:v>13.65094</c:v>
                </c:pt>
                <c:pt idx="6674">
                  <c:v>16.356110000000001</c:v>
                </c:pt>
                <c:pt idx="6675">
                  <c:v>12.99844</c:v>
                </c:pt>
                <c:pt idx="6676">
                  <c:v>4.8462199999999998</c:v>
                </c:pt>
                <c:pt idx="6677">
                  <c:v>8.8978300000000008</c:v>
                </c:pt>
                <c:pt idx="6678">
                  <c:v>3.8198300000000001</c:v>
                </c:pt>
                <c:pt idx="6679">
                  <c:v>7.6585000000000001</c:v>
                </c:pt>
                <c:pt idx="6680">
                  <c:v>10.81589</c:v>
                </c:pt>
                <c:pt idx="6681">
                  <c:v>5.0014500000000002</c:v>
                </c:pt>
                <c:pt idx="6682">
                  <c:v>10.13278</c:v>
                </c:pt>
                <c:pt idx="6683">
                  <c:v>4.9578899999999999</c:v>
                </c:pt>
                <c:pt idx="6684">
                  <c:v>8.9025599999999994</c:v>
                </c:pt>
                <c:pt idx="6685">
                  <c:v>3.4672800000000001</c:v>
                </c:pt>
                <c:pt idx="6686">
                  <c:v>17.33933</c:v>
                </c:pt>
                <c:pt idx="6687">
                  <c:v>4.6398299999999999</c:v>
                </c:pt>
                <c:pt idx="6688">
                  <c:v>8.3366699999999998</c:v>
                </c:pt>
                <c:pt idx="6689">
                  <c:v>11.079050000000001</c:v>
                </c:pt>
                <c:pt idx="6690">
                  <c:v>6.2018300000000002</c:v>
                </c:pt>
                <c:pt idx="6691">
                  <c:v>7.0607199999999999</c:v>
                </c:pt>
                <c:pt idx="6692">
                  <c:v>7.3871099999999998</c:v>
                </c:pt>
                <c:pt idx="6693">
                  <c:v>2.9886699999999999</c:v>
                </c:pt>
                <c:pt idx="6694">
                  <c:v>8.7986699999999995</c:v>
                </c:pt>
                <c:pt idx="6695">
                  <c:v>13.00325</c:v>
                </c:pt>
                <c:pt idx="6696">
                  <c:v>4.50047</c:v>
                </c:pt>
                <c:pt idx="6697">
                  <c:v>0</c:v>
                </c:pt>
                <c:pt idx="6698">
                  <c:v>15.324439999999999</c:v>
                </c:pt>
                <c:pt idx="6699">
                  <c:v>5.8697800000000004</c:v>
                </c:pt>
                <c:pt idx="6700">
                  <c:v>8.0501699999999996</c:v>
                </c:pt>
                <c:pt idx="6701">
                  <c:v>2.4668700000000001</c:v>
                </c:pt>
                <c:pt idx="6702">
                  <c:v>1.9946699999999999</c:v>
                </c:pt>
                <c:pt idx="6703">
                  <c:v>6.3696700000000002</c:v>
                </c:pt>
                <c:pt idx="6704">
                  <c:v>0</c:v>
                </c:pt>
                <c:pt idx="6705">
                  <c:v>12.913169999999999</c:v>
                </c:pt>
                <c:pt idx="6706">
                  <c:v>10.10656</c:v>
                </c:pt>
                <c:pt idx="6707">
                  <c:v>13.335330000000001</c:v>
                </c:pt>
                <c:pt idx="6708">
                  <c:v>23.629549999999998</c:v>
                </c:pt>
                <c:pt idx="6709">
                  <c:v>33.725940000000001</c:v>
                </c:pt>
                <c:pt idx="6710">
                  <c:v>35.841059999999999</c:v>
                </c:pt>
                <c:pt idx="6711">
                  <c:v>42.836170000000003</c:v>
                </c:pt>
                <c:pt idx="6712">
                  <c:v>40.549219999999998</c:v>
                </c:pt>
                <c:pt idx="6713">
                  <c:v>54.27234</c:v>
                </c:pt>
                <c:pt idx="6714">
                  <c:v>27.40072</c:v>
                </c:pt>
                <c:pt idx="6715">
                  <c:v>24.371390000000002</c:v>
                </c:pt>
                <c:pt idx="6716">
                  <c:v>9.1818399999999993</c:v>
                </c:pt>
                <c:pt idx="6717">
                  <c:v>2.3093300000000001</c:v>
                </c:pt>
                <c:pt idx="6718">
                  <c:v>8.5606100000000005</c:v>
                </c:pt>
                <c:pt idx="6719">
                  <c:v>3.2509299999999999</c:v>
                </c:pt>
                <c:pt idx="6720">
                  <c:v>8.1668699999999994</c:v>
                </c:pt>
                <c:pt idx="6721">
                  <c:v>7.4965000000000002</c:v>
                </c:pt>
                <c:pt idx="6722">
                  <c:v>7.0633400000000002</c:v>
                </c:pt>
                <c:pt idx="6723">
                  <c:v>14.06194</c:v>
                </c:pt>
                <c:pt idx="6724">
                  <c:v>9.7262199999999996</c:v>
                </c:pt>
                <c:pt idx="6725">
                  <c:v>5.4942799999999998</c:v>
                </c:pt>
                <c:pt idx="6726">
                  <c:v>8.7754999999999992</c:v>
                </c:pt>
                <c:pt idx="6727">
                  <c:v>0</c:v>
                </c:pt>
                <c:pt idx="6728">
                  <c:v>7.3271699999999997</c:v>
                </c:pt>
                <c:pt idx="6729">
                  <c:v>0</c:v>
                </c:pt>
                <c:pt idx="6730">
                  <c:v>4.8890599999999997</c:v>
                </c:pt>
                <c:pt idx="6731">
                  <c:v>6.3360700000000003</c:v>
                </c:pt>
                <c:pt idx="6732">
                  <c:v>13.130890000000001</c:v>
                </c:pt>
                <c:pt idx="6733">
                  <c:v>26.711220000000001</c:v>
                </c:pt>
                <c:pt idx="6734">
                  <c:v>31.464939999999999</c:v>
                </c:pt>
                <c:pt idx="6735">
                  <c:v>7.4734400000000001</c:v>
                </c:pt>
                <c:pt idx="6736">
                  <c:v>3.45478</c:v>
                </c:pt>
                <c:pt idx="6737">
                  <c:v>7.6679500000000003</c:v>
                </c:pt>
                <c:pt idx="6738">
                  <c:v>1.1274</c:v>
                </c:pt>
                <c:pt idx="6739">
                  <c:v>3.46522</c:v>
                </c:pt>
                <c:pt idx="6740">
                  <c:v>6.1016199999999996</c:v>
                </c:pt>
                <c:pt idx="6741">
                  <c:v>12.02394</c:v>
                </c:pt>
                <c:pt idx="6742">
                  <c:v>4.38917</c:v>
                </c:pt>
                <c:pt idx="6743">
                  <c:v>19.094169999999998</c:v>
                </c:pt>
                <c:pt idx="6744">
                  <c:v>4.8644699999999998</c:v>
                </c:pt>
                <c:pt idx="6745">
                  <c:v>8.5912199999999999</c:v>
                </c:pt>
                <c:pt idx="6746">
                  <c:v>9.0974500000000003</c:v>
                </c:pt>
                <c:pt idx="6747">
                  <c:v>9.5000599999999995</c:v>
                </c:pt>
                <c:pt idx="6748">
                  <c:v>14.01972</c:v>
                </c:pt>
                <c:pt idx="6749">
                  <c:v>11.82072</c:v>
                </c:pt>
                <c:pt idx="6750">
                  <c:v>6.1706099999999999</c:v>
                </c:pt>
                <c:pt idx="6751">
                  <c:v>11.361330000000001</c:v>
                </c:pt>
                <c:pt idx="6752">
                  <c:v>15.468669999999999</c:v>
                </c:pt>
                <c:pt idx="6753">
                  <c:v>14.24356</c:v>
                </c:pt>
                <c:pt idx="6754">
                  <c:v>27.920559999999998</c:v>
                </c:pt>
                <c:pt idx="6755">
                  <c:v>21.13372</c:v>
                </c:pt>
                <c:pt idx="6756">
                  <c:v>22.202169999999999</c:v>
                </c:pt>
                <c:pt idx="6757">
                  <c:v>54.75761</c:v>
                </c:pt>
                <c:pt idx="6758">
                  <c:v>70.555390000000003</c:v>
                </c:pt>
                <c:pt idx="6759">
                  <c:v>25.463280000000001</c:v>
                </c:pt>
                <c:pt idx="6760">
                  <c:v>43.200890000000001</c:v>
                </c:pt>
                <c:pt idx="6761">
                  <c:v>27.456610000000001</c:v>
                </c:pt>
                <c:pt idx="6762">
                  <c:v>18.58989</c:v>
                </c:pt>
                <c:pt idx="6763">
                  <c:v>14.343780000000001</c:v>
                </c:pt>
                <c:pt idx="6764">
                  <c:v>8.0388900000000003</c:v>
                </c:pt>
                <c:pt idx="6765">
                  <c:v>0</c:v>
                </c:pt>
                <c:pt idx="6766">
                  <c:v>127.6378</c:v>
                </c:pt>
                <c:pt idx="6767">
                  <c:v>60.11795</c:v>
                </c:pt>
                <c:pt idx="6768">
                  <c:v>10.908469999999999</c:v>
                </c:pt>
                <c:pt idx="6769">
                  <c:v>10.961779999999999</c:v>
                </c:pt>
                <c:pt idx="6770">
                  <c:v>9.8793900000000008</c:v>
                </c:pt>
                <c:pt idx="6771">
                  <c:v>11.23705</c:v>
                </c:pt>
                <c:pt idx="6772">
                  <c:v>8.0091099999999997</c:v>
                </c:pt>
                <c:pt idx="6773">
                  <c:v>4.5422200000000004</c:v>
                </c:pt>
                <c:pt idx="6774">
                  <c:v>9.5179500000000008</c:v>
                </c:pt>
                <c:pt idx="6775">
                  <c:v>38.804549999999999</c:v>
                </c:pt>
                <c:pt idx="6776">
                  <c:v>9.2181700000000006</c:v>
                </c:pt>
                <c:pt idx="6777">
                  <c:v>11.735060000000001</c:v>
                </c:pt>
                <c:pt idx="6778">
                  <c:v>29.235330000000001</c:v>
                </c:pt>
                <c:pt idx="6779">
                  <c:v>23.2255</c:v>
                </c:pt>
                <c:pt idx="6780">
                  <c:v>14.17517</c:v>
                </c:pt>
                <c:pt idx="6781">
                  <c:v>7.5836100000000002</c:v>
                </c:pt>
                <c:pt idx="6782">
                  <c:v>8.3702199999999998</c:v>
                </c:pt>
                <c:pt idx="6783">
                  <c:v>7.3207199999999997</c:v>
                </c:pt>
                <c:pt idx="6784">
                  <c:v>7.7640000000000002</c:v>
                </c:pt>
                <c:pt idx="6785">
                  <c:v>12.108829999999999</c:v>
                </c:pt>
                <c:pt idx="6786">
                  <c:v>15.510999999999999</c:v>
                </c:pt>
                <c:pt idx="6787">
                  <c:v>22.087720000000001</c:v>
                </c:pt>
                <c:pt idx="6788">
                  <c:v>20.517499999999998</c:v>
                </c:pt>
                <c:pt idx="6789">
                  <c:v>11.048220000000001</c:v>
                </c:pt>
                <c:pt idx="6790">
                  <c:v>7.9572799999999999</c:v>
                </c:pt>
                <c:pt idx="6791">
                  <c:v>14.09793</c:v>
                </c:pt>
                <c:pt idx="6792">
                  <c:v>0</c:v>
                </c:pt>
                <c:pt idx="6793">
                  <c:v>10.99689</c:v>
                </c:pt>
                <c:pt idx="6794">
                  <c:v>6.2134999999999998</c:v>
                </c:pt>
                <c:pt idx="6795">
                  <c:v>16.67672</c:v>
                </c:pt>
                <c:pt idx="6796">
                  <c:v>16.35472</c:v>
                </c:pt>
                <c:pt idx="6797">
                  <c:v>6.7834500000000002</c:v>
                </c:pt>
                <c:pt idx="6798">
                  <c:v>12.871</c:v>
                </c:pt>
                <c:pt idx="6799">
                  <c:v>6.4274500000000003</c:v>
                </c:pt>
                <c:pt idx="6800">
                  <c:v>8.4087800000000001</c:v>
                </c:pt>
                <c:pt idx="6801">
                  <c:v>11.26661</c:v>
                </c:pt>
                <c:pt idx="6802">
                  <c:v>14.6555</c:v>
                </c:pt>
                <c:pt idx="6803">
                  <c:v>18.149889999999999</c:v>
                </c:pt>
                <c:pt idx="6804">
                  <c:v>10.437889999999999</c:v>
                </c:pt>
                <c:pt idx="6805">
                  <c:v>12.863329999999999</c:v>
                </c:pt>
                <c:pt idx="6806">
                  <c:v>7.3491099999999996</c:v>
                </c:pt>
                <c:pt idx="6807">
                  <c:v>15.2265</c:v>
                </c:pt>
                <c:pt idx="6808">
                  <c:v>25.27056</c:v>
                </c:pt>
                <c:pt idx="6809">
                  <c:v>16.061440000000001</c:v>
                </c:pt>
                <c:pt idx="6810">
                  <c:v>8.1393900000000006</c:v>
                </c:pt>
                <c:pt idx="6811">
                  <c:v>13.761609999999999</c:v>
                </c:pt>
                <c:pt idx="6812">
                  <c:v>10.30878</c:v>
                </c:pt>
                <c:pt idx="6813">
                  <c:v>8.3846699999999998</c:v>
                </c:pt>
                <c:pt idx="6814">
                  <c:v>7.8978400000000004</c:v>
                </c:pt>
                <c:pt idx="6815">
                  <c:v>13.34693</c:v>
                </c:pt>
                <c:pt idx="6816">
                  <c:v>10.675330000000001</c:v>
                </c:pt>
                <c:pt idx="6817">
                  <c:v>12.799390000000001</c:v>
                </c:pt>
                <c:pt idx="6818">
                  <c:v>8.6486099999999997</c:v>
                </c:pt>
                <c:pt idx="6819">
                  <c:v>12.04372</c:v>
                </c:pt>
                <c:pt idx="6820">
                  <c:v>11.16455</c:v>
                </c:pt>
                <c:pt idx="6821">
                  <c:v>10.988329999999999</c:v>
                </c:pt>
                <c:pt idx="6822">
                  <c:v>2.04345</c:v>
                </c:pt>
                <c:pt idx="6823">
                  <c:v>2.4702199999999999</c:v>
                </c:pt>
                <c:pt idx="6824">
                  <c:v>1.6797200000000001</c:v>
                </c:pt>
                <c:pt idx="6825">
                  <c:v>0</c:v>
                </c:pt>
                <c:pt idx="6826">
                  <c:v>0</c:v>
                </c:pt>
                <c:pt idx="6827">
                  <c:v>5.2454400000000003</c:v>
                </c:pt>
                <c:pt idx="6828">
                  <c:v>9.0846099999999996</c:v>
                </c:pt>
                <c:pt idx="6829">
                  <c:v>2.3902199999999998</c:v>
                </c:pt>
                <c:pt idx="6830">
                  <c:v>0</c:v>
                </c:pt>
                <c:pt idx="6831">
                  <c:v>0</c:v>
                </c:pt>
                <c:pt idx="6832">
                  <c:v>6.9877200000000004</c:v>
                </c:pt>
                <c:pt idx="6833">
                  <c:v>5.1208900000000002</c:v>
                </c:pt>
                <c:pt idx="6834">
                  <c:v>0</c:v>
                </c:pt>
                <c:pt idx="6835">
                  <c:v>1.304</c:v>
                </c:pt>
                <c:pt idx="6836">
                  <c:v>4.7030599999999998</c:v>
                </c:pt>
                <c:pt idx="6837">
                  <c:v>14.43778</c:v>
                </c:pt>
                <c:pt idx="6838">
                  <c:v>7.8293299999999997</c:v>
                </c:pt>
                <c:pt idx="6839">
                  <c:v>8.8311899999999994</c:v>
                </c:pt>
                <c:pt idx="6840">
                  <c:v>11.447190000000001</c:v>
                </c:pt>
                <c:pt idx="6841">
                  <c:v>8.2557700000000001</c:v>
                </c:pt>
                <c:pt idx="6842">
                  <c:v>13.094849999999999</c:v>
                </c:pt>
                <c:pt idx="6843">
                  <c:v>14.469989999999999</c:v>
                </c:pt>
                <c:pt idx="6844">
                  <c:v>12.65963</c:v>
                </c:pt>
                <c:pt idx="6845">
                  <c:v>7.7710699999999999</c:v>
                </c:pt>
                <c:pt idx="6846">
                  <c:v>6.8197700000000001</c:v>
                </c:pt>
                <c:pt idx="6847">
                  <c:v>11.183</c:v>
                </c:pt>
                <c:pt idx="6848">
                  <c:v>10.60022</c:v>
                </c:pt>
                <c:pt idx="6849">
                  <c:v>11.025829999999999</c:v>
                </c:pt>
                <c:pt idx="6850">
                  <c:v>24.94042</c:v>
                </c:pt>
                <c:pt idx="6851">
                  <c:v>18.953330000000001</c:v>
                </c:pt>
                <c:pt idx="6852">
                  <c:v>23.447510000000001</c:v>
                </c:pt>
                <c:pt idx="6853">
                  <c:v>36.588439999999999</c:v>
                </c:pt>
                <c:pt idx="6854">
                  <c:v>20.295719999999999</c:v>
                </c:pt>
                <c:pt idx="6855">
                  <c:v>20.6814</c:v>
                </c:pt>
                <c:pt idx="6856">
                  <c:v>45.667230000000004</c:v>
                </c:pt>
                <c:pt idx="6857">
                  <c:v>45.826369999999997</c:v>
                </c:pt>
                <c:pt idx="6858">
                  <c:v>19.095970000000001</c:v>
                </c:pt>
                <c:pt idx="6859">
                  <c:v>5.2723800000000001</c:v>
                </c:pt>
                <c:pt idx="6860">
                  <c:v>0</c:v>
                </c:pt>
                <c:pt idx="6861">
                  <c:v>2.8381599999999998</c:v>
                </c:pt>
                <c:pt idx="6862">
                  <c:v>8.0981199999999998</c:v>
                </c:pt>
                <c:pt idx="6863">
                  <c:v>8.3115100000000002</c:v>
                </c:pt>
                <c:pt idx="6864">
                  <c:v>2.3696899999999999</c:v>
                </c:pt>
                <c:pt idx="6865">
                  <c:v>0</c:v>
                </c:pt>
                <c:pt idx="6866">
                  <c:v>25.7133</c:v>
                </c:pt>
                <c:pt idx="6867">
                  <c:v>20.53698</c:v>
                </c:pt>
                <c:pt idx="6868">
                  <c:v>10.56147</c:v>
                </c:pt>
                <c:pt idx="6869">
                  <c:v>11.75301</c:v>
                </c:pt>
                <c:pt idx="6870">
                  <c:v>12.523680000000001</c:v>
                </c:pt>
                <c:pt idx="6871">
                  <c:v>8.2335999999999991</c:v>
                </c:pt>
                <c:pt idx="6872">
                  <c:v>9.2149999999999999</c:v>
                </c:pt>
                <c:pt idx="6873">
                  <c:v>20.736419999999999</c:v>
                </c:pt>
                <c:pt idx="6874">
                  <c:v>23.13964</c:v>
                </c:pt>
                <c:pt idx="6875">
                  <c:v>48.672420000000002</c:v>
                </c:pt>
                <c:pt idx="6876">
                  <c:v>23.740549999999999</c:v>
                </c:pt>
                <c:pt idx="6877">
                  <c:v>22.933779999999999</c:v>
                </c:pt>
                <c:pt idx="6878">
                  <c:v>27.11778</c:v>
                </c:pt>
                <c:pt idx="6879">
                  <c:v>47.988379999999999</c:v>
                </c:pt>
                <c:pt idx="6880">
                  <c:v>42.069540000000003</c:v>
                </c:pt>
                <c:pt idx="6881">
                  <c:v>24.994230000000002</c:v>
                </c:pt>
                <c:pt idx="6882">
                  <c:v>19.765730000000001</c:v>
                </c:pt>
                <c:pt idx="6883">
                  <c:v>30.52176</c:v>
                </c:pt>
                <c:pt idx="6884">
                  <c:v>25.52826</c:v>
                </c:pt>
                <c:pt idx="6885">
                  <c:v>4.3391599999999997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40.110729999999997</c:v>
                </c:pt>
                <c:pt idx="6891">
                  <c:v>38.570500000000003</c:v>
                </c:pt>
                <c:pt idx="6892">
                  <c:v>141.21010000000001</c:v>
                </c:pt>
                <c:pt idx="6893">
                  <c:v>140.53290000000001</c:v>
                </c:pt>
                <c:pt idx="6894">
                  <c:v>109.8092</c:v>
                </c:pt>
                <c:pt idx="6895">
                  <c:v>43.705500000000001</c:v>
                </c:pt>
                <c:pt idx="6896">
                  <c:v>38.060389999999998</c:v>
                </c:pt>
                <c:pt idx="6897">
                  <c:v>22.87978</c:v>
                </c:pt>
                <c:pt idx="6898">
                  <c:v>15.59817</c:v>
                </c:pt>
                <c:pt idx="6899">
                  <c:v>31.06683</c:v>
                </c:pt>
                <c:pt idx="6900">
                  <c:v>25.46489</c:v>
                </c:pt>
                <c:pt idx="6901">
                  <c:v>12.98939</c:v>
                </c:pt>
                <c:pt idx="6902">
                  <c:v>5.9493900000000002</c:v>
                </c:pt>
                <c:pt idx="6903">
                  <c:v>22.90522</c:v>
                </c:pt>
                <c:pt idx="6904">
                  <c:v>55.09928</c:v>
                </c:pt>
                <c:pt idx="6905">
                  <c:v>14.55044</c:v>
                </c:pt>
                <c:pt idx="6906">
                  <c:v>13.037559999999999</c:v>
                </c:pt>
                <c:pt idx="6907">
                  <c:v>5.3939399999999997</c:v>
                </c:pt>
                <c:pt idx="6908">
                  <c:v>8.2394400000000001</c:v>
                </c:pt>
                <c:pt idx="6909">
                  <c:v>7.9570600000000002</c:v>
                </c:pt>
                <c:pt idx="6910">
                  <c:v>11.38289</c:v>
                </c:pt>
                <c:pt idx="6911">
                  <c:v>4.2600899999999999</c:v>
                </c:pt>
                <c:pt idx="6912">
                  <c:v>16.16187</c:v>
                </c:pt>
                <c:pt idx="6913">
                  <c:v>7.2657800000000003</c:v>
                </c:pt>
                <c:pt idx="6914">
                  <c:v>9.71678</c:v>
                </c:pt>
                <c:pt idx="6915">
                  <c:v>6.41256</c:v>
                </c:pt>
                <c:pt idx="6916">
                  <c:v>7.9896700000000003</c:v>
                </c:pt>
                <c:pt idx="6917">
                  <c:v>29.094719999999999</c:v>
                </c:pt>
                <c:pt idx="6918">
                  <c:v>20.523779999999999</c:v>
                </c:pt>
                <c:pt idx="6919">
                  <c:v>18.465160000000001</c:v>
                </c:pt>
                <c:pt idx="6920">
                  <c:v>37.767330000000001</c:v>
                </c:pt>
                <c:pt idx="6921">
                  <c:v>16.895499999999998</c:v>
                </c:pt>
                <c:pt idx="6922">
                  <c:v>8.5830000000000002</c:v>
                </c:pt>
                <c:pt idx="6923">
                  <c:v>5.0056099999999999</c:v>
                </c:pt>
                <c:pt idx="6924">
                  <c:v>16.552330000000001</c:v>
                </c:pt>
                <c:pt idx="6925">
                  <c:v>9.0730000000000004</c:v>
                </c:pt>
                <c:pt idx="6926">
                  <c:v>9.3688900000000004</c:v>
                </c:pt>
                <c:pt idx="6927">
                  <c:v>10.24422</c:v>
                </c:pt>
                <c:pt idx="6928">
                  <c:v>0</c:v>
                </c:pt>
                <c:pt idx="6929">
                  <c:v>7.7945000000000002</c:v>
                </c:pt>
                <c:pt idx="6930">
                  <c:v>0</c:v>
                </c:pt>
                <c:pt idx="6931">
                  <c:v>19.38017</c:v>
                </c:pt>
                <c:pt idx="6932">
                  <c:v>23.697610000000001</c:v>
                </c:pt>
                <c:pt idx="6933">
                  <c:v>6.4936699999999998</c:v>
                </c:pt>
                <c:pt idx="6934">
                  <c:v>15.53107</c:v>
                </c:pt>
                <c:pt idx="6935">
                  <c:v>11.29454</c:v>
                </c:pt>
                <c:pt idx="6936">
                  <c:v>12.36495</c:v>
                </c:pt>
                <c:pt idx="6937">
                  <c:v>6.4671700000000003</c:v>
                </c:pt>
                <c:pt idx="6938">
                  <c:v>4.8977000000000004</c:v>
                </c:pt>
                <c:pt idx="6939">
                  <c:v>6.8483299999999998</c:v>
                </c:pt>
                <c:pt idx="6940">
                  <c:v>14.11284</c:v>
                </c:pt>
                <c:pt idx="6941">
                  <c:v>7.3632600000000004</c:v>
                </c:pt>
                <c:pt idx="6942">
                  <c:v>14.80063</c:v>
                </c:pt>
                <c:pt idx="6943">
                  <c:v>0</c:v>
                </c:pt>
                <c:pt idx="6944">
                  <c:v>7.30938</c:v>
                </c:pt>
                <c:pt idx="6945">
                  <c:v>11.775460000000001</c:v>
                </c:pt>
                <c:pt idx="6946">
                  <c:v>12.920629999999999</c:v>
                </c:pt>
                <c:pt idx="6947">
                  <c:v>8.4305299999999992</c:v>
                </c:pt>
                <c:pt idx="6948">
                  <c:v>7.7129399999999997</c:v>
                </c:pt>
                <c:pt idx="6949">
                  <c:v>27.165510000000001</c:v>
                </c:pt>
                <c:pt idx="6950">
                  <c:v>1.4393800000000001</c:v>
                </c:pt>
                <c:pt idx="6951">
                  <c:v>20.583729999999999</c:v>
                </c:pt>
                <c:pt idx="6952">
                  <c:v>6.1871</c:v>
                </c:pt>
                <c:pt idx="6953">
                  <c:v>4.4815199999999997</c:v>
                </c:pt>
                <c:pt idx="6954">
                  <c:v>1.9038200000000001</c:v>
                </c:pt>
                <c:pt idx="6955">
                  <c:v>15.0893</c:v>
                </c:pt>
                <c:pt idx="6956">
                  <c:v>18.437670000000001</c:v>
                </c:pt>
                <c:pt idx="6957">
                  <c:v>20.846769999999999</c:v>
                </c:pt>
                <c:pt idx="6958">
                  <c:v>18.561229999999998</c:v>
                </c:pt>
                <c:pt idx="6959">
                  <c:v>15.259209999999999</c:v>
                </c:pt>
                <c:pt idx="6960">
                  <c:v>23.586390000000002</c:v>
                </c:pt>
                <c:pt idx="6961">
                  <c:v>13.61885</c:v>
                </c:pt>
                <c:pt idx="6962">
                  <c:v>9.0525900000000004</c:v>
                </c:pt>
                <c:pt idx="6963">
                  <c:v>14.415290000000001</c:v>
                </c:pt>
                <c:pt idx="6964">
                  <c:v>11.23457</c:v>
                </c:pt>
                <c:pt idx="6965">
                  <c:v>22.02563</c:v>
                </c:pt>
                <c:pt idx="6966">
                  <c:v>12.27915</c:v>
                </c:pt>
                <c:pt idx="6967">
                  <c:v>12.50056</c:v>
                </c:pt>
                <c:pt idx="6968">
                  <c:v>16.425609999999999</c:v>
                </c:pt>
                <c:pt idx="6969">
                  <c:v>24.973659999999999</c:v>
                </c:pt>
                <c:pt idx="6970">
                  <c:v>24.09234</c:v>
                </c:pt>
                <c:pt idx="6971">
                  <c:v>19.13795</c:v>
                </c:pt>
                <c:pt idx="6972">
                  <c:v>15.759690000000001</c:v>
                </c:pt>
                <c:pt idx="6973">
                  <c:v>13.990819999999999</c:v>
                </c:pt>
                <c:pt idx="6974">
                  <c:v>17.802779999999998</c:v>
                </c:pt>
                <c:pt idx="6975">
                  <c:v>20.885670000000001</c:v>
                </c:pt>
                <c:pt idx="6976">
                  <c:v>15.702719999999999</c:v>
                </c:pt>
                <c:pt idx="6977">
                  <c:v>12.262499999999999</c:v>
                </c:pt>
                <c:pt idx="6978">
                  <c:v>18.385390000000001</c:v>
                </c:pt>
                <c:pt idx="6979">
                  <c:v>12.637499999999999</c:v>
                </c:pt>
                <c:pt idx="6980">
                  <c:v>17.682110000000002</c:v>
                </c:pt>
                <c:pt idx="6981">
                  <c:v>23.00611</c:v>
                </c:pt>
                <c:pt idx="6982">
                  <c:v>16.632719999999999</c:v>
                </c:pt>
                <c:pt idx="6983">
                  <c:v>11.76839</c:v>
                </c:pt>
                <c:pt idx="6984">
                  <c:v>13.2158</c:v>
                </c:pt>
                <c:pt idx="6985">
                  <c:v>19.60183</c:v>
                </c:pt>
                <c:pt idx="6986">
                  <c:v>17.91422</c:v>
                </c:pt>
                <c:pt idx="6987">
                  <c:v>11.916449999999999</c:v>
                </c:pt>
                <c:pt idx="6988">
                  <c:v>15.138669999999999</c:v>
                </c:pt>
                <c:pt idx="6989">
                  <c:v>9.5354399999999995</c:v>
                </c:pt>
                <c:pt idx="6990">
                  <c:v>10.090669999999999</c:v>
                </c:pt>
                <c:pt idx="6991">
                  <c:v>12.548220000000001</c:v>
                </c:pt>
                <c:pt idx="6992">
                  <c:v>9.8518299999999996</c:v>
                </c:pt>
                <c:pt idx="6993">
                  <c:v>16.331890000000001</c:v>
                </c:pt>
                <c:pt idx="6994">
                  <c:v>22.32067</c:v>
                </c:pt>
                <c:pt idx="6995">
                  <c:v>12.56345</c:v>
                </c:pt>
                <c:pt idx="6996">
                  <c:v>16.21772</c:v>
                </c:pt>
                <c:pt idx="6997">
                  <c:v>20.91939</c:v>
                </c:pt>
                <c:pt idx="6998">
                  <c:v>0</c:v>
                </c:pt>
                <c:pt idx="6999">
                  <c:v>0</c:v>
                </c:pt>
                <c:pt idx="7000">
                  <c:v>33.034390000000002</c:v>
                </c:pt>
                <c:pt idx="7001">
                  <c:v>26.069890000000001</c:v>
                </c:pt>
                <c:pt idx="7002">
                  <c:v>14.36539</c:v>
                </c:pt>
                <c:pt idx="7003">
                  <c:v>8.7510600000000007</c:v>
                </c:pt>
                <c:pt idx="7004">
                  <c:v>11.30133</c:v>
                </c:pt>
                <c:pt idx="7005">
                  <c:v>10.16567</c:v>
                </c:pt>
                <c:pt idx="7006">
                  <c:v>4.2934999999999999</c:v>
                </c:pt>
                <c:pt idx="7007">
                  <c:v>9.06081</c:v>
                </c:pt>
                <c:pt idx="7008">
                  <c:v>16.633929999999999</c:v>
                </c:pt>
                <c:pt idx="7009">
                  <c:v>3.54556</c:v>
                </c:pt>
                <c:pt idx="7010">
                  <c:v>10.43205</c:v>
                </c:pt>
                <c:pt idx="7011">
                  <c:v>4.0438900000000002</c:v>
                </c:pt>
                <c:pt idx="7012">
                  <c:v>7.0311700000000004</c:v>
                </c:pt>
                <c:pt idx="7013">
                  <c:v>6.0396700000000001</c:v>
                </c:pt>
                <c:pt idx="7014">
                  <c:v>4.8677200000000003</c:v>
                </c:pt>
                <c:pt idx="7015">
                  <c:v>11.55167</c:v>
                </c:pt>
                <c:pt idx="7016">
                  <c:v>22.668669999999999</c:v>
                </c:pt>
                <c:pt idx="7017">
                  <c:v>6.3922800000000004</c:v>
                </c:pt>
                <c:pt idx="7018">
                  <c:v>18.192779999999999</c:v>
                </c:pt>
                <c:pt idx="7019">
                  <c:v>21.15006</c:v>
                </c:pt>
                <c:pt idx="7020">
                  <c:v>7.1167800000000003</c:v>
                </c:pt>
                <c:pt idx="7021">
                  <c:v>12.31467</c:v>
                </c:pt>
                <c:pt idx="7022">
                  <c:v>5.1710000000000003</c:v>
                </c:pt>
                <c:pt idx="7023">
                  <c:v>18.397220000000001</c:v>
                </c:pt>
                <c:pt idx="7024">
                  <c:v>13.577</c:v>
                </c:pt>
                <c:pt idx="7025">
                  <c:v>20.47372</c:v>
                </c:pt>
                <c:pt idx="7026">
                  <c:v>19.026949999999999</c:v>
                </c:pt>
                <c:pt idx="7027">
                  <c:v>32.657389999999999</c:v>
                </c:pt>
                <c:pt idx="7028">
                  <c:v>11.714449999999999</c:v>
                </c:pt>
                <c:pt idx="7029">
                  <c:v>15.16494</c:v>
                </c:pt>
                <c:pt idx="7030">
                  <c:v>9.3718900000000005</c:v>
                </c:pt>
                <c:pt idx="7031">
                  <c:v>10.85535</c:v>
                </c:pt>
                <c:pt idx="7032">
                  <c:v>7.3179999999999996</c:v>
                </c:pt>
                <c:pt idx="7033">
                  <c:v>11.16189</c:v>
                </c:pt>
                <c:pt idx="7034">
                  <c:v>14.563940000000001</c:v>
                </c:pt>
                <c:pt idx="7035">
                  <c:v>6.76044</c:v>
                </c:pt>
                <c:pt idx="7036">
                  <c:v>10.201779999999999</c:v>
                </c:pt>
                <c:pt idx="7037">
                  <c:v>5.5090599999999998</c:v>
                </c:pt>
                <c:pt idx="7038">
                  <c:v>8.5909499999999994</c:v>
                </c:pt>
                <c:pt idx="7039">
                  <c:v>13.19739</c:v>
                </c:pt>
                <c:pt idx="7040">
                  <c:v>18.504000000000001</c:v>
                </c:pt>
                <c:pt idx="7041">
                  <c:v>27.17578</c:v>
                </c:pt>
                <c:pt idx="7042">
                  <c:v>34.271949999999997</c:v>
                </c:pt>
                <c:pt idx="7043">
                  <c:v>30.00206</c:v>
                </c:pt>
                <c:pt idx="7044">
                  <c:v>15.22011</c:v>
                </c:pt>
                <c:pt idx="7045">
                  <c:v>1.51895</c:v>
                </c:pt>
                <c:pt idx="7046">
                  <c:v>8.81</c:v>
                </c:pt>
                <c:pt idx="7047">
                  <c:v>7.2431700000000001</c:v>
                </c:pt>
                <c:pt idx="7048">
                  <c:v>9.6188900000000004</c:v>
                </c:pt>
                <c:pt idx="7049">
                  <c:v>2.2597200000000002</c:v>
                </c:pt>
                <c:pt idx="7050">
                  <c:v>13.32667</c:v>
                </c:pt>
                <c:pt idx="7051">
                  <c:v>46.67944</c:v>
                </c:pt>
                <c:pt idx="7052">
                  <c:v>16.76483</c:v>
                </c:pt>
                <c:pt idx="7053">
                  <c:v>8.8920600000000007</c:v>
                </c:pt>
                <c:pt idx="7054">
                  <c:v>14.179169999999999</c:v>
                </c:pt>
                <c:pt idx="7055">
                  <c:v>18.469370000000001</c:v>
                </c:pt>
                <c:pt idx="7056">
                  <c:v>11.77223</c:v>
                </c:pt>
                <c:pt idx="7057">
                  <c:v>18.154219999999999</c:v>
                </c:pt>
                <c:pt idx="7058">
                  <c:v>9.4960000000000004</c:v>
                </c:pt>
                <c:pt idx="7059">
                  <c:v>8.1170000000000009</c:v>
                </c:pt>
                <c:pt idx="7060">
                  <c:v>9.7137799999999999</c:v>
                </c:pt>
                <c:pt idx="7061">
                  <c:v>13.809060000000001</c:v>
                </c:pt>
                <c:pt idx="7062">
                  <c:v>11.49878</c:v>
                </c:pt>
                <c:pt idx="7063">
                  <c:v>10.17939</c:v>
                </c:pt>
                <c:pt idx="7064">
                  <c:v>1.57622</c:v>
                </c:pt>
                <c:pt idx="7065">
                  <c:v>8.3948900000000002</c:v>
                </c:pt>
                <c:pt idx="7066">
                  <c:v>39.98827</c:v>
                </c:pt>
                <c:pt idx="7067">
                  <c:v>24.396439999999998</c:v>
                </c:pt>
                <c:pt idx="7068">
                  <c:v>20.16093</c:v>
                </c:pt>
                <c:pt idx="7069">
                  <c:v>0</c:v>
                </c:pt>
                <c:pt idx="7070">
                  <c:v>31.5245</c:v>
                </c:pt>
                <c:pt idx="7071">
                  <c:v>17.216999999999999</c:v>
                </c:pt>
                <c:pt idx="7072">
                  <c:v>9.9313900000000004</c:v>
                </c:pt>
                <c:pt idx="7073">
                  <c:v>11.12806</c:v>
                </c:pt>
                <c:pt idx="7074">
                  <c:v>6.7802800000000003</c:v>
                </c:pt>
                <c:pt idx="7075">
                  <c:v>13.51139</c:v>
                </c:pt>
                <c:pt idx="7076">
                  <c:v>10.28561</c:v>
                </c:pt>
                <c:pt idx="7077">
                  <c:v>12.161949999999999</c:v>
                </c:pt>
                <c:pt idx="7078">
                  <c:v>13.55367</c:v>
                </c:pt>
                <c:pt idx="7079">
                  <c:v>0</c:v>
                </c:pt>
                <c:pt idx="7080">
                  <c:v>17.560469999999999</c:v>
                </c:pt>
                <c:pt idx="7081">
                  <c:v>12.237500000000001</c:v>
                </c:pt>
                <c:pt idx="7082">
                  <c:v>10.418049999999999</c:v>
                </c:pt>
                <c:pt idx="7083">
                  <c:v>23.38083</c:v>
                </c:pt>
                <c:pt idx="7084">
                  <c:v>37.306840000000001</c:v>
                </c:pt>
                <c:pt idx="7085">
                  <c:v>28.42839</c:v>
                </c:pt>
                <c:pt idx="7086">
                  <c:v>101.4932</c:v>
                </c:pt>
                <c:pt idx="7087">
                  <c:v>128.67400000000001</c:v>
                </c:pt>
                <c:pt idx="7088">
                  <c:v>5.1259399999999999</c:v>
                </c:pt>
                <c:pt idx="7089">
                  <c:v>15.24161</c:v>
                </c:pt>
                <c:pt idx="7090">
                  <c:v>11.064830000000001</c:v>
                </c:pt>
                <c:pt idx="7091">
                  <c:v>12.826610000000001</c:v>
                </c:pt>
                <c:pt idx="7092">
                  <c:v>9.0441099999999999</c:v>
                </c:pt>
                <c:pt idx="7093">
                  <c:v>0</c:v>
                </c:pt>
                <c:pt idx="7094">
                  <c:v>16.82489</c:v>
                </c:pt>
                <c:pt idx="7095">
                  <c:v>3.7065600000000001</c:v>
                </c:pt>
                <c:pt idx="7096">
                  <c:v>3.08711</c:v>
                </c:pt>
                <c:pt idx="7097">
                  <c:v>8.3691099999999992</c:v>
                </c:pt>
                <c:pt idx="7098">
                  <c:v>3.95472</c:v>
                </c:pt>
                <c:pt idx="7099">
                  <c:v>9.5979500000000009</c:v>
                </c:pt>
                <c:pt idx="7100">
                  <c:v>7.6197800000000004</c:v>
                </c:pt>
                <c:pt idx="7101">
                  <c:v>3.0202800000000001</c:v>
                </c:pt>
                <c:pt idx="7102">
                  <c:v>0.51356000000000002</c:v>
                </c:pt>
                <c:pt idx="7103">
                  <c:v>0</c:v>
                </c:pt>
                <c:pt idx="7104">
                  <c:v>0</c:v>
                </c:pt>
                <c:pt idx="7105">
                  <c:v>16.330829999999999</c:v>
                </c:pt>
                <c:pt idx="7106">
                  <c:v>1.9624999999999999</c:v>
                </c:pt>
                <c:pt idx="7107">
                  <c:v>2.3501699999999999</c:v>
                </c:pt>
                <c:pt idx="7108">
                  <c:v>14.586499999999999</c:v>
                </c:pt>
                <c:pt idx="7109">
                  <c:v>0.34733999999999998</c:v>
                </c:pt>
                <c:pt idx="7110">
                  <c:v>7.1527799999999999</c:v>
                </c:pt>
                <c:pt idx="7111">
                  <c:v>6.8483299999999998</c:v>
                </c:pt>
                <c:pt idx="7112">
                  <c:v>7.9683900000000003</c:v>
                </c:pt>
                <c:pt idx="7113">
                  <c:v>3.24139</c:v>
                </c:pt>
                <c:pt idx="7114">
                  <c:v>2.6189399999999998</c:v>
                </c:pt>
                <c:pt idx="7115">
                  <c:v>15.31644</c:v>
                </c:pt>
                <c:pt idx="7116">
                  <c:v>0</c:v>
                </c:pt>
                <c:pt idx="7117">
                  <c:v>15.19655</c:v>
                </c:pt>
                <c:pt idx="7118">
                  <c:v>13.115780000000001</c:v>
                </c:pt>
                <c:pt idx="7119">
                  <c:v>0</c:v>
                </c:pt>
                <c:pt idx="7120">
                  <c:v>11.32306</c:v>
                </c:pt>
                <c:pt idx="7121">
                  <c:v>0.27089000000000002</c:v>
                </c:pt>
                <c:pt idx="7122">
                  <c:v>0</c:v>
                </c:pt>
                <c:pt idx="7123">
                  <c:v>1.306</c:v>
                </c:pt>
                <c:pt idx="7124">
                  <c:v>7.0118299999999998</c:v>
                </c:pt>
                <c:pt idx="7125">
                  <c:v>2.6015000000000001</c:v>
                </c:pt>
                <c:pt idx="7126">
                  <c:v>2.08223</c:v>
                </c:pt>
                <c:pt idx="7127">
                  <c:v>6.1714799999999999</c:v>
                </c:pt>
                <c:pt idx="7128">
                  <c:v>9.8422300000000007</c:v>
                </c:pt>
                <c:pt idx="7129">
                  <c:v>5.82822</c:v>
                </c:pt>
                <c:pt idx="7130">
                  <c:v>13.172029999999999</c:v>
                </c:pt>
                <c:pt idx="7131">
                  <c:v>7.1999500000000003</c:v>
                </c:pt>
                <c:pt idx="7132">
                  <c:v>0</c:v>
                </c:pt>
                <c:pt idx="7133">
                  <c:v>6.9166100000000004</c:v>
                </c:pt>
                <c:pt idx="7134">
                  <c:v>5.3554500000000003</c:v>
                </c:pt>
                <c:pt idx="7135">
                  <c:v>5.5657500000000004</c:v>
                </c:pt>
                <c:pt idx="7136">
                  <c:v>0</c:v>
                </c:pt>
                <c:pt idx="7137">
                  <c:v>0</c:v>
                </c:pt>
                <c:pt idx="7138">
                  <c:v>7.2688899999999999</c:v>
                </c:pt>
                <c:pt idx="7139">
                  <c:v>11.199389999999999</c:v>
                </c:pt>
                <c:pt idx="7140">
                  <c:v>5.2431700000000001</c:v>
                </c:pt>
                <c:pt idx="7141">
                  <c:v>6.1117800000000004</c:v>
                </c:pt>
                <c:pt idx="7142">
                  <c:v>1.84917</c:v>
                </c:pt>
                <c:pt idx="7143">
                  <c:v>10.740500000000001</c:v>
                </c:pt>
                <c:pt idx="7144">
                  <c:v>8.3083299999999998</c:v>
                </c:pt>
                <c:pt idx="7145">
                  <c:v>7.9558900000000001</c:v>
                </c:pt>
                <c:pt idx="7146">
                  <c:v>5.7217799999999999</c:v>
                </c:pt>
                <c:pt idx="7147">
                  <c:v>5.2913899999999998</c:v>
                </c:pt>
                <c:pt idx="7148">
                  <c:v>8.2110000000000002E-2</c:v>
                </c:pt>
                <c:pt idx="7149">
                  <c:v>4.9942200000000003</c:v>
                </c:pt>
                <c:pt idx="7150">
                  <c:v>0.42105999999999999</c:v>
                </c:pt>
                <c:pt idx="7151">
                  <c:v>1.4534100000000001</c:v>
                </c:pt>
                <c:pt idx="7152">
                  <c:v>12.44647</c:v>
                </c:pt>
                <c:pt idx="7153">
                  <c:v>4.8717800000000002</c:v>
                </c:pt>
                <c:pt idx="7154">
                  <c:v>5.8770499999999997</c:v>
                </c:pt>
                <c:pt idx="7155">
                  <c:v>0</c:v>
                </c:pt>
                <c:pt idx="7156">
                  <c:v>4.1634399999999996</c:v>
                </c:pt>
                <c:pt idx="7157">
                  <c:v>4.3361700000000001</c:v>
                </c:pt>
                <c:pt idx="7158">
                  <c:v>0.46866999999999998</c:v>
                </c:pt>
                <c:pt idx="7159">
                  <c:v>5.8903299999999996</c:v>
                </c:pt>
                <c:pt idx="7160">
                  <c:v>1.2939499999999999</c:v>
                </c:pt>
                <c:pt idx="7161">
                  <c:v>0.28255999999999998</c:v>
                </c:pt>
                <c:pt idx="7162">
                  <c:v>16.53622</c:v>
                </c:pt>
                <c:pt idx="7163">
                  <c:v>8.2304999999999993</c:v>
                </c:pt>
                <c:pt idx="7164">
                  <c:v>22.370280000000001</c:v>
                </c:pt>
                <c:pt idx="7165">
                  <c:v>7.367</c:v>
                </c:pt>
                <c:pt idx="7166">
                  <c:v>17.806439999999998</c:v>
                </c:pt>
                <c:pt idx="7167">
                  <c:v>12.235670000000001</c:v>
                </c:pt>
                <c:pt idx="7168">
                  <c:v>12.78267</c:v>
                </c:pt>
                <c:pt idx="7169">
                  <c:v>28.242059999999999</c:v>
                </c:pt>
                <c:pt idx="7170">
                  <c:v>18.977889999999999</c:v>
                </c:pt>
                <c:pt idx="7171">
                  <c:v>22.788779999999999</c:v>
                </c:pt>
                <c:pt idx="7172">
                  <c:v>14.796939999999999</c:v>
                </c:pt>
                <c:pt idx="7173">
                  <c:v>10.95561</c:v>
                </c:pt>
                <c:pt idx="7174">
                  <c:v>12.830159999999999</c:v>
                </c:pt>
                <c:pt idx="7175">
                  <c:v>6.3657700000000004</c:v>
                </c:pt>
                <c:pt idx="7176">
                  <c:v>10.3538</c:v>
                </c:pt>
                <c:pt idx="7177">
                  <c:v>4.0525000000000002</c:v>
                </c:pt>
                <c:pt idx="7178">
                  <c:v>4.2495500000000002</c:v>
                </c:pt>
                <c:pt idx="7179">
                  <c:v>7.1151099999999996</c:v>
                </c:pt>
                <c:pt idx="7180">
                  <c:v>10.222110000000001</c:v>
                </c:pt>
                <c:pt idx="7181">
                  <c:v>10.64672</c:v>
                </c:pt>
                <c:pt idx="7182">
                  <c:v>10.040889999999999</c:v>
                </c:pt>
                <c:pt idx="7183">
                  <c:v>0</c:v>
                </c:pt>
                <c:pt idx="7184">
                  <c:v>0</c:v>
                </c:pt>
                <c:pt idx="7185">
                  <c:v>29.99061</c:v>
                </c:pt>
                <c:pt idx="7186">
                  <c:v>22.105830000000001</c:v>
                </c:pt>
                <c:pt idx="7187">
                  <c:v>8.7408300000000008</c:v>
                </c:pt>
                <c:pt idx="7188">
                  <c:v>10.880330000000001</c:v>
                </c:pt>
                <c:pt idx="7189">
                  <c:v>36.002110000000002</c:v>
                </c:pt>
                <c:pt idx="7190">
                  <c:v>13.824</c:v>
                </c:pt>
                <c:pt idx="7191">
                  <c:v>9.5000599999999995</c:v>
                </c:pt>
                <c:pt idx="7192">
                  <c:v>9.1206099999999992</c:v>
                </c:pt>
                <c:pt idx="7193">
                  <c:v>13.942830000000001</c:v>
                </c:pt>
                <c:pt idx="7194">
                  <c:v>10.373390000000001</c:v>
                </c:pt>
                <c:pt idx="7195">
                  <c:v>22.39189</c:v>
                </c:pt>
                <c:pt idx="7196">
                  <c:v>13.07072</c:v>
                </c:pt>
                <c:pt idx="7197">
                  <c:v>29.302499999999998</c:v>
                </c:pt>
                <c:pt idx="7198">
                  <c:v>11.000220000000001</c:v>
                </c:pt>
                <c:pt idx="7199">
                  <c:v>10.804790000000001</c:v>
                </c:pt>
                <c:pt idx="7200">
                  <c:v>7.7418699999999996</c:v>
                </c:pt>
                <c:pt idx="7201">
                  <c:v>1.6866699999999999</c:v>
                </c:pt>
                <c:pt idx="7202">
                  <c:v>13.50539</c:v>
                </c:pt>
                <c:pt idx="7203">
                  <c:v>14.461830000000001</c:v>
                </c:pt>
                <c:pt idx="7204">
                  <c:v>18.322330000000001</c:v>
                </c:pt>
                <c:pt idx="7205">
                  <c:v>66.596339999999998</c:v>
                </c:pt>
                <c:pt idx="7206">
                  <c:v>87.140389999999996</c:v>
                </c:pt>
                <c:pt idx="7207">
                  <c:v>16.1325</c:v>
                </c:pt>
                <c:pt idx="7208">
                  <c:v>12.2485</c:v>
                </c:pt>
                <c:pt idx="7209">
                  <c:v>2.7918699999999999</c:v>
                </c:pt>
                <c:pt idx="7210">
                  <c:v>0</c:v>
                </c:pt>
                <c:pt idx="7211">
                  <c:v>21.00872</c:v>
                </c:pt>
                <c:pt idx="7212">
                  <c:v>0</c:v>
                </c:pt>
                <c:pt idx="7213">
                  <c:v>13.919219999999999</c:v>
                </c:pt>
                <c:pt idx="7214">
                  <c:v>2.3582800000000002</c:v>
                </c:pt>
                <c:pt idx="7215">
                  <c:v>6.3672199999999997</c:v>
                </c:pt>
                <c:pt idx="7216">
                  <c:v>25.921389999999999</c:v>
                </c:pt>
                <c:pt idx="7217">
                  <c:v>13.497450000000001</c:v>
                </c:pt>
                <c:pt idx="7218">
                  <c:v>7.6613300000000004</c:v>
                </c:pt>
                <c:pt idx="7219">
                  <c:v>16.934609999999999</c:v>
                </c:pt>
                <c:pt idx="7220">
                  <c:v>8.7376100000000001</c:v>
                </c:pt>
                <c:pt idx="7221">
                  <c:v>5.0063300000000002</c:v>
                </c:pt>
                <c:pt idx="7222">
                  <c:v>0</c:v>
                </c:pt>
                <c:pt idx="7223">
                  <c:v>14.6838</c:v>
                </c:pt>
                <c:pt idx="7224">
                  <c:v>10.81067</c:v>
                </c:pt>
                <c:pt idx="7225">
                  <c:v>13.53262</c:v>
                </c:pt>
                <c:pt idx="7226">
                  <c:v>0</c:v>
                </c:pt>
                <c:pt idx="7227">
                  <c:v>6.9378200000000003</c:v>
                </c:pt>
                <c:pt idx="7228">
                  <c:v>8.1442200000000007</c:v>
                </c:pt>
                <c:pt idx="7229">
                  <c:v>12.114789999999999</c:v>
                </c:pt>
                <c:pt idx="7230">
                  <c:v>37.830530000000003</c:v>
                </c:pt>
                <c:pt idx="7231">
                  <c:v>19.565850000000001</c:v>
                </c:pt>
                <c:pt idx="7232">
                  <c:v>11.969939999999999</c:v>
                </c:pt>
                <c:pt idx="7233">
                  <c:v>19</c:v>
                </c:pt>
                <c:pt idx="7234">
                  <c:v>25.5</c:v>
                </c:pt>
                <c:pt idx="7235">
                  <c:v>118.5</c:v>
                </c:pt>
                <c:pt idx="7236">
                  <c:v>63</c:v>
                </c:pt>
                <c:pt idx="7237">
                  <c:v>43</c:v>
                </c:pt>
                <c:pt idx="7238">
                  <c:v>47</c:v>
                </c:pt>
                <c:pt idx="7239">
                  <c:v>78</c:v>
                </c:pt>
                <c:pt idx="7240">
                  <c:v>128</c:v>
                </c:pt>
                <c:pt idx="7241">
                  <c:v>75</c:v>
                </c:pt>
                <c:pt idx="7242">
                  <c:v>90</c:v>
                </c:pt>
                <c:pt idx="7243">
                  <c:v>0</c:v>
                </c:pt>
                <c:pt idx="7244">
                  <c:v>54</c:v>
                </c:pt>
                <c:pt idx="7245">
                  <c:v>39</c:v>
                </c:pt>
                <c:pt idx="7246">
                  <c:v>11</c:v>
                </c:pt>
                <c:pt idx="7247">
                  <c:v>8</c:v>
                </c:pt>
                <c:pt idx="7248">
                  <c:v>14</c:v>
                </c:pt>
                <c:pt idx="7249">
                  <c:v>11.5</c:v>
                </c:pt>
                <c:pt idx="7250">
                  <c:v>8.5</c:v>
                </c:pt>
                <c:pt idx="7251">
                  <c:v>12</c:v>
                </c:pt>
                <c:pt idx="7252">
                  <c:v>11</c:v>
                </c:pt>
                <c:pt idx="7253">
                  <c:v>23</c:v>
                </c:pt>
                <c:pt idx="7254">
                  <c:v>14</c:v>
                </c:pt>
                <c:pt idx="7255">
                  <c:v>13.5</c:v>
                </c:pt>
                <c:pt idx="7256">
                  <c:v>14.5</c:v>
                </c:pt>
                <c:pt idx="7257">
                  <c:v>20.5</c:v>
                </c:pt>
                <c:pt idx="7258">
                  <c:v>38</c:v>
                </c:pt>
                <c:pt idx="7259">
                  <c:v>44.5</c:v>
                </c:pt>
                <c:pt idx="7260">
                  <c:v>27.5</c:v>
                </c:pt>
                <c:pt idx="7261">
                  <c:v>52.5</c:v>
                </c:pt>
                <c:pt idx="7262">
                  <c:v>56</c:v>
                </c:pt>
                <c:pt idx="7263">
                  <c:v>39.5</c:v>
                </c:pt>
                <c:pt idx="7264">
                  <c:v>61.5</c:v>
                </c:pt>
                <c:pt idx="7265">
                  <c:v>74</c:v>
                </c:pt>
                <c:pt idx="7266">
                  <c:v>33</c:v>
                </c:pt>
                <c:pt idx="7267">
                  <c:v>56.5</c:v>
                </c:pt>
                <c:pt idx="7268">
                  <c:v>88.5</c:v>
                </c:pt>
                <c:pt idx="7269">
                  <c:v>63</c:v>
                </c:pt>
                <c:pt idx="7270">
                  <c:v>19</c:v>
                </c:pt>
                <c:pt idx="7271">
                  <c:v>15</c:v>
                </c:pt>
                <c:pt idx="7272">
                  <c:v>16.8</c:v>
                </c:pt>
                <c:pt idx="7273">
                  <c:v>0</c:v>
                </c:pt>
                <c:pt idx="7274">
                  <c:v>6</c:v>
                </c:pt>
                <c:pt idx="7275">
                  <c:v>0</c:v>
                </c:pt>
                <c:pt idx="7276">
                  <c:v>20</c:v>
                </c:pt>
                <c:pt idx="7277">
                  <c:v>19.5</c:v>
                </c:pt>
                <c:pt idx="7278">
                  <c:v>21</c:v>
                </c:pt>
                <c:pt idx="7279">
                  <c:v>17.5</c:v>
                </c:pt>
                <c:pt idx="7280">
                  <c:v>14.5</c:v>
                </c:pt>
                <c:pt idx="7281">
                  <c:v>0</c:v>
                </c:pt>
                <c:pt idx="7282">
                  <c:v>60.5</c:v>
                </c:pt>
                <c:pt idx="7283">
                  <c:v>149</c:v>
                </c:pt>
                <c:pt idx="7284">
                  <c:v>62.5</c:v>
                </c:pt>
                <c:pt idx="7285">
                  <c:v>34.5</c:v>
                </c:pt>
                <c:pt idx="7286">
                  <c:v>141</c:v>
                </c:pt>
                <c:pt idx="7287">
                  <c:v>48.5</c:v>
                </c:pt>
                <c:pt idx="7288">
                  <c:v>50</c:v>
                </c:pt>
                <c:pt idx="7289">
                  <c:v>28.5</c:v>
                </c:pt>
                <c:pt idx="7290">
                  <c:v>10.5</c:v>
                </c:pt>
                <c:pt idx="7291">
                  <c:v>39</c:v>
                </c:pt>
                <c:pt idx="7292">
                  <c:v>30.5</c:v>
                </c:pt>
                <c:pt idx="7293">
                  <c:v>69</c:v>
                </c:pt>
                <c:pt idx="7294">
                  <c:v>30</c:v>
                </c:pt>
                <c:pt idx="7295">
                  <c:v>4</c:v>
                </c:pt>
                <c:pt idx="7296">
                  <c:v>3.4</c:v>
                </c:pt>
                <c:pt idx="7297">
                  <c:v>2</c:v>
                </c:pt>
                <c:pt idx="7298">
                  <c:v>28.5</c:v>
                </c:pt>
                <c:pt idx="7299">
                  <c:v>19</c:v>
                </c:pt>
                <c:pt idx="7300">
                  <c:v>9.5</c:v>
                </c:pt>
                <c:pt idx="7301">
                  <c:v>20</c:v>
                </c:pt>
                <c:pt idx="7302">
                  <c:v>3.5</c:v>
                </c:pt>
                <c:pt idx="7303">
                  <c:v>0</c:v>
                </c:pt>
                <c:pt idx="7304">
                  <c:v>13</c:v>
                </c:pt>
                <c:pt idx="7305">
                  <c:v>22.5</c:v>
                </c:pt>
                <c:pt idx="7306">
                  <c:v>27.5</c:v>
                </c:pt>
                <c:pt idx="7307">
                  <c:v>32.5</c:v>
                </c:pt>
                <c:pt idx="7308">
                  <c:v>33.5</c:v>
                </c:pt>
                <c:pt idx="7309">
                  <c:v>62.5</c:v>
                </c:pt>
                <c:pt idx="7310">
                  <c:v>63</c:v>
                </c:pt>
                <c:pt idx="7311">
                  <c:v>11.5</c:v>
                </c:pt>
                <c:pt idx="7312">
                  <c:v>28.5</c:v>
                </c:pt>
                <c:pt idx="7313">
                  <c:v>33</c:v>
                </c:pt>
                <c:pt idx="7314">
                  <c:v>54</c:v>
                </c:pt>
                <c:pt idx="7315">
                  <c:v>14.5</c:v>
                </c:pt>
                <c:pt idx="7316">
                  <c:v>11.5</c:v>
                </c:pt>
                <c:pt idx="7317">
                  <c:v>4</c:v>
                </c:pt>
                <c:pt idx="7318">
                  <c:v>9.5</c:v>
                </c:pt>
                <c:pt idx="7319">
                  <c:v>18</c:v>
                </c:pt>
                <c:pt idx="7320">
                  <c:v>14.4</c:v>
                </c:pt>
                <c:pt idx="7321">
                  <c:v>15</c:v>
                </c:pt>
                <c:pt idx="7322">
                  <c:v>4</c:v>
                </c:pt>
                <c:pt idx="7323">
                  <c:v>3</c:v>
                </c:pt>
                <c:pt idx="7324">
                  <c:v>10</c:v>
                </c:pt>
                <c:pt idx="7325">
                  <c:v>5</c:v>
                </c:pt>
                <c:pt idx="7326">
                  <c:v>7.5</c:v>
                </c:pt>
                <c:pt idx="7327">
                  <c:v>13.5</c:v>
                </c:pt>
                <c:pt idx="7328">
                  <c:v>8</c:v>
                </c:pt>
                <c:pt idx="7329">
                  <c:v>5.5</c:v>
                </c:pt>
                <c:pt idx="7330">
                  <c:v>17.5</c:v>
                </c:pt>
                <c:pt idx="7331">
                  <c:v>7</c:v>
                </c:pt>
                <c:pt idx="7332">
                  <c:v>16</c:v>
                </c:pt>
                <c:pt idx="7333">
                  <c:v>10</c:v>
                </c:pt>
                <c:pt idx="7334">
                  <c:v>14</c:v>
                </c:pt>
                <c:pt idx="7335">
                  <c:v>22.5</c:v>
                </c:pt>
                <c:pt idx="7336">
                  <c:v>17</c:v>
                </c:pt>
                <c:pt idx="7337">
                  <c:v>22.5</c:v>
                </c:pt>
                <c:pt idx="7338">
                  <c:v>41.5</c:v>
                </c:pt>
                <c:pt idx="7339">
                  <c:v>51.5</c:v>
                </c:pt>
                <c:pt idx="7340">
                  <c:v>42.5</c:v>
                </c:pt>
                <c:pt idx="7341">
                  <c:v>24</c:v>
                </c:pt>
                <c:pt idx="7342">
                  <c:v>7</c:v>
                </c:pt>
                <c:pt idx="7343">
                  <c:v>12.5</c:v>
                </c:pt>
                <c:pt idx="7344">
                  <c:v>20.399999999999999</c:v>
                </c:pt>
                <c:pt idx="7345">
                  <c:v>13</c:v>
                </c:pt>
                <c:pt idx="7346">
                  <c:v>7</c:v>
                </c:pt>
                <c:pt idx="7347">
                  <c:v>9.5</c:v>
                </c:pt>
                <c:pt idx="7348">
                  <c:v>21.5</c:v>
                </c:pt>
                <c:pt idx="7349">
                  <c:v>115</c:v>
                </c:pt>
                <c:pt idx="7350">
                  <c:v>312.5</c:v>
                </c:pt>
                <c:pt idx="7351">
                  <c:v>124.5</c:v>
                </c:pt>
                <c:pt idx="7352">
                  <c:v>58.5</c:v>
                </c:pt>
                <c:pt idx="7353">
                  <c:v>155.5</c:v>
                </c:pt>
                <c:pt idx="7354">
                  <c:v>1100.5</c:v>
                </c:pt>
                <c:pt idx="7355">
                  <c:v>265.5</c:v>
                </c:pt>
                <c:pt idx="7356">
                  <c:v>44.5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68.924589999999995</c:v>
                </c:pt>
                <c:pt idx="7362">
                  <c:v>77.102109999999996</c:v>
                </c:pt>
                <c:pt idx="7363">
                  <c:v>93.697919999999996</c:v>
                </c:pt>
                <c:pt idx="7364">
                  <c:v>65.949640000000002</c:v>
                </c:pt>
                <c:pt idx="7365">
                  <c:v>16.261839999999999</c:v>
                </c:pt>
                <c:pt idx="7366">
                  <c:v>15.120329999999999</c:v>
                </c:pt>
                <c:pt idx="7367">
                  <c:v>16.942329999999998</c:v>
                </c:pt>
                <c:pt idx="7368">
                  <c:v>7.9736000000000002</c:v>
                </c:pt>
                <c:pt idx="7369">
                  <c:v>17.342669999999998</c:v>
                </c:pt>
                <c:pt idx="7370">
                  <c:v>15.396000000000001</c:v>
                </c:pt>
                <c:pt idx="7371">
                  <c:v>7.1788299999999996</c:v>
                </c:pt>
                <c:pt idx="7372">
                  <c:v>6.5571700000000002</c:v>
                </c:pt>
                <c:pt idx="7373">
                  <c:v>210.37799999999999</c:v>
                </c:pt>
                <c:pt idx="7374">
                  <c:v>225.13820000000001</c:v>
                </c:pt>
                <c:pt idx="7375">
                  <c:v>545.37480000000005</c:v>
                </c:pt>
                <c:pt idx="7376">
                  <c:v>138.31530000000001</c:v>
                </c:pt>
                <c:pt idx="7377">
                  <c:v>31.3095</c:v>
                </c:pt>
                <c:pt idx="7378">
                  <c:v>68.102999999999994</c:v>
                </c:pt>
                <c:pt idx="7379">
                  <c:v>120.3595</c:v>
                </c:pt>
                <c:pt idx="7380">
                  <c:v>62.292459999999998</c:v>
                </c:pt>
                <c:pt idx="7381">
                  <c:v>225.33349999999999</c:v>
                </c:pt>
                <c:pt idx="7382">
                  <c:v>180.06780000000001</c:v>
                </c:pt>
                <c:pt idx="7383">
                  <c:v>192.04480000000001</c:v>
                </c:pt>
                <c:pt idx="7384">
                  <c:v>134.6095</c:v>
                </c:pt>
                <c:pt idx="7385">
                  <c:v>177.03880000000001</c:v>
                </c:pt>
                <c:pt idx="7386">
                  <c:v>74.48</c:v>
                </c:pt>
                <c:pt idx="7387">
                  <c:v>35.722499999999997</c:v>
                </c:pt>
                <c:pt idx="7388">
                  <c:v>9.4954999999999998</c:v>
                </c:pt>
                <c:pt idx="7389">
                  <c:v>3.66683</c:v>
                </c:pt>
                <c:pt idx="7390">
                  <c:v>102.5797</c:v>
                </c:pt>
                <c:pt idx="7391">
                  <c:v>20.731829999999999</c:v>
                </c:pt>
                <c:pt idx="7392">
                  <c:v>3.7400500000000001</c:v>
                </c:pt>
                <c:pt idx="7393">
                  <c:v>11.847490000000001</c:v>
                </c:pt>
                <c:pt idx="7394">
                  <c:v>13.503629999999999</c:v>
                </c:pt>
                <c:pt idx="7395">
                  <c:v>9.2616800000000001</c:v>
                </c:pt>
                <c:pt idx="7396">
                  <c:v>16.119730000000001</c:v>
                </c:pt>
                <c:pt idx="7397">
                  <c:v>337.2106</c:v>
                </c:pt>
                <c:pt idx="7398">
                  <c:v>324.56420000000003</c:v>
                </c:pt>
                <c:pt idx="7399">
                  <c:v>240.8288</c:v>
                </c:pt>
                <c:pt idx="7400">
                  <c:v>189.56890000000001</c:v>
                </c:pt>
                <c:pt idx="7401">
                  <c:v>162.48609999999999</c:v>
                </c:pt>
                <c:pt idx="7402">
                  <c:v>184.9306</c:v>
                </c:pt>
                <c:pt idx="7403">
                  <c:v>104.746</c:v>
                </c:pt>
                <c:pt idx="7404">
                  <c:v>86.822000000000003</c:v>
                </c:pt>
                <c:pt idx="7405">
                  <c:v>133.22829999999999</c:v>
                </c:pt>
                <c:pt idx="7406">
                  <c:v>110.9004</c:v>
                </c:pt>
                <c:pt idx="7407">
                  <c:v>157.08699999999999</c:v>
                </c:pt>
                <c:pt idx="7408">
                  <c:v>176.4111</c:v>
                </c:pt>
                <c:pt idx="7409">
                  <c:v>276.50420000000003</c:v>
                </c:pt>
                <c:pt idx="7410">
                  <c:v>112.845</c:v>
                </c:pt>
                <c:pt idx="7411">
                  <c:v>78.361459999999994</c:v>
                </c:pt>
                <c:pt idx="7412">
                  <c:v>19.272749999999998</c:v>
                </c:pt>
                <c:pt idx="7413">
                  <c:v>19.66704</c:v>
                </c:pt>
                <c:pt idx="7414">
                  <c:v>20.044419999999999</c:v>
                </c:pt>
                <c:pt idx="7415">
                  <c:v>10.822329999999999</c:v>
                </c:pt>
                <c:pt idx="7416">
                  <c:v>17.715350000000001</c:v>
                </c:pt>
                <c:pt idx="7417">
                  <c:v>13.44183</c:v>
                </c:pt>
                <c:pt idx="7418">
                  <c:v>130.38810000000001</c:v>
                </c:pt>
                <c:pt idx="7419">
                  <c:v>48.845210000000002</c:v>
                </c:pt>
                <c:pt idx="7420">
                  <c:v>25.83671</c:v>
                </c:pt>
                <c:pt idx="7421">
                  <c:v>420.5231</c:v>
                </c:pt>
                <c:pt idx="7422">
                  <c:v>867.27170000000001</c:v>
                </c:pt>
                <c:pt idx="7423">
                  <c:v>800.57950000000005</c:v>
                </c:pt>
                <c:pt idx="7424">
                  <c:v>437.78629999999998</c:v>
                </c:pt>
                <c:pt idx="7425">
                  <c:v>101.8182</c:v>
                </c:pt>
                <c:pt idx="7426">
                  <c:v>81.632279999999994</c:v>
                </c:pt>
                <c:pt idx="7427">
                  <c:v>37.276389999999999</c:v>
                </c:pt>
                <c:pt idx="7428">
                  <c:v>31.89113</c:v>
                </c:pt>
                <c:pt idx="7429">
                  <c:v>80.615589999999997</c:v>
                </c:pt>
                <c:pt idx="7430">
                  <c:v>156.3031</c:v>
                </c:pt>
                <c:pt idx="7431">
                  <c:v>28.024080000000001</c:v>
                </c:pt>
                <c:pt idx="7432">
                  <c:v>155.85480000000001</c:v>
                </c:pt>
                <c:pt idx="7433">
                  <c:v>187.59540000000001</c:v>
                </c:pt>
                <c:pt idx="7434">
                  <c:v>97.037170000000003</c:v>
                </c:pt>
                <c:pt idx="7435">
                  <c:v>107.02200000000001</c:v>
                </c:pt>
                <c:pt idx="7436">
                  <c:v>18.022919999999999</c:v>
                </c:pt>
                <c:pt idx="7437">
                  <c:v>29.19258</c:v>
                </c:pt>
                <c:pt idx="7438">
                  <c:v>25.057580000000002</c:v>
                </c:pt>
                <c:pt idx="7439">
                  <c:v>16.295580000000001</c:v>
                </c:pt>
                <c:pt idx="7440">
                  <c:v>11.6784</c:v>
                </c:pt>
                <c:pt idx="7441">
                  <c:v>19.166250000000002</c:v>
                </c:pt>
                <c:pt idx="7442">
                  <c:v>17.763249999999999</c:v>
                </c:pt>
                <c:pt idx="7443">
                  <c:v>8.7590000000000003</c:v>
                </c:pt>
                <c:pt idx="7444">
                  <c:v>9.3919999999999995</c:v>
                </c:pt>
                <c:pt idx="7445">
                  <c:v>15.407999999999999</c:v>
                </c:pt>
                <c:pt idx="7446">
                  <c:v>17.419</c:v>
                </c:pt>
                <c:pt idx="7447">
                  <c:v>12.160830000000001</c:v>
                </c:pt>
                <c:pt idx="7448">
                  <c:v>0</c:v>
                </c:pt>
                <c:pt idx="7449">
                  <c:v>1.0337000000000001</c:v>
                </c:pt>
                <c:pt idx="7450">
                  <c:v>37.222580000000001</c:v>
                </c:pt>
                <c:pt idx="7451">
                  <c:v>56.591169999999998</c:v>
                </c:pt>
                <c:pt idx="7452">
                  <c:v>74.919169999999994</c:v>
                </c:pt>
                <c:pt idx="7453">
                  <c:v>23.67042</c:v>
                </c:pt>
                <c:pt idx="7454">
                  <c:v>77.02225</c:v>
                </c:pt>
                <c:pt idx="7455">
                  <c:v>60.927079999999997</c:v>
                </c:pt>
                <c:pt idx="7456">
                  <c:v>35.790419999999997</c:v>
                </c:pt>
                <c:pt idx="7457">
                  <c:v>34.659500000000001</c:v>
                </c:pt>
                <c:pt idx="7458">
                  <c:v>26.142749999999999</c:v>
                </c:pt>
                <c:pt idx="7459">
                  <c:v>24.630749999999999</c:v>
                </c:pt>
                <c:pt idx="7460">
                  <c:v>8.8466699999999996</c:v>
                </c:pt>
                <c:pt idx="7461">
                  <c:v>10.153</c:v>
                </c:pt>
                <c:pt idx="7462">
                  <c:v>10.59258</c:v>
                </c:pt>
                <c:pt idx="7463">
                  <c:v>9.4168000000000003</c:v>
                </c:pt>
                <c:pt idx="7464">
                  <c:v>1.5963000000000001</c:v>
                </c:pt>
                <c:pt idx="7465">
                  <c:v>4.9271399999999996</c:v>
                </c:pt>
                <c:pt idx="7466">
                  <c:v>10.54167</c:v>
                </c:pt>
                <c:pt idx="7467">
                  <c:v>17.977</c:v>
                </c:pt>
                <c:pt idx="7468">
                  <c:v>8.6812500000000004</c:v>
                </c:pt>
                <c:pt idx="7469">
                  <c:v>14.704499999999999</c:v>
                </c:pt>
                <c:pt idx="7470">
                  <c:v>16.233750000000001</c:v>
                </c:pt>
                <c:pt idx="7471">
                  <c:v>42.683</c:v>
                </c:pt>
                <c:pt idx="7472">
                  <c:v>6.6356700000000002</c:v>
                </c:pt>
                <c:pt idx="7473">
                  <c:v>17.599170000000001</c:v>
                </c:pt>
                <c:pt idx="7474">
                  <c:v>41.036580000000001</c:v>
                </c:pt>
                <c:pt idx="7475">
                  <c:v>34.180250000000001</c:v>
                </c:pt>
                <c:pt idx="7476">
                  <c:v>20.555330000000001</c:v>
                </c:pt>
                <c:pt idx="7477">
                  <c:v>30.271170000000001</c:v>
                </c:pt>
                <c:pt idx="7478">
                  <c:v>26.294750000000001</c:v>
                </c:pt>
                <c:pt idx="7479">
                  <c:v>17.846170000000001</c:v>
                </c:pt>
                <c:pt idx="7480">
                  <c:v>20.611499999999999</c:v>
                </c:pt>
                <c:pt idx="7481">
                  <c:v>31.462330000000001</c:v>
                </c:pt>
                <c:pt idx="7482">
                  <c:v>37.222670000000001</c:v>
                </c:pt>
                <c:pt idx="7483">
                  <c:v>0.86150000000000004</c:v>
                </c:pt>
                <c:pt idx="7484">
                  <c:v>12.483079999999999</c:v>
                </c:pt>
                <c:pt idx="7485">
                  <c:v>5.2503299999999999</c:v>
                </c:pt>
                <c:pt idx="7486">
                  <c:v>8.8763299999999994</c:v>
                </c:pt>
                <c:pt idx="7487">
                  <c:v>11.29875</c:v>
                </c:pt>
                <c:pt idx="7488">
                  <c:v>18.9148</c:v>
                </c:pt>
                <c:pt idx="7489">
                  <c:v>15.674060000000001</c:v>
                </c:pt>
                <c:pt idx="7490">
                  <c:v>10.35083</c:v>
                </c:pt>
                <c:pt idx="7491">
                  <c:v>0</c:v>
                </c:pt>
                <c:pt idx="7492">
                  <c:v>20.325939999999999</c:v>
                </c:pt>
                <c:pt idx="7493">
                  <c:v>424.93939999999998</c:v>
                </c:pt>
                <c:pt idx="7494">
                  <c:v>357.26459999999997</c:v>
                </c:pt>
                <c:pt idx="7495">
                  <c:v>276.32549999999998</c:v>
                </c:pt>
                <c:pt idx="7496">
                  <c:v>127.4365</c:v>
                </c:pt>
                <c:pt idx="7497">
                  <c:v>80.692220000000006</c:v>
                </c:pt>
                <c:pt idx="7498">
                  <c:v>32.888330000000003</c:v>
                </c:pt>
                <c:pt idx="7499">
                  <c:v>42.445219999999999</c:v>
                </c:pt>
                <c:pt idx="7500">
                  <c:v>121.40349999999999</c:v>
                </c:pt>
                <c:pt idx="7501">
                  <c:v>95.76867</c:v>
                </c:pt>
                <c:pt idx="7502">
                  <c:v>190.16319999999999</c:v>
                </c:pt>
                <c:pt idx="7503">
                  <c:v>148.48140000000001</c:v>
                </c:pt>
                <c:pt idx="7504">
                  <c:v>201.44589999999999</c:v>
                </c:pt>
                <c:pt idx="7505">
                  <c:v>275.49930000000001</c:v>
                </c:pt>
                <c:pt idx="7506">
                  <c:v>123.4331</c:v>
                </c:pt>
                <c:pt idx="7507">
                  <c:v>23.010999999999999</c:v>
                </c:pt>
                <c:pt idx="7508">
                  <c:v>13.28187</c:v>
                </c:pt>
                <c:pt idx="7509">
                  <c:v>4.2975399999999997</c:v>
                </c:pt>
                <c:pt idx="7510">
                  <c:v>20.637920000000001</c:v>
                </c:pt>
                <c:pt idx="7511">
                  <c:v>45.692169999999997</c:v>
                </c:pt>
                <c:pt idx="7512">
                  <c:v>34.035049999999998</c:v>
                </c:pt>
                <c:pt idx="7513">
                  <c:v>9.4004999999999992</c:v>
                </c:pt>
                <c:pt idx="7514">
                  <c:v>11.457079999999999</c:v>
                </c:pt>
                <c:pt idx="7515">
                  <c:v>15.834580000000001</c:v>
                </c:pt>
                <c:pt idx="7516">
                  <c:v>12.55925</c:v>
                </c:pt>
                <c:pt idx="7517">
                  <c:v>8.0516699999999997</c:v>
                </c:pt>
                <c:pt idx="7518">
                  <c:v>13.63504</c:v>
                </c:pt>
                <c:pt idx="7519">
                  <c:v>0</c:v>
                </c:pt>
                <c:pt idx="7520">
                  <c:v>0</c:v>
                </c:pt>
                <c:pt idx="7521">
                  <c:v>41.75938</c:v>
                </c:pt>
                <c:pt idx="7522">
                  <c:v>50.415329999999997</c:v>
                </c:pt>
                <c:pt idx="7523">
                  <c:v>41.16037</c:v>
                </c:pt>
                <c:pt idx="7524">
                  <c:v>28.766369999999998</c:v>
                </c:pt>
                <c:pt idx="7525">
                  <c:v>8.4693799999999992</c:v>
                </c:pt>
                <c:pt idx="7526">
                  <c:v>5.9333799999999997</c:v>
                </c:pt>
                <c:pt idx="7527">
                  <c:v>25.424959999999999</c:v>
                </c:pt>
                <c:pt idx="7528">
                  <c:v>21.737130000000001</c:v>
                </c:pt>
                <c:pt idx="7529">
                  <c:v>0</c:v>
                </c:pt>
                <c:pt idx="7530">
                  <c:v>24.86646</c:v>
                </c:pt>
                <c:pt idx="7531">
                  <c:v>18.857040000000001</c:v>
                </c:pt>
                <c:pt idx="7532">
                  <c:v>7.5593500000000002</c:v>
                </c:pt>
                <c:pt idx="7533">
                  <c:v>16.751000000000001</c:v>
                </c:pt>
                <c:pt idx="7534">
                  <c:v>19.15288</c:v>
                </c:pt>
                <c:pt idx="7535">
                  <c:v>12.150880000000001</c:v>
                </c:pt>
                <c:pt idx="7536">
                  <c:v>8.0936000000000003</c:v>
                </c:pt>
                <c:pt idx="7537">
                  <c:v>3.6371699999999998</c:v>
                </c:pt>
                <c:pt idx="7538">
                  <c:v>0</c:v>
                </c:pt>
                <c:pt idx="7539">
                  <c:v>0</c:v>
                </c:pt>
                <c:pt idx="7540">
                  <c:v>1.4341699999999999</c:v>
                </c:pt>
                <c:pt idx="7541">
                  <c:v>8.1498299999999997</c:v>
                </c:pt>
                <c:pt idx="7542">
                  <c:v>7.57667</c:v>
                </c:pt>
                <c:pt idx="7543">
                  <c:v>7.7266700000000004</c:v>
                </c:pt>
                <c:pt idx="7544">
                  <c:v>1.0981700000000001</c:v>
                </c:pt>
                <c:pt idx="7545">
                  <c:v>12.6295</c:v>
                </c:pt>
                <c:pt idx="7546">
                  <c:v>1.3002</c:v>
                </c:pt>
                <c:pt idx="7547">
                  <c:v>2.0878299999999999</c:v>
                </c:pt>
                <c:pt idx="7548">
                  <c:v>0</c:v>
                </c:pt>
                <c:pt idx="7549">
                  <c:v>0</c:v>
                </c:pt>
                <c:pt idx="7550">
                  <c:v>20.538799999999998</c:v>
                </c:pt>
                <c:pt idx="7551">
                  <c:v>17.286999999999999</c:v>
                </c:pt>
                <c:pt idx="7552">
                  <c:v>0</c:v>
                </c:pt>
                <c:pt idx="7553">
                  <c:v>3.4291700000000001</c:v>
                </c:pt>
                <c:pt idx="7554">
                  <c:v>7.3743299999999996</c:v>
                </c:pt>
                <c:pt idx="7555">
                  <c:v>0</c:v>
                </c:pt>
                <c:pt idx="7556">
                  <c:v>6.6304999999999996</c:v>
                </c:pt>
                <c:pt idx="7557">
                  <c:v>3.2261700000000002</c:v>
                </c:pt>
                <c:pt idx="7558">
                  <c:v>6.7301700000000002</c:v>
                </c:pt>
                <c:pt idx="7559">
                  <c:v>6.8701699999999999</c:v>
                </c:pt>
                <c:pt idx="7560">
                  <c:v>14.921200000000001</c:v>
                </c:pt>
                <c:pt idx="7561">
                  <c:v>19.158169999999998</c:v>
                </c:pt>
                <c:pt idx="7562">
                  <c:v>20.782</c:v>
                </c:pt>
                <c:pt idx="7563">
                  <c:v>18.86167</c:v>
                </c:pt>
                <c:pt idx="7564">
                  <c:v>18.387170000000001</c:v>
                </c:pt>
                <c:pt idx="7565">
                  <c:v>14.039669999999999</c:v>
                </c:pt>
                <c:pt idx="7566">
                  <c:v>7.7943300000000004</c:v>
                </c:pt>
                <c:pt idx="7567">
                  <c:v>2.84517</c:v>
                </c:pt>
                <c:pt idx="7568">
                  <c:v>1.68933</c:v>
                </c:pt>
                <c:pt idx="7569">
                  <c:v>1.2975000000000001</c:v>
                </c:pt>
                <c:pt idx="7570">
                  <c:v>11.782170000000001</c:v>
                </c:pt>
                <c:pt idx="7571">
                  <c:v>18.7315</c:v>
                </c:pt>
                <c:pt idx="7572">
                  <c:v>20.56617</c:v>
                </c:pt>
                <c:pt idx="7573">
                  <c:v>26.455670000000001</c:v>
                </c:pt>
                <c:pt idx="7574">
                  <c:v>8.8445</c:v>
                </c:pt>
                <c:pt idx="7575">
                  <c:v>36.558169999999997</c:v>
                </c:pt>
                <c:pt idx="7576">
                  <c:v>27.491</c:v>
                </c:pt>
                <c:pt idx="7577">
                  <c:v>17.016500000000001</c:v>
                </c:pt>
                <c:pt idx="7578">
                  <c:v>16.0825</c:v>
                </c:pt>
                <c:pt idx="7579">
                  <c:v>7.2303300000000004</c:v>
                </c:pt>
                <c:pt idx="7580">
                  <c:v>11.68533</c:v>
                </c:pt>
                <c:pt idx="7581">
                  <c:v>4.5993300000000001</c:v>
                </c:pt>
                <c:pt idx="7582">
                  <c:v>4.7616699999999996</c:v>
                </c:pt>
                <c:pt idx="7583">
                  <c:v>21.762830000000001</c:v>
                </c:pt>
                <c:pt idx="7584">
                  <c:v>47.107599999999998</c:v>
                </c:pt>
                <c:pt idx="7585">
                  <c:v>32.911499999999997</c:v>
                </c:pt>
                <c:pt idx="7586">
                  <c:v>39.710999999999999</c:v>
                </c:pt>
                <c:pt idx="7587">
                  <c:v>31.615829999999999</c:v>
                </c:pt>
                <c:pt idx="7588">
                  <c:v>34.033499999999997</c:v>
                </c:pt>
                <c:pt idx="7589">
                  <c:v>30.94933</c:v>
                </c:pt>
                <c:pt idx="7590">
                  <c:v>32.323</c:v>
                </c:pt>
                <c:pt idx="7591">
                  <c:v>19.778500000000001</c:v>
                </c:pt>
                <c:pt idx="7592">
                  <c:v>19.27617</c:v>
                </c:pt>
                <c:pt idx="7593">
                  <c:v>28.83</c:v>
                </c:pt>
                <c:pt idx="7594">
                  <c:v>36.865830000000003</c:v>
                </c:pt>
                <c:pt idx="7595">
                  <c:v>27.41817</c:v>
                </c:pt>
                <c:pt idx="7596">
                  <c:v>27.052330000000001</c:v>
                </c:pt>
                <c:pt idx="7597">
                  <c:v>40.676000000000002</c:v>
                </c:pt>
                <c:pt idx="7598">
                  <c:v>77.262169999999998</c:v>
                </c:pt>
                <c:pt idx="7599">
                  <c:v>54.543500000000002</c:v>
                </c:pt>
                <c:pt idx="7600">
                  <c:v>59.476170000000003</c:v>
                </c:pt>
                <c:pt idx="7601">
                  <c:v>54.145499999999998</c:v>
                </c:pt>
                <c:pt idx="7602">
                  <c:v>0</c:v>
                </c:pt>
                <c:pt idx="7603">
                  <c:v>47.74333</c:v>
                </c:pt>
                <c:pt idx="7604">
                  <c:v>36.195</c:v>
                </c:pt>
                <c:pt idx="7605">
                  <c:v>30.565670000000001</c:v>
                </c:pt>
                <c:pt idx="7606">
                  <c:v>15.753170000000001</c:v>
                </c:pt>
                <c:pt idx="7607">
                  <c:v>14.41033</c:v>
                </c:pt>
                <c:pt idx="7608">
                  <c:v>17.398900000000001</c:v>
                </c:pt>
                <c:pt idx="7609">
                  <c:v>14.14842</c:v>
                </c:pt>
                <c:pt idx="7610">
                  <c:v>20.90164</c:v>
                </c:pt>
                <c:pt idx="7611">
                  <c:v>10.01803</c:v>
                </c:pt>
                <c:pt idx="7612">
                  <c:v>22.85163</c:v>
                </c:pt>
                <c:pt idx="7613">
                  <c:v>21.710999999999999</c:v>
                </c:pt>
                <c:pt idx="7614">
                  <c:v>15.3315</c:v>
                </c:pt>
                <c:pt idx="7615">
                  <c:v>22.099</c:v>
                </c:pt>
                <c:pt idx="7616">
                  <c:v>11.219329999999999</c:v>
                </c:pt>
                <c:pt idx="7617">
                  <c:v>20.613669999999999</c:v>
                </c:pt>
                <c:pt idx="7618">
                  <c:v>21.127500000000001</c:v>
                </c:pt>
                <c:pt idx="7619">
                  <c:v>25.147829999999999</c:v>
                </c:pt>
                <c:pt idx="7620">
                  <c:v>22.977830000000001</c:v>
                </c:pt>
                <c:pt idx="7621">
                  <c:v>22.831669999999999</c:v>
                </c:pt>
                <c:pt idx="7622">
                  <c:v>8.7601700000000005</c:v>
                </c:pt>
                <c:pt idx="7623">
                  <c:v>13.892670000000001</c:v>
                </c:pt>
                <c:pt idx="7624">
                  <c:v>25.701000000000001</c:v>
                </c:pt>
                <c:pt idx="7625">
                  <c:v>28.440829999999998</c:v>
                </c:pt>
                <c:pt idx="7626">
                  <c:v>13.80367</c:v>
                </c:pt>
                <c:pt idx="7627">
                  <c:v>23.35633</c:v>
                </c:pt>
                <c:pt idx="7628">
                  <c:v>16.072500000000002</c:v>
                </c:pt>
                <c:pt idx="7629">
                  <c:v>22.745999999999999</c:v>
                </c:pt>
                <c:pt idx="7630">
                  <c:v>20.754000000000001</c:v>
                </c:pt>
                <c:pt idx="7631">
                  <c:v>21.324829999999999</c:v>
                </c:pt>
                <c:pt idx="7632">
                  <c:v>19.827349999999999</c:v>
                </c:pt>
                <c:pt idx="7633">
                  <c:v>21.113</c:v>
                </c:pt>
                <c:pt idx="7634">
                  <c:v>11.521750000000001</c:v>
                </c:pt>
                <c:pt idx="7635">
                  <c:v>18.840540000000001</c:v>
                </c:pt>
                <c:pt idx="7636">
                  <c:v>16.881830000000001</c:v>
                </c:pt>
                <c:pt idx="7637">
                  <c:v>8.8257100000000008</c:v>
                </c:pt>
                <c:pt idx="7638">
                  <c:v>14.74512</c:v>
                </c:pt>
                <c:pt idx="7639">
                  <c:v>0</c:v>
                </c:pt>
                <c:pt idx="7640">
                  <c:v>0</c:v>
                </c:pt>
                <c:pt idx="7641">
                  <c:v>13.163830000000001</c:v>
                </c:pt>
                <c:pt idx="7642">
                  <c:v>21.513539999999999</c:v>
                </c:pt>
                <c:pt idx="7643">
                  <c:v>20.742290000000001</c:v>
                </c:pt>
                <c:pt idx="7644">
                  <c:v>2.495E-2</c:v>
                </c:pt>
                <c:pt idx="7645">
                  <c:v>1.9517100000000001</c:v>
                </c:pt>
                <c:pt idx="7646">
                  <c:v>11.48579</c:v>
                </c:pt>
                <c:pt idx="7647">
                  <c:v>9.8160000000000007</c:v>
                </c:pt>
                <c:pt idx="7648">
                  <c:v>4.4539600000000004</c:v>
                </c:pt>
                <c:pt idx="7649">
                  <c:v>19.052129999999998</c:v>
                </c:pt>
                <c:pt idx="7650">
                  <c:v>28.708749999999998</c:v>
                </c:pt>
                <c:pt idx="7651">
                  <c:v>4.79671</c:v>
                </c:pt>
                <c:pt idx="7652">
                  <c:v>1.4373800000000001</c:v>
                </c:pt>
                <c:pt idx="7653">
                  <c:v>13.245329999999999</c:v>
                </c:pt>
                <c:pt idx="7654">
                  <c:v>8.1074599999999997</c:v>
                </c:pt>
                <c:pt idx="7655">
                  <c:v>4.2547100000000002</c:v>
                </c:pt>
                <c:pt idx="7656">
                  <c:v>15.8047</c:v>
                </c:pt>
                <c:pt idx="7657">
                  <c:v>10.449730000000001</c:v>
                </c:pt>
                <c:pt idx="7658">
                  <c:v>9.1769200000000009</c:v>
                </c:pt>
                <c:pt idx="7659">
                  <c:v>1.5612900000000001</c:v>
                </c:pt>
                <c:pt idx="7660">
                  <c:v>9.6958800000000007</c:v>
                </c:pt>
                <c:pt idx="7661">
                  <c:v>10.285830000000001</c:v>
                </c:pt>
                <c:pt idx="7662">
                  <c:v>5.6377899999999999</c:v>
                </c:pt>
                <c:pt idx="7663">
                  <c:v>11.85242</c:v>
                </c:pt>
                <c:pt idx="7664">
                  <c:v>5.4468800000000002</c:v>
                </c:pt>
                <c:pt idx="7665">
                  <c:v>15.38958</c:v>
                </c:pt>
                <c:pt idx="7666">
                  <c:v>23.571670000000001</c:v>
                </c:pt>
                <c:pt idx="7667">
                  <c:v>5.2960000000000003</c:v>
                </c:pt>
                <c:pt idx="7668">
                  <c:v>0</c:v>
                </c:pt>
                <c:pt idx="7669">
                  <c:v>19.215399999999999</c:v>
                </c:pt>
                <c:pt idx="7670">
                  <c:v>35.832749999999997</c:v>
                </c:pt>
                <c:pt idx="7671">
                  <c:v>35.55292</c:v>
                </c:pt>
                <c:pt idx="7672">
                  <c:v>46.964919999999999</c:v>
                </c:pt>
                <c:pt idx="7673">
                  <c:v>62.100790000000003</c:v>
                </c:pt>
                <c:pt idx="7674">
                  <c:v>33.860669999999999</c:v>
                </c:pt>
                <c:pt idx="7675">
                  <c:v>18.678380000000001</c:v>
                </c:pt>
                <c:pt idx="7676">
                  <c:v>9.6742500000000007</c:v>
                </c:pt>
                <c:pt idx="7677">
                  <c:v>6.17692</c:v>
                </c:pt>
                <c:pt idx="7678">
                  <c:v>15.26642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9.7937899999999996</c:v>
                </c:pt>
                <c:pt idx="7683">
                  <c:v>8.1750399999999992</c:v>
                </c:pt>
                <c:pt idx="7684">
                  <c:v>0.31767000000000001</c:v>
                </c:pt>
                <c:pt idx="7685">
                  <c:v>3.714</c:v>
                </c:pt>
                <c:pt idx="7686">
                  <c:v>10.26792</c:v>
                </c:pt>
                <c:pt idx="7687">
                  <c:v>11.554209999999999</c:v>
                </c:pt>
                <c:pt idx="7688">
                  <c:v>0</c:v>
                </c:pt>
                <c:pt idx="7689">
                  <c:v>12.2285</c:v>
                </c:pt>
                <c:pt idx="7690">
                  <c:v>34.825870000000002</c:v>
                </c:pt>
                <c:pt idx="7691">
                  <c:v>24.820540000000001</c:v>
                </c:pt>
                <c:pt idx="7692">
                  <c:v>31.185169999999999</c:v>
                </c:pt>
                <c:pt idx="7693">
                  <c:v>45.441330000000001</c:v>
                </c:pt>
                <c:pt idx="7694">
                  <c:v>29.55537</c:v>
                </c:pt>
                <c:pt idx="7695">
                  <c:v>9.2535399999999992</c:v>
                </c:pt>
                <c:pt idx="7696">
                  <c:v>0</c:v>
                </c:pt>
                <c:pt idx="7697">
                  <c:v>6.9243800000000002</c:v>
                </c:pt>
                <c:pt idx="7698">
                  <c:v>10.178459999999999</c:v>
                </c:pt>
                <c:pt idx="7699">
                  <c:v>17.47025</c:v>
                </c:pt>
                <c:pt idx="7700">
                  <c:v>19.637170000000001</c:v>
                </c:pt>
                <c:pt idx="7701">
                  <c:v>24.925999999999998</c:v>
                </c:pt>
                <c:pt idx="7702">
                  <c:v>22.366420000000002</c:v>
                </c:pt>
                <c:pt idx="7703">
                  <c:v>15.30625</c:v>
                </c:pt>
                <c:pt idx="7704">
                  <c:v>16.005600000000001</c:v>
                </c:pt>
                <c:pt idx="7705">
                  <c:v>10.3445</c:v>
                </c:pt>
                <c:pt idx="7706">
                  <c:v>3.9942500000000001</c:v>
                </c:pt>
                <c:pt idx="7707">
                  <c:v>8.1940799999999996</c:v>
                </c:pt>
                <c:pt idx="7708">
                  <c:v>3.9971700000000001</c:v>
                </c:pt>
                <c:pt idx="7709">
                  <c:v>9.1463300000000007</c:v>
                </c:pt>
                <c:pt idx="7710">
                  <c:v>6.1069199999999997</c:v>
                </c:pt>
                <c:pt idx="7711">
                  <c:v>8.5743299999999998</c:v>
                </c:pt>
                <c:pt idx="7712">
                  <c:v>1.0864199999999999</c:v>
                </c:pt>
                <c:pt idx="7713">
                  <c:v>15.39517</c:v>
                </c:pt>
                <c:pt idx="7714">
                  <c:v>17.233080000000001</c:v>
                </c:pt>
                <c:pt idx="7715">
                  <c:v>12.72775</c:v>
                </c:pt>
                <c:pt idx="7716">
                  <c:v>23.541799999999999</c:v>
                </c:pt>
                <c:pt idx="7717">
                  <c:v>24.290649999999999</c:v>
                </c:pt>
                <c:pt idx="7718">
                  <c:v>28.997900000000001</c:v>
                </c:pt>
                <c:pt idx="7719">
                  <c:v>72.77</c:v>
                </c:pt>
                <c:pt idx="7720">
                  <c:v>66.853279999999998</c:v>
                </c:pt>
                <c:pt idx="7721">
                  <c:v>83.378439999999998</c:v>
                </c:pt>
                <c:pt idx="7722">
                  <c:v>63.52505</c:v>
                </c:pt>
                <c:pt idx="7723">
                  <c:v>34.209719999999997</c:v>
                </c:pt>
                <c:pt idx="7724">
                  <c:v>15.55189</c:v>
                </c:pt>
                <c:pt idx="7725">
                  <c:v>31.17483</c:v>
                </c:pt>
                <c:pt idx="7726">
                  <c:v>46.164169999999999</c:v>
                </c:pt>
                <c:pt idx="7727">
                  <c:v>5.6048900000000001</c:v>
                </c:pt>
                <c:pt idx="7728">
                  <c:v>0</c:v>
                </c:pt>
                <c:pt idx="7729">
                  <c:v>5.45383</c:v>
                </c:pt>
                <c:pt idx="7730">
                  <c:v>0</c:v>
                </c:pt>
                <c:pt idx="7731">
                  <c:v>12.21058</c:v>
                </c:pt>
                <c:pt idx="7732">
                  <c:v>0.79957999999999996</c:v>
                </c:pt>
                <c:pt idx="7733">
                  <c:v>8.9947499999999998</c:v>
                </c:pt>
                <c:pt idx="7734">
                  <c:v>15.427250000000001</c:v>
                </c:pt>
                <c:pt idx="7735">
                  <c:v>40.175249999999998</c:v>
                </c:pt>
                <c:pt idx="7736">
                  <c:v>13.928419999999999</c:v>
                </c:pt>
                <c:pt idx="7737">
                  <c:v>10.96158</c:v>
                </c:pt>
                <c:pt idx="7738">
                  <c:v>12.842750000000001</c:v>
                </c:pt>
                <c:pt idx="7739">
                  <c:v>25.760919999999999</c:v>
                </c:pt>
                <c:pt idx="7740">
                  <c:v>84.8035</c:v>
                </c:pt>
                <c:pt idx="7741">
                  <c:v>70.378910000000005</c:v>
                </c:pt>
                <c:pt idx="7742">
                  <c:v>74.624920000000003</c:v>
                </c:pt>
                <c:pt idx="7743">
                  <c:v>68.593999999999994</c:v>
                </c:pt>
                <c:pt idx="7744">
                  <c:v>98.957660000000004</c:v>
                </c:pt>
                <c:pt idx="7745">
                  <c:v>112.01130000000001</c:v>
                </c:pt>
                <c:pt idx="7746">
                  <c:v>86.830500000000001</c:v>
                </c:pt>
                <c:pt idx="7747">
                  <c:v>16.899249999999999</c:v>
                </c:pt>
                <c:pt idx="7748">
                  <c:v>0</c:v>
                </c:pt>
                <c:pt idx="7749">
                  <c:v>13.8</c:v>
                </c:pt>
                <c:pt idx="7750">
                  <c:v>4.68133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24.774080000000001</c:v>
                </c:pt>
                <c:pt idx="7755">
                  <c:v>10.609920000000001</c:v>
                </c:pt>
                <c:pt idx="7756">
                  <c:v>16.277999999999999</c:v>
                </c:pt>
                <c:pt idx="7757">
                  <c:v>50.563079999999999</c:v>
                </c:pt>
                <c:pt idx="7758">
                  <c:v>114.06780000000001</c:v>
                </c:pt>
                <c:pt idx="7759">
                  <c:v>82.296170000000004</c:v>
                </c:pt>
                <c:pt idx="7760">
                  <c:v>91.249080000000006</c:v>
                </c:pt>
                <c:pt idx="7761">
                  <c:v>41.284419999999997</c:v>
                </c:pt>
                <c:pt idx="7762">
                  <c:v>35.423749999999998</c:v>
                </c:pt>
                <c:pt idx="7763">
                  <c:v>75.196659999999994</c:v>
                </c:pt>
                <c:pt idx="7764">
                  <c:v>18.217400000000001</c:v>
                </c:pt>
                <c:pt idx="7765">
                  <c:v>42.354999999999997</c:v>
                </c:pt>
                <c:pt idx="7766">
                  <c:v>76.996669999999995</c:v>
                </c:pt>
                <c:pt idx="7767">
                  <c:v>84.316249999999997</c:v>
                </c:pt>
                <c:pt idx="7768">
                  <c:v>101.9689</c:v>
                </c:pt>
                <c:pt idx="7769">
                  <c:v>92.497829999999993</c:v>
                </c:pt>
                <c:pt idx="7770">
                  <c:v>45.24342</c:v>
                </c:pt>
                <c:pt idx="7771">
                  <c:v>38.493250000000003</c:v>
                </c:pt>
                <c:pt idx="7772">
                  <c:v>44.161000000000001</c:v>
                </c:pt>
                <c:pt idx="7773">
                  <c:v>82.774410000000003</c:v>
                </c:pt>
                <c:pt idx="7774">
                  <c:v>24.428170000000001</c:v>
                </c:pt>
                <c:pt idx="7775">
                  <c:v>13.93458</c:v>
                </c:pt>
                <c:pt idx="7776">
                  <c:v>12.83395</c:v>
                </c:pt>
                <c:pt idx="7777">
                  <c:v>10.37862</c:v>
                </c:pt>
                <c:pt idx="7778">
                  <c:v>5.7824200000000001</c:v>
                </c:pt>
                <c:pt idx="7779">
                  <c:v>7.2417899999999999</c:v>
                </c:pt>
                <c:pt idx="7780">
                  <c:v>4.2359200000000001</c:v>
                </c:pt>
                <c:pt idx="7781">
                  <c:v>10.73171</c:v>
                </c:pt>
                <c:pt idx="7782">
                  <c:v>4.9301300000000001</c:v>
                </c:pt>
                <c:pt idx="7783">
                  <c:v>18.518249999999998</c:v>
                </c:pt>
                <c:pt idx="7784">
                  <c:v>7.43058</c:v>
                </c:pt>
                <c:pt idx="7785">
                  <c:v>0</c:v>
                </c:pt>
                <c:pt idx="7786">
                  <c:v>27.043959999999998</c:v>
                </c:pt>
                <c:pt idx="7787">
                  <c:v>19.744039999999998</c:v>
                </c:pt>
                <c:pt idx="7788">
                  <c:v>32.317169999999997</c:v>
                </c:pt>
                <c:pt idx="7789">
                  <c:v>22.22842</c:v>
                </c:pt>
                <c:pt idx="7790">
                  <c:v>6.0082500000000003</c:v>
                </c:pt>
                <c:pt idx="7791">
                  <c:v>25.615629999999999</c:v>
                </c:pt>
                <c:pt idx="7792">
                  <c:v>51.842790000000001</c:v>
                </c:pt>
                <c:pt idx="7793">
                  <c:v>43.24729</c:v>
                </c:pt>
                <c:pt idx="7794">
                  <c:v>20.675170000000001</c:v>
                </c:pt>
                <c:pt idx="7795">
                  <c:v>18.85754</c:v>
                </c:pt>
                <c:pt idx="7796">
                  <c:v>22.156980000000001</c:v>
                </c:pt>
                <c:pt idx="7797">
                  <c:v>13.80396</c:v>
                </c:pt>
                <c:pt idx="7798">
                  <c:v>14.638640000000001</c:v>
                </c:pt>
                <c:pt idx="7799">
                  <c:v>4.2607200000000001</c:v>
                </c:pt>
                <c:pt idx="7800">
                  <c:v>8.2129499999999993</c:v>
                </c:pt>
                <c:pt idx="7801">
                  <c:v>1.6421300000000001</c:v>
                </c:pt>
                <c:pt idx="7802">
                  <c:v>6.9645900000000003</c:v>
                </c:pt>
                <c:pt idx="7803">
                  <c:v>1.95679</c:v>
                </c:pt>
                <c:pt idx="7804">
                  <c:v>4.9559600000000001</c:v>
                </c:pt>
                <c:pt idx="7805">
                  <c:v>1.26254</c:v>
                </c:pt>
                <c:pt idx="7806">
                  <c:v>0.69699999999999995</c:v>
                </c:pt>
                <c:pt idx="7807">
                  <c:v>0</c:v>
                </c:pt>
                <c:pt idx="7808">
                  <c:v>0</c:v>
                </c:pt>
                <c:pt idx="7809">
                  <c:v>18.344830000000002</c:v>
                </c:pt>
                <c:pt idx="7810">
                  <c:v>8.3418799999999997</c:v>
                </c:pt>
                <c:pt idx="7811">
                  <c:v>14.49179</c:v>
                </c:pt>
                <c:pt idx="7812">
                  <c:v>1.5783799999999999</c:v>
                </c:pt>
                <c:pt idx="7813">
                  <c:v>4.9488300000000001</c:v>
                </c:pt>
                <c:pt idx="7814">
                  <c:v>17.898620000000001</c:v>
                </c:pt>
                <c:pt idx="7815">
                  <c:v>11.644869999999999</c:v>
                </c:pt>
                <c:pt idx="7816">
                  <c:v>22.682790000000001</c:v>
                </c:pt>
                <c:pt idx="7817">
                  <c:v>13.69938</c:v>
                </c:pt>
                <c:pt idx="7818">
                  <c:v>17.800080000000001</c:v>
                </c:pt>
                <c:pt idx="7819">
                  <c:v>16.44821</c:v>
                </c:pt>
                <c:pt idx="7820">
                  <c:v>9.4710400000000003</c:v>
                </c:pt>
                <c:pt idx="7821">
                  <c:v>3.6589200000000002</c:v>
                </c:pt>
                <c:pt idx="7822">
                  <c:v>4.73325</c:v>
                </c:pt>
                <c:pt idx="7823">
                  <c:v>0</c:v>
                </c:pt>
                <c:pt idx="7824">
                  <c:v>6.0231500000000002</c:v>
                </c:pt>
                <c:pt idx="7825">
                  <c:v>6.3643599999999996</c:v>
                </c:pt>
                <c:pt idx="7826">
                  <c:v>9.4625800000000009</c:v>
                </c:pt>
                <c:pt idx="7827">
                  <c:v>1.7559199999999999</c:v>
                </c:pt>
                <c:pt idx="7828">
                  <c:v>5.2751299999999999</c:v>
                </c:pt>
                <c:pt idx="7829">
                  <c:v>1.89042</c:v>
                </c:pt>
                <c:pt idx="7830">
                  <c:v>43.426169999999999</c:v>
                </c:pt>
                <c:pt idx="7831">
                  <c:v>36.259079999999997</c:v>
                </c:pt>
                <c:pt idx="7832">
                  <c:v>37.771500000000003</c:v>
                </c:pt>
                <c:pt idx="7833">
                  <c:v>16.13833</c:v>
                </c:pt>
                <c:pt idx="7834">
                  <c:v>78.696960000000004</c:v>
                </c:pt>
                <c:pt idx="7835">
                  <c:v>29.033000000000001</c:v>
                </c:pt>
                <c:pt idx="7836">
                  <c:v>27.45504</c:v>
                </c:pt>
                <c:pt idx="7837">
                  <c:v>28.825289999999999</c:v>
                </c:pt>
                <c:pt idx="7838">
                  <c:v>41.228920000000002</c:v>
                </c:pt>
                <c:pt idx="7839">
                  <c:v>166.87860000000001</c:v>
                </c:pt>
                <c:pt idx="7840">
                  <c:v>147.5966</c:v>
                </c:pt>
                <c:pt idx="7841">
                  <c:v>155.91079999999999</c:v>
                </c:pt>
                <c:pt idx="7842">
                  <c:v>85.585560000000001</c:v>
                </c:pt>
                <c:pt idx="7843">
                  <c:v>95.349710000000002</c:v>
                </c:pt>
                <c:pt idx="7844">
                  <c:v>15.794499999999999</c:v>
                </c:pt>
                <c:pt idx="7845">
                  <c:v>17.29608</c:v>
                </c:pt>
                <c:pt idx="7846">
                  <c:v>0.70062999999999998</c:v>
                </c:pt>
                <c:pt idx="7847">
                  <c:v>30.237670000000001</c:v>
                </c:pt>
                <c:pt idx="7848">
                  <c:v>19.129799999999999</c:v>
                </c:pt>
                <c:pt idx="7849">
                  <c:v>6.38788</c:v>
                </c:pt>
                <c:pt idx="7850">
                  <c:v>8.0879999999999992</c:v>
                </c:pt>
                <c:pt idx="7851">
                  <c:v>8.36721</c:v>
                </c:pt>
                <c:pt idx="7852">
                  <c:v>1.6815800000000001</c:v>
                </c:pt>
                <c:pt idx="7853">
                  <c:v>8.7881699999999991</c:v>
                </c:pt>
                <c:pt idx="7854">
                  <c:v>169.8665</c:v>
                </c:pt>
                <c:pt idx="7855">
                  <c:v>188.19560000000001</c:v>
                </c:pt>
                <c:pt idx="7856">
                  <c:v>164.6771</c:v>
                </c:pt>
                <c:pt idx="7857">
                  <c:v>26.939540000000001</c:v>
                </c:pt>
                <c:pt idx="7858">
                  <c:v>0</c:v>
                </c:pt>
                <c:pt idx="7859">
                  <c:v>0</c:v>
                </c:pt>
                <c:pt idx="7860">
                  <c:v>215.62119999999999</c:v>
                </c:pt>
                <c:pt idx="7861">
                  <c:v>129.3331</c:v>
                </c:pt>
                <c:pt idx="7862">
                  <c:v>108.955</c:v>
                </c:pt>
                <c:pt idx="7863">
                  <c:v>200.13839999999999</c:v>
                </c:pt>
                <c:pt idx="7864">
                  <c:v>253.30449999999999</c:v>
                </c:pt>
                <c:pt idx="7865">
                  <c:v>420.51339999999999</c:v>
                </c:pt>
                <c:pt idx="7866">
                  <c:v>250.4161</c:v>
                </c:pt>
                <c:pt idx="7867">
                  <c:v>119.46729999999999</c:v>
                </c:pt>
                <c:pt idx="7868">
                  <c:v>36.540199999999999</c:v>
                </c:pt>
                <c:pt idx="7869">
                  <c:v>23.445540000000001</c:v>
                </c:pt>
                <c:pt idx="7870">
                  <c:v>10.086830000000001</c:v>
                </c:pt>
                <c:pt idx="7871">
                  <c:v>7.4304199999999998</c:v>
                </c:pt>
                <c:pt idx="7872">
                  <c:v>13.997</c:v>
                </c:pt>
                <c:pt idx="7873">
                  <c:v>9.8695000000000004</c:v>
                </c:pt>
                <c:pt idx="7874">
                  <c:v>6.8783300000000001</c:v>
                </c:pt>
                <c:pt idx="7875">
                  <c:v>8.2821700000000007</c:v>
                </c:pt>
                <c:pt idx="7876">
                  <c:v>6.2619999999999996</c:v>
                </c:pt>
                <c:pt idx="7877">
                  <c:v>0</c:v>
                </c:pt>
                <c:pt idx="7878">
                  <c:v>19.773</c:v>
                </c:pt>
                <c:pt idx="7879">
                  <c:v>36.651829999999997</c:v>
                </c:pt>
                <c:pt idx="7880">
                  <c:v>13.17817</c:v>
                </c:pt>
                <c:pt idx="7881">
                  <c:v>2.5361699999999998</c:v>
                </c:pt>
                <c:pt idx="7882">
                  <c:v>15.256500000000001</c:v>
                </c:pt>
                <c:pt idx="7883">
                  <c:v>17.753499999999999</c:v>
                </c:pt>
                <c:pt idx="7884">
                  <c:v>16.105</c:v>
                </c:pt>
                <c:pt idx="7885">
                  <c:v>50.527830000000002</c:v>
                </c:pt>
                <c:pt idx="7886">
                  <c:v>13.34083</c:v>
                </c:pt>
                <c:pt idx="7887">
                  <c:v>38.571330000000003</c:v>
                </c:pt>
                <c:pt idx="7888">
                  <c:v>28.49417</c:v>
                </c:pt>
                <c:pt idx="7889">
                  <c:v>13.46167</c:v>
                </c:pt>
                <c:pt idx="7890">
                  <c:v>33.736669999999997</c:v>
                </c:pt>
                <c:pt idx="7891">
                  <c:v>27.347000000000001</c:v>
                </c:pt>
                <c:pt idx="7892">
                  <c:v>3.0550000000000002</c:v>
                </c:pt>
                <c:pt idx="7893">
                  <c:v>7.4071699999999998</c:v>
                </c:pt>
                <c:pt idx="7894">
                  <c:v>12.8695</c:v>
                </c:pt>
                <c:pt idx="7895">
                  <c:v>3.8161700000000001</c:v>
                </c:pt>
                <c:pt idx="7896">
                  <c:v>14.252800000000001</c:v>
                </c:pt>
                <c:pt idx="7897">
                  <c:v>40.46217</c:v>
                </c:pt>
                <c:pt idx="7898">
                  <c:v>2.5048300000000001</c:v>
                </c:pt>
                <c:pt idx="7899">
                  <c:v>4.4894999999999996</c:v>
                </c:pt>
                <c:pt idx="7900">
                  <c:v>19.368169999999999</c:v>
                </c:pt>
                <c:pt idx="7901">
                  <c:v>106.7557</c:v>
                </c:pt>
                <c:pt idx="7902">
                  <c:v>89.118840000000006</c:v>
                </c:pt>
                <c:pt idx="7903">
                  <c:v>332.95929999999998</c:v>
                </c:pt>
                <c:pt idx="7904">
                  <c:v>135.9932</c:v>
                </c:pt>
                <c:pt idx="7905">
                  <c:v>31.625830000000001</c:v>
                </c:pt>
                <c:pt idx="7906">
                  <c:v>24.987829999999999</c:v>
                </c:pt>
                <c:pt idx="7907">
                  <c:v>50.754669999999997</c:v>
                </c:pt>
                <c:pt idx="7908">
                  <c:v>78.281000000000006</c:v>
                </c:pt>
                <c:pt idx="7909">
                  <c:v>76.836669999999998</c:v>
                </c:pt>
                <c:pt idx="7910">
                  <c:v>73.286670000000001</c:v>
                </c:pt>
                <c:pt idx="7911">
                  <c:v>6.9071999999999996</c:v>
                </c:pt>
                <c:pt idx="7912">
                  <c:v>11.123670000000001</c:v>
                </c:pt>
                <c:pt idx="7913">
                  <c:v>26.043500000000002</c:v>
                </c:pt>
                <c:pt idx="7914">
                  <c:v>128.40530000000001</c:v>
                </c:pt>
                <c:pt idx="7915">
                  <c:v>113.99769999999999</c:v>
                </c:pt>
                <c:pt idx="7916">
                  <c:v>21.68967</c:v>
                </c:pt>
                <c:pt idx="7917">
                  <c:v>31.071829999999999</c:v>
                </c:pt>
                <c:pt idx="7918">
                  <c:v>0</c:v>
                </c:pt>
                <c:pt idx="7919">
                  <c:v>15.80283</c:v>
                </c:pt>
                <c:pt idx="7920">
                  <c:v>4.8545999999999996</c:v>
                </c:pt>
                <c:pt idx="7921">
                  <c:v>7.6553300000000002</c:v>
                </c:pt>
                <c:pt idx="7922">
                  <c:v>8.2821700000000007</c:v>
                </c:pt>
                <c:pt idx="7923">
                  <c:v>7.2333299999999996</c:v>
                </c:pt>
                <c:pt idx="7924">
                  <c:v>5.3871700000000002</c:v>
                </c:pt>
                <c:pt idx="7925">
                  <c:v>67.621499999999997</c:v>
                </c:pt>
                <c:pt idx="7926">
                  <c:v>52.474499999999999</c:v>
                </c:pt>
                <c:pt idx="7927">
                  <c:v>240.96899999999999</c:v>
                </c:pt>
                <c:pt idx="7928">
                  <c:v>114.36369999999999</c:v>
                </c:pt>
                <c:pt idx="7929">
                  <c:v>69.743499999999997</c:v>
                </c:pt>
                <c:pt idx="7930">
                  <c:v>98.326160000000002</c:v>
                </c:pt>
                <c:pt idx="7931">
                  <c:v>19.271000000000001</c:v>
                </c:pt>
                <c:pt idx="7932">
                  <c:v>21.207170000000001</c:v>
                </c:pt>
                <c:pt idx="7933">
                  <c:v>11.08333</c:v>
                </c:pt>
                <c:pt idx="7934">
                  <c:v>12.49517</c:v>
                </c:pt>
                <c:pt idx="7935">
                  <c:v>12.561170000000001</c:v>
                </c:pt>
                <c:pt idx="7936">
                  <c:v>6.4634999999999998</c:v>
                </c:pt>
                <c:pt idx="7937">
                  <c:v>13.506830000000001</c:v>
                </c:pt>
                <c:pt idx="7938">
                  <c:v>16.904330000000002</c:v>
                </c:pt>
                <c:pt idx="7939">
                  <c:v>7.1381699999999997</c:v>
                </c:pt>
                <c:pt idx="7940">
                  <c:v>12.672330000000001</c:v>
                </c:pt>
                <c:pt idx="7941">
                  <c:v>16.245999999999999</c:v>
                </c:pt>
                <c:pt idx="7942">
                  <c:v>15.111499999999999</c:v>
                </c:pt>
                <c:pt idx="7943">
                  <c:v>11.83733</c:v>
                </c:pt>
                <c:pt idx="7944">
                  <c:v>6.8268000000000004</c:v>
                </c:pt>
                <c:pt idx="7945">
                  <c:v>14.852499999999999</c:v>
                </c:pt>
                <c:pt idx="7946">
                  <c:v>21.605499999999999</c:v>
                </c:pt>
                <c:pt idx="7947">
                  <c:v>18.489999999999998</c:v>
                </c:pt>
                <c:pt idx="7948">
                  <c:v>0</c:v>
                </c:pt>
                <c:pt idx="7949">
                  <c:v>7.6646000000000001</c:v>
                </c:pt>
                <c:pt idx="7950">
                  <c:v>5.7294999999999998</c:v>
                </c:pt>
                <c:pt idx="7951">
                  <c:v>2.2574000000000001</c:v>
                </c:pt>
                <c:pt idx="7952">
                  <c:v>5.2934000000000001</c:v>
                </c:pt>
                <c:pt idx="7953">
                  <c:v>6.88483</c:v>
                </c:pt>
                <c:pt idx="7954">
                  <c:v>8.1344999999999992</c:v>
                </c:pt>
                <c:pt idx="7955">
                  <c:v>15.292</c:v>
                </c:pt>
                <c:pt idx="7956">
                  <c:v>1.3138300000000001</c:v>
                </c:pt>
                <c:pt idx="7957">
                  <c:v>7.0904999999999996</c:v>
                </c:pt>
                <c:pt idx="7958">
                  <c:v>4.8856700000000002</c:v>
                </c:pt>
                <c:pt idx="7959">
                  <c:v>150.47880000000001</c:v>
                </c:pt>
                <c:pt idx="7960">
                  <c:v>48.085000000000001</c:v>
                </c:pt>
                <c:pt idx="7961">
                  <c:v>4.8644999999999996</c:v>
                </c:pt>
                <c:pt idx="7962">
                  <c:v>1.9146700000000001</c:v>
                </c:pt>
                <c:pt idx="7963">
                  <c:v>9.0221699999999991</c:v>
                </c:pt>
                <c:pt idx="7964">
                  <c:v>7.11517</c:v>
                </c:pt>
                <c:pt idx="7965">
                  <c:v>6.3831699999999998</c:v>
                </c:pt>
                <c:pt idx="7966">
                  <c:v>9.5548300000000008</c:v>
                </c:pt>
                <c:pt idx="7967">
                  <c:v>0</c:v>
                </c:pt>
                <c:pt idx="7968">
                  <c:v>0</c:v>
                </c:pt>
                <c:pt idx="7969">
                  <c:v>10.22888</c:v>
                </c:pt>
                <c:pt idx="7970">
                  <c:v>12.31508</c:v>
                </c:pt>
                <c:pt idx="7971">
                  <c:v>11.157830000000001</c:v>
                </c:pt>
                <c:pt idx="7972">
                  <c:v>11.69717</c:v>
                </c:pt>
                <c:pt idx="7973">
                  <c:v>14.27162</c:v>
                </c:pt>
                <c:pt idx="7974">
                  <c:v>5.3040000000000003</c:v>
                </c:pt>
                <c:pt idx="7975">
                  <c:v>11.942869999999999</c:v>
                </c:pt>
                <c:pt idx="7976">
                  <c:v>10.73029</c:v>
                </c:pt>
                <c:pt idx="7977">
                  <c:v>7.6524999999999999</c:v>
                </c:pt>
                <c:pt idx="7978">
                  <c:v>0</c:v>
                </c:pt>
                <c:pt idx="7979">
                  <c:v>10.50733</c:v>
                </c:pt>
                <c:pt idx="7980">
                  <c:v>5.4587500000000002</c:v>
                </c:pt>
                <c:pt idx="7981">
                  <c:v>1.60046</c:v>
                </c:pt>
                <c:pt idx="7982">
                  <c:v>4.38992</c:v>
                </c:pt>
                <c:pt idx="7983">
                  <c:v>16.028079999999999</c:v>
                </c:pt>
                <c:pt idx="7984">
                  <c:v>8.7861700000000003</c:v>
                </c:pt>
                <c:pt idx="7985">
                  <c:v>5.4504200000000003</c:v>
                </c:pt>
                <c:pt idx="7986">
                  <c:v>4.6094999999999997</c:v>
                </c:pt>
                <c:pt idx="7987">
                  <c:v>2.2501699999999998</c:v>
                </c:pt>
                <c:pt idx="7988">
                  <c:v>4.3526300000000004</c:v>
                </c:pt>
                <c:pt idx="7989">
                  <c:v>8.6920800000000007</c:v>
                </c:pt>
                <c:pt idx="7990">
                  <c:v>5.9229599999999998</c:v>
                </c:pt>
                <c:pt idx="7991">
                  <c:v>4.04758</c:v>
                </c:pt>
                <c:pt idx="7992">
                  <c:v>6.9606500000000002</c:v>
                </c:pt>
                <c:pt idx="7993">
                  <c:v>4.8240699999999999</c:v>
                </c:pt>
                <c:pt idx="7994">
                  <c:v>4.6700799999999996</c:v>
                </c:pt>
                <c:pt idx="7995">
                  <c:v>4.8252100000000002</c:v>
                </c:pt>
                <c:pt idx="7996">
                  <c:v>0</c:v>
                </c:pt>
                <c:pt idx="7997">
                  <c:v>4.1140400000000001</c:v>
                </c:pt>
                <c:pt idx="7998">
                  <c:v>0.53246000000000004</c:v>
                </c:pt>
                <c:pt idx="7999">
                  <c:v>0</c:v>
                </c:pt>
                <c:pt idx="8000">
                  <c:v>0</c:v>
                </c:pt>
                <c:pt idx="8001">
                  <c:v>6.2999599999999996</c:v>
                </c:pt>
                <c:pt idx="8002">
                  <c:v>2.9610799999999999</c:v>
                </c:pt>
                <c:pt idx="8003">
                  <c:v>7.9270399999999999</c:v>
                </c:pt>
                <c:pt idx="8004">
                  <c:v>0</c:v>
                </c:pt>
                <c:pt idx="8005">
                  <c:v>7.3484600000000002</c:v>
                </c:pt>
                <c:pt idx="8006">
                  <c:v>7.7292100000000001</c:v>
                </c:pt>
                <c:pt idx="8007">
                  <c:v>5.9468300000000003</c:v>
                </c:pt>
                <c:pt idx="8008">
                  <c:v>2.1846299999999998</c:v>
                </c:pt>
                <c:pt idx="8009">
                  <c:v>0</c:v>
                </c:pt>
                <c:pt idx="8010">
                  <c:v>2.6881300000000001</c:v>
                </c:pt>
                <c:pt idx="8011">
                  <c:v>8.8795400000000004</c:v>
                </c:pt>
                <c:pt idx="8012">
                  <c:v>21.200369999999999</c:v>
                </c:pt>
                <c:pt idx="8013">
                  <c:v>0.23263</c:v>
                </c:pt>
                <c:pt idx="8014">
                  <c:v>17.7575</c:v>
                </c:pt>
                <c:pt idx="8015">
                  <c:v>0</c:v>
                </c:pt>
                <c:pt idx="8016">
                  <c:v>0</c:v>
                </c:pt>
                <c:pt idx="8017">
                  <c:v>22.462540000000001</c:v>
                </c:pt>
                <c:pt idx="8018">
                  <c:v>9.2947100000000002</c:v>
                </c:pt>
                <c:pt idx="8019">
                  <c:v>0</c:v>
                </c:pt>
                <c:pt idx="8020">
                  <c:v>15.31404</c:v>
                </c:pt>
                <c:pt idx="8021">
                  <c:v>33.52617</c:v>
                </c:pt>
                <c:pt idx="8022">
                  <c:v>10.28654</c:v>
                </c:pt>
                <c:pt idx="8023">
                  <c:v>9.1147100000000005</c:v>
                </c:pt>
                <c:pt idx="8024">
                  <c:v>4.8501300000000001</c:v>
                </c:pt>
                <c:pt idx="8025">
                  <c:v>3.1681300000000001</c:v>
                </c:pt>
                <c:pt idx="8026">
                  <c:v>18.666920000000001</c:v>
                </c:pt>
                <c:pt idx="8027">
                  <c:v>14.611789999999999</c:v>
                </c:pt>
                <c:pt idx="8028">
                  <c:v>0</c:v>
                </c:pt>
                <c:pt idx="8029">
                  <c:v>16.94829</c:v>
                </c:pt>
                <c:pt idx="8030">
                  <c:v>22.04879</c:v>
                </c:pt>
                <c:pt idx="8031">
                  <c:v>35.57208</c:v>
                </c:pt>
                <c:pt idx="8032">
                  <c:v>54.561669999999999</c:v>
                </c:pt>
                <c:pt idx="8033">
                  <c:v>24.677330000000001</c:v>
                </c:pt>
                <c:pt idx="8034">
                  <c:v>2.6692100000000001</c:v>
                </c:pt>
                <c:pt idx="8035">
                  <c:v>1.1911700000000001</c:v>
                </c:pt>
                <c:pt idx="8036">
                  <c:v>5.9008799999999999</c:v>
                </c:pt>
                <c:pt idx="8037">
                  <c:v>24.46808</c:v>
                </c:pt>
                <c:pt idx="8038">
                  <c:v>0</c:v>
                </c:pt>
                <c:pt idx="8039">
                  <c:v>10.43538</c:v>
                </c:pt>
                <c:pt idx="8040">
                  <c:v>7.3894599999999997</c:v>
                </c:pt>
                <c:pt idx="8041">
                  <c:v>8.6420600000000007</c:v>
                </c:pt>
                <c:pt idx="8042">
                  <c:v>12.019170000000001</c:v>
                </c:pt>
                <c:pt idx="8043">
                  <c:v>44.905279999999998</c:v>
                </c:pt>
                <c:pt idx="8044">
                  <c:v>3.6093299999999999</c:v>
                </c:pt>
                <c:pt idx="8045">
                  <c:v>19.919170000000001</c:v>
                </c:pt>
                <c:pt idx="8046">
                  <c:v>0</c:v>
                </c:pt>
                <c:pt idx="8047">
                  <c:v>9.9295600000000004</c:v>
                </c:pt>
                <c:pt idx="8048">
                  <c:v>6.3041099999999997</c:v>
                </c:pt>
                <c:pt idx="8049">
                  <c:v>6.343</c:v>
                </c:pt>
                <c:pt idx="8050">
                  <c:v>19.989000000000001</c:v>
                </c:pt>
                <c:pt idx="8051">
                  <c:v>48.922669999999997</c:v>
                </c:pt>
                <c:pt idx="8052">
                  <c:v>45.930889999999998</c:v>
                </c:pt>
                <c:pt idx="8053">
                  <c:v>23.74878</c:v>
                </c:pt>
                <c:pt idx="8054">
                  <c:v>22.671720000000001</c:v>
                </c:pt>
                <c:pt idx="8055">
                  <c:v>13.232609999999999</c:v>
                </c:pt>
                <c:pt idx="8056">
                  <c:v>22.57667</c:v>
                </c:pt>
                <c:pt idx="8057">
                  <c:v>17.86317</c:v>
                </c:pt>
                <c:pt idx="8058">
                  <c:v>13.740780000000001</c:v>
                </c:pt>
                <c:pt idx="8059">
                  <c:v>8.7381700000000002</c:v>
                </c:pt>
                <c:pt idx="8060">
                  <c:v>15.841049999999999</c:v>
                </c:pt>
                <c:pt idx="8061">
                  <c:v>2.7821099999999999</c:v>
                </c:pt>
                <c:pt idx="8062">
                  <c:v>11.46045</c:v>
                </c:pt>
                <c:pt idx="8063">
                  <c:v>4.7264999999999997</c:v>
                </c:pt>
                <c:pt idx="8064">
                  <c:v>0</c:v>
                </c:pt>
                <c:pt idx="8065">
                  <c:v>5.1143299999999998</c:v>
                </c:pt>
                <c:pt idx="8066">
                  <c:v>5.2134200000000002</c:v>
                </c:pt>
                <c:pt idx="8067">
                  <c:v>3.46217</c:v>
                </c:pt>
                <c:pt idx="8068">
                  <c:v>13.84708</c:v>
                </c:pt>
                <c:pt idx="8069">
                  <c:v>0.12667</c:v>
                </c:pt>
                <c:pt idx="8070">
                  <c:v>8.9971700000000006</c:v>
                </c:pt>
                <c:pt idx="8071">
                  <c:v>2.14567</c:v>
                </c:pt>
                <c:pt idx="8072">
                  <c:v>3.9304999999999999</c:v>
                </c:pt>
                <c:pt idx="8073">
                  <c:v>6.8029200000000003</c:v>
                </c:pt>
                <c:pt idx="8074">
                  <c:v>15.06725</c:v>
                </c:pt>
                <c:pt idx="8075">
                  <c:v>43.16375</c:v>
                </c:pt>
                <c:pt idx="8076">
                  <c:v>59.310670000000002</c:v>
                </c:pt>
                <c:pt idx="8077">
                  <c:v>29.772580000000001</c:v>
                </c:pt>
                <c:pt idx="8078">
                  <c:v>44.53875</c:v>
                </c:pt>
                <c:pt idx="8079">
                  <c:v>6.7906700000000004</c:v>
                </c:pt>
                <c:pt idx="8080">
                  <c:v>29.077670000000001</c:v>
                </c:pt>
                <c:pt idx="8081">
                  <c:v>64.086500000000001</c:v>
                </c:pt>
                <c:pt idx="8082">
                  <c:v>37.606749999999998</c:v>
                </c:pt>
                <c:pt idx="8083">
                  <c:v>21.399170000000002</c:v>
                </c:pt>
                <c:pt idx="8084">
                  <c:v>15.701750000000001</c:v>
                </c:pt>
                <c:pt idx="8085">
                  <c:v>14.97017</c:v>
                </c:pt>
                <c:pt idx="8086">
                  <c:v>6.2382499999999999</c:v>
                </c:pt>
                <c:pt idx="8087">
                  <c:v>9.7215000000000007</c:v>
                </c:pt>
                <c:pt idx="8088">
                  <c:v>9.4915000000000003</c:v>
                </c:pt>
                <c:pt idx="8089">
                  <c:v>0.54357999999999995</c:v>
                </c:pt>
                <c:pt idx="8090">
                  <c:v>10.52158</c:v>
                </c:pt>
                <c:pt idx="8091">
                  <c:v>5.7811700000000004</c:v>
                </c:pt>
                <c:pt idx="8092">
                  <c:v>5.4220800000000002</c:v>
                </c:pt>
                <c:pt idx="8093">
                  <c:v>1.56917</c:v>
                </c:pt>
                <c:pt idx="8094">
                  <c:v>24.0245</c:v>
                </c:pt>
                <c:pt idx="8095">
                  <c:v>10.396330000000001</c:v>
                </c:pt>
                <c:pt idx="8096">
                  <c:v>3.1187</c:v>
                </c:pt>
                <c:pt idx="8097">
                  <c:v>30.012250000000002</c:v>
                </c:pt>
                <c:pt idx="8098">
                  <c:v>30.763500000000001</c:v>
                </c:pt>
                <c:pt idx="8099">
                  <c:v>36.991999999999997</c:v>
                </c:pt>
                <c:pt idx="8100">
                  <c:v>40.455579999999998</c:v>
                </c:pt>
                <c:pt idx="8101">
                  <c:v>71.023499999999999</c:v>
                </c:pt>
                <c:pt idx="8102">
                  <c:v>39.508420000000001</c:v>
                </c:pt>
                <c:pt idx="8103">
                  <c:v>69.345089999999999</c:v>
                </c:pt>
                <c:pt idx="8104">
                  <c:v>89.934420000000003</c:v>
                </c:pt>
                <c:pt idx="8105">
                  <c:v>210.5908</c:v>
                </c:pt>
                <c:pt idx="8106">
                  <c:v>88.671250000000001</c:v>
                </c:pt>
                <c:pt idx="8107">
                  <c:v>23.102329999999998</c:v>
                </c:pt>
                <c:pt idx="8108">
                  <c:v>86.493250000000003</c:v>
                </c:pt>
                <c:pt idx="8109">
                  <c:v>50.295920000000002</c:v>
                </c:pt>
                <c:pt idx="8110">
                  <c:v>18.749829999999999</c:v>
                </c:pt>
                <c:pt idx="8111">
                  <c:v>19.402249999999999</c:v>
                </c:pt>
                <c:pt idx="8112">
                  <c:v>29.817399999999999</c:v>
                </c:pt>
                <c:pt idx="8113">
                  <c:v>2.0577200000000002</c:v>
                </c:pt>
                <c:pt idx="8114">
                  <c:v>8.2042800000000007</c:v>
                </c:pt>
                <c:pt idx="8115">
                  <c:v>6.7649999999999997</c:v>
                </c:pt>
                <c:pt idx="8116">
                  <c:v>12.108779999999999</c:v>
                </c:pt>
                <c:pt idx="8117">
                  <c:v>7.6651100000000003</c:v>
                </c:pt>
                <c:pt idx="8118">
                  <c:v>9.6769999999999996</c:v>
                </c:pt>
                <c:pt idx="8119">
                  <c:v>5.2892799999999998</c:v>
                </c:pt>
                <c:pt idx="8120">
                  <c:v>5.3204500000000001</c:v>
                </c:pt>
                <c:pt idx="8121">
                  <c:v>9.5302799999999994</c:v>
                </c:pt>
                <c:pt idx="8122">
                  <c:v>2.8430599999999999</c:v>
                </c:pt>
                <c:pt idx="8123">
                  <c:v>13.60411</c:v>
                </c:pt>
                <c:pt idx="8124">
                  <c:v>12.82517</c:v>
                </c:pt>
                <c:pt idx="8125">
                  <c:v>16.901450000000001</c:v>
                </c:pt>
                <c:pt idx="8126">
                  <c:v>13.1275</c:v>
                </c:pt>
                <c:pt idx="8127">
                  <c:v>2.72234</c:v>
                </c:pt>
                <c:pt idx="8128">
                  <c:v>9.3798399999999997</c:v>
                </c:pt>
                <c:pt idx="8129">
                  <c:v>10.735799999999999</c:v>
                </c:pt>
                <c:pt idx="8130">
                  <c:v>11.383279999999999</c:v>
                </c:pt>
                <c:pt idx="8131">
                  <c:v>11.167719999999999</c:v>
                </c:pt>
                <c:pt idx="8132">
                  <c:v>0</c:v>
                </c:pt>
                <c:pt idx="8133">
                  <c:v>0</c:v>
                </c:pt>
                <c:pt idx="8134">
                  <c:v>63.506889999999999</c:v>
                </c:pt>
                <c:pt idx="8135">
                  <c:v>10.717560000000001</c:v>
                </c:pt>
                <c:pt idx="8136">
                  <c:v>4.8736499999999996</c:v>
                </c:pt>
                <c:pt idx="8137">
                  <c:v>5.22783</c:v>
                </c:pt>
                <c:pt idx="8138">
                  <c:v>0</c:v>
                </c:pt>
                <c:pt idx="8139">
                  <c:v>2.8376700000000001</c:v>
                </c:pt>
                <c:pt idx="8140">
                  <c:v>4.6844599999999996</c:v>
                </c:pt>
                <c:pt idx="8141">
                  <c:v>26.444210000000002</c:v>
                </c:pt>
                <c:pt idx="8142">
                  <c:v>8.8645399999999999</c:v>
                </c:pt>
                <c:pt idx="8143">
                  <c:v>6.6141300000000003</c:v>
                </c:pt>
                <c:pt idx="8144">
                  <c:v>0</c:v>
                </c:pt>
                <c:pt idx="8145">
                  <c:v>6.2512499999999998</c:v>
                </c:pt>
                <c:pt idx="8146">
                  <c:v>8.2010400000000008</c:v>
                </c:pt>
                <c:pt idx="8147">
                  <c:v>9.0466700000000007</c:v>
                </c:pt>
                <c:pt idx="8148">
                  <c:v>2.4374600000000002</c:v>
                </c:pt>
                <c:pt idx="8149">
                  <c:v>10.2195</c:v>
                </c:pt>
                <c:pt idx="8150">
                  <c:v>10.073169999999999</c:v>
                </c:pt>
                <c:pt idx="8151">
                  <c:v>15.574579999999999</c:v>
                </c:pt>
                <c:pt idx="8152">
                  <c:v>4.7133799999999999</c:v>
                </c:pt>
                <c:pt idx="8153">
                  <c:v>1.97421</c:v>
                </c:pt>
                <c:pt idx="8154">
                  <c:v>9.3562100000000008</c:v>
                </c:pt>
                <c:pt idx="8155">
                  <c:v>3.1159599999999998</c:v>
                </c:pt>
                <c:pt idx="8156">
                  <c:v>4.54908</c:v>
                </c:pt>
                <c:pt idx="8157">
                  <c:v>1.2797099999999999</c:v>
                </c:pt>
                <c:pt idx="8158">
                  <c:v>5.1377100000000002</c:v>
                </c:pt>
                <c:pt idx="8159">
                  <c:v>0.55266999999999999</c:v>
                </c:pt>
                <c:pt idx="8160">
                  <c:v>8.8650000000000002</c:v>
                </c:pt>
                <c:pt idx="8161">
                  <c:v>0</c:v>
                </c:pt>
                <c:pt idx="8162">
                  <c:v>16.60135</c:v>
                </c:pt>
                <c:pt idx="8163">
                  <c:v>0</c:v>
                </c:pt>
                <c:pt idx="8164">
                  <c:v>6.1483299999999996</c:v>
                </c:pt>
                <c:pt idx="8165">
                  <c:v>4.3215399999999997</c:v>
                </c:pt>
                <c:pt idx="8166">
                  <c:v>5.0348300000000004</c:v>
                </c:pt>
                <c:pt idx="8167">
                  <c:v>7.2996299999999996</c:v>
                </c:pt>
                <c:pt idx="8168">
                  <c:v>0</c:v>
                </c:pt>
                <c:pt idx="8169">
                  <c:v>0</c:v>
                </c:pt>
                <c:pt idx="8170">
                  <c:v>7.2455800000000004</c:v>
                </c:pt>
                <c:pt idx="8171">
                  <c:v>34.84554</c:v>
                </c:pt>
                <c:pt idx="8172">
                  <c:v>36.333069999999999</c:v>
                </c:pt>
                <c:pt idx="8173">
                  <c:v>37.551879999999997</c:v>
                </c:pt>
                <c:pt idx="8174">
                  <c:v>34.640909999999998</c:v>
                </c:pt>
                <c:pt idx="8175">
                  <c:v>31.061579999999999</c:v>
                </c:pt>
                <c:pt idx="8176">
                  <c:v>54.87471</c:v>
                </c:pt>
                <c:pt idx="8177">
                  <c:v>41.81588</c:v>
                </c:pt>
                <c:pt idx="8178">
                  <c:v>13.62825</c:v>
                </c:pt>
                <c:pt idx="8179">
                  <c:v>17.21508</c:v>
                </c:pt>
                <c:pt idx="8180">
                  <c:v>17.018709999999999</c:v>
                </c:pt>
                <c:pt idx="8181">
                  <c:v>1.50383</c:v>
                </c:pt>
                <c:pt idx="8182">
                  <c:v>6.12392</c:v>
                </c:pt>
                <c:pt idx="8183">
                  <c:v>12.692</c:v>
                </c:pt>
                <c:pt idx="8184">
                  <c:v>16.19895</c:v>
                </c:pt>
                <c:pt idx="8185">
                  <c:v>6.0744199999999999</c:v>
                </c:pt>
                <c:pt idx="8186">
                  <c:v>6.49383</c:v>
                </c:pt>
                <c:pt idx="8187">
                  <c:v>5.2069200000000002</c:v>
                </c:pt>
                <c:pt idx="8188">
                  <c:v>4.2882899999999999</c:v>
                </c:pt>
                <c:pt idx="8189">
                  <c:v>3.9798800000000001</c:v>
                </c:pt>
                <c:pt idx="8190">
                  <c:v>6.5895400000000004</c:v>
                </c:pt>
                <c:pt idx="8191">
                  <c:v>5.06433</c:v>
                </c:pt>
                <c:pt idx="8192">
                  <c:v>7.5168799999999996</c:v>
                </c:pt>
                <c:pt idx="8193">
                  <c:v>8.5495000000000001</c:v>
                </c:pt>
                <c:pt idx="8194">
                  <c:v>69.401120000000006</c:v>
                </c:pt>
                <c:pt idx="8195">
                  <c:v>36.534669999999998</c:v>
                </c:pt>
                <c:pt idx="8196">
                  <c:v>33.587249999999997</c:v>
                </c:pt>
                <c:pt idx="8197">
                  <c:v>59.321170000000002</c:v>
                </c:pt>
                <c:pt idx="8198">
                  <c:v>67.747749999999996</c:v>
                </c:pt>
                <c:pt idx="8199">
                  <c:v>40.608669999999996</c:v>
                </c:pt>
                <c:pt idx="8200">
                  <c:v>40.779620000000001</c:v>
                </c:pt>
                <c:pt idx="8201">
                  <c:v>26.670539999999999</c:v>
                </c:pt>
                <c:pt idx="8202">
                  <c:v>37.209000000000003</c:v>
                </c:pt>
                <c:pt idx="8203">
                  <c:v>116.50879999999999</c:v>
                </c:pt>
                <c:pt idx="8204">
                  <c:v>14.34221</c:v>
                </c:pt>
                <c:pt idx="8205">
                  <c:v>11.12083</c:v>
                </c:pt>
                <c:pt idx="8206">
                  <c:v>11.10087</c:v>
                </c:pt>
                <c:pt idx="8207">
                  <c:v>1.3115399999999999</c:v>
                </c:pt>
                <c:pt idx="8208">
                  <c:v>9.9724000000000004</c:v>
                </c:pt>
                <c:pt idx="8209">
                  <c:v>9.9778300000000009</c:v>
                </c:pt>
                <c:pt idx="8210">
                  <c:v>0</c:v>
                </c:pt>
                <c:pt idx="8211">
                  <c:v>8.4471699999999998</c:v>
                </c:pt>
                <c:pt idx="8212">
                  <c:v>20.3445</c:v>
                </c:pt>
                <c:pt idx="8213">
                  <c:v>13.21733</c:v>
                </c:pt>
                <c:pt idx="8214">
                  <c:v>67.536500000000004</c:v>
                </c:pt>
                <c:pt idx="8215">
                  <c:v>92.220500000000001</c:v>
                </c:pt>
                <c:pt idx="8216">
                  <c:v>41.89367</c:v>
                </c:pt>
                <c:pt idx="8217">
                  <c:v>53.809170000000002</c:v>
                </c:pt>
                <c:pt idx="8218">
                  <c:v>26.555669999999999</c:v>
                </c:pt>
                <c:pt idx="8219">
                  <c:v>78.653170000000003</c:v>
                </c:pt>
                <c:pt idx="8220">
                  <c:v>77.829669999999993</c:v>
                </c:pt>
                <c:pt idx="8221">
                  <c:v>61.307830000000003</c:v>
                </c:pt>
                <c:pt idx="8222">
                  <c:v>89.304000000000002</c:v>
                </c:pt>
                <c:pt idx="8223">
                  <c:v>101.0098</c:v>
                </c:pt>
                <c:pt idx="8224">
                  <c:v>76.290000000000006</c:v>
                </c:pt>
                <c:pt idx="8225">
                  <c:v>146.87029999999999</c:v>
                </c:pt>
                <c:pt idx="8226">
                  <c:v>64.616669999999999</c:v>
                </c:pt>
                <c:pt idx="8227">
                  <c:v>25.796669999999999</c:v>
                </c:pt>
                <c:pt idx="8228">
                  <c:v>15.71833</c:v>
                </c:pt>
                <c:pt idx="8229">
                  <c:v>20.98283</c:v>
                </c:pt>
                <c:pt idx="8230">
                  <c:v>10.777670000000001</c:v>
                </c:pt>
                <c:pt idx="8231">
                  <c:v>9.7453299999999992</c:v>
                </c:pt>
                <c:pt idx="8232">
                  <c:v>4.4523999999999999</c:v>
                </c:pt>
                <c:pt idx="8233">
                  <c:v>4.0069999999999997</c:v>
                </c:pt>
                <c:pt idx="8234">
                  <c:v>2.8621699999999999</c:v>
                </c:pt>
                <c:pt idx="8235">
                  <c:v>2.8366699999999998</c:v>
                </c:pt>
                <c:pt idx="8236">
                  <c:v>22.567830000000001</c:v>
                </c:pt>
                <c:pt idx="8237">
                  <c:v>26.053999999999998</c:v>
                </c:pt>
                <c:pt idx="8238">
                  <c:v>24.18967</c:v>
                </c:pt>
                <c:pt idx="8239">
                  <c:v>57.671169999999996</c:v>
                </c:pt>
                <c:pt idx="8240">
                  <c:v>9.7378300000000007</c:v>
                </c:pt>
                <c:pt idx="8241">
                  <c:v>1.2715000000000001</c:v>
                </c:pt>
                <c:pt idx="8242">
                  <c:v>1.66933</c:v>
                </c:pt>
                <c:pt idx="8243">
                  <c:v>19.905000000000001</c:v>
                </c:pt>
                <c:pt idx="8244">
                  <c:v>15.40583</c:v>
                </c:pt>
                <c:pt idx="8245">
                  <c:v>22.987829999999999</c:v>
                </c:pt>
                <c:pt idx="8246">
                  <c:v>58.923169999999999</c:v>
                </c:pt>
                <c:pt idx="8247">
                  <c:v>18.373169999999998</c:v>
                </c:pt>
                <c:pt idx="8248">
                  <c:v>96.682169999999999</c:v>
                </c:pt>
                <c:pt idx="8249">
                  <c:v>248.34030000000001</c:v>
                </c:pt>
                <c:pt idx="8250">
                  <c:v>68.514499999999998</c:v>
                </c:pt>
                <c:pt idx="8251">
                  <c:v>47.438499999999998</c:v>
                </c:pt>
                <c:pt idx="8252">
                  <c:v>43.600499999999997</c:v>
                </c:pt>
                <c:pt idx="8253">
                  <c:v>23.24267</c:v>
                </c:pt>
                <c:pt idx="8254">
                  <c:v>10.51483</c:v>
                </c:pt>
                <c:pt idx="8255">
                  <c:v>15.818669999999999</c:v>
                </c:pt>
                <c:pt idx="8256">
                  <c:v>14.766999999999999</c:v>
                </c:pt>
                <c:pt idx="8257">
                  <c:v>12.988670000000001</c:v>
                </c:pt>
                <c:pt idx="8258">
                  <c:v>9.2309999999999999</c:v>
                </c:pt>
                <c:pt idx="8259">
                  <c:v>18.63767</c:v>
                </c:pt>
                <c:pt idx="8260">
                  <c:v>13.563330000000001</c:v>
                </c:pt>
                <c:pt idx="8261">
                  <c:v>12.32733</c:v>
                </c:pt>
                <c:pt idx="8262">
                  <c:v>33.914999999999999</c:v>
                </c:pt>
                <c:pt idx="8263">
                  <c:v>19.51183</c:v>
                </c:pt>
                <c:pt idx="8264">
                  <c:v>21.792000000000002</c:v>
                </c:pt>
                <c:pt idx="8265">
                  <c:v>36.50817</c:v>
                </c:pt>
                <c:pt idx="8266">
                  <c:v>25.518170000000001</c:v>
                </c:pt>
                <c:pt idx="8267">
                  <c:v>12.186170000000001</c:v>
                </c:pt>
                <c:pt idx="8268">
                  <c:v>21.918669999999999</c:v>
                </c:pt>
                <c:pt idx="8269">
                  <c:v>15.61783</c:v>
                </c:pt>
                <c:pt idx="8270">
                  <c:v>1.4910000000000001</c:v>
                </c:pt>
                <c:pt idx="8271">
                  <c:v>14.600669999999999</c:v>
                </c:pt>
                <c:pt idx="8272">
                  <c:v>11.84967</c:v>
                </c:pt>
                <c:pt idx="8273">
                  <c:v>10.64983</c:v>
                </c:pt>
                <c:pt idx="8274">
                  <c:v>7.2921699999999996</c:v>
                </c:pt>
                <c:pt idx="8275">
                  <c:v>16.705670000000001</c:v>
                </c:pt>
                <c:pt idx="8276">
                  <c:v>11.756500000000001</c:v>
                </c:pt>
                <c:pt idx="8277">
                  <c:v>7.1258299999999997</c:v>
                </c:pt>
                <c:pt idx="8278">
                  <c:v>6.0518299999999998</c:v>
                </c:pt>
                <c:pt idx="8279">
                  <c:v>7.7916699999999999</c:v>
                </c:pt>
                <c:pt idx="8280">
                  <c:v>15.3658</c:v>
                </c:pt>
                <c:pt idx="8281">
                  <c:v>7.3893300000000002</c:v>
                </c:pt>
                <c:pt idx="8282">
                  <c:v>6.6174999999999997</c:v>
                </c:pt>
                <c:pt idx="8283">
                  <c:v>12.597</c:v>
                </c:pt>
                <c:pt idx="8284">
                  <c:v>6.1751699999999996</c:v>
                </c:pt>
                <c:pt idx="8285">
                  <c:v>6.5819999999999999</c:v>
                </c:pt>
                <c:pt idx="8286">
                  <c:v>3.9806699999999999</c:v>
                </c:pt>
                <c:pt idx="8287">
                  <c:v>6.5155000000000003</c:v>
                </c:pt>
                <c:pt idx="8288">
                  <c:v>0.2356</c:v>
                </c:pt>
                <c:pt idx="8289">
                  <c:v>1.2143299999999999</c:v>
                </c:pt>
                <c:pt idx="8290">
                  <c:v>5.35</c:v>
                </c:pt>
                <c:pt idx="8291">
                  <c:v>1.54067</c:v>
                </c:pt>
                <c:pt idx="8292">
                  <c:v>0</c:v>
                </c:pt>
                <c:pt idx="8293">
                  <c:v>5.5505000000000004</c:v>
                </c:pt>
                <c:pt idx="8294">
                  <c:v>2.7498300000000002</c:v>
                </c:pt>
                <c:pt idx="8295">
                  <c:v>5.6946700000000003</c:v>
                </c:pt>
                <c:pt idx="8296">
                  <c:v>0</c:v>
                </c:pt>
                <c:pt idx="8297">
                  <c:v>3.1903299999999999</c:v>
                </c:pt>
                <c:pt idx="8298">
                  <c:v>1.78383</c:v>
                </c:pt>
                <c:pt idx="8299">
                  <c:v>1.855</c:v>
                </c:pt>
                <c:pt idx="8300">
                  <c:v>0.41682999999999998</c:v>
                </c:pt>
                <c:pt idx="8301">
                  <c:v>7.0975000000000001</c:v>
                </c:pt>
                <c:pt idx="8302">
                  <c:v>5.8858300000000003</c:v>
                </c:pt>
                <c:pt idx="8303">
                  <c:v>6.8961699999999997</c:v>
                </c:pt>
                <c:pt idx="8304">
                  <c:v>0</c:v>
                </c:pt>
                <c:pt idx="8305">
                  <c:v>3.3827099999999999</c:v>
                </c:pt>
                <c:pt idx="8306">
                  <c:v>10.840870000000001</c:v>
                </c:pt>
                <c:pt idx="8307">
                  <c:v>7.7515799999999997</c:v>
                </c:pt>
                <c:pt idx="8308">
                  <c:v>1.7008300000000001</c:v>
                </c:pt>
                <c:pt idx="8309">
                  <c:v>1.4675</c:v>
                </c:pt>
                <c:pt idx="8310">
                  <c:v>7.60846</c:v>
                </c:pt>
                <c:pt idx="8311">
                  <c:v>0.14408000000000001</c:v>
                </c:pt>
                <c:pt idx="8312">
                  <c:v>0</c:v>
                </c:pt>
                <c:pt idx="8313">
                  <c:v>0</c:v>
                </c:pt>
                <c:pt idx="8314">
                  <c:v>6.6754600000000002</c:v>
                </c:pt>
                <c:pt idx="8315">
                  <c:v>10.99821</c:v>
                </c:pt>
                <c:pt idx="8316">
                  <c:v>6.9512900000000002</c:v>
                </c:pt>
                <c:pt idx="8317">
                  <c:v>0</c:v>
                </c:pt>
                <c:pt idx="8318">
                  <c:v>0.63512999999999997</c:v>
                </c:pt>
                <c:pt idx="8319">
                  <c:v>0</c:v>
                </c:pt>
                <c:pt idx="8320">
                  <c:v>0</c:v>
                </c:pt>
                <c:pt idx="8321">
                  <c:v>7.8777900000000001</c:v>
                </c:pt>
                <c:pt idx="8322">
                  <c:v>1.6572499999999999</c:v>
                </c:pt>
                <c:pt idx="8323">
                  <c:v>1.9299200000000001</c:v>
                </c:pt>
                <c:pt idx="8324">
                  <c:v>0</c:v>
                </c:pt>
                <c:pt idx="8325">
                  <c:v>3.80863</c:v>
                </c:pt>
                <c:pt idx="8326">
                  <c:v>0.33800000000000002</c:v>
                </c:pt>
                <c:pt idx="8327">
                  <c:v>1.5874600000000001</c:v>
                </c:pt>
                <c:pt idx="8328">
                  <c:v>7.2672499999999998</c:v>
                </c:pt>
                <c:pt idx="8329">
                  <c:v>0</c:v>
                </c:pt>
                <c:pt idx="8330">
                  <c:v>3.8104200000000001</c:v>
                </c:pt>
                <c:pt idx="8331">
                  <c:v>0</c:v>
                </c:pt>
                <c:pt idx="8332">
                  <c:v>5.8520799999999999</c:v>
                </c:pt>
                <c:pt idx="8333">
                  <c:v>6.9197499999999996</c:v>
                </c:pt>
                <c:pt idx="8334">
                  <c:v>2.2637499999999999</c:v>
                </c:pt>
                <c:pt idx="8335">
                  <c:v>0.38517000000000001</c:v>
                </c:pt>
                <c:pt idx="8336">
                  <c:v>0.58613000000000004</c:v>
                </c:pt>
                <c:pt idx="8337">
                  <c:v>2.7797499999999999</c:v>
                </c:pt>
                <c:pt idx="8338">
                  <c:v>0.86741999999999997</c:v>
                </c:pt>
                <c:pt idx="8339">
                  <c:v>20.923249999999999</c:v>
                </c:pt>
                <c:pt idx="8340">
                  <c:v>23.717210000000001</c:v>
                </c:pt>
                <c:pt idx="8341">
                  <c:v>11.305580000000001</c:v>
                </c:pt>
                <c:pt idx="8342">
                  <c:v>18.708960000000001</c:v>
                </c:pt>
                <c:pt idx="8343">
                  <c:v>22.690619999999999</c:v>
                </c:pt>
                <c:pt idx="8344">
                  <c:v>29.688880000000001</c:v>
                </c:pt>
                <c:pt idx="8345">
                  <c:v>6.81271</c:v>
                </c:pt>
                <c:pt idx="8346">
                  <c:v>9.9260800000000007</c:v>
                </c:pt>
                <c:pt idx="8347">
                  <c:v>5.8142100000000001</c:v>
                </c:pt>
                <c:pt idx="8348">
                  <c:v>8.6270399999999992</c:v>
                </c:pt>
                <c:pt idx="8349">
                  <c:v>0.56699999999999995</c:v>
                </c:pt>
                <c:pt idx="8350">
                  <c:v>0</c:v>
                </c:pt>
                <c:pt idx="8351">
                  <c:v>5.0705</c:v>
                </c:pt>
                <c:pt idx="8352">
                  <c:v>0</c:v>
                </c:pt>
                <c:pt idx="8353">
                  <c:v>6.1899600000000001</c:v>
                </c:pt>
                <c:pt idx="8354">
                  <c:v>7.66404</c:v>
                </c:pt>
                <c:pt idx="8355">
                  <c:v>14.33254</c:v>
                </c:pt>
                <c:pt idx="8356">
                  <c:v>6.7725</c:v>
                </c:pt>
                <c:pt idx="8357">
                  <c:v>6.2951699999999997</c:v>
                </c:pt>
                <c:pt idx="8358">
                  <c:v>9.0647500000000001</c:v>
                </c:pt>
                <c:pt idx="8359">
                  <c:v>9.6149199999999997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29.327169999999999</c:v>
                </c:pt>
                <c:pt idx="8367">
                  <c:v>25.692329999999998</c:v>
                </c:pt>
                <c:pt idx="8368">
                  <c:v>18.580169999999999</c:v>
                </c:pt>
                <c:pt idx="8369">
                  <c:v>19.265830000000001</c:v>
                </c:pt>
                <c:pt idx="8370">
                  <c:v>10.44767</c:v>
                </c:pt>
                <c:pt idx="8371">
                  <c:v>8.7853300000000001</c:v>
                </c:pt>
                <c:pt idx="8372">
                  <c:v>9.82</c:v>
                </c:pt>
                <c:pt idx="8373">
                  <c:v>2.4503300000000001</c:v>
                </c:pt>
                <c:pt idx="8374">
                  <c:v>5.8209999999999997</c:v>
                </c:pt>
                <c:pt idx="8375">
                  <c:v>4.3361700000000001</c:v>
                </c:pt>
                <c:pt idx="8376">
                  <c:v>5.2011500000000002</c:v>
                </c:pt>
                <c:pt idx="8377">
                  <c:v>5.8132900000000003</c:v>
                </c:pt>
                <c:pt idx="8378">
                  <c:v>5.4744599999999997</c:v>
                </c:pt>
                <c:pt idx="8379">
                  <c:v>3.9302899999999998</c:v>
                </c:pt>
                <c:pt idx="8380">
                  <c:v>0</c:v>
                </c:pt>
                <c:pt idx="8381">
                  <c:v>3.5389599999999999</c:v>
                </c:pt>
                <c:pt idx="8382">
                  <c:v>5.9040400000000002</c:v>
                </c:pt>
                <c:pt idx="8383">
                  <c:v>1.9791300000000001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22.430669999999999</c:v>
                </c:pt>
                <c:pt idx="8394">
                  <c:v>21.547329999999999</c:v>
                </c:pt>
                <c:pt idx="8395">
                  <c:v>15.4505</c:v>
                </c:pt>
                <c:pt idx="8396">
                  <c:v>3.6598299999999999</c:v>
                </c:pt>
                <c:pt idx="8397">
                  <c:v>3.71217</c:v>
                </c:pt>
                <c:pt idx="8398">
                  <c:v>8.0585000000000004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2.0459200000000002</c:v>
                </c:pt>
                <c:pt idx="8404">
                  <c:v>4.5462100000000003</c:v>
                </c:pt>
                <c:pt idx="8405">
                  <c:v>5.6699999999999997E-3</c:v>
                </c:pt>
                <c:pt idx="8406">
                  <c:v>5.28742</c:v>
                </c:pt>
                <c:pt idx="8407">
                  <c:v>0</c:v>
                </c:pt>
                <c:pt idx="8408">
                  <c:v>6.3173300000000001</c:v>
                </c:pt>
                <c:pt idx="8409">
                  <c:v>0</c:v>
                </c:pt>
                <c:pt idx="8410">
                  <c:v>7.4185800000000004</c:v>
                </c:pt>
                <c:pt idx="8411">
                  <c:v>15.6455</c:v>
                </c:pt>
                <c:pt idx="8412">
                  <c:v>12.257250000000001</c:v>
                </c:pt>
                <c:pt idx="8413">
                  <c:v>2.7141700000000002</c:v>
                </c:pt>
                <c:pt idx="8414">
                  <c:v>5.1766699999999997</c:v>
                </c:pt>
                <c:pt idx="8415">
                  <c:v>5.6535799999999998</c:v>
                </c:pt>
                <c:pt idx="8416">
                  <c:v>2.7696299999999998</c:v>
                </c:pt>
                <c:pt idx="8417">
                  <c:v>5.1754600000000002</c:v>
                </c:pt>
                <c:pt idx="8418">
                  <c:v>9.2443299999999997</c:v>
                </c:pt>
                <c:pt idx="8419">
                  <c:v>0.10496</c:v>
                </c:pt>
                <c:pt idx="8420">
                  <c:v>2.9820799999999998</c:v>
                </c:pt>
                <c:pt idx="8421">
                  <c:v>4.4037100000000002</c:v>
                </c:pt>
                <c:pt idx="8422">
                  <c:v>5.2717900000000002</c:v>
                </c:pt>
                <c:pt idx="8423">
                  <c:v>4.8057499999999997</c:v>
                </c:pt>
                <c:pt idx="8424">
                  <c:v>6.5352499999999996</c:v>
                </c:pt>
                <c:pt idx="8425">
                  <c:v>3.9940000000000002</c:v>
                </c:pt>
                <c:pt idx="8426">
                  <c:v>0</c:v>
                </c:pt>
                <c:pt idx="8427">
                  <c:v>4.6144600000000002</c:v>
                </c:pt>
                <c:pt idx="8428">
                  <c:v>3.60738</c:v>
                </c:pt>
                <c:pt idx="8429">
                  <c:v>2.82308</c:v>
                </c:pt>
                <c:pt idx="8430">
                  <c:v>3.7795000000000001</c:v>
                </c:pt>
                <c:pt idx="8431">
                  <c:v>5.3947500000000002</c:v>
                </c:pt>
                <c:pt idx="8432">
                  <c:v>0</c:v>
                </c:pt>
                <c:pt idx="8433">
                  <c:v>8.3462499999999995</c:v>
                </c:pt>
                <c:pt idx="8434">
                  <c:v>0</c:v>
                </c:pt>
                <c:pt idx="8435">
                  <c:v>15.416169999999999</c:v>
                </c:pt>
                <c:pt idx="8436">
                  <c:v>13.914210000000001</c:v>
                </c:pt>
                <c:pt idx="8437">
                  <c:v>6.50746</c:v>
                </c:pt>
                <c:pt idx="8438">
                  <c:v>20.467669999999998</c:v>
                </c:pt>
                <c:pt idx="8439">
                  <c:v>17.950669999999999</c:v>
                </c:pt>
                <c:pt idx="8440">
                  <c:v>21.97683</c:v>
                </c:pt>
                <c:pt idx="8441">
                  <c:v>1.74675</c:v>
                </c:pt>
                <c:pt idx="8442">
                  <c:v>10.21396</c:v>
                </c:pt>
                <c:pt idx="8443">
                  <c:v>2.44225</c:v>
                </c:pt>
                <c:pt idx="8444">
                  <c:v>6.9452100000000003</c:v>
                </c:pt>
                <c:pt idx="8445">
                  <c:v>0</c:v>
                </c:pt>
                <c:pt idx="8446">
                  <c:v>0</c:v>
                </c:pt>
                <c:pt idx="8447">
                  <c:v>4.6700499999999998</c:v>
                </c:pt>
                <c:pt idx="8448">
                  <c:v>0</c:v>
                </c:pt>
                <c:pt idx="8449">
                  <c:v>6.1755800000000001</c:v>
                </c:pt>
                <c:pt idx="8450">
                  <c:v>3.8156699999999999</c:v>
                </c:pt>
                <c:pt idx="8451">
                  <c:v>3.8725800000000001</c:v>
                </c:pt>
                <c:pt idx="8452">
                  <c:v>0.12967000000000001</c:v>
                </c:pt>
                <c:pt idx="8453">
                  <c:v>3.6127500000000001</c:v>
                </c:pt>
                <c:pt idx="8454">
                  <c:v>0</c:v>
                </c:pt>
                <c:pt idx="8455">
                  <c:v>0</c:v>
                </c:pt>
                <c:pt idx="8456">
                  <c:v>0.65183000000000002</c:v>
                </c:pt>
                <c:pt idx="8457">
                  <c:v>0</c:v>
                </c:pt>
                <c:pt idx="8458">
                  <c:v>10.99325</c:v>
                </c:pt>
                <c:pt idx="8459">
                  <c:v>7.508</c:v>
                </c:pt>
                <c:pt idx="8460">
                  <c:v>11.468830000000001</c:v>
                </c:pt>
                <c:pt idx="8461">
                  <c:v>14.82292</c:v>
                </c:pt>
                <c:pt idx="8462">
                  <c:v>13.936999999999999</c:v>
                </c:pt>
                <c:pt idx="8463">
                  <c:v>17.095330000000001</c:v>
                </c:pt>
                <c:pt idx="8464">
                  <c:v>7.2399199999999997</c:v>
                </c:pt>
                <c:pt idx="8465">
                  <c:v>5.7346700000000004</c:v>
                </c:pt>
                <c:pt idx="8466">
                  <c:v>0</c:v>
                </c:pt>
                <c:pt idx="8467">
                  <c:v>0</c:v>
                </c:pt>
                <c:pt idx="8468">
                  <c:v>1.0415000000000001</c:v>
                </c:pt>
                <c:pt idx="8469">
                  <c:v>6.0827499999999999</c:v>
                </c:pt>
                <c:pt idx="8470">
                  <c:v>1.6910000000000001</c:v>
                </c:pt>
                <c:pt idx="8471">
                  <c:v>1.9395800000000001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2.5920000000000001</c:v>
                </c:pt>
                <c:pt idx="8476">
                  <c:v>0</c:v>
                </c:pt>
                <c:pt idx="8477">
                  <c:v>2.6742699999999999</c:v>
                </c:pt>
                <c:pt idx="8478">
                  <c:v>1.1294999999999999</c:v>
                </c:pt>
                <c:pt idx="8479">
                  <c:v>0.15010999999999999</c:v>
                </c:pt>
                <c:pt idx="8480">
                  <c:v>0</c:v>
                </c:pt>
                <c:pt idx="8481">
                  <c:v>0</c:v>
                </c:pt>
                <c:pt idx="8482">
                  <c:v>8.0940600000000007</c:v>
                </c:pt>
                <c:pt idx="8483">
                  <c:v>6.2656099999999997</c:v>
                </c:pt>
                <c:pt idx="8484">
                  <c:v>10.709059999999999</c:v>
                </c:pt>
                <c:pt idx="8485">
                  <c:v>0</c:v>
                </c:pt>
                <c:pt idx="8486">
                  <c:v>33.423670000000001</c:v>
                </c:pt>
                <c:pt idx="8487">
                  <c:v>18.387779999999999</c:v>
                </c:pt>
                <c:pt idx="8488">
                  <c:v>0</c:v>
                </c:pt>
                <c:pt idx="8489">
                  <c:v>18.611219999999999</c:v>
                </c:pt>
                <c:pt idx="8490">
                  <c:v>0</c:v>
                </c:pt>
                <c:pt idx="8491">
                  <c:v>2.00061</c:v>
                </c:pt>
                <c:pt idx="8492">
                  <c:v>11.92178</c:v>
                </c:pt>
                <c:pt idx="8493">
                  <c:v>4.2023400000000004</c:v>
                </c:pt>
                <c:pt idx="8494">
                  <c:v>7.1067200000000001</c:v>
                </c:pt>
                <c:pt idx="8495">
                  <c:v>7.4152199999999997</c:v>
                </c:pt>
                <c:pt idx="8496">
                  <c:v>4.6769999999999996</c:v>
                </c:pt>
                <c:pt idx="8497">
                  <c:v>2.24817</c:v>
                </c:pt>
                <c:pt idx="8498">
                  <c:v>3.1132499999999999</c:v>
                </c:pt>
                <c:pt idx="8499">
                  <c:v>6.6357499999999998</c:v>
                </c:pt>
                <c:pt idx="8500">
                  <c:v>6.6792499999999997</c:v>
                </c:pt>
                <c:pt idx="8501">
                  <c:v>0.78532999999999997</c:v>
                </c:pt>
                <c:pt idx="8502">
                  <c:v>7.7917500000000004</c:v>
                </c:pt>
                <c:pt idx="8503">
                  <c:v>3.7614200000000002</c:v>
                </c:pt>
                <c:pt idx="8504">
                  <c:v>0</c:v>
                </c:pt>
                <c:pt idx="8505">
                  <c:v>0</c:v>
                </c:pt>
                <c:pt idx="8506">
                  <c:v>11.958920000000001</c:v>
                </c:pt>
                <c:pt idx="8507">
                  <c:v>25.7515</c:v>
                </c:pt>
                <c:pt idx="8508">
                  <c:v>10.22217</c:v>
                </c:pt>
                <c:pt idx="8509">
                  <c:v>17.210419999999999</c:v>
                </c:pt>
                <c:pt idx="8510">
                  <c:v>14.57667</c:v>
                </c:pt>
                <c:pt idx="8511">
                  <c:v>21.911000000000001</c:v>
                </c:pt>
                <c:pt idx="8512">
                  <c:v>28.989249999999998</c:v>
                </c:pt>
                <c:pt idx="8513">
                  <c:v>43.618079999999999</c:v>
                </c:pt>
                <c:pt idx="8514">
                  <c:v>10.48842</c:v>
                </c:pt>
                <c:pt idx="8515">
                  <c:v>0</c:v>
                </c:pt>
                <c:pt idx="8516">
                  <c:v>4.3202999999999996</c:v>
                </c:pt>
                <c:pt idx="8517">
                  <c:v>5.9782999999999999</c:v>
                </c:pt>
                <c:pt idx="8518">
                  <c:v>0</c:v>
                </c:pt>
                <c:pt idx="8519">
                  <c:v>0</c:v>
                </c:pt>
                <c:pt idx="8520">
                  <c:v>11.7812</c:v>
                </c:pt>
                <c:pt idx="8521">
                  <c:v>6.6449999999999996</c:v>
                </c:pt>
                <c:pt idx="8522">
                  <c:v>12.35833</c:v>
                </c:pt>
                <c:pt idx="8523">
                  <c:v>3.28817</c:v>
                </c:pt>
                <c:pt idx="8524">
                  <c:v>8.2988300000000006</c:v>
                </c:pt>
                <c:pt idx="8525">
                  <c:v>4.7415799999999999</c:v>
                </c:pt>
                <c:pt idx="8526">
                  <c:v>5.3309199999999999</c:v>
                </c:pt>
                <c:pt idx="8527">
                  <c:v>0.71599999999999997</c:v>
                </c:pt>
                <c:pt idx="8528">
                  <c:v>0</c:v>
                </c:pt>
                <c:pt idx="8529">
                  <c:v>0</c:v>
                </c:pt>
                <c:pt idx="8530">
                  <c:v>4.0388299999999999</c:v>
                </c:pt>
                <c:pt idx="8531">
                  <c:v>6.2821699999999998</c:v>
                </c:pt>
                <c:pt idx="8532">
                  <c:v>4.3123300000000002</c:v>
                </c:pt>
                <c:pt idx="8533">
                  <c:v>2.3416700000000001</c:v>
                </c:pt>
                <c:pt idx="8534">
                  <c:v>9.8734199999999994</c:v>
                </c:pt>
                <c:pt idx="8535">
                  <c:v>18.293330000000001</c:v>
                </c:pt>
                <c:pt idx="8536">
                  <c:v>18.983920000000001</c:v>
                </c:pt>
                <c:pt idx="8537">
                  <c:v>4.6468299999999996</c:v>
                </c:pt>
                <c:pt idx="8538">
                  <c:v>16.662500000000001</c:v>
                </c:pt>
                <c:pt idx="8539">
                  <c:v>4.4904200000000003</c:v>
                </c:pt>
                <c:pt idx="8540">
                  <c:v>7.4214200000000003</c:v>
                </c:pt>
                <c:pt idx="8541">
                  <c:v>15.87717</c:v>
                </c:pt>
                <c:pt idx="8542">
                  <c:v>4.76267</c:v>
                </c:pt>
                <c:pt idx="8543">
                  <c:v>0</c:v>
                </c:pt>
                <c:pt idx="8544">
                  <c:v>0</c:v>
                </c:pt>
                <c:pt idx="8545">
                  <c:v>25.608039999999999</c:v>
                </c:pt>
                <c:pt idx="8546">
                  <c:v>14.00925</c:v>
                </c:pt>
                <c:pt idx="8547">
                  <c:v>17.13796</c:v>
                </c:pt>
                <c:pt idx="8548">
                  <c:v>13.0786</c:v>
                </c:pt>
                <c:pt idx="8549">
                  <c:v>2.7574700000000001</c:v>
                </c:pt>
                <c:pt idx="8550">
                  <c:v>1.33314</c:v>
                </c:pt>
                <c:pt idx="8551">
                  <c:v>4.7636700000000003</c:v>
                </c:pt>
                <c:pt idx="8552">
                  <c:v>0</c:v>
                </c:pt>
                <c:pt idx="8553">
                  <c:v>0</c:v>
                </c:pt>
                <c:pt idx="8554">
                  <c:v>2.4388700000000001</c:v>
                </c:pt>
                <c:pt idx="8555">
                  <c:v>16.387450000000001</c:v>
                </c:pt>
                <c:pt idx="8556">
                  <c:v>2.2562199999999999</c:v>
                </c:pt>
                <c:pt idx="8557">
                  <c:v>0</c:v>
                </c:pt>
                <c:pt idx="8558">
                  <c:v>13.5936</c:v>
                </c:pt>
                <c:pt idx="8559">
                  <c:v>21.549060000000001</c:v>
                </c:pt>
                <c:pt idx="8560">
                  <c:v>7.4409999999999998</c:v>
                </c:pt>
                <c:pt idx="8561">
                  <c:v>6.3575600000000003</c:v>
                </c:pt>
                <c:pt idx="8562">
                  <c:v>0</c:v>
                </c:pt>
                <c:pt idx="8563">
                  <c:v>9.0076099999999997</c:v>
                </c:pt>
                <c:pt idx="8564">
                  <c:v>0</c:v>
                </c:pt>
                <c:pt idx="8565">
                  <c:v>8.5468299999999999</c:v>
                </c:pt>
                <c:pt idx="8566">
                  <c:v>3.5448900000000001</c:v>
                </c:pt>
                <c:pt idx="8567">
                  <c:v>3.3948299999999998</c:v>
                </c:pt>
                <c:pt idx="8568">
                  <c:v>0.88695000000000002</c:v>
                </c:pt>
                <c:pt idx="8569">
                  <c:v>13.109209999999999</c:v>
                </c:pt>
                <c:pt idx="8570">
                  <c:v>8.3874999999999993</c:v>
                </c:pt>
                <c:pt idx="8571">
                  <c:v>6.1240800000000002</c:v>
                </c:pt>
                <c:pt idx="8572">
                  <c:v>3.3467500000000001</c:v>
                </c:pt>
                <c:pt idx="8573">
                  <c:v>0.38241999999999998</c:v>
                </c:pt>
                <c:pt idx="8574">
                  <c:v>3.1651699999999998</c:v>
                </c:pt>
                <c:pt idx="8575">
                  <c:v>6.2577100000000003</c:v>
                </c:pt>
                <c:pt idx="8576">
                  <c:v>0</c:v>
                </c:pt>
                <c:pt idx="8577">
                  <c:v>11.79383</c:v>
                </c:pt>
                <c:pt idx="8578">
                  <c:v>12.070040000000001</c:v>
                </c:pt>
                <c:pt idx="8579">
                  <c:v>12.35079</c:v>
                </c:pt>
                <c:pt idx="8580">
                  <c:v>20.810210000000001</c:v>
                </c:pt>
                <c:pt idx="8581">
                  <c:v>17.654250000000001</c:v>
                </c:pt>
                <c:pt idx="8582">
                  <c:v>21.192710000000002</c:v>
                </c:pt>
                <c:pt idx="8583">
                  <c:v>0</c:v>
                </c:pt>
                <c:pt idx="8584">
                  <c:v>16.821290000000001</c:v>
                </c:pt>
                <c:pt idx="8585">
                  <c:v>22.159880000000001</c:v>
                </c:pt>
                <c:pt idx="8586">
                  <c:v>7.8150399999999998</c:v>
                </c:pt>
                <c:pt idx="8587">
                  <c:v>4.9017499999999998</c:v>
                </c:pt>
                <c:pt idx="8588">
                  <c:v>2.30233</c:v>
                </c:pt>
                <c:pt idx="8589">
                  <c:v>5.0545400000000003</c:v>
                </c:pt>
                <c:pt idx="8590">
                  <c:v>6.3170000000000004E-2</c:v>
                </c:pt>
                <c:pt idx="8591">
                  <c:v>13.29621</c:v>
                </c:pt>
                <c:pt idx="8592">
                  <c:v>9.5736000000000008</c:v>
                </c:pt>
                <c:pt idx="8593">
                  <c:v>2.7020400000000002</c:v>
                </c:pt>
                <c:pt idx="8594">
                  <c:v>3.2643499999999999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9.2212099999999992</c:v>
                </c:pt>
                <c:pt idx="8599">
                  <c:v>16.49146</c:v>
                </c:pt>
                <c:pt idx="8600">
                  <c:v>2.2848299999999999</c:v>
                </c:pt>
                <c:pt idx="8601">
                  <c:v>18.436499999999999</c:v>
                </c:pt>
                <c:pt idx="8602">
                  <c:v>18.974</c:v>
                </c:pt>
                <c:pt idx="8603">
                  <c:v>18.744630000000001</c:v>
                </c:pt>
                <c:pt idx="8604">
                  <c:v>0</c:v>
                </c:pt>
                <c:pt idx="8605">
                  <c:v>8.4608299999999996</c:v>
                </c:pt>
                <c:pt idx="8606">
                  <c:v>0</c:v>
                </c:pt>
                <c:pt idx="8607">
                  <c:v>10.848330000000001</c:v>
                </c:pt>
                <c:pt idx="8608">
                  <c:v>7.6371700000000002</c:v>
                </c:pt>
                <c:pt idx="8609">
                  <c:v>9.3405400000000007</c:v>
                </c:pt>
                <c:pt idx="8610">
                  <c:v>2.0826699999999998</c:v>
                </c:pt>
                <c:pt idx="8611">
                  <c:v>6.0148299999999999</c:v>
                </c:pt>
                <c:pt idx="8612">
                  <c:v>4.4842500000000003</c:v>
                </c:pt>
                <c:pt idx="8613">
                  <c:v>4.4500400000000004</c:v>
                </c:pt>
                <c:pt idx="8614">
                  <c:v>4.7060399999999998</c:v>
                </c:pt>
                <c:pt idx="8615">
                  <c:v>2.4432100000000001</c:v>
                </c:pt>
                <c:pt idx="8616">
                  <c:v>0</c:v>
                </c:pt>
                <c:pt idx="8617">
                  <c:v>4.2968299999999999</c:v>
                </c:pt>
                <c:pt idx="8618">
                  <c:v>7.2484999999999999</c:v>
                </c:pt>
                <c:pt idx="8619">
                  <c:v>1.90367</c:v>
                </c:pt>
                <c:pt idx="8620">
                  <c:v>3.9428299999999998</c:v>
                </c:pt>
                <c:pt idx="8621">
                  <c:v>1.61883</c:v>
                </c:pt>
                <c:pt idx="8622">
                  <c:v>6.0888299999999997</c:v>
                </c:pt>
                <c:pt idx="8623">
                  <c:v>2.59233</c:v>
                </c:pt>
                <c:pt idx="8624">
                  <c:v>5.9375</c:v>
                </c:pt>
                <c:pt idx="8625">
                  <c:v>4.0635000000000003</c:v>
                </c:pt>
                <c:pt idx="8626">
                  <c:v>3.9504999999999999</c:v>
                </c:pt>
                <c:pt idx="8627">
                  <c:v>13.462730000000001</c:v>
                </c:pt>
                <c:pt idx="8628">
                  <c:v>8.7505000000000006</c:v>
                </c:pt>
                <c:pt idx="8629">
                  <c:v>4.0062100000000003</c:v>
                </c:pt>
                <c:pt idx="8630">
                  <c:v>0</c:v>
                </c:pt>
                <c:pt idx="8631">
                  <c:v>0</c:v>
                </c:pt>
                <c:pt idx="8632">
                  <c:v>14.92267</c:v>
                </c:pt>
                <c:pt idx="8633">
                  <c:v>12.8645</c:v>
                </c:pt>
                <c:pt idx="8634">
                  <c:v>11.21167</c:v>
                </c:pt>
                <c:pt idx="8635">
                  <c:v>7.6745000000000001</c:v>
                </c:pt>
                <c:pt idx="8636">
                  <c:v>2.0296699999999999</c:v>
                </c:pt>
                <c:pt idx="8637">
                  <c:v>5.70167</c:v>
                </c:pt>
                <c:pt idx="8638">
                  <c:v>6.2960000000000003</c:v>
                </c:pt>
                <c:pt idx="8639">
                  <c:v>0.27900000000000003</c:v>
                </c:pt>
                <c:pt idx="8640">
                  <c:v>8.0286000000000008</c:v>
                </c:pt>
                <c:pt idx="8641">
                  <c:v>2.9466700000000001</c:v>
                </c:pt>
                <c:pt idx="8642">
                  <c:v>10.2675</c:v>
                </c:pt>
                <c:pt idx="8643">
                  <c:v>4.0308299999999999</c:v>
                </c:pt>
                <c:pt idx="8644">
                  <c:v>1.45333</c:v>
                </c:pt>
                <c:pt idx="8645">
                  <c:v>6.4926700000000004</c:v>
                </c:pt>
                <c:pt idx="8646">
                  <c:v>2.6835</c:v>
                </c:pt>
                <c:pt idx="8647">
                  <c:v>1.0268299999999999</c:v>
                </c:pt>
                <c:pt idx="8648">
                  <c:v>0.68183000000000005</c:v>
                </c:pt>
                <c:pt idx="8649">
                  <c:v>5.0121700000000002</c:v>
                </c:pt>
                <c:pt idx="8650">
                  <c:v>7.6306700000000003</c:v>
                </c:pt>
                <c:pt idx="8651">
                  <c:v>6.0616700000000003</c:v>
                </c:pt>
                <c:pt idx="8652">
                  <c:v>12.366669999999999</c:v>
                </c:pt>
                <c:pt idx="8653">
                  <c:v>1.44417</c:v>
                </c:pt>
                <c:pt idx="8654">
                  <c:v>6.1615000000000002</c:v>
                </c:pt>
                <c:pt idx="8655">
                  <c:v>2.95817</c:v>
                </c:pt>
                <c:pt idx="8656">
                  <c:v>2.0701700000000001</c:v>
                </c:pt>
                <c:pt idx="8657">
                  <c:v>2.5291700000000001</c:v>
                </c:pt>
                <c:pt idx="8658">
                  <c:v>2.577</c:v>
                </c:pt>
                <c:pt idx="8659">
                  <c:v>8.9696700000000007</c:v>
                </c:pt>
                <c:pt idx="8660">
                  <c:v>5.7836699999999999</c:v>
                </c:pt>
                <c:pt idx="8661">
                  <c:v>1.74583</c:v>
                </c:pt>
                <c:pt idx="8662">
                  <c:v>3.6713300000000002</c:v>
                </c:pt>
                <c:pt idx="8663">
                  <c:v>6.2995000000000001</c:v>
                </c:pt>
                <c:pt idx="8664">
                  <c:v>8.9700000000000006</c:v>
                </c:pt>
                <c:pt idx="8665">
                  <c:v>4.8632400000000002</c:v>
                </c:pt>
                <c:pt idx="8666">
                  <c:v>8.79983</c:v>
                </c:pt>
                <c:pt idx="8667">
                  <c:v>7.1195000000000004</c:v>
                </c:pt>
                <c:pt idx="8668">
                  <c:v>4.9930000000000003</c:v>
                </c:pt>
                <c:pt idx="8669">
                  <c:v>8.7148299999999992</c:v>
                </c:pt>
                <c:pt idx="8670">
                  <c:v>1.38683</c:v>
                </c:pt>
                <c:pt idx="8671">
                  <c:v>0.63466999999999996</c:v>
                </c:pt>
                <c:pt idx="8672">
                  <c:v>2.4648300000000001</c:v>
                </c:pt>
                <c:pt idx="8673">
                  <c:v>0.88132999999999995</c:v>
                </c:pt>
                <c:pt idx="8674">
                  <c:v>3.6808299999999998</c:v>
                </c:pt>
                <c:pt idx="8675">
                  <c:v>3.4704000000000002</c:v>
                </c:pt>
                <c:pt idx="8676">
                  <c:v>5.7374999999999998</c:v>
                </c:pt>
                <c:pt idx="8677">
                  <c:v>4.7043299999999997</c:v>
                </c:pt>
                <c:pt idx="8678">
                  <c:v>0</c:v>
                </c:pt>
                <c:pt idx="8679">
                  <c:v>4.9508299999999998</c:v>
                </c:pt>
                <c:pt idx="8680">
                  <c:v>11.5215</c:v>
                </c:pt>
                <c:pt idx="8681">
                  <c:v>11.703670000000001</c:v>
                </c:pt>
                <c:pt idx="8682">
                  <c:v>6.8351699999999997</c:v>
                </c:pt>
                <c:pt idx="8683">
                  <c:v>0</c:v>
                </c:pt>
                <c:pt idx="8684">
                  <c:v>4.3273299999999999</c:v>
                </c:pt>
                <c:pt idx="8685">
                  <c:v>0.23266999999999999</c:v>
                </c:pt>
                <c:pt idx="8686">
                  <c:v>3.1786699999999999</c:v>
                </c:pt>
                <c:pt idx="8687">
                  <c:v>6</c:v>
                </c:pt>
                <c:pt idx="8688">
                  <c:v>8.9513999999999996</c:v>
                </c:pt>
                <c:pt idx="8689">
                  <c:v>0.51066999999999996</c:v>
                </c:pt>
                <c:pt idx="8690">
                  <c:v>1.6358299999999999</c:v>
                </c:pt>
                <c:pt idx="8691">
                  <c:v>3.75583</c:v>
                </c:pt>
                <c:pt idx="8692">
                  <c:v>0</c:v>
                </c:pt>
                <c:pt idx="8693">
                  <c:v>4.9431700000000003</c:v>
                </c:pt>
                <c:pt idx="8694">
                  <c:v>10.714829999999999</c:v>
                </c:pt>
                <c:pt idx="8695">
                  <c:v>21.536829999999998</c:v>
                </c:pt>
                <c:pt idx="8696">
                  <c:v>0</c:v>
                </c:pt>
                <c:pt idx="8697">
                  <c:v>6.4418300000000004</c:v>
                </c:pt>
                <c:pt idx="8698">
                  <c:v>14.047829999999999</c:v>
                </c:pt>
                <c:pt idx="8699">
                  <c:v>12.70717</c:v>
                </c:pt>
                <c:pt idx="8700">
                  <c:v>10.656330000000001</c:v>
                </c:pt>
                <c:pt idx="8701">
                  <c:v>10.9115</c:v>
                </c:pt>
                <c:pt idx="8702">
                  <c:v>11.837669999999999</c:v>
                </c:pt>
                <c:pt idx="8703">
                  <c:v>23.74267</c:v>
                </c:pt>
                <c:pt idx="8704">
                  <c:v>35.343829999999997</c:v>
                </c:pt>
                <c:pt idx="8705">
                  <c:v>42.278669999999998</c:v>
                </c:pt>
                <c:pt idx="8706">
                  <c:v>21.077670000000001</c:v>
                </c:pt>
                <c:pt idx="8707">
                  <c:v>11.00783</c:v>
                </c:pt>
                <c:pt idx="8708">
                  <c:v>5.7226699999999999</c:v>
                </c:pt>
                <c:pt idx="8709">
                  <c:v>2.0616699999999999</c:v>
                </c:pt>
                <c:pt idx="8710">
                  <c:v>1.55233</c:v>
                </c:pt>
                <c:pt idx="8711">
                  <c:v>3.5419999999999998</c:v>
                </c:pt>
                <c:pt idx="8712">
                  <c:v>1.5307500000000001</c:v>
                </c:pt>
                <c:pt idx="8713">
                  <c:v>5.1379599999999996</c:v>
                </c:pt>
                <c:pt idx="8714">
                  <c:v>0</c:v>
                </c:pt>
                <c:pt idx="8715">
                  <c:v>1.0313300000000001</c:v>
                </c:pt>
                <c:pt idx="8716">
                  <c:v>1.8188800000000001</c:v>
                </c:pt>
                <c:pt idx="8717">
                  <c:v>0</c:v>
                </c:pt>
                <c:pt idx="8718">
                  <c:v>6.0789600000000004</c:v>
                </c:pt>
                <c:pt idx="8719">
                  <c:v>14.00108</c:v>
                </c:pt>
                <c:pt idx="8720">
                  <c:v>0</c:v>
                </c:pt>
                <c:pt idx="8721">
                  <c:v>0</c:v>
                </c:pt>
                <c:pt idx="8722">
                  <c:v>4.8480800000000004</c:v>
                </c:pt>
                <c:pt idx="8723">
                  <c:v>6.8622500000000004</c:v>
                </c:pt>
                <c:pt idx="8724">
                  <c:v>10.66671</c:v>
                </c:pt>
                <c:pt idx="8725">
                  <c:v>10.623670000000001</c:v>
                </c:pt>
                <c:pt idx="8726">
                  <c:v>9.2934199999999993</c:v>
                </c:pt>
                <c:pt idx="8727">
                  <c:v>13.76679</c:v>
                </c:pt>
                <c:pt idx="8728">
                  <c:v>11.38973</c:v>
                </c:pt>
                <c:pt idx="8729">
                  <c:v>23.21754</c:v>
                </c:pt>
                <c:pt idx="8730">
                  <c:v>11.347329999999999</c:v>
                </c:pt>
                <c:pt idx="8731">
                  <c:v>1.8786700000000001</c:v>
                </c:pt>
                <c:pt idx="8732">
                  <c:v>3.492</c:v>
                </c:pt>
                <c:pt idx="8733">
                  <c:v>2.2835000000000001</c:v>
                </c:pt>
                <c:pt idx="8734">
                  <c:v>3.2951700000000002</c:v>
                </c:pt>
                <c:pt idx="8735">
                  <c:v>0</c:v>
                </c:pt>
                <c:pt idx="8736">
                  <c:v>6.1050000000000004</c:v>
                </c:pt>
                <c:pt idx="8737">
                  <c:v>1.1157600000000001</c:v>
                </c:pt>
                <c:pt idx="8738">
                  <c:v>2.40483</c:v>
                </c:pt>
                <c:pt idx="8739">
                  <c:v>3.7358799999999999</c:v>
                </c:pt>
                <c:pt idx="8740">
                  <c:v>2.4315000000000002</c:v>
                </c:pt>
                <c:pt idx="8741">
                  <c:v>3.40808</c:v>
                </c:pt>
                <c:pt idx="8742">
                  <c:v>6.6798299999999999</c:v>
                </c:pt>
                <c:pt idx="8743">
                  <c:v>8.5158799999999992</c:v>
                </c:pt>
                <c:pt idx="8744">
                  <c:v>0</c:v>
                </c:pt>
                <c:pt idx="8745">
                  <c:v>1.85042</c:v>
                </c:pt>
                <c:pt idx="8746">
                  <c:v>4.4110800000000001</c:v>
                </c:pt>
                <c:pt idx="8747">
                  <c:v>12.58362</c:v>
                </c:pt>
                <c:pt idx="8748">
                  <c:v>11.9755</c:v>
                </c:pt>
                <c:pt idx="8749">
                  <c:v>13.52646</c:v>
                </c:pt>
                <c:pt idx="8750">
                  <c:v>15.48067</c:v>
                </c:pt>
                <c:pt idx="8751">
                  <c:v>9.2501700000000007</c:v>
                </c:pt>
                <c:pt idx="8752">
                  <c:v>40.882710000000003</c:v>
                </c:pt>
                <c:pt idx="8753">
                  <c:v>65.631789999999995</c:v>
                </c:pt>
                <c:pt idx="8754">
                  <c:v>34.728960000000001</c:v>
                </c:pt>
                <c:pt idx="8755">
                  <c:v>9.4235000000000007</c:v>
                </c:pt>
                <c:pt idx="8756">
                  <c:v>6.0988300000000004</c:v>
                </c:pt>
                <c:pt idx="8757">
                  <c:v>8.2610799999999998</c:v>
                </c:pt>
                <c:pt idx="8758">
                  <c:v>3.74654</c:v>
                </c:pt>
                <c:pt idx="8759">
                  <c:v>7.2839600000000004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1B2-4B40-B661-79DE979F9E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991616"/>
        <c:axId val="179992192"/>
      </c:scatterChart>
      <c:scatterChart>
        <c:scatterStyle val="lineMarker"/>
        <c:varyColors val="0"/>
        <c:ser>
          <c:idx val="1"/>
          <c:order val="1"/>
          <c:tx>
            <c:v>MfE Suggested Trigger Threshold</c:v>
          </c:tx>
          <c:spPr>
            <a:ln w="19050">
              <a:prstDash val="sysDash"/>
            </a:ln>
          </c:spPr>
          <c:marker>
            <c:symbol val="none"/>
          </c:marker>
          <c:xVal>
            <c:numRef>
              <c:f>hourly!$A$10:$A$8769</c:f>
              <c:numCache>
                <c:formatCode>m/d/yyyy\ h:mm</c:formatCode>
                <c:ptCount val="8760"/>
                <c:pt idx="0">
                  <c:v>42887.041666666664</c:v>
                </c:pt>
                <c:pt idx="1">
                  <c:v>42887.083333333328</c:v>
                </c:pt>
                <c:pt idx="2">
                  <c:v>42887.124999999993</c:v>
                </c:pt>
                <c:pt idx="3">
                  <c:v>42887.166666666657</c:v>
                </c:pt>
                <c:pt idx="4">
                  <c:v>42887.208333333321</c:v>
                </c:pt>
                <c:pt idx="5">
                  <c:v>42887.249999999985</c:v>
                </c:pt>
                <c:pt idx="6">
                  <c:v>42887.29166666665</c:v>
                </c:pt>
                <c:pt idx="7">
                  <c:v>42887.333333333314</c:v>
                </c:pt>
                <c:pt idx="8">
                  <c:v>42887.374999999978</c:v>
                </c:pt>
                <c:pt idx="9">
                  <c:v>42887.416666666642</c:v>
                </c:pt>
                <c:pt idx="10">
                  <c:v>42887.458333333307</c:v>
                </c:pt>
                <c:pt idx="11">
                  <c:v>42887.499999999971</c:v>
                </c:pt>
                <c:pt idx="12">
                  <c:v>42887.541666666635</c:v>
                </c:pt>
                <c:pt idx="13">
                  <c:v>42887.583333333299</c:v>
                </c:pt>
                <c:pt idx="14">
                  <c:v>42887.624999999964</c:v>
                </c:pt>
                <c:pt idx="15">
                  <c:v>42887.666666666628</c:v>
                </c:pt>
                <c:pt idx="16">
                  <c:v>42887.708333333292</c:v>
                </c:pt>
                <c:pt idx="17">
                  <c:v>42887.749999999956</c:v>
                </c:pt>
                <c:pt idx="18">
                  <c:v>42887.791666666621</c:v>
                </c:pt>
                <c:pt idx="19">
                  <c:v>42887.833333333285</c:v>
                </c:pt>
                <c:pt idx="20">
                  <c:v>42887.874999999949</c:v>
                </c:pt>
                <c:pt idx="21">
                  <c:v>42887.916666666613</c:v>
                </c:pt>
                <c:pt idx="22">
                  <c:v>42887.958333333278</c:v>
                </c:pt>
                <c:pt idx="23">
                  <c:v>42887.999999999942</c:v>
                </c:pt>
                <c:pt idx="24">
                  <c:v>42888.041666666606</c:v>
                </c:pt>
                <c:pt idx="25">
                  <c:v>42888.08333333327</c:v>
                </c:pt>
                <c:pt idx="26">
                  <c:v>42888.124999999935</c:v>
                </c:pt>
                <c:pt idx="27">
                  <c:v>42888.166666666599</c:v>
                </c:pt>
                <c:pt idx="28">
                  <c:v>42888.208333333263</c:v>
                </c:pt>
                <c:pt idx="29">
                  <c:v>42888.249999999927</c:v>
                </c:pt>
                <c:pt idx="30">
                  <c:v>42888.291666666591</c:v>
                </c:pt>
                <c:pt idx="31">
                  <c:v>42888.333333333256</c:v>
                </c:pt>
                <c:pt idx="32">
                  <c:v>42888.37499999992</c:v>
                </c:pt>
                <c:pt idx="33">
                  <c:v>42888.416666666584</c:v>
                </c:pt>
                <c:pt idx="34">
                  <c:v>42888.458333333248</c:v>
                </c:pt>
                <c:pt idx="35">
                  <c:v>42888.499999999913</c:v>
                </c:pt>
                <c:pt idx="36">
                  <c:v>42888.541666666577</c:v>
                </c:pt>
                <c:pt idx="37">
                  <c:v>42888.583333333241</c:v>
                </c:pt>
                <c:pt idx="38">
                  <c:v>42888.624999999905</c:v>
                </c:pt>
                <c:pt idx="39">
                  <c:v>42888.66666666657</c:v>
                </c:pt>
                <c:pt idx="40">
                  <c:v>42888.708333333234</c:v>
                </c:pt>
                <c:pt idx="41">
                  <c:v>42888.749999999898</c:v>
                </c:pt>
                <c:pt idx="42">
                  <c:v>42888.791666666562</c:v>
                </c:pt>
                <c:pt idx="43">
                  <c:v>42888.833333333227</c:v>
                </c:pt>
                <c:pt idx="44">
                  <c:v>42888.874999999891</c:v>
                </c:pt>
                <c:pt idx="45">
                  <c:v>42888.916666666555</c:v>
                </c:pt>
                <c:pt idx="46">
                  <c:v>42888.958333333219</c:v>
                </c:pt>
                <c:pt idx="47">
                  <c:v>42888.999999999884</c:v>
                </c:pt>
                <c:pt idx="48">
                  <c:v>42889.041666666548</c:v>
                </c:pt>
                <c:pt idx="49">
                  <c:v>42889.083333333212</c:v>
                </c:pt>
                <c:pt idx="50">
                  <c:v>42889.124999999876</c:v>
                </c:pt>
                <c:pt idx="51">
                  <c:v>42889.166666666541</c:v>
                </c:pt>
                <c:pt idx="52">
                  <c:v>42889.208333333205</c:v>
                </c:pt>
                <c:pt idx="53">
                  <c:v>42889.249999999869</c:v>
                </c:pt>
                <c:pt idx="54">
                  <c:v>42889.291666666533</c:v>
                </c:pt>
                <c:pt idx="55">
                  <c:v>42889.333333333198</c:v>
                </c:pt>
                <c:pt idx="56">
                  <c:v>42889.374999999862</c:v>
                </c:pt>
                <c:pt idx="57">
                  <c:v>42889.416666666526</c:v>
                </c:pt>
                <c:pt idx="58">
                  <c:v>42889.45833333319</c:v>
                </c:pt>
                <c:pt idx="59">
                  <c:v>42889.499999999854</c:v>
                </c:pt>
                <c:pt idx="60">
                  <c:v>42889.541666666519</c:v>
                </c:pt>
                <c:pt idx="61">
                  <c:v>42889.583333333183</c:v>
                </c:pt>
                <c:pt idx="62">
                  <c:v>42889.624999999847</c:v>
                </c:pt>
                <c:pt idx="63">
                  <c:v>42889.666666666511</c:v>
                </c:pt>
                <c:pt idx="64">
                  <c:v>42889.708333333176</c:v>
                </c:pt>
                <c:pt idx="65">
                  <c:v>42889.74999999984</c:v>
                </c:pt>
                <c:pt idx="66">
                  <c:v>42889.791666666504</c:v>
                </c:pt>
                <c:pt idx="67">
                  <c:v>42889.833333333168</c:v>
                </c:pt>
                <c:pt idx="68">
                  <c:v>42889.874999999833</c:v>
                </c:pt>
                <c:pt idx="69">
                  <c:v>42889.916666666497</c:v>
                </c:pt>
                <c:pt idx="70">
                  <c:v>42889.958333333161</c:v>
                </c:pt>
                <c:pt idx="71">
                  <c:v>42889.999999999825</c:v>
                </c:pt>
                <c:pt idx="72">
                  <c:v>42890.04166666649</c:v>
                </c:pt>
                <c:pt idx="73">
                  <c:v>42890.083333333154</c:v>
                </c:pt>
                <c:pt idx="74">
                  <c:v>42890.124999999818</c:v>
                </c:pt>
                <c:pt idx="75">
                  <c:v>42890.166666666482</c:v>
                </c:pt>
                <c:pt idx="76">
                  <c:v>42890.208333333147</c:v>
                </c:pt>
                <c:pt idx="77">
                  <c:v>42890.249999999811</c:v>
                </c:pt>
                <c:pt idx="78">
                  <c:v>42890.291666666475</c:v>
                </c:pt>
                <c:pt idx="79">
                  <c:v>42890.333333333139</c:v>
                </c:pt>
                <c:pt idx="80">
                  <c:v>42890.374999999804</c:v>
                </c:pt>
                <c:pt idx="81">
                  <c:v>42890.416666666468</c:v>
                </c:pt>
                <c:pt idx="82">
                  <c:v>42890.458333333132</c:v>
                </c:pt>
                <c:pt idx="83">
                  <c:v>42890.499999999796</c:v>
                </c:pt>
                <c:pt idx="84">
                  <c:v>42890.541666666461</c:v>
                </c:pt>
                <c:pt idx="85">
                  <c:v>42890.583333333125</c:v>
                </c:pt>
                <c:pt idx="86">
                  <c:v>42890.624999999789</c:v>
                </c:pt>
                <c:pt idx="87">
                  <c:v>42890.666666666453</c:v>
                </c:pt>
                <c:pt idx="88">
                  <c:v>42890.708333333117</c:v>
                </c:pt>
                <c:pt idx="89">
                  <c:v>42890.749999999782</c:v>
                </c:pt>
                <c:pt idx="90">
                  <c:v>42890.791666666446</c:v>
                </c:pt>
                <c:pt idx="91">
                  <c:v>42890.83333333311</c:v>
                </c:pt>
                <c:pt idx="92">
                  <c:v>42890.874999999774</c:v>
                </c:pt>
                <c:pt idx="93">
                  <c:v>42890.916666666439</c:v>
                </c:pt>
                <c:pt idx="94">
                  <c:v>42890.958333333103</c:v>
                </c:pt>
                <c:pt idx="95">
                  <c:v>42890.999999999767</c:v>
                </c:pt>
                <c:pt idx="96">
                  <c:v>42891.041666666431</c:v>
                </c:pt>
                <c:pt idx="97">
                  <c:v>42891.083333333096</c:v>
                </c:pt>
                <c:pt idx="98">
                  <c:v>42891.12499999976</c:v>
                </c:pt>
                <c:pt idx="99">
                  <c:v>42891.166666666424</c:v>
                </c:pt>
                <c:pt idx="100">
                  <c:v>42891.208333333088</c:v>
                </c:pt>
                <c:pt idx="101">
                  <c:v>42891.249999999753</c:v>
                </c:pt>
                <c:pt idx="102">
                  <c:v>42891.291666666417</c:v>
                </c:pt>
                <c:pt idx="103">
                  <c:v>42891.333333333081</c:v>
                </c:pt>
                <c:pt idx="104">
                  <c:v>42891.374999999745</c:v>
                </c:pt>
                <c:pt idx="105">
                  <c:v>42891.41666666641</c:v>
                </c:pt>
                <c:pt idx="106">
                  <c:v>42891.458333333074</c:v>
                </c:pt>
                <c:pt idx="107">
                  <c:v>42891.499999999738</c:v>
                </c:pt>
                <c:pt idx="108">
                  <c:v>42891.541666666402</c:v>
                </c:pt>
                <c:pt idx="109">
                  <c:v>42891.583333333067</c:v>
                </c:pt>
                <c:pt idx="110">
                  <c:v>42891.624999999731</c:v>
                </c:pt>
                <c:pt idx="111">
                  <c:v>42891.666666666395</c:v>
                </c:pt>
                <c:pt idx="112">
                  <c:v>42891.708333333059</c:v>
                </c:pt>
                <c:pt idx="113">
                  <c:v>42891.749999999724</c:v>
                </c:pt>
                <c:pt idx="114">
                  <c:v>42891.791666666388</c:v>
                </c:pt>
                <c:pt idx="115">
                  <c:v>42891.833333333052</c:v>
                </c:pt>
                <c:pt idx="116">
                  <c:v>42891.874999999716</c:v>
                </c:pt>
                <c:pt idx="117">
                  <c:v>42891.91666666638</c:v>
                </c:pt>
                <c:pt idx="118">
                  <c:v>42891.958333333045</c:v>
                </c:pt>
                <c:pt idx="119">
                  <c:v>42891.999999999709</c:v>
                </c:pt>
                <c:pt idx="120">
                  <c:v>42892.041666666373</c:v>
                </c:pt>
                <c:pt idx="121">
                  <c:v>42892.083333333037</c:v>
                </c:pt>
                <c:pt idx="122">
                  <c:v>42892.124999999702</c:v>
                </c:pt>
                <c:pt idx="123">
                  <c:v>42892.166666666366</c:v>
                </c:pt>
                <c:pt idx="124">
                  <c:v>42892.20833333303</c:v>
                </c:pt>
                <c:pt idx="125">
                  <c:v>42892.249999999694</c:v>
                </c:pt>
                <c:pt idx="126">
                  <c:v>42892.291666666359</c:v>
                </c:pt>
                <c:pt idx="127">
                  <c:v>42892.333333333023</c:v>
                </c:pt>
                <c:pt idx="128">
                  <c:v>42892.374999999687</c:v>
                </c:pt>
                <c:pt idx="129">
                  <c:v>42892.416666666351</c:v>
                </c:pt>
                <c:pt idx="130">
                  <c:v>42892.458333333016</c:v>
                </c:pt>
                <c:pt idx="131">
                  <c:v>42892.49999999968</c:v>
                </c:pt>
                <c:pt idx="132">
                  <c:v>42892.541666666344</c:v>
                </c:pt>
                <c:pt idx="133">
                  <c:v>42892.583333333008</c:v>
                </c:pt>
                <c:pt idx="134">
                  <c:v>42892.624999999673</c:v>
                </c:pt>
                <c:pt idx="135">
                  <c:v>42892.666666666337</c:v>
                </c:pt>
                <c:pt idx="136">
                  <c:v>42892.708333333001</c:v>
                </c:pt>
                <c:pt idx="137">
                  <c:v>42892.749999999665</c:v>
                </c:pt>
                <c:pt idx="138">
                  <c:v>42892.79166666633</c:v>
                </c:pt>
                <c:pt idx="139">
                  <c:v>42892.833333332994</c:v>
                </c:pt>
                <c:pt idx="140">
                  <c:v>42892.874999999658</c:v>
                </c:pt>
                <c:pt idx="141">
                  <c:v>42892.916666666322</c:v>
                </c:pt>
                <c:pt idx="142">
                  <c:v>42892.958333332987</c:v>
                </c:pt>
                <c:pt idx="143">
                  <c:v>42892.999999999651</c:v>
                </c:pt>
                <c:pt idx="144">
                  <c:v>42893.041666666315</c:v>
                </c:pt>
                <c:pt idx="145">
                  <c:v>42893.083333332979</c:v>
                </c:pt>
                <c:pt idx="146">
                  <c:v>42893.124999999643</c:v>
                </c:pt>
                <c:pt idx="147">
                  <c:v>42893.166666666308</c:v>
                </c:pt>
                <c:pt idx="148">
                  <c:v>42893.208333332972</c:v>
                </c:pt>
                <c:pt idx="149">
                  <c:v>42893.249999999636</c:v>
                </c:pt>
                <c:pt idx="150">
                  <c:v>42893.2916666663</c:v>
                </c:pt>
                <c:pt idx="151">
                  <c:v>42893.333333332965</c:v>
                </c:pt>
                <c:pt idx="152">
                  <c:v>42893.374999999629</c:v>
                </c:pt>
                <c:pt idx="153">
                  <c:v>42893.416666666293</c:v>
                </c:pt>
                <c:pt idx="154">
                  <c:v>42893.458333332957</c:v>
                </c:pt>
                <c:pt idx="155">
                  <c:v>42893.499999999622</c:v>
                </c:pt>
                <c:pt idx="156">
                  <c:v>42893.541666666286</c:v>
                </c:pt>
                <c:pt idx="157">
                  <c:v>42893.58333333295</c:v>
                </c:pt>
                <c:pt idx="158">
                  <c:v>42893.624999999614</c:v>
                </c:pt>
                <c:pt idx="159">
                  <c:v>42893.666666666279</c:v>
                </c:pt>
                <c:pt idx="160">
                  <c:v>42893.708333332943</c:v>
                </c:pt>
                <c:pt idx="161">
                  <c:v>42893.749999999607</c:v>
                </c:pt>
                <c:pt idx="162">
                  <c:v>42893.791666666271</c:v>
                </c:pt>
                <c:pt idx="163">
                  <c:v>42893.833333332936</c:v>
                </c:pt>
                <c:pt idx="164">
                  <c:v>42893.8749999996</c:v>
                </c:pt>
                <c:pt idx="165">
                  <c:v>42893.916666666264</c:v>
                </c:pt>
                <c:pt idx="166">
                  <c:v>42893.958333332928</c:v>
                </c:pt>
                <c:pt idx="167">
                  <c:v>42893.999999999593</c:v>
                </c:pt>
                <c:pt idx="168">
                  <c:v>42894.041666666257</c:v>
                </c:pt>
                <c:pt idx="169">
                  <c:v>42894.083333332921</c:v>
                </c:pt>
                <c:pt idx="170">
                  <c:v>42894.124999999585</c:v>
                </c:pt>
                <c:pt idx="171">
                  <c:v>42894.16666666625</c:v>
                </c:pt>
                <c:pt idx="172">
                  <c:v>42894.208333332914</c:v>
                </c:pt>
                <c:pt idx="173">
                  <c:v>42894.249999999578</c:v>
                </c:pt>
                <c:pt idx="174">
                  <c:v>42894.291666666242</c:v>
                </c:pt>
                <c:pt idx="175">
                  <c:v>42894.333333332906</c:v>
                </c:pt>
                <c:pt idx="176">
                  <c:v>42894.374999999571</c:v>
                </c:pt>
                <c:pt idx="177">
                  <c:v>42894.416666666235</c:v>
                </c:pt>
                <c:pt idx="178">
                  <c:v>42894.458333332899</c:v>
                </c:pt>
                <c:pt idx="179">
                  <c:v>42894.499999999563</c:v>
                </c:pt>
                <c:pt idx="180">
                  <c:v>42894.541666666228</c:v>
                </c:pt>
                <c:pt idx="181">
                  <c:v>42894.583333332892</c:v>
                </c:pt>
                <c:pt idx="182">
                  <c:v>42894.624999999556</c:v>
                </c:pt>
                <c:pt idx="183">
                  <c:v>42894.66666666622</c:v>
                </c:pt>
                <c:pt idx="184">
                  <c:v>42894.708333332885</c:v>
                </c:pt>
                <c:pt idx="185">
                  <c:v>42894.749999999549</c:v>
                </c:pt>
                <c:pt idx="186">
                  <c:v>42894.791666666213</c:v>
                </c:pt>
                <c:pt idx="187">
                  <c:v>42894.833333332877</c:v>
                </c:pt>
                <c:pt idx="188">
                  <c:v>42894.874999999542</c:v>
                </c:pt>
                <c:pt idx="189">
                  <c:v>42894.916666666206</c:v>
                </c:pt>
                <c:pt idx="190">
                  <c:v>42894.95833333287</c:v>
                </c:pt>
                <c:pt idx="191">
                  <c:v>42894.999999999534</c:v>
                </c:pt>
                <c:pt idx="192">
                  <c:v>42895.041666666199</c:v>
                </c:pt>
                <c:pt idx="193">
                  <c:v>42895.083333332863</c:v>
                </c:pt>
                <c:pt idx="194">
                  <c:v>42895.124999999527</c:v>
                </c:pt>
                <c:pt idx="195">
                  <c:v>42895.166666666191</c:v>
                </c:pt>
                <c:pt idx="196">
                  <c:v>42895.208333332856</c:v>
                </c:pt>
                <c:pt idx="197">
                  <c:v>42895.24999999952</c:v>
                </c:pt>
                <c:pt idx="198">
                  <c:v>42895.291666666184</c:v>
                </c:pt>
                <c:pt idx="199">
                  <c:v>42895.333333332848</c:v>
                </c:pt>
                <c:pt idx="200">
                  <c:v>42895.374999999513</c:v>
                </c:pt>
                <c:pt idx="201">
                  <c:v>42895.416666666177</c:v>
                </c:pt>
                <c:pt idx="202">
                  <c:v>42895.458333332841</c:v>
                </c:pt>
                <c:pt idx="203">
                  <c:v>42895.499999999505</c:v>
                </c:pt>
                <c:pt idx="204">
                  <c:v>42895.541666666169</c:v>
                </c:pt>
                <c:pt idx="205">
                  <c:v>42895.583333332834</c:v>
                </c:pt>
                <c:pt idx="206">
                  <c:v>42895.624999999498</c:v>
                </c:pt>
                <c:pt idx="207">
                  <c:v>42895.666666666162</c:v>
                </c:pt>
                <c:pt idx="208">
                  <c:v>42895.708333332826</c:v>
                </c:pt>
                <c:pt idx="209">
                  <c:v>42895.749999999491</c:v>
                </c:pt>
                <c:pt idx="210">
                  <c:v>42895.791666666155</c:v>
                </c:pt>
                <c:pt idx="211">
                  <c:v>42895.833333332819</c:v>
                </c:pt>
                <c:pt idx="212">
                  <c:v>42895.874999999483</c:v>
                </c:pt>
                <c:pt idx="213">
                  <c:v>42895.916666666148</c:v>
                </c:pt>
                <c:pt idx="214">
                  <c:v>42895.958333332812</c:v>
                </c:pt>
                <c:pt idx="215">
                  <c:v>42895.999999999476</c:v>
                </c:pt>
                <c:pt idx="216">
                  <c:v>42896.04166666614</c:v>
                </c:pt>
                <c:pt idx="217">
                  <c:v>42896.083333332805</c:v>
                </c:pt>
                <c:pt idx="218">
                  <c:v>42896.124999999469</c:v>
                </c:pt>
                <c:pt idx="219">
                  <c:v>42896.166666666133</c:v>
                </c:pt>
                <c:pt idx="220">
                  <c:v>42896.208333332797</c:v>
                </c:pt>
                <c:pt idx="221">
                  <c:v>42896.249999999462</c:v>
                </c:pt>
                <c:pt idx="222">
                  <c:v>42896.291666666126</c:v>
                </c:pt>
                <c:pt idx="223">
                  <c:v>42896.33333333279</c:v>
                </c:pt>
                <c:pt idx="224">
                  <c:v>42896.374999999454</c:v>
                </c:pt>
                <c:pt idx="225">
                  <c:v>42896.416666666119</c:v>
                </c:pt>
                <c:pt idx="226">
                  <c:v>42896.458333332783</c:v>
                </c:pt>
                <c:pt idx="227">
                  <c:v>42896.499999999447</c:v>
                </c:pt>
                <c:pt idx="228">
                  <c:v>42896.541666666111</c:v>
                </c:pt>
                <c:pt idx="229">
                  <c:v>42896.583333332776</c:v>
                </c:pt>
                <c:pt idx="230">
                  <c:v>42896.62499999944</c:v>
                </c:pt>
                <c:pt idx="231">
                  <c:v>42896.666666666104</c:v>
                </c:pt>
                <c:pt idx="232">
                  <c:v>42896.708333332768</c:v>
                </c:pt>
                <c:pt idx="233">
                  <c:v>42896.749999999432</c:v>
                </c:pt>
                <c:pt idx="234">
                  <c:v>42896.791666666097</c:v>
                </c:pt>
                <c:pt idx="235">
                  <c:v>42896.833333332761</c:v>
                </c:pt>
                <c:pt idx="236">
                  <c:v>42896.874999999425</c:v>
                </c:pt>
                <c:pt idx="237">
                  <c:v>42896.916666666089</c:v>
                </c:pt>
                <c:pt idx="238">
                  <c:v>42896.958333332754</c:v>
                </c:pt>
                <c:pt idx="239">
                  <c:v>42896.999999999418</c:v>
                </c:pt>
                <c:pt idx="240">
                  <c:v>42897.041666666082</c:v>
                </c:pt>
                <c:pt idx="241">
                  <c:v>42897.083333332746</c:v>
                </c:pt>
                <c:pt idx="242">
                  <c:v>42897.124999999411</c:v>
                </c:pt>
                <c:pt idx="243">
                  <c:v>42897.166666666075</c:v>
                </c:pt>
                <c:pt idx="244">
                  <c:v>42897.208333332739</c:v>
                </c:pt>
                <c:pt idx="245">
                  <c:v>42897.249999999403</c:v>
                </c:pt>
                <c:pt idx="246">
                  <c:v>42897.291666666068</c:v>
                </c:pt>
                <c:pt idx="247">
                  <c:v>42897.333333332732</c:v>
                </c:pt>
                <c:pt idx="248">
                  <c:v>42897.374999999396</c:v>
                </c:pt>
                <c:pt idx="249">
                  <c:v>42897.41666666606</c:v>
                </c:pt>
                <c:pt idx="250">
                  <c:v>42897.458333332725</c:v>
                </c:pt>
                <c:pt idx="251">
                  <c:v>42897.499999999389</c:v>
                </c:pt>
                <c:pt idx="252">
                  <c:v>42897.541666666053</c:v>
                </c:pt>
                <c:pt idx="253">
                  <c:v>42897.583333332717</c:v>
                </c:pt>
                <c:pt idx="254">
                  <c:v>42897.624999999382</c:v>
                </c:pt>
                <c:pt idx="255">
                  <c:v>42897.666666666046</c:v>
                </c:pt>
                <c:pt idx="256">
                  <c:v>42897.70833333271</c:v>
                </c:pt>
                <c:pt idx="257">
                  <c:v>42897.749999999374</c:v>
                </c:pt>
                <c:pt idx="258">
                  <c:v>42897.791666666039</c:v>
                </c:pt>
                <c:pt idx="259">
                  <c:v>42897.833333332703</c:v>
                </c:pt>
                <c:pt idx="260">
                  <c:v>42897.874999999367</c:v>
                </c:pt>
                <c:pt idx="261">
                  <c:v>42897.916666666031</c:v>
                </c:pt>
                <c:pt idx="262">
                  <c:v>42897.958333332695</c:v>
                </c:pt>
                <c:pt idx="263">
                  <c:v>42897.99999999936</c:v>
                </c:pt>
                <c:pt idx="264">
                  <c:v>42898.041666666024</c:v>
                </c:pt>
                <c:pt idx="265">
                  <c:v>42898.083333332688</c:v>
                </c:pt>
                <c:pt idx="266">
                  <c:v>42898.124999999352</c:v>
                </c:pt>
                <c:pt idx="267">
                  <c:v>42898.166666666017</c:v>
                </c:pt>
                <c:pt idx="268">
                  <c:v>42898.208333332681</c:v>
                </c:pt>
                <c:pt idx="269">
                  <c:v>42898.249999999345</c:v>
                </c:pt>
                <c:pt idx="270">
                  <c:v>42898.291666666009</c:v>
                </c:pt>
                <c:pt idx="271">
                  <c:v>42898.333333332674</c:v>
                </c:pt>
                <c:pt idx="272">
                  <c:v>42898.374999999338</c:v>
                </c:pt>
                <c:pt idx="273">
                  <c:v>42898.416666666002</c:v>
                </c:pt>
                <c:pt idx="274">
                  <c:v>42898.458333332666</c:v>
                </c:pt>
                <c:pt idx="275">
                  <c:v>42898.499999999331</c:v>
                </c:pt>
                <c:pt idx="276">
                  <c:v>42898.541666665995</c:v>
                </c:pt>
                <c:pt idx="277">
                  <c:v>42898.583333332659</c:v>
                </c:pt>
                <c:pt idx="278">
                  <c:v>42898.624999999323</c:v>
                </c:pt>
                <c:pt idx="279">
                  <c:v>42898.666666665988</c:v>
                </c:pt>
                <c:pt idx="280">
                  <c:v>42898.708333332652</c:v>
                </c:pt>
                <c:pt idx="281">
                  <c:v>42898.749999999316</c:v>
                </c:pt>
                <c:pt idx="282">
                  <c:v>42898.79166666598</c:v>
                </c:pt>
                <c:pt idx="283">
                  <c:v>42898.833333332645</c:v>
                </c:pt>
                <c:pt idx="284">
                  <c:v>42898.874999999309</c:v>
                </c:pt>
                <c:pt idx="285">
                  <c:v>42898.916666665973</c:v>
                </c:pt>
                <c:pt idx="286">
                  <c:v>42898.958333332637</c:v>
                </c:pt>
                <c:pt idx="287">
                  <c:v>42898.999999999302</c:v>
                </c:pt>
                <c:pt idx="288">
                  <c:v>42899.041666665966</c:v>
                </c:pt>
                <c:pt idx="289">
                  <c:v>42899.08333333263</c:v>
                </c:pt>
                <c:pt idx="290">
                  <c:v>42899.124999999294</c:v>
                </c:pt>
                <c:pt idx="291">
                  <c:v>42899.166666665958</c:v>
                </c:pt>
                <c:pt idx="292">
                  <c:v>42899.208333332623</c:v>
                </c:pt>
                <c:pt idx="293">
                  <c:v>42899.249999999287</c:v>
                </c:pt>
                <c:pt idx="294">
                  <c:v>42899.291666665951</c:v>
                </c:pt>
                <c:pt idx="295">
                  <c:v>42899.333333332615</c:v>
                </c:pt>
                <c:pt idx="296">
                  <c:v>42899.37499999928</c:v>
                </c:pt>
                <c:pt idx="297">
                  <c:v>42899.416666665944</c:v>
                </c:pt>
                <c:pt idx="298">
                  <c:v>42899.458333332608</c:v>
                </c:pt>
                <c:pt idx="299">
                  <c:v>42899.499999999272</c:v>
                </c:pt>
                <c:pt idx="300">
                  <c:v>42899.541666665937</c:v>
                </c:pt>
                <c:pt idx="301">
                  <c:v>42899.583333332601</c:v>
                </c:pt>
                <c:pt idx="302">
                  <c:v>42899.624999999265</c:v>
                </c:pt>
                <c:pt idx="303">
                  <c:v>42899.666666665929</c:v>
                </c:pt>
                <c:pt idx="304">
                  <c:v>42899.708333332594</c:v>
                </c:pt>
                <c:pt idx="305">
                  <c:v>42899.749999999258</c:v>
                </c:pt>
                <c:pt idx="306">
                  <c:v>42899.791666665922</c:v>
                </c:pt>
                <c:pt idx="307">
                  <c:v>42899.833333332586</c:v>
                </c:pt>
                <c:pt idx="308">
                  <c:v>42899.874999999251</c:v>
                </c:pt>
                <c:pt idx="309">
                  <c:v>42899.916666665915</c:v>
                </c:pt>
                <c:pt idx="310">
                  <c:v>42899.958333332579</c:v>
                </c:pt>
                <c:pt idx="311">
                  <c:v>42899.999999999243</c:v>
                </c:pt>
                <c:pt idx="312">
                  <c:v>42900.041666665908</c:v>
                </c:pt>
                <c:pt idx="313">
                  <c:v>42900.083333332572</c:v>
                </c:pt>
                <c:pt idx="314">
                  <c:v>42900.124999999236</c:v>
                </c:pt>
                <c:pt idx="315">
                  <c:v>42900.1666666659</c:v>
                </c:pt>
                <c:pt idx="316">
                  <c:v>42900.208333332565</c:v>
                </c:pt>
                <c:pt idx="317">
                  <c:v>42900.249999999229</c:v>
                </c:pt>
                <c:pt idx="318">
                  <c:v>42900.291666665893</c:v>
                </c:pt>
                <c:pt idx="319">
                  <c:v>42900.333333332557</c:v>
                </c:pt>
                <c:pt idx="320">
                  <c:v>42900.374999999221</c:v>
                </c:pt>
                <c:pt idx="321">
                  <c:v>42900.416666665886</c:v>
                </c:pt>
                <c:pt idx="322">
                  <c:v>42900.45833333255</c:v>
                </c:pt>
                <c:pt idx="323">
                  <c:v>42900.499999999214</c:v>
                </c:pt>
                <c:pt idx="324">
                  <c:v>42900.541666665878</c:v>
                </c:pt>
                <c:pt idx="325">
                  <c:v>42900.583333332543</c:v>
                </c:pt>
                <c:pt idx="326">
                  <c:v>42900.624999999207</c:v>
                </c:pt>
                <c:pt idx="327">
                  <c:v>42900.666666665871</c:v>
                </c:pt>
                <c:pt idx="328">
                  <c:v>42900.708333332535</c:v>
                </c:pt>
                <c:pt idx="329">
                  <c:v>42900.7499999992</c:v>
                </c:pt>
                <c:pt idx="330">
                  <c:v>42900.791666665864</c:v>
                </c:pt>
                <c:pt idx="331">
                  <c:v>42900.833333332528</c:v>
                </c:pt>
                <c:pt idx="332">
                  <c:v>42900.874999999192</c:v>
                </c:pt>
                <c:pt idx="333">
                  <c:v>42900.916666665857</c:v>
                </c:pt>
                <c:pt idx="334">
                  <c:v>42900.958333332521</c:v>
                </c:pt>
                <c:pt idx="335">
                  <c:v>42900.999999999185</c:v>
                </c:pt>
                <c:pt idx="336">
                  <c:v>42901.041666665849</c:v>
                </c:pt>
                <c:pt idx="337">
                  <c:v>42901.083333332514</c:v>
                </c:pt>
                <c:pt idx="338">
                  <c:v>42901.124999999178</c:v>
                </c:pt>
                <c:pt idx="339">
                  <c:v>42901.166666665842</c:v>
                </c:pt>
                <c:pt idx="340">
                  <c:v>42901.208333332506</c:v>
                </c:pt>
                <c:pt idx="341">
                  <c:v>42901.249999999171</c:v>
                </c:pt>
                <c:pt idx="342">
                  <c:v>42901.291666665835</c:v>
                </c:pt>
                <c:pt idx="343">
                  <c:v>42901.333333332499</c:v>
                </c:pt>
                <c:pt idx="344">
                  <c:v>42901.374999999163</c:v>
                </c:pt>
                <c:pt idx="345">
                  <c:v>42901.416666665828</c:v>
                </c:pt>
                <c:pt idx="346">
                  <c:v>42901.458333332492</c:v>
                </c:pt>
                <c:pt idx="347">
                  <c:v>42901.499999999156</c:v>
                </c:pt>
                <c:pt idx="348">
                  <c:v>42901.54166666582</c:v>
                </c:pt>
                <c:pt idx="349">
                  <c:v>42901.583333332484</c:v>
                </c:pt>
                <c:pt idx="350">
                  <c:v>42901.624999999149</c:v>
                </c:pt>
                <c:pt idx="351">
                  <c:v>42901.666666665813</c:v>
                </c:pt>
                <c:pt idx="352">
                  <c:v>42901.708333332477</c:v>
                </c:pt>
                <c:pt idx="353">
                  <c:v>42901.749999999141</c:v>
                </c:pt>
                <c:pt idx="354">
                  <c:v>42901.791666665806</c:v>
                </c:pt>
                <c:pt idx="355">
                  <c:v>42901.83333333247</c:v>
                </c:pt>
                <c:pt idx="356">
                  <c:v>42901.874999999134</c:v>
                </c:pt>
                <c:pt idx="357">
                  <c:v>42901.916666665798</c:v>
                </c:pt>
                <c:pt idx="358">
                  <c:v>42901.958333332463</c:v>
                </c:pt>
                <c:pt idx="359">
                  <c:v>42901.999999999127</c:v>
                </c:pt>
                <c:pt idx="360">
                  <c:v>42902.041666665791</c:v>
                </c:pt>
                <c:pt idx="361">
                  <c:v>42902.083333332455</c:v>
                </c:pt>
                <c:pt idx="362">
                  <c:v>42902.12499999912</c:v>
                </c:pt>
                <c:pt idx="363">
                  <c:v>42902.166666665784</c:v>
                </c:pt>
                <c:pt idx="364">
                  <c:v>42902.208333332448</c:v>
                </c:pt>
                <c:pt idx="365">
                  <c:v>42902.249999999112</c:v>
                </c:pt>
                <c:pt idx="366">
                  <c:v>42902.291666665777</c:v>
                </c:pt>
                <c:pt idx="367">
                  <c:v>42902.333333332441</c:v>
                </c:pt>
                <c:pt idx="368">
                  <c:v>42902.374999999105</c:v>
                </c:pt>
                <c:pt idx="369">
                  <c:v>42902.416666665769</c:v>
                </c:pt>
                <c:pt idx="370">
                  <c:v>42902.458333332434</c:v>
                </c:pt>
                <c:pt idx="371">
                  <c:v>42902.499999999098</c:v>
                </c:pt>
                <c:pt idx="372">
                  <c:v>42902.541666665762</c:v>
                </c:pt>
                <c:pt idx="373">
                  <c:v>42902.583333332426</c:v>
                </c:pt>
                <c:pt idx="374">
                  <c:v>42902.624999999091</c:v>
                </c:pt>
                <c:pt idx="375">
                  <c:v>42902.666666665755</c:v>
                </c:pt>
                <c:pt idx="376">
                  <c:v>42902.708333332419</c:v>
                </c:pt>
                <c:pt idx="377">
                  <c:v>42902.749999999083</c:v>
                </c:pt>
                <c:pt idx="378">
                  <c:v>42902.791666665747</c:v>
                </c:pt>
                <c:pt idx="379">
                  <c:v>42902.833333332412</c:v>
                </c:pt>
                <c:pt idx="380">
                  <c:v>42902.874999999076</c:v>
                </c:pt>
                <c:pt idx="381">
                  <c:v>42902.91666666574</c:v>
                </c:pt>
                <c:pt idx="382">
                  <c:v>42902.958333332404</c:v>
                </c:pt>
                <c:pt idx="383">
                  <c:v>42902.999999999069</c:v>
                </c:pt>
                <c:pt idx="384">
                  <c:v>42903.041666665733</c:v>
                </c:pt>
                <c:pt idx="385">
                  <c:v>42903.083333332397</c:v>
                </c:pt>
                <c:pt idx="386">
                  <c:v>42903.124999999061</c:v>
                </c:pt>
                <c:pt idx="387">
                  <c:v>42903.166666665726</c:v>
                </c:pt>
                <c:pt idx="388">
                  <c:v>42903.20833333239</c:v>
                </c:pt>
                <c:pt idx="389">
                  <c:v>42903.249999999054</c:v>
                </c:pt>
                <c:pt idx="390">
                  <c:v>42903.291666665718</c:v>
                </c:pt>
                <c:pt idx="391">
                  <c:v>42903.333333332383</c:v>
                </c:pt>
                <c:pt idx="392">
                  <c:v>42903.374999999047</c:v>
                </c:pt>
                <c:pt idx="393">
                  <c:v>42903.416666665711</c:v>
                </c:pt>
                <c:pt idx="394">
                  <c:v>42903.458333332375</c:v>
                </c:pt>
                <c:pt idx="395">
                  <c:v>42903.49999999904</c:v>
                </c:pt>
                <c:pt idx="396">
                  <c:v>42903.541666665704</c:v>
                </c:pt>
                <c:pt idx="397">
                  <c:v>42903.583333332368</c:v>
                </c:pt>
                <c:pt idx="398">
                  <c:v>42903.624999999032</c:v>
                </c:pt>
                <c:pt idx="399">
                  <c:v>42903.666666665697</c:v>
                </c:pt>
                <c:pt idx="400">
                  <c:v>42903.708333332361</c:v>
                </c:pt>
                <c:pt idx="401">
                  <c:v>42903.749999999025</c:v>
                </c:pt>
                <c:pt idx="402">
                  <c:v>42903.791666665689</c:v>
                </c:pt>
                <c:pt idx="403">
                  <c:v>42903.833333332354</c:v>
                </c:pt>
                <c:pt idx="404">
                  <c:v>42903.874999999018</c:v>
                </c:pt>
                <c:pt idx="405">
                  <c:v>42903.916666665682</c:v>
                </c:pt>
                <c:pt idx="406">
                  <c:v>42903.958333332346</c:v>
                </c:pt>
                <c:pt idx="407">
                  <c:v>42903.99999999901</c:v>
                </c:pt>
                <c:pt idx="408">
                  <c:v>42904.041666665675</c:v>
                </c:pt>
                <c:pt idx="409">
                  <c:v>42904.083333332339</c:v>
                </c:pt>
                <c:pt idx="410">
                  <c:v>42904.124999999003</c:v>
                </c:pt>
                <c:pt idx="411">
                  <c:v>42904.166666665667</c:v>
                </c:pt>
                <c:pt idx="412">
                  <c:v>42904.208333332332</c:v>
                </c:pt>
                <c:pt idx="413">
                  <c:v>42904.249999998996</c:v>
                </c:pt>
                <c:pt idx="414">
                  <c:v>42904.29166666566</c:v>
                </c:pt>
                <c:pt idx="415">
                  <c:v>42904.333333332324</c:v>
                </c:pt>
                <c:pt idx="416">
                  <c:v>42904.374999998989</c:v>
                </c:pt>
                <c:pt idx="417">
                  <c:v>42904.416666665653</c:v>
                </c:pt>
                <c:pt idx="418">
                  <c:v>42904.458333332317</c:v>
                </c:pt>
                <c:pt idx="419">
                  <c:v>42904.499999998981</c:v>
                </c:pt>
                <c:pt idx="420">
                  <c:v>42904.541666665646</c:v>
                </c:pt>
                <c:pt idx="421">
                  <c:v>42904.58333333231</c:v>
                </c:pt>
                <c:pt idx="422">
                  <c:v>42904.624999998974</c:v>
                </c:pt>
                <c:pt idx="423">
                  <c:v>42904.666666665638</c:v>
                </c:pt>
                <c:pt idx="424">
                  <c:v>42904.708333332303</c:v>
                </c:pt>
                <c:pt idx="425">
                  <c:v>42904.749999998967</c:v>
                </c:pt>
                <c:pt idx="426">
                  <c:v>42904.791666665631</c:v>
                </c:pt>
                <c:pt idx="427">
                  <c:v>42904.833333332295</c:v>
                </c:pt>
                <c:pt idx="428">
                  <c:v>42904.87499999896</c:v>
                </c:pt>
                <c:pt idx="429">
                  <c:v>42904.916666665624</c:v>
                </c:pt>
                <c:pt idx="430">
                  <c:v>42904.958333332288</c:v>
                </c:pt>
                <c:pt idx="431">
                  <c:v>42904.999999998952</c:v>
                </c:pt>
                <c:pt idx="432">
                  <c:v>42905.041666665617</c:v>
                </c:pt>
                <c:pt idx="433">
                  <c:v>42905.083333332281</c:v>
                </c:pt>
                <c:pt idx="434">
                  <c:v>42905.124999998945</c:v>
                </c:pt>
                <c:pt idx="435">
                  <c:v>42905.166666665609</c:v>
                </c:pt>
                <c:pt idx="436">
                  <c:v>42905.208333332273</c:v>
                </c:pt>
                <c:pt idx="437">
                  <c:v>42905.249999998938</c:v>
                </c:pt>
                <c:pt idx="438">
                  <c:v>42905.291666665602</c:v>
                </c:pt>
                <c:pt idx="439">
                  <c:v>42905.333333332266</c:v>
                </c:pt>
                <c:pt idx="440">
                  <c:v>42905.37499999893</c:v>
                </c:pt>
                <c:pt idx="441">
                  <c:v>42905.416666665595</c:v>
                </c:pt>
                <c:pt idx="442">
                  <c:v>42905.458333332259</c:v>
                </c:pt>
                <c:pt idx="443">
                  <c:v>42905.499999998923</c:v>
                </c:pt>
                <c:pt idx="444">
                  <c:v>42905.541666665587</c:v>
                </c:pt>
                <c:pt idx="445">
                  <c:v>42905.583333332252</c:v>
                </c:pt>
                <c:pt idx="446">
                  <c:v>42905.624999998916</c:v>
                </c:pt>
                <c:pt idx="447">
                  <c:v>42905.66666666558</c:v>
                </c:pt>
                <c:pt idx="448">
                  <c:v>42905.708333332244</c:v>
                </c:pt>
                <c:pt idx="449">
                  <c:v>42905.749999998909</c:v>
                </c:pt>
                <c:pt idx="450">
                  <c:v>42905.791666665573</c:v>
                </c:pt>
                <c:pt idx="451">
                  <c:v>42905.833333332237</c:v>
                </c:pt>
                <c:pt idx="452">
                  <c:v>42905.874999998901</c:v>
                </c:pt>
                <c:pt idx="453">
                  <c:v>42905.916666665566</c:v>
                </c:pt>
                <c:pt idx="454">
                  <c:v>42905.95833333223</c:v>
                </c:pt>
                <c:pt idx="455">
                  <c:v>42905.999999998894</c:v>
                </c:pt>
                <c:pt idx="456">
                  <c:v>42906.041666665558</c:v>
                </c:pt>
                <c:pt idx="457">
                  <c:v>42906.083333332223</c:v>
                </c:pt>
                <c:pt idx="458">
                  <c:v>42906.124999998887</c:v>
                </c:pt>
                <c:pt idx="459">
                  <c:v>42906.166666665551</c:v>
                </c:pt>
                <c:pt idx="460">
                  <c:v>42906.208333332215</c:v>
                </c:pt>
                <c:pt idx="461">
                  <c:v>42906.24999999888</c:v>
                </c:pt>
                <c:pt idx="462">
                  <c:v>42906.291666665544</c:v>
                </c:pt>
                <c:pt idx="463">
                  <c:v>42906.333333332208</c:v>
                </c:pt>
                <c:pt idx="464">
                  <c:v>42906.374999998872</c:v>
                </c:pt>
                <c:pt idx="465">
                  <c:v>42906.416666665536</c:v>
                </c:pt>
                <c:pt idx="466">
                  <c:v>42906.458333332201</c:v>
                </c:pt>
                <c:pt idx="467">
                  <c:v>42906.499999998865</c:v>
                </c:pt>
                <c:pt idx="468">
                  <c:v>42906.541666665529</c:v>
                </c:pt>
                <c:pt idx="469">
                  <c:v>42906.583333332193</c:v>
                </c:pt>
                <c:pt idx="470">
                  <c:v>42906.624999998858</c:v>
                </c:pt>
                <c:pt idx="471">
                  <c:v>42906.666666665522</c:v>
                </c:pt>
                <c:pt idx="472">
                  <c:v>42906.708333332186</c:v>
                </c:pt>
                <c:pt idx="473">
                  <c:v>42906.74999999885</c:v>
                </c:pt>
                <c:pt idx="474">
                  <c:v>42906.791666665515</c:v>
                </c:pt>
                <c:pt idx="475">
                  <c:v>42906.833333332179</c:v>
                </c:pt>
                <c:pt idx="476">
                  <c:v>42906.874999998843</c:v>
                </c:pt>
                <c:pt idx="477">
                  <c:v>42906.916666665507</c:v>
                </c:pt>
                <c:pt idx="478">
                  <c:v>42906.958333332172</c:v>
                </c:pt>
                <c:pt idx="479">
                  <c:v>42906.999999998836</c:v>
                </c:pt>
                <c:pt idx="480">
                  <c:v>42907.0416666655</c:v>
                </c:pt>
                <c:pt idx="481">
                  <c:v>42907.083333332164</c:v>
                </c:pt>
                <c:pt idx="482">
                  <c:v>42907.124999998829</c:v>
                </c:pt>
                <c:pt idx="483">
                  <c:v>42907.166666665493</c:v>
                </c:pt>
                <c:pt idx="484">
                  <c:v>42907.208333332157</c:v>
                </c:pt>
                <c:pt idx="485">
                  <c:v>42907.249999998821</c:v>
                </c:pt>
                <c:pt idx="486">
                  <c:v>42907.291666665486</c:v>
                </c:pt>
                <c:pt idx="487">
                  <c:v>42907.33333333215</c:v>
                </c:pt>
                <c:pt idx="488">
                  <c:v>42907.374999998814</c:v>
                </c:pt>
                <c:pt idx="489">
                  <c:v>42907.416666665478</c:v>
                </c:pt>
                <c:pt idx="490">
                  <c:v>42907.458333332143</c:v>
                </c:pt>
                <c:pt idx="491">
                  <c:v>42907.499999998807</c:v>
                </c:pt>
                <c:pt idx="492">
                  <c:v>42907.541666665471</c:v>
                </c:pt>
                <c:pt idx="493">
                  <c:v>42907.583333332135</c:v>
                </c:pt>
                <c:pt idx="494">
                  <c:v>42907.624999998799</c:v>
                </c:pt>
                <c:pt idx="495">
                  <c:v>42907.666666665464</c:v>
                </c:pt>
                <c:pt idx="496">
                  <c:v>42907.708333332128</c:v>
                </c:pt>
                <c:pt idx="497">
                  <c:v>42907.749999998792</c:v>
                </c:pt>
                <c:pt idx="498">
                  <c:v>42907.791666665456</c:v>
                </c:pt>
                <c:pt idx="499">
                  <c:v>42907.833333332121</c:v>
                </c:pt>
                <c:pt idx="500">
                  <c:v>42907.874999998785</c:v>
                </c:pt>
                <c:pt idx="501">
                  <c:v>42907.916666665449</c:v>
                </c:pt>
                <c:pt idx="502">
                  <c:v>42907.958333332113</c:v>
                </c:pt>
                <c:pt idx="503">
                  <c:v>42907.999999998778</c:v>
                </c:pt>
                <c:pt idx="504">
                  <c:v>42908.041666665442</c:v>
                </c:pt>
                <c:pt idx="505">
                  <c:v>42908.083333332106</c:v>
                </c:pt>
                <c:pt idx="506">
                  <c:v>42908.12499999877</c:v>
                </c:pt>
                <c:pt idx="507">
                  <c:v>42908.166666665435</c:v>
                </c:pt>
                <c:pt idx="508">
                  <c:v>42908.208333332099</c:v>
                </c:pt>
                <c:pt idx="509">
                  <c:v>42908.249999998763</c:v>
                </c:pt>
                <c:pt idx="510">
                  <c:v>42908.291666665427</c:v>
                </c:pt>
                <c:pt idx="511">
                  <c:v>42908.333333332092</c:v>
                </c:pt>
                <c:pt idx="512">
                  <c:v>42908.374999998756</c:v>
                </c:pt>
                <c:pt idx="513">
                  <c:v>42908.41666666542</c:v>
                </c:pt>
                <c:pt idx="514">
                  <c:v>42908.458333332084</c:v>
                </c:pt>
                <c:pt idx="515">
                  <c:v>42908.499999998749</c:v>
                </c:pt>
                <c:pt idx="516">
                  <c:v>42908.541666665413</c:v>
                </c:pt>
                <c:pt idx="517">
                  <c:v>42908.583333332077</c:v>
                </c:pt>
                <c:pt idx="518">
                  <c:v>42908.624999998741</c:v>
                </c:pt>
                <c:pt idx="519">
                  <c:v>42908.666666665406</c:v>
                </c:pt>
                <c:pt idx="520">
                  <c:v>42908.70833333207</c:v>
                </c:pt>
                <c:pt idx="521">
                  <c:v>42908.749999998734</c:v>
                </c:pt>
                <c:pt idx="522">
                  <c:v>42908.791666665398</c:v>
                </c:pt>
                <c:pt idx="523">
                  <c:v>42908.833333332062</c:v>
                </c:pt>
                <c:pt idx="524">
                  <c:v>42908.874999998727</c:v>
                </c:pt>
                <c:pt idx="525">
                  <c:v>42908.916666665391</c:v>
                </c:pt>
                <c:pt idx="526">
                  <c:v>42908.958333332055</c:v>
                </c:pt>
                <c:pt idx="527">
                  <c:v>42908.999999998719</c:v>
                </c:pt>
                <c:pt idx="528">
                  <c:v>42909.041666665384</c:v>
                </c:pt>
                <c:pt idx="529">
                  <c:v>42909.083333332048</c:v>
                </c:pt>
                <c:pt idx="530">
                  <c:v>42909.124999998712</c:v>
                </c:pt>
                <c:pt idx="531">
                  <c:v>42909.166666665376</c:v>
                </c:pt>
                <c:pt idx="532">
                  <c:v>42909.208333332041</c:v>
                </c:pt>
                <c:pt idx="533">
                  <c:v>42909.249999998705</c:v>
                </c:pt>
                <c:pt idx="534">
                  <c:v>42909.291666665369</c:v>
                </c:pt>
                <c:pt idx="535">
                  <c:v>42909.333333332033</c:v>
                </c:pt>
                <c:pt idx="536">
                  <c:v>42909.374999998698</c:v>
                </c:pt>
                <c:pt idx="537">
                  <c:v>42909.416666665362</c:v>
                </c:pt>
                <c:pt idx="538">
                  <c:v>42909.458333332026</c:v>
                </c:pt>
                <c:pt idx="539">
                  <c:v>42909.49999999869</c:v>
                </c:pt>
                <c:pt idx="540">
                  <c:v>42909.541666665355</c:v>
                </c:pt>
                <c:pt idx="541">
                  <c:v>42909.583333332019</c:v>
                </c:pt>
                <c:pt idx="542">
                  <c:v>42909.624999998683</c:v>
                </c:pt>
                <c:pt idx="543">
                  <c:v>42909.666666665347</c:v>
                </c:pt>
                <c:pt idx="544">
                  <c:v>42909.708333332012</c:v>
                </c:pt>
                <c:pt idx="545">
                  <c:v>42909.749999998676</c:v>
                </c:pt>
                <c:pt idx="546">
                  <c:v>42909.79166666534</c:v>
                </c:pt>
                <c:pt idx="547">
                  <c:v>42909.833333332004</c:v>
                </c:pt>
                <c:pt idx="548">
                  <c:v>42909.874999998668</c:v>
                </c:pt>
                <c:pt idx="549">
                  <c:v>42909.916666665333</c:v>
                </c:pt>
                <c:pt idx="550">
                  <c:v>42909.958333331997</c:v>
                </c:pt>
                <c:pt idx="551">
                  <c:v>42909.999999998661</c:v>
                </c:pt>
                <c:pt idx="552">
                  <c:v>42910.041666665325</c:v>
                </c:pt>
                <c:pt idx="553">
                  <c:v>42910.08333333199</c:v>
                </c:pt>
                <c:pt idx="554">
                  <c:v>42910.124999998654</c:v>
                </c:pt>
                <c:pt idx="555">
                  <c:v>42910.166666665318</c:v>
                </c:pt>
                <c:pt idx="556">
                  <c:v>42910.208333331982</c:v>
                </c:pt>
                <c:pt idx="557">
                  <c:v>42910.249999998647</c:v>
                </c:pt>
                <c:pt idx="558">
                  <c:v>42910.291666665311</c:v>
                </c:pt>
                <c:pt idx="559">
                  <c:v>42910.333333331975</c:v>
                </c:pt>
                <c:pt idx="560">
                  <c:v>42910.374999998639</c:v>
                </c:pt>
                <c:pt idx="561">
                  <c:v>42910.416666665304</c:v>
                </c:pt>
                <c:pt idx="562">
                  <c:v>42910.458333331968</c:v>
                </c:pt>
                <c:pt idx="563">
                  <c:v>42910.499999998632</c:v>
                </c:pt>
                <c:pt idx="564">
                  <c:v>42910.541666665296</c:v>
                </c:pt>
                <c:pt idx="565">
                  <c:v>42910.583333331961</c:v>
                </c:pt>
                <c:pt idx="566">
                  <c:v>42910.624999998625</c:v>
                </c:pt>
                <c:pt idx="567">
                  <c:v>42910.666666665289</c:v>
                </c:pt>
                <c:pt idx="568">
                  <c:v>42910.708333331953</c:v>
                </c:pt>
                <c:pt idx="569">
                  <c:v>42910.749999998618</c:v>
                </c:pt>
                <c:pt idx="570">
                  <c:v>42910.791666665282</c:v>
                </c:pt>
                <c:pt idx="571">
                  <c:v>42910.833333331946</c:v>
                </c:pt>
                <c:pt idx="572">
                  <c:v>42910.87499999861</c:v>
                </c:pt>
                <c:pt idx="573">
                  <c:v>42910.916666665275</c:v>
                </c:pt>
                <c:pt idx="574">
                  <c:v>42910.958333331939</c:v>
                </c:pt>
                <c:pt idx="575">
                  <c:v>42910.999999998603</c:v>
                </c:pt>
                <c:pt idx="576">
                  <c:v>42911.041666665267</c:v>
                </c:pt>
                <c:pt idx="577">
                  <c:v>42911.083333331931</c:v>
                </c:pt>
                <c:pt idx="578">
                  <c:v>42911.124999998596</c:v>
                </c:pt>
                <c:pt idx="579">
                  <c:v>42911.16666666526</c:v>
                </c:pt>
                <c:pt idx="580">
                  <c:v>42911.208333331924</c:v>
                </c:pt>
                <c:pt idx="581">
                  <c:v>42911.249999998588</c:v>
                </c:pt>
                <c:pt idx="582">
                  <c:v>42911.291666665253</c:v>
                </c:pt>
                <c:pt idx="583">
                  <c:v>42911.333333331917</c:v>
                </c:pt>
                <c:pt idx="584">
                  <c:v>42911.374999998581</c:v>
                </c:pt>
                <c:pt idx="585">
                  <c:v>42911.416666665245</c:v>
                </c:pt>
                <c:pt idx="586">
                  <c:v>42911.45833333191</c:v>
                </c:pt>
                <c:pt idx="587">
                  <c:v>42911.499999998574</c:v>
                </c:pt>
                <c:pt idx="588">
                  <c:v>42911.541666665238</c:v>
                </c:pt>
                <c:pt idx="589">
                  <c:v>42911.583333331902</c:v>
                </c:pt>
                <c:pt idx="590">
                  <c:v>42911.624999998567</c:v>
                </c:pt>
                <c:pt idx="591">
                  <c:v>42911.666666665231</c:v>
                </c:pt>
                <c:pt idx="592">
                  <c:v>42911.708333331895</c:v>
                </c:pt>
                <c:pt idx="593">
                  <c:v>42911.749999998559</c:v>
                </c:pt>
                <c:pt idx="594">
                  <c:v>42911.791666665224</c:v>
                </c:pt>
                <c:pt idx="595">
                  <c:v>42911.833333331888</c:v>
                </c:pt>
                <c:pt idx="596">
                  <c:v>42911.874999998552</c:v>
                </c:pt>
                <c:pt idx="597">
                  <c:v>42911.916666665216</c:v>
                </c:pt>
                <c:pt idx="598">
                  <c:v>42911.958333331881</c:v>
                </c:pt>
                <c:pt idx="599">
                  <c:v>42911.999999998545</c:v>
                </c:pt>
                <c:pt idx="600">
                  <c:v>42912.041666665209</c:v>
                </c:pt>
                <c:pt idx="601">
                  <c:v>42912.083333331873</c:v>
                </c:pt>
                <c:pt idx="602">
                  <c:v>42912.124999998538</c:v>
                </c:pt>
                <c:pt idx="603">
                  <c:v>42912.166666665202</c:v>
                </c:pt>
                <c:pt idx="604">
                  <c:v>42912.208333331866</c:v>
                </c:pt>
                <c:pt idx="605">
                  <c:v>42912.24999999853</c:v>
                </c:pt>
                <c:pt idx="606">
                  <c:v>42912.291666665194</c:v>
                </c:pt>
                <c:pt idx="607">
                  <c:v>42912.333333331859</c:v>
                </c:pt>
                <c:pt idx="608">
                  <c:v>42912.374999998523</c:v>
                </c:pt>
                <c:pt idx="609">
                  <c:v>42912.416666665187</c:v>
                </c:pt>
                <c:pt idx="610">
                  <c:v>42912.458333331851</c:v>
                </c:pt>
                <c:pt idx="611">
                  <c:v>42912.499999998516</c:v>
                </c:pt>
                <c:pt idx="612">
                  <c:v>42912.54166666518</c:v>
                </c:pt>
                <c:pt idx="613">
                  <c:v>42912.583333331844</c:v>
                </c:pt>
                <c:pt idx="614">
                  <c:v>42912.624999998508</c:v>
                </c:pt>
                <c:pt idx="615">
                  <c:v>42912.666666665173</c:v>
                </c:pt>
                <c:pt idx="616">
                  <c:v>42912.708333331837</c:v>
                </c:pt>
                <c:pt idx="617">
                  <c:v>42912.749999998501</c:v>
                </c:pt>
                <c:pt idx="618">
                  <c:v>42912.791666665165</c:v>
                </c:pt>
                <c:pt idx="619">
                  <c:v>42912.83333333183</c:v>
                </c:pt>
                <c:pt idx="620">
                  <c:v>42912.874999998494</c:v>
                </c:pt>
                <c:pt idx="621">
                  <c:v>42912.916666665158</c:v>
                </c:pt>
                <c:pt idx="622">
                  <c:v>42912.958333331822</c:v>
                </c:pt>
                <c:pt idx="623">
                  <c:v>42912.999999998487</c:v>
                </c:pt>
                <c:pt idx="624">
                  <c:v>42913.041666665151</c:v>
                </c:pt>
                <c:pt idx="625">
                  <c:v>42913.083333331815</c:v>
                </c:pt>
                <c:pt idx="626">
                  <c:v>42913.124999998479</c:v>
                </c:pt>
                <c:pt idx="627">
                  <c:v>42913.166666665144</c:v>
                </c:pt>
                <c:pt idx="628">
                  <c:v>42913.208333331808</c:v>
                </c:pt>
                <c:pt idx="629">
                  <c:v>42913.249999998472</c:v>
                </c:pt>
                <c:pt idx="630">
                  <c:v>42913.291666665136</c:v>
                </c:pt>
                <c:pt idx="631">
                  <c:v>42913.333333331801</c:v>
                </c:pt>
                <c:pt idx="632">
                  <c:v>42913.374999998465</c:v>
                </c:pt>
                <c:pt idx="633">
                  <c:v>42913.416666665129</c:v>
                </c:pt>
                <c:pt idx="634">
                  <c:v>42913.458333331793</c:v>
                </c:pt>
                <c:pt idx="635">
                  <c:v>42913.499999998457</c:v>
                </c:pt>
                <c:pt idx="636">
                  <c:v>42913.541666665122</c:v>
                </c:pt>
                <c:pt idx="637">
                  <c:v>42913.583333331786</c:v>
                </c:pt>
                <c:pt idx="638">
                  <c:v>42913.62499999845</c:v>
                </c:pt>
                <c:pt idx="639">
                  <c:v>42913.666666665114</c:v>
                </c:pt>
                <c:pt idx="640">
                  <c:v>42913.708333331779</c:v>
                </c:pt>
                <c:pt idx="641">
                  <c:v>42913.749999998443</c:v>
                </c:pt>
                <c:pt idx="642">
                  <c:v>42913.791666665107</c:v>
                </c:pt>
                <c:pt idx="643">
                  <c:v>42913.833333331771</c:v>
                </c:pt>
                <c:pt idx="644">
                  <c:v>42913.874999998436</c:v>
                </c:pt>
                <c:pt idx="645">
                  <c:v>42913.9166666651</c:v>
                </c:pt>
                <c:pt idx="646">
                  <c:v>42913.958333331764</c:v>
                </c:pt>
                <c:pt idx="647">
                  <c:v>42913.999999998428</c:v>
                </c:pt>
                <c:pt idx="648">
                  <c:v>42914.041666665093</c:v>
                </c:pt>
                <c:pt idx="649">
                  <c:v>42914.083333331757</c:v>
                </c:pt>
                <c:pt idx="650">
                  <c:v>42914.124999998421</c:v>
                </c:pt>
                <c:pt idx="651">
                  <c:v>42914.166666665085</c:v>
                </c:pt>
                <c:pt idx="652">
                  <c:v>42914.20833333175</c:v>
                </c:pt>
                <c:pt idx="653">
                  <c:v>42914.249999998414</c:v>
                </c:pt>
                <c:pt idx="654">
                  <c:v>42914.291666665078</c:v>
                </c:pt>
                <c:pt idx="655">
                  <c:v>42914.333333331742</c:v>
                </c:pt>
                <c:pt idx="656">
                  <c:v>42914.374999998407</c:v>
                </c:pt>
                <c:pt idx="657">
                  <c:v>42914.416666665071</c:v>
                </c:pt>
                <c:pt idx="658">
                  <c:v>42914.458333331735</c:v>
                </c:pt>
                <c:pt idx="659">
                  <c:v>42914.499999998399</c:v>
                </c:pt>
                <c:pt idx="660">
                  <c:v>42914.541666665064</c:v>
                </c:pt>
                <c:pt idx="661">
                  <c:v>42914.583333331728</c:v>
                </c:pt>
                <c:pt idx="662">
                  <c:v>42914.624999998392</c:v>
                </c:pt>
                <c:pt idx="663">
                  <c:v>42914.666666665056</c:v>
                </c:pt>
                <c:pt idx="664">
                  <c:v>42914.70833333172</c:v>
                </c:pt>
                <c:pt idx="665">
                  <c:v>42914.749999998385</c:v>
                </c:pt>
                <c:pt idx="666">
                  <c:v>42914.791666665049</c:v>
                </c:pt>
                <c:pt idx="667">
                  <c:v>42914.833333331713</c:v>
                </c:pt>
                <c:pt idx="668">
                  <c:v>42914.874999998377</c:v>
                </c:pt>
                <c:pt idx="669">
                  <c:v>42914.916666665042</c:v>
                </c:pt>
                <c:pt idx="670">
                  <c:v>42914.958333331706</c:v>
                </c:pt>
                <c:pt idx="671">
                  <c:v>42914.99999999837</c:v>
                </c:pt>
                <c:pt idx="672">
                  <c:v>42915.041666665034</c:v>
                </c:pt>
                <c:pt idx="673">
                  <c:v>42915.083333331699</c:v>
                </c:pt>
                <c:pt idx="674">
                  <c:v>42915.124999998363</c:v>
                </c:pt>
                <c:pt idx="675">
                  <c:v>42915.166666665027</c:v>
                </c:pt>
                <c:pt idx="676">
                  <c:v>42915.208333331691</c:v>
                </c:pt>
                <c:pt idx="677">
                  <c:v>42915.249999998356</c:v>
                </c:pt>
                <c:pt idx="678">
                  <c:v>42915.29166666502</c:v>
                </c:pt>
                <c:pt idx="679">
                  <c:v>42915.333333331684</c:v>
                </c:pt>
                <c:pt idx="680">
                  <c:v>42915.374999998348</c:v>
                </c:pt>
                <c:pt idx="681">
                  <c:v>42915.416666665013</c:v>
                </c:pt>
                <c:pt idx="682">
                  <c:v>42915.458333331677</c:v>
                </c:pt>
                <c:pt idx="683">
                  <c:v>42915.499999998341</c:v>
                </c:pt>
                <c:pt idx="684">
                  <c:v>42915.541666665005</c:v>
                </c:pt>
                <c:pt idx="685">
                  <c:v>42915.58333333167</c:v>
                </c:pt>
                <c:pt idx="686">
                  <c:v>42915.624999998334</c:v>
                </c:pt>
                <c:pt idx="687">
                  <c:v>42915.666666664998</c:v>
                </c:pt>
                <c:pt idx="688">
                  <c:v>42915.708333331662</c:v>
                </c:pt>
                <c:pt idx="689">
                  <c:v>42915.749999998327</c:v>
                </c:pt>
                <c:pt idx="690">
                  <c:v>42915.791666664991</c:v>
                </c:pt>
                <c:pt idx="691">
                  <c:v>42915.833333331655</c:v>
                </c:pt>
                <c:pt idx="692">
                  <c:v>42915.874999998319</c:v>
                </c:pt>
                <c:pt idx="693">
                  <c:v>42915.916666664983</c:v>
                </c:pt>
                <c:pt idx="694">
                  <c:v>42915.958333331648</c:v>
                </c:pt>
                <c:pt idx="695">
                  <c:v>42915.999999998312</c:v>
                </c:pt>
                <c:pt idx="696">
                  <c:v>42916.041666664976</c:v>
                </c:pt>
                <c:pt idx="697">
                  <c:v>42916.08333333164</c:v>
                </c:pt>
                <c:pt idx="698">
                  <c:v>42916.124999998305</c:v>
                </c:pt>
                <c:pt idx="699">
                  <c:v>42916.166666664969</c:v>
                </c:pt>
                <c:pt idx="700">
                  <c:v>42916.208333331633</c:v>
                </c:pt>
                <c:pt idx="701">
                  <c:v>42916.249999998297</c:v>
                </c:pt>
                <c:pt idx="702">
                  <c:v>42916.291666664962</c:v>
                </c:pt>
                <c:pt idx="703">
                  <c:v>42916.333333331626</c:v>
                </c:pt>
                <c:pt idx="704">
                  <c:v>42916.37499999829</c:v>
                </c:pt>
                <c:pt idx="705">
                  <c:v>42916.416666664954</c:v>
                </c:pt>
                <c:pt idx="706">
                  <c:v>42916.458333331619</c:v>
                </c:pt>
                <c:pt idx="707">
                  <c:v>42916.499999998283</c:v>
                </c:pt>
                <c:pt idx="708">
                  <c:v>42916.541666664947</c:v>
                </c:pt>
                <c:pt idx="709">
                  <c:v>42916.583333331611</c:v>
                </c:pt>
                <c:pt idx="710">
                  <c:v>42916.624999998276</c:v>
                </c:pt>
                <c:pt idx="711">
                  <c:v>42916.66666666494</c:v>
                </c:pt>
                <c:pt idx="712">
                  <c:v>42916.708333331604</c:v>
                </c:pt>
                <c:pt idx="713">
                  <c:v>42916.749999998268</c:v>
                </c:pt>
                <c:pt idx="714">
                  <c:v>42916.791666664933</c:v>
                </c:pt>
                <c:pt idx="715">
                  <c:v>42916.833333331597</c:v>
                </c:pt>
                <c:pt idx="716">
                  <c:v>42916.874999998261</c:v>
                </c:pt>
                <c:pt idx="717">
                  <c:v>42916.916666664925</c:v>
                </c:pt>
                <c:pt idx="718">
                  <c:v>42916.95833333159</c:v>
                </c:pt>
                <c:pt idx="719">
                  <c:v>42916.999999998254</c:v>
                </c:pt>
                <c:pt idx="720">
                  <c:v>42917.041666664918</c:v>
                </c:pt>
                <c:pt idx="721">
                  <c:v>42917.083333331582</c:v>
                </c:pt>
                <c:pt idx="722">
                  <c:v>42917.124999998246</c:v>
                </c:pt>
                <c:pt idx="723">
                  <c:v>42917.166666664911</c:v>
                </c:pt>
                <c:pt idx="724">
                  <c:v>42917.208333331575</c:v>
                </c:pt>
                <c:pt idx="725">
                  <c:v>42917.249999998239</c:v>
                </c:pt>
                <c:pt idx="726">
                  <c:v>42917.291666664903</c:v>
                </c:pt>
                <c:pt idx="727">
                  <c:v>42917.333333331568</c:v>
                </c:pt>
                <c:pt idx="728">
                  <c:v>42917.374999998232</c:v>
                </c:pt>
                <c:pt idx="729">
                  <c:v>42917.416666664896</c:v>
                </c:pt>
                <c:pt idx="730">
                  <c:v>42917.45833333156</c:v>
                </c:pt>
                <c:pt idx="731">
                  <c:v>42917.499999998225</c:v>
                </c:pt>
                <c:pt idx="732">
                  <c:v>42917.541666664889</c:v>
                </c:pt>
                <c:pt idx="733">
                  <c:v>42917.583333331553</c:v>
                </c:pt>
                <c:pt idx="734">
                  <c:v>42917.624999998217</c:v>
                </c:pt>
                <c:pt idx="735">
                  <c:v>42917.666666664882</c:v>
                </c:pt>
                <c:pt idx="736">
                  <c:v>42917.708333331546</c:v>
                </c:pt>
                <c:pt idx="737">
                  <c:v>42917.74999999821</c:v>
                </c:pt>
                <c:pt idx="738">
                  <c:v>42917.791666664874</c:v>
                </c:pt>
                <c:pt idx="739">
                  <c:v>42917.833333331539</c:v>
                </c:pt>
                <c:pt idx="740">
                  <c:v>42917.874999998203</c:v>
                </c:pt>
                <c:pt idx="741">
                  <c:v>42917.916666664867</c:v>
                </c:pt>
                <c:pt idx="742">
                  <c:v>42917.958333331531</c:v>
                </c:pt>
                <c:pt idx="743">
                  <c:v>42917.999999998196</c:v>
                </c:pt>
                <c:pt idx="744">
                  <c:v>42918.04166666486</c:v>
                </c:pt>
                <c:pt idx="745">
                  <c:v>42918.083333331524</c:v>
                </c:pt>
                <c:pt idx="746">
                  <c:v>42918.124999998188</c:v>
                </c:pt>
                <c:pt idx="747">
                  <c:v>42918.166666664853</c:v>
                </c:pt>
                <c:pt idx="748">
                  <c:v>42918.208333331517</c:v>
                </c:pt>
                <c:pt idx="749">
                  <c:v>42918.249999998181</c:v>
                </c:pt>
                <c:pt idx="750">
                  <c:v>42918.291666664845</c:v>
                </c:pt>
                <c:pt idx="751">
                  <c:v>42918.333333331509</c:v>
                </c:pt>
                <c:pt idx="752">
                  <c:v>42918.374999998174</c:v>
                </c:pt>
                <c:pt idx="753">
                  <c:v>42918.416666664838</c:v>
                </c:pt>
                <c:pt idx="754">
                  <c:v>42918.458333331502</c:v>
                </c:pt>
                <c:pt idx="755">
                  <c:v>42918.499999998166</c:v>
                </c:pt>
                <c:pt idx="756">
                  <c:v>42918.541666664831</c:v>
                </c:pt>
                <c:pt idx="757">
                  <c:v>42918.583333331495</c:v>
                </c:pt>
                <c:pt idx="758">
                  <c:v>42918.624999998159</c:v>
                </c:pt>
                <c:pt idx="759">
                  <c:v>42918.666666664823</c:v>
                </c:pt>
                <c:pt idx="760">
                  <c:v>42918.708333331488</c:v>
                </c:pt>
                <c:pt idx="761">
                  <c:v>42918.749999998152</c:v>
                </c:pt>
                <c:pt idx="762">
                  <c:v>42918.791666664816</c:v>
                </c:pt>
                <c:pt idx="763">
                  <c:v>42918.83333333148</c:v>
                </c:pt>
                <c:pt idx="764">
                  <c:v>42918.874999998145</c:v>
                </c:pt>
                <c:pt idx="765">
                  <c:v>42918.916666664809</c:v>
                </c:pt>
                <c:pt idx="766">
                  <c:v>42918.958333331473</c:v>
                </c:pt>
                <c:pt idx="767">
                  <c:v>42918.999999998137</c:v>
                </c:pt>
                <c:pt idx="768">
                  <c:v>42919.041666664802</c:v>
                </c:pt>
                <c:pt idx="769">
                  <c:v>42919.083333331466</c:v>
                </c:pt>
                <c:pt idx="770">
                  <c:v>42919.12499999813</c:v>
                </c:pt>
                <c:pt idx="771">
                  <c:v>42919.166666664794</c:v>
                </c:pt>
                <c:pt idx="772">
                  <c:v>42919.208333331459</c:v>
                </c:pt>
                <c:pt idx="773">
                  <c:v>42919.249999998123</c:v>
                </c:pt>
                <c:pt idx="774">
                  <c:v>42919.291666664787</c:v>
                </c:pt>
                <c:pt idx="775">
                  <c:v>42919.333333331451</c:v>
                </c:pt>
                <c:pt idx="776">
                  <c:v>42919.374999998116</c:v>
                </c:pt>
                <c:pt idx="777">
                  <c:v>42919.41666666478</c:v>
                </c:pt>
                <c:pt idx="778">
                  <c:v>42919.458333331444</c:v>
                </c:pt>
                <c:pt idx="779">
                  <c:v>42919.499999998108</c:v>
                </c:pt>
                <c:pt idx="780">
                  <c:v>42919.541666664772</c:v>
                </c:pt>
                <c:pt idx="781">
                  <c:v>42919.583333331437</c:v>
                </c:pt>
                <c:pt idx="782">
                  <c:v>42919.624999998101</c:v>
                </c:pt>
                <c:pt idx="783">
                  <c:v>42919.666666664765</c:v>
                </c:pt>
                <c:pt idx="784">
                  <c:v>42919.708333331429</c:v>
                </c:pt>
                <c:pt idx="785">
                  <c:v>42919.749999998094</c:v>
                </c:pt>
                <c:pt idx="786">
                  <c:v>42919.791666664758</c:v>
                </c:pt>
                <c:pt idx="787">
                  <c:v>42919.833333331422</c:v>
                </c:pt>
                <c:pt idx="788">
                  <c:v>42919.874999998086</c:v>
                </c:pt>
                <c:pt idx="789">
                  <c:v>42919.916666664751</c:v>
                </c:pt>
                <c:pt idx="790">
                  <c:v>42919.958333331415</c:v>
                </c:pt>
                <c:pt idx="791">
                  <c:v>42919.999999998079</c:v>
                </c:pt>
                <c:pt idx="792">
                  <c:v>42920.041666664743</c:v>
                </c:pt>
                <c:pt idx="793">
                  <c:v>42920.083333331408</c:v>
                </c:pt>
                <c:pt idx="794">
                  <c:v>42920.124999998072</c:v>
                </c:pt>
                <c:pt idx="795">
                  <c:v>42920.166666664736</c:v>
                </c:pt>
                <c:pt idx="796">
                  <c:v>42920.2083333314</c:v>
                </c:pt>
                <c:pt idx="797">
                  <c:v>42920.249999998065</c:v>
                </c:pt>
                <c:pt idx="798">
                  <c:v>42920.291666664729</c:v>
                </c:pt>
                <c:pt idx="799">
                  <c:v>42920.333333331393</c:v>
                </c:pt>
                <c:pt idx="800">
                  <c:v>42920.374999998057</c:v>
                </c:pt>
                <c:pt idx="801">
                  <c:v>42920.416666664722</c:v>
                </c:pt>
                <c:pt idx="802">
                  <c:v>42920.458333331386</c:v>
                </c:pt>
                <c:pt idx="803">
                  <c:v>42920.49999999805</c:v>
                </c:pt>
                <c:pt idx="804">
                  <c:v>42920.541666664714</c:v>
                </c:pt>
                <c:pt idx="805">
                  <c:v>42920.583333331379</c:v>
                </c:pt>
                <c:pt idx="806">
                  <c:v>42920.624999998043</c:v>
                </c:pt>
                <c:pt idx="807">
                  <c:v>42920.666666664707</c:v>
                </c:pt>
                <c:pt idx="808">
                  <c:v>42920.708333331371</c:v>
                </c:pt>
                <c:pt idx="809">
                  <c:v>42920.749999998035</c:v>
                </c:pt>
                <c:pt idx="810">
                  <c:v>42920.7916666647</c:v>
                </c:pt>
                <c:pt idx="811">
                  <c:v>42920.833333331364</c:v>
                </c:pt>
                <c:pt idx="812">
                  <c:v>42920.874999998028</c:v>
                </c:pt>
                <c:pt idx="813">
                  <c:v>42920.916666664692</c:v>
                </c:pt>
                <c:pt idx="814">
                  <c:v>42920.958333331357</c:v>
                </c:pt>
                <c:pt idx="815">
                  <c:v>42920.999999998021</c:v>
                </c:pt>
                <c:pt idx="816">
                  <c:v>42921.041666664685</c:v>
                </c:pt>
                <c:pt idx="817">
                  <c:v>42921.083333331349</c:v>
                </c:pt>
                <c:pt idx="818">
                  <c:v>42921.124999998014</c:v>
                </c:pt>
                <c:pt idx="819">
                  <c:v>42921.166666664678</c:v>
                </c:pt>
                <c:pt idx="820">
                  <c:v>42921.208333331342</c:v>
                </c:pt>
                <c:pt idx="821">
                  <c:v>42921.249999998006</c:v>
                </c:pt>
                <c:pt idx="822">
                  <c:v>42921.291666664671</c:v>
                </c:pt>
                <c:pt idx="823">
                  <c:v>42921.333333331335</c:v>
                </c:pt>
                <c:pt idx="824">
                  <c:v>42921.374999997999</c:v>
                </c:pt>
                <c:pt idx="825">
                  <c:v>42921.416666664663</c:v>
                </c:pt>
                <c:pt idx="826">
                  <c:v>42921.458333331328</c:v>
                </c:pt>
                <c:pt idx="827">
                  <c:v>42921.499999997992</c:v>
                </c:pt>
                <c:pt idx="828">
                  <c:v>42921.541666664656</c:v>
                </c:pt>
                <c:pt idx="829">
                  <c:v>42921.58333333132</c:v>
                </c:pt>
                <c:pt idx="830">
                  <c:v>42921.624999997985</c:v>
                </c:pt>
                <c:pt idx="831">
                  <c:v>42921.666666664649</c:v>
                </c:pt>
                <c:pt idx="832">
                  <c:v>42921.708333331313</c:v>
                </c:pt>
                <c:pt idx="833">
                  <c:v>42921.749999997977</c:v>
                </c:pt>
                <c:pt idx="834">
                  <c:v>42921.791666664642</c:v>
                </c:pt>
                <c:pt idx="835">
                  <c:v>42921.833333331306</c:v>
                </c:pt>
                <c:pt idx="836">
                  <c:v>42921.87499999797</c:v>
                </c:pt>
                <c:pt idx="837">
                  <c:v>42921.916666664634</c:v>
                </c:pt>
                <c:pt idx="838">
                  <c:v>42921.958333331298</c:v>
                </c:pt>
                <c:pt idx="839">
                  <c:v>42921.999999997963</c:v>
                </c:pt>
                <c:pt idx="840">
                  <c:v>42922.041666664627</c:v>
                </c:pt>
                <c:pt idx="841">
                  <c:v>42922.083333331291</c:v>
                </c:pt>
                <c:pt idx="842">
                  <c:v>42922.124999997955</c:v>
                </c:pt>
                <c:pt idx="843">
                  <c:v>42922.16666666462</c:v>
                </c:pt>
                <c:pt idx="844">
                  <c:v>42922.208333331284</c:v>
                </c:pt>
                <c:pt idx="845">
                  <c:v>42922.249999997948</c:v>
                </c:pt>
                <c:pt idx="846">
                  <c:v>42922.291666664612</c:v>
                </c:pt>
                <c:pt idx="847">
                  <c:v>42922.333333331277</c:v>
                </c:pt>
                <c:pt idx="848">
                  <c:v>42922.374999997941</c:v>
                </c:pt>
                <c:pt idx="849">
                  <c:v>42922.416666664605</c:v>
                </c:pt>
                <c:pt idx="850">
                  <c:v>42922.458333331269</c:v>
                </c:pt>
                <c:pt idx="851">
                  <c:v>42922.499999997934</c:v>
                </c:pt>
                <c:pt idx="852">
                  <c:v>42922.541666664598</c:v>
                </c:pt>
                <c:pt idx="853">
                  <c:v>42922.583333331262</c:v>
                </c:pt>
                <c:pt idx="854">
                  <c:v>42922.624999997926</c:v>
                </c:pt>
                <c:pt idx="855">
                  <c:v>42922.666666664591</c:v>
                </c:pt>
                <c:pt idx="856">
                  <c:v>42922.708333331255</c:v>
                </c:pt>
                <c:pt idx="857">
                  <c:v>42922.749999997919</c:v>
                </c:pt>
                <c:pt idx="858">
                  <c:v>42922.791666664583</c:v>
                </c:pt>
                <c:pt idx="859">
                  <c:v>42922.833333331248</c:v>
                </c:pt>
                <c:pt idx="860">
                  <c:v>42922.874999997912</c:v>
                </c:pt>
                <c:pt idx="861">
                  <c:v>42922.916666664576</c:v>
                </c:pt>
                <c:pt idx="862">
                  <c:v>42922.95833333124</c:v>
                </c:pt>
                <c:pt idx="863">
                  <c:v>42922.999999997905</c:v>
                </c:pt>
                <c:pt idx="864">
                  <c:v>42923.041666664569</c:v>
                </c:pt>
                <c:pt idx="865">
                  <c:v>42923.083333331233</c:v>
                </c:pt>
                <c:pt idx="866">
                  <c:v>42923.124999997897</c:v>
                </c:pt>
                <c:pt idx="867">
                  <c:v>42923.166666664561</c:v>
                </c:pt>
                <c:pt idx="868">
                  <c:v>42923.208333331226</c:v>
                </c:pt>
                <c:pt idx="869">
                  <c:v>42923.24999999789</c:v>
                </c:pt>
                <c:pt idx="870">
                  <c:v>42923.291666664554</c:v>
                </c:pt>
                <c:pt idx="871">
                  <c:v>42923.333333331218</c:v>
                </c:pt>
                <c:pt idx="872">
                  <c:v>42923.374999997883</c:v>
                </c:pt>
                <c:pt idx="873">
                  <c:v>42923.416666664547</c:v>
                </c:pt>
                <c:pt idx="874">
                  <c:v>42923.458333331211</c:v>
                </c:pt>
                <c:pt idx="875">
                  <c:v>42923.499999997875</c:v>
                </c:pt>
                <c:pt idx="876">
                  <c:v>42923.54166666454</c:v>
                </c:pt>
                <c:pt idx="877">
                  <c:v>42923.583333331204</c:v>
                </c:pt>
                <c:pt idx="878">
                  <c:v>42923.624999997868</c:v>
                </c:pt>
                <c:pt idx="879">
                  <c:v>42923.666666664532</c:v>
                </c:pt>
                <c:pt idx="880">
                  <c:v>42923.708333331197</c:v>
                </c:pt>
                <c:pt idx="881">
                  <c:v>42923.749999997861</c:v>
                </c:pt>
                <c:pt idx="882">
                  <c:v>42923.791666664525</c:v>
                </c:pt>
                <c:pt idx="883">
                  <c:v>42923.833333331189</c:v>
                </c:pt>
                <c:pt idx="884">
                  <c:v>42923.874999997854</c:v>
                </c:pt>
                <c:pt idx="885">
                  <c:v>42923.916666664518</c:v>
                </c:pt>
                <c:pt idx="886">
                  <c:v>42923.958333331182</c:v>
                </c:pt>
                <c:pt idx="887">
                  <c:v>42923.999999997846</c:v>
                </c:pt>
                <c:pt idx="888">
                  <c:v>42924.041666664511</c:v>
                </c:pt>
                <c:pt idx="889">
                  <c:v>42924.083333331175</c:v>
                </c:pt>
                <c:pt idx="890">
                  <c:v>42924.124999997839</c:v>
                </c:pt>
                <c:pt idx="891">
                  <c:v>42924.166666664503</c:v>
                </c:pt>
                <c:pt idx="892">
                  <c:v>42924.208333331168</c:v>
                </c:pt>
                <c:pt idx="893">
                  <c:v>42924.249999997832</c:v>
                </c:pt>
                <c:pt idx="894">
                  <c:v>42924.291666664496</c:v>
                </c:pt>
                <c:pt idx="895">
                  <c:v>42924.33333333116</c:v>
                </c:pt>
                <c:pt idx="896">
                  <c:v>42924.374999997824</c:v>
                </c:pt>
                <c:pt idx="897">
                  <c:v>42924.416666664489</c:v>
                </c:pt>
                <c:pt idx="898">
                  <c:v>42924.458333331153</c:v>
                </c:pt>
                <c:pt idx="899">
                  <c:v>42924.499999997817</c:v>
                </c:pt>
                <c:pt idx="900">
                  <c:v>42924.541666664481</c:v>
                </c:pt>
                <c:pt idx="901">
                  <c:v>42924.583333331146</c:v>
                </c:pt>
                <c:pt idx="902">
                  <c:v>42924.62499999781</c:v>
                </c:pt>
                <c:pt idx="903">
                  <c:v>42924.666666664474</c:v>
                </c:pt>
                <c:pt idx="904">
                  <c:v>42924.708333331138</c:v>
                </c:pt>
                <c:pt idx="905">
                  <c:v>42924.749999997803</c:v>
                </c:pt>
                <c:pt idx="906">
                  <c:v>42924.791666664467</c:v>
                </c:pt>
                <c:pt idx="907">
                  <c:v>42924.833333331131</c:v>
                </c:pt>
                <c:pt idx="908">
                  <c:v>42924.874999997795</c:v>
                </c:pt>
                <c:pt idx="909">
                  <c:v>42924.91666666446</c:v>
                </c:pt>
                <c:pt idx="910">
                  <c:v>42924.958333331124</c:v>
                </c:pt>
                <c:pt idx="911">
                  <c:v>42924.999999997788</c:v>
                </c:pt>
                <c:pt idx="912">
                  <c:v>42925.041666664452</c:v>
                </c:pt>
                <c:pt idx="913">
                  <c:v>42925.083333331117</c:v>
                </c:pt>
                <c:pt idx="914">
                  <c:v>42925.124999997781</c:v>
                </c:pt>
                <c:pt idx="915">
                  <c:v>42925.166666664445</c:v>
                </c:pt>
                <c:pt idx="916">
                  <c:v>42925.208333331109</c:v>
                </c:pt>
                <c:pt idx="917">
                  <c:v>42925.249999997774</c:v>
                </c:pt>
                <c:pt idx="918">
                  <c:v>42925.291666664438</c:v>
                </c:pt>
                <c:pt idx="919">
                  <c:v>42925.333333331102</c:v>
                </c:pt>
                <c:pt idx="920">
                  <c:v>42925.374999997766</c:v>
                </c:pt>
                <c:pt idx="921">
                  <c:v>42925.416666664431</c:v>
                </c:pt>
                <c:pt idx="922">
                  <c:v>42925.458333331095</c:v>
                </c:pt>
                <c:pt idx="923">
                  <c:v>42925.499999997759</c:v>
                </c:pt>
                <c:pt idx="924">
                  <c:v>42925.541666664423</c:v>
                </c:pt>
                <c:pt idx="925">
                  <c:v>42925.583333331087</c:v>
                </c:pt>
                <c:pt idx="926">
                  <c:v>42925.624999997752</c:v>
                </c:pt>
                <c:pt idx="927">
                  <c:v>42925.666666664416</c:v>
                </c:pt>
                <c:pt idx="928">
                  <c:v>42925.70833333108</c:v>
                </c:pt>
                <c:pt idx="929">
                  <c:v>42925.749999997744</c:v>
                </c:pt>
                <c:pt idx="930">
                  <c:v>42925.791666664409</c:v>
                </c:pt>
                <c:pt idx="931">
                  <c:v>42925.833333331073</c:v>
                </c:pt>
                <c:pt idx="932">
                  <c:v>42925.874999997737</c:v>
                </c:pt>
                <c:pt idx="933">
                  <c:v>42925.916666664401</c:v>
                </c:pt>
                <c:pt idx="934">
                  <c:v>42925.958333331066</c:v>
                </c:pt>
                <c:pt idx="935">
                  <c:v>42925.99999999773</c:v>
                </c:pt>
                <c:pt idx="936">
                  <c:v>42926.041666664394</c:v>
                </c:pt>
                <c:pt idx="937">
                  <c:v>42926.083333331058</c:v>
                </c:pt>
                <c:pt idx="938">
                  <c:v>42926.124999997723</c:v>
                </c:pt>
                <c:pt idx="939">
                  <c:v>42926.166666664387</c:v>
                </c:pt>
                <c:pt idx="940">
                  <c:v>42926.208333331051</c:v>
                </c:pt>
                <c:pt idx="941">
                  <c:v>42926.249999997715</c:v>
                </c:pt>
                <c:pt idx="942">
                  <c:v>42926.29166666438</c:v>
                </c:pt>
                <c:pt idx="943">
                  <c:v>42926.333333331044</c:v>
                </c:pt>
                <c:pt idx="944">
                  <c:v>42926.374999997708</c:v>
                </c:pt>
                <c:pt idx="945">
                  <c:v>42926.416666664372</c:v>
                </c:pt>
                <c:pt idx="946">
                  <c:v>42926.458333331037</c:v>
                </c:pt>
                <c:pt idx="947">
                  <c:v>42926.499999997701</c:v>
                </c:pt>
                <c:pt idx="948">
                  <c:v>42926.541666664365</c:v>
                </c:pt>
                <c:pt idx="949">
                  <c:v>42926.583333331029</c:v>
                </c:pt>
                <c:pt idx="950">
                  <c:v>42926.624999997694</c:v>
                </c:pt>
                <c:pt idx="951">
                  <c:v>42926.666666664358</c:v>
                </c:pt>
                <c:pt idx="952">
                  <c:v>42926.708333331022</c:v>
                </c:pt>
                <c:pt idx="953">
                  <c:v>42926.749999997686</c:v>
                </c:pt>
                <c:pt idx="954">
                  <c:v>42926.79166666435</c:v>
                </c:pt>
                <c:pt idx="955">
                  <c:v>42926.833333331015</c:v>
                </c:pt>
                <c:pt idx="956">
                  <c:v>42926.874999997679</c:v>
                </c:pt>
                <c:pt idx="957">
                  <c:v>42926.916666664343</c:v>
                </c:pt>
                <c:pt idx="958">
                  <c:v>42926.958333331007</c:v>
                </c:pt>
                <c:pt idx="959">
                  <c:v>42926.999999997672</c:v>
                </c:pt>
                <c:pt idx="960">
                  <c:v>42927.041666664336</c:v>
                </c:pt>
                <c:pt idx="961">
                  <c:v>42927.083333331</c:v>
                </c:pt>
                <c:pt idx="962">
                  <c:v>42927.124999997664</c:v>
                </c:pt>
                <c:pt idx="963">
                  <c:v>42927.166666664329</c:v>
                </c:pt>
                <c:pt idx="964">
                  <c:v>42927.208333330993</c:v>
                </c:pt>
                <c:pt idx="965">
                  <c:v>42927.249999997657</c:v>
                </c:pt>
                <c:pt idx="966">
                  <c:v>42927.291666664321</c:v>
                </c:pt>
                <c:pt idx="967">
                  <c:v>42927.333333330986</c:v>
                </c:pt>
                <c:pt idx="968">
                  <c:v>42927.37499999765</c:v>
                </c:pt>
                <c:pt idx="969">
                  <c:v>42927.416666664314</c:v>
                </c:pt>
                <c:pt idx="970">
                  <c:v>42927.458333330978</c:v>
                </c:pt>
                <c:pt idx="971">
                  <c:v>42927.499999997643</c:v>
                </c:pt>
                <c:pt idx="972">
                  <c:v>42927.541666664307</c:v>
                </c:pt>
                <c:pt idx="973">
                  <c:v>42927.583333330971</c:v>
                </c:pt>
                <c:pt idx="974">
                  <c:v>42927.624999997635</c:v>
                </c:pt>
                <c:pt idx="975">
                  <c:v>42927.6666666643</c:v>
                </c:pt>
                <c:pt idx="976">
                  <c:v>42927.708333330964</c:v>
                </c:pt>
                <c:pt idx="977">
                  <c:v>42927.749999997628</c:v>
                </c:pt>
                <c:pt idx="978">
                  <c:v>42927.791666664292</c:v>
                </c:pt>
                <c:pt idx="979">
                  <c:v>42927.833333330957</c:v>
                </c:pt>
                <c:pt idx="980">
                  <c:v>42927.874999997621</c:v>
                </c:pt>
                <c:pt idx="981">
                  <c:v>42927.916666664285</c:v>
                </c:pt>
                <c:pt idx="982">
                  <c:v>42927.958333330949</c:v>
                </c:pt>
                <c:pt idx="983">
                  <c:v>42927.999999997613</c:v>
                </c:pt>
                <c:pt idx="984">
                  <c:v>42928.041666664278</c:v>
                </c:pt>
                <c:pt idx="985">
                  <c:v>42928.083333330942</c:v>
                </c:pt>
                <c:pt idx="986">
                  <c:v>42928.124999997606</c:v>
                </c:pt>
                <c:pt idx="987">
                  <c:v>42928.16666666427</c:v>
                </c:pt>
                <c:pt idx="988">
                  <c:v>42928.208333330935</c:v>
                </c:pt>
                <c:pt idx="989">
                  <c:v>42928.249999997599</c:v>
                </c:pt>
                <c:pt idx="990">
                  <c:v>42928.291666664263</c:v>
                </c:pt>
                <c:pt idx="991">
                  <c:v>42928.333333330927</c:v>
                </c:pt>
                <c:pt idx="992">
                  <c:v>42928.374999997592</c:v>
                </c:pt>
                <c:pt idx="993">
                  <c:v>42928.416666664256</c:v>
                </c:pt>
                <c:pt idx="994">
                  <c:v>42928.45833333092</c:v>
                </c:pt>
                <c:pt idx="995">
                  <c:v>42928.499999997584</c:v>
                </c:pt>
                <c:pt idx="996">
                  <c:v>42928.541666664249</c:v>
                </c:pt>
                <c:pt idx="997">
                  <c:v>42928.583333330913</c:v>
                </c:pt>
                <c:pt idx="998">
                  <c:v>42928.624999997577</c:v>
                </c:pt>
                <c:pt idx="999">
                  <c:v>42928.666666664241</c:v>
                </c:pt>
                <c:pt idx="1000">
                  <c:v>42928.708333330906</c:v>
                </c:pt>
                <c:pt idx="1001">
                  <c:v>42928.74999999757</c:v>
                </c:pt>
                <c:pt idx="1002">
                  <c:v>42928.791666664234</c:v>
                </c:pt>
                <c:pt idx="1003">
                  <c:v>42928.833333330898</c:v>
                </c:pt>
                <c:pt idx="1004">
                  <c:v>42928.874999997563</c:v>
                </c:pt>
                <c:pt idx="1005">
                  <c:v>42928.916666664227</c:v>
                </c:pt>
                <c:pt idx="1006">
                  <c:v>42928.958333330891</c:v>
                </c:pt>
                <c:pt idx="1007">
                  <c:v>42928.999999997555</c:v>
                </c:pt>
                <c:pt idx="1008">
                  <c:v>42929.04166666422</c:v>
                </c:pt>
                <c:pt idx="1009">
                  <c:v>42929.083333330884</c:v>
                </c:pt>
                <c:pt idx="1010">
                  <c:v>42929.124999997548</c:v>
                </c:pt>
                <c:pt idx="1011">
                  <c:v>42929.166666664212</c:v>
                </c:pt>
                <c:pt idx="1012">
                  <c:v>42929.208333330876</c:v>
                </c:pt>
                <c:pt idx="1013">
                  <c:v>42929.249999997541</c:v>
                </c:pt>
                <c:pt idx="1014">
                  <c:v>42929.291666664205</c:v>
                </c:pt>
                <c:pt idx="1015">
                  <c:v>42929.333333330869</c:v>
                </c:pt>
                <c:pt idx="1016">
                  <c:v>42929.374999997533</c:v>
                </c:pt>
                <c:pt idx="1017">
                  <c:v>42929.416666664198</c:v>
                </c:pt>
                <c:pt idx="1018">
                  <c:v>42929.458333330862</c:v>
                </c:pt>
                <c:pt idx="1019">
                  <c:v>42929.499999997526</c:v>
                </c:pt>
                <c:pt idx="1020">
                  <c:v>42929.54166666419</c:v>
                </c:pt>
                <c:pt idx="1021">
                  <c:v>42929.583333330855</c:v>
                </c:pt>
                <c:pt idx="1022">
                  <c:v>42929.624999997519</c:v>
                </c:pt>
                <c:pt idx="1023">
                  <c:v>42929.666666664183</c:v>
                </c:pt>
                <c:pt idx="1024">
                  <c:v>42929.708333330847</c:v>
                </c:pt>
                <c:pt idx="1025">
                  <c:v>42929.749999997512</c:v>
                </c:pt>
                <c:pt idx="1026">
                  <c:v>42929.791666664176</c:v>
                </c:pt>
                <c:pt idx="1027">
                  <c:v>42929.83333333084</c:v>
                </c:pt>
                <c:pt idx="1028">
                  <c:v>42929.874999997504</c:v>
                </c:pt>
                <c:pt idx="1029">
                  <c:v>42929.916666664169</c:v>
                </c:pt>
                <c:pt idx="1030">
                  <c:v>42929.958333330833</c:v>
                </c:pt>
                <c:pt idx="1031">
                  <c:v>42929.999999997497</c:v>
                </c:pt>
                <c:pt idx="1032">
                  <c:v>42930.041666664161</c:v>
                </c:pt>
                <c:pt idx="1033">
                  <c:v>42930.083333330826</c:v>
                </c:pt>
                <c:pt idx="1034">
                  <c:v>42930.12499999749</c:v>
                </c:pt>
                <c:pt idx="1035">
                  <c:v>42930.166666664154</c:v>
                </c:pt>
                <c:pt idx="1036">
                  <c:v>42930.208333330818</c:v>
                </c:pt>
                <c:pt idx="1037">
                  <c:v>42930.249999997483</c:v>
                </c:pt>
                <c:pt idx="1038">
                  <c:v>42930.291666664147</c:v>
                </c:pt>
                <c:pt idx="1039">
                  <c:v>42930.333333330811</c:v>
                </c:pt>
                <c:pt idx="1040">
                  <c:v>42930.374999997475</c:v>
                </c:pt>
                <c:pt idx="1041">
                  <c:v>42930.416666664139</c:v>
                </c:pt>
                <c:pt idx="1042">
                  <c:v>42930.458333330804</c:v>
                </c:pt>
                <c:pt idx="1043">
                  <c:v>42930.499999997468</c:v>
                </c:pt>
                <c:pt idx="1044">
                  <c:v>42930.541666664132</c:v>
                </c:pt>
                <c:pt idx="1045">
                  <c:v>42930.583333330796</c:v>
                </c:pt>
                <c:pt idx="1046">
                  <c:v>42930.624999997461</c:v>
                </c:pt>
                <c:pt idx="1047">
                  <c:v>42930.666666664125</c:v>
                </c:pt>
                <c:pt idx="1048">
                  <c:v>42930.708333330789</c:v>
                </c:pt>
                <c:pt idx="1049">
                  <c:v>42930.749999997453</c:v>
                </c:pt>
                <c:pt idx="1050">
                  <c:v>42930.791666664118</c:v>
                </c:pt>
                <c:pt idx="1051">
                  <c:v>42930.833333330782</c:v>
                </c:pt>
                <c:pt idx="1052">
                  <c:v>42930.874999997446</c:v>
                </c:pt>
                <c:pt idx="1053">
                  <c:v>42930.91666666411</c:v>
                </c:pt>
                <c:pt idx="1054">
                  <c:v>42930.958333330775</c:v>
                </c:pt>
                <c:pt idx="1055">
                  <c:v>42930.999999997439</c:v>
                </c:pt>
                <c:pt idx="1056">
                  <c:v>42931.041666664103</c:v>
                </c:pt>
                <c:pt idx="1057">
                  <c:v>42931.083333330767</c:v>
                </c:pt>
                <c:pt idx="1058">
                  <c:v>42931.124999997432</c:v>
                </c:pt>
                <c:pt idx="1059">
                  <c:v>42931.166666664096</c:v>
                </c:pt>
                <c:pt idx="1060">
                  <c:v>42931.20833333076</c:v>
                </c:pt>
                <c:pt idx="1061">
                  <c:v>42931.249999997424</c:v>
                </c:pt>
                <c:pt idx="1062">
                  <c:v>42931.291666664089</c:v>
                </c:pt>
                <c:pt idx="1063">
                  <c:v>42931.333333330753</c:v>
                </c:pt>
                <c:pt idx="1064">
                  <c:v>42931.374999997417</c:v>
                </c:pt>
                <c:pt idx="1065">
                  <c:v>42931.416666664081</c:v>
                </c:pt>
                <c:pt idx="1066">
                  <c:v>42931.458333330746</c:v>
                </c:pt>
                <c:pt idx="1067">
                  <c:v>42931.49999999741</c:v>
                </c:pt>
                <c:pt idx="1068">
                  <c:v>42931.541666664074</c:v>
                </c:pt>
                <c:pt idx="1069">
                  <c:v>42931.583333330738</c:v>
                </c:pt>
                <c:pt idx="1070">
                  <c:v>42931.624999997402</c:v>
                </c:pt>
                <c:pt idx="1071">
                  <c:v>42931.666666664067</c:v>
                </c:pt>
                <c:pt idx="1072">
                  <c:v>42931.708333330731</c:v>
                </c:pt>
                <c:pt idx="1073">
                  <c:v>42931.749999997395</c:v>
                </c:pt>
                <c:pt idx="1074">
                  <c:v>42931.791666664059</c:v>
                </c:pt>
                <c:pt idx="1075">
                  <c:v>42931.833333330724</c:v>
                </c:pt>
                <c:pt idx="1076">
                  <c:v>42931.874999997388</c:v>
                </c:pt>
                <c:pt idx="1077">
                  <c:v>42931.916666664052</c:v>
                </c:pt>
                <c:pt idx="1078">
                  <c:v>42931.958333330716</c:v>
                </c:pt>
                <c:pt idx="1079">
                  <c:v>42931.999999997381</c:v>
                </c:pt>
                <c:pt idx="1080">
                  <c:v>42932.041666664045</c:v>
                </c:pt>
                <c:pt idx="1081">
                  <c:v>42932.083333330709</c:v>
                </c:pt>
                <c:pt idx="1082">
                  <c:v>42932.124999997373</c:v>
                </c:pt>
                <c:pt idx="1083">
                  <c:v>42932.166666664038</c:v>
                </c:pt>
                <c:pt idx="1084">
                  <c:v>42932.208333330702</c:v>
                </c:pt>
                <c:pt idx="1085">
                  <c:v>42932.249999997366</c:v>
                </c:pt>
                <c:pt idx="1086">
                  <c:v>42932.29166666403</c:v>
                </c:pt>
                <c:pt idx="1087">
                  <c:v>42932.333333330695</c:v>
                </c:pt>
                <c:pt idx="1088">
                  <c:v>42932.374999997359</c:v>
                </c:pt>
                <c:pt idx="1089">
                  <c:v>42932.416666664023</c:v>
                </c:pt>
                <c:pt idx="1090">
                  <c:v>42932.458333330687</c:v>
                </c:pt>
                <c:pt idx="1091">
                  <c:v>42932.499999997352</c:v>
                </c:pt>
                <c:pt idx="1092">
                  <c:v>42932.541666664016</c:v>
                </c:pt>
                <c:pt idx="1093">
                  <c:v>42932.58333333068</c:v>
                </c:pt>
                <c:pt idx="1094">
                  <c:v>42932.624999997344</c:v>
                </c:pt>
                <c:pt idx="1095">
                  <c:v>42932.666666664009</c:v>
                </c:pt>
                <c:pt idx="1096">
                  <c:v>42932.708333330673</c:v>
                </c:pt>
                <c:pt idx="1097">
                  <c:v>42932.749999997337</c:v>
                </c:pt>
                <c:pt idx="1098">
                  <c:v>42932.791666664001</c:v>
                </c:pt>
                <c:pt idx="1099">
                  <c:v>42932.833333330665</c:v>
                </c:pt>
                <c:pt idx="1100">
                  <c:v>42932.87499999733</c:v>
                </c:pt>
                <c:pt idx="1101">
                  <c:v>42932.916666663994</c:v>
                </c:pt>
                <c:pt idx="1102">
                  <c:v>42932.958333330658</c:v>
                </c:pt>
                <c:pt idx="1103">
                  <c:v>42932.999999997322</c:v>
                </c:pt>
                <c:pt idx="1104">
                  <c:v>42933.041666663987</c:v>
                </c:pt>
                <c:pt idx="1105">
                  <c:v>42933.083333330651</c:v>
                </c:pt>
                <c:pt idx="1106">
                  <c:v>42933.124999997315</c:v>
                </c:pt>
                <c:pt idx="1107">
                  <c:v>42933.166666663979</c:v>
                </c:pt>
                <c:pt idx="1108">
                  <c:v>42933.208333330644</c:v>
                </c:pt>
                <c:pt idx="1109">
                  <c:v>42933.249999997308</c:v>
                </c:pt>
                <c:pt idx="1110">
                  <c:v>42933.291666663972</c:v>
                </c:pt>
                <c:pt idx="1111">
                  <c:v>42933.333333330636</c:v>
                </c:pt>
                <c:pt idx="1112">
                  <c:v>42933.374999997301</c:v>
                </c:pt>
                <c:pt idx="1113">
                  <c:v>42933.416666663965</c:v>
                </c:pt>
                <c:pt idx="1114">
                  <c:v>42933.458333330629</c:v>
                </c:pt>
                <c:pt idx="1115">
                  <c:v>42933.499999997293</c:v>
                </c:pt>
                <c:pt idx="1116">
                  <c:v>42933.541666663958</c:v>
                </c:pt>
                <c:pt idx="1117">
                  <c:v>42933.583333330622</c:v>
                </c:pt>
                <c:pt idx="1118">
                  <c:v>42933.624999997286</c:v>
                </c:pt>
                <c:pt idx="1119">
                  <c:v>42933.66666666395</c:v>
                </c:pt>
                <c:pt idx="1120">
                  <c:v>42933.708333330615</c:v>
                </c:pt>
                <c:pt idx="1121">
                  <c:v>42933.749999997279</c:v>
                </c:pt>
                <c:pt idx="1122">
                  <c:v>42933.791666663943</c:v>
                </c:pt>
                <c:pt idx="1123">
                  <c:v>42933.833333330607</c:v>
                </c:pt>
                <c:pt idx="1124">
                  <c:v>42933.874999997272</c:v>
                </c:pt>
                <c:pt idx="1125">
                  <c:v>42933.916666663936</c:v>
                </c:pt>
                <c:pt idx="1126">
                  <c:v>42933.9583333306</c:v>
                </c:pt>
                <c:pt idx="1127">
                  <c:v>42933.999999997264</c:v>
                </c:pt>
                <c:pt idx="1128">
                  <c:v>42934.041666663928</c:v>
                </c:pt>
                <c:pt idx="1129">
                  <c:v>42934.083333330593</c:v>
                </c:pt>
                <c:pt idx="1130">
                  <c:v>42934.124999997257</c:v>
                </c:pt>
                <c:pt idx="1131">
                  <c:v>42934.166666663921</c:v>
                </c:pt>
                <c:pt idx="1132">
                  <c:v>42934.208333330585</c:v>
                </c:pt>
                <c:pt idx="1133">
                  <c:v>42934.24999999725</c:v>
                </c:pt>
                <c:pt idx="1134">
                  <c:v>42934.291666663914</c:v>
                </c:pt>
                <c:pt idx="1135">
                  <c:v>42934.333333330578</c:v>
                </c:pt>
                <c:pt idx="1136">
                  <c:v>42934.374999997242</c:v>
                </c:pt>
                <c:pt idx="1137">
                  <c:v>42934.416666663907</c:v>
                </c:pt>
                <c:pt idx="1138">
                  <c:v>42934.458333330571</c:v>
                </c:pt>
                <c:pt idx="1139">
                  <c:v>42934.499999997235</c:v>
                </c:pt>
                <c:pt idx="1140">
                  <c:v>42934.541666663899</c:v>
                </c:pt>
                <c:pt idx="1141">
                  <c:v>42934.583333330564</c:v>
                </c:pt>
                <c:pt idx="1142">
                  <c:v>42934.624999997228</c:v>
                </c:pt>
                <c:pt idx="1143">
                  <c:v>42934.666666663892</c:v>
                </c:pt>
                <c:pt idx="1144">
                  <c:v>42934.708333330556</c:v>
                </c:pt>
                <c:pt idx="1145">
                  <c:v>42934.749999997221</c:v>
                </c:pt>
                <c:pt idx="1146">
                  <c:v>42934.791666663885</c:v>
                </c:pt>
                <c:pt idx="1147">
                  <c:v>42934.833333330549</c:v>
                </c:pt>
                <c:pt idx="1148">
                  <c:v>42934.874999997213</c:v>
                </c:pt>
                <c:pt idx="1149">
                  <c:v>42934.916666663878</c:v>
                </c:pt>
                <c:pt idx="1150">
                  <c:v>42934.958333330542</c:v>
                </c:pt>
                <c:pt idx="1151">
                  <c:v>42934.999999997206</c:v>
                </c:pt>
                <c:pt idx="1152">
                  <c:v>42935.04166666387</c:v>
                </c:pt>
                <c:pt idx="1153">
                  <c:v>42935.083333330535</c:v>
                </c:pt>
                <c:pt idx="1154">
                  <c:v>42935.124999997199</c:v>
                </c:pt>
                <c:pt idx="1155">
                  <c:v>42935.166666663863</c:v>
                </c:pt>
                <c:pt idx="1156">
                  <c:v>42935.208333330527</c:v>
                </c:pt>
                <c:pt idx="1157">
                  <c:v>42935.249999997191</c:v>
                </c:pt>
                <c:pt idx="1158">
                  <c:v>42935.291666663856</c:v>
                </c:pt>
                <c:pt idx="1159">
                  <c:v>42935.33333333052</c:v>
                </c:pt>
                <c:pt idx="1160">
                  <c:v>42935.374999997184</c:v>
                </c:pt>
                <c:pt idx="1161">
                  <c:v>42935.416666663848</c:v>
                </c:pt>
                <c:pt idx="1162">
                  <c:v>42935.458333330513</c:v>
                </c:pt>
                <c:pt idx="1163">
                  <c:v>42935.499999997177</c:v>
                </c:pt>
                <c:pt idx="1164">
                  <c:v>42935.541666663841</c:v>
                </c:pt>
                <c:pt idx="1165">
                  <c:v>42935.583333330505</c:v>
                </c:pt>
                <c:pt idx="1166">
                  <c:v>42935.62499999717</c:v>
                </c:pt>
                <c:pt idx="1167">
                  <c:v>42935.666666663834</c:v>
                </c:pt>
                <c:pt idx="1168">
                  <c:v>42935.708333330498</c:v>
                </c:pt>
                <c:pt idx="1169">
                  <c:v>42935.749999997162</c:v>
                </c:pt>
                <c:pt idx="1170">
                  <c:v>42935.791666663827</c:v>
                </c:pt>
                <c:pt idx="1171">
                  <c:v>42935.833333330491</c:v>
                </c:pt>
                <c:pt idx="1172">
                  <c:v>42935.874999997155</c:v>
                </c:pt>
                <c:pt idx="1173">
                  <c:v>42935.916666663819</c:v>
                </c:pt>
                <c:pt idx="1174">
                  <c:v>42935.958333330484</c:v>
                </c:pt>
                <c:pt idx="1175">
                  <c:v>42935.999999997148</c:v>
                </c:pt>
                <c:pt idx="1176">
                  <c:v>42936.041666663812</c:v>
                </c:pt>
                <c:pt idx="1177">
                  <c:v>42936.083333330476</c:v>
                </c:pt>
                <c:pt idx="1178">
                  <c:v>42936.124999997141</c:v>
                </c:pt>
                <c:pt idx="1179">
                  <c:v>42936.166666663805</c:v>
                </c:pt>
                <c:pt idx="1180">
                  <c:v>42936.208333330469</c:v>
                </c:pt>
                <c:pt idx="1181">
                  <c:v>42936.249999997133</c:v>
                </c:pt>
                <c:pt idx="1182">
                  <c:v>42936.291666663798</c:v>
                </c:pt>
                <c:pt idx="1183">
                  <c:v>42936.333333330462</c:v>
                </c:pt>
                <c:pt idx="1184">
                  <c:v>42936.374999997126</c:v>
                </c:pt>
                <c:pt idx="1185">
                  <c:v>42936.41666666379</c:v>
                </c:pt>
                <c:pt idx="1186">
                  <c:v>42936.458333330454</c:v>
                </c:pt>
                <c:pt idx="1187">
                  <c:v>42936.499999997119</c:v>
                </c:pt>
                <c:pt idx="1188">
                  <c:v>42936.541666663783</c:v>
                </c:pt>
                <c:pt idx="1189">
                  <c:v>42936.583333330447</c:v>
                </c:pt>
                <c:pt idx="1190">
                  <c:v>42936.624999997111</c:v>
                </c:pt>
                <c:pt idx="1191">
                  <c:v>42936.666666663776</c:v>
                </c:pt>
                <c:pt idx="1192">
                  <c:v>42936.70833333044</c:v>
                </c:pt>
                <c:pt idx="1193">
                  <c:v>42936.749999997104</c:v>
                </c:pt>
                <c:pt idx="1194">
                  <c:v>42936.791666663768</c:v>
                </c:pt>
                <c:pt idx="1195">
                  <c:v>42936.833333330433</c:v>
                </c:pt>
                <c:pt idx="1196">
                  <c:v>42936.874999997097</c:v>
                </c:pt>
                <c:pt idx="1197">
                  <c:v>42936.916666663761</c:v>
                </c:pt>
                <c:pt idx="1198">
                  <c:v>42936.958333330425</c:v>
                </c:pt>
                <c:pt idx="1199">
                  <c:v>42936.99999999709</c:v>
                </c:pt>
                <c:pt idx="1200">
                  <c:v>42937.041666663754</c:v>
                </c:pt>
                <c:pt idx="1201">
                  <c:v>42937.083333330418</c:v>
                </c:pt>
                <c:pt idx="1202">
                  <c:v>42937.124999997082</c:v>
                </c:pt>
                <c:pt idx="1203">
                  <c:v>42937.166666663747</c:v>
                </c:pt>
                <c:pt idx="1204">
                  <c:v>42937.208333330411</c:v>
                </c:pt>
                <c:pt idx="1205">
                  <c:v>42937.249999997075</c:v>
                </c:pt>
                <c:pt idx="1206">
                  <c:v>42937.291666663739</c:v>
                </c:pt>
                <c:pt idx="1207">
                  <c:v>42937.333333330404</c:v>
                </c:pt>
                <c:pt idx="1208">
                  <c:v>42937.374999997068</c:v>
                </c:pt>
                <c:pt idx="1209">
                  <c:v>42937.416666663732</c:v>
                </c:pt>
                <c:pt idx="1210">
                  <c:v>42937.458333330396</c:v>
                </c:pt>
                <c:pt idx="1211">
                  <c:v>42937.499999997061</c:v>
                </c:pt>
                <c:pt idx="1212">
                  <c:v>42937.541666663725</c:v>
                </c:pt>
                <c:pt idx="1213">
                  <c:v>42937.583333330389</c:v>
                </c:pt>
                <c:pt idx="1214">
                  <c:v>42937.624999997053</c:v>
                </c:pt>
                <c:pt idx="1215">
                  <c:v>42937.666666663717</c:v>
                </c:pt>
                <c:pt idx="1216">
                  <c:v>42937.708333330382</c:v>
                </c:pt>
                <c:pt idx="1217">
                  <c:v>42937.749999997046</c:v>
                </c:pt>
                <c:pt idx="1218">
                  <c:v>42937.79166666371</c:v>
                </c:pt>
                <c:pt idx="1219">
                  <c:v>42937.833333330374</c:v>
                </c:pt>
                <c:pt idx="1220">
                  <c:v>42937.874999997039</c:v>
                </c:pt>
                <c:pt idx="1221">
                  <c:v>42937.916666663703</c:v>
                </c:pt>
                <c:pt idx="1222">
                  <c:v>42937.958333330367</c:v>
                </c:pt>
                <c:pt idx="1223">
                  <c:v>42937.999999997031</c:v>
                </c:pt>
                <c:pt idx="1224">
                  <c:v>42938.041666663696</c:v>
                </c:pt>
                <c:pt idx="1225">
                  <c:v>42938.08333333036</c:v>
                </c:pt>
                <c:pt idx="1226">
                  <c:v>42938.124999997024</c:v>
                </c:pt>
                <c:pt idx="1227">
                  <c:v>42938.166666663688</c:v>
                </c:pt>
                <c:pt idx="1228">
                  <c:v>42938.208333330353</c:v>
                </c:pt>
                <c:pt idx="1229">
                  <c:v>42938.249999997017</c:v>
                </c:pt>
                <c:pt idx="1230">
                  <c:v>42938.291666663681</c:v>
                </c:pt>
                <c:pt idx="1231">
                  <c:v>42938.333333330345</c:v>
                </c:pt>
                <c:pt idx="1232">
                  <c:v>42938.37499999701</c:v>
                </c:pt>
                <c:pt idx="1233">
                  <c:v>42938.416666663674</c:v>
                </c:pt>
                <c:pt idx="1234">
                  <c:v>42938.458333330338</c:v>
                </c:pt>
                <c:pt idx="1235">
                  <c:v>42938.499999997002</c:v>
                </c:pt>
                <c:pt idx="1236">
                  <c:v>42938.541666663667</c:v>
                </c:pt>
                <c:pt idx="1237">
                  <c:v>42938.583333330331</c:v>
                </c:pt>
                <c:pt idx="1238">
                  <c:v>42938.624999996995</c:v>
                </c:pt>
                <c:pt idx="1239">
                  <c:v>42938.666666663659</c:v>
                </c:pt>
                <c:pt idx="1240">
                  <c:v>42938.708333330324</c:v>
                </c:pt>
                <c:pt idx="1241">
                  <c:v>42938.749999996988</c:v>
                </c:pt>
                <c:pt idx="1242">
                  <c:v>42938.791666663652</c:v>
                </c:pt>
                <c:pt idx="1243">
                  <c:v>42938.833333330316</c:v>
                </c:pt>
                <c:pt idx="1244">
                  <c:v>42938.87499999698</c:v>
                </c:pt>
                <c:pt idx="1245">
                  <c:v>42938.916666663645</c:v>
                </c:pt>
                <c:pt idx="1246">
                  <c:v>42938.958333330309</c:v>
                </c:pt>
                <c:pt idx="1247">
                  <c:v>42938.999999996973</c:v>
                </c:pt>
                <c:pt idx="1248">
                  <c:v>42939.041666663637</c:v>
                </c:pt>
                <c:pt idx="1249">
                  <c:v>42939.083333330302</c:v>
                </c:pt>
                <c:pt idx="1250">
                  <c:v>42939.124999996966</c:v>
                </c:pt>
                <c:pt idx="1251">
                  <c:v>42939.16666666363</c:v>
                </c:pt>
                <c:pt idx="1252">
                  <c:v>42939.208333330294</c:v>
                </c:pt>
                <c:pt idx="1253">
                  <c:v>42939.249999996959</c:v>
                </c:pt>
                <c:pt idx="1254">
                  <c:v>42939.291666663623</c:v>
                </c:pt>
                <c:pt idx="1255">
                  <c:v>42939.333333330287</c:v>
                </c:pt>
                <c:pt idx="1256">
                  <c:v>42939.374999996951</c:v>
                </c:pt>
                <c:pt idx="1257">
                  <c:v>42939.416666663616</c:v>
                </c:pt>
                <c:pt idx="1258">
                  <c:v>42939.45833333028</c:v>
                </c:pt>
                <c:pt idx="1259">
                  <c:v>42939.499999996944</c:v>
                </c:pt>
                <c:pt idx="1260">
                  <c:v>42939.541666663608</c:v>
                </c:pt>
                <c:pt idx="1261">
                  <c:v>42939.583333330273</c:v>
                </c:pt>
                <c:pt idx="1262">
                  <c:v>42939.624999996937</c:v>
                </c:pt>
                <c:pt idx="1263">
                  <c:v>42939.666666663601</c:v>
                </c:pt>
                <c:pt idx="1264">
                  <c:v>42939.708333330265</c:v>
                </c:pt>
                <c:pt idx="1265">
                  <c:v>42939.74999999693</c:v>
                </c:pt>
                <c:pt idx="1266">
                  <c:v>42939.791666663594</c:v>
                </c:pt>
                <c:pt idx="1267">
                  <c:v>42939.833333330258</c:v>
                </c:pt>
                <c:pt idx="1268">
                  <c:v>42939.874999996922</c:v>
                </c:pt>
                <c:pt idx="1269">
                  <c:v>42939.916666663587</c:v>
                </c:pt>
                <c:pt idx="1270">
                  <c:v>42939.958333330251</c:v>
                </c:pt>
                <c:pt idx="1271">
                  <c:v>42939.999999996915</c:v>
                </c:pt>
                <c:pt idx="1272">
                  <c:v>42940.041666663579</c:v>
                </c:pt>
                <c:pt idx="1273">
                  <c:v>42940.083333330243</c:v>
                </c:pt>
                <c:pt idx="1274">
                  <c:v>42940.124999996908</c:v>
                </c:pt>
                <c:pt idx="1275">
                  <c:v>42940.166666663572</c:v>
                </c:pt>
                <c:pt idx="1276">
                  <c:v>42940.208333330236</c:v>
                </c:pt>
                <c:pt idx="1277">
                  <c:v>42940.2499999969</c:v>
                </c:pt>
                <c:pt idx="1278">
                  <c:v>42940.291666663565</c:v>
                </c:pt>
                <c:pt idx="1279">
                  <c:v>42940.333333330229</c:v>
                </c:pt>
                <c:pt idx="1280">
                  <c:v>42940.374999996893</c:v>
                </c:pt>
                <c:pt idx="1281">
                  <c:v>42940.416666663557</c:v>
                </c:pt>
                <c:pt idx="1282">
                  <c:v>42940.458333330222</c:v>
                </c:pt>
                <c:pt idx="1283">
                  <c:v>42940.499999996886</c:v>
                </c:pt>
                <c:pt idx="1284">
                  <c:v>42940.54166666355</c:v>
                </c:pt>
                <c:pt idx="1285">
                  <c:v>42940.583333330214</c:v>
                </c:pt>
                <c:pt idx="1286">
                  <c:v>42940.624999996879</c:v>
                </c:pt>
                <c:pt idx="1287">
                  <c:v>42940.666666663543</c:v>
                </c:pt>
                <c:pt idx="1288">
                  <c:v>42940.708333330207</c:v>
                </c:pt>
                <c:pt idx="1289">
                  <c:v>42940.749999996871</c:v>
                </c:pt>
                <c:pt idx="1290">
                  <c:v>42940.791666663536</c:v>
                </c:pt>
                <c:pt idx="1291">
                  <c:v>42940.8333333302</c:v>
                </c:pt>
                <c:pt idx="1292">
                  <c:v>42940.874999996864</c:v>
                </c:pt>
                <c:pt idx="1293">
                  <c:v>42940.916666663528</c:v>
                </c:pt>
                <c:pt idx="1294">
                  <c:v>42940.958333330193</c:v>
                </c:pt>
                <c:pt idx="1295">
                  <c:v>42940.999999996857</c:v>
                </c:pt>
                <c:pt idx="1296">
                  <c:v>42941.041666663521</c:v>
                </c:pt>
                <c:pt idx="1297">
                  <c:v>42941.083333330185</c:v>
                </c:pt>
                <c:pt idx="1298">
                  <c:v>42941.12499999685</c:v>
                </c:pt>
                <c:pt idx="1299">
                  <c:v>42941.166666663514</c:v>
                </c:pt>
                <c:pt idx="1300">
                  <c:v>42941.208333330178</c:v>
                </c:pt>
                <c:pt idx="1301">
                  <c:v>42941.249999996842</c:v>
                </c:pt>
                <c:pt idx="1302">
                  <c:v>42941.291666663506</c:v>
                </c:pt>
                <c:pt idx="1303">
                  <c:v>42941.333333330171</c:v>
                </c:pt>
                <c:pt idx="1304">
                  <c:v>42941.374999996835</c:v>
                </c:pt>
                <c:pt idx="1305">
                  <c:v>42941.416666663499</c:v>
                </c:pt>
                <c:pt idx="1306">
                  <c:v>42941.458333330163</c:v>
                </c:pt>
                <c:pt idx="1307">
                  <c:v>42941.499999996828</c:v>
                </c:pt>
                <c:pt idx="1308">
                  <c:v>42941.541666663492</c:v>
                </c:pt>
                <c:pt idx="1309">
                  <c:v>42941.583333330156</c:v>
                </c:pt>
                <c:pt idx="1310">
                  <c:v>42941.62499999682</c:v>
                </c:pt>
                <c:pt idx="1311">
                  <c:v>42941.666666663485</c:v>
                </c:pt>
                <c:pt idx="1312">
                  <c:v>42941.708333330149</c:v>
                </c:pt>
                <c:pt idx="1313">
                  <c:v>42941.749999996813</c:v>
                </c:pt>
                <c:pt idx="1314">
                  <c:v>42941.791666663477</c:v>
                </c:pt>
                <c:pt idx="1315">
                  <c:v>42941.833333330142</c:v>
                </c:pt>
                <c:pt idx="1316">
                  <c:v>42941.874999996806</c:v>
                </c:pt>
                <c:pt idx="1317">
                  <c:v>42941.91666666347</c:v>
                </c:pt>
                <c:pt idx="1318">
                  <c:v>42941.958333330134</c:v>
                </c:pt>
                <c:pt idx="1319">
                  <c:v>42941.999999996799</c:v>
                </c:pt>
                <c:pt idx="1320">
                  <c:v>42942.041666663463</c:v>
                </c:pt>
                <c:pt idx="1321">
                  <c:v>42942.083333330127</c:v>
                </c:pt>
                <c:pt idx="1322">
                  <c:v>42942.124999996791</c:v>
                </c:pt>
                <c:pt idx="1323">
                  <c:v>42942.166666663456</c:v>
                </c:pt>
                <c:pt idx="1324">
                  <c:v>42942.20833333012</c:v>
                </c:pt>
                <c:pt idx="1325">
                  <c:v>42942.249999996784</c:v>
                </c:pt>
                <c:pt idx="1326">
                  <c:v>42942.291666663448</c:v>
                </c:pt>
                <c:pt idx="1327">
                  <c:v>42942.333333330113</c:v>
                </c:pt>
                <c:pt idx="1328">
                  <c:v>42942.374999996777</c:v>
                </c:pt>
                <c:pt idx="1329">
                  <c:v>42942.416666663441</c:v>
                </c:pt>
                <c:pt idx="1330">
                  <c:v>42942.458333330105</c:v>
                </c:pt>
                <c:pt idx="1331">
                  <c:v>42942.499999996769</c:v>
                </c:pt>
                <c:pt idx="1332">
                  <c:v>42942.541666663434</c:v>
                </c:pt>
                <c:pt idx="1333">
                  <c:v>42942.583333330098</c:v>
                </c:pt>
                <c:pt idx="1334">
                  <c:v>42942.624999996762</c:v>
                </c:pt>
                <c:pt idx="1335">
                  <c:v>42942.666666663426</c:v>
                </c:pt>
                <c:pt idx="1336">
                  <c:v>42942.708333330091</c:v>
                </c:pt>
                <c:pt idx="1337">
                  <c:v>42942.749999996755</c:v>
                </c:pt>
                <c:pt idx="1338">
                  <c:v>42942.791666663419</c:v>
                </c:pt>
                <c:pt idx="1339">
                  <c:v>42942.833333330083</c:v>
                </c:pt>
                <c:pt idx="1340">
                  <c:v>42942.874999996748</c:v>
                </c:pt>
                <c:pt idx="1341">
                  <c:v>42942.916666663412</c:v>
                </c:pt>
                <c:pt idx="1342">
                  <c:v>42942.958333330076</c:v>
                </c:pt>
                <c:pt idx="1343">
                  <c:v>42942.99999999674</c:v>
                </c:pt>
                <c:pt idx="1344">
                  <c:v>42943.041666663405</c:v>
                </c:pt>
                <c:pt idx="1345">
                  <c:v>42943.083333330069</c:v>
                </c:pt>
                <c:pt idx="1346">
                  <c:v>42943.124999996733</c:v>
                </c:pt>
                <c:pt idx="1347">
                  <c:v>42943.166666663397</c:v>
                </c:pt>
                <c:pt idx="1348">
                  <c:v>42943.208333330062</c:v>
                </c:pt>
                <c:pt idx="1349">
                  <c:v>42943.249999996726</c:v>
                </c:pt>
                <c:pt idx="1350">
                  <c:v>42943.29166666339</c:v>
                </c:pt>
                <c:pt idx="1351">
                  <c:v>42943.333333330054</c:v>
                </c:pt>
                <c:pt idx="1352">
                  <c:v>42943.374999996719</c:v>
                </c:pt>
                <c:pt idx="1353">
                  <c:v>42943.416666663383</c:v>
                </c:pt>
                <c:pt idx="1354">
                  <c:v>42943.458333330047</c:v>
                </c:pt>
                <c:pt idx="1355">
                  <c:v>42943.499999996711</c:v>
                </c:pt>
                <c:pt idx="1356">
                  <c:v>42943.541666663376</c:v>
                </c:pt>
                <c:pt idx="1357">
                  <c:v>42943.58333333004</c:v>
                </c:pt>
                <c:pt idx="1358">
                  <c:v>42943.624999996704</c:v>
                </c:pt>
                <c:pt idx="1359">
                  <c:v>42943.666666663368</c:v>
                </c:pt>
                <c:pt idx="1360">
                  <c:v>42943.708333330032</c:v>
                </c:pt>
                <c:pt idx="1361">
                  <c:v>42943.749999996697</c:v>
                </c:pt>
                <c:pt idx="1362">
                  <c:v>42943.791666663361</c:v>
                </c:pt>
                <c:pt idx="1363">
                  <c:v>42943.833333330025</c:v>
                </c:pt>
                <c:pt idx="1364">
                  <c:v>42943.874999996689</c:v>
                </c:pt>
                <c:pt idx="1365">
                  <c:v>42943.916666663354</c:v>
                </c:pt>
                <c:pt idx="1366">
                  <c:v>42943.958333330018</c:v>
                </c:pt>
                <c:pt idx="1367">
                  <c:v>42943.999999996682</c:v>
                </c:pt>
                <c:pt idx="1368">
                  <c:v>42944.041666663346</c:v>
                </c:pt>
                <c:pt idx="1369">
                  <c:v>42944.083333330011</c:v>
                </c:pt>
                <c:pt idx="1370">
                  <c:v>42944.124999996675</c:v>
                </c:pt>
                <c:pt idx="1371">
                  <c:v>42944.166666663339</c:v>
                </c:pt>
                <c:pt idx="1372">
                  <c:v>42944.208333330003</c:v>
                </c:pt>
                <c:pt idx="1373">
                  <c:v>42944.249999996668</c:v>
                </c:pt>
                <c:pt idx="1374">
                  <c:v>42944.291666663332</c:v>
                </c:pt>
                <c:pt idx="1375">
                  <c:v>42944.333333329996</c:v>
                </c:pt>
                <c:pt idx="1376">
                  <c:v>42944.37499999666</c:v>
                </c:pt>
                <c:pt idx="1377">
                  <c:v>42944.416666663325</c:v>
                </c:pt>
                <c:pt idx="1378">
                  <c:v>42944.458333329989</c:v>
                </c:pt>
                <c:pt idx="1379">
                  <c:v>42944.499999996653</c:v>
                </c:pt>
                <c:pt idx="1380">
                  <c:v>42944.541666663317</c:v>
                </c:pt>
                <c:pt idx="1381">
                  <c:v>42944.583333329982</c:v>
                </c:pt>
                <c:pt idx="1382">
                  <c:v>42944.624999996646</c:v>
                </c:pt>
                <c:pt idx="1383">
                  <c:v>42944.66666666331</c:v>
                </c:pt>
                <c:pt idx="1384">
                  <c:v>42944.708333329974</c:v>
                </c:pt>
                <c:pt idx="1385">
                  <c:v>42944.749999996639</c:v>
                </c:pt>
                <c:pt idx="1386">
                  <c:v>42944.791666663303</c:v>
                </c:pt>
                <c:pt idx="1387">
                  <c:v>42944.833333329967</c:v>
                </c:pt>
                <c:pt idx="1388">
                  <c:v>42944.874999996631</c:v>
                </c:pt>
                <c:pt idx="1389">
                  <c:v>42944.916666663295</c:v>
                </c:pt>
                <c:pt idx="1390">
                  <c:v>42944.95833332996</c:v>
                </c:pt>
                <c:pt idx="1391">
                  <c:v>42944.999999996624</c:v>
                </c:pt>
                <c:pt idx="1392">
                  <c:v>42945.041666663288</c:v>
                </c:pt>
                <c:pt idx="1393">
                  <c:v>42945.083333329952</c:v>
                </c:pt>
                <c:pt idx="1394">
                  <c:v>42945.124999996617</c:v>
                </c:pt>
                <c:pt idx="1395">
                  <c:v>42945.166666663281</c:v>
                </c:pt>
                <c:pt idx="1396">
                  <c:v>42945.208333329945</c:v>
                </c:pt>
                <c:pt idx="1397">
                  <c:v>42945.249999996609</c:v>
                </c:pt>
                <c:pt idx="1398">
                  <c:v>42945.291666663274</c:v>
                </c:pt>
                <c:pt idx="1399">
                  <c:v>42945.333333329938</c:v>
                </c:pt>
                <c:pt idx="1400">
                  <c:v>42945.374999996602</c:v>
                </c:pt>
                <c:pt idx="1401">
                  <c:v>42945.416666663266</c:v>
                </c:pt>
                <c:pt idx="1402">
                  <c:v>42945.458333329931</c:v>
                </c:pt>
                <c:pt idx="1403">
                  <c:v>42945.499999996595</c:v>
                </c:pt>
                <c:pt idx="1404">
                  <c:v>42945.541666663259</c:v>
                </c:pt>
                <c:pt idx="1405">
                  <c:v>42945.583333329923</c:v>
                </c:pt>
                <c:pt idx="1406">
                  <c:v>42945.624999996588</c:v>
                </c:pt>
                <c:pt idx="1407">
                  <c:v>42945.666666663252</c:v>
                </c:pt>
                <c:pt idx="1408">
                  <c:v>42945.708333329916</c:v>
                </c:pt>
                <c:pt idx="1409">
                  <c:v>42945.74999999658</c:v>
                </c:pt>
                <c:pt idx="1410">
                  <c:v>42945.791666663245</c:v>
                </c:pt>
                <c:pt idx="1411">
                  <c:v>42945.833333329909</c:v>
                </c:pt>
                <c:pt idx="1412">
                  <c:v>42945.874999996573</c:v>
                </c:pt>
                <c:pt idx="1413">
                  <c:v>42945.916666663237</c:v>
                </c:pt>
                <c:pt idx="1414">
                  <c:v>42945.958333329902</c:v>
                </c:pt>
                <c:pt idx="1415">
                  <c:v>42945.999999996566</c:v>
                </c:pt>
                <c:pt idx="1416">
                  <c:v>42946.04166666323</c:v>
                </c:pt>
                <c:pt idx="1417">
                  <c:v>42946.083333329894</c:v>
                </c:pt>
                <c:pt idx="1418">
                  <c:v>42946.124999996558</c:v>
                </c:pt>
                <c:pt idx="1419">
                  <c:v>42946.166666663223</c:v>
                </c:pt>
                <c:pt idx="1420">
                  <c:v>42946.208333329887</c:v>
                </c:pt>
                <c:pt idx="1421">
                  <c:v>42946.249999996551</c:v>
                </c:pt>
                <c:pt idx="1422">
                  <c:v>42946.291666663215</c:v>
                </c:pt>
                <c:pt idx="1423">
                  <c:v>42946.33333332988</c:v>
                </c:pt>
                <c:pt idx="1424">
                  <c:v>42946.374999996544</c:v>
                </c:pt>
                <c:pt idx="1425">
                  <c:v>42946.416666663208</c:v>
                </c:pt>
                <c:pt idx="1426">
                  <c:v>42946.458333329872</c:v>
                </c:pt>
                <c:pt idx="1427">
                  <c:v>42946.499999996537</c:v>
                </c:pt>
                <c:pt idx="1428">
                  <c:v>42946.541666663201</c:v>
                </c:pt>
                <c:pt idx="1429">
                  <c:v>42946.583333329865</c:v>
                </c:pt>
                <c:pt idx="1430">
                  <c:v>42946.624999996529</c:v>
                </c:pt>
                <c:pt idx="1431">
                  <c:v>42946.666666663194</c:v>
                </c:pt>
                <c:pt idx="1432">
                  <c:v>42946.708333329858</c:v>
                </c:pt>
                <c:pt idx="1433">
                  <c:v>42946.749999996522</c:v>
                </c:pt>
                <c:pt idx="1434">
                  <c:v>42946.791666663186</c:v>
                </c:pt>
                <c:pt idx="1435">
                  <c:v>42946.833333329851</c:v>
                </c:pt>
                <c:pt idx="1436">
                  <c:v>42946.874999996515</c:v>
                </c:pt>
                <c:pt idx="1437">
                  <c:v>42946.916666663179</c:v>
                </c:pt>
                <c:pt idx="1438">
                  <c:v>42946.958333329843</c:v>
                </c:pt>
                <c:pt idx="1439">
                  <c:v>42946.999999996508</c:v>
                </c:pt>
                <c:pt idx="1440">
                  <c:v>42947.041666663172</c:v>
                </c:pt>
                <c:pt idx="1441">
                  <c:v>42947.083333329836</c:v>
                </c:pt>
                <c:pt idx="1442">
                  <c:v>42947.1249999965</c:v>
                </c:pt>
                <c:pt idx="1443">
                  <c:v>42947.166666663165</c:v>
                </c:pt>
                <c:pt idx="1444">
                  <c:v>42947.208333329829</c:v>
                </c:pt>
                <c:pt idx="1445">
                  <c:v>42947.249999996493</c:v>
                </c:pt>
                <c:pt idx="1446">
                  <c:v>42947.291666663157</c:v>
                </c:pt>
                <c:pt idx="1447">
                  <c:v>42947.333333329821</c:v>
                </c:pt>
                <c:pt idx="1448">
                  <c:v>42947.374999996486</c:v>
                </c:pt>
                <c:pt idx="1449">
                  <c:v>42947.41666666315</c:v>
                </c:pt>
                <c:pt idx="1450">
                  <c:v>42947.458333329814</c:v>
                </c:pt>
                <c:pt idx="1451">
                  <c:v>42947.499999996478</c:v>
                </c:pt>
                <c:pt idx="1452">
                  <c:v>42947.541666663143</c:v>
                </c:pt>
                <c:pt idx="1453">
                  <c:v>42947.583333329807</c:v>
                </c:pt>
                <c:pt idx="1454">
                  <c:v>42947.624999996471</c:v>
                </c:pt>
                <c:pt idx="1455">
                  <c:v>42947.666666663135</c:v>
                </c:pt>
                <c:pt idx="1456">
                  <c:v>42947.7083333298</c:v>
                </c:pt>
                <c:pt idx="1457">
                  <c:v>42947.749999996464</c:v>
                </c:pt>
                <c:pt idx="1458">
                  <c:v>42947.791666663128</c:v>
                </c:pt>
                <c:pt idx="1459">
                  <c:v>42947.833333329792</c:v>
                </c:pt>
                <c:pt idx="1460">
                  <c:v>42947.874999996457</c:v>
                </c:pt>
                <c:pt idx="1461">
                  <c:v>42947.916666663121</c:v>
                </c:pt>
                <c:pt idx="1462">
                  <c:v>42947.958333329785</c:v>
                </c:pt>
                <c:pt idx="1463">
                  <c:v>42947.999999996449</c:v>
                </c:pt>
                <c:pt idx="1464">
                  <c:v>42948.041666663114</c:v>
                </c:pt>
                <c:pt idx="1465">
                  <c:v>42948.083333329778</c:v>
                </c:pt>
                <c:pt idx="1466">
                  <c:v>42948.124999996442</c:v>
                </c:pt>
                <c:pt idx="1467">
                  <c:v>42948.166666663106</c:v>
                </c:pt>
                <c:pt idx="1468">
                  <c:v>42948.208333329771</c:v>
                </c:pt>
                <c:pt idx="1469">
                  <c:v>42948.249999996435</c:v>
                </c:pt>
                <c:pt idx="1470">
                  <c:v>42948.291666663099</c:v>
                </c:pt>
                <c:pt idx="1471">
                  <c:v>42948.333333329763</c:v>
                </c:pt>
                <c:pt idx="1472">
                  <c:v>42948.374999996428</c:v>
                </c:pt>
                <c:pt idx="1473">
                  <c:v>42948.416666663092</c:v>
                </c:pt>
                <c:pt idx="1474">
                  <c:v>42948.458333329756</c:v>
                </c:pt>
                <c:pt idx="1475">
                  <c:v>42948.49999999642</c:v>
                </c:pt>
                <c:pt idx="1476">
                  <c:v>42948.541666663084</c:v>
                </c:pt>
                <c:pt idx="1477">
                  <c:v>42948.583333329749</c:v>
                </c:pt>
                <c:pt idx="1478">
                  <c:v>42948.624999996413</c:v>
                </c:pt>
                <c:pt idx="1479">
                  <c:v>42948.666666663077</c:v>
                </c:pt>
                <c:pt idx="1480">
                  <c:v>42948.708333329741</c:v>
                </c:pt>
                <c:pt idx="1481">
                  <c:v>42948.749999996406</c:v>
                </c:pt>
                <c:pt idx="1482">
                  <c:v>42948.79166666307</c:v>
                </c:pt>
                <c:pt idx="1483">
                  <c:v>42948.833333329734</c:v>
                </c:pt>
                <c:pt idx="1484">
                  <c:v>42948.874999996398</c:v>
                </c:pt>
                <c:pt idx="1485">
                  <c:v>42948.916666663063</c:v>
                </c:pt>
                <c:pt idx="1486">
                  <c:v>42948.958333329727</c:v>
                </c:pt>
                <c:pt idx="1487">
                  <c:v>42948.999999996391</c:v>
                </c:pt>
                <c:pt idx="1488">
                  <c:v>42949.041666663055</c:v>
                </c:pt>
                <c:pt idx="1489">
                  <c:v>42949.08333332972</c:v>
                </c:pt>
                <c:pt idx="1490">
                  <c:v>42949.124999996384</c:v>
                </c:pt>
                <c:pt idx="1491">
                  <c:v>42949.166666663048</c:v>
                </c:pt>
                <c:pt idx="1492">
                  <c:v>42949.208333329712</c:v>
                </c:pt>
                <c:pt idx="1493">
                  <c:v>42949.249999996377</c:v>
                </c:pt>
                <c:pt idx="1494">
                  <c:v>42949.291666663041</c:v>
                </c:pt>
                <c:pt idx="1495">
                  <c:v>42949.333333329705</c:v>
                </c:pt>
                <c:pt idx="1496">
                  <c:v>42949.374999996369</c:v>
                </c:pt>
                <c:pt idx="1497">
                  <c:v>42949.416666663034</c:v>
                </c:pt>
                <c:pt idx="1498">
                  <c:v>42949.458333329698</c:v>
                </c:pt>
                <c:pt idx="1499">
                  <c:v>42949.499999996362</c:v>
                </c:pt>
                <c:pt idx="1500">
                  <c:v>42949.541666663026</c:v>
                </c:pt>
                <c:pt idx="1501">
                  <c:v>42949.583333329691</c:v>
                </c:pt>
                <c:pt idx="1502">
                  <c:v>42949.624999996355</c:v>
                </c:pt>
                <c:pt idx="1503">
                  <c:v>42949.666666663019</c:v>
                </c:pt>
                <c:pt idx="1504">
                  <c:v>42949.708333329683</c:v>
                </c:pt>
                <c:pt idx="1505">
                  <c:v>42949.749999996347</c:v>
                </c:pt>
                <c:pt idx="1506">
                  <c:v>42949.791666663012</c:v>
                </c:pt>
                <c:pt idx="1507">
                  <c:v>42949.833333329676</c:v>
                </c:pt>
                <c:pt idx="1508">
                  <c:v>42949.87499999634</c:v>
                </c:pt>
                <c:pt idx="1509">
                  <c:v>42949.916666663004</c:v>
                </c:pt>
                <c:pt idx="1510">
                  <c:v>42949.958333329669</c:v>
                </c:pt>
                <c:pt idx="1511">
                  <c:v>42949.999999996333</c:v>
                </c:pt>
                <c:pt idx="1512">
                  <c:v>42950.041666662997</c:v>
                </c:pt>
                <c:pt idx="1513">
                  <c:v>42950.083333329661</c:v>
                </c:pt>
                <c:pt idx="1514">
                  <c:v>42950.124999996326</c:v>
                </c:pt>
                <c:pt idx="1515">
                  <c:v>42950.16666666299</c:v>
                </c:pt>
                <c:pt idx="1516">
                  <c:v>42950.208333329654</c:v>
                </c:pt>
                <c:pt idx="1517">
                  <c:v>42950.249999996318</c:v>
                </c:pt>
                <c:pt idx="1518">
                  <c:v>42950.291666662983</c:v>
                </c:pt>
                <c:pt idx="1519">
                  <c:v>42950.333333329647</c:v>
                </c:pt>
                <c:pt idx="1520">
                  <c:v>42950.374999996311</c:v>
                </c:pt>
                <c:pt idx="1521">
                  <c:v>42950.416666662975</c:v>
                </c:pt>
                <c:pt idx="1522">
                  <c:v>42950.45833332964</c:v>
                </c:pt>
                <c:pt idx="1523">
                  <c:v>42950.499999996304</c:v>
                </c:pt>
                <c:pt idx="1524">
                  <c:v>42950.541666662968</c:v>
                </c:pt>
                <c:pt idx="1525">
                  <c:v>42950.583333329632</c:v>
                </c:pt>
                <c:pt idx="1526">
                  <c:v>42950.624999996297</c:v>
                </c:pt>
                <c:pt idx="1527">
                  <c:v>42950.666666662961</c:v>
                </c:pt>
                <c:pt idx="1528">
                  <c:v>42950.708333329625</c:v>
                </c:pt>
                <c:pt idx="1529">
                  <c:v>42950.749999996289</c:v>
                </c:pt>
                <c:pt idx="1530">
                  <c:v>42950.791666662954</c:v>
                </c:pt>
                <c:pt idx="1531">
                  <c:v>42950.833333329618</c:v>
                </c:pt>
                <c:pt idx="1532">
                  <c:v>42950.874999996282</c:v>
                </c:pt>
                <c:pt idx="1533">
                  <c:v>42950.916666662946</c:v>
                </c:pt>
                <c:pt idx="1534">
                  <c:v>42950.95833332961</c:v>
                </c:pt>
                <c:pt idx="1535">
                  <c:v>42950.999999996275</c:v>
                </c:pt>
                <c:pt idx="1536">
                  <c:v>42951.041666662939</c:v>
                </c:pt>
                <c:pt idx="1537">
                  <c:v>42951.083333329603</c:v>
                </c:pt>
                <c:pt idx="1538">
                  <c:v>42951.124999996267</c:v>
                </c:pt>
                <c:pt idx="1539">
                  <c:v>42951.166666662932</c:v>
                </c:pt>
                <c:pt idx="1540">
                  <c:v>42951.208333329596</c:v>
                </c:pt>
                <c:pt idx="1541">
                  <c:v>42951.24999999626</c:v>
                </c:pt>
                <c:pt idx="1542">
                  <c:v>42951.291666662924</c:v>
                </c:pt>
                <c:pt idx="1543">
                  <c:v>42951.333333329589</c:v>
                </c:pt>
                <c:pt idx="1544">
                  <c:v>42951.374999996253</c:v>
                </c:pt>
                <c:pt idx="1545">
                  <c:v>42951.416666662917</c:v>
                </c:pt>
                <c:pt idx="1546">
                  <c:v>42951.458333329581</c:v>
                </c:pt>
                <c:pt idx="1547">
                  <c:v>42951.499999996246</c:v>
                </c:pt>
                <c:pt idx="1548">
                  <c:v>42951.54166666291</c:v>
                </c:pt>
                <c:pt idx="1549">
                  <c:v>42951.583333329574</c:v>
                </c:pt>
                <c:pt idx="1550">
                  <c:v>42951.624999996238</c:v>
                </c:pt>
                <c:pt idx="1551">
                  <c:v>42951.666666662903</c:v>
                </c:pt>
                <c:pt idx="1552">
                  <c:v>42951.708333329567</c:v>
                </c:pt>
                <c:pt idx="1553">
                  <c:v>42951.749999996231</c:v>
                </c:pt>
                <c:pt idx="1554">
                  <c:v>42951.791666662895</c:v>
                </c:pt>
                <c:pt idx="1555">
                  <c:v>42951.83333332956</c:v>
                </c:pt>
                <c:pt idx="1556">
                  <c:v>42951.874999996224</c:v>
                </c:pt>
                <c:pt idx="1557">
                  <c:v>42951.916666662888</c:v>
                </c:pt>
                <c:pt idx="1558">
                  <c:v>42951.958333329552</c:v>
                </c:pt>
                <c:pt idx="1559">
                  <c:v>42951.999999996217</c:v>
                </c:pt>
                <c:pt idx="1560">
                  <c:v>42952.041666662881</c:v>
                </c:pt>
                <c:pt idx="1561">
                  <c:v>42952.083333329545</c:v>
                </c:pt>
                <c:pt idx="1562">
                  <c:v>42952.124999996209</c:v>
                </c:pt>
                <c:pt idx="1563">
                  <c:v>42952.166666662873</c:v>
                </c:pt>
                <c:pt idx="1564">
                  <c:v>42952.208333329538</c:v>
                </c:pt>
                <c:pt idx="1565">
                  <c:v>42952.249999996202</c:v>
                </c:pt>
                <c:pt idx="1566">
                  <c:v>42952.291666662866</c:v>
                </c:pt>
                <c:pt idx="1567">
                  <c:v>42952.33333332953</c:v>
                </c:pt>
                <c:pt idx="1568">
                  <c:v>42952.374999996195</c:v>
                </c:pt>
                <c:pt idx="1569">
                  <c:v>42952.416666662859</c:v>
                </c:pt>
                <c:pt idx="1570">
                  <c:v>42952.458333329523</c:v>
                </c:pt>
                <c:pt idx="1571">
                  <c:v>42952.499999996187</c:v>
                </c:pt>
                <c:pt idx="1572">
                  <c:v>42952.541666662852</c:v>
                </c:pt>
                <c:pt idx="1573">
                  <c:v>42952.583333329516</c:v>
                </c:pt>
                <c:pt idx="1574">
                  <c:v>42952.62499999618</c:v>
                </c:pt>
                <c:pt idx="1575">
                  <c:v>42952.666666662844</c:v>
                </c:pt>
                <c:pt idx="1576">
                  <c:v>42952.708333329509</c:v>
                </c:pt>
                <c:pt idx="1577">
                  <c:v>42952.749999996173</c:v>
                </c:pt>
                <c:pt idx="1578">
                  <c:v>42952.791666662837</c:v>
                </c:pt>
                <c:pt idx="1579">
                  <c:v>42952.833333329501</c:v>
                </c:pt>
                <c:pt idx="1580">
                  <c:v>42952.874999996166</c:v>
                </c:pt>
                <c:pt idx="1581">
                  <c:v>42952.91666666283</c:v>
                </c:pt>
                <c:pt idx="1582">
                  <c:v>42952.958333329494</c:v>
                </c:pt>
                <c:pt idx="1583">
                  <c:v>42952.999999996158</c:v>
                </c:pt>
                <c:pt idx="1584">
                  <c:v>42953.041666662823</c:v>
                </c:pt>
                <c:pt idx="1585">
                  <c:v>42953.083333329487</c:v>
                </c:pt>
                <c:pt idx="1586">
                  <c:v>42953.124999996151</c:v>
                </c:pt>
                <c:pt idx="1587">
                  <c:v>42953.166666662815</c:v>
                </c:pt>
                <c:pt idx="1588">
                  <c:v>42953.20833332948</c:v>
                </c:pt>
                <c:pt idx="1589">
                  <c:v>42953.249999996144</c:v>
                </c:pt>
                <c:pt idx="1590">
                  <c:v>42953.291666662808</c:v>
                </c:pt>
                <c:pt idx="1591">
                  <c:v>42953.333333329472</c:v>
                </c:pt>
                <c:pt idx="1592">
                  <c:v>42953.374999996136</c:v>
                </c:pt>
                <c:pt idx="1593">
                  <c:v>42953.416666662801</c:v>
                </c:pt>
                <c:pt idx="1594">
                  <c:v>42953.458333329465</c:v>
                </c:pt>
                <c:pt idx="1595">
                  <c:v>42953.499999996129</c:v>
                </c:pt>
                <c:pt idx="1596">
                  <c:v>42953.541666662793</c:v>
                </c:pt>
                <c:pt idx="1597">
                  <c:v>42953.583333329458</c:v>
                </c:pt>
                <c:pt idx="1598">
                  <c:v>42953.624999996122</c:v>
                </c:pt>
                <c:pt idx="1599">
                  <c:v>42953.666666662786</c:v>
                </c:pt>
                <c:pt idx="1600">
                  <c:v>42953.70833332945</c:v>
                </c:pt>
                <c:pt idx="1601">
                  <c:v>42953.749999996115</c:v>
                </c:pt>
                <c:pt idx="1602">
                  <c:v>42953.791666662779</c:v>
                </c:pt>
                <c:pt idx="1603">
                  <c:v>42953.833333329443</c:v>
                </c:pt>
                <c:pt idx="1604">
                  <c:v>42953.874999996107</c:v>
                </c:pt>
                <c:pt idx="1605">
                  <c:v>42953.916666662772</c:v>
                </c:pt>
                <c:pt idx="1606">
                  <c:v>42953.958333329436</c:v>
                </c:pt>
                <c:pt idx="1607">
                  <c:v>42953.9999999961</c:v>
                </c:pt>
                <c:pt idx="1608">
                  <c:v>42954.041666662764</c:v>
                </c:pt>
                <c:pt idx="1609">
                  <c:v>42954.083333329429</c:v>
                </c:pt>
                <c:pt idx="1610">
                  <c:v>42954.124999996093</c:v>
                </c:pt>
                <c:pt idx="1611">
                  <c:v>42954.166666662757</c:v>
                </c:pt>
                <c:pt idx="1612">
                  <c:v>42954.208333329421</c:v>
                </c:pt>
                <c:pt idx="1613">
                  <c:v>42954.249999996086</c:v>
                </c:pt>
                <c:pt idx="1614">
                  <c:v>42954.29166666275</c:v>
                </c:pt>
                <c:pt idx="1615">
                  <c:v>42954.333333329414</c:v>
                </c:pt>
                <c:pt idx="1616">
                  <c:v>42954.374999996078</c:v>
                </c:pt>
                <c:pt idx="1617">
                  <c:v>42954.416666662743</c:v>
                </c:pt>
                <c:pt idx="1618">
                  <c:v>42954.458333329407</c:v>
                </c:pt>
                <c:pt idx="1619">
                  <c:v>42954.499999996071</c:v>
                </c:pt>
                <c:pt idx="1620">
                  <c:v>42954.541666662735</c:v>
                </c:pt>
                <c:pt idx="1621">
                  <c:v>42954.583333329399</c:v>
                </c:pt>
                <c:pt idx="1622">
                  <c:v>42954.624999996064</c:v>
                </c:pt>
                <c:pt idx="1623">
                  <c:v>42954.666666662728</c:v>
                </c:pt>
                <c:pt idx="1624">
                  <c:v>42954.708333329392</c:v>
                </c:pt>
                <c:pt idx="1625">
                  <c:v>42954.749999996056</c:v>
                </c:pt>
                <c:pt idx="1626">
                  <c:v>42954.791666662721</c:v>
                </c:pt>
                <c:pt idx="1627">
                  <c:v>42954.833333329385</c:v>
                </c:pt>
                <c:pt idx="1628">
                  <c:v>42954.874999996049</c:v>
                </c:pt>
                <c:pt idx="1629">
                  <c:v>42954.916666662713</c:v>
                </c:pt>
                <c:pt idx="1630">
                  <c:v>42954.958333329378</c:v>
                </c:pt>
                <c:pt idx="1631">
                  <c:v>42954.999999996042</c:v>
                </c:pt>
                <c:pt idx="1632">
                  <c:v>42955.041666662706</c:v>
                </c:pt>
                <c:pt idx="1633">
                  <c:v>42955.08333332937</c:v>
                </c:pt>
                <c:pt idx="1634">
                  <c:v>42955.124999996035</c:v>
                </c:pt>
                <c:pt idx="1635">
                  <c:v>42955.166666662699</c:v>
                </c:pt>
                <c:pt idx="1636">
                  <c:v>42955.208333329363</c:v>
                </c:pt>
                <c:pt idx="1637">
                  <c:v>42955.249999996027</c:v>
                </c:pt>
                <c:pt idx="1638">
                  <c:v>42955.291666662692</c:v>
                </c:pt>
                <c:pt idx="1639">
                  <c:v>42955.333333329356</c:v>
                </c:pt>
                <c:pt idx="1640">
                  <c:v>42955.37499999602</c:v>
                </c:pt>
                <c:pt idx="1641">
                  <c:v>42955.416666662684</c:v>
                </c:pt>
                <c:pt idx="1642">
                  <c:v>42955.458333329349</c:v>
                </c:pt>
                <c:pt idx="1643">
                  <c:v>42955.499999996013</c:v>
                </c:pt>
                <c:pt idx="1644">
                  <c:v>42955.541666662677</c:v>
                </c:pt>
                <c:pt idx="1645">
                  <c:v>42955.583333329341</c:v>
                </c:pt>
                <c:pt idx="1646">
                  <c:v>42955.624999996005</c:v>
                </c:pt>
                <c:pt idx="1647">
                  <c:v>42955.66666666267</c:v>
                </c:pt>
                <c:pt idx="1648">
                  <c:v>42955.708333329334</c:v>
                </c:pt>
                <c:pt idx="1649">
                  <c:v>42955.749999995998</c:v>
                </c:pt>
                <c:pt idx="1650">
                  <c:v>42955.791666662662</c:v>
                </c:pt>
                <c:pt idx="1651">
                  <c:v>42955.833333329327</c:v>
                </c:pt>
                <c:pt idx="1652">
                  <c:v>42955.874999995991</c:v>
                </c:pt>
                <c:pt idx="1653">
                  <c:v>42955.916666662655</c:v>
                </c:pt>
                <c:pt idx="1654">
                  <c:v>42955.958333329319</c:v>
                </c:pt>
                <c:pt idx="1655">
                  <c:v>42955.999999995984</c:v>
                </c:pt>
                <c:pt idx="1656">
                  <c:v>42956.041666662648</c:v>
                </c:pt>
                <c:pt idx="1657">
                  <c:v>42956.083333329312</c:v>
                </c:pt>
                <c:pt idx="1658">
                  <c:v>42956.124999995976</c:v>
                </c:pt>
                <c:pt idx="1659">
                  <c:v>42956.166666662641</c:v>
                </c:pt>
                <c:pt idx="1660">
                  <c:v>42956.208333329305</c:v>
                </c:pt>
                <c:pt idx="1661">
                  <c:v>42956.249999995969</c:v>
                </c:pt>
                <c:pt idx="1662">
                  <c:v>42956.291666662633</c:v>
                </c:pt>
                <c:pt idx="1663">
                  <c:v>42956.333333329298</c:v>
                </c:pt>
                <c:pt idx="1664">
                  <c:v>42956.374999995962</c:v>
                </c:pt>
                <c:pt idx="1665">
                  <c:v>42956.416666662626</c:v>
                </c:pt>
                <c:pt idx="1666">
                  <c:v>42956.45833332929</c:v>
                </c:pt>
                <c:pt idx="1667">
                  <c:v>42956.499999995955</c:v>
                </c:pt>
                <c:pt idx="1668">
                  <c:v>42956.541666662619</c:v>
                </c:pt>
                <c:pt idx="1669">
                  <c:v>42956.583333329283</c:v>
                </c:pt>
                <c:pt idx="1670">
                  <c:v>42956.624999995947</c:v>
                </c:pt>
                <c:pt idx="1671">
                  <c:v>42956.666666662612</c:v>
                </c:pt>
                <c:pt idx="1672">
                  <c:v>42956.708333329276</c:v>
                </c:pt>
                <c:pt idx="1673">
                  <c:v>42956.74999999594</c:v>
                </c:pt>
                <c:pt idx="1674">
                  <c:v>42956.791666662604</c:v>
                </c:pt>
                <c:pt idx="1675">
                  <c:v>42956.833333329268</c:v>
                </c:pt>
                <c:pt idx="1676">
                  <c:v>42956.874999995933</c:v>
                </c:pt>
                <c:pt idx="1677">
                  <c:v>42956.916666662597</c:v>
                </c:pt>
                <c:pt idx="1678">
                  <c:v>42956.958333329261</c:v>
                </c:pt>
                <c:pt idx="1679">
                  <c:v>42956.999999995925</c:v>
                </c:pt>
                <c:pt idx="1680">
                  <c:v>42957.04166666259</c:v>
                </c:pt>
                <c:pt idx="1681">
                  <c:v>42957.083333329254</c:v>
                </c:pt>
                <c:pt idx="1682">
                  <c:v>42957.124999995918</c:v>
                </c:pt>
                <c:pt idx="1683">
                  <c:v>42957.166666662582</c:v>
                </c:pt>
                <c:pt idx="1684">
                  <c:v>42957.208333329247</c:v>
                </c:pt>
                <c:pt idx="1685">
                  <c:v>42957.249999995911</c:v>
                </c:pt>
                <c:pt idx="1686">
                  <c:v>42957.291666662575</c:v>
                </c:pt>
                <c:pt idx="1687">
                  <c:v>42957.333333329239</c:v>
                </c:pt>
                <c:pt idx="1688">
                  <c:v>42957.374999995904</c:v>
                </c:pt>
                <c:pt idx="1689">
                  <c:v>42957.416666662568</c:v>
                </c:pt>
                <c:pt idx="1690">
                  <c:v>42957.458333329232</c:v>
                </c:pt>
                <c:pt idx="1691">
                  <c:v>42957.499999995896</c:v>
                </c:pt>
                <c:pt idx="1692">
                  <c:v>42957.541666662561</c:v>
                </c:pt>
                <c:pt idx="1693">
                  <c:v>42957.583333329225</c:v>
                </c:pt>
                <c:pt idx="1694">
                  <c:v>42957.624999995889</c:v>
                </c:pt>
                <c:pt idx="1695">
                  <c:v>42957.666666662553</c:v>
                </c:pt>
                <c:pt idx="1696">
                  <c:v>42957.708333329218</c:v>
                </c:pt>
                <c:pt idx="1697">
                  <c:v>42957.749999995882</c:v>
                </c:pt>
                <c:pt idx="1698">
                  <c:v>42957.791666662546</c:v>
                </c:pt>
                <c:pt idx="1699">
                  <c:v>42957.83333332921</c:v>
                </c:pt>
                <c:pt idx="1700">
                  <c:v>42957.874999995875</c:v>
                </c:pt>
                <c:pt idx="1701">
                  <c:v>42957.916666662539</c:v>
                </c:pt>
                <c:pt idx="1702">
                  <c:v>42957.958333329203</c:v>
                </c:pt>
                <c:pt idx="1703">
                  <c:v>42957.999999995867</c:v>
                </c:pt>
                <c:pt idx="1704">
                  <c:v>42958.041666662531</c:v>
                </c:pt>
                <c:pt idx="1705">
                  <c:v>42958.083333329196</c:v>
                </c:pt>
                <c:pt idx="1706">
                  <c:v>42958.12499999586</c:v>
                </c:pt>
                <c:pt idx="1707">
                  <c:v>42958.166666662524</c:v>
                </c:pt>
                <c:pt idx="1708">
                  <c:v>42958.208333329188</c:v>
                </c:pt>
                <c:pt idx="1709">
                  <c:v>42958.249999995853</c:v>
                </c:pt>
                <c:pt idx="1710">
                  <c:v>42958.291666662517</c:v>
                </c:pt>
                <c:pt idx="1711">
                  <c:v>42958.333333329181</c:v>
                </c:pt>
                <c:pt idx="1712">
                  <c:v>42958.374999995845</c:v>
                </c:pt>
                <c:pt idx="1713">
                  <c:v>42958.41666666251</c:v>
                </c:pt>
                <c:pt idx="1714">
                  <c:v>42958.458333329174</c:v>
                </c:pt>
                <c:pt idx="1715">
                  <c:v>42958.499999995838</c:v>
                </c:pt>
                <c:pt idx="1716">
                  <c:v>42958.541666662502</c:v>
                </c:pt>
                <c:pt idx="1717">
                  <c:v>42958.583333329167</c:v>
                </c:pt>
                <c:pt idx="1718">
                  <c:v>42958.624999995831</c:v>
                </c:pt>
                <c:pt idx="1719">
                  <c:v>42958.666666662495</c:v>
                </c:pt>
                <c:pt idx="1720">
                  <c:v>42958.708333329159</c:v>
                </c:pt>
                <c:pt idx="1721">
                  <c:v>42958.749999995824</c:v>
                </c:pt>
                <c:pt idx="1722">
                  <c:v>42958.791666662488</c:v>
                </c:pt>
                <c:pt idx="1723">
                  <c:v>42958.833333329152</c:v>
                </c:pt>
                <c:pt idx="1724">
                  <c:v>42958.874999995816</c:v>
                </c:pt>
                <c:pt idx="1725">
                  <c:v>42958.916666662481</c:v>
                </c:pt>
                <c:pt idx="1726">
                  <c:v>42958.958333329145</c:v>
                </c:pt>
                <c:pt idx="1727">
                  <c:v>42958.999999995809</c:v>
                </c:pt>
                <c:pt idx="1728">
                  <c:v>42959.041666662473</c:v>
                </c:pt>
                <c:pt idx="1729">
                  <c:v>42959.083333329138</c:v>
                </c:pt>
                <c:pt idx="1730">
                  <c:v>42959.124999995802</c:v>
                </c:pt>
                <c:pt idx="1731">
                  <c:v>42959.166666662466</c:v>
                </c:pt>
                <c:pt idx="1732">
                  <c:v>42959.20833332913</c:v>
                </c:pt>
                <c:pt idx="1733">
                  <c:v>42959.249999995794</c:v>
                </c:pt>
                <c:pt idx="1734">
                  <c:v>42959.291666662459</c:v>
                </c:pt>
                <c:pt idx="1735">
                  <c:v>42959.333333329123</c:v>
                </c:pt>
                <c:pt idx="1736">
                  <c:v>42959.374999995787</c:v>
                </c:pt>
                <c:pt idx="1737">
                  <c:v>42959.416666662451</c:v>
                </c:pt>
                <c:pt idx="1738">
                  <c:v>42959.458333329116</c:v>
                </c:pt>
                <c:pt idx="1739">
                  <c:v>42959.49999999578</c:v>
                </c:pt>
                <c:pt idx="1740">
                  <c:v>42959.541666662444</c:v>
                </c:pt>
                <c:pt idx="1741">
                  <c:v>42959.583333329108</c:v>
                </c:pt>
                <c:pt idx="1742">
                  <c:v>42959.624999995773</c:v>
                </c:pt>
                <c:pt idx="1743">
                  <c:v>42959.666666662437</c:v>
                </c:pt>
                <c:pt idx="1744">
                  <c:v>42959.708333329101</c:v>
                </c:pt>
                <c:pt idx="1745">
                  <c:v>42959.749999995765</c:v>
                </c:pt>
                <c:pt idx="1746">
                  <c:v>42959.79166666243</c:v>
                </c:pt>
                <c:pt idx="1747">
                  <c:v>42959.833333329094</c:v>
                </c:pt>
                <c:pt idx="1748">
                  <c:v>42959.874999995758</c:v>
                </c:pt>
                <c:pt idx="1749">
                  <c:v>42959.916666662422</c:v>
                </c:pt>
                <c:pt idx="1750">
                  <c:v>42959.958333329087</c:v>
                </c:pt>
                <c:pt idx="1751">
                  <c:v>42959.999999995751</c:v>
                </c:pt>
                <c:pt idx="1752">
                  <c:v>42960.041666662415</c:v>
                </c:pt>
                <c:pt idx="1753">
                  <c:v>42960.083333329079</c:v>
                </c:pt>
                <c:pt idx="1754">
                  <c:v>42960.124999995744</c:v>
                </c:pt>
                <c:pt idx="1755">
                  <c:v>42960.166666662408</c:v>
                </c:pt>
                <c:pt idx="1756">
                  <c:v>42960.208333329072</c:v>
                </c:pt>
                <c:pt idx="1757">
                  <c:v>42960.249999995736</c:v>
                </c:pt>
                <c:pt idx="1758">
                  <c:v>42960.291666662401</c:v>
                </c:pt>
                <c:pt idx="1759">
                  <c:v>42960.333333329065</c:v>
                </c:pt>
                <c:pt idx="1760">
                  <c:v>42960.374999995729</c:v>
                </c:pt>
                <c:pt idx="1761">
                  <c:v>42960.416666662393</c:v>
                </c:pt>
                <c:pt idx="1762">
                  <c:v>42960.458333329057</c:v>
                </c:pt>
                <c:pt idx="1763">
                  <c:v>42960.499999995722</c:v>
                </c:pt>
                <c:pt idx="1764">
                  <c:v>42960.541666662386</c:v>
                </c:pt>
                <c:pt idx="1765">
                  <c:v>42960.58333332905</c:v>
                </c:pt>
                <c:pt idx="1766">
                  <c:v>42960.624999995714</c:v>
                </c:pt>
                <c:pt idx="1767">
                  <c:v>42960.666666662379</c:v>
                </c:pt>
                <c:pt idx="1768">
                  <c:v>42960.708333329043</c:v>
                </c:pt>
                <c:pt idx="1769">
                  <c:v>42960.749999995707</c:v>
                </c:pt>
                <c:pt idx="1770">
                  <c:v>42960.791666662371</c:v>
                </c:pt>
                <c:pt idx="1771">
                  <c:v>42960.833333329036</c:v>
                </c:pt>
                <c:pt idx="1772">
                  <c:v>42960.8749999957</c:v>
                </c:pt>
                <c:pt idx="1773">
                  <c:v>42960.916666662364</c:v>
                </c:pt>
                <c:pt idx="1774">
                  <c:v>42960.958333329028</c:v>
                </c:pt>
                <c:pt idx="1775">
                  <c:v>42960.999999995693</c:v>
                </c:pt>
                <c:pt idx="1776">
                  <c:v>42961.041666662357</c:v>
                </c:pt>
                <c:pt idx="1777">
                  <c:v>42961.083333329021</c:v>
                </c:pt>
                <c:pt idx="1778">
                  <c:v>42961.124999995685</c:v>
                </c:pt>
                <c:pt idx="1779">
                  <c:v>42961.16666666235</c:v>
                </c:pt>
                <c:pt idx="1780">
                  <c:v>42961.208333329014</c:v>
                </c:pt>
                <c:pt idx="1781">
                  <c:v>42961.249999995678</c:v>
                </c:pt>
                <c:pt idx="1782">
                  <c:v>42961.291666662342</c:v>
                </c:pt>
                <c:pt idx="1783">
                  <c:v>42961.333333329007</c:v>
                </c:pt>
                <c:pt idx="1784">
                  <c:v>42961.374999995671</c:v>
                </c:pt>
                <c:pt idx="1785">
                  <c:v>42961.416666662335</c:v>
                </c:pt>
                <c:pt idx="1786">
                  <c:v>42961.458333328999</c:v>
                </c:pt>
                <c:pt idx="1787">
                  <c:v>42961.499999995664</c:v>
                </c:pt>
                <c:pt idx="1788">
                  <c:v>42961.541666662328</c:v>
                </c:pt>
                <c:pt idx="1789">
                  <c:v>42961.583333328992</c:v>
                </c:pt>
                <c:pt idx="1790">
                  <c:v>42961.624999995656</c:v>
                </c:pt>
                <c:pt idx="1791">
                  <c:v>42961.66666666232</c:v>
                </c:pt>
                <c:pt idx="1792">
                  <c:v>42961.708333328985</c:v>
                </c:pt>
                <c:pt idx="1793">
                  <c:v>42961.749999995649</c:v>
                </c:pt>
                <c:pt idx="1794">
                  <c:v>42961.791666662313</c:v>
                </c:pt>
                <c:pt idx="1795">
                  <c:v>42961.833333328977</c:v>
                </c:pt>
                <c:pt idx="1796">
                  <c:v>42961.874999995642</c:v>
                </c:pt>
                <c:pt idx="1797">
                  <c:v>42961.916666662306</c:v>
                </c:pt>
                <c:pt idx="1798">
                  <c:v>42961.95833332897</c:v>
                </c:pt>
                <c:pt idx="1799">
                  <c:v>42961.999999995634</c:v>
                </c:pt>
                <c:pt idx="1800">
                  <c:v>42962.041666662299</c:v>
                </c:pt>
                <c:pt idx="1801">
                  <c:v>42962.083333328963</c:v>
                </c:pt>
                <c:pt idx="1802">
                  <c:v>42962.124999995627</c:v>
                </c:pt>
                <c:pt idx="1803">
                  <c:v>42962.166666662291</c:v>
                </c:pt>
                <c:pt idx="1804">
                  <c:v>42962.208333328956</c:v>
                </c:pt>
                <c:pt idx="1805">
                  <c:v>42962.24999999562</c:v>
                </c:pt>
                <c:pt idx="1806">
                  <c:v>42962.291666662284</c:v>
                </c:pt>
                <c:pt idx="1807">
                  <c:v>42962.333333328948</c:v>
                </c:pt>
                <c:pt idx="1808">
                  <c:v>42962.374999995613</c:v>
                </c:pt>
                <c:pt idx="1809">
                  <c:v>42962.416666662277</c:v>
                </c:pt>
                <c:pt idx="1810">
                  <c:v>42962.458333328941</c:v>
                </c:pt>
                <c:pt idx="1811">
                  <c:v>42962.499999995605</c:v>
                </c:pt>
                <c:pt idx="1812">
                  <c:v>42962.54166666227</c:v>
                </c:pt>
                <c:pt idx="1813">
                  <c:v>42962.583333328934</c:v>
                </c:pt>
                <c:pt idx="1814">
                  <c:v>42962.624999995598</c:v>
                </c:pt>
                <c:pt idx="1815">
                  <c:v>42962.666666662262</c:v>
                </c:pt>
                <c:pt idx="1816">
                  <c:v>42962.708333328927</c:v>
                </c:pt>
                <c:pt idx="1817">
                  <c:v>42962.749999995591</c:v>
                </c:pt>
                <c:pt idx="1818">
                  <c:v>42962.791666662255</c:v>
                </c:pt>
                <c:pt idx="1819">
                  <c:v>42962.833333328919</c:v>
                </c:pt>
                <c:pt idx="1820">
                  <c:v>42962.874999995583</c:v>
                </c:pt>
                <c:pt idx="1821">
                  <c:v>42962.916666662248</c:v>
                </c:pt>
                <c:pt idx="1822">
                  <c:v>42962.958333328912</c:v>
                </c:pt>
                <c:pt idx="1823">
                  <c:v>42962.999999995576</c:v>
                </c:pt>
                <c:pt idx="1824">
                  <c:v>42963.04166666224</c:v>
                </c:pt>
                <c:pt idx="1825">
                  <c:v>42963.083333328905</c:v>
                </c:pt>
                <c:pt idx="1826">
                  <c:v>42963.124999995569</c:v>
                </c:pt>
                <c:pt idx="1827">
                  <c:v>42963.166666662233</c:v>
                </c:pt>
                <c:pt idx="1828">
                  <c:v>42963.208333328897</c:v>
                </c:pt>
                <c:pt idx="1829">
                  <c:v>42963.249999995562</c:v>
                </c:pt>
                <c:pt idx="1830">
                  <c:v>42963.291666662226</c:v>
                </c:pt>
                <c:pt idx="1831">
                  <c:v>42963.33333332889</c:v>
                </c:pt>
                <c:pt idx="1832">
                  <c:v>42963.374999995554</c:v>
                </c:pt>
                <c:pt idx="1833">
                  <c:v>42963.416666662219</c:v>
                </c:pt>
                <c:pt idx="1834">
                  <c:v>42963.458333328883</c:v>
                </c:pt>
                <c:pt idx="1835">
                  <c:v>42963.499999995547</c:v>
                </c:pt>
                <c:pt idx="1836">
                  <c:v>42963.541666662211</c:v>
                </c:pt>
                <c:pt idx="1837">
                  <c:v>42963.583333328876</c:v>
                </c:pt>
                <c:pt idx="1838">
                  <c:v>42963.62499999554</c:v>
                </c:pt>
                <c:pt idx="1839">
                  <c:v>42963.666666662204</c:v>
                </c:pt>
                <c:pt idx="1840">
                  <c:v>42963.708333328868</c:v>
                </c:pt>
                <c:pt idx="1841">
                  <c:v>42963.749999995533</c:v>
                </c:pt>
                <c:pt idx="1842">
                  <c:v>42963.791666662197</c:v>
                </c:pt>
                <c:pt idx="1843">
                  <c:v>42963.833333328861</c:v>
                </c:pt>
                <c:pt idx="1844">
                  <c:v>42963.874999995525</c:v>
                </c:pt>
                <c:pt idx="1845">
                  <c:v>42963.91666666219</c:v>
                </c:pt>
                <c:pt idx="1846">
                  <c:v>42963.958333328854</c:v>
                </c:pt>
                <c:pt idx="1847">
                  <c:v>42963.999999995518</c:v>
                </c:pt>
                <c:pt idx="1848">
                  <c:v>42964.041666662182</c:v>
                </c:pt>
                <c:pt idx="1849">
                  <c:v>42964.083333328846</c:v>
                </c:pt>
                <c:pt idx="1850">
                  <c:v>42964.124999995511</c:v>
                </c:pt>
                <c:pt idx="1851">
                  <c:v>42964.166666662175</c:v>
                </c:pt>
                <c:pt idx="1852">
                  <c:v>42964.208333328839</c:v>
                </c:pt>
                <c:pt idx="1853">
                  <c:v>42964.249999995503</c:v>
                </c:pt>
                <c:pt idx="1854">
                  <c:v>42964.291666662168</c:v>
                </c:pt>
                <c:pt idx="1855">
                  <c:v>42964.333333328832</c:v>
                </c:pt>
                <c:pt idx="1856">
                  <c:v>42964.374999995496</c:v>
                </c:pt>
                <c:pt idx="1857">
                  <c:v>42964.41666666216</c:v>
                </c:pt>
                <c:pt idx="1858">
                  <c:v>42964.458333328825</c:v>
                </c:pt>
                <c:pt idx="1859">
                  <c:v>42964.499999995489</c:v>
                </c:pt>
                <c:pt idx="1860">
                  <c:v>42964.541666662153</c:v>
                </c:pt>
                <c:pt idx="1861">
                  <c:v>42964.583333328817</c:v>
                </c:pt>
                <c:pt idx="1862">
                  <c:v>42964.624999995482</c:v>
                </c:pt>
                <c:pt idx="1863">
                  <c:v>42964.666666662146</c:v>
                </c:pt>
                <c:pt idx="1864">
                  <c:v>42964.70833332881</c:v>
                </c:pt>
                <c:pt idx="1865">
                  <c:v>42964.749999995474</c:v>
                </c:pt>
                <c:pt idx="1866">
                  <c:v>42964.791666662139</c:v>
                </c:pt>
                <c:pt idx="1867">
                  <c:v>42964.833333328803</c:v>
                </c:pt>
                <c:pt idx="1868">
                  <c:v>42964.874999995467</c:v>
                </c:pt>
                <c:pt idx="1869">
                  <c:v>42964.916666662131</c:v>
                </c:pt>
                <c:pt idx="1870">
                  <c:v>42964.958333328796</c:v>
                </c:pt>
                <c:pt idx="1871">
                  <c:v>42964.99999999546</c:v>
                </c:pt>
                <c:pt idx="1872">
                  <c:v>42965.041666662124</c:v>
                </c:pt>
                <c:pt idx="1873">
                  <c:v>42965.083333328788</c:v>
                </c:pt>
                <c:pt idx="1874">
                  <c:v>42965.124999995453</c:v>
                </c:pt>
                <c:pt idx="1875">
                  <c:v>42965.166666662117</c:v>
                </c:pt>
                <c:pt idx="1876">
                  <c:v>42965.208333328781</c:v>
                </c:pt>
                <c:pt idx="1877">
                  <c:v>42965.249999995445</c:v>
                </c:pt>
                <c:pt idx="1878">
                  <c:v>42965.291666662109</c:v>
                </c:pt>
                <c:pt idx="1879">
                  <c:v>42965.333333328774</c:v>
                </c:pt>
                <c:pt idx="1880">
                  <c:v>42965.374999995438</c:v>
                </c:pt>
                <c:pt idx="1881">
                  <c:v>42965.416666662102</c:v>
                </c:pt>
                <c:pt idx="1882">
                  <c:v>42965.458333328766</c:v>
                </c:pt>
                <c:pt idx="1883">
                  <c:v>42965.499999995431</c:v>
                </c:pt>
                <c:pt idx="1884">
                  <c:v>42965.541666662095</c:v>
                </c:pt>
                <c:pt idx="1885">
                  <c:v>42965.583333328759</c:v>
                </c:pt>
                <c:pt idx="1886">
                  <c:v>42965.624999995423</c:v>
                </c:pt>
                <c:pt idx="1887">
                  <c:v>42965.666666662088</c:v>
                </c:pt>
                <c:pt idx="1888">
                  <c:v>42965.708333328752</c:v>
                </c:pt>
                <c:pt idx="1889">
                  <c:v>42965.749999995416</c:v>
                </c:pt>
                <c:pt idx="1890">
                  <c:v>42965.79166666208</c:v>
                </c:pt>
                <c:pt idx="1891">
                  <c:v>42965.833333328745</c:v>
                </c:pt>
                <c:pt idx="1892">
                  <c:v>42965.874999995409</c:v>
                </c:pt>
                <c:pt idx="1893">
                  <c:v>42965.916666662073</c:v>
                </c:pt>
                <c:pt idx="1894">
                  <c:v>42965.958333328737</c:v>
                </c:pt>
                <c:pt idx="1895">
                  <c:v>42965.999999995402</c:v>
                </c:pt>
                <c:pt idx="1896">
                  <c:v>42966.041666662066</c:v>
                </c:pt>
                <c:pt idx="1897">
                  <c:v>42966.08333332873</c:v>
                </c:pt>
                <c:pt idx="1898">
                  <c:v>42966.124999995394</c:v>
                </c:pt>
                <c:pt idx="1899">
                  <c:v>42966.166666662059</c:v>
                </c:pt>
                <c:pt idx="1900">
                  <c:v>42966.208333328723</c:v>
                </c:pt>
                <c:pt idx="1901">
                  <c:v>42966.249999995387</c:v>
                </c:pt>
                <c:pt idx="1902">
                  <c:v>42966.291666662051</c:v>
                </c:pt>
                <c:pt idx="1903">
                  <c:v>42966.333333328716</c:v>
                </c:pt>
                <c:pt idx="1904">
                  <c:v>42966.37499999538</c:v>
                </c:pt>
                <c:pt idx="1905">
                  <c:v>42966.416666662044</c:v>
                </c:pt>
                <c:pt idx="1906">
                  <c:v>42966.458333328708</c:v>
                </c:pt>
                <c:pt idx="1907">
                  <c:v>42966.499999995372</c:v>
                </c:pt>
                <c:pt idx="1908">
                  <c:v>42966.541666662037</c:v>
                </c:pt>
                <c:pt idx="1909">
                  <c:v>42966.583333328701</c:v>
                </c:pt>
                <c:pt idx="1910">
                  <c:v>42966.624999995365</c:v>
                </c:pt>
                <c:pt idx="1911">
                  <c:v>42966.666666662029</c:v>
                </c:pt>
                <c:pt idx="1912">
                  <c:v>42966.708333328694</c:v>
                </c:pt>
                <c:pt idx="1913">
                  <c:v>42966.749999995358</c:v>
                </c:pt>
                <c:pt idx="1914">
                  <c:v>42966.791666662022</c:v>
                </c:pt>
                <c:pt idx="1915">
                  <c:v>42966.833333328686</c:v>
                </c:pt>
                <c:pt idx="1916">
                  <c:v>42966.874999995351</c:v>
                </c:pt>
                <c:pt idx="1917">
                  <c:v>42966.916666662015</c:v>
                </c:pt>
                <c:pt idx="1918">
                  <c:v>42966.958333328679</c:v>
                </c:pt>
                <c:pt idx="1919">
                  <c:v>42966.999999995343</c:v>
                </c:pt>
                <c:pt idx="1920">
                  <c:v>42967.041666662008</c:v>
                </c:pt>
                <c:pt idx="1921">
                  <c:v>42967.083333328672</c:v>
                </c:pt>
                <c:pt idx="1922">
                  <c:v>42967.124999995336</c:v>
                </c:pt>
                <c:pt idx="1923">
                  <c:v>42967.166666662</c:v>
                </c:pt>
                <c:pt idx="1924">
                  <c:v>42967.208333328665</c:v>
                </c:pt>
                <c:pt idx="1925">
                  <c:v>42967.249999995329</c:v>
                </c:pt>
                <c:pt idx="1926">
                  <c:v>42967.291666661993</c:v>
                </c:pt>
                <c:pt idx="1927">
                  <c:v>42967.333333328657</c:v>
                </c:pt>
                <c:pt idx="1928">
                  <c:v>42967.374999995322</c:v>
                </c:pt>
                <c:pt idx="1929">
                  <c:v>42967.416666661986</c:v>
                </c:pt>
                <c:pt idx="1930">
                  <c:v>42967.45833332865</c:v>
                </c:pt>
                <c:pt idx="1931">
                  <c:v>42967.499999995314</c:v>
                </c:pt>
                <c:pt idx="1932">
                  <c:v>42967.541666661979</c:v>
                </c:pt>
                <c:pt idx="1933">
                  <c:v>42967.583333328643</c:v>
                </c:pt>
                <c:pt idx="1934">
                  <c:v>42967.624999995307</c:v>
                </c:pt>
                <c:pt idx="1935">
                  <c:v>42967.666666661971</c:v>
                </c:pt>
                <c:pt idx="1936">
                  <c:v>42967.708333328635</c:v>
                </c:pt>
                <c:pt idx="1937">
                  <c:v>42967.7499999953</c:v>
                </c:pt>
                <c:pt idx="1938">
                  <c:v>42967.791666661964</c:v>
                </c:pt>
                <c:pt idx="1939">
                  <c:v>42967.833333328628</c:v>
                </c:pt>
                <c:pt idx="1940">
                  <c:v>42967.874999995292</c:v>
                </c:pt>
                <c:pt idx="1941">
                  <c:v>42967.916666661957</c:v>
                </c:pt>
                <c:pt idx="1942">
                  <c:v>42967.958333328621</c:v>
                </c:pt>
                <c:pt idx="1943">
                  <c:v>42967.999999995285</c:v>
                </c:pt>
                <c:pt idx="1944">
                  <c:v>42968.041666661949</c:v>
                </c:pt>
                <c:pt idx="1945">
                  <c:v>42968.083333328614</c:v>
                </c:pt>
                <c:pt idx="1946">
                  <c:v>42968.124999995278</c:v>
                </c:pt>
                <c:pt idx="1947">
                  <c:v>42968.166666661942</c:v>
                </c:pt>
                <c:pt idx="1948">
                  <c:v>42968.208333328606</c:v>
                </c:pt>
                <c:pt idx="1949">
                  <c:v>42968.249999995271</c:v>
                </c:pt>
                <c:pt idx="1950">
                  <c:v>42968.291666661935</c:v>
                </c:pt>
                <c:pt idx="1951">
                  <c:v>42968.333333328599</c:v>
                </c:pt>
                <c:pt idx="1952">
                  <c:v>42968.374999995263</c:v>
                </c:pt>
                <c:pt idx="1953">
                  <c:v>42968.416666661928</c:v>
                </c:pt>
                <c:pt idx="1954">
                  <c:v>42968.458333328592</c:v>
                </c:pt>
                <c:pt idx="1955">
                  <c:v>42968.499999995256</c:v>
                </c:pt>
                <c:pt idx="1956">
                  <c:v>42968.54166666192</c:v>
                </c:pt>
                <c:pt idx="1957">
                  <c:v>42968.583333328585</c:v>
                </c:pt>
                <c:pt idx="1958">
                  <c:v>42968.624999995249</c:v>
                </c:pt>
                <c:pt idx="1959">
                  <c:v>42968.666666661913</c:v>
                </c:pt>
                <c:pt idx="1960">
                  <c:v>42968.708333328577</c:v>
                </c:pt>
                <c:pt idx="1961">
                  <c:v>42968.749999995242</c:v>
                </c:pt>
                <c:pt idx="1962">
                  <c:v>42968.791666661906</c:v>
                </c:pt>
                <c:pt idx="1963">
                  <c:v>42968.83333332857</c:v>
                </c:pt>
                <c:pt idx="1964">
                  <c:v>42968.874999995234</c:v>
                </c:pt>
                <c:pt idx="1965">
                  <c:v>42968.916666661898</c:v>
                </c:pt>
                <c:pt idx="1966">
                  <c:v>42968.958333328563</c:v>
                </c:pt>
                <c:pt idx="1967">
                  <c:v>42968.999999995227</c:v>
                </c:pt>
                <c:pt idx="1968">
                  <c:v>42969.041666661891</c:v>
                </c:pt>
                <c:pt idx="1969">
                  <c:v>42969.083333328555</c:v>
                </c:pt>
                <c:pt idx="1970">
                  <c:v>42969.12499999522</c:v>
                </c:pt>
                <c:pt idx="1971">
                  <c:v>42969.166666661884</c:v>
                </c:pt>
                <c:pt idx="1972">
                  <c:v>42969.208333328548</c:v>
                </c:pt>
                <c:pt idx="1973">
                  <c:v>42969.249999995212</c:v>
                </c:pt>
                <c:pt idx="1974">
                  <c:v>42969.291666661877</c:v>
                </c:pt>
                <c:pt idx="1975">
                  <c:v>42969.333333328541</c:v>
                </c:pt>
                <c:pt idx="1976">
                  <c:v>42969.374999995205</c:v>
                </c:pt>
                <c:pt idx="1977">
                  <c:v>42969.416666661869</c:v>
                </c:pt>
                <c:pt idx="1978">
                  <c:v>42969.458333328534</c:v>
                </c:pt>
                <c:pt idx="1979">
                  <c:v>42969.499999995198</c:v>
                </c:pt>
                <c:pt idx="1980">
                  <c:v>42969.541666661862</c:v>
                </c:pt>
                <c:pt idx="1981">
                  <c:v>42969.583333328526</c:v>
                </c:pt>
                <c:pt idx="1982">
                  <c:v>42969.624999995191</c:v>
                </c:pt>
                <c:pt idx="1983">
                  <c:v>42969.666666661855</c:v>
                </c:pt>
                <c:pt idx="1984">
                  <c:v>42969.708333328519</c:v>
                </c:pt>
                <c:pt idx="1985">
                  <c:v>42969.749999995183</c:v>
                </c:pt>
                <c:pt idx="1986">
                  <c:v>42969.791666661848</c:v>
                </c:pt>
                <c:pt idx="1987">
                  <c:v>42969.833333328512</c:v>
                </c:pt>
                <c:pt idx="1988">
                  <c:v>42969.874999995176</c:v>
                </c:pt>
                <c:pt idx="1989">
                  <c:v>42969.91666666184</c:v>
                </c:pt>
                <c:pt idx="1990">
                  <c:v>42969.958333328505</c:v>
                </c:pt>
                <c:pt idx="1991">
                  <c:v>42969.999999995169</c:v>
                </c:pt>
                <c:pt idx="1992">
                  <c:v>42970.041666661833</c:v>
                </c:pt>
                <c:pt idx="1993">
                  <c:v>42970.083333328497</c:v>
                </c:pt>
                <c:pt idx="1994">
                  <c:v>42970.124999995161</c:v>
                </c:pt>
                <c:pt idx="1995">
                  <c:v>42970.166666661826</c:v>
                </c:pt>
                <c:pt idx="1996">
                  <c:v>42970.20833332849</c:v>
                </c:pt>
                <c:pt idx="1997">
                  <c:v>42970.249999995154</c:v>
                </c:pt>
                <c:pt idx="1998">
                  <c:v>42970.291666661818</c:v>
                </c:pt>
                <c:pt idx="1999">
                  <c:v>42970.333333328483</c:v>
                </c:pt>
                <c:pt idx="2000">
                  <c:v>42970.374999995147</c:v>
                </c:pt>
                <c:pt idx="2001">
                  <c:v>42970.416666661811</c:v>
                </c:pt>
                <c:pt idx="2002">
                  <c:v>42970.458333328475</c:v>
                </c:pt>
                <c:pt idx="2003">
                  <c:v>42970.49999999514</c:v>
                </c:pt>
                <c:pt idx="2004">
                  <c:v>42970.541666661804</c:v>
                </c:pt>
                <c:pt idx="2005">
                  <c:v>42970.583333328468</c:v>
                </c:pt>
                <c:pt idx="2006">
                  <c:v>42970.624999995132</c:v>
                </c:pt>
                <c:pt idx="2007">
                  <c:v>42970.666666661797</c:v>
                </c:pt>
                <c:pt idx="2008">
                  <c:v>42970.708333328461</c:v>
                </c:pt>
                <c:pt idx="2009">
                  <c:v>42970.749999995125</c:v>
                </c:pt>
                <c:pt idx="2010">
                  <c:v>42970.791666661789</c:v>
                </c:pt>
                <c:pt idx="2011">
                  <c:v>42970.833333328454</c:v>
                </c:pt>
                <c:pt idx="2012">
                  <c:v>42970.874999995118</c:v>
                </c:pt>
                <c:pt idx="2013">
                  <c:v>42970.916666661782</c:v>
                </c:pt>
                <c:pt idx="2014">
                  <c:v>42970.958333328446</c:v>
                </c:pt>
                <c:pt idx="2015">
                  <c:v>42970.999999995111</c:v>
                </c:pt>
                <c:pt idx="2016">
                  <c:v>42971.041666661775</c:v>
                </c:pt>
                <c:pt idx="2017">
                  <c:v>42971.083333328439</c:v>
                </c:pt>
                <c:pt idx="2018">
                  <c:v>42971.124999995103</c:v>
                </c:pt>
                <c:pt idx="2019">
                  <c:v>42971.166666661768</c:v>
                </c:pt>
                <c:pt idx="2020">
                  <c:v>42971.208333328432</c:v>
                </c:pt>
                <c:pt idx="2021">
                  <c:v>42971.249999995096</c:v>
                </c:pt>
                <c:pt idx="2022">
                  <c:v>42971.29166666176</c:v>
                </c:pt>
                <c:pt idx="2023">
                  <c:v>42971.333333328424</c:v>
                </c:pt>
                <c:pt idx="2024">
                  <c:v>42971.374999995089</c:v>
                </c:pt>
                <c:pt idx="2025">
                  <c:v>42971.416666661753</c:v>
                </c:pt>
                <c:pt idx="2026">
                  <c:v>42971.458333328417</c:v>
                </c:pt>
                <c:pt idx="2027">
                  <c:v>42971.499999995081</c:v>
                </c:pt>
                <c:pt idx="2028">
                  <c:v>42971.541666661746</c:v>
                </c:pt>
                <c:pt idx="2029">
                  <c:v>42971.58333332841</c:v>
                </c:pt>
                <c:pt idx="2030">
                  <c:v>42971.624999995074</c:v>
                </c:pt>
                <c:pt idx="2031">
                  <c:v>42971.666666661738</c:v>
                </c:pt>
                <c:pt idx="2032">
                  <c:v>42971.708333328403</c:v>
                </c:pt>
                <c:pt idx="2033">
                  <c:v>42971.749999995067</c:v>
                </c:pt>
                <c:pt idx="2034">
                  <c:v>42971.791666661731</c:v>
                </c:pt>
                <c:pt idx="2035">
                  <c:v>42971.833333328395</c:v>
                </c:pt>
                <c:pt idx="2036">
                  <c:v>42971.87499999506</c:v>
                </c:pt>
                <c:pt idx="2037">
                  <c:v>42971.916666661724</c:v>
                </c:pt>
                <c:pt idx="2038">
                  <c:v>42971.958333328388</c:v>
                </c:pt>
                <c:pt idx="2039">
                  <c:v>42971.999999995052</c:v>
                </c:pt>
                <c:pt idx="2040">
                  <c:v>42972.041666661717</c:v>
                </c:pt>
                <c:pt idx="2041">
                  <c:v>42972.083333328381</c:v>
                </c:pt>
                <c:pt idx="2042">
                  <c:v>42972.124999995045</c:v>
                </c:pt>
                <c:pt idx="2043">
                  <c:v>42972.166666661709</c:v>
                </c:pt>
                <c:pt idx="2044">
                  <c:v>42972.208333328374</c:v>
                </c:pt>
                <c:pt idx="2045">
                  <c:v>42972.249999995038</c:v>
                </c:pt>
                <c:pt idx="2046">
                  <c:v>42972.291666661702</c:v>
                </c:pt>
                <c:pt idx="2047">
                  <c:v>42972.333333328366</c:v>
                </c:pt>
                <c:pt idx="2048">
                  <c:v>42972.374999995031</c:v>
                </c:pt>
                <c:pt idx="2049">
                  <c:v>42972.416666661695</c:v>
                </c:pt>
                <c:pt idx="2050">
                  <c:v>42972.458333328359</c:v>
                </c:pt>
                <c:pt idx="2051">
                  <c:v>42972.499999995023</c:v>
                </c:pt>
                <c:pt idx="2052">
                  <c:v>42972.541666661687</c:v>
                </c:pt>
                <c:pt idx="2053">
                  <c:v>42972.583333328352</c:v>
                </c:pt>
                <c:pt idx="2054">
                  <c:v>42972.624999995016</c:v>
                </c:pt>
                <c:pt idx="2055">
                  <c:v>42972.66666666168</c:v>
                </c:pt>
                <c:pt idx="2056">
                  <c:v>42972.708333328344</c:v>
                </c:pt>
                <c:pt idx="2057">
                  <c:v>42972.749999995009</c:v>
                </c:pt>
                <c:pt idx="2058">
                  <c:v>42972.791666661673</c:v>
                </c:pt>
                <c:pt idx="2059">
                  <c:v>42972.833333328337</c:v>
                </c:pt>
                <c:pt idx="2060">
                  <c:v>42972.874999995001</c:v>
                </c:pt>
                <c:pt idx="2061">
                  <c:v>42972.916666661666</c:v>
                </c:pt>
                <c:pt idx="2062">
                  <c:v>42972.95833332833</c:v>
                </c:pt>
                <c:pt idx="2063">
                  <c:v>42972.999999994994</c:v>
                </c:pt>
                <c:pt idx="2064">
                  <c:v>42973.041666661658</c:v>
                </c:pt>
                <c:pt idx="2065">
                  <c:v>42973.083333328323</c:v>
                </c:pt>
                <c:pt idx="2066">
                  <c:v>42973.124999994987</c:v>
                </c:pt>
                <c:pt idx="2067">
                  <c:v>42973.166666661651</c:v>
                </c:pt>
                <c:pt idx="2068">
                  <c:v>42973.208333328315</c:v>
                </c:pt>
                <c:pt idx="2069">
                  <c:v>42973.24999999498</c:v>
                </c:pt>
                <c:pt idx="2070">
                  <c:v>42973.291666661644</c:v>
                </c:pt>
                <c:pt idx="2071">
                  <c:v>42973.333333328308</c:v>
                </c:pt>
                <c:pt idx="2072">
                  <c:v>42973.374999994972</c:v>
                </c:pt>
                <c:pt idx="2073">
                  <c:v>42973.416666661637</c:v>
                </c:pt>
                <c:pt idx="2074">
                  <c:v>42973.458333328301</c:v>
                </c:pt>
                <c:pt idx="2075">
                  <c:v>42973.499999994965</c:v>
                </c:pt>
                <c:pt idx="2076">
                  <c:v>42973.541666661629</c:v>
                </c:pt>
                <c:pt idx="2077">
                  <c:v>42973.583333328294</c:v>
                </c:pt>
                <c:pt idx="2078">
                  <c:v>42973.624999994958</c:v>
                </c:pt>
                <c:pt idx="2079">
                  <c:v>42973.666666661622</c:v>
                </c:pt>
                <c:pt idx="2080">
                  <c:v>42973.708333328286</c:v>
                </c:pt>
                <c:pt idx="2081">
                  <c:v>42973.74999999495</c:v>
                </c:pt>
                <c:pt idx="2082">
                  <c:v>42973.791666661615</c:v>
                </c:pt>
                <c:pt idx="2083">
                  <c:v>42973.833333328279</c:v>
                </c:pt>
                <c:pt idx="2084">
                  <c:v>42973.874999994943</c:v>
                </c:pt>
                <c:pt idx="2085">
                  <c:v>42973.916666661607</c:v>
                </c:pt>
                <c:pt idx="2086">
                  <c:v>42973.958333328272</c:v>
                </c:pt>
                <c:pt idx="2087">
                  <c:v>42973.999999994936</c:v>
                </c:pt>
                <c:pt idx="2088">
                  <c:v>42974.0416666616</c:v>
                </c:pt>
                <c:pt idx="2089">
                  <c:v>42974.083333328264</c:v>
                </c:pt>
                <c:pt idx="2090">
                  <c:v>42974.124999994929</c:v>
                </c:pt>
                <c:pt idx="2091">
                  <c:v>42974.166666661593</c:v>
                </c:pt>
                <c:pt idx="2092">
                  <c:v>42974.208333328257</c:v>
                </c:pt>
                <c:pt idx="2093">
                  <c:v>42974.249999994921</c:v>
                </c:pt>
                <c:pt idx="2094">
                  <c:v>42974.291666661586</c:v>
                </c:pt>
                <c:pt idx="2095">
                  <c:v>42974.33333332825</c:v>
                </c:pt>
                <c:pt idx="2096">
                  <c:v>42974.374999994914</c:v>
                </c:pt>
                <c:pt idx="2097">
                  <c:v>42974.416666661578</c:v>
                </c:pt>
                <c:pt idx="2098">
                  <c:v>42974.458333328243</c:v>
                </c:pt>
                <c:pt idx="2099">
                  <c:v>42974.499999994907</c:v>
                </c:pt>
                <c:pt idx="2100">
                  <c:v>42974.541666661571</c:v>
                </c:pt>
                <c:pt idx="2101">
                  <c:v>42974.583333328235</c:v>
                </c:pt>
                <c:pt idx="2102">
                  <c:v>42974.6249999949</c:v>
                </c:pt>
                <c:pt idx="2103">
                  <c:v>42974.666666661564</c:v>
                </c:pt>
                <c:pt idx="2104">
                  <c:v>42974.708333328228</c:v>
                </c:pt>
                <c:pt idx="2105">
                  <c:v>42974.749999994892</c:v>
                </c:pt>
                <c:pt idx="2106">
                  <c:v>42974.791666661557</c:v>
                </c:pt>
                <c:pt idx="2107">
                  <c:v>42974.833333328221</c:v>
                </c:pt>
                <c:pt idx="2108">
                  <c:v>42974.874999994885</c:v>
                </c:pt>
                <c:pt idx="2109">
                  <c:v>42974.916666661549</c:v>
                </c:pt>
                <c:pt idx="2110">
                  <c:v>42974.958333328213</c:v>
                </c:pt>
                <c:pt idx="2111">
                  <c:v>42974.999999994878</c:v>
                </c:pt>
                <c:pt idx="2112">
                  <c:v>42975.041666661542</c:v>
                </c:pt>
                <c:pt idx="2113">
                  <c:v>42975.083333328206</c:v>
                </c:pt>
                <c:pt idx="2114">
                  <c:v>42975.12499999487</c:v>
                </c:pt>
                <c:pt idx="2115">
                  <c:v>42975.166666661535</c:v>
                </c:pt>
                <c:pt idx="2116">
                  <c:v>42975.208333328199</c:v>
                </c:pt>
                <c:pt idx="2117">
                  <c:v>42975.249999994863</c:v>
                </c:pt>
                <c:pt idx="2118">
                  <c:v>42975.291666661527</c:v>
                </c:pt>
                <c:pt idx="2119">
                  <c:v>42975.333333328192</c:v>
                </c:pt>
                <c:pt idx="2120">
                  <c:v>42975.374999994856</c:v>
                </c:pt>
                <c:pt idx="2121">
                  <c:v>42975.41666666152</c:v>
                </c:pt>
                <c:pt idx="2122">
                  <c:v>42975.458333328184</c:v>
                </c:pt>
                <c:pt idx="2123">
                  <c:v>42975.499999994849</c:v>
                </c:pt>
                <c:pt idx="2124">
                  <c:v>42975.541666661513</c:v>
                </c:pt>
                <c:pt idx="2125">
                  <c:v>42975.583333328177</c:v>
                </c:pt>
                <c:pt idx="2126">
                  <c:v>42975.624999994841</c:v>
                </c:pt>
                <c:pt idx="2127">
                  <c:v>42975.666666661506</c:v>
                </c:pt>
                <c:pt idx="2128">
                  <c:v>42975.70833332817</c:v>
                </c:pt>
                <c:pt idx="2129">
                  <c:v>42975.749999994834</c:v>
                </c:pt>
                <c:pt idx="2130">
                  <c:v>42975.791666661498</c:v>
                </c:pt>
                <c:pt idx="2131">
                  <c:v>42975.833333328163</c:v>
                </c:pt>
                <c:pt idx="2132">
                  <c:v>42975.874999994827</c:v>
                </c:pt>
                <c:pt idx="2133">
                  <c:v>42975.916666661491</c:v>
                </c:pt>
                <c:pt idx="2134">
                  <c:v>42975.958333328155</c:v>
                </c:pt>
                <c:pt idx="2135">
                  <c:v>42975.99999999482</c:v>
                </c:pt>
                <c:pt idx="2136">
                  <c:v>42976.041666661484</c:v>
                </c:pt>
                <c:pt idx="2137">
                  <c:v>42976.083333328148</c:v>
                </c:pt>
                <c:pt idx="2138">
                  <c:v>42976.124999994812</c:v>
                </c:pt>
                <c:pt idx="2139">
                  <c:v>42976.166666661476</c:v>
                </c:pt>
                <c:pt idx="2140">
                  <c:v>42976.208333328141</c:v>
                </c:pt>
                <c:pt idx="2141">
                  <c:v>42976.249999994805</c:v>
                </c:pt>
                <c:pt idx="2142">
                  <c:v>42976.291666661469</c:v>
                </c:pt>
                <c:pt idx="2143">
                  <c:v>42976.333333328133</c:v>
                </c:pt>
                <c:pt idx="2144">
                  <c:v>42976.374999994798</c:v>
                </c:pt>
                <c:pt idx="2145">
                  <c:v>42976.416666661462</c:v>
                </c:pt>
                <c:pt idx="2146">
                  <c:v>42976.458333328126</c:v>
                </c:pt>
                <c:pt idx="2147">
                  <c:v>42976.49999999479</c:v>
                </c:pt>
                <c:pt idx="2148">
                  <c:v>42976.541666661455</c:v>
                </c:pt>
                <c:pt idx="2149">
                  <c:v>42976.583333328119</c:v>
                </c:pt>
                <c:pt idx="2150">
                  <c:v>42976.624999994783</c:v>
                </c:pt>
                <c:pt idx="2151">
                  <c:v>42976.666666661447</c:v>
                </c:pt>
                <c:pt idx="2152">
                  <c:v>42976.708333328112</c:v>
                </c:pt>
                <c:pt idx="2153">
                  <c:v>42976.749999994776</c:v>
                </c:pt>
                <c:pt idx="2154">
                  <c:v>42976.79166666144</c:v>
                </c:pt>
                <c:pt idx="2155">
                  <c:v>42976.833333328104</c:v>
                </c:pt>
                <c:pt idx="2156">
                  <c:v>42976.874999994769</c:v>
                </c:pt>
                <c:pt idx="2157">
                  <c:v>42976.916666661433</c:v>
                </c:pt>
                <c:pt idx="2158">
                  <c:v>42976.958333328097</c:v>
                </c:pt>
                <c:pt idx="2159">
                  <c:v>42976.999999994761</c:v>
                </c:pt>
                <c:pt idx="2160">
                  <c:v>42977.041666661426</c:v>
                </c:pt>
                <c:pt idx="2161">
                  <c:v>42977.08333332809</c:v>
                </c:pt>
                <c:pt idx="2162">
                  <c:v>42977.124999994754</c:v>
                </c:pt>
                <c:pt idx="2163">
                  <c:v>42977.166666661418</c:v>
                </c:pt>
                <c:pt idx="2164">
                  <c:v>42977.208333328083</c:v>
                </c:pt>
                <c:pt idx="2165">
                  <c:v>42977.249999994747</c:v>
                </c:pt>
                <c:pt idx="2166">
                  <c:v>42977.291666661411</c:v>
                </c:pt>
                <c:pt idx="2167">
                  <c:v>42977.333333328075</c:v>
                </c:pt>
                <c:pt idx="2168">
                  <c:v>42977.374999994739</c:v>
                </c:pt>
                <c:pt idx="2169">
                  <c:v>42977.416666661404</c:v>
                </c:pt>
                <c:pt idx="2170">
                  <c:v>42977.458333328068</c:v>
                </c:pt>
                <c:pt idx="2171">
                  <c:v>42977.499999994732</c:v>
                </c:pt>
                <c:pt idx="2172">
                  <c:v>42977.541666661396</c:v>
                </c:pt>
                <c:pt idx="2173">
                  <c:v>42977.583333328061</c:v>
                </c:pt>
                <c:pt idx="2174">
                  <c:v>42977.624999994725</c:v>
                </c:pt>
                <c:pt idx="2175">
                  <c:v>42977.666666661389</c:v>
                </c:pt>
                <c:pt idx="2176">
                  <c:v>42977.708333328053</c:v>
                </c:pt>
                <c:pt idx="2177">
                  <c:v>42977.749999994718</c:v>
                </c:pt>
                <c:pt idx="2178">
                  <c:v>42977.791666661382</c:v>
                </c:pt>
                <c:pt idx="2179">
                  <c:v>42977.833333328046</c:v>
                </c:pt>
                <c:pt idx="2180">
                  <c:v>42977.87499999471</c:v>
                </c:pt>
                <c:pt idx="2181">
                  <c:v>42977.916666661375</c:v>
                </c:pt>
                <c:pt idx="2182">
                  <c:v>42977.958333328039</c:v>
                </c:pt>
                <c:pt idx="2183">
                  <c:v>42977.999999994703</c:v>
                </c:pt>
                <c:pt idx="2184">
                  <c:v>42978.041666661367</c:v>
                </c:pt>
                <c:pt idx="2185">
                  <c:v>42978.083333328032</c:v>
                </c:pt>
                <c:pt idx="2186">
                  <c:v>42978.124999994696</c:v>
                </c:pt>
                <c:pt idx="2187">
                  <c:v>42978.16666666136</c:v>
                </c:pt>
                <c:pt idx="2188">
                  <c:v>42978.208333328024</c:v>
                </c:pt>
                <c:pt idx="2189">
                  <c:v>42978.249999994689</c:v>
                </c:pt>
                <c:pt idx="2190">
                  <c:v>42978.291666661353</c:v>
                </c:pt>
                <c:pt idx="2191">
                  <c:v>42978.333333328017</c:v>
                </c:pt>
                <c:pt idx="2192">
                  <c:v>42978.374999994681</c:v>
                </c:pt>
                <c:pt idx="2193">
                  <c:v>42978.416666661346</c:v>
                </c:pt>
                <c:pt idx="2194">
                  <c:v>42978.45833332801</c:v>
                </c:pt>
                <c:pt idx="2195">
                  <c:v>42978.499999994674</c:v>
                </c:pt>
                <c:pt idx="2196">
                  <c:v>42978.541666661338</c:v>
                </c:pt>
                <c:pt idx="2197">
                  <c:v>42978.583333328002</c:v>
                </c:pt>
                <c:pt idx="2198">
                  <c:v>42978.624999994667</c:v>
                </c:pt>
                <c:pt idx="2199">
                  <c:v>42978.666666661331</c:v>
                </c:pt>
                <c:pt idx="2200">
                  <c:v>42978.708333327995</c:v>
                </c:pt>
                <c:pt idx="2201">
                  <c:v>42978.749999994659</c:v>
                </c:pt>
                <c:pt idx="2202">
                  <c:v>42978.791666661324</c:v>
                </c:pt>
                <c:pt idx="2203">
                  <c:v>42978.833333327988</c:v>
                </c:pt>
                <c:pt idx="2204">
                  <c:v>42978.874999994652</c:v>
                </c:pt>
                <c:pt idx="2205">
                  <c:v>42978.916666661316</c:v>
                </c:pt>
                <c:pt idx="2206">
                  <c:v>42978.958333327981</c:v>
                </c:pt>
                <c:pt idx="2207">
                  <c:v>42978.999999994645</c:v>
                </c:pt>
                <c:pt idx="2208">
                  <c:v>42979.041666661309</c:v>
                </c:pt>
                <c:pt idx="2209">
                  <c:v>42979.083333327973</c:v>
                </c:pt>
                <c:pt idx="2210">
                  <c:v>42979.124999994638</c:v>
                </c:pt>
                <c:pt idx="2211">
                  <c:v>42979.166666661302</c:v>
                </c:pt>
                <c:pt idx="2212">
                  <c:v>42979.208333327966</c:v>
                </c:pt>
                <c:pt idx="2213">
                  <c:v>42979.24999999463</c:v>
                </c:pt>
                <c:pt idx="2214">
                  <c:v>42979.291666661295</c:v>
                </c:pt>
                <c:pt idx="2215">
                  <c:v>42979.333333327959</c:v>
                </c:pt>
                <c:pt idx="2216">
                  <c:v>42979.374999994623</c:v>
                </c:pt>
                <c:pt idx="2217">
                  <c:v>42979.416666661287</c:v>
                </c:pt>
                <c:pt idx="2218">
                  <c:v>42979.458333327952</c:v>
                </c:pt>
                <c:pt idx="2219">
                  <c:v>42979.499999994616</c:v>
                </c:pt>
                <c:pt idx="2220">
                  <c:v>42979.54166666128</c:v>
                </c:pt>
                <c:pt idx="2221">
                  <c:v>42979.583333327944</c:v>
                </c:pt>
                <c:pt idx="2222">
                  <c:v>42979.624999994609</c:v>
                </c:pt>
                <c:pt idx="2223">
                  <c:v>42979.666666661273</c:v>
                </c:pt>
                <c:pt idx="2224">
                  <c:v>42979.708333327937</c:v>
                </c:pt>
                <c:pt idx="2225">
                  <c:v>42979.749999994601</c:v>
                </c:pt>
                <c:pt idx="2226">
                  <c:v>42979.791666661265</c:v>
                </c:pt>
                <c:pt idx="2227">
                  <c:v>42979.83333332793</c:v>
                </c:pt>
                <c:pt idx="2228">
                  <c:v>42979.874999994594</c:v>
                </c:pt>
                <c:pt idx="2229">
                  <c:v>42979.916666661258</c:v>
                </c:pt>
                <c:pt idx="2230">
                  <c:v>42979.958333327922</c:v>
                </c:pt>
                <c:pt idx="2231">
                  <c:v>42979.999999994587</c:v>
                </c:pt>
                <c:pt idx="2232">
                  <c:v>42980.041666661251</c:v>
                </c:pt>
                <c:pt idx="2233">
                  <c:v>42980.083333327915</c:v>
                </c:pt>
                <c:pt idx="2234">
                  <c:v>42980.124999994579</c:v>
                </c:pt>
                <c:pt idx="2235">
                  <c:v>42980.166666661244</c:v>
                </c:pt>
                <c:pt idx="2236">
                  <c:v>42980.208333327908</c:v>
                </c:pt>
                <c:pt idx="2237">
                  <c:v>42980.249999994572</c:v>
                </c:pt>
                <c:pt idx="2238">
                  <c:v>42980.291666661236</c:v>
                </c:pt>
                <c:pt idx="2239">
                  <c:v>42980.333333327901</c:v>
                </c:pt>
                <c:pt idx="2240">
                  <c:v>42980.374999994565</c:v>
                </c:pt>
                <c:pt idx="2241">
                  <c:v>42980.416666661229</c:v>
                </c:pt>
                <c:pt idx="2242">
                  <c:v>42980.458333327893</c:v>
                </c:pt>
                <c:pt idx="2243">
                  <c:v>42980.499999994558</c:v>
                </c:pt>
                <c:pt idx="2244">
                  <c:v>42980.541666661222</c:v>
                </c:pt>
                <c:pt idx="2245">
                  <c:v>42980.583333327886</c:v>
                </c:pt>
                <c:pt idx="2246">
                  <c:v>42980.62499999455</c:v>
                </c:pt>
                <c:pt idx="2247">
                  <c:v>42980.666666661215</c:v>
                </c:pt>
                <c:pt idx="2248">
                  <c:v>42980.708333327879</c:v>
                </c:pt>
                <c:pt idx="2249">
                  <c:v>42980.749999994543</c:v>
                </c:pt>
                <c:pt idx="2250">
                  <c:v>42980.791666661207</c:v>
                </c:pt>
                <c:pt idx="2251">
                  <c:v>42980.833333327872</c:v>
                </c:pt>
                <c:pt idx="2252">
                  <c:v>42980.874999994536</c:v>
                </c:pt>
                <c:pt idx="2253">
                  <c:v>42980.9166666612</c:v>
                </c:pt>
                <c:pt idx="2254">
                  <c:v>42980.958333327864</c:v>
                </c:pt>
                <c:pt idx="2255">
                  <c:v>42980.999999994528</c:v>
                </c:pt>
                <c:pt idx="2256">
                  <c:v>42981.041666661193</c:v>
                </c:pt>
                <c:pt idx="2257">
                  <c:v>42981.083333327857</c:v>
                </c:pt>
                <c:pt idx="2258">
                  <c:v>42981.124999994521</c:v>
                </c:pt>
                <c:pt idx="2259">
                  <c:v>42981.166666661185</c:v>
                </c:pt>
                <c:pt idx="2260">
                  <c:v>42981.20833332785</c:v>
                </c:pt>
                <c:pt idx="2261">
                  <c:v>42981.249999994514</c:v>
                </c:pt>
                <c:pt idx="2262">
                  <c:v>42981.291666661178</c:v>
                </c:pt>
                <c:pt idx="2263">
                  <c:v>42981.333333327842</c:v>
                </c:pt>
                <c:pt idx="2264">
                  <c:v>42981.374999994507</c:v>
                </c:pt>
                <c:pt idx="2265">
                  <c:v>42981.416666661171</c:v>
                </c:pt>
                <c:pt idx="2266">
                  <c:v>42981.458333327835</c:v>
                </c:pt>
                <c:pt idx="2267">
                  <c:v>42981.499999994499</c:v>
                </c:pt>
                <c:pt idx="2268">
                  <c:v>42981.541666661164</c:v>
                </c:pt>
                <c:pt idx="2269">
                  <c:v>42981.583333327828</c:v>
                </c:pt>
                <c:pt idx="2270">
                  <c:v>42981.624999994492</c:v>
                </c:pt>
                <c:pt idx="2271">
                  <c:v>42981.666666661156</c:v>
                </c:pt>
                <c:pt idx="2272">
                  <c:v>42981.708333327821</c:v>
                </c:pt>
                <c:pt idx="2273">
                  <c:v>42981.749999994485</c:v>
                </c:pt>
                <c:pt idx="2274">
                  <c:v>42981.791666661149</c:v>
                </c:pt>
                <c:pt idx="2275">
                  <c:v>42981.833333327813</c:v>
                </c:pt>
                <c:pt idx="2276">
                  <c:v>42981.874999994478</c:v>
                </c:pt>
                <c:pt idx="2277">
                  <c:v>42981.916666661142</c:v>
                </c:pt>
                <c:pt idx="2278">
                  <c:v>42981.958333327806</c:v>
                </c:pt>
                <c:pt idx="2279">
                  <c:v>42981.99999999447</c:v>
                </c:pt>
                <c:pt idx="2280">
                  <c:v>42982.041666661135</c:v>
                </c:pt>
                <c:pt idx="2281">
                  <c:v>42982.083333327799</c:v>
                </c:pt>
                <c:pt idx="2282">
                  <c:v>42982.124999994463</c:v>
                </c:pt>
                <c:pt idx="2283">
                  <c:v>42982.166666661127</c:v>
                </c:pt>
                <c:pt idx="2284">
                  <c:v>42982.208333327791</c:v>
                </c:pt>
                <c:pt idx="2285">
                  <c:v>42982.249999994456</c:v>
                </c:pt>
                <c:pt idx="2286">
                  <c:v>42982.29166666112</c:v>
                </c:pt>
                <c:pt idx="2287">
                  <c:v>42982.333333327784</c:v>
                </c:pt>
                <c:pt idx="2288">
                  <c:v>42982.374999994448</c:v>
                </c:pt>
                <c:pt idx="2289">
                  <c:v>42982.416666661113</c:v>
                </c:pt>
                <c:pt idx="2290">
                  <c:v>42982.458333327777</c:v>
                </c:pt>
                <c:pt idx="2291">
                  <c:v>42982.499999994441</c:v>
                </c:pt>
                <c:pt idx="2292">
                  <c:v>42982.541666661105</c:v>
                </c:pt>
                <c:pt idx="2293">
                  <c:v>42982.58333332777</c:v>
                </c:pt>
                <c:pt idx="2294">
                  <c:v>42982.624999994434</c:v>
                </c:pt>
                <c:pt idx="2295">
                  <c:v>42982.666666661098</c:v>
                </c:pt>
                <c:pt idx="2296">
                  <c:v>42982.708333327762</c:v>
                </c:pt>
                <c:pt idx="2297">
                  <c:v>42982.749999994427</c:v>
                </c:pt>
                <c:pt idx="2298">
                  <c:v>42982.791666661091</c:v>
                </c:pt>
                <c:pt idx="2299">
                  <c:v>42982.833333327755</c:v>
                </c:pt>
                <c:pt idx="2300">
                  <c:v>42982.874999994419</c:v>
                </c:pt>
                <c:pt idx="2301">
                  <c:v>42982.916666661084</c:v>
                </c:pt>
                <c:pt idx="2302">
                  <c:v>42982.958333327748</c:v>
                </c:pt>
                <c:pt idx="2303">
                  <c:v>42982.999999994412</c:v>
                </c:pt>
                <c:pt idx="2304">
                  <c:v>42983.041666661076</c:v>
                </c:pt>
                <c:pt idx="2305">
                  <c:v>42983.083333327741</c:v>
                </c:pt>
                <c:pt idx="2306">
                  <c:v>42983.124999994405</c:v>
                </c:pt>
                <c:pt idx="2307">
                  <c:v>42983.166666661069</c:v>
                </c:pt>
                <c:pt idx="2308">
                  <c:v>42983.208333327733</c:v>
                </c:pt>
                <c:pt idx="2309">
                  <c:v>42983.249999994398</c:v>
                </c:pt>
                <c:pt idx="2310">
                  <c:v>42983.291666661062</c:v>
                </c:pt>
                <c:pt idx="2311">
                  <c:v>42983.333333327726</c:v>
                </c:pt>
                <c:pt idx="2312">
                  <c:v>42983.37499999439</c:v>
                </c:pt>
                <c:pt idx="2313">
                  <c:v>42983.416666661054</c:v>
                </c:pt>
                <c:pt idx="2314">
                  <c:v>42983.458333327719</c:v>
                </c:pt>
                <c:pt idx="2315">
                  <c:v>42983.499999994383</c:v>
                </c:pt>
                <c:pt idx="2316">
                  <c:v>42983.541666661047</c:v>
                </c:pt>
                <c:pt idx="2317">
                  <c:v>42983.583333327711</c:v>
                </c:pt>
                <c:pt idx="2318">
                  <c:v>42983.624999994376</c:v>
                </c:pt>
                <c:pt idx="2319">
                  <c:v>42983.66666666104</c:v>
                </c:pt>
                <c:pt idx="2320">
                  <c:v>42983.708333327704</c:v>
                </c:pt>
                <c:pt idx="2321">
                  <c:v>42983.749999994368</c:v>
                </c:pt>
                <c:pt idx="2322">
                  <c:v>42983.791666661033</c:v>
                </c:pt>
                <c:pt idx="2323">
                  <c:v>42983.833333327697</c:v>
                </c:pt>
                <c:pt idx="2324">
                  <c:v>42983.874999994361</c:v>
                </c:pt>
                <c:pt idx="2325">
                  <c:v>42983.916666661025</c:v>
                </c:pt>
                <c:pt idx="2326">
                  <c:v>42983.95833332769</c:v>
                </c:pt>
                <c:pt idx="2327">
                  <c:v>42983.999999994354</c:v>
                </c:pt>
                <c:pt idx="2328">
                  <c:v>42984.041666661018</c:v>
                </c:pt>
                <c:pt idx="2329">
                  <c:v>42984.083333327682</c:v>
                </c:pt>
                <c:pt idx="2330">
                  <c:v>42984.124999994347</c:v>
                </c:pt>
                <c:pt idx="2331">
                  <c:v>42984.166666661011</c:v>
                </c:pt>
                <c:pt idx="2332">
                  <c:v>42984.208333327675</c:v>
                </c:pt>
                <c:pt idx="2333">
                  <c:v>42984.249999994339</c:v>
                </c:pt>
                <c:pt idx="2334">
                  <c:v>42984.291666661004</c:v>
                </c:pt>
                <c:pt idx="2335">
                  <c:v>42984.333333327668</c:v>
                </c:pt>
                <c:pt idx="2336">
                  <c:v>42984.374999994332</c:v>
                </c:pt>
                <c:pt idx="2337">
                  <c:v>42984.416666660996</c:v>
                </c:pt>
                <c:pt idx="2338">
                  <c:v>42984.458333327661</c:v>
                </c:pt>
                <c:pt idx="2339">
                  <c:v>42984.499999994325</c:v>
                </c:pt>
                <c:pt idx="2340">
                  <c:v>42984.541666660989</c:v>
                </c:pt>
                <c:pt idx="2341">
                  <c:v>42984.583333327653</c:v>
                </c:pt>
                <c:pt idx="2342">
                  <c:v>42984.624999994317</c:v>
                </c:pt>
                <c:pt idx="2343">
                  <c:v>42984.666666660982</c:v>
                </c:pt>
                <c:pt idx="2344">
                  <c:v>42984.708333327646</c:v>
                </c:pt>
                <c:pt idx="2345">
                  <c:v>42984.74999999431</c:v>
                </c:pt>
                <c:pt idx="2346">
                  <c:v>42984.791666660974</c:v>
                </c:pt>
                <c:pt idx="2347">
                  <c:v>42984.833333327639</c:v>
                </c:pt>
                <c:pt idx="2348">
                  <c:v>42984.874999994303</c:v>
                </c:pt>
                <c:pt idx="2349">
                  <c:v>42984.916666660967</c:v>
                </c:pt>
                <c:pt idx="2350">
                  <c:v>42984.958333327631</c:v>
                </c:pt>
                <c:pt idx="2351">
                  <c:v>42984.999999994296</c:v>
                </c:pt>
                <c:pt idx="2352">
                  <c:v>42985.04166666096</c:v>
                </c:pt>
                <c:pt idx="2353">
                  <c:v>42985.083333327624</c:v>
                </c:pt>
                <c:pt idx="2354">
                  <c:v>42985.124999994288</c:v>
                </c:pt>
                <c:pt idx="2355">
                  <c:v>42985.166666660953</c:v>
                </c:pt>
                <c:pt idx="2356">
                  <c:v>42985.208333327617</c:v>
                </c:pt>
                <c:pt idx="2357">
                  <c:v>42985.249999994281</c:v>
                </c:pt>
                <c:pt idx="2358">
                  <c:v>42985.291666660945</c:v>
                </c:pt>
                <c:pt idx="2359">
                  <c:v>42985.33333332761</c:v>
                </c:pt>
                <c:pt idx="2360">
                  <c:v>42985.374999994274</c:v>
                </c:pt>
                <c:pt idx="2361">
                  <c:v>42985.416666660938</c:v>
                </c:pt>
                <c:pt idx="2362">
                  <c:v>42985.458333327602</c:v>
                </c:pt>
                <c:pt idx="2363">
                  <c:v>42985.499999994267</c:v>
                </c:pt>
                <c:pt idx="2364">
                  <c:v>42985.541666660931</c:v>
                </c:pt>
                <c:pt idx="2365">
                  <c:v>42985.583333327595</c:v>
                </c:pt>
                <c:pt idx="2366">
                  <c:v>42985.624999994259</c:v>
                </c:pt>
                <c:pt idx="2367">
                  <c:v>42985.666666660924</c:v>
                </c:pt>
                <c:pt idx="2368">
                  <c:v>42985.708333327588</c:v>
                </c:pt>
                <c:pt idx="2369">
                  <c:v>42985.749999994252</c:v>
                </c:pt>
                <c:pt idx="2370">
                  <c:v>42985.791666660916</c:v>
                </c:pt>
                <c:pt idx="2371">
                  <c:v>42985.83333332758</c:v>
                </c:pt>
                <c:pt idx="2372">
                  <c:v>42985.874999994245</c:v>
                </c:pt>
                <c:pt idx="2373">
                  <c:v>42985.916666660909</c:v>
                </c:pt>
                <c:pt idx="2374">
                  <c:v>42985.958333327573</c:v>
                </c:pt>
                <c:pt idx="2375">
                  <c:v>42985.999999994237</c:v>
                </c:pt>
                <c:pt idx="2376">
                  <c:v>42986.041666660902</c:v>
                </c:pt>
                <c:pt idx="2377">
                  <c:v>42986.083333327566</c:v>
                </c:pt>
                <c:pt idx="2378">
                  <c:v>42986.12499999423</c:v>
                </c:pt>
                <c:pt idx="2379">
                  <c:v>42986.166666660894</c:v>
                </c:pt>
                <c:pt idx="2380">
                  <c:v>42986.208333327559</c:v>
                </c:pt>
                <c:pt idx="2381">
                  <c:v>42986.249999994223</c:v>
                </c:pt>
                <c:pt idx="2382">
                  <c:v>42986.291666660887</c:v>
                </c:pt>
                <c:pt idx="2383">
                  <c:v>42986.333333327551</c:v>
                </c:pt>
                <c:pt idx="2384">
                  <c:v>42986.374999994216</c:v>
                </c:pt>
                <c:pt idx="2385">
                  <c:v>42986.41666666088</c:v>
                </c:pt>
                <c:pt idx="2386">
                  <c:v>42986.458333327544</c:v>
                </c:pt>
                <c:pt idx="2387">
                  <c:v>42986.499999994208</c:v>
                </c:pt>
                <c:pt idx="2388">
                  <c:v>42986.541666660873</c:v>
                </c:pt>
                <c:pt idx="2389">
                  <c:v>42986.583333327537</c:v>
                </c:pt>
                <c:pt idx="2390">
                  <c:v>42986.624999994201</c:v>
                </c:pt>
                <c:pt idx="2391">
                  <c:v>42986.666666660865</c:v>
                </c:pt>
                <c:pt idx="2392">
                  <c:v>42986.70833332753</c:v>
                </c:pt>
                <c:pt idx="2393">
                  <c:v>42986.749999994194</c:v>
                </c:pt>
                <c:pt idx="2394">
                  <c:v>42986.791666660858</c:v>
                </c:pt>
                <c:pt idx="2395">
                  <c:v>42986.833333327522</c:v>
                </c:pt>
                <c:pt idx="2396">
                  <c:v>42986.874999994187</c:v>
                </c:pt>
                <c:pt idx="2397">
                  <c:v>42986.916666660851</c:v>
                </c:pt>
                <c:pt idx="2398">
                  <c:v>42986.958333327515</c:v>
                </c:pt>
                <c:pt idx="2399">
                  <c:v>42986.999999994179</c:v>
                </c:pt>
                <c:pt idx="2400">
                  <c:v>42987.041666660843</c:v>
                </c:pt>
                <c:pt idx="2401">
                  <c:v>42987.083333327508</c:v>
                </c:pt>
                <c:pt idx="2402">
                  <c:v>42987.124999994172</c:v>
                </c:pt>
                <c:pt idx="2403">
                  <c:v>42987.166666660836</c:v>
                </c:pt>
                <c:pt idx="2404">
                  <c:v>42987.2083333275</c:v>
                </c:pt>
                <c:pt idx="2405">
                  <c:v>42987.249999994165</c:v>
                </c:pt>
                <c:pt idx="2406">
                  <c:v>42987.291666660829</c:v>
                </c:pt>
                <c:pt idx="2407">
                  <c:v>42987.333333327493</c:v>
                </c:pt>
                <c:pt idx="2408">
                  <c:v>42987.374999994157</c:v>
                </c:pt>
                <c:pt idx="2409">
                  <c:v>42987.416666660822</c:v>
                </c:pt>
                <c:pt idx="2410">
                  <c:v>42987.458333327486</c:v>
                </c:pt>
                <c:pt idx="2411">
                  <c:v>42987.49999999415</c:v>
                </c:pt>
                <c:pt idx="2412">
                  <c:v>42987.541666660814</c:v>
                </c:pt>
                <c:pt idx="2413">
                  <c:v>42987.583333327479</c:v>
                </c:pt>
                <c:pt idx="2414">
                  <c:v>42987.624999994143</c:v>
                </c:pt>
                <c:pt idx="2415">
                  <c:v>42987.666666660807</c:v>
                </c:pt>
                <c:pt idx="2416">
                  <c:v>42987.708333327471</c:v>
                </c:pt>
                <c:pt idx="2417">
                  <c:v>42987.749999994136</c:v>
                </c:pt>
                <c:pt idx="2418">
                  <c:v>42987.7916666608</c:v>
                </c:pt>
                <c:pt idx="2419">
                  <c:v>42987.833333327464</c:v>
                </c:pt>
                <c:pt idx="2420">
                  <c:v>42987.874999994128</c:v>
                </c:pt>
                <c:pt idx="2421">
                  <c:v>42987.916666660793</c:v>
                </c:pt>
                <c:pt idx="2422">
                  <c:v>42987.958333327457</c:v>
                </c:pt>
                <c:pt idx="2423">
                  <c:v>42987.999999994121</c:v>
                </c:pt>
                <c:pt idx="2424">
                  <c:v>42988.041666660785</c:v>
                </c:pt>
                <c:pt idx="2425">
                  <c:v>42988.08333332745</c:v>
                </c:pt>
                <c:pt idx="2426">
                  <c:v>42988.124999994114</c:v>
                </c:pt>
                <c:pt idx="2427">
                  <c:v>42988.166666660778</c:v>
                </c:pt>
                <c:pt idx="2428">
                  <c:v>42988.208333327442</c:v>
                </c:pt>
                <c:pt idx="2429">
                  <c:v>42988.249999994106</c:v>
                </c:pt>
                <c:pt idx="2430">
                  <c:v>42988.291666660771</c:v>
                </c:pt>
                <c:pt idx="2431">
                  <c:v>42988.333333327435</c:v>
                </c:pt>
                <c:pt idx="2432">
                  <c:v>42988.374999994099</c:v>
                </c:pt>
                <c:pt idx="2433">
                  <c:v>42988.416666660763</c:v>
                </c:pt>
                <c:pt idx="2434">
                  <c:v>42988.458333327428</c:v>
                </c:pt>
                <c:pt idx="2435">
                  <c:v>42988.499999994092</c:v>
                </c:pt>
                <c:pt idx="2436">
                  <c:v>42988.541666660756</c:v>
                </c:pt>
                <c:pt idx="2437">
                  <c:v>42988.58333332742</c:v>
                </c:pt>
                <c:pt idx="2438">
                  <c:v>42988.624999994085</c:v>
                </c:pt>
                <c:pt idx="2439">
                  <c:v>42988.666666660749</c:v>
                </c:pt>
                <c:pt idx="2440">
                  <c:v>42988.708333327413</c:v>
                </c:pt>
                <c:pt idx="2441">
                  <c:v>42988.749999994077</c:v>
                </c:pt>
                <c:pt idx="2442">
                  <c:v>42988.791666660742</c:v>
                </c:pt>
                <c:pt idx="2443">
                  <c:v>42988.833333327406</c:v>
                </c:pt>
                <c:pt idx="2444">
                  <c:v>42988.87499999407</c:v>
                </c:pt>
                <c:pt idx="2445">
                  <c:v>42988.916666660734</c:v>
                </c:pt>
                <c:pt idx="2446">
                  <c:v>42988.958333327399</c:v>
                </c:pt>
                <c:pt idx="2447">
                  <c:v>42988.999999994063</c:v>
                </c:pt>
                <c:pt idx="2448">
                  <c:v>42989.041666660727</c:v>
                </c:pt>
                <c:pt idx="2449">
                  <c:v>42989.083333327391</c:v>
                </c:pt>
                <c:pt idx="2450">
                  <c:v>42989.124999994056</c:v>
                </c:pt>
                <c:pt idx="2451">
                  <c:v>42989.16666666072</c:v>
                </c:pt>
                <c:pt idx="2452">
                  <c:v>42989.208333327384</c:v>
                </c:pt>
                <c:pt idx="2453">
                  <c:v>42989.249999994048</c:v>
                </c:pt>
                <c:pt idx="2454">
                  <c:v>42989.291666660713</c:v>
                </c:pt>
                <c:pt idx="2455">
                  <c:v>42989.333333327377</c:v>
                </c:pt>
                <c:pt idx="2456">
                  <c:v>42989.374999994041</c:v>
                </c:pt>
                <c:pt idx="2457">
                  <c:v>42989.416666660705</c:v>
                </c:pt>
                <c:pt idx="2458">
                  <c:v>42989.458333327369</c:v>
                </c:pt>
                <c:pt idx="2459">
                  <c:v>42989.499999994034</c:v>
                </c:pt>
                <c:pt idx="2460">
                  <c:v>42989.541666660698</c:v>
                </c:pt>
                <c:pt idx="2461">
                  <c:v>42989.583333327362</c:v>
                </c:pt>
                <c:pt idx="2462">
                  <c:v>42989.624999994026</c:v>
                </c:pt>
                <c:pt idx="2463">
                  <c:v>42989.666666660691</c:v>
                </c:pt>
                <c:pt idx="2464">
                  <c:v>42989.708333327355</c:v>
                </c:pt>
                <c:pt idx="2465">
                  <c:v>42989.749999994019</c:v>
                </c:pt>
                <c:pt idx="2466">
                  <c:v>42989.791666660683</c:v>
                </c:pt>
                <c:pt idx="2467">
                  <c:v>42989.833333327348</c:v>
                </c:pt>
                <c:pt idx="2468">
                  <c:v>42989.874999994012</c:v>
                </c:pt>
                <c:pt idx="2469">
                  <c:v>42989.916666660676</c:v>
                </c:pt>
                <c:pt idx="2470">
                  <c:v>42989.95833332734</c:v>
                </c:pt>
                <c:pt idx="2471">
                  <c:v>42989.999999994005</c:v>
                </c:pt>
                <c:pt idx="2472">
                  <c:v>42990.041666660669</c:v>
                </c:pt>
                <c:pt idx="2473">
                  <c:v>42990.083333327333</c:v>
                </c:pt>
                <c:pt idx="2474">
                  <c:v>42990.124999993997</c:v>
                </c:pt>
                <c:pt idx="2475">
                  <c:v>42990.166666660662</c:v>
                </c:pt>
                <c:pt idx="2476">
                  <c:v>42990.208333327326</c:v>
                </c:pt>
                <c:pt idx="2477">
                  <c:v>42990.24999999399</c:v>
                </c:pt>
                <c:pt idx="2478">
                  <c:v>42990.291666660654</c:v>
                </c:pt>
                <c:pt idx="2479">
                  <c:v>42990.333333327319</c:v>
                </c:pt>
                <c:pt idx="2480">
                  <c:v>42990.374999993983</c:v>
                </c:pt>
                <c:pt idx="2481">
                  <c:v>42990.416666660647</c:v>
                </c:pt>
                <c:pt idx="2482">
                  <c:v>42990.458333327311</c:v>
                </c:pt>
                <c:pt idx="2483">
                  <c:v>42990.499999993976</c:v>
                </c:pt>
                <c:pt idx="2484">
                  <c:v>42990.54166666064</c:v>
                </c:pt>
                <c:pt idx="2485">
                  <c:v>42990.583333327304</c:v>
                </c:pt>
                <c:pt idx="2486">
                  <c:v>42990.624999993968</c:v>
                </c:pt>
                <c:pt idx="2487">
                  <c:v>42990.666666660632</c:v>
                </c:pt>
                <c:pt idx="2488">
                  <c:v>42990.708333327297</c:v>
                </c:pt>
                <c:pt idx="2489">
                  <c:v>42990.749999993961</c:v>
                </c:pt>
                <c:pt idx="2490">
                  <c:v>42990.791666660625</c:v>
                </c:pt>
                <c:pt idx="2491">
                  <c:v>42990.833333327289</c:v>
                </c:pt>
                <c:pt idx="2492">
                  <c:v>42990.874999993954</c:v>
                </c:pt>
                <c:pt idx="2493">
                  <c:v>42990.916666660618</c:v>
                </c:pt>
                <c:pt idx="2494">
                  <c:v>42990.958333327282</c:v>
                </c:pt>
                <c:pt idx="2495">
                  <c:v>42990.999999993946</c:v>
                </c:pt>
                <c:pt idx="2496">
                  <c:v>42991.041666660611</c:v>
                </c:pt>
                <c:pt idx="2497">
                  <c:v>42991.083333327275</c:v>
                </c:pt>
                <c:pt idx="2498">
                  <c:v>42991.124999993939</c:v>
                </c:pt>
                <c:pt idx="2499">
                  <c:v>42991.166666660603</c:v>
                </c:pt>
                <c:pt idx="2500">
                  <c:v>42991.208333327268</c:v>
                </c:pt>
                <c:pt idx="2501">
                  <c:v>42991.249999993932</c:v>
                </c:pt>
                <c:pt idx="2502">
                  <c:v>42991.291666660596</c:v>
                </c:pt>
                <c:pt idx="2503">
                  <c:v>42991.33333332726</c:v>
                </c:pt>
                <c:pt idx="2504">
                  <c:v>42991.374999993925</c:v>
                </c:pt>
                <c:pt idx="2505">
                  <c:v>42991.416666660589</c:v>
                </c:pt>
                <c:pt idx="2506">
                  <c:v>42991.458333327253</c:v>
                </c:pt>
                <c:pt idx="2507">
                  <c:v>42991.499999993917</c:v>
                </c:pt>
                <c:pt idx="2508">
                  <c:v>42991.541666660582</c:v>
                </c:pt>
                <c:pt idx="2509">
                  <c:v>42991.583333327246</c:v>
                </c:pt>
                <c:pt idx="2510">
                  <c:v>42991.62499999391</c:v>
                </c:pt>
                <c:pt idx="2511">
                  <c:v>42991.666666660574</c:v>
                </c:pt>
                <c:pt idx="2512">
                  <c:v>42991.708333327239</c:v>
                </c:pt>
                <c:pt idx="2513">
                  <c:v>42991.749999993903</c:v>
                </c:pt>
                <c:pt idx="2514">
                  <c:v>42991.791666660567</c:v>
                </c:pt>
                <c:pt idx="2515">
                  <c:v>42991.833333327231</c:v>
                </c:pt>
                <c:pt idx="2516">
                  <c:v>42991.874999993895</c:v>
                </c:pt>
                <c:pt idx="2517">
                  <c:v>42991.91666666056</c:v>
                </c:pt>
                <c:pt idx="2518">
                  <c:v>42991.958333327224</c:v>
                </c:pt>
                <c:pt idx="2519">
                  <c:v>42991.999999993888</c:v>
                </c:pt>
                <c:pt idx="2520">
                  <c:v>42992.041666660552</c:v>
                </c:pt>
                <c:pt idx="2521">
                  <c:v>42992.083333327217</c:v>
                </c:pt>
                <c:pt idx="2522">
                  <c:v>42992.124999993881</c:v>
                </c:pt>
                <c:pt idx="2523">
                  <c:v>42992.166666660545</c:v>
                </c:pt>
                <c:pt idx="2524">
                  <c:v>42992.208333327209</c:v>
                </c:pt>
                <c:pt idx="2525">
                  <c:v>42992.249999993874</c:v>
                </c:pt>
                <c:pt idx="2526">
                  <c:v>42992.291666660538</c:v>
                </c:pt>
                <c:pt idx="2527">
                  <c:v>42992.333333327202</c:v>
                </c:pt>
                <c:pt idx="2528">
                  <c:v>42992.374999993866</c:v>
                </c:pt>
                <c:pt idx="2529">
                  <c:v>42992.416666660531</c:v>
                </c:pt>
                <c:pt idx="2530">
                  <c:v>42992.458333327195</c:v>
                </c:pt>
                <c:pt idx="2531">
                  <c:v>42992.499999993859</c:v>
                </c:pt>
                <c:pt idx="2532">
                  <c:v>42992.541666660523</c:v>
                </c:pt>
                <c:pt idx="2533">
                  <c:v>42992.583333327188</c:v>
                </c:pt>
                <c:pt idx="2534">
                  <c:v>42992.624999993852</c:v>
                </c:pt>
                <c:pt idx="2535">
                  <c:v>42992.666666660516</c:v>
                </c:pt>
                <c:pt idx="2536">
                  <c:v>42992.70833332718</c:v>
                </c:pt>
                <c:pt idx="2537">
                  <c:v>42992.749999993845</c:v>
                </c:pt>
                <c:pt idx="2538">
                  <c:v>42992.791666660509</c:v>
                </c:pt>
                <c:pt idx="2539">
                  <c:v>42992.833333327173</c:v>
                </c:pt>
                <c:pt idx="2540">
                  <c:v>42992.874999993837</c:v>
                </c:pt>
                <c:pt idx="2541">
                  <c:v>42992.916666660502</c:v>
                </c:pt>
                <c:pt idx="2542">
                  <c:v>42992.958333327166</c:v>
                </c:pt>
                <c:pt idx="2543">
                  <c:v>42992.99999999383</c:v>
                </c:pt>
                <c:pt idx="2544">
                  <c:v>42993.041666660494</c:v>
                </c:pt>
                <c:pt idx="2545">
                  <c:v>42993.083333327158</c:v>
                </c:pt>
                <c:pt idx="2546">
                  <c:v>42993.124999993823</c:v>
                </c:pt>
                <c:pt idx="2547">
                  <c:v>42993.166666660487</c:v>
                </c:pt>
                <c:pt idx="2548">
                  <c:v>42993.208333327151</c:v>
                </c:pt>
                <c:pt idx="2549">
                  <c:v>42993.249999993815</c:v>
                </c:pt>
                <c:pt idx="2550">
                  <c:v>42993.29166666048</c:v>
                </c:pt>
                <c:pt idx="2551">
                  <c:v>42993.333333327144</c:v>
                </c:pt>
                <c:pt idx="2552">
                  <c:v>42993.374999993808</c:v>
                </c:pt>
                <c:pt idx="2553">
                  <c:v>42993.416666660472</c:v>
                </c:pt>
                <c:pt idx="2554">
                  <c:v>42993.458333327137</c:v>
                </c:pt>
                <c:pt idx="2555">
                  <c:v>42993.499999993801</c:v>
                </c:pt>
                <c:pt idx="2556">
                  <c:v>42993.541666660465</c:v>
                </c:pt>
                <c:pt idx="2557">
                  <c:v>42993.583333327129</c:v>
                </c:pt>
                <c:pt idx="2558">
                  <c:v>42993.624999993794</c:v>
                </c:pt>
                <c:pt idx="2559">
                  <c:v>42993.666666660458</c:v>
                </c:pt>
                <c:pt idx="2560">
                  <c:v>42993.708333327122</c:v>
                </c:pt>
                <c:pt idx="2561">
                  <c:v>42993.749999993786</c:v>
                </c:pt>
                <c:pt idx="2562">
                  <c:v>42993.791666660451</c:v>
                </c:pt>
                <c:pt idx="2563">
                  <c:v>42993.833333327115</c:v>
                </c:pt>
                <c:pt idx="2564">
                  <c:v>42993.874999993779</c:v>
                </c:pt>
                <c:pt idx="2565">
                  <c:v>42993.916666660443</c:v>
                </c:pt>
                <c:pt idx="2566">
                  <c:v>42993.958333327108</c:v>
                </c:pt>
                <c:pt idx="2567">
                  <c:v>42993.999999993772</c:v>
                </c:pt>
                <c:pt idx="2568">
                  <c:v>42994.041666660436</c:v>
                </c:pt>
                <c:pt idx="2569">
                  <c:v>42994.0833333271</c:v>
                </c:pt>
                <c:pt idx="2570">
                  <c:v>42994.124999993765</c:v>
                </c:pt>
                <c:pt idx="2571">
                  <c:v>42994.166666660429</c:v>
                </c:pt>
                <c:pt idx="2572">
                  <c:v>42994.208333327093</c:v>
                </c:pt>
                <c:pt idx="2573">
                  <c:v>42994.249999993757</c:v>
                </c:pt>
                <c:pt idx="2574">
                  <c:v>42994.291666660421</c:v>
                </c:pt>
                <c:pt idx="2575">
                  <c:v>42994.333333327086</c:v>
                </c:pt>
                <c:pt idx="2576">
                  <c:v>42994.37499999375</c:v>
                </c:pt>
                <c:pt idx="2577">
                  <c:v>42994.416666660414</c:v>
                </c:pt>
                <c:pt idx="2578">
                  <c:v>42994.458333327078</c:v>
                </c:pt>
                <c:pt idx="2579">
                  <c:v>42994.499999993743</c:v>
                </c:pt>
                <c:pt idx="2580">
                  <c:v>42994.541666660407</c:v>
                </c:pt>
                <c:pt idx="2581">
                  <c:v>42994.583333327071</c:v>
                </c:pt>
                <c:pt idx="2582">
                  <c:v>42994.624999993735</c:v>
                </c:pt>
                <c:pt idx="2583">
                  <c:v>42994.6666666604</c:v>
                </c:pt>
                <c:pt idx="2584">
                  <c:v>42994.708333327064</c:v>
                </c:pt>
                <c:pt idx="2585">
                  <c:v>42994.749999993728</c:v>
                </c:pt>
                <c:pt idx="2586">
                  <c:v>42994.791666660392</c:v>
                </c:pt>
                <c:pt idx="2587">
                  <c:v>42994.833333327057</c:v>
                </c:pt>
                <c:pt idx="2588">
                  <c:v>42994.874999993721</c:v>
                </c:pt>
                <c:pt idx="2589">
                  <c:v>42994.916666660385</c:v>
                </c:pt>
                <c:pt idx="2590">
                  <c:v>42994.958333327049</c:v>
                </c:pt>
                <c:pt idx="2591">
                  <c:v>42994.999999993714</c:v>
                </c:pt>
                <c:pt idx="2592">
                  <c:v>42995.041666660378</c:v>
                </c:pt>
                <c:pt idx="2593">
                  <c:v>42995.083333327042</c:v>
                </c:pt>
                <c:pt idx="2594">
                  <c:v>42995.124999993706</c:v>
                </c:pt>
                <c:pt idx="2595">
                  <c:v>42995.166666660371</c:v>
                </c:pt>
                <c:pt idx="2596">
                  <c:v>42995.208333327035</c:v>
                </c:pt>
                <c:pt idx="2597">
                  <c:v>42995.249999993699</c:v>
                </c:pt>
                <c:pt idx="2598">
                  <c:v>42995.291666660363</c:v>
                </c:pt>
                <c:pt idx="2599">
                  <c:v>42995.333333327028</c:v>
                </c:pt>
                <c:pt idx="2600">
                  <c:v>42995.374999993692</c:v>
                </c:pt>
                <c:pt idx="2601">
                  <c:v>42995.416666660356</c:v>
                </c:pt>
                <c:pt idx="2602">
                  <c:v>42995.45833332702</c:v>
                </c:pt>
                <c:pt idx="2603">
                  <c:v>42995.499999993684</c:v>
                </c:pt>
                <c:pt idx="2604">
                  <c:v>42995.541666660349</c:v>
                </c:pt>
                <c:pt idx="2605">
                  <c:v>42995.583333327013</c:v>
                </c:pt>
                <c:pt idx="2606">
                  <c:v>42995.624999993677</c:v>
                </c:pt>
                <c:pt idx="2607">
                  <c:v>42995.666666660341</c:v>
                </c:pt>
                <c:pt idx="2608">
                  <c:v>42995.708333327006</c:v>
                </c:pt>
                <c:pt idx="2609">
                  <c:v>42995.74999999367</c:v>
                </c:pt>
                <c:pt idx="2610">
                  <c:v>42995.791666660334</c:v>
                </c:pt>
                <c:pt idx="2611">
                  <c:v>42995.833333326998</c:v>
                </c:pt>
                <c:pt idx="2612">
                  <c:v>42995.874999993663</c:v>
                </c:pt>
                <c:pt idx="2613">
                  <c:v>42995.916666660327</c:v>
                </c:pt>
                <c:pt idx="2614">
                  <c:v>42995.958333326991</c:v>
                </c:pt>
                <c:pt idx="2615">
                  <c:v>42995.999999993655</c:v>
                </c:pt>
                <c:pt idx="2616">
                  <c:v>42996.04166666032</c:v>
                </c:pt>
                <c:pt idx="2617">
                  <c:v>42996.083333326984</c:v>
                </c:pt>
                <c:pt idx="2618">
                  <c:v>42996.124999993648</c:v>
                </c:pt>
                <c:pt idx="2619">
                  <c:v>42996.166666660312</c:v>
                </c:pt>
                <c:pt idx="2620">
                  <c:v>42996.208333326977</c:v>
                </c:pt>
                <c:pt idx="2621">
                  <c:v>42996.249999993641</c:v>
                </c:pt>
                <c:pt idx="2622">
                  <c:v>42996.291666660305</c:v>
                </c:pt>
                <c:pt idx="2623">
                  <c:v>42996.333333326969</c:v>
                </c:pt>
                <c:pt idx="2624">
                  <c:v>42996.374999993634</c:v>
                </c:pt>
                <c:pt idx="2625">
                  <c:v>42996.416666660298</c:v>
                </c:pt>
                <c:pt idx="2626">
                  <c:v>42996.458333326962</c:v>
                </c:pt>
                <c:pt idx="2627">
                  <c:v>42996.499999993626</c:v>
                </c:pt>
                <c:pt idx="2628">
                  <c:v>42996.541666660291</c:v>
                </c:pt>
                <c:pt idx="2629">
                  <c:v>42996.583333326955</c:v>
                </c:pt>
                <c:pt idx="2630">
                  <c:v>42996.624999993619</c:v>
                </c:pt>
                <c:pt idx="2631">
                  <c:v>42996.666666660283</c:v>
                </c:pt>
                <c:pt idx="2632">
                  <c:v>42996.708333326947</c:v>
                </c:pt>
                <c:pt idx="2633">
                  <c:v>42996.749999993612</c:v>
                </c:pt>
                <c:pt idx="2634">
                  <c:v>42996.791666660276</c:v>
                </c:pt>
                <c:pt idx="2635">
                  <c:v>42996.83333332694</c:v>
                </c:pt>
                <c:pt idx="2636">
                  <c:v>42996.874999993604</c:v>
                </c:pt>
                <c:pt idx="2637">
                  <c:v>42996.916666660269</c:v>
                </c:pt>
                <c:pt idx="2638">
                  <c:v>42996.958333326933</c:v>
                </c:pt>
                <c:pt idx="2639">
                  <c:v>42996.999999993597</c:v>
                </c:pt>
                <c:pt idx="2640">
                  <c:v>42997.041666660261</c:v>
                </c:pt>
                <c:pt idx="2641">
                  <c:v>42997.083333326926</c:v>
                </c:pt>
                <c:pt idx="2642">
                  <c:v>42997.12499999359</c:v>
                </c:pt>
                <c:pt idx="2643">
                  <c:v>42997.166666660254</c:v>
                </c:pt>
                <c:pt idx="2644">
                  <c:v>42997.208333326918</c:v>
                </c:pt>
                <c:pt idx="2645">
                  <c:v>42997.249999993583</c:v>
                </c:pt>
                <c:pt idx="2646">
                  <c:v>42997.291666660247</c:v>
                </c:pt>
                <c:pt idx="2647">
                  <c:v>42997.333333326911</c:v>
                </c:pt>
                <c:pt idx="2648">
                  <c:v>42997.374999993575</c:v>
                </c:pt>
                <c:pt idx="2649">
                  <c:v>42997.41666666024</c:v>
                </c:pt>
                <c:pt idx="2650">
                  <c:v>42997.458333326904</c:v>
                </c:pt>
                <c:pt idx="2651">
                  <c:v>42997.499999993568</c:v>
                </c:pt>
                <c:pt idx="2652">
                  <c:v>42997.541666660232</c:v>
                </c:pt>
                <c:pt idx="2653">
                  <c:v>42997.583333326897</c:v>
                </c:pt>
                <c:pt idx="2654">
                  <c:v>42997.624999993561</c:v>
                </c:pt>
                <c:pt idx="2655">
                  <c:v>42997.666666660225</c:v>
                </c:pt>
                <c:pt idx="2656">
                  <c:v>42997.708333326889</c:v>
                </c:pt>
                <c:pt idx="2657">
                  <c:v>42997.749999993554</c:v>
                </c:pt>
                <c:pt idx="2658">
                  <c:v>42997.791666660218</c:v>
                </c:pt>
                <c:pt idx="2659">
                  <c:v>42997.833333326882</c:v>
                </c:pt>
                <c:pt idx="2660">
                  <c:v>42997.874999993546</c:v>
                </c:pt>
                <c:pt idx="2661">
                  <c:v>42997.91666666021</c:v>
                </c:pt>
                <c:pt idx="2662">
                  <c:v>42997.958333326875</c:v>
                </c:pt>
                <c:pt idx="2663">
                  <c:v>42997.999999993539</c:v>
                </c:pt>
                <c:pt idx="2664">
                  <c:v>42998.041666660203</c:v>
                </c:pt>
                <c:pt idx="2665">
                  <c:v>42998.083333326867</c:v>
                </c:pt>
                <c:pt idx="2666">
                  <c:v>42998.124999993532</c:v>
                </c:pt>
                <c:pt idx="2667">
                  <c:v>42998.166666660196</c:v>
                </c:pt>
                <c:pt idx="2668">
                  <c:v>42998.20833332686</c:v>
                </c:pt>
                <c:pt idx="2669">
                  <c:v>42998.249999993524</c:v>
                </c:pt>
                <c:pt idx="2670">
                  <c:v>42998.291666660189</c:v>
                </c:pt>
                <c:pt idx="2671">
                  <c:v>42998.333333326853</c:v>
                </c:pt>
                <c:pt idx="2672">
                  <c:v>42998.374999993517</c:v>
                </c:pt>
                <c:pt idx="2673">
                  <c:v>42998.416666660181</c:v>
                </c:pt>
                <c:pt idx="2674">
                  <c:v>42998.458333326846</c:v>
                </c:pt>
                <c:pt idx="2675">
                  <c:v>42998.49999999351</c:v>
                </c:pt>
                <c:pt idx="2676">
                  <c:v>42998.541666660174</c:v>
                </c:pt>
                <c:pt idx="2677">
                  <c:v>42998.583333326838</c:v>
                </c:pt>
                <c:pt idx="2678">
                  <c:v>42998.624999993503</c:v>
                </c:pt>
                <c:pt idx="2679">
                  <c:v>42998.666666660167</c:v>
                </c:pt>
                <c:pt idx="2680">
                  <c:v>42998.708333326831</c:v>
                </c:pt>
                <c:pt idx="2681">
                  <c:v>42998.749999993495</c:v>
                </c:pt>
                <c:pt idx="2682">
                  <c:v>42998.79166666016</c:v>
                </c:pt>
                <c:pt idx="2683">
                  <c:v>42998.833333326824</c:v>
                </c:pt>
                <c:pt idx="2684">
                  <c:v>42998.874999993488</c:v>
                </c:pt>
                <c:pt idx="2685">
                  <c:v>42998.916666660152</c:v>
                </c:pt>
                <c:pt idx="2686">
                  <c:v>42998.958333326817</c:v>
                </c:pt>
                <c:pt idx="2687">
                  <c:v>42998.999999993481</c:v>
                </c:pt>
                <c:pt idx="2688">
                  <c:v>42999.041666660145</c:v>
                </c:pt>
                <c:pt idx="2689">
                  <c:v>42999.083333326809</c:v>
                </c:pt>
                <c:pt idx="2690">
                  <c:v>42999.124999993473</c:v>
                </c:pt>
                <c:pt idx="2691">
                  <c:v>42999.166666660138</c:v>
                </c:pt>
                <c:pt idx="2692">
                  <c:v>42999.208333326802</c:v>
                </c:pt>
                <c:pt idx="2693">
                  <c:v>42999.249999993466</c:v>
                </c:pt>
                <c:pt idx="2694">
                  <c:v>42999.29166666013</c:v>
                </c:pt>
                <c:pt idx="2695">
                  <c:v>42999.333333326795</c:v>
                </c:pt>
                <c:pt idx="2696">
                  <c:v>42999.374999993459</c:v>
                </c:pt>
                <c:pt idx="2697">
                  <c:v>42999.416666660123</c:v>
                </c:pt>
                <c:pt idx="2698">
                  <c:v>42999.458333326787</c:v>
                </c:pt>
                <c:pt idx="2699">
                  <c:v>42999.499999993452</c:v>
                </c:pt>
                <c:pt idx="2700">
                  <c:v>42999.541666660116</c:v>
                </c:pt>
                <c:pt idx="2701">
                  <c:v>42999.58333332678</c:v>
                </c:pt>
                <c:pt idx="2702">
                  <c:v>42999.624999993444</c:v>
                </c:pt>
                <c:pt idx="2703">
                  <c:v>42999.666666660109</c:v>
                </c:pt>
                <c:pt idx="2704">
                  <c:v>42999.708333326773</c:v>
                </c:pt>
                <c:pt idx="2705">
                  <c:v>42999.749999993437</c:v>
                </c:pt>
                <c:pt idx="2706">
                  <c:v>42999.791666660101</c:v>
                </c:pt>
                <c:pt idx="2707">
                  <c:v>42999.833333326766</c:v>
                </c:pt>
                <c:pt idx="2708">
                  <c:v>42999.87499999343</c:v>
                </c:pt>
                <c:pt idx="2709">
                  <c:v>42999.916666660094</c:v>
                </c:pt>
                <c:pt idx="2710">
                  <c:v>42999.958333326758</c:v>
                </c:pt>
                <c:pt idx="2711">
                  <c:v>42999.999999993423</c:v>
                </c:pt>
                <c:pt idx="2712">
                  <c:v>43000.041666660087</c:v>
                </c:pt>
                <c:pt idx="2713">
                  <c:v>43000.083333326751</c:v>
                </c:pt>
                <c:pt idx="2714">
                  <c:v>43000.124999993415</c:v>
                </c:pt>
                <c:pt idx="2715">
                  <c:v>43000.166666660079</c:v>
                </c:pt>
                <c:pt idx="2716">
                  <c:v>43000.208333326744</c:v>
                </c:pt>
                <c:pt idx="2717">
                  <c:v>43000.249999993408</c:v>
                </c:pt>
                <c:pt idx="2718">
                  <c:v>43000.291666660072</c:v>
                </c:pt>
                <c:pt idx="2719">
                  <c:v>43000.333333326736</c:v>
                </c:pt>
                <c:pt idx="2720">
                  <c:v>43000.374999993401</c:v>
                </c:pt>
                <c:pt idx="2721">
                  <c:v>43000.416666660065</c:v>
                </c:pt>
                <c:pt idx="2722">
                  <c:v>43000.458333326729</c:v>
                </c:pt>
                <c:pt idx="2723">
                  <c:v>43000.499999993393</c:v>
                </c:pt>
                <c:pt idx="2724">
                  <c:v>43000.541666660058</c:v>
                </c:pt>
                <c:pt idx="2725">
                  <c:v>43000.583333326722</c:v>
                </c:pt>
                <c:pt idx="2726">
                  <c:v>43000.624999993386</c:v>
                </c:pt>
                <c:pt idx="2727">
                  <c:v>43000.66666666005</c:v>
                </c:pt>
                <c:pt idx="2728">
                  <c:v>43000.708333326715</c:v>
                </c:pt>
                <c:pt idx="2729">
                  <c:v>43000.749999993379</c:v>
                </c:pt>
                <c:pt idx="2730">
                  <c:v>43000.791666660043</c:v>
                </c:pt>
                <c:pt idx="2731">
                  <c:v>43000.833333326707</c:v>
                </c:pt>
                <c:pt idx="2732">
                  <c:v>43000.874999993372</c:v>
                </c:pt>
                <c:pt idx="2733">
                  <c:v>43000.916666660036</c:v>
                </c:pt>
                <c:pt idx="2734">
                  <c:v>43000.9583333267</c:v>
                </c:pt>
                <c:pt idx="2735">
                  <c:v>43000.999999993364</c:v>
                </c:pt>
                <c:pt idx="2736">
                  <c:v>43001.041666660029</c:v>
                </c:pt>
                <c:pt idx="2737">
                  <c:v>43001.083333326693</c:v>
                </c:pt>
                <c:pt idx="2738">
                  <c:v>43001.124999993357</c:v>
                </c:pt>
                <c:pt idx="2739">
                  <c:v>43001.166666660021</c:v>
                </c:pt>
                <c:pt idx="2740">
                  <c:v>43001.208333326686</c:v>
                </c:pt>
                <c:pt idx="2741">
                  <c:v>43001.24999999335</c:v>
                </c:pt>
                <c:pt idx="2742">
                  <c:v>43001.291666660014</c:v>
                </c:pt>
                <c:pt idx="2743">
                  <c:v>43001.333333326678</c:v>
                </c:pt>
                <c:pt idx="2744">
                  <c:v>43001.374999993342</c:v>
                </c:pt>
                <c:pt idx="2745">
                  <c:v>43001.416666660007</c:v>
                </c:pt>
                <c:pt idx="2746">
                  <c:v>43001.458333326671</c:v>
                </c:pt>
                <c:pt idx="2747">
                  <c:v>43001.499999993335</c:v>
                </c:pt>
                <c:pt idx="2748">
                  <c:v>43001.541666659999</c:v>
                </c:pt>
                <c:pt idx="2749">
                  <c:v>43001.583333326664</c:v>
                </c:pt>
                <c:pt idx="2750">
                  <c:v>43001.624999993328</c:v>
                </c:pt>
                <c:pt idx="2751">
                  <c:v>43001.666666659992</c:v>
                </c:pt>
                <c:pt idx="2752">
                  <c:v>43001.708333326656</c:v>
                </c:pt>
                <c:pt idx="2753">
                  <c:v>43001.749999993321</c:v>
                </c:pt>
                <c:pt idx="2754">
                  <c:v>43001.791666659985</c:v>
                </c:pt>
                <c:pt idx="2755">
                  <c:v>43001.833333326649</c:v>
                </c:pt>
                <c:pt idx="2756">
                  <c:v>43001.874999993313</c:v>
                </c:pt>
                <c:pt idx="2757">
                  <c:v>43001.916666659978</c:v>
                </c:pt>
                <c:pt idx="2758">
                  <c:v>43001.958333326642</c:v>
                </c:pt>
                <c:pt idx="2759">
                  <c:v>43001.999999993306</c:v>
                </c:pt>
                <c:pt idx="2760">
                  <c:v>43002.04166665997</c:v>
                </c:pt>
                <c:pt idx="2761">
                  <c:v>43002.083333326635</c:v>
                </c:pt>
                <c:pt idx="2762">
                  <c:v>43002.124999993299</c:v>
                </c:pt>
                <c:pt idx="2763">
                  <c:v>43002.166666659963</c:v>
                </c:pt>
                <c:pt idx="2764">
                  <c:v>43002.208333326627</c:v>
                </c:pt>
                <c:pt idx="2765">
                  <c:v>43002.249999993292</c:v>
                </c:pt>
                <c:pt idx="2766">
                  <c:v>43002.291666659956</c:v>
                </c:pt>
                <c:pt idx="2767">
                  <c:v>43002.33333332662</c:v>
                </c:pt>
                <c:pt idx="2768">
                  <c:v>43002.374999993284</c:v>
                </c:pt>
                <c:pt idx="2769">
                  <c:v>43002.416666659949</c:v>
                </c:pt>
                <c:pt idx="2770">
                  <c:v>43002.458333326613</c:v>
                </c:pt>
                <c:pt idx="2771">
                  <c:v>43002.499999993277</c:v>
                </c:pt>
                <c:pt idx="2772">
                  <c:v>43002.541666659941</c:v>
                </c:pt>
                <c:pt idx="2773">
                  <c:v>43002.583333326605</c:v>
                </c:pt>
                <c:pt idx="2774">
                  <c:v>43002.62499999327</c:v>
                </c:pt>
                <c:pt idx="2775">
                  <c:v>43002.666666659934</c:v>
                </c:pt>
                <c:pt idx="2776">
                  <c:v>43002.708333326598</c:v>
                </c:pt>
                <c:pt idx="2777">
                  <c:v>43002.749999993262</c:v>
                </c:pt>
                <c:pt idx="2778">
                  <c:v>43002.791666659927</c:v>
                </c:pt>
                <c:pt idx="2779">
                  <c:v>43002.833333326591</c:v>
                </c:pt>
                <c:pt idx="2780">
                  <c:v>43002.874999993255</c:v>
                </c:pt>
                <c:pt idx="2781">
                  <c:v>43002.916666659919</c:v>
                </c:pt>
                <c:pt idx="2782">
                  <c:v>43002.958333326584</c:v>
                </c:pt>
                <c:pt idx="2783">
                  <c:v>43002.999999993248</c:v>
                </c:pt>
                <c:pt idx="2784">
                  <c:v>43003.041666659912</c:v>
                </c:pt>
                <c:pt idx="2785">
                  <c:v>43003.083333326576</c:v>
                </c:pt>
                <c:pt idx="2786">
                  <c:v>43003.124999993241</c:v>
                </c:pt>
                <c:pt idx="2787">
                  <c:v>43003.166666659905</c:v>
                </c:pt>
                <c:pt idx="2788">
                  <c:v>43003.208333326569</c:v>
                </c:pt>
                <c:pt idx="2789">
                  <c:v>43003.249999993233</c:v>
                </c:pt>
                <c:pt idx="2790">
                  <c:v>43003.291666659898</c:v>
                </c:pt>
                <c:pt idx="2791">
                  <c:v>43003.333333326562</c:v>
                </c:pt>
                <c:pt idx="2792">
                  <c:v>43003.374999993226</c:v>
                </c:pt>
                <c:pt idx="2793">
                  <c:v>43003.41666665989</c:v>
                </c:pt>
                <c:pt idx="2794">
                  <c:v>43003.458333326555</c:v>
                </c:pt>
                <c:pt idx="2795">
                  <c:v>43003.499999993219</c:v>
                </c:pt>
                <c:pt idx="2796">
                  <c:v>43003.541666659883</c:v>
                </c:pt>
                <c:pt idx="2797">
                  <c:v>43003.583333326547</c:v>
                </c:pt>
                <c:pt idx="2798">
                  <c:v>43003.624999993212</c:v>
                </c:pt>
                <c:pt idx="2799">
                  <c:v>43003.666666659876</c:v>
                </c:pt>
                <c:pt idx="2800">
                  <c:v>43003.70833332654</c:v>
                </c:pt>
                <c:pt idx="2801">
                  <c:v>43003.749999993204</c:v>
                </c:pt>
                <c:pt idx="2802">
                  <c:v>43003.791666659868</c:v>
                </c:pt>
                <c:pt idx="2803">
                  <c:v>43003.833333326533</c:v>
                </c:pt>
                <c:pt idx="2804">
                  <c:v>43003.874999993197</c:v>
                </c:pt>
                <c:pt idx="2805">
                  <c:v>43003.916666659861</c:v>
                </c:pt>
                <c:pt idx="2806">
                  <c:v>43003.958333326525</c:v>
                </c:pt>
                <c:pt idx="2807">
                  <c:v>43003.99999999319</c:v>
                </c:pt>
                <c:pt idx="2808">
                  <c:v>43004.041666659854</c:v>
                </c:pt>
                <c:pt idx="2809">
                  <c:v>43004.083333326518</c:v>
                </c:pt>
                <c:pt idx="2810">
                  <c:v>43004.124999993182</c:v>
                </c:pt>
                <c:pt idx="2811">
                  <c:v>43004.166666659847</c:v>
                </c:pt>
                <c:pt idx="2812">
                  <c:v>43004.208333326511</c:v>
                </c:pt>
                <c:pt idx="2813">
                  <c:v>43004.249999993175</c:v>
                </c:pt>
                <c:pt idx="2814">
                  <c:v>43004.291666659839</c:v>
                </c:pt>
                <c:pt idx="2815">
                  <c:v>43004.333333326504</c:v>
                </c:pt>
                <c:pt idx="2816">
                  <c:v>43004.374999993168</c:v>
                </c:pt>
                <c:pt idx="2817">
                  <c:v>43004.416666659832</c:v>
                </c:pt>
                <c:pt idx="2818">
                  <c:v>43004.458333326496</c:v>
                </c:pt>
                <c:pt idx="2819">
                  <c:v>43004.499999993161</c:v>
                </c:pt>
                <c:pt idx="2820">
                  <c:v>43004.541666659825</c:v>
                </c:pt>
                <c:pt idx="2821">
                  <c:v>43004.583333326489</c:v>
                </c:pt>
                <c:pt idx="2822">
                  <c:v>43004.624999993153</c:v>
                </c:pt>
                <c:pt idx="2823">
                  <c:v>43004.666666659818</c:v>
                </c:pt>
                <c:pt idx="2824">
                  <c:v>43004.708333326482</c:v>
                </c:pt>
                <c:pt idx="2825">
                  <c:v>43004.749999993146</c:v>
                </c:pt>
                <c:pt idx="2826">
                  <c:v>43004.79166665981</c:v>
                </c:pt>
                <c:pt idx="2827">
                  <c:v>43004.833333326475</c:v>
                </c:pt>
                <c:pt idx="2828">
                  <c:v>43004.874999993139</c:v>
                </c:pt>
                <c:pt idx="2829">
                  <c:v>43004.916666659803</c:v>
                </c:pt>
                <c:pt idx="2830">
                  <c:v>43004.958333326467</c:v>
                </c:pt>
                <c:pt idx="2831">
                  <c:v>43004.999999993131</c:v>
                </c:pt>
                <c:pt idx="2832">
                  <c:v>43005.041666659796</c:v>
                </c:pt>
                <c:pt idx="2833">
                  <c:v>43005.08333332646</c:v>
                </c:pt>
                <c:pt idx="2834">
                  <c:v>43005.124999993124</c:v>
                </c:pt>
                <c:pt idx="2835">
                  <c:v>43005.166666659788</c:v>
                </c:pt>
                <c:pt idx="2836">
                  <c:v>43005.208333326453</c:v>
                </c:pt>
                <c:pt idx="2837">
                  <c:v>43005.249999993117</c:v>
                </c:pt>
                <c:pt idx="2838">
                  <c:v>43005.291666659781</c:v>
                </c:pt>
                <c:pt idx="2839">
                  <c:v>43005.333333326445</c:v>
                </c:pt>
                <c:pt idx="2840">
                  <c:v>43005.37499999311</c:v>
                </c:pt>
                <c:pt idx="2841">
                  <c:v>43005.416666659774</c:v>
                </c:pt>
                <c:pt idx="2842">
                  <c:v>43005.458333326438</c:v>
                </c:pt>
                <c:pt idx="2843">
                  <c:v>43005.499999993102</c:v>
                </c:pt>
                <c:pt idx="2844">
                  <c:v>43005.541666659767</c:v>
                </c:pt>
                <c:pt idx="2845">
                  <c:v>43005.583333326431</c:v>
                </c:pt>
                <c:pt idx="2846">
                  <c:v>43005.624999993095</c:v>
                </c:pt>
                <c:pt idx="2847">
                  <c:v>43005.666666659759</c:v>
                </c:pt>
                <c:pt idx="2848">
                  <c:v>43005.708333326424</c:v>
                </c:pt>
                <c:pt idx="2849">
                  <c:v>43005.749999993088</c:v>
                </c:pt>
                <c:pt idx="2850">
                  <c:v>43005.791666659752</c:v>
                </c:pt>
                <c:pt idx="2851">
                  <c:v>43005.833333326416</c:v>
                </c:pt>
                <c:pt idx="2852">
                  <c:v>43005.874999993081</c:v>
                </c:pt>
                <c:pt idx="2853">
                  <c:v>43005.916666659745</c:v>
                </c:pt>
                <c:pt idx="2854">
                  <c:v>43005.958333326409</c:v>
                </c:pt>
                <c:pt idx="2855">
                  <c:v>43005.999999993073</c:v>
                </c:pt>
                <c:pt idx="2856">
                  <c:v>43006.041666659738</c:v>
                </c:pt>
                <c:pt idx="2857">
                  <c:v>43006.083333326402</c:v>
                </c:pt>
                <c:pt idx="2858">
                  <c:v>43006.124999993066</c:v>
                </c:pt>
                <c:pt idx="2859">
                  <c:v>43006.16666665973</c:v>
                </c:pt>
                <c:pt idx="2860">
                  <c:v>43006.208333326394</c:v>
                </c:pt>
                <c:pt idx="2861">
                  <c:v>43006.249999993059</c:v>
                </c:pt>
                <c:pt idx="2862">
                  <c:v>43006.291666659723</c:v>
                </c:pt>
                <c:pt idx="2863">
                  <c:v>43006.333333326387</c:v>
                </c:pt>
                <c:pt idx="2864">
                  <c:v>43006.374999993051</c:v>
                </c:pt>
                <c:pt idx="2865">
                  <c:v>43006.416666659716</c:v>
                </c:pt>
                <c:pt idx="2866">
                  <c:v>43006.45833332638</c:v>
                </c:pt>
                <c:pt idx="2867">
                  <c:v>43006.499999993044</c:v>
                </c:pt>
                <c:pt idx="2868">
                  <c:v>43006.541666659708</c:v>
                </c:pt>
                <c:pt idx="2869">
                  <c:v>43006.583333326373</c:v>
                </c:pt>
                <c:pt idx="2870">
                  <c:v>43006.624999993037</c:v>
                </c:pt>
                <c:pt idx="2871">
                  <c:v>43006.666666659701</c:v>
                </c:pt>
                <c:pt idx="2872">
                  <c:v>43006.708333326365</c:v>
                </c:pt>
                <c:pt idx="2873">
                  <c:v>43006.74999999303</c:v>
                </c:pt>
                <c:pt idx="2874">
                  <c:v>43006.791666659694</c:v>
                </c:pt>
                <c:pt idx="2875">
                  <c:v>43006.833333326358</c:v>
                </c:pt>
                <c:pt idx="2876">
                  <c:v>43006.874999993022</c:v>
                </c:pt>
                <c:pt idx="2877">
                  <c:v>43006.916666659687</c:v>
                </c:pt>
                <c:pt idx="2878">
                  <c:v>43006.958333326351</c:v>
                </c:pt>
                <c:pt idx="2879">
                  <c:v>43006.999999993015</c:v>
                </c:pt>
                <c:pt idx="2880">
                  <c:v>43007.041666659679</c:v>
                </c:pt>
                <c:pt idx="2881">
                  <c:v>43007.083333326344</c:v>
                </c:pt>
                <c:pt idx="2882">
                  <c:v>43007.124999993008</c:v>
                </c:pt>
                <c:pt idx="2883">
                  <c:v>43007.166666659672</c:v>
                </c:pt>
                <c:pt idx="2884">
                  <c:v>43007.208333326336</c:v>
                </c:pt>
                <c:pt idx="2885">
                  <c:v>43007.249999993001</c:v>
                </c:pt>
                <c:pt idx="2886">
                  <c:v>43007.291666659665</c:v>
                </c:pt>
                <c:pt idx="2887">
                  <c:v>43007.333333326329</c:v>
                </c:pt>
                <c:pt idx="2888">
                  <c:v>43007.374999992993</c:v>
                </c:pt>
                <c:pt idx="2889">
                  <c:v>43007.416666659657</c:v>
                </c:pt>
                <c:pt idx="2890">
                  <c:v>43007.458333326322</c:v>
                </c:pt>
                <c:pt idx="2891">
                  <c:v>43007.499999992986</c:v>
                </c:pt>
                <c:pt idx="2892">
                  <c:v>43007.54166665965</c:v>
                </c:pt>
                <c:pt idx="2893">
                  <c:v>43007.583333326314</c:v>
                </c:pt>
                <c:pt idx="2894">
                  <c:v>43007.624999992979</c:v>
                </c:pt>
                <c:pt idx="2895">
                  <c:v>43007.666666659643</c:v>
                </c:pt>
                <c:pt idx="2896">
                  <c:v>43007.708333326307</c:v>
                </c:pt>
                <c:pt idx="2897">
                  <c:v>43007.749999992971</c:v>
                </c:pt>
                <c:pt idx="2898">
                  <c:v>43007.791666659636</c:v>
                </c:pt>
                <c:pt idx="2899">
                  <c:v>43007.8333333263</c:v>
                </c:pt>
                <c:pt idx="2900">
                  <c:v>43007.874999992964</c:v>
                </c:pt>
                <c:pt idx="2901">
                  <c:v>43007.916666659628</c:v>
                </c:pt>
                <c:pt idx="2902">
                  <c:v>43007.958333326293</c:v>
                </c:pt>
                <c:pt idx="2903">
                  <c:v>43007.999999992957</c:v>
                </c:pt>
                <c:pt idx="2904">
                  <c:v>43008.041666659621</c:v>
                </c:pt>
                <c:pt idx="2905">
                  <c:v>43008.083333326285</c:v>
                </c:pt>
                <c:pt idx="2906">
                  <c:v>43008.12499999295</c:v>
                </c:pt>
                <c:pt idx="2907">
                  <c:v>43008.166666659614</c:v>
                </c:pt>
                <c:pt idx="2908">
                  <c:v>43008.208333326278</c:v>
                </c:pt>
                <c:pt idx="2909">
                  <c:v>43008.249999992942</c:v>
                </c:pt>
                <c:pt idx="2910">
                  <c:v>43008.291666659607</c:v>
                </c:pt>
                <c:pt idx="2911">
                  <c:v>43008.333333326271</c:v>
                </c:pt>
                <c:pt idx="2912">
                  <c:v>43008.374999992935</c:v>
                </c:pt>
                <c:pt idx="2913">
                  <c:v>43008.416666659599</c:v>
                </c:pt>
                <c:pt idx="2914">
                  <c:v>43008.458333326264</c:v>
                </c:pt>
                <c:pt idx="2915">
                  <c:v>43008.499999992928</c:v>
                </c:pt>
                <c:pt idx="2916">
                  <c:v>43008.541666659592</c:v>
                </c:pt>
                <c:pt idx="2917">
                  <c:v>43008.583333326256</c:v>
                </c:pt>
                <c:pt idx="2918">
                  <c:v>43008.62499999292</c:v>
                </c:pt>
                <c:pt idx="2919">
                  <c:v>43008.666666659585</c:v>
                </c:pt>
                <c:pt idx="2920">
                  <c:v>43008.708333326249</c:v>
                </c:pt>
                <c:pt idx="2921">
                  <c:v>43008.749999992913</c:v>
                </c:pt>
                <c:pt idx="2922">
                  <c:v>43008.791666659577</c:v>
                </c:pt>
                <c:pt idx="2923">
                  <c:v>43008.833333326242</c:v>
                </c:pt>
                <c:pt idx="2924">
                  <c:v>43008.874999992906</c:v>
                </c:pt>
                <c:pt idx="2925">
                  <c:v>43008.91666665957</c:v>
                </c:pt>
                <c:pt idx="2926">
                  <c:v>43008.958333326234</c:v>
                </c:pt>
                <c:pt idx="2927">
                  <c:v>43008.999999992899</c:v>
                </c:pt>
                <c:pt idx="2928">
                  <c:v>43009.041666659563</c:v>
                </c:pt>
                <c:pt idx="2929">
                  <c:v>43009.083333326227</c:v>
                </c:pt>
                <c:pt idx="2930">
                  <c:v>43009.124999992891</c:v>
                </c:pt>
                <c:pt idx="2931">
                  <c:v>43009.166666659556</c:v>
                </c:pt>
                <c:pt idx="2932">
                  <c:v>43009.20833332622</c:v>
                </c:pt>
                <c:pt idx="2933">
                  <c:v>43009.249999992884</c:v>
                </c:pt>
                <c:pt idx="2934">
                  <c:v>43009.291666659548</c:v>
                </c:pt>
                <c:pt idx="2935">
                  <c:v>43009.333333326213</c:v>
                </c:pt>
                <c:pt idx="2936">
                  <c:v>43009.374999992877</c:v>
                </c:pt>
                <c:pt idx="2937">
                  <c:v>43009.416666659541</c:v>
                </c:pt>
                <c:pt idx="2938">
                  <c:v>43009.458333326205</c:v>
                </c:pt>
                <c:pt idx="2939">
                  <c:v>43009.49999999287</c:v>
                </c:pt>
                <c:pt idx="2940">
                  <c:v>43009.541666659534</c:v>
                </c:pt>
                <c:pt idx="2941">
                  <c:v>43009.583333326198</c:v>
                </c:pt>
                <c:pt idx="2942">
                  <c:v>43009.624999992862</c:v>
                </c:pt>
                <c:pt idx="2943">
                  <c:v>43009.666666659527</c:v>
                </c:pt>
                <c:pt idx="2944">
                  <c:v>43009.708333326191</c:v>
                </c:pt>
                <c:pt idx="2945">
                  <c:v>43009.749999992855</c:v>
                </c:pt>
                <c:pt idx="2946">
                  <c:v>43009.791666659519</c:v>
                </c:pt>
                <c:pt idx="2947">
                  <c:v>43009.833333326183</c:v>
                </c:pt>
                <c:pt idx="2948">
                  <c:v>43009.874999992848</c:v>
                </c:pt>
                <c:pt idx="2949">
                  <c:v>43009.916666659512</c:v>
                </c:pt>
                <c:pt idx="2950">
                  <c:v>43009.958333326176</c:v>
                </c:pt>
                <c:pt idx="2951">
                  <c:v>43009.99999999284</c:v>
                </c:pt>
                <c:pt idx="2952">
                  <c:v>43010.041666659505</c:v>
                </c:pt>
                <c:pt idx="2953">
                  <c:v>43010.083333326169</c:v>
                </c:pt>
                <c:pt idx="2954">
                  <c:v>43010.124999992833</c:v>
                </c:pt>
                <c:pt idx="2955">
                  <c:v>43010.166666659497</c:v>
                </c:pt>
                <c:pt idx="2956">
                  <c:v>43010.208333326162</c:v>
                </c:pt>
                <c:pt idx="2957">
                  <c:v>43010.249999992826</c:v>
                </c:pt>
                <c:pt idx="2958">
                  <c:v>43010.29166665949</c:v>
                </c:pt>
                <c:pt idx="2959">
                  <c:v>43010.333333326154</c:v>
                </c:pt>
                <c:pt idx="2960">
                  <c:v>43010.374999992819</c:v>
                </c:pt>
                <c:pt idx="2961">
                  <c:v>43010.416666659483</c:v>
                </c:pt>
                <c:pt idx="2962">
                  <c:v>43010.458333326147</c:v>
                </c:pt>
                <c:pt idx="2963">
                  <c:v>43010.499999992811</c:v>
                </c:pt>
                <c:pt idx="2964">
                  <c:v>43010.541666659476</c:v>
                </c:pt>
                <c:pt idx="2965">
                  <c:v>43010.58333332614</c:v>
                </c:pt>
                <c:pt idx="2966">
                  <c:v>43010.624999992804</c:v>
                </c:pt>
                <c:pt idx="2967">
                  <c:v>43010.666666659468</c:v>
                </c:pt>
                <c:pt idx="2968">
                  <c:v>43010.708333326133</c:v>
                </c:pt>
                <c:pt idx="2969">
                  <c:v>43010.749999992797</c:v>
                </c:pt>
                <c:pt idx="2970">
                  <c:v>43010.791666659461</c:v>
                </c:pt>
                <c:pt idx="2971">
                  <c:v>43010.833333326125</c:v>
                </c:pt>
                <c:pt idx="2972">
                  <c:v>43010.87499999279</c:v>
                </c:pt>
                <c:pt idx="2973">
                  <c:v>43010.916666659454</c:v>
                </c:pt>
                <c:pt idx="2974">
                  <c:v>43010.958333326118</c:v>
                </c:pt>
                <c:pt idx="2975">
                  <c:v>43010.999999992782</c:v>
                </c:pt>
                <c:pt idx="2976">
                  <c:v>43011.041666659446</c:v>
                </c:pt>
                <c:pt idx="2977">
                  <c:v>43011.083333326111</c:v>
                </c:pt>
                <c:pt idx="2978">
                  <c:v>43011.124999992775</c:v>
                </c:pt>
                <c:pt idx="2979">
                  <c:v>43011.166666659439</c:v>
                </c:pt>
                <c:pt idx="2980">
                  <c:v>43011.208333326103</c:v>
                </c:pt>
                <c:pt idx="2981">
                  <c:v>43011.249999992768</c:v>
                </c:pt>
                <c:pt idx="2982">
                  <c:v>43011.291666659432</c:v>
                </c:pt>
                <c:pt idx="2983">
                  <c:v>43011.333333326096</c:v>
                </c:pt>
                <c:pt idx="2984">
                  <c:v>43011.37499999276</c:v>
                </c:pt>
                <c:pt idx="2985">
                  <c:v>43011.416666659425</c:v>
                </c:pt>
                <c:pt idx="2986">
                  <c:v>43011.458333326089</c:v>
                </c:pt>
                <c:pt idx="2987">
                  <c:v>43011.499999992753</c:v>
                </c:pt>
                <c:pt idx="2988">
                  <c:v>43011.541666659417</c:v>
                </c:pt>
                <c:pt idx="2989">
                  <c:v>43011.583333326082</c:v>
                </c:pt>
                <c:pt idx="2990">
                  <c:v>43011.624999992746</c:v>
                </c:pt>
                <c:pt idx="2991">
                  <c:v>43011.66666665941</c:v>
                </c:pt>
                <c:pt idx="2992">
                  <c:v>43011.708333326074</c:v>
                </c:pt>
                <c:pt idx="2993">
                  <c:v>43011.749999992739</c:v>
                </c:pt>
                <c:pt idx="2994">
                  <c:v>43011.791666659403</c:v>
                </c:pt>
                <c:pt idx="2995">
                  <c:v>43011.833333326067</c:v>
                </c:pt>
                <c:pt idx="2996">
                  <c:v>43011.874999992731</c:v>
                </c:pt>
                <c:pt idx="2997">
                  <c:v>43011.916666659396</c:v>
                </c:pt>
                <c:pt idx="2998">
                  <c:v>43011.95833332606</c:v>
                </c:pt>
                <c:pt idx="2999">
                  <c:v>43011.999999992724</c:v>
                </c:pt>
                <c:pt idx="3000">
                  <c:v>43012.041666659388</c:v>
                </c:pt>
                <c:pt idx="3001">
                  <c:v>43012.083333326053</c:v>
                </c:pt>
                <c:pt idx="3002">
                  <c:v>43012.124999992717</c:v>
                </c:pt>
                <c:pt idx="3003">
                  <c:v>43012.166666659381</c:v>
                </c:pt>
                <c:pt idx="3004">
                  <c:v>43012.208333326045</c:v>
                </c:pt>
                <c:pt idx="3005">
                  <c:v>43012.249999992709</c:v>
                </c:pt>
                <c:pt idx="3006">
                  <c:v>43012.291666659374</c:v>
                </c:pt>
                <c:pt idx="3007">
                  <c:v>43012.333333326038</c:v>
                </c:pt>
                <c:pt idx="3008">
                  <c:v>43012.374999992702</c:v>
                </c:pt>
                <c:pt idx="3009">
                  <c:v>43012.416666659366</c:v>
                </c:pt>
                <c:pt idx="3010">
                  <c:v>43012.458333326031</c:v>
                </c:pt>
                <c:pt idx="3011">
                  <c:v>43012.499999992695</c:v>
                </c:pt>
                <c:pt idx="3012">
                  <c:v>43012.541666659359</c:v>
                </c:pt>
                <c:pt idx="3013">
                  <c:v>43012.583333326023</c:v>
                </c:pt>
                <c:pt idx="3014">
                  <c:v>43012.624999992688</c:v>
                </c:pt>
                <c:pt idx="3015">
                  <c:v>43012.666666659352</c:v>
                </c:pt>
                <c:pt idx="3016">
                  <c:v>43012.708333326016</c:v>
                </c:pt>
                <c:pt idx="3017">
                  <c:v>43012.74999999268</c:v>
                </c:pt>
                <c:pt idx="3018">
                  <c:v>43012.791666659345</c:v>
                </c:pt>
                <c:pt idx="3019">
                  <c:v>43012.833333326009</c:v>
                </c:pt>
                <c:pt idx="3020">
                  <c:v>43012.874999992673</c:v>
                </c:pt>
                <c:pt idx="3021">
                  <c:v>43012.916666659337</c:v>
                </c:pt>
                <c:pt idx="3022">
                  <c:v>43012.958333326002</c:v>
                </c:pt>
                <c:pt idx="3023">
                  <c:v>43012.999999992666</c:v>
                </c:pt>
                <c:pt idx="3024">
                  <c:v>43013.04166665933</c:v>
                </c:pt>
                <c:pt idx="3025">
                  <c:v>43013.083333325994</c:v>
                </c:pt>
                <c:pt idx="3026">
                  <c:v>43013.124999992659</c:v>
                </c:pt>
                <c:pt idx="3027">
                  <c:v>43013.166666659323</c:v>
                </c:pt>
                <c:pt idx="3028">
                  <c:v>43013.208333325987</c:v>
                </c:pt>
                <c:pt idx="3029">
                  <c:v>43013.249999992651</c:v>
                </c:pt>
                <c:pt idx="3030">
                  <c:v>43013.291666659316</c:v>
                </c:pt>
                <c:pt idx="3031">
                  <c:v>43013.33333332598</c:v>
                </c:pt>
                <c:pt idx="3032">
                  <c:v>43013.374999992644</c:v>
                </c:pt>
                <c:pt idx="3033">
                  <c:v>43013.416666659308</c:v>
                </c:pt>
                <c:pt idx="3034">
                  <c:v>43013.458333325972</c:v>
                </c:pt>
                <c:pt idx="3035">
                  <c:v>43013.499999992637</c:v>
                </c:pt>
                <c:pt idx="3036">
                  <c:v>43013.541666659301</c:v>
                </c:pt>
                <c:pt idx="3037">
                  <c:v>43013.583333325965</c:v>
                </c:pt>
                <c:pt idx="3038">
                  <c:v>43013.624999992629</c:v>
                </c:pt>
                <c:pt idx="3039">
                  <c:v>43013.666666659294</c:v>
                </c:pt>
                <c:pt idx="3040">
                  <c:v>43013.708333325958</c:v>
                </c:pt>
                <c:pt idx="3041">
                  <c:v>43013.749999992622</c:v>
                </c:pt>
                <c:pt idx="3042">
                  <c:v>43013.791666659286</c:v>
                </c:pt>
                <c:pt idx="3043">
                  <c:v>43013.833333325951</c:v>
                </c:pt>
                <c:pt idx="3044">
                  <c:v>43013.874999992615</c:v>
                </c:pt>
                <c:pt idx="3045">
                  <c:v>43013.916666659279</c:v>
                </c:pt>
                <c:pt idx="3046">
                  <c:v>43013.958333325943</c:v>
                </c:pt>
                <c:pt idx="3047">
                  <c:v>43013.999999992608</c:v>
                </c:pt>
                <c:pt idx="3048">
                  <c:v>43014.041666659272</c:v>
                </c:pt>
                <c:pt idx="3049">
                  <c:v>43014.083333325936</c:v>
                </c:pt>
                <c:pt idx="3050">
                  <c:v>43014.1249999926</c:v>
                </c:pt>
                <c:pt idx="3051">
                  <c:v>43014.166666659265</c:v>
                </c:pt>
                <c:pt idx="3052">
                  <c:v>43014.208333325929</c:v>
                </c:pt>
                <c:pt idx="3053">
                  <c:v>43014.249999992593</c:v>
                </c:pt>
                <c:pt idx="3054">
                  <c:v>43014.291666659257</c:v>
                </c:pt>
                <c:pt idx="3055">
                  <c:v>43014.333333325922</c:v>
                </c:pt>
                <c:pt idx="3056">
                  <c:v>43014.374999992586</c:v>
                </c:pt>
                <c:pt idx="3057">
                  <c:v>43014.41666665925</c:v>
                </c:pt>
                <c:pt idx="3058">
                  <c:v>43014.458333325914</c:v>
                </c:pt>
                <c:pt idx="3059">
                  <c:v>43014.499999992579</c:v>
                </c:pt>
                <c:pt idx="3060">
                  <c:v>43014.541666659243</c:v>
                </c:pt>
                <c:pt idx="3061">
                  <c:v>43014.583333325907</c:v>
                </c:pt>
                <c:pt idx="3062">
                  <c:v>43014.624999992571</c:v>
                </c:pt>
                <c:pt idx="3063">
                  <c:v>43014.666666659235</c:v>
                </c:pt>
                <c:pt idx="3064">
                  <c:v>43014.7083333259</c:v>
                </c:pt>
                <c:pt idx="3065">
                  <c:v>43014.749999992564</c:v>
                </c:pt>
                <c:pt idx="3066">
                  <c:v>43014.791666659228</c:v>
                </c:pt>
                <c:pt idx="3067">
                  <c:v>43014.833333325892</c:v>
                </c:pt>
                <c:pt idx="3068">
                  <c:v>43014.874999992557</c:v>
                </c:pt>
                <c:pt idx="3069">
                  <c:v>43014.916666659221</c:v>
                </c:pt>
                <c:pt idx="3070">
                  <c:v>43014.958333325885</c:v>
                </c:pt>
                <c:pt idx="3071">
                  <c:v>43014.999999992549</c:v>
                </c:pt>
                <c:pt idx="3072">
                  <c:v>43015.041666659214</c:v>
                </c:pt>
                <c:pt idx="3073">
                  <c:v>43015.083333325878</c:v>
                </c:pt>
                <c:pt idx="3074">
                  <c:v>43015.124999992542</c:v>
                </c:pt>
                <c:pt idx="3075">
                  <c:v>43015.166666659206</c:v>
                </c:pt>
                <c:pt idx="3076">
                  <c:v>43015.208333325871</c:v>
                </c:pt>
                <c:pt idx="3077">
                  <c:v>43015.249999992535</c:v>
                </c:pt>
                <c:pt idx="3078">
                  <c:v>43015.291666659199</c:v>
                </c:pt>
                <c:pt idx="3079">
                  <c:v>43015.333333325863</c:v>
                </c:pt>
                <c:pt idx="3080">
                  <c:v>43015.374999992528</c:v>
                </c:pt>
                <c:pt idx="3081">
                  <c:v>43015.416666659192</c:v>
                </c:pt>
                <c:pt idx="3082">
                  <c:v>43015.458333325856</c:v>
                </c:pt>
                <c:pt idx="3083">
                  <c:v>43015.49999999252</c:v>
                </c:pt>
                <c:pt idx="3084">
                  <c:v>43015.541666659185</c:v>
                </c:pt>
                <c:pt idx="3085">
                  <c:v>43015.583333325849</c:v>
                </c:pt>
                <c:pt idx="3086">
                  <c:v>43015.624999992513</c:v>
                </c:pt>
                <c:pt idx="3087">
                  <c:v>43015.666666659177</c:v>
                </c:pt>
                <c:pt idx="3088">
                  <c:v>43015.708333325842</c:v>
                </c:pt>
                <c:pt idx="3089">
                  <c:v>43015.749999992506</c:v>
                </c:pt>
                <c:pt idx="3090">
                  <c:v>43015.79166665917</c:v>
                </c:pt>
                <c:pt idx="3091">
                  <c:v>43015.833333325834</c:v>
                </c:pt>
                <c:pt idx="3092">
                  <c:v>43015.874999992498</c:v>
                </c:pt>
                <c:pt idx="3093">
                  <c:v>43015.916666659163</c:v>
                </c:pt>
                <c:pt idx="3094">
                  <c:v>43015.958333325827</c:v>
                </c:pt>
                <c:pt idx="3095">
                  <c:v>43015.999999992491</c:v>
                </c:pt>
                <c:pt idx="3096">
                  <c:v>43016.041666659155</c:v>
                </c:pt>
                <c:pt idx="3097">
                  <c:v>43016.08333332582</c:v>
                </c:pt>
                <c:pt idx="3098">
                  <c:v>43016.124999992484</c:v>
                </c:pt>
                <c:pt idx="3099">
                  <c:v>43016.166666659148</c:v>
                </c:pt>
                <c:pt idx="3100">
                  <c:v>43016.208333325812</c:v>
                </c:pt>
                <c:pt idx="3101">
                  <c:v>43016.249999992477</c:v>
                </c:pt>
                <c:pt idx="3102">
                  <c:v>43016.291666659141</c:v>
                </c:pt>
                <c:pt idx="3103">
                  <c:v>43016.333333325805</c:v>
                </c:pt>
                <c:pt idx="3104">
                  <c:v>43016.374999992469</c:v>
                </c:pt>
                <c:pt idx="3105">
                  <c:v>43016.416666659134</c:v>
                </c:pt>
                <c:pt idx="3106">
                  <c:v>43016.458333325798</c:v>
                </c:pt>
                <c:pt idx="3107">
                  <c:v>43016.499999992462</c:v>
                </c:pt>
                <c:pt idx="3108">
                  <c:v>43016.541666659126</c:v>
                </c:pt>
                <c:pt idx="3109">
                  <c:v>43016.583333325791</c:v>
                </c:pt>
                <c:pt idx="3110">
                  <c:v>43016.624999992455</c:v>
                </c:pt>
                <c:pt idx="3111">
                  <c:v>43016.666666659119</c:v>
                </c:pt>
                <c:pt idx="3112">
                  <c:v>43016.708333325783</c:v>
                </c:pt>
                <c:pt idx="3113">
                  <c:v>43016.749999992448</c:v>
                </c:pt>
                <c:pt idx="3114">
                  <c:v>43016.791666659112</c:v>
                </c:pt>
                <c:pt idx="3115">
                  <c:v>43016.833333325776</c:v>
                </c:pt>
                <c:pt idx="3116">
                  <c:v>43016.87499999244</c:v>
                </c:pt>
                <c:pt idx="3117">
                  <c:v>43016.916666659105</c:v>
                </c:pt>
                <c:pt idx="3118">
                  <c:v>43016.958333325769</c:v>
                </c:pt>
                <c:pt idx="3119">
                  <c:v>43016.999999992433</c:v>
                </c:pt>
                <c:pt idx="3120">
                  <c:v>43017.041666659097</c:v>
                </c:pt>
                <c:pt idx="3121">
                  <c:v>43017.083333325761</c:v>
                </c:pt>
                <c:pt idx="3122">
                  <c:v>43017.124999992426</c:v>
                </c:pt>
                <c:pt idx="3123">
                  <c:v>43017.16666665909</c:v>
                </c:pt>
                <c:pt idx="3124">
                  <c:v>43017.208333325754</c:v>
                </c:pt>
                <c:pt idx="3125">
                  <c:v>43017.249999992418</c:v>
                </c:pt>
                <c:pt idx="3126">
                  <c:v>43017.291666659083</c:v>
                </c:pt>
                <c:pt idx="3127">
                  <c:v>43017.333333325747</c:v>
                </c:pt>
                <c:pt idx="3128">
                  <c:v>43017.374999992411</c:v>
                </c:pt>
                <c:pt idx="3129">
                  <c:v>43017.416666659075</c:v>
                </c:pt>
                <c:pt idx="3130">
                  <c:v>43017.45833332574</c:v>
                </c:pt>
                <c:pt idx="3131">
                  <c:v>43017.499999992404</c:v>
                </c:pt>
                <c:pt idx="3132">
                  <c:v>43017.541666659068</c:v>
                </c:pt>
                <c:pt idx="3133">
                  <c:v>43017.583333325732</c:v>
                </c:pt>
                <c:pt idx="3134">
                  <c:v>43017.624999992397</c:v>
                </c:pt>
                <c:pt idx="3135">
                  <c:v>43017.666666659061</c:v>
                </c:pt>
                <c:pt idx="3136">
                  <c:v>43017.708333325725</c:v>
                </c:pt>
                <c:pt idx="3137">
                  <c:v>43017.749999992389</c:v>
                </c:pt>
                <c:pt idx="3138">
                  <c:v>43017.791666659054</c:v>
                </c:pt>
                <c:pt idx="3139">
                  <c:v>43017.833333325718</c:v>
                </c:pt>
                <c:pt idx="3140">
                  <c:v>43017.874999992382</c:v>
                </c:pt>
                <c:pt idx="3141">
                  <c:v>43017.916666659046</c:v>
                </c:pt>
                <c:pt idx="3142">
                  <c:v>43017.958333325711</c:v>
                </c:pt>
                <c:pt idx="3143">
                  <c:v>43017.999999992375</c:v>
                </c:pt>
                <c:pt idx="3144">
                  <c:v>43018.041666659039</c:v>
                </c:pt>
                <c:pt idx="3145">
                  <c:v>43018.083333325703</c:v>
                </c:pt>
                <c:pt idx="3146">
                  <c:v>43018.124999992368</c:v>
                </c:pt>
                <c:pt idx="3147">
                  <c:v>43018.166666659032</c:v>
                </c:pt>
                <c:pt idx="3148">
                  <c:v>43018.208333325696</c:v>
                </c:pt>
                <c:pt idx="3149">
                  <c:v>43018.24999999236</c:v>
                </c:pt>
                <c:pt idx="3150">
                  <c:v>43018.291666659024</c:v>
                </c:pt>
                <c:pt idx="3151">
                  <c:v>43018.333333325689</c:v>
                </c:pt>
                <c:pt idx="3152">
                  <c:v>43018.374999992353</c:v>
                </c:pt>
                <c:pt idx="3153">
                  <c:v>43018.416666659017</c:v>
                </c:pt>
                <c:pt idx="3154">
                  <c:v>43018.458333325681</c:v>
                </c:pt>
                <c:pt idx="3155">
                  <c:v>43018.499999992346</c:v>
                </c:pt>
                <c:pt idx="3156">
                  <c:v>43018.54166665901</c:v>
                </c:pt>
                <c:pt idx="3157">
                  <c:v>43018.583333325674</c:v>
                </c:pt>
                <c:pt idx="3158">
                  <c:v>43018.624999992338</c:v>
                </c:pt>
                <c:pt idx="3159">
                  <c:v>43018.666666659003</c:v>
                </c:pt>
                <c:pt idx="3160">
                  <c:v>43018.708333325667</c:v>
                </c:pt>
                <c:pt idx="3161">
                  <c:v>43018.749999992331</c:v>
                </c:pt>
                <c:pt idx="3162">
                  <c:v>43018.791666658995</c:v>
                </c:pt>
                <c:pt idx="3163">
                  <c:v>43018.83333332566</c:v>
                </c:pt>
                <c:pt idx="3164">
                  <c:v>43018.874999992324</c:v>
                </c:pt>
                <c:pt idx="3165">
                  <c:v>43018.916666658988</c:v>
                </c:pt>
                <c:pt idx="3166">
                  <c:v>43018.958333325652</c:v>
                </c:pt>
                <c:pt idx="3167">
                  <c:v>43018.999999992317</c:v>
                </c:pt>
                <c:pt idx="3168">
                  <c:v>43019.041666658981</c:v>
                </c:pt>
                <c:pt idx="3169">
                  <c:v>43019.083333325645</c:v>
                </c:pt>
                <c:pt idx="3170">
                  <c:v>43019.124999992309</c:v>
                </c:pt>
                <c:pt idx="3171">
                  <c:v>43019.166666658974</c:v>
                </c:pt>
                <c:pt idx="3172">
                  <c:v>43019.208333325638</c:v>
                </c:pt>
                <c:pt idx="3173">
                  <c:v>43019.249999992302</c:v>
                </c:pt>
                <c:pt idx="3174">
                  <c:v>43019.291666658966</c:v>
                </c:pt>
                <c:pt idx="3175">
                  <c:v>43019.333333325631</c:v>
                </c:pt>
                <c:pt idx="3176">
                  <c:v>43019.374999992295</c:v>
                </c:pt>
                <c:pt idx="3177">
                  <c:v>43019.416666658959</c:v>
                </c:pt>
                <c:pt idx="3178">
                  <c:v>43019.458333325623</c:v>
                </c:pt>
                <c:pt idx="3179">
                  <c:v>43019.499999992287</c:v>
                </c:pt>
                <c:pt idx="3180">
                  <c:v>43019.541666658952</c:v>
                </c:pt>
                <c:pt idx="3181">
                  <c:v>43019.583333325616</c:v>
                </c:pt>
                <c:pt idx="3182">
                  <c:v>43019.62499999228</c:v>
                </c:pt>
                <c:pt idx="3183">
                  <c:v>43019.666666658944</c:v>
                </c:pt>
                <c:pt idx="3184">
                  <c:v>43019.708333325609</c:v>
                </c:pt>
                <c:pt idx="3185">
                  <c:v>43019.749999992273</c:v>
                </c:pt>
                <c:pt idx="3186">
                  <c:v>43019.791666658937</c:v>
                </c:pt>
                <c:pt idx="3187">
                  <c:v>43019.833333325601</c:v>
                </c:pt>
                <c:pt idx="3188">
                  <c:v>43019.874999992266</c:v>
                </c:pt>
                <c:pt idx="3189">
                  <c:v>43019.91666665893</c:v>
                </c:pt>
                <c:pt idx="3190">
                  <c:v>43019.958333325594</c:v>
                </c:pt>
                <c:pt idx="3191">
                  <c:v>43019.999999992258</c:v>
                </c:pt>
                <c:pt idx="3192">
                  <c:v>43020.041666658923</c:v>
                </c:pt>
                <c:pt idx="3193">
                  <c:v>43020.083333325587</c:v>
                </c:pt>
                <c:pt idx="3194">
                  <c:v>43020.124999992251</c:v>
                </c:pt>
                <c:pt idx="3195">
                  <c:v>43020.166666658915</c:v>
                </c:pt>
                <c:pt idx="3196">
                  <c:v>43020.20833332558</c:v>
                </c:pt>
                <c:pt idx="3197">
                  <c:v>43020.249999992244</c:v>
                </c:pt>
                <c:pt idx="3198">
                  <c:v>43020.291666658908</c:v>
                </c:pt>
                <c:pt idx="3199">
                  <c:v>43020.333333325572</c:v>
                </c:pt>
                <c:pt idx="3200">
                  <c:v>43020.374999992237</c:v>
                </c:pt>
                <c:pt idx="3201">
                  <c:v>43020.416666658901</c:v>
                </c:pt>
                <c:pt idx="3202">
                  <c:v>43020.458333325565</c:v>
                </c:pt>
                <c:pt idx="3203">
                  <c:v>43020.499999992229</c:v>
                </c:pt>
                <c:pt idx="3204">
                  <c:v>43020.541666658894</c:v>
                </c:pt>
                <c:pt idx="3205">
                  <c:v>43020.583333325558</c:v>
                </c:pt>
                <c:pt idx="3206">
                  <c:v>43020.624999992222</c:v>
                </c:pt>
                <c:pt idx="3207">
                  <c:v>43020.666666658886</c:v>
                </c:pt>
                <c:pt idx="3208">
                  <c:v>43020.70833332555</c:v>
                </c:pt>
                <c:pt idx="3209">
                  <c:v>43020.749999992215</c:v>
                </c:pt>
                <c:pt idx="3210">
                  <c:v>43020.791666658879</c:v>
                </c:pt>
                <c:pt idx="3211">
                  <c:v>43020.833333325543</c:v>
                </c:pt>
                <c:pt idx="3212">
                  <c:v>43020.874999992207</c:v>
                </c:pt>
                <c:pt idx="3213">
                  <c:v>43020.916666658872</c:v>
                </c:pt>
                <c:pt idx="3214">
                  <c:v>43020.958333325536</c:v>
                </c:pt>
                <c:pt idx="3215">
                  <c:v>43020.9999999922</c:v>
                </c:pt>
                <c:pt idx="3216">
                  <c:v>43021.041666658864</c:v>
                </c:pt>
                <c:pt idx="3217">
                  <c:v>43021.083333325529</c:v>
                </c:pt>
                <c:pt idx="3218">
                  <c:v>43021.124999992193</c:v>
                </c:pt>
                <c:pt idx="3219">
                  <c:v>43021.166666658857</c:v>
                </c:pt>
                <c:pt idx="3220">
                  <c:v>43021.208333325521</c:v>
                </c:pt>
                <c:pt idx="3221">
                  <c:v>43021.249999992186</c:v>
                </c:pt>
                <c:pt idx="3222">
                  <c:v>43021.29166665885</c:v>
                </c:pt>
                <c:pt idx="3223">
                  <c:v>43021.333333325514</c:v>
                </c:pt>
                <c:pt idx="3224">
                  <c:v>43021.374999992178</c:v>
                </c:pt>
                <c:pt idx="3225">
                  <c:v>43021.416666658843</c:v>
                </c:pt>
                <c:pt idx="3226">
                  <c:v>43021.458333325507</c:v>
                </c:pt>
                <c:pt idx="3227">
                  <c:v>43021.499999992171</c:v>
                </c:pt>
                <c:pt idx="3228">
                  <c:v>43021.541666658835</c:v>
                </c:pt>
                <c:pt idx="3229">
                  <c:v>43021.5833333255</c:v>
                </c:pt>
                <c:pt idx="3230">
                  <c:v>43021.624999992164</c:v>
                </c:pt>
                <c:pt idx="3231">
                  <c:v>43021.666666658828</c:v>
                </c:pt>
                <c:pt idx="3232">
                  <c:v>43021.708333325492</c:v>
                </c:pt>
                <c:pt idx="3233">
                  <c:v>43021.749999992157</c:v>
                </c:pt>
                <c:pt idx="3234">
                  <c:v>43021.791666658821</c:v>
                </c:pt>
                <c:pt idx="3235">
                  <c:v>43021.833333325485</c:v>
                </c:pt>
                <c:pt idx="3236">
                  <c:v>43021.874999992149</c:v>
                </c:pt>
                <c:pt idx="3237">
                  <c:v>43021.916666658813</c:v>
                </c:pt>
                <c:pt idx="3238">
                  <c:v>43021.958333325478</c:v>
                </c:pt>
                <c:pt idx="3239">
                  <c:v>43021.999999992142</c:v>
                </c:pt>
                <c:pt idx="3240">
                  <c:v>43022.041666658806</c:v>
                </c:pt>
                <c:pt idx="3241">
                  <c:v>43022.08333332547</c:v>
                </c:pt>
                <c:pt idx="3242">
                  <c:v>43022.124999992135</c:v>
                </c:pt>
                <c:pt idx="3243">
                  <c:v>43022.166666658799</c:v>
                </c:pt>
                <c:pt idx="3244">
                  <c:v>43022.208333325463</c:v>
                </c:pt>
                <c:pt idx="3245">
                  <c:v>43022.249999992127</c:v>
                </c:pt>
                <c:pt idx="3246">
                  <c:v>43022.291666658792</c:v>
                </c:pt>
                <c:pt idx="3247">
                  <c:v>43022.333333325456</c:v>
                </c:pt>
                <c:pt idx="3248">
                  <c:v>43022.37499999212</c:v>
                </c:pt>
                <c:pt idx="3249">
                  <c:v>43022.416666658784</c:v>
                </c:pt>
                <c:pt idx="3250">
                  <c:v>43022.458333325449</c:v>
                </c:pt>
                <c:pt idx="3251">
                  <c:v>43022.499999992113</c:v>
                </c:pt>
                <c:pt idx="3252">
                  <c:v>43022.541666658777</c:v>
                </c:pt>
                <c:pt idx="3253">
                  <c:v>43022.583333325441</c:v>
                </c:pt>
                <c:pt idx="3254">
                  <c:v>43022.624999992106</c:v>
                </c:pt>
                <c:pt idx="3255">
                  <c:v>43022.66666665877</c:v>
                </c:pt>
                <c:pt idx="3256">
                  <c:v>43022.708333325434</c:v>
                </c:pt>
                <c:pt idx="3257">
                  <c:v>43022.749999992098</c:v>
                </c:pt>
                <c:pt idx="3258">
                  <c:v>43022.791666658763</c:v>
                </c:pt>
                <c:pt idx="3259">
                  <c:v>43022.833333325427</c:v>
                </c:pt>
                <c:pt idx="3260">
                  <c:v>43022.874999992091</c:v>
                </c:pt>
                <c:pt idx="3261">
                  <c:v>43022.916666658755</c:v>
                </c:pt>
                <c:pt idx="3262">
                  <c:v>43022.95833332542</c:v>
                </c:pt>
                <c:pt idx="3263">
                  <c:v>43022.999999992084</c:v>
                </c:pt>
                <c:pt idx="3264">
                  <c:v>43023.041666658748</c:v>
                </c:pt>
                <c:pt idx="3265">
                  <c:v>43023.083333325412</c:v>
                </c:pt>
                <c:pt idx="3266">
                  <c:v>43023.124999992076</c:v>
                </c:pt>
                <c:pt idx="3267">
                  <c:v>43023.166666658741</c:v>
                </c:pt>
                <c:pt idx="3268">
                  <c:v>43023.208333325405</c:v>
                </c:pt>
                <c:pt idx="3269">
                  <c:v>43023.249999992069</c:v>
                </c:pt>
                <c:pt idx="3270">
                  <c:v>43023.291666658733</c:v>
                </c:pt>
                <c:pt idx="3271">
                  <c:v>43023.333333325398</c:v>
                </c:pt>
                <c:pt idx="3272">
                  <c:v>43023.374999992062</c:v>
                </c:pt>
                <c:pt idx="3273">
                  <c:v>43023.416666658726</c:v>
                </c:pt>
                <c:pt idx="3274">
                  <c:v>43023.45833332539</c:v>
                </c:pt>
                <c:pt idx="3275">
                  <c:v>43023.499999992055</c:v>
                </c:pt>
                <c:pt idx="3276">
                  <c:v>43023.541666658719</c:v>
                </c:pt>
                <c:pt idx="3277">
                  <c:v>43023.583333325383</c:v>
                </c:pt>
                <c:pt idx="3278">
                  <c:v>43023.624999992047</c:v>
                </c:pt>
                <c:pt idx="3279">
                  <c:v>43023.666666658712</c:v>
                </c:pt>
                <c:pt idx="3280">
                  <c:v>43023.708333325376</c:v>
                </c:pt>
                <c:pt idx="3281">
                  <c:v>43023.74999999204</c:v>
                </c:pt>
                <c:pt idx="3282">
                  <c:v>43023.791666658704</c:v>
                </c:pt>
                <c:pt idx="3283">
                  <c:v>43023.833333325369</c:v>
                </c:pt>
                <c:pt idx="3284">
                  <c:v>43023.874999992033</c:v>
                </c:pt>
                <c:pt idx="3285">
                  <c:v>43023.916666658697</c:v>
                </c:pt>
                <c:pt idx="3286">
                  <c:v>43023.958333325361</c:v>
                </c:pt>
                <c:pt idx="3287">
                  <c:v>43023.999999992026</c:v>
                </c:pt>
                <c:pt idx="3288">
                  <c:v>43024.04166665869</c:v>
                </c:pt>
                <c:pt idx="3289">
                  <c:v>43024.083333325354</c:v>
                </c:pt>
                <c:pt idx="3290">
                  <c:v>43024.124999992018</c:v>
                </c:pt>
                <c:pt idx="3291">
                  <c:v>43024.166666658683</c:v>
                </c:pt>
                <c:pt idx="3292">
                  <c:v>43024.208333325347</c:v>
                </c:pt>
                <c:pt idx="3293">
                  <c:v>43024.249999992011</c:v>
                </c:pt>
                <c:pt idx="3294">
                  <c:v>43024.291666658675</c:v>
                </c:pt>
                <c:pt idx="3295">
                  <c:v>43024.333333325339</c:v>
                </c:pt>
                <c:pt idx="3296">
                  <c:v>43024.374999992004</c:v>
                </c:pt>
                <c:pt idx="3297">
                  <c:v>43024.416666658668</c:v>
                </c:pt>
                <c:pt idx="3298">
                  <c:v>43024.458333325332</c:v>
                </c:pt>
                <c:pt idx="3299">
                  <c:v>43024.499999991996</c:v>
                </c:pt>
                <c:pt idx="3300">
                  <c:v>43024.541666658661</c:v>
                </c:pt>
                <c:pt idx="3301">
                  <c:v>43024.583333325325</c:v>
                </c:pt>
                <c:pt idx="3302">
                  <c:v>43024.624999991989</c:v>
                </c:pt>
                <c:pt idx="3303">
                  <c:v>43024.666666658653</c:v>
                </c:pt>
                <c:pt idx="3304">
                  <c:v>43024.708333325318</c:v>
                </c:pt>
                <c:pt idx="3305">
                  <c:v>43024.749999991982</c:v>
                </c:pt>
                <c:pt idx="3306">
                  <c:v>43024.791666658646</c:v>
                </c:pt>
                <c:pt idx="3307">
                  <c:v>43024.83333332531</c:v>
                </c:pt>
                <c:pt idx="3308">
                  <c:v>43024.874999991975</c:v>
                </c:pt>
                <c:pt idx="3309">
                  <c:v>43024.916666658639</c:v>
                </c:pt>
                <c:pt idx="3310">
                  <c:v>43024.958333325303</c:v>
                </c:pt>
                <c:pt idx="3311">
                  <c:v>43024.999999991967</c:v>
                </c:pt>
                <c:pt idx="3312">
                  <c:v>43025.041666658632</c:v>
                </c:pt>
                <c:pt idx="3313">
                  <c:v>43025.083333325296</c:v>
                </c:pt>
                <c:pt idx="3314">
                  <c:v>43025.12499999196</c:v>
                </c:pt>
                <c:pt idx="3315">
                  <c:v>43025.166666658624</c:v>
                </c:pt>
                <c:pt idx="3316">
                  <c:v>43025.208333325289</c:v>
                </c:pt>
                <c:pt idx="3317">
                  <c:v>43025.249999991953</c:v>
                </c:pt>
                <c:pt idx="3318">
                  <c:v>43025.291666658617</c:v>
                </c:pt>
                <c:pt idx="3319">
                  <c:v>43025.333333325281</c:v>
                </c:pt>
                <c:pt idx="3320">
                  <c:v>43025.374999991946</c:v>
                </c:pt>
                <c:pt idx="3321">
                  <c:v>43025.41666665861</c:v>
                </c:pt>
                <c:pt idx="3322">
                  <c:v>43025.458333325274</c:v>
                </c:pt>
                <c:pt idx="3323">
                  <c:v>43025.499999991938</c:v>
                </c:pt>
                <c:pt idx="3324">
                  <c:v>43025.541666658602</c:v>
                </c:pt>
                <c:pt idx="3325">
                  <c:v>43025.583333325267</c:v>
                </c:pt>
                <c:pt idx="3326">
                  <c:v>43025.624999991931</c:v>
                </c:pt>
                <c:pt idx="3327">
                  <c:v>43025.666666658595</c:v>
                </c:pt>
                <c:pt idx="3328">
                  <c:v>43025.708333325259</c:v>
                </c:pt>
                <c:pt idx="3329">
                  <c:v>43025.749999991924</c:v>
                </c:pt>
                <c:pt idx="3330">
                  <c:v>43025.791666658588</c:v>
                </c:pt>
                <c:pt idx="3331">
                  <c:v>43025.833333325252</c:v>
                </c:pt>
                <c:pt idx="3332">
                  <c:v>43025.874999991916</c:v>
                </c:pt>
                <c:pt idx="3333">
                  <c:v>43025.916666658581</c:v>
                </c:pt>
                <c:pt idx="3334">
                  <c:v>43025.958333325245</c:v>
                </c:pt>
                <c:pt idx="3335">
                  <c:v>43025.999999991909</c:v>
                </c:pt>
                <c:pt idx="3336">
                  <c:v>43026.041666658573</c:v>
                </c:pt>
                <c:pt idx="3337">
                  <c:v>43026.083333325238</c:v>
                </c:pt>
                <c:pt idx="3338">
                  <c:v>43026.124999991902</c:v>
                </c:pt>
                <c:pt idx="3339">
                  <c:v>43026.166666658566</c:v>
                </c:pt>
                <c:pt idx="3340">
                  <c:v>43026.20833332523</c:v>
                </c:pt>
                <c:pt idx="3341">
                  <c:v>43026.249999991895</c:v>
                </c:pt>
                <c:pt idx="3342">
                  <c:v>43026.291666658559</c:v>
                </c:pt>
                <c:pt idx="3343">
                  <c:v>43026.333333325223</c:v>
                </c:pt>
                <c:pt idx="3344">
                  <c:v>43026.374999991887</c:v>
                </c:pt>
                <c:pt idx="3345">
                  <c:v>43026.416666658552</c:v>
                </c:pt>
                <c:pt idx="3346">
                  <c:v>43026.458333325216</c:v>
                </c:pt>
                <c:pt idx="3347">
                  <c:v>43026.49999999188</c:v>
                </c:pt>
                <c:pt idx="3348">
                  <c:v>43026.541666658544</c:v>
                </c:pt>
                <c:pt idx="3349">
                  <c:v>43026.583333325209</c:v>
                </c:pt>
                <c:pt idx="3350">
                  <c:v>43026.624999991873</c:v>
                </c:pt>
                <c:pt idx="3351">
                  <c:v>43026.666666658537</c:v>
                </c:pt>
                <c:pt idx="3352">
                  <c:v>43026.708333325201</c:v>
                </c:pt>
                <c:pt idx="3353">
                  <c:v>43026.749999991865</c:v>
                </c:pt>
                <c:pt idx="3354">
                  <c:v>43026.79166665853</c:v>
                </c:pt>
                <c:pt idx="3355">
                  <c:v>43026.833333325194</c:v>
                </c:pt>
                <c:pt idx="3356">
                  <c:v>43026.874999991858</c:v>
                </c:pt>
                <c:pt idx="3357">
                  <c:v>43026.916666658522</c:v>
                </c:pt>
                <c:pt idx="3358">
                  <c:v>43026.958333325187</c:v>
                </c:pt>
                <c:pt idx="3359">
                  <c:v>43026.999999991851</c:v>
                </c:pt>
                <c:pt idx="3360">
                  <c:v>43027.041666658515</c:v>
                </c:pt>
                <c:pt idx="3361">
                  <c:v>43027.083333325179</c:v>
                </c:pt>
                <c:pt idx="3362">
                  <c:v>43027.124999991844</c:v>
                </c:pt>
                <c:pt idx="3363">
                  <c:v>43027.166666658508</c:v>
                </c:pt>
                <c:pt idx="3364">
                  <c:v>43027.208333325172</c:v>
                </c:pt>
                <c:pt idx="3365">
                  <c:v>43027.249999991836</c:v>
                </c:pt>
                <c:pt idx="3366">
                  <c:v>43027.291666658501</c:v>
                </c:pt>
                <c:pt idx="3367">
                  <c:v>43027.333333325165</c:v>
                </c:pt>
                <c:pt idx="3368">
                  <c:v>43027.374999991829</c:v>
                </c:pt>
                <c:pt idx="3369">
                  <c:v>43027.416666658493</c:v>
                </c:pt>
                <c:pt idx="3370">
                  <c:v>43027.458333325158</c:v>
                </c:pt>
                <c:pt idx="3371">
                  <c:v>43027.499999991822</c:v>
                </c:pt>
                <c:pt idx="3372">
                  <c:v>43027.541666658486</c:v>
                </c:pt>
                <c:pt idx="3373">
                  <c:v>43027.58333332515</c:v>
                </c:pt>
                <c:pt idx="3374">
                  <c:v>43027.624999991815</c:v>
                </c:pt>
                <c:pt idx="3375">
                  <c:v>43027.666666658479</c:v>
                </c:pt>
                <c:pt idx="3376">
                  <c:v>43027.708333325143</c:v>
                </c:pt>
                <c:pt idx="3377">
                  <c:v>43027.749999991807</c:v>
                </c:pt>
                <c:pt idx="3378">
                  <c:v>43027.791666658472</c:v>
                </c:pt>
                <c:pt idx="3379">
                  <c:v>43027.833333325136</c:v>
                </c:pt>
                <c:pt idx="3380">
                  <c:v>43027.8749999918</c:v>
                </c:pt>
                <c:pt idx="3381">
                  <c:v>43027.916666658464</c:v>
                </c:pt>
                <c:pt idx="3382">
                  <c:v>43027.958333325128</c:v>
                </c:pt>
                <c:pt idx="3383">
                  <c:v>43027.999999991793</c:v>
                </c:pt>
                <c:pt idx="3384">
                  <c:v>43028.041666658457</c:v>
                </c:pt>
                <c:pt idx="3385">
                  <c:v>43028.083333325121</c:v>
                </c:pt>
                <c:pt idx="3386">
                  <c:v>43028.124999991785</c:v>
                </c:pt>
                <c:pt idx="3387">
                  <c:v>43028.16666665845</c:v>
                </c:pt>
                <c:pt idx="3388">
                  <c:v>43028.208333325114</c:v>
                </c:pt>
                <c:pt idx="3389">
                  <c:v>43028.249999991778</c:v>
                </c:pt>
                <c:pt idx="3390">
                  <c:v>43028.291666658442</c:v>
                </c:pt>
                <c:pt idx="3391">
                  <c:v>43028.333333325107</c:v>
                </c:pt>
                <c:pt idx="3392">
                  <c:v>43028.374999991771</c:v>
                </c:pt>
                <c:pt idx="3393">
                  <c:v>43028.416666658435</c:v>
                </c:pt>
                <c:pt idx="3394">
                  <c:v>43028.458333325099</c:v>
                </c:pt>
                <c:pt idx="3395">
                  <c:v>43028.499999991764</c:v>
                </c:pt>
                <c:pt idx="3396">
                  <c:v>43028.541666658428</c:v>
                </c:pt>
                <c:pt idx="3397">
                  <c:v>43028.583333325092</c:v>
                </c:pt>
                <c:pt idx="3398">
                  <c:v>43028.624999991756</c:v>
                </c:pt>
                <c:pt idx="3399">
                  <c:v>43028.666666658421</c:v>
                </c:pt>
                <c:pt idx="3400">
                  <c:v>43028.708333325085</c:v>
                </c:pt>
                <c:pt idx="3401">
                  <c:v>43028.749999991749</c:v>
                </c:pt>
                <c:pt idx="3402">
                  <c:v>43028.791666658413</c:v>
                </c:pt>
                <c:pt idx="3403">
                  <c:v>43028.833333325078</c:v>
                </c:pt>
                <c:pt idx="3404">
                  <c:v>43028.874999991742</c:v>
                </c:pt>
                <c:pt idx="3405">
                  <c:v>43028.916666658406</c:v>
                </c:pt>
                <c:pt idx="3406">
                  <c:v>43028.95833332507</c:v>
                </c:pt>
                <c:pt idx="3407">
                  <c:v>43028.999999991735</c:v>
                </c:pt>
                <c:pt idx="3408">
                  <c:v>43029.041666658399</c:v>
                </c:pt>
                <c:pt idx="3409">
                  <c:v>43029.083333325063</c:v>
                </c:pt>
                <c:pt idx="3410">
                  <c:v>43029.124999991727</c:v>
                </c:pt>
                <c:pt idx="3411">
                  <c:v>43029.166666658391</c:v>
                </c:pt>
                <c:pt idx="3412">
                  <c:v>43029.208333325056</c:v>
                </c:pt>
                <c:pt idx="3413">
                  <c:v>43029.24999999172</c:v>
                </c:pt>
                <c:pt idx="3414">
                  <c:v>43029.291666658384</c:v>
                </c:pt>
                <c:pt idx="3415">
                  <c:v>43029.333333325048</c:v>
                </c:pt>
                <c:pt idx="3416">
                  <c:v>43029.374999991713</c:v>
                </c:pt>
                <c:pt idx="3417">
                  <c:v>43029.416666658377</c:v>
                </c:pt>
                <c:pt idx="3418">
                  <c:v>43029.458333325041</c:v>
                </c:pt>
                <c:pt idx="3419">
                  <c:v>43029.499999991705</c:v>
                </c:pt>
                <c:pt idx="3420">
                  <c:v>43029.54166665837</c:v>
                </c:pt>
                <c:pt idx="3421">
                  <c:v>43029.583333325034</c:v>
                </c:pt>
                <c:pt idx="3422">
                  <c:v>43029.624999991698</c:v>
                </c:pt>
                <c:pt idx="3423">
                  <c:v>43029.666666658362</c:v>
                </c:pt>
                <c:pt idx="3424">
                  <c:v>43029.708333325027</c:v>
                </c:pt>
                <c:pt idx="3425">
                  <c:v>43029.749999991691</c:v>
                </c:pt>
                <c:pt idx="3426">
                  <c:v>43029.791666658355</c:v>
                </c:pt>
                <c:pt idx="3427">
                  <c:v>43029.833333325019</c:v>
                </c:pt>
                <c:pt idx="3428">
                  <c:v>43029.874999991684</c:v>
                </c:pt>
                <c:pt idx="3429">
                  <c:v>43029.916666658348</c:v>
                </c:pt>
                <c:pt idx="3430">
                  <c:v>43029.958333325012</c:v>
                </c:pt>
                <c:pt idx="3431">
                  <c:v>43029.999999991676</c:v>
                </c:pt>
                <c:pt idx="3432">
                  <c:v>43030.041666658341</c:v>
                </c:pt>
                <c:pt idx="3433">
                  <c:v>43030.083333325005</c:v>
                </c:pt>
                <c:pt idx="3434">
                  <c:v>43030.124999991669</c:v>
                </c:pt>
                <c:pt idx="3435">
                  <c:v>43030.166666658333</c:v>
                </c:pt>
                <c:pt idx="3436">
                  <c:v>43030.208333324998</c:v>
                </c:pt>
                <c:pt idx="3437">
                  <c:v>43030.249999991662</c:v>
                </c:pt>
                <c:pt idx="3438">
                  <c:v>43030.291666658326</c:v>
                </c:pt>
                <c:pt idx="3439">
                  <c:v>43030.33333332499</c:v>
                </c:pt>
                <c:pt idx="3440">
                  <c:v>43030.374999991654</c:v>
                </c:pt>
                <c:pt idx="3441">
                  <c:v>43030.416666658319</c:v>
                </c:pt>
                <c:pt idx="3442">
                  <c:v>43030.458333324983</c:v>
                </c:pt>
                <c:pt idx="3443">
                  <c:v>43030.499999991647</c:v>
                </c:pt>
                <c:pt idx="3444">
                  <c:v>43030.541666658311</c:v>
                </c:pt>
                <c:pt idx="3445">
                  <c:v>43030.583333324976</c:v>
                </c:pt>
                <c:pt idx="3446">
                  <c:v>43030.62499999164</c:v>
                </c:pt>
                <c:pt idx="3447">
                  <c:v>43030.666666658304</c:v>
                </c:pt>
                <c:pt idx="3448">
                  <c:v>43030.708333324968</c:v>
                </c:pt>
                <c:pt idx="3449">
                  <c:v>43030.749999991633</c:v>
                </c:pt>
                <c:pt idx="3450">
                  <c:v>43030.791666658297</c:v>
                </c:pt>
                <c:pt idx="3451">
                  <c:v>43030.833333324961</c:v>
                </c:pt>
                <c:pt idx="3452">
                  <c:v>43030.874999991625</c:v>
                </c:pt>
                <c:pt idx="3453">
                  <c:v>43030.91666665829</c:v>
                </c:pt>
                <c:pt idx="3454">
                  <c:v>43030.958333324954</c:v>
                </c:pt>
                <c:pt idx="3455">
                  <c:v>43030.999999991618</c:v>
                </c:pt>
                <c:pt idx="3456">
                  <c:v>43031.041666658282</c:v>
                </c:pt>
                <c:pt idx="3457">
                  <c:v>43031.083333324947</c:v>
                </c:pt>
                <c:pt idx="3458">
                  <c:v>43031.124999991611</c:v>
                </c:pt>
                <c:pt idx="3459">
                  <c:v>43031.166666658275</c:v>
                </c:pt>
                <c:pt idx="3460">
                  <c:v>43031.208333324939</c:v>
                </c:pt>
                <c:pt idx="3461">
                  <c:v>43031.249999991604</c:v>
                </c:pt>
                <c:pt idx="3462">
                  <c:v>43031.291666658268</c:v>
                </c:pt>
                <c:pt idx="3463">
                  <c:v>43031.333333324932</c:v>
                </c:pt>
                <c:pt idx="3464">
                  <c:v>43031.374999991596</c:v>
                </c:pt>
                <c:pt idx="3465">
                  <c:v>43031.416666658261</c:v>
                </c:pt>
                <c:pt idx="3466">
                  <c:v>43031.458333324925</c:v>
                </c:pt>
                <c:pt idx="3467">
                  <c:v>43031.499999991589</c:v>
                </c:pt>
                <c:pt idx="3468">
                  <c:v>43031.541666658253</c:v>
                </c:pt>
                <c:pt idx="3469">
                  <c:v>43031.583333324917</c:v>
                </c:pt>
                <c:pt idx="3470">
                  <c:v>43031.624999991582</c:v>
                </c:pt>
                <c:pt idx="3471">
                  <c:v>43031.666666658246</c:v>
                </c:pt>
                <c:pt idx="3472">
                  <c:v>43031.70833332491</c:v>
                </c:pt>
                <c:pt idx="3473">
                  <c:v>43031.749999991574</c:v>
                </c:pt>
                <c:pt idx="3474">
                  <c:v>43031.791666658239</c:v>
                </c:pt>
                <c:pt idx="3475">
                  <c:v>43031.833333324903</c:v>
                </c:pt>
                <c:pt idx="3476">
                  <c:v>43031.874999991567</c:v>
                </c:pt>
                <c:pt idx="3477">
                  <c:v>43031.916666658231</c:v>
                </c:pt>
                <c:pt idx="3478">
                  <c:v>43031.958333324896</c:v>
                </c:pt>
                <c:pt idx="3479">
                  <c:v>43031.99999999156</c:v>
                </c:pt>
                <c:pt idx="3480">
                  <c:v>43032.041666658224</c:v>
                </c:pt>
                <c:pt idx="3481">
                  <c:v>43032.083333324888</c:v>
                </c:pt>
                <c:pt idx="3482">
                  <c:v>43032.124999991553</c:v>
                </c:pt>
                <c:pt idx="3483">
                  <c:v>43032.166666658217</c:v>
                </c:pt>
                <c:pt idx="3484">
                  <c:v>43032.208333324881</c:v>
                </c:pt>
                <c:pt idx="3485">
                  <c:v>43032.249999991545</c:v>
                </c:pt>
                <c:pt idx="3486">
                  <c:v>43032.29166665821</c:v>
                </c:pt>
                <c:pt idx="3487">
                  <c:v>43032.333333324874</c:v>
                </c:pt>
                <c:pt idx="3488">
                  <c:v>43032.374999991538</c:v>
                </c:pt>
                <c:pt idx="3489">
                  <c:v>43032.416666658202</c:v>
                </c:pt>
                <c:pt idx="3490">
                  <c:v>43032.458333324867</c:v>
                </c:pt>
                <c:pt idx="3491">
                  <c:v>43032.499999991531</c:v>
                </c:pt>
                <c:pt idx="3492">
                  <c:v>43032.541666658195</c:v>
                </c:pt>
                <c:pt idx="3493">
                  <c:v>43032.583333324859</c:v>
                </c:pt>
                <c:pt idx="3494">
                  <c:v>43032.624999991524</c:v>
                </c:pt>
                <c:pt idx="3495">
                  <c:v>43032.666666658188</c:v>
                </c:pt>
                <c:pt idx="3496">
                  <c:v>43032.708333324852</c:v>
                </c:pt>
                <c:pt idx="3497">
                  <c:v>43032.749999991516</c:v>
                </c:pt>
                <c:pt idx="3498">
                  <c:v>43032.79166665818</c:v>
                </c:pt>
                <c:pt idx="3499">
                  <c:v>43032.833333324845</c:v>
                </c:pt>
                <c:pt idx="3500">
                  <c:v>43032.874999991509</c:v>
                </c:pt>
                <c:pt idx="3501">
                  <c:v>43032.916666658173</c:v>
                </c:pt>
                <c:pt idx="3502">
                  <c:v>43032.958333324837</c:v>
                </c:pt>
                <c:pt idx="3503">
                  <c:v>43032.999999991502</c:v>
                </c:pt>
                <c:pt idx="3504">
                  <c:v>43033.041666658166</c:v>
                </c:pt>
                <c:pt idx="3505">
                  <c:v>43033.08333332483</c:v>
                </c:pt>
                <c:pt idx="3506">
                  <c:v>43033.124999991494</c:v>
                </c:pt>
                <c:pt idx="3507">
                  <c:v>43033.166666658159</c:v>
                </c:pt>
                <c:pt idx="3508">
                  <c:v>43033.208333324823</c:v>
                </c:pt>
                <c:pt idx="3509">
                  <c:v>43033.249999991487</c:v>
                </c:pt>
                <c:pt idx="3510">
                  <c:v>43033.291666658151</c:v>
                </c:pt>
                <c:pt idx="3511">
                  <c:v>43033.333333324816</c:v>
                </c:pt>
                <c:pt idx="3512">
                  <c:v>43033.37499999148</c:v>
                </c:pt>
                <c:pt idx="3513">
                  <c:v>43033.416666658144</c:v>
                </c:pt>
                <c:pt idx="3514">
                  <c:v>43033.458333324808</c:v>
                </c:pt>
                <c:pt idx="3515">
                  <c:v>43033.499999991473</c:v>
                </c:pt>
                <c:pt idx="3516">
                  <c:v>43033.541666658137</c:v>
                </c:pt>
                <c:pt idx="3517">
                  <c:v>43033.583333324801</c:v>
                </c:pt>
                <c:pt idx="3518">
                  <c:v>43033.624999991465</c:v>
                </c:pt>
                <c:pt idx="3519">
                  <c:v>43033.66666665813</c:v>
                </c:pt>
                <c:pt idx="3520">
                  <c:v>43033.708333324794</c:v>
                </c:pt>
                <c:pt idx="3521">
                  <c:v>43033.749999991458</c:v>
                </c:pt>
                <c:pt idx="3522">
                  <c:v>43033.791666658122</c:v>
                </c:pt>
                <c:pt idx="3523">
                  <c:v>43033.833333324787</c:v>
                </c:pt>
                <c:pt idx="3524">
                  <c:v>43033.874999991451</c:v>
                </c:pt>
                <c:pt idx="3525">
                  <c:v>43033.916666658115</c:v>
                </c:pt>
                <c:pt idx="3526">
                  <c:v>43033.958333324779</c:v>
                </c:pt>
                <c:pt idx="3527">
                  <c:v>43033.999999991443</c:v>
                </c:pt>
                <c:pt idx="3528">
                  <c:v>43034.041666658108</c:v>
                </c:pt>
                <c:pt idx="3529">
                  <c:v>43034.083333324772</c:v>
                </c:pt>
                <c:pt idx="3530">
                  <c:v>43034.124999991436</c:v>
                </c:pt>
                <c:pt idx="3531">
                  <c:v>43034.1666666581</c:v>
                </c:pt>
                <c:pt idx="3532">
                  <c:v>43034.208333324765</c:v>
                </c:pt>
                <c:pt idx="3533">
                  <c:v>43034.249999991429</c:v>
                </c:pt>
                <c:pt idx="3534">
                  <c:v>43034.291666658093</c:v>
                </c:pt>
                <c:pt idx="3535">
                  <c:v>43034.333333324757</c:v>
                </c:pt>
                <c:pt idx="3536">
                  <c:v>43034.374999991422</c:v>
                </c:pt>
                <c:pt idx="3537">
                  <c:v>43034.416666658086</c:v>
                </c:pt>
                <c:pt idx="3538">
                  <c:v>43034.45833332475</c:v>
                </c:pt>
                <c:pt idx="3539">
                  <c:v>43034.499999991414</c:v>
                </c:pt>
                <c:pt idx="3540">
                  <c:v>43034.541666658079</c:v>
                </c:pt>
                <c:pt idx="3541">
                  <c:v>43034.583333324743</c:v>
                </c:pt>
                <c:pt idx="3542">
                  <c:v>43034.624999991407</c:v>
                </c:pt>
                <c:pt idx="3543">
                  <c:v>43034.666666658071</c:v>
                </c:pt>
                <c:pt idx="3544">
                  <c:v>43034.708333324736</c:v>
                </c:pt>
                <c:pt idx="3545">
                  <c:v>43034.7499999914</c:v>
                </c:pt>
                <c:pt idx="3546">
                  <c:v>43034.791666658064</c:v>
                </c:pt>
                <c:pt idx="3547">
                  <c:v>43034.833333324728</c:v>
                </c:pt>
                <c:pt idx="3548">
                  <c:v>43034.874999991393</c:v>
                </c:pt>
                <c:pt idx="3549">
                  <c:v>43034.916666658057</c:v>
                </c:pt>
                <c:pt idx="3550">
                  <c:v>43034.958333324721</c:v>
                </c:pt>
                <c:pt idx="3551">
                  <c:v>43034.999999991385</c:v>
                </c:pt>
                <c:pt idx="3552">
                  <c:v>43035.04166665805</c:v>
                </c:pt>
                <c:pt idx="3553">
                  <c:v>43035.083333324714</c:v>
                </c:pt>
                <c:pt idx="3554">
                  <c:v>43035.124999991378</c:v>
                </c:pt>
                <c:pt idx="3555">
                  <c:v>43035.166666658042</c:v>
                </c:pt>
                <c:pt idx="3556">
                  <c:v>43035.208333324706</c:v>
                </c:pt>
                <c:pt idx="3557">
                  <c:v>43035.249999991371</c:v>
                </c:pt>
                <c:pt idx="3558">
                  <c:v>43035.291666658035</c:v>
                </c:pt>
                <c:pt idx="3559">
                  <c:v>43035.333333324699</c:v>
                </c:pt>
                <c:pt idx="3560">
                  <c:v>43035.374999991363</c:v>
                </c:pt>
                <c:pt idx="3561">
                  <c:v>43035.416666658028</c:v>
                </c:pt>
                <c:pt idx="3562">
                  <c:v>43035.458333324692</c:v>
                </c:pt>
                <c:pt idx="3563">
                  <c:v>43035.499999991356</c:v>
                </c:pt>
                <c:pt idx="3564">
                  <c:v>43035.54166665802</c:v>
                </c:pt>
                <c:pt idx="3565">
                  <c:v>43035.583333324685</c:v>
                </c:pt>
                <c:pt idx="3566">
                  <c:v>43035.624999991349</c:v>
                </c:pt>
                <c:pt idx="3567">
                  <c:v>43035.666666658013</c:v>
                </c:pt>
                <c:pt idx="3568">
                  <c:v>43035.708333324677</c:v>
                </c:pt>
                <c:pt idx="3569">
                  <c:v>43035.749999991342</c:v>
                </c:pt>
                <c:pt idx="3570">
                  <c:v>43035.791666658006</c:v>
                </c:pt>
                <c:pt idx="3571">
                  <c:v>43035.83333332467</c:v>
                </c:pt>
                <c:pt idx="3572">
                  <c:v>43035.874999991334</c:v>
                </c:pt>
                <c:pt idx="3573">
                  <c:v>43035.916666657999</c:v>
                </c:pt>
                <c:pt idx="3574">
                  <c:v>43035.958333324663</c:v>
                </c:pt>
                <c:pt idx="3575">
                  <c:v>43035.999999991327</c:v>
                </c:pt>
                <c:pt idx="3576">
                  <c:v>43036.041666657991</c:v>
                </c:pt>
                <c:pt idx="3577">
                  <c:v>43036.083333324656</c:v>
                </c:pt>
                <c:pt idx="3578">
                  <c:v>43036.12499999132</c:v>
                </c:pt>
                <c:pt idx="3579">
                  <c:v>43036.166666657984</c:v>
                </c:pt>
                <c:pt idx="3580">
                  <c:v>43036.208333324648</c:v>
                </c:pt>
                <c:pt idx="3581">
                  <c:v>43036.249999991313</c:v>
                </c:pt>
                <c:pt idx="3582">
                  <c:v>43036.291666657977</c:v>
                </c:pt>
                <c:pt idx="3583">
                  <c:v>43036.333333324641</c:v>
                </c:pt>
                <c:pt idx="3584">
                  <c:v>43036.374999991305</c:v>
                </c:pt>
                <c:pt idx="3585">
                  <c:v>43036.416666657969</c:v>
                </c:pt>
                <c:pt idx="3586">
                  <c:v>43036.458333324634</c:v>
                </c:pt>
                <c:pt idx="3587">
                  <c:v>43036.499999991298</c:v>
                </c:pt>
                <c:pt idx="3588">
                  <c:v>43036.541666657962</c:v>
                </c:pt>
                <c:pt idx="3589">
                  <c:v>43036.583333324626</c:v>
                </c:pt>
                <c:pt idx="3590">
                  <c:v>43036.624999991291</c:v>
                </c:pt>
                <c:pt idx="3591">
                  <c:v>43036.666666657955</c:v>
                </c:pt>
                <c:pt idx="3592">
                  <c:v>43036.708333324619</c:v>
                </c:pt>
                <c:pt idx="3593">
                  <c:v>43036.749999991283</c:v>
                </c:pt>
                <c:pt idx="3594">
                  <c:v>43036.791666657948</c:v>
                </c:pt>
                <c:pt idx="3595">
                  <c:v>43036.833333324612</c:v>
                </c:pt>
                <c:pt idx="3596">
                  <c:v>43036.874999991276</c:v>
                </c:pt>
                <c:pt idx="3597">
                  <c:v>43036.91666665794</c:v>
                </c:pt>
                <c:pt idx="3598">
                  <c:v>43036.958333324605</c:v>
                </c:pt>
                <c:pt idx="3599">
                  <c:v>43036.999999991269</c:v>
                </c:pt>
                <c:pt idx="3600">
                  <c:v>43037.041666657933</c:v>
                </c:pt>
                <c:pt idx="3601">
                  <c:v>43037.083333324597</c:v>
                </c:pt>
                <c:pt idx="3602">
                  <c:v>43037.124999991262</c:v>
                </c:pt>
                <c:pt idx="3603">
                  <c:v>43037.166666657926</c:v>
                </c:pt>
                <c:pt idx="3604">
                  <c:v>43037.20833332459</c:v>
                </c:pt>
                <c:pt idx="3605">
                  <c:v>43037.249999991254</c:v>
                </c:pt>
                <c:pt idx="3606">
                  <c:v>43037.291666657919</c:v>
                </c:pt>
                <c:pt idx="3607">
                  <c:v>43037.333333324583</c:v>
                </c:pt>
                <c:pt idx="3608">
                  <c:v>43037.374999991247</c:v>
                </c:pt>
                <c:pt idx="3609">
                  <c:v>43037.416666657911</c:v>
                </c:pt>
                <c:pt idx="3610">
                  <c:v>43037.458333324576</c:v>
                </c:pt>
                <c:pt idx="3611">
                  <c:v>43037.49999999124</c:v>
                </c:pt>
                <c:pt idx="3612">
                  <c:v>43037.541666657904</c:v>
                </c:pt>
                <c:pt idx="3613">
                  <c:v>43037.583333324568</c:v>
                </c:pt>
                <c:pt idx="3614">
                  <c:v>43037.624999991232</c:v>
                </c:pt>
                <c:pt idx="3615">
                  <c:v>43037.666666657897</c:v>
                </c:pt>
                <c:pt idx="3616">
                  <c:v>43037.708333324561</c:v>
                </c:pt>
                <c:pt idx="3617">
                  <c:v>43037.749999991225</c:v>
                </c:pt>
                <c:pt idx="3618">
                  <c:v>43037.791666657889</c:v>
                </c:pt>
                <c:pt idx="3619">
                  <c:v>43037.833333324554</c:v>
                </c:pt>
                <c:pt idx="3620">
                  <c:v>43037.874999991218</c:v>
                </c:pt>
                <c:pt idx="3621">
                  <c:v>43037.916666657882</c:v>
                </c:pt>
                <c:pt idx="3622">
                  <c:v>43037.958333324546</c:v>
                </c:pt>
                <c:pt idx="3623">
                  <c:v>43037.999999991211</c:v>
                </c:pt>
                <c:pt idx="3624">
                  <c:v>43038.041666657875</c:v>
                </c:pt>
                <c:pt idx="3625">
                  <c:v>43038.083333324539</c:v>
                </c:pt>
                <c:pt idx="3626">
                  <c:v>43038.124999991203</c:v>
                </c:pt>
                <c:pt idx="3627">
                  <c:v>43038.166666657868</c:v>
                </c:pt>
                <c:pt idx="3628">
                  <c:v>43038.208333324532</c:v>
                </c:pt>
                <c:pt idx="3629">
                  <c:v>43038.249999991196</c:v>
                </c:pt>
                <c:pt idx="3630">
                  <c:v>43038.29166665786</c:v>
                </c:pt>
                <c:pt idx="3631">
                  <c:v>43038.333333324525</c:v>
                </c:pt>
                <c:pt idx="3632">
                  <c:v>43038.374999991189</c:v>
                </c:pt>
                <c:pt idx="3633">
                  <c:v>43038.416666657853</c:v>
                </c:pt>
                <c:pt idx="3634">
                  <c:v>43038.458333324517</c:v>
                </c:pt>
                <c:pt idx="3635">
                  <c:v>43038.499999991182</c:v>
                </c:pt>
                <c:pt idx="3636">
                  <c:v>43038.541666657846</c:v>
                </c:pt>
                <c:pt idx="3637">
                  <c:v>43038.58333332451</c:v>
                </c:pt>
                <c:pt idx="3638">
                  <c:v>43038.624999991174</c:v>
                </c:pt>
                <c:pt idx="3639">
                  <c:v>43038.666666657839</c:v>
                </c:pt>
                <c:pt idx="3640">
                  <c:v>43038.708333324503</c:v>
                </c:pt>
                <c:pt idx="3641">
                  <c:v>43038.749999991167</c:v>
                </c:pt>
                <c:pt idx="3642">
                  <c:v>43038.791666657831</c:v>
                </c:pt>
                <c:pt idx="3643">
                  <c:v>43038.833333324495</c:v>
                </c:pt>
                <c:pt idx="3644">
                  <c:v>43038.87499999116</c:v>
                </c:pt>
                <c:pt idx="3645">
                  <c:v>43038.916666657824</c:v>
                </c:pt>
                <c:pt idx="3646">
                  <c:v>43038.958333324488</c:v>
                </c:pt>
                <c:pt idx="3647">
                  <c:v>43038.999999991152</c:v>
                </c:pt>
                <c:pt idx="3648">
                  <c:v>43039.041666657817</c:v>
                </c:pt>
                <c:pt idx="3649">
                  <c:v>43039.083333324481</c:v>
                </c:pt>
                <c:pt idx="3650">
                  <c:v>43039.124999991145</c:v>
                </c:pt>
                <c:pt idx="3651">
                  <c:v>43039.166666657809</c:v>
                </c:pt>
                <c:pt idx="3652">
                  <c:v>43039.208333324474</c:v>
                </c:pt>
                <c:pt idx="3653">
                  <c:v>43039.249999991138</c:v>
                </c:pt>
                <c:pt idx="3654">
                  <c:v>43039.291666657802</c:v>
                </c:pt>
                <c:pt idx="3655">
                  <c:v>43039.333333324466</c:v>
                </c:pt>
                <c:pt idx="3656">
                  <c:v>43039.374999991131</c:v>
                </c:pt>
                <c:pt idx="3657">
                  <c:v>43039.416666657795</c:v>
                </c:pt>
                <c:pt idx="3658">
                  <c:v>43039.458333324459</c:v>
                </c:pt>
                <c:pt idx="3659">
                  <c:v>43039.499999991123</c:v>
                </c:pt>
                <c:pt idx="3660">
                  <c:v>43039.541666657788</c:v>
                </c:pt>
                <c:pt idx="3661">
                  <c:v>43039.583333324452</c:v>
                </c:pt>
                <c:pt idx="3662">
                  <c:v>43039.624999991116</c:v>
                </c:pt>
                <c:pt idx="3663">
                  <c:v>43039.66666665778</c:v>
                </c:pt>
                <c:pt idx="3664">
                  <c:v>43039.708333324445</c:v>
                </c:pt>
                <c:pt idx="3665">
                  <c:v>43039.749999991109</c:v>
                </c:pt>
                <c:pt idx="3666">
                  <c:v>43039.791666657773</c:v>
                </c:pt>
                <c:pt idx="3667">
                  <c:v>43039.833333324437</c:v>
                </c:pt>
                <c:pt idx="3668">
                  <c:v>43039.874999991102</c:v>
                </c:pt>
                <c:pt idx="3669">
                  <c:v>43039.916666657766</c:v>
                </c:pt>
                <c:pt idx="3670">
                  <c:v>43039.95833332443</c:v>
                </c:pt>
                <c:pt idx="3671">
                  <c:v>43039.999999991094</c:v>
                </c:pt>
                <c:pt idx="3672">
                  <c:v>43040.041666657758</c:v>
                </c:pt>
                <c:pt idx="3673">
                  <c:v>43040.083333324423</c:v>
                </c:pt>
                <c:pt idx="3674">
                  <c:v>43040.124999991087</c:v>
                </c:pt>
                <c:pt idx="3675">
                  <c:v>43040.166666657751</c:v>
                </c:pt>
                <c:pt idx="3676">
                  <c:v>43040.208333324415</c:v>
                </c:pt>
                <c:pt idx="3677">
                  <c:v>43040.24999999108</c:v>
                </c:pt>
                <c:pt idx="3678">
                  <c:v>43040.291666657744</c:v>
                </c:pt>
                <c:pt idx="3679">
                  <c:v>43040.333333324408</c:v>
                </c:pt>
                <c:pt idx="3680">
                  <c:v>43040.374999991072</c:v>
                </c:pt>
                <c:pt idx="3681">
                  <c:v>43040.416666657737</c:v>
                </c:pt>
                <c:pt idx="3682">
                  <c:v>43040.458333324401</c:v>
                </c:pt>
                <c:pt idx="3683">
                  <c:v>43040.499999991065</c:v>
                </c:pt>
                <c:pt idx="3684">
                  <c:v>43040.541666657729</c:v>
                </c:pt>
                <c:pt idx="3685">
                  <c:v>43040.583333324394</c:v>
                </c:pt>
                <c:pt idx="3686">
                  <c:v>43040.624999991058</c:v>
                </c:pt>
                <c:pt idx="3687">
                  <c:v>43040.666666657722</c:v>
                </c:pt>
                <c:pt idx="3688">
                  <c:v>43040.708333324386</c:v>
                </c:pt>
                <c:pt idx="3689">
                  <c:v>43040.749999991051</c:v>
                </c:pt>
                <c:pt idx="3690">
                  <c:v>43040.791666657715</c:v>
                </c:pt>
                <c:pt idx="3691">
                  <c:v>43040.833333324379</c:v>
                </c:pt>
                <c:pt idx="3692">
                  <c:v>43040.874999991043</c:v>
                </c:pt>
                <c:pt idx="3693">
                  <c:v>43040.916666657708</c:v>
                </c:pt>
                <c:pt idx="3694">
                  <c:v>43040.958333324372</c:v>
                </c:pt>
                <c:pt idx="3695">
                  <c:v>43040.999999991036</c:v>
                </c:pt>
                <c:pt idx="3696">
                  <c:v>43041.0416666577</c:v>
                </c:pt>
                <c:pt idx="3697">
                  <c:v>43041.083333324365</c:v>
                </c:pt>
                <c:pt idx="3698">
                  <c:v>43041.124999991029</c:v>
                </c:pt>
                <c:pt idx="3699">
                  <c:v>43041.166666657693</c:v>
                </c:pt>
                <c:pt idx="3700">
                  <c:v>43041.208333324357</c:v>
                </c:pt>
                <c:pt idx="3701">
                  <c:v>43041.249999991021</c:v>
                </c:pt>
                <c:pt idx="3702">
                  <c:v>43041.291666657686</c:v>
                </c:pt>
                <c:pt idx="3703">
                  <c:v>43041.33333332435</c:v>
                </c:pt>
                <c:pt idx="3704">
                  <c:v>43041.374999991014</c:v>
                </c:pt>
                <c:pt idx="3705">
                  <c:v>43041.416666657678</c:v>
                </c:pt>
                <c:pt idx="3706">
                  <c:v>43041.458333324343</c:v>
                </c:pt>
                <c:pt idx="3707">
                  <c:v>43041.499999991007</c:v>
                </c:pt>
                <c:pt idx="3708">
                  <c:v>43041.541666657671</c:v>
                </c:pt>
                <c:pt idx="3709">
                  <c:v>43041.583333324335</c:v>
                </c:pt>
                <c:pt idx="3710">
                  <c:v>43041.624999991</c:v>
                </c:pt>
                <c:pt idx="3711">
                  <c:v>43041.666666657664</c:v>
                </c:pt>
                <c:pt idx="3712">
                  <c:v>43041.708333324328</c:v>
                </c:pt>
                <c:pt idx="3713">
                  <c:v>43041.749999990992</c:v>
                </c:pt>
                <c:pt idx="3714">
                  <c:v>43041.791666657657</c:v>
                </c:pt>
                <c:pt idx="3715">
                  <c:v>43041.833333324321</c:v>
                </c:pt>
                <c:pt idx="3716">
                  <c:v>43041.874999990985</c:v>
                </c:pt>
                <c:pt idx="3717">
                  <c:v>43041.916666657649</c:v>
                </c:pt>
                <c:pt idx="3718">
                  <c:v>43041.958333324314</c:v>
                </c:pt>
                <c:pt idx="3719">
                  <c:v>43041.999999990978</c:v>
                </c:pt>
                <c:pt idx="3720">
                  <c:v>43042.041666657642</c:v>
                </c:pt>
                <c:pt idx="3721">
                  <c:v>43042.083333324306</c:v>
                </c:pt>
                <c:pt idx="3722">
                  <c:v>43042.124999990971</c:v>
                </c:pt>
                <c:pt idx="3723">
                  <c:v>43042.166666657635</c:v>
                </c:pt>
                <c:pt idx="3724">
                  <c:v>43042.208333324299</c:v>
                </c:pt>
                <c:pt idx="3725">
                  <c:v>43042.249999990963</c:v>
                </c:pt>
                <c:pt idx="3726">
                  <c:v>43042.291666657628</c:v>
                </c:pt>
                <c:pt idx="3727">
                  <c:v>43042.333333324292</c:v>
                </c:pt>
                <c:pt idx="3728">
                  <c:v>43042.374999990956</c:v>
                </c:pt>
                <c:pt idx="3729">
                  <c:v>43042.41666665762</c:v>
                </c:pt>
                <c:pt idx="3730">
                  <c:v>43042.458333324284</c:v>
                </c:pt>
                <c:pt idx="3731">
                  <c:v>43042.499999990949</c:v>
                </c:pt>
                <c:pt idx="3732">
                  <c:v>43042.541666657613</c:v>
                </c:pt>
                <c:pt idx="3733">
                  <c:v>43042.583333324277</c:v>
                </c:pt>
                <c:pt idx="3734">
                  <c:v>43042.624999990941</c:v>
                </c:pt>
                <c:pt idx="3735">
                  <c:v>43042.666666657606</c:v>
                </c:pt>
                <c:pt idx="3736">
                  <c:v>43042.70833332427</c:v>
                </c:pt>
                <c:pt idx="3737">
                  <c:v>43042.749999990934</c:v>
                </c:pt>
                <c:pt idx="3738">
                  <c:v>43042.791666657598</c:v>
                </c:pt>
                <c:pt idx="3739">
                  <c:v>43042.833333324263</c:v>
                </c:pt>
                <c:pt idx="3740">
                  <c:v>43042.874999990927</c:v>
                </c:pt>
                <c:pt idx="3741">
                  <c:v>43042.916666657591</c:v>
                </c:pt>
                <c:pt idx="3742">
                  <c:v>43042.958333324255</c:v>
                </c:pt>
                <c:pt idx="3743">
                  <c:v>43042.99999999092</c:v>
                </c:pt>
                <c:pt idx="3744">
                  <c:v>43043.041666657584</c:v>
                </c:pt>
                <c:pt idx="3745">
                  <c:v>43043.083333324248</c:v>
                </c:pt>
                <c:pt idx="3746">
                  <c:v>43043.124999990912</c:v>
                </c:pt>
                <c:pt idx="3747">
                  <c:v>43043.166666657577</c:v>
                </c:pt>
                <c:pt idx="3748">
                  <c:v>43043.208333324241</c:v>
                </c:pt>
                <c:pt idx="3749">
                  <c:v>43043.249999990905</c:v>
                </c:pt>
                <c:pt idx="3750">
                  <c:v>43043.291666657569</c:v>
                </c:pt>
                <c:pt idx="3751">
                  <c:v>43043.333333324234</c:v>
                </c:pt>
                <c:pt idx="3752">
                  <c:v>43043.374999990898</c:v>
                </c:pt>
                <c:pt idx="3753">
                  <c:v>43043.416666657562</c:v>
                </c:pt>
                <c:pt idx="3754">
                  <c:v>43043.458333324226</c:v>
                </c:pt>
                <c:pt idx="3755">
                  <c:v>43043.499999990891</c:v>
                </c:pt>
                <c:pt idx="3756">
                  <c:v>43043.541666657555</c:v>
                </c:pt>
                <c:pt idx="3757">
                  <c:v>43043.583333324219</c:v>
                </c:pt>
                <c:pt idx="3758">
                  <c:v>43043.624999990883</c:v>
                </c:pt>
                <c:pt idx="3759">
                  <c:v>43043.666666657547</c:v>
                </c:pt>
                <c:pt idx="3760">
                  <c:v>43043.708333324212</c:v>
                </c:pt>
                <c:pt idx="3761">
                  <c:v>43043.749999990876</c:v>
                </c:pt>
                <c:pt idx="3762">
                  <c:v>43043.79166665754</c:v>
                </c:pt>
                <c:pt idx="3763">
                  <c:v>43043.833333324204</c:v>
                </c:pt>
                <c:pt idx="3764">
                  <c:v>43043.874999990869</c:v>
                </c:pt>
                <c:pt idx="3765">
                  <c:v>43043.916666657533</c:v>
                </c:pt>
                <c:pt idx="3766">
                  <c:v>43043.958333324197</c:v>
                </c:pt>
                <c:pt idx="3767">
                  <c:v>43043.999999990861</c:v>
                </c:pt>
                <c:pt idx="3768">
                  <c:v>43044.041666657526</c:v>
                </c:pt>
                <c:pt idx="3769">
                  <c:v>43044.08333332419</c:v>
                </c:pt>
                <c:pt idx="3770">
                  <c:v>43044.124999990854</c:v>
                </c:pt>
                <c:pt idx="3771">
                  <c:v>43044.166666657518</c:v>
                </c:pt>
                <c:pt idx="3772">
                  <c:v>43044.208333324183</c:v>
                </c:pt>
                <c:pt idx="3773">
                  <c:v>43044.249999990847</c:v>
                </c:pt>
                <c:pt idx="3774">
                  <c:v>43044.291666657511</c:v>
                </c:pt>
                <c:pt idx="3775">
                  <c:v>43044.333333324175</c:v>
                </c:pt>
                <c:pt idx="3776">
                  <c:v>43044.37499999084</c:v>
                </c:pt>
                <c:pt idx="3777">
                  <c:v>43044.416666657504</c:v>
                </c:pt>
                <c:pt idx="3778">
                  <c:v>43044.458333324168</c:v>
                </c:pt>
                <c:pt idx="3779">
                  <c:v>43044.499999990832</c:v>
                </c:pt>
                <c:pt idx="3780">
                  <c:v>43044.541666657497</c:v>
                </c:pt>
                <c:pt idx="3781">
                  <c:v>43044.583333324161</c:v>
                </c:pt>
                <c:pt idx="3782">
                  <c:v>43044.624999990825</c:v>
                </c:pt>
                <c:pt idx="3783">
                  <c:v>43044.666666657489</c:v>
                </c:pt>
                <c:pt idx="3784">
                  <c:v>43044.708333324154</c:v>
                </c:pt>
                <c:pt idx="3785">
                  <c:v>43044.749999990818</c:v>
                </c:pt>
                <c:pt idx="3786">
                  <c:v>43044.791666657482</c:v>
                </c:pt>
                <c:pt idx="3787">
                  <c:v>43044.833333324146</c:v>
                </c:pt>
                <c:pt idx="3788">
                  <c:v>43044.87499999081</c:v>
                </c:pt>
                <c:pt idx="3789">
                  <c:v>43044.916666657475</c:v>
                </c:pt>
                <c:pt idx="3790">
                  <c:v>43044.958333324139</c:v>
                </c:pt>
                <c:pt idx="3791">
                  <c:v>43044.999999990803</c:v>
                </c:pt>
                <c:pt idx="3792">
                  <c:v>43045.041666657467</c:v>
                </c:pt>
                <c:pt idx="3793">
                  <c:v>43045.083333324132</c:v>
                </c:pt>
                <c:pt idx="3794">
                  <c:v>43045.124999990796</c:v>
                </c:pt>
                <c:pt idx="3795">
                  <c:v>43045.16666665746</c:v>
                </c:pt>
                <c:pt idx="3796">
                  <c:v>43045.208333324124</c:v>
                </c:pt>
                <c:pt idx="3797">
                  <c:v>43045.249999990789</c:v>
                </c:pt>
                <c:pt idx="3798">
                  <c:v>43045.291666657453</c:v>
                </c:pt>
                <c:pt idx="3799">
                  <c:v>43045.333333324117</c:v>
                </c:pt>
                <c:pt idx="3800">
                  <c:v>43045.374999990781</c:v>
                </c:pt>
                <c:pt idx="3801">
                  <c:v>43045.416666657446</c:v>
                </c:pt>
                <c:pt idx="3802">
                  <c:v>43045.45833332411</c:v>
                </c:pt>
                <c:pt idx="3803">
                  <c:v>43045.499999990774</c:v>
                </c:pt>
                <c:pt idx="3804">
                  <c:v>43045.541666657438</c:v>
                </c:pt>
                <c:pt idx="3805">
                  <c:v>43045.583333324103</c:v>
                </c:pt>
                <c:pt idx="3806">
                  <c:v>43045.624999990767</c:v>
                </c:pt>
                <c:pt idx="3807">
                  <c:v>43045.666666657431</c:v>
                </c:pt>
                <c:pt idx="3808">
                  <c:v>43045.708333324095</c:v>
                </c:pt>
                <c:pt idx="3809">
                  <c:v>43045.74999999076</c:v>
                </c:pt>
                <c:pt idx="3810">
                  <c:v>43045.791666657424</c:v>
                </c:pt>
                <c:pt idx="3811">
                  <c:v>43045.833333324088</c:v>
                </c:pt>
                <c:pt idx="3812">
                  <c:v>43045.874999990752</c:v>
                </c:pt>
                <c:pt idx="3813">
                  <c:v>43045.916666657416</c:v>
                </c:pt>
                <c:pt idx="3814">
                  <c:v>43045.958333324081</c:v>
                </c:pt>
                <c:pt idx="3815">
                  <c:v>43045.999999990745</c:v>
                </c:pt>
                <c:pt idx="3816">
                  <c:v>43046.041666657409</c:v>
                </c:pt>
                <c:pt idx="3817">
                  <c:v>43046.083333324073</c:v>
                </c:pt>
                <c:pt idx="3818">
                  <c:v>43046.124999990738</c:v>
                </c:pt>
                <c:pt idx="3819">
                  <c:v>43046.166666657402</c:v>
                </c:pt>
                <c:pt idx="3820">
                  <c:v>43046.208333324066</c:v>
                </c:pt>
                <c:pt idx="3821">
                  <c:v>43046.24999999073</c:v>
                </c:pt>
                <c:pt idx="3822">
                  <c:v>43046.291666657395</c:v>
                </c:pt>
                <c:pt idx="3823">
                  <c:v>43046.333333324059</c:v>
                </c:pt>
                <c:pt idx="3824">
                  <c:v>43046.374999990723</c:v>
                </c:pt>
                <c:pt idx="3825">
                  <c:v>43046.416666657387</c:v>
                </c:pt>
                <c:pt idx="3826">
                  <c:v>43046.458333324052</c:v>
                </c:pt>
                <c:pt idx="3827">
                  <c:v>43046.499999990716</c:v>
                </c:pt>
                <c:pt idx="3828">
                  <c:v>43046.54166665738</c:v>
                </c:pt>
                <c:pt idx="3829">
                  <c:v>43046.583333324044</c:v>
                </c:pt>
                <c:pt idx="3830">
                  <c:v>43046.624999990709</c:v>
                </c:pt>
                <c:pt idx="3831">
                  <c:v>43046.666666657373</c:v>
                </c:pt>
                <c:pt idx="3832">
                  <c:v>43046.708333324037</c:v>
                </c:pt>
                <c:pt idx="3833">
                  <c:v>43046.749999990701</c:v>
                </c:pt>
                <c:pt idx="3834">
                  <c:v>43046.791666657366</c:v>
                </c:pt>
                <c:pt idx="3835">
                  <c:v>43046.83333332403</c:v>
                </c:pt>
                <c:pt idx="3836">
                  <c:v>43046.874999990694</c:v>
                </c:pt>
                <c:pt idx="3837">
                  <c:v>43046.916666657358</c:v>
                </c:pt>
                <c:pt idx="3838">
                  <c:v>43046.958333324023</c:v>
                </c:pt>
                <c:pt idx="3839">
                  <c:v>43046.999999990687</c:v>
                </c:pt>
                <c:pt idx="3840">
                  <c:v>43047.041666657351</c:v>
                </c:pt>
                <c:pt idx="3841">
                  <c:v>43047.083333324015</c:v>
                </c:pt>
                <c:pt idx="3842">
                  <c:v>43047.124999990679</c:v>
                </c:pt>
                <c:pt idx="3843">
                  <c:v>43047.166666657344</c:v>
                </c:pt>
                <c:pt idx="3844">
                  <c:v>43047.208333324008</c:v>
                </c:pt>
                <c:pt idx="3845">
                  <c:v>43047.249999990672</c:v>
                </c:pt>
                <c:pt idx="3846">
                  <c:v>43047.291666657336</c:v>
                </c:pt>
                <c:pt idx="3847">
                  <c:v>43047.333333324001</c:v>
                </c:pt>
                <c:pt idx="3848">
                  <c:v>43047.374999990665</c:v>
                </c:pt>
                <c:pt idx="3849">
                  <c:v>43047.416666657329</c:v>
                </c:pt>
                <c:pt idx="3850">
                  <c:v>43047.458333323993</c:v>
                </c:pt>
                <c:pt idx="3851">
                  <c:v>43047.499999990658</c:v>
                </c:pt>
                <c:pt idx="3852">
                  <c:v>43047.541666657322</c:v>
                </c:pt>
                <c:pt idx="3853">
                  <c:v>43047.583333323986</c:v>
                </c:pt>
                <c:pt idx="3854">
                  <c:v>43047.62499999065</c:v>
                </c:pt>
                <c:pt idx="3855">
                  <c:v>43047.666666657315</c:v>
                </c:pt>
                <c:pt idx="3856">
                  <c:v>43047.708333323979</c:v>
                </c:pt>
                <c:pt idx="3857">
                  <c:v>43047.749999990643</c:v>
                </c:pt>
                <c:pt idx="3858">
                  <c:v>43047.791666657307</c:v>
                </c:pt>
                <c:pt idx="3859">
                  <c:v>43047.833333323972</c:v>
                </c:pt>
                <c:pt idx="3860">
                  <c:v>43047.874999990636</c:v>
                </c:pt>
                <c:pt idx="3861">
                  <c:v>43047.9166666573</c:v>
                </c:pt>
                <c:pt idx="3862">
                  <c:v>43047.958333323964</c:v>
                </c:pt>
                <c:pt idx="3863">
                  <c:v>43047.999999990629</c:v>
                </c:pt>
                <c:pt idx="3864">
                  <c:v>43048.041666657293</c:v>
                </c:pt>
                <c:pt idx="3865">
                  <c:v>43048.083333323957</c:v>
                </c:pt>
                <c:pt idx="3866">
                  <c:v>43048.124999990621</c:v>
                </c:pt>
                <c:pt idx="3867">
                  <c:v>43048.166666657286</c:v>
                </c:pt>
                <c:pt idx="3868">
                  <c:v>43048.20833332395</c:v>
                </c:pt>
                <c:pt idx="3869">
                  <c:v>43048.249999990614</c:v>
                </c:pt>
                <c:pt idx="3870">
                  <c:v>43048.291666657278</c:v>
                </c:pt>
                <c:pt idx="3871">
                  <c:v>43048.333333323942</c:v>
                </c:pt>
                <c:pt idx="3872">
                  <c:v>43048.374999990607</c:v>
                </c:pt>
                <c:pt idx="3873">
                  <c:v>43048.416666657271</c:v>
                </c:pt>
                <c:pt idx="3874">
                  <c:v>43048.458333323935</c:v>
                </c:pt>
                <c:pt idx="3875">
                  <c:v>43048.499999990599</c:v>
                </c:pt>
                <c:pt idx="3876">
                  <c:v>43048.541666657264</c:v>
                </c:pt>
                <c:pt idx="3877">
                  <c:v>43048.583333323928</c:v>
                </c:pt>
                <c:pt idx="3878">
                  <c:v>43048.624999990592</c:v>
                </c:pt>
                <c:pt idx="3879">
                  <c:v>43048.666666657256</c:v>
                </c:pt>
                <c:pt idx="3880">
                  <c:v>43048.708333323921</c:v>
                </c:pt>
                <c:pt idx="3881">
                  <c:v>43048.749999990585</c:v>
                </c:pt>
                <c:pt idx="3882">
                  <c:v>43048.791666657249</c:v>
                </c:pt>
                <c:pt idx="3883">
                  <c:v>43048.833333323913</c:v>
                </c:pt>
                <c:pt idx="3884">
                  <c:v>43048.874999990578</c:v>
                </c:pt>
                <c:pt idx="3885">
                  <c:v>43048.916666657242</c:v>
                </c:pt>
                <c:pt idx="3886">
                  <c:v>43048.958333323906</c:v>
                </c:pt>
                <c:pt idx="3887">
                  <c:v>43048.99999999057</c:v>
                </c:pt>
                <c:pt idx="3888">
                  <c:v>43049.041666657235</c:v>
                </c:pt>
                <c:pt idx="3889">
                  <c:v>43049.083333323899</c:v>
                </c:pt>
                <c:pt idx="3890">
                  <c:v>43049.124999990563</c:v>
                </c:pt>
                <c:pt idx="3891">
                  <c:v>43049.166666657227</c:v>
                </c:pt>
                <c:pt idx="3892">
                  <c:v>43049.208333323892</c:v>
                </c:pt>
                <c:pt idx="3893">
                  <c:v>43049.249999990556</c:v>
                </c:pt>
                <c:pt idx="3894">
                  <c:v>43049.29166665722</c:v>
                </c:pt>
                <c:pt idx="3895">
                  <c:v>43049.333333323884</c:v>
                </c:pt>
                <c:pt idx="3896">
                  <c:v>43049.374999990549</c:v>
                </c:pt>
                <c:pt idx="3897">
                  <c:v>43049.416666657213</c:v>
                </c:pt>
                <c:pt idx="3898">
                  <c:v>43049.458333323877</c:v>
                </c:pt>
                <c:pt idx="3899">
                  <c:v>43049.499999990541</c:v>
                </c:pt>
                <c:pt idx="3900">
                  <c:v>43049.541666657205</c:v>
                </c:pt>
                <c:pt idx="3901">
                  <c:v>43049.58333332387</c:v>
                </c:pt>
                <c:pt idx="3902">
                  <c:v>43049.624999990534</c:v>
                </c:pt>
                <c:pt idx="3903">
                  <c:v>43049.666666657198</c:v>
                </c:pt>
                <c:pt idx="3904">
                  <c:v>43049.708333323862</c:v>
                </c:pt>
                <c:pt idx="3905">
                  <c:v>43049.749999990527</c:v>
                </c:pt>
                <c:pt idx="3906">
                  <c:v>43049.791666657191</c:v>
                </c:pt>
                <c:pt idx="3907">
                  <c:v>43049.833333323855</c:v>
                </c:pt>
                <c:pt idx="3908">
                  <c:v>43049.874999990519</c:v>
                </c:pt>
                <c:pt idx="3909">
                  <c:v>43049.916666657184</c:v>
                </c:pt>
                <c:pt idx="3910">
                  <c:v>43049.958333323848</c:v>
                </c:pt>
                <c:pt idx="3911">
                  <c:v>43049.999999990512</c:v>
                </c:pt>
                <c:pt idx="3912">
                  <c:v>43050.041666657176</c:v>
                </c:pt>
                <c:pt idx="3913">
                  <c:v>43050.083333323841</c:v>
                </c:pt>
                <c:pt idx="3914">
                  <c:v>43050.124999990505</c:v>
                </c:pt>
                <c:pt idx="3915">
                  <c:v>43050.166666657169</c:v>
                </c:pt>
                <c:pt idx="3916">
                  <c:v>43050.208333323833</c:v>
                </c:pt>
                <c:pt idx="3917">
                  <c:v>43050.249999990498</c:v>
                </c:pt>
                <c:pt idx="3918">
                  <c:v>43050.291666657162</c:v>
                </c:pt>
                <c:pt idx="3919">
                  <c:v>43050.333333323826</c:v>
                </c:pt>
                <c:pt idx="3920">
                  <c:v>43050.37499999049</c:v>
                </c:pt>
                <c:pt idx="3921">
                  <c:v>43050.416666657155</c:v>
                </c:pt>
                <c:pt idx="3922">
                  <c:v>43050.458333323819</c:v>
                </c:pt>
                <c:pt idx="3923">
                  <c:v>43050.499999990483</c:v>
                </c:pt>
                <c:pt idx="3924">
                  <c:v>43050.541666657147</c:v>
                </c:pt>
                <c:pt idx="3925">
                  <c:v>43050.583333323812</c:v>
                </c:pt>
                <c:pt idx="3926">
                  <c:v>43050.624999990476</c:v>
                </c:pt>
                <c:pt idx="3927">
                  <c:v>43050.66666665714</c:v>
                </c:pt>
                <c:pt idx="3928">
                  <c:v>43050.708333323804</c:v>
                </c:pt>
                <c:pt idx="3929">
                  <c:v>43050.749999990468</c:v>
                </c:pt>
                <c:pt idx="3930">
                  <c:v>43050.791666657133</c:v>
                </c:pt>
                <c:pt idx="3931">
                  <c:v>43050.833333323797</c:v>
                </c:pt>
                <c:pt idx="3932">
                  <c:v>43050.874999990461</c:v>
                </c:pt>
                <c:pt idx="3933">
                  <c:v>43050.916666657125</c:v>
                </c:pt>
                <c:pt idx="3934">
                  <c:v>43050.95833332379</c:v>
                </c:pt>
                <c:pt idx="3935">
                  <c:v>43050.999999990454</c:v>
                </c:pt>
                <c:pt idx="3936">
                  <c:v>43051.041666657118</c:v>
                </c:pt>
                <c:pt idx="3937">
                  <c:v>43051.083333323782</c:v>
                </c:pt>
                <c:pt idx="3938">
                  <c:v>43051.124999990447</c:v>
                </c:pt>
                <c:pt idx="3939">
                  <c:v>43051.166666657111</c:v>
                </c:pt>
                <c:pt idx="3940">
                  <c:v>43051.208333323775</c:v>
                </c:pt>
                <c:pt idx="3941">
                  <c:v>43051.249999990439</c:v>
                </c:pt>
                <c:pt idx="3942">
                  <c:v>43051.291666657104</c:v>
                </c:pt>
                <c:pt idx="3943">
                  <c:v>43051.333333323768</c:v>
                </c:pt>
                <c:pt idx="3944">
                  <c:v>43051.374999990432</c:v>
                </c:pt>
                <c:pt idx="3945">
                  <c:v>43051.416666657096</c:v>
                </c:pt>
                <c:pt idx="3946">
                  <c:v>43051.458333323761</c:v>
                </c:pt>
                <c:pt idx="3947">
                  <c:v>43051.499999990425</c:v>
                </c:pt>
                <c:pt idx="3948">
                  <c:v>43051.541666657089</c:v>
                </c:pt>
                <c:pt idx="3949">
                  <c:v>43051.583333323753</c:v>
                </c:pt>
                <c:pt idx="3950">
                  <c:v>43051.624999990418</c:v>
                </c:pt>
                <c:pt idx="3951">
                  <c:v>43051.666666657082</c:v>
                </c:pt>
                <c:pt idx="3952">
                  <c:v>43051.708333323746</c:v>
                </c:pt>
                <c:pt idx="3953">
                  <c:v>43051.74999999041</c:v>
                </c:pt>
                <c:pt idx="3954">
                  <c:v>43051.791666657075</c:v>
                </c:pt>
                <c:pt idx="3955">
                  <c:v>43051.833333323739</c:v>
                </c:pt>
                <c:pt idx="3956">
                  <c:v>43051.874999990403</c:v>
                </c:pt>
                <c:pt idx="3957">
                  <c:v>43051.916666657067</c:v>
                </c:pt>
                <c:pt idx="3958">
                  <c:v>43051.958333323731</c:v>
                </c:pt>
                <c:pt idx="3959">
                  <c:v>43051.999999990396</c:v>
                </c:pt>
                <c:pt idx="3960">
                  <c:v>43052.04166665706</c:v>
                </c:pt>
                <c:pt idx="3961">
                  <c:v>43052.083333323724</c:v>
                </c:pt>
                <c:pt idx="3962">
                  <c:v>43052.124999990388</c:v>
                </c:pt>
                <c:pt idx="3963">
                  <c:v>43052.166666657053</c:v>
                </c:pt>
                <c:pt idx="3964">
                  <c:v>43052.208333323717</c:v>
                </c:pt>
                <c:pt idx="3965">
                  <c:v>43052.249999990381</c:v>
                </c:pt>
                <c:pt idx="3966">
                  <c:v>43052.291666657045</c:v>
                </c:pt>
                <c:pt idx="3967">
                  <c:v>43052.33333332371</c:v>
                </c:pt>
                <c:pt idx="3968">
                  <c:v>43052.374999990374</c:v>
                </c:pt>
                <c:pt idx="3969">
                  <c:v>43052.416666657038</c:v>
                </c:pt>
                <c:pt idx="3970">
                  <c:v>43052.458333323702</c:v>
                </c:pt>
                <c:pt idx="3971">
                  <c:v>43052.499999990367</c:v>
                </c:pt>
                <c:pt idx="3972">
                  <c:v>43052.541666657031</c:v>
                </c:pt>
                <c:pt idx="3973">
                  <c:v>43052.583333323695</c:v>
                </c:pt>
                <c:pt idx="3974">
                  <c:v>43052.624999990359</c:v>
                </c:pt>
                <c:pt idx="3975">
                  <c:v>43052.666666657024</c:v>
                </c:pt>
                <c:pt idx="3976">
                  <c:v>43052.708333323688</c:v>
                </c:pt>
                <c:pt idx="3977">
                  <c:v>43052.749999990352</c:v>
                </c:pt>
                <c:pt idx="3978">
                  <c:v>43052.791666657016</c:v>
                </c:pt>
                <c:pt idx="3979">
                  <c:v>43052.833333323681</c:v>
                </c:pt>
                <c:pt idx="3980">
                  <c:v>43052.874999990345</c:v>
                </c:pt>
                <c:pt idx="3981">
                  <c:v>43052.916666657009</c:v>
                </c:pt>
                <c:pt idx="3982">
                  <c:v>43052.958333323673</c:v>
                </c:pt>
                <c:pt idx="3983">
                  <c:v>43052.999999990338</c:v>
                </c:pt>
                <c:pt idx="3984">
                  <c:v>43053.041666657002</c:v>
                </c:pt>
                <c:pt idx="3985">
                  <c:v>43053.083333323666</c:v>
                </c:pt>
                <c:pt idx="3986">
                  <c:v>43053.12499999033</c:v>
                </c:pt>
                <c:pt idx="3987">
                  <c:v>43053.166666656994</c:v>
                </c:pt>
                <c:pt idx="3988">
                  <c:v>43053.208333323659</c:v>
                </c:pt>
                <c:pt idx="3989">
                  <c:v>43053.249999990323</c:v>
                </c:pt>
                <c:pt idx="3990">
                  <c:v>43053.291666656987</c:v>
                </c:pt>
                <c:pt idx="3991">
                  <c:v>43053.333333323651</c:v>
                </c:pt>
                <c:pt idx="3992">
                  <c:v>43053.374999990316</c:v>
                </c:pt>
                <c:pt idx="3993">
                  <c:v>43053.41666665698</c:v>
                </c:pt>
                <c:pt idx="3994">
                  <c:v>43053.458333323644</c:v>
                </c:pt>
                <c:pt idx="3995">
                  <c:v>43053.499999990308</c:v>
                </c:pt>
                <c:pt idx="3996">
                  <c:v>43053.541666656973</c:v>
                </c:pt>
                <c:pt idx="3997">
                  <c:v>43053.583333323637</c:v>
                </c:pt>
                <c:pt idx="3998">
                  <c:v>43053.624999990301</c:v>
                </c:pt>
                <c:pt idx="3999">
                  <c:v>43053.666666656965</c:v>
                </c:pt>
                <c:pt idx="4000">
                  <c:v>43053.70833332363</c:v>
                </c:pt>
                <c:pt idx="4001">
                  <c:v>43053.749999990294</c:v>
                </c:pt>
                <c:pt idx="4002">
                  <c:v>43053.791666656958</c:v>
                </c:pt>
                <c:pt idx="4003">
                  <c:v>43053.833333323622</c:v>
                </c:pt>
                <c:pt idx="4004">
                  <c:v>43053.874999990287</c:v>
                </c:pt>
                <c:pt idx="4005">
                  <c:v>43053.916666656951</c:v>
                </c:pt>
                <c:pt idx="4006">
                  <c:v>43053.958333323615</c:v>
                </c:pt>
                <c:pt idx="4007">
                  <c:v>43053.999999990279</c:v>
                </c:pt>
                <c:pt idx="4008">
                  <c:v>43054.041666656944</c:v>
                </c:pt>
                <c:pt idx="4009">
                  <c:v>43054.083333323608</c:v>
                </c:pt>
                <c:pt idx="4010">
                  <c:v>43054.124999990272</c:v>
                </c:pt>
                <c:pt idx="4011">
                  <c:v>43054.166666656936</c:v>
                </c:pt>
                <c:pt idx="4012">
                  <c:v>43054.208333323601</c:v>
                </c:pt>
                <c:pt idx="4013">
                  <c:v>43054.249999990265</c:v>
                </c:pt>
                <c:pt idx="4014">
                  <c:v>43054.291666656929</c:v>
                </c:pt>
                <c:pt idx="4015">
                  <c:v>43054.333333323593</c:v>
                </c:pt>
                <c:pt idx="4016">
                  <c:v>43054.374999990257</c:v>
                </c:pt>
                <c:pt idx="4017">
                  <c:v>43054.416666656922</c:v>
                </c:pt>
                <c:pt idx="4018">
                  <c:v>43054.458333323586</c:v>
                </c:pt>
                <c:pt idx="4019">
                  <c:v>43054.49999999025</c:v>
                </c:pt>
                <c:pt idx="4020">
                  <c:v>43054.541666656914</c:v>
                </c:pt>
                <c:pt idx="4021">
                  <c:v>43054.583333323579</c:v>
                </c:pt>
                <c:pt idx="4022">
                  <c:v>43054.624999990243</c:v>
                </c:pt>
                <c:pt idx="4023">
                  <c:v>43054.666666656907</c:v>
                </c:pt>
                <c:pt idx="4024">
                  <c:v>43054.708333323571</c:v>
                </c:pt>
                <c:pt idx="4025">
                  <c:v>43054.749999990236</c:v>
                </c:pt>
                <c:pt idx="4026">
                  <c:v>43054.7916666569</c:v>
                </c:pt>
                <c:pt idx="4027">
                  <c:v>43054.833333323564</c:v>
                </c:pt>
                <c:pt idx="4028">
                  <c:v>43054.874999990228</c:v>
                </c:pt>
                <c:pt idx="4029">
                  <c:v>43054.916666656893</c:v>
                </c:pt>
                <c:pt idx="4030">
                  <c:v>43054.958333323557</c:v>
                </c:pt>
                <c:pt idx="4031">
                  <c:v>43054.999999990221</c:v>
                </c:pt>
                <c:pt idx="4032">
                  <c:v>43055.041666656885</c:v>
                </c:pt>
                <c:pt idx="4033">
                  <c:v>43055.08333332355</c:v>
                </c:pt>
                <c:pt idx="4034">
                  <c:v>43055.124999990214</c:v>
                </c:pt>
                <c:pt idx="4035">
                  <c:v>43055.166666656878</c:v>
                </c:pt>
                <c:pt idx="4036">
                  <c:v>43055.208333323542</c:v>
                </c:pt>
                <c:pt idx="4037">
                  <c:v>43055.249999990207</c:v>
                </c:pt>
                <c:pt idx="4038">
                  <c:v>43055.291666656871</c:v>
                </c:pt>
                <c:pt idx="4039">
                  <c:v>43055.333333323535</c:v>
                </c:pt>
                <c:pt idx="4040">
                  <c:v>43055.374999990199</c:v>
                </c:pt>
                <c:pt idx="4041">
                  <c:v>43055.416666656864</c:v>
                </c:pt>
                <c:pt idx="4042">
                  <c:v>43055.458333323528</c:v>
                </c:pt>
                <c:pt idx="4043">
                  <c:v>43055.499999990192</c:v>
                </c:pt>
                <c:pt idx="4044">
                  <c:v>43055.541666656856</c:v>
                </c:pt>
                <c:pt idx="4045">
                  <c:v>43055.58333332352</c:v>
                </c:pt>
                <c:pt idx="4046">
                  <c:v>43055.624999990185</c:v>
                </c:pt>
                <c:pt idx="4047">
                  <c:v>43055.666666656849</c:v>
                </c:pt>
                <c:pt idx="4048">
                  <c:v>43055.708333323513</c:v>
                </c:pt>
                <c:pt idx="4049">
                  <c:v>43055.749999990177</c:v>
                </c:pt>
                <c:pt idx="4050">
                  <c:v>43055.791666656842</c:v>
                </c:pt>
                <c:pt idx="4051">
                  <c:v>43055.833333323506</c:v>
                </c:pt>
                <c:pt idx="4052">
                  <c:v>43055.87499999017</c:v>
                </c:pt>
                <c:pt idx="4053">
                  <c:v>43055.916666656834</c:v>
                </c:pt>
                <c:pt idx="4054">
                  <c:v>43055.958333323499</c:v>
                </c:pt>
                <c:pt idx="4055">
                  <c:v>43055.999999990163</c:v>
                </c:pt>
                <c:pt idx="4056">
                  <c:v>43056.041666656827</c:v>
                </c:pt>
                <c:pt idx="4057">
                  <c:v>43056.083333323491</c:v>
                </c:pt>
                <c:pt idx="4058">
                  <c:v>43056.124999990156</c:v>
                </c:pt>
                <c:pt idx="4059">
                  <c:v>43056.16666665682</c:v>
                </c:pt>
                <c:pt idx="4060">
                  <c:v>43056.208333323484</c:v>
                </c:pt>
                <c:pt idx="4061">
                  <c:v>43056.249999990148</c:v>
                </c:pt>
                <c:pt idx="4062">
                  <c:v>43056.291666656813</c:v>
                </c:pt>
                <c:pt idx="4063">
                  <c:v>43056.333333323477</c:v>
                </c:pt>
                <c:pt idx="4064">
                  <c:v>43056.374999990141</c:v>
                </c:pt>
                <c:pt idx="4065">
                  <c:v>43056.416666656805</c:v>
                </c:pt>
                <c:pt idx="4066">
                  <c:v>43056.45833332347</c:v>
                </c:pt>
                <c:pt idx="4067">
                  <c:v>43056.499999990134</c:v>
                </c:pt>
                <c:pt idx="4068">
                  <c:v>43056.541666656798</c:v>
                </c:pt>
                <c:pt idx="4069">
                  <c:v>43056.583333323462</c:v>
                </c:pt>
                <c:pt idx="4070">
                  <c:v>43056.624999990127</c:v>
                </c:pt>
                <c:pt idx="4071">
                  <c:v>43056.666666656791</c:v>
                </c:pt>
                <c:pt idx="4072">
                  <c:v>43056.708333323455</c:v>
                </c:pt>
                <c:pt idx="4073">
                  <c:v>43056.749999990119</c:v>
                </c:pt>
                <c:pt idx="4074">
                  <c:v>43056.791666656783</c:v>
                </c:pt>
                <c:pt idx="4075">
                  <c:v>43056.833333323448</c:v>
                </c:pt>
                <c:pt idx="4076">
                  <c:v>43056.874999990112</c:v>
                </c:pt>
                <c:pt idx="4077">
                  <c:v>43056.916666656776</c:v>
                </c:pt>
                <c:pt idx="4078">
                  <c:v>43056.95833332344</c:v>
                </c:pt>
                <c:pt idx="4079">
                  <c:v>43056.999999990105</c:v>
                </c:pt>
                <c:pt idx="4080">
                  <c:v>43057.041666656769</c:v>
                </c:pt>
                <c:pt idx="4081">
                  <c:v>43057.083333323433</c:v>
                </c:pt>
                <c:pt idx="4082">
                  <c:v>43057.124999990097</c:v>
                </c:pt>
                <c:pt idx="4083">
                  <c:v>43057.166666656762</c:v>
                </c:pt>
                <c:pt idx="4084">
                  <c:v>43057.208333323426</c:v>
                </c:pt>
                <c:pt idx="4085">
                  <c:v>43057.24999999009</c:v>
                </c:pt>
                <c:pt idx="4086">
                  <c:v>43057.291666656754</c:v>
                </c:pt>
                <c:pt idx="4087">
                  <c:v>43057.333333323419</c:v>
                </c:pt>
                <c:pt idx="4088">
                  <c:v>43057.374999990083</c:v>
                </c:pt>
                <c:pt idx="4089">
                  <c:v>43057.416666656747</c:v>
                </c:pt>
                <c:pt idx="4090">
                  <c:v>43057.458333323411</c:v>
                </c:pt>
                <c:pt idx="4091">
                  <c:v>43057.499999990076</c:v>
                </c:pt>
                <c:pt idx="4092">
                  <c:v>43057.54166665674</c:v>
                </c:pt>
                <c:pt idx="4093">
                  <c:v>43057.583333323404</c:v>
                </c:pt>
                <c:pt idx="4094">
                  <c:v>43057.624999990068</c:v>
                </c:pt>
                <c:pt idx="4095">
                  <c:v>43057.666666656733</c:v>
                </c:pt>
                <c:pt idx="4096">
                  <c:v>43057.708333323397</c:v>
                </c:pt>
                <c:pt idx="4097">
                  <c:v>43057.749999990061</c:v>
                </c:pt>
                <c:pt idx="4098">
                  <c:v>43057.791666656725</c:v>
                </c:pt>
                <c:pt idx="4099">
                  <c:v>43057.83333332339</c:v>
                </c:pt>
                <c:pt idx="4100">
                  <c:v>43057.874999990054</c:v>
                </c:pt>
                <c:pt idx="4101">
                  <c:v>43057.916666656718</c:v>
                </c:pt>
                <c:pt idx="4102">
                  <c:v>43057.958333323382</c:v>
                </c:pt>
                <c:pt idx="4103">
                  <c:v>43057.999999990046</c:v>
                </c:pt>
                <c:pt idx="4104">
                  <c:v>43058.041666656711</c:v>
                </c:pt>
                <c:pt idx="4105">
                  <c:v>43058.083333323375</c:v>
                </c:pt>
                <c:pt idx="4106">
                  <c:v>43058.124999990039</c:v>
                </c:pt>
                <c:pt idx="4107">
                  <c:v>43058.166666656703</c:v>
                </c:pt>
                <c:pt idx="4108">
                  <c:v>43058.208333323368</c:v>
                </c:pt>
                <c:pt idx="4109">
                  <c:v>43058.249999990032</c:v>
                </c:pt>
                <c:pt idx="4110">
                  <c:v>43058.291666656696</c:v>
                </c:pt>
                <c:pt idx="4111">
                  <c:v>43058.33333332336</c:v>
                </c:pt>
                <c:pt idx="4112">
                  <c:v>43058.374999990025</c:v>
                </c:pt>
                <c:pt idx="4113">
                  <c:v>43058.416666656689</c:v>
                </c:pt>
                <c:pt idx="4114">
                  <c:v>43058.458333323353</c:v>
                </c:pt>
                <c:pt idx="4115">
                  <c:v>43058.499999990017</c:v>
                </c:pt>
                <c:pt idx="4116">
                  <c:v>43058.541666656682</c:v>
                </c:pt>
                <c:pt idx="4117">
                  <c:v>43058.583333323346</c:v>
                </c:pt>
                <c:pt idx="4118">
                  <c:v>43058.62499999001</c:v>
                </c:pt>
                <c:pt idx="4119">
                  <c:v>43058.666666656674</c:v>
                </c:pt>
                <c:pt idx="4120">
                  <c:v>43058.708333323339</c:v>
                </c:pt>
                <c:pt idx="4121">
                  <c:v>43058.749999990003</c:v>
                </c:pt>
                <c:pt idx="4122">
                  <c:v>43058.791666656667</c:v>
                </c:pt>
                <c:pt idx="4123">
                  <c:v>43058.833333323331</c:v>
                </c:pt>
                <c:pt idx="4124">
                  <c:v>43058.874999989996</c:v>
                </c:pt>
                <c:pt idx="4125">
                  <c:v>43058.91666665666</c:v>
                </c:pt>
                <c:pt idx="4126">
                  <c:v>43058.958333323324</c:v>
                </c:pt>
                <c:pt idx="4127">
                  <c:v>43058.999999989988</c:v>
                </c:pt>
                <c:pt idx="4128">
                  <c:v>43059.041666656653</c:v>
                </c:pt>
                <c:pt idx="4129">
                  <c:v>43059.083333323317</c:v>
                </c:pt>
                <c:pt idx="4130">
                  <c:v>43059.124999989981</c:v>
                </c:pt>
                <c:pt idx="4131">
                  <c:v>43059.166666656645</c:v>
                </c:pt>
                <c:pt idx="4132">
                  <c:v>43059.208333323309</c:v>
                </c:pt>
                <c:pt idx="4133">
                  <c:v>43059.249999989974</c:v>
                </c:pt>
                <c:pt idx="4134">
                  <c:v>43059.291666656638</c:v>
                </c:pt>
                <c:pt idx="4135">
                  <c:v>43059.333333323302</c:v>
                </c:pt>
                <c:pt idx="4136">
                  <c:v>43059.374999989966</c:v>
                </c:pt>
                <c:pt idx="4137">
                  <c:v>43059.416666656631</c:v>
                </c:pt>
                <c:pt idx="4138">
                  <c:v>43059.458333323295</c:v>
                </c:pt>
                <c:pt idx="4139">
                  <c:v>43059.499999989959</c:v>
                </c:pt>
                <c:pt idx="4140">
                  <c:v>43059.541666656623</c:v>
                </c:pt>
                <c:pt idx="4141">
                  <c:v>43059.583333323288</c:v>
                </c:pt>
                <c:pt idx="4142">
                  <c:v>43059.624999989952</c:v>
                </c:pt>
                <c:pt idx="4143">
                  <c:v>43059.666666656616</c:v>
                </c:pt>
                <c:pt idx="4144">
                  <c:v>43059.70833332328</c:v>
                </c:pt>
                <c:pt idx="4145">
                  <c:v>43059.749999989945</c:v>
                </c:pt>
                <c:pt idx="4146">
                  <c:v>43059.791666656609</c:v>
                </c:pt>
                <c:pt idx="4147">
                  <c:v>43059.833333323273</c:v>
                </c:pt>
                <c:pt idx="4148">
                  <c:v>43059.874999989937</c:v>
                </c:pt>
                <c:pt idx="4149">
                  <c:v>43059.916666656602</c:v>
                </c:pt>
                <c:pt idx="4150">
                  <c:v>43059.958333323266</c:v>
                </c:pt>
                <c:pt idx="4151">
                  <c:v>43059.99999998993</c:v>
                </c:pt>
                <c:pt idx="4152">
                  <c:v>43060.041666656594</c:v>
                </c:pt>
                <c:pt idx="4153">
                  <c:v>43060.083333323259</c:v>
                </c:pt>
                <c:pt idx="4154">
                  <c:v>43060.124999989923</c:v>
                </c:pt>
                <c:pt idx="4155">
                  <c:v>43060.166666656587</c:v>
                </c:pt>
                <c:pt idx="4156">
                  <c:v>43060.208333323251</c:v>
                </c:pt>
                <c:pt idx="4157">
                  <c:v>43060.249999989916</c:v>
                </c:pt>
                <c:pt idx="4158">
                  <c:v>43060.29166665658</c:v>
                </c:pt>
                <c:pt idx="4159">
                  <c:v>43060.333333323244</c:v>
                </c:pt>
                <c:pt idx="4160">
                  <c:v>43060.374999989908</c:v>
                </c:pt>
                <c:pt idx="4161">
                  <c:v>43060.416666656572</c:v>
                </c:pt>
                <c:pt idx="4162">
                  <c:v>43060.458333323237</c:v>
                </c:pt>
                <c:pt idx="4163">
                  <c:v>43060.499999989901</c:v>
                </c:pt>
                <c:pt idx="4164">
                  <c:v>43060.541666656565</c:v>
                </c:pt>
                <c:pt idx="4165">
                  <c:v>43060.583333323229</c:v>
                </c:pt>
                <c:pt idx="4166">
                  <c:v>43060.624999989894</c:v>
                </c:pt>
                <c:pt idx="4167">
                  <c:v>43060.666666656558</c:v>
                </c:pt>
                <c:pt idx="4168">
                  <c:v>43060.708333323222</c:v>
                </c:pt>
                <c:pt idx="4169">
                  <c:v>43060.749999989886</c:v>
                </c:pt>
                <c:pt idx="4170">
                  <c:v>43060.791666656551</c:v>
                </c:pt>
                <c:pt idx="4171">
                  <c:v>43060.833333323215</c:v>
                </c:pt>
                <c:pt idx="4172">
                  <c:v>43060.874999989879</c:v>
                </c:pt>
                <c:pt idx="4173">
                  <c:v>43060.916666656543</c:v>
                </c:pt>
                <c:pt idx="4174">
                  <c:v>43060.958333323208</c:v>
                </c:pt>
                <c:pt idx="4175">
                  <c:v>43060.999999989872</c:v>
                </c:pt>
                <c:pt idx="4176">
                  <c:v>43061.041666656536</c:v>
                </c:pt>
                <c:pt idx="4177">
                  <c:v>43061.0833333232</c:v>
                </c:pt>
                <c:pt idx="4178">
                  <c:v>43061.124999989865</c:v>
                </c:pt>
                <c:pt idx="4179">
                  <c:v>43061.166666656529</c:v>
                </c:pt>
                <c:pt idx="4180">
                  <c:v>43061.208333323193</c:v>
                </c:pt>
                <c:pt idx="4181">
                  <c:v>43061.249999989857</c:v>
                </c:pt>
                <c:pt idx="4182">
                  <c:v>43061.291666656522</c:v>
                </c:pt>
                <c:pt idx="4183">
                  <c:v>43061.333333323186</c:v>
                </c:pt>
                <c:pt idx="4184">
                  <c:v>43061.37499998985</c:v>
                </c:pt>
                <c:pt idx="4185">
                  <c:v>43061.416666656514</c:v>
                </c:pt>
                <c:pt idx="4186">
                  <c:v>43061.458333323179</c:v>
                </c:pt>
                <c:pt idx="4187">
                  <c:v>43061.499999989843</c:v>
                </c:pt>
                <c:pt idx="4188">
                  <c:v>43061.541666656507</c:v>
                </c:pt>
                <c:pt idx="4189">
                  <c:v>43061.583333323171</c:v>
                </c:pt>
                <c:pt idx="4190">
                  <c:v>43061.624999989835</c:v>
                </c:pt>
                <c:pt idx="4191">
                  <c:v>43061.6666666565</c:v>
                </c:pt>
                <c:pt idx="4192">
                  <c:v>43061.708333323164</c:v>
                </c:pt>
                <c:pt idx="4193">
                  <c:v>43061.749999989828</c:v>
                </c:pt>
                <c:pt idx="4194">
                  <c:v>43061.791666656492</c:v>
                </c:pt>
                <c:pt idx="4195">
                  <c:v>43061.833333323157</c:v>
                </c:pt>
                <c:pt idx="4196">
                  <c:v>43061.874999989821</c:v>
                </c:pt>
                <c:pt idx="4197">
                  <c:v>43061.916666656485</c:v>
                </c:pt>
                <c:pt idx="4198">
                  <c:v>43061.958333323149</c:v>
                </c:pt>
                <c:pt idx="4199">
                  <c:v>43061.999999989814</c:v>
                </c:pt>
                <c:pt idx="4200">
                  <c:v>43062.041666656478</c:v>
                </c:pt>
                <c:pt idx="4201">
                  <c:v>43062.083333323142</c:v>
                </c:pt>
                <c:pt idx="4202">
                  <c:v>43062.124999989806</c:v>
                </c:pt>
                <c:pt idx="4203">
                  <c:v>43062.166666656471</c:v>
                </c:pt>
                <c:pt idx="4204">
                  <c:v>43062.208333323135</c:v>
                </c:pt>
                <c:pt idx="4205">
                  <c:v>43062.249999989799</c:v>
                </c:pt>
                <c:pt idx="4206">
                  <c:v>43062.291666656463</c:v>
                </c:pt>
                <c:pt idx="4207">
                  <c:v>43062.333333323128</c:v>
                </c:pt>
                <c:pt idx="4208">
                  <c:v>43062.374999989792</c:v>
                </c:pt>
                <c:pt idx="4209">
                  <c:v>43062.416666656456</c:v>
                </c:pt>
                <c:pt idx="4210">
                  <c:v>43062.45833332312</c:v>
                </c:pt>
                <c:pt idx="4211">
                  <c:v>43062.499999989785</c:v>
                </c:pt>
                <c:pt idx="4212">
                  <c:v>43062.541666656449</c:v>
                </c:pt>
                <c:pt idx="4213">
                  <c:v>43062.583333323113</c:v>
                </c:pt>
                <c:pt idx="4214">
                  <c:v>43062.624999989777</c:v>
                </c:pt>
                <c:pt idx="4215">
                  <c:v>43062.666666656442</c:v>
                </c:pt>
                <c:pt idx="4216">
                  <c:v>43062.708333323106</c:v>
                </c:pt>
                <c:pt idx="4217">
                  <c:v>43062.74999998977</c:v>
                </c:pt>
                <c:pt idx="4218">
                  <c:v>43062.791666656434</c:v>
                </c:pt>
                <c:pt idx="4219">
                  <c:v>43062.833333323098</c:v>
                </c:pt>
                <c:pt idx="4220">
                  <c:v>43062.874999989763</c:v>
                </c:pt>
                <c:pt idx="4221">
                  <c:v>43062.916666656427</c:v>
                </c:pt>
                <c:pt idx="4222">
                  <c:v>43062.958333323091</c:v>
                </c:pt>
                <c:pt idx="4223">
                  <c:v>43062.999999989755</c:v>
                </c:pt>
                <c:pt idx="4224">
                  <c:v>43063.04166665642</c:v>
                </c:pt>
                <c:pt idx="4225">
                  <c:v>43063.083333323084</c:v>
                </c:pt>
                <c:pt idx="4226">
                  <c:v>43063.124999989748</c:v>
                </c:pt>
                <c:pt idx="4227">
                  <c:v>43063.166666656412</c:v>
                </c:pt>
                <c:pt idx="4228">
                  <c:v>43063.208333323077</c:v>
                </c:pt>
                <c:pt idx="4229">
                  <c:v>43063.249999989741</c:v>
                </c:pt>
                <c:pt idx="4230">
                  <c:v>43063.291666656405</c:v>
                </c:pt>
                <c:pt idx="4231">
                  <c:v>43063.333333323069</c:v>
                </c:pt>
                <c:pt idx="4232">
                  <c:v>43063.374999989734</c:v>
                </c:pt>
                <c:pt idx="4233">
                  <c:v>43063.416666656398</c:v>
                </c:pt>
                <c:pt idx="4234">
                  <c:v>43063.458333323062</c:v>
                </c:pt>
                <c:pt idx="4235">
                  <c:v>43063.499999989726</c:v>
                </c:pt>
                <c:pt idx="4236">
                  <c:v>43063.541666656391</c:v>
                </c:pt>
                <c:pt idx="4237">
                  <c:v>43063.583333323055</c:v>
                </c:pt>
                <c:pt idx="4238">
                  <c:v>43063.624999989719</c:v>
                </c:pt>
                <c:pt idx="4239">
                  <c:v>43063.666666656383</c:v>
                </c:pt>
                <c:pt idx="4240">
                  <c:v>43063.708333323048</c:v>
                </c:pt>
                <c:pt idx="4241">
                  <c:v>43063.749999989712</c:v>
                </c:pt>
                <c:pt idx="4242">
                  <c:v>43063.791666656376</c:v>
                </c:pt>
                <c:pt idx="4243">
                  <c:v>43063.83333332304</c:v>
                </c:pt>
                <c:pt idx="4244">
                  <c:v>43063.874999989705</c:v>
                </c:pt>
                <c:pt idx="4245">
                  <c:v>43063.916666656369</c:v>
                </c:pt>
                <c:pt idx="4246">
                  <c:v>43063.958333323033</c:v>
                </c:pt>
                <c:pt idx="4247">
                  <c:v>43063.999999989697</c:v>
                </c:pt>
                <c:pt idx="4248">
                  <c:v>43064.041666656361</c:v>
                </c:pt>
                <c:pt idx="4249">
                  <c:v>43064.083333323026</c:v>
                </c:pt>
                <c:pt idx="4250">
                  <c:v>43064.12499998969</c:v>
                </c:pt>
                <c:pt idx="4251">
                  <c:v>43064.166666656354</c:v>
                </c:pt>
                <c:pt idx="4252">
                  <c:v>43064.208333323018</c:v>
                </c:pt>
                <c:pt idx="4253">
                  <c:v>43064.249999989683</c:v>
                </c:pt>
                <c:pt idx="4254">
                  <c:v>43064.291666656347</c:v>
                </c:pt>
                <c:pt idx="4255">
                  <c:v>43064.333333323011</c:v>
                </c:pt>
                <c:pt idx="4256">
                  <c:v>43064.374999989675</c:v>
                </c:pt>
                <c:pt idx="4257">
                  <c:v>43064.41666665634</c:v>
                </c:pt>
                <c:pt idx="4258">
                  <c:v>43064.458333323004</c:v>
                </c:pt>
                <c:pt idx="4259">
                  <c:v>43064.499999989668</c:v>
                </c:pt>
                <c:pt idx="4260">
                  <c:v>43064.541666656332</c:v>
                </c:pt>
                <c:pt idx="4261">
                  <c:v>43064.583333322997</c:v>
                </c:pt>
                <c:pt idx="4262">
                  <c:v>43064.624999989661</c:v>
                </c:pt>
                <c:pt idx="4263">
                  <c:v>43064.666666656325</c:v>
                </c:pt>
                <c:pt idx="4264">
                  <c:v>43064.708333322989</c:v>
                </c:pt>
                <c:pt idx="4265">
                  <c:v>43064.749999989654</c:v>
                </c:pt>
                <c:pt idx="4266">
                  <c:v>43064.791666656318</c:v>
                </c:pt>
                <c:pt idx="4267">
                  <c:v>43064.833333322982</c:v>
                </c:pt>
                <c:pt idx="4268">
                  <c:v>43064.874999989646</c:v>
                </c:pt>
                <c:pt idx="4269">
                  <c:v>43064.916666656311</c:v>
                </c:pt>
                <c:pt idx="4270">
                  <c:v>43064.958333322975</c:v>
                </c:pt>
                <c:pt idx="4271">
                  <c:v>43064.999999989639</c:v>
                </c:pt>
                <c:pt idx="4272">
                  <c:v>43065.041666656303</c:v>
                </c:pt>
                <c:pt idx="4273">
                  <c:v>43065.083333322968</c:v>
                </c:pt>
                <c:pt idx="4274">
                  <c:v>43065.124999989632</c:v>
                </c:pt>
                <c:pt idx="4275">
                  <c:v>43065.166666656296</c:v>
                </c:pt>
                <c:pt idx="4276">
                  <c:v>43065.20833332296</c:v>
                </c:pt>
                <c:pt idx="4277">
                  <c:v>43065.249999989624</c:v>
                </c:pt>
                <c:pt idx="4278">
                  <c:v>43065.291666656289</c:v>
                </c:pt>
                <c:pt idx="4279">
                  <c:v>43065.333333322953</c:v>
                </c:pt>
                <c:pt idx="4280">
                  <c:v>43065.374999989617</c:v>
                </c:pt>
                <c:pt idx="4281">
                  <c:v>43065.416666656281</c:v>
                </c:pt>
                <c:pt idx="4282">
                  <c:v>43065.458333322946</c:v>
                </c:pt>
                <c:pt idx="4283">
                  <c:v>43065.49999998961</c:v>
                </c:pt>
                <c:pt idx="4284">
                  <c:v>43065.541666656274</c:v>
                </c:pt>
                <c:pt idx="4285">
                  <c:v>43065.583333322938</c:v>
                </c:pt>
                <c:pt idx="4286">
                  <c:v>43065.624999989603</c:v>
                </c:pt>
                <c:pt idx="4287">
                  <c:v>43065.666666656267</c:v>
                </c:pt>
                <c:pt idx="4288">
                  <c:v>43065.708333322931</c:v>
                </c:pt>
                <c:pt idx="4289">
                  <c:v>43065.749999989595</c:v>
                </c:pt>
                <c:pt idx="4290">
                  <c:v>43065.79166665626</c:v>
                </c:pt>
                <c:pt idx="4291">
                  <c:v>43065.833333322924</c:v>
                </c:pt>
                <c:pt idx="4292">
                  <c:v>43065.874999989588</c:v>
                </c:pt>
                <c:pt idx="4293">
                  <c:v>43065.916666656252</c:v>
                </c:pt>
                <c:pt idx="4294">
                  <c:v>43065.958333322917</c:v>
                </c:pt>
                <c:pt idx="4295">
                  <c:v>43065.999999989581</c:v>
                </c:pt>
                <c:pt idx="4296">
                  <c:v>43066.041666656245</c:v>
                </c:pt>
                <c:pt idx="4297">
                  <c:v>43066.083333322909</c:v>
                </c:pt>
                <c:pt idx="4298">
                  <c:v>43066.124999989574</c:v>
                </c:pt>
                <c:pt idx="4299">
                  <c:v>43066.166666656238</c:v>
                </c:pt>
                <c:pt idx="4300">
                  <c:v>43066.208333322902</c:v>
                </c:pt>
                <c:pt idx="4301">
                  <c:v>43066.249999989566</c:v>
                </c:pt>
                <c:pt idx="4302">
                  <c:v>43066.291666656231</c:v>
                </c:pt>
                <c:pt idx="4303">
                  <c:v>43066.333333322895</c:v>
                </c:pt>
                <c:pt idx="4304">
                  <c:v>43066.374999989559</c:v>
                </c:pt>
                <c:pt idx="4305">
                  <c:v>43066.416666656223</c:v>
                </c:pt>
                <c:pt idx="4306">
                  <c:v>43066.458333322887</c:v>
                </c:pt>
                <c:pt idx="4307">
                  <c:v>43066.499999989552</c:v>
                </c:pt>
                <c:pt idx="4308">
                  <c:v>43066.541666656216</c:v>
                </c:pt>
                <c:pt idx="4309">
                  <c:v>43066.58333332288</c:v>
                </c:pt>
                <c:pt idx="4310">
                  <c:v>43066.624999989544</c:v>
                </c:pt>
                <c:pt idx="4311">
                  <c:v>43066.666666656209</c:v>
                </c:pt>
                <c:pt idx="4312">
                  <c:v>43066.708333322873</c:v>
                </c:pt>
                <c:pt idx="4313">
                  <c:v>43066.749999989537</c:v>
                </c:pt>
                <c:pt idx="4314">
                  <c:v>43066.791666656201</c:v>
                </c:pt>
                <c:pt idx="4315">
                  <c:v>43066.833333322866</c:v>
                </c:pt>
                <c:pt idx="4316">
                  <c:v>43066.87499998953</c:v>
                </c:pt>
                <c:pt idx="4317">
                  <c:v>43066.916666656194</c:v>
                </c:pt>
                <c:pt idx="4318">
                  <c:v>43066.958333322858</c:v>
                </c:pt>
                <c:pt idx="4319">
                  <c:v>43066.999999989523</c:v>
                </c:pt>
                <c:pt idx="4320">
                  <c:v>43067.041666656187</c:v>
                </c:pt>
                <c:pt idx="4321">
                  <c:v>43067.083333322851</c:v>
                </c:pt>
                <c:pt idx="4322">
                  <c:v>43067.124999989515</c:v>
                </c:pt>
                <c:pt idx="4323">
                  <c:v>43067.16666665618</c:v>
                </c:pt>
                <c:pt idx="4324">
                  <c:v>43067.208333322844</c:v>
                </c:pt>
                <c:pt idx="4325">
                  <c:v>43067.249999989508</c:v>
                </c:pt>
                <c:pt idx="4326">
                  <c:v>43067.291666656172</c:v>
                </c:pt>
                <c:pt idx="4327">
                  <c:v>43067.333333322837</c:v>
                </c:pt>
                <c:pt idx="4328">
                  <c:v>43067.374999989501</c:v>
                </c:pt>
                <c:pt idx="4329">
                  <c:v>43067.416666656165</c:v>
                </c:pt>
                <c:pt idx="4330">
                  <c:v>43067.458333322829</c:v>
                </c:pt>
                <c:pt idx="4331">
                  <c:v>43067.499999989494</c:v>
                </c:pt>
                <c:pt idx="4332">
                  <c:v>43067.541666656158</c:v>
                </c:pt>
                <c:pt idx="4333">
                  <c:v>43067.583333322822</c:v>
                </c:pt>
                <c:pt idx="4334">
                  <c:v>43067.624999989486</c:v>
                </c:pt>
                <c:pt idx="4335">
                  <c:v>43067.66666665615</c:v>
                </c:pt>
                <c:pt idx="4336">
                  <c:v>43067.708333322815</c:v>
                </c:pt>
                <c:pt idx="4337">
                  <c:v>43067.749999989479</c:v>
                </c:pt>
                <c:pt idx="4338">
                  <c:v>43067.791666656143</c:v>
                </c:pt>
                <c:pt idx="4339">
                  <c:v>43067.833333322807</c:v>
                </c:pt>
                <c:pt idx="4340">
                  <c:v>43067.874999989472</c:v>
                </c:pt>
                <c:pt idx="4341">
                  <c:v>43067.916666656136</c:v>
                </c:pt>
                <c:pt idx="4342">
                  <c:v>43067.9583333228</c:v>
                </c:pt>
                <c:pt idx="4343">
                  <c:v>43067.999999989464</c:v>
                </c:pt>
                <c:pt idx="4344">
                  <c:v>43068.041666656129</c:v>
                </c:pt>
                <c:pt idx="4345">
                  <c:v>43068.083333322793</c:v>
                </c:pt>
                <c:pt idx="4346">
                  <c:v>43068.124999989457</c:v>
                </c:pt>
                <c:pt idx="4347">
                  <c:v>43068.166666656121</c:v>
                </c:pt>
                <c:pt idx="4348">
                  <c:v>43068.208333322786</c:v>
                </c:pt>
                <c:pt idx="4349">
                  <c:v>43068.24999998945</c:v>
                </c:pt>
                <c:pt idx="4350">
                  <c:v>43068.291666656114</c:v>
                </c:pt>
                <c:pt idx="4351">
                  <c:v>43068.333333322778</c:v>
                </c:pt>
                <c:pt idx="4352">
                  <c:v>43068.374999989443</c:v>
                </c:pt>
                <c:pt idx="4353">
                  <c:v>43068.416666656107</c:v>
                </c:pt>
                <c:pt idx="4354">
                  <c:v>43068.458333322771</c:v>
                </c:pt>
                <c:pt idx="4355">
                  <c:v>43068.499999989435</c:v>
                </c:pt>
                <c:pt idx="4356">
                  <c:v>43068.5416666561</c:v>
                </c:pt>
                <c:pt idx="4357">
                  <c:v>43068.583333322764</c:v>
                </c:pt>
                <c:pt idx="4358">
                  <c:v>43068.624999989428</c:v>
                </c:pt>
                <c:pt idx="4359">
                  <c:v>43068.666666656092</c:v>
                </c:pt>
                <c:pt idx="4360">
                  <c:v>43068.708333322757</c:v>
                </c:pt>
                <c:pt idx="4361">
                  <c:v>43068.749999989421</c:v>
                </c:pt>
                <c:pt idx="4362">
                  <c:v>43068.791666656085</c:v>
                </c:pt>
                <c:pt idx="4363">
                  <c:v>43068.833333322749</c:v>
                </c:pt>
                <c:pt idx="4364">
                  <c:v>43068.874999989413</c:v>
                </c:pt>
                <c:pt idx="4365">
                  <c:v>43068.916666656078</c:v>
                </c:pt>
                <c:pt idx="4366">
                  <c:v>43068.958333322742</c:v>
                </c:pt>
                <c:pt idx="4367">
                  <c:v>43068.999999989406</c:v>
                </c:pt>
                <c:pt idx="4368">
                  <c:v>43069.04166665607</c:v>
                </c:pt>
                <c:pt idx="4369">
                  <c:v>43069.083333322735</c:v>
                </c:pt>
                <c:pt idx="4370">
                  <c:v>43069.124999989399</c:v>
                </c:pt>
                <c:pt idx="4371">
                  <c:v>43069.166666656063</c:v>
                </c:pt>
                <c:pt idx="4372">
                  <c:v>43069.208333322727</c:v>
                </c:pt>
                <c:pt idx="4373">
                  <c:v>43069.249999989392</c:v>
                </c:pt>
                <c:pt idx="4374">
                  <c:v>43069.291666656056</c:v>
                </c:pt>
                <c:pt idx="4375">
                  <c:v>43069.33333332272</c:v>
                </c:pt>
                <c:pt idx="4376">
                  <c:v>43069.374999989384</c:v>
                </c:pt>
                <c:pt idx="4377">
                  <c:v>43069.416666656049</c:v>
                </c:pt>
                <c:pt idx="4378">
                  <c:v>43069.458333322713</c:v>
                </c:pt>
                <c:pt idx="4379">
                  <c:v>43069.499999989377</c:v>
                </c:pt>
                <c:pt idx="4380">
                  <c:v>43069.541666656041</c:v>
                </c:pt>
                <c:pt idx="4381">
                  <c:v>43069.583333322706</c:v>
                </c:pt>
                <c:pt idx="4382">
                  <c:v>43069.62499998937</c:v>
                </c:pt>
                <c:pt idx="4383">
                  <c:v>43069.666666656034</c:v>
                </c:pt>
                <c:pt idx="4384">
                  <c:v>43069.708333322698</c:v>
                </c:pt>
                <c:pt idx="4385">
                  <c:v>43069.749999989363</c:v>
                </c:pt>
                <c:pt idx="4386">
                  <c:v>43069.791666656027</c:v>
                </c:pt>
                <c:pt idx="4387">
                  <c:v>43069.833333322691</c:v>
                </c:pt>
                <c:pt idx="4388">
                  <c:v>43069.874999989355</c:v>
                </c:pt>
                <c:pt idx="4389">
                  <c:v>43069.91666665602</c:v>
                </c:pt>
                <c:pt idx="4390">
                  <c:v>43069.958333322684</c:v>
                </c:pt>
                <c:pt idx="4391">
                  <c:v>43069.999999989348</c:v>
                </c:pt>
                <c:pt idx="4392">
                  <c:v>43070.041666656012</c:v>
                </c:pt>
                <c:pt idx="4393">
                  <c:v>43070.083333322676</c:v>
                </c:pt>
                <c:pt idx="4394">
                  <c:v>43070.124999989341</c:v>
                </c:pt>
                <c:pt idx="4395">
                  <c:v>43070.166666656005</c:v>
                </c:pt>
                <c:pt idx="4396">
                  <c:v>43070.208333322669</c:v>
                </c:pt>
                <c:pt idx="4397">
                  <c:v>43070.249999989333</c:v>
                </c:pt>
                <c:pt idx="4398">
                  <c:v>43070.291666655998</c:v>
                </c:pt>
                <c:pt idx="4399">
                  <c:v>43070.333333322662</c:v>
                </c:pt>
                <c:pt idx="4400">
                  <c:v>43070.374999989326</c:v>
                </c:pt>
                <c:pt idx="4401">
                  <c:v>43070.41666665599</c:v>
                </c:pt>
                <c:pt idx="4402">
                  <c:v>43070.458333322655</c:v>
                </c:pt>
                <c:pt idx="4403">
                  <c:v>43070.499999989319</c:v>
                </c:pt>
                <c:pt idx="4404">
                  <c:v>43070.541666655983</c:v>
                </c:pt>
                <c:pt idx="4405">
                  <c:v>43070.583333322647</c:v>
                </c:pt>
                <c:pt idx="4406">
                  <c:v>43070.624999989312</c:v>
                </c:pt>
                <c:pt idx="4407">
                  <c:v>43070.666666655976</c:v>
                </c:pt>
                <c:pt idx="4408">
                  <c:v>43070.70833332264</c:v>
                </c:pt>
                <c:pt idx="4409">
                  <c:v>43070.749999989304</c:v>
                </c:pt>
                <c:pt idx="4410">
                  <c:v>43070.791666655969</c:v>
                </c:pt>
                <c:pt idx="4411">
                  <c:v>43070.833333322633</c:v>
                </c:pt>
                <c:pt idx="4412">
                  <c:v>43070.874999989297</c:v>
                </c:pt>
                <c:pt idx="4413">
                  <c:v>43070.916666655961</c:v>
                </c:pt>
                <c:pt idx="4414">
                  <c:v>43070.958333322626</c:v>
                </c:pt>
                <c:pt idx="4415">
                  <c:v>43070.99999998929</c:v>
                </c:pt>
                <c:pt idx="4416">
                  <c:v>43071.041666655954</c:v>
                </c:pt>
                <c:pt idx="4417">
                  <c:v>43071.083333322618</c:v>
                </c:pt>
                <c:pt idx="4418">
                  <c:v>43071.124999989283</c:v>
                </c:pt>
                <c:pt idx="4419">
                  <c:v>43071.166666655947</c:v>
                </c:pt>
                <c:pt idx="4420">
                  <c:v>43071.208333322611</c:v>
                </c:pt>
                <c:pt idx="4421">
                  <c:v>43071.249999989275</c:v>
                </c:pt>
                <c:pt idx="4422">
                  <c:v>43071.291666655939</c:v>
                </c:pt>
                <c:pt idx="4423">
                  <c:v>43071.333333322604</c:v>
                </c:pt>
                <c:pt idx="4424">
                  <c:v>43071.374999989268</c:v>
                </c:pt>
                <c:pt idx="4425">
                  <c:v>43071.416666655932</c:v>
                </c:pt>
                <c:pt idx="4426">
                  <c:v>43071.458333322596</c:v>
                </c:pt>
                <c:pt idx="4427">
                  <c:v>43071.499999989261</c:v>
                </c:pt>
                <c:pt idx="4428">
                  <c:v>43071.541666655925</c:v>
                </c:pt>
                <c:pt idx="4429">
                  <c:v>43071.583333322589</c:v>
                </c:pt>
                <c:pt idx="4430">
                  <c:v>43071.624999989253</c:v>
                </c:pt>
                <c:pt idx="4431">
                  <c:v>43071.666666655918</c:v>
                </c:pt>
                <c:pt idx="4432">
                  <c:v>43071.708333322582</c:v>
                </c:pt>
                <c:pt idx="4433">
                  <c:v>43071.749999989246</c:v>
                </c:pt>
                <c:pt idx="4434">
                  <c:v>43071.79166665591</c:v>
                </c:pt>
                <c:pt idx="4435">
                  <c:v>43071.833333322575</c:v>
                </c:pt>
                <c:pt idx="4436">
                  <c:v>43071.874999989239</c:v>
                </c:pt>
                <c:pt idx="4437">
                  <c:v>43071.916666655903</c:v>
                </c:pt>
                <c:pt idx="4438">
                  <c:v>43071.958333322567</c:v>
                </c:pt>
                <c:pt idx="4439">
                  <c:v>43071.999999989232</c:v>
                </c:pt>
                <c:pt idx="4440">
                  <c:v>43072.041666655896</c:v>
                </c:pt>
                <c:pt idx="4441">
                  <c:v>43072.08333332256</c:v>
                </c:pt>
                <c:pt idx="4442">
                  <c:v>43072.124999989224</c:v>
                </c:pt>
                <c:pt idx="4443">
                  <c:v>43072.166666655889</c:v>
                </c:pt>
                <c:pt idx="4444">
                  <c:v>43072.208333322553</c:v>
                </c:pt>
                <c:pt idx="4445">
                  <c:v>43072.249999989217</c:v>
                </c:pt>
                <c:pt idx="4446">
                  <c:v>43072.291666655881</c:v>
                </c:pt>
                <c:pt idx="4447">
                  <c:v>43072.333333322546</c:v>
                </c:pt>
                <c:pt idx="4448">
                  <c:v>43072.37499998921</c:v>
                </c:pt>
                <c:pt idx="4449">
                  <c:v>43072.416666655874</c:v>
                </c:pt>
                <c:pt idx="4450">
                  <c:v>43072.458333322538</c:v>
                </c:pt>
                <c:pt idx="4451">
                  <c:v>43072.499999989202</c:v>
                </c:pt>
                <c:pt idx="4452">
                  <c:v>43072.541666655867</c:v>
                </c:pt>
                <c:pt idx="4453">
                  <c:v>43072.583333322531</c:v>
                </c:pt>
                <c:pt idx="4454">
                  <c:v>43072.624999989195</c:v>
                </c:pt>
                <c:pt idx="4455">
                  <c:v>43072.666666655859</c:v>
                </c:pt>
                <c:pt idx="4456">
                  <c:v>43072.708333322524</c:v>
                </c:pt>
                <c:pt idx="4457">
                  <c:v>43072.749999989188</c:v>
                </c:pt>
                <c:pt idx="4458">
                  <c:v>43072.791666655852</c:v>
                </c:pt>
                <c:pt idx="4459">
                  <c:v>43072.833333322516</c:v>
                </c:pt>
                <c:pt idx="4460">
                  <c:v>43072.874999989181</c:v>
                </c:pt>
                <c:pt idx="4461">
                  <c:v>43072.916666655845</c:v>
                </c:pt>
                <c:pt idx="4462">
                  <c:v>43072.958333322509</c:v>
                </c:pt>
                <c:pt idx="4463">
                  <c:v>43072.999999989173</c:v>
                </c:pt>
                <c:pt idx="4464">
                  <c:v>43073.041666655838</c:v>
                </c:pt>
                <c:pt idx="4465">
                  <c:v>43073.083333322502</c:v>
                </c:pt>
                <c:pt idx="4466">
                  <c:v>43073.124999989166</c:v>
                </c:pt>
                <c:pt idx="4467">
                  <c:v>43073.16666665583</c:v>
                </c:pt>
                <c:pt idx="4468">
                  <c:v>43073.208333322495</c:v>
                </c:pt>
                <c:pt idx="4469">
                  <c:v>43073.249999989159</c:v>
                </c:pt>
                <c:pt idx="4470">
                  <c:v>43073.291666655823</c:v>
                </c:pt>
                <c:pt idx="4471">
                  <c:v>43073.333333322487</c:v>
                </c:pt>
                <c:pt idx="4472">
                  <c:v>43073.374999989152</c:v>
                </c:pt>
                <c:pt idx="4473">
                  <c:v>43073.416666655816</c:v>
                </c:pt>
                <c:pt idx="4474">
                  <c:v>43073.45833332248</c:v>
                </c:pt>
                <c:pt idx="4475">
                  <c:v>43073.499999989144</c:v>
                </c:pt>
                <c:pt idx="4476">
                  <c:v>43073.541666655809</c:v>
                </c:pt>
                <c:pt idx="4477">
                  <c:v>43073.583333322473</c:v>
                </c:pt>
                <c:pt idx="4478">
                  <c:v>43073.624999989137</c:v>
                </c:pt>
                <c:pt idx="4479">
                  <c:v>43073.666666655801</c:v>
                </c:pt>
                <c:pt idx="4480">
                  <c:v>43073.708333322465</c:v>
                </c:pt>
                <c:pt idx="4481">
                  <c:v>43073.74999998913</c:v>
                </c:pt>
                <c:pt idx="4482">
                  <c:v>43073.791666655794</c:v>
                </c:pt>
                <c:pt idx="4483">
                  <c:v>43073.833333322458</c:v>
                </c:pt>
                <c:pt idx="4484">
                  <c:v>43073.874999989122</c:v>
                </c:pt>
                <c:pt idx="4485">
                  <c:v>43073.916666655787</c:v>
                </c:pt>
                <c:pt idx="4486">
                  <c:v>43073.958333322451</c:v>
                </c:pt>
                <c:pt idx="4487">
                  <c:v>43073.999999989115</c:v>
                </c:pt>
                <c:pt idx="4488">
                  <c:v>43074.041666655779</c:v>
                </c:pt>
                <c:pt idx="4489">
                  <c:v>43074.083333322444</c:v>
                </c:pt>
                <c:pt idx="4490">
                  <c:v>43074.124999989108</c:v>
                </c:pt>
                <c:pt idx="4491">
                  <c:v>43074.166666655772</c:v>
                </c:pt>
                <c:pt idx="4492">
                  <c:v>43074.208333322436</c:v>
                </c:pt>
                <c:pt idx="4493">
                  <c:v>43074.249999989101</c:v>
                </c:pt>
                <c:pt idx="4494">
                  <c:v>43074.291666655765</c:v>
                </c:pt>
                <c:pt idx="4495">
                  <c:v>43074.333333322429</c:v>
                </c:pt>
                <c:pt idx="4496">
                  <c:v>43074.374999989093</c:v>
                </c:pt>
                <c:pt idx="4497">
                  <c:v>43074.416666655758</c:v>
                </c:pt>
                <c:pt idx="4498">
                  <c:v>43074.458333322422</c:v>
                </c:pt>
                <c:pt idx="4499">
                  <c:v>43074.499999989086</c:v>
                </c:pt>
                <c:pt idx="4500">
                  <c:v>43074.54166665575</c:v>
                </c:pt>
                <c:pt idx="4501">
                  <c:v>43074.583333322415</c:v>
                </c:pt>
                <c:pt idx="4502">
                  <c:v>43074.624999989079</c:v>
                </c:pt>
                <c:pt idx="4503">
                  <c:v>43074.666666655743</c:v>
                </c:pt>
                <c:pt idx="4504">
                  <c:v>43074.708333322407</c:v>
                </c:pt>
                <c:pt idx="4505">
                  <c:v>43074.749999989072</c:v>
                </c:pt>
                <c:pt idx="4506">
                  <c:v>43074.791666655736</c:v>
                </c:pt>
                <c:pt idx="4507">
                  <c:v>43074.8333333224</c:v>
                </c:pt>
                <c:pt idx="4508">
                  <c:v>43074.874999989064</c:v>
                </c:pt>
                <c:pt idx="4509">
                  <c:v>43074.916666655728</c:v>
                </c:pt>
                <c:pt idx="4510">
                  <c:v>43074.958333322393</c:v>
                </c:pt>
                <c:pt idx="4511">
                  <c:v>43074.999999989057</c:v>
                </c:pt>
                <c:pt idx="4512">
                  <c:v>43075.041666655721</c:v>
                </c:pt>
                <c:pt idx="4513">
                  <c:v>43075.083333322385</c:v>
                </c:pt>
                <c:pt idx="4514">
                  <c:v>43075.12499998905</c:v>
                </c:pt>
                <c:pt idx="4515">
                  <c:v>43075.166666655714</c:v>
                </c:pt>
                <c:pt idx="4516">
                  <c:v>43075.208333322378</c:v>
                </c:pt>
                <c:pt idx="4517">
                  <c:v>43075.249999989042</c:v>
                </c:pt>
                <c:pt idx="4518">
                  <c:v>43075.291666655707</c:v>
                </c:pt>
                <c:pt idx="4519">
                  <c:v>43075.333333322371</c:v>
                </c:pt>
                <c:pt idx="4520">
                  <c:v>43075.374999989035</c:v>
                </c:pt>
                <c:pt idx="4521">
                  <c:v>43075.416666655699</c:v>
                </c:pt>
                <c:pt idx="4522">
                  <c:v>43075.458333322364</c:v>
                </c:pt>
                <c:pt idx="4523">
                  <c:v>43075.499999989028</c:v>
                </c:pt>
                <c:pt idx="4524">
                  <c:v>43075.541666655692</c:v>
                </c:pt>
                <c:pt idx="4525">
                  <c:v>43075.583333322356</c:v>
                </c:pt>
                <c:pt idx="4526">
                  <c:v>43075.624999989021</c:v>
                </c:pt>
                <c:pt idx="4527">
                  <c:v>43075.666666655685</c:v>
                </c:pt>
                <c:pt idx="4528">
                  <c:v>43075.708333322349</c:v>
                </c:pt>
                <c:pt idx="4529">
                  <c:v>43075.749999989013</c:v>
                </c:pt>
                <c:pt idx="4530">
                  <c:v>43075.791666655678</c:v>
                </c:pt>
                <c:pt idx="4531">
                  <c:v>43075.833333322342</c:v>
                </c:pt>
                <c:pt idx="4532">
                  <c:v>43075.874999989006</c:v>
                </c:pt>
                <c:pt idx="4533">
                  <c:v>43075.91666665567</c:v>
                </c:pt>
                <c:pt idx="4534">
                  <c:v>43075.958333322335</c:v>
                </c:pt>
                <c:pt idx="4535">
                  <c:v>43075.999999988999</c:v>
                </c:pt>
                <c:pt idx="4536">
                  <c:v>43076.041666655663</c:v>
                </c:pt>
                <c:pt idx="4537">
                  <c:v>43076.083333322327</c:v>
                </c:pt>
                <c:pt idx="4538">
                  <c:v>43076.124999988991</c:v>
                </c:pt>
                <c:pt idx="4539">
                  <c:v>43076.166666655656</c:v>
                </c:pt>
                <c:pt idx="4540">
                  <c:v>43076.20833332232</c:v>
                </c:pt>
                <c:pt idx="4541">
                  <c:v>43076.249999988984</c:v>
                </c:pt>
                <c:pt idx="4542">
                  <c:v>43076.291666655648</c:v>
                </c:pt>
                <c:pt idx="4543">
                  <c:v>43076.333333322313</c:v>
                </c:pt>
                <c:pt idx="4544">
                  <c:v>43076.374999988977</c:v>
                </c:pt>
                <c:pt idx="4545">
                  <c:v>43076.416666655641</c:v>
                </c:pt>
                <c:pt idx="4546">
                  <c:v>43076.458333322305</c:v>
                </c:pt>
                <c:pt idx="4547">
                  <c:v>43076.49999998897</c:v>
                </c:pt>
                <c:pt idx="4548">
                  <c:v>43076.541666655634</c:v>
                </c:pt>
                <c:pt idx="4549">
                  <c:v>43076.583333322298</c:v>
                </c:pt>
                <c:pt idx="4550">
                  <c:v>43076.624999988962</c:v>
                </c:pt>
                <c:pt idx="4551">
                  <c:v>43076.666666655627</c:v>
                </c:pt>
                <c:pt idx="4552">
                  <c:v>43076.708333322291</c:v>
                </c:pt>
                <c:pt idx="4553">
                  <c:v>43076.749999988955</c:v>
                </c:pt>
                <c:pt idx="4554">
                  <c:v>43076.791666655619</c:v>
                </c:pt>
                <c:pt idx="4555">
                  <c:v>43076.833333322284</c:v>
                </c:pt>
                <c:pt idx="4556">
                  <c:v>43076.874999988948</c:v>
                </c:pt>
                <c:pt idx="4557">
                  <c:v>43076.916666655612</c:v>
                </c:pt>
                <c:pt idx="4558">
                  <c:v>43076.958333322276</c:v>
                </c:pt>
                <c:pt idx="4559">
                  <c:v>43076.999999988941</c:v>
                </c:pt>
                <c:pt idx="4560">
                  <c:v>43077.041666655605</c:v>
                </c:pt>
                <c:pt idx="4561">
                  <c:v>43077.083333322269</c:v>
                </c:pt>
                <c:pt idx="4562">
                  <c:v>43077.124999988933</c:v>
                </c:pt>
                <c:pt idx="4563">
                  <c:v>43077.166666655598</c:v>
                </c:pt>
                <c:pt idx="4564">
                  <c:v>43077.208333322262</c:v>
                </c:pt>
                <c:pt idx="4565">
                  <c:v>43077.249999988926</c:v>
                </c:pt>
                <c:pt idx="4566">
                  <c:v>43077.29166665559</c:v>
                </c:pt>
                <c:pt idx="4567">
                  <c:v>43077.333333322254</c:v>
                </c:pt>
                <c:pt idx="4568">
                  <c:v>43077.374999988919</c:v>
                </c:pt>
                <c:pt idx="4569">
                  <c:v>43077.416666655583</c:v>
                </c:pt>
                <c:pt idx="4570">
                  <c:v>43077.458333322247</c:v>
                </c:pt>
                <c:pt idx="4571">
                  <c:v>43077.499999988911</c:v>
                </c:pt>
                <c:pt idx="4572">
                  <c:v>43077.541666655576</c:v>
                </c:pt>
                <c:pt idx="4573">
                  <c:v>43077.58333332224</c:v>
                </c:pt>
                <c:pt idx="4574">
                  <c:v>43077.624999988904</c:v>
                </c:pt>
                <c:pt idx="4575">
                  <c:v>43077.666666655568</c:v>
                </c:pt>
                <c:pt idx="4576">
                  <c:v>43077.708333322233</c:v>
                </c:pt>
                <c:pt idx="4577">
                  <c:v>43077.749999988897</c:v>
                </c:pt>
                <c:pt idx="4578">
                  <c:v>43077.791666655561</c:v>
                </c:pt>
                <c:pt idx="4579">
                  <c:v>43077.833333322225</c:v>
                </c:pt>
                <c:pt idx="4580">
                  <c:v>43077.87499998889</c:v>
                </c:pt>
                <c:pt idx="4581">
                  <c:v>43077.916666655554</c:v>
                </c:pt>
                <c:pt idx="4582">
                  <c:v>43077.958333322218</c:v>
                </c:pt>
                <c:pt idx="4583">
                  <c:v>43077.999999988882</c:v>
                </c:pt>
                <c:pt idx="4584">
                  <c:v>43078.041666655547</c:v>
                </c:pt>
                <c:pt idx="4585">
                  <c:v>43078.083333322211</c:v>
                </c:pt>
                <c:pt idx="4586">
                  <c:v>43078.124999988875</c:v>
                </c:pt>
                <c:pt idx="4587">
                  <c:v>43078.166666655539</c:v>
                </c:pt>
                <c:pt idx="4588">
                  <c:v>43078.208333322204</c:v>
                </c:pt>
                <c:pt idx="4589">
                  <c:v>43078.249999988868</c:v>
                </c:pt>
                <c:pt idx="4590">
                  <c:v>43078.291666655532</c:v>
                </c:pt>
                <c:pt idx="4591">
                  <c:v>43078.333333322196</c:v>
                </c:pt>
                <c:pt idx="4592">
                  <c:v>43078.374999988861</c:v>
                </c:pt>
                <c:pt idx="4593">
                  <c:v>43078.416666655525</c:v>
                </c:pt>
                <c:pt idx="4594">
                  <c:v>43078.458333322189</c:v>
                </c:pt>
                <c:pt idx="4595">
                  <c:v>43078.499999988853</c:v>
                </c:pt>
                <c:pt idx="4596">
                  <c:v>43078.541666655517</c:v>
                </c:pt>
                <c:pt idx="4597">
                  <c:v>43078.583333322182</c:v>
                </c:pt>
                <c:pt idx="4598">
                  <c:v>43078.624999988846</c:v>
                </c:pt>
                <c:pt idx="4599">
                  <c:v>43078.66666665551</c:v>
                </c:pt>
                <c:pt idx="4600">
                  <c:v>43078.708333322174</c:v>
                </c:pt>
                <c:pt idx="4601">
                  <c:v>43078.749999988839</c:v>
                </c:pt>
                <c:pt idx="4602">
                  <c:v>43078.791666655503</c:v>
                </c:pt>
                <c:pt idx="4603">
                  <c:v>43078.833333322167</c:v>
                </c:pt>
                <c:pt idx="4604">
                  <c:v>43078.874999988831</c:v>
                </c:pt>
                <c:pt idx="4605">
                  <c:v>43078.916666655496</c:v>
                </c:pt>
                <c:pt idx="4606">
                  <c:v>43078.95833332216</c:v>
                </c:pt>
                <c:pt idx="4607">
                  <c:v>43078.999999988824</c:v>
                </c:pt>
                <c:pt idx="4608">
                  <c:v>43079.041666655488</c:v>
                </c:pt>
                <c:pt idx="4609">
                  <c:v>43079.083333322153</c:v>
                </c:pt>
                <c:pt idx="4610">
                  <c:v>43079.124999988817</c:v>
                </c:pt>
                <c:pt idx="4611">
                  <c:v>43079.166666655481</c:v>
                </c:pt>
                <c:pt idx="4612">
                  <c:v>43079.208333322145</c:v>
                </c:pt>
                <c:pt idx="4613">
                  <c:v>43079.24999998881</c:v>
                </c:pt>
                <c:pt idx="4614">
                  <c:v>43079.291666655474</c:v>
                </c:pt>
                <c:pt idx="4615">
                  <c:v>43079.333333322138</c:v>
                </c:pt>
                <c:pt idx="4616">
                  <c:v>43079.374999988802</c:v>
                </c:pt>
                <c:pt idx="4617">
                  <c:v>43079.416666655467</c:v>
                </c:pt>
                <c:pt idx="4618">
                  <c:v>43079.458333322131</c:v>
                </c:pt>
                <c:pt idx="4619">
                  <c:v>43079.499999988795</c:v>
                </c:pt>
                <c:pt idx="4620">
                  <c:v>43079.541666655459</c:v>
                </c:pt>
                <c:pt idx="4621">
                  <c:v>43079.583333322124</c:v>
                </c:pt>
                <c:pt idx="4622">
                  <c:v>43079.624999988788</c:v>
                </c:pt>
                <c:pt idx="4623">
                  <c:v>43079.666666655452</c:v>
                </c:pt>
                <c:pt idx="4624">
                  <c:v>43079.708333322116</c:v>
                </c:pt>
                <c:pt idx="4625">
                  <c:v>43079.74999998878</c:v>
                </c:pt>
                <c:pt idx="4626">
                  <c:v>43079.791666655445</c:v>
                </c:pt>
                <c:pt idx="4627">
                  <c:v>43079.833333322109</c:v>
                </c:pt>
                <c:pt idx="4628">
                  <c:v>43079.874999988773</c:v>
                </c:pt>
                <c:pt idx="4629">
                  <c:v>43079.916666655437</c:v>
                </c:pt>
                <c:pt idx="4630">
                  <c:v>43079.958333322102</c:v>
                </c:pt>
                <c:pt idx="4631">
                  <c:v>43079.999999988766</c:v>
                </c:pt>
                <c:pt idx="4632">
                  <c:v>43080.04166665543</c:v>
                </c:pt>
                <c:pt idx="4633">
                  <c:v>43080.083333322094</c:v>
                </c:pt>
                <c:pt idx="4634">
                  <c:v>43080.124999988759</c:v>
                </c:pt>
                <c:pt idx="4635">
                  <c:v>43080.166666655423</c:v>
                </c:pt>
                <c:pt idx="4636">
                  <c:v>43080.208333322087</c:v>
                </c:pt>
                <c:pt idx="4637">
                  <c:v>43080.249999988751</c:v>
                </c:pt>
                <c:pt idx="4638">
                  <c:v>43080.291666655416</c:v>
                </c:pt>
                <c:pt idx="4639">
                  <c:v>43080.33333332208</c:v>
                </c:pt>
                <c:pt idx="4640">
                  <c:v>43080.374999988744</c:v>
                </c:pt>
                <c:pt idx="4641">
                  <c:v>43080.416666655408</c:v>
                </c:pt>
                <c:pt idx="4642">
                  <c:v>43080.458333322073</c:v>
                </c:pt>
                <c:pt idx="4643">
                  <c:v>43080.499999988737</c:v>
                </c:pt>
                <c:pt idx="4644">
                  <c:v>43080.541666655401</c:v>
                </c:pt>
                <c:pt idx="4645">
                  <c:v>43080.583333322065</c:v>
                </c:pt>
                <c:pt idx="4646">
                  <c:v>43080.62499998873</c:v>
                </c:pt>
                <c:pt idx="4647">
                  <c:v>43080.666666655394</c:v>
                </c:pt>
                <c:pt idx="4648">
                  <c:v>43080.708333322058</c:v>
                </c:pt>
                <c:pt idx="4649">
                  <c:v>43080.749999988722</c:v>
                </c:pt>
                <c:pt idx="4650">
                  <c:v>43080.791666655387</c:v>
                </c:pt>
                <c:pt idx="4651">
                  <c:v>43080.833333322051</c:v>
                </c:pt>
                <c:pt idx="4652">
                  <c:v>43080.874999988715</c:v>
                </c:pt>
                <c:pt idx="4653">
                  <c:v>43080.916666655379</c:v>
                </c:pt>
                <c:pt idx="4654">
                  <c:v>43080.958333322043</c:v>
                </c:pt>
                <c:pt idx="4655">
                  <c:v>43080.999999988708</c:v>
                </c:pt>
                <c:pt idx="4656">
                  <c:v>43081.041666655372</c:v>
                </c:pt>
                <c:pt idx="4657">
                  <c:v>43081.083333322036</c:v>
                </c:pt>
                <c:pt idx="4658">
                  <c:v>43081.1249999887</c:v>
                </c:pt>
                <c:pt idx="4659">
                  <c:v>43081.166666655365</c:v>
                </c:pt>
                <c:pt idx="4660">
                  <c:v>43081.208333322029</c:v>
                </c:pt>
                <c:pt idx="4661">
                  <c:v>43081.249999988693</c:v>
                </c:pt>
                <c:pt idx="4662">
                  <c:v>43081.291666655357</c:v>
                </c:pt>
                <c:pt idx="4663">
                  <c:v>43081.333333322022</c:v>
                </c:pt>
                <c:pt idx="4664">
                  <c:v>43081.374999988686</c:v>
                </c:pt>
                <c:pt idx="4665">
                  <c:v>43081.41666665535</c:v>
                </c:pt>
                <c:pt idx="4666">
                  <c:v>43081.458333322014</c:v>
                </c:pt>
                <c:pt idx="4667">
                  <c:v>43081.499999988679</c:v>
                </c:pt>
                <c:pt idx="4668">
                  <c:v>43081.541666655343</c:v>
                </c:pt>
                <c:pt idx="4669">
                  <c:v>43081.583333322007</c:v>
                </c:pt>
                <c:pt idx="4670">
                  <c:v>43081.624999988671</c:v>
                </c:pt>
                <c:pt idx="4671">
                  <c:v>43081.666666655336</c:v>
                </c:pt>
                <c:pt idx="4672">
                  <c:v>43081.708333322</c:v>
                </c:pt>
                <c:pt idx="4673">
                  <c:v>43081.749999988664</c:v>
                </c:pt>
                <c:pt idx="4674">
                  <c:v>43081.791666655328</c:v>
                </c:pt>
                <c:pt idx="4675">
                  <c:v>43081.833333321993</c:v>
                </c:pt>
                <c:pt idx="4676">
                  <c:v>43081.874999988657</c:v>
                </c:pt>
                <c:pt idx="4677">
                  <c:v>43081.916666655321</c:v>
                </c:pt>
                <c:pt idx="4678">
                  <c:v>43081.958333321985</c:v>
                </c:pt>
                <c:pt idx="4679">
                  <c:v>43081.99999998865</c:v>
                </c:pt>
                <c:pt idx="4680">
                  <c:v>43082.041666655314</c:v>
                </c:pt>
                <c:pt idx="4681">
                  <c:v>43082.083333321978</c:v>
                </c:pt>
                <c:pt idx="4682">
                  <c:v>43082.124999988642</c:v>
                </c:pt>
                <c:pt idx="4683">
                  <c:v>43082.166666655306</c:v>
                </c:pt>
                <c:pt idx="4684">
                  <c:v>43082.208333321971</c:v>
                </c:pt>
                <c:pt idx="4685">
                  <c:v>43082.249999988635</c:v>
                </c:pt>
                <c:pt idx="4686">
                  <c:v>43082.291666655299</c:v>
                </c:pt>
                <c:pt idx="4687">
                  <c:v>43082.333333321963</c:v>
                </c:pt>
                <c:pt idx="4688">
                  <c:v>43082.374999988628</c:v>
                </c:pt>
                <c:pt idx="4689">
                  <c:v>43082.416666655292</c:v>
                </c:pt>
                <c:pt idx="4690">
                  <c:v>43082.458333321956</c:v>
                </c:pt>
                <c:pt idx="4691">
                  <c:v>43082.49999998862</c:v>
                </c:pt>
                <c:pt idx="4692">
                  <c:v>43082.541666655285</c:v>
                </c:pt>
                <c:pt idx="4693">
                  <c:v>43082.583333321949</c:v>
                </c:pt>
                <c:pt idx="4694">
                  <c:v>43082.624999988613</c:v>
                </c:pt>
                <c:pt idx="4695">
                  <c:v>43082.666666655277</c:v>
                </c:pt>
                <c:pt idx="4696">
                  <c:v>43082.708333321942</c:v>
                </c:pt>
                <c:pt idx="4697">
                  <c:v>43082.749999988606</c:v>
                </c:pt>
                <c:pt idx="4698">
                  <c:v>43082.79166665527</c:v>
                </c:pt>
                <c:pt idx="4699">
                  <c:v>43082.833333321934</c:v>
                </c:pt>
                <c:pt idx="4700">
                  <c:v>43082.874999988599</c:v>
                </c:pt>
                <c:pt idx="4701">
                  <c:v>43082.916666655263</c:v>
                </c:pt>
                <c:pt idx="4702">
                  <c:v>43082.958333321927</c:v>
                </c:pt>
                <c:pt idx="4703">
                  <c:v>43082.999999988591</c:v>
                </c:pt>
                <c:pt idx="4704">
                  <c:v>43083.041666655256</c:v>
                </c:pt>
                <c:pt idx="4705">
                  <c:v>43083.08333332192</c:v>
                </c:pt>
                <c:pt idx="4706">
                  <c:v>43083.124999988584</c:v>
                </c:pt>
                <c:pt idx="4707">
                  <c:v>43083.166666655248</c:v>
                </c:pt>
                <c:pt idx="4708">
                  <c:v>43083.208333321913</c:v>
                </c:pt>
                <c:pt idx="4709">
                  <c:v>43083.249999988577</c:v>
                </c:pt>
                <c:pt idx="4710">
                  <c:v>43083.291666655241</c:v>
                </c:pt>
                <c:pt idx="4711">
                  <c:v>43083.333333321905</c:v>
                </c:pt>
                <c:pt idx="4712">
                  <c:v>43083.374999988569</c:v>
                </c:pt>
                <c:pt idx="4713">
                  <c:v>43083.416666655234</c:v>
                </c:pt>
                <c:pt idx="4714">
                  <c:v>43083.458333321898</c:v>
                </c:pt>
                <c:pt idx="4715">
                  <c:v>43083.499999988562</c:v>
                </c:pt>
                <c:pt idx="4716">
                  <c:v>43083.541666655226</c:v>
                </c:pt>
                <c:pt idx="4717">
                  <c:v>43083.583333321891</c:v>
                </c:pt>
                <c:pt idx="4718">
                  <c:v>43083.624999988555</c:v>
                </c:pt>
                <c:pt idx="4719">
                  <c:v>43083.666666655219</c:v>
                </c:pt>
                <c:pt idx="4720">
                  <c:v>43083.708333321883</c:v>
                </c:pt>
                <c:pt idx="4721">
                  <c:v>43083.749999988548</c:v>
                </c:pt>
                <c:pt idx="4722">
                  <c:v>43083.791666655212</c:v>
                </c:pt>
                <c:pt idx="4723">
                  <c:v>43083.833333321876</c:v>
                </c:pt>
                <c:pt idx="4724">
                  <c:v>43083.87499998854</c:v>
                </c:pt>
                <c:pt idx="4725">
                  <c:v>43083.916666655205</c:v>
                </c:pt>
                <c:pt idx="4726">
                  <c:v>43083.958333321869</c:v>
                </c:pt>
                <c:pt idx="4727">
                  <c:v>43083.999999988533</c:v>
                </c:pt>
                <c:pt idx="4728">
                  <c:v>43084.041666655197</c:v>
                </c:pt>
                <c:pt idx="4729">
                  <c:v>43084.083333321862</c:v>
                </c:pt>
                <c:pt idx="4730">
                  <c:v>43084.124999988526</c:v>
                </c:pt>
                <c:pt idx="4731">
                  <c:v>43084.16666665519</c:v>
                </c:pt>
                <c:pt idx="4732">
                  <c:v>43084.208333321854</c:v>
                </c:pt>
                <c:pt idx="4733">
                  <c:v>43084.249999988519</c:v>
                </c:pt>
                <c:pt idx="4734">
                  <c:v>43084.291666655183</c:v>
                </c:pt>
                <c:pt idx="4735">
                  <c:v>43084.333333321847</c:v>
                </c:pt>
                <c:pt idx="4736">
                  <c:v>43084.374999988511</c:v>
                </c:pt>
                <c:pt idx="4737">
                  <c:v>43084.416666655176</c:v>
                </c:pt>
                <c:pt idx="4738">
                  <c:v>43084.45833332184</c:v>
                </c:pt>
                <c:pt idx="4739">
                  <c:v>43084.499999988504</c:v>
                </c:pt>
                <c:pt idx="4740">
                  <c:v>43084.541666655168</c:v>
                </c:pt>
                <c:pt idx="4741">
                  <c:v>43084.583333321832</c:v>
                </c:pt>
                <c:pt idx="4742">
                  <c:v>43084.624999988497</c:v>
                </c:pt>
                <c:pt idx="4743">
                  <c:v>43084.666666655161</c:v>
                </c:pt>
                <c:pt idx="4744">
                  <c:v>43084.708333321825</c:v>
                </c:pt>
                <c:pt idx="4745">
                  <c:v>43084.749999988489</c:v>
                </c:pt>
                <c:pt idx="4746">
                  <c:v>43084.791666655154</c:v>
                </c:pt>
                <c:pt idx="4747">
                  <c:v>43084.833333321818</c:v>
                </c:pt>
                <c:pt idx="4748">
                  <c:v>43084.874999988482</c:v>
                </c:pt>
                <c:pt idx="4749">
                  <c:v>43084.916666655146</c:v>
                </c:pt>
                <c:pt idx="4750">
                  <c:v>43084.958333321811</c:v>
                </c:pt>
                <c:pt idx="4751">
                  <c:v>43084.999999988475</c:v>
                </c:pt>
                <c:pt idx="4752">
                  <c:v>43085.041666655139</c:v>
                </c:pt>
                <c:pt idx="4753">
                  <c:v>43085.083333321803</c:v>
                </c:pt>
                <c:pt idx="4754">
                  <c:v>43085.124999988468</c:v>
                </c:pt>
                <c:pt idx="4755">
                  <c:v>43085.166666655132</c:v>
                </c:pt>
                <c:pt idx="4756">
                  <c:v>43085.208333321796</c:v>
                </c:pt>
                <c:pt idx="4757">
                  <c:v>43085.24999998846</c:v>
                </c:pt>
                <c:pt idx="4758">
                  <c:v>43085.291666655125</c:v>
                </c:pt>
                <c:pt idx="4759">
                  <c:v>43085.333333321789</c:v>
                </c:pt>
                <c:pt idx="4760">
                  <c:v>43085.374999988453</c:v>
                </c:pt>
                <c:pt idx="4761">
                  <c:v>43085.416666655117</c:v>
                </c:pt>
                <c:pt idx="4762">
                  <c:v>43085.458333321782</c:v>
                </c:pt>
                <c:pt idx="4763">
                  <c:v>43085.499999988446</c:v>
                </c:pt>
                <c:pt idx="4764">
                  <c:v>43085.54166665511</c:v>
                </c:pt>
                <c:pt idx="4765">
                  <c:v>43085.583333321774</c:v>
                </c:pt>
                <c:pt idx="4766">
                  <c:v>43085.624999988439</c:v>
                </c:pt>
                <c:pt idx="4767">
                  <c:v>43085.666666655103</c:v>
                </c:pt>
                <c:pt idx="4768">
                  <c:v>43085.708333321767</c:v>
                </c:pt>
                <c:pt idx="4769">
                  <c:v>43085.749999988431</c:v>
                </c:pt>
                <c:pt idx="4770">
                  <c:v>43085.791666655095</c:v>
                </c:pt>
                <c:pt idx="4771">
                  <c:v>43085.83333332176</c:v>
                </c:pt>
                <c:pt idx="4772">
                  <c:v>43085.874999988424</c:v>
                </c:pt>
                <c:pt idx="4773">
                  <c:v>43085.916666655088</c:v>
                </c:pt>
                <c:pt idx="4774">
                  <c:v>43085.958333321752</c:v>
                </c:pt>
                <c:pt idx="4775">
                  <c:v>43085.999999988417</c:v>
                </c:pt>
                <c:pt idx="4776">
                  <c:v>43086.041666655081</c:v>
                </c:pt>
                <c:pt idx="4777">
                  <c:v>43086.083333321745</c:v>
                </c:pt>
                <c:pt idx="4778">
                  <c:v>43086.124999988409</c:v>
                </c:pt>
                <c:pt idx="4779">
                  <c:v>43086.166666655074</c:v>
                </c:pt>
                <c:pt idx="4780">
                  <c:v>43086.208333321738</c:v>
                </c:pt>
                <c:pt idx="4781">
                  <c:v>43086.249999988402</c:v>
                </c:pt>
                <c:pt idx="4782">
                  <c:v>43086.291666655066</c:v>
                </c:pt>
                <c:pt idx="4783">
                  <c:v>43086.333333321731</c:v>
                </c:pt>
                <c:pt idx="4784">
                  <c:v>43086.374999988395</c:v>
                </c:pt>
                <c:pt idx="4785">
                  <c:v>43086.416666655059</c:v>
                </c:pt>
                <c:pt idx="4786">
                  <c:v>43086.458333321723</c:v>
                </c:pt>
                <c:pt idx="4787">
                  <c:v>43086.499999988388</c:v>
                </c:pt>
                <c:pt idx="4788">
                  <c:v>43086.541666655052</c:v>
                </c:pt>
                <c:pt idx="4789">
                  <c:v>43086.583333321716</c:v>
                </c:pt>
                <c:pt idx="4790">
                  <c:v>43086.62499998838</c:v>
                </c:pt>
                <c:pt idx="4791">
                  <c:v>43086.666666655045</c:v>
                </c:pt>
                <c:pt idx="4792">
                  <c:v>43086.708333321709</c:v>
                </c:pt>
                <c:pt idx="4793">
                  <c:v>43086.749999988373</c:v>
                </c:pt>
                <c:pt idx="4794">
                  <c:v>43086.791666655037</c:v>
                </c:pt>
                <c:pt idx="4795">
                  <c:v>43086.833333321702</c:v>
                </c:pt>
                <c:pt idx="4796">
                  <c:v>43086.874999988366</c:v>
                </c:pt>
                <c:pt idx="4797">
                  <c:v>43086.91666665503</c:v>
                </c:pt>
                <c:pt idx="4798">
                  <c:v>43086.958333321694</c:v>
                </c:pt>
                <c:pt idx="4799">
                  <c:v>43086.999999988358</c:v>
                </c:pt>
                <c:pt idx="4800">
                  <c:v>43087.041666655023</c:v>
                </c:pt>
                <c:pt idx="4801">
                  <c:v>43087.083333321687</c:v>
                </c:pt>
                <c:pt idx="4802">
                  <c:v>43087.124999988351</c:v>
                </c:pt>
                <c:pt idx="4803">
                  <c:v>43087.166666655015</c:v>
                </c:pt>
                <c:pt idx="4804">
                  <c:v>43087.20833332168</c:v>
                </c:pt>
                <c:pt idx="4805">
                  <c:v>43087.249999988344</c:v>
                </c:pt>
                <c:pt idx="4806">
                  <c:v>43087.291666655008</c:v>
                </c:pt>
                <c:pt idx="4807">
                  <c:v>43087.333333321672</c:v>
                </c:pt>
                <c:pt idx="4808">
                  <c:v>43087.374999988337</c:v>
                </c:pt>
                <c:pt idx="4809">
                  <c:v>43087.416666655001</c:v>
                </c:pt>
                <c:pt idx="4810">
                  <c:v>43087.458333321665</c:v>
                </c:pt>
                <c:pt idx="4811">
                  <c:v>43087.499999988329</c:v>
                </c:pt>
                <c:pt idx="4812">
                  <c:v>43087.541666654994</c:v>
                </c:pt>
                <c:pt idx="4813">
                  <c:v>43087.583333321658</c:v>
                </c:pt>
                <c:pt idx="4814">
                  <c:v>43087.624999988322</c:v>
                </c:pt>
                <c:pt idx="4815">
                  <c:v>43087.666666654986</c:v>
                </c:pt>
                <c:pt idx="4816">
                  <c:v>43087.708333321651</c:v>
                </c:pt>
                <c:pt idx="4817">
                  <c:v>43087.749999988315</c:v>
                </c:pt>
                <c:pt idx="4818">
                  <c:v>43087.791666654979</c:v>
                </c:pt>
                <c:pt idx="4819">
                  <c:v>43087.833333321643</c:v>
                </c:pt>
                <c:pt idx="4820">
                  <c:v>43087.874999988308</c:v>
                </c:pt>
                <c:pt idx="4821">
                  <c:v>43087.916666654972</c:v>
                </c:pt>
                <c:pt idx="4822">
                  <c:v>43087.958333321636</c:v>
                </c:pt>
                <c:pt idx="4823">
                  <c:v>43087.9999999883</c:v>
                </c:pt>
                <c:pt idx="4824">
                  <c:v>43088.041666654965</c:v>
                </c:pt>
                <c:pt idx="4825">
                  <c:v>43088.083333321629</c:v>
                </c:pt>
                <c:pt idx="4826">
                  <c:v>43088.124999988293</c:v>
                </c:pt>
                <c:pt idx="4827">
                  <c:v>43088.166666654957</c:v>
                </c:pt>
                <c:pt idx="4828">
                  <c:v>43088.208333321621</c:v>
                </c:pt>
                <c:pt idx="4829">
                  <c:v>43088.249999988286</c:v>
                </c:pt>
                <c:pt idx="4830">
                  <c:v>43088.29166665495</c:v>
                </c:pt>
                <c:pt idx="4831">
                  <c:v>43088.333333321614</c:v>
                </c:pt>
                <c:pt idx="4832">
                  <c:v>43088.374999988278</c:v>
                </c:pt>
                <c:pt idx="4833">
                  <c:v>43088.416666654943</c:v>
                </c:pt>
                <c:pt idx="4834">
                  <c:v>43088.458333321607</c:v>
                </c:pt>
                <c:pt idx="4835">
                  <c:v>43088.499999988271</c:v>
                </c:pt>
                <c:pt idx="4836">
                  <c:v>43088.541666654935</c:v>
                </c:pt>
                <c:pt idx="4837">
                  <c:v>43088.5833333216</c:v>
                </c:pt>
                <c:pt idx="4838">
                  <c:v>43088.624999988264</c:v>
                </c:pt>
                <c:pt idx="4839">
                  <c:v>43088.666666654928</c:v>
                </c:pt>
                <c:pt idx="4840">
                  <c:v>43088.708333321592</c:v>
                </c:pt>
                <c:pt idx="4841">
                  <c:v>43088.749999988257</c:v>
                </c:pt>
                <c:pt idx="4842">
                  <c:v>43088.791666654921</c:v>
                </c:pt>
                <c:pt idx="4843">
                  <c:v>43088.833333321585</c:v>
                </c:pt>
                <c:pt idx="4844">
                  <c:v>43088.874999988249</c:v>
                </c:pt>
                <c:pt idx="4845">
                  <c:v>43088.916666654914</c:v>
                </c:pt>
                <c:pt idx="4846">
                  <c:v>43088.958333321578</c:v>
                </c:pt>
                <c:pt idx="4847">
                  <c:v>43088.999999988242</c:v>
                </c:pt>
                <c:pt idx="4848">
                  <c:v>43089.041666654906</c:v>
                </c:pt>
                <c:pt idx="4849">
                  <c:v>43089.083333321571</c:v>
                </c:pt>
                <c:pt idx="4850">
                  <c:v>43089.124999988235</c:v>
                </c:pt>
                <c:pt idx="4851">
                  <c:v>43089.166666654899</c:v>
                </c:pt>
                <c:pt idx="4852">
                  <c:v>43089.208333321563</c:v>
                </c:pt>
                <c:pt idx="4853">
                  <c:v>43089.249999988228</c:v>
                </c:pt>
                <c:pt idx="4854">
                  <c:v>43089.291666654892</c:v>
                </c:pt>
                <c:pt idx="4855">
                  <c:v>43089.333333321556</c:v>
                </c:pt>
                <c:pt idx="4856">
                  <c:v>43089.37499998822</c:v>
                </c:pt>
                <c:pt idx="4857">
                  <c:v>43089.416666654884</c:v>
                </c:pt>
                <c:pt idx="4858">
                  <c:v>43089.458333321549</c:v>
                </c:pt>
                <c:pt idx="4859">
                  <c:v>43089.499999988213</c:v>
                </c:pt>
                <c:pt idx="4860">
                  <c:v>43089.541666654877</c:v>
                </c:pt>
                <c:pt idx="4861">
                  <c:v>43089.583333321541</c:v>
                </c:pt>
                <c:pt idx="4862">
                  <c:v>43089.624999988206</c:v>
                </c:pt>
                <c:pt idx="4863">
                  <c:v>43089.66666665487</c:v>
                </c:pt>
                <c:pt idx="4864">
                  <c:v>43089.708333321534</c:v>
                </c:pt>
                <c:pt idx="4865">
                  <c:v>43089.749999988198</c:v>
                </c:pt>
                <c:pt idx="4866">
                  <c:v>43089.791666654863</c:v>
                </c:pt>
                <c:pt idx="4867">
                  <c:v>43089.833333321527</c:v>
                </c:pt>
                <c:pt idx="4868">
                  <c:v>43089.874999988191</c:v>
                </c:pt>
                <c:pt idx="4869">
                  <c:v>43089.916666654855</c:v>
                </c:pt>
                <c:pt idx="4870">
                  <c:v>43089.95833332152</c:v>
                </c:pt>
                <c:pt idx="4871">
                  <c:v>43089.999999988184</c:v>
                </c:pt>
                <c:pt idx="4872">
                  <c:v>43090.041666654848</c:v>
                </c:pt>
                <c:pt idx="4873">
                  <c:v>43090.083333321512</c:v>
                </c:pt>
                <c:pt idx="4874">
                  <c:v>43090.124999988177</c:v>
                </c:pt>
                <c:pt idx="4875">
                  <c:v>43090.166666654841</c:v>
                </c:pt>
                <c:pt idx="4876">
                  <c:v>43090.208333321505</c:v>
                </c:pt>
                <c:pt idx="4877">
                  <c:v>43090.249999988169</c:v>
                </c:pt>
                <c:pt idx="4878">
                  <c:v>43090.291666654834</c:v>
                </c:pt>
                <c:pt idx="4879">
                  <c:v>43090.333333321498</c:v>
                </c:pt>
                <c:pt idx="4880">
                  <c:v>43090.374999988162</c:v>
                </c:pt>
                <c:pt idx="4881">
                  <c:v>43090.416666654826</c:v>
                </c:pt>
                <c:pt idx="4882">
                  <c:v>43090.45833332149</c:v>
                </c:pt>
                <c:pt idx="4883">
                  <c:v>43090.499999988155</c:v>
                </c:pt>
                <c:pt idx="4884">
                  <c:v>43090.541666654819</c:v>
                </c:pt>
                <c:pt idx="4885">
                  <c:v>43090.583333321483</c:v>
                </c:pt>
                <c:pt idx="4886">
                  <c:v>43090.624999988147</c:v>
                </c:pt>
                <c:pt idx="4887">
                  <c:v>43090.666666654812</c:v>
                </c:pt>
                <c:pt idx="4888">
                  <c:v>43090.708333321476</c:v>
                </c:pt>
                <c:pt idx="4889">
                  <c:v>43090.74999998814</c:v>
                </c:pt>
                <c:pt idx="4890">
                  <c:v>43090.791666654804</c:v>
                </c:pt>
                <c:pt idx="4891">
                  <c:v>43090.833333321469</c:v>
                </c:pt>
                <c:pt idx="4892">
                  <c:v>43090.874999988133</c:v>
                </c:pt>
                <c:pt idx="4893">
                  <c:v>43090.916666654797</c:v>
                </c:pt>
                <c:pt idx="4894">
                  <c:v>43090.958333321461</c:v>
                </c:pt>
                <c:pt idx="4895">
                  <c:v>43090.999999988126</c:v>
                </c:pt>
                <c:pt idx="4896">
                  <c:v>43091.04166665479</c:v>
                </c:pt>
                <c:pt idx="4897">
                  <c:v>43091.083333321454</c:v>
                </c:pt>
                <c:pt idx="4898">
                  <c:v>43091.124999988118</c:v>
                </c:pt>
                <c:pt idx="4899">
                  <c:v>43091.166666654783</c:v>
                </c:pt>
                <c:pt idx="4900">
                  <c:v>43091.208333321447</c:v>
                </c:pt>
                <c:pt idx="4901">
                  <c:v>43091.249999988111</c:v>
                </c:pt>
                <c:pt idx="4902">
                  <c:v>43091.291666654775</c:v>
                </c:pt>
                <c:pt idx="4903">
                  <c:v>43091.33333332144</c:v>
                </c:pt>
                <c:pt idx="4904">
                  <c:v>43091.374999988104</c:v>
                </c:pt>
                <c:pt idx="4905">
                  <c:v>43091.416666654768</c:v>
                </c:pt>
                <c:pt idx="4906">
                  <c:v>43091.458333321432</c:v>
                </c:pt>
                <c:pt idx="4907">
                  <c:v>43091.499999988097</c:v>
                </c:pt>
                <c:pt idx="4908">
                  <c:v>43091.541666654761</c:v>
                </c:pt>
                <c:pt idx="4909">
                  <c:v>43091.583333321425</c:v>
                </c:pt>
                <c:pt idx="4910">
                  <c:v>43091.624999988089</c:v>
                </c:pt>
                <c:pt idx="4911">
                  <c:v>43091.666666654753</c:v>
                </c:pt>
                <c:pt idx="4912">
                  <c:v>43091.708333321418</c:v>
                </c:pt>
                <c:pt idx="4913">
                  <c:v>43091.749999988082</c:v>
                </c:pt>
                <c:pt idx="4914">
                  <c:v>43091.791666654746</c:v>
                </c:pt>
                <c:pt idx="4915">
                  <c:v>43091.83333332141</c:v>
                </c:pt>
                <c:pt idx="4916">
                  <c:v>43091.874999988075</c:v>
                </c:pt>
                <c:pt idx="4917">
                  <c:v>43091.916666654739</c:v>
                </c:pt>
                <c:pt idx="4918">
                  <c:v>43091.958333321403</c:v>
                </c:pt>
                <c:pt idx="4919">
                  <c:v>43091.999999988067</c:v>
                </c:pt>
                <c:pt idx="4920">
                  <c:v>43092.041666654732</c:v>
                </c:pt>
                <c:pt idx="4921">
                  <c:v>43092.083333321396</c:v>
                </c:pt>
                <c:pt idx="4922">
                  <c:v>43092.12499998806</c:v>
                </c:pt>
                <c:pt idx="4923">
                  <c:v>43092.166666654724</c:v>
                </c:pt>
                <c:pt idx="4924">
                  <c:v>43092.208333321389</c:v>
                </c:pt>
                <c:pt idx="4925">
                  <c:v>43092.249999988053</c:v>
                </c:pt>
                <c:pt idx="4926">
                  <c:v>43092.291666654717</c:v>
                </c:pt>
                <c:pt idx="4927">
                  <c:v>43092.333333321381</c:v>
                </c:pt>
                <c:pt idx="4928">
                  <c:v>43092.374999988046</c:v>
                </c:pt>
                <c:pt idx="4929">
                  <c:v>43092.41666665471</c:v>
                </c:pt>
                <c:pt idx="4930">
                  <c:v>43092.458333321374</c:v>
                </c:pt>
                <c:pt idx="4931">
                  <c:v>43092.499999988038</c:v>
                </c:pt>
                <c:pt idx="4932">
                  <c:v>43092.541666654703</c:v>
                </c:pt>
                <c:pt idx="4933">
                  <c:v>43092.583333321367</c:v>
                </c:pt>
                <c:pt idx="4934">
                  <c:v>43092.624999988031</c:v>
                </c:pt>
                <c:pt idx="4935">
                  <c:v>43092.666666654695</c:v>
                </c:pt>
                <c:pt idx="4936">
                  <c:v>43092.70833332136</c:v>
                </c:pt>
                <c:pt idx="4937">
                  <c:v>43092.749999988024</c:v>
                </c:pt>
                <c:pt idx="4938">
                  <c:v>43092.791666654688</c:v>
                </c:pt>
                <c:pt idx="4939">
                  <c:v>43092.833333321352</c:v>
                </c:pt>
                <c:pt idx="4940">
                  <c:v>43092.874999988016</c:v>
                </c:pt>
                <c:pt idx="4941">
                  <c:v>43092.916666654681</c:v>
                </c:pt>
                <c:pt idx="4942">
                  <c:v>43092.958333321345</c:v>
                </c:pt>
                <c:pt idx="4943">
                  <c:v>43092.999999988009</c:v>
                </c:pt>
                <c:pt idx="4944">
                  <c:v>43093.041666654673</c:v>
                </c:pt>
                <c:pt idx="4945">
                  <c:v>43093.083333321338</c:v>
                </c:pt>
                <c:pt idx="4946">
                  <c:v>43093.124999988002</c:v>
                </c:pt>
                <c:pt idx="4947">
                  <c:v>43093.166666654666</c:v>
                </c:pt>
                <c:pt idx="4948">
                  <c:v>43093.20833332133</c:v>
                </c:pt>
                <c:pt idx="4949">
                  <c:v>43093.249999987995</c:v>
                </c:pt>
                <c:pt idx="4950">
                  <c:v>43093.291666654659</c:v>
                </c:pt>
                <c:pt idx="4951">
                  <c:v>43093.333333321323</c:v>
                </c:pt>
                <c:pt idx="4952">
                  <c:v>43093.374999987987</c:v>
                </c:pt>
                <c:pt idx="4953">
                  <c:v>43093.416666654652</c:v>
                </c:pt>
                <c:pt idx="4954">
                  <c:v>43093.458333321316</c:v>
                </c:pt>
                <c:pt idx="4955">
                  <c:v>43093.49999998798</c:v>
                </c:pt>
                <c:pt idx="4956">
                  <c:v>43093.541666654644</c:v>
                </c:pt>
                <c:pt idx="4957">
                  <c:v>43093.583333321309</c:v>
                </c:pt>
                <c:pt idx="4958">
                  <c:v>43093.624999987973</c:v>
                </c:pt>
                <c:pt idx="4959">
                  <c:v>43093.666666654637</c:v>
                </c:pt>
                <c:pt idx="4960">
                  <c:v>43093.708333321301</c:v>
                </c:pt>
                <c:pt idx="4961">
                  <c:v>43093.749999987966</c:v>
                </c:pt>
                <c:pt idx="4962">
                  <c:v>43093.79166665463</c:v>
                </c:pt>
                <c:pt idx="4963">
                  <c:v>43093.833333321294</c:v>
                </c:pt>
                <c:pt idx="4964">
                  <c:v>43093.874999987958</c:v>
                </c:pt>
                <c:pt idx="4965">
                  <c:v>43093.916666654623</c:v>
                </c:pt>
                <c:pt idx="4966">
                  <c:v>43093.958333321287</c:v>
                </c:pt>
                <c:pt idx="4967">
                  <c:v>43093.999999987951</c:v>
                </c:pt>
                <c:pt idx="4968">
                  <c:v>43094.041666654615</c:v>
                </c:pt>
                <c:pt idx="4969">
                  <c:v>43094.083333321279</c:v>
                </c:pt>
                <c:pt idx="4970">
                  <c:v>43094.124999987944</c:v>
                </c:pt>
                <c:pt idx="4971">
                  <c:v>43094.166666654608</c:v>
                </c:pt>
                <c:pt idx="4972">
                  <c:v>43094.208333321272</c:v>
                </c:pt>
                <c:pt idx="4973">
                  <c:v>43094.249999987936</c:v>
                </c:pt>
                <c:pt idx="4974">
                  <c:v>43094.291666654601</c:v>
                </c:pt>
                <c:pt idx="4975">
                  <c:v>43094.333333321265</c:v>
                </c:pt>
                <c:pt idx="4976">
                  <c:v>43094.374999987929</c:v>
                </c:pt>
                <c:pt idx="4977">
                  <c:v>43094.416666654593</c:v>
                </c:pt>
                <c:pt idx="4978">
                  <c:v>43094.458333321258</c:v>
                </c:pt>
                <c:pt idx="4979">
                  <c:v>43094.499999987922</c:v>
                </c:pt>
                <c:pt idx="4980">
                  <c:v>43094.541666654586</c:v>
                </c:pt>
                <c:pt idx="4981">
                  <c:v>43094.58333332125</c:v>
                </c:pt>
                <c:pt idx="4982">
                  <c:v>43094.624999987915</c:v>
                </c:pt>
                <c:pt idx="4983">
                  <c:v>43094.666666654579</c:v>
                </c:pt>
                <c:pt idx="4984">
                  <c:v>43094.708333321243</c:v>
                </c:pt>
                <c:pt idx="4985">
                  <c:v>43094.749999987907</c:v>
                </c:pt>
                <c:pt idx="4986">
                  <c:v>43094.791666654572</c:v>
                </c:pt>
                <c:pt idx="4987">
                  <c:v>43094.833333321236</c:v>
                </c:pt>
                <c:pt idx="4988">
                  <c:v>43094.8749999879</c:v>
                </c:pt>
                <c:pt idx="4989">
                  <c:v>43094.916666654564</c:v>
                </c:pt>
                <c:pt idx="4990">
                  <c:v>43094.958333321229</c:v>
                </c:pt>
                <c:pt idx="4991">
                  <c:v>43094.999999987893</c:v>
                </c:pt>
                <c:pt idx="4992">
                  <c:v>43095.041666654557</c:v>
                </c:pt>
                <c:pt idx="4993">
                  <c:v>43095.083333321221</c:v>
                </c:pt>
                <c:pt idx="4994">
                  <c:v>43095.124999987886</c:v>
                </c:pt>
                <c:pt idx="4995">
                  <c:v>43095.16666665455</c:v>
                </c:pt>
                <c:pt idx="4996">
                  <c:v>43095.208333321214</c:v>
                </c:pt>
                <c:pt idx="4997">
                  <c:v>43095.249999987878</c:v>
                </c:pt>
                <c:pt idx="4998">
                  <c:v>43095.291666654542</c:v>
                </c:pt>
                <c:pt idx="4999">
                  <c:v>43095.333333321207</c:v>
                </c:pt>
                <c:pt idx="5000">
                  <c:v>43095.374999987871</c:v>
                </c:pt>
                <c:pt idx="5001">
                  <c:v>43095.416666654535</c:v>
                </c:pt>
                <c:pt idx="5002">
                  <c:v>43095.458333321199</c:v>
                </c:pt>
                <c:pt idx="5003">
                  <c:v>43095.499999987864</c:v>
                </c:pt>
                <c:pt idx="5004">
                  <c:v>43095.541666654528</c:v>
                </c:pt>
                <c:pt idx="5005">
                  <c:v>43095.583333321192</c:v>
                </c:pt>
                <c:pt idx="5006">
                  <c:v>43095.624999987856</c:v>
                </c:pt>
                <c:pt idx="5007">
                  <c:v>43095.666666654521</c:v>
                </c:pt>
                <c:pt idx="5008">
                  <c:v>43095.708333321185</c:v>
                </c:pt>
                <c:pt idx="5009">
                  <c:v>43095.749999987849</c:v>
                </c:pt>
                <c:pt idx="5010">
                  <c:v>43095.791666654513</c:v>
                </c:pt>
                <c:pt idx="5011">
                  <c:v>43095.833333321178</c:v>
                </c:pt>
                <c:pt idx="5012">
                  <c:v>43095.874999987842</c:v>
                </c:pt>
                <c:pt idx="5013">
                  <c:v>43095.916666654506</c:v>
                </c:pt>
                <c:pt idx="5014">
                  <c:v>43095.95833332117</c:v>
                </c:pt>
                <c:pt idx="5015">
                  <c:v>43095.999999987835</c:v>
                </c:pt>
                <c:pt idx="5016">
                  <c:v>43096.041666654499</c:v>
                </c:pt>
                <c:pt idx="5017">
                  <c:v>43096.083333321163</c:v>
                </c:pt>
                <c:pt idx="5018">
                  <c:v>43096.124999987827</c:v>
                </c:pt>
                <c:pt idx="5019">
                  <c:v>43096.166666654492</c:v>
                </c:pt>
                <c:pt idx="5020">
                  <c:v>43096.208333321156</c:v>
                </c:pt>
                <c:pt idx="5021">
                  <c:v>43096.24999998782</c:v>
                </c:pt>
                <c:pt idx="5022">
                  <c:v>43096.291666654484</c:v>
                </c:pt>
                <c:pt idx="5023">
                  <c:v>43096.333333321149</c:v>
                </c:pt>
                <c:pt idx="5024">
                  <c:v>43096.374999987813</c:v>
                </c:pt>
                <c:pt idx="5025">
                  <c:v>43096.416666654477</c:v>
                </c:pt>
                <c:pt idx="5026">
                  <c:v>43096.458333321141</c:v>
                </c:pt>
                <c:pt idx="5027">
                  <c:v>43096.499999987805</c:v>
                </c:pt>
                <c:pt idx="5028">
                  <c:v>43096.54166665447</c:v>
                </c:pt>
                <c:pt idx="5029">
                  <c:v>43096.583333321134</c:v>
                </c:pt>
                <c:pt idx="5030">
                  <c:v>43096.624999987798</c:v>
                </c:pt>
                <c:pt idx="5031">
                  <c:v>43096.666666654462</c:v>
                </c:pt>
                <c:pt idx="5032">
                  <c:v>43096.708333321127</c:v>
                </c:pt>
                <c:pt idx="5033">
                  <c:v>43096.749999987791</c:v>
                </c:pt>
                <c:pt idx="5034">
                  <c:v>43096.791666654455</c:v>
                </c:pt>
                <c:pt idx="5035">
                  <c:v>43096.833333321119</c:v>
                </c:pt>
                <c:pt idx="5036">
                  <c:v>43096.874999987784</c:v>
                </c:pt>
                <c:pt idx="5037">
                  <c:v>43096.916666654448</c:v>
                </c:pt>
                <c:pt idx="5038">
                  <c:v>43096.958333321112</c:v>
                </c:pt>
                <c:pt idx="5039">
                  <c:v>43096.999999987776</c:v>
                </c:pt>
                <c:pt idx="5040">
                  <c:v>43097.041666654441</c:v>
                </c:pt>
                <c:pt idx="5041">
                  <c:v>43097.083333321105</c:v>
                </c:pt>
                <c:pt idx="5042">
                  <c:v>43097.124999987769</c:v>
                </c:pt>
                <c:pt idx="5043">
                  <c:v>43097.166666654433</c:v>
                </c:pt>
                <c:pt idx="5044">
                  <c:v>43097.208333321098</c:v>
                </c:pt>
                <c:pt idx="5045">
                  <c:v>43097.249999987762</c:v>
                </c:pt>
                <c:pt idx="5046">
                  <c:v>43097.291666654426</c:v>
                </c:pt>
                <c:pt idx="5047">
                  <c:v>43097.33333332109</c:v>
                </c:pt>
                <c:pt idx="5048">
                  <c:v>43097.374999987755</c:v>
                </c:pt>
                <c:pt idx="5049">
                  <c:v>43097.416666654419</c:v>
                </c:pt>
                <c:pt idx="5050">
                  <c:v>43097.458333321083</c:v>
                </c:pt>
                <c:pt idx="5051">
                  <c:v>43097.499999987747</c:v>
                </c:pt>
                <c:pt idx="5052">
                  <c:v>43097.541666654412</c:v>
                </c:pt>
                <c:pt idx="5053">
                  <c:v>43097.583333321076</c:v>
                </c:pt>
                <c:pt idx="5054">
                  <c:v>43097.62499998774</c:v>
                </c:pt>
                <c:pt idx="5055">
                  <c:v>43097.666666654404</c:v>
                </c:pt>
                <c:pt idx="5056">
                  <c:v>43097.708333321068</c:v>
                </c:pt>
                <c:pt idx="5057">
                  <c:v>43097.749999987733</c:v>
                </c:pt>
                <c:pt idx="5058">
                  <c:v>43097.791666654397</c:v>
                </c:pt>
                <c:pt idx="5059">
                  <c:v>43097.833333321061</c:v>
                </c:pt>
                <c:pt idx="5060">
                  <c:v>43097.874999987725</c:v>
                </c:pt>
                <c:pt idx="5061">
                  <c:v>43097.91666665439</c:v>
                </c:pt>
                <c:pt idx="5062">
                  <c:v>43097.958333321054</c:v>
                </c:pt>
                <c:pt idx="5063">
                  <c:v>43097.999999987718</c:v>
                </c:pt>
                <c:pt idx="5064">
                  <c:v>43098.041666654382</c:v>
                </c:pt>
                <c:pt idx="5065">
                  <c:v>43098.083333321047</c:v>
                </c:pt>
                <c:pt idx="5066">
                  <c:v>43098.124999987711</c:v>
                </c:pt>
                <c:pt idx="5067">
                  <c:v>43098.166666654375</c:v>
                </c:pt>
                <c:pt idx="5068">
                  <c:v>43098.208333321039</c:v>
                </c:pt>
                <c:pt idx="5069">
                  <c:v>43098.249999987704</c:v>
                </c:pt>
                <c:pt idx="5070">
                  <c:v>43098.291666654368</c:v>
                </c:pt>
                <c:pt idx="5071">
                  <c:v>43098.333333321032</c:v>
                </c:pt>
                <c:pt idx="5072">
                  <c:v>43098.374999987696</c:v>
                </c:pt>
                <c:pt idx="5073">
                  <c:v>43098.416666654361</c:v>
                </c:pt>
                <c:pt idx="5074">
                  <c:v>43098.458333321025</c:v>
                </c:pt>
                <c:pt idx="5075">
                  <c:v>43098.499999987689</c:v>
                </c:pt>
                <c:pt idx="5076">
                  <c:v>43098.541666654353</c:v>
                </c:pt>
                <c:pt idx="5077">
                  <c:v>43098.583333321018</c:v>
                </c:pt>
                <c:pt idx="5078">
                  <c:v>43098.624999987682</c:v>
                </c:pt>
                <c:pt idx="5079">
                  <c:v>43098.666666654346</c:v>
                </c:pt>
                <c:pt idx="5080">
                  <c:v>43098.70833332101</c:v>
                </c:pt>
                <c:pt idx="5081">
                  <c:v>43098.749999987675</c:v>
                </c:pt>
                <c:pt idx="5082">
                  <c:v>43098.791666654339</c:v>
                </c:pt>
                <c:pt idx="5083">
                  <c:v>43098.833333321003</c:v>
                </c:pt>
                <c:pt idx="5084">
                  <c:v>43098.874999987667</c:v>
                </c:pt>
                <c:pt idx="5085">
                  <c:v>43098.916666654331</c:v>
                </c:pt>
                <c:pt idx="5086">
                  <c:v>43098.958333320996</c:v>
                </c:pt>
                <c:pt idx="5087">
                  <c:v>43098.99999998766</c:v>
                </c:pt>
                <c:pt idx="5088">
                  <c:v>43099.041666654324</c:v>
                </c:pt>
                <c:pt idx="5089">
                  <c:v>43099.083333320988</c:v>
                </c:pt>
                <c:pt idx="5090">
                  <c:v>43099.124999987653</c:v>
                </c:pt>
                <c:pt idx="5091">
                  <c:v>43099.166666654317</c:v>
                </c:pt>
                <c:pt idx="5092">
                  <c:v>43099.208333320981</c:v>
                </c:pt>
                <c:pt idx="5093">
                  <c:v>43099.249999987645</c:v>
                </c:pt>
                <c:pt idx="5094">
                  <c:v>43099.29166665431</c:v>
                </c:pt>
                <c:pt idx="5095">
                  <c:v>43099.333333320974</c:v>
                </c:pt>
                <c:pt idx="5096">
                  <c:v>43099.374999987638</c:v>
                </c:pt>
                <c:pt idx="5097">
                  <c:v>43099.416666654302</c:v>
                </c:pt>
                <c:pt idx="5098">
                  <c:v>43099.458333320967</c:v>
                </c:pt>
                <c:pt idx="5099">
                  <c:v>43099.499999987631</c:v>
                </c:pt>
                <c:pt idx="5100">
                  <c:v>43099.541666654295</c:v>
                </c:pt>
                <c:pt idx="5101">
                  <c:v>43099.583333320959</c:v>
                </c:pt>
                <c:pt idx="5102">
                  <c:v>43099.624999987624</c:v>
                </c:pt>
                <c:pt idx="5103">
                  <c:v>43099.666666654288</c:v>
                </c:pt>
                <c:pt idx="5104">
                  <c:v>43099.708333320952</c:v>
                </c:pt>
                <c:pt idx="5105">
                  <c:v>43099.749999987616</c:v>
                </c:pt>
                <c:pt idx="5106">
                  <c:v>43099.791666654281</c:v>
                </c:pt>
                <c:pt idx="5107">
                  <c:v>43099.833333320945</c:v>
                </c:pt>
                <c:pt idx="5108">
                  <c:v>43099.874999987609</c:v>
                </c:pt>
                <c:pt idx="5109">
                  <c:v>43099.916666654273</c:v>
                </c:pt>
                <c:pt idx="5110">
                  <c:v>43099.958333320938</c:v>
                </c:pt>
                <c:pt idx="5111">
                  <c:v>43099.999999987602</c:v>
                </c:pt>
                <c:pt idx="5112">
                  <c:v>43100.041666654266</c:v>
                </c:pt>
                <c:pt idx="5113">
                  <c:v>43100.08333332093</c:v>
                </c:pt>
                <c:pt idx="5114">
                  <c:v>43100.124999987594</c:v>
                </c:pt>
                <c:pt idx="5115">
                  <c:v>43100.166666654259</c:v>
                </c:pt>
                <c:pt idx="5116">
                  <c:v>43100.208333320923</c:v>
                </c:pt>
                <c:pt idx="5117">
                  <c:v>43100.249999987587</c:v>
                </c:pt>
                <c:pt idx="5118">
                  <c:v>43100.291666654251</c:v>
                </c:pt>
                <c:pt idx="5119">
                  <c:v>43100.333333320916</c:v>
                </c:pt>
                <c:pt idx="5120">
                  <c:v>43100.37499998758</c:v>
                </c:pt>
                <c:pt idx="5121">
                  <c:v>43100.416666654244</c:v>
                </c:pt>
                <c:pt idx="5122">
                  <c:v>43100.458333320908</c:v>
                </c:pt>
                <c:pt idx="5123">
                  <c:v>43100.499999987573</c:v>
                </c:pt>
                <c:pt idx="5124">
                  <c:v>43100.541666654237</c:v>
                </c:pt>
                <c:pt idx="5125">
                  <c:v>43100.583333320901</c:v>
                </c:pt>
                <c:pt idx="5126">
                  <c:v>43100.624999987565</c:v>
                </c:pt>
                <c:pt idx="5127">
                  <c:v>43100.66666665423</c:v>
                </c:pt>
                <c:pt idx="5128">
                  <c:v>43100.708333320894</c:v>
                </c:pt>
                <c:pt idx="5129">
                  <c:v>43100.749999987558</c:v>
                </c:pt>
                <c:pt idx="5130">
                  <c:v>43100.791666654222</c:v>
                </c:pt>
                <c:pt idx="5131">
                  <c:v>43100.833333320887</c:v>
                </c:pt>
                <c:pt idx="5132">
                  <c:v>43100.874999987551</c:v>
                </c:pt>
                <c:pt idx="5133">
                  <c:v>43100.916666654215</c:v>
                </c:pt>
                <c:pt idx="5134">
                  <c:v>43100.958333320879</c:v>
                </c:pt>
                <c:pt idx="5135">
                  <c:v>43100.999999987544</c:v>
                </c:pt>
                <c:pt idx="5136">
                  <c:v>43101.041666654208</c:v>
                </c:pt>
                <c:pt idx="5137">
                  <c:v>43101.083333320872</c:v>
                </c:pt>
                <c:pt idx="5138">
                  <c:v>43101.124999987536</c:v>
                </c:pt>
                <c:pt idx="5139">
                  <c:v>43101.166666654201</c:v>
                </c:pt>
                <c:pt idx="5140">
                  <c:v>43101.208333320865</c:v>
                </c:pt>
                <c:pt idx="5141">
                  <c:v>43101.249999987529</c:v>
                </c:pt>
                <c:pt idx="5142">
                  <c:v>43101.291666654193</c:v>
                </c:pt>
                <c:pt idx="5143">
                  <c:v>43101.333333320857</c:v>
                </c:pt>
                <c:pt idx="5144">
                  <c:v>43101.374999987522</c:v>
                </c:pt>
                <c:pt idx="5145">
                  <c:v>43101.416666654186</c:v>
                </c:pt>
                <c:pt idx="5146">
                  <c:v>43101.45833332085</c:v>
                </c:pt>
                <c:pt idx="5147">
                  <c:v>43101.499999987514</c:v>
                </c:pt>
                <c:pt idx="5148">
                  <c:v>43101.541666654179</c:v>
                </c:pt>
                <c:pt idx="5149">
                  <c:v>43101.583333320843</c:v>
                </c:pt>
                <c:pt idx="5150">
                  <c:v>43101.624999987507</c:v>
                </c:pt>
                <c:pt idx="5151">
                  <c:v>43101.666666654171</c:v>
                </c:pt>
                <c:pt idx="5152">
                  <c:v>43101.708333320836</c:v>
                </c:pt>
                <c:pt idx="5153">
                  <c:v>43101.7499999875</c:v>
                </c:pt>
                <c:pt idx="5154">
                  <c:v>43101.791666654164</c:v>
                </c:pt>
                <c:pt idx="5155">
                  <c:v>43101.833333320828</c:v>
                </c:pt>
                <c:pt idx="5156">
                  <c:v>43101.874999987493</c:v>
                </c:pt>
                <c:pt idx="5157">
                  <c:v>43101.916666654157</c:v>
                </c:pt>
                <c:pt idx="5158">
                  <c:v>43101.958333320821</c:v>
                </c:pt>
                <c:pt idx="5159">
                  <c:v>43101.999999987485</c:v>
                </c:pt>
                <c:pt idx="5160">
                  <c:v>43102.04166665415</c:v>
                </c:pt>
                <c:pt idx="5161">
                  <c:v>43102.083333320814</c:v>
                </c:pt>
                <c:pt idx="5162">
                  <c:v>43102.124999987478</c:v>
                </c:pt>
                <c:pt idx="5163">
                  <c:v>43102.166666654142</c:v>
                </c:pt>
                <c:pt idx="5164">
                  <c:v>43102.208333320807</c:v>
                </c:pt>
                <c:pt idx="5165">
                  <c:v>43102.249999987471</c:v>
                </c:pt>
                <c:pt idx="5166">
                  <c:v>43102.291666654135</c:v>
                </c:pt>
                <c:pt idx="5167">
                  <c:v>43102.333333320799</c:v>
                </c:pt>
                <c:pt idx="5168">
                  <c:v>43102.374999987464</c:v>
                </c:pt>
                <c:pt idx="5169">
                  <c:v>43102.416666654128</c:v>
                </c:pt>
                <c:pt idx="5170">
                  <c:v>43102.458333320792</c:v>
                </c:pt>
                <c:pt idx="5171">
                  <c:v>43102.499999987456</c:v>
                </c:pt>
                <c:pt idx="5172">
                  <c:v>43102.54166665412</c:v>
                </c:pt>
                <c:pt idx="5173">
                  <c:v>43102.583333320785</c:v>
                </c:pt>
                <c:pt idx="5174">
                  <c:v>43102.624999987449</c:v>
                </c:pt>
                <c:pt idx="5175">
                  <c:v>43102.666666654113</c:v>
                </c:pt>
                <c:pt idx="5176">
                  <c:v>43102.708333320777</c:v>
                </c:pt>
                <c:pt idx="5177">
                  <c:v>43102.749999987442</c:v>
                </c:pt>
                <c:pt idx="5178">
                  <c:v>43102.791666654106</c:v>
                </c:pt>
                <c:pt idx="5179">
                  <c:v>43102.83333332077</c:v>
                </c:pt>
                <c:pt idx="5180">
                  <c:v>43102.874999987434</c:v>
                </c:pt>
                <c:pt idx="5181">
                  <c:v>43102.916666654099</c:v>
                </c:pt>
                <c:pt idx="5182">
                  <c:v>43102.958333320763</c:v>
                </c:pt>
                <c:pt idx="5183">
                  <c:v>43102.999999987427</c:v>
                </c:pt>
                <c:pt idx="5184">
                  <c:v>43103.041666654091</c:v>
                </c:pt>
                <c:pt idx="5185">
                  <c:v>43103.083333320756</c:v>
                </c:pt>
                <c:pt idx="5186">
                  <c:v>43103.12499998742</c:v>
                </c:pt>
                <c:pt idx="5187">
                  <c:v>43103.166666654084</c:v>
                </c:pt>
                <c:pt idx="5188">
                  <c:v>43103.208333320748</c:v>
                </c:pt>
                <c:pt idx="5189">
                  <c:v>43103.249999987413</c:v>
                </c:pt>
                <c:pt idx="5190">
                  <c:v>43103.291666654077</c:v>
                </c:pt>
                <c:pt idx="5191">
                  <c:v>43103.333333320741</c:v>
                </c:pt>
                <c:pt idx="5192">
                  <c:v>43103.374999987405</c:v>
                </c:pt>
                <c:pt idx="5193">
                  <c:v>43103.41666665407</c:v>
                </c:pt>
                <c:pt idx="5194">
                  <c:v>43103.458333320734</c:v>
                </c:pt>
                <c:pt idx="5195">
                  <c:v>43103.499999987398</c:v>
                </c:pt>
                <c:pt idx="5196">
                  <c:v>43103.541666654062</c:v>
                </c:pt>
                <c:pt idx="5197">
                  <c:v>43103.583333320727</c:v>
                </c:pt>
                <c:pt idx="5198">
                  <c:v>43103.624999987391</c:v>
                </c:pt>
                <c:pt idx="5199">
                  <c:v>43103.666666654055</c:v>
                </c:pt>
                <c:pt idx="5200">
                  <c:v>43103.708333320719</c:v>
                </c:pt>
                <c:pt idx="5201">
                  <c:v>43103.749999987383</c:v>
                </c:pt>
                <c:pt idx="5202">
                  <c:v>43103.791666654048</c:v>
                </c:pt>
                <c:pt idx="5203">
                  <c:v>43103.833333320712</c:v>
                </c:pt>
                <c:pt idx="5204">
                  <c:v>43103.874999987376</c:v>
                </c:pt>
                <c:pt idx="5205">
                  <c:v>43103.91666665404</c:v>
                </c:pt>
                <c:pt idx="5206">
                  <c:v>43103.958333320705</c:v>
                </c:pt>
                <c:pt idx="5207">
                  <c:v>43103.999999987369</c:v>
                </c:pt>
                <c:pt idx="5208">
                  <c:v>43104.041666654033</c:v>
                </c:pt>
                <c:pt idx="5209">
                  <c:v>43104.083333320697</c:v>
                </c:pt>
                <c:pt idx="5210">
                  <c:v>43104.124999987362</c:v>
                </c:pt>
                <c:pt idx="5211">
                  <c:v>43104.166666654026</c:v>
                </c:pt>
                <c:pt idx="5212">
                  <c:v>43104.20833332069</c:v>
                </c:pt>
                <c:pt idx="5213">
                  <c:v>43104.249999987354</c:v>
                </c:pt>
                <c:pt idx="5214">
                  <c:v>43104.291666654019</c:v>
                </c:pt>
                <c:pt idx="5215">
                  <c:v>43104.333333320683</c:v>
                </c:pt>
                <c:pt idx="5216">
                  <c:v>43104.374999987347</c:v>
                </c:pt>
                <c:pt idx="5217">
                  <c:v>43104.416666654011</c:v>
                </c:pt>
                <c:pt idx="5218">
                  <c:v>43104.458333320676</c:v>
                </c:pt>
                <c:pt idx="5219">
                  <c:v>43104.49999998734</c:v>
                </c:pt>
                <c:pt idx="5220">
                  <c:v>43104.541666654004</c:v>
                </c:pt>
                <c:pt idx="5221">
                  <c:v>43104.583333320668</c:v>
                </c:pt>
                <c:pt idx="5222">
                  <c:v>43104.624999987333</c:v>
                </c:pt>
                <c:pt idx="5223">
                  <c:v>43104.666666653997</c:v>
                </c:pt>
                <c:pt idx="5224">
                  <c:v>43104.708333320661</c:v>
                </c:pt>
                <c:pt idx="5225">
                  <c:v>43104.749999987325</c:v>
                </c:pt>
                <c:pt idx="5226">
                  <c:v>43104.79166665399</c:v>
                </c:pt>
                <c:pt idx="5227">
                  <c:v>43104.833333320654</c:v>
                </c:pt>
                <c:pt idx="5228">
                  <c:v>43104.874999987318</c:v>
                </c:pt>
                <c:pt idx="5229">
                  <c:v>43104.916666653982</c:v>
                </c:pt>
                <c:pt idx="5230">
                  <c:v>43104.958333320646</c:v>
                </c:pt>
                <c:pt idx="5231">
                  <c:v>43104.999999987311</c:v>
                </c:pt>
                <c:pt idx="5232">
                  <c:v>43105.041666653975</c:v>
                </c:pt>
                <c:pt idx="5233">
                  <c:v>43105.083333320639</c:v>
                </c:pt>
                <c:pt idx="5234">
                  <c:v>43105.124999987303</c:v>
                </c:pt>
                <c:pt idx="5235">
                  <c:v>43105.166666653968</c:v>
                </c:pt>
                <c:pt idx="5236">
                  <c:v>43105.208333320632</c:v>
                </c:pt>
                <c:pt idx="5237">
                  <c:v>43105.249999987296</c:v>
                </c:pt>
                <c:pt idx="5238">
                  <c:v>43105.29166665396</c:v>
                </c:pt>
                <c:pt idx="5239">
                  <c:v>43105.333333320625</c:v>
                </c:pt>
                <c:pt idx="5240">
                  <c:v>43105.374999987289</c:v>
                </c:pt>
                <c:pt idx="5241">
                  <c:v>43105.416666653953</c:v>
                </c:pt>
                <c:pt idx="5242">
                  <c:v>43105.458333320617</c:v>
                </c:pt>
                <c:pt idx="5243">
                  <c:v>43105.499999987282</c:v>
                </c:pt>
                <c:pt idx="5244">
                  <c:v>43105.541666653946</c:v>
                </c:pt>
                <c:pt idx="5245">
                  <c:v>43105.58333332061</c:v>
                </c:pt>
                <c:pt idx="5246">
                  <c:v>43105.624999987274</c:v>
                </c:pt>
                <c:pt idx="5247">
                  <c:v>43105.666666653939</c:v>
                </c:pt>
                <c:pt idx="5248">
                  <c:v>43105.708333320603</c:v>
                </c:pt>
                <c:pt idx="5249">
                  <c:v>43105.749999987267</c:v>
                </c:pt>
                <c:pt idx="5250">
                  <c:v>43105.791666653931</c:v>
                </c:pt>
                <c:pt idx="5251">
                  <c:v>43105.833333320596</c:v>
                </c:pt>
                <c:pt idx="5252">
                  <c:v>43105.87499998726</c:v>
                </c:pt>
                <c:pt idx="5253">
                  <c:v>43105.916666653924</c:v>
                </c:pt>
                <c:pt idx="5254">
                  <c:v>43105.958333320588</c:v>
                </c:pt>
                <c:pt idx="5255">
                  <c:v>43105.999999987253</c:v>
                </c:pt>
                <c:pt idx="5256">
                  <c:v>43106.041666653917</c:v>
                </c:pt>
                <c:pt idx="5257">
                  <c:v>43106.083333320581</c:v>
                </c:pt>
                <c:pt idx="5258">
                  <c:v>43106.124999987245</c:v>
                </c:pt>
                <c:pt idx="5259">
                  <c:v>43106.166666653909</c:v>
                </c:pt>
                <c:pt idx="5260">
                  <c:v>43106.208333320574</c:v>
                </c:pt>
                <c:pt idx="5261">
                  <c:v>43106.249999987238</c:v>
                </c:pt>
                <c:pt idx="5262">
                  <c:v>43106.291666653902</c:v>
                </c:pt>
                <c:pt idx="5263">
                  <c:v>43106.333333320566</c:v>
                </c:pt>
                <c:pt idx="5264">
                  <c:v>43106.374999987231</c:v>
                </c:pt>
                <c:pt idx="5265">
                  <c:v>43106.416666653895</c:v>
                </c:pt>
                <c:pt idx="5266">
                  <c:v>43106.458333320559</c:v>
                </c:pt>
                <c:pt idx="5267">
                  <c:v>43106.499999987223</c:v>
                </c:pt>
                <c:pt idx="5268">
                  <c:v>43106.541666653888</c:v>
                </c:pt>
                <c:pt idx="5269">
                  <c:v>43106.583333320552</c:v>
                </c:pt>
                <c:pt idx="5270">
                  <c:v>43106.624999987216</c:v>
                </c:pt>
                <c:pt idx="5271">
                  <c:v>43106.66666665388</c:v>
                </c:pt>
                <c:pt idx="5272">
                  <c:v>43106.708333320545</c:v>
                </c:pt>
                <c:pt idx="5273">
                  <c:v>43106.749999987209</c:v>
                </c:pt>
                <c:pt idx="5274">
                  <c:v>43106.791666653873</c:v>
                </c:pt>
                <c:pt idx="5275">
                  <c:v>43106.833333320537</c:v>
                </c:pt>
                <c:pt idx="5276">
                  <c:v>43106.874999987202</c:v>
                </c:pt>
                <c:pt idx="5277">
                  <c:v>43106.916666653866</c:v>
                </c:pt>
                <c:pt idx="5278">
                  <c:v>43106.95833332053</c:v>
                </c:pt>
                <c:pt idx="5279">
                  <c:v>43106.999999987194</c:v>
                </c:pt>
                <c:pt idx="5280">
                  <c:v>43107.041666653859</c:v>
                </c:pt>
                <c:pt idx="5281">
                  <c:v>43107.083333320523</c:v>
                </c:pt>
                <c:pt idx="5282">
                  <c:v>43107.124999987187</c:v>
                </c:pt>
                <c:pt idx="5283">
                  <c:v>43107.166666653851</c:v>
                </c:pt>
                <c:pt idx="5284">
                  <c:v>43107.208333320516</c:v>
                </c:pt>
                <c:pt idx="5285">
                  <c:v>43107.24999998718</c:v>
                </c:pt>
                <c:pt idx="5286">
                  <c:v>43107.291666653844</c:v>
                </c:pt>
                <c:pt idx="5287">
                  <c:v>43107.333333320508</c:v>
                </c:pt>
                <c:pt idx="5288">
                  <c:v>43107.374999987172</c:v>
                </c:pt>
                <c:pt idx="5289">
                  <c:v>43107.416666653837</c:v>
                </c:pt>
                <c:pt idx="5290">
                  <c:v>43107.458333320501</c:v>
                </c:pt>
                <c:pt idx="5291">
                  <c:v>43107.499999987165</c:v>
                </c:pt>
                <c:pt idx="5292">
                  <c:v>43107.541666653829</c:v>
                </c:pt>
                <c:pt idx="5293">
                  <c:v>43107.583333320494</c:v>
                </c:pt>
                <c:pt idx="5294">
                  <c:v>43107.624999987158</c:v>
                </c:pt>
                <c:pt idx="5295">
                  <c:v>43107.666666653822</c:v>
                </c:pt>
                <c:pt idx="5296">
                  <c:v>43107.708333320486</c:v>
                </c:pt>
                <c:pt idx="5297">
                  <c:v>43107.749999987151</c:v>
                </c:pt>
                <c:pt idx="5298">
                  <c:v>43107.791666653815</c:v>
                </c:pt>
                <c:pt idx="5299">
                  <c:v>43107.833333320479</c:v>
                </c:pt>
                <c:pt idx="5300">
                  <c:v>43107.874999987143</c:v>
                </c:pt>
                <c:pt idx="5301">
                  <c:v>43107.916666653808</c:v>
                </c:pt>
                <c:pt idx="5302">
                  <c:v>43107.958333320472</c:v>
                </c:pt>
                <c:pt idx="5303">
                  <c:v>43107.999999987136</c:v>
                </c:pt>
                <c:pt idx="5304">
                  <c:v>43108.0416666538</c:v>
                </c:pt>
                <c:pt idx="5305">
                  <c:v>43108.083333320465</c:v>
                </c:pt>
                <c:pt idx="5306">
                  <c:v>43108.124999987129</c:v>
                </c:pt>
                <c:pt idx="5307">
                  <c:v>43108.166666653793</c:v>
                </c:pt>
                <c:pt idx="5308">
                  <c:v>43108.208333320457</c:v>
                </c:pt>
                <c:pt idx="5309">
                  <c:v>43108.249999987122</c:v>
                </c:pt>
                <c:pt idx="5310">
                  <c:v>43108.291666653786</c:v>
                </c:pt>
                <c:pt idx="5311">
                  <c:v>43108.33333332045</c:v>
                </c:pt>
                <c:pt idx="5312">
                  <c:v>43108.374999987114</c:v>
                </c:pt>
                <c:pt idx="5313">
                  <c:v>43108.416666653779</c:v>
                </c:pt>
                <c:pt idx="5314">
                  <c:v>43108.458333320443</c:v>
                </c:pt>
                <c:pt idx="5315">
                  <c:v>43108.499999987107</c:v>
                </c:pt>
                <c:pt idx="5316">
                  <c:v>43108.541666653771</c:v>
                </c:pt>
                <c:pt idx="5317">
                  <c:v>43108.583333320435</c:v>
                </c:pt>
                <c:pt idx="5318">
                  <c:v>43108.6249999871</c:v>
                </c:pt>
                <c:pt idx="5319">
                  <c:v>43108.666666653764</c:v>
                </c:pt>
                <c:pt idx="5320">
                  <c:v>43108.708333320428</c:v>
                </c:pt>
                <c:pt idx="5321">
                  <c:v>43108.749999987092</c:v>
                </c:pt>
                <c:pt idx="5322">
                  <c:v>43108.791666653757</c:v>
                </c:pt>
                <c:pt idx="5323">
                  <c:v>43108.833333320421</c:v>
                </c:pt>
                <c:pt idx="5324">
                  <c:v>43108.874999987085</c:v>
                </c:pt>
                <c:pt idx="5325">
                  <c:v>43108.916666653749</c:v>
                </c:pt>
                <c:pt idx="5326">
                  <c:v>43108.958333320414</c:v>
                </c:pt>
                <c:pt idx="5327">
                  <c:v>43108.999999987078</c:v>
                </c:pt>
                <c:pt idx="5328">
                  <c:v>43109.041666653742</c:v>
                </c:pt>
                <c:pt idx="5329">
                  <c:v>43109.083333320406</c:v>
                </c:pt>
                <c:pt idx="5330">
                  <c:v>43109.124999987071</c:v>
                </c:pt>
                <c:pt idx="5331">
                  <c:v>43109.166666653735</c:v>
                </c:pt>
                <c:pt idx="5332">
                  <c:v>43109.208333320399</c:v>
                </c:pt>
                <c:pt idx="5333">
                  <c:v>43109.249999987063</c:v>
                </c:pt>
                <c:pt idx="5334">
                  <c:v>43109.291666653728</c:v>
                </c:pt>
                <c:pt idx="5335">
                  <c:v>43109.333333320392</c:v>
                </c:pt>
                <c:pt idx="5336">
                  <c:v>43109.374999987056</c:v>
                </c:pt>
                <c:pt idx="5337">
                  <c:v>43109.41666665372</c:v>
                </c:pt>
                <c:pt idx="5338">
                  <c:v>43109.458333320385</c:v>
                </c:pt>
                <c:pt idx="5339">
                  <c:v>43109.499999987049</c:v>
                </c:pt>
                <c:pt idx="5340">
                  <c:v>43109.541666653713</c:v>
                </c:pt>
                <c:pt idx="5341">
                  <c:v>43109.583333320377</c:v>
                </c:pt>
                <c:pt idx="5342">
                  <c:v>43109.624999987042</c:v>
                </c:pt>
                <c:pt idx="5343">
                  <c:v>43109.666666653706</c:v>
                </c:pt>
                <c:pt idx="5344">
                  <c:v>43109.70833332037</c:v>
                </c:pt>
                <c:pt idx="5345">
                  <c:v>43109.749999987034</c:v>
                </c:pt>
                <c:pt idx="5346">
                  <c:v>43109.791666653698</c:v>
                </c:pt>
                <c:pt idx="5347">
                  <c:v>43109.833333320363</c:v>
                </c:pt>
                <c:pt idx="5348">
                  <c:v>43109.874999987027</c:v>
                </c:pt>
                <c:pt idx="5349">
                  <c:v>43109.916666653691</c:v>
                </c:pt>
                <c:pt idx="5350">
                  <c:v>43109.958333320355</c:v>
                </c:pt>
                <c:pt idx="5351">
                  <c:v>43109.99999998702</c:v>
                </c:pt>
                <c:pt idx="5352">
                  <c:v>43110.041666653684</c:v>
                </c:pt>
                <c:pt idx="5353">
                  <c:v>43110.083333320348</c:v>
                </c:pt>
                <c:pt idx="5354">
                  <c:v>43110.124999987012</c:v>
                </c:pt>
                <c:pt idx="5355">
                  <c:v>43110.166666653677</c:v>
                </c:pt>
                <c:pt idx="5356">
                  <c:v>43110.208333320341</c:v>
                </c:pt>
                <c:pt idx="5357">
                  <c:v>43110.249999987005</c:v>
                </c:pt>
                <c:pt idx="5358">
                  <c:v>43110.291666653669</c:v>
                </c:pt>
                <c:pt idx="5359">
                  <c:v>43110.333333320334</c:v>
                </c:pt>
                <c:pt idx="5360">
                  <c:v>43110.374999986998</c:v>
                </c:pt>
                <c:pt idx="5361">
                  <c:v>43110.416666653662</c:v>
                </c:pt>
                <c:pt idx="5362">
                  <c:v>43110.458333320326</c:v>
                </c:pt>
                <c:pt idx="5363">
                  <c:v>43110.499999986991</c:v>
                </c:pt>
                <c:pt idx="5364">
                  <c:v>43110.541666653655</c:v>
                </c:pt>
                <c:pt idx="5365">
                  <c:v>43110.583333320319</c:v>
                </c:pt>
                <c:pt idx="5366">
                  <c:v>43110.624999986983</c:v>
                </c:pt>
                <c:pt idx="5367">
                  <c:v>43110.666666653648</c:v>
                </c:pt>
                <c:pt idx="5368">
                  <c:v>43110.708333320312</c:v>
                </c:pt>
                <c:pt idx="5369">
                  <c:v>43110.749999986976</c:v>
                </c:pt>
                <c:pt idx="5370">
                  <c:v>43110.79166665364</c:v>
                </c:pt>
                <c:pt idx="5371">
                  <c:v>43110.833333320305</c:v>
                </c:pt>
                <c:pt idx="5372">
                  <c:v>43110.874999986969</c:v>
                </c:pt>
                <c:pt idx="5373">
                  <c:v>43110.916666653633</c:v>
                </c:pt>
                <c:pt idx="5374">
                  <c:v>43110.958333320297</c:v>
                </c:pt>
                <c:pt idx="5375">
                  <c:v>43110.999999986961</c:v>
                </c:pt>
                <c:pt idx="5376">
                  <c:v>43111.041666653626</c:v>
                </c:pt>
                <c:pt idx="5377">
                  <c:v>43111.08333332029</c:v>
                </c:pt>
                <c:pt idx="5378">
                  <c:v>43111.124999986954</c:v>
                </c:pt>
                <c:pt idx="5379">
                  <c:v>43111.166666653618</c:v>
                </c:pt>
                <c:pt idx="5380">
                  <c:v>43111.208333320283</c:v>
                </c:pt>
                <c:pt idx="5381">
                  <c:v>43111.249999986947</c:v>
                </c:pt>
                <c:pt idx="5382">
                  <c:v>43111.291666653611</c:v>
                </c:pt>
                <c:pt idx="5383">
                  <c:v>43111.333333320275</c:v>
                </c:pt>
                <c:pt idx="5384">
                  <c:v>43111.37499998694</c:v>
                </c:pt>
                <c:pt idx="5385">
                  <c:v>43111.416666653604</c:v>
                </c:pt>
                <c:pt idx="5386">
                  <c:v>43111.458333320268</c:v>
                </c:pt>
                <c:pt idx="5387">
                  <c:v>43111.499999986932</c:v>
                </c:pt>
                <c:pt idx="5388">
                  <c:v>43111.541666653597</c:v>
                </c:pt>
                <c:pt idx="5389">
                  <c:v>43111.583333320261</c:v>
                </c:pt>
                <c:pt idx="5390">
                  <c:v>43111.624999986925</c:v>
                </c:pt>
                <c:pt idx="5391">
                  <c:v>43111.666666653589</c:v>
                </c:pt>
                <c:pt idx="5392">
                  <c:v>43111.708333320254</c:v>
                </c:pt>
                <c:pt idx="5393">
                  <c:v>43111.749999986918</c:v>
                </c:pt>
                <c:pt idx="5394">
                  <c:v>43111.791666653582</c:v>
                </c:pt>
                <c:pt idx="5395">
                  <c:v>43111.833333320246</c:v>
                </c:pt>
                <c:pt idx="5396">
                  <c:v>43111.874999986911</c:v>
                </c:pt>
                <c:pt idx="5397">
                  <c:v>43111.916666653575</c:v>
                </c:pt>
                <c:pt idx="5398">
                  <c:v>43111.958333320239</c:v>
                </c:pt>
                <c:pt idx="5399">
                  <c:v>43111.999999986903</c:v>
                </c:pt>
                <c:pt idx="5400">
                  <c:v>43112.041666653568</c:v>
                </c:pt>
                <c:pt idx="5401">
                  <c:v>43112.083333320232</c:v>
                </c:pt>
                <c:pt idx="5402">
                  <c:v>43112.124999986896</c:v>
                </c:pt>
                <c:pt idx="5403">
                  <c:v>43112.16666665356</c:v>
                </c:pt>
                <c:pt idx="5404">
                  <c:v>43112.208333320224</c:v>
                </c:pt>
                <c:pt idx="5405">
                  <c:v>43112.249999986889</c:v>
                </c:pt>
                <c:pt idx="5406">
                  <c:v>43112.291666653553</c:v>
                </c:pt>
                <c:pt idx="5407">
                  <c:v>43112.333333320217</c:v>
                </c:pt>
                <c:pt idx="5408">
                  <c:v>43112.374999986881</c:v>
                </c:pt>
                <c:pt idx="5409">
                  <c:v>43112.416666653546</c:v>
                </c:pt>
                <c:pt idx="5410">
                  <c:v>43112.45833332021</c:v>
                </c:pt>
                <c:pt idx="5411">
                  <c:v>43112.499999986874</c:v>
                </c:pt>
                <c:pt idx="5412">
                  <c:v>43112.541666653538</c:v>
                </c:pt>
                <c:pt idx="5413">
                  <c:v>43112.583333320203</c:v>
                </c:pt>
                <c:pt idx="5414">
                  <c:v>43112.624999986867</c:v>
                </c:pt>
                <c:pt idx="5415">
                  <c:v>43112.666666653531</c:v>
                </c:pt>
                <c:pt idx="5416">
                  <c:v>43112.708333320195</c:v>
                </c:pt>
                <c:pt idx="5417">
                  <c:v>43112.74999998686</c:v>
                </c:pt>
                <c:pt idx="5418">
                  <c:v>43112.791666653524</c:v>
                </c:pt>
                <c:pt idx="5419">
                  <c:v>43112.833333320188</c:v>
                </c:pt>
                <c:pt idx="5420">
                  <c:v>43112.874999986852</c:v>
                </c:pt>
                <c:pt idx="5421">
                  <c:v>43112.916666653517</c:v>
                </c:pt>
                <c:pt idx="5422">
                  <c:v>43112.958333320181</c:v>
                </c:pt>
                <c:pt idx="5423">
                  <c:v>43112.999999986845</c:v>
                </c:pt>
                <c:pt idx="5424">
                  <c:v>43113.041666653509</c:v>
                </c:pt>
                <c:pt idx="5425">
                  <c:v>43113.083333320174</c:v>
                </c:pt>
                <c:pt idx="5426">
                  <c:v>43113.124999986838</c:v>
                </c:pt>
                <c:pt idx="5427">
                  <c:v>43113.166666653502</c:v>
                </c:pt>
                <c:pt idx="5428">
                  <c:v>43113.208333320166</c:v>
                </c:pt>
                <c:pt idx="5429">
                  <c:v>43113.249999986831</c:v>
                </c:pt>
                <c:pt idx="5430">
                  <c:v>43113.291666653495</c:v>
                </c:pt>
                <c:pt idx="5431">
                  <c:v>43113.333333320159</c:v>
                </c:pt>
                <c:pt idx="5432">
                  <c:v>43113.374999986823</c:v>
                </c:pt>
                <c:pt idx="5433">
                  <c:v>43113.416666653487</c:v>
                </c:pt>
                <c:pt idx="5434">
                  <c:v>43113.458333320152</c:v>
                </c:pt>
                <c:pt idx="5435">
                  <c:v>43113.499999986816</c:v>
                </c:pt>
                <c:pt idx="5436">
                  <c:v>43113.54166665348</c:v>
                </c:pt>
                <c:pt idx="5437">
                  <c:v>43113.583333320144</c:v>
                </c:pt>
                <c:pt idx="5438">
                  <c:v>43113.624999986809</c:v>
                </c:pt>
                <c:pt idx="5439">
                  <c:v>43113.666666653473</c:v>
                </c:pt>
                <c:pt idx="5440">
                  <c:v>43113.708333320137</c:v>
                </c:pt>
                <c:pt idx="5441">
                  <c:v>43113.749999986801</c:v>
                </c:pt>
                <c:pt idx="5442">
                  <c:v>43113.791666653466</c:v>
                </c:pt>
                <c:pt idx="5443">
                  <c:v>43113.83333332013</c:v>
                </c:pt>
                <c:pt idx="5444">
                  <c:v>43113.874999986794</c:v>
                </c:pt>
                <c:pt idx="5445">
                  <c:v>43113.916666653458</c:v>
                </c:pt>
                <c:pt idx="5446">
                  <c:v>43113.958333320123</c:v>
                </c:pt>
                <c:pt idx="5447">
                  <c:v>43113.999999986787</c:v>
                </c:pt>
                <c:pt idx="5448">
                  <c:v>43114.041666653451</c:v>
                </c:pt>
                <c:pt idx="5449">
                  <c:v>43114.083333320115</c:v>
                </c:pt>
                <c:pt idx="5450">
                  <c:v>43114.12499998678</c:v>
                </c:pt>
                <c:pt idx="5451">
                  <c:v>43114.166666653444</c:v>
                </c:pt>
                <c:pt idx="5452">
                  <c:v>43114.208333320108</c:v>
                </c:pt>
                <c:pt idx="5453">
                  <c:v>43114.249999986772</c:v>
                </c:pt>
                <c:pt idx="5454">
                  <c:v>43114.291666653437</c:v>
                </c:pt>
                <c:pt idx="5455">
                  <c:v>43114.333333320101</c:v>
                </c:pt>
                <c:pt idx="5456">
                  <c:v>43114.374999986765</c:v>
                </c:pt>
                <c:pt idx="5457">
                  <c:v>43114.416666653429</c:v>
                </c:pt>
                <c:pt idx="5458">
                  <c:v>43114.458333320094</c:v>
                </c:pt>
                <c:pt idx="5459">
                  <c:v>43114.499999986758</c:v>
                </c:pt>
                <c:pt idx="5460">
                  <c:v>43114.541666653422</c:v>
                </c:pt>
                <c:pt idx="5461">
                  <c:v>43114.583333320086</c:v>
                </c:pt>
                <c:pt idx="5462">
                  <c:v>43114.62499998675</c:v>
                </c:pt>
                <c:pt idx="5463">
                  <c:v>43114.666666653415</c:v>
                </c:pt>
                <c:pt idx="5464">
                  <c:v>43114.708333320079</c:v>
                </c:pt>
                <c:pt idx="5465">
                  <c:v>43114.749999986743</c:v>
                </c:pt>
                <c:pt idx="5466">
                  <c:v>43114.791666653407</c:v>
                </c:pt>
                <c:pt idx="5467">
                  <c:v>43114.833333320072</c:v>
                </c:pt>
                <c:pt idx="5468">
                  <c:v>43114.874999986736</c:v>
                </c:pt>
                <c:pt idx="5469">
                  <c:v>43114.9166666534</c:v>
                </c:pt>
                <c:pt idx="5470">
                  <c:v>43114.958333320064</c:v>
                </c:pt>
                <c:pt idx="5471">
                  <c:v>43114.999999986729</c:v>
                </c:pt>
                <c:pt idx="5472">
                  <c:v>43115.041666653393</c:v>
                </c:pt>
                <c:pt idx="5473">
                  <c:v>43115.083333320057</c:v>
                </c:pt>
                <c:pt idx="5474">
                  <c:v>43115.124999986721</c:v>
                </c:pt>
                <c:pt idx="5475">
                  <c:v>43115.166666653386</c:v>
                </c:pt>
                <c:pt idx="5476">
                  <c:v>43115.20833332005</c:v>
                </c:pt>
                <c:pt idx="5477">
                  <c:v>43115.249999986714</c:v>
                </c:pt>
                <c:pt idx="5478">
                  <c:v>43115.291666653378</c:v>
                </c:pt>
                <c:pt idx="5479">
                  <c:v>43115.333333320043</c:v>
                </c:pt>
                <c:pt idx="5480">
                  <c:v>43115.374999986707</c:v>
                </c:pt>
                <c:pt idx="5481">
                  <c:v>43115.416666653371</c:v>
                </c:pt>
                <c:pt idx="5482">
                  <c:v>43115.458333320035</c:v>
                </c:pt>
                <c:pt idx="5483">
                  <c:v>43115.4999999867</c:v>
                </c:pt>
                <c:pt idx="5484">
                  <c:v>43115.541666653364</c:v>
                </c:pt>
                <c:pt idx="5485">
                  <c:v>43115.583333320028</c:v>
                </c:pt>
                <c:pt idx="5486">
                  <c:v>43115.624999986692</c:v>
                </c:pt>
                <c:pt idx="5487">
                  <c:v>43115.666666653357</c:v>
                </c:pt>
                <c:pt idx="5488">
                  <c:v>43115.708333320021</c:v>
                </c:pt>
                <c:pt idx="5489">
                  <c:v>43115.749999986685</c:v>
                </c:pt>
                <c:pt idx="5490">
                  <c:v>43115.791666653349</c:v>
                </c:pt>
                <c:pt idx="5491">
                  <c:v>43115.833333320013</c:v>
                </c:pt>
                <c:pt idx="5492">
                  <c:v>43115.874999986678</c:v>
                </c:pt>
                <c:pt idx="5493">
                  <c:v>43115.916666653342</c:v>
                </c:pt>
                <c:pt idx="5494">
                  <c:v>43115.958333320006</c:v>
                </c:pt>
                <c:pt idx="5495">
                  <c:v>43115.99999998667</c:v>
                </c:pt>
                <c:pt idx="5496">
                  <c:v>43116.041666653335</c:v>
                </c:pt>
                <c:pt idx="5497">
                  <c:v>43116.083333319999</c:v>
                </c:pt>
                <c:pt idx="5498">
                  <c:v>43116.124999986663</c:v>
                </c:pt>
                <c:pt idx="5499">
                  <c:v>43116.166666653327</c:v>
                </c:pt>
                <c:pt idx="5500">
                  <c:v>43116.208333319992</c:v>
                </c:pt>
                <c:pt idx="5501">
                  <c:v>43116.249999986656</c:v>
                </c:pt>
                <c:pt idx="5502">
                  <c:v>43116.29166665332</c:v>
                </c:pt>
                <c:pt idx="5503">
                  <c:v>43116.333333319984</c:v>
                </c:pt>
                <c:pt idx="5504">
                  <c:v>43116.374999986649</c:v>
                </c:pt>
                <c:pt idx="5505">
                  <c:v>43116.416666653313</c:v>
                </c:pt>
                <c:pt idx="5506">
                  <c:v>43116.458333319977</c:v>
                </c:pt>
                <c:pt idx="5507">
                  <c:v>43116.499999986641</c:v>
                </c:pt>
                <c:pt idx="5508">
                  <c:v>43116.541666653306</c:v>
                </c:pt>
                <c:pt idx="5509">
                  <c:v>43116.58333331997</c:v>
                </c:pt>
                <c:pt idx="5510">
                  <c:v>43116.624999986634</c:v>
                </c:pt>
                <c:pt idx="5511">
                  <c:v>43116.666666653298</c:v>
                </c:pt>
                <c:pt idx="5512">
                  <c:v>43116.708333319963</c:v>
                </c:pt>
                <c:pt idx="5513">
                  <c:v>43116.749999986627</c:v>
                </c:pt>
                <c:pt idx="5514">
                  <c:v>43116.791666653291</c:v>
                </c:pt>
                <c:pt idx="5515">
                  <c:v>43116.833333319955</c:v>
                </c:pt>
                <c:pt idx="5516">
                  <c:v>43116.87499998662</c:v>
                </c:pt>
                <c:pt idx="5517">
                  <c:v>43116.916666653284</c:v>
                </c:pt>
                <c:pt idx="5518">
                  <c:v>43116.958333319948</c:v>
                </c:pt>
                <c:pt idx="5519">
                  <c:v>43116.999999986612</c:v>
                </c:pt>
                <c:pt idx="5520">
                  <c:v>43117.041666653276</c:v>
                </c:pt>
                <c:pt idx="5521">
                  <c:v>43117.083333319941</c:v>
                </c:pt>
                <c:pt idx="5522">
                  <c:v>43117.124999986605</c:v>
                </c:pt>
                <c:pt idx="5523">
                  <c:v>43117.166666653269</c:v>
                </c:pt>
                <c:pt idx="5524">
                  <c:v>43117.208333319933</c:v>
                </c:pt>
                <c:pt idx="5525">
                  <c:v>43117.249999986598</c:v>
                </c:pt>
                <c:pt idx="5526">
                  <c:v>43117.291666653262</c:v>
                </c:pt>
                <c:pt idx="5527">
                  <c:v>43117.333333319926</c:v>
                </c:pt>
                <c:pt idx="5528">
                  <c:v>43117.37499998659</c:v>
                </c:pt>
                <c:pt idx="5529">
                  <c:v>43117.416666653255</c:v>
                </c:pt>
                <c:pt idx="5530">
                  <c:v>43117.458333319919</c:v>
                </c:pt>
                <c:pt idx="5531">
                  <c:v>43117.499999986583</c:v>
                </c:pt>
                <c:pt idx="5532">
                  <c:v>43117.541666653247</c:v>
                </c:pt>
                <c:pt idx="5533">
                  <c:v>43117.583333319912</c:v>
                </c:pt>
                <c:pt idx="5534">
                  <c:v>43117.624999986576</c:v>
                </c:pt>
                <c:pt idx="5535">
                  <c:v>43117.66666665324</c:v>
                </c:pt>
                <c:pt idx="5536">
                  <c:v>43117.708333319904</c:v>
                </c:pt>
                <c:pt idx="5537">
                  <c:v>43117.749999986569</c:v>
                </c:pt>
                <c:pt idx="5538">
                  <c:v>43117.791666653233</c:v>
                </c:pt>
                <c:pt idx="5539">
                  <c:v>43117.833333319897</c:v>
                </c:pt>
                <c:pt idx="5540">
                  <c:v>43117.874999986561</c:v>
                </c:pt>
                <c:pt idx="5541">
                  <c:v>43117.916666653226</c:v>
                </c:pt>
                <c:pt idx="5542">
                  <c:v>43117.95833331989</c:v>
                </c:pt>
                <c:pt idx="5543">
                  <c:v>43117.999999986554</c:v>
                </c:pt>
                <c:pt idx="5544">
                  <c:v>43118.041666653218</c:v>
                </c:pt>
                <c:pt idx="5545">
                  <c:v>43118.083333319883</c:v>
                </c:pt>
                <c:pt idx="5546">
                  <c:v>43118.124999986547</c:v>
                </c:pt>
                <c:pt idx="5547">
                  <c:v>43118.166666653211</c:v>
                </c:pt>
                <c:pt idx="5548">
                  <c:v>43118.208333319875</c:v>
                </c:pt>
                <c:pt idx="5549">
                  <c:v>43118.249999986539</c:v>
                </c:pt>
                <c:pt idx="5550">
                  <c:v>43118.291666653204</c:v>
                </c:pt>
                <c:pt idx="5551">
                  <c:v>43118.333333319868</c:v>
                </c:pt>
                <c:pt idx="5552">
                  <c:v>43118.374999986532</c:v>
                </c:pt>
                <c:pt idx="5553">
                  <c:v>43118.416666653196</c:v>
                </c:pt>
                <c:pt idx="5554">
                  <c:v>43118.458333319861</c:v>
                </c:pt>
                <c:pt idx="5555">
                  <c:v>43118.499999986525</c:v>
                </c:pt>
                <c:pt idx="5556">
                  <c:v>43118.541666653189</c:v>
                </c:pt>
                <c:pt idx="5557">
                  <c:v>43118.583333319853</c:v>
                </c:pt>
                <c:pt idx="5558">
                  <c:v>43118.624999986518</c:v>
                </c:pt>
                <c:pt idx="5559">
                  <c:v>43118.666666653182</c:v>
                </c:pt>
                <c:pt idx="5560">
                  <c:v>43118.708333319846</c:v>
                </c:pt>
                <c:pt idx="5561">
                  <c:v>43118.74999998651</c:v>
                </c:pt>
                <c:pt idx="5562">
                  <c:v>43118.791666653175</c:v>
                </c:pt>
                <c:pt idx="5563">
                  <c:v>43118.833333319839</c:v>
                </c:pt>
                <c:pt idx="5564">
                  <c:v>43118.874999986503</c:v>
                </c:pt>
                <c:pt idx="5565">
                  <c:v>43118.916666653167</c:v>
                </c:pt>
                <c:pt idx="5566">
                  <c:v>43118.958333319832</c:v>
                </c:pt>
                <c:pt idx="5567">
                  <c:v>43118.999999986496</c:v>
                </c:pt>
                <c:pt idx="5568">
                  <c:v>43119.04166665316</c:v>
                </c:pt>
                <c:pt idx="5569">
                  <c:v>43119.083333319824</c:v>
                </c:pt>
                <c:pt idx="5570">
                  <c:v>43119.124999986489</c:v>
                </c:pt>
                <c:pt idx="5571">
                  <c:v>43119.166666653153</c:v>
                </c:pt>
                <c:pt idx="5572">
                  <c:v>43119.208333319817</c:v>
                </c:pt>
                <c:pt idx="5573">
                  <c:v>43119.249999986481</c:v>
                </c:pt>
                <c:pt idx="5574">
                  <c:v>43119.291666653146</c:v>
                </c:pt>
                <c:pt idx="5575">
                  <c:v>43119.33333331981</c:v>
                </c:pt>
                <c:pt idx="5576">
                  <c:v>43119.374999986474</c:v>
                </c:pt>
                <c:pt idx="5577">
                  <c:v>43119.416666653138</c:v>
                </c:pt>
                <c:pt idx="5578">
                  <c:v>43119.458333319802</c:v>
                </c:pt>
                <c:pt idx="5579">
                  <c:v>43119.499999986467</c:v>
                </c:pt>
                <c:pt idx="5580">
                  <c:v>43119.541666653131</c:v>
                </c:pt>
                <c:pt idx="5581">
                  <c:v>43119.583333319795</c:v>
                </c:pt>
                <c:pt idx="5582">
                  <c:v>43119.624999986459</c:v>
                </c:pt>
                <c:pt idx="5583">
                  <c:v>43119.666666653124</c:v>
                </c:pt>
                <c:pt idx="5584">
                  <c:v>43119.708333319788</c:v>
                </c:pt>
                <c:pt idx="5585">
                  <c:v>43119.749999986452</c:v>
                </c:pt>
                <c:pt idx="5586">
                  <c:v>43119.791666653116</c:v>
                </c:pt>
                <c:pt idx="5587">
                  <c:v>43119.833333319781</c:v>
                </c:pt>
                <c:pt idx="5588">
                  <c:v>43119.874999986445</c:v>
                </c:pt>
                <c:pt idx="5589">
                  <c:v>43119.916666653109</c:v>
                </c:pt>
                <c:pt idx="5590">
                  <c:v>43119.958333319773</c:v>
                </c:pt>
                <c:pt idx="5591">
                  <c:v>43119.999999986438</c:v>
                </c:pt>
                <c:pt idx="5592">
                  <c:v>43120.041666653102</c:v>
                </c:pt>
                <c:pt idx="5593">
                  <c:v>43120.083333319766</c:v>
                </c:pt>
                <c:pt idx="5594">
                  <c:v>43120.12499998643</c:v>
                </c:pt>
                <c:pt idx="5595">
                  <c:v>43120.166666653095</c:v>
                </c:pt>
                <c:pt idx="5596">
                  <c:v>43120.208333319759</c:v>
                </c:pt>
                <c:pt idx="5597">
                  <c:v>43120.249999986423</c:v>
                </c:pt>
                <c:pt idx="5598">
                  <c:v>43120.291666653087</c:v>
                </c:pt>
                <c:pt idx="5599">
                  <c:v>43120.333333319752</c:v>
                </c:pt>
                <c:pt idx="5600">
                  <c:v>43120.374999986416</c:v>
                </c:pt>
                <c:pt idx="5601">
                  <c:v>43120.41666665308</c:v>
                </c:pt>
                <c:pt idx="5602">
                  <c:v>43120.458333319744</c:v>
                </c:pt>
                <c:pt idx="5603">
                  <c:v>43120.499999986409</c:v>
                </c:pt>
                <c:pt idx="5604">
                  <c:v>43120.541666653073</c:v>
                </c:pt>
                <c:pt idx="5605">
                  <c:v>43120.583333319737</c:v>
                </c:pt>
                <c:pt idx="5606">
                  <c:v>43120.624999986401</c:v>
                </c:pt>
                <c:pt idx="5607">
                  <c:v>43120.666666653065</c:v>
                </c:pt>
                <c:pt idx="5608">
                  <c:v>43120.70833331973</c:v>
                </c:pt>
                <c:pt idx="5609">
                  <c:v>43120.749999986394</c:v>
                </c:pt>
                <c:pt idx="5610">
                  <c:v>43120.791666653058</c:v>
                </c:pt>
                <c:pt idx="5611">
                  <c:v>43120.833333319722</c:v>
                </c:pt>
                <c:pt idx="5612">
                  <c:v>43120.874999986387</c:v>
                </c:pt>
                <c:pt idx="5613">
                  <c:v>43120.916666653051</c:v>
                </c:pt>
                <c:pt idx="5614">
                  <c:v>43120.958333319715</c:v>
                </c:pt>
                <c:pt idx="5615">
                  <c:v>43120.999999986379</c:v>
                </c:pt>
                <c:pt idx="5616">
                  <c:v>43121.041666653044</c:v>
                </c:pt>
                <c:pt idx="5617">
                  <c:v>43121.083333319708</c:v>
                </c:pt>
                <c:pt idx="5618">
                  <c:v>43121.124999986372</c:v>
                </c:pt>
                <c:pt idx="5619">
                  <c:v>43121.166666653036</c:v>
                </c:pt>
                <c:pt idx="5620">
                  <c:v>43121.208333319701</c:v>
                </c:pt>
                <c:pt idx="5621">
                  <c:v>43121.249999986365</c:v>
                </c:pt>
                <c:pt idx="5622">
                  <c:v>43121.291666653029</c:v>
                </c:pt>
                <c:pt idx="5623">
                  <c:v>43121.333333319693</c:v>
                </c:pt>
                <c:pt idx="5624">
                  <c:v>43121.374999986358</c:v>
                </c:pt>
                <c:pt idx="5625">
                  <c:v>43121.416666653022</c:v>
                </c:pt>
                <c:pt idx="5626">
                  <c:v>43121.458333319686</c:v>
                </c:pt>
                <c:pt idx="5627">
                  <c:v>43121.49999998635</c:v>
                </c:pt>
                <c:pt idx="5628">
                  <c:v>43121.541666653015</c:v>
                </c:pt>
                <c:pt idx="5629">
                  <c:v>43121.583333319679</c:v>
                </c:pt>
                <c:pt idx="5630">
                  <c:v>43121.624999986343</c:v>
                </c:pt>
                <c:pt idx="5631">
                  <c:v>43121.666666653007</c:v>
                </c:pt>
                <c:pt idx="5632">
                  <c:v>43121.708333319672</c:v>
                </c:pt>
                <c:pt idx="5633">
                  <c:v>43121.749999986336</c:v>
                </c:pt>
                <c:pt idx="5634">
                  <c:v>43121.791666653</c:v>
                </c:pt>
                <c:pt idx="5635">
                  <c:v>43121.833333319664</c:v>
                </c:pt>
                <c:pt idx="5636">
                  <c:v>43121.874999986328</c:v>
                </c:pt>
                <c:pt idx="5637">
                  <c:v>43121.916666652993</c:v>
                </c:pt>
                <c:pt idx="5638">
                  <c:v>43121.958333319657</c:v>
                </c:pt>
                <c:pt idx="5639">
                  <c:v>43121.999999986321</c:v>
                </c:pt>
                <c:pt idx="5640">
                  <c:v>43122.041666652985</c:v>
                </c:pt>
                <c:pt idx="5641">
                  <c:v>43122.08333331965</c:v>
                </c:pt>
                <c:pt idx="5642">
                  <c:v>43122.124999986314</c:v>
                </c:pt>
                <c:pt idx="5643">
                  <c:v>43122.166666652978</c:v>
                </c:pt>
                <c:pt idx="5644">
                  <c:v>43122.208333319642</c:v>
                </c:pt>
                <c:pt idx="5645">
                  <c:v>43122.249999986307</c:v>
                </c:pt>
                <c:pt idx="5646">
                  <c:v>43122.291666652971</c:v>
                </c:pt>
                <c:pt idx="5647">
                  <c:v>43122.333333319635</c:v>
                </c:pt>
                <c:pt idx="5648">
                  <c:v>43122.374999986299</c:v>
                </c:pt>
                <c:pt idx="5649">
                  <c:v>43122.416666652964</c:v>
                </c:pt>
                <c:pt idx="5650">
                  <c:v>43122.458333319628</c:v>
                </c:pt>
                <c:pt idx="5651">
                  <c:v>43122.499999986292</c:v>
                </c:pt>
                <c:pt idx="5652">
                  <c:v>43122.541666652956</c:v>
                </c:pt>
                <c:pt idx="5653">
                  <c:v>43122.583333319621</c:v>
                </c:pt>
                <c:pt idx="5654">
                  <c:v>43122.624999986285</c:v>
                </c:pt>
                <c:pt idx="5655">
                  <c:v>43122.666666652949</c:v>
                </c:pt>
                <c:pt idx="5656">
                  <c:v>43122.708333319613</c:v>
                </c:pt>
                <c:pt idx="5657">
                  <c:v>43122.749999986278</c:v>
                </c:pt>
                <c:pt idx="5658">
                  <c:v>43122.791666652942</c:v>
                </c:pt>
                <c:pt idx="5659">
                  <c:v>43122.833333319606</c:v>
                </c:pt>
                <c:pt idx="5660">
                  <c:v>43122.87499998627</c:v>
                </c:pt>
                <c:pt idx="5661">
                  <c:v>43122.916666652935</c:v>
                </c:pt>
                <c:pt idx="5662">
                  <c:v>43122.958333319599</c:v>
                </c:pt>
                <c:pt idx="5663">
                  <c:v>43122.999999986263</c:v>
                </c:pt>
                <c:pt idx="5664">
                  <c:v>43123.041666652927</c:v>
                </c:pt>
                <c:pt idx="5665">
                  <c:v>43123.083333319591</c:v>
                </c:pt>
                <c:pt idx="5666">
                  <c:v>43123.124999986256</c:v>
                </c:pt>
                <c:pt idx="5667">
                  <c:v>43123.16666665292</c:v>
                </c:pt>
                <c:pt idx="5668">
                  <c:v>43123.208333319584</c:v>
                </c:pt>
                <c:pt idx="5669">
                  <c:v>43123.249999986248</c:v>
                </c:pt>
                <c:pt idx="5670">
                  <c:v>43123.291666652913</c:v>
                </c:pt>
                <c:pt idx="5671">
                  <c:v>43123.333333319577</c:v>
                </c:pt>
                <c:pt idx="5672">
                  <c:v>43123.374999986241</c:v>
                </c:pt>
                <c:pt idx="5673">
                  <c:v>43123.416666652905</c:v>
                </c:pt>
                <c:pt idx="5674">
                  <c:v>43123.45833331957</c:v>
                </c:pt>
                <c:pt idx="5675">
                  <c:v>43123.499999986234</c:v>
                </c:pt>
                <c:pt idx="5676">
                  <c:v>43123.541666652898</c:v>
                </c:pt>
                <c:pt idx="5677">
                  <c:v>43123.583333319562</c:v>
                </c:pt>
                <c:pt idx="5678">
                  <c:v>43123.624999986227</c:v>
                </c:pt>
                <c:pt idx="5679">
                  <c:v>43123.666666652891</c:v>
                </c:pt>
                <c:pt idx="5680">
                  <c:v>43123.708333319555</c:v>
                </c:pt>
                <c:pt idx="5681">
                  <c:v>43123.749999986219</c:v>
                </c:pt>
                <c:pt idx="5682">
                  <c:v>43123.791666652884</c:v>
                </c:pt>
                <c:pt idx="5683">
                  <c:v>43123.833333319548</c:v>
                </c:pt>
                <c:pt idx="5684">
                  <c:v>43123.874999986212</c:v>
                </c:pt>
                <c:pt idx="5685">
                  <c:v>43123.916666652876</c:v>
                </c:pt>
                <c:pt idx="5686">
                  <c:v>43123.958333319541</c:v>
                </c:pt>
                <c:pt idx="5687">
                  <c:v>43123.999999986205</c:v>
                </c:pt>
                <c:pt idx="5688">
                  <c:v>43124.041666652869</c:v>
                </c:pt>
                <c:pt idx="5689">
                  <c:v>43124.083333319533</c:v>
                </c:pt>
                <c:pt idx="5690">
                  <c:v>43124.124999986198</c:v>
                </c:pt>
                <c:pt idx="5691">
                  <c:v>43124.166666652862</c:v>
                </c:pt>
                <c:pt idx="5692">
                  <c:v>43124.208333319526</c:v>
                </c:pt>
                <c:pt idx="5693">
                  <c:v>43124.24999998619</c:v>
                </c:pt>
                <c:pt idx="5694">
                  <c:v>43124.291666652854</c:v>
                </c:pt>
                <c:pt idx="5695">
                  <c:v>43124.333333319519</c:v>
                </c:pt>
                <c:pt idx="5696">
                  <c:v>43124.374999986183</c:v>
                </c:pt>
                <c:pt idx="5697">
                  <c:v>43124.416666652847</c:v>
                </c:pt>
                <c:pt idx="5698">
                  <c:v>43124.458333319511</c:v>
                </c:pt>
                <c:pt idx="5699">
                  <c:v>43124.499999986176</c:v>
                </c:pt>
                <c:pt idx="5700">
                  <c:v>43124.54166665284</c:v>
                </c:pt>
                <c:pt idx="5701">
                  <c:v>43124.583333319504</c:v>
                </c:pt>
                <c:pt idx="5702">
                  <c:v>43124.624999986168</c:v>
                </c:pt>
                <c:pt idx="5703">
                  <c:v>43124.666666652833</c:v>
                </c:pt>
                <c:pt idx="5704">
                  <c:v>43124.708333319497</c:v>
                </c:pt>
                <c:pt idx="5705">
                  <c:v>43124.749999986161</c:v>
                </c:pt>
                <c:pt idx="5706">
                  <c:v>43124.791666652825</c:v>
                </c:pt>
                <c:pt idx="5707">
                  <c:v>43124.83333331949</c:v>
                </c:pt>
                <c:pt idx="5708">
                  <c:v>43124.874999986154</c:v>
                </c:pt>
                <c:pt idx="5709">
                  <c:v>43124.916666652818</c:v>
                </c:pt>
                <c:pt idx="5710">
                  <c:v>43124.958333319482</c:v>
                </c:pt>
                <c:pt idx="5711">
                  <c:v>43124.999999986147</c:v>
                </c:pt>
                <c:pt idx="5712">
                  <c:v>43125.041666652811</c:v>
                </c:pt>
                <c:pt idx="5713">
                  <c:v>43125.083333319475</c:v>
                </c:pt>
                <c:pt idx="5714">
                  <c:v>43125.124999986139</c:v>
                </c:pt>
                <c:pt idx="5715">
                  <c:v>43125.166666652804</c:v>
                </c:pt>
                <c:pt idx="5716">
                  <c:v>43125.208333319468</c:v>
                </c:pt>
                <c:pt idx="5717">
                  <c:v>43125.249999986132</c:v>
                </c:pt>
                <c:pt idx="5718">
                  <c:v>43125.291666652796</c:v>
                </c:pt>
                <c:pt idx="5719">
                  <c:v>43125.333333319461</c:v>
                </c:pt>
                <c:pt idx="5720">
                  <c:v>43125.374999986125</c:v>
                </c:pt>
                <c:pt idx="5721">
                  <c:v>43125.416666652789</c:v>
                </c:pt>
                <c:pt idx="5722">
                  <c:v>43125.458333319453</c:v>
                </c:pt>
                <c:pt idx="5723">
                  <c:v>43125.499999986117</c:v>
                </c:pt>
                <c:pt idx="5724">
                  <c:v>43125.541666652782</c:v>
                </c:pt>
                <c:pt idx="5725">
                  <c:v>43125.583333319446</c:v>
                </c:pt>
                <c:pt idx="5726">
                  <c:v>43125.62499998611</c:v>
                </c:pt>
                <c:pt idx="5727">
                  <c:v>43125.666666652774</c:v>
                </c:pt>
                <c:pt idx="5728">
                  <c:v>43125.708333319439</c:v>
                </c:pt>
                <c:pt idx="5729">
                  <c:v>43125.749999986103</c:v>
                </c:pt>
                <c:pt idx="5730">
                  <c:v>43125.791666652767</c:v>
                </c:pt>
                <c:pt idx="5731">
                  <c:v>43125.833333319431</c:v>
                </c:pt>
                <c:pt idx="5732">
                  <c:v>43125.874999986096</c:v>
                </c:pt>
                <c:pt idx="5733">
                  <c:v>43125.91666665276</c:v>
                </c:pt>
                <c:pt idx="5734">
                  <c:v>43125.958333319424</c:v>
                </c:pt>
                <c:pt idx="5735">
                  <c:v>43125.999999986088</c:v>
                </c:pt>
                <c:pt idx="5736">
                  <c:v>43126.041666652753</c:v>
                </c:pt>
                <c:pt idx="5737">
                  <c:v>43126.083333319417</c:v>
                </c:pt>
                <c:pt idx="5738">
                  <c:v>43126.124999986081</c:v>
                </c:pt>
                <c:pt idx="5739">
                  <c:v>43126.166666652745</c:v>
                </c:pt>
                <c:pt idx="5740">
                  <c:v>43126.20833331941</c:v>
                </c:pt>
                <c:pt idx="5741">
                  <c:v>43126.249999986074</c:v>
                </c:pt>
                <c:pt idx="5742">
                  <c:v>43126.291666652738</c:v>
                </c:pt>
                <c:pt idx="5743">
                  <c:v>43126.333333319402</c:v>
                </c:pt>
                <c:pt idx="5744">
                  <c:v>43126.374999986067</c:v>
                </c:pt>
                <c:pt idx="5745">
                  <c:v>43126.416666652731</c:v>
                </c:pt>
                <c:pt idx="5746">
                  <c:v>43126.458333319395</c:v>
                </c:pt>
                <c:pt idx="5747">
                  <c:v>43126.499999986059</c:v>
                </c:pt>
                <c:pt idx="5748">
                  <c:v>43126.541666652724</c:v>
                </c:pt>
                <c:pt idx="5749">
                  <c:v>43126.583333319388</c:v>
                </c:pt>
                <c:pt idx="5750">
                  <c:v>43126.624999986052</c:v>
                </c:pt>
                <c:pt idx="5751">
                  <c:v>43126.666666652716</c:v>
                </c:pt>
                <c:pt idx="5752">
                  <c:v>43126.70833331938</c:v>
                </c:pt>
                <c:pt idx="5753">
                  <c:v>43126.749999986045</c:v>
                </c:pt>
                <c:pt idx="5754">
                  <c:v>43126.791666652709</c:v>
                </c:pt>
                <c:pt idx="5755">
                  <c:v>43126.833333319373</c:v>
                </c:pt>
                <c:pt idx="5756">
                  <c:v>43126.874999986037</c:v>
                </c:pt>
                <c:pt idx="5757">
                  <c:v>43126.916666652702</c:v>
                </c:pt>
                <c:pt idx="5758">
                  <c:v>43126.958333319366</c:v>
                </c:pt>
                <c:pt idx="5759">
                  <c:v>43126.99999998603</c:v>
                </c:pt>
                <c:pt idx="5760">
                  <c:v>43127.041666652694</c:v>
                </c:pt>
                <c:pt idx="5761">
                  <c:v>43127.083333319359</c:v>
                </c:pt>
                <c:pt idx="5762">
                  <c:v>43127.124999986023</c:v>
                </c:pt>
                <c:pt idx="5763">
                  <c:v>43127.166666652687</c:v>
                </c:pt>
                <c:pt idx="5764">
                  <c:v>43127.208333319351</c:v>
                </c:pt>
                <c:pt idx="5765">
                  <c:v>43127.249999986016</c:v>
                </c:pt>
                <c:pt idx="5766">
                  <c:v>43127.29166665268</c:v>
                </c:pt>
                <c:pt idx="5767">
                  <c:v>43127.333333319344</c:v>
                </c:pt>
                <c:pt idx="5768">
                  <c:v>43127.374999986008</c:v>
                </c:pt>
                <c:pt idx="5769">
                  <c:v>43127.416666652673</c:v>
                </c:pt>
                <c:pt idx="5770">
                  <c:v>43127.458333319337</c:v>
                </c:pt>
                <c:pt idx="5771">
                  <c:v>43127.499999986001</c:v>
                </c:pt>
                <c:pt idx="5772">
                  <c:v>43127.541666652665</c:v>
                </c:pt>
                <c:pt idx="5773">
                  <c:v>43127.58333331933</c:v>
                </c:pt>
                <c:pt idx="5774">
                  <c:v>43127.624999985994</c:v>
                </c:pt>
                <c:pt idx="5775">
                  <c:v>43127.666666652658</c:v>
                </c:pt>
                <c:pt idx="5776">
                  <c:v>43127.708333319322</c:v>
                </c:pt>
                <c:pt idx="5777">
                  <c:v>43127.749999985987</c:v>
                </c:pt>
                <c:pt idx="5778">
                  <c:v>43127.791666652651</c:v>
                </c:pt>
                <c:pt idx="5779">
                  <c:v>43127.833333319315</c:v>
                </c:pt>
                <c:pt idx="5780">
                  <c:v>43127.874999985979</c:v>
                </c:pt>
                <c:pt idx="5781">
                  <c:v>43127.916666652643</c:v>
                </c:pt>
                <c:pt idx="5782">
                  <c:v>43127.958333319308</c:v>
                </c:pt>
                <c:pt idx="5783">
                  <c:v>43127.999999985972</c:v>
                </c:pt>
                <c:pt idx="5784">
                  <c:v>43128.041666652636</c:v>
                </c:pt>
                <c:pt idx="5785">
                  <c:v>43128.0833333193</c:v>
                </c:pt>
                <c:pt idx="5786">
                  <c:v>43128.124999985965</c:v>
                </c:pt>
                <c:pt idx="5787">
                  <c:v>43128.166666652629</c:v>
                </c:pt>
                <c:pt idx="5788">
                  <c:v>43128.208333319293</c:v>
                </c:pt>
                <c:pt idx="5789">
                  <c:v>43128.249999985957</c:v>
                </c:pt>
                <c:pt idx="5790">
                  <c:v>43128.291666652622</c:v>
                </c:pt>
                <c:pt idx="5791">
                  <c:v>43128.333333319286</c:v>
                </c:pt>
                <c:pt idx="5792">
                  <c:v>43128.37499998595</c:v>
                </c:pt>
                <c:pt idx="5793">
                  <c:v>43128.416666652614</c:v>
                </c:pt>
                <c:pt idx="5794">
                  <c:v>43128.458333319279</c:v>
                </c:pt>
                <c:pt idx="5795">
                  <c:v>43128.499999985943</c:v>
                </c:pt>
                <c:pt idx="5796">
                  <c:v>43128.541666652607</c:v>
                </c:pt>
                <c:pt idx="5797">
                  <c:v>43128.583333319271</c:v>
                </c:pt>
                <c:pt idx="5798">
                  <c:v>43128.624999985936</c:v>
                </c:pt>
                <c:pt idx="5799">
                  <c:v>43128.6666666526</c:v>
                </c:pt>
                <c:pt idx="5800">
                  <c:v>43128.708333319264</c:v>
                </c:pt>
                <c:pt idx="5801">
                  <c:v>43128.749999985928</c:v>
                </c:pt>
                <c:pt idx="5802">
                  <c:v>43128.791666652593</c:v>
                </c:pt>
                <c:pt idx="5803">
                  <c:v>43128.833333319257</c:v>
                </c:pt>
                <c:pt idx="5804">
                  <c:v>43128.874999985921</c:v>
                </c:pt>
                <c:pt idx="5805">
                  <c:v>43128.916666652585</c:v>
                </c:pt>
                <c:pt idx="5806">
                  <c:v>43128.95833331925</c:v>
                </c:pt>
                <c:pt idx="5807">
                  <c:v>43128.999999985914</c:v>
                </c:pt>
                <c:pt idx="5808">
                  <c:v>43129.041666652578</c:v>
                </c:pt>
                <c:pt idx="5809">
                  <c:v>43129.083333319242</c:v>
                </c:pt>
                <c:pt idx="5810">
                  <c:v>43129.124999985906</c:v>
                </c:pt>
                <c:pt idx="5811">
                  <c:v>43129.166666652571</c:v>
                </c:pt>
                <c:pt idx="5812">
                  <c:v>43129.208333319235</c:v>
                </c:pt>
                <c:pt idx="5813">
                  <c:v>43129.249999985899</c:v>
                </c:pt>
                <c:pt idx="5814">
                  <c:v>43129.291666652563</c:v>
                </c:pt>
                <c:pt idx="5815">
                  <c:v>43129.333333319228</c:v>
                </c:pt>
                <c:pt idx="5816">
                  <c:v>43129.374999985892</c:v>
                </c:pt>
                <c:pt idx="5817">
                  <c:v>43129.416666652556</c:v>
                </c:pt>
                <c:pt idx="5818">
                  <c:v>43129.45833331922</c:v>
                </c:pt>
                <c:pt idx="5819">
                  <c:v>43129.499999985885</c:v>
                </c:pt>
                <c:pt idx="5820">
                  <c:v>43129.541666652549</c:v>
                </c:pt>
                <c:pt idx="5821">
                  <c:v>43129.583333319213</c:v>
                </c:pt>
                <c:pt idx="5822">
                  <c:v>43129.624999985877</c:v>
                </c:pt>
                <c:pt idx="5823">
                  <c:v>43129.666666652542</c:v>
                </c:pt>
                <c:pt idx="5824">
                  <c:v>43129.708333319206</c:v>
                </c:pt>
                <c:pt idx="5825">
                  <c:v>43129.74999998587</c:v>
                </c:pt>
                <c:pt idx="5826">
                  <c:v>43129.791666652534</c:v>
                </c:pt>
                <c:pt idx="5827">
                  <c:v>43129.833333319199</c:v>
                </c:pt>
                <c:pt idx="5828">
                  <c:v>43129.874999985863</c:v>
                </c:pt>
                <c:pt idx="5829">
                  <c:v>43129.916666652527</c:v>
                </c:pt>
                <c:pt idx="5830">
                  <c:v>43129.958333319191</c:v>
                </c:pt>
                <c:pt idx="5831">
                  <c:v>43129.999999985856</c:v>
                </c:pt>
                <c:pt idx="5832">
                  <c:v>43130.04166665252</c:v>
                </c:pt>
                <c:pt idx="5833">
                  <c:v>43130.083333319184</c:v>
                </c:pt>
                <c:pt idx="5834">
                  <c:v>43130.124999985848</c:v>
                </c:pt>
                <c:pt idx="5835">
                  <c:v>43130.166666652513</c:v>
                </c:pt>
                <c:pt idx="5836">
                  <c:v>43130.208333319177</c:v>
                </c:pt>
                <c:pt idx="5837">
                  <c:v>43130.249999985841</c:v>
                </c:pt>
                <c:pt idx="5838">
                  <c:v>43130.291666652505</c:v>
                </c:pt>
                <c:pt idx="5839">
                  <c:v>43130.333333319169</c:v>
                </c:pt>
                <c:pt idx="5840">
                  <c:v>43130.374999985834</c:v>
                </c:pt>
                <c:pt idx="5841">
                  <c:v>43130.416666652498</c:v>
                </c:pt>
                <c:pt idx="5842">
                  <c:v>43130.458333319162</c:v>
                </c:pt>
                <c:pt idx="5843">
                  <c:v>43130.499999985826</c:v>
                </c:pt>
                <c:pt idx="5844">
                  <c:v>43130.541666652491</c:v>
                </c:pt>
                <c:pt idx="5845">
                  <c:v>43130.583333319155</c:v>
                </c:pt>
                <c:pt idx="5846">
                  <c:v>43130.624999985819</c:v>
                </c:pt>
                <c:pt idx="5847">
                  <c:v>43130.666666652483</c:v>
                </c:pt>
                <c:pt idx="5848">
                  <c:v>43130.708333319148</c:v>
                </c:pt>
                <c:pt idx="5849">
                  <c:v>43130.749999985812</c:v>
                </c:pt>
                <c:pt idx="5850">
                  <c:v>43130.791666652476</c:v>
                </c:pt>
                <c:pt idx="5851">
                  <c:v>43130.83333331914</c:v>
                </c:pt>
                <c:pt idx="5852">
                  <c:v>43130.874999985805</c:v>
                </c:pt>
                <c:pt idx="5853">
                  <c:v>43130.916666652469</c:v>
                </c:pt>
                <c:pt idx="5854">
                  <c:v>43130.958333319133</c:v>
                </c:pt>
                <c:pt idx="5855">
                  <c:v>43130.999999985797</c:v>
                </c:pt>
                <c:pt idx="5856">
                  <c:v>43131.041666652462</c:v>
                </c:pt>
                <c:pt idx="5857">
                  <c:v>43131.083333319126</c:v>
                </c:pt>
                <c:pt idx="5858">
                  <c:v>43131.12499998579</c:v>
                </c:pt>
                <c:pt idx="5859">
                  <c:v>43131.166666652454</c:v>
                </c:pt>
                <c:pt idx="5860">
                  <c:v>43131.208333319119</c:v>
                </c:pt>
                <c:pt idx="5861">
                  <c:v>43131.249999985783</c:v>
                </c:pt>
                <c:pt idx="5862">
                  <c:v>43131.291666652447</c:v>
                </c:pt>
                <c:pt idx="5863">
                  <c:v>43131.333333319111</c:v>
                </c:pt>
                <c:pt idx="5864">
                  <c:v>43131.374999985776</c:v>
                </c:pt>
                <c:pt idx="5865">
                  <c:v>43131.41666665244</c:v>
                </c:pt>
                <c:pt idx="5866">
                  <c:v>43131.458333319104</c:v>
                </c:pt>
                <c:pt idx="5867">
                  <c:v>43131.499999985768</c:v>
                </c:pt>
                <c:pt idx="5868">
                  <c:v>43131.541666652432</c:v>
                </c:pt>
                <c:pt idx="5869">
                  <c:v>43131.583333319097</c:v>
                </c:pt>
                <c:pt idx="5870">
                  <c:v>43131.624999985761</c:v>
                </c:pt>
                <c:pt idx="5871">
                  <c:v>43131.666666652425</c:v>
                </c:pt>
                <c:pt idx="5872">
                  <c:v>43131.708333319089</c:v>
                </c:pt>
                <c:pt idx="5873">
                  <c:v>43131.749999985754</c:v>
                </c:pt>
                <c:pt idx="5874">
                  <c:v>43131.791666652418</c:v>
                </c:pt>
                <c:pt idx="5875">
                  <c:v>43131.833333319082</c:v>
                </c:pt>
                <c:pt idx="5876">
                  <c:v>43131.874999985746</c:v>
                </c:pt>
                <c:pt idx="5877">
                  <c:v>43131.916666652411</c:v>
                </c:pt>
                <c:pt idx="5878">
                  <c:v>43131.958333319075</c:v>
                </c:pt>
                <c:pt idx="5879">
                  <c:v>43131.999999985739</c:v>
                </c:pt>
                <c:pt idx="5880">
                  <c:v>43132.041666652403</c:v>
                </c:pt>
                <c:pt idx="5881">
                  <c:v>43132.083333319068</c:v>
                </c:pt>
                <c:pt idx="5882">
                  <c:v>43132.124999985732</c:v>
                </c:pt>
                <c:pt idx="5883">
                  <c:v>43132.166666652396</c:v>
                </c:pt>
                <c:pt idx="5884">
                  <c:v>43132.20833331906</c:v>
                </c:pt>
                <c:pt idx="5885">
                  <c:v>43132.249999985725</c:v>
                </c:pt>
                <c:pt idx="5886">
                  <c:v>43132.291666652389</c:v>
                </c:pt>
                <c:pt idx="5887">
                  <c:v>43132.333333319053</c:v>
                </c:pt>
                <c:pt idx="5888">
                  <c:v>43132.374999985717</c:v>
                </c:pt>
                <c:pt idx="5889">
                  <c:v>43132.416666652382</c:v>
                </c:pt>
                <c:pt idx="5890">
                  <c:v>43132.458333319046</c:v>
                </c:pt>
                <c:pt idx="5891">
                  <c:v>43132.49999998571</c:v>
                </c:pt>
                <c:pt idx="5892">
                  <c:v>43132.541666652374</c:v>
                </c:pt>
                <c:pt idx="5893">
                  <c:v>43132.583333319039</c:v>
                </c:pt>
                <c:pt idx="5894">
                  <c:v>43132.624999985703</c:v>
                </c:pt>
                <c:pt idx="5895">
                  <c:v>43132.666666652367</c:v>
                </c:pt>
                <c:pt idx="5896">
                  <c:v>43132.708333319031</c:v>
                </c:pt>
                <c:pt idx="5897">
                  <c:v>43132.749999985695</c:v>
                </c:pt>
                <c:pt idx="5898">
                  <c:v>43132.79166665236</c:v>
                </c:pt>
                <c:pt idx="5899">
                  <c:v>43132.833333319024</c:v>
                </c:pt>
                <c:pt idx="5900">
                  <c:v>43132.874999985688</c:v>
                </c:pt>
                <c:pt idx="5901">
                  <c:v>43132.916666652352</c:v>
                </c:pt>
                <c:pt idx="5902">
                  <c:v>43132.958333319017</c:v>
                </c:pt>
                <c:pt idx="5903">
                  <c:v>43132.999999985681</c:v>
                </c:pt>
                <c:pt idx="5904">
                  <c:v>43133.041666652345</c:v>
                </c:pt>
                <c:pt idx="5905">
                  <c:v>43133.083333319009</c:v>
                </c:pt>
                <c:pt idx="5906">
                  <c:v>43133.124999985674</c:v>
                </c:pt>
                <c:pt idx="5907">
                  <c:v>43133.166666652338</c:v>
                </c:pt>
                <c:pt idx="5908">
                  <c:v>43133.208333319002</c:v>
                </c:pt>
                <c:pt idx="5909">
                  <c:v>43133.249999985666</c:v>
                </c:pt>
                <c:pt idx="5910">
                  <c:v>43133.291666652331</c:v>
                </c:pt>
                <c:pt idx="5911">
                  <c:v>43133.333333318995</c:v>
                </c:pt>
                <c:pt idx="5912">
                  <c:v>43133.374999985659</c:v>
                </c:pt>
                <c:pt idx="5913">
                  <c:v>43133.416666652323</c:v>
                </c:pt>
                <c:pt idx="5914">
                  <c:v>43133.458333318988</c:v>
                </c:pt>
                <c:pt idx="5915">
                  <c:v>43133.499999985652</c:v>
                </c:pt>
                <c:pt idx="5916">
                  <c:v>43133.541666652316</c:v>
                </c:pt>
                <c:pt idx="5917">
                  <c:v>43133.58333331898</c:v>
                </c:pt>
                <c:pt idx="5918">
                  <c:v>43133.624999985645</c:v>
                </c:pt>
                <c:pt idx="5919">
                  <c:v>43133.666666652309</c:v>
                </c:pt>
                <c:pt idx="5920">
                  <c:v>43133.708333318973</c:v>
                </c:pt>
                <c:pt idx="5921">
                  <c:v>43133.749999985637</c:v>
                </c:pt>
                <c:pt idx="5922">
                  <c:v>43133.791666652302</c:v>
                </c:pt>
                <c:pt idx="5923">
                  <c:v>43133.833333318966</c:v>
                </c:pt>
                <c:pt idx="5924">
                  <c:v>43133.87499998563</c:v>
                </c:pt>
                <c:pt idx="5925">
                  <c:v>43133.916666652294</c:v>
                </c:pt>
                <c:pt idx="5926">
                  <c:v>43133.958333318958</c:v>
                </c:pt>
                <c:pt idx="5927">
                  <c:v>43133.999999985623</c:v>
                </c:pt>
                <c:pt idx="5928">
                  <c:v>43134.041666652287</c:v>
                </c:pt>
                <c:pt idx="5929">
                  <c:v>43134.083333318951</c:v>
                </c:pt>
                <c:pt idx="5930">
                  <c:v>43134.124999985615</c:v>
                </c:pt>
                <c:pt idx="5931">
                  <c:v>43134.16666665228</c:v>
                </c:pt>
                <c:pt idx="5932">
                  <c:v>43134.208333318944</c:v>
                </c:pt>
                <c:pt idx="5933">
                  <c:v>43134.249999985608</c:v>
                </c:pt>
                <c:pt idx="5934">
                  <c:v>43134.291666652272</c:v>
                </c:pt>
                <c:pt idx="5935">
                  <c:v>43134.333333318937</c:v>
                </c:pt>
                <c:pt idx="5936">
                  <c:v>43134.374999985601</c:v>
                </c:pt>
                <c:pt idx="5937">
                  <c:v>43134.416666652265</c:v>
                </c:pt>
                <c:pt idx="5938">
                  <c:v>43134.458333318929</c:v>
                </c:pt>
                <c:pt idx="5939">
                  <c:v>43134.499999985594</c:v>
                </c:pt>
                <c:pt idx="5940">
                  <c:v>43134.541666652258</c:v>
                </c:pt>
                <c:pt idx="5941">
                  <c:v>43134.583333318922</c:v>
                </c:pt>
                <c:pt idx="5942">
                  <c:v>43134.624999985586</c:v>
                </c:pt>
                <c:pt idx="5943">
                  <c:v>43134.666666652251</c:v>
                </c:pt>
                <c:pt idx="5944">
                  <c:v>43134.708333318915</c:v>
                </c:pt>
                <c:pt idx="5945">
                  <c:v>43134.749999985579</c:v>
                </c:pt>
                <c:pt idx="5946">
                  <c:v>43134.791666652243</c:v>
                </c:pt>
                <c:pt idx="5947">
                  <c:v>43134.833333318908</c:v>
                </c:pt>
                <c:pt idx="5948">
                  <c:v>43134.874999985572</c:v>
                </c:pt>
                <c:pt idx="5949">
                  <c:v>43134.916666652236</c:v>
                </c:pt>
                <c:pt idx="5950">
                  <c:v>43134.9583333189</c:v>
                </c:pt>
                <c:pt idx="5951">
                  <c:v>43134.999999985565</c:v>
                </c:pt>
                <c:pt idx="5952">
                  <c:v>43135.041666652229</c:v>
                </c:pt>
                <c:pt idx="5953">
                  <c:v>43135.083333318893</c:v>
                </c:pt>
                <c:pt idx="5954">
                  <c:v>43135.124999985557</c:v>
                </c:pt>
                <c:pt idx="5955">
                  <c:v>43135.166666652221</c:v>
                </c:pt>
                <c:pt idx="5956">
                  <c:v>43135.208333318886</c:v>
                </c:pt>
                <c:pt idx="5957">
                  <c:v>43135.24999998555</c:v>
                </c:pt>
                <c:pt idx="5958">
                  <c:v>43135.291666652214</c:v>
                </c:pt>
                <c:pt idx="5959">
                  <c:v>43135.333333318878</c:v>
                </c:pt>
                <c:pt idx="5960">
                  <c:v>43135.374999985543</c:v>
                </c:pt>
                <c:pt idx="5961">
                  <c:v>43135.416666652207</c:v>
                </c:pt>
                <c:pt idx="5962">
                  <c:v>43135.458333318871</c:v>
                </c:pt>
                <c:pt idx="5963">
                  <c:v>43135.499999985535</c:v>
                </c:pt>
                <c:pt idx="5964">
                  <c:v>43135.5416666522</c:v>
                </c:pt>
                <c:pt idx="5965">
                  <c:v>43135.583333318864</c:v>
                </c:pt>
                <c:pt idx="5966">
                  <c:v>43135.624999985528</c:v>
                </c:pt>
                <c:pt idx="5967">
                  <c:v>43135.666666652192</c:v>
                </c:pt>
                <c:pt idx="5968">
                  <c:v>43135.708333318857</c:v>
                </c:pt>
                <c:pt idx="5969">
                  <c:v>43135.749999985521</c:v>
                </c:pt>
                <c:pt idx="5970">
                  <c:v>43135.791666652185</c:v>
                </c:pt>
                <c:pt idx="5971">
                  <c:v>43135.833333318849</c:v>
                </c:pt>
                <c:pt idx="5972">
                  <c:v>43135.874999985514</c:v>
                </c:pt>
                <c:pt idx="5973">
                  <c:v>43135.916666652178</c:v>
                </c:pt>
                <c:pt idx="5974">
                  <c:v>43135.958333318842</c:v>
                </c:pt>
                <c:pt idx="5975">
                  <c:v>43135.999999985506</c:v>
                </c:pt>
                <c:pt idx="5976">
                  <c:v>43136.041666652171</c:v>
                </c:pt>
                <c:pt idx="5977">
                  <c:v>43136.083333318835</c:v>
                </c:pt>
                <c:pt idx="5978">
                  <c:v>43136.124999985499</c:v>
                </c:pt>
                <c:pt idx="5979">
                  <c:v>43136.166666652163</c:v>
                </c:pt>
                <c:pt idx="5980">
                  <c:v>43136.208333318827</c:v>
                </c:pt>
                <c:pt idx="5981">
                  <c:v>43136.249999985492</c:v>
                </c:pt>
                <c:pt idx="5982">
                  <c:v>43136.291666652156</c:v>
                </c:pt>
                <c:pt idx="5983">
                  <c:v>43136.33333331882</c:v>
                </c:pt>
                <c:pt idx="5984">
                  <c:v>43136.374999985484</c:v>
                </c:pt>
                <c:pt idx="5985">
                  <c:v>43136.416666652149</c:v>
                </c:pt>
                <c:pt idx="5986">
                  <c:v>43136.458333318813</c:v>
                </c:pt>
                <c:pt idx="5987">
                  <c:v>43136.499999985477</c:v>
                </c:pt>
                <c:pt idx="5988">
                  <c:v>43136.541666652141</c:v>
                </c:pt>
                <c:pt idx="5989">
                  <c:v>43136.583333318806</c:v>
                </c:pt>
                <c:pt idx="5990">
                  <c:v>43136.62499998547</c:v>
                </c:pt>
                <c:pt idx="5991">
                  <c:v>43136.666666652134</c:v>
                </c:pt>
                <c:pt idx="5992">
                  <c:v>43136.708333318798</c:v>
                </c:pt>
                <c:pt idx="5993">
                  <c:v>43136.749999985463</c:v>
                </c:pt>
                <c:pt idx="5994">
                  <c:v>43136.791666652127</c:v>
                </c:pt>
                <c:pt idx="5995">
                  <c:v>43136.833333318791</c:v>
                </c:pt>
                <c:pt idx="5996">
                  <c:v>43136.874999985455</c:v>
                </c:pt>
                <c:pt idx="5997">
                  <c:v>43136.91666665212</c:v>
                </c:pt>
                <c:pt idx="5998">
                  <c:v>43136.958333318784</c:v>
                </c:pt>
                <c:pt idx="5999">
                  <c:v>43136.999999985448</c:v>
                </c:pt>
                <c:pt idx="6000">
                  <c:v>43137.041666652112</c:v>
                </c:pt>
                <c:pt idx="6001">
                  <c:v>43137.083333318777</c:v>
                </c:pt>
                <c:pt idx="6002">
                  <c:v>43137.124999985441</c:v>
                </c:pt>
                <c:pt idx="6003">
                  <c:v>43137.166666652105</c:v>
                </c:pt>
                <c:pt idx="6004">
                  <c:v>43137.208333318769</c:v>
                </c:pt>
                <c:pt idx="6005">
                  <c:v>43137.249999985434</c:v>
                </c:pt>
                <c:pt idx="6006">
                  <c:v>43137.291666652098</c:v>
                </c:pt>
                <c:pt idx="6007">
                  <c:v>43137.333333318762</c:v>
                </c:pt>
                <c:pt idx="6008">
                  <c:v>43137.374999985426</c:v>
                </c:pt>
                <c:pt idx="6009">
                  <c:v>43137.41666665209</c:v>
                </c:pt>
                <c:pt idx="6010">
                  <c:v>43137.458333318755</c:v>
                </c:pt>
                <c:pt idx="6011">
                  <c:v>43137.499999985419</c:v>
                </c:pt>
                <c:pt idx="6012">
                  <c:v>43137.541666652083</c:v>
                </c:pt>
                <c:pt idx="6013">
                  <c:v>43137.583333318747</c:v>
                </c:pt>
                <c:pt idx="6014">
                  <c:v>43137.624999985412</c:v>
                </c:pt>
                <c:pt idx="6015">
                  <c:v>43137.666666652076</c:v>
                </c:pt>
                <c:pt idx="6016">
                  <c:v>43137.70833331874</c:v>
                </c:pt>
                <c:pt idx="6017">
                  <c:v>43137.749999985404</c:v>
                </c:pt>
                <c:pt idx="6018">
                  <c:v>43137.791666652069</c:v>
                </c:pt>
                <c:pt idx="6019">
                  <c:v>43137.833333318733</c:v>
                </c:pt>
                <c:pt idx="6020">
                  <c:v>43137.874999985397</c:v>
                </c:pt>
                <c:pt idx="6021">
                  <c:v>43137.916666652061</c:v>
                </c:pt>
                <c:pt idx="6022">
                  <c:v>43137.958333318726</c:v>
                </c:pt>
                <c:pt idx="6023">
                  <c:v>43137.99999998539</c:v>
                </c:pt>
                <c:pt idx="6024">
                  <c:v>43138.041666652054</c:v>
                </c:pt>
                <c:pt idx="6025">
                  <c:v>43138.083333318718</c:v>
                </c:pt>
                <c:pt idx="6026">
                  <c:v>43138.124999985383</c:v>
                </c:pt>
                <c:pt idx="6027">
                  <c:v>43138.166666652047</c:v>
                </c:pt>
                <c:pt idx="6028">
                  <c:v>43138.208333318711</c:v>
                </c:pt>
                <c:pt idx="6029">
                  <c:v>43138.249999985375</c:v>
                </c:pt>
                <c:pt idx="6030">
                  <c:v>43138.29166665204</c:v>
                </c:pt>
                <c:pt idx="6031">
                  <c:v>43138.333333318704</c:v>
                </c:pt>
                <c:pt idx="6032">
                  <c:v>43138.374999985368</c:v>
                </c:pt>
                <c:pt idx="6033">
                  <c:v>43138.416666652032</c:v>
                </c:pt>
                <c:pt idx="6034">
                  <c:v>43138.458333318697</c:v>
                </c:pt>
                <c:pt idx="6035">
                  <c:v>43138.499999985361</c:v>
                </c:pt>
                <c:pt idx="6036">
                  <c:v>43138.541666652025</c:v>
                </c:pt>
                <c:pt idx="6037">
                  <c:v>43138.583333318689</c:v>
                </c:pt>
                <c:pt idx="6038">
                  <c:v>43138.624999985353</c:v>
                </c:pt>
                <c:pt idx="6039">
                  <c:v>43138.666666652018</c:v>
                </c:pt>
                <c:pt idx="6040">
                  <c:v>43138.708333318682</c:v>
                </c:pt>
                <c:pt idx="6041">
                  <c:v>43138.749999985346</c:v>
                </c:pt>
                <c:pt idx="6042">
                  <c:v>43138.79166665201</c:v>
                </c:pt>
                <c:pt idx="6043">
                  <c:v>43138.833333318675</c:v>
                </c:pt>
                <c:pt idx="6044">
                  <c:v>43138.874999985339</c:v>
                </c:pt>
                <c:pt idx="6045">
                  <c:v>43138.916666652003</c:v>
                </c:pt>
                <c:pt idx="6046">
                  <c:v>43138.958333318667</c:v>
                </c:pt>
                <c:pt idx="6047">
                  <c:v>43138.999999985332</c:v>
                </c:pt>
                <c:pt idx="6048">
                  <c:v>43139.041666651996</c:v>
                </c:pt>
                <c:pt idx="6049">
                  <c:v>43139.08333331866</c:v>
                </c:pt>
                <c:pt idx="6050">
                  <c:v>43139.124999985324</c:v>
                </c:pt>
                <c:pt idx="6051">
                  <c:v>43139.166666651989</c:v>
                </c:pt>
                <c:pt idx="6052">
                  <c:v>43139.208333318653</c:v>
                </c:pt>
                <c:pt idx="6053">
                  <c:v>43139.249999985317</c:v>
                </c:pt>
                <c:pt idx="6054">
                  <c:v>43139.291666651981</c:v>
                </c:pt>
                <c:pt idx="6055">
                  <c:v>43139.333333318646</c:v>
                </c:pt>
                <c:pt idx="6056">
                  <c:v>43139.37499998531</c:v>
                </c:pt>
                <c:pt idx="6057">
                  <c:v>43139.416666651974</c:v>
                </c:pt>
                <c:pt idx="6058">
                  <c:v>43139.458333318638</c:v>
                </c:pt>
                <c:pt idx="6059">
                  <c:v>43139.499999985303</c:v>
                </c:pt>
                <c:pt idx="6060">
                  <c:v>43139.541666651967</c:v>
                </c:pt>
                <c:pt idx="6061">
                  <c:v>43139.583333318631</c:v>
                </c:pt>
                <c:pt idx="6062">
                  <c:v>43139.624999985295</c:v>
                </c:pt>
                <c:pt idx="6063">
                  <c:v>43139.66666665196</c:v>
                </c:pt>
                <c:pt idx="6064">
                  <c:v>43139.708333318624</c:v>
                </c:pt>
                <c:pt idx="6065">
                  <c:v>43139.749999985288</c:v>
                </c:pt>
                <c:pt idx="6066">
                  <c:v>43139.791666651952</c:v>
                </c:pt>
                <c:pt idx="6067">
                  <c:v>43139.833333318616</c:v>
                </c:pt>
                <c:pt idx="6068">
                  <c:v>43139.874999985281</c:v>
                </c:pt>
                <c:pt idx="6069">
                  <c:v>43139.916666651945</c:v>
                </c:pt>
                <c:pt idx="6070">
                  <c:v>43139.958333318609</c:v>
                </c:pt>
                <c:pt idx="6071">
                  <c:v>43139.999999985273</c:v>
                </c:pt>
                <c:pt idx="6072">
                  <c:v>43140.041666651938</c:v>
                </c:pt>
                <c:pt idx="6073">
                  <c:v>43140.083333318602</c:v>
                </c:pt>
                <c:pt idx="6074">
                  <c:v>43140.124999985266</c:v>
                </c:pt>
                <c:pt idx="6075">
                  <c:v>43140.16666665193</c:v>
                </c:pt>
                <c:pt idx="6076">
                  <c:v>43140.208333318595</c:v>
                </c:pt>
                <c:pt idx="6077">
                  <c:v>43140.249999985259</c:v>
                </c:pt>
                <c:pt idx="6078">
                  <c:v>43140.291666651923</c:v>
                </c:pt>
                <c:pt idx="6079">
                  <c:v>43140.333333318587</c:v>
                </c:pt>
                <c:pt idx="6080">
                  <c:v>43140.374999985252</c:v>
                </c:pt>
                <c:pt idx="6081">
                  <c:v>43140.416666651916</c:v>
                </c:pt>
                <c:pt idx="6082">
                  <c:v>43140.45833331858</c:v>
                </c:pt>
                <c:pt idx="6083">
                  <c:v>43140.499999985244</c:v>
                </c:pt>
                <c:pt idx="6084">
                  <c:v>43140.541666651909</c:v>
                </c:pt>
                <c:pt idx="6085">
                  <c:v>43140.583333318573</c:v>
                </c:pt>
                <c:pt idx="6086">
                  <c:v>43140.624999985237</c:v>
                </c:pt>
                <c:pt idx="6087">
                  <c:v>43140.666666651901</c:v>
                </c:pt>
                <c:pt idx="6088">
                  <c:v>43140.708333318566</c:v>
                </c:pt>
                <c:pt idx="6089">
                  <c:v>43140.74999998523</c:v>
                </c:pt>
                <c:pt idx="6090">
                  <c:v>43140.791666651894</c:v>
                </c:pt>
                <c:pt idx="6091">
                  <c:v>43140.833333318558</c:v>
                </c:pt>
                <c:pt idx="6092">
                  <c:v>43140.874999985223</c:v>
                </c:pt>
                <c:pt idx="6093">
                  <c:v>43140.916666651887</c:v>
                </c:pt>
                <c:pt idx="6094">
                  <c:v>43140.958333318551</c:v>
                </c:pt>
                <c:pt idx="6095">
                  <c:v>43140.999999985215</c:v>
                </c:pt>
                <c:pt idx="6096">
                  <c:v>43141.041666651879</c:v>
                </c:pt>
                <c:pt idx="6097">
                  <c:v>43141.083333318544</c:v>
                </c:pt>
                <c:pt idx="6098">
                  <c:v>43141.124999985208</c:v>
                </c:pt>
                <c:pt idx="6099">
                  <c:v>43141.166666651872</c:v>
                </c:pt>
                <c:pt idx="6100">
                  <c:v>43141.208333318536</c:v>
                </c:pt>
                <c:pt idx="6101">
                  <c:v>43141.249999985201</c:v>
                </c:pt>
                <c:pt idx="6102">
                  <c:v>43141.291666651865</c:v>
                </c:pt>
                <c:pt idx="6103">
                  <c:v>43141.333333318529</c:v>
                </c:pt>
                <c:pt idx="6104">
                  <c:v>43141.374999985193</c:v>
                </c:pt>
                <c:pt idx="6105">
                  <c:v>43141.416666651858</c:v>
                </c:pt>
                <c:pt idx="6106">
                  <c:v>43141.458333318522</c:v>
                </c:pt>
                <c:pt idx="6107">
                  <c:v>43141.499999985186</c:v>
                </c:pt>
                <c:pt idx="6108">
                  <c:v>43141.54166665185</c:v>
                </c:pt>
                <c:pt idx="6109">
                  <c:v>43141.583333318515</c:v>
                </c:pt>
                <c:pt idx="6110">
                  <c:v>43141.624999985179</c:v>
                </c:pt>
                <c:pt idx="6111">
                  <c:v>43141.666666651843</c:v>
                </c:pt>
                <c:pt idx="6112">
                  <c:v>43141.708333318507</c:v>
                </c:pt>
                <c:pt idx="6113">
                  <c:v>43141.749999985172</c:v>
                </c:pt>
                <c:pt idx="6114">
                  <c:v>43141.791666651836</c:v>
                </c:pt>
                <c:pt idx="6115">
                  <c:v>43141.8333333185</c:v>
                </c:pt>
                <c:pt idx="6116">
                  <c:v>43141.874999985164</c:v>
                </c:pt>
                <c:pt idx="6117">
                  <c:v>43141.916666651829</c:v>
                </c:pt>
                <c:pt idx="6118">
                  <c:v>43141.958333318493</c:v>
                </c:pt>
                <c:pt idx="6119">
                  <c:v>43141.999999985157</c:v>
                </c:pt>
                <c:pt idx="6120">
                  <c:v>43142.041666651821</c:v>
                </c:pt>
                <c:pt idx="6121">
                  <c:v>43142.083333318486</c:v>
                </c:pt>
                <c:pt idx="6122">
                  <c:v>43142.12499998515</c:v>
                </c:pt>
                <c:pt idx="6123">
                  <c:v>43142.166666651814</c:v>
                </c:pt>
                <c:pt idx="6124">
                  <c:v>43142.208333318478</c:v>
                </c:pt>
                <c:pt idx="6125">
                  <c:v>43142.249999985142</c:v>
                </c:pt>
                <c:pt idx="6126">
                  <c:v>43142.291666651807</c:v>
                </c:pt>
                <c:pt idx="6127">
                  <c:v>43142.333333318471</c:v>
                </c:pt>
                <c:pt idx="6128">
                  <c:v>43142.374999985135</c:v>
                </c:pt>
                <c:pt idx="6129">
                  <c:v>43142.416666651799</c:v>
                </c:pt>
                <c:pt idx="6130">
                  <c:v>43142.458333318464</c:v>
                </c:pt>
                <c:pt idx="6131">
                  <c:v>43142.499999985128</c:v>
                </c:pt>
                <c:pt idx="6132">
                  <c:v>43142.541666651792</c:v>
                </c:pt>
                <c:pt idx="6133">
                  <c:v>43142.583333318456</c:v>
                </c:pt>
                <c:pt idx="6134">
                  <c:v>43142.624999985121</c:v>
                </c:pt>
                <c:pt idx="6135">
                  <c:v>43142.666666651785</c:v>
                </c:pt>
                <c:pt idx="6136">
                  <c:v>43142.708333318449</c:v>
                </c:pt>
                <c:pt idx="6137">
                  <c:v>43142.749999985113</c:v>
                </c:pt>
                <c:pt idx="6138">
                  <c:v>43142.791666651778</c:v>
                </c:pt>
                <c:pt idx="6139">
                  <c:v>43142.833333318442</c:v>
                </c:pt>
                <c:pt idx="6140">
                  <c:v>43142.874999985106</c:v>
                </c:pt>
                <c:pt idx="6141">
                  <c:v>43142.91666665177</c:v>
                </c:pt>
                <c:pt idx="6142">
                  <c:v>43142.958333318435</c:v>
                </c:pt>
                <c:pt idx="6143">
                  <c:v>43142.999999985099</c:v>
                </c:pt>
                <c:pt idx="6144">
                  <c:v>43143.041666651763</c:v>
                </c:pt>
                <c:pt idx="6145">
                  <c:v>43143.083333318427</c:v>
                </c:pt>
                <c:pt idx="6146">
                  <c:v>43143.124999985092</c:v>
                </c:pt>
                <c:pt idx="6147">
                  <c:v>43143.166666651756</c:v>
                </c:pt>
                <c:pt idx="6148">
                  <c:v>43143.20833331842</c:v>
                </c:pt>
                <c:pt idx="6149">
                  <c:v>43143.249999985084</c:v>
                </c:pt>
                <c:pt idx="6150">
                  <c:v>43143.291666651749</c:v>
                </c:pt>
                <c:pt idx="6151">
                  <c:v>43143.333333318413</c:v>
                </c:pt>
                <c:pt idx="6152">
                  <c:v>43143.374999985077</c:v>
                </c:pt>
                <c:pt idx="6153">
                  <c:v>43143.416666651741</c:v>
                </c:pt>
                <c:pt idx="6154">
                  <c:v>43143.458333318405</c:v>
                </c:pt>
                <c:pt idx="6155">
                  <c:v>43143.49999998507</c:v>
                </c:pt>
                <c:pt idx="6156">
                  <c:v>43143.541666651734</c:v>
                </c:pt>
                <c:pt idx="6157">
                  <c:v>43143.583333318398</c:v>
                </c:pt>
                <c:pt idx="6158">
                  <c:v>43143.624999985062</c:v>
                </c:pt>
                <c:pt idx="6159">
                  <c:v>43143.666666651727</c:v>
                </c:pt>
                <c:pt idx="6160">
                  <c:v>43143.708333318391</c:v>
                </c:pt>
                <c:pt idx="6161">
                  <c:v>43143.749999985055</c:v>
                </c:pt>
                <c:pt idx="6162">
                  <c:v>43143.791666651719</c:v>
                </c:pt>
                <c:pt idx="6163">
                  <c:v>43143.833333318384</c:v>
                </c:pt>
                <c:pt idx="6164">
                  <c:v>43143.874999985048</c:v>
                </c:pt>
                <c:pt idx="6165">
                  <c:v>43143.916666651712</c:v>
                </c:pt>
                <c:pt idx="6166">
                  <c:v>43143.958333318376</c:v>
                </c:pt>
                <c:pt idx="6167">
                  <c:v>43143.999999985041</c:v>
                </c:pt>
                <c:pt idx="6168">
                  <c:v>43144.041666651705</c:v>
                </c:pt>
                <c:pt idx="6169">
                  <c:v>43144.083333318369</c:v>
                </c:pt>
                <c:pt idx="6170">
                  <c:v>43144.124999985033</c:v>
                </c:pt>
                <c:pt idx="6171">
                  <c:v>43144.166666651698</c:v>
                </c:pt>
                <c:pt idx="6172">
                  <c:v>43144.208333318362</c:v>
                </c:pt>
                <c:pt idx="6173">
                  <c:v>43144.249999985026</c:v>
                </c:pt>
                <c:pt idx="6174">
                  <c:v>43144.29166665169</c:v>
                </c:pt>
                <c:pt idx="6175">
                  <c:v>43144.333333318355</c:v>
                </c:pt>
                <c:pt idx="6176">
                  <c:v>43144.374999985019</c:v>
                </c:pt>
                <c:pt idx="6177">
                  <c:v>43144.416666651683</c:v>
                </c:pt>
                <c:pt idx="6178">
                  <c:v>43144.458333318347</c:v>
                </c:pt>
                <c:pt idx="6179">
                  <c:v>43144.499999985012</c:v>
                </c:pt>
                <c:pt idx="6180">
                  <c:v>43144.541666651676</c:v>
                </c:pt>
                <c:pt idx="6181">
                  <c:v>43144.58333331834</c:v>
                </c:pt>
                <c:pt idx="6182">
                  <c:v>43144.624999985004</c:v>
                </c:pt>
                <c:pt idx="6183">
                  <c:v>43144.666666651668</c:v>
                </c:pt>
                <c:pt idx="6184">
                  <c:v>43144.708333318333</c:v>
                </c:pt>
                <c:pt idx="6185">
                  <c:v>43144.749999984997</c:v>
                </c:pt>
                <c:pt idx="6186">
                  <c:v>43144.791666651661</c:v>
                </c:pt>
                <c:pt idx="6187">
                  <c:v>43144.833333318325</c:v>
                </c:pt>
                <c:pt idx="6188">
                  <c:v>43144.87499998499</c:v>
                </c:pt>
                <c:pt idx="6189">
                  <c:v>43144.916666651654</c:v>
                </c:pt>
                <c:pt idx="6190">
                  <c:v>43144.958333318318</c:v>
                </c:pt>
                <c:pt idx="6191">
                  <c:v>43144.999999984982</c:v>
                </c:pt>
                <c:pt idx="6192">
                  <c:v>43145.041666651647</c:v>
                </c:pt>
                <c:pt idx="6193">
                  <c:v>43145.083333318311</c:v>
                </c:pt>
                <c:pt idx="6194">
                  <c:v>43145.124999984975</c:v>
                </c:pt>
                <c:pt idx="6195">
                  <c:v>43145.166666651639</c:v>
                </c:pt>
                <c:pt idx="6196">
                  <c:v>43145.208333318304</c:v>
                </c:pt>
                <c:pt idx="6197">
                  <c:v>43145.249999984968</c:v>
                </c:pt>
                <c:pt idx="6198">
                  <c:v>43145.291666651632</c:v>
                </c:pt>
                <c:pt idx="6199">
                  <c:v>43145.333333318296</c:v>
                </c:pt>
                <c:pt idx="6200">
                  <c:v>43145.374999984961</c:v>
                </c:pt>
                <c:pt idx="6201">
                  <c:v>43145.416666651625</c:v>
                </c:pt>
                <c:pt idx="6202">
                  <c:v>43145.458333318289</c:v>
                </c:pt>
                <c:pt idx="6203">
                  <c:v>43145.499999984953</c:v>
                </c:pt>
                <c:pt idx="6204">
                  <c:v>43145.541666651618</c:v>
                </c:pt>
                <c:pt idx="6205">
                  <c:v>43145.583333318282</c:v>
                </c:pt>
                <c:pt idx="6206">
                  <c:v>43145.624999984946</c:v>
                </c:pt>
                <c:pt idx="6207">
                  <c:v>43145.66666665161</c:v>
                </c:pt>
                <c:pt idx="6208">
                  <c:v>43145.708333318275</c:v>
                </c:pt>
                <c:pt idx="6209">
                  <c:v>43145.749999984939</c:v>
                </c:pt>
                <c:pt idx="6210">
                  <c:v>43145.791666651603</c:v>
                </c:pt>
                <c:pt idx="6211">
                  <c:v>43145.833333318267</c:v>
                </c:pt>
                <c:pt idx="6212">
                  <c:v>43145.874999984931</c:v>
                </c:pt>
                <c:pt idx="6213">
                  <c:v>43145.916666651596</c:v>
                </c:pt>
                <c:pt idx="6214">
                  <c:v>43145.95833331826</c:v>
                </c:pt>
                <c:pt idx="6215">
                  <c:v>43145.999999984924</c:v>
                </c:pt>
                <c:pt idx="6216">
                  <c:v>43146.041666651588</c:v>
                </c:pt>
                <c:pt idx="6217">
                  <c:v>43146.083333318253</c:v>
                </c:pt>
                <c:pt idx="6218">
                  <c:v>43146.124999984917</c:v>
                </c:pt>
                <c:pt idx="6219">
                  <c:v>43146.166666651581</c:v>
                </c:pt>
                <c:pt idx="6220">
                  <c:v>43146.208333318245</c:v>
                </c:pt>
                <c:pt idx="6221">
                  <c:v>43146.24999998491</c:v>
                </c:pt>
                <c:pt idx="6222">
                  <c:v>43146.291666651574</c:v>
                </c:pt>
                <c:pt idx="6223">
                  <c:v>43146.333333318238</c:v>
                </c:pt>
                <c:pt idx="6224">
                  <c:v>43146.374999984902</c:v>
                </c:pt>
                <c:pt idx="6225">
                  <c:v>43146.416666651567</c:v>
                </c:pt>
                <c:pt idx="6226">
                  <c:v>43146.458333318231</c:v>
                </c:pt>
                <c:pt idx="6227">
                  <c:v>43146.499999984895</c:v>
                </c:pt>
                <c:pt idx="6228">
                  <c:v>43146.541666651559</c:v>
                </c:pt>
                <c:pt idx="6229">
                  <c:v>43146.583333318224</c:v>
                </c:pt>
                <c:pt idx="6230">
                  <c:v>43146.624999984888</c:v>
                </c:pt>
                <c:pt idx="6231">
                  <c:v>43146.666666651552</c:v>
                </c:pt>
                <c:pt idx="6232">
                  <c:v>43146.708333318216</c:v>
                </c:pt>
                <c:pt idx="6233">
                  <c:v>43146.749999984881</c:v>
                </c:pt>
                <c:pt idx="6234">
                  <c:v>43146.791666651545</c:v>
                </c:pt>
                <c:pt idx="6235">
                  <c:v>43146.833333318209</c:v>
                </c:pt>
                <c:pt idx="6236">
                  <c:v>43146.874999984873</c:v>
                </c:pt>
                <c:pt idx="6237">
                  <c:v>43146.916666651538</c:v>
                </c:pt>
                <c:pt idx="6238">
                  <c:v>43146.958333318202</c:v>
                </c:pt>
                <c:pt idx="6239">
                  <c:v>43146.999999984866</c:v>
                </c:pt>
                <c:pt idx="6240">
                  <c:v>43147.04166665153</c:v>
                </c:pt>
                <c:pt idx="6241">
                  <c:v>43147.083333318194</c:v>
                </c:pt>
                <c:pt idx="6242">
                  <c:v>43147.124999984859</c:v>
                </c:pt>
                <c:pt idx="6243">
                  <c:v>43147.166666651523</c:v>
                </c:pt>
                <c:pt idx="6244">
                  <c:v>43147.208333318187</c:v>
                </c:pt>
                <c:pt idx="6245">
                  <c:v>43147.249999984851</c:v>
                </c:pt>
                <c:pt idx="6246">
                  <c:v>43147.291666651516</c:v>
                </c:pt>
                <c:pt idx="6247">
                  <c:v>43147.33333331818</c:v>
                </c:pt>
                <c:pt idx="6248">
                  <c:v>43147.374999984844</c:v>
                </c:pt>
                <c:pt idx="6249">
                  <c:v>43147.416666651508</c:v>
                </c:pt>
                <c:pt idx="6250">
                  <c:v>43147.458333318173</c:v>
                </c:pt>
                <c:pt idx="6251">
                  <c:v>43147.499999984837</c:v>
                </c:pt>
                <c:pt idx="6252">
                  <c:v>43147.541666651501</c:v>
                </c:pt>
                <c:pt idx="6253">
                  <c:v>43147.583333318165</c:v>
                </c:pt>
                <c:pt idx="6254">
                  <c:v>43147.62499998483</c:v>
                </c:pt>
                <c:pt idx="6255">
                  <c:v>43147.666666651494</c:v>
                </c:pt>
                <c:pt idx="6256">
                  <c:v>43147.708333318158</c:v>
                </c:pt>
                <c:pt idx="6257">
                  <c:v>43147.749999984822</c:v>
                </c:pt>
                <c:pt idx="6258">
                  <c:v>43147.791666651487</c:v>
                </c:pt>
                <c:pt idx="6259">
                  <c:v>43147.833333318151</c:v>
                </c:pt>
                <c:pt idx="6260">
                  <c:v>43147.874999984815</c:v>
                </c:pt>
                <c:pt idx="6261">
                  <c:v>43147.916666651479</c:v>
                </c:pt>
                <c:pt idx="6262">
                  <c:v>43147.958333318144</c:v>
                </c:pt>
                <c:pt idx="6263">
                  <c:v>43147.999999984808</c:v>
                </c:pt>
                <c:pt idx="6264">
                  <c:v>43148.041666651472</c:v>
                </c:pt>
                <c:pt idx="6265">
                  <c:v>43148.083333318136</c:v>
                </c:pt>
                <c:pt idx="6266">
                  <c:v>43148.124999984801</c:v>
                </c:pt>
                <c:pt idx="6267">
                  <c:v>43148.166666651465</c:v>
                </c:pt>
                <c:pt idx="6268">
                  <c:v>43148.208333318129</c:v>
                </c:pt>
                <c:pt idx="6269">
                  <c:v>43148.249999984793</c:v>
                </c:pt>
                <c:pt idx="6270">
                  <c:v>43148.291666651457</c:v>
                </c:pt>
                <c:pt idx="6271">
                  <c:v>43148.333333318122</c:v>
                </c:pt>
                <c:pt idx="6272">
                  <c:v>43148.374999984786</c:v>
                </c:pt>
                <c:pt idx="6273">
                  <c:v>43148.41666665145</c:v>
                </c:pt>
                <c:pt idx="6274">
                  <c:v>43148.458333318114</c:v>
                </c:pt>
                <c:pt idx="6275">
                  <c:v>43148.499999984779</c:v>
                </c:pt>
                <c:pt idx="6276">
                  <c:v>43148.541666651443</c:v>
                </c:pt>
                <c:pt idx="6277">
                  <c:v>43148.583333318107</c:v>
                </c:pt>
                <c:pt idx="6278">
                  <c:v>43148.624999984771</c:v>
                </c:pt>
                <c:pt idx="6279">
                  <c:v>43148.666666651436</c:v>
                </c:pt>
                <c:pt idx="6280">
                  <c:v>43148.7083333181</c:v>
                </c:pt>
                <c:pt idx="6281">
                  <c:v>43148.749999984764</c:v>
                </c:pt>
                <c:pt idx="6282">
                  <c:v>43148.791666651428</c:v>
                </c:pt>
                <c:pt idx="6283">
                  <c:v>43148.833333318093</c:v>
                </c:pt>
                <c:pt idx="6284">
                  <c:v>43148.874999984757</c:v>
                </c:pt>
                <c:pt idx="6285">
                  <c:v>43148.916666651421</c:v>
                </c:pt>
                <c:pt idx="6286">
                  <c:v>43148.958333318085</c:v>
                </c:pt>
                <c:pt idx="6287">
                  <c:v>43148.99999998475</c:v>
                </c:pt>
                <c:pt idx="6288">
                  <c:v>43149.041666651414</c:v>
                </c:pt>
                <c:pt idx="6289">
                  <c:v>43149.083333318078</c:v>
                </c:pt>
                <c:pt idx="6290">
                  <c:v>43149.124999984742</c:v>
                </c:pt>
                <c:pt idx="6291">
                  <c:v>43149.166666651407</c:v>
                </c:pt>
                <c:pt idx="6292">
                  <c:v>43149.208333318071</c:v>
                </c:pt>
                <c:pt idx="6293">
                  <c:v>43149.249999984735</c:v>
                </c:pt>
                <c:pt idx="6294">
                  <c:v>43149.291666651399</c:v>
                </c:pt>
                <c:pt idx="6295">
                  <c:v>43149.333333318064</c:v>
                </c:pt>
                <c:pt idx="6296">
                  <c:v>43149.374999984728</c:v>
                </c:pt>
                <c:pt idx="6297">
                  <c:v>43149.416666651392</c:v>
                </c:pt>
                <c:pt idx="6298">
                  <c:v>43149.458333318056</c:v>
                </c:pt>
                <c:pt idx="6299">
                  <c:v>43149.49999998472</c:v>
                </c:pt>
                <c:pt idx="6300">
                  <c:v>43149.541666651385</c:v>
                </c:pt>
                <c:pt idx="6301">
                  <c:v>43149.583333318049</c:v>
                </c:pt>
                <c:pt idx="6302">
                  <c:v>43149.624999984713</c:v>
                </c:pt>
                <c:pt idx="6303">
                  <c:v>43149.666666651377</c:v>
                </c:pt>
                <c:pt idx="6304">
                  <c:v>43149.708333318042</c:v>
                </c:pt>
                <c:pt idx="6305">
                  <c:v>43149.749999984706</c:v>
                </c:pt>
                <c:pt idx="6306">
                  <c:v>43149.79166665137</c:v>
                </c:pt>
                <c:pt idx="6307">
                  <c:v>43149.833333318034</c:v>
                </c:pt>
                <c:pt idx="6308">
                  <c:v>43149.874999984699</c:v>
                </c:pt>
                <c:pt idx="6309">
                  <c:v>43149.916666651363</c:v>
                </c:pt>
                <c:pt idx="6310">
                  <c:v>43149.958333318027</c:v>
                </c:pt>
                <c:pt idx="6311">
                  <c:v>43149.999999984691</c:v>
                </c:pt>
                <c:pt idx="6312">
                  <c:v>43150.041666651356</c:v>
                </c:pt>
                <c:pt idx="6313">
                  <c:v>43150.08333331802</c:v>
                </c:pt>
                <c:pt idx="6314">
                  <c:v>43150.124999984684</c:v>
                </c:pt>
                <c:pt idx="6315">
                  <c:v>43150.166666651348</c:v>
                </c:pt>
                <c:pt idx="6316">
                  <c:v>43150.208333318013</c:v>
                </c:pt>
                <c:pt idx="6317">
                  <c:v>43150.249999984677</c:v>
                </c:pt>
                <c:pt idx="6318">
                  <c:v>43150.291666651341</c:v>
                </c:pt>
                <c:pt idx="6319">
                  <c:v>43150.333333318005</c:v>
                </c:pt>
                <c:pt idx="6320">
                  <c:v>43150.37499998467</c:v>
                </c:pt>
                <c:pt idx="6321">
                  <c:v>43150.416666651334</c:v>
                </c:pt>
                <c:pt idx="6322">
                  <c:v>43150.458333317998</c:v>
                </c:pt>
                <c:pt idx="6323">
                  <c:v>43150.499999984662</c:v>
                </c:pt>
                <c:pt idx="6324">
                  <c:v>43150.541666651327</c:v>
                </c:pt>
                <c:pt idx="6325">
                  <c:v>43150.583333317991</c:v>
                </c:pt>
                <c:pt idx="6326">
                  <c:v>43150.624999984655</c:v>
                </c:pt>
                <c:pt idx="6327">
                  <c:v>43150.666666651319</c:v>
                </c:pt>
                <c:pt idx="6328">
                  <c:v>43150.708333317983</c:v>
                </c:pt>
                <c:pt idx="6329">
                  <c:v>43150.749999984648</c:v>
                </c:pt>
                <c:pt idx="6330">
                  <c:v>43150.791666651312</c:v>
                </c:pt>
                <c:pt idx="6331">
                  <c:v>43150.833333317976</c:v>
                </c:pt>
                <c:pt idx="6332">
                  <c:v>43150.87499998464</c:v>
                </c:pt>
                <c:pt idx="6333">
                  <c:v>43150.916666651305</c:v>
                </c:pt>
                <c:pt idx="6334">
                  <c:v>43150.958333317969</c:v>
                </c:pt>
                <c:pt idx="6335">
                  <c:v>43150.999999984633</c:v>
                </c:pt>
                <c:pt idx="6336">
                  <c:v>43151.041666651297</c:v>
                </c:pt>
                <c:pt idx="6337">
                  <c:v>43151.083333317962</c:v>
                </c:pt>
                <c:pt idx="6338">
                  <c:v>43151.124999984626</c:v>
                </c:pt>
                <c:pt idx="6339">
                  <c:v>43151.16666665129</c:v>
                </c:pt>
                <c:pt idx="6340">
                  <c:v>43151.208333317954</c:v>
                </c:pt>
                <c:pt idx="6341">
                  <c:v>43151.249999984619</c:v>
                </c:pt>
                <c:pt idx="6342">
                  <c:v>43151.291666651283</c:v>
                </c:pt>
                <c:pt idx="6343">
                  <c:v>43151.333333317947</c:v>
                </c:pt>
                <c:pt idx="6344">
                  <c:v>43151.374999984611</c:v>
                </c:pt>
                <c:pt idx="6345">
                  <c:v>43151.416666651276</c:v>
                </c:pt>
                <c:pt idx="6346">
                  <c:v>43151.45833331794</c:v>
                </c:pt>
                <c:pt idx="6347">
                  <c:v>43151.499999984604</c:v>
                </c:pt>
                <c:pt idx="6348">
                  <c:v>43151.541666651268</c:v>
                </c:pt>
                <c:pt idx="6349">
                  <c:v>43151.583333317933</c:v>
                </c:pt>
                <c:pt idx="6350">
                  <c:v>43151.624999984597</c:v>
                </c:pt>
                <c:pt idx="6351">
                  <c:v>43151.666666651261</c:v>
                </c:pt>
                <c:pt idx="6352">
                  <c:v>43151.708333317925</c:v>
                </c:pt>
                <c:pt idx="6353">
                  <c:v>43151.74999998459</c:v>
                </c:pt>
                <c:pt idx="6354">
                  <c:v>43151.791666651254</c:v>
                </c:pt>
                <c:pt idx="6355">
                  <c:v>43151.833333317918</c:v>
                </c:pt>
                <c:pt idx="6356">
                  <c:v>43151.874999984582</c:v>
                </c:pt>
                <c:pt idx="6357">
                  <c:v>43151.916666651246</c:v>
                </c:pt>
                <c:pt idx="6358">
                  <c:v>43151.958333317911</c:v>
                </c:pt>
                <c:pt idx="6359">
                  <c:v>43151.999999984575</c:v>
                </c:pt>
                <c:pt idx="6360">
                  <c:v>43152.041666651239</c:v>
                </c:pt>
                <c:pt idx="6361">
                  <c:v>43152.083333317903</c:v>
                </c:pt>
                <c:pt idx="6362">
                  <c:v>43152.124999984568</c:v>
                </c:pt>
                <c:pt idx="6363">
                  <c:v>43152.166666651232</c:v>
                </c:pt>
                <c:pt idx="6364">
                  <c:v>43152.208333317896</c:v>
                </c:pt>
                <c:pt idx="6365">
                  <c:v>43152.24999998456</c:v>
                </c:pt>
                <c:pt idx="6366">
                  <c:v>43152.291666651225</c:v>
                </c:pt>
                <c:pt idx="6367">
                  <c:v>43152.333333317889</c:v>
                </c:pt>
                <c:pt idx="6368">
                  <c:v>43152.374999984553</c:v>
                </c:pt>
                <c:pt idx="6369">
                  <c:v>43152.416666651217</c:v>
                </c:pt>
                <c:pt idx="6370">
                  <c:v>43152.458333317882</c:v>
                </c:pt>
                <c:pt idx="6371">
                  <c:v>43152.499999984546</c:v>
                </c:pt>
                <c:pt idx="6372">
                  <c:v>43152.54166665121</c:v>
                </c:pt>
                <c:pt idx="6373">
                  <c:v>43152.583333317874</c:v>
                </c:pt>
                <c:pt idx="6374">
                  <c:v>43152.624999984539</c:v>
                </c:pt>
                <c:pt idx="6375">
                  <c:v>43152.666666651203</c:v>
                </c:pt>
                <c:pt idx="6376">
                  <c:v>43152.708333317867</c:v>
                </c:pt>
                <c:pt idx="6377">
                  <c:v>43152.749999984531</c:v>
                </c:pt>
                <c:pt idx="6378">
                  <c:v>43152.791666651196</c:v>
                </c:pt>
                <c:pt idx="6379">
                  <c:v>43152.83333331786</c:v>
                </c:pt>
                <c:pt idx="6380">
                  <c:v>43152.874999984524</c:v>
                </c:pt>
                <c:pt idx="6381">
                  <c:v>43152.916666651188</c:v>
                </c:pt>
                <c:pt idx="6382">
                  <c:v>43152.958333317853</c:v>
                </c:pt>
                <c:pt idx="6383">
                  <c:v>43152.999999984517</c:v>
                </c:pt>
                <c:pt idx="6384">
                  <c:v>43153.041666651181</c:v>
                </c:pt>
                <c:pt idx="6385">
                  <c:v>43153.083333317845</c:v>
                </c:pt>
                <c:pt idx="6386">
                  <c:v>43153.124999984509</c:v>
                </c:pt>
                <c:pt idx="6387">
                  <c:v>43153.166666651174</c:v>
                </c:pt>
                <c:pt idx="6388">
                  <c:v>43153.208333317838</c:v>
                </c:pt>
                <c:pt idx="6389">
                  <c:v>43153.249999984502</c:v>
                </c:pt>
                <c:pt idx="6390">
                  <c:v>43153.291666651166</c:v>
                </c:pt>
                <c:pt idx="6391">
                  <c:v>43153.333333317831</c:v>
                </c:pt>
                <c:pt idx="6392">
                  <c:v>43153.374999984495</c:v>
                </c:pt>
                <c:pt idx="6393">
                  <c:v>43153.416666651159</c:v>
                </c:pt>
                <c:pt idx="6394">
                  <c:v>43153.458333317823</c:v>
                </c:pt>
                <c:pt idx="6395">
                  <c:v>43153.499999984488</c:v>
                </c:pt>
                <c:pt idx="6396">
                  <c:v>43153.541666651152</c:v>
                </c:pt>
                <c:pt idx="6397">
                  <c:v>43153.583333317816</c:v>
                </c:pt>
                <c:pt idx="6398">
                  <c:v>43153.62499998448</c:v>
                </c:pt>
                <c:pt idx="6399">
                  <c:v>43153.666666651145</c:v>
                </c:pt>
                <c:pt idx="6400">
                  <c:v>43153.708333317809</c:v>
                </c:pt>
                <c:pt idx="6401">
                  <c:v>43153.749999984473</c:v>
                </c:pt>
                <c:pt idx="6402">
                  <c:v>43153.791666651137</c:v>
                </c:pt>
                <c:pt idx="6403">
                  <c:v>43153.833333317802</c:v>
                </c:pt>
                <c:pt idx="6404">
                  <c:v>43153.874999984466</c:v>
                </c:pt>
                <c:pt idx="6405">
                  <c:v>43153.91666665113</c:v>
                </c:pt>
                <c:pt idx="6406">
                  <c:v>43153.958333317794</c:v>
                </c:pt>
                <c:pt idx="6407">
                  <c:v>43153.999999984459</c:v>
                </c:pt>
                <c:pt idx="6408">
                  <c:v>43154.041666651123</c:v>
                </c:pt>
                <c:pt idx="6409">
                  <c:v>43154.083333317787</c:v>
                </c:pt>
                <c:pt idx="6410">
                  <c:v>43154.124999984451</c:v>
                </c:pt>
                <c:pt idx="6411">
                  <c:v>43154.166666651116</c:v>
                </c:pt>
                <c:pt idx="6412">
                  <c:v>43154.20833331778</c:v>
                </c:pt>
                <c:pt idx="6413">
                  <c:v>43154.249999984444</c:v>
                </c:pt>
                <c:pt idx="6414">
                  <c:v>43154.291666651108</c:v>
                </c:pt>
                <c:pt idx="6415">
                  <c:v>43154.333333317772</c:v>
                </c:pt>
                <c:pt idx="6416">
                  <c:v>43154.374999984437</c:v>
                </c:pt>
                <c:pt idx="6417">
                  <c:v>43154.416666651101</c:v>
                </c:pt>
                <c:pt idx="6418">
                  <c:v>43154.458333317765</c:v>
                </c:pt>
                <c:pt idx="6419">
                  <c:v>43154.499999984429</c:v>
                </c:pt>
                <c:pt idx="6420">
                  <c:v>43154.541666651094</c:v>
                </c:pt>
                <c:pt idx="6421">
                  <c:v>43154.583333317758</c:v>
                </c:pt>
                <c:pt idx="6422">
                  <c:v>43154.624999984422</c:v>
                </c:pt>
                <c:pt idx="6423">
                  <c:v>43154.666666651086</c:v>
                </c:pt>
                <c:pt idx="6424">
                  <c:v>43154.708333317751</c:v>
                </c:pt>
                <c:pt idx="6425">
                  <c:v>43154.749999984415</c:v>
                </c:pt>
                <c:pt idx="6426">
                  <c:v>43154.791666651079</c:v>
                </c:pt>
                <c:pt idx="6427">
                  <c:v>43154.833333317743</c:v>
                </c:pt>
                <c:pt idx="6428">
                  <c:v>43154.874999984408</c:v>
                </c:pt>
                <c:pt idx="6429">
                  <c:v>43154.916666651072</c:v>
                </c:pt>
                <c:pt idx="6430">
                  <c:v>43154.958333317736</c:v>
                </c:pt>
                <c:pt idx="6431">
                  <c:v>43154.9999999844</c:v>
                </c:pt>
                <c:pt idx="6432">
                  <c:v>43155.041666651065</c:v>
                </c:pt>
                <c:pt idx="6433">
                  <c:v>43155.083333317729</c:v>
                </c:pt>
                <c:pt idx="6434">
                  <c:v>43155.124999984393</c:v>
                </c:pt>
                <c:pt idx="6435">
                  <c:v>43155.166666651057</c:v>
                </c:pt>
                <c:pt idx="6436">
                  <c:v>43155.208333317722</c:v>
                </c:pt>
                <c:pt idx="6437">
                  <c:v>43155.249999984386</c:v>
                </c:pt>
                <c:pt idx="6438">
                  <c:v>43155.29166665105</c:v>
                </c:pt>
                <c:pt idx="6439">
                  <c:v>43155.333333317714</c:v>
                </c:pt>
                <c:pt idx="6440">
                  <c:v>43155.374999984379</c:v>
                </c:pt>
                <c:pt idx="6441">
                  <c:v>43155.416666651043</c:v>
                </c:pt>
                <c:pt idx="6442">
                  <c:v>43155.458333317707</c:v>
                </c:pt>
                <c:pt idx="6443">
                  <c:v>43155.499999984371</c:v>
                </c:pt>
                <c:pt idx="6444">
                  <c:v>43155.541666651035</c:v>
                </c:pt>
                <c:pt idx="6445">
                  <c:v>43155.5833333177</c:v>
                </c:pt>
                <c:pt idx="6446">
                  <c:v>43155.624999984364</c:v>
                </c:pt>
                <c:pt idx="6447">
                  <c:v>43155.666666651028</c:v>
                </c:pt>
                <c:pt idx="6448">
                  <c:v>43155.708333317692</c:v>
                </c:pt>
                <c:pt idx="6449">
                  <c:v>43155.749999984357</c:v>
                </c:pt>
                <c:pt idx="6450">
                  <c:v>43155.791666651021</c:v>
                </c:pt>
                <c:pt idx="6451">
                  <c:v>43155.833333317685</c:v>
                </c:pt>
                <c:pt idx="6452">
                  <c:v>43155.874999984349</c:v>
                </c:pt>
                <c:pt idx="6453">
                  <c:v>43155.916666651014</c:v>
                </c:pt>
                <c:pt idx="6454">
                  <c:v>43155.958333317678</c:v>
                </c:pt>
                <c:pt idx="6455">
                  <c:v>43155.999999984342</c:v>
                </c:pt>
                <c:pt idx="6456">
                  <c:v>43156.041666651006</c:v>
                </c:pt>
                <c:pt idx="6457">
                  <c:v>43156.083333317671</c:v>
                </c:pt>
                <c:pt idx="6458">
                  <c:v>43156.124999984335</c:v>
                </c:pt>
                <c:pt idx="6459">
                  <c:v>43156.166666650999</c:v>
                </c:pt>
                <c:pt idx="6460">
                  <c:v>43156.208333317663</c:v>
                </c:pt>
                <c:pt idx="6461">
                  <c:v>43156.249999984328</c:v>
                </c:pt>
                <c:pt idx="6462">
                  <c:v>43156.291666650992</c:v>
                </c:pt>
                <c:pt idx="6463">
                  <c:v>43156.333333317656</c:v>
                </c:pt>
                <c:pt idx="6464">
                  <c:v>43156.37499998432</c:v>
                </c:pt>
                <c:pt idx="6465">
                  <c:v>43156.416666650985</c:v>
                </c:pt>
                <c:pt idx="6466">
                  <c:v>43156.458333317649</c:v>
                </c:pt>
                <c:pt idx="6467">
                  <c:v>43156.499999984313</c:v>
                </c:pt>
                <c:pt idx="6468">
                  <c:v>43156.541666650977</c:v>
                </c:pt>
                <c:pt idx="6469">
                  <c:v>43156.583333317642</c:v>
                </c:pt>
                <c:pt idx="6470">
                  <c:v>43156.624999984306</c:v>
                </c:pt>
                <c:pt idx="6471">
                  <c:v>43156.66666665097</c:v>
                </c:pt>
                <c:pt idx="6472">
                  <c:v>43156.708333317634</c:v>
                </c:pt>
                <c:pt idx="6473">
                  <c:v>43156.749999984298</c:v>
                </c:pt>
                <c:pt idx="6474">
                  <c:v>43156.791666650963</c:v>
                </c:pt>
                <c:pt idx="6475">
                  <c:v>43156.833333317627</c:v>
                </c:pt>
                <c:pt idx="6476">
                  <c:v>43156.874999984291</c:v>
                </c:pt>
                <c:pt idx="6477">
                  <c:v>43156.916666650955</c:v>
                </c:pt>
                <c:pt idx="6478">
                  <c:v>43156.95833331762</c:v>
                </c:pt>
                <c:pt idx="6479">
                  <c:v>43156.999999984284</c:v>
                </c:pt>
                <c:pt idx="6480">
                  <c:v>43157.041666650948</c:v>
                </c:pt>
                <c:pt idx="6481">
                  <c:v>43157.083333317612</c:v>
                </c:pt>
                <c:pt idx="6482">
                  <c:v>43157.124999984277</c:v>
                </c:pt>
                <c:pt idx="6483">
                  <c:v>43157.166666650941</c:v>
                </c:pt>
                <c:pt idx="6484">
                  <c:v>43157.208333317605</c:v>
                </c:pt>
                <c:pt idx="6485">
                  <c:v>43157.249999984269</c:v>
                </c:pt>
                <c:pt idx="6486">
                  <c:v>43157.291666650934</c:v>
                </c:pt>
                <c:pt idx="6487">
                  <c:v>43157.333333317598</c:v>
                </c:pt>
                <c:pt idx="6488">
                  <c:v>43157.374999984262</c:v>
                </c:pt>
                <c:pt idx="6489">
                  <c:v>43157.416666650926</c:v>
                </c:pt>
                <c:pt idx="6490">
                  <c:v>43157.458333317591</c:v>
                </c:pt>
                <c:pt idx="6491">
                  <c:v>43157.499999984255</c:v>
                </c:pt>
                <c:pt idx="6492">
                  <c:v>43157.541666650919</c:v>
                </c:pt>
                <c:pt idx="6493">
                  <c:v>43157.583333317583</c:v>
                </c:pt>
                <c:pt idx="6494">
                  <c:v>43157.624999984248</c:v>
                </c:pt>
                <c:pt idx="6495">
                  <c:v>43157.666666650912</c:v>
                </c:pt>
                <c:pt idx="6496">
                  <c:v>43157.708333317576</c:v>
                </c:pt>
                <c:pt idx="6497">
                  <c:v>43157.74999998424</c:v>
                </c:pt>
                <c:pt idx="6498">
                  <c:v>43157.791666650905</c:v>
                </c:pt>
                <c:pt idx="6499">
                  <c:v>43157.833333317569</c:v>
                </c:pt>
                <c:pt idx="6500">
                  <c:v>43157.874999984233</c:v>
                </c:pt>
                <c:pt idx="6501">
                  <c:v>43157.916666650897</c:v>
                </c:pt>
                <c:pt idx="6502">
                  <c:v>43157.958333317561</c:v>
                </c:pt>
                <c:pt idx="6503">
                  <c:v>43157.999999984226</c:v>
                </c:pt>
                <c:pt idx="6504">
                  <c:v>43158.04166665089</c:v>
                </c:pt>
                <c:pt idx="6505">
                  <c:v>43158.083333317554</c:v>
                </c:pt>
                <c:pt idx="6506">
                  <c:v>43158.124999984218</c:v>
                </c:pt>
                <c:pt idx="6507">
                  <c:v>43158.166666650883</c:v>
                </c:pt>
                <c:pt idx="6508">
                  <c:v>43158.208333317547</c:v>
                </c:pt>
                <c:pt idx="6509">
                  <c:v>43158.249999984211</c:v>
                </c:pt>
                <c:pt idx="6510">
                  <c:v>43158.291666650875</c:v>
                </c:pt>
                <c:pt idx="6511">
                  <c:v>43158.33333331754</c:v>
                </c:pt>
                <c:pt idx="6512">
                  <c:v>43158.374999984204</c:v>
                </c:pt>
                <c:pt idx="6513">
                  <c:v>43158.416666650868</c:v>
                </c:pt>
                <c:pt idx="6514">
                  <c:v>43158.458333317532</c:v>
                </c:pt>
                <c:pt idx="6515">
                  <c:v>43158.499999984197</c:v>
                </c:pt>
                <c:pt idx="6516">
                  <c:v>43158.541666650861</c:v>
                </c:pt>
                <c:pt idx="6517">
                  <c:v>43158.583333317525</c:v>
                </c:pt>
                <c:pt idx="6518">
                  <c:v>43158.624999984189</c:v>
                </c:pt>
                <c:pt idx="6519">
                  <c:v>43158.666666650854</c:v>
                </c:pt>
                <c:pt idx="6520">
                  <c:v>43158.708333317518</c:v>
                </c:pt>
                <c:pt idx="6521">
                  <c:v>43158.749999984182</c:v>
                </c:pt>
                <c:pt idx="6522">
                  <c:v>43158.791666650846</c:v>
                </c:pt>
                <c:pt idx="6523">
                  <c:v>43158.833333317511</c:v>
                </c:pt>
                <c:pt idx="6524">
                  <c:v>43158.874999984175</c:v>
                </c:pt>
                <c:pt idx="6525">
                  <c:v>43158.916666650839</c:v>
                </c:pt>
                <c:pt idx="6526">
                  <c:v>43158.958333317503</c:v>
                </c:pt>
                <c:pt idx="6527">
                  <c:v>43158.999999984168</c:v>
                </c:pt>
                <c:pt idx="6528">
                  <c:v>43159.041666650832</c:v>
                </c:pt>
                <c:pt idx="6529">
                  <c:v>43159.083333317496</c:v>
                </c:pt>
                <c:pt idx="6530">
                  <c:v>43159.12499998416</c:v>
                </c:pt>
                <c:pt idx="6531">
                  <c:v>43159.166666650824</c:v>
                </c:pt>
                <c:pt idx="6532">
                  <c:v>43159.208333317489</c:v>
                </c:pt>
                <c:pt idx="6533">
                  <c:v>43159.249999984153</c:v>
                </c:pt>
                <c:pt idx="6534">
                  <c:v>43159.291666650817</c:v>
                </c:pt>
                <c:pt idx="6535">
                  <c:v>43159.333333317481</c:v>
                </c:pt>
                <c:pt idx="6536">
                  <c:v>43159.374999984146</c:v>
                </c:pt>
                <c:pt idx="6537">
                  <c:v>43159.41666665081</c:v>
                </c:pt>
                <c:pt idx="6538">
                  <c:v>43159.458333317474</c:v>
                </c:pt>
                <c:pt idx="6539">
                  <c:v>43159.499999984138</c:v>
                </c:pt>
                <c:pt idx="6540">
                  <c:v>43159.541666650803</c:v>
                </c:pt>
                <c:pt idx="6541">
                  <c:v>43159.583333317467</c:v>
                </c:pt>
                <c:pt idx="6542">
                  <c:v>43159.624999984131</c:v>
                </c:pt>
                <c:pt idx="6543">
                  <c:v>43159.666666650795</c:v>
                </c:pt>
                <c:pt idx="6544">
                  <c:v>43159.70833331746</c:v>
                </c:pt>
                <c:pt idx="6545">
                  <c:v>43159.749999984124</c:v>
                </c:pt>
                <c:pt idx="6546">
                  <c:v>43159.791666650788</c:v>
                </c:pt>
                <c:pt idx="6547">
                  <c:v>43159.833333317452</c:v>
                </c:pt>
                <c:pt idx="6548">
                  <c:v>43159.874999984117</c:v>
                </c:pt>
                <c:pt idx="6549">
                  <c:v>43159.916666650781</c:v>
                </c:pt>
                <c:pt idx="6550">
                  <c:v>43159.958333317445</c:v>
                </c:pt>
                <c:pt idx="6551">
                  <c:v>43159.999999984109</c:v>
                </c:pt>
                <c:pt idx="6552">
                  <c:v>43160.041666650774</c:v>
                </c:pt>
                <c:pt idx="6553">
                  <c:v>43160.083333317438</c:v>
                </c:pt>
                <c:pt idx="6554">
                  <c:v>43160.124999984102</c:v>
                </c:pt>
                <c:pt idx="6555">
                  <c:v>43160.166666650766</c:v>
                </c:pt>
                <c:pt idx="6556">
                  <c:v>43160.208333317431</c:v>
                </c:pt>
                <c:pt idx="6557">
                  <c:v>43160.249999984095</c:v>
                </c:pt>
                <c:pt idx="6558">
                  <c:v>43160.291666650759</c:v>
                </c:pt>
                <c:pt idx="6559">
                  <c:v>43160.333333317423</c:v>
                </c:pt>
                <c:pt idx="6560">
                  <c:v>43160.374999984087</c:v>
                </c:pt>
                <c:pt idx="6561">
                  <c:v>43160.416666650752</c:v>
                </c:pt>
                <c:pt idx="6562">
                  <c:v>43160.458333317416</c:v>
                </c:pt>
                <c:pt idx="6563">
                  <c:v>43160.49999998408</c:v>
                </c:pt>
                <c:pt idx="6564">
                  <c:v>43160.541666650744</c:v>
                </c:pt>
                <c:pt idx="6565">
                  <c:v>43160.583333317409</c:v>
                </c:pt>
                <c:pt idx="6566">
                  <c:v>43160.624999984073</c:v>
                </c:pt>
                <c:pt idx="6567">
                  <c:v>43160.666666650737</c:v>
                </c:pt>
                <c:pt idx="6568">
                  <c:v>43160.708333317401</c:v>
                </c:pt>
                <c:pt idx="6569">
                  <c:v>43160.749999984066</c:v>
                </c:pt>
                <c:pt idx="6570">
                  <c:v>43160.79166665073</c:v>
                </c:pt>
                <c:pt idx="6571">
                  <c:v>43160.833333317394</c:v>
                </c:pt>
                <c:pt idx="6572">
                  <c:v>43160.874999984058</c:v>
                </c:pt>
                <c:pt idx="6573">
                  <c:v>43160.916666650723</c:v>
                </c:pt>
                <c:pt idx="6574">
                  <c:v>43160.958333317387</c:v>
                </c:pt>
                <c:pt idx="6575">
                  <c:v>43160.999999984051</c:v>
                </c:pt>
                <c:pt idx="6576">
                  <c:v>43161.041666650715</c:v>
                </c:pt>
                <c:pt idx="6577">
                  <c:v>43161.08333331738</c:v>
                </c:pt>
                <c:pt idx="6578">
                  <c:v>43161.124999984044</c:v>
                </c:pt>
                <c:pt idx="6579">
                  <c:v>43161.166666650708</c:v>
                </c:pt>
                <c:pt idx="6580">
                  <c:v>43161.208333317372</c:v>
                </c:pt>
                <c:pt idx="6581">
                  <c:v>43161.249999984037</c:v>
                </c:pt>
                <c:pt idx="6582">
                  <c:v>43161.291666650701</c:v>
                </c:pt>
                <c:pt idx="6583">
                  <c:v>43161.333333317365</c:v>
                </c:pt>
                <c:pt idx="6584">
                  <c:v>43161.374999984029</c:v>
                </c:pt>
                <c:pt idx="6585">
                  <c:v>43161.416666650694</c:v>
                </c:pt>
                <c:pt idx="6586">
                  <c:v>43161.458333317358</c:v>
                </c:pt>
                <c:pt idx="6587">
                  <c:v>43161.499999984022</c:v>
                </c:pt>
                <c:pt idx="6588">
                  <c:v>43161.541666650686</c:v>
                </c:pt>
                <c:pt idx="6589">
                  <c:v>43161.58333331735</c:v>
                </c:pt>
                <c:pt idx="6590">
                  <c:v>43161.624999984015</c:v>
                </c:pt>
                <c:pt idx="6591">
                  <c:v>43161.666666650679</c:v>
                </c:pt>
                <c:pt idx="6592">
                  <c:v>43161.708333317343</c:v>
                </c:pt>
                <c:pt idx="6593">
                  <c:v>43161.749999984007</c:v>
                </c:pt>
                <c:pt idx="6594">
                  <c:v>43161.791666650672</c:v>
                </c:pt>
                <c:pt idx="6595">
                  <c:v>43161.833333317336</c:v>
                </c:pt>
                <c:pt idx="6596">
                  <c:v>43161.874999984</c:v>
                </c:pt>
                <c:pt idx="6597">
                  <c:v>43161.916666650664</c:v>
                </c:pt>
                <c:pt idx="6598">
                  <c:v>43161.958333317329</c:v>
                </c:pt>
                <c:pt idx="6599">
                  <c:v>43161.999999983993</c:v>
                </c:pt>
                <c:pt idx="6600">
                  <c:v>43162.041666650657</c:v>
                </c:pt>
                <c:pt idx="6601">
                  <c:v>43162.083333317321</c:v>
                </c:pt>
                <c:pt idx="6602">
                  <c:v>43162.124999983986</c:v>
                </c:pt>
                <c:pt idx="6603">
                  <c:v>43162.16666665065</c:v>
                </c:pt>
                <c:pt idx="6604">
                  <c:v>43162.208333317314</c:v>
                </c:pt>
                <c:pt idx="6605">
                  <c:v>43162.249999983978</c:v>
                </c:pt>
                <c:pt idx="6606">
                  <c:v>43162.291666650643</c:v>
                </c:pt>
                <c:pt idx="6607">
                  <c:v>43162.333333317307</c:v>
                </c:pt>
                <c:pt idx="6608">
                  <c:v>43162.374999983971</c:v>
                </c:pt>
                <c:pt idx="6609">
                  <c:v>43162.416666650635</c:v>
                </c:pt>
                <c:pt idx="6610">
                  <c:v>43162.4583333173</c:v>
                </c:pt>
                <c:pt idx="6611">
                  <c:v>43162.499999983964</c:v>
                </c:pt>
                <c:pt idx="6612">
                  <c:v>43162.541666650628</c:v>
                </c:pt>
                <c:pt idx="6613">
                  <c:v>43162.583333317292</c:v>
                </c:pt>
                <c:pt idx="6614">
                  <c:v>43162.624999983957</c:v>
                </c:pt>
                <c:pt idx="6615">
                  <c:v>43162.666666650621</c:v>
                </c:pt>
                <c:pt idx="6616">
                  <c:v>43162.708333317285</c:v>
                </c:pt>
                <c:pt idx="6617">
                  <c:v>43162.749999983949</c:v>
                </c:pt>
                <c:pt idx="6618">
                  <c:v>43162.791666650613</c:v>
                </c:pt>
                <c:pt idx="6619">
                  <c:v>43162.833333317278</c:v>
                </c:pt>
                <c:pt idx="6620">
                  <c:v>43162.874999983942</c:v>
                </c:pt>
                <c:pt idx="6621">
                  <c:v>43162.916666650606</c:v>
                </c:pt>
                <c:pt idx="6622">
                  <c:v>43162.95833331727</c:v>
                </c:pt>
                <c:pt idx="6623">
                  <c:v>43162.999999983935</c:v>
                </c:pt>
                <c:pt idx="6624">
                  <c:v>43163.041666650599</c:v>
                </c:pt>
                <c:pt idx="6625">
                  <c:v>43163.083333317263</c:v>
                </c:pt>
                <c:pt idx="6626">
                  <c:v>43163.124999983927</c:v>
                </c:pt>
                <c:pt idx="6627">
                  <c:v>43163.166666650592</c:v>
                </c:pt>
                <c:pt idx="6628">
                  <c:v>43163.208333317256</c:v>
                </c:pt>
                <c:pt idx="6629">
                  <c:v>43163.24999998392</c:v>
                </c:pt>
                <c:pt idx="6630">
                  <c:v>43163.291666650584</c:v>
                </c:pt>
                <c:pt idx="6631">
                  <c:v>43163.333333317249</c:v>
                </c:pt>
                <c:pt idx="6632">
                  <c:v>43163.374999983913</c:v>
                </c:pt>
                <c:pt idx="6633">
                  <c:v>43163.416666650577</c:v>
                </c:pt>
                <c:pt idx="6634">
                  <c:v>43163.458333317241</c:v>
                </c:pt>
                <c:pt idx="6635">
                  <c:v>43163.499999983906</c:v>
                </c:pt>
                <c:pt idx="6636">
                  <c:v>43163.54166665057</c:v>
                </c:pt>
                <c:pt idx="6637">
                  <c:v>43163.583333317234</c:v>
                </c:pt>
                <c:pt idx="6638">
                  <c:v>43163.624999983898</c:v>
                </c:pt>
                <c:pt idx="6639">
                  <c:v>43163.666666650563</c:v>
                </c:pt>
                <c:pt idx="6640">
                  <c:v>43163.708333317227</c:v>
                </c:pt>
                <c:pt idx="6641">
                  <c:v>43163.749999983891</c:v>
                </c:pt>
                <c:pt idx="6642">
                  <c:v>43163.791666650555</c:v>
                </c:pt>
                <c:pt idx="6643">
                  <c:v>43163.83333331722</c:v>
                </c:pt>
                <c:pt idx="6644">
                  <c:v>43163.874999983884</c:v>
                </c:pt>
                <c:pt idx="6645">
                  <c:v>43163.916666650548</c:v>
                </c:pt>
                <c:pt idx="6646">
                  <c:v>43163.958333317212</c:v>
                </c:pt>
                <c:pt idx="6647">
                  <c:v>43163.999999983876</c:v>
                </c:pt>
                <c:pt idx="6648">
                  <c:v>43164.041666650541</c:v>
                </c:pt>
                <c:pt idx="6649">
                  <c:v>43164.083333317205</c:v>
                </c:pt>
                <c:pt idx="6650">
                  <c:v>43164.124999983869</c:v>
                </c:pt>
                <c:pt idx="6651">
                  <c:v>43164.166666650533</c:v>
                </c:pt>
                <c:pt idx="6652">
                  <c:v>43164.208333317198</c:v>
                </c:pt>
                <c:pt idx="6653">
                  <c:v>43164.249999983862</c:v>
                </c:pt>
                <c:pt idx="6654">
                  <c:v>43164.291666650526</c:v>
                </c:pt>
                <c:pt idx="6655">
                  <c:v>43164.33333331719</c:v>
                </c:pt>
                <c:pt idx="6656">
                  <c:v>43164.374999983855</c:v>
                </c:pt>
                <c:pt idx="6657">
                  <c:v>43164.416666650519</c:v>
                </c:pt>
                <c:pt idx="6658">
                  <c:v>43164.458333317183</c:v>
                </c:pt>
                <c:pt idx="6659">
                  <c:v>43164.499999983847</c:v>
                </c:pt>
                <c:pt idx="6660">
                  <c:v>43164.541666650512</c:v>
                </c:pt>
                <c:pt idx="6661">
                  <c:v>43164.583333317176</c:v>
                </c:pt>
                <c:pt idx="6662">
                  <c:v>43164.62499998384</c:v>
                </c:pt>
                <c:pt idx="6663">
                  <c:v>43164.666666650504</c:v>
                </c:pt>
                <c:pt idx="6664">
                  <c:v>43164.708333317169</c:v>
                </c:pt>
                <c:pt idx="6665">
                  <c:v>43164.749999983833</c:v>
                </c:pt>
                <c:pt idx="6666">
                  <c:v>43164.791666650497</c:v>
                </c:pt>
                <c:pt idx="6667">
                  <c:v>43164.833333317161</c:v>
                </c:pt>
                <c:pt idx="6668">
                  <c:v>43164.874999983826</c:v>
                </c:pt>
                <c:pt idx="6669">
                  <c:v>43164.91666665049</c:v>
                </c:pt>
                <c:pt idx="6670">
                  <c:v>43164.958333317154</c:v>
                </c:pt>
                <c:pt idx="6671">
                  <c:v>43164.999999983818</c:v>
                </c:pt>
                <c:pt idx="6672">
                  <c:v>43165.041666650483</c:v>
                </c:pt>
                <c:pt idx="6673">
                  <c:v>43165.083333317147</c:v>
                </c:pt>
                <c:pt idx="6674">
                  <c:v>43165.124999983811</c:v>
                </c:pt>
                <c:pt idx="6675">
                  <c:v>43165.166666650475</c:v>
                </c:pt>
                <c:pt idx="6676">
                  <c:v>43165.208333317139</c:v>
                </c:pt>
                <c:pt idx="6677">
                  <c:v>43165.249999983804</c:v>
                </c:pt>
                <c:pt idx="6678">
                  <c:v>43165.291666650468</c:v>
                </c:pt>
                <c:pt idx="6679">
                  <c:v>43165.333333317132</c:v>
                </c:pt>
                <c:pt idx="6680">
                  <c:v>43165.374999983796</c:v>
                </c:pt>
                <c:pt idx="6681">
                  <c:v>43165.416666650461</c:v>
                </c:pt>
                <c:pt idx="6682">
                  <c:v>43165.458333317125</c:v>
                </c:pt>
                <c:pt idx="6683">
                  <c:v>43165.499999983789</c:v>
                </c:pt>
                <c:pt idx="6684">
                  <c:v>43165.541666650453</c:v>
                </c:pt>
                <c:pt idx="6685">
                  <c:v>43165.583333317118</c:v>
                </c:pt>
                <c:pt idx="6686">
                  <c:v>43165.624999983782</c:v>
                </c:pt>
                <c:pt idx="6687">
                  <c:v>43165.666666650446</c:v>
                </c:pt>
                <c:pt idx="6688">
                  <c:v>43165.70833331711</c:v>
                </c:pt>
                <c:pt idx="6689">
                  <c:v>43165.749999983775</c:v>
                </c:pt>
                <c:pt idx="6690">
                  <c:v>43165.791666650439</c:v>
                </c:pt>
                <c:pt idx="6691">
                  <c:v>43165.833333317103</c:v>
                </c:pt>
                <c:pt idx="6692">
                  <c:v>43165.874999983767</c:v>
                </c:pt>
                <c:pt idx="6693">
                  <c:v>43165.916666650432</c:v>
                </c:pt>
                <c:pt idx="6694">
                  <c:v>43165.958333317096</c:v>
                </c:pt>
                <c:pt idx="6695">
                  <c:v>43165.99999998376</c:v>
                </c:pt>
                <c:pt idx="6696">
                  <c:v>43166.041666650424</c:v>
                </c:pt>
                <c:pt idx="6697">
                  <c:v>43166.083333317089</c:v>
                </c:pt>
                <c:pt idx="6698">
                  <c:v>43166.124999983753</c:v>
                </c:pt>
                <c:pt idx="6699">
                  <c:v>43166.166666650417</c:v>
                </c:pt>
                <c:pt idx="6700">
                  <c:v>43166.208333317081</c:v>
                </c:pt>
                <c:pt idx="6701">
                  <c:v>43166.249999983746</c:v>
                </c:pt>
                <c:pt idx="6702">
                  <c:v>43166.29166665041</c:v>
                </c:pt>
                <c:pt idx="6703">
                  <c:v>43166.333333317074</c:v>
                </c:pt>
                <c:pt idx="6704">
                  <c:v>43166.374999983738</c:v>
                </c:pt>
                <c:pt idx="6705">
                  <c:v>43166.416666650402</c:v>
                </c:pt>
                <c:pt idx="6706">
                  <c:v>43166.458333317067</c:v>
                </c:pt>
                <c:pt idx="6707">
                  <c:v>43166.499999983731</c:v>
                </c:pt>
                <c:pt idx="6708">
                  <c:v>43166.541666650395</c:v>
                </c:pt>
                <c:pt idx="6709">
                  <c:v>43166.583333317059</c:v>
                </c:pt>
                <c:pt idx="6710">
                  <c:v>43166.624999983724</c:v>
                </c:pt>
                <c:pt idx="6711">
                  <c:v>43166.666666650388</c:v>
                </c:pt>
                <c:pt idx="6712">
                  <c:v>43166.708333317052</c:v>
                </c:pt>
                <c:pt idx="6713">
                  <c:v>43166.749999983716</c:v>
                </c:pt>
                <c:pt idx="6714">
                  <c:v>43166.791666650381</c:v>
                </c:pt>
                <c:pt idx="6715">
                  <c:v>43166.833333317045</c:v>
                </c:pt>
                <c:pt idx="6716">
                  <c:v>43166.874999983709</c:v>
                </c:pt>
                <c:pt idx="6717">
                  <c:v>43166.916666650373</c:v>
                </c:pt>
                <c:pt idx="6718">
                  <c:v>43166.958333317038</c:v>
                </c:pt>
                <c:pt idx="6719">
                  <c:v>43166.999999983702</c:v>
                </c:pt>
                <c:pt idx="6720">
                  <c:v>43167.041666650366</c:v>
                </c:pt>
                <c:pt idx="6721">
                  <c:v>43167.08333331703</c:v>
                </c:pt>
                <c:pt idx="6722">
                  <c:v>43167.124999983695</c:v>
                </c:pt>
                <c:pt idx="6723">
                  <c:v>43167.166666650359</c:v>
                </c:pt>
                <c:pt idx="6724">
                  <c:v>43167.208333317023</c:v>
                </c:pt>
                <c:pt idx="6725">
                  <c:v>43167.249999983687</c:v>
                </c:pt>
                <c:pt idx="6726">
                  <c:v>43167.291666650352</c:v>
                </c:pt>
                <c:pt idx="6727">
                  <c:v>43167.333333317016</c:v>
                </c:pt>
                <c:pt idx="6728">
                  <c:v>43167.37499998368</c:v>
                </c:pt>
                <c:pt idx="6729">
                  <c:v>43167.416666650344</c:v>
                </c:pt>
                <c:pt idx="6730">
                  <c:v>43167.458333317009</c:v>
                </c:pt>
                <c:pt idx="6731">
                  <c:v>43167.499999983673</c:v>
                </c:pt>
                <c:pt idx="6732">
                  <c:v>43167.541666650337</c:v>
                </c:pt>
                <c:pt idx="6733">
                  <c:v>43167.583333317001</c:v>
                </c:pt>
                <c:pt idx="6734">
                  <c:v>43167.624999983665</c:v>
                </c:pt>
                <c:pt idx="6735">
                  <c:v>43167.66666665033</c:v>
                </c:pt>
                <c:pt idx="6736">
                  <c:v>43167.708333316994</c:v>
                </c:pt>
                <c:pt idx="6737">
                  <c:v>43167.749999983658</c:v>
                </c:pt>
                <c:pt idx="6738">
                  <c:v>43167.791666650322</c:v>
                </c:pt>
                <c:pt idx="6739">
                  <c:v>43167.833333316987</c:v>
                </c:pt>
                <c:pt idx="6740">
                  <c:v>43167.874999983651</c:v>
                </c:pt>
                <c:pt idx="6741">
                  <c:v>43167.916666650315</c:v>
                </c:pt>
                <c:pt idx="6742">
                  <c:v>43167.958333316979</c:v>
                </c:pt>
                <c:pt idx="6743">
                  <c:v>43167.999999983644</c:v>
                </c:pt>
                <c:pt idx="6744">
                  <c:v>43168.041666650308</c:v>
                </c:pt>
                <c:pt idx="6745">
                  <c:v>43168.083333316972</c:v>
                </c:pt>
                <c:pt idx="6746">
                  <c:v>43168.124999983636</c:v>
                </c:pt>
                <c:pt idx="6747">
                  <c:v>43168.166666650301</c:v>
                </c:pt>
                <c:pt idx="6748">
                  <c:v>43168.208333316965</c:v>
                </c:pt>
                <c:pt idx="6749">
                  <c:v>43168.249999983629</c:v>
                </c:pt>
                <c:pt idx="6750">
                  <c:v>43168.291666650293</c:v>
                </c:pt>
                <c:pt idx="6751">
                  <c:v>43168.333333316958</c:v>
                </c:pt>
                <c:pt idx="6752">
                  <c:v>43168.374999983622</c:v>
                </c:pt>
                <c:pt idx="6753">
                  <c:v>43168.416666650286</c:v>
                </c:pt>
                <c:pt idx="6754">
                  <c:v>43168.45833331695</c:v>
                </c:pt>
                <c:pt idx="6755">
                  <c:v>43168.499999983615</c:v>
                </c:pt>
                <c:pt idx="6756">
                  <c:v>43168.541666650279</c:v>
                </c:pt>
                <c:pt idx="6757">
                  <c:v>43168.583333316943</c:v>
                </c:pt>
                <c:pt idx="6758">
                  <c:v>43168.624999983607</c:v>
                </c:pt>
                <c:pt idx="6759">
                  <c:v>43168.666666650272</c:v>
                </c:pt>
                <c:pt idx="6760">
                  <c:v>43168.708333316936</c:v>
                </c:pt>
                <c:pt idx="6761">
                  <c:v>43168.7499999836</c:v>
                </c:pt>
                <c:pt idx="6762">
                  <c:v>43168.791666650264</c:v>
                </c:pt>
                <c:pt idx="6763">
                  <c:v>43168.833333316928</c:v>
                </c:pt>
                <c:pt idx="6764">
                  <c:v>43168.874999983593</c:v>
                </c:pt>
                <c:pt idx="6765">
                  <c:v>43168.916666650257</c:v>
                </c:pt>
                <c:pt idx="6766">
                  <c:v>43168.958333316921</c:v>
                </c:pt>
                <c:pt idx="6767">
                  <c:v>43168.999999983585</c:v>
                </c:pt>
                <c:pt idx="6768">
                  <c:v>43169.04166665025</c:v>
                </c:pt>
                <c:pt idx="6769">
                  <c:v>43169.083333316914</c:v>
                </c:pt>
                <c:pt idx="6770">
                  <c:v>43169.124999983578</c:v>
                </c:pt>
                <c:pt idx="6771">
                  <c:v>43169.166666650242</c:v>
                </c:pt>
                <c:pt idx="6772">
                  <c:v>43169.208333316907</c:v>
                </c:pt>
                <c:pt idx="6773">
                  <c:v>43169.249999983571</c:v>
                </c:pt>
                <c:pt idx="6774">
                  <c:v>43169.291666650235</c:v>
                </c:pt>
                <c:pt idx="6775">
                  <c:v>43169.333333316899</c:v>
                </c:pt>
                <c:pt idx="6776">
                  <c:v>43169.374999983564</c:v>
                </c:pt>
                <c:pt idx="6777">
                  <c:v>43169.416666650228</c:v>
                </c:pt>
                <c:pt idx="6778">
                  <c:v>43169.458333316892</c:v>
                </c:pt>
                <c:pt idx="6779">
                  <c:v>43169.499999983556</c:v>
                </c:pt>
                <c:pt idx="6780">
                  <c:v>43169.541666650221</c:v>
                </c:pt>
                <c:pt idx="6781">
                  <c:v>43169.583333316885</c:v>
                </c:pt>
                <c:pt idx="6782">
                  <c:v>43169.624999983549</c:v>
                </c:pt>
                <c:pt idx="6783">
                  <c:v>43169.666666650213</c:v>
                </c:pt>
                <c:pt idx="6784">
                  <c:v>43169.708333316878</c:v>
                </c:pt>
                <c:pt idx="6785">
                  <c:v>43169.749999983542</c:v>
                </c:pt>
                <c:pt idx="6786">
                  <c:v>43169.791666650206</c:v>
                </c:pt>
                <c:pt idx="6787">
                  <c:v>43169.83333331687</c:v>
                </c:pt>
                <c:pt idx="6788">
                  <c:v>43169.874999983535</c:v>
                </c:pt>
                <c:pt idx="6789">
                  <c:v>43169.916666650199</c:v>
                </c:pt>
                <c:pt idx="6790">
                  <c:v>43169.958333316863</c:v>
                </c:pt>
                <c:pt idx="6791">
                  <c:v>43169.999999983527</c:v>
                </c:pt>
                <c:pt idx="6792">
                  <c:v>43170.041666650191</c:v>
                </c:pt>
                <c:pt idx="6793">
                  <c:v>43170.083333316856</c:v>
                </c:pt>
                <c:pt idx="6794">
                  <c:v>43170.12499998352</c:v>
                </c:pt>
                <c:pt idx="6795">
                  <c:v>43170.166666650184</c:v>
                </c:pt>
                <c:pt idx="6796">
                  <c:v>43170.208333316848</c:v>
                </c:pt>
                <c:pt idx="6797">
                  <c:v>43170.249999983513</c:v>
                </c:pt>
                <c:pt idx="6798">
                  <c:v>43170.291666650177</c:v>
                </c:pt>
                <c:pt idx="6799">
                  <c:v>43170.333333316841</c:v>
                </c:pt>
                <c:pt idx="6800">
                  <c:v>43170.374999983505</c:v>
                </c:pt>
                <c:pt idx="6801">
                  <c:v>43170.41666665017</c:v>
                </c:pt>
                <c:pt idx="6802">
                  <c:v>43170.458333316834</c:v>
                </c:pt>
                <c:pt idx="6803">
                  <c:v>43170.499999983498</c:v>
                </c:pt>
                <c:pt idx="6804">
                  <c:v>43170.541666650162</c:v>
                </c:pt>
                <c:pt idx="6805">
                  <c:v>43170.583333316827</c:v>
                </c:pt>
                <c:pt idx="6806">
                  <c:v>43170.624999983491</c:v>
                </c:pt>
                <c:pt idx="6807">
                  <c:v>43170.666666650155</c:v>
                </c:pt>
                <c:pt idx="6808">
                  <c:v>43170.708333316819</c:v>
                </c:pt>
                <c:pt idx="6809">
                  <c:v>43170.749999983484</c:v>
                </c:pt>
                <c:pt idx="6810">
                  <c:v>43170.791666650148</c:v>
                </c:pt>
                <c:pt idx="6811">
                  <c:v>43170.833333316812</c:v>
                </c:pt>
                <c:pt idx="6812">
                  <c:v>43170.874999983476</c:v>
                </c:pt>
                <c:pt idx="6813">
                  <c:v>43170.916666650141</c:v>
                </c:pt>
                <c:pt idx="6814">
                  <c:v>43170.958333316805</c:v>
                </c:pt>
                <c:pt idx="6815">
                  <c:v>43170.999999983469</c:v>
                </c:pt>
                <c:pt idx="6816">
                  <c:v>43171.041666650133</c:v>
                </c:pt>
                <c:pt idx="6817">
                  <c:v>43171.083333316798</c:v>
                </c:pt>
                <c:pt idx="6818">
                  <c:v>43171.124999983462</c:v>
                </c:pt>
                <c:pt idx="6819">
                  <c:v>43171.166666650126</c:v>
                </c:pt>
                <c:pt idx="6820">
                  <c:v>43171.20833331679</c:v>
                </c:pt>
                <c:pt idx="6821">
                  <c:v>43171.249999983454</c:v>
                </c:pt>
                <c:pt idx="6822">
                  <c:v>43171.291666650119</c:v>
                </c:pt>
                <c:pt idx="6823">
                  <c:v>43171.333333316783</c:v>
                </c:pt>
                <c:pt idx="6824">
                  <c:v>43171.374999983447</c:v>
                </c:pt>
                <c:pt idx="6825">
                  <c:v>43171.416666650111</c:v>
                </c:pt>
                <c:pt idx="6826">
                  <c:v>43171.458333316776</c:v>
                </c:pt>
                <c:pt idx="6827">
                  <c:v>43171.49999998344</c:v>
                </c:pt>
                <c:pt idx="6828">
                  <c:v>43171.541666650104</c:v>
                </c:pt>
                <c:pt idx="6829">
                  <c:v>43171.583333316768</c:v>
                </c:pt>
                <c:pt idx="6830">
                  <c:v>43171.624999983433</c:v>
                </c:pt>
                <c:pt idx="6831">
                  <c:v>43171.666666650097</c:v>
                </c:pt>
                <c:pt idx="6832">
                  <c:v>43171.708333316761</c:v>
                </c:pt>
                <c:pt idx="6833">
                  <c:v>43171.749999983425</c:v>
                </c:pt>
                <c:pt idx="6834">
                  <c:v>43171.79166665009</c:v>
                </c:pt>
                <c:pt idx="6835">
                  <c:v>43171.833333316754</c:v>
                </c:pt>
                <c:pt idx="6836">
                  <c:v>43171.874999983418</c:v>
                </c:pt>
                <c:pt idx="6837">
                  <c:v>43171.916666650082</c:v>
                </c:pt>
                <c:pt idx="6838">
                  <c:v>43171.958333316747</c:v>
                </c:pt>
                <c:pt idx="6839">
                  <c:v>43171.999999983411</c:v>
                </c:pt>
                <c:pt idx="6840">
                  <c:v>43172.041666650075</c:v>
                </c:pt>
                <c:pt idx="6841">
                  <c:v>43172.083333316739</c:v>
                </c:pt>
                <c:pt idx="6842">
                  <c:v>43172.124999983404</c:v>
                </c:pt>
                <c:pt idx="6843">
                  <c:v>43172.166666650068</c:v>
                </c:pt>
                <c:pt idx="6844">
                  <c:v>43172.208333316732</c:v>
                </c:pt>
                <c:pt idx="6845">
                  <c:v>43172.249999983396</c:v>
                </c:pt>
                <c:pt idx="6846">
                  <c:v>43172.291666650061</c:v>
                </c:pt>
                <c:pt idx="6847">
                  <c:v>43172.333333316725</c:v>
                </c:pt>
                <c:pt idx="6848">
                  <c:v>43172.374999983389</c:v>
                </c:pt>
                <c:pt idx="6849">
                  <c:v>43172.416666650053</c:v>
                </c:pt>
                <c:pt idx="6850">
                  <c:v>43172.458333316717</c:v>
                </c:pt>
                <c:pt idx="6851">
                  <c:v>43172.499999983382</c:v>
                </c:pt>
                <c:pt idx="6852">
                  <c:v>43172.541666650046</c:v>
                </c:pt>
                <c:pt idx="6853">
                  <c:v>43172.58333331671</c:v>
                </c:pt>
                <c:pt idx="6854">
                  <c:v>43172.624999983374</c:v>
                </c:pt>
                <c:pt idx="6855">
                  <c:v>43172.666666650039</c:v>
                </c:pt>
                <c:pt idx="6856">
                  <c:v>43172.708333316703</c:v>
                </c:pt>
                <c:pt idx="6857">
                  <c:v>43172.749999983367</c:v>
                </c:pt>
                <c:pt idx="6858">
                  <c:v>43172.791666650031</c:v>
                </c:pt>
                <c:pt idx="6859">
                  <c:v>43172.833333316696</c:v>
                </c:pt>
                <c:pt idx="6860">
                  <c:v>43172.87499998336</c:v>
                </c:pt>
                <c:pt idx="6861">
                  <c:v>43172.916666650024</c:v>
                </c:pt>
                <c:pt idx="6862">
                  <c:v>43172.958333316688</c:v>
                </c:pt>
                <c:pt idx="6863">
                  <c:v>43172.999999983353</c:v>
                </c:pt>
                <c:pt idx="6864">
                  <c:v>43173.041666650017</c:v>
                </c:pt>
                <c:pt idx="6865">
                  <c:v>43173.083333316681</c:v>
                </c:pt>
                <c:pt idx="6866">
                  <c:v>43173.124999983345</c:v>
                </c:pt>
                <c:pt idx="6867">
                  <c:v>43173.16666665001</c:v>
                </c:pt>
                <c:pt idx="6868">
                  <c:v>43173.208333316674</c:v>
                </c:pt>
                <c:pt idx="6869">
                  <c:v>43173.249999983338</c:v>
                </c:pt>
                <c:pt idx="6870">
                  <c:v>43173.291666650002</c:v>
                </c:pt>
                <c:pt idx="6871">
                  <c:v>43173.333333316667</c:v>
                </c:pt>
                <c:pt idx="6872">
                  <c:v>43173.374999983331</c:v>
                </c:pt>
                <c:pt idx="6873">
                  <c:v>43173.416666649995</c:v>
                </c:pt>
                <c:pt idx="6874">
                  <c:v>43173.458333316659</c:v>
                </c:pt>
                <c:pt idx="6875">
                  <c:v>43173.499999983324</c:v>
                </c:pt>
                <c:pt idx="6876">
                  <c:v>43173.541666649988</c:v>
                </c:pt>
                <c:pt idx="6877">
                  <c:v>43173.583333316652</c:v>
                </c:pt>
                <c:pt idx="6878">
                  <c:v>43173.624999983316</c:v>
                </c:pt>
                <c:pt idx="6879">
                  <c:v>43173.66666664998</c:v>
                </c:pt>
                <c:pt idx="6880">
                  <c:v>43173.708333316645</c:v>
                </c:pt>
                <c:pt idx="6881">
                  <c:v>43173.749999983309</c:v>
                </c:pt>
                <c:pt idx="6882">
                  <c:v>43173.791666649973</c:v>
                </c:pt>
                <c:pt idx="6883">
                  <c:v>43173.833333316637</c:v>
                </c:pt>
                <c:pt idx="6884">
                  <c:v>43173.874999983302</c:v>
                </c:pt>
                <c:pt idx="6885">
                  <c:v>43173.916666649966</c:v>
                </c:pt>
                <c:pt idx="6886">
                  <c:v>43173.95833331663</c:v>
                </c:pt>
                <c:pt idx="6887">
                  <c:v>43173.999999983294</c:v>
                </c:pt>
                <c:pt idx="6888">
                  <c:v>43174.041666649959</c:v>
                </c:pt>
                <c:pt idx="6889">
                  <c:v>43174.083333316623</c:v>
                </c:pt>
                <c:pt idx="6890">
                  <c:v>43174.124999983287</c:v>
                </c:pt>
                <c:pt idx="6891">
                  <c:v>43174.166666649951</c:v>
                </c:pt>
                <c:pt idx="6892">
                  <c:v>43174.208333316616</c:v>
                </c:pt>
                <c:pt idx="6893">
                  <c:v>43174.24999998328</c:v>
                </c:pt>
                <c:pt idx="6894">
                  <c:v>43174.291666649944</c:v>
                </c:pt>
                <c:pt idx="6895">
                  <c:v>43174.333333316608</c:v>
                </c:pt>
                <c:pt idx="6896">
                  <c:v>43174.374999983273</c:v>
                </c:pt>
                <c:pt idx="6897">
                  <c:v>43174.416666649937</c:v>
                </c:pt>
                <c:pt idx="6898">
                  <c:v>43174.458333316601</c:v>
                </c:pt>
                <c:pt idx="6899">
                  <c:v>43174.499999983265</c:v>
                </c:pt>
                <c:pt idx="6900">
                  <c:v>43174.54166664993</c:v>
                </c:pt>
                <c:pt idx="6901">
                  <c:v>43174.583333316594</c:v>
                </c:pt>
                <c:pt idx="6902">
                  <c:v>43174.624999983258</c:v>
                </c:pt>
                <c:pt idx="6903">
                  <c:v>43174.666666649922</c:v>
                </c:pt>
                <c:pt idx="6904">
                  <c:v>43174.708333316587</c:v>
                </c:pt>
                <c:pt idx="6905">
                  <c:v>43174.749999983251</c:v>
                </c:pt>
                <c:pt idx="6906">
                  <c:v>43174.791666649915</c:v>
                </c:pt>
                <c:pt idx="6907">
                  <c:v>43174.833333316579</c:v>
                </c:pt>
                <c:pt idx="6908">
                  <c:v>43174.874999983243</c:v>
                </c:pt>
                <c:pt idx="6909">
                  <c:v>43174.916666649908</c:v>
                </c:pt>
                <c:pt idx="6910">
                  <c:v>43174.958333316572</c:v>
                </c:pt>
                <c:pt idx="6911">
                  <c:v>43174.999999983236</c:v>
                </c:pt>
                <c:pt idx="6912">
                  <c:v>43175.0416666499</c:v>
                </c:pt>
                <c:pt idx="6913">
                  <c:v>43175.083333316565</c:v>
                </c:pt>
                <c:pt idx="6914">
                  <c:v>43175.124999983229</c:v>
                </c:pt>
                <c:pt idx="6915">
                  <c:v>43175.166666649893</c:v>
                </c:pt>
                <c:pt idx="6916">
                  <c:v>43175.208333316557</c:v>
                </c:pt>
                <c:pt idx="6917">
                  <c:v>43175.249999983222</c:v>
                </c:pt>
                <c:pt idx="6918">
                  <c:v>43175.291666649886</c:v>
                </c:pt>
                <c:pt idx="6919">
                  <c:v>43175.33333331655</c:v>
                </c:pt>
                <c:pt idx="6920">
                  <c:v>43175.374999983214</c:v>
                </c:pt>
                <c:pt idx="6921">
                  <c:v>43175.416666649879</c:v>
                </c:pt>
                <c:pt idx="6922">
                  <c:v>43175.458333316543</c:v>
                </c:pt>
                <c:pt idx="6923">
                  <c:v>43175.499999983207</c:v>
                </c:pt>
                <c:pt idx="6924">
                  <c:v>43175.541666649871</c:v>
                </c:pt>
                <c:pt idx="6925">
                  <c:v>43175.583333316536</c:v>
                </c:pt>
                <c:pt idx="6926">
                  <c:v>43175.6249999832</c:v>
                </c:pt>
                <c:pt idx="6927">
                  <c:v>43175.666666649864</c:v>
                </c:pt>
                <c:pt idx="6928">
                  <c:v>43175.708333316528</c:v>
                </c:pt>
                <c:pt idx="6929">
                  <c:v>43175.749999983193</c:v>
                </c:pt>
                <c:pt idx="6930">
                  <c:v>43175.791666649857</c:v>
                </c:pt>
                <c:pt idx="6931">
                  <c:v>43175.833333316521</c:v>
                </c:pt>
                <c:pt idx="6932">
                  <c:v>43175.874999983185</c:v>
                </c:pt>
                <c:pt idx="6933">
                  <c:v>43175.91666664985</c:v>
                </c:pt>
                <c:pt idx="6934">
                  <c:v>43175.958333316514</c:v>
                </c:pt>
                <c:pt idx="6935">
                  <c:v>43175.999999983178</c:v>
                </c:pt>
                <c:pt idx="6936">
                  <c:v>43176.041666649842</c:v>
                </c:pt>
                <c:pt idx="6937">
                  <c:v>43176.083333316506</c:v>
                </c:pt>
                <c:pt idx="6938">
                  <c:v>43176.124999983171</c:v>
                </c:pt>
                <c:pt idx="6939">
                  <c:v>43176.166666649835</c:v>
                </c:pt>
                <c:pt idx="6940">
                  <c:v>43176.208333316499</c:v>
                </c:pt>
                <c:pt idx="6941">
                  <c:v>43176.249999983163</c:v>
                </c:pt>
                <c:pt idx="6942">
                  <c:v>43176.291666649828</c:v>
                </c:pt>
                <c:pt idx="6943">
                  <c:v>43176.333333316492</c:v>
                </c:pt>
                <c:pt idx="6944">
                  <c:v>43176.374999983156</c:v>
                </c:pt>
                <c:pt idx="6945">
                  <c:v>43176.41666664982</c:v>
                </c:pt>
                <c:pt idx="6946">
                  <c:v>43176.458333316485</c:v>
                </c:pt>
                <c:pt idx="6947">
                  <c:v>43176.499999983149</c:v>
                </c:pt>
                <c:pt idx="6948">
                  <c:v>43176.541666649813</c:v>
                </c:pt>
                <c:pt idx="6949">
                  <c:v>43176.583333316477</c:v>
                </c:pt>
                <c:pt idx="6950">
                  <c:v>43176.624999983142</c:v>
                </c:pt>
                <c:pt idx="6951">
                  <c:v>43176.666666649806</c:v>
                </c:pt>
                <c:pt idx="6952">
                  <c:v>43176.70833331647</c:v>
                </c:pt>
                <c:pt idx="6953">
                  <c:v>43176.749999983134</c:v>
                </c:pt>
                <c:pt idx="6954">
                  <c:v>43176.791666649799</c:v>
                </c:pt>
                <c:pt idx="6955">
                  <c:v>43176.833333316463</c:v>
                </c:pt>
                <c:pt idx="6956">
                  <c:v>43176.874999983127</c:v>
                </c:pt>
                <c:pt idx="6957">
                  <c:v>43176.916666649791</c:v>
                </c:pt>
                <c:pt idx="6958">
                  <c:v>43176.958333316456</c:v>
                </c:pt>
                <c:pt idx="6959">
                  <c:v>43176.99999998312</c:v>
                </c:pt>
                <c:pt idx="6960">
                  <c:v>43177.041666649784</c:v>
                </c:pt>
                <c:pt idx="6961">
                  <c:v>43177.083333316448</c:v>
                </c:pt>
                <c:pt idx="6962">
                  <c:v>43177.124999983113</c:v>
                </c:pt>
                <c:pt idx="6963">
                  <c:v>43177.166666649777</c:v>
                </c:pt>
                <c:pt idx="6964">
                  <c:v>43177.208333316441</c:v>
                </c:pt>
                <c:pt idx="6965">
                  <c:v>43177.249999983105</c:v>
                </c:pt>
                <c:pt idx="6966">
                  <c:v>43177.291666649769</c:v>
                </c:pt>
                <c:pt idx="6967">
                  <c:v>43177.333333316434</c:v>
                </c:pt>
                <c:pt idx="6968">
                  <c:v>43177.374999983098</c:v>
                </c:pt>
                <c:pt idx="6969">
                  <c:v>43177.416666649762</c:v>
                </c:pt>
                <c:pt idx="6970">
                  <c:v>43177.458333316426</c:v>
                </c:pt>
                <c:pt idx="6971">
                  <c:v>43177.499999983091</c:v>
                </c:pt>
                <c:pt idx="6972">
                  <c:v>43177.541666649755</c:v>
                </c:pt>
                <c:pt idx="6973">
                  <c:v>43177.583333316419</c:v>
                </c:pt>
                <c:pt idx="6974">
                  <c:v>43177.624999983083</c:v>
                </c:pt>
                <c:pt idx="6975">
                  <c:v>43177.666666649748</c:v>
                </c:pt>
                <c:pt idx="6976">
                  <c:v>43177.708333316412</c:v>
                </c:pt>
                <c:pt idx="6977">
                  <c:v>43177.749999983076</c:v>
                </c:pt>
                <c:pt idx="6978">
                  <c:v>43177.79166664974</c:v>
                </c:pt>
                <c:pt idx="6979">
                  <c:v>43177.833333316405</c:v>
                </c:pt>
                <c:pt idx="6980">
                  <c:v>43177.874999983069</c:v>
                </c:pt>
                <c:pt idx="6981">
                  <c:v>43177.916666649733</c:v>
                </c:pt>
                <c:pt idx="6982">
                  <c:v>43177.958333316397</c:v>
                </c:pt>
                <c:pt idx="6983">
                  <c:v>43177.999999983062</c:v>
                </c:pt>
                <c:pt idx="6984">
                  <c:v>43178.041666649726</c:v>
                </c:pt>
                <c:pt idx="6985">
                  <c:v>43178.08333331639</c:v>
                </c:pt>
                <c:pt idx="6986">
                  <c:v>43178.124999983054</c:v>
                </c:pt>
                <c:pt idx="6987">
                  <c:v>43178.166666649719</c:v>
                </c:pt>
                <c:pt idx="6988">
                  <c:v>43178.208333316383</c:v>
                </c:pt>
                <c:pt idx="6989">
                  <c:v>43178.249999983047</c:v>
                </c:pt>
                <c:pt idx="6990">
                  <c:v>43178.291666649711</c:v>
                </c:pt>
                <c:pt idx="6991">
                  <c:v>43178.333333316376</c:v>
                </c:pt>
                <c:pt idx="6992">
                  <c:v>43178.37499998304</c:v>
                </c:pt>
                <c:pt idx="6993">
                  <c:v>43178.416666649704</c:v>
                </c:pt>
                <c:pt idx="6994">
                  <c:v>43178.458333316368</c:v>
                </c:pt>
                <c:pt idx="6995">
                  <c:v>43178.499999983032</c:v>
                </c:pt>
                <c:pt idx="6996">
                  <c:v>43178.541666649697</c:v>
                </c:pt>
                <c:pt idx="6997">
                  <c:v>43178.583333316361</c:v>
                </c:pt>
                <c:pt idx="6998">
                  <c:v>43178.624999983025</c:v>
                </c:pt>
                <c:pt idx="6999">
                  <c:v>43178.666666649689</c:v>
                </c:pt>
                <c:pt idx="7000">
                  <c:v>43178.708333316354</c:v>
                </c:pt>
                <c:pt idx="7001">
                  <c:v>43178.749999983018</c:v>
                </c:pt>
                <c:pt idx="7002">
                  <c:v>43178.791666649682</c:v>
                </c:pt>
                <c:pt idx="7003">
                  <c:v>43178.833333316346</c:v>
                </c:pt>
                <c:pt idx="7004">
                  <c:v>43178.874999983011</c:v>
                </c:pt>
                <c:pt idx="7005">
                  <c:v>43178.916666649675</c:v>
                </c:pt>
                <c:pt idx="7006">
                  <c:v>43178.958333316339</c:v>
                </c:pt>
                <c:pt idx="7007">
                  <c:v>43178.999999983003</c:v>
                </c:pt>
                <c:pt idx="7008">
                  <c:v>43179.041666649668</c:v>
                </c:pt>
                <c:pt idx="7009">
                  <c:v>43179.083333316332</c:v>
                </c:pt>
                <c:pt idx="7010">
                  <c:v>43179.124999982996</c:v>
                </c:pt>
                <c:pt idx="7011">
                  <c:v>43179.16666664966</c:v>
                </c:pt>
                <c:pt idx="7012">
                  <c:v>43179.208333316325</c:v>
                </c:pt>
                <c:pt idx="7013">
                  <c:v>43179.249999982989</c:v>
                </c:pt>
                <c:pt idx="7014">
                  <c:v>43179.291666649653</c:v>
                </c:pt>
                <c:pt idx="7015">
                  <c:v>43179.333333316317</c:v>
                </c:pt>
                <c:pt idx="7016">
                  <c:v>43179.374999982982</c:v>
                </c:pt>
                <c:pt idx="7017">
                  <c:v>43179.416666649646</c:v>
                </c:pt>
                <c:pt idx="7018">
                  <c:v>43179.45833331631</c:v>
                </c:pt>
                <c:pt idx="7019">
                  <c:v>43179.499999982974</c:v>
                </c:pt>
                <c:pt idx="7020">
                  <c:v>43179.541666649639</c:v>
                </c:pt>
                <c:pt idx="7021">
                  <c:v>43179.583333316303</c:v>
                </c:pt>
                <c:pt idx="7022">
                  <c:v>43179.624999982967</c:v>
                </c:pt>
                <c:pt idx="7023">
                  <c:v>43179.666666649631</c:v>
                </c:pt>
                <c:pt idx="7024">
                  <c:v>43179.708333316295</c:v>
                </c:pt>
                <c:pt idx="7025">
                  <c:v>43179.74999998296</c:v>
                </c:pt>
                <c:pt idx="7026">
                  <c:v>43179.791666649624</c:v>
                </c:pt>
                <c:pt idx="7027">
                  <c:v>43179.833333316288</c:v>
                </c:pt>
                <c:pt idx="7028">
                  <c:v>43179.874999982952</c:v>
                </c:pt>
                <c:pt idx="7029">
                  <c:v>43179.916666649617</c:v>
                </c:pt>
                <c:pt idx="7030">
                  <c:v>43179.958333316281</c:v>
                </c:pt>
                <c:pt idx="7031">
                  <c:v>43179.999999982945</c:v>
                </c:pt>
                <c:pt idx="7032">
                  <c:v>43180.041666649609</c:v>
                </c:pt>
                <c:pt idx="7033">
                  <c:v>43180.083333316274</c:v>
                </c:pt>
                <c:pt idx="7034">
                  <c:v>43180.124999982938</c:v>
                </c:pt>
                <c:pt idx="7035">
                  <c:v>43180.166666649602</c:v>
                </c:pt>
                <c:pt idx="7036">
                  <c:v>43180.208333316266</c:v>
                </c:pt>
                <c:pt idx="7037">
                  <c:v>43180.249999982931</c:v>
                </c:pt>
                <c:pt idx="7038">
                  <c:v>43180.291666649595</c:v>
                </c:pt>
                <c:pt idx="7039">
                  <c:v>43180.333333316259</c:v>
                </c:pt>
                <c:pt idx="7040">
                  <c:v>43180.374999982923</c:v>
                </c:pt>
                <c:pt idx="7041">
                  <c:v>43180.416666649588</c:v>
                </c:pt>
                <c:pt idx="7042">
                  <c:v>43180.458333316252</c:v>
                </c:pt>
                <c:pt idx="7043">
                  <c:v>43180.499999982916</c:v>
                </c:pt>
                <c:pt idx="7044">
                  <c:v>43180.54166664958</c:v>
                </c:pt>
                <c:pt idx="7045">
                  <c:v>43180.583333316245</c:v>
                </c:pt>
                <c:pt idx="7046">
                  <c:v>43180.624999982909</c:v>
                </c:pt>
                <c:pt idx="7047">
                  <c:v>43180.666666649573</c:v>
                </c:pt>
                <c:pt idx="7048">
                  <c:v>43180.708333316237</c:v>
                </c:pt>
                <c:pt idx="7049">
                  <c:v>43180.749999982901</c:v>
                </c:pt>
                <c:pt idx="7050">
                  <c:v>43180.791666649566</c:v>
                </c:pt>
                <c:pt idx="7051">
                  <c:v>43180.83333331623</c:v>
                </c:pt>
                <c:pt idx="7052">
                  <c:v>43180.874999982894</c:v>
                </c:pt>
                <c:pt idx="7053">
                  <c:v>43180.916666649558</c:v>
                </c:pt>
                <c:pt idx="7054">
                  <c:v>43180.958333316223</c:v>
                </c:pt>
                <c:pt idx="7055">
                  <c:v>43180.999999982887</c:v>
                </c:pt>
                <c:pt idx="7056">
                  <c:v>43181.041666649551</c:v>
                </c:pt>
                <c:pt idx="7057">
                  <c:v>43181.083333316215</c:v>
                </c:pt>
                <c:pt idx="7058">
                  <c:v>43181.12499998288</c:v>
                </c:pt>
                <c:pt idx="7059">
                  <c:v>43181.166666649544</c:v>
                </c:pt>
                <c:pt idx="7060">
                  <c:v>43181.208333316208</c:v>
                </c:pt>
                <c:pt idx="7061">
                  <c:v>43181.249999982872</c:v>
                </c:pt>
                <c:pt idx="7062">
                  <c:v>43181.291666649537</c:v>
                </c:pt>
                <c:pt idx="7063">
                  <c:v>43181.333333316201</c:v>
                </c:pt>
                <c:pt idx="7064">
                  <c:v>43181.374999982865</c:v>
                </c:pt>
                <c:pt idx="7065">
                  <c:v>43181.416666649529</c:v>
                </c:pt>
                <c:pt idx="7066">
                  <c:v>43181.458333316194</c:v>
                </c:pt>
                <c:pt idx="7067">
                  <c:v>43181.499999982858</c:v>
                </c:pt>
                <c:pt idx="7068">
                  <c:v>43181.541666649522</c:v>
                </c:pt>
                <c:pt idx="7069">
                  <c:v>43181.583333316186</c:v>
                </c:pt>
                <c:pt idx="7070">
                  <c:v>43181.624999982851</c:v>
                </c:pt>
                <c:pt idx="7071">
                  <c:v>43181.666666649515</c:v>
                </c:pt>
                <c:pt idx="7072">
                  <c:v>43181.708333316179</c:v>
                </c:pt>
                <c:pt idx="7073">
                  <c:v>43181.749999982843</c:v>
                </c:pt>
                <c:pt idx="7074">
                  <c:v>43181.791666649508</c:v>
                </c:pt>
                <c:pt idx="7075">
                  <c:v>43181.833333316172</c:v>
                </c:pt>
                <c:pt idx="7076">
                  <c:v>43181.874999982836</c:v>
                </c:pt>
                <c:pt idx="7077">
                  <c:v>43181.9166666495</c:v>
                </c:pt>
                <c:pt idx="7078">
                  <c:v>43181.958333316164</c:v>
                </c:pt>
                <c:pt idx="7079">
                  <c:v>43181.999999982829</c:v>
                </c:pt>
                <c:pt idx="7080">
                  <c:v>43182.041666649493</c:v>
                </c:pt>
                <c:pt idx="7081">
                  <c:v>43182.083333316157</c:v>
                </c:pt>
                <c:pt idx="7082">
                  <c:v>43182.124999982821</c:v>
                </c:pt>
                <c:pt idx="7083">
                  <c:v>43182.166666649486</c:v>
                </c:pt>
                <c:pt idx="7084">
                  <c:v>43182.20833331615</c:v>
                </c:pt>
                <c:pt idx="7085">
                  <c:v>43182.249999982814</c:v>
                </c:pt>
                <c:pt idx="7086">
                  <c:v>43182.291666649478</c:v>
                </c:pt>
                <c:pt idx="7087">
                  <c:v>43182.333333316143</c:v>
                </c:pt>
                <c:pt idx="7088">
                  <c:v>43182.374999982807</c:v>
                </c:pt>
                <c:pt idx="7089">
                  <c:v>43182.416666649471</c:v>
                </c:pt>
                <c:pt idx="7090">
                  <c:v>43182.458333316135</c:v>
                </c:pt>
                <c:pt idx="7091">
                  <c:v>43182.4999999828</c:v>
                </c:pt>
                <c:pt idx="7092">
                  <c:v>43182.541666649464</c:v>
                </c:pt>
                <c:pt idx="7093">
                  <c:v>43182.583333316128</c:v>
                </c:pt>
                <c:pt idx="7094">
                  <c:v>43182.624999982792</c:v>
                </c:pt>
                <c:pt idx="7095">
                  <c:v>43182.666666649457</c:v>
                </c:pt>
                <c:pt idx="7096">
                  <c:v>43182.708333316121</c:v>
                </c:pt>
                <c:pt idx="7097">
                  <c:v>43182.749999982785</c:v>
                </c:pt>
                <c:pt idx="7098">
                  <c:v>43182.791666649449</c:v>
                </c:pt>
                <c:pt idx="7099">
                  <c:v>43182.833333316114</c:v>
                </c:pt>
                <c:pt idx="7100">
                  <c:v>43182.874999982778</c:v>
                </c:pt>
                <c:pt idx="7101">
                  <c:v>43182.916666649442</c:v>
                </c:pt>
                <c:pt idx="7102">
                  <c:v>43182.958333316106</c:v>
                </c:pt>
                <c:pt idx="7103">
                  <c:v>43182.999999982771</c:v>
                </c:pt>
                <c:pt idx="7104">
                  <c:v>43183.041666649435</c:v>
                </c:pt>
                <c:pt idx="7105">
                  <c:v>43183.083333316099</c:v>
                </c:pt>
                <c:pt idx="7106">
                  <c:v>43183.124999982763</c:v>
                </c:pt>
                <c:pt idx="7107">
                  <c:v>43183.166666649427</c:v>
                </c:pt>
                <c:pt idx="7108">
                  <c:v>43183.208333316092</c:v>
                </c:pt>
                <c:pt idx="7109">
                  <c:v>43183.249999982756</c:v>
                </c:pt>
                <c:pt idx="7110">
                  <c:v>43183.29166664942</c:v>
                </c:pt>
                <c:pt idx="7111">
                  <c:v>43183.333333316084</c:v>
                </c:pt>
                <c:pt idx="7112">
                  <c:v>43183.374999982749</c:v>
                </c:pt>
                <c:pt idx="7113">
                  <c:v>43183.416666649413</c:v>
                </c:pt>
                <c:pt idx="7114">
                  <c:v>43183.458333316077</c:v>
                </c:pt>
                <c:pt idx="7115">
                  <c:v>43183.499999982741</c:v>
                </c:pt>
                <c:pt idx="7116">
                  <c:v>43183.541666649406</c:v>
                </c:pt>
                <c:pt idx="7117">
                  <c:v>43183.58333331607</c:v>
                </c:pt>
                <c:pt idx="7118">
                  <c:v>43183.624999982734</c:v>
                </c:pt>
                <c:pt idx="7119">
                  <c:v>43183.666666649398</c:v>
                </c:pt>
                <c:pt idx="7120">
                  <c:v>43183.708333316063</c:v>
                </c:pt>
                <c:pt idx="7121">
                  <c:v>43183.749999982727</c:v>
                </c:pt>
                <c:pt idx="7122">
                  <c:v>43183.791666649391</c:v>
                </c:pt>
                <c:pt idx="7123">
                  <c:v>43183.833333316055</c:v>
                </c:pt>
                <c:pt idx="7124">
                  <c:v>43183.87499998272</c:v>
                </c:pt>
                <c:pt idx="7125">
                  <c:v>43183.916666649384</c:v>
                </c:pt>
                <c:pt idx="7126">
                  <c:v>43183.958333316048</c:v>
                </c:pt>
                <c:pt idx="7127">
                  <c:v>43183.999999982712</c:v>
                </c:pt>
                <c:pt idx="7128">
                  <c:v>43184.041666649377</c:v>
                </c:pt>
                <c:pt idx="7129">
                  <c:v>43184.083333316041</c:v>
                </c:pt>
                <c:pt idx="7130">
                  <c:v>43184.124999982705</c:v>
                </c:pt>
                <c:pt idx="7131">
                  <c:v>43184.166666649369</c:v>
                </c:pt>
                <c:pt idx="7132">
                  <c:v>43184.208333316034</c:v>
                </c:pt>
                <c:pt idx="7133">
                  <c:v>43184.249999982698</c:v>
                </c:pt>
                <c:pt idx="7134">
                  <c:v>43184.291666649362</c:v>
                </c:pt>
                <c:pt idx="7135">
                  <c:v>43184.333333316026</c:v>
                </c:pt>
                <c:pt idx="7136">
                  <c:v>43184.37499998269</c:v>
                </c:pt>
                <c:pt idx="7137">
                  <c:v>43184.416666649355</c:v>
                </c:pt>
                <c:pt idx="7138">
                  <c:v>43184.458333316019</c:v>
                </c:pt>
                <c:pt idx="7139">
                  <c:v>43184.499999982683</c:v>
                </c:pt>
                <c:pt idx="7140">
                  <c:v>43184.541666649347</c:v>
                </c:pt>
                <c:pt idx="7141">
                  <c:v>43184.583333316012</c:v>
                </c:pt>
                <c:pt idx="7142">
                  <c:v>43184.624999982676</c:v>
                </c:pt>
                <c:pt idx="7143">
                  <c:v>43184.66666664934</c:v>
                </c:pt>
                <c:pt idx="7144">
                  <c:v>43184.708333316004</c:v>
                </c:pt>
                <c:pt idx="7145">
                  <c:v>43184.749999982669</c:v>
                </c:pt>
                <c:pt idx="7146">
                  <c:v>43184.791666649333</c:v>
                </c:pt>
                <c:pt idx="7147">
                  <c:v>43184.833333315997</c:v>
                </c:pt>
                <c:pt idx="7148">
                  <c:v>43184.874999982661</c:v>
                </c:pt>
                <c:pt idx="7149">
                  <c:v>43184.916666649326</c:v>
                </c:pt>
                <c:pt idx="7150">
                  <c:v>43184.95833331599</c:v>
                </c:pt>
                <c:pt idx="7151">
                  <c:v>43184.999999982654</c:v>
                </c:pt>
                <c:pt idx="7152">
                  <c:v>43185.041666649318</c:v>
                </c:pt>
                <c:pt idx="7153">
                  <c:v>43185.083333315983</c:v>
                </c:pt>
                <c:pt idx="7154">
                  <c:v>43185.124999982647</c:v>
                </c:pt>
                <c:pt idx="7155">
                  <c:v>43185.166666649311</c:v>
                </c:pt>
                <c:pt idx="7156">
                  <c:v>43185.208333315975</c:v>
                </c:pt>
                <c:pt idx="7157">
                  <c:v>43185.24999998264</c:v>
                </c:pt>
                <c:pt idx="7158">
                  <c:v>43185.291666649304</c:v>
                </c:pt>
                <c:pt idx="7159">
                  <c:v>43185.333333315968</c:v>
                </c:pt>
                <c:pt idx="7160">
                  <c:v>43185.374999982632</c:v>
                </c:pt>
                <c:pt idx="7161">
                  <c:v>43185.416666649297</c:v>
                </c:pt>
                <c:pt idx="7162">
                  <c:v>43185.458333315961</c:v>
                </c:pt>
                <c:pt idx="7163">
                  <c:v>43185.499999982625</c:v>
                </c:pt>
                <c:pt idx="7164">
                  <c:v>43185.541666649289</c:v>
                </c:pt>
                <c:pt idx="7165">
                  <c:v>43185.583333315953</c:v>
                </c:pt>
                <c:pt idx="7166">
                  <c:v>43185.624999982618</c:v>
                </c:pt>
                <c:pt idx="7167">
                  <c:v>43185.666666649282</c:v>
                </c:pt>
                <c:pt idx="7168">
                  <c:v>43185.708333315946</c:v>
                </c:pt>
                <c:pt idx="7169">
                  <c:v>43185.74999998261</c:v>
                </c:pt>
                <c:pt idx="7170">
                  <c:v>43185.791666649275</c:v>
                </c:pt>
                <c:pt idx="7171">
                  <c:v>43185.833333315939</c:v>
                </c:pt>
                <c:pt idx="7172">
                  <c:v>43185.874999982603</c:v>
                </c:pt>
                <c:pt idx="7173">
                  <c:v>43185.916666649267</c:v>
                </c:pt>
                <c:pt idx="7174">
                  <c:v>43185.958333315932</c:v>
                </c:pt>
                <c:pt idx="7175">
                  <c:v>43185.999999982596</c:v>
                </c:pt>
                <c:pt idx="7176">
                  <c:v>43186.04166664926</c:v>
                </c:pt>
                <c:pt idx="7177">
                  <c:v>43186.083333315924</c:v>
                </c:pt>
                <c:pt idx="7178">
                  <c:v>43186.124999982589</c:v>
                </c:pt>
                <c:pt idx="7179">
                  <c:v>43186.166666649253</c:v>
                </c:pt>
                <c:pt idx="7180">
                  <c:v>43186.208333315917</c:v>
                </c:pt>
                <c:pt idx="7181">
                  <c:v>43186.249999982581</c:v>
                </c:pt>
                <c:pt idx="7182">
                  <c:v>43186.291666649246</c:v>
                </c:pt>
                <c:pt idx="7183">
                  <c:v>43186.33333331591</c:v>
                </c:pt>
                <c:pt idx="7184">
                  <c:v>43186.374999982574</c:v>
                </c:pt>
                <c:pt idx="7185">
                  <c:v>43186.416666649238</c:v>
                </c:pt>
                <c:pt idx="7186">
                  <c:v>43186.458333315903</c:v>
                </c:pt>
                <c:pt idx="7187">
                  <c:v>43186.499999982567</c:v>
                </c:pt>
                <c:pt idx="7188">
                  <c:v>43186.541666649231</c:v>
                </c:pt>
                <c:pt idx="7189">
                  <c:v>43186.583333315895</c:v>
                </c:pt>
                <c:pt idx="7190">
                  <c:v>43186.62499998256</c:v>
                </c:pt>
                <c:pt idx="7191">
                  <c:v>43186.666666649224</c:v>
                </c:pt>
                <c:pt idx="7192">
                  <c:v>43186.708333315888</c:v>
                </c:pt>
                <c:pt idx="7193">
                  <c:v>43186.749999982552</c:v>
                </c:pt>
                <c:pt idx="7194">
                  <c:v>43186.791666649216</c:v>
                </c:pt>
                <c:pt idx="7195">
                  <c:v>43186.833333315881</c:v>
                </c:pt>
                <c:pt idx="7196">
                  <c:v>43186.874999982545</c:v>
                </c:pt>
                <c:pt idx="7197">
                  <c:v>43186.916666649209</c:v>
                </c:pt>
                <c:pt idx="7198">
                  <c:v>43186.958333315873</c:v>
                </c:pt>
                <c:pt idx="7199">
                  <c:v>43186.999999982538</c:v>
                </c:pt>
                <c:pt idx="7200">
                  <c:v>43187.041666649202</c:v>
                </c:pt>
                <c:pt idx="7201">
                  <c:v>43187.083333315866</c:v>
                </c:pt>
                <c:pt idx="7202">
                  <c:v>43187.12499998253</c:v>
                </c:pt>
                <c:pt idx="7203">
                  <c:v>43187.166666649195</c:v>
                </c:pt>
                <c:pt idx="7204">
                  <c:v>43187.208333315859</c:v>
                </c:pt>
                <c:pt idx="7205">
                  <c:v>43187.249999982523</c:v>
                </c:pt>
                <c:pt idx="7206">
                  <c:v>43187.291666649187</c:v>
                </c:pt>
                <c:pt idx="7207">
                  <c:v>43187.333333315852</c:v>
                </c:pt>
                <c:pt idx="7208">
                  <c:v>43187.374999982516</c:v>
                </c:pt>
                <c:pt idx="7209">
                  <c:v>43187.41666664918</c:v>
                </c:pt>
                <c:pt idx="7210">
                  <c:v>43187.458333315844</c:v>
                </c:pt>
                <c:pt idx="7211">
                  <c:v>43187.499999982509</c:v>
                </c:pt>
                <c:pt idx="7212">
                  <c:v>43187.541666649173</c:v>
                </c:pt>
                <c:pt idx="7213">
                  <c:v>43187.583333315837</c:v>
                </c:pt>
                <c:pt idx="7214">
                  <c:v>43187.624999982501</c:v>
                </c:pt>
                <c:pt idx="7215">
                  <c:v>43187.666666649166</c:v>
                </c:pt>
                <c:pt idx="7216">
                  <c:v>43187.70833331583</c:v>
                </c:pt>
                <c:pt idx="7217">
                  <c:v>43187.749999982494</c:v>
                </c:pt>
                <c:pt idx="7218">
                  <c:v>43187.791666649158</c:v>
                </c:pt>
                <c:pt idx="7219">
                  <c:v>43187.833333315823</c:v>
                </c:pt>
                <c:pt idx="7220">
                  <c:v>43187.874999982487</c:v>
                </c:pt>
                <c:pt idx="7221">
                  <c:v>43187.916666649151</c:v>
                </c:pt>
                <c:pt idx="7222">
                  <c:v>43187.958333315815</c:v>
                </c:pt>
                <c:pt idx="7223">
                  <c:v>43187.999999982479</c:v>
                </c:pt>
                <c:pt idx="7224">
                  <c:v>43188.041666649144</c:v>
                </c:pt>
                <c:pt idx="7225">
                  <c:v>43188.083333315808</c:v>
                </c:pt>
                <c:pt idx="7226">
                  <c:v>43188.124999982472</c:v>
                </c:pt>
                <c:pt idx="7227">
                  <c:v>43188.166666649136</c:v>
                </c:pt>
                <c:pt idx="7228">
                  <c:v>43188.208333315801</c:v>
                </c:pt>
                <c:pt idx="7229">
                  <c:v>43188.249999982465</c:v>
                </c:pt>
                <c:pt idx="7230">
                  <c:v>43188.291666649129</c:v>
                </c:pt>
                <c:pt idx="7231">
                  <c:v>43188.333333315793</c:v>
                </c:pt>
                <c:pt idx="7232">
                  <c:v>43188.374999982458</c:v>
                </c:pt>
                <c:pt idx="7233">
                  <c:v>43188.416666649122</c:v>
                </c:pt>
                <c:pt idx="7234">
                  <c:v>43188.458333315786</c:v>
                </c:pt>
                <c:pt idx="7235">
                  <c:v>43188.49999998245</c:v>
                </c:pt>
                <c:pt idx="7236">
                  <c:v>43188.541666649115</c:v>
                </c:pt>
                <c:pt idx="7237">
                  <c:v>43188.583333315779</c:v>
                </c:pt>
                <c:pt idx="7238">
                  <c:v>43188.624999982443</c:v>
                </c:pt>
                <c:pt idx="7239">
                  <c:v>43188.666666649107</c:v>
                </c:pt>
                <c:pt idx="7240">
                  <c:v>43188.708333315772</c:v>
                </c:pt>
                <c:pt idx="7241">
                  <c:v>43188.749999982436</c:v>
                </c:pt>
                <c:pt idx="7242">
                  <c:v>43188.7916666491</c:v>
                </c:pt>
                <c:pt idx="7243">
                  <c:v>43188.833333315764</c:v>
                </c:pt>
                <c:pt idx="7244">
                  <c:v>43188.874999982429</c:v>
                </c:pt>
                <c:pt idx="7245">
                  <c:v>43188.916666649093</c:v>
                </c:pt>
                <c:pt idx="7246">
                  <c:v>43188.958333315757</c:v>
                </c:pt>
                <c:pt idx="7247">
                  <c:v>43188.999999982421</c:v>
                </c:pt>
                <c:pt idx="7248">
                  <c:v>43189.041666649086</c:v>
                </c:pt>
                <c:pt idx="7249">
                  <c:v>43189.08333331575</c:v>
                </c:pt>
                <c:pt idx="7250">
                  <c:v>43189.124999982414</c:v>
                </c:pt>
                <c:pt idx="7251">
                  <c:v>43189.166666649078</c:v>
                </c:pt>
                <c:pt idx="7252">
                  <c:v>43189.208333315742</c:v>
                </c:pt>
                <c:pt idx="7253">
                  <c:v>43189.249999982407</c:v>
                </c:pt>
                <c:pt idx="7254">
                  <c:v>43189.291666649071</c:v>
                </c:pt>
                <c:pt idx="7255">
                  <c:v>43189.333333315735</c:v>
                </c:pt>
                <c:pt idx="7256">
                  <c:v>43189.374999982399</c:v>
                </c:pt>
                <c:pt idx="7257">
                  <c:v>43189.416666649064</c:v>
                </c:pt>
                <c:pt idx="7258">
                  <c:v>43189.458333315728</c:v>
                </c:pt>
                <c:pt idx="7259">
                  <c:v>43189.499999982392</c:v>
                </c:pt>
                <c:pt idx="7260">
                  <c:v>43189.541666649056</c:v>
                </c:pt>
                <c:pt idx="7261">
                  <c:v>43189.583333315721</c:v>
                </c:pt>
                <c:pt idx="7262">
                  <c:v>43189.624999982385</c:v>
                </c:pt>
                <c:pt idx="7263">
                  <c:v>43189.666666649049</c:v>
                </c:pt>
                <c:pt idx="7264">
                  <c:v>43189.708333315713</c:v>
                </c:pt>
                <c:pt idx="7265">
                  <c:v>43189.749999982378</c:v>
                </c:pt>
                <c:pt idx="7266">
                  <c:v>43189.791666649042</c:v>
                </c:pt>
                <c:pt idx="7267">
                  <c:v>43189.833333315706</c:v>
                </c:pt>
                <c:pt idx="7268">
                  <c:v>43189.87499998237</c:v>
                </c:pt>
                <c:pt idx="7269">
                  <c:v>43189.916666649035</c:v>
                </c:pt>
                <c:pt idx="7270">
                  <c:v>43189.958333315699</c:v>
                </c:pt>
                <c:pt idx="7271">
                  <c:v>43189.999999982363</c:v>
                </c:pt>
                <c:pt idx="7272">
                  <c:v>43190.041666649027</c:v>
                </c:pt>
                <c:pt idx="7273">
                  <c:v>43190.083333315692</c:v>
                </c:pt>
                <c:pt idx="7274">
                  <c:v>43190.124999982356</c:v>
                </c:pt>
                <c:pt idx="7275">
                  <c:v>43190.16666664902</c:v>
                </c:pt>
                <c:pt idx="7276">
                  <c:v>43190.208333315684</c:v>
                </c:pt>
                <c:pt idx="7277">
                  <c:v>43190.249999982349</c:v>
                </c:pt>
                <c:pt idx="7278">
                  <c:v>43190.291666649013</c:v>
                </c:pt>
                <c:pt idx="7279">
                  <c:v>43190.333333315677</c:v>
                </c:pt>
                <c:pt idx="7280">
                  <c:v>43190.374999982341</c:v>
                </c:pt>
                <c:pt idx="7281">
                  <c:v>43190.416666649005</c:v>
                </c:pt>
                <c:pt idx="7282">
                  <c:v>43190.45833331567</c:v>
                </c:pt>
                <c:pt idx="7283">
                  <c:v>43190.499999982334</c:v>
                </c:pt>
                <c:pt idx="7284">
                  <c:v>43190.541666648998</c:v>
                </c:pt>
                <c:pt idx="7285">
                  <c:v>43190.583333315662</c:v>
                </c:pt>
                <c:pt idx="7286">
                  <c:v>43190.624999982327</c:v>
                </c:pt>
                <c:pt idx="7287">
                  <c:v>43190.666666648991</c:v>
                </c:pt>
                <c:pt idx="7288">
                  <c:v>43190.708333315655</c:v>
                </c:pt>
                <c:pt idx="7289">
                  <c:v>43190.749999982319</c:v>
                </c:pt>
                <c:pt idx="7290">
                  <c:v>43190.791666648984</c:v>
                </c:pt>
                <c:pt idx="7291">
                  <c:v>43190.833333315648</c:v>
                </c:pt>
                <c:pt idx="7292">
                  <c:v>43190.874999982312</c:v>
                </c:pt>
                <c:pt idx="7293">
                  <c:v>43190.916666648976</c:v>
                </c:pt>
                <c:pt idx="7294">
                  <c:v>43190.958333315641</c:v>
                </c:pt>
                <c:pt idx="7295">
                  <c:v>43190.999999982305</c:v>
                </c:pt>
                <c:pt idx="7296">
                  <c:v>43191.041666648969</c:v>
                </c:pt>
                <c:pt idx="7297">
                  <c:v>43191.083333315633</c:v>
                </c:pt>
                <c:pt idx="7298">
                  <c:v>43191.124999982298</c:v>
                </c:pt>
                <c:pt idx="7299">
                  <c:v>43191.166666648962</c:v>
                </c:pt>
                <c:pt idx="7300">
                  <c:v>43191.208333315626</c:v>
                </c:pt>
                <c:pt idx="7301">
                  <c:v>43191.24999998229</c:v>
                </c:pt>
                <c:pt idx="7302">
                  <c:v>43191.291666648955</c:v>
                </c:pt>
                <c:pt idx="7303">
                  <c:v>43191.333333315619</c:v>
                </c:pt>
                <c:pt idx="7304">
                  <c:v>43191.374999982283</c:v>
                </c:pt>
                <c:pt idx="7305">
                  <c:v>43191.416666648947</c:v>
                </c:pt>
                <c:pt idx="7306">
                  <c:v>43191.458333315612</c:v>
                </c:pt>
                <c:pt idx="7307">
                  <c:v>43191.499999982276</c:v>
                </c:pt>
                <c:pt idx="7308">
                  <c:v>43191.54166664894</c:v>
                </c:pt>
                <c:pt idx="7309">
                  <c:v>43191.583333315604</c:v>
                </c:pt>
                <c:pt idx="7310">
                  <c:v>43191.624999982268</c:v>
                </c:pt>
                <c:pt idx="7311">
                  <c:v>43191.666666648933</c:v>
                </c:pt>
                <c:pt idx="7312">
                  <c:v>43191.708333315597</c:v>
                </c:pt>
                <c:pt idx="7313">
                  <c:v>43191.749999982261</c:v>
                </c:pt>
                <c:pt idx="7314">
                  <c:v>43191.791666648925</c:v>
                </c:pt>
                <c:pt idx="7315">
                  <c:v>43191.83333331559</c:v>
                </c:pt>
                <c:pt idx="7316">
                  <c:v>43191.874999982254</c:v>
                </c:pt>
                <c:pt idx="7317">
                  <c:v>43191.916666648918</c:v>
                </c:pt>
                <c:pt idx="7318">
                  <c:v>43191.958333315582</c:v>
                </c:pt>
                <c:pt idx="7319">
                  <c:v>43191.999999982247</c:v>
                </c:pt>
                <c:pt idx="7320">
                  <c:v>43192.041666648911</c:v>
                </c:pt>
                <c:pt idx="7321">
                  <c:v>43192.083333315575</c:v>
                </c:pt>
                <c:pt idx="7322">
                  <c:v>43192.124999982239</c:v>
                </c:pt>
                <c:pt idx="7323">
                  <c:v>43192.166666648904</c:v>
                </c:pt>
                <c:pt idx="7324">
                  <c:v>43192.208333315568</c:v>
                </c:pt>
                <c:pt idx="7325">
                  <c:v>43192.249999982232</c:v>
                </c:pt>
                <c:pt idx="7326">
                  <c:v>43192.291666648896</c:v>
                </c:pt>
                <c:pt idx="7327">
                  <c:v>43192.333333315561</c:v>
                </c:pt>
                <c:pt idx="7328">
                  <c:v>43192.374999982225</c:v>
                </c:pt>
                <c:pt idx="7329">
                  <c:v>43192.416666648889</c:v>
                </c:pt>
                <c:pt idx="7330">
                  <c:v>43192.458333315553</c:v>
                </c:pt>
                <c:pt idx="7331">
                  <c:v>43192.499999982218</c:v>
                </c:pt>
                <c:pt idx="7332">
                  <c:v>43192.541666648882</c:v>
                </c:pt>
                <c:pt idx="7333">
                  <c:v>43192.583333315546</c:v>
                </c:pt>
                <c:pt idx="7334">
                  <c:v>43192.62499998221</c:v>
                </c:pt>
                <c:pt idx="7335">
                  <c:v>43192.666666648875</c:v>
                </c:pt>
                <c:pt idx="7336">
                  <c:v>43192.708333315539</c:v>
                </c:pt>
                <c:pt idx="7337">
                  <c:v>43192.749999982203</c:v>
                </c:pt>
                <c:pt idx="7338">
                  <c:v>43192.791666648867</c:v>
                </c:pt>
                <c:pt idx="7339">
                  <c:v>43192.833333315531</c:v>
                </c:pt>
                <c:pt idx="7340">
                  <c:v>43192.874999982196</c:v>
                </c:pt>
                <c:pt idx="7341">
                  <c:v>43192.91666664886</c:v>
                </c:pt>
                <c:pt idx="7342">
                  <c:v>43192.958333315524</c:v>
                </c:pt>
                <c:pt idx="7343">
                  <c:v>43192.999999982188</c:v>
                </c:pt>
                <c:pt idx="7344">
                  <c:v>43193.041666648853</c:v>
                </c:pt>
                <c:pt idx="7345">
                  <c:v>43193.083333315517</c:v>
                </c:pt>
                <c:pt idx="7346">
                  <c:v>43193.124999982181</c:v>
                </c:pt>
                <c:pt idx="7347">
                  <c:v>43193.166666648845</c:v>
                </c:pt>
                <c:pt idx="7348">
                  <c:v>43193.20833331551</c:v>
                </c:pt>
                <c:pt idx="7349">
                  <c:v>43193.249999982174</c:v>
                </c:pt>
                <c:pt idx="7350">
                  <c:v>43193.291666648838</c:v>
                </c:pt>
                <c:pt idx="7351">
                  <c:v>43193.333333315502</c:v>
                </c:pt>
                <c:pt idx="7352">
                  <c:v>43193.374999982167</c:v>
                </c:pt>
                <c:pt idx="7353">
                  <c:v>43193.416666648831</c:v>
                </c:pt>
                <c:pt idx="7354">
                  <c:v>43193.458333315495</c:v>
                </c:pt>
                <c:pt idx="7355">
                  <c:v>43193.499999982159</c:v>
                </c:pt>
                <c:pt idx="7356">
                  <c:v>43193.541666648824</c:v>
                </c:pt>
                <c:pt idx="7357">
                  <c:v>43193.583333315488</c:v>
                </c:pt>
                <c:pt idx="7358">
                  <c:v>43193.624999982152</c:v>
                </c:pt>
                <c:pt idx="7359">
                  <c:v>43193.666666648816</c:v>
                </c:pt>
                <c:pt idx="7360">
                  <c:v>43193.708333315481</c:v>
                </c:pt>
                <c:pt idx="7361">
                  <c:v>43193.749999982145</c:v>
                </c:pt>
                <c:pt idx="7362">
                  <c:v>43193.791666648809</c:v>
                </c:pt>
                <c:pt idx="7363">
                  <c:v>43193.833333315473</c:v>
                </c:pt>
                <c:pt idx="7364">
                  <c:v>43193.874999982138</c:v>
                </c:pt>
                <c:pt idx="7365">
                  <c:v>43193.916666648802</c:v>
                </c:pt>
                <c:pt idx="7366">
                  <c:v>43193.958333315466</c:v>
                </c:pt>
                <c:pt idx="7367">
                  <c:v>43193.99999998213</c:v>
                </c:pt>
                <c:pt idx="7368">
                  <c:v>43194.041666648794</c:v>
                </c:pt>
                <c:pt idx="7369">
                  <c:v>43194.083333315459</c:v>
                </c:pt>
                <c:pt idx="7370">
                  <c:v>43194.124999982123</c:v>
                </c:pt>
                <c:pt idx="7371">
                  <c:v>43194.166666648787</c:v>
                </c:pt>
                <c:pt idx="7372">
                  <c:v>43194.208333315451</c:v>
                </c:pt>
                <c:pt idx="7373">
                  <c:v>43194.249999982116</c:v>
                </c:pt>
                <c:pt idx="7374">
                  <c:v>43194.29166664878</c:v>
                </c:pt>
                <c:pt idx="7375">
                  <c:v>43194.333333315444</c:v>
                </c:pt>
                <c:pt idx="7376">
                  <c:v>43194.374999982108</c:v>
                </c:pt>
                <c:pt idx="7377">
                  <c:v>43194.416666648773</c:v>
                </c:pt>
                <c:pt idx="7378">
                  <c:v>43194.458333315437</c:v>
                </c:pt>
                <c:pt idx="7379">
                  <c:v>43194.499999982101</c:v>
                </c:pt>
                <c:pt idx="7380">
                  <c:v>43194.541666648765</c:v>
                </c:pt>
                <c:pt idx="7381">
                  <c:v>43194.58333331543</c:v>
                </c:pt>
                <c:pt idx="7382">
                  <c:v>43194.624999982094</c:v>
                </c:pt>
                <c:pt idx="7383">
                  <c:v>43194.666666648758</c:v>
                </c:pt>
                <c:pt idx="7384">
                  <c:v>43194.708333315422</c:v>
                </c:pt>
                <c:pt idx="7385">
                  <c:v>43194.749999982087</c:v>
                </c:pt>
                <c:pt idx="7386">
                  <c:v>43194.791666648751</c:v>
                </c:pt>
                <c:pt idx="7387">
                  <c:v>43194.833333315415</c:v>
                </c:pt>
                <c:pt idx="7388">
                  <c:v>43194.874999982079</c:v>
                </c:pt>
                <c:pt idx="7389">
                  <c:v>43194.916666648744</c:v>
                </c:pt>
                <c:pt idx="7390">
                  <c:v>43194.958333315408</c:v>
                </c:pt>
                <c:pt idx="7391">
                  <c:v>43194.999999982072</c:v>
                </c:pt>
                <c:pt idx="7392">
                  <c:v>43195.041666648736</c:v>
                </c:pt>
                <c:pt idx="7393">
                  <c:v>43195.083333315401</c:v>
                </c:pt>
                <c:pt idx="7394">
                  <c:v>43195.124999982065</c:v>
                </c:pt>
                <c:pt idx="7395">
                  <c:v>43195.166666648729</c:v>
                </c:pt>
                <c:pt idx="7396">
                  <c:v>43195.208333315393</c:v>
                </c:pt>
                <c:pt idx="7397">
                  <c:v>43195.249999982057</c:v>
                </c:pt>
                <c:pt idx="7398">
                  <c:v>43195.291666648722</c:v>
                </c:pt>
                <c:pt idx="7399">
                  <c:v>43195.333333315386</c:v>
                </c:pt>
                <c:pt idx="7400">
                  <c:v>43195.37499998205</c:v>
                </c:pt>
                <c:pt idx="7401">
                  <c:v>43195.416666648714</c:v>
                </c:pt>
                <c:pt idx="7402">
                  <c:v>43195.458333315379</c:v>
                </c:pt>
                <c:pt idx="7403">
                  <c:v>43195.499999982043</c:v>
                </c:pt>
                <c:pt idx="7404">
                  <c:v>43195.541666648707</c:v>
                </c:pt>
                <c:pt idx="7405">
                  <c:v>43195.583333315371</c:v>
                </c:pt>
                <c:pt idx="7406">
                  <c:v>43195.624999982036</c:v>
                </c:pt>
                <c:pt idx="7407">
                  <c:v>43195.6666666487</c:v>
                </c:pt>
                <c:pt idx="7408">
                  <c:v>43195.708333315364</c:v>
                </c:pt>
                <c:pt idx="7409">
                  <c:v>43195.749999982028</c:v>
                </c:pt>
                <c:pt idx="7410">
                  <c:v>43195.791666648693</c:v>
                </c:pt>
                <c:pt idx="7411">
                  <c:v>43195.833333315357</c:v>
                </c:pt>
                <c:pt idx="7412">
                  <c:v>43195.874999982021</c:v>
                </c:pt>
                <c:pt idx="7413">
                  <c:v>43195.916666648685</c:v>
                </c:pt>
                <c:pt idx="7414">
                  <c:v>43195.95833331535</c:v>
                </c:pt>
                <c:pt idx="7415">
                  <c:v>43195.999999982014</c:v>
                </c:pt>
                <c:pt idx="7416">
                  <c:v>43196.041666648678</c:v>
                </c:pt>
                <c:pt idx="7417">
                  <c:v>43196.083333315342</c:v>
                </c:pt>
                <c:pt idx="7418">
                  <c:v>43196.124999982007</c:v>
                </c:pt>
                <c:pt idx="7419">
                  <c:v>43196.166666648671</c:v>
                </c:pt>
                <c:pt idx="7420">
                  <c:v>43196.208333315335</c:v>
                </c:pt>
                <c:pt idx="7421">
                  <c:v>43196.249999981999</c:v>
                </c:pt>
                <c:pt idx="7422">
                  <c:v>43196.291666648664</c:v>
                </c:pt>
                <c:pt idx="7423">
                  <c:v>43196.333333315328</c:v>
                </c:pt>
                <c:pt idx="7424">
                  <c:v>43196.374999981992</c:v>
                </c:pt>
                <c:pt idx="7425">
                  <c:v>43196.416666648656</c:v>
                </c:pt>
                <c:pt idx="7426">
                  <c:v>43196.45833331532</c:v>
                </c:pt>
                <c:pt idx="7427">
                  <c:v>43196.499999981985</c:v>
                </c:pt>
                <c:pt idx="7428">
                  <c:v>43196.541666648649</c:v>
                </c:pt>
                <c:pt idx="7429">
                  <c:v>43196.583333315313</c:v>
                </c:pt>
                <c:pt idx="7430">
                  <c:v>43196.624999981977</c:v>
                </c:pt>
                <c:pt idx="7431">
                  <c:v>43196.666666648642</c:v>
                </c:pt>
                <c:pt idx="7432">
                  <c:v>43196.708333315306</c:v>
                </c:pt>
                <c:pt idx="7433">
                  <c:v>43196.74999998197</c:v>
                </c:pt>
                <c:pt idx="7434">
                  <c:v>43196.791666648634</c:v>
                </c:pt>
                <c:pt idx="7435">
                  <c:v>43196.833333315299</c:v>
                </c:pt>
                <c:pt idx="7436">
                  <c:v>43196.874999981963</c:v>
                </c:pt>
                <c:pt idx="7437">
                  <c:v>43196.916666648627</c:v>
                </c:pt>
                <c:pt idx="7438">
                  <c:v>43196.958333315291</c:v>
                </c:pt>
                <c:pt idx="7439">
                  <c:v>43196.999999981956</c:v>
                </c:pt>
                <c:pt idx="7440">
                  <c:v>43197.04166664862</c:v>
                </c:pt>
                <c:pt idx="7441">
                  <c:v>43197.083333315284</c:v>
                </c:pt>
                <c:pt idx="7442">
                  <c:v>43197.124999981948</c:v>
                </c:pt>
                <c:pt idx="7443">
                  <c:v>43197.166666648613</c:v>
                </c:pt>
                <c:pt idx="7444">
                  <c:v>43197.208333315277</c:v>
                </c:pt>
                <c:pt idx="7445">
                  <c:v>43197.249999981941</c:v>
                </c:pt>
                <c:pt idx="7446">
                  <c:v>43197.291666648605</c:v>
                </c:pt>
                <c:pt idx="7447">
                  <c:v>43197.33333331527</c:v>
                </c:pt>
                <c:pt idx="7448">
                  <c:v>43197.374999981934</c:v>
                </c:pt>
                <c:pt idx="7449">
                  <c:v>43197.416666648598</c:v>
                </c:pt>
                <c:pt idx="7450">
                  <c:v>43197.458333315262</c:v>
                </c:pt>
                <c:pt idx="7451">
                  <c:v>43197.499999981927</c:v>
                </c:pt>
                <c:pt idx="7452">
                  <c:v>43197.541666648591</c:v>
                </c:pt>
                <c:pt idx="7453">
                  <c:v>43197.583333315255</c:v>
                </c:pt>
                <c:pt idx="7454">
                  <c:v>43197.624999981919</c:v>
                </c:pt>
                <c:pt idx="7455">
                  <c:v>43197.666666648583</c:v>
                </c:pt>
                <c:pt idx="7456">
                  <c:v>43197.708333315248</c:v>
                </c:pt>
                <c:pt idx="7457">
                  <c:v>43197.749999981912</c:v>
                </c:pt>
                <c:pt idx="7458">
                  <c:v>43197.791666648576</c:v>
                </c:pt>
                <c:pt idx="7459">
                  <c:v>43197.83333331524</c:v>
                </c:pt>
                <c:pt idx="7460">
                  <c:v>43197.874999981905</c:v>
                </c:pt>
                <c:pt idx="7461">
                  <c:v>43197.916666648569</c:v>
                </c:pt>
                <c:pt idx="7462">
                  <c:v>43197.958333315233</c:v>
                </c:pt>
                <c:pt idx="7463">
                  <c:v>43197.999999981897</c:v>
                </c:pt>
                <c:pt idx="7464">
                  <c:v>43198.041666648562</c:v>
                </c:pt>
                <c:pt idx="7465">
                  <c:v>43198.083333315226</c:v>
                </c:pt>
                <c:pt idx="7466">
                  <c:v>43198.12499998189</c:v>
                </c:pt>
                <c:pt idx="7467">
                  <c:v>43198.166666648554</c:v>
                </c:pt>
                <c:pt idx="7468">
                  <c:v>43198.208333315219</c:v>
                </c:pt>
                <c:pt idx="7469">
                  <c:v>43198.249999981883</c:v>
                </c:pt>
                <c:pt idx="7470">
                  <c:v>43198.291666648547</c:v>
                </c:pt>
                <c:pt idx="7471">
                  <c:v>43198.333333315211</c:v>
                </c:pt>
                <c:pt idx="7472">
                  <c:v>43198.374999981876</c:v>
                </c:pt>
                <c:pt idx="7473">
                  <c:v>43198.41666664854</c:v>
                </c:pt>
                <c:pt idx="7474">
                  <c:v>43198.458333315204</c:v>
                </c:pt>
                <c:pt idx="7475">
                  <c:v>43198.499999981868</c:v>
                </c:pt>
                <c:pt idx="7476">
                  <c:v>43198.541666648533</c:v>
                </c:pt>
                <c:pt idx="7477">
                  <c:v>43198.583333315197</c:v>
                </c:pt>
                <c:pt idx="7478">
                  <c:v>43198.624999981861</c:v>
                </c:pt>
                <c:pt idx="7479">
                  <c:v>43198.666666648525</c:v>
                </c:pt>
                <c:pt idx="7480">
                  <c:v>43198.70833331519</c:v>
                </c:pt>
                <c:pt idx="7481">
                  <c:v>43198.749999981854</c:v>
                </c:pt>
                <c:pt idx="7482">
                  <c:v>43198.791666648518</c:v>
                </c:pt>
                <c:pt idx="7483">
                  <c:v>43198.833333315182</c:v>
                </c:pt>
                <c:pt idx="7484">
                  <c:v>43198.874999981846</c:v>
                </c:pt>
                <c:pt idx="7485">
                  <c:v>43198.916666648511</c:v>
                </c:pt>
                <c:pt idx="7486">
                  <c:v>43198.958333315175</c:v>
                </c:pt>
                <c:pt idx="7487">
                  <c:v>43198.999999981839</c:v>
                </c:pt>
                <c:pt idx="7488">
                  <c:v>43199.041666648503</c:v>
                </c:pt>
                <c:pt idx="7489">
                  <c:v>43199.083333315168</c:v>
                </c:pt>
                <c:pt idx="7490">
                  <c:v>43199.124999981832</c:v>
                </c:pt>
                <c:pt idx="7491">
                  <c:v>43199.166666648496</c:v>
                </c:pt>
                <c:pt idx="7492">
                  <c:v>43199.20833331516</c:v>
                </c:pt>
                <c:pt idx="7493">
                  <c:v>43199.249999981825</c:v>
                </c:pt>
                <c:pt idx="7494">
                  <c:v>43199.291666648489</c:v>
                </c:pt>
                <c:pt idx="7495">
                  <c:v>43199.333333315153</c:v>
                </c:pt>
                <c:pt idx="7496">
                  <c:v>43199.374999981817</c:v>
                </c:pt>
                <c:pt idx="7497">
                  <c:v>43199.416666648482</c:v>
                </c:pt>
                <c:pt idx="7498">
                  <c:v>43199.458333315146</c:v>
                </c:pt>
                <c:pt idx="7499">
                  <c:v>43199.49999998181</c:v>
                </c:pt>
                <c:pt idx="7500">
                  <c:v>43199.541666648474</c:v>
                </c:pt>
                <c:pt idx="7501">
                  <c:v>43199.583333315139</c:v>
                </c:pt>
                <c:pt idx="7502">
                  <c:v>43199.624999981803</c:v>
                </c:pt>
                <c:pt idx="7503">
                  <c:v>43199.666666648467</c:v>
                </c:pt>
                <c:pt idx="7504">
                  <c:v>43199.708333315131</c:v>
                </c:pt>
                <c:pt idx="7505">
                  <c:v>43199.749999981796</c:v>
                </c:pt>
                <c:pt idx="7506">
                  <c:v>43199.79166664846</c:v>
                </c:pt>
                <c:pt idx="7507">
                  <c:v>43199.833333315124</c:v>
                </c:pt>
                <c:pt idx="7508">
                  <c:v>43199.874999981788</c:v>
                </c:pt>
                <c:pt idx="7509">
                  <c:v>43199.916666648453</c:v>
                </c:pt>
                <c:pt idx="7510">
                  <c:v>43199.958333315117</c:v>
                </c:pt>
                <c:pt idx="7511">
                  <c:v>43199.999999981781</c:v>
                </c:pt>
                <c:pt idx="7512">
                  <c:v>43200.041666648445</c:v>
                </c:pt>
                <c:pt idx="7513">
                  <c:v>43200.083333315109</c:v>
                </c:pt>
                <c:pt idx="7514">
                  <c:v>43200.124999981774</c:v>
                </c:pt>
                <c:pt idx="7515">
                  <c:v>43200.166666648438</c:v>
                </c:pt>
                <c:pt idx="7516">
                  <c:v>43200.208333315102</c:v>
                </c:pt>
                <c:pt idx="7517">
                  <c:v>43200.249999981766</c:v>
                </c:pt>
                <c:pt idx="7518">
                  <c:v>43200.291666648431</c:v>
                </c:pt>
                <c:pt idx="7519">
                  <c:v>43200.333333315095</c:v>
                </c:pt>
                <c:pt idx="7520">
                  <c:v>43200.374999981759</c:v>
                </c:pt>
                <c:pt idx="7521">
                  <c:v>43200.416666648423</c:v>
                </c:pt>
                <c:pt idx="7522">
                  <c:v>43200.458333315088</c:v>
                </c:pt>
                <c:pt idx="7523">
                  <c:v>43200.499999981752</c:v>
                </c:pt>
                <c:pt idx="7524">
                  <c:v>43200.541666648416</c:v>
                </c:pt>
                <c:pt idx="7525">
                  <c:v>43200.58333331508</c:v>
                </c:pt>
                <c:pt idx="7526">
                  <c:v>43200.624999981745</c:v>
                </c:pt>
                <c:pt idx="7527">
                  <c:v>43200.666666648409</c:v>
                </c:pt>
                <c:pt idx="7528">
                  <c:v>43200.708333315073</c:v>
                </c:pt>
                <c:pt idx="7529">
                  <c:v>43200.749999981737</c:v>
                </c:pt>
                <c:pt idx="7530">
                  <c:v>43200.791666648402</c:v>
                </c:pt>
                <c:pt idx="7531">
                  <c:v>43200.833333315066</c:v>
                </c:pt>
                <c:pt idx="7532">
                  <c:v>43200.87499998173</c:v>
                </c:pt>
                <c:pt idx="7533">
                  <c:v>43200.916666648394</c:v>
                </c:pt>
                <c:pt idx="7534">
                  <c:v>43200.958333315059</c:v>
                </c:pt>
                <c:pt idx="7535">
                  <c:v>43200.999999981723</c:v>
                </c:pt>
                <c:pt idx="7536">
                  <c:v>43201.041666648387</c:v>
                </c:pt>
                <c:pt idx="7537">
                  <c:v>43201.083333315051</c:v>
                </c:pt>
                <c:pt idx="7538">
                  <c:v>43201.124999981716</c:v>
                </c:pt>
                <c:pt idx="7539">
                  <c:v>43201.16666664838</c:v>
                </c:pt>
                <c:pt idx="7540">
                  <c:v>43201.208333315044</c:v>
                </c:pt>
                <c:pt idx="7541">
                  <c:v>43201.249999981708</c:v>
                </c:pt>
                <c:pt idx="7542">
                  <c:v>43201.291666648372</c:v>
                </c:pt>
                <c:pt idx="7543">
                  <c:v>43201.333333315037</c:v>
                </c:pt>
                <c:pt idx="7544">
                  <c:v>43201.374999981701</c:v>
                </c:pt>
                <c:pt idx="7545">
                  <c:v>43201.416666648365</c:v>
                </c:pt>
                <c:pt idx="7546">
                  <c:v>43201.458333315029</c:v>
                </c:pt>
                <c:pt idx="7547">
                  <c:v>43201.499999981694</c:v>
                </c:pt>
                <c:pt idx="7548">
                  <c:v>43201.541666648358</c:v>
                </c:pt>
                <c:pt idx="7549">
                  <c:v>43201.583333315022</c:v>
                </c:pt>
                <c:pt idx="7550">
                  <c:v>43201.624999981686</c:v>
                </c:pt>
                <c:pt idx="7551">
                  <c:v>43201.666666648351</c:v>
                </c:pt>
                <c:pt idx="7552">
                  <c:v>43201.708333315015</c:v>
                </c:pt>
                <c:pt idx="7553">
                  <c:v>43201.749999981679</c:v>
                </c:pt>
                <c:pt idx="7554">
                  <c:v>43201.791666648343</c:v>
                </c:pt>
                <c:pt idx="7555">
                  <c:v>43201.833333315008</c:v>
                </c:pt>
                <c:pt idx="7556">
                  <c:v>43201.874999981672</c:v>
                </c:pt>
                <c:pt idx="7557">
                  <c:v>43201.916666648336</c:v>
                </c:pt>
                <c:pt idx="7558">
                  <c:v>43201.958333315</c:v>
                </c:pt>
                <c:pt idx="7559">
                  <c:v>43201.999999981665</c:v>
                </c:pt>
                <c:pt idx="7560">
                  <c:v>43202.041666648329</c:v>
                </c:pt>
                <c:pt idx="7561">
                  <c:v>43202.083333314993</c:v>
                </c:pt>
                <c:pt idx="7562">
                  <c:v>43202.124999981657</c:v>
                </c:pt>
                <c:pt idx="7563">
                  <c:v>43202.166666648322</c:v>
                </c:pt>
                <c:pt idx="7564">
                  <c:v>43202.208333314986</c:v>
                </c:pt>
                <c:pt idx="7565">
                  <c:v>43202.24999998165</c:v>
                </c:pt>
                <c:pt idx="7566">
                  <c:v>43202.291666648314</c:v>
                </c:pt>
                <c:pt idx="7567">
                  <c:v>43202.333333314979</c:v>
                </c:pt>
                <c:pt idx="7568">
                  <c:v>43202.374999981643</c:v>
                </c:pt>
                <c:pt idx="7569">
                  <c:v>43202.416666648307</c:v>
                </c:pt>
                <c:pt idx="7570">
                  <c:v>43202.458333314971</c:v>
                </c:pt>
                <c:pt idx="7571">
                  <c:v>43202.499999981635</c:v>
                </c:pt>
                <c:pt idx="7572">
                  <c:v>43202.5416666483</c:v>
                </c:pt>
                <c:pt idx="7573">
                  <c:v>43202.583333314964</c:v>
                </c:pt>
                <c:pt idx="7574">
                  <c:v>43202.624999981628</c:v>
                </c:pt>
                <c:pt idx="7575">
                  <c:v>43202.666666648292</c:v>
                </c:pt>
                <c:pt idx="7576">
                  <c:v>43202.708333314957</c:v>
                </c:pt>
                <c:pt idx="7577">
                  <c:v>43202.749999981621</c:v>
                </c:pt>
                <c:pt idx="7578">
                  <c:v>43202.791666648285</c:v>
                </c:pt>
                <c:pt idx="7579">
                  <c:v>43202.833333314949</c:v>
                </c:pt>
                <c:pt idx="7580">
                  <c:v>43202.874999981614</c:v>
                </c:pt>
                <c:pt idx="7581">
                  <c:v>43202.916666648278</c:v>
                </c:pt>
                <c:pt idx="7582">
                  <c:v>43202.958333314942</c:v>
                </c:pt>
                <c:pt idx="7583">
                  <c:v>43202.999999981606</c:v>
                </c:pt>
                <c:pt idx="7584">
                  <c:v>43203.041666648271</c:v>
                </c:pt>
                <c:pt idx="7585">
                  <c:v>43203.083333314935</c:v>
                </c:pt>
                <c:pt idx="7586">
                  <c:v>43203.124999981599</c:v>
                </c:pt>
                <c:pt idx="7587">
                  <c:v>43203.166666648263</c:v>
                </c:pt>
                <c:pt idx="7588">
                  <c:v>43203.208333314928</c:v>
                </c:pt>
                <c:pt idx="7589">
                  <c:v>43203.249999981592</c:v>
                </c:pt>
                <c:pt idx="7590">
                  <c:v>43203.291666648256</c:v>
                </c:pt>
                <c:pt idx="7591">
                  <c:v>43203.33333331492</c:v>
                </c:pt>
                <c:pt idx="7592">
                  <c:v>43203.374999981585</c:v>
                </c:pt>
                <c:pt idx="7593">
                  <c:v>43203.416666648249</c:v>
                </c:pt>
                <c:pt idx="7594">
                  <c:v>43203.458333314913</c:v>
                </c:pt>
                <c:pt idx="7595">
                  <c:v>43203.499999981577</c:v>
                </c:pt>
                <c:pt idx="7596">
                  <c:v>43203.541666648242</c:v>
                </c:pt>
                <c:pt idx="7597">
                  <c:v>43203.583333314906</c:v>
                </c:pt>
                <c:pt idx="7598">
                  <c:v>43203.62499998157</c:v>
                </c:pt>
                <c:pt idx="7599">
                  <c:v>43203.666666648234</c:v>
                </c:pt>
                <c:pt idx="7600">
                  <c:v>43203.708333314898</c:v>
                </c:pt>
                <c:pt idx="7601">
                  <c:v>43203.749999981563</c:v>
                </c:pt>
                <c:pt idx="7602">
                  <c:v>43203.791666648227</c:v>
                </c:pt>
                <c:pt idx="7603">
                  <c:v>43203.833333314891</c:v>
                </c:pt>
                <c:pt idx="7604">
                  <c:v>43203.874999981555</c:v>
                </c:pt>
                <c:pt idx="7605">
                  <c:v>43203.91666664822</c:v>
                </c:pt>
                <c:pt idx="7606">
                  <c:v>43203.958333314884</c:v>
                </c:pt>
                <c:pt idx="7607">
                  <c:v>43203.999999981548</c:v>
                </c:pt>
                <c:pt idx="7608">
                  <c:v>43204.041666648212</c:v>
                </c:pt>
                <c:pt idx="7609">
                  <c:v>43204.083333314877</c:v>
                </c:pt>
                <c:pt idx="7610">
                  <c:v>43204.124999981541</c:v>
                </c:pt>
                <c:pt idx="7611">
                  <c:v>43204.166666648205</c:v>
                </c:pt>
                <c:pt idx="7612">
                  <c:v>43204.208333314869</c:v>
                </c:pt>
                <c:pt idx="7613">
                  <c:v>43204.249999981534</c:v>
                </c:pt>
                <c:pt idx="7614">
                  <c:v>43204.291666648198</c:v>
                </c:pt>
                <c:pt idx="7615">
                  <c:v>43204.333333314862</c:v>
                </c:pt>
                <c:pt idx="7616">
                  <c:v>43204.374999981526</c:v>
                </c:pt>
                <c:pt idx="7617">
                  <c:v>43204.416666648191</c:v>
                </c:pt>
                <c:pt idx="7618">
                  <c:v>43204.458333314855</c:v>
                </c:pt>
                <c:pt idx="7619">
                  <c:v>43204.499999981519</c:v>
                </c:pt>
                <c:pt idx="7620">
                  <c:v>43204.541666648183</c:v>
                </c:pt>
                <c:pt idx="7621">
                  <c:v>43204.583333314848</c:v>
                </c:pt>
                <c:pt idx="7622">
                  <c:v>43204.624999981512</c:v>
                </c:pt>
                <c:pt idx="7623">
                  <c:v>43204.666666648176</c:v>
                </c:pt>
                <c:pt idx="7624">
                  <c:v>43204.70833331484</c:v>
                </c:pt>
                <c:pt idx="7625">
                  <c:v>43204.749999981505</c:v>
                </c:pt>
                <c:pt idx="7626">
                  <c:v>43204.791666648169</c:v>
                </c:pt>
                <c:pt idx="7627">
                  <c:v>43204.833333314833</c:v>
                </c:pt>
                <c:pt idx="7628">
                  <c:v>43204.874999981497</c:v>
                </c:pt>
                <c:pt idx="7629">
                  <c:v>43204.916666648161</c:v>
                </c:pt>
                <c:pt idx="7630">
                  <c:v>43204.958333314826</c:v>
                </c:pt>
                <c:pt idx="7631">
                  <c:v>43204.99999998149</c:v>
                </c:pt>
                <c:pt idx="7632">
                  <c:v>43205.041666648154</c:v>
                </c:pt>
                <c:pt idx="7633">
                  <c:v>43205.083333314818</c:v>
                </c:pt>
                <c:pt idx="7634">
                  <c:v>43205.124999981483</c:v>
                </c:pt>
                <c:pt idx="7635">
                  <c:v>43205.166666648147</c:v>
                </c:pt>
                <c:pt idx="7636">
                  <c:v>43205.208333314811</c:v>
                </c:pt>
                <c:pt idx="7637">
                  <c:v>43205.249999981475</c:v>
                </c:pt>
                <c:pt idx="7638">
                  <c:v>43205.29166664814</c:v>
                </c:pt>
                <c:pt idx="7639">
                  <c:v>43205.333333314804</c:v>
                </c:pt>
                <c:pt idx="7640">
                  <c:v>43205.374999981468</c:v>
                </c:pt>
                <c:pt idx="7641">
                  <c:v>43205.416666648132</c:v>
                </c:pt>
                <c:pt idx="7642">
                  <c:v>43205.458333314797</c:v>
                </c:pt>
                <c:pt idx="7643">
                  <c:v>43205.499999981461</c:v>
                </c:pt>
                <c:pt idx="7644">
                  <c:v>43205.541666648125</c:v>
                </c:pt>
                <c:pt idx="7645">
                  <c:v>43205.583333314789</c:v>
                </c:pt>
                <c:pt idx="7646">
                  <c:v>43205.624999981454</c:v>
                </c:pt>
                <c:pt idx="7647">
                  <c:v>43205.666666648118</c:v>
                </c:pt>
                <c:pt idx="7648">
                  <c:v>43205.708333314782</c:v>
                </c:pt>
                <c:pt idx="7649">
                  <c:v>43205.749999981446</c:v>
                </c:pt>
                <c:pt idx="7650">
                  <c:v>43205.791666648111</c:v>
                </c:pt>
                <c:pt idx="7651">
                  <c:v>43205.833333314775</c:v>
                </c:pt>
                <c:pt idx="7652">
                  <c:v>43205.874999981439</c:v>
                </c:pt>
                <c:pt idx="7653">
                  <c:v>43205.916666648103</c:v>
                </c:pt>
                <c:pt idx="7654">
                  <c:v>43205.958333314768</c:v>
                </c:pt>
                <c:pt idx="7655">
                  <c:v>43205.999999981432</c:v>
                </c:pt>
                <c:pt idx="7656">
                  <c:v>43206.041666648096</c:v>
                </c:pt>
                <c:pt idx="7657">
                  <c:v>43206.08333331476</c:v>
                </c:pt>
                <c:pt idx="7658">
                  <c:v>43206.124999981424</c:v>
                </c:pt>
                <c:pt idx="7659">
                  <c:v>43206.166666648089</c:v>
                </c:pt>
                <c:pt idx="7660">
                  <c:v>43206.208333314753</c:v>
                </c:pt>
                <c:pt idx="7661">
                  <c:v>43206.249999981417</c:v>
                </c:pt>
                <c:pt idx="7662">
                  <c:v>43206.291666648081</c:v>
                </c:pt>
                <c:pt idx="7663">
                  <c:v>43206.333333314746</c:v>
                </c:pt>
                <c:pt idx="7664">
                  <c:v>43206.37499998141</c:v>
                </c:pt>
                <c:pt idx="7665">
                  <c:v>43206.416666648074</c:v>
                </c:pt>
                <c:pt idx="7666">
                  <c:v>43206.458333314738</c:v>
                </c:pt>
                <c:pt idx="7667">
                  <c:v>43206.499999981403</c:v>
                </c:pt>
                <c:pt idx="7668">
                  <c:v>43206.541666648067</c:v>
                </c:pt>
                <c:pt idx="7669">
                  <c:v>43206.583333314731</c:v>
                </c:pt>
                <c:pt idx="7670">
                  <c:v>43206.624999981395</c:v>
                </c:pt>
                <c:pt idx="7671">
                  <c:v>43206.66666664806</c:v>
                </c:pt>
                <c:pt idx="7672">
                  <c:v>43206.708333314724</c:v>
                </c:pt>
                <c:pt idx="7673">
                  <c:v>43206.749999981388</c:v>
                </c:pt>
                <c:pt idx="7674">
                  <c:v>43206.791666648052</c:v>
                </c:pt>
                <c:pt idx="7675">
                  <c:v>43206.833333314717</c:v>
                </c:pt>
                <c:pt idx="7676">
                  <c:v>43206.874999981381</c:v>
                </c:pt>
                <c:pt idx="7677">
                  <c:v>43206.916666648045</c:v>
                </c:pt>
                <c:pt idx="7678">
                  <c:v>43206.958333314709</c:v>
                </c:pt>
                <c:pt idx="7679">
                  <c:v>43206.999999981374</c:v>
                </c:pt>
                <c:pt idx="7680">
                  <c:v>43207.041666648038</c:v>
                </c:pt>
                <c:pt idx="7681">
                  <c:v>43207.083333314702</c:v>
                </c:pt>
                <c:pt idx="7682">
                  <c:v>43207.124999981366</c:v>
                </c:pt>
                <c:pt idx="7683">
                  <c:v>43207.166666648031</c:v>
                </c:pt>
                <c:pt idx="7684">
                  <c:v>43207.208333314695</c:v>
                </c:pt>
                <c:pt idx="7685">
                  <c:v>43207.249999981359</c:v>
                </c:pt>
                <c:pt idx="7686">
                  <c:v>43207.291666648023</c:v>
                </c:pt>
                <c:pt idx="7687">
                  <c:v>43207.333333314687</c:v>
                </c:pt>
                <c:pt idx="7688">
                  <c:v>43207.374999981352</c:v>
                </c:pt>
                <c:pt idx="7689">
                  <c:v>43207.416666648016</c:v>
                </c:pt>
                <c:pt idx="7690">
                  <c:v>43207.45833331468</c:v>
                </c:pt>
                <c:pt idx="7691">
                  <c:v>43207.499999981344</c:v>
                </c:pt>
                <c:pt idx="7692">
                  <c:v>43207.541666648009</c:v>
                </c:pt>
                <c:pt idx="7693">
                  <c:v>43207.583333314673</c:v>
                </c:pt>
                <c:pt idx="7694">
                  <c:v>43207.624999981337</c:v>
                </c:pt>
                <c:pt idx="7695">
                  <c:v>43207.666666648001</c:v>
                </c:pt>
                <c:pt idx="7696">
                  <c:v>43207.708333314666</c:v>
                </c:pt>
                <c:pt idx="7697">
                  <c:v>43207.74999998133</c:v>
                </c:pt>
                <c:pt idx="7698">
                  <c:v>43207.791666647994</c:v>
                </c:pt>
                <c:pt idx="7699">
                  <c:v>43207.833333314658</c:v>
                </c:pt>
                <c:pt idx="7700">
                  <c:v>43207.874999981323</c:v>
                </c:pt>
                <c:pt idx="7701">
                  <c:v>43207.916666647987</c:v>
                </c:pt>
                <c:pt idx="7702">
                  <c:v>43207.958333314651</c:v>
                </c:pt>
                <c:pt idx="7703">
                  <c:v>43207.999999981315</c:v>
                </c:pt>
                <c:pt idx="7704">
                  <c:v>43208.04166664798</c:v>
                </c:pt>
                <c:pt idx="7705">
                  <c:v>43208.083333314644</c:v>
                </c:pt>
                <c:pt idx="7706">
                  <c:v>43208.124999981308</c:v>
                </c:pt>
                <c:pt idx="7707">
                  <c:v>43208.166666647972</c:v>
                </c:pt>
                <c:pt idx="7708">
                  <c:v>43208.208333314637</c:v>
                </c:pt>
                <c:pt idx="7709">
                  <c:v>43208.249999981301</c:v>
                </c:pt>
                <c:pt idx="7710">
                  <c:v>43208.291666647965</c:v>
                </c:pt>
                <c:pt idx="7711">
                  <c:v>43208.333333314629</c:v>
                </c:pt>
                <c:pt idx="7712">
                  <c:v>43208.374999981294</c:v>
                </c:pt>
                <c:pt idx="7713">
                  <c:v>43208.416666647958</c:v>
                </c:pt>
                <c:pt idx="7714">
                  <c:v>43208.458333314622</c:v>
                </c:pt>
                <c:pt idx="7715">
                  <c:v>43208.499999981286</c:v>
                </c:pt>
                <c:pt idx="7716">
                  <c:v>43208.54166664795</c:v>
                </c:pt>
                <c:pt idx="7717">
                  <c:v>43208.583333314615</c:v>
                </c:pt>
                <c:pt idx="7718">
                  <c:v>43208.624999981279</c:v>
                </c:pt>
                <c:pt idx="7719">
                  <c:v>43208.666666647943</c:v>
                </c:pt>
                <c:pt idx="7720">
                  <c:v>43208.708333314607</c:v>
                </c:pt>
                <c:pt idx="7721">
                  <c:v>43208.749999981272</c:v>
                </c:pt>
                <c:pt idx="7722">
                  <c:v>43208.791666647936</c:v>
                </c:pt>
                <c:pt idx="7723">
                  <c:v>43208.8333333146</c:v>
                </c:pt>
                <c:pt idx="7724">
                  <c:v>43208.874999981264</c:v>
                </c:pt>
                <c:pt idx="7725">
                  <c:v>43208.916666647929</c:v>
                </c:pt>
                <c:pt idx="7726">
                  <c:v>43208.958333314593</c:v>
                </c:pt>
                <c:pt idx="7727">
                  <c:v>43208.999999981257</c:v>
                </c:pt>
                <c:pt idx="7728">
                  <c:v>43209.041666647921</c:v>
                </c:pt>
                <c:pt idx="7729">
                  <c:v>43209.083333314586</c:v>
                </c:pt>
                <c:pt idx="7730">
                  <c:v>43209.12499998125</c:v>
                </c:pt>
                <c:pt idx="7731">
                  <c:v>43209.166666647914</c:v>
                </c:pt>
                <c:pt idx="7732">
                  <c:v>43209.208333314578</c:v>
                </c:pt>
                <c:pt idx="7733">
                  <c:v>43209.249999981243</c:v>
                </c:pt>
                <c:pt idx="7734">
                  <c:v>43209.291666647907</c:v>
                </c:pt>
                <c:pt idx="7735">
                  <c:v>43209.333333314571</c:v>
                </c:pt>
                <c:pt idx="7736">
                  <c:v>43209.374999981235</c:v>
                </c:pt>
                <c:pt idx="7737">
                  <c:v>43209.4166666479</c:v>
                </c:pt>
                <c:pt idx="7738">
                  <c:v>43209.458333314564</c:v>
                </c:pt>
                <c:pt idx="7739">
                  <c:v>43209.499999981228</c:v>
                </c:pt>
                <c:pt idx="7740">
                  <c:v>43209.541666647892</c:v>
                </c:pt>
                <c:pt idx="7741">
                  <c:v>43209.583333314557</c:v>
                </c:pt>
                <c:pt idx="7742">
                  <c:v>43209.624999981221</c:v>
                </c:pt>
                <c:pt idx="7743">
                  <c:v>43209.666666647885</c:v>
                </c:pt>
                <c:pt idx="7744">
                  <c:v>43209.708333314549</c:v>
                </c:pt>
                <c:pt idx="7745">
                  <c:v>43209.749999981213</c:v>
                </c:pt>
                <c:pt idx="7746">
                  <c:v>43209.791666647878</c:v>
                </c:pt>
                <c:pt idx="7747">
                  <c:v>43209.833333314542</c:v>
                </c:pt>
                <c:pt idx="7748">
                  <c:v>43209.874999981206</c:v>
                </c:pt>
                <c:pt idx="7749">
                  <c:v>43209.91666664787</c:v>
                </c:pt>
                <c:pt idx="7750">
                  <c:v>43209.958333314535</c:v>
                </c:pt>
                <c:pt idx="7751">
                  <c:v>43209.999999981199</c:v>
                </c:pt>
                <c:pt idx="7752">
                  <c:v>43210.041666647863</c:v>
                </c:pt>
                <c:pt idx="7753">
                  <c:v>43210.083333314527</c:v>
                </c:pt>
                <c:pt idx="7754">
                  <c:v>43210.124999981192</c:v>
                </c:pt>
                <c:pt idx="7755">
                  <c:v>43210.166666647856</c:v>
                </c:pt>
                <c:pt idx="7756">
                  <c:v>43210.20833331452</c:v>
                </c:pt>
                <c:pt idx="7757">
                  <c:v>43210.249999981184</c:v>
                </c:pt>
                <c:pt idx="7758">
                  <c:v>43210.291666647849</c:v>
                </c:pt>
                <c:pt idx="7759">
                  <c:v>43210.333333314513</c:v>
                </c:pt>
                <c:pt idx="7760">
                  <c:v>43210.374999981177</c:v>
                </c:pt>
                <c:pt idx="7761">
                  <c:v>43210.416666647841</c:v>
                </c:pt>
                <c:pt idx="7762">
                  <c:v>43210.458333314506</c:v>
                </c:pt>
                <c:pt idx="7763">
                  <c:v>43210.49999998117</c:v>
                </c:pt>
                <c:pt idx="7764">
                  <c:v>43210.541666647834</c:v>
                </c:pt>
                <c:pt idx="7765">
                  <c:v>43210.583333314498</c:v>
                </c:pt>
                <c:pt idx="7766">
                  <c:v>43210.624999981163</c:v>
                </c:pt>
                <c:pt idx="7767">
                  <c:v>43210.666666647827</c:v>
                </c:pt>
                <c:pt idx="7768">
                  <c:v>43210.708333314491</c:v>
                </c:pt>
                <c:pt idx="7769">
                  <c:v>43210.749999981155</c:v>
                </c:pt>
                <c:pt idx="7770">
                  <c:v>43210.79166664782</c:v>
                </c:pt>
                <c:pt idx="7771">
                  <c:v>43210.833333314484</c:v>
                </c:pt>
                <c:pt idx="7772">
                  <c:v>43210.874999981148</c:v>
                </c:pt>
                <c:pt idx="7773">
                  <c:v>43210.916666647812</c:v>
                </c:pt>
                <c:pt idx="7774">
                  <c:v>43210.958333314476</c:v>
                </c:pt>
                <c:pt idx="7775">
                  <c:v>43210.999999981141</c:v>
                </c:pt>
                <c:pt idx="7776">
                  <c:v>43211.041666647805</c:v>
                </c:pt>
                <c:pt idx="7777">
                  <c:v>43211.083333314469</c:v>
                </c:pt>
                <c:pt idx="7778">
                  <c:v>43211.124999981133</c:v>
                </c:pt>
                <c:pt idx="7779">
                  <c:v>43211.166666647798</c:v>
                </c:pt>
                <c:pt idx="7780">
                  <c:v>43211.208333314462</c:v>
                </c:pt>
                <c:pt idx="7781">
                  <c:v>43211.249999981126</c:v>
                </c:pt>
                <c:pt idx="7782">
                  <c:v>43211.29166664779</c:v>
                </c:pt>
                <c:pt idx="7783">
                  <c:v>43211.333333314455</c:v>
                </c:pt>
                <c:pt idx="7784">
                  <c:v>43211.374999981119</c:v>
                </c:pt>
                <c:pt idx="7785">
                  <c:v>43211.416666647783</c:v>
                </c:pt>
                <c:pt idx="7786">
                  <c:v>43211.458333314447</c:v>
                </c:pt>
                <c:pt idx="7787">
                  <c:v>43211.499999981112</c:v>
                </c:pt>
                <c:pt idx="7788">
                  <c:v>43211.541666647776</c:v>
                </c:pt>
                <c:pt idx="7789">
                  <c:v>43211.58333331444</c:v>
                </c:pt>
                <c:pt idx="7790">
                  <c:v>43211.624999981104</c:v>
                </c:pt>
                <c:pt idx="7791">
                  <c:v>43211.666666647769</c:v>
                </c:pt>
                <c:pt idx="7792">
                  <c:v>43211.708333314433</c:v>
                </c:pt>
                <c:pt idx="7793">
                  <c:v>43211.749999981097</c:v>
                </c:pt>
                <c:pt idx="7794">
                  <c:v>43211.791666647761</c:v>
                </c:pt>
                <c:pt idx="7795">
                  <c:v>43211.833333314426</c:v>
                </c:pt>
                <c:pt idx="7796">
                  <c:v>43211.87499998109</c:v>
                </c:pt>
                <c:pt idx="7797">
                  <c:v>43211.916666647754</c:v>
                </c:pt>
                <c:pt idx="7798">
                  <c:v>43211.958333314418</c:v>
                </c:pt>
                <c:pt idx="7799">
                  <c:v>43211.999999981083</c:v>
                </c:pt>
                <c:pt idx="7800">
                  <c:v>43212.041666647747</c:v>
                </c:pt>
                <c:pt idx="7801">
                  <c:v>43212.083333314411</c:v>
                </c:pt>
                <c:pt idx="7802">
                  <c:v>43212.124999981075</c:v>
                </c:pt>
                <c:pt idx="7803">
                  <c:v>43212.166666647739</c:v>
                </c:pt>
                <c:pt idx="7804">
                  <c:v>43212.208333314404</c:v>
                </c:pt>
                <c:pt idx="7805">
                  <c:v>43212.249999981068</c:v>
                </c:pt>
                <c:pt idx="7806">
                  <c:v>43212.291666647732</c:v>
                </c:pt>
                <c:pt idx="7807">
                  <c:v>43212.333333314396</c:v>
                </c:pt>
                <c:pt idx="7808">
                  <c:v>43212.374999981061</c:v>
                </c:pt>
                <c:pt idx="7809">
                  <c:v>43212.416666647725</c:v>
                </c:pt>
                <c:pt idx="7810">
                  <c:v>43212.458333314389</c:v>
                </c:pt>
                <c:pt idx="7811">
                  <c:v>43212.499999981053</c:v>
                </c:pt>
                <c:pt idx="7812">
                  <c:v>43212.541666647718</c:v>
                </c:pt>
                <c:pt idx="7813">
                  <c:v>43212.583333314382</c:v>
                </c:pt>
                <c:pt idx="7814">
                  <c:v>43212.624999981046</c:v>
                </c:pt>
                <c:pt idx="7815">
                  <c:v>43212.66666664771</c:v>
                </c:pt>
                <c:pt idx="7816">
                  <c:v>43212.708333314375</c:v>
                </c:pt>
                <c:pt idx="7817">
                  <c:v>43212.749999981039</c:v>
                </c:pt>
                <c:pt idx="7818">
                  <c:v>43212.791666647703</c:v>
                </c:pt>
                <c:pt idx="7819">
                  <c:v>43212.833333314367</c:v>
                </c:pt>
                <c:pt idx="7820">
                  <c:v>43212.874999981032</c:v>
                </c:pt>
                <c:pt idx="7821">
                  <c:v>43212.916666647696</c:v>
                </c:pt>
                <c:pt idx="7822">
                  <c:v>43212.95833331436</c:v>
                </c:pt>
                <c:pt idx="7823">
                  <c:v>43212.999999981024</c:v>
                </c:pt>
                <c:pt idx="7824">
                  <c:v>43213.041666647689</c:v>
                </c:pt>
                <c:pt idx="7825">
                  <c:v>43213.083333314353</c:v>
                </c:pt>
                <c:pt idx="7826">
                  <c:v>43213.124999981017</c:v>
                </c:pt>
                <c:pt idx="7827">
                  <c:v>43213.166666647681</c:v>
                </c:pt>
                <c:pt idx="7828">
                  <c:v>43213.208333314346</c:v>
                </c:pt>
                <c:pt idx="7829">
                  <c:v>43213.24999998101</c:v>
                </c:pt>
                <c:pt idx="7830">
                  <c:v>43213.291666647674</c:v>
                </c:pt>
                <c:pt idx="7831">
                  <c:v>43213.333333314338</c:v>
                </c:pt>
                <c:pt idx="7832">
                  <c:v>43213.374999981002</c:v>
                </c:pt>
                <c:pt idx="7833">
                  <c:v>43213.416666647667</c:v>
                </c:pt>
                <c:pt idx="7834">
                  <c:v>43213.458333314331</c:v>
                </c:pt>
                <c:pt idx="7835">
                  <c:v>43213.499999980995</c:v>
                </c:pt>
                <c:pt idx="7836">
                  <c:v>43213.541666647659</c:v>
                </c:pt>
                <c:pt idx="7837">
                  <c:v>43213.583333314324</c:v>
                </c:pt>
                <c:pt idx="7838">
                  <c:v>43213.624999980988</c:v>
                </c:pt>
                <c:pt idx="7839">
                  <c:v>43213.666666647652</c:v>
                </c:pt>
                <c:pt idx="7840">
                  <c:v>43213.708333314316</c:v>
                </c:pt>
                <c:pt idx="7841">
                  <c:v>43213.749999980981</c:v>
                </c:pt>
                <c:pt idx="7842">
                  <c:v>43213.791666647645</c:v>
                </c:pt>
                <c:pt idx="7843">
                  <c:v>43213.833333314309</c:v>
                </c:pt>
                <c:pt idx="7844">
                  <c:v>43213.874999980973</c:v>
                </c:pt>
                <c:pt idx="7845">
                  <c:v>43213.916666647638</c:v>
                </c:pt>
                <c:pt idx="7846">
                  <c:v>43213.958333314302</c:v>
                </c:pt>
                <c:pt idx="7847">
                  <c:v>43213.999999980966</c:v>
                </c:pt>
                <c:pt idx="7848">
                  <c:v>43214.04166664763</c:v>
                </c:pt>
                <c:pt idx="7849">
                  <c:v>43214.083333314295</c:v>
                </c:pt>
                <c:pt idx="7850">
                  <c:v>43214.124999980959</c:v>
                </c:pt>
                <c:pt idx="7851">
                  <c:v>43214.166666647623</c:v>
                </c:pt>
                <c:pt idx="7852">
                  <c:v>43214.208333314287</c:v>
                </c:pt>
                <c:pt idx="7853">
                  <c:v>43214.249999980952</c:v>
                </c:pt>
                <c:pt idx="7854">
                  <c:v>43214.291666647616</c:v>
                </c:pt>
                <c:pt idx="7855">
                  <c:v>43214.33333331428</c:v>
                </c:pt>
                <c:pt idx="7856">
                  <c:v>43214.374999980944</c:v>
                </c:pt>
                <c:pt idx="7857">
                  <c:v>43214.416666647609</c:v>
                </c:pt>
                <c:pt idx="7858">
                  <c:v>43214.458333314273</c:v>
                </c:pt>
                <c:pt idx="7859">
                  <c:v>43214.499999980937</c:v>
                </c:pt>
                <c:pt idx="7860">
                  <c:v>43214.541666647601</c:v>
                </c:pt>
                <c:pt idx="7861">
                  <c:v>43214.583333314265</c:v>
                </c:pt>
                <c:pt idx="7862">
                  <c:v>43214.62499998093</c:v>
                </c:pt>
                <c:pt idx="7863">
                  <c:v>43214.666666647594</c:v>
                </c:pt>
                <c:pt idx="7864">
                  <c:v>43214.708333314258</c:v>
                </c:pt>
                <c:pt idx="7865">
                  <c:v>43214.749999980922</c:v>
                </c:pt>
                <c:pt idx="7866">
                  <c:v>43214.791666647587</c:v>
                </c:pt>
                <c:pt idx="7867">
                  <c:v>43214.833333314251</c:v>
                </c:pt>
                <c:pt idx="7868">
                  <c:v>43214.874999980915</c:v>
                </c:pt>
                <c:pt idx="7869">
                  <c:v>43214.916666647579</c:v>
                </c:pt>
                <c:pt idx="7870">
                  <c:v>43214.958333314244</c:v>
                </c:pt>
                <c:pt idx="7871">
                  <c:v>43214.999999980908</c:v>
                </c:pt>
                <c:pt idx="7872">
                  <c:v>43215.041666647572</c:v>
                </c:pt>
                <c:pt idx="7873">
                  <c:v>43215.083333314236</c:v>
                </c:pt>
                <c:pt idx="7874">
                  <c:v>43215.124999980901</c:v>
                </c:pt>
                <c:pt idx="7875">
                  <c:v>43215.166666647565</c:v>
                </c:pt>
                <c:pt idx="7876">
                  <c:v>43215.208333314229</c:v>
                </c:pt>
                <c:pt idx="7877">
                  <c:v>43215.249999980893</c:v>
                </c:pt>
                <c:pt idx="7878">
                  <c:v>43215.291666647558</c:v>
                </c:pt>
                <c:pt idx="7879">
                  <c:v>43215.333333314222</c:v>
                </c:pt>
                <c:pt idx="7880">
                  <c:v>43215.374999980886</c:v>
                </c:pt>
                <c:pt idx="7881">
                  <c:v>43215.41666664755</c:v>
                </c:pt>
                <c:pt idx="7882">
                  <c:v>43215.458333314215</c:v>
                </c:pt>
                <c:pt idx="7883">
                  <c:v>43215.499999980879</c:v>
                </c:pt>
                <c:pt idx="7884">
                  <c:v>43215.541666647543</c:v>
                </c:pt>
                <c:pt idx="7885">
                  <c:v>43215.583333314207</c:v>
                </c:pt>
                <c:pt idx="7886">
                  <c:v>43215.624999980872</c:v>
                </c:pt>
                <c:pt idx="7887">
                  <c:v>43215.666666647536</c:v>
                </c:pt>
                <c:pt idx="7888">
                  <c:v>43215.7083333142</c:v>
                </c:pt>
                <c:pt idx="7889">
                  <c:v>43215.749999980864</c:v>
                </c:pt>
                <c:pt idx="7890">
                  <c:v>43215.791666647528</c:v>
                </c:pt>
                <c:pt idx="7891">
                  <c:v>43215.833333314193</c:v>
                </c:pt>
                <c:pt idx="7892">
                  <c:v>43215.874999980857</c:v>
                </c:pt>
                <c:pt idx="7893">
                  <c:v>43215.916666647521</c:v>
                </c:pt>
                <c:pt idx="7894">
                  <c:v>43215.958333314185</c:v>
                </c:pt>
                <c:pt idx="7895">
                  <c:v>43215.99999998085</c:v>
                </c:pt>
                <c:pt idx="7896">
                  <c:v>43216.041666647514</c:v>
                </c:pt>
                <c:pt idx="7897">
                  <c:v>43216.083333314178</c:v>
                </c:pt>
                <c:pt idx="7898">
                  <c:v>43216.124999980842</c:v>
                </c:pt>
                <c:pt idx="7899">
                  <c:v>43216.166666647507</c:v>
                </c:pt>
                <c:pt idx="7900">
                  <c:v>43216.208333314171</c:v>
                </c:pt>
                <c:pt idx="7901">
                  <c:v>43216.249999980835</c:v>
                </c:pt>
                <c:pt idx="7902">
                  <c:v>43216.291666647499</c:v>
                </c:pt>
                <c:pt idx="7903">
                  <c:v>43216.333333314164</c:v>
                </c:pt>
                <c:pt idx="7904">
                  <c:v>43216.374999980828</c:v>
                </c:pt>
                <c:pt idx="7905">
                  <c:v>43216.416666647492</c:v>
                </c:pt>
                <c:pt idx="7906">
                  <c:v>43216.458333314156</c:v>
                </c:pt>
                <c:pt idx="7907">
                  <c:v>43216.499999980821</c:v>
                </c:pt>
                <c:pt idx="7908">
                  <c:v>43216.541666647485</c:v>
                </c:pt>
                <c:pt idx="7909">
                  <c:v>43216.583333314149</c:v>
                </c:pt>
                <c:pt idx="7910">
                  <c:v>43216.624999980813</c:v>
                </c:pt>
                <c:pt idx="7911">
                  <c:v>43216.666666647478</c:v>
                </c:pt>
                <c:pt idx="7912">
                  <c:v>43216.708333314142</c:v>
                </c:pt>
                <c:pt idx="7913">
                  <c:v>43216.749999980806</c:v>
                </c:pt>
                <c:pt idx="7914">
                  <c:v>43216.79166664747</c:v>
                </c:pt>
                <c:pt idx="7915">
                  <c:v>43216.833333314135</c:v>
                </c:pt>
                <c:pt idx="7916">
                  <c:v>43216.874999980799</c:v>
                </c:pt>
                <c:pt idx="7917">
                  <c:v>43216.916666647463</c:v>
                </c:pt>
                <c:pt idx="7918">
                  <c:v>43216.958333314127</c:v>
                </c:pt>
                <c:pt idx="7919">
                  <c:v>43216.999999980791</c:v>
                </c:pt>
                <c:pt idx="7920">
                  <c:v>43217.041666647456</c:v>
                </c:pt>
                <c:pt idx="7921">
                  <c:v>43217.08333331412</c:v>
                </c:pt>
                <c:pt idx="7922">
                  <c:v>43217.124999980784</c:v>
                </c:pt>
                <c:pt idx="7923">
                  <c:v>43217.166666647448</c:v>
                </c:pt>
                <c:pt idx="7924">
                  <c:v>43217.208333314113</c:v>
                </c:pt>
                <c:pt idx="7925">
                  <c:v>43217.249999980777</c:v>
                </c:pt>
                <c:pt idx="7926">
                  <c:v>43217.291666647441</c:v>
                </c:pt>
                <c:pt idx="7927">
                  <c:v>43217.333333314105</c:v>
                </c:pt>
                <c:pt idx="7928">
                  <c:v>43217.37499998077</c:v>
                </c:pt>
                <c:pt idx="7929">
                  <c:v>43217.416666647434</c:v>
                </c:pt>
                <c:pt idx="7930">
                  <c:v>43217.458333314098</c:v>
                </c:pt>
                <c:pt idx="7931">
                  <c:v>43217.499999980762</c:v>
                </c:pt>
                <c:pt idx="7932">
                  <c:v>43217.541666647427</c:v>
                </c:pt>
                <c:pt idx="7933">
                  <c:v>43217.583333314091</c:v>
                </c:pt>
                <c:pt idx="7934">
                  <c:v>43217.624999980755</c:v>
                </c:pt>
                <c:pt idx="7935">
                  <c:v>43217.666666647419</c:v>
                </c:pt>
                <c:pt idx="7936">
                  <c:v>43217.708333314084</c:v>
                </c:pt>
                <c:pt idx="7937">
                  <c:v>43217.749999980748</c:v>
                </c:pt>
                <c:pt idx="7938">
                  <c:v>43217.791666647412</c:v>
                </c:pt>
                <c:pt idx="7939">
                  <c:v>43217.833333314076</c:v>
                </c:pt>
                <c:pt idx="7940">
                  <c:v>43217.874999980741</c:v>
                </c:pt>
                <c:pt idx="7941">
                  <c:v>43217.916666647405</c:v>
                </c:pt>
                <c:pt idx="7942">
                  <c:v>43217.958333314069</c:v>
                </c:pt>
                <c:pt idx="7943">
                  <c:v>43217.999999980733</c:v>
                </c:pt>
                <c:pt idx="7944">
                  <c:v>43218.041666647398</c:v>
                </c:pt>
                <c:pt idx="7945">
                  <c:v>43218.083333314062</c:v>
                </c:pt>
                <c:pt idx="7946">
                  <c:v>43218.124999980726</c:v>
                </c:pt>
                <c:pt idx="7947">
                  <c:v>43218.16666664739</c:v>
                </c:pt>
                <c:pt idx="7948">
                  <c:v>43218.208333314054</c:v>
                </c:pt>
                <c:pt idx="7949">
                  <c:v>43218.249999980719</c:v>
                </c:pt>
                <c:pt idx="7950">
                  <c:v>43218.291666647383</c:v>
                </c:pt>
                <c:pt idx="7951">
                  <c:v>43218.333333314047</c:v>
                </c:pt>
                <c:pt idx="7952">
                  <c:v>43218.374999980711</c:v>
                </c:pt>
                <c:pt idx="7953">
                  <c:v>43218.416666647376</c:v>
                </c:pt>
                <c:pt idx="7954">
                  <c:v>43218.45833331404</c:v>
                </c:pt>
                <c:pt idx="7955">
                  <c:v>43218.499999980704</c:v>
                </c:pt>
                <c:pt idx="7956">
                  <c:v>43218.541666647368</c:v>
                </c:pt>
                <c:pt idx="7957">
                  <c:v>43218.583333314033</c:v>
                </c:pt>
                <c:pt idx="7958">
                  <c:v>43218.624999980697</c:v>
                </c:pt>
                <c:pt idx="7959">
                  <c:v>43218.666666647361</c:v>
                </c:pt>
                <c:pt idx="7960">
                  <c:v>43218.708333314025</c:v>
                </c:pt>
                <c:pt idx="7961">
                  <c:v>43218.74999998069</c:v>
                </c:pt>
                <c:pt idx="7962">
                  <c:v>43218.791666647354</c:v>
                </c:pt>
                <c:pt idx="7963">
                  <c:v>43218.833333314018</c:v>
                </c:pt>
                <c:pt idx="7964">
                  <c:v>43218.874999980682</c:v>
                </c:pt>
                <c:pt idx="7965">
                  <c:v>43218.916666647347</c:v>
                </c:pt>
                <c:pt idx="7966">
                  <c:v>43218.958333314011</c:v>
                </c:pt>
                <c:pt idx="7967">
                  <c:v>43218.999999980675</c:v>
                </c:pt>
                <c:pt idx="7968">
                  <c:v>43219.041666647339</c:v>
                </c:pt>
                <c:pt idx="7969">
                  <c:v>43219.083333314004</c:v>
                </c:pt>
                <c:pt idx="7970">
                  <c:v>43219.124999980668</c:v>
                </c:pt>
                <c:pt idx="7971">
                  <c:v>43219.166666647332</c:v>
                </c:pt>
                <c:pt idx="7972">
                  <c:v>43219.208333313996</c:v>
                </c:pt>
                <c:pt idx="7973">
                  <c:v>43219.249999980661</c:v>
                </c:pt>
                <c:pt idx="7974">
                  <c:v>43219.291666647325</c:v>
                </c:pt>
                <c:pt idx="7975">
                  <c:v>43219.333333313989</c:v>
                </c:pt>
                <c:pt idx="7976">
                  <c:v>43219.374999980653</c:v>
                </c:pt>
                <c:pt idx="7977">
                  <c:v>43219.416666647317</c:v>
                </c:pt>
                <c:pt idx="7978">
                  <c:v>43219.458333313982</c:v>
                </c:pt>
                <c:pt idx="7979">
                  <c:v>43219.499999980646</c:v>
                </c:pt>
                <c:pt idx="7980">
                  <c:v>43219.54166664731</c:v>
                </c:pt>
                <c:pt idx="7981">
                  <c:v>43219.583333313974</c:v>
                </c:pt>
                <c:pt idx="7982">
                  <c:v>43219.624999980639</c:v>
                </c:pt>
                <c:pt idx="7983">
                  <c:v>43219.666666647303</c:v>
                </c:pt>
                <c:pt idx="7984">
                  <c:v>43219.708333313967</c:v>
                </c:pt>
                <c:pt idx="7985">
                  <c:v>43219.749999980631</c:v>
                </c:pt>
                <c:pt idx="7986">
                  <c:v>43219.791666647296</c:v>
                </c:pt>
                <c:pt idx="7987">
                  <c:v>43219.83333331396</c:v>
                </c:pt>
                <c:pt idx="7988">
                  <c:v>43219.874999980624</c:v>
                </c:pt>
                <c:pt idx="7989">
                  <c:v>43219.916666647288</c:v>
                </c:pt>
                <c:pt idx="7990">
                  <c:v>43219.958333313953</c:v>
                </c:pt>
                <c:pt idx="7991">
                  <c:v>43219.999999980617</c:v>
                </c:pt>
                <c:pt idx="7992">
                  <c:v>43220.041666647281</c:v>
                </c:pt>
                <c:pt idx="7993">
                  <c:v>43220.083333313945</c:v>
                </c:pt>
                <c:pt idx="7994">
                  <c:v>43220.12499998061</c:v>
                </c:pt>
                <c:pt idx="7995">
                  <c:v>43220.166666647274</c:v>
                </c:pt>
                <c:pt idx="7996">
                  <c:v>43220.208333313938</c:v>
                </c:pt>
                <c:pt idx="7997">
                  <c:v>43220.249999980602</c:v>
                </c:pt>
                <c:pt idx="7998">
                  <c:v>43220.291666647267</c:v>
                </c:pt>
                <c:pt idx="7999">
                  <c:v>43220.333333313931</c:v>
                </c:pt>
                <c:pt idx="8000">
                  <c:v>43220.374999980595</c:v>
                </c:pt>
                <c:pt idx="8001">
                  <c:v>43220.416666647259</c:v>
                </c:pt>
                <c:pt idx="8002">
                  <c:v>43220.458333313924</c:v>
                </c:pt>
                <c:pt idx="8003">
                  <c:v>43220.499999980588</c:v>
                </c:pt>
                <c:pt idx="8004">
                  <c:v>43220.541666647252</c:v>
                </c:pt>
                <c:pt idx="8005">
                  <c:v>43220.583333313916</c:v>
                </c:pt>
                <c:pt idx="8006">
                  <c:v>43220.62499998058</c:v>
                </c:pt>
                <c:pt idx="8007">
                  <c:v>43220.666666647245</c:v>
                </c:pt>
                <c:pt idx="8008">
                  <c:v>43220.708333313909</c:v>
                </c:pt>
                <c:pt idx="8009">
                  <c:v>43220.749999980573</c:v>
                </c:pt>
                <c:pt idx="8010">
                  <c:v>43220.791666647237</c:v>
                </c:pt>
                <c:pt idx="8011">
                  <c:v>43220.833333313902</c:v>
                </c:pt>
                <c:pt idx="8012">
                  <c:v>43220.874999980566</c:v>
                </c:pt>
                <c:pt idx="8013">
                  <c:v>43220.91666664723</c:v>
                </c:pt>
                <c:pt idx="8014">
                  <c:v>43220.958333313894</c:v>
                </c:pt>
                <c:pt idx="8015">
                  <c:v>43220.999999980559</c:v>
                </c:pt>
                <c:pt idx="8016">
                  <c:v>43221.041666647223</c:v>
                </c:pt>
                <c:pt idx="8017">
                  <c:v>43221.083333313887</c:v>
                </c:pt>
                <c:pt idx="8018">
                  <c:v>43221.124999980551</c:v>
                </c:pt>
                <c:pt idx="8019">
                  <c:v>43221.166666647216</c:v>
                </c:pt>
                <c:pt idx="8020">
                  <c:v>43221.20833331388</c:v>
                </c:pt>
                <c:pt idx="8021">
                  <c:v>43221.249999980544</c:v>
                </c:pt>
                <c:pt idx="8022">
                  <c:v>43221.291666647208</c:v>
                </c:pt>
                <c:pt idx="8023">
                  <c:v>43221.333333313873</c:v>
                </c:pt>
                <c:pt idx="8024">
                  <c:v>43221.374999980537</c:v>
                </c:pt>
                <c:pt idx="8025">
                  <c:v>43221.416666647201</c:v>
                </c:pt>
                <c:pt idx="8026">
                  <c:v>43221.458333313865</c:v>
                </c:pt>
                <c:pt idx="8027">
                  <c:v>43221.49999998053</c:v>
                </c:pt>
                <c:pt idx="8028">
                  <c:v>43221.541666647194</c:v>
                </c:pt>
                <c:pt idx="8029">
                  <c:v>43221.583333313858</c:v>
                </c:pt>
                <c:pt idx="8030">
                  <c:v>43221.624999980522</c:v>
                </c:pt>
                <c:pt idx="8031">
                  <c:v>43221.666666647187</c:v>
                </c:pt>
                <c:pt idx="8032">
                  <c:v>43221.708333313851</c:v>
                </c:pt>
                <c:pt idx="8033">
                  <c:v>43221.749999980515</c:v>
                </c:pt>
                <c:pt idx="8034">
                  <c:v>43221.791666647179</c:v>
                </c:pt>
                <c:pt idx="8035">
                  <c:v>43221.833333313843</c:v>
                </c:pt>
                <c:pt idx="8036">
                  <c:v>43221.874999980508</c:v>
                </c:pt>
                <c:pt idx="8037">
                  <c:v>43221.916666647172</c:v>
                </c:pt>
                <c:pt idx="8038">
                  <c:v>43221.958333313836</c:v>
                </c:pt>
                <c:pt idx="8039">
                  <c:v>43221.9999999805</c:v>
                </c:pt>
                <c:pt idx="8040">
                  <c:v>43222.041666647165</c:v>
                </c:pt>
                <c:pt idx="8041">
                  <c:v>43222.083333313829</c:v>
                </c:pt>
                <c:pt idx="8042">
                  <c:v>43222.124999980493</c:v>
                </c:pt>
                <c:pt idx="8043">
                  <c:v>43222.166666647157</c:v>
                </c:pt>
                <c:pt idx="8044">
                  <c:v>43222.208333313822</c:v>
                </c:pt>
                <c:pt idx="8045">
                  <c:v>43222.249999980486</c:v>
                </c:pt>
                <c:pt idx="8046">
                  <c:v>43222.29166664715</c:v>
                </c:pt>
                <c:pt idx="8047">
                  <c:v>43222.333333313814</c:v>
                </c:pt>
                <c:pt idx="8048">
                  <c:v>43222.374999980479</c:v>
                </c:pt>
                <c:pt idx="8049">
                  <c:v>43222.416666647143</c:v>
                </c:pt>
                <c:pt idx="8050">
                  <c:v>43222.458333313807</c:v>
                </c:pt>
                <c:pt idx="8051">
                  <c:v>43222.499999980471</c:v>
                </c:pt>
                <c:pt idx="8052">
                  <c:v>43222.541666647136</c:v>
                </c:pt>
                <c:pt idx="8053">
                  <c:v>43222.5833333138</c:v>
                </c:pt>
                <c:pt idx="8054">
                  <c:v>43222.624999980464</c:v>
                </c:pt>
                <c:pt idx="8055">
                  <c:v>43222.666666647128</c:v>
                </c:pt>
                <c:pt idx="8056">
                  <c:v>43222.708333313793</c:v>
                </c:pt>
                <c:pt idx="8057">
                  <c:v>43222.749999980457</c:v>
                </c:pt>
                <c:pt idx="8058">
                  <c:v>43222.791666647121</c:v>
                </c:pt>
                <c:pt idx="8059">
                  <c:v>43222.833333313785</c:v>
                </c:pt>
                <c:pt idx="8060">
                  <c:v>43222.87499998045</c:v>
                </c:pt>
                <c:pt idx="8061">
                  <c:v>43222.916666647114</c:v>
                </c:pt>
                <c:pt idx="8062">
                  <c:v>43222.958333313778</c:v>
                </c:pt>
                <c:pt idx="8063">
                  <c:v>43222.999999980442</c:v>
                </c:pt>
                <c:pt idx="8064">
                  <c:v>43223.041666647106</c:v>
                </c:pt>
                <c:pt idx="8065">
                  <c:v>43223.083333313771</c:v>
                </c:pt>
                <c:pt idx="8066">
                  <c:v>43223.124999980435</c:v>
                </c:pt>
                <c:pt idx="8067">
                  <c:v>43223.166666647099</c:v>
                </c:pt>
                <c:pt idx="8068">
                  <c:v>43223.208333313763</c:v>
                </c:pt>
                <c:pt idx="8069">
                  <c:v>43223.249999980428</c:v>
                </c:pt>
                <c:pt idx="8070">
                  <c:v>43223.291666647092</c:v>
                </c:pt>
                <c:pt idx="8071">
                  <c:v>43223.333333313756</c:v>
                </c:pt>
                <c:pt idx="8072">
                  <c:v>43223.37499998042</c:v>
                </c:pt>
                <c:pt idx="8073">
                  <c:v>43223.416666647085</c:v>
                </c:pt>
                <c:pt idx="8074">
                  <c:v>43223.458333313749</c:v>
                </c:pt>
                <c:pt idx="8075">
                  <c:v>43223.499999980413</c:v>
                </c:pt>
                <c:pt idx="8076">
                  <c:v>43223.541666647077</c:v>
                </c:pt>
                <c:pt idx="8077">
                  <c:v>43223.583333313742</c:v>
                </c:pt>
                <c:pt idx="8078">
                  <c:v>43223.624999980406</c:v>
                </c:pt>
                <c:pt idx="8079">
                  <c:v>43223.66666664707</c:v>
                </c:pt>
                <c:pt idx="8080">
                  <c:v>43223.708333313734</c:v>
                </c:pt>
                <c:pt idx="8081">
                  <c:v>43223.749999980399</c:v>
                </c:pt>
                <c:pt idx="8082">
                  <c:v>43223.791666647063</c:v>
                </c:pt>
                <c:pt idx="8083">
                  <c:v>43223.833333313727</c:v>
                </c:pt>
                <c:pt idx="8084">
                  <c:v>43223.874999980391</c:v>
                </c:pt>
                <c:pt idx="8085">
                  <c:v>43223.916666647056</c:v>
                </c:pt>
                <c:pt idx="8086">
                  <c:v>43223.95833331372</c:v>
                </c:pt>
                <c:pt idx="8087">
                  <c:v>43223.999999980384</c:v>
                </c:pt>
                <c:pt idx="8088">
                  <c:v>43224.041666647048</c:v>
                </c:pt>
                <c:pt idx="8089">
                  <c:v>43224.083333313713</c:v>
                </c:pt>
                <c:pt idx="8090">
                  <c:v>43224.124999980377</c:v>
                </c:pt>
                <c:pt idx="8091">
                  <c:v>43224.166666647041</c:v>
                </c:pt>
                <c:pt idx="8092">
                  <c:v>43224.208333313705</c:v>
                </c:pt>
                <c:pt idx="8093">
                  <c:v>43224.249999980369</c:v>
                </c:pt>
                <c:pt idx="8094">
                  <c:v>43224.291666647034</c:v>
                </c:pt>
                <c:pt idx="8095">
                  <c:v>43224.333333313698</c:v>
                </c:pt>
                <c:pt idx="8096">
                  <c:v>43224.374999980362</c:v>
                </c:pt>
                <c:pt idx="8097">
                  <c:v>43224.416666647026</c:v>
                </c:pt>
                <c:pt idx="8098">
                  <c:v>43224.458333313691</c:v>
                </c:pt>
                <c:pt idx="8099">
                  <c:v>43224.499999980355</c:v>
                </c:pt>
                <c:pt idx="8100">
                  <c:v>43224.541666647019</c:v>
                </c:pt>
                <c:pt idx="8101">
                  <c:v>43224.583333313683</c:v>
                </c:pt>
                <c:pt idx="8102">
                  <c:v>43224.624999980348</c:v>
                </c:pt>
                <c:pt idx="8103">
                  <c:v>43224.666666647012</c:v>
                </c:pt>
                <c:pt idx="8104">
                  <c:v>43224.708333313676</c:v>
                </c:pt>
                <c:pt idx="8105">
                  <c:v>43224.74999998034</c:v>
                </c:pt>
                <c:pt idx="8106">
                  <c:v>43224.791666647005</c:v>
                </c:pt>
                <c:pt idx="8107">
                  <c:v>43224.833333313669</c:v>
                </c:pt>
                <c:pt idx="8108">
                  <c:v>43224.874999980333</c:v>
                </c:pt>
                <c:pt idx="8109">
                  <c:v>43224.916666646997</c:v>
                </c:pt>
                <c:pt idx="8110">
                  <c:v>43224.958333313662</c:v>
                </c:pt>
                <c:pt idx="8111">
                  <c:v>43224.999999980326</c:v>
                </c:pt>
                <c:pt idx="8112">
                  <c:v>43225.04166664699</c:v>
                </c:pt>
                <c:pt idx="8113">
                  <c:v>43225.083333313654</c:v>
                </c:pt>
                <c:pt idx="8114">
                  <c:v>43225.124999980319</c:v>
                </c:pt>
                <c:pt idx="8115">
                  <c:v>43225.166666646983</c:v>
                </c:pt>
                <c:pt idx="8116">
                  <c:v>43225.208333313647</c:v>
                </c:pt>
                <c:pt idx="8117">
                  <c:v>43225.249999980311</c:v>
                </c:pt>
                <c:pt idx="8118">
                  <c:v>43225.291666646976</c:v>
                </c:pt>
                <c:pt idx="8119">
                  <c:v>43225.33333331364</c:v>
                </c:pt>
                <c:pt idx="8120">
                  <c:v>43225.374999980304</c:v>
                </c:pt>
                <c:pt idx="8121">
                  <c:v>43225.416666646968</c:v>
                </c:pt>
                <c:pt idx="8122">
                  <c:v>43225.458333313632</c:v>
                </c:pt>
                <c:pt idx="8123">
                  <c:v>43225.499999980297</c:v>
                </c:pt>
                <c:pt idx="8124">
                  <c:v>43225.541666646961</c:v>
                </c:pt>
                <c:pt idx="8125">
                  <c:v>43225.583333313625</c:v>
                </c:pt>
                <c:pt idx="8126">
                  <c:v>43225.624999980289</c:v>
                </c:pt>
                <c:pt idx="8127">
                  <c:v>43225.666666646954</c:v>
                </c:pt>
                <c:pt idx="8128">
                  <c:v>43225.708333313618</c:v>
                </c:pt>
                <c:pt idx="8129">
                  <c:v>43225.749999980282</c:v>
                </c:pt>
                <c:pt idx="8130">
                  <c:v>43225.791666646946</c:v>
                </c:pt>
                <c:pt idx="8131">
                  <c:v>43225.833333313611</c:v>
                </c:pt>
                <c:pt idx="8132">
                  <c:v>43225.874999980275</c:v>
                </c:pt>
                <c:pt idx="8133">
                  <c:v>43225.916666646939</c:v>
                </c:pt>
                <c:pt idx="8134">
                  <c:v>43225.958333313603</c:v>
                </c:pt>
                <c:pt idx="8135">
                  <c:v>43225.999999980268</c:v>
                </c:pt>
                <c:pt idx="8136">
                  <c:v>43226.041666646932</c:v>
                </c:pt>
                <c:pt idx="8137">
                  <c:v>43226.083333313596</c:v>
                </c:pt>
                <c:pt idx="8138">
                  <c:v>43226.12499998026</c:v>
                </c:pt>
                <c:pt idx="8139">
                  <c:v>43226.166666646925</c:v>
                </c:pt>
                <c:pt idx="8140">
                  <c:v>43226.208333313589</c:v>
                </c:pt>
                <c:pt idx="8141">
                  <c:v>43226.249999980253</c:v>
                </c:pt>
                <c:pt idx="8142">
                  <c:v>43226.291666646917</c:v>
                </c:pt>
                <c:pt idx="8143">
                  <c:v>43226.333333313582</c:v>
                </c:pt>
                <c:pt idx="8144">
                  <c:v>43226.374999980246</c:v>
                </c:pt>
                <c:pt idx="8145">
                  <c:v>43226.41666664691</c:v>
                </c:pt>
                <c:pt idx="8146">
                  <c:v>43226.458333313574</c:v>
                </c:pt>
                <c:pt idx="8147">
                  <c:v>43226.499999980238</c:v>
                </c:pt>
                <c:pt idx="8148">
                  <c:v>43226.541666646903</c:v>
                </c:pt>
                <c:pt idx="8149">
                  <c:v>43226.583333313567</c:v>
                </c:pt>
                <c:pt idx="8150">
                  <c:v>43226.624999980231</c:v>
                </c:pt>
                <c:pt idx="8151">
                  <c:v>43226.666666646895</c:v>
                </c:pt>
                <c:pt idx="8152">
                  <c:v>43226.70833331356</c:v>
                </c:pt>
                <c:pt idx="8153">
                  <c:v>43226.749999980224</c:v>
                </c:pt>
                <c:pt idx="8154">
                  <c:v>43226.791666646888</c:v>
                </c:pt>
                <c:pt idx="8155">
                  <c:v>43226.833333313552</c:v>
                </c:pt>
                <c:pt idx="8156">
                  <c:v>43226.874999980217</c:v>
                </c:pt>
                <c:pt idx="8157">
                  <c:v>43226.916666646881</c:v>
                </c:pt>
                <c:pt idx="8158">
                  <c:v>43226.958333313545</c:v>
                </c:pt>
                <c:pt idx="8159">
                  <c:v>43226.999999980209</c:v>
                </c:pt>
                <c:pt idx="8160">
                  <c:v>43227.041666646874</c:v>
                </c:pt>
                <c:pt idx="8161">
                  <c:v>43227.083333313538</c:v>
                </c:pt>
                <c:pt idx="8162">
                  <c:v>43227.124999980202</c:v>
                </c:pt>
                <c:pt idx="8163">
                  <c:v>43227.166666646866</c:v>
                </c:pt>
                <c:pt idx="8164">
                  <c:v>43227.208333313531</c:v>
                </c:pt>
                <c:pt idx="8165">
                  <c:v>43227.249999980195</c:v>
                </c:pt>
                <c:pt idx="8166">
                  <c:v>43227.291666646859</c:v>
                </c:pt>
                <c:pt idx="8167">
                  <c:v>43227.333333313523</c:v>
                </c:pt>
                <c:pt idx="8168">
                  <c:v>43227.374999980188</c:v>
                </c:pt>
                <c:pt idx="8169">
                  <c:v>43227.416666646852</c:v>
                </c:pt>
                <c:pt idx="8170">
                  <c:v>43227.458333313516</c:v>
                </c:pt>
                <c:pt idx="8171">
                  <c:v>43227.49999998018</c:v>
                </c:pt>
                <c:pt idx="8172">
                  <c:v>43227.541666646845</c:v>
                </c:pt>
                <c:pt idx="8173">
                  <c:v>43227.583333313509</c:v>
                </c:pt>
                <c:pt idx="8174">
                  <c:v>43227.624999980173</c:v>
                </c:pt>
                <c:pt idx="8175">
                  <c:v>43227.666666646837</c:v>
                </c:pt>
                <c:pt idx="8176">
                  <c:v>43227.708333313501</c:v>
                </c:pt>
                <c:pt idx="8177">
                  <c:v>43227.749999980166</c:v>
                </c:pt>
                <c:pt idx="8178">
                  <c:v>43227.79166664683</c:v>
                </c:pt>
                <c:pt idx="8179">
                  <c:v>43227.833333313494</c:v>
                </c:pt>
                <c:pt idx="8180">
                  <c:v>43227.874999980158</c:v>
                </c:pt>
                <c:pt idx="8181">
                  <c:v>43227.916666646823</c:v>
                </c:pt>
                <c:pt idx="8182">
                  <c:v>43227.958333313487</c:v>
                </c:pt>
                <c:pt idx="8183">
                  <c:v>43227.999999980151</c:v>
                </c:pt>
                <c:pt idx="8184">
                  <c:v>43228.041666646815</c:v>
                </c:pt>
                <c:pt idx="8185">
                  <c:v>43228.08333331348</c:v>
                </c:pt>
                <c:pt idx="8186">
                  <c:v>43228.124999980144</c:v>
                </c:pt>
                <c:pt idx="8187">
                  <c:v>43228.166666646808</c:v>
                </c:pt>
                <c:pt idx="8188">
                  <c:v>43228.208333313472</c:v>
                </c:pt>
                <c:pt idx="8189">
                  <c:v>43228.249999980137</c:v>
                </c:pt>
                <c:pt idx="8190">
                  <c:v>43228.291666646801</c:v>
                </c:pt>
                <c:pt idx="8191">
                  <c:v>43228.333333313465</c:v>
                </c:pt>
                <c:pt idx="8192">
                  <c:v>43228.374999980129</c:v>
                </c:pt>
                <c:pt idx="8193">
                  <c:v>43228.416666646794</c:v>
                </c:pt>
                <c:pt idx="8194">
                  <c:v>43228.458333313458</c:v>
                </c:pt>
                <c:pt idx="8195">
                  <c:v>43228.499999980122</c:v>
                </c:pt>
                <c:pt idx="8196">
                  <c:v>43228.541666646786</c:v>
                </c:pt>
                <c:pt idx="8197">
                  <c:v>43228.583333313451</c:v>
                </c:pt>
                <c:pt idx="8198">
                  <c:v>43228.624999980115</c:v>
                </c:pt>
                <c:pt idx="8199">
                  <c:v>43228.666666646779</c:v>
                </c:pt>
                <c:pt idx="8200">
                  <c:v>43228.708333313443</c:v>
                </c:pt>
                <c:pt idx="8201">
                  <c:v>43228.749999980108</c:v>
                </c:pt>
                <c:pt idx="8202">
                  <c:v>43228.791666646772</c:v>
                </c:pt>
                <c:pt idx="8203">
                  <c:v>43228.833333313436</c:v>
                </c:pt>
                <c:pt idx="8204">
                  <c:v>43228.8749999801</c:v>
                </c:pt>
                <c:pt idx="8205">
                  <c:v>43228.916666646764</c:v>
                </c:pt>
                <c:pt idx="8206">
                  <c:v>43228.958333313429</c:v>
                </c:pt>
                <c:pt idx="8207">
                  <c:v>43228.999999980093</c:v>
                </c:pt>
                <c:pt idx="8208">
                  <c:v>43229.041666646757</c:v>
                </c:pt>
                <c:pt idx="8209">
                  <c:v>43229.083333313421</c:v>
                </c:pt>
                <c:pt idx="8210">
                  <c:v>43229.124999980086</c:v>
                </c:pt>
                <c:pt idx="8211">
                  <c:v>43229.16666664675</c:v>
                </c:pt>
                <c:pt idx="8212">
                  <c:v>43229.208333313414</c:v>
                </c:pt>
                <c:pt idx="8213">
                  <c:v>43229.249999980078</c:v>
                </c:pt>
                <c:pt idx="8214">
                  <c:v>43229.291666646743</c:v>
                </c:pt>
                <c:pt idx="8215">
                  <c:v>43229.333333313407</c:v>
                </c:pt>
                <c:pt idx="8216">
                  <c:v>43229.374999980071</c:v>
                </c:pt>
                <c:pt idx="8217">
                  <c:v>43229.416666646735</c:v>
                </c:pt>
                <c:pt idx="8218">
                  <c:v>43229.4583333134</c:v>
                </c:pt>
                <c:pt idx="8219">
                  <c:v>43229.499999980064</c:v>
                </c:pt>
                <c:pt idx="8220">
                  <c:v>43229.541666646728</c:v>
                </c:pt>
                <c:pt idx="8221">
                  <c:v>43229.583333313392</c:v>
                </c:pt>
                <c:pt idx="8222">
                  <c:v>43229.624999980057</c:v>
                </c:pt>
                <c:pt idx="8223">
                  <c:v>43229.666666646721</c:v>
                </c:pt>
                <c:pt idx="8224">
                  <c:v>43229.708333313385</c:v>
                </c:pt>
                <c:pt idx="8225">
                  <c:v>43229.749999980049</c:v>
                </c:pt>
                <c:pt idx="8226">
                  <c:v>43229.791666646714</c:v>
                </c:pt>
                <c:pt idx="8227">
                  <c:v>43229.833333313378</c:v>
                </c:pt>
                <c:pt idx="8228">
                  <c:v>43229.874999980042</c:v>
                </c:pt>
                <c:pt idx="8229">
                  <c:v>43229.916666646706</c:v>
                </c:pt>
                <c:pt idx="8230">
                  <c:v>43229.958333313371</c:v>
                </c:pt>
                <c:pt idx="8231">
                  <c:v>43229.999999980035</c:v>
                </c:pt>
                <c:pt idx="8232">
                  <c:v>43230.041666646699</c:v>
                </c:pt>
                <c:pt idx="8233">
                  <c:v>43230.083333313363</c:v>
                </c:pt>
                <c:pt idx="8234">
                  <c:v>43230.124999980027</c:v>
                </c:pt>
                <c:pt idx="8235">
                  <c:v>43230.166666646692</c:v>
                </c:pt>
                <c:pt idx="8236">
                  <c:v>43230.208333313356</c:v>
                </c:pt>
                <c:pt idx="8237">
                  <c:v>43230.24999998002</c:v>
                </c:pt>
                <c:pt idx="8238">
                  <c:v>43230.291666646684</c:v>
                </c:pt>
                <c:pt idx="8239">
                  <c:v>43230.333333313349</c:v>
                </c:pt>
                <c:pt idx="8240">
                  <c:v>43230.374999980013</c:v>
                </c:pt>
                <c:pt idx="8241">
                  <c:v>43230.416666646677</c:v>
                </c:pt>
                <c:pt idx="8242">
                  <c:v>43230.458333313341</c:v>
                </c:pt>
                <c:pt idx="8243">
                  <c:v>43230.499999980006</c:v>
                </c:pt>
                <c:pt idx="8244">
                  <c:v>43230.54166664667</c:v>
                </c:pt>
                <c:pt idx="8245">
                  <c:v>43230.583333313334</c:v>
                </c:pt>
                <c:pt idx="8246">
                  <c:v>43230.624999979998</c:v>
                </c:pt>
                <c:pt idx="8247">
                  <c:v>43230.666666646663</c:v>
                </c:pt>
                <c:pt idx="8248">
                  <c:v>43230.708333313327</c:v>
                </c:pt>
                <c:pt idx="8249">
                  <c:v>43230.749999979991</c:v>
                </c:pt>
                <c:pt idx="8250">
                  <c:v>43230.791666646655</c:v>
                </c:pt>
                <c:pt idx="8251">
                  <c:v>43230.83333331332</c:v>
                </c:pt>
                <c:pt idx="8252">
                  <c:v>43230.874999979984</c:v>
                </c:pt>
                <c:pt idx="8253">
                  <c:v>43230.916666646648</c:v>
                </c:pt>
                <c:pt idx="8254">
                  <c:v>43230.958333313312</c:v>
                </c:pt>
                <c:pt idx="8255">
                  <c:v>43230.999999979977</c:v>
                </c:pt>
                <c:pt idx="8256">
                  <c:v>43231.041666646641</c:v>
                </c:pt>
                <c:pt idx="8257">
                  <c:v>43231.083333313305</c:v>
                </c:pt>
                <c:pt idx="8258">
                  <c:v>43231.124999979969</c:v>
                </c:pt>
                <c:pt idx="8259">
                  <c:v>43231.166666646634</c:v>
                </c:pt>
                <c:pt idx="8260">
                  <c:v>43231.208333313298</c:v>
                </c:pt>
                <c:pt idx="8261">
                  <c:v>43231.249999979962</c:v>
                </c:pt>
                <c:pt idx="8262">
                  <c:v>43231.291666646626</c:v>
                </c:pt>
                <c:pt idx="8263">
                  <c:v>43231.33333331329</c:v>
                </c:pt>
                <c:pt idx="8264">
                  <c:v>43231.374999979955</c:v>
                </c:pt>
                <c:pt idx="8265">
                  <c:v>43231.416666646619</c:v>
                </c:pt>
                <c:pt idx="8266">
                  <c:v>43231.458333313283</c:v>
                </c:pt>
                <c:pt idx="8267">
                  <c:v>43231.499999979947</c:v>
                </c:pt>
                <c:pt idx="8268">
                  <c:v>43231.541666646612</c:v>
                </c:pt>
                <c:pt idx="8269">
                  <c:v>43231.583333313276</c:v>
                </c:pt>
                <c:pt idx="8270">
                  <c:v>43231.62499997994</c:v>
                </c:pt>
                <c:pt idx="8271">
                  <c:v>43231.666666646604</c:v>
                </c:pt>
                <c:pt idx="8272">
                  <c:v>43231.708333313269</c:v>
                </c:pt>
                <c:pt idx="8273">
                  <c:v>43231.749999979933</c:v>
                </c:pt>
                <c:pt idx="8274">
                  <c:v>43231.791666646597</c:v>
                </c:pt>
                <c:pt idx="8275">
                  <c:v>43231.833333313261</c:v>
                </c:pt>
                <c:pt idx="8276">
                  <c:v>43231.874999979926</c:v>
                </c:pt>
                <c:pt idx="8277">
                  <c:v>43231.91666664659</c:v>
                </c:pt>
                <c:pt idx="8278">
                  <c:v>43231.958333313254</c:v>
                </c:pt>
                <c:pt idx="8279">
                  <c:v>43231.999999979918</c:v>
                </c:pt>
                <c:pt idx="8280">
                  <c:v>43232.041666646583</c:v>
                </c:pt>
                <c:pt idx="8281">
                  <c:v>43232.083333313247</c:v>
                </c:pt>
                <c:pt idx="8282">
                  <c:v>43232.124999979911</c:v>
                </c:pt>
                <c:pt idx="8283">
                  <c:v>43232.166666646575</c:v>
                </c:pt>
                <c:pt idx="8284">
                  <c:v>43232.20833331324</c:v>
                </c:pt>
                <c:pt idx="8285">
                  <c:v>43232.249999979904</c:v>
                </c:pt>
                <c:pt idx="8286">
                  <c:v>43232.291666646568</c:v>
                </c:pt>
                <c:pt idx="8287">
                  <c:v>43232.333333313232</c:v>
                </c:pt>
                <c:pt idx="8288">
                  <c:v>43232.374999979897</c:v>
                </c:pt>
                <c:pt idx="8289">
                  <c:v>43232.416666646561</c:v>
                </c:pt>
                <c:pt idx="8290">
                  <c:v>43232.458333313225</c:v>
                </c:pt>
                <c:pt idx="8291">
                  <c:v>43232.499999979889</c:v>
                </c:pt>
                <c:pt idx="8292">
                  <c:v>43232.541666646553</c:v>
                </c:pt>
                <c:pt idx="8293">
                  <c:v>43232.583333313218</c:v>
                </c:pt>
                <c:pt idx="8294">
                  <c:v>43232.624999979882</c:v>
                </c:pt>
                <c:pt idx="8295">
                  <c:v>43232.666666646546</c:v>
                </c:pt>
                <c:pt idx="8296">
                  <c:v>43232.70833331321</c:v>
                </c:pt>
                <c:pt idx="8297">
                  <c:v>43232.749999979875</c:v>
                </c:pt>
                <c:pt idx="8298">
                  <c:v>43232.791666646539</c:v>
                </c:pt>
                <c:pt idx="8299">
                  <c:v>43232.833333313203</c:v>
                </c:pt>
                <c:pt idx="8300">
                  <c:v>43232.874999979867</c:v>
                </c:pt>
                <c:pt idx="8301">
                  <c:v>43232.916666646532</c:v>
                </c:pt>
                <c:pt idx="8302">
                  <c:v>43232.958333313196</c:v>
                </c:pt>
                <c:pt idx="8303">
                  <c:v>43232.99999997986</c:v>
                </c:pt>
                <c:pt idx="8304">
                  <c:v>43233.041666646524</c:v>
                </c:pt>
                <c:pt idx="8305">
                  <c:v>43233.083333313189</c:v>
                </c:pt>
                <c:pt idx="8306">
                  <c:v>43233.124999979853</c:v>
                </c:pt>
                <c:pt idx="8307">
                  <c:v>43233.166666646517</c:v>
                </c:pt>
                <c:pt idx="8308">
                  <c:v>43233.208333313181</c:v>
                </c:pt>
                <c:pt idx="8309">
                  <c:v>43233.249999979846</c:v>
                </c:pt>
                <c:pt idx="8310">
                  <c:v>43233.29166664651</c:v>
                </c:pt>
                <c:pt idx="8311">
                  <c:v>43233.333333313174</c:v>
                </c:pt>
                <c:pt idx="8312">
                  <c:v>43233.374999979838</c:v>
                </c:pt>
                <c:pt idx="8313">
                  <c:v>43233.416666646503</c:v>
                </c:pt>
                <c:pt idx="8314">
                  <c:v>43233.458333313167</c:v>
                </c:pt>
                <c:pt idx="8315">
                  <c:v>43233.499999979831</c:v>
                </c:pt>
                <c:pt idx="8316">
                  <c:v>43233.541666646495</c:v>
                </c:pt>
                <c:pt idx="8317">
                  <c:v>43233.58333331316</c:v>
                </c:pt>
                <c:pt idx="8318">
                  <c:v>43233.624999979824</c:v>
                </c:pt>
                <c:pt idx="8319">
                  <c:v>43233.666666646488</c:v>
                </c:pt>
                <c:pt idx="8320">
                  <c:v>43233.708333313152</c:v>
                </c:pt>
                <c:pt idx="8321">
                  <c:v>43233.749999979816</c:v>
                </c:pt>
                <c:pt idx="8322">
                  <c:v>43233.791666646481</c:v>
                </c:pt>
                <c:pt idx="8323">
                  <c:v>43233.833333313145</c:v>
                </c:pt>
                <c:pt idx="8324">
                  <c:v>43233.874999979809</c:v>
                </c:pt>
                <c:pt idx="8325">
                  <c:v>43233.916666646473</c:v>
                </c:pt>
                <c:pt idx="8326">
                  <c:v>43233.958333313138</c:v>
                </c:pt>
                <c:pt idx="8327">
                  <c:v>43233.999999979802</c:v>
                </c:pt>
                <c:pt idx="8328">
                  <c:v>43234.041666646466</c:v>
                </c:pt>
                <c:pt idx="8329">
                  <c:v>43234.08333331313</c:v>
                </c:pt>
                <c:pt idx="8330">
                  <c:v>43234.124999979795</c:v>
                </c:pt>
                <c:pt idx="8331">
                  <c:v>43234.166666646459</c:v>
                </c:pt>
                <c:pt idx="8332">
                  <c:v>43234.208333313123</c:v>
                </c:pt>
                <c:pt idx="8333">
                  <c:v>43234.249999979787</c:v>
                </c:pt>
                <c:pt idx="8334">
                  <c:v>43234.291666646452</c:v>
                </c:pt>
                <c:pt idx="8335">
                  <c:v>43234.333333313116</c:v>
                </c:pt>
                <c:pt idx="8336">
                  <c:v>43234.37499997978</c:v>
                </c:pt>
                <c:pt idx="8337">
                  <c:v>43234.416666646444</c:v>
                </c:pt>
                <c:pt idx="8338">
                  <c:v>43234.458333313109</c:v>
                </c:pt>
                <c:pt idx="8339">
                  <c:v>43234.499999979773</c:v>
                </c:pt>
                <c:pt idx="8340">
                  <c:v>43234.541666646437</c:v>
                </c:pt>
                <c:pt idx="8341">
                  <c:v>43234.583333313101</c:v>
                </c:pt>
                <c:pt idx="8342">
                  <c:v>43234.624999979766</c:v>
                </c:pt>
                <c:pt idx="8343">
                  <c:v>43234.66666664643</c:v>
                </c:pt>
                <c:pt idx="8344">
                  <c:v>43234.708333313094</c:v>
                </c:pt>
                <c:pt idx="8345">
                  <c:v>43234.749999979758</c:v>
                </c:pt>
                <c:pt idx="8346">
                  <c:v>43234.791666646423</c:v>
                </c:pt>
                <c:pt idx="8347">
                  <c:v>43234.833333313087</c:v>
                </c:pt>
                <c:pt idx="8348">
                  <c:v>43234.874999979751</c:v>
                </c:pt>
                <c:pt idx="8349">
                  <c:v>43234.916666646415</c:v>
                </c:pt>
                <c:pt idx="8350">
                  <c:v>43234.958333313079</c:v>
                </c:pt>
                <c:pt idx="8351">
                  <c:v>43234.999999979744</c:v>
                </c:pt>
                <c:pt idx="8352">
                  <c:v>43235.041666646408</c:v>
                </c:pt>
                <c:pt idx="8353">
                  <c:v>43235.083333313072</c:v>
                </c:pt>
                <c:pt idx="8354">
                  <c:v>43235.124999979736</c:v>
                </c:pt>
                <c:pt idx="8355">
                  <c:v>43235.166666646401</c:v>
                </c:pt>
                <c:pt idx="8356">
                  <c:v>43235.208333313065</c:v>
                </c:pt>
                <c:pt idx="8357">
                  <c:v>43235.249999979729</c:v>
                </c:pt>
                <c:pt idx="8358">
                  <c:v>43235.291666646393</c:v>
                </c:pt>
                <c:pt idx="8359">
                  <c:v>43235.333333313058</c:v>
                </c:pt>
                <c:pt idx="8360">
                  <c:v>43235.374999979722</c:v>
                </c:pt>
                <c:pt idx="8361">
                  <c:v>43235.416666646386</c:v>
                </c:pt>
                <c:pt idx="8362">
                  <c:v>43235.45833331305</c:v>
                </c:pt>
                <c:pt idx="8363">
                  <c:v>43235.499999979715</c:v>
                </c:pt>
                <c:pt idx="8364">
                  <c:v>43235.541666646379</c:v>
                </c:pt>
                <c:pt idx="8365">
                  <c:v>43235.583333313043</c:v>
                </c:pt>
                <c:pt idx="8366">
                  <c:v>43235.624999979707</c:v>
                </c:pt>
                <c:pt idx="8367">
                  <c:v>43235.666666646372</c:v>
                </c:pt>
                <c:pt idx="8368">
                  <c:v>43235.708333313036</c:v>
                </c:pt>
                <c:pt idx="8369">
                  <c:v>43235.7499999797</c:v>
                </c:pt>
                <c:pt idx="8370">
                  <c:v>43235.791666646364</c:v>
                </c:pt>
                <c:pt idx="8371">
                  <c:v>43235.833333313029</c:v>
                </c:pt>
                <c:pt idx="8372">
                  <c:v>43235.874999979693</c:v>
                </c:pt>
                <c:pt idx="8373">
                  <c:v>43235.916666646357</c:v>
                </c:pt>
                <c:pt idx="8374">
                  <c:v>43235.958333313021</c:v>
                </c:pt>
                <c:pt idx="8375">
                  <c:v>43235.999999979686</c:v>
                </c:pt>
                <c:pt idx="8376">
                  <c:v>43236.04166664635</c:v>
                </c:pt>
                <c:pt idx="8377">
                  <c:v>43236.083333313014</c:v>
                </c:pt>
                <c:pt idx="8378">
                  <c:v>43236.124999979678</c:v>
                </c:pt>
                <c:pt idx="8379">
                  <c:v>43236.166666646342</c:v>
                </c:pt>
                <c:pt idx="8380">
                  <c:v>43236.208333313007</c:v>
                </c:pt>
                <c:pt idx="8381">
                  <c:v>43236.249999979671</c:v>
                </c:pt>
                <c:pt idx="8382">
                  <c:v>43236.291666646335</c:v>
                </c:pt>
                <c:pt idx="8383">
                  <c:v>43236.333333312999</c:v>
                </c:pt>
                <c:pt idx="8384">
                  <c:v>43236.374999979664</c:v>
                </c:pt>
                <c:pt idx="8385">
                  <c:v>43236.416666646328</c:v>
                </c:pt>
                <c:pt idx="8386">
                  <c:v>43236.458333312992</c:v>
                </c:pt>
                <c:pt idx="8387">
                  <c:v>43236.499999979656</c:v>
                </c:pt>
                <c:pt idx="8388">
                  <c:v>43236.541666646321</c:v>
                </c:pt>
                <c:pt idx="8389">
                  <c:v>43236.583333312985</c:v>
                </c:pt>
                <c:pt idx="8390">
                  <c:v>43236.624999979649</c:v>
                </c:pt>
                <c:pt idx="8391">
                  <c:v>43236.666666646313</c:v>
                </c:pt>
                <c:pt idx="8392">
                  <c:v>43236.708333312978</c:v>
                </c:pt>
                <c:pt idx="8393">
                  <c:v>43236.749999979642</c:v>
                </c:pt>
                <c:pt idx="8394">
                  <c:v>43236.791666646306</c:v>
                </c:pt>
                <c:pt idx="8395">
                  <c:v>43236.83333331297</c:v>
                </c:pt>
                <c:pt idx="8396">
                  <c:v>43236.874999979635</c:v>
                </c:pt>
                <c:pt idx="8397">
                  <c:v>43236.916666646299</c:v>
                </c:pt>
                <c:pt idx="8398">
                  <c:v>43236.958333312963</c:v>
                </c:pt>
                <c:pt idx="8399">
                  <c:v>43236.999999979627</c:v>
                </c:pt>
                <c:pt idx="8400">
                  <c:v>43237.041666646292</c:v>
                </c:pt>
                <c:pt idx="8401">
                  <c:v>43237.083333312956</c:v>
                </c:pt>
                <c:pt idx="8402">
                  <c:v>43237.12499997962</c:v>
                </c:pt>
                <c:pt idx="8403">
                  <c:v>43237.166666646284</c:v>
                </c:pt>
                <c:pt idx="8404">
                  <c:v>43237.208333312949</c:v>
                </c:pt>
                <c:pt idx="8405">
                  <c:v>43237.249999979613</c:v>
                </c:pt>
                <c:pt idx="8406">
                  <c:v>43237.291666646277</c:v>
                </c:pt>
                <c:pt idx="8407">
                  <c:v>43237.333333312941</c:v>
                </c:pt>
                <c:pt idx="8408">
                  <c:v>43237.374999979605</c:v>
                </c:pt>
                <c:pt idx="8409">
                  <c:v>43237.41666664627</c:v>
                </c:pt>
                <c:pt idx="8410">
                  <c:v>43237.458333312934</c:v>
                </c:pt>
                <c:pt idx="8411">
                  <c:v>43237.499999979598</c:v>
                </c:pt>
                <c:pt idx="8412">
                  <c:v>43237.541666646262</c:v>
                </c:pt>
                <c:pt idx="8413">
                  <c:v>43237.583333312927</c:v>
                </c:pt>
                <c:pt idx="8414">
                  <c:v>43237.624999979591</c:v>
                </c:pt>
                <c:pt idx="8415">
                  <c:v>43237.666666646255</c:v>
                </c:pt>
                <c:pt idx="8416">
                  <c:v>43237.708333312919</c:v>
                </c:pt>
                <c:pt idx="8417">
                  <c:v>43237.749999979584</c:v>
                </c:pt>
                <c:pt idx="8418">
                  <c:v>43237.791666646248</c:v>
                </c:pt>
                <c:pt idx="8419">
                  <c:v>43237.833333312912</c:v>
                </c:pt>
                <c:pt idx="8420">
                  <c:v>43237.874999979576</c:v>
                </c:pt>
                <c:pt idx="8421">
                  <c:v>43237.916666646241</c:v>
                </c:pt>
                <c:pt idx="8422">
                  <c:v>43237.958333312905</c:v>
                </c:pt>
                <c:pt idx="8423">
                  <c:v>43237.999999979569</c:v>
                </c:pt>
                <c:pt idx="8424">
                  <c:v>43238.041666646233</c:v>
                </c:pt>
                <c:pt idx="8425">
                  <c:v>43238.083333312898</c:v>
                </c:pt>
                <c:pt idx="8426">
                  <c:v>43238.124999979562</c:v>
                </c:pt>
                <c:pt idx="8427">
                  <c:v>43238.166666646226</c:v>
                </c:pt>
                <c:pt idx="8428">
                  <c:v>43238.20833331289</c:v>
                </c:pt>
                <c:pt idx="8429">
                  <c:v>43238.249999979555</c:v>
                </c:pt>
                <c:pt idx="8430">
                  <c:v>43238.291666646219</c:v>
                </c:pt>
                <c:pt idx="8431">
                  <c:v>43238.333333312883</c:v>
                </c:pt>
                <c:pt idx="8432">
                  <c:v>43238.374999979547</c:v>
                </c:pt>
                <c:pt idx="8433">
                  <c:v>43238.416666646212</c:v>
                </c:pt>
                <c:pt idx="8434">
                  <c:v>43238.458333312876</c:v>
                </c:pt>
                <c:pt idx="8435">
                  <c:v>43238.49999997954</c:v>
                </c:pt>
                <c:pt idx="8436">
                  <c:v>43238.541666646204</c:v>
                </c:pt>
                <c:pt idx="8437">
                  <c:v>43238.583333312868</c:v>
                </c:pt>
                <c:pt idx="8438">
                  <c:v>43238.624999979533</c:v>
                </c:pt>
                <c:pt idx="8439">
                  <c:v>43238.666666646197</c:v>
                </c:pt>
                <c:pt idx="8440">
                  <c:v>43238.708333312861</c:v>
                </c:pt>
                <c:pt idx="8441">
                  <c:v>43238.749999979525</c:v>
                </c:pt>
                <c:pt idx="8442">
                  <c:v>43238.79166664619</c:v>
                </c:pt>
                <c:pt idx="8443">
                  <c:v>43238.833333312854</c:v>
                </c:pt>
                <c:pt idx="8444">
                  <c:v>43238.874999979518</c:v>
                </c:pt>
                <c:pt idx="8445">
                  <c:v>43238.916666646182</c:v>
                </c:pt>
                <c:pt idx="8446">
                  <c:v>43238.958333312847</c:v>
                </c:pt>
                <c:pt idx="8447">
                  <c:v>43238.999999979511</c:v>
                </c:pt>
                <c:pt idx="8448">
                  <c:v>43239.041666646175</c:v>
                </c:pt>
                <c:pt idx="8449">
                  <c:v>43239.083333312839</c:v>
                </c:pt>
                <c:pt idx="8450">
                  <c:v>43239.124999979504</c:v>
                </c:pt>
                <c:pt idx="8451">
                  <c:v>43239.166666646168</c:v>
                </c:pt>
                <c:pt idx="8452">
                  <c:v>43239.208333312832</c:v>
                </c:pt>
                <c:pt idx="8453">
                  <c:v>43239.249999979496</c:v>
                </c:pt>
                <c:pt idx="8454">
                  <c:v>43239.291666646161</c:v>
                </c:pt>
                <c:pt idx="8455">
                  <c:v>43239.333333312825</c:v>
                </c:pt>
                <c:pt idx="8456">
                  <c:v>43239.374999979489</c:v>
                </c:pt>
                <c:pt idx="8457">
                  <c:v>43239.416666646153</c:v>
                </c:pt>
                <c:pt idx="8458">
                  <c:v>43239.458333312818</c:v>
                </c:pt>
                <c:pt idx="8459">
                  <c:v>43239.499999979482</c:v>
                </c:pt>
                <c:pt idx="8460">
                  <c:v>43239.541666646146</c:v>
                </c:pt>
                <c:pt idx="8461">
                  <c:v>43239.58333331281</c:v>
                </c:pt>
                <c:pt idx="8462">
                  <c:v>43239.624999979475</c:v>
                </c:pt>
                <c:pt idx="8463">
                  <c:v>43239.666666646139</c:v>
                </c:pt>
                <c:pt idx="8464">
                  <c:v>43239.708333312803</c:v>
                </c:pt>
                <c:pt idx="8465">
                  <c:v>43239.749999979467</c:v>
                </c:pt>
                <c:pt idx="8466">
                  <c:v>43239.791666646131</c:v>
                </c:pt>
                <c:pt idx="8467">
                  <c:v>43239.833333312796</c:v>
                </c:pt>
                <c:pt idx="8468">
                  <c:v>43239.87499997946</c:v>
                </c:pt>
                <c:pt idx="8469">
                  <c:v>43239.916666646124</c:v>
                </c:pt>
                <c:pt idx="8470">
                  <c:v>43239.958333312788</c:v>
                </c:pt>
                <c:pt idx="8471">
                  <c:v>43239.999999979453</c:v>
                </c:pt>
                <c:pt idx="8472">
                  <c:v>43240.041666646117</c:v>
                </c:pt>
                <c:pt idx="8473">
                  <c:v>43240.083333312781</c:v>
                </c:pt>
                <c:pt idx="8474">
                  <c:v>43240.124999979445</c:v>
                </c:pt>
                <c:pt idx="8475">
                  <c:v>43240.16666664611</c:v>
                </c:pt>
                <c:pt idx="8476">
                  <c:v>43240.208333312774</c:v>
                </c:pt>
                <c:pt idx="8477">
                  <c:v>43240.249999979438</c:v>
                </c:pt>
                <c:pt idx="8478">
                  <c:v>43240.291666646102</c:v>
                </c:pt>
                <c:pt idx="8479">
                  <c:v>43240.333333312767</c:v>
                </c:pt>
                <c:pt idx="8480">
                  <c:v>43240.374999979431</c:v>
                </c:pt>
                <c:pt idx="8481">
                  <c:v>43240.416666646095</c:v>
                </c:pt>
                <c:pt idx="8482">
                  <c:v>43240.458333312759</c:v>
                </c:pt>
                <c:pt idx="8483">
                  <c:v>43240.499999979424</c:v>
                </c:pt>
                <c:pt idx="8484">
                  <c:v>43240.541666646088</c:v>
                </c:pt>
                <c:pt idx="8485">
                  <c:v>43240.583333312752</c:v>
                </c:pt>
                <c:pt idx="8486">
                  <c:v>43240.624999979416</c:v>
                </c:pt>
                <c:pt idx="8487">
                  <c:v>43240.666666646081</c:v>
                </c:pt>
                <c:pt idx="8488">
                  <c:v>43240.708333312745</c:v>
                </c:pt>
                <c:pt idx="8489">
                  <c:v>43240.749999979409</c:v>
                </c:pt>
                <c:pt idx="8490">
                  <c:v>43240.791666646073</c:v>
                </c:pt>
                <c:pt idx="8491">
                  <c:v>43240.833333312738</c:v>
                </c:pt>
                <c:pt idx="8492">
                  <c:v>43240.874999979402</c:v>
                </c:pt>
                <c:pt idx="8493">
                  <c:v>43240.916666646066</c:v>
                </c:pt>
                <c:pt idx="8494">
                  <c:v>43240.95833331273</c:v>
                </c:pt>
                <c:pt idx="8495">
                  <c:v>43240.999999979394</c:v>
                </c:pt>
                <c:pt idx="8496">
                  <c:v>43241.041666646059</c:v>
                </c:pt>
                <c:pt idx="8497">
                  <c:v>43241.083333312723</c:v>
                </c:pt>
                <c:pt idx="8498">
                  <c:v>43241.124999979387</c:v>
                </c:pt>
                <c:pt idx="8499">
                  <c:v>43241.166666646051</c:v>
                </c:pt>
                <c:pt idx="8500">
                  <c:v>43241.208333312716</c:v>
                </c:pt>
                <c:pt idx="8501">
                  <c:v>43241.24999997938</c:v>
                </c:pt>
                <c:pt idx="8502">
                  <c:v>43241.291666646044</c:v>
                </c:pt>
                <c:pt idx="8503">
                  <c:v>43241.333333312708</c:v>
                </c:pt>
                <c:pt idx="8504">
                  <c:v>43241.374999979373</c:v>
                </c:pt>
                <c:pt idx="8505">
                  <c:v>43241.416666646037</c:v>
                </c:pt>
                <c:pt idx="8506">
                  <c:v>43241.458333312701</c:v>
                </c:pt>
                <c:pt idx="8507">
                  <c:v>43241.499999979365</c:v>
                </c:pt>
                <c:pt idx="8508">
                  <c:v>43241.54166664603</c:v>
                </c:pt>
                <c:pt idx="8509">
                  <c:v>43241.583333312694</c:v>
                </c:pt>
                <c:pt idx="8510">
                  <c:v>43241.624999979358</c:v>
                </c:pt>
                <c:pt idx="8511">
                  <c:v>43241.666666646022</c:v>
                </c:pt>
                <c:pt idx="8512">
                  <c:v>43241.708333312687</c:v>
                </c:pt>
                <c:pt idx="8513">
                  <c:v>43241.749999979351</c:v>
                </c:pt>
                <c:pt idx="8514">
                  <c:v>43241.791666646015</c:v>
                </c:pt>
                <c:pt idx="8515">
                  <c:v>43241.833333312679</c:v>
                </c:pt>
                <c:pt idx="8516">
                  <c:v>43241.874999979344</c:v>
                </c:pt>
                <c:pt idx="8517">
                  <c:v>43241.916666646008</c:v>
                </c:pt>
                <c:pt idx="8518">
                  <c:v>43241.958333312672</c:v>
                </c:pt>
                <c:pt idx="8519">
                  <c:v>43241.999999979336</c:v>
                </c:pt>
                <c:pt idx="8520">
                  <c:v>43242.041666646001</c:v>
                </c:pt>
                <c:pt idx="8521">
                  <c:v>43242.083333312665</c:v>
                </c:pt>
                <c:pt idx="8522">
                  <c:v>43242.124999979329</c:v>
                </c:pt>
                <c:pt idx="8523">
                  <c:v>43242.166666645993</c:v>
                </c:pt>
                <c:pt idx="8524">
                  <c:v>43242.208333312657</c:v>
                </c:pt>
                <c:pt idx="8525">
                  <c:v>43242.249999979322</c:v>
                </c:pt>
                <c:pt idx="8526">
                  <c:v>43242.291666645986</c:v>
                </c:pt>
                <c:pt idx="8527">
                  <c:v>43242.33333331265</c:v>
                </c:pt>
                <c:pt idx="8528">
                  <c:v>43242.374999979314</c:v>
                </c:pt>
                <c:pt idx="8529">
                  <c:v>43242.416666645979</c:v>
                </c:pt>
                <c:pt idx="8530">
                  <c:v>43242.458333312643</c:v>
                </c:pt>
                <c:pt idx="8531">
                  <c:v>43242.499999979307</c:v>
                </c:pt>
                <c:pt idx="8532">
                  <c:v>43242.541666645971</c:v>
                </c:pt>
                <c:pt idx="8533">
                  <c:v>43242.583333312636</c:v>
                </c:pt>
                <c:pt idx="8534">
                  <c:v>43242.6249999793</c:v>
                </c:pt>
                <c:pt idx="8535">
                  <c:v>43242.666666645964</c:v>
                </c:pt>
                <c:pt idx="8536">
                  <c:v>43242.708333312628</c:v>
                </c:pt>
                <c:pt idx="8537">
                  <c:v>43242.749999979293</c:v>
                </c:pt>
                <c:pt idx="8538">
                  <c:v>43242.791666645957</c:v>
                </c:pt>
                <c:pt idx="8539">
                  <c:v>43242.833333312621</c:v>
                </c:pt>
                <c:pt idx="8540">
                  <c:v>43242.874999979285</c:v>
                </c:pt>
                <c:pt idx="8541">
                  <c:v>43242.91666664595</c:v>
                </c:pt>
                <c:pt idx="8542">
                  <c:v>43242.958333312614</c:v>
                </c:pt>
                <c:pt idx="8543">
                  <c:v>43242.999999979278</c:v>
                </c:pt>
                <c:pt idx="8544">
                  <c:v>43243.041666645942</c:v>
                </c:pt>
                <c:pt idx="8545">
                  <c:v>43243.083333312607</c:v>
                </c:pt>
                <c:pt idx="8546">
                  <c:v>43243.124999979271</c:v>
                </c:pt>
                <c:pt idx="8547">
                  <c:v>43243.166666645935</c:v>
                </c:pt>
                <c:pt idx="8548">
                  <c:v>43243.208333312599</c:v>
                </c:pt>
                <c:pt idx="8549">
                  <c:v>43243.249999979264</c:v>
                </c:pt>
                <c:pt idx="8550">
                  <c:v>43243.291666645928</c:v>
                </c:pt>
                <c:pt idx="8551">
                  <c:v>43243.333333312592</c:v>
                </c:pt>
                <c:pt idx="8552">
                  <c:v>43243.374999979256</c:v>
                </c:pt>
                <c:pt idx="8553">
                  <c:v>43243.41666664592</c:v>
                </c:pt>
                <c:pt idx="8554">
                  <c:v>43243.458333312585</c:v>
                </c:pt>
                <c:pt idx="8555">
                  <c:v>43243.499999979249</c:v>
                </c:pt>
                <c:pt idx="8556">
                  <c:v>43243.541666645913</c:v>
                </c:pt>
                <c:pt idx="8557">
                  <c:v>43243.583333312577</c:v>
                </c:pt>
                <c:pt idx="8558">
                  <c:v>43243.624999979242</c:v>
                </c:pt>
                <c:pt idx="8559">
                  <c:v>43243.666666645906</c:v>
                </c:pt>
                <c:pt idx="8560">
                  <c:v>43243.70833331257</c:v>
                </c:pt>
                <c:pt idx="8561">
                  <c:v>43243.749999979234</c:v>
                </c:pt>
                <c:pt idx="8562">
                  <c:v>43243.791666645899</c:v>
                </c:pt>
                <c:pt idx="8563">
                  <c:v>43243.833333312563</c:v>
                </c:pt>
                <c:pt idx="8564">
                  <c:v>43243.874999979227</c:v>
                </c:pt>
                <c:pt idx="8565">
                  <c:v>43243.916666645891</c:v>
                </c:pt>
                <c:pt idx="8566">
                  <c:v>43243.958333312556</c:v>
                </c:pt>
                <c:pt idx="8567">
                  <c:v>43243.99999997922</c:v>
                </c:pt>
                <c:pt idx="8568">
                  <c:v>43244.041666645884</c:v>
                </c:pt>
                <c:pt idx="8569">
                  <c:v>43244.083333312548</c:v>
                </c:pt>
                <c:pt idx="8570">
                  <c:v>43244.124999979213</c:v>
                </c:pt>
                <c:pt idx="8571">
                  <c:v>43244.166666645877</c:v>
                </c:pt>
                <c:pt idx="8572">
                  <c:v>43244.208333312541</c:v>
                </c:pt>
                <c:pt idx="8573">
                  <c:v>43244.249999979205</c:v>
                </c:pt>
                <c:pt idx="8574">
                  <c:v>43244.29166664587</c:v>
                </c:pt>
                <c:pt idx="8575">
                  <c:v>43244.333333312534</c:v>
                </c:pt>
                <c:pt idx="8576">
                  <c:v>43244.374999979198</c:v>
                </c:pt>
                <c:pt idx="8577">
                  <c:v>43244.416666645862</c:v>
                </c:pt>
                <c:pt idx="8578">
                  <c:v>43244.458333312527</c:v>
                </c:pt>
                <c:pt idx="8579">
                  <c:v>43244.499999979191</c:v>
                </c:pt>
                <c:pt idx="8580">
                  <c:v>43244.541666645855</c:v>
                </c:pt>
                <c:pt idx="8581">
                  <c:v>43244.583333312519</c:v>
                </c:pt>
                <c:pt idx="8582">
                  <c:v>43244.624999979183</c:v>
                </c:pt>
                <c:pt idx="8583">
                  <c:v>43244.666666645848</c:v>
                </c:pt>
                <c:pt idx="8584">
                  <c:v>43244.708333312512</c:v>
                </c:pt>
                <c:pt idx="8585">
                  <c:v>43244.749999979176</c:v>
                </c:pt>
                <c:pt idx="8586">
                  <c:v>43244.79166664584</c:v>
                </c:pt>
                <c:pt idx="8587">
                  <c:v>43244.833333312505</c:v>
                </c:pt>
                <c:pt idx="8588">
                  <c:v>43244.874999979169</c:v>
                </c:pt>
                <c:pt idx="8589">
                  <c:v>43244.916666645833</c:v>
                </c:pt>
                <c:pt idx="8590">
                  <c:v>43244.958333312497</c:v>
                </c:pt>
                <c:pt idx="8591">
                  <c:v>43244.999999979162</c:v>
                </c:pt>
                <c:pt idx="8592">
                  <c:v>43245.041666645826</c:v>
                </c:pt>
                <c:pt idx="8593">
                  <c:v>43245.08333331249</c:v>
                </c:pt>
                <c:pt idx="8594">
                  <c:v>43245.124999979154</c:v>
                </c:pt>
                <c:pt idx="8595">
                  <c:v>43245.166666645819</c:v>
                </c:pt>
                <c:pt idx="8596">
                  <c:v>43245.208333312483</c:v>
                </c:pt>
                <c:pt idx="8597">
                  <c:v>43245.249999979147</c:v>
                </c:pt>
                <c:pt idx="8598">
                  <c:v>43245.291666645811</c:v>
                </c:pt>
                <c:pt idx="8599">
                  <c:v>43245.333333312476</c:v>
                </c:pt>
                <c:pt idx="8600">
                  <c:v>43245.37499997914</c:v>
                </c:pt>
                <c:pt idx="8601">
                  <c:v>43245.416666645804</c:v>
                </c:pt>
                <c:pt idx="8602">
                  <c:v>43245.458333312468</c:v>
                </c:pt>
                <c:pt idx="8603">
                  <c:v>43245.499999979133</c:v>
                </c:pt>
                <c:pt idx="8604">
                  <c:v>43245.541666645797</c:v>
                </c:pt>
                <c:pt idx="8605">
                  <c:v>43245.583333312461</c:v>
                </c:pt>
                <c:pt idx="8606">
                  <c:v>43245.624999979125</c:v>
                </c:pt>
                <c:pt idx="8607">
                  <c:v>43245.66666664579</c:v>
                </c:pt>
                <c:pt idx="8608">
                  <c:v>43245.708333312454</c:v>
                </c:pt>
                <c:pt idx="8609">
                  <c:v>43245.749999979118</c:v>
                </c:pt>
                <c:pt idx="8610">
                  <c:v>43245.791666645782</c:v>
                </c:pt>
                <c:pt idx="8611">
                  <c:v>43245.833333312446</c:v>
                </c:pt>
                <c:pt idx="8612">
                  <c:v>43245.874999979111</c:v>
                </c:pt>
                <c:pt idx="8613">
                  <c:v>43245.916666645775</c:v>
                </c:pt>
                <c:pt idx="8614">
                  <c:v>43245.958333312439</c:v>
                </c:pt>
                <c:pt idx="8615">
                  <c:v>43245.999999979103</c:v>
                </c:pt>
                <c:pt idx="8616">
                  <c:v>43246.041666645768</c:v>
                </c:pt>
                <c:pt idx="8617">
                  <c:v>43246.083333312432</c:v>
                </c:pt>
                <c:pt idx="8618">
                  <c:v>43246.124999979096</c:v>
                </c:pt>
                <c:pt idx="8619">
                  <c:v>43246.16666664576</c:v>
                </c:pt>
                <c:pt idx="8620">
                  <c:v>43246.208333312425</c:v>
                </c:pt>
                <c:pt idx="8621">
                  <c:v>43246.249999979089</c:v>
                </c:pt>
                <c:pt idx="8622">
                  <c:v>43246.291666645753</c:v>
                </c:pt>
                <c:pt idx="8623">
                  <c:v>43246.333333312417</c:v>
                </c:pt>
                <c:pt idx="8624">
                  <c:v>43246.374999979082</c:v>
                </c:pt>
                <c:pt idx="8625">
                  <c:v>43246.416666645746</c:v>
                </c:pt>
                <c:pt idx="8626">
                  <c:v>43246.45833331241</c:v>
                </c:pt>
                <c:pt idx="8627">
                  <c:v>43246.499999979074</c:v>
                </c:pt>
                <c:pt idx="8628">
                  <c:v>43246.541666645739</c:v>
                </c:pt>
                <c:pt idx="8629">
                  <c:v>43246.583333312403</c:v>
                </c:pt>
                <c:pt idx="8630">
                  <c:v>43246.624999979067</c:v>
                </c:pt>
                <c:pt idx="8631">
                  <c:v>43246.666666645731</c:v>
                </c:pt>
                <c:pt idx="8632">
                  <c:v>43246.708333312396</c:v>
                </c:pt>
                <c:pt idx="8633">
                  <c:v>43246.74999997906</c:v>
                </c:pt>
                <c:pt idx="8634">
                  <c:v>43246.791666645724</c:v>
                </c:pt>
                <c:pt idx="8635">
                  <c:v>43246.833333312388</c:v>
                </c:pt>
                <c:pt idx="8636">
                  <c:v>43246.874999979053</c:v>
                </c:pt>
                <c:pt idx="8637">
                  <c:v>43246.916666645717</c:v>
                </c:pt>
                <c:pt idx="8638">
                  <c:v>43246.958333312381</c:v>
                </c:pt>
                <c:pt idx="8639">
                  <c:v>43246.999999979045</c:v>
                </c:pt>
                <c:pt idx="8640">
                  <c:v>43247.041666645709</c:v>
                </c:pt>
                <c:pt idx="8641">
                  <c:v>43247.083333312374</c:v>
                </c:pt>
                <c:pt idx="8642">
                  <c:v>43247.124999979038</c:v>
                </c:pt>
                <c:pt idx="8643">
                  <c:v>43247.166666645702</c:v>
                </c:pt>
                <c:pt idx="8644">
                  <c:v>43247.208333312366</c:v>
                </c:pt>
                <c:pt idx="8645">
                  <c:v>43247.249999979031</c:v>
                </c:pt>
                <c:pt idx="8646">
                  <c:v>43247.291666645695</c:v>
                </c:pt>
                <c:pt idx="8647">
                  <c:v>43247.333333312359</c:v>
                </c:pt>
                <c:pt idx="8648">
                  <c:v>43247.374999979023</c:v>
                </c:pt>
                <c:pt idx="8649">
                  <c:v>43247.416666645688</c:v>
                </c:pt>
                <c:pt idx="8650">
                  <c:v>43247.458333312352</c:v>
                </c:pt>
                <c:pt idx="8651">
                  <c:v>43247.499999979016</c:v>
                </c:pt>
                <c:pt idx="8652">
                  <c:v>43247.54166664568</c:v>
                </c:pt>
                <c:pt idx="8653">
                  <c:v>43247.583333312345</c:v>
                </c:pt>
                <c:pt idx="8654">
                  <c:v>43247.624999979009</c:v>
                </c:pt>
                <c:pt idx="8655">
                  <c:v>43247.666666645673</c:v>
                </c:pt>
                <c:pt idx="8656">
                  <c:v>43247.708333312337</c:v>
                </c:pt>
                <c:pt idx="8657">
                  <c:v>43247.749999979002</c:v>
                </c:pt>
                <c:pt idx="8658">
                  <c:v>43247.791666645666</c:v>
                </c:pt>
                <c:pt idx="8659">
                  <c:v>43247.83333331233</c:v>
                </c:pt>
                <c:pt idx="8660">
                  <c:v>43247.874999978994</c:v>
                </c:pt>
                <c:pt idx="8661">
                  <c:v>43247.916666645659</c:v>
                </c:pt>
                <c:pt idx="8662">
                  <c:v>43247.958333312323</c:v>
                </c:pt>
                <c:pt idx="8663">
                  <c:v>43247.999999978987</c:v>
                </c:pt>
                <c:pt idx="8664">
                  <c:v>43248.041666645651</c:v>
                </c:pt>
                <c:pt idx="8665">
                  <c:v>43248.083333312316</c:v>
                </c:pt>
                <c:pt idx="8666">
                  <c:v>43248.12499997898</c:v>
                </c:pt>
                <c:pt idx="8667">
                  <c:v>43248.166666645644</c:v>
                </c:pt>
                <c:pt idx="8668">
                  <c:v>43248.208333312308</c:v>
                </c:pt>
                <c:pt idx="8669">
                  <c:v>43248.249999978972</c:v>
                </c:pt>
                <c:pt idx="8670">
                  <c:v>43248.291666645637</c:v>
                </c:pt>
                <c:pt idx="8671">
                  <c:v>43248.333333312301</c:v>
                </c:pt>
                <c:pt idx="8672">
                  <c:v>43248.374999978965</c:v>
                </c:pt>
                <c:pt idx="8673">
                  <c:v>43248.416666645629</c:v>
                </c:pt>
                <c:pt idx="8674">
                  <c:v>43248.458333312294</c:v>
                </c:pt>
                <c:pt idx="8675">
                  <c:v>43248.499999978958</c:v>
                </c:pt>
                <c:pt idx="8676">
                  <c:v>43248.541666645622</c:v>
                </c:pt>
                <c:pt idx="8677">
                  <c:v>43248.583333312286</c:v>
                </c:pt>
                <c:pt idx="8678">
                  <c:v>43248.624999978951</c:v>
                </c:pt>
                <c:pt idx="8679">
                  <c:v>43248.666666645615</c:v>
                </c:pt>
                <c:pt idx="8680">
                  <c:v>43248.708333312279</c:v>
                </c:pt>
                <c:pt idx="8681">
                  <c:v>43248.749999978943</c:v>
                </c:pt>
                <c:pt idx="8682">
                  <c:v>43248.791666645608</c:v>
                </c:pt>
                <c:pt idx="8683">
                  <c:v>43248.833333312272</c:v>
                </c:pt>
                <c:pt idx="8684">
                  <c:v>43248.874999978936</c:v>
                </c:pt>
                <c:pt idx="8685">
                  <c:v>43248.9166666456</c:v>
                </c:pt>
                <c:pt idx="8686">
                  <c:v>43248.958333312265</c:v>
                </c:pt>
                <c:pt idx="8687">
                  <c:v>43248.999999978929</c:v>
                </c:pt>
                <c:pt idx="8688">
                  <c:v>43249.041666645593</c:v>
                </c:pt>
                <c:pt idx="8689">
                  <c:v>43249.083333312257</c:v>
                </c:pt>
                <c:pt idx="8690">
                  <c:v>43249.124999978922</c:v>
                </c:pt>
                <c:pt idx="8691">
                  <c:v>43249.166666645586</c:v>
                </c:pt>
                <c:pt idx="8692">
                  <c:v>43249.20833331225</c:v>
                </c:pt>
                <c:pt idx="8693">
                  <c:v>43249.249999978914</c:v>
                </c:pt>
                <c:pt idx="8694">
                  <c:v>43249.291666645579</c:v>
                </c:pt>
                <c:pt idx="8695">
                  <c:v>43249.333333312243</c:v>
                </c:pt>
                <c:pt idx="8696">
                  <c:v>43249.374999978907</c:v>
                </c:pt>
                <c:pt idx="8697">
                  <c:v>43249.416666645571</c:v>
                </c:pt>
                <c:pt idx="8698">
                  <c:v>43249.458333312235</c:v>
                </c:pt>
                <c:pt idx="8699">
                  <c:v>43249.4999999789</c:v>
                </c:pt>
                <c:pt idx="8700">
                  <c:v>43249.541666645564</c:v>
                </c:pt>
                <c:pt idx="8701">
                  <c:v>43249.583333312228</c:v>
                </c:pt>
                <c:pt idx="8702">
                  <c:v>43249.624999978892</c:v>
                </c:pt>
                <c:pt idx="8703">
                  <c:v>43249.666666645557</c:v>
                </c:pt>
                <c:pt idx="8704">
                  <c:v>43249.708333312221</c:v>
                </c:pt>
                <c:pt idx="8705">
                  <c:v>43249.749999978885</c:v>
                </c:pt>
                <c:pt idx="8706">
                  <c:v>43249.791666645549</c:v>
                </c:pt>
                <c:pt idx="8707">
                  <c:v>43249.833333312214</c:v>
                </c:pt>
                <c:pt idx="8708">
                  <c:v>43249.874999978878</c:v>
                </c:pt>
                <c:pt idx="8709">
                  <c:v>43249.916666645542</c:v>
                </c:pt>
                <c:pt idx="8710">
                  <c:v>43249.958333312206</c:v>
                </c:pt>
                <c:pt idx="8711">
                  <c:v>43249.999999978871</c:v>
                </c:pt>
                <c:pt idx="8712">
                  <c:v>43250.041666645535</c:v>
                </c:pt>
                <c:pt idx="8713">
                  <c:v>43250.083333312199</c:v>
                </c:pt>
                <c:pt idx="8714">
                  <c:v>43250.124999978863</c:v>
                </c:pt>
                <c:pt idx="8715">
                  <c:v>43250.166666645528</c:v>
                </c:pt>
                <c:pt idx="8716">
                  <c:v>43250.208333312192</c:v>
                </c:pt>
                <c:pt idx="8717">
                  <c:v>43250.249999978856</c:v>
                </c:pt>
                <c:pt idx="8718">
                  <c:v>43250.29166664552</c:v>
                </c:pt>
                <c:pt idx="8719">
                  <c:v>43250.333333312185</c:v>
                </c:pt>
                <c:pt idx="8720">
                  <c:v>43250.374999978849</c:v>
                </c:pt>
                <c:pt idx="8721">
                  <c:v>43250.416666645513</c:v>
                </c:pt>
                <c:pt idx="8722">
                  <c:v>43250.458333312177</c:v>
                </c:pt>
                <c:pt idx="8723">
                  <c:v>43250.499999978842</c:v>
                </c:pt>
                <c:pt idx="8724">
                  <c:v>43250.541666645506</c:v>
                </c:pt>
                <c:pt idx="8725">
                  <c:v>43250.58333331217</c:v>
                </c:pt>
                <c:pt idx="8726">
                  <c:v>43250.624999978834</c:v>
                </c:pt>
                <c:pt idx="8727">
                  <c:v>43250.666666645498</c:v>
                </c:pt>
                <c:pt idx="8728">
                  <c:v>43250.708333312163</c:v>
                </c:pt>
                <c:pt idx="8729">
                  <c:v>43250.749999978827</c:v>
                </c:pt>
                <c:pt idx="8730">
                  <c:v>43250.791666645491</c:v>
                </c:pt>
                <c:pt idx="8731">
                  <c:v>43250.833333312155</c:v>
                </c:pt>
                <c:pt idx="8732">
                  <c:v>43250.87499997882</c:v>
                </c:pt>
                <c:pt idx="8733">
                  <c:v>43250.916666645484</c:v>
                </c:pt>
                <c:pt idx="8734">
                  <c:v>43250.958333312148</c:v>
                </c:pt>
                <c:pt idx="8735">
                  <c:v>43250.999999978812</c:v>
                </c:pt>
                <c:pt idx="8736">
                  <c:v>43251.041666645477</c:v>
                </c:pt>
                <c:pt idx="8737">
                  <c:v>43251.083333312141</c:v>
                </c:pt>
                <c:pt idx="8738">
                  <c:v>43251.124999978805</c:v>
                </c:pt>
                <c:pt idx="8739">
                  <c:v>43251.166666645469</c:v>
                </c:pt>
                <c:pt idx="8740">
                  <c:v>43251.208333312134</c:v>
                </c:pt>
                <c:pt idx="8741">
                  <c:v>43251.249999978798</c:v>
                </c:pt>
                <c:pt idx="8742">
                  <c:v>43251.291666645462</c:v>
                </c:pt>
                <c:pt idx="8743">
                  <c:v>43251.333333312126</c:v>
                </c:pt>
                <c:pt idx="8744">
                  <c:v>43251.374999978791</c:v>
                </c:pt>
                <c:pt idx="8745">
                  <c:v>43251.416666645455</c:v>
                </c:pt>
                <c:pt idx="8746">
                  <c:v>43251.458333312119</c:v>
                </c:pt>
                <c:pt idx="8747">
                  <c:v>43251.499999978783</c:v>
                </c:pt>
                <c:pt idx="8748">
                  <c:v>43251.541666645448</c:v>
                </c:pt>
                <c:pt idx="8749">
                  <c:v>43251.583333312112</c:v>
                </c:pt>
                <c:pt idx="8750">
                  <c:v>43251.624999978776</c:v>
                </c:pt>
                <c:pt idx="8751">
                  <c:v>43251.66666664544</c:v>
                </c:pt>
                <c:pt idx="8752">
                  <c:v>43251.708333312105</c:v>
                </c:pt>
                <c:pt idx="8753">
                  <c:v>43251.749999978769</c:v>
                </c:pt>
                <c:pt idx="8754">
                  <c:v>43251.791666645433</c:v>
                </c:pt>
                <c:pt idx="8755">
                  <c:v>43251.833333312097</c:v>
                </c:pt>
                <c:pt idx="8756">
                  <c:v>43251.874999978761</c:v>
                </c:pt>
                <c:pt idx="8757">
                  <c:v>43251.916666645426</c:v>
                </c:pt>
                <c:pt idx="8758">
                  <c:v>43251.95833331209</c:v>
                </c:pt>
                <c:pt idx="8759">
                  <c:v>43251.999999978754</c:v>
                </c:pt>
              </c:numCache>
            </c:numRef>
          </c:xVal>
          <c:yVal>
            <c:numRef>
              <c:f>hourly!$J$10:$J$8769</c:f>
              <c:numCache>
                <c:formatCode>0</c:formatCode>
                <c:ptCount val="8760"/>
                <c:pt idx="0">
                  <c:v>150</c:v>
                </c:pt>
                <c:pt idx="1">
                  <c:v>150</c:v>
                </c:pt>
                <c:pt idx="2">
                  <c:v>150</c:v>
                </c:pt>
                <c:pt idx="3">
                  <c:v>150</c:v>
                </c:pt>
                <c:pt idx="4">
                  <c:v>150</c:v>
                </c:pt>
                <c:pt idx="5">
                  <c:v>150</c:v>
                </c:pt>
                <c:pt idx="6">
                  <c:v>150</c:v>
                </c:pt>
                <c:pt idx="7">
                  <c:v>150</c:v>
                </c:pt>
                <c:pt idx="8">
                  <c:v>150</c:v>
                </c:pt>
                <c:pt idx="9">
                  <c:v>150</c:v>
                </c:pt>
                <c:pt idx="10">
                  <c:v>150</c:v>
                </c:pt>
                <c:pt idx="11">
                  <c:v>150</c:v>
                </c:pt>
                <c:pt idx="12">
                  <c:v>150</c:v>
                </c:pt>
                <c:pt idx="13">
                  <c:v>150</c:v>
                </c:pt>
                <c:pt idx="14">
                  <c:v>150</c:v>
                </c:pt>
                <c:pt idx="15">
                  <c:v>150</c:v>
                </c:pt>
                <c:pt idx="16">
                  <c:v>150</c:v>
                </c:pt>
                <c:pt idx="17">
                  <c:v>150</c:v>
                </c:pt>
                <c:pt idx="18">
                  <c:v>150</c:v>
                </c:pt>
                <c:pt idx="19">
                  <c:v>150</c:v>
                </c:pt>
                <c:pt idx="20">
                  <c:v>150</c:v>
                </c:pt>
                <c:pt idx="21">
                  <c:v>150</c:v>
                </c:pt>
                <c:pt idx="22">
                  <c:v>150</c:v>
                </c:pt>
                <c:pt idx="23">
                  <c:v>150</c:v>
                </c:pt>
                <c:pt idx="24">
                  <c:v>150</c:v>
                </c:pt>
                <c:pt idx="25">
                  <c:v>150</c:v>
                </c:pt>
                <c:pt idx="26">
                  <c:v>150</c:v>
                </c:pt>
                <c:pt idx="27">
                  <c:v>150</c:v>
                </c:pt>
                <c:pt idx="28">
                  <c:v>150</c:v>
                </c:pt>
                <c:pt idx="29">
                  <c:v>150</c:v>
                </c:pt>
                <c:pt idx="30">
                  <c:v>150</c:v>
                </c:pt>
                <c:pt idx="31">
                  <c:v>150</c:v>
                </c:pt>
                <c:pt idx="32">
                  <c:v>150</c:v>
                </c:pt>
                <c:pt idx="33">
                  <c:v>150</c:v>
                </c:pt>
                <c:pt idx="34">
                  <c:v>150</c:v>
                </c:pt>
                <c:pt idx="35">
                  <c:v>150</c:v>
                </c:pt>
                <c:pt idx="36">
                  <c:v>150</c:v>
                </c:pt>
                <c:pt idx="37">
                  <c:v>150</c:v>
                </c:pt>
                <c:pt idx="38">
                  <c:v>150</c:v>
                </c:pt>
                <c:pt idx="39">
                  <c:v>150</c:v>
                </c:pt>
                <c:pt idx="40">
                  <c:v>150</c:v>
                </c:pt>
                <c:pt idx="41">
                  <c:v>150</c:v>
                </c:pt>
                <c:pt idx="42">
                  <c:v>150</c:v>
                </c:pt>
                <c:pt idx="43">
                  <c:v>150</c:v>
                </c:pt>
                <c:pt idx="44">
                  <c:v>150</c:v>
                </c:pt>
                <c:pt idx="45">
                  <c:v>150</c:v>
                </c:pt>
                <c:pt idx="46">
                  <c:v>150</c:v>
                </c:pt>
                <c:pt idx="47">
                  <c:v>150</c:v>
                </c:pt>
                <c:pt idx="48">
                  <c:v>150</c:v>
                </c:pt>
                <c:pt idx="49">
                  <c:v>150</c:v>
                </c:pt>
                <c:pt idx="50">
                  <c:v>150</c:v>
                </c:pt>
                <c:pt idx="51">
                  <c:v>150</c:v>
                </c:pt>
                <c:pt idx="52">
                  <c:v>150</c:v>
                </c:pt>
                <c:pt idx="53">
                  <c:v>150</c:v>
                </c:pt>
                <c:pt idx="54">
                  <c:v>150</c:v>
                </c:pt>
                <c:pt idx="55">
                  <c:v>150</c:v>
                </c:pt>
                <c:pt idx="56">
                  <c:v>150</c:v>
                </c:pt>
                <c:pt idx="57">
                  <c:v>150</c:v>
                </c:pt>
                <c:pt idx="58">
                  <c:v>150</c:v>
                </c:pt>
                <c:pt idx="59">
                  <c:v>150</c:v>
                </c:pt>
                <c:pt idx="60">
                  <c:v>150</c:v>
                </c:pt>
                <c:pt idx="61">
                  <c:v>150</c:v>
                </c:pt>
                <c:pt idx="62">
                  <c:v>150</c:v>
                </c:pt>
                <c:pt idx="63">
                  <c:v>150</c:v>
                </c:pt>
                <c:pt idx="64">
                  <c:v>150</c:v>
                </c:pt>
                <c:pt idx="65">
                  <c:v>150</c:v>
                </c:pt>
                <c:pt idx="66">
                  <c:v>150</c:v>
                </c:pt>
                <c:pt idx="67">
                  <c:v>150</c:v>
                </c:pt>
                <c:pt idx="68">
                  <c:v>150</c:v>
                </c:pt>
                <c:pt idx="69">
                  <c:v>150</c:v>
                </c:pt>
                <c:pt idx="70">
                  <c:v>150</c:v>
                </c:pt>
                <c:pt idx="71">
                  <c:v>150</c:v>
                </c:pt>
                <c:pt idx="72">
                  <c:v>150</c:v>
                </c:pt>
                <c:pt idx="73">
                  <c:v>150</c:v>
                </c:pt>
                <c:pt idx="74">
                  <c:v>150</c:v>
                </c:pt>
                <c:pt idx="75">
                  <c:v>150</c:v>
                </c:pt>
                <c:pt idx="76">
                  <c:v>150</c:v>
                </c:pt>
                <c:pt idx="77">
                  <c:v>150</c:v>
                </c:pt>
                <c:pt idx="78">
                  <c:v>150</c:v>
                </c:pt>
                <c:pt idx="79">
                  <c:v>150</c:v>
                </c:pt>
                <c:pt idx="80">
                  <c:v>150</c:v>
                </c:pt>
                <c:pt idx="81">
                  <c:v>150</c:v>
                </c:pt>
                <c:pt idx="82">
                  <c:v>150</c:v>
                </c:pt>
                <c:pt idx="83">
                  <c:v>150</c:v>
                </c:pt>
                <c:pt idx="84">
                  <c:v>150</c:v>
                </c:pt>
                <c:pt idx="85">
                  <c:v>150</c:v>
                </c:pt>
                <c:pt idx="86">
                  <c:v>150</c:v>
                </c:pt>
                <c:pt idx="87">
                  <c:v>150</c:v>
                </c:pt>
                <c:pt idx="88">
                  <c:v>150</c:v>
                </c:pt>
                <c:pt idx="89">
                  <c:v>150</c:v>
                </c:pt>
                <c:pt idx="90">
                  <c:v>150</c:v>
                </c:pt>
                <c:pt idx="91">
                  <c:v>150</c:v>
                </c:pt>
                <c:pt idx="92">
                  <c:v>150</c:v>
                </c:pt>
                <c:pt idx="93">
                  <c:v>150</c:v>
                </c:pt>
                <c:pt idx="94">
                  <c:v>150</c:v>
                </c:pt>
                <c:pt idx="95">
                  <c:v>150</c:v>
                </c:pt>
                <c:pt idx="96">
                  <c:v>150</c:v>
                </c:pt>
                <c:pt idx="97">
                  <c:v>150</c:v>
                </c:pt>
                <c:pt idx="98">
                  <c:v>150</c:v>
                </c:pt>
                <c:pt idx="99">
                  <c:v>150</c:v>
                </c:pt>
                <c:pt idx="100">
                  <c:v>150</c:v>
                </c:pt>
                <c:pt idx="101">
                  <c:v>150</c:v>
                </c:pt>
                <c:pt idx="102">
                  <c:v>150</c:v>
                </c:pt>
                <c:pt idx="103">
                  <c:v>150</c:v>
                </c:pt>
                <c:pt idx="104">
                  <c:v>150</c:v>
                </c:pt>
                <c:pt idx="105">
                  <c:v>150</c:v>
                </c:pt>
                <c:pt idx="106">
                  <c:v>150</c:v>
                </c:pt>
                <c:pt idx="107">
                  <c:v>150</c:v>
                </c:pt>
                <c:pt idx="108">
                  <c:v>150</c:v>
                </c:pt>
                <c:pt idx="109">
                  <c:v>150</c:v>
                </c:pt>
                <c:pt idx="110">
                  <c:v>150</c:v>
                </c:pt>
                <c:pt idx="111">
                  <c:v>150</c:v>
                </c:pt>
                <c:pt idx="112">
                  <c:v>150</c:v>
                </c:pt>
                <c:pt idx="113">
                  <c:v>150</c:v>
                </c:pt>
                <c:pt idx="114">
                  <c:v>150</c:v>
                </c:pt>
                <c:pt idx="115">
                  <c:v>150</c:v>
                </c:pt>
                <c:pt idx="116">
                  <c:v>150</c:v>
                </c:pt>
                <c:pt idx="117">
                  <c:v>150</c:v>
                </c:pt>
                <c:pt idx="118">
                  <c:v>150</c:v>
                </c:pt>
                <c:pt idx="119">
                  <c:v>150</c:v>
                </c:pt>
                <c:pt idx="120">
                  <c:v>150</c:v>
                </c:pt>
                <c:pt idx="121">
                  <c:v>150</c:v>
                </c:pt>
                <c:pt idx="122">
                  <c:v>150</c:v>
                </c:pt>
                <c:pt idx="123">
                  <c:v>150</c:v>
                </c:pt>
                <c:pt idx="124">
                  <c:v>150</c:v>
                </c:pt>
                <c:pt idx="125">
                  <c:v>150</c:v>
                </c:pt>
                <c:pt idx="126">
                  <c:v>150</c:v>
                </c:pt>
                <c:pt idx="127">
                  <c:v>150</c:v>
                </c:pt>
                <c:pt idx="128">
                  <c:v>150</c:v>
                </c:pt>
                <c:pt idx="129">
                  <c:v>150</c:v>
                </c:pt>
                <c:pt idx="130">
                  <c:v>150</c:v>
                </c:pt>
                <c:pt idx="131">
                  <c:v>150</c:v>
                </c:pt>
                <c:pt idx="132">
                  <c:v>150</c:v>
                </c:pt>
                <c:pt idx="133">
                  <c:v>150</c:v>
                </c:pt>
                <c:pt idx="134">
                  <c:v>150</c:v>
                </c:pt>
                <c:pt idx="135">
                  <c:v>150</c:v>
                </c:pt>
                <c:pt idx="136">
                  <c:v>150</c:v>
                </c:pt>
                <c:pt idx="137">
                  <c:v>150</c:v>
                </c:pt>
                <c:pt idx="138">
                  <c:v>150</c:v>
                </c:pt>
                <c:pt idx="139">
                  <c:v>150</c:v>
                </c:pt>
                <c:pt idx="140">
                  <c:v>150</c:v>
                </c:pt>
                <c:pt idx="141">
                  <c:v>150</c:v>
                </c:pt>
                <c:pt idx="142">
                  <c:v>150</c:v>
                </c:pt>
                <c:pt idx="143">
                  <c:v>150</c:v>
                </c:pt>
                <c:pt idx="144">
                  <c:v>150</c:v>
                </c:pt>
                <c:pt idx="145">
                  <c:v>150</c:v>
                </c:pt>
                <c:pt idx="146">
                  <c:v>150</c:v>
                </c:pt>
                <c:pt idx="147">
                  <c:v>150</c:v>
                </c:pt>
                <c:pt idx="148">
                  <c:v>150</c:v>
                </c:pt>
                <c:pt idx="149">
                  <c:v>150</c:v>
                </c:pt>
                <c:pt idx="150">
                  <c:v>150</c:v>
                </c:pt>
                <c:pt idx="151">
                  <c:v>150</c:v>
                </c:pt>
                <c:pt idx="152">
                  <c:v>150</c:v>
                </c:pt>
                <c:pt idx="153">
                  <c:v>150</c:v>
                </c:pt>
                <c:pt idx="154">
                  <c:v>150</c:v>
                </c:pt>
                <c:pt idx="155">
                  <c:v>150</c:v>
                </c:pt>
                <c:pt idx="156">
                  <c:v>150</c:v>
                </c:pt>
                <c:pt idx="157">
                  <c:v>150</c:v>
                </c:pt>
                <c:pt idx="158">
                  <c:v>150</c:v>
                </c:pt>
                <c:pt idx="159">
                  <c:v>150</c:v>
                </c:pt>
                <c:pt idx="160">
                  <c:v>150</c:v>
                </c:pt>
                <c:pt idx="161">
                  <c:v>150</c:v>
                </c:pt>
                <c:pt idx="162">
                  <c:v>150</c:v>
                </c:pt>
                <c:pt idx="163">
                  <c:v>150</c:v>
                </c:pt>
                <c:pt idx="164">
                  <c:v>150</c:v>
                </c:pt>
                <c:pt idx="165">
                  <c:v>150</c:v>
                </c:pt>
                <c:pt idx="166">
                  <c:v>150</c:v>
                </c:pt>
                <c:pt idx="167">
                  <c:v>150</c:v>
                </c:pt>
                <c:pt idx="168">
                  <c:v>150</c:v>
                </c:pt>
                <c:pt idx="169">
                  <c:v>150</c:v>
                </c:pt>
                <c:pt idx="170">
                  <c:v>150</c:v>
                </c:pt>
                <c:pt idx="171">
                  <c:v>150</c:v>
                </c:pt>
                <c:pt idx="172">
                  <c:v>150</c:v>
                </c:pt>
                <c:pt idx="173">
                  <c:v>150</c:v>
                </c:pt>
                <c:pt idx="174">
                  <c:v>150</c:v>
                </c:pt>
                <c:pt idx="175">
                  <c:v>150</c:v>
                </c:pt>
                <c:pt idx="176">
                  <c:v>150</c:v>
                </c:pt>
                <c:pt idx="177">
                  <c:v>150</c:v>
                </c:pt>
                <c:pt idx="178">
                  <c:v>150</c:v>
                </c:pt>
                <c:pt idx="179">
                  <c:v>150</c:v>
                </c:pt>
                <c:pt idx="180">
                  <c:v>150</c:v>
                </c:pt>
                <c:pt idx="181">
                  <c:v>150</c:v>
                </c:pt>
                <c:pt idx="182">
                  <c:v>150</c:v>
                </c:pt>
                <c:pt idx="183">
                  <c:v>150</c:v>
                </c:pt>
                <c:pt idx="184">
                  <c:v>150</c:v>
                </c:pt>
                <c:pt idx="185">
                  <c:v>150</c:v>
                </c:pt>
                <c:pt idx="186">
                  <c:v>150</c:v>
                </c:pt>
                <c:pt idx="187">
                  <c:v>150</c:v>
                </c:pt>
                <c:pt idx="188">
                  <c:v>150</c:v>
                </c:pt>
                <c:pt idx="189">
                  <c:v>150</c:v>
                </c:pt>
                <c:pt idx="190">
                  <c:v>150</c:v>
                </c:pt>
                <c:pt idx="191">
                  <c:v>150</c:v>
                </c:pt>
                <c:pt idx="192">
                  <c:v>150</c:v>
                </c:pt>
                <c:pt idx="193">
                  <c:v>150</c:v>
                </c:pt>
                <c:pt idx="194">
                  <c:v>150</c:v>
                </c:pt>
                <c:pt idx="195">
                  <c:v>150</c:v>
                </c:pt>
                <c:pt idx="196">
                  <c:v>150</c:v>
                </c:pt>
                <c:pt idx="197">
                  <c:v>150</c:v>
                </c:pt>
                <c:pt idx="198">
                  <c:v>150</c:v>
                </c:pt>
                <c:pt idx="199">
                  <c:v>150</c:v>
                </c:pt>
                <c:pt idx="200">
                  <c:v>150</c:v>
                </c:pt>
                <c:pt idx="201">
                  <c:v>150</c:v>
                </c:pt>
                <c:pt idx="202">
                  <c:v>150</c:v>
                </c:pt>
                <c:pt idx="203">
                  <c:v>150</c:v>
                </c:pt>
                <c:pt idx="204">
                  <c:v>150</c:v>
                </c:pt>
                <c:pt idx="205">
                  <c:v>150</c:v>
                </c:pt>
                <c:pt idx="206">
                  <c:v>150</c:v>
                </c:pt>
                <c:pt idx="207">
                  <c:v>150</c:v>
                </c:pt>
                <c:pt idx="208">
                  <c:v>150</c:v>
                </c:pt>
                <c:pt idx="209">
                  <c:v>150</c:v>
                </c:pt>
                <c:pt idx="210">
                  <c:v>150</c:v>
                </c:pt>
                <c:pt idx="211">
                  <c:v>150</c:v>
                </c:pt>
                <c:pt idx="212">
                  <c:v>150</c:v>
                </c:pt>
                <c:pt idx="213">
                  <c:v>150</c:v>
                </c:pt>
                <c:pt idx="214">
                  <c:v>150</c:v>
                </c:pt>
                <c:pt idx="215">
                  <c:v>150</c:v>
                </c:pt>
                <c:pt idx="216">
                  <c:v>150</c:v>
                </c:pt>
                <c:pt idx="217">
                  <c:v>150</c:v>
                </c:pt>
                <c:pt idx="218">
                  <c:v>150</c:v>
                </c:pt>
                <c:pt idx="219">
                  <c:v>150</c:v>
                </c:pt>
                <c:pt idx="220">
                  <c:v>150</c:v>
                </c:pt>
                <c:pt idx="221">
                  <c:v>150</c:v>
                </c:pt>
                <c:pt idx="222">
                  <c:v>150</c:v>
                </c:pt>
                <c:pt idx="223">
                  <c:v>150</c:v>
                </c:pt>
                <c:pt idx="224">
                  <c:v>150</c:v>
                </c:pt>
                <c:pt idx="225">
                  <c:v>150</c:v>
                </c:pt>
                <c:pt idx="226">
                  <c:v>150</c:v>
                </c:pt>
                <c:pt idx="227">
                  <c:v>150</c:v>
                </c:pt>
                <c:pt idx="228">
                  <c:v>150</c:v>
                </c:pt>
                <c:pt idx="229">
                  <c:v>150</c:v>
                </c:pt>
                <c:pt idx="230">
                  <c:v>150</c:v>
                </c:pt>
                <c:pt idx="231">
                  <c:v>150</c:v>
                </c:pt>
                <c:pt idx="232">
                  <c:v>150</c:v>
                </c:pt>
                <c:pt idx="233">
                  <c:v>150</c:v>
                </c:pt>
                <c:pt idx="234">
                  <c:v>150</c:v>
                </c:pt>
                <c:pt idx="235">
                  <c:v>150</c:v>
                </c:pt>
                <c:pt idx="236">
                  <c:v>150</c:v>
                </c:pt>
                <c:pt idx="237">
                  <c:v>150</c:v>
                </c:pt>
                <c:pt idx="238">
                  <c:v>150</c:v>
                </c:pt>
                <c:pt idx="239">
                  <c:v>150</c:v>
                </c:pt>
                <c:pt idx="240">
                  <c:v>150</c:v>
                </c:pt>
                <c:pt idx="241">
                  <c:v>150</c:v>
                </c:pt>
                <c:pt idx="242">
                  <c:v>150</c:v>
                </c:pt>
                <c:pt idx="243">
                  <c:v>150</c:v>
                </c:pt>
                <c:pt idx="244">
                  <c:v>150</c:v>
                </c:pt>
                <c:pt idx="245">
                  <c:v>150</c:v>
                </c:pt>
                <c:pt idx="246">
                  <c:v>150</c:v>
                </c:pt>
                <c:pt idx="247">
                  <c:v>150</c:v>
                </c:pt>
                <c:pt idx="248">
                  <c:v>150</c:v>
                </c:pt>
                <c:pt idx="249">
                  <c:v>150</c:v>
                </c:pt>
                <c:pt idx="250">
                  <c:v>150</c:v>
                </c:pt>
                <c:pt idx="251">
                  <c:v>150</c:v>
                </c:pt>
                <c:pt idx="252">
                  <c:v>150</c:v>
                </c:pt>
                <c:pt idx="253">
                  <c:v>150</c:v>
                </c:pt>
                <c:pt idx="254">
                  <c:v>150</c:v>
                </c:pt>
                <c:pt idx="255">
                  <c:v>150</c:v>
                </c:pt>
                <c:pt idx="256">
                  <c:v>150</c:v>
                </c:pt>
                <c:pt idx="257">
                  <c:v>150</c:v>
                </c:pt>
                <c:pt idx="258">
                  <c:v>150</c:v>
                </c:pt>
                <c:pt idx="259">
                  <c:v>150</c:v>
                </c:pt>
                <c:pt idx="260">
                  <c:v>150</c:v>
                </c:pt>
                <c:pt idx="261">
                  <c:v>150</c:v>
                </c:pt>
                <c:pt idx="262">
                  <c:v>150</c:v>
                </c:pt>
                <c:pt idx="263">
                  <c:v>150</c:v>
                </c:pt>
                <c:pt idx="264">
                  <c:v>150</c:v>
                </c:pt>
                <c:pt idx="265">
                  <c:v>150</c:v>
                </c:pt>
                <c:pt idx="266">
                  <c:v>150</c:v>
                </c:pt>
                <c:pt idx="267">
                  <c:v>150</c:v>
                </c:pt>
                <c:pt idx="268">
                  <c:v>150</c:v>
                </c:pt>
                <c:pt idx="269">
                  <c:v>150</c:v>
                </c:pt>
                <c:pt idx="270">
                  <c:v>150</c:v>
                </c:pt>
                <c:pt idx="271">
                  <c:v>150</c:v>
                </c:pt>
                <c:pt idx="272">
                  <c:v>150</c:v>
                </c:pt>
                <c:pt idx="273">
                  <c:v>150</c:v>
                </c:pt>
                <c:pt idx="274">
                  <c:v>150</c:v>
                </c:pt>
                <c:pt idx="275">
                  <c:v>150</c:v>
                </c:pt>
                <c:pt idx="276">
                  <c:v>150</c:v>
                </c:pt>
                <c:pt idx="277">
                  <c:v>150</c:v>
                </c:pt>
                <c:pt idx="278">
                  <c:v>150</c:v>
                </c:pt>
                <c:pt idx="279">
                  <c:v>150</c:v>
                </c:pt>
                <c:pt idx="280">
                  <c:v>150</c:v>
                </c:pt>
                <c:pt idx="281">
                  <c:v>150</c:v>
                </c:pt>
                <c:pt idx="282">
                  <c:v>150</c:v>
                </c:pt>
                <c:pt idx="283">
                  <c:v>150</c:v>
                </c:pt>
                <c:pt idx="284">
                  <c:v>150</c:v>
                </c:pt>
                <c:pt idx="285">
                  <c:v>150</c:v>
                </c:pt>
                <c:pt idx="286">
                  <c:v>150</c:v>
                </c:pt>
                <c:pt idx="287">
                  <c:v>150</c:v>
                </c:pt>
                <c:pt idx="288">
                  <c:v>150</c:v>
                </c:pt>
                <c:pt idx="289">
                  <c:v>150</c:v>
                </c:pt>
                <c:pt idx="290">
                  <c:v>150</c:v>
                </c:pt>
                <c:pt idx="291">
                  <c:v>150</c:v>
                </c:pt>
                <c:pt idx="292">
                  <c:v>150</c:v>
                </c:pt>
                <c:pt idx="293">
                  <c:v>150</c:v>
                </c:pt>
                <c:pt idx="294">
                  <c:v>150</c:v>
                </c:pt>
                <c:pt idx="295">
                  <c:v>150</c:v>
                </c:pt>
                <c:pt idx="296">
                  <c:v>150</c:v>
                </c:pt>
                <c:pt idx="297">
                  <c:v>150</c:v>
                </c:pt>
                <c:pt idx="298">
                  <c:v>150</c:v>
                </c:pt>
                <c:pt idx="299">
                  <c:v>150</c:v>
                </c:pt>
                <c:pt idx="300">
                  <c:v>150</c:v>
                </c:pt>
                <c:pt idx="301">
                  <c:v>150</c:v>
                </c:pt>
                <c:pt idx="302">
                  <c:v>150</c:v>
                </c:pt>
                <c:pt idx="303">
                  <c:v>150</c:v>
                </c:pt>
                <c:pt idx="304">
                  <c:v>150</c:v>
                </c:pt>
                <c:pt idx="305">
                  <c:v>150</c:v>
                </c:pt>
                <c:pt idx="306">
                  <c:v>150</c:v>
                </c:pt>
                <c:pt idx="307">
                  <c:v>150</c:v>
                </c:pt>
                <c:pt idx="308">
                  <c:v>150</c:v>
                </c:pt>
                <c:pt idx="309">
                  <c:v>150</c:v>
                </c:pt>
                <c:pt idx="310">
                  <c:v>150</c:v>
                </c:pt>
                <c:pt idx="311">
                  <c:v>150</c:v>
                </c:pt>
                <c:pt idx="312">
                  <c:v>150</c:v>
                </c:pt>
                <c:pt idx="313">
                  <c:v>150</c:v>
                </c:pt>
                <c:pt idx="314">
                  <c:v>150</c:v>
                </c:pt>
                <c:pt idx="315">
                  <c:v>150</c:v>
                </c:pt>
                <c:pt idx="316">
                  <c:v>150</c:v>
                </c:pt>
                <c:pt idx="317">
                  <c:v>150</c:v>
                </c:pt>
                <c:pt idx="318">
                  <c:v>150</c:v>
                </c:pt>
                <c:pt idx="319">
                  <c:v>150</c:v>
                </c:pt>
                <c:pt idx="320">
                  <c:v>150</c:v>
                </c:pt>
                <c:pt idx="321">
                  <c:v>150</c:v>
                </c:pt>
                <c:pt idx="322">
                  <c:v>150</c:v>
                </c:pt>
                <c:pt idx="323">
                  <c:v>150</c:v>
                </c:pt>
                <c:pt idx="324">
                  <c:v>150</c:v>
                </c:pt>
                <c:pt idx="325">
                  <c:v>150</c:v>
                </c:pt>
                <c:pt idx="326">
                  <c:v>150</c:v>
                </c:pt>
                <c:pt idx="327">
                  <c:v>150</c:v>
                </c:pt>
                <c:pt idx="328">
                  <c:v>150</c:v>
                </c:pt>
                <c:pt idx="329">
                  <c:v>150</c:v>
                </c:pt>
                <c:pt idx="330">
                  <c:v>150</c:v>
                </c:pt>
                <c:pt idx="331">
                  <c:v>150</c:v>
                </c:pt>
                <c:pt idx="332">
                  <c:v>150</c:v>
                </c:pt>
                <c:pt idx="333">
                  <c:v>150</c:v>
                </c:pt>
                <c:pt idx="334">
                  <c:v>150</c:v>
                </c:pt>
                <c:pt idx="335">
                  <c:v>150</c:v>
                </c:pt>
                <c:pt idx="336">
                  <c:v>150</c:v>
                </c:pt>
                <c:pt idx="337">
                  <c:v>150</c:v>
                </c:pt>
                <c:pt idx="338">
                  <c:v>150</c:v>
                </c:pt>
                <c:pt idx="339">
                  <c:v>150</c:v>
                </c:pt>
                <c:pt idx="340">
                  <c:v>150</c:v>
                </c:pt>
                <c:pt idx="341">
                  <c:v>150</c:v>
                </c:pt>
                <c:pt idx="342">
                  <c:v>150</c:v>
                </c:pt>
                <c:pt idx="343">
                  <c:v>150</c:v>
                </c:pt>
                <c:pt idx="344">
                  <c:v>150</c:v>
                </c:pt>
                <c:pt idx="345">
                  <c:v>150</c:v>
                </c:pt>
                <c:pt idx="346">
                  <c:v>150</c:v>
                </c:pt>
                <c:pt idx="347">
                  <c:v>150</c:v>
                </c:pt>
                <c:pt idx="348">
                  <c:v>150</c:v>
                </c:pt>
                <c:pt idx="349">
                  <c:v>150</c:v>
                </c:pt>
                <c:pt idx="350">
                  <c:v>150</c:v>
                </c:pt>
                <c:pt idx="351">
                  <c:v>150</c:v>
                </c:pt>
                <c:pt idx="352">
                  <c:v>150</c:v>
                </c:pt>
                <c:pt idx="353">
                  <c:v>150</c:v>
                </c:pt>
                <c:pt idx="354">
                  <c:v>150</c:v>
                </c:pt>
                <c:pt idx="355">
                  <c:v>150</c:v>
                </c:pt>
                <c:pt idx="356">
                  <c:v>150</c:v>
                </c:pt>
                <c:pt idx="357">
                  <c:v>150</c:v>
                </c:pt>
                <c:pt idx="358">
                  <c:v>150</c:v>
                </c:pt>
                <c:pt idx="359">
                  <c:v>150</c:v>
                </c:pt>
                <c:pt idx="360">
                  <c:v>150</c:v>
                </c:pt>
                <c:pt idx="361">
                  <c:v>150</c:v>
                </c:pt>
                <c:pt idx="362">
                  <c:v>150</c:v>
                </c:pt>
                <c:pt idx="363">
                  <c:v>150</c:v>
                </c:pt>
                <c:pt idx="364">
                  <c:v>150</c:v>
                </c:pt>
                <c:pt idx="365">
                  <c:v>150</c:v>
                </c:pt>
                <c:pt idx="366">
                  <c:v>150</c:v>
                </c:pt>
                <c:pt idx="367">
                  <c:v>150</c:v>
                </c:pt>
                <c:pt idx="368">
                  <c:v>150</c:v>
                </c:pt>
                <c:pt idx="369">
                  <c:v>150</c:v>
                </c:pt>
                <c:pt idx="370">
                  <c:v>150</c:v>
                </c:pt>
                <c:pt idx="371">
                  <c:v>150</c:v>
                </c:pt>
                <c:pt idx="372">
                  <c:v>150</c:v>
                </c:pt>
                <c:pt idx="373">
                  <c:v>150</c:v>
                </c:pt>
                <c:pt idx="374">
                  <c:v>150</c:v>
                </c:pt>
                <c:pt idx="375">
                  <c:v>150</c:v>
                </c:pt>
                <c:pt idx="376">
                  <c:v>150</c:v>
                </c:pt>
                <c:pt idx="377">
                  <c:v>150</c:v>
                </c:pt>
                <c:pt idx="378">
                  <c:v>150</c:v>
                </c:pt>
                <c:pt idx="379">
                  <c:v>150</c:v>
                </c:pt>
                <c:pt idx="380">
                  <c:v>150</c:v>
                </c:pt>
                <c:pt idx="381">
                  <c:v>150</c:v>
                </c:pt>
                <c:pt idx="382">
                  <c:v>150</c:v>
                </c:pt>
                <c:pt idx="383">
                  <c:v>150</c:v>
                </c:pt>
                <c:pt idx="384">
                  <c:v>150</c:v>
                </c:pt>
                <c:pt idx="385">
                  <c:v>150</c:v>
                </c:pt>
                <c:pt idx="386">
                  <c:v>150</c:v>
                </c:pt>
                <c:pt idx="387">
                  <c:v>150</c:v>
                </c:pt>
                <c:pt idx="388">
                  <c:v>150</c:v>
                </c:pt>
                <c:pt idx="389">
                  <c:v>150</c:v>
                </c:pt>
                <c:pt idx="390">
                  <c:v>150</c:v>
                </c:pt>
                <c:pt idx="391">
                  <c:v>150</c:v>
                </c:pt>
                <c:pt idx="392">
                  <c:v>150</c:v>
                </c:pt>
                <c:pt idx="393">
                  <c:v>150</c:v>
                </c:pt>
                <c:pt idx="394">
                  <c:v>150</c:v>
                </c:pt>
                <c:pt idx="395">
                  <c:v>150</c:v>
                </c:pt>
                <c:pt idx="396">
                  <c:v>150</c:v>
                </c:pt>
                <c:pt idx="397">
                  <c:v>150</c:v>
                </c:pt>
                <c:pt idx="398">
                  <c:v>150</c:v>
                </c:pt>
                <c:pt idx="399">
                  <c:v>150</c:v>
                </c:pt>
                <c:pt idx="400">
                  <c:v>150</c:v>
                </c:pt>
                <c:pt idx="401">
                  <c:v>150</c:v>
                </c:pt>
                <c:pt idx="402">
                  <c:v>150</c:v>
                </c:pt>
                <c:pt idx="403">
                  <c:v>150</c:v>
                </c:pt>
                <c:pt idx="404">
                  <c:v>150</c:v>
                </c:pt>
                <c:pt idx="405">
                  <c:v>150</c:v>
                </c:pt>
                <c:pt idx="406">
                  <c:v>150</c:v>
                </c:pt>
                <c:pt idx="407">
                  <c:v>150</c:v>
                </c:pt>
                <c:pt idx="408">
                  <c:v>150</c:v>
                </c:pt>
                <c:pt idx="409">
                  <c:v>150</c:v>
                </c:pt>
                <c:pt idx="410">
                  <c:v>150</c:v>
                </c:pt>
                <c:pt idx="411">
                  <c:v>150</c:v>
                </c:pt>
                <c:pt idx="412">
                  <c:v>150</c:v>
                </c:pt>
                <c:pt idx="413">
                  <c:v>150</c:v>
                </c:pt>
                <c:pt idx="414">
                  <c:v>150</c:v>
                </c:pt>
                <c:pt idx="415">
                  <c:v>150</c:v>
                </c:pt>
                <c:pt idx="416">
                  <c:v>150</c:v>
                </c:pt>
                <c:pt idx="417">
                  <c:v>150</c:v>
                </c:pt>
                <c:pt idx="418">
                  <c:v>150</c:v>
                </c:pt>
                <c:pt idx="419">
                  <c:v>150</c:v>
                </c:pt>
                <c:pt idx="420">
                  <c:v>150</c:v>
                </c:pt>
                <c:pt idx="421">
                  <c:v>150</c:v>
                </c:pt>
                <c:pt idx="422">
                  <c:v>150</c:v>
                </c:pt>
                <c:pt idx="423">
                  <c:v>150</c:v>
                </c:pt>
                <c:pt idx="424">
                  <c:v>150</c:v>
                </c:pt>
                <c:pt idx="425">
                  <c:v>150</c:v>
                </c:pt>
                <c:pt idx="426">
                  <c:v>150</c:v>
                </c:pt>
                <c:pt idx="427">
                  <c:v>150</c:v>
                </c:pt>
                <c:pt idx="428">
                  <c:v>150</c:v>
                </c:pt>
                <c:pt idx="429">
                  <c:v>150</c:v>
                </c:pt>
                <c:pt idx="430">
                  <c:v>150</c:v>
                </c:pt>
                <c:pt idx="431">
                  <c:v>150</c:v>
                </c:pt>
                <c:pt idx="432">
                  <c:v>150</c:v>
                </c:pt>
                <c:pt idx="433">
                  <c:v>150</c:v>
                </c:pt>
                <c:pt idx="434">
                  <c:v>150</c:v>
                </c:pt>
                <c:pt idx="435">
                  <c:v>150</c:v>
                </c:pt>
                <c:pt idx="436">
                  <c:v>150</c:v>
                </c:pt>
                <c:pt idx="437">
                  <c:v>150</c:v>
                </c:pt>
                <c:pt idx="438">
                  <c:v>150</c:v>
                </c:pt>
                <c:pt idx="439">
                  <c:v>150</c:v>
                </c:pt>
                <c:pt idx="440">
                  <c:v>150</c:v>
                </c:pt>
                <c:pt idx="441">
                  <c:v>150</c:v>
                </c:pt>
                <c:pt idx="442">
                  <c:v>150</c:v>
                </c:pt>
                <c:pt idx="443">
                  <c:v>150</c:v>
                </c:pt>
                <c:pt idx="444">
                  <c:v>150</c:v>
                </c:pt>
                <c:pt idx="445">
                  <c:v>150</c:v>
                </c:pt>
                <c:pt idx="446">
                  <c:v>150</c:v>
                </c:pt>
                <c:pt idx="447">
                  <c:v>150</c:v>
                </c:pt>
                <c:pt idx="448">
                  <c:v>150</c:v>
                </c:pt>
                <c:pt idx="449">
                  <c:v>150</c:v>
                </c:pt>
                <c:pt idx="450">
                  <c:v>150</c:v>
                </c:pt>
                <c:pt idx="451">
                  <c:v>150</c:v>
                </c:pt>
                <c:pt idx="452">
                  <c:v>150</c:v>
                </c:pt>
                <c:pt idx="453">
                  <c:v>150</c:v>
                </c:pt>
                <c:pt idx="454">
                  <c:v>150</c:v>
                </c:pt>
                <c:pt idx="455">
                  <c:v>150</c:v>
                </c:pt>
                <c:pt idx="456">
                  <c:v>150</c:v>
                </c:pt>
                <c:pt idx="457">
                  <c:v>150</c:v>
                </c:pt>
                <c:pt idx="458">
                  <c:v>150</c:v>
                </c:pt>
                <c:pt idx="459">
                  <c:v>150</c:v>
                </c:pt>
                <c:pt idx="460">
                  <c:v>150</c:v>
                </c:pt>
                <c:pt idx="461">
                  <c:v>150</c:v>
                </c:pt>
                <c:pt idx="462">
                  <c:v>150</c:v>
                </c:pt>
                <c:pt idx="463">
                  <c:v>150</c:v>
                </c:pt>
                <c:pt idx="464">
                  <c:v>150</c:v>
                </c:pt>
                <c:pt idx="465">
                  <c:v>150</c:v>
                </c:pt>
                <c:pt idx="466">
                  <c:v>150</c:v>
                </c:pt>
                <c:pt idx="467">
                  <c:v>150</c:v>
                </c:pt>
                <c:pt idx="468">
                  <c:v>150</c:v>
                </c:pt>
                <c:pt idx="469">
                  <c:v>150</c:v>
                </c:pt>
                <c:pt idx="470">
                  <c:v>150</c:v>
                </c:pt>
                <c:pt idx="471">
                  <c:v>150</c:v>
                </c:pt>
                <c:pt idx="472">
                  <c:v>150</c:v>
                </c:pt>
                <c:pt idx="473">
                  <c:v>150</c:v>
                </c:pt>
                <c:pt idx="474">
                  <c:v>150</c:v>
                </c:pt>
                <c:pt idx="475">
                  <c:v>150</c:v>
                </c:pt>
                <c:pt idx="476">
                  <c:v>150</c:v>
                </c:pt>
                <c:pt idx="477">
                  <c:v>150</c:v>
                </c:pt>
                <c:pt idx="478">
                  <c:v>150</c:v>
                </c:pt>
                <c:pt idx="479">
                  <c:v>150</c:v>
                </c:pt>
                <c:pt idx="480">
                  <c:v>150</c:v>
                </c:pt>
                <c:pt idx="481">
                  <c:v>150</c:v>
                </c:pt>
                <c:pt idx="482">
                  <c:v>150</c:v>
                </c:pt>
                <c:pt idx="483">
                  <c:v>150</c:v>
                </c:pt>
                <c:pt idx="484">
                  <c:v>150</c:v>
                </c:pt>
                <c:pt idx="485">
                  <c:v>150</c:v>
                </c:pt>
                <c:pt idx="486">
                  <c:v>150</c:v>
                </c:pt>
                <c:pt idx="487">
                  <c:v>150</c:v>
                </c:pt>
                <c:pt idx="488">
                  <c:v>150</c:v>
                </c:pt>
                <c:pt idx="489">
                  <c:v>150</c:v>
                </c:pt>
                <c:pt idx="490">
                  <c:v>150</c:v>
                </c:pt>
                <c:pt idx="491">
                  <c:v>150</c:v>
                </c:pt>
                <c:pt idx="492">
                  <c:v>150</c:v>
                </c:pt>
                <c:pt idx="493">
                  <c:v>150</c:v>
                </c:pt>
                <c:pt idx="494">
                  <c:v>150</c:v>
                </c:pt>
                <c:pt idx="495">
                  <c:v>150</c:v>
                </c:pt>
                <c:pt idx="496">
                  <c:v>150</c:v>
                </c:pt>
                <c:pt idx="497">
                  <c:v>150</c:v>
                </c:pt>
                <c:pt idx="498">
                  <c:v>150</c:v>
                </c:pt>
                <c:pt idx="499">
                  <c:v>150</c:v>
                </c:pt>
                <c:pt idx="500">
                  <c:v>150</c:v>
                </c:pt>
                <c:pt idx="501">
                  <c:v>150</c:v>
                </c:pt>
                <c:pt idx="502">
                  <c:v>150</c:v>
                </c:pt>
                <c:pt idx="503">
                  <c:v>150</c:v>
                </c:pt>
                <c:pt idx="504">
                  <c:v>150</c:v>
                </c:pt>
                <c:pt idx="505">
                  <c:v>150</c:v>
                </c:pt>
                <c:pt idx="506">
                  <c:v>150</c:v>
                </c:pt>
                <c:pt idx="507">
                  <c:v>150</c:v>
                </c:pt>
                <c:pt idx="508">
                  <c:v>150</c:v>
                </c:pt>
                <c:pt idx="509">
                  <c:v>150</c:v>
                </c:pt>
                <c:pt idx="510">
                  <c:v>150</c:v>
                </c:pt>
                <c:pt idx="511">
                  <c:v>150</c:v>
                </c:pt>
                <c:pt idx="512">
                  <c:v>150</c:v>
                </c:pt>
                <c:pt idx="513">
                  <c:v>150</c:v>
                </c:pt>
                <c:pt idx="514">
                  <c:v>150</c:v>
                </c:pt>
                <c:pt idx="515">
                  <c:v>150</c:v>
                </c:pt>
                <c:pt idx="516">
                  <c:v>150</c:v>
                </c:pt>
                <c:pt idx="517">
                  <c:v>150</c:v>
                </c:pt>
                <c:pt idx="518">
                  <c:v>150</c:v>
                </c:pt>
                <c:pt idx="519">
                  <c:v>150</c:v>
                </c:pt>
                <c:pt idx="520">
                  <c:v>150</c:v>
                </c:pt>
                <c:pt idx="521">
                  <c:v>150</c:v>
                </c:pt>
                <c:pt idx="522">
                  <c:v>150</c:v>
                </c:pt>
                <c:pt idx="523">
                  <c:v>150</c:v>
                </c:pt>
                <c:pt idx="524">
                  <c:v>150</c:v>
                </c:pt>
                <c:pt idx="525">
                  <c:v>150</c:v>
                </c:pt>
                <c:pt idx="526">
                  <c:v>150</c:v>
                </c:pt>
                <c:pt idx="527">
                  <c:v>150</c:v>
                </c:pt>
                <c:pt idx="528">
                  <c:v>150</c:v>
                </c:pt>
                <c:pt idx="529">
                  <c:v>150</c:v>
                </c:pt>
                <c:pt idx="530">
                  <c:v>150</c:v>
                </c:pt>
                <c:pt idx="531">
                  <c:v>150</c:v>
                </c:pt>
                <c:pt idx="532">
                  <c:v>150</c:v>
                </c:pt>
                <c:pt idx="533">
                  <c:v>150</c:v>
                </c:pt>
                <c:pt idx="534">
                  <c:v>150</c:v>
                </c:pt>
                <c:pt idx="535">
                  <c:v>150</c:v>
                </c:pt>
                <c:pt idx="536">
                  <c:v>150</c:v>
                </c:pt>
                <c:pt idx="537">
                  <c:v>150</c:v>
                </c:pt>
                <c:pt idx="538">
                  <c:v>150</c:v>
                </c:pt>
                <c:pt idx="539">
                  <c:v>150</c:v>
                </c:pt>
                <c:pt idx="540">
                  <c:v>150</c:v>
                </c:pt>
                <c:pt idx="541">
                  <c:v>150</c:v>
                </c:pt>
                <c:pt idx="542">
                  <c:v>150</c:v>
                </c:pt>
                <c:pt idx="543">
                  <c:v>150</c:v>
                </c:pt>
                <c:pt idx="544">
                  <c:v>150</c:v>
                </c:pt>
                <c:pt idx="545">
                  <c:v>150</c:v>
                </c:pt>
                <c:pt idx="546">
                  <c:v>150</c:v>
                </c:pt>
                <c:pt idx="547">
                  <c:v>150</c:v>
                </c:pt>
                <c:pt idx="548">
                  <c:v>150</c:v>
                </c:pt>
                <c:pt idx="549">
                  <c:v>150</c:v>
                </c:pt>
                <c:pt idx="550">
                  <c:v>150</c:v>
                </c:pt>
                <c:pt idx="551">
                  <c:v>150</c:v>
                </c:pt>
                <c:pt idx="552">
                  <c:v>150</c:v>
                </c:pt>
                <c:pt idx="553">
                  <c:v>150</c:v>
                </c:pt>
                <c:pt idx="554">
                  <c:v>150</c:v>
                </c:pt>
                <c:pt idx="555">
                  <c:v>150</c:v>
                </c:pt>
                <c:pt idx="556">
                  <c:v>150</c:v>
                </c:pt>
                <c:pt idx="557">
                  <c:v>150</c:v>
                </c:pt>
                <c:pt idx="558">
                  <c:v>150</c:v>
                </c:pt>
                <c:pt idx="559">
                  <c:v>150</c:v>
                </c:pt>
                <c:pt idx="560">
                  <c:v>150</c:v>
                </c:pt>
                <c:pt idx="561">
                  <c:v>150</c:v>
                </c:pt>
                <c:pt idx="562">
                  <c:v>150</c:v>
                </c:pt>
                <c:pt idx="563">
                  <c:v>150</c:v>
                </c:pt>
                <c:pt idx="564">
                  <c:v>150</c:v>
                </c:pt>
                <c:pt idx="565">
                  <c:v>150</c:v>
                </c:pt>
                <c:pt idx="566">
                  <c:v>150</c:v>
                </c:pt>
                <c:pt idx="567">
                  <c:v>150</c:v>
                </c:pt>
                <c:pt idx="568">
                  <c:v>150</c:v>
                </c:pt>
                <c:pt idx="569">
                  <c:v>150</c:v>
                </c:pt>
                <c:pt idx="570">
                  <c:v>150</c:v>
                </c:pt>
                <c:pt idx="571">
                  <c:v>150</c:v>
                </c:pt>
                <c:pt idx="572">
                  <c:v>150</c:v>
                </c:pt>
                <c:pt idx="573">
                  <c:v>150</c:v>
                </c:pt>
                <c:pt idx="574">
                  <c:v>150</c:v>
                </c:pt>
                <c:pt idx="575">
                  <c:v>150</c:v>
                </c:pt>
                <c:pt idx="576">
                  <c:v>150</c:v>
                </c:pt>
                <c:pt idx="577">
                  <c:v>150</c:v>
                </c:pt>
                <c:pt idx="578">
                  <c:v>150</c:v>
                </c:pt>
                <c:pt idx="579">
                  <c:v>150</c:v>
                </c:pt>
                <c:pt idx="580">
                  <c:v>150</c:v>
                </c:pt>
                <c:pt idx="581">
                  <c:v>150</c:v>
                </c:pt>
                <c:pt idx="582">
                  <c:v>150</c:v>
                </c:pt>
                <c:pt idx="583">
                  <c:v>150</c:v>
                </c:pt>
                <c:pt idx="584">
                  <c:v>150</c:v>
                </c:pt>
                <c:pt idx="585">
                  <c:v>150</c:v>
                </c:pt>
                <c:pt idx="586">
                  <c:v>150</c:v>
                </c:pt>
                <c:pt idx="587">
                  <c:v>150</c:v>
                </c:pt>
                <c:pt idx="588">
                  <c:v>150</c:v>
                </c:pt>
                <c:pt idx="589">
                  <c:v>150</c:v>
                </c:pt>
                <c:pt idx="590">
                  <c:v>150</c:v>
                </c:pt>
                <c:pt idx="591">
                  <c:v>150</c:v>
                </c:pt>
                <c:pt idx="592">
                  <c:v>150</c:v>
                </c:pt>
                <c:pt idx="593">
                  <c:v>150</c:v>
                </c:pt>
                <c:pt idx="594">
                  <c:v>150</c:v>
                </c:pt>
                <c:pt idx="595">
                  <c:v>150</c:v>
                </c:pt>
                <c:pt idx="596">
                  <c:v>150</c:v>
                </c:pt>
                <c:pt idx="597">
                  <c:v>150</c:v>
                </c:pt>
                <c:pt idx="598">
                  <c:v>150</c:v>
                </c:pt>
                <c:pt idx="599">
                  <c:v>150</c:v>
                </c:pt>
                <c:pt idx="600">
                  <c:v>150</c:v>
                </c:pt>
                <c:pt idx="601">
                  <c:v>150</c:v>
                </c:pt>
                <c:pt idx="602">
                  <c:v>150</c:v>
                </c:pt>
                <c:pt idx="603">
                  <c:v>150</c:v>
                </c:pt>
                <c:pt idx="604">
                  <c:v>150</c:v>
                </c:pt>
                <c:pt idx="605">
                  <c:v>150</c:v>
                </c:pt>
                <c:pt idx="606">
                  <c:v>150</c:v>
                </c:pt>
                <c:pt idx="607">
                  <c:v>150</c:v>
                </c:pt>
                <c:pt idx="608">
                  <c:v>150</c:v>
                </c:pt>
                <c:pt idx="609">
                  <c:v>150</c:v>
                </c:pt>
                <c:pt idx="610">
                  <c:v>150</c:v>
                </c:pt>
                <c:pt idx="611">
                  <c:v>150</c:v>
                </c:pt>
                <c:pt idx="612">
                  <c:v>150</c:v>
                </c:pt>
                <c:pt idx="613">
                  <c:v>150</c:v>
                </c:pt>
                <c:pt idx="614">
                  <c:v>150</c:v>
                </c:pt>
                <c:pt idx="615">
                  <c:v>150</c:v>
                </c:pt>
                <c:pt idx="616">
                  <c:v>150</c:v>
                </c:pt>
                <c:pt idx="617">
                  <c:v>150</c:v>
                </c:pt>
                <c:pt idx="618">
                  <c:v>150</c:v>
                </c:pt>
                <c:pt idx="619">
                  <c:v>150</c:v>
                </c:pt>
                <c:pt idx="620">
                  <c:v>150</c:v>
                </c:pt>
                <c:pt idx="621">
                  <c:v>150</c:v>
                </c:pt>
                <c:pt idx="622">
                  <c:v>150</c:v>
                </c:pt>
                <c:pt idx="623">
                  <c:v>150</c:v>
                </c:pt>
                <c:pt idx="624">
                  <c:v>150</c:v>
                </c:pt>
                <c:pt idx="625">
                  <c:v>150</c:v>
                </c:pt>
                <c:pt idx="626">
                  <c:v>150</c:v>
                </c:pt>
                <c:pt idx="627">
                  <c:v>150</c:v>
                </c:pt>
                <c:pt idx="628">
                  <c:v>150</c:v>
                </c:pt>
                <c:pt idx="629">
                  <c:v>150</c:v>
                </c:pt>
                <c:pt idx="630">
                  <c:v>150</c:v>
                </c:pt>
                <c:pt idx="631">
                  <c:v>150</c:v>
                </c:pt>
                <c:pt idx="632">
                  <c:v>150</c:v>
                </c:pt>
                <c:pt idx="633">
                  <c:v>150</c:v>
                </c:pt>
                <c:pt idx="634">
                  <c:v>150</c:v>
                </c:pt>
                <c:pt idx="635">
                  <c:v>150</c:v>
                </c:pt>
                <c:pt idx="636">
                  <c:v>150</c:v>
                </c:pt>
                <c:pt idx="637">
                  <c:v>150</c:v>
                </c:pt>
                <c:pt idx="638">
                  <c:v>150</c:v>
                </c:pt>
                <c:pt idx="639">
                  <c:v>150</c:v>
                </c:pt>
                <c:pt idx="640">
                  <c:v>150</c:v>
                </c:pt>
                <c:pt idx="641">
                  <c:v>150</c:v>
                </c:pt>
                <c:pt idx="642">
                  <c:v>150</c:v>
                </c:pt>
                <c:pt idx="643">
                  <c:v>150</c:v>
                </c:pt>
                <c:pt idx="644">
                  <c:v>150</c:v>
                </c:pt>
                <c:pt idx="645">
                  <c:v>150</c:v>
                </c:pt>
                <c:pt idx="646">
                  <c:v>150</c:v>
                </c:pt>
                <c:pt idx="647">
                  <c:v>150</c:v>
                </c:pt>
                <c:pt idx="648">
                  <c:v>150</c:v>
                </c:pt>
                <c:pt idx="649">
                  <c:v>150</c:v>
                </c:pt>
                <c:pt idx="650">
                  <c:v>150</c:v>
                </c:pt>
                <c:pt idx="651">
                  <c:v>150</c:v>
                </c:pt>
                <c:pt idx="652">
                  <c:v>150</c:v>
                </c:pt>
                <c:pt idx="653">
                  <c:v>150</c:v>
                </c:pt>
                <c:pt idx="654">
                  <c:v>150</c:v>
                </c:pt>
                <c:pt idx="655">
                  <c:v>150</c:v>
                </c:pt>
                <c:pt idx="656">
                  <c:v>150</c:v>
                </c:pt>
                <c:pt idx="657">
                  <c:v>150</c:v>
                </c:pt>
                <c:pt idx="658">
                  <c:v>150</c:v>
                </c:pt>
                <c:pt idx="659">
                  <c:v>150</c:v>
                </c:pt>
                <c:pt idx="660">
                  <c:v>150</c:v>
                </c:pt>
                <c:pt idx="661">
                  <c:v>150</c:v>
                </c:pt>
                <c:pt idx="662">
                  <c:v>150</c:v>
                </c:pt>
                <c:pt idx="663">
                  <c:v>150</c:v>
                </c:pt>
                <c:pt idx="664">
                  <c:v>150</c:v>
                </c:pt>
                <c:pt idx="665">
                  <c:v>150</c:v>
                </c:pt>
                <c:pt idx="666">
                  <c:v>150</c:v>
                </c:pt>
                <c:pt idx="667">
                  <c:v>150</c:v>
                </c:pt>
                <c:pt idx="668">
                  <c:v>150</c:v>
                </c:pt>
                <c:pt idx="669">
                  <c:v>150</c:v>
                </c:pt>
                <c:pt idx="670">
                  <c:v>150</c:v>
                </c:pt>
                <c:pt idx="671">
                  <c:v>150</c:v>
                </c:pt>
                <c:pt idx="672">
                  <c:v>150</c:v>
                </c:pt>
                <c:pt idx="673">
                  <c:v>150</c:v>
                </c:pt>
                <c:pt idx="674">
                  <c:v>150</c:v>
                </c:pt>
                <c:pt idx="675">
                  <c:v>150</c:v>
                </c:pt>
                <c:pt idx="676">
                  <c:v>150</c:v>
                </c:pt>
                <c:pt idx="677">
                  <c:v>150</c:v>
                </c:pt>
                <c:pt idx="678">
                  <c:v>150</c:v>
                </c:pt>
                <c:pt idx="679">
                  <c:v>150</c:v>
                </c:pt>
                <c:pt idx="680">
                  <c:v>150</c:v>
                </c:pt>
                <c:pt idx="681">
                  <c:v>150</c:v>
                </c:pt>
                <c:pt idx="682">
                  <c:v>150</c:v>
                </c:pt>
                <c:pt idx="683">
                  <c:v>150</c:v>
                </c:pt>
                <c:pt idx="684">
                  <c:v>150</c:v>
                </c:pt>
                <c:pt idx="685">
                  <c:v>150</c:v>
                </c:pt>
                <c:pt idx="686">
                  <c:v>150</c:v>
                </c:pt>
                <c:pt idx="687">
                  <c:v>150</c:v>
                </c:pt>
                <c:pt idx="688">
                  <c:v>150</c:v>
                </c:pt>
                <c:pt idx="689">
                  <c:v>150</c:v>
                </c:pt>
                <c:pt idx="690">
                  <c:v>150</c:v>
                </c:pt>
                <c:pt idx="691">
                  <c:v>150</c:v>
                </c:pt>
                <c:pt idx="692">
                  <c:v>150</c:v>
                </c:pt>
                <c:pt idx="693">
                  <c:v>150</c:v>
                </c:pt>
                <c:pt idx="694">
                  <c:v>150</c:v>
                </c:pt>
                <c:pt idx="695">
                  <c:v>150</c:v>
                </c:pt>
                <c:pt idx="696">
                  <c:v>150</c:v>
                </c:pt>
                <c:pt idx="697">
                  <c:v>150</c:v>
                </c:pt>
                <c:pt idx="698">
                  <c:v>150</c:v>
                </c:pt>
                <c:pt idx="699">
                  <c:v>150</c:v>
                </c:pt>
                <c:pt idx="700">
                  <c:v>150</c:v>
                </c:pt>
                <c:pt idx="701">
                  <c:v>150</c:v>
                </c:pt>
                <c:pt idx="702">
                  <c:v>150</c:v>
                </c:pt>
                <c:pt idx="703">
                  <c:v>150</c:v>
                </c:pt>
                <c:pt idx="704">
                  <c:v>150</c:v>
                </c:pt>
                <c:pt idx="705">
                  <c:v>150</c:v>
                </c:pt>
                <c:pt idx="706">
                  <c:v>150</c:v>
                </c:pt>
                <c:pt idx="707">
                  <c:v>150</c:v>
                </c:pt>
                <c:pt idx="708">
                  <c:v>150</c:v>
                </c:pt>
                <c:pt idx="709">
                  <c:v>150</c:v>
                </c:pt>
                <c:pt idx="710">
                  <c:v>150</c:v>
                </c:pt>
                <c:pt idx="711">
                  <c:v>150</c:v>
                </c:pt>
                <c:pt idx="712">
                  <c:v>150</c:v>
                </c:pt>
                <c:pt idx="713">
                  <c:v>150</c:v>
                </c:pt>
                <c:pt idx="714">
                  <c:v>150</c:v>
                </c:pt>
                <c:pt idx="715">
                  <c:v>150</c:v>
                </c:pt>
                <c:pt idx="716">
                  <c:v>150</c:v>
                </c:pt>
                <c:pt idx="717">
                  <c:v>150</c:v>
                </c:pt>
                <c:pt idx="718">
                  <c:v>150</c:v>
                </c:pt>
                <c:pt idx="719">
                  <c:v>150</c:v>
                </c:pt>
                <c:pt idx="720">
                  <c:v>150</c:v>
                </c:pt>
                <c:pt idx="721">
                  <c:v>150</c:v>
                </c:pt>
                <c:pt idx="722">
                  <c:v>150</c:v>
                </c:pt>
                <c:pt idx="723">
                  <c:v>150</c:v>
                </c:pt>
                <c:pt idx="724">
                  <c:v>150</c:v>
                </c:pt>
                <c:pt idx="725">
                  <c:v>150</c:v>
                </c:pt>
                <c:pt idx="726">
                  <c:v>150</c:v>
                </c:pt>
                <c:pt idx="727">
                  <c:v>150</c:v>
                </c:pt>
                <c:pt idx="728">
                  <c:v>150</c:v>
                </c:pt>
                <c:pt idx="729">
                  <c:v>150</c:v>
                </c:pt>
                <c:pt idx="730">
                  <c:v>150</c:v>
                </c:pt>
                <c:pt idx="731">
                  <c:v>150</c:v>
                </c:pt>
                <c:pt idx="732">
                  <c:v>150</c:v>
                </c:pt>
                <c:pt idx="733">
                  <c:v>150</c:v>
                </c:pt>
                <c:pt idx="734">
                  <c:v>150</c:v>
                </c:pt>
                <c:pt idx="735">
                  <c:v>150</c:v>
                </c:pt>
                <c:pt idx="736">
                  <c:v>150</c:v>
                </c:pt>
                <c:pt idx="737">
                  <c:v>150</c:v>
                </c:pt>
                <c:pt idx="738">
                  <c:v>150</c:v>
                </c:pt>
                <c:pt idx="739">
                  <c:v>150</c:v>
                </c:pt>
                <c:pt idx="740">
                  <c:v>150</c:v>
                </c:pt>
                <c:pt idx="741">
                  <c:v>150</c:v>
                </c:pt>
                <c:pt idx="742">
                  <c:v>150</c:v>
                </c:pt>
                <c:pt idx="743">
                  <c:v>150</c:v>
                </c:pt>
                <c:pt idx="744">
                  <c:v>150</c:v>
                </c:pt>
                <c:pt idx="745">
                  <c:v>150</c:v>
                </c:pt>
                <c:pt idx="746">
                  <c:v>150</c:v>
                </c:pt>
                <c:pt idx="747">
                  <c:v>150</c:v>
                </c:pt>
                <c:pt idx="748">
                  <c:v>150</c:v>
                </c:pt>
                <c:pt idx="749">
                  <c:v>150</c:v>
                </c:pt>
                <c:pt idx="750">
                  <c:v>150</c:v>
                </c:pt>
                <c:pt idx="751">
                  <c:v>150</c:v>
                </c:pt>
                <c:pt idx="752">
                  <c:v>150</c:v>
                </c:pt>
                <c:pt idx="753">
                  <c:v>150</c:v>
                </c:pt>
                <c:pt idx="754">
                  <c:v>150</c:v>
                </c:pt>
                <c:pt idx="755">
                  <c:v>150</c:v>
                </c:pt>
                <c:pt idx="756">
                  <c:v>150</c:v>
                </c:pt>
                <c:pt idx="757">
                  <c:v>150</c:v>
                </c:pt>
                <c:pt idx="758">
                  <c:v>150</c:v>
                </c:pt>
                <c:pt idx="759">
                  <c:v>150</c:v>
                </c:pt>
                <c:pt idx="760">
                  <c:v>150</c:v>
                </c:pt>
                <c:pt idx="761">
                  <c:v>150</c:v>
                </c:pt>
                <c:pt idx="762">
                  <c:v>150</c:v>
                </c:pt>
                <c:pt idx="763">
                  <c:v>150</c:v>
                </c:pt>
                <c:pt idx="764">
                  <c:v>150</c:v>
                </c:pt>
                <c:pt idx="765">
                  <c:v>150</c:v>
                </c:pt>
                <c:pt idx="766">
                  <c:v>150</c:v>
                </c:pt>
                <c:pt idx="767">
                  <c:v>150</c:v>
                </c:pt>
                <c:pt idx="768">
                  <c:v>150</c:v>
                </c:pt>
                <c:pt idx="769">
                  <c:v>150</c:v>
                </c:pt>
                <c:pt idx="770">
                  <c:v>150</c:v>
                </c:pt>
                <c:pt idx="771">
                  <c:v>150</c:v>
                </c:pt>
                <c:pt idx="772">
                  <c:v>150</c:v>
                </c:pt>
                <c:pt idx="773">
                  <c:v>150</c:v>
                </c:pt>
                <c:pt idx="774">
                  <c:v>150</c:v>
                </c:pt>
                <c:pt idx="775">
                  <c:v>150</c:v>
                </c:pt>
                <c:pt idx="776">
                  <c:v>150</c:v>
                </c:pt>
                <c:pt idx="777">
                  <c:v>150</c:v>
                </c:pt>
                <c:pt idx="778">
                  <c:v>150</c:v>
                </c:pt>
                <c:pt idx="779">
                  <c:v>150</c:v>
                </c:pt>
                <c:pt idx="780">
                  <c:v>150</c:v>
                </c:pt>
                <c:pt idx="781">
                  <c:v>150</c:v>
                </c:pt>
                <c:pt idx="782">
                  <c:v>150</c:v>
                </c:pt>
                <c:pt idx="783">
                  <c:v>150</c:v>
                </c:pt>
                <c:pt idx="784">
                  <c:v>150</c:v>
                </c:pt>
                <c:pt idx="785">
                  <c:v>150</c:v>
                </c:pt>
                <c:pt idx="786">
                  <c:v>150</c:v>
                </c:pt>
                <c:pt idx="787">
                  <c:v>150</c:v>
                </c:pt>
                <c:pt idx="788">
                  <c:v>150</c:v>
                </c:pt>
                <c:pt idx="789">
                  <c:v>150</c:v>
                </c:pt>
                <c:pt idx="790">
                  <c:v>150</c:v>
                </c:pt>
                <c:pt idx="791">
                  <c:v>150</c:v>
                </c:pt>
                <c:pt idx="792">
                  <c:v>150</c:v>
                </c:pt>
                <c:pt idx="793">
                  <c:v>150</c:v>
                </c:pt>
                <c:pt idx="794">
                  <c:v>150</c:v>
                </c:pt>
                <c:pt idx="795">
                  <c:v>150</c:v>
                </c:pt>
                <c:pt idx="796">
                  <c:v>150</c:v>
                </c:pt>
                <c:pt idx="797">
                  <c:v>150</c:v>
                </c:pt>
                <c:pt idx="798">
                  <c:v>150</c:v>
                </c:pt>
                <c:pt idx="799">
                  <c:v>150</c:v>
                </c:pt>
                <c:pt idx="800">
                  <c:v>150</c:v>
                </c:pt>
                <c:pt idx="801">
                  <c:v>150</c:v>
                </c:pt>
                <c:pt idx="802">
                  <c:v>150</c:v>
                </c:pt>
                <c:pt idx="803">
                  <c:v>150</c:v>
                </c:pt>
                <c:pt idx="804">
                  <c:v>150</c:v>
                </c:pt>
                <c:pt idx="805">
                  <c:v>150</c:v>
                </c:pt>
                <c:pt idx="806">
                  <c:v>150</c:v>
                </c:pt>
                <c:pt idx="807">
                  <c:v>150</c:v>
                </c:pt>
                <c:pt idx="808">
                  <c:v>150</c:v>
                </c:pt>
                <c:pt idx="809">
                  <c:v>150</c:v>
                </c:pt>
                <c:pt idx="810">
                  <c:v>150</c:v>
                </c:pt>
                <c:pt idx="811">
                  <c:v>150</c:v>
                </c:pt>
                <c:pt idx="812">
                  <c:v>150</c:v>
                </c:pt>
                <c:pt idx="813">
                  <c:v>150</c:v>
                </c:pt>
                <c:pt idx="814">
                  <c:v>150</c:v>
                </c:pt>
                <c:pt idx="815">
                  <c:v>150</c:v>
                </c:pt>
                <c:pt idx="816">
                  <c:v>150</c:v>
                </c:pt>
                <c:pt idx="817">
                  <c:v>150</c:v>
                </c:pt>
                <c:pt idx="818">
                  <c:v>150</c:v>
                </c:pt>
                <c:pt idx="819">
                  <c:v>150</c:v>
                </c:pt>
                <c:pt idx="820">
                  <c:v>150</c:v>
                </c:pt>
                <c:pt idx="821">
                  <c:v>150</c:v>
                </c:pt>
                <c:pt idx="822">
                  <c:v>150</c:v>
                </c:pt>
                <c:pt idx="823">
                  <c:v>150</c:v>
                </c:pt>
                <c:pt idx="824">
                  <c:v>150</c:v>
                </c:pt>
                <c:pt idx="825">
                  <c:v>150</c:v>
                </c:pt>
                <c:pt idx="826">
                  <c:v>150</c:v>
                </c:pt>
                <c:pt idx="827">
                  <c:v>150</c:v>
                </c:pt>
                <c:pt idx="828">
                  <c:v>150</c:v>
                </c:pt>
                <c:pt idx="829">
                  <c:v>150</c:v>
                </c:pt>
                <c:pt idx="830">
                  <c:v>150</c:v>
                </c:pt>
                <c:pt idx="831">
                  <c:v>150</c:v>
                </c:pt>
                <c:pt idx="832">
                  <c:v>150</c:v>
                </c:pt>
                <c:pt idx="833">
                  <c:v>150</c:v>
                </c:pt>
                <c:pt idx="834">
                  <c:v>150</c:v>
                </c:pt>
                <c:pt idx="835">
                  <c:v>150</c:v>
                </c:pt>
                <c:pt idx="836">
                  <c:v>150</c:v>
                </c:pt>
                <c:pt idx="837">
                  <c:v>150</c:v>
                </c:pt>
                <c:pt idx="838">
                  <c:v>150</c:v>
                </c:pt>
                <c:pt idx="839">
                  <c:v>150</c:v>
                </c:pt>
                <c:pt idx="840">
                  <c:v>150</c:v>
                </c:pt>
                <c:pt idx="841">
                  <c:v>150</c:v>
                </c:pt>
                <c:pt idx="842">
                  <c:v>150</c:v>
                </c:pt>
                <c:pt idx="843">
                  <c:v>150</c:v>
                </c:pt>
                <c:pt idx="844">
                  <c:v>150</c:v>
                </c:pt>
                <c:pt idx="845">
                  <c:v>150</c:v>
                </c:pt>
                <c:pt idx="846">
                  <c:v>150</c:v>
                </c:pt>
                <c:pt idx="847">
                  <c:v>150</c:v>
                </c:pt>
                <c:pt idx="848">
                  <c:v>150</c:v>
                </c:pt>
                <c:pt idx="849">
                  <c:v>150</c:v>
                </c:pt>
                <c:pt idx="850">
                  <c:v>150</c:v>
                </c:pt>
                <c:pt idx="851">
                  <c:v>150</c:v>
                </c:pt>
                <c:pt idx="852">
                  <c:v>150</c:v>
                </c:pt>
                <c:pt idx="853">
                  <c:v>150</c:v>
                </c:pt>
                <c:pt idx="854">
                  <c:v>150</c:v>
                </c:pt>
                <c:pt idx="855">
                  <c:v>150</c:v>
                </c:pt>
                <c:pt idx="856">
                  <c:v>150</c:v>
                </c:pt>
                <c:pt idx="857">
                  <c:v>150</c:v>
                </c:pt>
                <c:pt idx="858">
                  <c:v>150</c:v>
                </c:pt>
                <c:pt idx="859">
                  <c:v>150</c:v>
                </c:pt>
                <c:pt idx="860">
                  <c:v>150</c:v>
                </c:pt>
                <c:pt idx="861">
                  <c:v>150</c:v>
                </c:pt>
                <c:pt idx="862">
                  <c:v>150</c:v>
                </c:pt>
                <c:pt idx="863">
                  <c:v>150</c:v>
                </c:pt>
                <c:pt idx="864">
                  <c:v>150</c:v>
                </c:pt>
                <c:pt idx="865">
                  <c:v>150</c:v>
                </c:pt>
                <c:pt idx="866">
                  <c:v>150</c:v>
                </c:pt>
                <c:pt idx="867">
                  <c:v>150</c:v>
                </c:pt>
                <c:pt idx="868">
                  <c:v>150</c:v>
                </c:pt>
                <c:pt idx="869">
                  <c:v>150</c:v>
                </c:pt>
                <c:pt idx="870">
                  <c:v>150</c:v>
                </c:pt>
                <c:pt idx="871">
                  <c:v>150</c:v>
                </c:pt>
                <c:pt idx="872">
                  <c:v>150</c:v>
                </c:pt>
                <c:pt idx="873">
                  <c:v>150</c:v>
                </c:pt>
                <c:pt idx="874">
                  <c:v>150</c:v>
                </c:pt>
                <c:pt idx="875">
                  <c:v>150</c:v>
                </c:pt>
                <c:pt idx="876">
                  <c:v>150</c:v>
                </c:pt>
                <c:pt idx="877">
                  <c:v>150</c:v>
                </c:pt>
                <c:pt idx="878">
                  <c:v>150</c:v>
                </c:pt>
                <c:pt idx="879">
                  <c:v>150</c:v>
                </c:pt>
                <c:pt idx="880">
                  <c:v>150</c:v>
                </c:pt>
                <c:pt idx="881">
                  <c:v>150</c:v>
                </c:pt>
                <c:pt idx="882">
                  <c:v>150</c:v>
                </c:pt>
                <c:pt idx="883">
                  <c:v>150</c:v>
                </c:pt>
                <c:pt idx="884">
                  <c:v>150</c:v>
                </c:pt>
                <c:pt idx="885">
                  <c:v>150</c:v>
                </c:pt>
                <c:pt idx="886">
                  <c:v>150</c:v>
                </c:pt>
                <c:pt idx="887">
                  <c:v>150</c:v>
                </c:pt>
                <c:pt idx="888">
                  <c:v>150</c:v>
                </c:pt>
                <c:pt idx="889">
                  <c:v>150</c:v>
                </c:pt>
                <c:pt idx="890">
                  <c:v>150</c:v>
                </c:pt>
                <c:pt idx="891">
                  <c:v>150</c:v>
                </c:pt>
                <c:pt idx="892">
                  <c:v>150</c:v>
                </c:pt>
                <c:pt idx="893">
                  <c:v>150</c:v>
                </c:pt>
                <c:pt idx="894">
                  <c:v>150</c:v>
                </c:pt>
                <c:pt idx="895">
                  <c:v>150</c:v>
                </c:pt>
                <c:pt idx="896">
                  <c:v>150</c:v>
                </c:pt>
                <c:pt idx="897">
                  <c:v>150</c:v>
                </c:pt>
                <c:pt idx="898">
                  <c:v>150</c:v>
                </c:pt>
                <c:pt idx="899">
                  <c:v>150</c:v>
                </c:pt>
                <c:pt idx="900">
                  <c:v>150</c:v>
                </c:pt>
                <c:pt idx="901">
                  <c:v>150</c:v>
                </c:pt>
                <c:pt idx="902">
                  <c:v>150</c:v>
                </c:pt>
                <c:pt idx="903">
                  <c:v>150</c:v>
                </c:pt>
                <c:pt idx="904">
                  <c:v>150</c:v>
                </c:pt>
                <c:pt idx="905">
                  <c:v>150</c:v>
                </c:pt>
                <c:pt idx="906">
                  <c:v>150</c:v>
                </c:pt>
                <c:pt idx="907">
                  <c:v>150</c:v>
                </c:pt>
                <c:pt idx="908">
                  <c:v>150</c:v>
                </c:pt>
                <c:pt idx="909">
                  <c:v>150</c:v>
                </c:pt>
                <c:pt idx="910">
                  <c:v>150</c:v>
                </c:pt>
                <c:pt idx="911">
                  <c:v>150</c:v>
                </c:pt>
                <c:pt idx="912">
                  <c:v>150</c:v>
                </c:pt>
                <c:pt idx="913">
                  <c:v>150</c:v>
                </c:pt>
                <c:pt idx="914">
                  <c:v>150</c:v>
                </c:pt>
                <c:pt idx="915">
                  <c:v>150</c:v>
                </c:pt>
                <c:pt idx="916">
                  <c:v>150</c:v>
                </c:pt>
                <c:pt idx="917">
                  <c:v>150</c:v>
                </c:pt>
                <c:pt idx="918">
                  <c:v>150</c:v>
                </c:pt>
                <c:pt idx="919">
                  <c:v>150</c:v>
                </c:pt>
                <c:pt idx="920">
                  <c:v>150</c:v>
                </c:pt>
                <c:pt idx="921">
                  <c:v>150</c:v>
                </c:pt>
                <c:pt idx="922">
                  <c:v>150</c:v>
                </c:pt>
                <c:pt idx="923">
                  <c:v>150</c:v>
                </c:pt>
                <c:pt idx="924">
                  <c:v>150</c:v>
                </c:pt>
                <c:pt idx="925">
                  <c:v>150</c:v>
                </c:pt>
                <c:pt idx="926">
                  <c:v>150</c:v>
                </c:pt>
                <c:pt idx="927">
                  <c:v>150</c:v>
                </c:pt>
                <c:pt idx="928">
                  <c:v>150</c:v>
                </c:pt>
                <c:pt idx="929">
                  <c:v>150</c:v>
                </c:pt>
                <c:pt idx="930">
                  <c:v>150</c:v>
                </c:pt>
                <c:pt idx="931">
                  <c:v>150</c:v>
                </c:pt>
                <c:pt idx="932">
                  <c:v>150</c:v>
                </c:pt>
                <c:pt idx="933">
                  <c:v>150</c:v>
                </c:pt>
                <c:pt idx="934">
                  <c:v>150</c:v>
                </c:pt>
                <c:pt idx="935">
                  <c:v>150</c:v>
                </c:pt>
                <c:pt idx="936">
                  <c:v>150</c:v>
                </c:pt>
                <c:pt idx="937">
                  <c:v>150</c:v>
                </c:pt>
                <c:pt idx="938">
                  <c:v>150</c:v>
                </c:pt>
                <c:pt idx="939">
                  <c:v>150</c:v>
                </c:pt>
                <c:pt idx="940">
                  <c:v>150</c:v>
                </c:pt>
                <c:pt idx="941">
                  <c:v>150</c:v>
                </c:pt>
                <c:pt idx="942">
                  <c:v>150</c:v>
                </c:pt>
                <c:pt idx="943">
                  <c:v>150</c:v>
                </c:pt>
                <c:pt idx="944">
                  <c:v>150</c:v>
                </c:pt>
                <c:pt idx="945">
                  <c:v>150</c:v>
                </c:pt>
                <c:pt idx="946">
                  <c:v>150</c:v>
                </c:pt>
                <c:pt idx="947">
                  <c:v>150</c:v>
                </c:pt>
                <c:pt idx="948">
                  <c:v>150</c:v>
                </c:pt>
                <c:pt idx="949">
                  <c:v>150</c:v>
                </c:pt>
                <c:pt idx="950">
                  <c:v>150</c:v>
                </c:pt>
                <c:pt idx="951">
                  <c:v>150</c:v>
                </c:pt>
                <c:pt idx="952">
                  <c:v>150</c:v>
                </c:pt>
                <c:pt idx="953">
                  <c:v>150</c:v>
                </c:pt>
                <c:pt idx="954">
                  <c:v>150</c:v>
                </c:pt>
                <c:pt idx="955">
                  <c:v>150</c:v>
                </c:pt>
                <c:pt idx="956">
                  <c:v>150</c:v>
                </c:pt>
                <c:pt idx="957">
                  <c:v>150</c:v>
                </c:pt>
                <c:pt idx="958">
                  <c:v>150</c:v>
                </c:pt>
                <c:pt idx="959">
                  <c:v>150</c:v>
                </c:pt>
                <c:pt idx="960">
                  <c:v>150</c:v>
                </c:pt>
                <c:pt idx="961">
                  <c:v>150</c:v>
                </c:pt>
                <c:pt idx="962">
                  <c:v>150</c:v>
                </c:pt>
                <c:pt idx="963">
                  <c:v>150</c:v>
                </c:pt>
                <c:pt idx="964">
                  <c:v>150</c:v>
                </c:pt>
                <c:pt idx="965">
                  <c:v>150</c:v>
                </c:pt>
                <c:pt idx="966">
                  <c:v>150</c:v>
                </c:pt>
                <c:pt idx="967">
                  <c:v>150</c:v>
                </c:pt>
                <c:pt idx="968">
                  <c:v>150</c:v>
                </c:pt>
                <c:pt idx="969">
                  <c:v>150</c:v>
                </c:pt>
                <c:pt idx="970">
                  <c:v>150</c:v>
                </c:pt>
                <c:pt idx="971">
                  <c:v>150</c:v>
                </c:pt>
                <c:pt idx="972">
                  <c:v>150</c:v>
                </c:pt>
                <c:pt idx="973">
                  <c:v>150</c:v>
                </c:pt>
                <c:pt idx="974">
                  <c:v>150</c:v>
                </c:pt>
                <c:pt idx="975">
                  <c:v>150</c:v>
                </c:pt>
                <c:pt idx="976">
                  <c:v>150</c:v>
                </c:pt>
                <c:pt idx="977">
                  <c:v>150</c:v>
                </c:pt>
                <c:pt idx="978">
                  <c:v>150</c:v>
                </c:pt>
                <c:pt idx="979">
                  <c:v>150</c:v>
                </c:pt>
                <c:pt idx="980">
                  <c:v>150</c:v>
                </c:pt>
                <c:pt idx="981">
                  <c:v>150</c:v>
                </c:pt>
                <c:pt idx="982">
                  <c:v>150</c:v>
                </c:pt>
                <c:pt idx="983">
                  <c:v>150</c:v>
                </c:pt>
                <c:pt idx="984">
                  <c:v>150</c:v>
                </c:pt>
                <c:pt idx="985">
                  <c:v>150</c:v>
                </c:pt>
                <c:pt idx="986">
                  <c:v>150</c:v>
                </c:pt>
                <c:pt idx="987">
                  <c:v>150</c:v>
                </c:pt>
                <c:pt idx="988">
                  <c:v>150</c:v>
                </c:pt>
                <c:pt idx="989">
                  <c:v>150</c:v>
                </c:pt>
                <c:pt idx="990">
                  <c:v>150</c:v>
                </c:pt>
                <c:pt idx="991">
                  <c:v>150</c:v>
                </c:pt>
                <c:pt idx="992">
                  <c:v>150</c:v>
                </c:pt>
                <c:pt idx="993">
                  <c:v>150</c:v>
                </c:pt>
                <c:pt idx="994">
                  <c:v>150</c:v>
                </c:pt>
                <c:pt idx="995">
                  <c:v>150</c:v>
                </c:pt>
                <c:pt idx="996">
                  <c:v>150</c:v>
                </c:pt>
                <c:pt idx="997">
                  <c:v>150</c:v>
                </c:pt>
                <c:pt idx="998">
                  <c:v>150</c:v>
                </c:pt>
                <c:pt idx="999">
                  <c:v>150</c:v>
                </c:pt>
                <c:pt idx="1000">
                  <c:v>150</c:v>
                </c:pt>
                <c:pt idx="1001">
                  <c:v>150</c:v>
                </c:pt>
                <c:pt idx="1002">
                  <c:v>150</c:v>
                </c:pt>
                <c:pt idx="1003">
                  <c:v>150</c:v>
                </c:pt>
                <c:pt idx="1004">
                  <c:v>150</c:v>
                </c:pt>
                <c:pt idx="1005">
                  <c:v>150</c:v>
                </c:pt>
                <c:pt idx="1006">
                  <c:v>150</c:v>
                </c:pt>
                <c:pt idx="1007">
                  <c:v>150</c:v>
                </c:pt>
                <c:pt idx="1008">
                  <c:v>150</c:v>
                </c:pt>
                <c:pt idx="1009">
                  <c:v>150</c:v>
                </c:pt>
                <c:pt idx="1010">
                  <c:v>150</c:v>
                </c:pt>
                <c:pt idx="1011">
                  <c:v>150</c:v>
                </c:pt>
                <c:pt idx="1012">
                  <c:v>150</c:v>
                </c:pt>
                <c:pt idx="1013">
                  <c:v>150</c:v>
                </c:pt>
                <c:pt idx="1014">
                  <c:v>150</c:v>
                </c:pt>
                <c:pt idx="1015">
                  <c:v>150</c:v>
                </c:pt>
                <c:pt idx="1016">
                  <c:v>150</c:v>
                </c:pt>
                <c:pt idx="1017">
                  <c:v>150</c:v>
                </c:pt>
                <c:pt idx="1018">
                  <c:v>150</c:v>
                </c:pt>
                <c:pt idx="1019">
                  <c:v>150</c:v>
                </c:pt>
                <c:pt idx="1020">
                  <c:v>150</c:v>
                </c:pt>
                <c:pt idx="1021">
                  <c:v>150</c:v>
                </c:pt>
                <c:pt idx="1022">
                  <c:v>150</c:v>
                </c:pt>
                <c:pt idx="1023">
                  <c:v>150</c:v>
                </c:pt>
                <c:pt idx="1024">
                  <c:v>150</c:v>
                </c:pt>
                <c:pt idx="1025">
                  <c:v>150</c:v>
                </c:pt>
                <c:pt idx="1026">
                  <c:v>150</c:v>
                </c:pt>
                <c:pt idx="1027">
                  <c:v>150</c:v>
                </c:pt>
                <c:pt idx="1028">
                  <c:v>150</c:v>
                </c:pt>
                <c:pt idx="1029">
                  <c:v>150</c:v>
                </c:pt>
                <c:pt idx="1030">
                  <c:v>150</c:v>
                </c:pt>
                <c:pt idx="1031">
                  <c:v>150</c:v>
                </c:pt>
                <c:pt idx="1032">
                  <c:v>150</c:v>
                </c:pt>
                <c:pt idx="1033">
                  <c:v>150</c:v>
                </c:pt>
                <c:pt idx="1034">
                  <c:v>150</c:v>
                </c:pt>
                <c:pt idx="1035">
                  <c:v>150</c:v>
                </c:pt>
                <c:pt idx="1036">
                  <c:v>150</c:v>
                </c:pt>
                <c:pt idx="1037">
                  <c:v>150</c:v>
                </c:pt>
                <c:pt idx="1038">
                  <c:v>150</c:v>
                </c:pt>
                <c:pt idx="1039">
                  <c:v>150</c:v>
                </c:pt>
                <c:pt idx="1040">
                  <c:v>150</c:v>
                </c:pt>
                <c:pt idx="1041">
                  <c:v>150</c:v>
                </c:pt>
                <c:pt idx="1042">
                  <c:v>150</c:v>
                </c:pt>
                <c:pt idx="1043">
                  <c:v>150</c:v>
                </c:pt>
                <c:pt idx="1044">
                  <c:v>150</c:v>
                </c:pt>
                <c:pt idx="1045">
                  <c:v>150</c:v>
                </c:pt>
                <c:pt idx="1046">
                  <c:v>150</c:v>
                </c:pt>
                <c:pt idx="1047">
                  <c:v>150</c:v>
                </c:pt>
                <c:pt idx="1048">
                  <c:v>150</c:v>
                </c:pt>
                <c:pt idx="1049">
                  <c:v>150</c:v>
                </c:pt>
                <c:pt idx="1050">
                  <c:v>150</c:v>
                </c:pt>
                <c:pt idx="1051">
                  <c:v>150</c:v>
                </c:pt>
                <c:pt idx="1052">
                  <c:v>150</c:v>
                </c:pt>
                <c:pt idx="1053">
                  <c:v>150</c:v>
                </c:pt>
                <c:pt idx="1054">
                  <c:v>150</c:v>
                </c:pt>
                <c:pt idx="1055">
                  <c:v>150</c:v>
                </c:pt>
                <c:pt idx="1056">
                  <c:v>150</c:v>
                </c:pt>
                <c:pt idx="1057">
                  <c:v>150</c:v>
                </c:pt>
                <c:pt idx="1058">
                  <c:v>150</c:v>
                </c:pt>
                <c:pt idx="1059">
                  <c:v>150</c:v>
                </c:pt>
                <c:pt idx="1060">
                  <c:v>150</c:v>
                </c:pt>
                <c:pt idx="1061">
                  <c:v>150</c:v>
                </c:pt>
                <c:pt idx="1062">
                  <c:v>150</c:v>
                </c:pt>
                <c:pt idx="1063">
                  <c:v>150</c:v>
                </c:pt>
                <c:pt idx="1064">
                  <c:v>150</c:v>
                </c:pt>
                <c:pt idx="1065">
                  <c:v>150</c:v>
                </c:pt>
                <c:pt idx="1066">
                  <c:v>150</c:v>
                </c:pt>
                <c:pt idx="1067">
                  <c:v>150</c:v>
                </c:pt>
                <c:pt idx="1068">
                  <c:v>150</c:v>
                </c:pt>
                <c:pt idx="1069">
                  <c:v>150</c:v>
                </c:pt>
                <c:pt idx="1070">
                  <c:v>150</c:v>
                </c:pt>
                <c:pt idx="1071">
                  <c:v>150</c:v>
                </c:pt>
                <c:pt idx="1072">
                  <c:v>150</c:v>
                </c:pt>
                <c:pt idx="1073">
                  <c:v>150</c:v>
                </c:pt>
                <c:pt idx="1074">
                  <c:v>150</c:v>
                </c:pt>
                <c:pt idx="1075">
                  <c:v>150</c:v>
                </c:pt>
                <c:pt idx="1076">
                  <c:v>150</c:v>
                </c:pt>
                <c:pt idx="1077">
                  <c:v>150</c:v>
                </c:pt>
                <c:pt idx="1078">
                  <c:v>150</c:v>
                </c:pt>
                <c:pt idx="1079">
                  <c:v>150</c:v>
                </c:pt>
                <c:pt idx="1080">
                  <c:v>150</c:v>
                </c:pt>
                <c:pt idx="1081">
                  <c:v>150</c:v>
                </c:pt>
                <c:pt idx="1082">
                  <c:v>150</c:v>
                </c:pt>
                <c:pt idx="1083">
                  <c:v>150</c:v>
                </c:pt>
                <c:pt idx="1084">
                  <c:v>150</c:v>
                </c:pt>
                <c:pt idx="1085">
                  <c:v>150</c:v>
                </c:pt>
                <c:pt idx="1086">
                  <c:v>150</c:v>
                </c:pt>
                <c:pt idx="1087">
                  <c:v>150</c:v>
                </c:pt>
                <c:pt idx="1088">
                  <c:v>150</c:v>
                </c:pt>
                <c:pt idx="1089">
                  <c:v>150</c:v>
                </c:pt>
                <c:pt idx="1090">
                  <c:v>150</c:v>
                </c:pt>
                <c:pt idx="1091">
                  <c:v>150</c:v>
                </c:pt>
                <c:pt idx="1092">
                  <c:v>150</c:v>
                </c:pt>
                <c:pt idx="1093">
                  <c:v>150</c:v>
                </c:pt>
                <c:pt idx="1094">
                  <c:v>150</c:v>
                </c:pt>
                <c:pt idx="1095">
                  <c:v>150</c:v>
                </c:pt>
                <c:pt idx="1096">
                  <c:v>150</c:v>
                </c:pt>
                <c:pt idx="1097">
                  <c:v>150</c:v>
                </c:pt>
                <c:pt idx="1098">
                  <c:v>150</c:v>
                </c:pt>
                <c:pt idx="1099">
                  <c:v>150</c:v>
                </c:pt>
                <c:pt idx="1100">
                  <c:v>150</c:v>
                </c:pt>
                <c:pt idx="1101">
                  <c:v>150</c:v>
                </c:pt>
                <c:pt idx="1102">
                  <c:v>150</c:v>
                </c:pt>
                <c:pt idx="1103">
                  <c:v>150</c:v>
                </c:pt>
                <c:pt idx="1104">
                  <c:v>150</c:v>
                </c:pt>
                <c:pt idx="1105">
                  <c:v>150</c:v>
                </c:pt>
                <c:pt idx="1106">
                  <c:v>150</c:v>
                </c:pt>
                <c:pt idx="1107">
                  <c:v>150</c:v>
                </c:pt>
                <c:pt idx="1108">
                  <c:v>150</c:v>
                </c:pt>
                <c:pt idx="1109">
                  <c:v>150</c:v>
                </c:pt>
                <c:pt idx="1110">
                  <c:v>150</c:v>
                </c:pt>
                <c:pt idx="1111">
                  <c:v>150</c:v>
                </c:pt>
                <c:pt idx="1112">
                  <c:v>150</c:v>
                </c:pt>
                <c:pt idx="1113">
                  <c:v>150</c:v>
                </c:pt>
                <c:pt idx="1114">
                  <c:v>150</c:v>
                </c:pt>
                <c:pt idx="1115">
                  <c:v>150</c:v>
                </c:pt>
                <c:pt idx="1116">
                  <c:v>150</c:v>
                </c:pt>
                <c:pt idx="1117">
                  <c:v>150</c:v>
                </c:pt>
                <c:pt idx="1118">
                  <c:v>150</c:v>
                </c:pt>
                <c:pt idx="1119">
                  <c:v>150</c:v>
                </c:pt>
                <c:pt idx="1120">
                  <c:v>150</c:v>
                </c:pt>
                <c:pt idx="1121">
                  <c:v>150</c:v>
                </c:pt>
                <c:pt idx="1122">
                  <c:v>150</c:v>
                </c:pt>
                <c:pt idx="1123">
                  <c:v>150</c:v>
                </c:pt>
                <c:pt idx="1124">
                  <c:v>150</c:v>
                </c:pt>
                <c:pt idx="1125">
                  <c:v>150</c:v>
                </c:pt>
                <c:pt idx="1126">
                  <c:v>150</c:v>
                </c:pt>
                <c:pt idx="1127">
                  <c:v>150</c:v>
                </c:pt>
                <c:pt idx="1128">
                  <c:v>150</c:v>
                </c:pt>
                <c:pt idx="1129">
                  <c:v>150</c:v>
                </c:pt>
                <c:pt idx="1130">
                  <c:v>150</c:v>
                </c:pt>
                <c:pt idx="1131">
                  <c:v>150</c:v>
                </c:pt>
                <c:pt idx="1132">
                  <c:v>150</c:v>
                </c:pt>
                <c:pt idx="1133">
                  <c:v>150</c:v>
                </c:pt>
                <c:pt idx="1134">
                  <c:v>150</c:v>
                </c:pt>
                <c:pt idx="1135">
                  <c:v>150</c:v>
                </c:pt>
                <c:pt idx="1136">
                  <c:v>150</c:v>
                </c:pt>
                <c:pt idx="1137">
                  <c:v>150</c:v>
                </c:pt>
                <c:pt idx="1138">
                  <c:v>150</c:v>
                </c:pt>
                <c:pt idx="1139">
                  <c:v>150</c:v>
                </c:pt>
                <c:pt idx="1140">
                  <c:v>150</c:v>
                </c:pt>
                <c:pt idx="1141">
                  <c:v>150</c:v>
                </c:pt>
                <c:pt idx="1142">
                  <c:v>150</c:v>
                </c:pt>
                <c:pt idx="1143">
                  <c:v>150</c:v>
                </c:pt>
                <c:pt idx="1144">
                  <c:v>150</c:v>
                </c:pt>
                <c:pt idx="1145">
                  <c:v>150</c:v>
                </c:pt>
                <c:pt idx="1146">
                  <c:v>150</c:v>
                </c:pt>
                <c:pt idx="1147">
                  <c:v>150</c:v>
                </c:pt>
                <c:pt idx="1148">
                  <c:v>150</c:v>
                </c:pt>
                <c:pt idx="1149">
                  <c:v>150</c:v>
                </c:pt>
                <c:pt idx="1150">
                  <c:v>150</c:v>
                </c:pt>
                <c:pt idx="1151">
                  <c:v>150</c:v>
                </c:pt>
                <c:pt idx="1152">
                  <c:v>150</c:v>
                </c:pt>
                <c:pt idx="1153">
                  <c:v>150</c:v>
                </c:pt>
                <c:pt idx="1154">
                  <c:v>150</c:v>
                </c:pt>
                <c:pt idx="1155">
                  <c:v>150</c:v>
                </c:pt>
                <c:pt idx="1156">
                  <c:v>150</c:v>
                </c:pt>
                <c:pt idx="1157">
                  <c:v>150</c:v>
                </c:pt>
                <c:pt idx="1158">
                  <c:v>150</c:v>
                </c:pt>
                <c:pt idx="1159">
                  <c:v>150</c:v>
                </c:pt>
                <c:pt idx="1160">
                  <c:v>150</c:v>
                </c:pt>
                <c:pt idx="1161">
                  <c:v>150</c:v>
                </c:pt>
                <c:pt idx="1162">
                  <c:v>150</c:v>
                </c:pt>
                <c:pt idx="1163">
                  <c:v>150</c:v>
                </c:pt>
                <c:pt idx="1164">
                  <c:v>150</c:v>
                </c:pt>
                <c:pt idx="1165">
                  <c:v>150</c:v>
                </c:pt>
                <c:pt idx="1166">
                  <c:v>150</c:v>
                </c:pt>
                <c:pt idx="1167">
                  <c:v>150</c:v>
                </c:pt>
                <c:pt idx="1168">
                  <c:v>150</c:v>
                </c:pt>
                <c:pt idx="1169">
                  <c:v>150</c:v>
                </c:pt>
                <c:pt idx="1170">
                  <c:v>150</c:v>
                </c:pt>
                <c:pt idx="1171">
                  <c:v>150</c:v>
                </c:pt>
                <c:pt idx="1172">
                  <c:v>150</c:v>
                </c:pt>
                <c:pt idx="1173">
                  <c:v>150</c:v>
                </c:pt>
                <c:pt idx="1174">
                  <c:v>150</c:v>
                </c:pt>
                <c:pt idx="1175">
                  <c:v>150</c:v>
                </c:pt>
                <c:pt idx="1176">
                  <c:v>150</c:v>
                </c:pt>
                <c:pt idx="1177">
                  <c:v>150</c:v>
                </c:pt>
                <c:pt idx="1178">
                  <c:v>150</c:v>
                </c:pt>
                <c:pt idx="1179">
                  <c:v>150</c:v>
                </c:pt>
                <c:pt idx="1180">
                  <c:v>150</c:v>
                </c:pt>
                <c:pt idx="1181">
                  <c:v>150</c:v>
                </c:pt>
                <c:pt idx="1182">
                  <c:v>150</c:v>
                </c:pt>
                <c:pt idx="1183">
                  <c:v>150</c:v>
                </c:pt>
                <c:pt idx="1184">
                  <c:v>150</c:v>
                </c:pt>
                <c:pt idx="1185">
                  <c:v>150</c:v>
                </c:pt>
                <c:pt idx="1186">
                  <c:v>150</c:v>
                </c:pt>
                <c:pt idx="1187">
                  <c:v>150</c:v>
                </c:pt>
                <c:pt idx="1188">
                  <c:v>150</c:v>
                </c:pt>
                <c:pt idx="1189">
                  <c:v>150</c:v>
                </c:pt>
                <c:pt idx="1190">
                  <c:v>150</c:v>
                </c:pt>
                <c:pt idx="1191">
                  <c:v>150</c:v>
                </c:pt>
                <c:pt idx="1192">
                  <c:v>150</c:v>
                </c:pt>
                <c:pt idx="1193">
                  <c:v>150</c:v>
                </c:pt>
                <c:pt idx="1194">
                  <c:v>150</c:v>
                </c:pt>
                <c:pt idx="1195">
                  <c:v>150</c:v>
                </c:pt>
                <c:pt idx="1196">
                  <c:v>150</c:v>
                </c:pt>
                <c:pt idx="1197">
                  <c:v>150</c:v>
                </c:pt>
                <c:pt idx="1198">
                  <c:v>150</c:v>
                </c:pt>
                <c:pt idx="1199">
                  <c:v>150</c:v>
                </c:pt>
                <c:pt idx="1200">
                  <c:v>150</c:v>
                </c:pt>
                <c:pt idx="1201">
                  <c:v>150</c:v>
                </c:pt>
                <c:pt idx="1202">
                  <c:v>150</c:v>
                </c:pt>
                <c:pt idx="1203">
                  <c:v>150</c:v>
                </c:pt>
                <c:pt idx="1204">
                  <c:v>150</c:v>
                </c:pt>
                <c:pt idx="1205">
                  <c:v>150</c:v>
                </c:pt>
                <c:pt idx="1206">
                  <c:v>150</c:v>
                </c:pt>
                <c:pt idx="1207">
                  <c:v>150</c:v>
                </c:pt>
                <c:pt idx="1208">
                  <c:v>150</c:v>
                </c:pt>
                <c:pt idx="1209">
                  <c:v>150</c:v>
                </c:pt>
                <c:pt idx="1210">
                  <c:v>150</c:v>
                </c:pt>
                <c:pt idx="1211">
                  <c:v>150</c:v>
                </c:pt>
                <c:pt idx="1212">
                  <c:v>150</c:v>
                </c:pt>
                <c:pt idx="1213">
                  <c:v>150</c:v>
                </c:pt>
                <c:pt idx="1214">
                  <c:v>150</c:v>
                </c:pt>
                <c:pt idx="1215">
                  <c:v>150</c:v>
                </c:pt>
                <c:pt idx="1216">
                  <c:v>150</c:v>
                </c:pt>
                <c:pt idx="1217">
                  <c:v>150</c:v>
                </c:pt>
                <c:pt idx="1218">
                  <c:v>150</c:v>
                </c:pt>
                <c:pt idx="1219">
                  <c:v>150</c:v>
                </c:pt>
                <c:pt idx="1220">
                  <c:v>150</c:v>
                </c:pt>
                <c:pt idx="1221">
                  <c:v>150</c:v>
                </c:pt>
                <c:pt idx="1222">
                  <c:v>150</c:v>
                </c:pt>
                <c:pt idx="1223">
                  <c:v>150</c:v>
                </c:pt>
                <c:pt idx="1224">
                  <c:v>150</c:v>
                </c:pt>
                <c:pt idx="1225">
                  <c:v>150</c:v>
                </c:pt>
                <c:pt idx="1226">
                  <c:v>150</c:v>
                </c:pt>
                <c:pt idx="1227">
                  <c:v>150</c:v>
                </c:pt>
                <c:pt idx="1228">
                  <c:v>150</c:v>
                </c:pt>
                <c:pt idx="1229">
                  <c:v>150</c:v>
                </c:pt>
                <c:pt idx="1230">
                  <c:v>150</c:v>
                </c:pt>
                <c:pt idx="1231">
                  <c:v>150</c:v>
                </c:pt>
                <c:pt idx="1232">
                  <c:v>150</c:v>
                </c:pt>
                <c:pt idx="1233">
                  <c:v>150</c:v>
                </c:pt>
                <c:pt idx="1234">
                  <c:v>150</c:v>
                </c:pt>
                <c:pt idx="1235">
                  <c:v>150</c:v>
                </c:pt>
                <c:pt idx="1236">
                  <c:v>150</c:v>
                </c:pt>
                <c:pt idx="1237">
                  <c:v>150</c:v>
                </c:pt>
                <c:pt idx="1238">
                  <c:v>150</c:v>
                </c:pt>
                <c:pt idx="1239">
                  <c:v>150</c:v>
                </c:pt>
                <c:pt idx="1240">
                  <c:v>150</c:v>
                </c:pt>
                <c:pt idx="1241">
                  <c:v>150</c:v>
                </c:pt>
                <c:pt idx="1242">
                  <c:v>150</c:v>
                </c:pt>
                <c:pt idx="1243">
                  <c:v>150</c:v>
                </c:pt>
                <c:pt idx="1244">
                  <c:v>150</c:v>
                </c:pt>
                <c:pt idx="1245">
                  <c:v>150</c:v>
                </c:pt>
                <c:pt idx="1246">
                  <c:v>150</c:v>
                </c:pt>
                <c:pt idx="1247">
                  <c:v>150</c:v>
                </c:pt>
                <c:pt idx="1248">
                  <c:v>150</c:v>
                </c:pt>
                <c:pt idx="1249">
                  <c:v>150</c:v>
                </c:pt>
                <c:pt idx="1250">
                  <c:v>150</c:v>
                </c:pt>
                <c:pt idx="1251">
                  <c:v>150</c:v>
                </c:pt>
                <c:pt idx="1252">
                  <c:v>150</c:v>
                </c:pt>
                <c:pt idx="1253">
                  <c:v>150</c:v>
                </c:pt>
                <c:pt idx="1254">
                  <c:v>150</c:v>
                </c:pt>
                <c:pt idx="1255">
                  <c:v>150</c:v>
                </c:pt>
                <c:pt idx="1256">
                  <c:v>150</c:v>
                </c:pt>
                <c:pt idx="1257">
                  <c:v>150</c:v>
                </c:pt>
                <c:pt idx="1258">
                  <c:v>150</c:v>
                </c:pt>
                <c:pt idx="1259">
                  <c:v>150</c:v>
                </c:pt>
                <c:pt idx="1260">
                  <c:v>150</c:v>
                </c:pt>
                <c:pt idx="1261">
                  <c:v>150</c:v>
                </c:pt>
                <c:pt idx="1262">
                  <c:v>150</c:v>
                </c:pt>
                <c:pt idx="1263">
                  <c:v>150</c:v>
                </c:pt>
                <c:pt idx="1264">
                  <c:v>150</c:v>
                </c:pt>
                <c:pt idx="1265">
                  <c:v>150</c:v>
                </c:pt>
                <c:pt idx="1266">
                  <c:v>150</c:v>
                </c:pt>
                <c:pt idx="1267">
                  <c:v>150</c:v>
                </c:pt>
                <c:pt idx="1268">
                  <c:v>150</c:v>
                </c:pt>
                <c:pt idx="1269">
                  <c:v>150</c:v>
                </c:pt>
                <c:pt idx="1270">
                  <c:v>150</c:v>
                </c:pt>
                <c:pt idx="1271">
                  <c:v>150</c:v>
                </c:pt>
                <c:pt idx="1272">
                  <c:v>150</c:v>
                </c:pt>
                <c:pt idx="1273">
                  <c:v>150</c:v>
                </c:pt>
                <c:pt idx="1274">
                  <c:v>150</c:v>
                </c:pt>
                <c:pt idx="1275">
                  <c:v>150</c:v>
                </c:pt>
                <c:pt idx="1276">
                  <c:v>150</c:v>
                </c:pt>
                <c:pt idx="1277">
                  <c:v>150</c:v>
                </c:pt>
                <c:pt idx="1278">
                  <c:v>150</c:v>
                </c:pt>
                <c:pt idx="1279">
                  <c:v>150</c:v>
                </c:pt>
                <c:pt idx="1280">
                  <c:v>150</c:v>
                </c:pt>
                <c:pt idx="1281">
                  <c:v>150</c:v>
                </c:pt>
                <c:pt idx="1282">
                  <c:v>150</c:v>
                </c:pt>
                <c:pt idx="1283">
                  <c:v>150</c:v>
                </c:pt>
                <c:pt idx="1284">
                  <c:v>150</c:v>
                </c:pt>
                <c:pt idx="1285">
                  <c:v>150</c:v>
                </c:pt>
                <c:pt idx="1286">
                  <c:v>150</c:v>
                </c:pt>
                <c:pt idx="1287">
                  <c:v>150</c:v>
                </c:pt>
                <c:pt idx="1288">
                  <c:v>150</c:v>
                </c:pt>
                <c:pt idx="1289">
                  <c:v>150</c:v>
                </c:pt>
                <c:pt idx="1290">
                  <c:v>150</c:v>
                </c:pt>
                <c:pt idx="1291">
                  <c:v>150</c:v>
                </c:pt>
                <c:pt idx="1292">
                  <c:v>150</c:v>
                </c:pt>
                <c:pt idx="1293">
                  <c:v>150</c:v>
                </c:pt>
                <c:pt idx="1294">
                  <c:v>150</c:v>
                </c:pt>
                <c:pt idx="1295">
                  <c:v>150</c:v>
                </c:pt>
                <c:pt idx="1296">
                  <c:v>150</c:v>
                </c:pt>
                <c:pt idx="1297">
                  <c:v>150</c:v>
                </c:pt>
                <c:pt idx="1298">
                  <c:v>150</c:v>
                </c:pt>
                <c:pt idx="1299">
                  <c:v>150</c:v>
                </c:pt>
                <c:pt idx="1300">
                  <c:v>150</c:v>
                </c:pt>
                <c:pt idx="1301">
                  <c:v>150</c:v>
                </c:pt>
                <c:pt idx="1302">
                  <c:v>150</c:v>
                </c:pt>
                <c:pt idx="1303">
                  <c:v>150</c:v>
                </c:pt>
                <c:pt idx="1304">
                  <c:v>150</c:v>
                </c:pt>
                <c:pt idx="1305">
                  <c:v>150</c:v>
                </c:pt>
                <c:pt idx="1306">
                  <c:v>150</c:v>
                </c:pt>
                <c:pt idx="1307">
                  <c:v>150</c:v>
                </c:pt>
                <c:pt idx="1308">
                  <c:v>150</c:v>
                </c:pt>
                <c:pt idx="1309">
                  <c:v>150</c:v>
                </c:pt>
                <c:pt idx="1310">
                  <c:v>150</c:v>
                </c:pt>
                <c:pt idx="1311">
                  <c:v>150</c:v>
                </c:pt>
                <c:pt idx="1312">
                  <c:v>150</c:v>
                </c:pt>
                <c:pt idx="1313">
                  <c:v>150</c:v>
                </c:pt>
                <c:pt idx="1314">
                  <c:v>150</c:v>
                </c:pt>
                <c:pt idx="1315">
                  <c:v>150</c:v>
                </c:pt>
                <c:pt idx="1316">
                  <c:v>150</c:v>
                </c:pt>
                <c:pt idx="1317">
                  <c:v>150</c:v>
                </c:pt>
                <c:pt idx="1318">
                  <c:v>150</c:v>
                </c:pt>
                <c:pt idx="1319">
                  <c:v>150</c:v>
                </c:pt>
                <c:pt idx="1320">
                  <c:v>150</c:v>
                </c:pt>
                <c:pt idx="1321">
                  <c:v>150</c:v>
                </c:pt>
                <c:pt idx="1322">
                  <c:v>150</c:v>
                </c:pt>
                <c:pt idx="1323">
                  <c:v>150</c:v>
                </c:pt>
                <c:pt idx="1324">
                  <c:v>150</c:v>
                </c:pt>
                <c:pt idx="1325">
                  <c:v>150</c:v>
                </c:pt>
                <c:pt idx="1326">
                  <c:v>150</c:v>
                </c:pt>
                <c:pt idx="1327">
                  <c:v>150</c:v>
                </c:pt>
                <c:pt idx="1328">
                  <c:v>150</c:v>
                </c:pt>
                <c:pt idx="1329">
                  <c:v>150</c:v>
                </c:pt>
                <c:pt idx="1330">
                  <c:v>150</c:v>
                </c:pt>
                <c:pt idx="1331">
                  <c:v>150</c:v>
                </c:pt>
                <c:pt idx="1332">
                  <c:v>150</c:v>
                </c:pt>
                <c:pt idx="1333">
                  <c:v>150</c:v>
                </c:pt>
                <c:pt idx="1334">
                  <c:v>150</c:v>
                </c:pt>
                <c:pt idx="1335">
                  <c:v>150</c:v>
                </c:pt>
                <c:pt idx="1336">
                  <c:v>150</c:v>
                </c:pt>
                <c:pt idx="1337">
                  <c:v>150</c:v>
                </c:pt>
                <c:pt idx="1338">
                  <c:v>150</c:v>
                </c:pt>
                <c:pt idx="1339">
                  <c:v>150</c:v>
                </c:pt>
                <c:pt idx="1340">
                  <c:v>150</c:v>
                </c:pt>
                <c:pt idx="1341">
                  <c:v>150</c:v>
                </c:pt>
                <c:pt idx="1342">
                  <c:v>150</c:v>
                </c:pt>
                <c:pt idx="1343">
                  <c:v>150</c:v>
                </c:pt>
                <c:pt idx="1344">
                  <c:v>150</c:v>
                </c:pt>
                <c:pt idx="1345">
                  <c:v>150</c:v>
                </c:pt>
                <c:pt idx="1346">
                  <c:v>150</c:v>
                </c:pt>
                <c:pt idx="1347">
                  <c:v>150</c:v>
                </c:pt>
                <c:pt idx="1348">
                  <c:v>150</c:v>
                </c:pt>
                <c:pt idx="1349">
                  <c:v>150</c:v>
                </c:pt>
                <c:pt idx="1350">
                  <c:v>150</c:v>
                </c:pt>
                <c:pt idx="1351">
                  <c:v>150</c:v>
                </c:pt>
                <c:pt idx="1352">
                  <c:v>150</c:v>
                </c:pt>
                <c:pt idx="1353">
                  <c:v>150</c:v>
                </c:pt>
                <c:pt idx="1354">
                  <c:v>150</c:v>
                </c:pt>
                <c:pt idx="1355">
                  <c:v>150</c:v>
                </c:pt>
                <c:pt idx="1356">
                  <c:v>150</c:v>
                </c:pt>
                <c:pt idx="1357">
                  <c:v>150</c:v>
                </c:pt>
                <c:pt idx="1358">
                  <c:v>150</c:v>
                </c:pt>
                <c:pt idx="1359">
                  <c:v>150</c:v>
                </c:pt>
                <c:pt idx="1360">
                  <c:v>150</c:v>
                </c:pt>
                <c:pt idx="1361">
                  <c:v>150</c:v>
                </c:pt>
                <c:pt idx="1362">
                  <c:v>150</c:v>
                </c:pt>
                <c:pt idx="1363">
                  <c:v>150</c:v>
                </c:pt>
                <c:pt idx="1364">
                  <c:v>150</c:v>
                </c:pt>
                <c:pt idx="1365">
                  <c:v>150</c:v>
                </c:pt>
                <c:pt idx="1366">
                  <c:v>150</c:v>
                </c:pt>
                <c:pt idx="1367">
                  <c:v>150</c:v>
                </c:pt>
                <c:pt idx="1368">
                  <c:v>150</c:v>
                </c:pt>
                <c:pt idx="1369">
                  <c:v>150</c:v>
                </c:pt>
                <c:pt idx="1370">
                  <c:v>150</c:v>
                </c:pt>
                <c:pt idx="1371">
                  <c:v>150</c:v>
                </c:pt>
                <c:pt idx="1372">
                  <c:v>150</c:v>
                </c:pt>
                <c:pt idx="1373">
                  <c:v>150</c:v>
                </c:pt>
                <c:pt idx="1374">
                  <c:v>150</c:v>
                </c:pt>
                <c:pt idx="1375">
                  <c:v>150</c:v>
                </c:pt>
                <c:pt idx="1376">
                  <c:v>150</c:v>
                </c:pt>
                <c:pt idx="1377">
                  <c:v>150</c:v>
                </c:pt>
                <c:pt idx="1378">
                  <c:v>150</c:v>
                </c:pt>
                <c:pt idx="1379">
                  <c:v>150</c:v>
                </c:pt>
                <c:pt idx="1380">
                  <c:v>150</c:v>
                </c:pt>
                <c:pt idx="1381">
                  <c:v>150</c:v>
                </c:pt>
                <c:pt idx="1382">
                  <c:v>150</c:v>
                </c:pt>
                <c:pt idx="1383">
                  <c:v>150</c:v>
                </c:pt>
                <c:pt idx="1384">
                  <c:v>150</c:v>
                </c:pt>
                <c:pt idx="1385">
                  <c:v>150</c:v>
                </c:pt>
                <c:pt idx="1386">
                  <c:v>150</c:v>
                </c:pt>
                <c:pt idx="1387">
                  <c:v>150</c:v>
                </c:pt>
                <c:pt idx="1388">
                  <c:v>150</c:v>
                </c:pt>
                <c:pt idx="1389">
                  <c:v>150</c:v>
                </c:pt>
                <c:pt idx="1390">
                  <c:v>150</c:v>
                </c:pt>
                <c:pt idx="1391">
                  <c:v>150</c:v>
                </c:pt>
                <c:pt idx="1392">
                  <c:v>150</c:v>
                </c:pt>
                <c:pt idx="1393">
                  <c:v>150</c:v>
                </c:pt>
                <c:pt idx="1394">
                  <c:v>150</c:v>
                </c:pt>
                <c:pt idx="1395">
                  <c:v>150</c:v>
                </c:pt>
                <c:pt idx="1396">
                  <c:v>150</c:v>
                </c:pt>
                <c:pt idx="1397">
                  <c:v>150</c:v>
                </c:pt>
                <c:pt idx="1398">
                  <c:v>150</c:v>
                </c:pt>
                <c:pt idx="1399">
                  <c:v>150</c:v>
                </c:pt>
                <c:pt idx="1400">
                  <c:v>150</c:v>
                </c:pt>
                <c:pt idx="1401">
                  <c:v>150</c:v>
                </c:pt>
                <c:pt idx="1402">
                  <c:v>150</c:v>
                </c:pt>
                <c:pt idx="1403">
                  <c:v>150</c:v>
                </c:pt>
                <c:pt idx="1404">
                  <c:v>150</c:v>
                </c:pt>
                <c:pt idx="1405">
                  <c:v>150</c:v>
                </c:pt>
                <c:pt idx="1406">
                  <c:v>150</c:v>
                </c:pt>
                <c:pt idx="1407">
                  <c:v>150</c:v>
                </c:pt>
                <c:pt idx="1408">
                  <c:v>150</c:v>
                </c:pt>
                <c:pt idx="1409">
                  <c:v>150</c:v>
                </c:pt>
                <c:pt idx="1410">
                  <c:v>150</c:v>
                </c:pt>
                <c:pt idx="1411">
                  <c:v>150</c:v>
                </c:pt>
                <c:pt idx="1412">
                  <c:v>150</c:v>
                </c:pt>
                <c:pt idx="1413">
                  <c:v>150</c:v>
                </c:pt>
                <c:pt idx="1414">
                  <c:v>150</c:v>
                </c:pt>
                <c:pt idx="1415">
                  <c:v>150</c:v>
                </c:pt>
                <c:pt idx="1416">
                  <c:v>150</c:v>
                </c:pt>
                <c:pt idx="1417">
                  <c:v>150</c:v>
                </c:pt>
                <c:pt idx="1418">
                  <c:v>150</c:v>
                </c:pt>
                <c:pt idx="1419">
                  <c:v>150</c:v>
                </c:pt>
                <c:pt idx="1420">
                  <c:v>150</c:v>
                </c:pt>
                <c:pt idx="1421">
                  <c:v>150</c:v>
                </c:pt>
                <c:pt idx="1422">
                  <c:v>150</c:v>
                </c:pt>
                <c:pt idx="1423">
                  <c:v>150</c:v>
                </c:pt>
                <c:pt idx="1424">
                  <c:v>150</c:v>
                </c:pt>
                <c:pt idx="1425">
                  <c:v>150</c:v>
                </c:pt>
                <c:pt idx="1426">
                  <c:v>150</c:v>
                </c:pt>
                <c:pt idx="1427">
                  <c:v>150</c:v>
                </c:pt>
                <c:pt idx="1428">
                  <c:v>150</c:v>
                </c:pt>
                <c:pt idx="1429">
                  <c:v>150</c:v>
                </c:pt>
                <c:pt idx="1430">
                  <c:v>150</c:v>
                </c:pt>
                <c:pt idx="1431">
                  <c:v>150</c:v>
                </c:pt>
                <c:pt idx="1432">
                  <c:v>150</c:v>
                </c:pt>
                <c:pt idx="1433">
                  <c:v>150</c:v>
                </c:pt>
                <c:pt idx="1434">
                  <c:v>150</c:v>
                </c:pt>
                <c:pt idx="1435">
                  <c:v>150</c:v>
                </c:pt>
                <c:pt idx="1436">
                  <c:v>150</c:v>
                </c:pt>
                <c:pt idx="1437">
                  <c:v>150</c:v>
                </c:pt>
                <c:pt idx="1438">
                  <c:v>150</c:v>
                </c:pt>
                <c:pt idx="1439">
                  <c:v>150</c:v>
                </c:pt>
                <c:pt idx="1440">
                  <c:v>150</c:v>
                </c:pt>
                <c:pt idx="1441">
                  <c:v>150</c:v>
                </c:pt>
                <c:pt idx="1442">
                  <c:v>150</c:v>
                </c:pt>
                <c:pt idx="1443">
                  <c:v>150</c:v>
                </c:pt>
                <c:pt idx="1444">
                  <c:v>150</c:v>
                </c:pt>
                <c:pt idx="1445">
                  <c:v>150</c:v>
                </c:pt>
                <c:pt idx="1446">
                  <c:v>150</c:v>
                </c:pt>
                <c:pt idx="1447">
                  <c:v>150</c:v>
                </c:pt>
                <c:pt idx="1448">
                  <c:v>150</c:v>
                </c:pt>
                <c:pt idx="1449">
                  <c:v>150</c:v>
                </c:pt>
                <c:pt idx="1450">
                  <c:v>150</c:v>
                </c:pt>
                <c:pt idx="1451">
                  <c:v>150</c:v>
                </c:pt>
                <c:pt idx="1452">
                  <c:v>150</c:v>
                </c:pt>
                <c:pt idx="1453">
                  <c:v>150</c:v>
                </c:pt>
                <c:pt idx="1454">
                  <c:v>150</c:v>
                </c:pt>
                <c:pt idx="1455">
                  <c:v>150</c:v>
                </c:pt>
                <c:pt idx="1456">
                  <c:v>150</c:v>
                </c:pt>
                <c:pt idx="1457">
                  <c:v>150</c:v>
                </c:pt>
                <c:pt idx="1458">
                  <c:v>150</c:v>
                </c:pt>
                <c:pt idx="1459">
                  <c:v>150</c:v>
                </c:pt>
                <c:pt idx="1460">
                  <c:v>150</c:v>
                </c:pt>
                <c:pt idx="1461">
                  <c:v>150</c:v>
                </c:pt>
                <c:pt idx="1462">
                  <c:v>150</c:v>
                </c:pt>
                <c:pt idx="1463">
                  <c:v>150</c:v>
                </c:pt>
                <c:pt idx="1464">
                  <c:v>150</c:v>
                </c:pt>
                <c:pt idx="1465">
                  <c:v>150</c:v>
                </c:pt>
                <c:pt idx="1466">
                  <c:v>150</c:v>
                </c:pt>
                <c:pt idx="1467">
                  <c:v>150</c:v>
                </c:pt>
                <c:pt idx="1468">
                  <c:v>150</c:v>
                </c:pt>
                <c:pt idx="1469">
                  <c:v>150</c:v>
                </c:pt>
                <c:pt idx="1470">
                  <c:v>150</c:v>
                </c:pt>
                <c:pt idx="1471">
                  <c:v>150</c:v>
                </c:pt>
                <c:pt idx="1472">
                  <c:v>150</c:v>
                </c:pt>
                <c:pt idx="1473">
                  <c:v>150</c:v>
                </c:pt>
                <c:pt idx="1474">
                  <c:v>150</c:v>
                </c:pt>
                <c:pt idx="1475">
                  <c:v>150</c:v>
                </c:pt>
                <c:pt idx="1476">
                  <c:v>150</c:v>
                </c:pt>
                <c:pt idx="1477">
                  <c:v>150</c:v>
                </c:pt>
                <c:pt idx="1478">
                  <c:v>150</c:v>
                </c:pt>
                <c:pt idx="1479">
                  <c:v>150</c:v>
                </c:pt>
                <c:pt idx="1480">
                  <c:v>150</c:v>
                </c:pt>
                <c:pt idx="1481">
                  <c:v>150</c:v>
                </c:pt>
                <c:pt idx="1482">
                  <c:v>150</c:v>
                </c:pt>
                <c:pt idx="1483">
                  <c:v>150</c:v>
                </c:pt>
                <c:pt idx="1484">
                  <c:v>150</c:v>
                </c:pt>
                <c:pt idx="1485">
                  <c:v>150</c:v>
                </c:pt>
                <c:pt idx="1486">
                  <c:v>150</c:v>
                </c:pt>
                <c:pt idx="1487">
                  <c:v>150</c:v>
                </c:pt>
                <c:pt idx="1488">
                  <c:v>150</c:v>
                </c:pt>
                <c:pt idx="1489">
                  <c:v>150</c:v>
                </c:pt>
                <c:pt idx="1490">
                  <c:v>150</c:v>
                </c:pt>
                <c:pt idx="1491">
                  <c:v>150</c:v>
                </c:pt>
                <c:pt idx="1492">
                  <c:v>150</c:v>
                </c:pt>
                <c:pt idx="1493">
                  <c:v>150</c:v>
                </c:pt>
                <c:pt idx="1494">
                  <c:v>150</c:v>
                </c:pt>
                <c:pt idx="1495">
                  <c:v>150</c:v>
                </c:pt>
                <c:pt idx="1496">
                  <c:v>150</c:v>
                </c:pt>
                <c:pt idx="1497">
                  <c:v>150</c:v>
                </c:pt>
                <c:pt idx="1498">
                  <c:v>150</c:v>
                </c:pt>
                <c:pt idx="1499">
                  <c:v>150</c:v>
                </c:pt>
                <c:pt idx="1500">
                  <c:v>150</c:v>
                </c:pt>
                <c:pt idx="1501">
                  <c:v>150</c:v>
                </c:pt>
                <c:pt idx="1502">
                  <c:v>150</c:v>
                </c:pt>
                <c:pt idx="1503">
                  <c:v>150</c:v>
                </c:pt>
                <c:pt idx="1504">
                  <c:v>150</c:v>
                </c:pt>
                <c:pt idx="1505">
                  <c:v>150</c:v>
                </c:pt>
                <c:pt idx="1506">
                  <c:v>150</c:v>
                </c:pt>
                <c:pt idx="1507">
                  <c:v>150</c:v>
                </c:pt>
                <c:pt idx="1508">
                  <c:v>150</c:v>
                </c:pt>
                <c:pt idx="1509">
                  <c:v>150</c:v>
                </c:pt>
                <c:pt idx="1510">
                  <c:v>150</c:v>
                </c:pt>
                <c:pt idx="1511">
                  <c:v>150</c:v>
                </c:pt>
                <c:pt idx="1512">
                  <c:v>150</c:v>
                </c:pt>
                <c:pt idx="1513">
                  <c:v>150</c:v>
                </c:pt>
                <c:pt idx="1514">
                  <c:v>150</c:v>
                </c:pt>
                <c:pt idx="1515">
                  <c:v>150</c:v>
                </c:pt>
                <c:pt idx="1516">
                  <c:v>150</c:v>
                </c:pt>
                <c:pt idx="1517">
                  <c:v>150</c:v>
                </c:pt>
                <c:pt idx="1518">
                  <c:v>150</c:v>
                </c:pt>
                <c:pt idx="1519">
                  <c:v>150</c:v>
                </c:pt>
                <c:pt idx="1520">
                  <c:v>150</c:v>
                </c:pt>
                <c:pt idx="1521">
                  <c:v>150</c:v>
                </c:pt>
                <c:pt idx="1522">
                  <c:v>150</c:v>
                </c:pt>
                <c:pt idx="1523">
                  <c:v>150</c:v>
                </c:pt>
                <c:pt idx="1524">
                  <c:v>150</c:v>
                </c:pt>
                <c:pt idx="1525">
                  <c:v>150</c:v>
                </c:pt>
                <c:pt idx="1526">
                  <c:v>150</c:v>
                </c:pt>
                <c:pt idx="1527">
                  <c:v>150</c:v>
                </c:pt>
                <c:pt idx="1528">
                  <c:v>150</c:v>
                </c:pt>
                <c:pt idx="1529">
                  <c:v>150</c:v>
                </c:pt>
                <c:pt idx="1530">
                  <c:v>150</c:v>
                </c:pt>
                <c:pt idx="1531">
                  <c:v>150</c:v>
                </c:pt>
                <c:pt idx="1532">
                  <c:v>150</c:v>
                </c:pt>
                <c:pt idx="1533">
                  <c:v>150</c:v>
                </c:pt>
                <c:pt idx="1534">
                  <c:v>150</c:v>
                </c:pt>
                <c:pt idx="1535">
                  <c:v>150</c:v>
                </c:pt>
                <c:pt idx="1536">
                  <c:v>150</c:v>
                </c:pt>
                <c:pt idx="1537">
                  <c:v>150</c:v>
                </c:pt>
                <c:pt idx="1538">
                  <c:v>150</c:v>
                </c:pt>
                <c:pt idx="1539">
                  <c:v>150</c:v>
                </c:pt>
                <c:pt idx="1540">
                  <c:v>150</c:v>
                </c:pt>
                <c:pt idx="1541">
                  <c:v>150</c:v>
                </c:pt>
                <c:pt idx="1542">
                  <c:v>150</c:v>
                </c:pt>
                <c:pt idx="1543">
                  <c:v>150</c:v>
                </c:pt>
                <c:pt idx="1544">
                  <c:v>150</c:v>
                </c:pt>
                <c:pt idx="1545">
                  <c:v>150</c:v>
                </c:pt>
                <c:pt idx="1546">
                  <c:v>150</c:v>
                </c:pt>
                <c:pt idx="1547">
                  <c:v>150</c:v>
                </c:pt>
                <c:pt idx="1548">
                  <c:v>150</c:v>
                </c:pt>
                <c:pt idx="1549">
                  <c:v>150</c:v>
                </c:pt>
                <c:pt idx="1550">
                  <c:v>150</c:v>
                </c:pt>
                <c:pt idx="1551">
                  <c:v>150</c:v>
                </c:pt>
                <c:pt idx="1552">
                  <c:v>150</c:v>
                </c:pt>
                <c:pt idx="1553">
                  <c:v>150</c:v>
                </c:pt>
                <c:pt idx="1554">
                  <c:v>150</c:v>
                </c:pt>
                <c:pt idx="1555">
                  <c:v>150</c:v>
                </c:pt>
                <c:pt idx="1556">
                  <c:v>150</c:v>
                </c:pt>
                <c:pt idx="1557">
                  <c:v>150</c:v>
                </c:pt>
                <c:pt idx="1558">
                  <c:v>150</c:v>
                </c:pt>
                <c:pt idx="1559">
                  <c:v>150</c:v>
                </c:pt>
                <c:pt idx="1560">
                  <c:v>150</c:v>
                </c:pt>
                <c:pt idx="1561">
                  <c:v>150</c:v>
                </c:pt>
                <c:pt idx="1562">
                  <c:v>150</c:v>
                </c:pt>
                <c:pt idx="1563">
                  <c:v>150</c:v>
                </c:pt>
                <c:pt idx="1564">
                  <c:v>150</c:v>
                </c:pt>
                <c:pt idx="1565">
                  <c:v>150</c:v>
                </c:pt>
                <c:pt idx="1566">
                  <c:v>150</c:v>
                </c:pt>
                <c:pt idx="1567">
                  <c:v>150</c:v>
                </c:pt>
                <c:pt idx="1568">
                  <c:v>150</c:v>
                </c:pt>
                <c:pt idx="1569">
                  <c:v>150</c:v>
                </c:pt>
                <c:pt idx="1570">
                  <c:v>150</c:v>
                </c:pt>
                <c:pt idx="1571">
                  <c:v>150</c:v>
                </c:pt>
                <c:pt idx="1572">
                  <c:v>150</c:v>
                </c:pt>
                <c:pt idx="1573">
                  <c:v>150</c:v>
                </c:pt>
                <c:pt idx="1574">
                  <c:v>150</c:v>
                </c:pt>
                <c:pt idx="1575">
                  <c:v>150</c:v>
                </c:pt>
                <c:pt idx="1576">
                  <c:v>150</c:v>
                </c:pt>
                <c:pt idx="1577">
                  <c:v>150</c:v>
                </c:pt>
                <c:pt idx="1578">
                  <c:v>150</c:v>
                </c:pt>
                <c:pt idx="1579">
                  <c:v>150</c:v>
                </c:pt>
                <c:pt idx="1580">
                  <c:v>150</c:v>
                </c:pt>
                <c:pt idx="1581">
                  <c:v>150</c:v>
                </c:pt>
                <c:pt idx="1582">
                  <c:v>150</c:v>
                </c:pt>
                <c:pt idx="1583">
                  <c:v>150</c:v>
                </c:pt>
                <c:pt idx="1584">
                  <c:v>150</c:v>
                </c:pt>
                <c:pt idx="1585">
                  <c:v>150</c:v>
                </c:pt>
                <c:pt idx="1586">
                  <c:v>150</c:v>
                </c:pt>
                <c:pt idx="1587">
                  <c:v>150</c:v>
                </c:pt>
                <c:pt idx="1588">
                  <c:v>150</c:v>
                </c:pt>
                <c:pt idx="1589">
                  <c:v>150</c:v>
                </c:pt>
                <c:pt idx="1590">
                  <c:v>150</c:v>
                </c:pt>
                <c:pt idx="1591">
                  <c:v>150</c:v>
                </c:pt>
                <c:pt idx="1592">
                  <c:v>150</c:v>
                </c:pt>
                <c:pt idx="1593">
                  <c:v>150</c:v>
                </c:pt>
                <c:pt idx="1594">
                  <c:v>150</c:v>
                </c:pt>
                <c:pt idx="1595">
                  <c:v>150</c:v>
                </c:pt>
                <c:pt idx="1596">
                  <c:v>150</c:v>
                </c:pt>
                <c:pt idx="1597">
                  <c:v>150</c:v>
                </c:pt>
                <c:pt idx="1598">
                  <c:v>150</c:v>
                </c:pt>
                <c:pt idx="1599">
                  <c:v>150</c:v>
                </c:pt>
                <c:pt idx="1600">
                  <c:v>150</c:v>
                </c:pt>
                <c:pt idx="1601">
                  <c:v>150</c:v>
                </c:pt>
                <c:pt idx="1602">
                  <c:v>150</c:v>
                </c:pt>
                <c:pt idx="1603">
                  <c:v>150</c:v>
                </c:pt>
                <c:pt idx="1604">
                  <c:v>150</c:v>
                </c:pt>
                <c:pt idx="1605">
                  <c:v>150</c:v>
                </c:pt>
                <c:pt idx="1606">
                  <c:v>150</c:v>
                </c:pt>
                <c:pt idx="1607">
                  <c:v>150</c:v>
                </c:pt>
                <c:pt idx="1608">
                  <c:v>150</c:v>
                </c:pt>
                <c:pt idx="1609">
                  <c:v>150</c:v>
                </c:pt>
                <c:pt idx="1610">
                  <c:v>150</c:v>
                </c:pt>
                <c:pt idx="1611">
                  <c:v>150</c:v>
                </c:pt>
                <c:pt idx="1612">
                  <c:v>150</c:v>
                </c:pt>
                <c:pt idx="1613">
                  <c:v>150</c:v>
                </c:pt>
                <c:pt idx="1614">
                  <c:v>150</c:v>
                </c:pt>
                <c:pt idx="1615">
                  <c:v>150</c:v>
                </c:pt>
                <c:pt idx="1616">
                  <c:v>150</c:v>
                </c:pt>
                <c:pt idx="1617">
                  <c:v>150</c:v>
                </c:pt>
                <c:pt idx="1618">
                  <c:v>150</c:v>
                </c:pt>
                <c:pt idx="1619">
                  <c:v>150</c:v>
                </c:pt>
                <c:pt idx="1620">
                  <c:v>150</c:v>
                </c:pt>
                <c:pt idx="1621">
                  <c:v>150</c:v>
                </c:pt>
                <c:pt idx="1622">
                  <c:v>150</c:v>
                </c:pt>
                <c:pt idx="1623">
                  <c:v>150</c:v>
                </c:pt>
                <c:pt idx="1624">
                  <c:v>150</c:v>
                </c:pt>
                <c:pt idx="1625">
                  <c:v>150</c:v>
                </c:pt>
                <c:pt idx="1626">
                  <c:v>150</c:v>
                </c:pt>
                <c:pt idx="1627">
                  <c:v>150</c:v>
                </c:pt>
                <c:pt idx="1628">
                  <c:v>150</c:v>
                </c:pt>
                <c:pt idx="1629">
                  <c:v>150</c:v>
                </c:pt>
                <c:pt idx="1630">
                  <c:v>150</c:v>
                </c:pt>
                <c:pt idx="1631">
                  <c:v>150</c:v>
                </c:pt>
                <c:pt idx="1632">
                  <c:v>150</c:v>
                </c:pt>
                <c:pt idx="1633">
                  <c:v>150</c:v>
                </c:pt>
                <c:pt idx="1634">
                  <c:v>150</c:v>
                </c:pt>
                <c:pt idx="1635">
                  <c:v>150</c:v>
                </c:pt>
                <c:pt idx="1636">
                  <c:v>150</c:v>
                </c:pt>
                <c:pt idx="1637">
                  <c:v>150</c:v>
                </c:pt>
                <c:pt idx="1638">
                  <c:v>150</c:v>
                </c:pt>
                <c:pt idx="1639">
                  <c:v>150</c:v>
                </c:pt>
                <c:pt idx="1640">
                  <c:v>150</c:v>
                </c:pt>
                <c:pt idx="1641">
                  <c:v>150</c:v>
                </c:pt>
                <c:pt idx="1642">
                  <c:v>150</c:v>
                </c:pt>
                <c:pt idx="1643">
                  <c:v>150</c:v>
                </c:pt>
                <c:pt idx="1644">
                  <c:v>150</c:v>
                </c:pt>
                <c:pt idx="1645">
                  <c:v>150</c:v>
                </c:pt>
                <c:pt idx="1646">
                  <c:v>150</c:v>
                </c:pt>
                <c:pt idx="1647">
                  <c:v>150</c:v>
                </c:pt>
                <c:pt idx="1648">
                  <c:v>150</c:v>
                </c:pt>
                <c:pt idx="1649">
                  <c:v>150</c:v>
                </c:pt>
                <c:pt idx="1650">
                  <c:v>150</c:v>
                </c:pt>
                <c:pt idx="1651">
                  <c:v>150</c:v>
                </c:pt>
                <c:pt idx="1652">
                  <c:v>150</c:v>
                </c:pt>
                <c:pt idx="1653">
                  <c:v>150</c:v>
                </c:pt>
                <c:pt idx="1654">
                  <c:v>150</c:v>
                </c:pt>
                <c:pt idx="1655">
                  <c:v>150</c:v>
                </c:pt>
                <c:pt idx="1656">
                  <c:v>150</c:v>
                </c:pt>
                <c:pt idx="1657">
                  <c:v>150</c:v>
                </c:pt>
                <c:pt idx="1658">
                  <c:v>150</c:v>
                </c:pt>
                <c:pt idx="1659">
                  <c:v>150</c:v>
                </c:pt>
                <c:pt idx="1660">
                  <c:v>150</c:v>
                </c:pt>
                <c:pt idx="1661">
                  <c:v>150</c:v>
                </c:pt>
                <c:pt idx="1662">
                  <c:v>150</c:v>
                </c:pt>
                <c:pt idx="1663">
                  <c:v>150</c:v>
                </c:pt>
                <c:pt idx="1664">
                  <c:v>150</c:v>
                </c:pt>
                <c:pt idx="1665">
                  <c:v>150</c:v>
                </c:pt>
                <c:pt idx="1666">
                  <c:v>150</c:v>
                </c:pt>
                <c:pt idx="1667">
                  <c:v>150</c:v>
                </c:pt>
                <c:pt idx="1668">
                  <c:v>150</c:v>
                </c:pt>
                <c:pt idx="1669">
                  <c:v>150</c:v>
                </c:pt>
                <c:pt idx="1670">
                  <c:v>150</c:v>
                </c:pt>
                <c:pt idx="1671">
                  <c:v>150</c:v>
                </c:pt>
                <c:pt idx="1672">
                  <c:v>150</c:v>
                </c:pt>
                <c:pt idx="1673">
                  <c:v>150</c:v>
                </c:pt>
                <c:pt idx="1674">
                  <c:v>150</c:v>
                </c:pt>
                <c:pt idx="1675">
                  <c:v>150</c:v>
                </c:pt>
                <c:pt idx="1676">
                  <c:v>150</c:v>
                </c:pt>
                <c:pt idx="1677">
                  <c:v>150</c:v>
                </c:pt>
                <c:pt idx="1678">
                  <c:v>150</c:v>
                </c:pt>
                <c:pt idx="1679">
                  <c:v>150</c:v>
                </c:pt>
                <c:pt idx="1680">
                  <c:v>150</c:v>
                </c:pt>
                <c:pt idx="1681">
                  <c:v>150</c:v>
                </c:pt>
                <c:pt idx="1682">
                  <c:v>150</c:v>
                </c:pt>
                <c:pt idx="1683">
                  <c:v>150</c:v>
                </c:pt>
                <c:pt idx="1684">
                  <c:v>150</c:v>
                </c:pt>
                <c:pt idx="1685">
                  <c:v>150</c:v>
                </c:pt>
                <c:pt idx="1686">
                  <c:v>150</c:v>
                </c:pt>
                <c:pt idx="1687">
                  <c:v>150</c:v>
                </c:pt>
                <c:pt idx="1688">
                  <c:v>150</c:v>
                </c:pt>
                <c:pt idx="1689">
                  <c:v>150</c:v>
                </c:pt>
                <c:pt idx="1690">
                  <c:v>150</c:v>
                </c:pt>
                <c:pt idx="1691">
                  <c:v>150</c:v>
                </c:pt>
                <c:pt idx="1692">
                  <c:v>150</c:v>
                </c:pt>
                <c:pt idx="1693">
                  <c:v>150</c:v>
                </c:pt>
                <c:pt idx="1694">
                  <c:v>150</c:v>
                </c:pt>
                <c:pt idx="1695">
                  <c:v>150</c:v>
                </c:pt>
                <c:pt idx="1696">
                  <c:v>150</c:v>
                </c:pt>
                <c:pt idx="1697">
                  <c:v>150</c:v>
                </c:pt>
                <c:pt idx="1698">
                  <c:v>150</c:v>
                </c:pt>
                <c:pt idx="1699">
                  <c:v>150</c:v>
                </c:pt>
                <c:pt idx="1700">
                  <c:v>150</c:v>
                </c:pt>
                <c:pt idx="1701">
                  <c:v>150</c:v>
                </c:pt>
                <c:pt idx="1702">
                  <c:v>150</c:v>
                </c:pt>
                <c:pt idx="1703">
                  <c:v>150</c:v>
                </c:pt>
                <c:pt idx="1704">
                  <c:v>150</c:v>
                </c:pt>
                <c:pt idx="1705">
                  <c:v>150</c:v>
                </c:pt>
                <c:pt idx="1706">
                  <c:v>150</c:v>
                </c:pt>
                <c:pt idx="1707">
                  <c:v>150</c:v>
                </c:pt>
                <c:pt idx="1708">
                  <c:v>150</c:v>
                </c:pt>
                <c:pt idx="1709">
                  <c:v>150</c:v>
                </c:pt>
                <c:pt idx="1710">
                  <c:v>150</c:v>
                </c:pt>
                <c:pt idx="1711">
                  <c:v>150</c:v>
                </c:pt>
                <c:pt idx="1712">
                  <c:v>150</c:v>
                </c:pt>
                <c:pt idx="1713">
                  <c:v>150</c:v>
                </c:pt>
                <c:pt idx="1714">
                  <c:v>150</c:v>
                </c:pt>
                <c:pt idx="1715">
                  <c:v>150</c:v>
                </c:pt>
                <c:pt idx="1716">
                  <c:v>150</c:v>
                </c:pt>
                <c:pt idx="1717">
                  <c:v>150</c:v>
                </c:pt>
                <c:pt idx="1718">
                  <c:v>150</c:v>
                </c:pt>
                <c:pt idx="1719">
                  <c:v>150</c:v>
                </c:pt>
                <c:pt idx="1720">
                  <c:v>150</c:v>
                </c:pt>
                <c:pt idx="1721">
                  <c:v>150</c:v>
                </c:pt>
                <c:pt idx="1722">
                  <c:v>150</c:v>
                </c:pt>
                <c:pt idx="1723">
                  <c:v>150</c:v>
                </c:pt>
                <c:pt idx="1724">
                  <c:v>150</c:v>
                </c:pt>
                <c:pt idx="1725">
                  <c:v>150</c:v>
                </c:pt>
                <c:pt idx="1726">
                  <c:v>150</c:v>
                </c:pt>
                <c:pt idx="1727">
                  <c:v>150</c:v>
                </c:pt>
                <c:pt idx="1728">
                  <c:v>150</c:v>
                </c:pt>
                <c:pt idx="1729">
                  <c:v>150</c:v>
                </c:pt>
                <c:pt idx="1730">
                  <c:v>150</c:v>
                </c:pt>
                <c:pt idx="1731">
                  <c:v>150</c:v>
                </c:pt>
                <c:pt idx="1732">
                  <c:v>150</c:v>
                </c:pt>
                <c:pt idx="1733">
                  <c:v>150</c:v>
                </c:pt>
                <c:pt idx="1734">
                  <c:v>150</c:v>
                </c:pt>
                <c:pt idx="1735">
                  <c:v>150</c:v>
                </c:pt>
                <c:pt idx="1736">
                  <c:v>150</c:v>
                </c:pt>
                <c:pt idx="1737">
                  <c:v>150</c:v>
                </c:pt>
                <c:pt idx="1738">
                  <c:v>150</c:v>
                </c:pt>
                <c:pt idx="1739">
                  <c:v>150</c:v>
                </c:pt>
                <c:pt idx="1740">
                  <c:v>150</c:v>
                </c:pt>
                <c:pt idx="1741">
                  <c:v>150</c:v>
                </c:pt>
                <c:pt idx="1742">
                  <c:v>150</c:v>
                </c:pt>
                <c:pt idx="1743">
                  <c:v>150</c:v>
                </c:pt>
                <c:pt idx="1744">
                  <c:v>150</c:v>
                </c:pt>
                <c:pt idx="1745">
                  <c:v>150</c:v>
                </c:pt>
                <c:pt idx="1746">
                  <c:v>150</c:v>
                </c:pt>
                <c:pt idx="1747">
                  <c:v>150</c:v>
                </c:pt>
                <c:pt idx="1748">
                  <c:v>150</c:v>
                </c:pt>
                <c:pt idx="1749">
                  <c:v>150</c:v>
                </c:pt>
                <c:pt idx="1750">
                  <c:v>150</c:v>
                </c:pt>
                <c:pt idx="1751">
                  <c:v>150</c:v>
                </c:pt>
                <c:pt idx="1752">
                  <c:v>150</c:v>
                </c:pt>
                <c:pt idx="1753">
                  <c:v>150</c:v>
                </c:pt>
                <c:pt idx="1754">
                  <c:v>150</c:v>
                </c:pt>
                <c:pt idx="1755">
                  <c:v>150</c:v>
                </c:pt>
                <c:pt idx="1756">
                  <c:v>150</c:v>
                </c:pt>
                <c:pt idx="1757">
                  <c:v>150</c:v>
                </c:pt>
                <c:pt idx="1758">
                  <c:v>150</c:v>
                </c:pt>
                <c:pt idx="1759">
                  <c:v>150</c:v>
                </c:pt>
                <c:pt idx="1760">
                  <c:v>150</c:v>
                </c:pt>
                <c:pt idx="1761">
                  <c:v>150</c:v>
                </c:pt>
                <c:pt idx="1762">
                  <c:v>150</c:v>
                </c:pt>
                <c:pt idx="1763">
                  <c:v>150</c:v>
                </c:pt>
                <c:pt idx="1764">
                  <c:v>150</c:v>
                </c:pt>
                <c:pt idx="1765">
                  <c:v>150</c:v>
                </c:pt>
                <c:pt idx="1766">
                  <c:v>150</c:v>
                </c:pt>
                <c:pt idx="1767">
                  <c:v>150</c:v>
                </c:pt>
                <c:pt idx="1768">
                  <c:v>150</c:v>
                </c:pt>
                <c:pt idx="1769">
                  <c:v>150</c:v>
                </c:pt>
                <c:pt idx="1770">
                  <c:v>150</c:v>
                </c:pt>
                <c:pt idx="1771">
                  <c:v>150</c:v>
                </c:pt>
                <c:pt idx="1772">
                  <c:v>150</c:v>
                </c:pt>
                <c:pt idx="1773">
                  <c:v>150</c:v>
                </c:pt>
                <c:pt idx="1774">
                  <c:v>150</c:v>
                </c:pt>
                <c:pt idx="1775">
                  <c:v>150</c:v>
                </c:pt>
                <c:pt idx="1776">
                  <c:v>150</c:v>
                </c:pt>
                <c:pt idx="1777">
                  <c:v>150</c:v>
                </c:pt>
                <c:pt idx="1778">
                  <c:v>150</c:v>
                </c:pt>
                <c:pt idx="1779">
                  <c:v>150</c:v>
                </c:pt>
                <c:pt idx="1780">
                  <c:v>150</c:v>
                </c:pt>
                <c:pt idx="1781">
                  <c:v>150</c:v>
                </c:pt>
                <c:pt idx="1782">
                  <c:v>150</c:v>
                </c:pt>
                <c:pt idx="1783">
                  <c:v>150</c:v>
                </c:pt>
                <c:pt idx="1784">
                  <c:v>150</c:v>
                </c:pt>
                <c:pt idx="1785">
                  <c:v>150</c:v>
                </c:pt>
                <c:pt idx="1786">
                  <c:v>150</c:v>
                </c:pt>
                <c:pt idx="1787">
                  <c:v>150</c:v>
                </c:pt>
                <c:pt idx="1788">
                  <c:v>150</c:v>
                </c:pt>
                <c:pt idx="1789">
                  <c:v>150</c:v>
                </c:pt>
                <c:pt idx="1790">
                  <c:v>150</c:v>
                </c:pt>
                <c:pt idx="1791">
                  <c:v>150</c:v>
                </c:pt>
                <c:pt idx="1792">
                  <c:v>150</c:v>
                </c:pt>
                <c:pt idx="1793">
                  <c:v>150</c:v>
                </c:pt>
                <c:pt idx="1794">
                  <c:v>150</c:v>
                </c:pt>
                <c:pt idx="1795">
                  <c:v>150</c:v>
                </c:pt>
                <c:pt idx="1796">
                  <c:v>150</c:v>
                </c:pt>
                <c:pt idx="1797">
                  <c:v>150</c:v>
                </c:pt>
                <c:pt idx="1798">
                  <c:v>150</c:v>
                </c:pt>
                <c:pt idx="1799">
                  <c:v>150</c:v>
                </c:pt>
                <c:pt idx="1800">
                  <c:v>150</c:v>
                </c:pt>
                <c:pt idx="1801">
                  <c:v>150</c:v>
                </c:pt>
                <c:pt idx="1802">
                  <c:v>150</c:v>
                </c:pt>
                <c:pt idx="1803">
                  <c:v>150</c:v>
                </c:pt>
                <c:pt idx="1804">
                  <c:v>150</c:v>
                </c:pt>
                <c:pt idx="1805">
                  <c:v>150</c:v>
                </c:pt>
                <c:pt idx="1806">
                  <c:v>150</c:v>
                </c:pt>
                <c:pt idx="1807">
                  <c:v>150</c:v>
                </c:pt>
                <c:pt idx="1808">
                  <c:v>150</c:v>
                </c:pt>
                <c:pt idx="1809">
                  <c:v>150</c:v>
                </c:pt>
                <c:pt idx="1810">
                  <c:v>150</c:v>
                </c:pt>
                <c:pt idx="1811">
                  <c:v>150</c:v>
                </c:pt>
                <c:pt idx="1812">
                  <c:v>150</c:v>
                </c:pt>
                <c:pt idx="1813">
                  <c:v>150</c:v>
                </c:pt>
                <c:pt idx="1814">
                  <c:v>150</c:v>
                </c:pt>
                <c:pt idx="1815">
                  <c:v>150</c:v>
                </c:pt>
                <c:pt idx="1816">
                  <c:v>150</c:v>
                </c:pt>
                <c:pt idx="1817">
                  <c:v>150</c:v>
                </c:pt>
                <c:pt idx="1818">
                  <c:v>150</c:v>
                </c:pt>
                <c:pt idx="1819">
                  <c:v>150</c:v>
                </c:pt>
                <c:pt idx="1820">
                  <c:v>150</c:v>
                </c:pt>
                <c:pt idx="1821">
                  <c:v>150</c:v>
                </c:pt>
                <c:pt idx="1822">
                  <c:v>150</c:v>
                </c:pt>
                <c:pt idx="1823">
                  <c:v>150</c:v>
                </c:pt>
                <c:pt idx="1824">
                  <c:v>150</c:v>
                </c:pt>
                <c:pt idx="1825">
                  <c:v>150</c:v>
                </c:pt>
                <c:pt idx="1826">
                  <c:v>150</c:v>
                </c:pt>
                <c:pt idx="1827">
                  <c:v>150</c:v>
                </c:pt>
                <c:pt idx="1828">
                  <c:v>150</c:v>
                </c:pt>
                <c:pt idx="1829">
                  <c:v>150</c:v>
                </c:pt>
                <c:pt idx="1830">
                  <c:v>150</c:v>
                </c:pt>
                <c:pt idx="1831">
                  <c:v>150</c:v>
                </c:pt>
                <c:pt idx="1832">
                  <c:v>150</c:v>
                </c:pt>
                <c:pt idx="1833">
                  <c:v>150</c:v>
                </c:pt>
                <c:pt idx="1834">
                  <c:v>150</c:v>
                </c:pt>
                <c:pt idx="1835">
                  <c:v>150</c:v>
                </c:pt>
                <c:pt idx="1836">
                  <c:v>150</c:v>
                </c:pt>
                <c:pt idx="1837">
                  <c:v>150</c:v>
                </c:pt>
                <c:pt idx="1838">
                  <c:v>150</c:v>
                </c:pt>
                <c:pt idx="1839">
                  <c:v>150</c:v>
                </c:pt>
                <c:pt idx="1840">
                  <c:v>150</c:v>
                </c:pt>
                <c:pt idx="1841">
                  <c:v>150</c:v>
                </c:pt>
                <c:pt idx="1842">
                  <c:v>150</c:v>
                </c:pt>
                <c:pt idx="1843">
                  <c:v>150</c:v>
                </c:pt>
                <c:pt idx="1844">
                  <c:v>150</c:v>
                </c:pt>
                <c:pt idx="1845">
                  <c:v>150</c:v>
                </c:pt>
                <c:pt idx="1846">
                  <c:v>150</c:v>
                </c:pt>
                <c:pt idx="1847">
                  <c:v>150</c:v>
                </c:pt>
                <c:pt idx="1848">
                  <c:v>150</c:v>
                </c:pt>
                <c:pt idx="1849">
                  <c:v>150</c:v>
                </c:pt>
                <c:pt idx="1850">
                  <c:v>150</c:v>
                </c:pt>
                <c:pt idx="1851">
                  <c:v>150</c:v>
                </c:pt>
                <c:pt idx="1852">
                  <c:v>150</c:v>
                </c:pt>
                <c:pt idx="1853">
                  <c:v>150</c:v>
                </c:pt>
                <c:pt idx="1854">
                  <c:v>150</c:v>
                </c:pt>
                <c:pt idx="1855">
                  <c:v>150</c:v>
                </c:pt>
                <c:pt idx="1856">
                  <c:v>150</c:v>
                </c:pt>
                <c:pt idx="1857">
                  <c:v>150</c:v>
                </c:pt>
                <c:pt idx="1858">
                  <c:v>150</c:v>
                </c:pt>
                <c:pt idx="1859">
                  <c:v>150</c:v>
                </c:pt>
                <c:pt idx="1860">
                  <c:v>150</c:v>
                </c:pt>
                <c:pt idx="1861">
                  <c:v>150</c:v>
                </c:pt>
                <c:pt idx="1862">
                  <c:v>150</c:v>
                </c:pt>
                <c:pt idx="1863">
                  <c:v>150</c:v>
                </c:pt>
                <c:pt idx="1864">
                  <c:v>150</c:v>
                </c:pt>
                <c:pt idx="1865">
                  <c:v>150</c:v>
                </c:pt>
                <c:pt idx="1866">
                  <c:v>150</c:v>
                </c:pt>
                <c:pt idx="1867">
                  <c:v>150</c:v>
                </c:pt>
                <c:pt idx="1868">
                  <c:v>150</c:v>
                </c:pt>
                <c:pt idx="1869">
                  <c:v>150</c:v>
                </c:pt>
                <c:pt idx="1870">
                  <c:v>150</c:v>
                </c:pt>
                <c:pt idx="1871">
                  <c:v>150</c:v>
                </c:pt>
                <c:pt idx="1872">
                  <c:v>150</c:v>
                </c:pt>
                <c:pt idx="1873">
                  <c:v>150</c:v>
                </c:pt>
                <c:pt idx="1874">
                  <c:v>150</c:v>
                </c:pt>
                <c:pt idx="1875">
                  <c:v>150</c:v>
                </c:pt>
                <c:pt idx="1876">
                  <c:v>150</c:v>
                </c:pt>
                <c:pt idx="1877">
                  <c:v>150</c:v>
                </c:pt>
                <c:pt idx="1878">
                  <c:v>150</c:v>
                </c:pt>
                <c:pt idx="1879">
                  <c:v>150</c:v>
                </c:pt>
                <c:pt idx="1880">
                  <c:v>150</c:v>
                </c:pt>
                <c:pt idx="1881">
                  <c:v>150</c:v>
                </c:pt>
                <c:pt idx="1882">
                  <c:v>150</c:v>
                </c:pt>
                <c:pt idx="1883">
                  <c:v>150</c:v>
                </c:pt>
                <c:pt idx="1884">
                  <c:v>150</c:v>
                </c:pt>
                <c:pt idx="1885">
                  <c:v>150</c:v>
                </c:pt>
                <c:pt idx="1886">
                  <c:v>150</c:v>
                </c:pt>
                <c:pt idx="1887">
                  <c:v>150</c:v>
                </c:pt>
                <c:pt idx="1888">
                  <c:v>150</c:v>
                </c:pt>
                <c:pt idx="1889">
                  <c:v>150</c:v>
                </c:pt>
                <c:pt idx="1890">
                  <c:v>150</c:v>
                </c:pt>
                <c:pt idx="1891">
                  <c:v>150</c:v>
                </c:pt>
                <c:pt idx="1892">
                  <c:v>150</c:v>
                </c:pt>
                <c:pt idx="1893">
                  <c:v>150</c:v>
                </c:pt>
                <c:pt idx="1894">
                  <c:v>150</c:v>
                </c:pt>
                <c:pt idx="1895">
                  <c:v>150</c:v>
                </c:pt>
                <c:pt idx="1896">
                  <c:v>150</c:v>
                </c:pt>
                <c:pt idx="1897">
                  <c:v>150</c:v>
                </c:pt>
                <c:pt idx="1898">
                  <c:v>150</c:v>
                </c:pt>
                <c:pt idx="1899">
                  <c:v>150</c:v>
                </c:pt>
                <c:pt idx="1900">
                  <c:v>150</c:v>
                </c:pt>
                <c:pt idx="1901">
                  <c:v>150</c:v>
                </c:pt>
                <c:pt idx="1902">
                  <c:v>150</c:v>
                </c:pt>
                <c:pt idx="1903">
                  <c:v>150</c:v>
                </c:pt>
                <c:pt idx="1904">
                  <c:v>150</c:v>
                </c:pt>
                <c:pt idx="1905">
                  <c:v>150</c:v>
                </c:pt>
                <c:pt idx="1906">
                  <c:v>150</c:v>
                </c:pt>
                <c:pt idx="1907">
                  <c:v>150</c:v>
                </c:pt>
                <c:pt idx="1908">
                  <c:v>150</c:v>
                </c:pt>
                <c:pt idx="1909">
                  <c:v>150</c:v>
                </c:pt>
                <c:pt idx="1910">
                  <c:v>150</c:v>
                </c:pt>
                <c:pt idx="1911">
                  <c:v>150</c:v>
                </c:pt>
                <c:pt idx="1912">
                  <c:v>150</c:v>
                </c:pt>
                <c:pt idx="1913">
                  <c:v>150</c:v>
                </c:pt>
                <c:pt idx="1914">
                  <c:v>150</c:v>
                </c:pt>
                <c:pt idx="1915">
                  <c:v>150</c:v>
                </c:pt>
                <c:pt idx="1916">
                  <c:v>150</c:v>
                </c:pt>
                <c:pt idx="1917">
                  <c:v>150</c:v>
                </c:pt>
                <c:pt idx="1918">
                  <c:v>150</c:v>
                </c:pt>
                <c:pt idx="1919">
                  <c:v>150</c:v>
                </c:pt>
                <c:pt idx="1920">
                  <c:v>150</c:v>
                </c:pt>
                <c:pt idx="1921">
                  <c:v>150</c:v>
                </c:pt>
                <c:pt idx="1922">
                  <c:v>150</c:v>
                </c:pt>
                <c:pt idx="1923">
                  <c:v>150</c:v>
                </c:pt>
                <c:pt idx="1924">
                  <c:v>150</c:v>
                </c:pt>
                <c:pt idx="1925">
                  <c:v>150</c:v>
                </c:pt>
                <c:pt idx="1926">
                  <c:v>150</c:v>
                </c:pt>
                <c:pt idx="1927">
                  <c:v>150</c:v>
                </c:pt>
                <c:pt idx="1928">
                  <c:v>150</c:v>
                </c:pt>
                <c:pt idx="1929">
                  <c:v>150</c:v>
                </c:pt>
                <c:pt idx="1930">
                  <c:v>150</c:v>
                </c:pt>
                <c:pt idx="1931">
                  <c:v>150</c:v>
                </c:pt>
                <c:pt idx="1932">
                  <c:v>150</c:v>
                </c:pt>
                <c:pt idx="1933">
                  <c:v>150</c:v>
                </c:pt>
                <c:pt idx="1934">
                  <c:v>150</c:v>
                </c:pt>
                <c:pt idx="1935">
                  <c:v>150</c:v>
                </c:pt>
                <c:pt idx="1936">
                  <c:v>150</c:v>
                </c:pt>
                <c:pt idx="1937">
                  <c:v>150</c:v>
                </c:pt>
                <c:pt idx="1938">
                  <c:v>150</c:v>
                </c:pt>
                <c:pt idx="1939">
                  <c:v>150</c:v>
                </c:pt>
                <c:pt idx="1940">
                  <c:v>150</c:v>
                </c:pt>
                <c:pt idx="1941">
                  <c:v>150</c:v>
                </c:pt>
                <c:pt idx="1942">
                  <c:v>150</c:v>
                </c:pt>
                <c:pt idx="1943">
                  <c:v>150</c:v>
                </c:pt>
                <c:pt idx="1944">
                  <c:v>150</c:v>
                </c:pt>
                <c:pt idx="1945">
                  <c:v>150</c:v>
                </c:pt>
                <c:pt idx="1946">
                  <c:v>150</c:v>
                </c:pt>
                <c:pt idx="1947">
                  <c:v>150</c:v>
                </c:pt>
                <c:pt idx="1948">
                  <c:v>150</c:v>
                </c:pt>
                <c:pt idx="1949">
                  <c:v>150</c:v>
                </c:pt>
                <c:pt idx="1950">
                  <c:v>150</c:v>
                </c:pt>
                <c:pt idx="1951">
                  <c:v>150</c:v>
                </c:pt>
                <c:pt idx="1952">
                  <c:v>150</c:v>
                </c:pt>
                <c:pt idx="1953">
                  <c:v>150</c:v>
                </c:pt>
                <c:pt idx="1954">
                  <c:v>150</c:v>
                </c:pt>
                <c:pt idx="1955">
                  <c:v>150</c:v>
                </c:pt>
                <c:pt idx="1956">
                  <c:v>150</c:v>
                </c:pt>
                <c:pt idx="1957">
                  <c:v>150</c:v>
                </c:pt>
                <c:pt idx="1958">
                  <c:v>150</c:v>
                </c:pt>
                <c:pt idx="1959">
                  <c:v>150</c:v>
                </c:pt>
                <c:pt idx="1960">
                  <c:v>150</c:v>
                </c:pt>
                <c:pt idx="1961">
                  <c:v>150</c:v>
                </c:pt>
                <c:pt idx="1962">
                  <c:v>150</c:v>
                </c:pt>
                <c:pt idx="1963">
                  <c:v>150</c:v>
                </c:pt>
                <c:pt idx="1964">
                  <c:v>150</c:v>
                </c:pt>
                <c:pt idx="1965">
                  <c:v>150</c:v>
                </c:pt>
                <c:pt idx="1966">
                  <c:v>150</c:v>
                </c:pt>
                <c:pt idx="1967">
                  <c:v>150</c:v>
                </c:pt>
                <c:pt idx="1968">
                  <c:v>150</c:v>
                </c:pt>
                <c:pt idx="1969">
                  <c:v>150</c:v>
                </c:pt>
                <c:pt idx="1970">
                  <c:v>150</c:v>
                </c:pt>
                <c:pt idx="1971">
                  <c:v>150</c:v>
                </c:pt>
                <c:pt idx="1972">
                  <c:v>150</c:v>
                </c:pt>
                <c:pt idx="1973">
                  <c:v>150</c:v>
                </c:pt>
                <c:pt idx="1974">
                  <c:v>150</c:v>
                </c:pt>
                <c:pt idx="1975">
                  <c:v>150</c:v>
                </c:pt>
                <c:pt idx="1976">
                  <c:v>150</c:v>
                </c:pt>
                <c:pt idx="1977">
                  <c:v>150</c:v>
                </c:pt>
                <c:pt idx="1978">
                  <c:v>150</c:v>
                </c:pt>
                <c:pt idx="1979">
                  <c:v>150</c:v>
                </c:pt>
                <c:pt idx="1980">
                  <c:v>150</c:v>
                </c:pt>
                <c:pt idx="1981">
                  <c:v>150</c:v>
                </c:pt>
                <c:pt idx="1982">
                  <c:v>150</c:v>
                </c:pt>
                <c:pt idx="1983">
                  <c:v>150</c:v>
                </c:pt>
                <c:pt idx="1984">
                  <c:v>150</c:v>
                </c:pt>
                <c:pt idx="1985">
                  <c:v>150</c:v>
                </c:pt>
                <c:pt idx="1986">
                  <c:v>150</c:v>
                </c:pt>
                <c:pt idx="1987">
                  <c:v>150</c:v>
                </c:pt>
                <c:pt idx="1988">
                  <c:v>150</c:v>
                </c:pt>
                <c:pt idx="1989">
                  <c:v>150</c:v>
                </c:pt>
                <c:pt idx="1990">
                  <c:v>150</c:v>
                </c:pt>
                <c:pt idx="1991">
                  <c:v>150</c:v>
                </c:pt>
                <c:pt idx="1992">
                  <c:v>150</c:v>
                </c:pt>
                <c:pt idx="1993">
                  <c:v>150</c:v>
                </c:pt>
                <c:pt idx="1994">
                  <c:v>150</c:v>
                </c:pt>
                <c:pt idx="1995">
                  <c:v>150</c:v>
                </c:pt>
                <c:pt idx="1996">
                  <c:v>150</c:v>
                </c:pt>
                <c:pt idx="1997">
                  <c:v>150</c:v>
                </c:pt>
                <c:pt idx="1998">
                  <c:v>150</c:v>
                </c:pt>
                <c:pt idx="1999">
                  <c:v>150</c:v>
                </c:pt>
                <c:pt idx="2000">
                  <c:v>150</c:v>
                </c:pt>
                <c:pt idx="2001">
                  <c:v>150</c:v>
                </c:pt>
                <c:pt idx="2002">
                  <c:v>150</c:v>
                </c:pt>
                <c:pt idx="2003">
                  <c:v>150</c:v>
                </c:pt>
                <c:pt idx="2004">
                  <c:v>150</c:v>
                </c:pt>
                <c:pt idx="2005">
                  <c:v>150</c:v>
                </c:pt>
                <c:pt idx="2006">
                  <c:v>150</c:v>
                </c:pt>
                <c:pt idx="2007">
                  <c:v>150</c:v>
                </c:pt>
                <c:pt idx="2008">
                  <c:v>150</c:v>
                </c:pt>
                <c:pt idx="2009">
                  <c:v>150</c:v>
                </c:pt>
                <c:pt idx="2010">
                  <c:v>150</c:v>
                </c:pt>
                <c:pt idx="2011">
                  <c:v>150</c:v>
                </c:pt>
                <c:pt idx="2012">
                  <c:v>150</c:v>
                </c:pt>
                <c:pt idx="2013">
                  <c:v>150</c:v>
                </c:pt>
                <c:pt idx="2014">
                  <c:v>150</c:v>
                </c:pt>
                <c:pt idx="2015">
                  <c:v>150</c:v>
                </c:pt>
                <c:pt idx="2016">
                  <c:v>150</c:v>
                </c:pt>
                <c:pt idx="2017">
                  <c:v>150</c:v>
                </c:pt>
                <c:pt idx="2018">
                  <c:v>150</c:v>
                </c:pt>
                <c:pt idx="2019">
                  <c:v>150</c:v>
                </c:pt>
                <c:pt idx="2020">
                  <c:v>150</c:v>
                </c:pt>
                <c:pt idx="2021">
                  <c:v>150</c:v>
                </c:pt>
                <c:pt idx="2022">
                  <c:v>150</c:v>
                </c:pt>
                <c:pt idx="2023">
                  <c:v>150</c:v>
                </c:pt>
                <c:pt idx="2024">
                  <c:v>150</c:v>
                </c:pt>
                <c:pt idx="2025">
                  <c:v>150</c:v>
                </c:pt>
                <c:pt idx="2026">
                  <c:v>150</c:v>
                </c:pt>
                <c:pt idx="2027">
                  <c:v>150</c:v>
                </c:pt>
                <c:pt idx="2028">
                  <c:v>150</c:v>
                </c:pt>
                <c:pt idx="2029">
                  <c:v>150</c:v>
                </c:pt>
                <c:pt idx="2030">
                  <c:v>150</c:v>
                </c:pt>
                <c:pt idx="2031">
                  <c:v>150</c:v>
                </c:pt>
                <c:pt idx="2032">
                  <c:v>150</c:v>
                </c:pt>
                <c:pt idx="2033">
                  <c:v>150</c:v>
                </c:pt>
                <c:pt idx="2034">
                  <c:v>150</c:v>
                </c:pt>
                <c:pt idx="2035">
                  <c:v>150</c:v>
                </c:pt>
                <c:pt idx="2036">
                  <c:v>150</c:v>
                </c:pt>
                <c:pt idx="2037">
                  <c:v>150</c:v>
                </c:pt>
                <c:pt idx="2038">
                  <c:v>150</c:v>
                </c:pt>
                <c:pt idx="2039">
                  <c:v>150</c:v>
                </c:pt>
                <c:pt idx="2040">
                  <c:v>150</c:v>
                </c:pt>
                <c:pt idx="2041">
                  <c:v>150</c:v>
                </c:pt>
                <c:pt idx="2042">
                  <c:v>150</c:v>
                </c:pt>
                <c:pt idx="2043">
                  <c:v>150</c:v>
                </c:pt>
                <c:pt idx="2044">
                  <c:v>150</c:v>
                </c:pt>
                <c:pt idx="2045">
                  <c:v>150</c:v>
                </c:pt>
                <c:pt idx="2046">
                  <c:v>150</c:v>
                </c:pt>
                <c:pt idx="2047">
                  <c:v>150</c:v>
                </c:pt>
                <c:pt idx="2048">
                  <c:v>150</c:v>
                </c:pt>
                <c:pt idx="2049">
                  <c:v>150</c:v>
                </c:pt>
                <c:pt idx="2050">
                  <c:v>150</c:v>
                </c:pt>
                <c:pt idx="2051">
                  <c:v>150</c:v>
                </c:pt>
                <c:pt idx="2052">
                  <c:v>150</c:v>
                </c:pt>
                <c:pt idx="2053">
                  <c:v>150</c:v>
                </c:pt>
                <c:pt idx="2054">
                  <c:v>150</c:v>
                </c:pt>
                <c:pt idx="2055">
                  <c:v>150</c:v>
                </c:pt>
                <c:pt idx="2056">
                  <c:v>150</c:v>
                </c:pt>
                <c:pt idx="2057">
                  <c:v>150</c:v>
                </c:pt>
                <c:pt idx="2058">
                  <c:v>150</c:v>
                </c:pt>
                <c:pt idx="2059">
                  <c:v>150</c:v>
                </c:pt>
                <c:pt idx="2060">
                  <c:v>150</c:v>
                </c:pt>
                <c:pt idx="2061">
                  <c:v>150</c:v>
                </c:pt>
                <c:pt idx="2062">
                  <c:v>150</c:v>
                </c:pt>
                <c:pt idx="2063">
                  <c:v>150</c:v>
                </c:pt>
                <c:pt idx="2064">
                  <c:v>150</c:v>
                </c:pt>
                <c:pt idx="2065">
                  <c:v>150</c:v>
                </c:pt>
                <c:pt idx="2066">
                  <c:v>150</c:v>
                </c:pt>
                <c:pt idx="2067">
                  <c:v>150</c:v>
                </c:pt>
                <c:pt idx="2068">
                  <c:v>150</c:v>
                </c:pt>
                <c:pt idx="2069">
                  <c:v>150</c:v>
                </c:pt>
                <c:pt idx="2070">
                  <c:v>150</c:v>
                </c:pt>
                <c:pt idx="2071">
                  <c:v>150</c:v>
                </c:pt>
                <c:pt idx="2072">
                  <c:v>150</c:v>
                </c:pt>
                <c:pt idx="2073">
                  <c:v>150</c:v>
                </c:pt>
                <c:pt idx="2074">
                  <c:v>150</c:v>
                </c:pt>
                <c:pt idx="2075">
                  <c:v>150</c:v>
                </c:pt>
                <c:pt idx="2076">
                  <c:v>150</c:v>
                </c:pt>
                <c:pt idx="2077">
                  <c:v>150</c:v>
                </c:pt>
                <c:pt idx="2078">
                  <c:v>150</c:v>
                </c:pt>
                <c:pt idx="2079">
                  <c:v>150</c:v>
                </c:pt>
                <c:pt idx="2080">
                  <c:v>150</c:v>
                </c:pt>
                <c:pt idx="2081">
                  <c:v>150</c:v>
                </c:pt>
                <c:pt idx="2082">
                  <c:v>150</c:v>
                </c:pt>
                <c:pt idx="2083">
                  <c:v>150</c:v>
                </c:pt>
                <c:pt idx="2084">
                  <c:v>150</c:v>
                </c:pt>
                <c:pt idx="2085">
                  <c:v>150</c:v>
                </c:pt>
                <c:pt idx="2086">
                  <c:v>150</c:v>
                </c:pt>
                <c:pt idx="2087">
                  <c:v>150</c:v>
                </c:pt>
                <c:pt idx="2088">
                  <c:v>150</c:v>
                </c:pt>
                <c:pt idx="2089">
                  <c:v>150</c:v>
                </c:pt>
                <c:pt idx="2090">
                  <c:v>150</c:v>
                </c:pt>
                <c:pt idx="2091">
                  <c:v>150</c:v>
                </c:pt>
                <c:pt idx="2092">
                  <c:v>150</c:v>
                </c:pt>
                <c:pt idx="2093">
                  <c:v>150</c:v>
                </c:pt>
                <c:pt idx="2094">
                  <c:v>150</c:v>
                </c:pt>
                <c:pt idx="2095">
                  <c:v>150</c:v>
                </c:pt>
                <c:pt idx="2096">
                  <c:v>150</c:v>
                </c:pt>
                <c:pt idx="2097">
                  <c:v>150</c:v>
                </c:pt>
                <c:pt idx="2098">
                  <c:v>150</c:v>
                </c:pt>
                <c:pt idx="2099">
                  <c:v>150</c:v>
                </c:pt>
                <c:pt idx="2100">
                  <c:v>150</c:v>
                </c:pt>
                <c:pt idx="2101">
                  <c:v>150</c:v>
                </c:pt>
                <c:pt idx="2102">
                  <c:v>150</c:v>
                </c:pt>
                <c:pt idx="2103">
                  <c:v>150</c:v>
                </c:pt>
                <c:pt idx="2104">
                  <c:v>150</c:v>
                </c:pt>
                <c:pt idx="2105">
                  <c:v>150</c:v>
                </c:pt>
                <c:pt idx="2106">
                  <c:v>150</c:v>
                </c:pt>
                <c:pt idx="2107">
                  <c:v>150</c:v>
                </c:pt>
                <c:pt idx="2108">
                  <c:v>150</c:v>
                </c:pt>
                <c:pt idx="2109">
                  <c:v>150</c:v>
                </c:pt>
                <c:pt idx="2110">
                  <c:v>150</c:v>
                </c:pt>
                <c:pt idx="2111">
                  <c:v>150</c:v>
                </c:pt>
                <c:pt idx="2112">
                  <c:v>150</c:v>
                </c:pt>
                <c:pt idx="2113">
                  <c:v>150</c:v>
                </c:pt>
                <c:pt idx="2114">
                  <c:v>150</c:v>
                </c:pt>
                <c:pt idx="2115">
                  <c:v>150</c:v>
                </c:pt>
                <c:pt idx="2116">
                  <c:v>150</c:v>
                </c:pt>
                <c:pt idx="2117">
                  <c:v>150</c:v>
                </c:pt>
                <c:pt idx="2118">
                  <c:v>150</c:v>
                </c:pt>
                <c:pt idx="2119">
                  <c:v>150</c:v>
                </c:pt>
                <c:pt idx="2120">
                  <c:v>150</c:v>
                </c:pt>
                <c:pt idx="2121">
                  <c:v>150</c:v>
                </c:pt>
                <c:pt idx="2122">
                  <c:v>150</c:v>
                </c:pt>
                <c:pt idx="2123">
                  <c:v>150</c:v>
                </c:pt>
                <c:pt idx="2124">
                  <c:v>150</c:v>
                </c:pt>
                <c:pt idx="2125">
                  <c:v>150</c:v>
                </c:pt>
                <c:pt idx="2126">
                  <c:v>150</c:v>
                </c:pt>
                <c:pt idx="2127">
                  <c:v>150</c:v>
                </c:pt>
                <c:pt idx="2128">
                  <c:v>150</c:v>
                </c:pt>
                <c:pt idx="2129">
                  <c:v>150</c:v>
                </c:pt>
                <c:pt idx="2130">
                  <c:v>150</c:v>
                </c:pt>
                <c:pt idx="2131">
                  <c:v>150</c:v>
                </c:pt>
                <c:pt idx="2132">
                  <c:v>150</c:v>
                </c:pt>
                <c:pt idx="2133">
                  <c:v>150</c:v>
                </c:pt>
                <c:pt idx="2134">
                  <c:v>150</c:v>
                </c:pt>
                <c:pt idx="2135">
                  <c:v>150</c:v>
                </c:pt>
                <c:pt idx="2136">
                  <c:v>150</c:v>
                </c:pt>
                <c:pt idx="2137">
                  <c:v>150</c:v>
                </c:pt>
                <c:pt idx="2138">
                  <c:v>150</c:v>
                </c:pt>
                <c:pt idx="2139">
                  <c:v>150</c:v>
                </c:pt>
                <c:pt idx="2140">
                  <c:v>150</c:v>
                </c:pt>
                <c:pt idx="2141">
                  <c:v>150</c:v>
                </c:pt>
                <c:pt idx="2142">
                  <c:v>150</c:v>
                </c:pt>
                <c:pt idx="2143">
                  <c:v>150</c:v>
                </c:pt>
                <c:pt idx="2144">
                  <c:v>150</c:v>
                </c:pt>
                <c:pt idx="2145">
                  <c:v>150</c:v>
                </c:pt>
                <c:pt idx="2146">
                  <c:v>150</c:v>
                </c:pt>
                <c:pt idx="2147">
                  <c:v>150</c:v>
                </c:pt>
                <c:pt idx="2148">
                  <c:v>150</c:v>
                </c:pt>
                <c:pt idx="2149">
                  <c:v>150</c:v>
                </c:pt>
                <c:pt idx="2150">
                  <c:v>150</c:v>
                </c:pt>
                <c:pt idx="2151">
                  <c:v>150</c:v>
                </c:pt>
                <c:pt idx="2152">
                  <c:v>150</c:v>
                </c:pt>
                <c:pt idx="2153">
                  <c:v>150</c:v>
                </c:pt>
                <c:pt idx="2154">
                  <c:v>150</c:v>
                </c:pt>
                <c:pt idx="2155">
                  <c:v>150</c:v>
                </c:pt>
                <c:pt idx="2156">
                  <c:v>150</c:v>
                </c:pt>
                <c:pt idx="2157">
                  <c:v>150</c:v>
                </c:pt>
                <c:pt idx="2158">
                  <c:v>150</c:v>
                </c:pt>
                <c:pt idx="2159">
                  <c:v>150</c:v>
                </c:pt>
                <c:pt idx="2160">
                  <c:v>150</c:v>
                </c:pt>
                <c:pt idx="2161">
                  <c:v>150</c:v>
                </c:pt>
                <c:pt idx="2162">
                  <c:v>150</c:v>
                </c:pt>
                <c:pt idx="2163">
                  <c:v>150</c:v>
                </c:pt>
                <c:pt idx="2164">
                  <c:v>150</c:v>
                </c:pt>
                <c:pt idx="2165">
                  <c:v>150</c:v>
                </c:pt>
                <c:pt idx="2166">
                  <c:v>150</c:v>
                </c:pt>
                <c:pt idx="2167">
                  <c:v>150</c:v>
                </c:pt>
                <c:pt idx="2168">
                  <c:v>150</c:v>
                </c:pt>
                <c:pt idx="2169">
                  <c:v>150</c:v>
                </c:pt>
                <c:pt idx="2170">
                  <c:v>150</c:v>
                </c:pt>
                <c:pt idx="2171">
                  <c:v>150</c:v>
                </c:pt>
                <c:pt idx="2172">
                  <c:v>150</c:v>
                </c:pt>
                <c:pt idx="2173">
                  <c:v>150</c:v>
                </c:pt>
                <c:pt idx="2174">
                  <c:v>150</c:v>
                </c:pt>
                <c:pt idx="2175">
                  <c:v>150</c:v>
                </c:pt>
                <c:pt idx="2176">
                  <c:v>150</c:v>
                </c:pt>
                <c:pt idx="2177">
                  <c:v>150</c:v>
                </c:pt>
                <c:pt idx="2178">
                  <c:v>150</c:v>
                </c:pt>
                <c:pt idx="2179">
                  <c:v>150</c:v>
                </c:pt>
                <c:pt idx="2180">
                  <c:v>150</c:v>
                </c:pt>
                <c:pt idx="2181">
                  <c:v>150</c:v>
                </c:pt>
                <c:pt idx="2182">
                  <c:v>150</c:v>
                </c:pt>
                <c:pt idx="2183">
                  <c:v>150</c:v>
                </c:pt>
                <c:pt idx="2184">
                  <c:v>150</c:v>
                </c:pt>
                <c:pt idx="2185">
                  <c:v>150</c:v>
                </c:pt>
                <c:pt idx="2186">
                  <c:v>150</c:v>
                </c:pt>
                <c:pt idx="2187">
                  <c:v>150</c:v>
                </c:pt>
                <c:pt idx="2188">
                  <c:v>150</c:v>
                </c:pt>
                <c:pt idx="2189">
                  <c:v>150</c:v>
                </c:pt>
                <c:pt idx="2190">
                  <c:v>150</c:v>
                </c:pt>
                <c:pt idx="2191">
                  <c:v>150</c:v>
                </c:pt>
                <c:pt idx="2192">
                  <c:v>150</c:v>
                </c:pt>
                <c:pt idx="2193">
                  <c:v>150</c:v>
                </c:pt>
                <c:pt idx="2194">
                  <c:v>150</c:v>
                </c:pt>
                <c:pt idx="2195">
                  <c:v>150</c:v>
                </c:pt>
                <c:pt idx="2196">
                  <c:v>150</c:v>
                </c:pt>
                <c:pt idx="2197">
                  <c:v>150</c:v>
                </c:pt>
                <c:pt idx="2198">
                  <c:v>150</c:v>
                </c:pt>
                <c:pt idx="2199">
                  <c:v>150</c:v>
                </c:pt>
                <c:pt idx="2200">
                  <c:v>150</c:v>
                </c:pt>
                <c:pt idx="2201">
                  <c:v>150</c:v>
                </c:pt>
                <c:pt idx="2202">
                  <c:v>150</c:v>
                </c:pt>
                <c:pt idx="2203">
                  <c:v>150</c:v>
                </c:pt>
                <c:pt idx="2204">
                  <c:v>150</c:v>
                </c:pt>
                <c:pt idx="2205">
                  <c:v>150</c:v>
                </c:pt>
                <c:pt idx="2206">
                  <c:v>150</c:v>
                </c:pt>
                <c:pt idx="2207">
                  <c:v>150</c:v>
                </c:pt>
                <c:pt idx="2208">
                  <c:v>150</c:v>
                </c:pt>
                <c:pt idx="2209">
                  <c:v>150</c:v>
                </c:pt>
                <c:pt idx="2210">
                  <c:v>150</c:v>
                </c:pt>
                <c:pt idx="2211">
                  <c:v>150</c:v>
                </c:pt>
                <c:pt idx="2212">
                  <c:v>150</c:v>
                </c:pt>
                <c:pt idx="2213">
                  <c:v>150</c:v>
                </c:pt>
                <c:pt idx="2214">
                  <c:v>150</c:v>
                </c:pt>
                <c:pt idx="2215">
                  <c:v>150</c:v>
                </c:pt>
                <c:pt idx="2216">
                  <c:v>150</c:v>
                </c:pt>
                <c:pt idx="2217">
                  <c:v>150</c:v>
                </c:pt>
                <c:pt idx="2218">
                  <c:v>150</c:v>
                </c:pt>
                <c:pt idx="2219">
                  <c:v>150</c:v>
                </c:pt>
                <c:pt idx="2220">
                  <c:v>150</c:v>
                </c:pt>
                <c:pt idx="2221">
                  <c:v>150</c:v>
                </c:pt>
                <c:pt idx="2222">
                  <c:v>150</c:v>
                </c:pt>
                <c:pt idx="2223">
                  <c:v>150</c:v>
                </c:pt>
                <c:pt idx="2224">
                  <c:v>150</c:v>
                </c:pt>
                <c:pt idx="2225">
                  <c:v>150</c:v>
                </c:pt>
                <c:pt idx="2226">
                  <c:v>150</c:v>
                </c:pt>
                <c:pt idx="2227">
                  <c:v>150</c:v>
                </c:pt>
                <c:pt idx="2228">
                  <c:v>150</c:v>
                </c:pt>
                <c:pt idx="2229">
                  <c:v>150</c:v>
                </c:pt>
                <c:pt idx="2230">
                  <c:v>150</c:v>
                </c:pt>
                <c:pt idx="2231">
                  <c:v>150</c:v>
                </c:pt>
                <c:pt idx="2232">
                  <c:v>150</c:v>
                </c:pt>
                <c:pt idx="2233">
                  <c:v>150</c:v>
                </c:pt>
                <c:pt idx="2234">
                  <c:v>150</c:v>
                </c:pt>
                <c:pt idx="2235">
                  <c:v>150</c:v>
                </c:pt>
                <c:pt idx="2236">
                  <c:v>150</c:v>
                </c:pt>
                <c:pt idx="2237">
                  <c:v>150</c:v>
                </c:pt>
                <c:pt idx="2238">
                  <c:v>150</c:v>
                </c:pt>
                <c:pt idx="2239">
                  <c:v>150</c:v>
                </c:pt>
                <c:pt idx="2240">
                  <c:v>150</c:v>
                </c:pt>
                <c:pt idx="2241">
                  <c:v>150</c:v>
                </c:pt>
                <c:pt idx="2242">
                  <c:v>150</c:v>
                </c:pt>
                <c:pt idx="2243">
                  <c:v>150</c:v>
                </c:pt>
                <c:pt idx="2244">
                  <c:v>150</c:v>
                </c:pt>
                <c:pt idx="2245">
                  <c:v>150</c:v>
                </c:pt>
                <c:pt idx="2246">
                  <c:v>150</c:v>
                </c:pt>
                <c:pt idx="2247">
                  <c:v>150</c:v>
                </c:pt>
                <c:pt idx="2248">
                  <c:v>150</c:v>
                </c:pt>
                <c:pt idx="2249">
                  <c:v>150</c:v>
                </c:pt>
                <c:pt idx="2250">
                  <c:v>150</c:v>
                </c:pt>
                <c:pt idx="2251">
                  <c:v>150</c:v>
                </c:pt>
                <c:pt idx="2252">
                  <c:v>150</c:v>
                </c:pt>
                <c:pt idx="2253">
                  <c:v>150</c:v>
                </c:pt>
                <c:pt idx="2254">
                  <c:v>150</c:v>
                </c:pt>
                <c:pt idx="2255">
                  <c:v>150</c:v>
                </c:pt>
                <c:pt idx="2256">
                  <c:v>150</c:v>
                </c:pt>
                <c:pt idx="2257">
                  <c:v>150</c:v>
                </c:pt>
                <c:pt idx="2258">
                  <c:v>150</c:v>
                </c:pt>
                <c:pt idx="2259">
                  <c:v>150</c:v>
                </c:pt>
                <c:pt idx="2260">
                  <c:v>150</c:v>
                </c:pt>
                <c:pt idx="2261">
                  <c:v>150</c:v>
                </c:pt>
                <c:pt idx="2262">
                  <c:v>150</c:v>
                </c:pt>
                <c:pt idx="2263">
                  <c:v>150</c:v>
                </c:pt>
                <c:pt idx="2264">
                  <c:v>150</c:v>
                </c:pt>
                <c:pt idx="2265">
                  <c:v>150</c:v>
                </c:pt>
                <c:pt idx="2266">
                  <c:v>150</c:v>
                </c:pt>
                <c:pt idx="2267">
                  <c:v>150</c:v>
                </c:pt>
                <c:pt idx="2268">
                  <c:v>150</c:v>
                </c:pt>
                <c:pt idx="2269">
                  <c:v>150</c:v>
                </c:pt>
                <c:pt idx="2270">
                  <c:v>150</c:v>
                </c:pt>
                <c:pt idx="2271">
                  <c:v>150</c:v>
                </c:pt>
                <c:pt idx="2272">
                  <c:v>150</c:v>
                </c:pt>
                <c:pt idx="2273">
                  <c:v>150</c:v>
                </c:pt>
                <c:pt idx="2274">
                  <c:v>150</c:v>
                </c:pt>
                <c:pt idx="2275">
                  <c:v>150</c:v>
                </c:pt>
                <c:pt idx="2276">
                  <c:v>150</c:v>
                </c:pt>
                <c:pt idx="2277">
                  <c:v>150</c:v>
                </c:pt>
                <c:pt idx="2278">
                  <c:v>150</c:v>
                </c:pt>
                <c:pt idx="2279">
                  <c:v>150</c:v>
                </c:pt>
                <c:pt idx="2280">
                  <c:v>150</c:v>
                </c:pt>
                <c:pt idx="2281">
                  <c:v>150</c:v>
                </c:pt>
                <c:pt idx="2282">
                  <c:v>150</c:v>
                </c:pt>
                <c:pt idx="2283">
                  <c:v>150</c:v>
                </c:pt>
                <c:pt idx="2284">
                  <c:v>150</c:v>
                </c:pt>
                <c:pt idx="2285">
                  <c:v>150</c:v>
                </c:pt>
                <c:pt idx="2286">
                  <c:v>150</c:v>
                </c:pt>
                <c:pt idx="2287">
                  <c:v>150</c:v>
                </c:pt>
                <c:pt idx="2288">
                  <c:v>150</c:v>
                </c:pt>
                <c:pt idx="2289">
                  <c:v>150</c:v>
                </c:pt>
                <c:pt idx="2290">
                  <c:v>150</c:v>
                </c:pt>
                <c:pt idx="2291">
                  <c:v>150</c:v>
                </c:pt>
                <c:pt idx="2292">
                  <c:v>150</c:v>
                </c:pt>
                <c:pt idx="2293">
                  <c:v>150</c:v>
                </c:pt>
                <c:pt idx="2294">
                  <c:v>150</c:v>
                </c:pt>
                <c:pt idx="2295">
                  <c:v>150</c:v>
                </c:pt>
                <c:pt idx="2296">
                  <c:v>150</c:v>
                </c:pt>
                <c:pt idx="2297">
                  <c:v>150</c:v>
                </c:pt>
                <c:pt idx="2298">
                  <c:v>150</c:v>
                </c:pt>
                <c:pt idx="2299">
                  <c:v>150</c:v>
                </c:pt>
                <c:pt idx="2300">
                  <c:v>150</c:v>
                </c:pt>
                <c:pt idx="2301">
                  <c:v>150</c:v>
                </c:pt>
                <c:pt idx="2302">
                  <c:v>150</c:v>
                </c:pt>
                <c:pt idx="2303">
                  <c:v>150</c:v>
                </c:pt>
                <c:pt idx="2304">
                  <c:v>150</c:v>
                </c:pt>
                <c:pt idx="2305">
                  <c:v>150</c:v>
                </c:pt>
                <c:pt idx="2306">
                  <c:v>150</c:v>
                </c:pt>
                <c:pt idx="2307">
                  <c:v>150</c:v>
                </c:pt>
                <c:pt idx="2308">
                  <c:v>150</c:v>
                </c:pt>
                <c:pt idx="2309">
                  <c:v>150</c:v>
                </c:pt>
                <c:pt idx="2310">
                  <c:v>150</c:v>
                </c:pt>
                <c:pt idx="2311">
                  <c:v>150</c:v>
                </c:pt>
                <c:pt idx="2312">
                  <c:v>150</c:v>
                </c:pt>
                <c:pt idx="2313">
                  <c:v>150</c:v>
                </c:pt>
                <c:pt idx="2314">
                  <c:v>150</c:v>
                </c:pt>
                <c:pt idx="2315">
                  <c:v>150</c:v>
                </c:pt>
                <c:pt idx="2316">
                  <c:v>150</c:v>
                </c:pt>
                <c:pt idx="2317">
                  <c:v>150</c:v>
                </c:pt>
                <c:pt idx="2318">
                  <c:v>150</c:v>
                </c:pt>
                <c:pt idx="2319">
                  <c:v>150</c:v>
                </c:pt>
                <c:pt idx="2320">
                  <c:v>150</c:v>
                </c:pt>
                <c:pt idx="2321">
                  <c:v>150</c:v>
                </c:pt>
                <c:pt idx="2322">
                  <c:v>150</c:v>
                </c:pt>
                <c:pt idx="2323">
                  <c:v>150</c:v>
                </c:pt>
                <c:pt idx="2324">
                  <c:v>150</c:v>
                </c:pt>
                <c:pt idx="2325">
                  <c:v>150</c:v>
                </c:pt>
                <c:pt idx="2326">
                  <c:v>150</c:v>
                </c:pt>
                <c:pt idx="2327">
                  <c:v>150</c:v>
                </c:pt>
                <c:pt idx="2328">
                  <c:v>150</c:v>
                </c:pt>
                <c:pt idx="2329">
                  <c:v>150</c:v>
                </c:pt>
                <c:pt idx="2330">
                  <c:v>150</c:v>
                </c:pt>
                <c:pt idx="2331">
                  <c:v>150</c:v>
                </c:pt>
                <c:pt idx="2332">
                  <c:v>150</c:v>
                </c:pt>
                <c:pt idx="2333">
                  <c:v>150</c:v>
                </c:pt>
                <c:pt idx="2334">
                  <c:v>150</c:v>
                </c:pt>
                <c:pt idx="2335">
                  <c:v>150</c:v>
                </c:pt>
                <c:pt idx="2336">
                  <c:v>150</c:v>
                </c:pt>
                <c:pt idx="2337">
                  <c:v>150</c:v>
                </c:pt>
                <c:pt idx="2338">
                  <c:v>150</c:v>
                </c:pt>
                <c:pt idx="2339">
                  <c:v>150</c:v>
                </c:pt>
                <c:pt idx="2340">
                  <c:v>150</c:v>
                </c:pt>
                <c:pt idx="2341">
                  <c:v>150</c:v>
                </c:pt>
                <c:pt idx="2342">
                  <c:v>150</c:v>
                </c:pt>
                <c:pt idx="2343">
                  <c:v>150</c:v>
                </c:pt>
                <c:pt idx="2344">
                  <c:v>150</c:v>
                </c:pt>
                <c:pt idx="2345">
                  <c:v>150</c:v>
                </c:pt>
                <c:pt idx="2346">
                  <c:v>150</c:v>
                </c:pt>
                <c:pt idx="2347">
                  <c:v>150</c:v>
                </c:pt>
                <c:pt idx="2348">
                  <c:v>150</c:v>
                </c:pt>
                <c:pt idx="2349">
                  <c:v>150</c:v>
                </c:pt>
                <c:pt idx="2350">
                  <c:v>150</c:v>
                </c:pt>
                <c:pt idx="2351">
                  <c:v>150</c:v>
                </c:pt>
                <c:pt idx="2352">
                  <c:v>150</c:v>
                </c:pt>
                <c:pt idx="2353">
                  <c:v>150</c:v>
                </c:pt>
                <c:pt idx="2354">
                  <c:v>150</c:v>
                </c:pt>
                <c:pt idx="2355">
                  <c:v>150</c:v>
                </c:pt>
                <c:pt idx="2356">
                  <c:v>150</c:v>
                </c:pt>
                <c:pt idx="2357">
                  <c:v>150</c:v>
                </c:pt>
                <c:pt idx="2358">
                  <c:v>150</c:v>
                </c:pt>
                <c:pt idx="2359">
                  <c:v>150</c:v>
                </c:pt>
                <c:pt idx="2360">
                  <c:v>150</c:v>
                </c:pt>
                <c:pt idx="2361">
                  <c:v>150</c:v>
                </c:pt>
                <c:pt idx="2362">
                  <c:v>150</c:v>
                </c:pt>
                <c:pt idx="2363">
                  <c:v>150</c:v>
                </c:pt>
                <c:pt idx="2364">
                  <c:v>150</c:v>
                </c:pt>
                <c:pt idx="2365">
                  <c:v>150</c:v>
                </c:pt>
                <c:pt idx="2366">
                  <c:v>150</c:v>
                </c:pt>
                <c:pt idx="2367">
                  <c:v>150</c:v>
                </c:pt>
                <c:pt idx="2368">
                  <c:v>150</c:v>
                </c:pt>
                <c:pt idx="2369">
                  <c:v>150</c:v>
                </c:pt>
                <c:pt idx="2370">
                  <c:v>150</c:v>
                </c:pt>
                <c:pt idx="2371">
                  <c:v>150</c:v>
                </c:pt>
                <c:pt idx="2372">
                  <c:v>150</c:v>
                </c:pt>
                <c:pt idx="2373">
                  <c:v>150</c:v>
                </c:pt>
                <c:pt idx="2374">
                  <c:v>150</c:v>
                </c:pt>
                <c:pt idx="2375">
                  <c:v>150</c:v>
                </c:pt>
                <c:pt idx="2376">
                  <c:v>150</c:v>
                </c:pt>
                <c:pt idx="2377">
                  <c:v>150</c:v>
                </c:pt>
                <c:pt idx="2378">
                  <c:v>150</c:v>
                </c:pt>
                <c:pt idx="2379">
                  <c:v>150</c:v>
                </c:pt>
                <c:pt idx="2380">
                  <c:v>150</c:v>
                </c:pt>
                <c:pt idx="2381">
                  <c:v>150</c:v>
                </c:pt>
                <c:pt idx="2382">
                  <c:v>150</c:v>
                </c:pt>
                <c:pt idx="2383">
                  <c:v>150</c:v>
                </c:pt>
                <c:pt idx="2384">
                  <c:v>150</c:v>
                </c:pt>
                <c:pt idx="2385">
                  <c:v>150</c:v>
                </c:pt>
                <c:pt idx="2386">
                  <c:v>150</c:v>
                </c:pt>
                <c:pt idx="2387">
                  <c:v>150</c:v>
                </c:pt>
                <c:pt idx="2388">
                  <c:v>150</c:v>
                </c:pt>
                <c:pt idx="2389">
                  <c:v>150</c:v>
                </c:pt>
                <c:pt idx="2390">
                  <c:v>150</c:v>
                </c:pt>
                <c:pt idx="2391">
                  <c:v>150</c:v>
                </c:pt>
                <c:pt idx="2392">
                  <c:v>150</c:v>
                </c:pt>
                <c:pt idx="2393">
                  <c:v>150</c:v>
                </c:pt>
                <c:pt idx="2394">
                  <c:v>150</c:v>
                </c:pt>
                <c:pt idx="2395">
                  <c:v>150</c:v>
                </c:pt>
                <c:pt idx="2396">
                  <c:v>150</c:v>
                </c:pt>
                <c:pt idx="2397">
                  <c:v>150</c:v>
                </c:pt>
                <c:pt idx="2398">
                  <c:v>150</c:v>
                </c:pt>
                <c:pt idx="2399">
                  <c:v>150</c:v>
                </c:pt>
                <c:pt idx="2400">
                  <c:v>150</c:v>
                </c:pt>
                <c:pt idx="2401">
                  <c:v>150</c:v>
                </c:pt>
                <c:pt idx="2402">
                  <c:v>150</c:v>
                </c:pt>
                <c:pt idx="2403">
                  <c:v>150</c:v>
                </c:pt>
                <c:pt idx="2404">
                  <c:v>150</c:v>
                </c:pt>
                <c:pt idx="2405">
                  <c:v>150</c:v>
                </c:pt>
                <c:pt idx="2406">
                  <c:v>150</c:v>
                </c:pt>
                <c:pt idx="2407">
                  <c:v>150</c:v>
                </c:pt>
                <c:pt idx="2408">
                  <c:v>150</c:v>
                </c:pt>
                <c:pt idx="2409">
                  <c:v>150</c:v>
                </c:pt>
                <c:pt idx="2410">
                  <c:v>150</c:v>
                </c:pt>
                <c:pt idx="2411">
                  <c:v>150</c:v>
                </c:pt>
                <c:pt idx="2412">
                  <c:v>150</c:v>
                </c:pt>
                <c:pt idx="2413">
                  <c:v>150</c:v>
                </c:pt>
                <c:pt idx="2414">
                  <c:v>150</c:v>
                </c:pt>
                <c:pt idx="2415">
                  <c:v>150</c:v>
                </c:pt>
                <c:pt idx="2416">
                  <c:v>150</c:v>
                </c:pt>
                <c:pt idx="2417">
                  <c:v>150</c:v>
                </c:pt>
                <c:pt idx="2418">
                  <c:v>150</c:v>
                </c:pt>
                <c:pt idx="2419">
                  <c:v>150</c:v>
                </c:pt>
                <c:pt idx="2420">
                  <c:v>150</c:v>
                </c:pt>
                <c:pt idx="2421">
                  <c:v>150</c:v>
                </c:pt>
                <c:pt idx="2422">
                  <c:v>150</c:v>
                </c:pt>
                <c:pt idx="2423">
                  <c:v>150</c:v>
                </c:pt>
                <c:pt idx="2424">
                  <c:v>150</c:v>
                </c:pt>
                <c:pt idx="2425">
                  <c:v>150</c:v>
                </c:pt>
                <c:pt idx="2426">
                  <c:v>150</c:v>
                </c:pt>
                <c:pt idx="2427">
                  <c:v>150</c:v>
                </c:pt>
                <c:pt idx="2428">
                  <c:v>150</c:v>
                </c:pt>
                <c:pt idx="2429">
                  <c:v>150</c:v>
                </c:pt>
                <c:pt idx="2430">
                  <c:v>150</c:v>
                </c:pt>
                <c:pt idx="2431">
                  <c:v>150</c:v>
                </c:pt>
                <c:pt idx="2432">
                  <c:v>150</c:v>
                </c:pt>
                <c:pt idx="2433">
                  <c:v>150</c:v>
                </c:pt>
                <c:pt idx="2434">
                  <c:v>150</c:v>
                </c:pt>
                <c:pt idx="2435">
                  <c:v>150</c:v>
                </c:pt>
                <c:pt idx="2436">
                  <c:v>150</c:v>
                </c:pt>
                <c:pt idx="2437">
                  <c:v>150</c:v>
                </c:pt>
                <c:pt idx="2438">
                  <c:v>150</c:v>
                </c:pt>
                <c:pt idx="2439">
                  <c:v>150</c:v>
                </c:pt>
                <c:pt idx="2440">
                  <c:v>150</c:v>
                </c:pt>
                <c:pt idx="2441">
                  <c:v>150</c:v>
                </c:pt>
                <c:pt idx="2442">
                  <c:v>150</c:v>
                </c:pt>
                <c:pt idx="2443">
                  <c:v>150</c:v>
                </c:pt>
                <c:pt idx="2444">
                  <c:v>150</c:v>
                </c:pt>
                <c:pt idx="2445">
                  <c:v>150</c:v>
                </c:pt>
                <c:pt idx="2446">
                  <c:v>150</c:v>
                </c:pt>
                <c:pt idx="2447">
                  <c:v>150</c:v>
                </c:pt>
                <c:pt idx="2448">
                  <c:v>150</c:v>
                </c:pt>
                <c:pt idx="2449">
                  <c:v>150</c:v>
                </c:pt>
                <c:pt idx="2450">
                  <c:v>150</c:v>
                </c:pt>
                <c:pt idx="2451">
                  <c:v>150</c:v>
                </c:pt>
                <c:pt idx="2452">
                  <c:v>150</c:v>
                </c:pt>
                <c:pt idx="2453">
                  <c:v>150</c:v>
                </c:pt>
                <c:pt idx="2454">
                  <c:v>150</c:v>
                </c:pt>
                <c:pt idx="2455">
                  <c:v>150</c:v>
                </c:pt>
                <c:pt idx="2456">
                  <c:v>150</c:v>
                </c:pt>
                <c:pt idx="2457">
                  <c:v>150</c:v>
                </c:pt>
                <c:pt idx="2458">
                  <c:v>150</c:v>
                </c:pt>
                <c:pt idx="2459">
                  <c:v>150</c:v>
                </c:pt>
                <c:pt idx="2460">
                  <c:v>150</c:v>
                </c:pt>
                <c:pt idx="2461">
                  <c:v>150</c:v>
                </c:pt>
                <c:pt idx="2462">
                  <c:v>150</c:v>
                </c:pt>
                <c:pt idx="2463">
                  <c:v>150</c:v>
                </c:pt>
                <c:pt idx="2464">
                  <c:v>150</c:v>
                </c:pt>
                <c:pt idx="2465">
                  <c:v>150</c:v>
                </c:pt>
                <c:pt idx="2466">
                  <c:v>150</c:v>
                </c:pt>
                <c:pt idx="2467">
                  <c:v>150</c:v>
                </c:pt>
                <c:pt idx="2468">
                  <c:v>150</c:v>
                </c:pt>
                <c:pt idx="2469">
                  <c:v>150</c:v>
                </c:pt>
                <c:pt idx="2470">
                  <c:v>150</c:v>
                </c:pt>
                <c:pt idx="2471">
                  <c:v>150</c:v>
                </c:pt>
                <c:pt idx="2472">
                  <c:v>150</c:v>
                </c:pt>
                <c:pt idx="2473">
                  <c:v>150</c:v>
                </c:pt>
                <c:pt idx="2474">
                  <c:v>150</c:v>
                </c:pt>
                <c:pt idx="2475">
                  <c:v>150</c:v>
                </c:pt>
                <c:pt idx="2476">
                  <c:v>150</c:v>
                </c:pt>
                <c:pt idx="2477">
                  <c:v>150</c:v>
                </c:pt>
                <c:pt idx="2478">
                  <c:v>150</c:v>
                </c:pt>
                <c:pt idx="2479">
                  <c:v>150</c:v>
                </c:pt>
                <c:pt idx="2480">
                  <c:v>150</c:v>
                </c:pt>
                <c:pt idx="2481">
                  <c:v>150</c:v>
                </c:pt>
                <c:pt idx="2482">
                  <c:v>150</c:v>
                </c:pt>
                <c:pt idx="2483">
                  <c:v>150</c:v>
                </c:pt>
                <c:pt idx="2484">
                  <c:v>150</c:v>
                </c:pt>
                <c:pt idx="2485">
                  <c:v>150</c:v>
                </c:pt>
                <c:pt idx="2486">
                  <c:v>150</c:v>
                </c:pt>
                <c:pt idx="2487">
                  <c:v>150</c:v>
                </c:pt>
                <c:pt idx="2488">
                  <c:v>150</c:v>
                </c:pt>
                <c:pt idx="2489">
                  <c:v>150</c:v>
                </c:pt>
                <c:pt idx="2490">
                  <c:v>150</c:v>
                </c:pt>
                <c:pt idx="2491">
                  <c:v>150</c:v>
                </c:pt>
                <c:pt idx="2492">
                  <c:v>150</c:v>
                </c:pt>
                <c:pt idx="2493">
                  <c:v>150</c:v>
                </c:pt>
                <c:pt idx="2494">
                  <c:v>150</c:v>
                </c:pt>
                <c:pt idx="2495">
                  <c:v>150</c:v>
                </c:pt>
                <c:pt idx="2496">
                  <c:v>150</c:v>
                </c:pt>
                <c:pt idx="2497">
                  <c:v>150</c:v>
                </c:pt>
                <c:pt idx="2498">
                  <c:v>150</c:v>
                </c:pt>
                <c:pt idx="2499">
                  <c:v>150</c:v>
                </c:pt>
                <c:pt idx="2500">
                  <c:v>150</c:v>
                </c:pt>
                <c:pt idx="2501">
                  <c:v>150</c:v>
                </c:pt>
                <c:pt idx="2502">
                  <c:v>150</c:v>
                </c:pt>
                <c:pt idx="2503">
                  <c:v>150</c:v>
                </c:pt>
                <c:pt idx="2504">
                  <c:v>150</c:v>
                </c:pt>
                <c:pt idx="2505">
                  <c:v>150</c:v>
                </c:pt>
                <c:pt idx="2506">
                  <c:v>150</c:v>
                </c:pt>
                <c:pt idx="2507">
                  <c:v>150</c:v>
                </c:pt>
                <c:pt idx="2508">
                  <c:v>150</c:v>
                </c:pt>
                <c:pt idx="2509">
                  <c:v>150</c:v>
                </c:pt>
                <c:pt idx="2510">
                  <c:v>150</c:v>
                </c:pt>
                <c:pt idx="2511">
                  <c:v>150</c:v>
                </c:pt>
                <c:pt idx="2512">
                  <c:v>150</c:v>
                </c:pt>
                <c:pt idx="2513">
                  <c:v>150</c:v>
                </c:pt>
                <c:pt idx="2514">
                  <c:v>150</c:v>
                </c:pt>
                <c:pt idx="2515">
                  <c:v>150</c:v>
                </c:pt>
                <c:pt idx="2516">
                  <c:v>150</c:v>
                </c:pt>
                <c:pt idx="2517">
                  <c:v>150</c:v>
                </c:pt>
                <c:pt idx="2518">
                  <c:v>150</c:v>
                </c:pt>
                <c:pt idx="2519">
                  <c:v>150</c:v>
                </c:pt>
                <c:pt idx="2520">
                  <c:v>150</c:v>
                </c:pt>
                <c:pt idx="2521">
                  <c:v>150</c:v>
                </c:pt>
                <c:pt idx="2522">
                  <c:v>150</c:v>
                </c:pt>
                <c:pt idx="2523">
                  <c:v>150</c:v>
                </c:pt>
                <c:pt idx="2524">
                  <c:v>150</c:v>
                </c:pt>
                <c:pt idx="2525">
                  <c:v>150</c:v>
                </c:pt>
                <c:pt idx="2526">
                  <c:v>150</c:v>
                </c:pt>
                <c:pt idx="2527">
                  <c:v>150</c:v>
                </c:pt>
                <c:pt idx="2528">
                  <c:v>150</c:v>
                </c:pt>
                <c:pt idx="2529">
                  <c:v>150</c:v>
                </c:pt>
                <c:pt idx="2530">
                  <c:v>150</c:v>
                </c:pt>
                <c:pt idx="2531">
                  <c:v>150</c:v>
                </c:pt>
                <c:pt idx="2532">
                  <c:v>150</c:v>
                </c:pt>
                <c:pt idx="2533">
                  <c:v>150</c:v>
                </c:pt>
                <c:pt idx="2534">
                  <c:v>150</c:v>
                </c:pt>
                <c:pt idx="2535">
                  <c:v>150</c:v>
                </c:pt>
                <c:pt idx="2536">
                  <c:v>150</c:v>
                </c:pt>
                <c:pt idx="2537">
                  <c:v>150</c:v>
                </c:pt>
                <c:pt idx="2538">
                  <c:v>150</c:v>
                </c:pt>
                <c:pt idx="2539">
                  <c:v>150</c:v>
                </c:pt>
                <c:pt idx="2540">
                  <c:v>150</c:v>
                </c:pt>
                <c:pt idx="2541">
                  <c:v>150</c:v>
                </c:pt>
                <c:pt idx="2542">
                  <c:v>150</c:v>
                </c:pt>
                <c:pt idx="2543">
                  <c:v>150</c:v>
                </c:pt>
                <c:pt idx="2544">
                  <c:v>150</c:v>
                </c:pt>
                <c:pt idx="2545">
                  <c:v>150</c:v>
                </c:pt>
                <c:pt idx="2546">
                  <c:v>150</c:v>
                </c:pt>
                <c:pt idx="2547">
                  <c:v>150</c:v>
                </c:pt>
                <c:pt idx="2548">
                  <c:v>150</c:v>
                </c:pt>
                <c:pt idx="2549">
                  <c:v>150</c:v>
                </c:pt>
                <c:pt idx="2550">
                  <c:v>150</c:v>
                </c:pt>
                <c:pt idx="2551">
                  <c:v>150</c:v>
                </c:pt>
                <c:pt idx="2552">
                  <c:v>150</c:v>
                </c:pt>
                <c:pt idx="2553">
                  <c:v>150</c:v>
                </c:pt>
                <c:pt idx="2554">
                  <c:v>150</c:v>
                </c:pt>
                <c:pt idx="2555">
                  <c:v>150</c:v>
                </c:pt>
                <c:pt idx="2556">
                  <c:v>150</c:v>
                </c:pt>
                <c:pt idx="2557">
                  <c:v>150</c:v>
                </c:pt>
                <c:pt idx="2558">
                  <c:v>150</c:v>
                </c:pt>
                <c:pt idx="2559">
                  <c:v>150</c:v>
                </c:pt>
                <c:pt idx="2560">
                  <c:v>150</c:v>
                </c:pt>
                <c:pt idx="2561">
                  <c:v>150</c:v>
                </c:pt>
                <c:pt idx="2562">
                  <c:v>150</c:v>
                </c:pt>
                <c:pt idx="2563">
                  <c:v>150</c:v>
                </c:pt>
                <c:pt idx="2564">
                  <c:v>150</c:v>
                </c:pt>
                <c:pt idx="2565">
                  <c:v>150</c:v>
                </c:pt>
                <c:pt idx="2566">
                  <c:v>150</c:v>
                </c:pt>
                <c:pt idx="2567">
                  <c:v>150</c:v>
                </c:pt>
                <c:pt idx="2568">
                  <c:v>150</c:v>
                </c:pt>
                <c:pt idx="2569">
                  <c:v>150</c:v>
                </c:pt>
                <c:pt idx="2570">
                  <c:v>150</c:v>
                </c:pt>
                <c:pt idx="2571">
                  <c:v>150</c:v>
                </c:pt>
                <c:pt idx="2572">
                  <c:v>150</c:v>
                </c:pt>
                <c:pt idx="2573">
                  <c:v>150</c:v>
                </c:pt>
                <c:pt idx="2574">
                  <c:v>150</c:v>
                </c:pt>
                <c:pt idx="2575">
                  <c:v>150</c:v>
                </c:pt>
                <c:pt idx="2576">
                  <c:v>150</c:v>
                </c:pt>
                <c:pt idx="2577">
                  <c:v>150</c:v>
                </c:pt>
                <c:pt idx="2578">
                  <c:v>150</c:v>
                </c:pt>
                <c:pt idx="2579">
                  <c:v>150</c:v>
                </c:pt>
                <c:pt idx="2580">
                  <c:v>150</c:v>
                </c:pt>
                <c:pt idx="2581">
                  <c:v>150</c:v>
                </c:pt>
                <c:pt idx="2582">
                  <c:v>150</c:v>
                </c:pt>
                <c:pt idx="2583">
                  <c:v>150</c:v>
                </c:pt>
                <c:pt idx="2584">
                  <c:v>150</c:v>
                </c:pt>
                <c:pt idx="2585">
                  <c:v>150</c:v>
                </c:pt>
                <c:pt idx="2586">
                  <c:v>150</c:v>
                </c:pt>
                <c:pt idx="2587">
                  <c:v>150</c:v>
                </c:pt>
                <c:pt idx="2588">
                  <c:v>150</c:v>
                </c:pt>
                <c:pt idx="2589">
                  <c:v>150</c:v>
                </c:pt>
                <c:pt idx="2590">
                  <c:v>150</c:v>
                </c:pt>
                <c:pt idx="2591">
                  <c:v>150</c:v>
                </c:pt>
                <c:pt idx="2592">
                  <c:v>150</c:v>
                </c:pt>
                <c:pt idx="2593">
                  <c:v>150</c:v>
                </c:pt>
                <c:pt idx="2594">
                  <c:v>150</c:v>
                </c:pt>
                <c:pt idx="2595">
                  <c:v>150</c:v>
                </c:pt>
                <c:pt idx="2596">
                  <c:v>150</c:v>
                </c:pt>
                <c:pt idx="2597">
                  <c:v>150</c:v>
                </c:pt>
                <c:pt idx="2598">
                  <c:v>150</c:v>
                </c:pt>
                <c:pt idx="2599">
                  <c:v>150</c:v>
                </c:pt>
                <c:pt idx="2600">
                  <c:v>150</c:v>
                </c:pt>
                <c:pt idx="2601">
                  <c:v>150</c:v>
                </c:pt>
                <c:pt idx="2602">
                  <c:v>150</c:v>
                </c:pt>
                <c:pt idx="2603">
                  <c:v>150</c:v>
                </c:pt>
                <c:pt idx="2604">
                  <c:v>150</c:v>
                </c:pt>
                <c:pt idx="2605">
                  <c:v>150</c:v>
                </c:pt>
                <c:pt idx="2606">
                  <c:v>150</c:v>
                </c:pt>
                <c:pt idx="2607">
                  <c:v>150</c:v>
                </c:pt>
                <c:pt idx="2608">
                  <c:v>150</c:v>
                </c:pt>
                <c:pt idx="2609">
                  <c:v>150</c:v>
                </c:pt>
                <c:pt idx="2610">
                  <c:v>150</c:v>
                </c:pt>
                <c:pt idx="2611">
                  <c:v>150</c:v>
                </c:pt>
                <c:pt idx="2612">
                  <c:v>150</c:v>
                </c:pt>
                <c:pt idx="2613">
                  <c:v>150</c:v>
                </c:pt>
                <c:pt idx="2614">
                  <c:v>150</c:v>
                </c:pt>
                <c:pt idx="2615">
                  <c:v>150</c:v>
                </c:pt>
                <c:pt idx="2616">
                  <c:v>150</c:v>
                </c:pt>
                <c:pt idx="2617">
                  <c:v>150</c:v>
                </c:pt>
                <c:pt idx="2618">
                  <c:v>150</c:v>
                </c:pt>
                <c:pt idx="2619">
                  <c:v>150</c:v>
                </c:pt>
                <c:pt idx="2620">
                  <c:v>150</c:v>
                </c:pt>
                <c:pt idx="2621">
                  <c:v>150</c:v>
                </c:pt>
                <c:pt idx="2622">
                  <c:v>150</c:v>
                </c:pt>
                <c:pt idx="2623">
                  <c:v>150</c:v>
                </c:pt>
                <c:pt idx="2624">
                  <c:v>150</c:v>
                </c:pt>
                <c:pt idx="2625">
                  <c:v>150</c:v>
                </c:pt>
                <c:pt idx="2626">
                  <c:v>150</c:v>
                </c:pt>
                <c:pt idx="2627">
                  <c:v>150</c:v>
                </c:pt>
                <c:pt idx="2628">
                  <c:v>150</c:v>
                </c:pt>
                <c:pt idx="2629">
                  <c:v>150</c:v>
                </c:pt>
                <c:pt idx="2630">
                  <c:v>150</c:v>
                </c:pt>
                <c:pt idx="2631">
                  <c:v>150</c:v>
                </c:pt>
                <c:pt idx="2632">
                  <c:v>150</c:v>
                </c:pt>
                <c:pt idx="2633">
                  <c:v>150</c:v>
                </c:pt>
                <c:pt idx="2634">
                  <c:v>150</c:v>
                </c:pt>
                <c:pt idx="2635">
                  <c:v>150</c:v>
                </c:pt>
                <c:pt idx="2636">
                  <c:v>150</c:v>
                </c:pt>
                <c:pt idx="2637">
                  <c:v>150</c:v>
                </c:pt>
                <c:pt idx="2638">
                  <c:v>150</c:v>
                </c:pt>
                <c:pt idx="2639">
                  <c:v>150</c:v>
                </c:pt>
                <c:pt idx="2640">
                  <c:v>150</c:v>
                </c:pt>
                <c:pt idx="2641">
                  <c:v>150</c:v>
                </c:pt>
                <c:pt idx="2642">
                  <c:v>150</c:v>
                </c:pt>
                <c:pt idx="2643">
                  <c:v>150</c:v>
                </c:pt>
                <c:pt idx="2644">
                  <c:v>150</c:v>
                </c:pt>
                <c:pt idx="2645">
                  <c:v>150</c:v>
                </c:pt>
                <c:pt idx="2646">
                  <c:v>150</c:v>
                </c:pt>
                <c:pt idx="2647">
                  <c:v>150</c:v>
                </c:pt>
                <c:pt idx="2648">
                  <c:v>150</c:v>
                </c:pt>
                <c:pt idx="2649">
                  <c:v>150</c:v>
                </c:pt>
                <c:pt idx="2650">
                  <c:v>150</c:v>
                </c:pt>
                <c:pt idx="2651">
                  <c:v>150</c:v>
                </c:pt>
                <c:pt idx="2652">
                  <c:v>150</c:v>
                </c:pt>
                <c:pt idx="2653">
                  <c:v>150</c:v>
                </c:pt>
                <c:pt idx="2654">
                  <c:v>150</c:v>
                </c:pt>
                <c:pt idx="2655">
                  <c:v>150</c:v>
                </c:pt>
                <c:pt idx="2656">
                  <c:v>150</c:v>
                </c:pt>
                <c:pt idx="2657">
                  <c:v>150</c:v>
                </c:pt>
                <c:pt idx="2658">
                  <c:v>150</c:v>
                </c:pt>
                <c:pt idx="2659">
                  <c:v>150</c:v>
                </c:pt>
                <c:pt idx="2660">
                  <c:v>150</c:v>
                </c:pt>
                <c:pt idx="2661">
                  <c:v>150</c:v>
                </c:pt>
                <c:pt idx="2662">
                  <c:v>150</c:v>
                </c:pt>
                <c:pt idx="2663">
                  <c:v>150</c:v>
                </c:pt>
                <c:pt idx="2664">
                  <c:v>150</c:v>
                </c:pt>
                <c:pt idx="2665">
                  <c:v>150</c:v>
                </c:pt>
                <c:pt idx="2666">
                  <c:v>150</c:v>
                </c:pt>
                <c:pt idx="2667">
                  <c:v>150</c:v>
                </c:pt>
                <c:pt idx="2668">
                  <c:v>150</c:v>
                </c:pt>
                <c:pt idx="2669">
                  <c:v>150</c:v>
                </c:pt>
                <c:pt idx="2670">
                  <c:v>150</c:v>
                </c:pt>
                <c:pt idx="2671">
                  <c:v>150</c:v>
                </c:pt>
                <c:pt idx="2672">
                  <c:v>150</c:v>
                </c:pt>
                <c:pt idx="2673">
                  <c:v>150</c:v>
                </c:pt>
                <c:pt idx="2674">
                  <c:v>150</c:v>
                </c:pt>
                <c:pt idx="2675">
                  <c:v>150</c:v>
                </c:pt>
                <c:pt idx="2676">
                  <c:v>150</c:v>
                </c:pt>
                <c:pt idx="2677">
                  <c:v>150</c:v>
                </c:pt>
                <c:pt idx="2678">
                  <c:v>150</c:v>
                </c:pt>
                <c:pt idx="2679">
                  <c:v>150</c:v>
                </c:pt>
                <c:pt idx="2680">
                  <c:v>150</c:v>
                </c:pt>
                <c:pt idx="2681">
                  <c:v>150</c:v>
                </c:pt>
                <c:pt idx="2682">
                  <c:v>150</c:v>
                </c:pt>
                <c:pt idx="2683">
                  <c:v>150</c:v>
                </c:pt>
                <c:pt idx="2684">
                  <c:v>150</c:v>
                </c:pt>
                <c:pt idx="2685">
                  <c:v>150</c:v>
                </c:pt>
                <c:pt idx="2686">
                  <c:v>150</c:v>
                </c:pt>
                <c:pt idx="2687">
                  <c:v>150</c:v>
                </c:pt>
                <c:pt idx="2688">
                  <c:v>150</c:v>
                </c:pt>
                <c:pt idx="2689">
                  <c:v>150</c:v>
                </c:pt>
                <c:pt idx="2690">
                  <c:v>150</c:v>
                </c:pt>
                <c:pt idx="2691">
                  <c:v>150</c:v>
                </c:pt>
                <c:pt idx="2692">
                  <c:v>150</c:v>
                </c:pt>
                <c:pt idx="2693">
                  <c:v>150</c:v>
                </c:pt>
                <c:pt idx="2694">
                  <c:v>150</c:v>
                </c:pt>
                <c:pt idx="2695">
                  <c:v>150</c:v>
                </c:pt>
                <c:pt idx="2696">
                  <c:v>150</c:v>
                </c:pt>
                <c:pt idx="2697">
                  <c:v>150</c:v>
                </c:pt>
                <c:pt idx="2698">
                  <c:v>150</c:v>
                </c:pt>
                <c:pt idx="2699">
                  <c:v>150</c:v>
                </c:pt>
                <c:pt idx="2700">
                  <c:v>150</c:v>
                </c:pt>
                <c:pt idx="2701">
                  <c:v>150</c:v>
                </c:pt>
                <c:pt idx="2702">
                  <c:v>150</c:v>
                </c:pt>
                <c:pt idx="2703">
                  <c:v>150</c:v>
                </c:pt>
                <c:pt idx="2704">
                  <c:v>150</c:v>
                </c:pt>
                <c:pt idx="2705">
                  <c:v>150</c:v>
                </c:pt>
                <c:pt idx="2706">
                  <c:v>150</c:v>
                </c:pt>
                <c:pt idx="2707">
                  <c:v>150</c:v>
                </c:pt>
                <c:pt idx="2708">
                  <c:v>150</c:v>
                </c:pt>
                <c:pt idx="2709">
                  <c:v>150</c:v>
                </c:pt>
                <c:pt idx="2710">
                  <c:v>150</c:v>
                </c:pt>
                <c:pt idx="2711">
                  <c:v>150</c:v>
                </c:pt>
                <c:pt idx="2712">
                  <c:v>150</c:v>
                </c:pt>
                <c:pt idx="2713">
                  <c:v>150</c:v>
                </c:pt>
                <c:pt idx="2714">
                  <c:v>150</c:v>
                </c:pt>
                <c:pt idx="2715">
                  <c:v>150</c:v>
                </c:pt>
                <c:pt idx="2716">
                  <c:v>150</c:v>
                </c:pt>
                <c:pt idx="2717">
                  <c:v>150</c:v>
                </c:pt>
                <c:pt idx="2718">
                  <c:v>150</c:v>
                </c:pt>
                <c:pt idx="2719">
                  <c:v>150</c:v>
                </c:pt>
                <c:pt idx="2720">
                  <c:v>150</c:v>
                </c:pt>
                <c:pt idx="2721">
                  <c:v>150</c:v>
                </c:pt>
                <c:pt idx="2722">
                  <c:v>150</c:v>
                </c:pt>
                <c:pt idx="2723">
                  <c:v>150</c:v>
                </c:pt>
                <c:pt idx="2724">
                  <c:v>150</c:v>
                </c:pt>
                <c:pt idx="2725">
                  <c:v>150</c:v>
                </c:pt>
                <c:pt idx="2726">
                  <c:v>150</c:v>
                </c:pt>
                <c:pt idx="2727">
                  <c:v>150</c:v>
                </c:pt>
                <c:pt idx="2728">
                  <c:v>150</c:v>
                </c:pt>
                <c:pt idx="2729">
                  <c:v>150</c:v>
                </c:pt>
                <c:pt idx="2730">
                  <c:v>150</c:v>
                </c:pt>
                <c:pt idx="2731">
                  <c:v>150</c:v>
                </c:pt>
                <c:pt idx="2732">
                  <c:v>150</c:v>
                </c:pt>
                <c:pt idx="2733">
                  <c:v>150</c:v>
                </c:pt>
                <c:pt idx="2734">
                  <c:v>150</c:v>
                </c:pt>
                <c:pt idx="2735">
                  <c:v>150</c:v>
                </c:pt>
                <c:pt idx="2736">
                  <c:v>150</c:v>
                </c:pt>
                <c:pt idx="2737">
                  <c:v>150</c:v>
                </c:pt>
                <c:pt idx="2738">
                  <c:v>150</c:v>
                </c:pt>
                <c:pt idx="2739">
                  <c:v>150</c:v>
                </c:pt>
                <c:pt idx="2740">
                  <c:v>150</c:v>
                </c:pt>
                <c:pt idx="2741">
                  <c:v>150</c:v>
                </c:pt>
                <c:pt idx="2742">
                  <c:v>150</c:v>
                </c:pt>
                <c:pt idx="2743">
                  <c:v>150</c:v>
                </c:pt>
                <c:pt idx="2744">
                  <c:v>150</c:v>
                </c:pt>
                <c:pt idx="2745">
                  <c:v>150</c:v>
                </c:pt>
                <c:pt idx="2746">
                  <c:v>150</c:v>
                </c:pt>
                <c:pt idx="2747">
                  <c:v>150</c:v>
                </c:pt>
                <c:pt idx="2748">
                  <c:v>150</c:v>
                </c:pt>
                <c:pt idx="2749">
                  <c:v>150</c:v>
                </c:pt>
                <c:pt idx="2750">
                  <c:v>150</c:v>
                </c:pt>
                <c:pt idx="2751">
                  <c:v>150</c:v>
                </c:pt>
                <c:pt idx="2752">
                  <c:v>150</c:v>
                </c:pt>
                <c:pt idx="2753">
                  <c:v>150</c:v>
                </c:pt>
                <c:pt idx="2754">
                  <c:v>150</c:v>
                </c:pt>
                <c:pt idx="2755">
                  <c:v>150</c:v>
                </c:pt>
                <c:pt idx="2756">
                  <c:v>150</c:v>
                </c:pt>
                <c:pt idx="2757">
                  <c:v>150</c:v>
                </c:pt>
                <c:pt idx="2758">
                  <c:v>150</c:v>
                </c:pt>
                <c:pt idx="2759">
                  <c:v>150</c:v>
                </c:pt>
                <c:pt idx="2760">
                  <c:v>150</c:v>
                </c:pt>
                <c:pt idx="2761">
                  <c:v>150</c:v>
                </c:pt>
                <c:pt idx="2762">
                  <c:v>150</c:v>
                </c:pt>
                <c:pt idx="2763">
                  <c:v>150</c:v>
                </c:pt>
                <c:pt idx="2764">
                  <c:v>150</c:v>
                </c:pt>
                <c:pt idx="2765">
                  <c:v>150</c:v>
                </c:pt>
                <c:pt idx="2766">
                  <c:v>150</c:v>
                </c:pt>
                <c:pt idx="2767">
                  <c:v>150</c:v>
                </c:pt>
                <c:pt idx="2768">
                  <c:v>150</c:v>
                </c:pt>
                <c:pt idx="2769">
                  <c:v>150</c:v>
                </c:pt>
                <c:pt idx="2770">
                  <c:v>150</c:v>
                </c:pt>
                <c:pt idx="2771">
                  <c:v>150</c:v>
                </c:pt>
                <c:pt idx="2772">
                  <c:v>150</c:v>
                </c:pt>
                <c:pt idx="2773">
                  <c:v>150</c:v>
                </c:pt>
                <c:pt idx="2774">
                  <c:v>150</c:v>
                </c:pt>
                <c:pt idx="2775">
                  <c:v>150</c:v>
                </c:pt>
                <c:pt idx="2776">
                  <c:v>150</c:v>
                </c:pt>
                <c:pt idx="2777">
                  <c:v>150</c:v>
                </c:pt>
                <c:pt idx="2778">
                  <c:v>150</c:v>
                </c:pt>
                <c:pt idx="2779">
                  <c:v>150</c:v>
                </c:pt>
                <c:pt idx="2780">
                  <c:v>150</c:v>
                </c:pt>
                <c:pt idx="2781">
                  <c:v>150</c:v>
                </c:pt>
                <c:pt idx="2782">
                  <c:v>150</c:v>
                </c:pt>
                <c:pt idx="2783">
                  <c:v>150</c:v>
                </c:pt>
                <c:pt idx="2784">
                  <c:v>150</c:v>
                </c:pt>
                <c:pt idx="2785">
                  <c:v>150</c:v>
                </c:pt>
                <c:pt idx="2786">
                  <c:v>150</c:v>
                </c:pt>
                <c:pt idx="2787">
                  <c:v>150</c:v>
                </c:pt>
                <c:pt idx="2788">
                  <c:v>150</c:v>
                </c:pt>
                <c:pt idx="2789">
                  <c:v>150</c:v>
                </c:pt>
                <c:pt idx="2790">
                  <c:v>150</c:v>
                </c:pt>
                <c:pt idx="2791">
                  <c:v>150</c:v>
                </c:pt>
                <c:pt idx="2792">
                  <c:v>150</c:v>
                </c:pt>
                <c:pt idx="2793">
                  <c:v>150</c:v>
                </c:pt>
                <c:pt idx="2794">
                  <c:v>150</c:v>
                </c:pt>
                <c:pt idx="2795">
                  <c:v>150</c:v>
                </c:pt>
                <c:pt idx="2796">
                  <c:v>150</c:v>
                </c:pt>
                <c:pt idx="2797">
                  <c:v>150</c:v>
                </c:pt>
                <c:pt idx="2798">
                  <c:v>150</c:v>
                </c:pt>
                <c:pt idx="2799">
                  <c:v>150</c:v>
                </c:pt>
                <c:pt idx="2800">
                  <c:v>150</c:v>
                </c:pt>
                <c:pt idx="2801">
                  <c:v>150</c:v>
                </c:pt>
                <c:pt idx="2802">
                  <c:v>150</c:v>
                </c:pt>
                <c:pt idx="2803">
                  <c:v>150</c:v>
                </c:pt>
                <c:pt idx="2804">
                  <c:v>150</c:v>
                </c:pt>
                <c:pt idx="2805">
                  <c:v>150</c:v>
                </c:pt>
                <c:pt idx="2806">
                  <c:v>150</c:v>
                </c:pt>
                <c:pt idx="2807">
                  <c:v>150</c:v>
                </c:pt>
                <c:pt idx="2808">
                  <c:v>150</c:v>
                </c:pt>
                <c:pt idx="2809">
                  <c:v>150</c:v>
                </c:pt>
                <c:pt idx="2810">
                  <c:v>150</c:v>
                </c:pt>
                <c:pt idx="2811">
                  <c:v>150</c:v>
                </c:pt>
                <c:pt idx="2812">
                  <c:v>150</c:v>
                </c:pt>
                <c:pt idx="2813">
                  <c:v>150</c:v>
                </c:pt>
                <c:pt idx="2814">
                  <c:v>150</c:v>
                </c:pt>
                <c:pt idx="2815">
                  <c:v>150</c:v>
                </c:pt>
                <c:pt idx="2816">
                  <c:v>150</c:v>
                </c:pt>
                <c:pt idx="2817">
                  <c:v>150</c:v>
                </c:pt>
                <c:pt idx="2818">
                  <c:v>150</c:v>
                </c:pt>
                <c:pt idx="2819">
                  <c:v>150</c:v>
                </c:pt>
                <c:pt idx="2820">
                  <c:v>150</c:v>
                </c:pt>
                <c:pt idx="2821">
                  <c:v>150</c:v>
                </c:pt>
                <c:pt idx="2822">
                  <c:v>150</c:v>
                </c:pt>
                <c:pt idx="2823">
                  <c:v>150</c:v>
                </c:pt>
                <c:pt idx="2824">
                  <c:v>150</c:v>
                </c:pt>
                <c:pt idx="2825">
                  <c:v>150</c:v>
                </c:pt>
                <c:pt idx="2826">
                  <c:v>150</c:v>
                </c:pt>
                <c:pt idx="2827">
                  <c:v>150</c:v>
                </c:pt>
                <c:pt idx="2828">
                  <c:v>150</c:v>
                </c:pt>
                <c:pt idx="2829">
                  <c:v>150</c:v>
                </c:pt>
                <c:pt idx="2830">
                  <c:v>150</c:v>
                </c:pt>
                <c:pt idx="2831">
                  <c:v>150</c:v>
                </c:pt>
                <c:pt idx="2832">
                  <c:v>150</c:v>
                </c:pt>
                <c:pt idx="2833">
                  <c:v>150</c:v>
                </c:pt>
                <c:pt idx="2834">
                  <c:v>150</c:v>
                </c:pt>
                <c:pt idx="2835">
                  <c:v>150</c:v>
                </c:pt>
                <c:pt idx="2836">
                  <c:v>150</c:v>
                </c:pt>
                <c:pt idx="2837">
                  <c:v>150</c:v>
                </c:pt>
                <c:pt idx="2838">
                  <c:v>150</c:v>
                </c:pt>
                <c:pt idx="2839">
                  <c:v>150</c:v>
                </c:pt>
                <c:pt idx="2840">
                  <c:v>150</c:v>
                </c:pt>
                <c:pt idx="2841">
                  <c:v>150</c:v>
                </c:pt>
                <c:pt idx="2842">
                  <c:v>150</c:v>
                </c:pt>
                <c:pt idx="2843">
                  <c:v>150</c:v>
                </c:pt>
                <c:pt idx="2844">
                  <c:v>150</c:v>
                </c:pt>
                <c:pt idx="2845">
                  <c:v>150</c:v>
                </c:pt>
                <c:pt idx="2846">
                  <c:v>150</c:v>
                </c:pt>
                <c:pt idx="2847">
                  <c:v>150</c:v>
                </c:pt>
                <c:pt idx="2848">
                  <c:v>150</c:v>
                </c:pt>
                <c:pt idx="2849">
                  <c:v>150</c:v>
                </c:pt>
                <c:pt idx="2850">
                  <c:v>150</c:v>
                </c:pt>
                <c:pt idx="2851">
                  <c:v>150</c:v>
                </c:pt>
                <c:pt idx="2852">
                  <c:v>150</c:v>
                </c:pt>
                <c:pt idx="2853">
                  <c:v>150</c:v>
                </c:pt>
                <c:pt idx="2854">
                  <c:v>150</c:v>
                </c:pt>
                <c:pt idx="2855">
                  <c:v>150</c:v>
                </c:pt>
                <c:pt idx="2856">
                  <c:v>150</c:v>
                </c:pt>
                <c:pt idx="2857">
                  <c:v>150</c:v>
                </c:pt>
                <c:pt idx="2858">
                  <c:v>150</c:v>
                </c:pt>
                <c:pt idx="2859">
                  <c:v>150</c:v>
                </c:pt>
                <c:pt idx="2860">
                  <c:v>150</c:v>
                </c:pt>
                <c:pt idx="2861">
                  <c:v>150</c:v>
                </c:pt>
                <c:pt idx="2862">
                  <c:v>150</c:v>
                </c:pt>
                <c:pt idx="2863">
                  <c:v>150</c:v>
                </c:pt>
                <c:pt idx="2864">
                  <c:v>150</c:v>
                </c:pt>
                <c:pt idx="2865">
                  <c:v>150</c:v>
                </c:pt>
                <c:pt idx="2866">
                  <c:v>150</c:v>
                </c:pt>
                <c:pt idx="2867">
                  <c:v>150</c:v>
                </c:pt>
                <c:pt idx="2868">
                  <c:v>150</c:v>
                </c:pt>
                <c:pt idx="2869">
                  <c:v>150</c:v>
                </c:pt>
                <c:pt idx="2870">
                  <c:v>150</c:v>
                </c:pt>
                <c:pt idx="2871">
                  <c:v>150</c:v>
                </c:pt>
                <c:pt idx="2872">
                  <c:v>150</c:v>
                </c:pt>
                <c:pt idx="2873">
                  <c:v>150</c:v>
                </c:pt>
                <c:pt idx="2874">
                  <c:v>150</c:v>
                </c:pt>
                <c:pt idx="2875">
                  <c:v>150</c:v>
                </c:pt>
                <c:pt idx="2876">
                  <c:v>150</c:v>
                </c:pt>
                <c:pt idx="2877">
                  <c:v>150</c:v>
                </c:pt>
                <c:pt idx="2878">
                  <c:v>150</c:v>
                </c:pt>
                <c:pt idx="2879">
                  <c:v>150</c:v>
                </c:pt>
                <c:pt idx="2880">
                  <c:v>150</c:v>
                </c:pt>
                <c:pt idx="2881">
                  <c:v>150</c:v>
                </c:pt>
                <c:pt idx="2882">
                  <c:v>150</c:v>
                </c:pt>
                <c:pt idx="2883">
                  <c:v>150</c:v>
                </c:pt>
                <c:pt idx="2884">
                  <c:v>150</c:v>
                </c:pt>
                <c:pt idx="2885">
                  <c:v>150</c:v>
                </c:pt>
                <c:pt idx="2886">
                  <c:v>150</c:v>
                </c:pt>
                <c:pt idx="2887">
                  <c:v>150</c:v>
                </c:pt>
                <c:pt idx="2888">
                  <c:v>150</c:v>
                </c:pt>
                <c:pt idx="2889">
                  <c:v>150</c:v>
                </c:pt>
                <c:pt idx="2890">
                  <c:v>150</c:v>
                </c:pt>
                <c:pt idx="2891">
                  <c:v>150</c:v>
                </c:pt>
                <c:pt idx="2892">
                  <c:v>150</c:v>
                </c:pt>
                <c:pt idx="2893">
                  <c:v>150</c:v>
                </c:pt>
                <c:pt idx="2894">
                  <c:v>150</c:v>
                </c:pt>
                <c:pt idx="2895">
                  <c:v>150</c:v>
                </c:pt>
                <c:pt idx="2896">
                  <c:v>150</c:v>
                </c:pt>
                <c:pt idx="2897">
                  <c:v>150</c:v>
                </c:pt>
                <c:pt idx="2898">
                  <c:v>150</c:v>
                </c:pt>
                <c:pt idx="2899">
                  <c:v>150</c:v>
                </c:pt>
                <c:pt idx="2900">
                  <c:v>150</c:v>
                </c:pt>
                <c:pt idx="2901">
                  <c:v>150</c:v>
                </c:pt>
                <c:pt idx="2902">
                  <c:v>150</c:v>
                </c:pt>
                <c:pt idx="2903">
                  <c:v>150</c:v>
                </c:pt>
                <c:pt idx="2904">
                  <c:v>150</c:v>
                </c:pt>
                <c:pt idx="2905">
                  <c:v>150</c:v>
                </c:pt>
                <c:pt idx="2906">
                  <c:v>150</c:v>
                </c:pt>
                <c:pt idx="2907">
                  <c:v>150</c:v>
                </c:pt>
                <c:pt idx="2908">
                  <c:v>150</c:v>
                </c:pt>
                <c:pt idx="2909">
                  <c:v>150</c:v>
                </c:pt>
                <c:pt idx="2910">
                  <c:v>150</c:v>
                </c:pt>
                <c:pt idx="2911">
                  <c:v>150</c:v>
                </c:pt>
                <c:pt idx="2912">
                  <c:v>150</c:v>
                </c:pt>
                <c:pt idx="2913">
                  <c:v>150</c:v>
                </c:pt>
                <c:pt idx="2914">
                  <c:v>150</c:v>
                </c:pt>
                <c:pt idx="2915">
                  <c:v>150</c:v>
                </c:pt>
                <c:pt idx="2916">
                  <c:v>150</c:v>
                </c:pt>
                <c:pt idx="2917">
                  <c:v>150</c:v>
                </c:pt>
                <c:pt idx="2918">
                  <c:v>150</c:v>
                </c:pt>
                <c:pt idx="2919">
                  <c:v>150</c:v>
                </c:pt>
                <c:pt idx="2920">
                  <c:v>150</c:v>
                </c:pt>
                <c:pt idx="2921">
                  <c:v>150</c:v>
                </c:pt>
                <c:pt idx="2922">
                  <c:v>150</c:v>
                </c:pt>
                <c:pt idx="2923">
                  <c:v>150</c:v>
                </c:pt>
                <c:pt idx="2924">
                  <c:v>150</c:v>
                </c:pt>
                <c:pt idx="2925">
                  <c:v>150</c:v>
                </c:pt>
                <c:pt idx="2926">
                  <c:v>150</c:v>
                </c:pt>
                <c:pt idx="2927">
                  <c:v>150</c:v>
                </c:pt>
                <c:pt idx="2928">
                  <c:v>150</c:v>
                </c:pt>
                <c:pt idx="2929">
                  <c:v>150</c:v>
                </c:pt>
                <c:pt idx="2930">
                  <c:v>150</c:v>
                </c:pt>
                <c:pt idx="2931">
                  <c:v>150</c:v>
                </c:pt>
                <c:pt idx="2932">
                  <c:v>150</c:v>
                </c:pt>
                <c:pt idx="2933">
                  <c:v>150</c:v>
                </c:pt>
                <c:pt idx="2934">
                  <c:v>150</c:v>
                </c:pt>
                <c:pt idx="2935">
                  <c:v>150</c:v>
                </c:pt>
                <c:pt idx="2936">
                  <c:v>150</c:v>
                </c:pt>
                <c:pt idx="2937">
                  <c:v>150</c:v>
                </c:pt>
                <c:pt idx="2938">
                  <c:v>150</c:v>
                </c:pt>
                <c:pt idx="2939">
                  <c:v>150</c:v>
                </c:pt>
                <c:pt idx="2940">
                  <c:v>150</c:v>
                </c:pt>
                <c:pt idx="2941">
                  <c:v>150</c:v>
                </c:pt>
                <c:pt idx="2942">
                  <c:v>150</c:v>
                </c:pt>
                <c:pt idx="2943">
                  <c:v>150</c:v>
                </c:pt>
                <c:pt idx="2944">
                  <c:v>150</c:v>
                </c:pt>
                <c:pt idx="2945">
                  <c:v>150</c:v>
                </c:pt>
                <c:pt idx="2946">
                  <c:v>150</c:v>
                </c:pt>
                <c:pt idx="2947">
                  <c:v>150</c:v>
                </c:pt>
                <c:pt idx="2948">
                  <c:v>150</c:v>
                </c:pt>
                <c:pt idx="2949">
                  <c:v>150</c:v>
                </c:pt>
                <c:pt idx="2950">
                  <c:v>150</c:v>
                </c:pt>
                <c:pt idx="2951">
                  <c:v>150</c:v>
                </c:pt>
                <c:pt idx="2952">
                  <c:v>150</c:v>
                </c:pt>
                <c:pt idx="2953">
                  <c:v>150</c:v>
                </c:pt>
                <c:pt idx="2954">
                  <c:v>150</c:v>
                </c:pt>
                <c:pt idx="2955">
                  <c:v>150</c:v>
                </c:pt>
                <c:pt idx="2956">
                  <c:v>150</c:v>
                </c:pt>
                <c:pt idx="2957">
                  <c:v>150</c:v>
                </c:pt>
                <c:pt idx="2958">
                  <c:v>150</c:v>
                </c:pt>
                <c:pt idx="2959">
                  <c:v>150</c:v>
                </c:pt>
                <c:pt idx="2960">
                  <c:v>150</c:v>
                </c:pt>
                <c:pt idx="2961">
                  <c:v>150</c:v>
                </c:pt>
                <c:pt idx="2962">
                  <c:v>150</c:v>
                </c:pt>
                <c:pt idx="2963">
                  <c:v>150</c:v>
                </c:pt>
                <c:pt idx="2964">
                  <c:v>150</c:v>
                </c:pt>
                <c:pt idx="2965">
                  <c:v>150</c:v>
                </c:pt>
                <c:pt idx="2966">
                  <c:v>150</c:v>
                </c:pt>
                <c:pt idx="2967">
                  <c:v>150</c:v>
                </c:pt>
                <c:pt idx="2968">
                  <c:v>150</c:v>
                </c:pt>
                <c:pt idx="2969">
                  <c:v>150</c:v>
                </c:pt>
                <c:pt idx="2970">
                  <c:v>150</c:v>
                </c:pt>
                <c:pt idx="2971">
                  <c:v>150</c:v>
                </c:pt>
                <c:pt idx="2972">
                  <c:v>150</c:v>
                </c:pt>
                <c:pt idx="2973">
                  <c:v>150</c:v>
                </c:pt>
                <c:pt idx="2974">
                  <c:v>150</c:v>
                </c:pt>
                <c:pt idx="2975">
                  <c:v>150</c:v>
                </c:pt>
                <c:pt idx="2976">
                  <c:v>150</c:v>
                </c:pt>
                <c:pt idx="2977">
                  <c:v>150</c:v>
                </c:pt>
                <c:pt idx="2978">
                  <c:v>150</c:v>
                </c:pt>
                <c:pt idx="2979">
                  <c:v>150</c:v>
                </c:pt>
                <c:pt idx="2980">
                  <c:v>150</c:v>
                </c:pt>
                <c:pt idx="2981">
                  <c:v>150</c:v>
                </c:pt>
                <c:pt idx="2982">
                  <c:v>150</c:v>
                </c:pt>
                <c:pt idx="2983">
                  <c:v>150</c:v>
                </c:pt>
                <c:pt idx="2984">
                  <c:v>150</c:v>
                </c:pt>
                <c:pt idx="2985">
                  <c:v>150</c:v>
                </c:pt>
                <c:pt idx="2986">
                  <c:v>150</c:v>
                </c:pt>
                <c:pt idx="2987">
                  <c:v>150</c:v>
                </c:pt>
                <c:pt idx="2988">
                  <c:v>150</c:v>
                </c:pt>
                <c:pt idx="2989">
                  <c:v>150</c:v>
                </c:pt>
                <c:pt idx="2990">
                  <c:v>150</c:v>
                </c:pt>
                <c:pt idx="2991">
                  <c:v>150</c:v>
                </c:pt>
                <c:pt idx="2992">
                  <c:v>150</c:v>
                </c:pt>
                <c:pt idx="2993">
                  <c:v>150</c:v>
                </c:pt>
                <c:pt idx="2994">
                  <c:v>150</c:v>
                </c:pt>
                <c:pt idx="2995">
                  <c:v>150</c:v>
                </c:pt>
                <c:pt idx="2996">
                  <c:v>150</c:v>
                </c:pt>
                <c:pt idx="2997">
                  <c:v>150</c:v>
                </c:pt>
                <c:pt idx="2998">
                  <c:v>150</c:v>
                </c:pt>
                <c:pt idx="2999">
                  <c:v>150</c:v>
                </c:pt>
                <c:pt idx="3000">
                  <c:v>150</c:v>
                </c:pt>
                <c:pt idx="3001">
                  <c:v>150</c:v>
                </c:pt>
                <c:pt idx="3002">
                  <c:v>150</c:v>
                </c:pt>
                <c:pt idx="3003">
                  <c:v>150</c:v>
                </c:pt>
                <c:pt idx="3004">
                  <c:v>150</c:v>
                </c:pt>
                <c:pt idx="3005">
                  <c:v>150</c:v>
                </c:pt>
                <c:pt idx="3006">
                  <c:v>150</c:v>
                </c:pt>
                <c:pt idx="3007">
                  <c:v>150</c:v>
                </c:pt>
                <c:pt idx="3008">
                  <c:v>150</c:v>
                </c:pt>
                <c:pt idx="3009">
                  <c:v>150</c:v>
                </c:pt>
                <c:pt idx="3010">
                  <c:v>150</c:v>
                </c:pt>
                <c:pt idx="3011">
                  <c:v>150</c:v>
                </c:pt>
                <c:pt idx="3012">
                  <c:v>150</c:v>
                </c:pt>
                <c:pt idx="3013">
                  <c:v>150</c:v>
                </c:pt>
                <c:pt idx="3014">
                  <c:v>150</c:v>
                </c:pt>
                <c:pt idx="3015">
                  <c:v>150</c:v>
                </c:pt>
                <c:pt idx="3016">
                  <c:v>150</c:v>
                </c:pt>
                <c:pt idx="3017">
                  <c:v>150</c:v>
                </c:pt>
                <c:pt idx="3018">
                  <c:v>150</c:v>
                </c:pt>
                <c:pt idx="3019">
                  <c:v>150</c:v>
                </c:pt>
                <c:pt idx="3020">
                  <c:v>150</c:v>
                </c:pt>
                <c:pt idx="3021">
                  <c:v>150</c:v>
                </c:pt>
                <c:pt idx="3022">
                  <c:v>150</c:v>
                </c:pt>
                <c:pt idx="3023">
                  <c:v>150</c:v>
                </c:pt>
                <c:pt idx="3024">
                  <c:v>150</c:v>
                </c:pt>
                <c:pt idx="3025">
                  <c:v>150</c:v>
                </c:pt>
                <c:pt idx="3026">
                  <c:v>150</c:v>
                </c:pt>
                <c:pt idx="3027">
                  <c:v>150</c:v>
                </c:pt>
                <c:pt idx="3028">
                  <c:v>150</c:v>
                </c:pt>
                <c:pt idx="3029">
                  <c:v>150</c:v>
                </c:pt>
                <c:pt idx="3030">
                  <c:v>150</c:v>
                </c:pt>
                <c:pt idx="3031">
                  <c:v>150</c:v>
                </c:pt>
                <c:pt idx="3032">
                  <c:v>150</c:v>
                </c:pt>
                <c:pt idx="3033">
                  <c:v>150</c:v>
                </c:pt>
                <c:pt idx="3034">
                  <c:v>150</c:v>
                </c:pt>
                <c:pt idx="3035">
                  <c:v>150</c:v>
                </c:pt>
                <c:pt idx="3036">
                  <c:v>150</c:v>
                </c:pt>
                <c:pt idx="3037">
                  <c:v>150</c:v>
                </c:pt>
                <c:pt idx="3038">
                  <c:v>150</c:v>
                </c:pt>
                <c:pt idx="3039">
                  <c:v>150</c:v>
                </c:pt>
                <c:pt idx="3040">
                  <c:v>150</c:v>
                </c:pt>
                <c:pt idx="3041">
                  <c:v>150</c:v>
                </c:pt>
                <c:pt idx="3042">
                  <c:v>150</c:v>
                </c:pt>
                <c:pt idx="3043">
                  <c:v>150</c:v>
                </c:pt>
                <c:pt idx="3044">
                  <c:v>150</c:v>
                </c:pt>
                <c:pt idx="3045">
                  <c:v>150</c:v>
                </c:pt>
                <c:pt idx="3046">
                  <c:v>150</c:v>
                </c:pt>
                <c:pt idx="3047">
                  <c:v>150</c:v>
                </c:pt>
                <c:pt idx="3048">
                  <c:v>150</c:v>
                </c:pt>
                <c:pt idx="3049">
                  <c:v>150</c:v>
                </c:pt>
                <c:pt idx="3050">
                  <c:v>150</c:v>
                </c:pt>
                <c:pt idx="3051">
                  <c:v>150</c:v>
                </c:pt>
                <c:pt idx="3052">
                  <c:v>150</c:v>
                </c:pt>
                <c:pt idx="3053">
                  <c:v>150</c:v>
                </c:pt>
                <c:pt idx="3054">
                  <c:v>150</c:v>
                </c:pt>
                <c:pt idx="3055">
                  <c:v>150</c:v>
                </c:pt>
                <c:pt idx="3056">
                  <c:v>150</c:v>
                </c:pt>
                <c:pt idx="3057">
                  <c:v>150</c:v>
                </c:pt>
                <c:pt idx="3058">
                  <c:v>150</c:v>
                </c:pt>
                <c:pt idx="3059">
                  <c:v>150</c:v>
                </c:pt>
                <c:pt idx="3060">
                  <c:v>150</c:v>
                </c:pt>
                <c:pt idx="3061">
                  <c:v>150</c:v>
                </c:pt>
                <c:pt idx="3062">
                  <c:v>150</c:v>
                </c:pt>
                <c:pt idx="3063">
                  <c:v>150</c:v>
                </c:pt>
                <c:pt idx="3064">
                  <c:v>150</c:v>
                </c:pt>
                <c:pt idx="3065">
                  <c:v>150</c:v>
                </c:pt>
                <c:pt idx="3066">
                  <c:v>150</c:v>
                </c:pt>
                <c:pt idx="3067">
                  <c:v>150</c:v>
                </c:pt>
                <c:pt idx="3068">
                  <c:v>150</c:v>
                </c:pt>
                <c:pt idx="3069">
                  <c:v>150</c:v>
                </c:pt>
                <c:pt idx="3070">
                  <c:v>150</c:v>
                </c:pt>
                <c:pt idx="3071">
                  <c:v>150</c:v>
                </c:pt>
                <c:pt idx="3072">
                  <c:v>150</c:v>
                </c:pt>
                <c:pt idx="3073">
                  <c:v>150</c:v>
                </c:pt>
                <c:pt idx="3074">
                  <c:v>150</c:v>
                </c:pt>
                <c:pt idx="3075">
                  <c:v>150</c:v>
                </c:pt>
                <c:pt idx="3076">
                  <c:v>150</c:v>
                </c:pt>
                <c:pt idx="3077">
                  <c:v>150</c:v>
                </c:pt>
                <c:pt idx="3078">
                  <c:v>150</c:v>
                </c:pt>
                <c:pt idx="3079">
                  <c:v>150</c:v>
                </c:pt>
                <c:pt idx="3080">
                  <c:v>150</c:v>
                </c:pt>
                <c:pt idx="3081">
                  <c:v>150</c:v>
                </c:pt>
                <c:pt idx="3082">
                  <c:v>150</c:v>
                </c:pt>
                <c:pt idx="3083">
                  <c:v>150</c:v>
                </c:pt>
                <c:pt idx="3084">
                  <c:v>150</c:v>
                </c:pt>
                <c:pt idx="3085">
                  <c:v>150</c:v>
                </c:pt>
                <c:pt idx="3086">
                  <c:v>150</c:v>
                </c:pt>
                <c:pt idx="3087">
                  <c:v>150</c:v>
                </c:pt>
                <c:pt idx="3088">
                  <c:v>150</c:v>
                </c:pt>
                <c:pt idx="3089">
                  <c:v>150</c:v>
                </c:pt>
                <c:pt idx="3090">
                  <c:v>150</c:v>
                </c:pt>
                <c:pt idx="3091">
                  <c:v>150</c:v>
                </c:pt>
                <c:pt idx="3092">
                  <c:v>150</c:v>
                </c:pt>
                <c:pt idx="3093">
                  <c:v>150</c:v>
                </c:pt>
                <c:pt idx="3094">
                  <c:v>150</c:v>
                </c:pt>
                <c:pt idx="3095">
                  <c:v>150</c:v>
                </c:pt>
                <c:pt idx="3096">
                  <c:v>150</c:v>
                </c:pt>
                <c:pt idx="3097">
                  <c:v>150</c:v>
                </c:pt>
                <c:pt idx="3098">
                  <c:v>150</c:v>
                </c:pt>
                <c:pt idx="3099">
                  <c:v>150</c:v>
                </c:pt>
                <c:pt idx="3100">
                  <c:v>150</c:v>
                </c:pt>
                <c:pt idx="3101">
                  <c:v>150</c:v>
                </c:pt>
                <c:pt idx="3102">
                  <c:v>150</c:v>
                </c:pt>
                <c:pt idx="3103">
                  <c:v>150</c:v>
                </c:pt>
                <c:pt idx="3104">
                  <c:v>150</c:v>
                </c:pt>
                <c:pt idx="3105">
                  <c:v>150</c:v>
                </c:pt>
                <c:pt idx="3106">
                  <c:v>150</c:v>
                </c:pt>
                <c:pt idx="3107">
                  <c:v>150</c:v>
                </c:pt>
                <c:pt idx="3108">
                  <c:v>150</c:v>
                </c:pt>
                <c:pt idx="3109">
                  <c:v>150</c:v>
                </c:pt>
                <c:pt idx="3110">
                  <c:v>150</c:v>
                </c:pt>
                <c:pt idx="3111">
                  <c:v>150</c:v>
                </c:pt>
                <c:pt idx="3112">
                  <c:v>150</c:v>
                </c:pt>
                <c:pt idx="3113">
                  <c:v>150</c:v>
                </c:pt>
                <c:pt idx="3114">
                  <c:v>150</c:v>
                </c:pt>
                <c:pt idx="3115">
                  <c:v>150</c:v>
                </c:pt>
                <c:pt idx="3116">
                  <c:v>150</c:v>
                </c:pt>
                <c:pt idx="3117">
                  <c:v>150</c:v>
                </c:pt>
                <c:pt idx="3118">
                  <c:v>150</c:v>
                </c:pt>
                <c:pt idx="3119">
                  <c:v>150</c:v>
                </c:pt>
                <c:pt idx="3120">
                  <c:v>150</c:v>
                </c:pt>
                <c:pt idx="3121">
                  <c:v>150</c:v>
                </c:pt>
                <c:pt idx="3122">
                  <c:v>150</c:v>
                </c:pt>
                <c:pt idx="3123">
                  <c:v>150</c:v>
                </c:pt>
                <c:pt idx="3124">
                  <c:v>150</c:v>
                </c:pt>
                <c:pt idx="3125">
                  <c:v>150</c:v>
                </c:pt>
                <c:pt idx="3126">
                  <c:v>150</c:v>
                </c:pt>
                <c:pt idx="3127">
                  <c:v>150</c:v>
                </c:pt>
                <c:pt idx="3128">
                  <c:v>150</c:v>
                </c:pt>
                <c:pt idx="3129">
                  <c:v>150</c:v>
                </c:pt>
                <c:pt idx="3130">
                  <c:v>150</c:v>
                </c:pt>
                <c:pt idx="3131">
                  <c:v>150</c:v>
                </c:pt>
                <c:pt idx="3132">
                  <c:v>150</c:v>
                </c:pt>
                <c:pt idx="3133">
                  <c:v>150</c:v>
                </c:pt>
                <c:pt idx="3134">
                  <c:v>150</c:v>
                </c:pt>
                <c:pt idx="3135">
                  <c:v>150</c:v>
                </c:pt>
                <c:pt idx="3136">
                  <c:v>150</c:v>
                </c:pt>
                <c:pt idx="3137">
                  <c:v>150</c:v>
                </c:pt>
                <c:pt idx="3138">
                  <c:v>150</c:v>
                </c:pt>
                <c:pt idx="3139">
                  <c:v>150</c:v>
                </c:pt>
                <c:pt idx="3140">
                  <c:v>150</c:v>
                </c:pt>
                <c:pt idx="3141">
                  <c:v>150</c:v>
                </c:pt>
                <c:pt idx="3142">
                  <c:v>150</c:v>
                </c:pt>
                <c:pt idx="3143">
                  <c:v>150</c:v>
                </c:pt>
                <c:pt idx="3144">
                  <c:v>150</c:v>
                </c:pt>
                <c:pt idx="3145">
                  <c:v>150</c:v>
                </c:pt>
                <c:pt idx="3146">
                  <c:v>150</c:v>
                </c:pt>
                <c:pt idx="3147">
                  <c:v>150</c:v>
                </c:pt>
                <c:pt idx="3148">
                  <c:v>150</c:v>
                </c:pt>
                <c:pt idx="3149">
                  <c:v>150</c:v>
                </c:pt>
                <c:pt idx="3150">
                  <c:v>150</c:v>
                </c:pt>
                <c:pt idx="3151">
                  <c:v>150</c:v>
                </c:pt>
                <c:pt idx="3152">
                  <c:v>150</c:v>
                </c:pt>
                <c:pt idx="3153">
                  <c:v>150</c:v>
                </c:pt>
                <c:pt idx="3154">
                  <c:v>150</c:v>
                </c:pt>
                <c:pt idx="3155">
                  <c:v>150</c:v>
                </c:pt>
                <c:pt idx="3156">
                  <c:v>150</c:v>
                </c:pt>
                <c:pt idx="3157">
                  <c:v>150</c:v>
                </c:pt>
                <c:pt idx="3158">
                  <c:v>150</c:v>
                </c:pt>
                <c:pt idx="3159">
                  <c:v>150</c:v>
                </c:pt>
                <c:pt idx="3160">
                  <c:v>150</c:v>
                </c:pt>
                <c:pt idx="3161">
                  <c:v>150</c:v>
                </c:pt>
                <c:pt idx="3162">
                  <c:v>150</c:v>
                </c:pt>
                <c:pt idx="3163">
                  <c:v>150</c:v>
                </c:pt>
                <c:pt idx="3164">
                  <c:v>150</c:v>
                </c:pt>
                <c:pt idx="3165">
                  <c:v>150</c:v>
                </c:pt>
                <c:pt idx="3166">
                  <c:v>150</c:v>
                </c:pt>
                <c:pt idx="3167">
                  <c:v>150</c:v>
                </c:pt>
                <c:pt idx="3168">
                  <c:v>150</c:v>
                </c:pt>
                <c:pt idx="3169">
                  <c:v>150</c:v>
                </c:pt>
                <c:pt idx="3170">
                  <c:v>150</c:v>
                </c:pt>
                <c:pt idx="3171">
                  <c:v>150</c:v>
                </c:pt>
                <c:pt idx="3172">
                  <c:v>150</c:v>
                </c:pt>
                <c:pt idx="3173">
                  <c:v>150</c:v>
                </c:pt>
                <c:pt idx="3174">
                  <c:v>150</c:v>
                </c:pt>
                <c:pt idx="3175">
                  <c:v>150</c:v>
                </c:pt>
                <c:pt idx="3176">
                  <c:v>150</c:v>
                </c:pt>
                <c:pt idx="3177">
                  <c:v>150</c:v>
                </c:pt>
                <c:pt idx="3178">
                  <c:v>150</c:v>
                </c:pt>
                <c:pt idx="3179">
                  <c:v>150</c:v>
                </c:pt>
                <c:pt idx="3180">
                  <c:v>150</c:v>
                </c:pt>
                <c:pt idx="3181">
                  <c:v>150</c:v>
                </c:pt>
                <c:pt idx="3182">
                  <c:v>150</c:v>
                </c:pt>
                <c:pt idx="3183">
                  <c:v>150</c:v>
                </c:pt>
                <c:pt idx="3184">
                  <c:v>150</c:v>
                </c:pt>
                <c:pt idx="3185">
                  <c:v>150</c:v>
                </c:pt>
                <c:pt idx="3186">
                  <c:v>150</c:v>
                </c:pt>
                <c:pt idx="3187">
                  <c:v>150</c:v>
                </c:pt>
                <c:pt idx="3188">
                  <c:v>150</c:v>
                </c:pt>
                <c:pt idx="3189">
                  <c:v>150</c:v>
                </c:pt>
                <c:pt idx="3190">
                  <c:v>150</c:v>
                </c:pt>
                <c:pt idx="3191">
                  <c:v>150</c:v>
                </c:pt>
                <c:pt idx="3192">
                  <c:v>150</c:v>
                </c:pt>
                <c:pt idx="3193">
                  <c:v>150</c:v>
                </c:pt>
                <c:pt idx="3194">
                  <c:v>150</c:v>
                </c:pt>
                <c:pt idx="3195">
                  <c:v>150</c:v>
                </c:pt>
                <c:pt idx="3196">
                  <c:v>150</c:v>
                </c:pt>
                <c:pt idx="3197">
                  <c:v>150</c:v>
                </c:pt>
                <c:pt idx="3198">
                  <c:v>150</c:v>
                </c:pt>
                <c:pt idx="3199">
                  <c:v>150</c:v>
                </c:pt>
                <c:pt idx="3200">
                  <c:v>150</c:v>
                </c:pt>
                <c:pt idx="3201">
                  <c:v>150</c:v>
                </c:pt>
                <c:pt idx="3202">
                  <c:v>150</c:v>
                </c:pt>
                <c:pt idx="3203">
                  <c:v>150</c:v>
                </c:pt>
                <c:pt idx="3204">
                  <c:v>150</c:v>
                </c:pt>
                <c:pt idx="3205">
                  <c:v>150</c:v>
                </c:pt>
                <c:pt idx="3206">
                  <c:v>150</c:v>
                </c:pt>
                <c:pt idx="3207">
                  <c:v>150</c:v>
                </c:pt>
                <c:pt idx="3208">
                  <c:v>150</c:v>
                </c:pt>
                <c:pt idx="3209">
                  <c:v>150</c:v>
                </c:pt>
                <c:pt idx="3210">
                  <c:v>150</c:v>
                </c:pt>
                <c:pt idx="3211">
                  <c:v>150</c:v>
                </c:pt>
                <c:pt idx="3212">
                  <c:v>150</c:v>
                </c:pt>
                <c:pt idx="3213">
                  <c:v>150</c:v>
                </c:pt>
                <c:pt idx="3214">
                  <c:v>150</c:v>
                </c:pt>
                <c:pt idx="3215">
                  <c:v>150</c:v>
                </c:pt>
                <c:pt idx="3216">
                  <c:v>150</c:v>
                </c:pt>
                <c:pt idx="3217">
                  <c:v>150</c:v>
                </c:pt>
                <c:pt idx="3218">
                  <c:v>150</c:v>
                </c:pt>
                <c:pt idx="3219">
                  <c:v>150</c:v>
                </c:pt>
                <c:pt idx="3220">
                  <c:v>150</c:v>
                </c:pt>
                <c:pt idx="3221">
                  <c:v>150</c:v>
                </c:pt>
                <c:pt idx="3222">
                  <c:v>150</c:v>
                </c:pt>
                <c:pt idx="3223">
                  <c:v>150</c:v>
                </c:pt>
                <c:pt idx="3224">
                  <c:v>150</c:v>
                </c:pt>
                <c:pt idx="3225">
                  <c:v>150</c:v>
                </c:pt>
                <c:pt idx="3226">
                  <c:v>150</c:v>
                </c:pt>
                <c:pt idx="3227">
                  <c:v>150</c:v>
                </c:pt>
                <c:pt idx="3228">
                  <c:v>150</c:v>
                </c:pt>
                <c:pt idx="3229">
                  <c:v>150</c:v>
                </c:pt>
                <c:pt idx="3230">
                  <c:v>150</c:v>
                </c:pt>
                <c:pt idx="3231">
                  <c:v>150</c:v>
                </c:pt>
                <c:pt idx="3232">
                  <c:v>150</c:v>
                </c:pt>
                <c:pt idx="3233">
                  <c:v>150</c:v>
                </c:pt>
                <c:pt idx="3234">
                  <c:v>150</c:v>
                </c:pt>
                <c:pt idx="3235">
                  <c:v>150</c:v>
                </c:pt>
                <c:pt idx="3236">
                  <c:v>150</c:v>
                </c:pt>
                <c:pt idx="3237">
                  <c:v>150</c:v>
                </c:pt>
                <c:pt idx="3238">
                  <c:v>150</c:v>
                </c:pt>
                <c:pt idx="3239">
                  <c:v>150</c:v>
                </c:pt>
                <c:pt idx="3240">
                  <c:v>150</c:v>
                </c:pt>
                <c:pt idx="3241">
                  <c:v>150</c:v>
                </c:pt>
                <c:pt idx="3242">
                  <c:v>150</c:v>
                </c:pt>
                <c:pt idx="3243">
                  <c:v>150</c:v>
                </c:pt>
                <c:pt idx="3244">
                  <c:v>150</c:v>
                </c:pt>
                <c:pt idx="3245">
                  <c:v>150</c:v>
                </c:pt>
                <c:pt idx="3246">
                  <c:v>150</c:v>
                </c:pt>
                <c:pt idx="3247">
                  <c:v>150</c:v>
                </c:pt>
                <c:pt idx="3248">
                  <c:v>150</c:v>
                </c:pt>
                <c:pt idx="3249">
                  <c:v>150</c:v>
                </c:pt>
                <c:pt idx="3250">
                  <c:v>150</c:v>
                </c:pt>
                <c:pt idx="3251">
                  <c:v>150</c:v>
                </c:pt>
                <c:pt idx="3252">
                  <c:v>150</c:v>
                </c:pt>
                <c:pt idx="3253">
                  <c:v>150</c:v>
                </c:pt>
                <c:pt idx="3254">
                  <c:v>150</c:v>
                </c:pt>
                <c:pt idx="3255">
                  <c:v>150</c:v>
                </c:pt>
                <c:pt idx="3256">
                  <c:v>150</c:v>
                </c:pt>
                <c:pt idx="3257">
                  <c:v>150</c:v>
                </c:pt>
                <c:pt idx="3258">
                  <c:v>150</c:v>
                </c:pt>
                <c:pt idx="3259">
                  <c:v>150</c:v>
                </c:pt>
                <c:pt idx="3260">
                  <c:v>150</c:v>
                </c:pt>
                <c:pt idx="3261">
                  <c:v>150</c:v>
                </c:pt>
                <c:pt idx="3262">
                  <c:v>150</c:v>
                </c:pt>
                <c:pt idx="3263">
                  <c:v>150</c:v>
                </c:pt>
                <c:pt idx="3264">
                  <c:v>150</c:v>
                </c:pt>
                <c:pt idx="3265">
                  <c:v>150</c:v>
                </c:pt>
                <c:pt idx="3266">
                  <c:v>150</c:v>
                </c:pt>
                <c:pt idx="3267">
                  <c:v>150</c:v>
                </c:pt>
                <c:pt idx="3268">
                  <c:v>150</c:v>
                </c:pt>
                <c:pt idx="3269">
                  <c:v>150</c:v>
                </c:pt>
                <c:pt idx="3270">
                  <c:v>150</c:v>
                </c:pt>
                <c:pt idx="3271">
                  <c:v>150</c:v>
                </c:pt>
                <c:pt idx="3272">
                  <c:v>150</c:v>
                </c:pt>
                <c:pt idx="3273">
                  <c:v>150</c:v>
                </c:pt>
                <c:pt idx="3274">
                  <c:v>150</c:v>
                </c:pt>
                <c:pt idx="3275">
                  <c:v>150</c:v>
                </c:pt>
                <c:pt idx="3276">
                  <c:v>150</c:v>
                </c:pt>
                <c:pt idx="3277">
                  <c:v>150</c:v>
                </c:pt>
                <c:pt idx="3278">
                  <c:v>150</c:v>
                </c:pt>
                <c:pt idx="3279">
                  <c:v>150</c:v>
                </c:pt>
                <c:pt idx="3280">
                  <c:v>150</c:v>
                </c:pt>
                <c:pt idx="3281">
                  <c:v>150</c:v>
                </c:pt>
                <c:pt idx="3282">
                  <c:v>150</c:v>
                </c:pt>
                <c:pt idx="3283">
                  <c:v>150</c:v>
                </c:pt>
                <c:pt idx="3284">
                  <c:v>150</c:v>
                </c:pt>
                <c:pt idx="3285">
                  <c:v>150</c:v>
                </c:pt>
                <c:pt idx="3286">
                  <c:v>150</c:v>
                </c:pt>
                <c:pt idx="3287">
                  <c:v>150</c:v>
                </c:pt>
                <c:pt idx="3288">
                  <c:v>150</c:v>
                </c:pt>
                <c:pt idx="3289">
                  <c:v>150</c:v>
                </c:pt>
                <c:pt idx="3290">
                  <c:v>150</c:v>
                </c:pt>
                <c:pt idx="3291">
                  <c:v>150</c:v>
                </c:pt>
                <c:pt idx="3292">
                  <c:v>150</c:v>
                </c:pt>
                <c:pt idx="3293">
                  <c:v>150</c:v>
                </c:pt>
                <c:pt idx="3294">
                  <c:v>150</c:v>
                </c:pt>
                <c:pt idx="3295">
                  <c:v>150</c:v>
                </c:pt>
                <c:pt idx="3296">
                  <c:v>150</c:v>
                </c:pt>
                <c:pt idx="3297">
                  <c:v>150</c:v>
                </c:pt>
                <c:pt idx="3298">
                  <c:v>150</c:v>
                </c:pt>
                <c:pt idx="3299">
                  <c:v>150</c:v>
                </c:pt>
                <c:pt idx="3300">
                  <c:v>150</c:v>
                </c:pt>
                <c:pt idx="3301">
                  <c:v>150</c:v>
                </c:pt>
                <c:pt idx="3302">
                  <c:v>150</c:v>
                </c:pt>
                <c:pt idx="3303">
                  <c:v>150</c:v>
                </c:pt>
                <c:pt idx="3304">
                  <c:v>150</c:v>
                </c:pt>
                <c:pt idx="3305">
                  <c:v>150</c:v>
                </c:pt>
                <c:pt idx="3306">
                  <c:v>150</c:v>
                </c:pt>
                <c:pt idx="3307">
                  <c:v>150</c:v>
                </c:pt>
                <c:pt idx="3308">
                  <c:v>150</c:v>
                </c:pt>
                <c:pt idx="3309">
                  <c:v>150</c:v>
                </c:pt>
                <c:pt idx="3310">
                  <c:v>150</c:v>
                </c:pt>
                <c:pt idx="3311">
                  <c:v>150</c:v>
                </c:pt>
                <c:pt idx="3312">
                  <c:v>150</c:v>
                </c:pt>
                <c:pt idx="3313">
                  <c:v>150</c:v>
                </c:pt>
                <c:pt idx="3314">
                  <c:v>150</c:v>
                </c:pt>
                <c:pt idx="3315">
                  <c:v>150</c:v>
                </c:pt>
                <c:pt idx="3316">
                  <c:v>150</c:v>
                </c:pt>
                <c:pt idx="3317">
                  <c:v>150</c:v>
                </c:pt>
                <c:pt idx="3318">
                  <c:v>150</c:v>
                </c:pt>
                <c:pt idx="3319">
                  <c:v>150</c:v>
                </c:pt>
                <c:pt idx="3320">
                  <c:v>150</c:v>
                </c:pt>
                <c:pt idx="3321">
                  <c:v>150</c:v>
                </c:pt>
                <c:pt idx="3322">
                  <c:v>150</c:v>
                </c:pt>
                <c:pt idx="3323">
                  <c:v>150</c:v>
                </c:pt>
                <c:pt idx="3324">
                  <c:v>150</c:v>
                </c:pt>
                <c:pt idx="3325">
                  <c:v>150</c:v>
                </c:pt>
                <c:pt idx="3326">
                  <c:v>150</c:v>
                </c:pt>
                <c:pt idx="3327">
                  <c:v>150</c:v>
                </c:pt>
                <c:pt idx="3328">
                  <c:v>150</c:v>
                </c:pt>
                <c:pt idx="3329">
                  <c:v>150</c:v>
                </c:pt>
                <c:pt idx="3330">
                  <c:v>150</c:v>
                </c:pt>
                <c:pt idx="3331">
                  <c:v>150</c:v>
                </c:pt>
                <c:pt idx="3332">
                  <c:v>150</c:v>
                </c:pt>
                <c:pt idx="3333">
                  <c:v>150</c:v>
                </c:pt>
                <c:pt idx="3334">
                  <c:v>150</c:v>
                </c:pt>
                <c:pt idx="3335">
                  <c:v>150</c:v>
                </c:pt>
                <c:pt idx="3336">
                  <c:v>150</c:v>
                </c:pt>
                <c:pt idx="3337">
                  <c:v>150</c:v>
                </c:pt>
                <c:pt idx="3338">
                  <c:v>150</c:v>
                </c:pt>
                <c:pt idx="3339">
                  <c:v>150</c:v>
                </c:pt>
                <c:pt idx="3340">
                  <c:v>150</c:v>
                </c:pt>
                <c:pt idx="3341">
                  <c:v>150</c:v>
                </c:pt>
                <c:pt idx="3342">
                  <c:v>150</c:v>
                </c:pt>
                <c:pt idx="3343">
                  <c:v>150</c:v>
                </c:pt>
                <c:pt idx="3344">
                  <c:v>150</c:v>
                </c:pt>
                <c:pt idx="3345">
                  <c:v>150</c:v>
                </c:pt>
                <c:pt idx="3346">
                  <c:v>150</c:v>
                </c:pt>
                <c:pt idx="3347">
                  <c:v>150</c:v>
                </c:pt>
                <c:pt idx="3348">
                  <c:v>150</c:v>
                </c:pt>
                <c:pt idx="3349">
                  <c:v>150</c:v>
                </c:pt>
                <c:pt idx="3350">
                  <c:v>150</c:v>
                </c:pt>
                <c:pt idx="3351">
                  <c:v>150</c:v>
                </c:pt>
                <c:pt idx="3352">
                  <c:v>150</c:v>
                </c:pt>
                <c:pt idx="3353">
                  <c:v>150</c:v>
                </c:pt>
                <c:pt idx="3354">
                  <c:v>150</c:v>
                </c:pt>
                <c:pt idx="3355">
                  <c:v>150</c:v>
                </c:pt>
                <c:pt idx="3356">
                  <c:v>150</c:v>
                </c:pt>
                <c:pt idx="3357">
                  <c:v>150</c:v>
                </c:pt>
                <c:pt idx="3358">
                  <c:v>150</c:v>
                </c:pt>
                <c:pt idx="3359">
                  <c:v>150</c:v>
                </c:pt>
                <c:pt idx="3360">
                  <c:v>150</c:v>
                </c:pt>
                <c:pt idx="3361">
                  <c:v>150</c:v>
                </c:pt>
                <c:pt idx="3362">
                  <c:v>150</c:v>
                </c:pt>
                <c:pt idx="3363">
                  <c:v>150</c:v>
                </c:pt>
                <c:pt idx="3364">
                  <c:v>150</c:v>
                </c:pt>
                <c:pt idx="3365">
                  <c:v>150</c:v>
                </c:pt>
                <c:pt idx="3366">
                  <c:v>150</c:v>
                </c:pt>
                <c:pt idx="3367">
                  <c:v>150</c:v>
                </c:pt>
                <c:pt idx="3368">
                  <c:v>150</c:v>
                </c:pt>
                <c:pt idx="3369">
                  <c:v>150</c:v>
                </c:pt>
                <c:pt idx="3370">
                  <c:v>150</c:v>
                </c:pt>
                <c:pt idx="3371">
                  <c:v>150</c:v>
                </c:pt>
                <c:pt idx="3372">
                  <c:v>150</c:v>
                </c:pt>
                <c:pt idx="3373">
                  <c:v>150</c:v>
                </c:pt>
                <c:pt idx="3374">
                  <c:v>150</c:v>
                </c:pt>
                <c:pt idx="3375">
                  <c:v>150</c:v>
                </c:pt>
                <c:pt idx="3376">
                  <c:v>150</c:v>
                </c:pt>
                <c:pt idx="3377">
                  <c:v>150</c:v>
                </c:pt>
                <c:pt idx="3378">
                  <c:v>150</c:v>
                </c:pt>
                <c:pt idx="3379">
                  <c:v>150</c:v>
                </c:pt>
                <c:pt idx="3380">
                  <c:v>150</c:v>
                </c:pt>
                <c:pt idx="3381">
                  <c:v>150</c:v>
                </c:pt>
                <c:pt idx="3382">
                  <c:v>150</c:v>
                </c:pt>
                <c:pt idx="3383">
                  <c:v>150</c:v>
                </c:pt>
                <c:pt idx="3384">
                  <c:v>150</c:v>
                </c:pt>
                <c:pt idx="3385">
                  <c:v>150</c:v>
                </c:pt>
                <c:pt idx="3386">
                  <c:v>150</c:v>
                </c:pt>
                <c:pt idx="3387">
                  <c:v>150</c:v>
                </c:pt>
                <c:pt idx="3388">
                  <c:v>150</c:v>
                </c:pt>
                <c:pt idx="3389">
                  <c:v>150</c:v>
                </c:pt>
                <c:pt idx="3390">
                  <c:v>150</c:v>
                </c:pt>
                <c:pt idx="3391">
                  <c:v>150</c:v>
                </c:pt>
                <c:pt idx="3392">
                  <c:v>150</c:v>
                </c:pt>
                <c:pt idx="3393">
                  <c:v>150</c:v>
                </c:pt>
                <c:pt idx="3394">
                  <c:v>150</c:v>
                </c:pt>
                <c:pt idx="3395">
                  <c:v>150</c:v>
                </c:pt>
                <c:pt idx="3396">
                  <c:v>150</c:v>
                </c:pt>
                <c:pt idx="3397">
                  <c:v>150</c:v>
                </c:pt>
                <c:pt idx="3398">
                  <c:v>150</c:v>
                </c:pt>
                <c:pt idx="3399">
                  <c:v>150</c:v>
                </c:pt>
                <c:pt idx="3400">
                  <c:v>150</c:v>
                </c:pt>
                <c:pt idx="3401">
                  <c:v>150</c:v>
                </c:pt>
                <c:pt idx="3402">
                  <c:v>150</c:v>
                </c:pt>
                <c:pt idx="3403">
                  <c:v>150</c:v>
                </c:pt>
                <c:pt idx="3404">
                  <c:v>150</c:v>
                </c:pt>
                <c:pt idx="3405">
                  <c:v>150</c:v>
                </c:pt>
                <c:pt idx="3406">
                  <c:v>150</c:v>
                </c:pt>
                <c:pt idx="3407">
                  <c:v>150</c:v>
                </c:pt>
                <c:pt idx="3408">
                  <c:v>150</c:v>
                </c:pt>
                <c:pt idx="3409">
                  <c:v>150</c:v>
                </c:pt>
                <c:pt idx="3410">
                  <c:v>150</c:v>
                </c:pt>
                <c:pt idx="3411">
                  <c:v>150</c:v>
                </c:pt>
                <c:pt idx="3412">
                  <c:v>150</c:v>
                </c:pt>
                <c:pt idx="3413">
                  <c:v>150</c:v>
                </c:pt>
                <c:pt idx="3414">
                  <c:v>150</c:v>
                </c:pt>
                <c:pt idx="3415">
                  <c:v>150</c:v>
                </c:pt>
                <c:pt idx="3416">
                  <c:v>150</c:v>
                </c:pt>
                <c:pt idx="3417">
                  <c:v>150</c:v>
                </c:pt>
                <c:pt idx="3418">
                  <c:v>150</c:v>
                </c:pt>
                <c:pt idx="3419">
                  <c:v>150</c:v>
                </c:pt>
                <c:pt idx="3420">
                  <c:v>150</c:v>
                </c:pt>
                <c:pt idx="3421">
                  <c:v>150</c:v>
                </c:pt>
                <c:pt idx="3422">
                  <c:v>150</c:v>
                </c:pt>
                <c:pt idx="3423">
                  <c:v>150</c:v>
                </c:pt>
                <c:pt idx="3424">
                  <c:v>150</c:v>
                </c:pt>
                <c:pt idx="3425">
                  <c:v>150</c:v>
                </c:pt>
                <c:pt idx="3426">
                  <c:v>150</c:v>
                </c:pt>
                <c:pt idx="3427">
                  <c:v>150</c:v>
                </c:pt>
                <c:pt idx="3428">
                  <c:v>150</c:v>
                </c:pt>
                <c:pt idx="3429">
                  <c:v>150</c:v>
                </c:pt>
                <c:pt idx="3430">
                  <c:v>150</c:v>
                </c:pt>
                <c:pt idx="3431">
                  <c:v>150</c:v>
                </c:pt>
                <c:pt idx="3432">
                  <c:v>150</c:v>
                </c:pt>
                <c:pt idx="3433">
                  <c:v>150</c:v>
                </c:pt>
                <c:pt idx="3434">
                  <c:v>150</c:v>
                </c:pt>
                <c:pt idx="3435">
                  <c:v>150</c:v>
                </c:pt>
                <c:pt idx="3436">
                  <c:v>150</c:v>
                </c:pt>
                <c:pt idx="3437">
                  <c:v>150</c:v>
                </c:pt>
                <c:pt idx="3438">
                  <c:v>150</c:v>
                </c:pt>
                <c:pt idx="3439">
                  <c:v>150</c:v>
                </c:pt>
                <c:pt idx="3440">
                  <c:v>150</c:v>
                </c:pt>
                <c:pt idx="3441">
                  <c:v>150</c:v>
                </c:pt>
                <c:pt idx="3442">
                  <c:v>150</c:v>
                </c:pt>
                <c:pt idx="3443">
                  <c:v>150</c:v>
                </c:pt>
                <c:pt idx="3444">
                  <c:v>150</c:v>
                </c:pt>
                <c:pt idx="3445">
                  <c:v>150</c:v>
                </c:pt>
                <c:pt idx="3446">
                  <c:v>150</c:v>
                </c:pt>
                <c:pt idx="3447">
                  <c:v>150</c:v>
                </c:pt>
                <c:pt idx="3448">
                  <c:v>150</c:v>
                </c:pt>
                <c:pt idx="3449">
                  <c:v>150</c:v>
                </c:pt>
                <c:pt idx="3450">
                  <c:v>150</c:v>
                </c:pt>
                <c:pt idx="3451">
                  <c:v>150</c:v>
                </c:pt>
                <c:pt idx="3452">
                  <c:v>150</c:v>
                </c:pt>
                <c:pt idx="3453">
                  <c:v>150</c:v>
                </c:pt>
                <c:pt idx="3454">
                  <c:v>150</c:v>
                </c:pt>
                <c:pt idx="3455">
                  <c:v>150</c:v>
                </c:pt>
                <c:pt idx="3456">
                  <c:v>150</c:v>
                </c:pt>
                <c:pt idx="3457">
                  <c:v>150</c:v>
                </c:pt>
                <c:pt idx="3458">
                  <c:v>150</c:v>
                </c:pt>
                <c:pt idx="3459">
                  <c:v>150</c:v>
                </c:pt>
                <c:pt idx="3460">
                  <c:v>150</c:v>
                </c:pt>
                <c:pt idx="3461">
                  <c:v>150</c:v>
                </c:pt>
                <c:pt idx="3462">
                  <c:v>150</c:v>
                </c:pt>
                <c:pt idx="3463">
                  <c:v>150</c:v>
                </c:pt>
                <c:pt idx="3464">
                  <c:v>150</c:v>
                </c:pt>
                <c:pt idx="3465">
                  <c:v>150</c:v>
                </c:pt>
                <c:pt idx="3466">
                  <c:v>150</c:v>
                </c:pt>
                <c:pt idx="3467">
                  <c:v>150</c:v>
                </c:pt>
                <c:pt idx="3468">
                  <c:v>150</c:v>
                </c:pt>
                <c:pt idx="3469">
                  <c:v>150</c:v>
                </c:pt>
                <c:pt idx="3470">
                  <c:v>150</c:v>
                </c:pt>
                <c:pt idx="3471">
                  <c:v>150</c:v>
                </c:pt>
                <c:pt idx="3472">
                  <c:v>150</c:v>
                </c:pt>
                <c:pt idx="3473">
                  <c:v>150</c:v>
                </c:pt>
                <c:pt idx="3474">
                  <c:v>150</c:v>
                </c:pt>
                <c:pt idx="3475">
                  <c:v>150</c:v>
                </c:pt>
                <c:pt idx="3476">
                  <c:v>150</c:v>
                </c:pt>
                <c:pt idx="3477">
                  <c:v>150</c:v>
                </c:pt>
                <c:pt idx="3478">
                  <c:v>150</c:v>
                </c:pt>
                <c:pt idx="3479">
                  <c:v>150</c:v>
                </c:pt>
                <c:pt idx="3480">
                  <c:v>150</c:v>
                </c:pt>
                <c:pt idx="3481">
                  <c:v>150</c:v>
                </c:pt>
                <c:pt idx="3482">
                  <c:v>150</c:v>
                </c:pt>
                <c:pt idx="3483">
                  <c:v>150</c:v>
                </c:pt>
                <c:pt idx="3484">
                  <c:v>150</c:v>
                </c:pt>
                <c:pt idx="3485">
                  <c:v>150</c:v>
                </c:pt>
                <c:pt idx="3486">
                  <c:v>150</c:v>
                </c:pt>
                <c:pt idx="3487">
                  <c:v>150</c:v>
                </c:pt>
                <c:pt idx="3488">
                  <c:v>150</c:v>
                </c:pt>
                <c:pt idx="3489">
                  <c:v>150</c:v>
                </c:pt>
                <c:pt idx="3490">
                  <c:v>150</c:v>
                </c:pt>
                <c:pt idx="3491">
                  <c:v>150</c:v>
                </c:pt>
                <c:pt idx="3492">
                  <c:v>150</c:v>
                </c:pt>
                <c:pt idx="3493">
                  <c:v>150</c:v>
                </c:pt>
                <c:pt idx="3494">
                  <c:v>150</c:v>
                </c:pt>
                <c:pt idx="3495">
                  <c:v>150</c:v>
                </c:pt>
                <c:pt idx="3496">
                  <c:v>150</c:v>
                </c:pt>
                <c:pt idx="3497">
                  <c:v>150</c:v>
                </c:pt>
                <c:pt idx="3498">
                  <c:v>150</c:v>
                </c:pt>
                <c:pt idx="3499">
                  <c:v>150</c:v>
                </c:pt>
                <c:pt idx="3500">
                  <c:v>150</c:v>
                </c:pt>
                <c:pt idx="3501">
                  <c:v>150</c:v>
                </c:pt>
                <c:pt idx="3502">
                  <c:v>150</c:v>
                </c:pt>
                <c:pt idx="3503">
                  <c:v>150</c:v>
                </c:pt>
                <c:pt idx="3504">
                  <c:v>150</c:v>
                </c:pt>
                <c:pt idx="3505">
                  <c:v>150</c:v>
                </c:pt>
                <c:pt idx="3506">
                  <c:v>150</c:v>
                </c:pt>
                <c:pt idx="3507">
                  <c:v>150</c:v>
                </c:pt>
                <c:pt idx="3508">
                  <c:v>150</c:v>
                </c:pt>
                <c:pt idx="3509">
                  <c:v>150</c:v>
                </c:pt>
                <c:pt idx="3510">
                  <c:v>150</c:v>
                </c:pt>
                <c:pt idx="3511">
                  <c:v>150</c:v>
                </c:pt>
                <c:pt idx="3512">
                  <c:v>150</c:v>
                </c:pt>
                <c:pt idx="3513">
                  <c:v>150</c:v>
                </c:pt>
                <c:pt idx="3514">
                  <c:v>150</c:v>
                </c:pt>
                <c:pt idx="3515">
                  <c:v>150</c:v>
                </c:pt>
                <c:pt idx="3516">
                  <c:v>150</c:v>
                </c:pt>
                <c:pt idx="3517">
                  <c:v>150</c:v>
                </c:pt>
                <c:pt idx="3518">
                  <c:v>150</c:v>
                </c:pt>
                <c:pt idx="3519">
                  <c:v>150</c:v>
                </c:pt>
                <c:pt idx="3520">
                  <c:v>150</c:v>
                </c:pt>
                <c:pt idx="3521">
                  <c:v>150</c:v>
                </c:pt>
                <c:pt idx="3522">
                  <c:v>150</c:v>
                </c:pt>
                <c:pt idx="3523">
                  <c:v>150</c:v>
                </c:pt>
                <c:pt idx="3524">
                  <c:v>150</c:v>
                </c:pt>
                <c:pt idx="3525">
                  <c:v>150</c:v>
                </c:pt>
                <c:pt idx="3526">
                  <c:v>150</c:v>
                </c:pt>
                <c:pt idx="3527">
                  <c:v>150</c:v>
                </c:pt>
                <c:pt idx="3528">
                  <c:v>150</c:v>
                </c:pt>
                <c:pt idx="3529">
                  <c:v>150</c:v>
                </c:pt>
                <c:pt idx="3530">
                  <c:v>150</c:v>
                </c:pt>
                <c:pt idx="3531">
                  <c:v>150</c:v>
                </c:pt>
                <c:pt idx="3532">
                  <c:v>150</c:v>
                </c:pt>
                <c:pt idx="3533">
                  <c:v>150</c:v>
                </c:pt>
                <c:pt idx="3534">
                  <c:v>150</c:v>
                </c:pt>
                <c:pt idx="3535">
                  <c:v>150</c:v>
                </c:pt>
                <c:pt idx="3536">
                  <c:v>150</c:v>
                </c:pt>
                <c:pt idx="3537">
                  <c:v>150</c:v>
                </c:pt>
                <c:pt idx="3538">
                  <c:v>150</c:v>
                </c:pt>
                <c:pt idx="3539">
                  <c:v>150</c:v>
                </c:pt>
                <c:pt idx="3540">
                  <c:v>150</c:v>
                </c:pt>
                <c:pt idx="3541">
                  <c:v>150</c:v>
                </c:pt>
                <c:pt idx="3542">
                  <c:v>150</c:v>
                </c:pt>
                <c:pt idx="3543">
                  <c:v>150</c:v>
                </c:pt>
                <c:pt idx="3544">
                  <c:v>150</c:v>
                </c:pt>
                <c:pt idx="3545">
                  <c:v>150</c:v>
                </c:pt>
                <c:pt idx="3546">
                  <c:v>150</c:v>
                </c:pt>
                <c:pt idx="3547">
                  <c:v>150</c:v>
                </c:pt>
                <c:pt idx="3548">
                  <c:v>150</c:v>
                </c:pt>
                <c:pt idx="3549">
                  <c:v>150</c:v>
                </c:pt>
                <c:pt idx="3550">
                  <c:v>150</c:v>
                </c:pt>
                <c:pt idx="3551">
                  <c:v>150</c:v>
                </c:pt>
                <c:pt idx="3552">
                  <c:v>150</c:v>
                </c:pt>
                <c:pt idx="3553">
                  <c:v>150</c:v>
                </c:pt>
                <c:pt idx="3554">
                  <c:v>150</c:v>
                </c:pt>
                <c:pt idx="3555">
                  <c:v>150</c:v>
                </c:pt>
                <c:pt idx="3556">
                  <c:v>150</c:v>
                </c:pt>
                <c:pt idx="3557">
                  <c:v>150</c:v>
                </c:pt>
                <c:pt idx="3558">
                  <c:v>150</c:v>
                </c:pt>
                <c:pt idx="3559">
                  <c:v>150</c:v>
                </c:pt>
                <c:pt idx="3560">
                  <c:v>150</c:v>
                </c:pt>
                <c:pt idx="3561">
                  <c:v>150</c:v>
                </c:pt>
                <c:pt idx="3562">
                  <c:v>150</c:v>
                </c:pt>
                <c:pt idx="3563">
                  <c:v>150</c:v>
                </c:pt>
                <c:pt idx="3564">
                  <c:v>150</c:v>
                </c:pt>
                <c:pt idx="3565">
                  <c:v>150</c:v>
                </c:pt>
                <c:pt idx="3566">
                  <c:v>150</c:v>
                </c:pt>
                <c:pt idx="3567">
                  <c:v>150</c:v>
                </c:pt>
                <c:pt idx="3568">
                  <c:v>150</c:v>
                </c:pt>
                <c:pt idx="3569">
                  <c:v>150</c:v>
                </c:pt>
                <c:pt idx="3570">
                  <c:v>150</c:v>
                </c:pt>
                <c:pt idx="3571">
                  <c:v>150</c:v>
                </c:pt>
                <c:pt idx="3572">
                  <c:v>150</c:v>
                </c:pt>
                <c:pt idx="3573">
                  <c:v>150</c:v>
                </c:pt>
                <c:pt idx="3574">
                  <c:v>150</c:v>
                </c:pt>
                <c:pt idx="3575">
                  <c:v>150</c:v>
                </c:pt>
                <c:pt idx="3576">
                  <c:v>150</c:v>
                </c:pt>
                <c:pt idx="3577">
                  <c:v>150</c:v>
                </c:pt>
                <c:pt idx="3578">
                  <c:v>150</c:v>
                </c:pt>
                <c:pt idx="3579">
                  <c:v>150</c:v>
                </c:pt>
                <c:pt idx="3580">
                  <c:v>150</c:v>
                </c:pt>
                <c:pt idx="3581">
                  <c:v>150</c:v>
                </c:pt>
                <c:pt idx="3582">
                  <c:v>150</c:v>
                </c:pt>
                <c:pt idx="3583">
                  <c:v>150</c:v>
                </c:pt>
                <c:pt idx="3584">
                  <c:v>150</c:v>
                </c:pt>
                <c:pt idx="3585">
                  <c:v>150</c:v>
                </c:pt>
                <c:pt idx="3586">
                  <c:v>150</c:v>
                </c:pt>
                <c:pt idx="3587">
                  <c:v>150</c:v>
                </c:pt>
                <c:pt idx="3588">
                  <c:v>150</c:v>
                </c:pt>
                <c:pt idx="3589">
                  <c:v>150</c:v>
                </c:pt>
                <c:pt idx="3590">
                  <c:v>150</c:v>
                </c:pt>
                <c:pt idx="3591">
                  <c:v>150</c:v>
                </c:pt>
                <c:pt idx="3592">
                  <c:v>150</c:v>
                </c:pt>
                <c:pt idx="3593">
                  <c:v>150</c:v>
                </c:pt>
                <c:pt idx="3594">
                  <c:v>150</c:v>
                </c:pt>
                <c:pt idx="3595">
                  <c:v>150</c:v>
                </c:pt>
                <c:pt idx="3596">
                  <c:v>150</c:v>
                </c:pt>
                <c:pt idx="3597">
                  <c:v>150</c:v>
                </c:pt>
                <c:pt idx="3598">
                  <c:v>150</c:v>
                </c:pt>
                <c:pt idx="3599">
                  <c:v>150</c:v>
                </c:pt>
                <c:pt idx="3600">
                  <c:v>150</c:v>
                </c:pt>
                <c:pt idx="3601">
                  <c:v>150</c:v>
                </c:pt>
                <c:pt idx="3602">
                  <c:v>150</c:v>
                </c:pt>
                <c:pt idx="3603">
                  <c:v>150</c:v>
                </c:pt>
                <c:pt idx="3604">
                  <c:v>150</c:v>
                </c:pt>
                <c:pt idx="3605">
                  <c:v>150</c:v>
                </c:pt>
                <c:pt idx="3606">
                  <c:v>150</c:v>
                </c:pt>
                <c:pt idx="3607">
                  <c:v>150</c:v>
                </c:pt>
                <c:pt idx="3608">
                  <c:v>150</c:v>
                </c:pt>
                <c:pt idx="3609">
                  <c:v>150</c:v>
                </c:pt>
                <c:pt idx="3610">
                  <c:v>150</c:v>
                </c:pt>
                <c:pt idx="3611">
                  <c:v>150</c:v>
                </c:pt>
                <c:pt idx="3612">
                  <c:v>150</c:v>
                </c:pt>
                <c:pt idx="3613">
                  <c:v>150</c:v>
                </c:pt>
                <c:pt idx="3614">
                  <c:v>150</c:v>
                </c:pt>
                <c:pt idx="3615">
                  <c:v>150</c:v>
                </c:pt>
                <c:pt idx="3616">
                  <c:v>150</c:v>
                </c:pt>
                <c:pt idx="3617">
                  <c:v>150</c:v>
                </c:pt>
                <c:pt idx="3618">
                  <c:v>150</c:v>
                </c:pt>
                <c:pt idx="3619">
                  <c:v>150</c:v>
                </c:pt>
                <c:pt idx="3620">
                  <c:v>150</c:v>
                </c:pt>
                <c:pt idx="3621">
                  <c:v>150</c:v>
                </c:pt>
                <c:pt idx="3622">
                  <c:v>150</c:v>
                </c:pt>
                <c:pt idx="3623">
                  <c:v>150</c:v>
                </c:pt>
                <c:pt idx="3624">
                  <c:v>150</c:v>
                </c:pt>
                <c:pt idx="3625">
                  <c:v>150</c:v>
                </c:pt>
                <c:pt idx="3626">
                  <c:v>150</c:v>
                </c:pt>
                <c:pt idx="3627">
                  <c:v>150</c:v>
                </c:pt>
                <c:pt idx="3628">
                  <c:v>150</c:v>
                </c:pt>
                <c:pt idx="3629">
                  <c:v>150</c:v>
                </c:pt>
                <c:pt idx="3630">
                  <c:v>150</c:v>
                </c:pt>
                <c:pt idx="3631">
                  <c:v>150</c:v>
                </c:pt>
                <c:pt idx="3632">
                  <c:v>150</c:v>
                </c:pt>
                <c:pt idx="3633">
                  <c:v>150</c:v>
                </c:pt>
                <c:pt idx="3634">
                  <c:v>150</c:v>
                </c:pt>
                <c:pt idx="3635">
                  <c:v>150</c:v>
                </c:pt>
                <c:pt idx="3636">
                  <c:v>150</c:v>
                </c:pt>
                <c:pt idx="3637">
                  <c:v>150</c:v>
                </c:pt>
                <c:pt idx="3638">
                  <c:v>150</c:v>
                </c:pt>
                <c:pt idx="3639">
                  <c:v>150</c:v>
                </c:pt>
                <c:pt idx="3640">
                  <c:v>150</c:v>
                </c:pt>
                <c:pt idx="3641">
                  <c:v>150</c:v>
                </c:pt>
                <c:pt idx="3642">
                  <c:v>150</c:v>
                </c:pt>
                <c:pt idx="3643">
                  <c:v>150</c:v>
                </c:pt>
                <c:pt idx="3644">
                  <c:v>150</c:v>
                </c:pt>
                <c:pt idx="3645">
                  <c:v>150</c:v>
                </c:pt>
                <c:pt idx="3646">
                  <c:v>150</c:v>
                </c:pt>
                <c:pt idx="3647">
                  <c:v>150</c:v>
                </c:pt>
                <c:pt idx="3648">
                  <c:v>150</c:v>
                </c:pt>
                <c:pt idx="3649">
                  <c:v>150</c:v>
                </c:pt>
                <c:pt idx="3650">
                  <c:v>150</c:v>
                </c:pt>
                <c:pt idx="3651">
                  <c:v>150</c:v>
                </c:pt>
                <c:pt idx="3652">
                  <c:v>150</c:v>
                </c:pt>
                <c:pt idx="3653">
                  <c:v>150</c:v>
                </c:pt>
                <c:pt idx="3654">
                  <c:v>150</c:v>
                </c:pt>
                <c:pt idx="3655">
                  <c:v>150</c:v>
                </c:pt>
                <c:pt idx="3656">
                  <c:v>150</c:v>
                </c:pt>
                <c:pt idx="3657">
                  <c:v>150</c:v>
                </c:pt>
                <c:pt idx="3658">
                  <c:v>150</c:v>
                </c:pt>
                <c:pt idx="3659">
                  <c:v>150</c:v>
                </c:pt>
                <c:pt idx="3660">
                  <c:v>150</c:v>
                </c:pt>
                <c:pt idx="3661">
                  <c:v>150</c:v>
                </c:pt>
                <c:pt idx="3662">
                  <c:v>150</c:v>
                </c:pt>
                <c:pt idx="3663">
                  <c:v>150</c:v>
                </c:pt>
                <c:pt idx="3664">
                  <c:v>150</c:v>
                </c:pt>
                <c:pt idx="3665">
                  <c:v>150</c:v>
                </c:pt>
                <c:pt idx="3666">
                  <c:v>150</c:v>
                </c:pt>
                <c:pt idx="3667">
                  <c:v>150</c:v>
                </c:pt>
                <c:pt idx="3668">
                  <c:v>150</c:v>
                </c:pt>
                <c:pt idx="3669">
                  <c:v>150</c:v>
                </c:pt>
                <c:pt idx="3670">
                  <c:v>150</c:v>
                </c:pt>
                <c:pt idx="3671">
                  <c:v>150</c:v>
                </c:pt>
                <c:pt idx="3672">
                  <c:v>150</c:v>
                </c:pt>
                <c:pt idx="3673">
                  <c:v>150</c:v>
                </c:pt>
                <c:pt idx="3674">
                  <c:v>150</c:v>
                </c:pt>
                <c:pt idx="3675">
                  <c:v>150</c:v>
                </c:pt>
                <c:pt idx="3676">
                  <c:v>150</c:v>
                </c:pt>
                <c:pt idx="3677">
                  <c:v>150</c:v>
                </c:pt>
                <c:pt idx="3678">
                  <c:v>150</c:v>
                </c:pt>
                <c:pt idx="3679">
                  <c:v>150</c:v>
                </c:pt>
                <c:pt idx="3680">
                  <c:v>150</c:v>
                </c:pt>
                <c:pt idx="3681">
                  <c:v>150</c:v>
                </c:pt>
                <c:pt idx="3682">
                  <c:v>150</c:v>
                </c:pt>
                <c:pt idx="3683">
                  <c:v>150</c:v>
                </c:pt>
                <c:pt idx="3684">
                  <c:v>150</c:v>
                </c:pt>
                <c:pt idx="3685">
                  <c:v>150</c:v>
                </c:pt>
                <c:pt idx="3686">
                  <c:v>150</c:v>
                </c:pt>
                <c:pt idx="3687">
                  <c:v>150</c:v>
                </c:pt>
                <c:pt idx="3688">
                  <c:v>150</c:v>
                </c:pt>
                <c:pt idx="3689">
                  <c:v>150</c:v>
                </c:pt>
                <c:pt idx="3690">
                  <c:v>150</c:v>
                </c:pt>
                <c:pt idx="3691">
                  <c:v>150</c:v>
                </c:pt>
                <c:pt idx="3692">
                  <c:v>150</c:v>
                </c:pt>
                <c:pt idx="3693">
                  <c:v>150</c:v>
                </c:pt>
                <c:pt idx="3694">
                  <c:v>150</c:v>
                </c:pt>
                <c:pt idx="3695">
                  <c:v>150</c:v>
                </c:pt>
                <c:pt idx="3696">
                  <c:v>150</c:v>
                </c:pt>
                <c:pt idx="3697">
                  <c:v>150</c:v>
                </c:pt>
                <c:pt idx="3698">
                  <c:v>150</c:v>
                </c:pt>
                <c:pt idx="3699">
                  <c:v>150</c:v>
                </c:pt>
                <c:pt idx="3700">
                  <c:v>150</c:v>
                </c:pt>
                <c:pt idx="3701">
                  <c:v>150</c:v>
                </c:pt>
                <c:pt idx="3702">
                  <c:v>150</c:v>
                </c:pt>
                <c:pt idx="3703">
                  <c:v>150</c:v>
                </c:pt>
                <c:pt idx="3704">
                  <c:v>150</c:v>
                </c:pt>
                <c:pt idx="3705">
                  <c:v>150</c:v>
                </c:pt>
                <c:pt idx="3706">
                  <c:v>150</c:v>
                </c:pt>
                <c:pt idx="3707">
                  <c:v>150</c:v>
                </c:pt>
                <c:pt idx="3708">
                  <c:v>150</c:v>
                </c:pt>
                <c:pt idx="3709">
                  <c:v>150</c:v>
                </c:pt>
                <c:pt idx="3710">
                  <c:v>150</c:v>
                </c:pt>
                <c:pt idx="3711">
                  <c:v>150</c:v>
                </c:pt>
                <c:pt idx="3712">
                  <c:v>150</c:v>
                </c:pt>
                <c:pt idx="3713">
                  <c:v>150</c:v>
                </c:pt>
                <c:pt idx="3714">
                  <c:v>150</c:v>
                </c:pt>
                <c:pt idx="3715">
                  <c:v>150</c:v>
                </c:pt>
                <c:pt idx="3716">
                  <c:v>150</c:v>
                </c:pt>
                <c:pt idx="3717">
                  <c:v>150</c:v>
                </c:pt>
                <c:pt idx="3718">
                  <c:v>150</c:v>
                </c:pt>
                <c:pt idx="3719">
                  <c:v>150</c:v>
                </c:pt>
                <c:pt idx="3720">
                  <c:v>150</c:v>
                </c:pt>
                <c:pt idx="3721">
                  <c:v>150</c:v>
                </c:pt>
                <c:pt idx="3722">
                  <c:v>150</c:v>
                </c:pt>
                <c:pt idx="3723">
                  <c:v>150</c:v>
                </c:pt>
                <c:pt idx="3724">
                  <c:v>150</c:v>
                </c:pt>
                <c:pt idx="3725">
                  <c:v>150</c:v>
                </c:pt>
                <c:pt idx="3726">
                  <c:v>150</c:v>
                </c:pt>
                <c:pt idx="3727">
                  <c:v>150</c:v>
                </c:pt>
                <c:pt idx="3728">
                  <c:v>150</c:v>
                </c:pt>
                <c:pt idx="3729">
                  <c:v>150</c:v>
                </c:pt>
                <c:pt idx="3730">
                  <c:v>150</c:v>
                </c:pt>
                <c:pt idx="3731">
                  <c:v>150</c:v>
                </c:pt>
                <c:pt idx="3732">
                  <c:v>150</c:v>
                </c:pt>
                <c:pt idx="3733">
                  <c:v>150</c:v>
                </c:pt>
                <c:pt idx="3734">
                  <c:v>150</c:v>
                </c:pt>
                <c:pt idx="3735">
                  <c:v>150</c:v>
                </c:pt>
                <c:pt idx="3736">
                  <c:v>150</c:v>
                </c:pt>
                <c:pt idx="3737">
                  <c:v>150</c:v>
                </c:pt>
                <c:pt idx="3738">
                  <c:v>150</c:v>
                </c:pt>
                <c:pt idx="3739">
                  <c:v>150</c:v>
                </c:pt>
                <c:pt idx="3740">
                  <c:v>150</c:v>
                </c:pt>
                <c:pt idx="3741">
                  <c:v>150</c:v>
                </c:pt>
                <c:pt idx="3742">
                  <c:v>150</c:v>
                </c:pt>
                <c:pt idx="3743">
                  <c:v>150</c:v>
                </c:pt>
                <c:pt idx="3744">
                  <c:v>150</c:v>
                </c:pt>
                <c:pt idx="3745">
                  <c:v>150</c:v>
                </c:pt>
                <c:pt idx="3746">
                  <c:v>150</c:v>
                </c:pt>
                <c:pt idx="3747">
                  <c:v>150</c:v>
                </c:pt>
                <c:pt idx="3748">
                  <c:v>150</c:v>
                </c:pt>
                <c:pt idx="3749">
                  <c:v>150</c:v>
                </c:pt>
                <c:pt idx="3750">
                  <c:v>150</c:v>
                </c:pt>
                <c:pt idx="3751">
                  <c:v>150</c:v>
                </c:pt>
                <c:pt idx="3752">
                  <c:v>150</c:v>
                </c:pt>
                <c:pt idx="3753">
                  <c:v>150</c:v>
                </c:pt>
                <c:pt idx="3754">
                  <c:v>150</c:v>
                </c:pt>
                <c:pt idx="3755">
                  <c:v>150</c:v>
                </c:pt>
                <c:pt idx="3756">
                  <c:v>150</c:v>
                </c:pt>
                <c:pt idx="3757">
                  <c:v>150</c:v>
                </c:pt>
                <c:pt idx="3758">
                  <c:v>150</c:v>
                </c:pt>
                <c:pt idx="3759">
                  <c:v>150</c:v>
                </c:pt>
                <c:pt idx="3760">
                  <c:v>150</c:v>
                </c:pt>
                <c:pt idx="3761">
                  <c:v>150</c:v>
                </c:pt>
                <c:pt idx="3762">
                  <c:v>150</c:v>
                </c:pt>
                <c:pt idx="3763">
                  <c:v>150</c:v>
                </c:pt>
                <c:pt idx="3764">
                  <c:v>150</c:v>
                </c:pt>
                <c:pt idx="3765">
                  <c:v>150</c:v>
                </c:pt>
                <c:pt idx="3766">
                  <c:v>150</c:v>
                </c:pt>
                <c:pt idx="3767">
                  <c:v>150</c:v>
                </c:pt>
                <c:pt idx="3768">
                  <c:v>150</c:v>
                </c:pt>
                <c:pt idx="3769">
                  <c:v>150</c:v>
                </c:pt>
                <c:pt idx="3770">
                  <c:v>150</c:v>
                </c:pt>
                <c:pt idx="3771">
                  <c:v>150</c:v>
                </c:pt>
                <c:pt idx="3772">
                  <c:v>150</c:v>
                </c:pt>
                <c:pt idx="3773">
                  <c:v>150</c:v>
                </c:pt>
                <c:pt idx="3774">
                  <c:v>150</c:v>
                </c:pt>
                <c:pt idx="3775">
                  <c:v>150</c:v>
                </c:pt>
                <c:pt idx="3776">
                  <c:v>150</c:v>
                </c:pt>
                <c:pt idx="3777">
                  <c:v>150</c:v>
                </c:pt>
                <c:pt idx="3778">
                  <c:v>150</c:v>
                </c:pt>
                <c:pt idx="3779">
                  <c:v>150</c:v>
                </c:pt>
                <c:pt idx="3780">
                  <c:v>150</c:v>
                </c:pt>
                <c:pt idx="3781">
                  <c:v>150</c:v>
                </c:pt>
                <c:pt idx="3782">
                  <c:v>150</c:v>
                </c:pt>
                <c:pt idx="3783">
                  <c:v>150</c:v>
                </c:pt>
                <c:pt idx="3784">
                  <c:v>150</c:v>
                </c:pt>
                <c:pt idx="3785">
                  <c:v>150</c:v>
                </c:pt>
                <c:pt idx="3786">
                  <c:v>150</c:v>
                </c:pt>
                <c:pt idx="3787">
                  <c:v>150</c:v>
                </c:pt>
                <c:pt idx="3788">
                  <c:v>150</c:v>
                </c:pt>
                <c:pt idx="3789">
                  <c:v>150</c:v>
                </c:pt>
                <c:pt idx="3790">
                  <c:v>150</c:v>
                </c:pt>
                <c:pt idx="3791">
                  <c:v>150</c:v>
                </c:pt>
                <c:pt idx="3792">
                  <c:v>150</c:v>
                </c:pt>
                <c:pt idx="3793">
                  <c:v>150</c:v>
                </c:pt>
                <c:pt idx="3794">
                  <c:v>150</c:v>
                </c:pt>
                <c:pt idx="3795">
                  <c:v>150</c:v>
                </c:pt>
                <c:pt idx="3796">
                  <c:v>150</c:v>
                </c:pt>
                <c:pt idx="3797">
                  <c:v>150</c:v>
                </c:pt>
                <c:pt idx="3798">
                  <c:v>150</c:v>
                </c:pt>
                <c:pt idx="3799">
                  <c:v>150</c:v>
                </c:pt>
                <c:pt idx="3800">
                  <c:v>150</c:v>
                </c:pt>
                <c:pt idx="3801">
                  <c:v>150</c:v>
                </c:pt>
                <c:pt idx="3802">
                  <c:v>150</c:v>
                </c:pt>
                <c:pt idx="3803">
                  <c:v>150</c:v>
                </c:pt>
                <c:pt idx="3804">
                  <c:v>150</c:v>
                </c:pt>
                <c:pt idx="3805">
                  <c:v>150</c:v>
                </c:pt>
                <c:pt idx="3806">
                  <c:v>150</c:v>
                </c:pt>
                <c:pt idx="3807">
                  <c:v>150</c:v>
                </c:pt>
                <c:pt idx="3808">
                  <c:v>150</c:v>
                </c:pt>
                <c:pt idx="3809">
                  <c:v>150</c:v>
                </c:pt>
                <c:pt idx="3810">
                  <c:v>150</c:v>
                </c:pt>
                <c:pt idx="3811">
                  <c:v>150</c:v>
                </c:pt>
                <c:pt idx="3812">
                  <c:v>150</c:v>
                </c:pt>
                <c:pt idx="3813">
                  <c:v>150</c:v>
                </c:pt>
                <c:pt idx="3814">
                  <c:v>150</c:v>
                </c:pt>
                <c:pt idx="3815">
                  <c:v>150</c:v>
                </c:pt>
                <c:pt idx="3816">
                  <c:v>150</c:v>
                </c:pt>
                <c:pt idx="3817">
                  <c:v>150</c:v>
                </c:pt>
                <c:pt idx="3818">
                  <c:v>150</c:v>
                </c:pt>
                <c:pt idx="3819">
                  <c:v>150</c:v>
                </c:pt>
                <c:pt idx="3820">
                  <c:v>150</c:v>
                </c:pt>
                <c:pt idx="3821">
                  <c:v>150</c:v>
                </c:pt>
                <c:pt idx="3822">
                  <c:v>150</c:v>
                </c:pt>
                <c:pt idx="3823">
                  <c:v>150</c:v>
                </c:pt>
                <c:pt idx="3824">
                  <c:v>150</c:v>
                </c:pt>
                <c:pt idx="3825">
                  <c:v>150</c:v>
                </c:pt>
                <c:pt idx="3826">
                  <c:v>150</c:v>
                </c:pt>
                <c:pt idx="3827">
                  <c:v>150</c:v>
                </c:pt>
                <c:pt idx="3828">
                  <c:v>150</c:v>
                </c:pt>
                <c:pt idx="3829">
                  <c:v>150</c:v>
                </c:pt>
                <c:pt idx="3830">
                  <c:v>150</c:v>
                </c:pt>
                <c:pt idx="3831">
                  <c:v>150</c:v>
                </c:pt>
                <c:pt idx="3832">
                  <c:v>150</c:v>
                </c:pt>
                <c:pt idx="3833">
                  <c:v>150</c:v>
                </c:pt>
                <c:pt idx="3834">
                  <c:v>150</c:v>
                </c:pt>
                <c:pt idx="3835">
                  <c:v>150</c:v>
                </c:pt>
                <c:pt idx="3836">
                  <c:v>150</c:v>
                </c:pt>
                <c:pt idx="3837">
                  <c:v>150</c:v>
                </c:pt>
                <c:pt idx="3838">
                  <c:v>150</c:v>
                </c:pt>
                <c:pt idx="3839">
                  <c:v>150</c:v>
                </c:pt>
                <c:pt idx="3840">
                  <c:v>150</c:v>
                </c:pt>
                <c:pt idx="3841">
                  <c:v>150</c:v>
                </c:pt>
                <c:pt idx="3842">
                  <c:v>150</c:v>
                </c:pt>
                <c:pt idx="3843">
                  <c:v>150</c:v>
                </c:pt>
                <c:pt idx="3844">
                  <c:v>150</c:v>
                </c:pt>
                <c:pt idx="3845">
                  <c:v>150</c:v>
                </c:pt>
                <c:pt idx="3846">
                  <c:v>150</c:v>
                </c:pt>
                <c:pt idx="3847">
                  <c:v>150</c:v>
                </c:pt>
                <c:pt idx="3848">
                  <c:v>150</c:v>
                </c:pt>
                <c:pt idx="3849">
                  <c:v>150</c:v>
                </c:pt>
                <c:pt idx="3850">
                  <c:v>150</c:v>
                </c:pt>
                <c:pt idx="3851">
                  <c:v>150</c:v>
                </c:pt>
                <c:pt idx="3852">
                  <c:v>150</c:v>
                </c:pt>
                <c:pt idx="3853">
                  <c:v>150</c:v>
                </c:pt>
                <c:pt idx="3854">
                  <c:v>150</c:v>
                </c:pt>
                <c:pt idx="3855">
                  <c:v>150</c:v>
                </c:pt>
                <c:pt idx="3856">
                  <c:v>150</c:v>
                </c:pt>
                <c:pt idx="3857">
                  <c:v>150</c:v>
                </c:pt>
                <c:pt idx="3858">
                  <c:v>150</c:v>
                </c:pt>
                <c:pt idx="3859">
                  <c:v>150</c:v>
                </c:pt>
                <c:pt idx="3860">
                  <c:v>150</c:v>
                </c:pt>
                <c:pt idx="3861">
                  <c:v>150</c:v>
                </c:pt>
                <c:pt idx="3862">
                  <c:v>150</c:v>
                </c:pt>
                <c:pt idx="3863">
                  <c:v>150</c:v>
                </c:pt>
                <c:pt idx="3864">
                  <c:v>150</c:v>
                </c:pt>
                <c:pt idx="3865">
                  <c:v>150</c:v>
                </c:pt>
                <c:pt idx="3866">
                  <c:v>150</c:v>
                </c:pt>
                <c:pt idx="3867">
                  <c:v>150</c:v>
                </c:pt>
                <c:pt idx="3868">
                  <c:v>150</c:v>
                </c:pt>
                <c:pt idx="3869">
                  <c:v>150</c:v>
                </c:pt>
                <c:pt idx="3870">
                  <c:v>150</c:v>
                </c:pt>
                <c:pt idx="3871">
                  <c:v>150</c:v>
                </c:pt>
                <c:pt idx="3872">
                  <c:v>150</c:v>
                </c:pt>
                <c:pt idx="3873">
                  <c:v>150</c:v>
                </c:pt>
                <c:pt idx="3874">
                  <c:v>150</c:v>
                </c:pt>
                <c:pt idx="3875">
                  <c:v>150</c:v>
                </c:pt>
                <c:pt idx="3876">
                  <c:v>150</c:v>
                </c:pt>
                <c:pt idx="3877">
                  <c:v>150</c:v>
                </c:pt>
                <c:pt idx="3878">
                  <c:v>150</c:v>
                </c:pt>
                <c:pt idx="3879">
                  <c:v>150</c:v>
                </c:pt>
                <c:pt idx="3880">
                  <c:v>150</c:v>
                </c:pt>
                <c:pt idx="3881">
                  <c:v>150</c:v>
                </c:pt>
                <c:pt idx="3882">
                  <c:v>150</c:v>
                </c:pt>
                <c:pt idx="3883">
                  <c:v>150</c:v>
                </c:pt>
                <c:pt idx="3884">
                  <c:v>150</c:v>
                </c:pt>
                <c:pt idx="3885">
                  <c:v>150</c:v>
                </c:pt>
                <c:pt idx="3886">
                  <c:v>150</c:v>
                </c:pt>
                <c:pt idx="3887">
                  <c:v>150</c:v>
                </c:pt>
                <c:pt idx="3888">
                  <c:v>150</c:v>
                </c:pt>
                <c:pt idx="3889">
                  <c:v>150</c:v>
                </c:pt>
                <c:pt idx="3890">
                  <c:v>150</c:v>
                </c:pt>
                <c:pt idx="3891">
                  <c:v>150</c:v>
                </c:pt>
                <c:pt idx="3892">
                  <c:v>150</c:v>
                </c:pt>
                <c:pt idx="3893">
                  <c:v>150</c:v>
                </c:pt>
                <c:pt idx="3894">
                  <c:v>150</c:v>
                </c:pt>
                <c:pt idx="3895">
                  <c:v>150</c:v>
                </c:pt>
                <c:pt idx="3896">
                  <c:v>150</c:v>
                </c:pt>
                <c:pt idx="3897">
                  <c:v>150</c:v>
                </c:pt>
                <c:pt idx="3898">
                  <c:v>150</c:v>
                </c:pt>
                <c:pt idx="3899">
                  <c:v>150</c:v>
                </c:pt>
                <c:pt idx="3900">
                  <c:v>150</c:v>
                </c:pt>
                <c:pt idx="3901">
                  <c:v>150</c:v>
                </c:pt>
                <c:pt idx="3902">
                  <c:v>150</c:v>
                </c:pt>
                <c:pt idx="3903">
                  <c:v>150</c:v>
                </c:pt>
                <c:pt idx="3904">
                  <c:v>150</c:v>
                </c:pt>
                <c:pt idx="3905">
                  <c:v>150</c:v>
                </c:pt>
                <c:pt idx="3906">
                  <c:v>150</c:v>
                </c:pt>
                <c:pt idx="3907">
                  <c:v>150</c:v>
                </c:pt>
                <c:pt idx="3908">
                  <c:v>150</c:v>
                </c:pt>
                <c:pt idx="3909">
                  <c:v>150</c:v>
                </c:pt>
                <c:pt idx="3910">
                  <c:v>150</c:v>
                </c:pt>
                <c:pt idx="3911">
                  <c:v>150</c:v>
                </c:pt>
                <c:pt idx="3912">
                  <c:v>150</c:v>
                </c:pt>
                <c:pt idx="3913">
                  <c:v>150</c:v>
                </c:pt>
                <c:pt idx="3914">
                  <c:v>150</c:v>
                </c:pt>
                <c:pt idx="3915">
                  <c:v>150</c:v>
                </c:pt>
                <c:pt idx="3916">
                  <c:v>150</c:v>
                </c:pt>
                <c:pt idx="3917">
                  <c:v>150</c:v>
                </c:pt>
                <c:pt idx="3918">
                  <c:v>150</c:v>
                </c:pt>
                <c:pt idx="3919">
                  <c:v>150</c:v>
                </c:pt>
                <c:pt idx="3920">
                  <c:v>150</c:v>
                </c:pt>
                <c:pt idx="3921">
                  <c:v>150</c:v>
                </c:pt>
                <c:pt idx="3922">
                  <c:v>150</c:v>
                </c:pt>
                <c:pt idx="3923">
                  <c:v>150</c:v>
                </c:pt>
                <c:pt idx="3924">
                  <c:v>150</c:v>
                </c:pt>
                <c:pt idx="3925">
                  <c:v>150</c:v>
                </c:pt>
                <c:pt idx="3926">
                  <c:v>150</c:v>
                </c:pt>
                <c:pt idx="3927">
                  <c:v>150</c:v>
                </c:pt>
                <c:pt idx="3928">
                  <c:v>150</c:v>
                </c:pt>
                <c:pt idx="3929">
                  <c:v>150</c:v>
                </c:pt>
                <c:pt idx="3930">
                  <c:v>150</c:v>
                </c:pt>
                <c:pt idx="3931">
                  <c:v>150</c:v>
                </c:pt>
                <c:pt idx="3932">
                  <c:v>150</c:v>
                </c:pt>
                <c:pt idx="3933">
                  <c:v>150</c:v>
                </c:pt>
                <c:pt idx="3934">
                  <c:v>150</c:v>
                </c:pt>
                <c:pt idx="3935">
                  <c:v>150</c:v>
                </c:pt>
                <c:pt idx="3936">
                  <c:v>150</c:v>
                </c:pt>
                <c:pt idx="3937">
                  <c:v>150</c:v>
                </c:pt>
                <c:pt idx="3938">
                  <c:v>150</c:v>
                </c:pt>
                <c:pt idx="3939">
                  <c:v>150</c:v>
                </c:pt>
                <c:pt idx="3940">
                  <c:v>150</c:v>
                </c:pt>
                <c:pt idx="3941">
                  <c:v>150</c:v>
                </c:pt>
                <c:pt idx="3942">
                  <c:v>150</c:v>
                </c:pt>
                <c:pt idx="3943">
                  <c:v>150</c:v>
                </c:pt>
                <c:pt idx="3944">
                  <c:v>150</c:v>
                </c:pt>
                <c:pt idx="3945">
                  <c:v>150</c:v>
                </c:pt>
                <c:pt idx="3946">
                  <c:v>150</c:v>
                </c:pt>
                <c:pt idx="3947">
                  <c:v>150</c:v>
                </c:pt>
                <c:pt idx="3948">
                  <c:v>150</c:v>
                </c:pt>
                <c:pt idx="3949">
                  <c:v>150</c:v>
                </c:pt>
                <c:pt idx="3950">
                  <c:v>150</c:v>
                </c:pt>
                <c:pt idx="3951">
                  <c:v>150</c:v>
                </c:pt>
                <c:pt idx="3952">
                  <c:v>150</c:v>
                </c:pt>
                <c:pt idx="3953">
                  <c:v>150</c:v>
                </c:pt>
                <c:pt idx="3954">
                  <c:v>150</c:v>
                </c:pt>
                <c:pt idx="3955">
                  <c:v>150</c:v>
                </c:pt>
                <c:pt idx="3956">
                  <c:v>150</c:v>
                </c:pt>
                <c:pt idx="3957">
                  <c:v>150</c:v>
                </c:pt>
                <c:pt idx="3958">
                  <c:v>150</c:v>
                </c:pt>
                <c:pt idx="3959">
                  <c:v>150</c:v>
                </c:pt>
                <c:pt idx="3960">
                  <c:v>150</c:v>
                </c:pt>
                <c:pt idx="3961">
                  <c:v>150</c:v>
                </c:pt>
                <c:pt idx="3962">
                  <c:v>150</c:v>
                </c:pt>
                <c:pt idx="3963">
                  <c:v>150</c:v>
                </c:pt>
                <c:pt idx="3964">
                  <c:v>150</c:v>
                </c:pt>
                <c:pt idx="3965">
                  <c:v>150</c:v>
                </c:pt>
                <c:pt idx="3966">
                  <c:v>150</c:v>
                </c:pt>
                <c:pt idx="3967">
                  <c:v>150</c:v>
                </c:pt>
                <c:pt idx="3968">
                  <c:v>150</c:v>
                </c:pt>
                <c:pt idx="3969">
                  <c:v>150</c:v>
                </c:pt>
                <c:pt idx="3970">
                  <c:v>150</c:v>
                </c:pt>
                <c:pt idx="3971">
                  <c:v>150</c:v>
                </c:pt>
                <c:pt idx="3972">
                  <c:v>150</c:v>
                </c:pt>
                <c:pt idx="3973">
                  <c:v>150</c:v>
                </c:pt>
                <c:pt idx="3974">
                  <c:v>150</c:v>
                </c:pt>
                <c:pt idx="3975">
                  <c:v>150</c:v>
                </c:pt>
                <c:pt idx="3976">
                  <c:v>150</c:v>
                </c:pt>
                <c:pt idx="3977">
                  <c:v>150</c:v>
                </c:pt>
                <c:pt idx="3978">
                  <c:v>150</c:v>
                </c:pt>
                <c:pt idx="3979">
                  <c:v>150</c:v>
                </c:pt>
                <c:pt idx="3980">
                  <c:v>150</c:v>
                </c:pt>
                <c:pt idx="3981">
                  <c:v>150</c:v>
                </c:pt>
                <c:pt idx="3982">
                  <c:v>150</c:v>
                </c:pt>
                <c:pt idx="3983">
                  <c:v>150</c:v>
                </c:pt>
                <c:pt idx="3984">
                  <c:v>150</c:v>
                </c:pt>
                <c:pt idx="3985">
                  <c:v>150</c:v>
                </c:pt>
                <c:pt idx="3986">
                  <c:v>150</c:v>
                </c:pt>
                <c:pt idx="3987">
                  <c:v>150</c:v>
                </c:pt>
                <c:pt idx="3988">
                  <c:v>150</c:v>
                </c:pt>
                <c:pt idx="3989">
                  <c:v>150</c:v>
                </c:pt>
                <c:pt idx="3990">
                  <c:v>150</c:v>
                </c:pt>
                <c:pt idx="3991">
                  <c:v>150</c:v>
                </c:pt>
                <c:pt idx="3992">
                  <c:v>150</c:v>
                </c:pt>
                <c:pt idx="3993">
                  <c:v>150</c:v>
                </c:pt>
                <c:pt idx="3994">
                  <c:v>150</c:v>
                </c:pt>
                <c:pt idx="3995">
                  <c:v>150</c:v>
                </c:pt>
                <c:pt idx="3996">
                  <c:v>150</c:v>
                </c:pt>
                <c:pt idx="3997">
                  <c:v>150</c:v>
                </c:pt>
                <c:pt idx="3998">
                  <c:v>150</c:v>
                </c:pt>
                <c:pt idx="3999">
                  <c:v>150</c:v>
                </c:pt>
                <c:pt idx="4000">
                  <c:v>150</c:v>
                </c:pt>
                <c:pt idx="4001">
                  <c:v>150</c:v>
                </c:pt>
                <c:pt idx="4002">
                  <c:v>150</c:v>
                </c:pt>
                <c:pt idx="4003">
                  <c:v>150</c:v>
                </c:pt>
                <c:pt idx="4004">
                  <c:v>150</c:v>
                </c:pt>
                <c:pt idx="4005">
                  <c:v>150</c:v>
                </c:pt>
                <c:pt idx="4006">
                  <c:v>150</c:v>
                </c:pt>
                <c:pt idx="4007">
                  <c:v>150</c:v>
                </c:pt>
                <c:pt idx="4008">
                  <c:v>150</c:v>
                </c:pt>
                <c:pt idx="4009">
                  <c:v>150</c:v>
                </c:pt>
                <c:pt idx="4010">
                  <c:v>150</c:v>
                </c:pt>
                <c:pt idx="4011">
                  <c:v>150</c:v>
                </c:pt>
                <c:pt idx="4012">
                  <c:v>150</c:v>
                </c:pt>
                <c:pt idx="4013">
                  <c:v>150</c:v>
                </c:pt>
                <c:pt idx="4014">
                  <c:v>150</c:v>
                </c:pt>
                <c:pt idx="4015">
                  <c:v>150</c:v>
                </c:pt>
                <c:pt idx="4016">
                  <c:v>150</c:v>
                </c:pt>
                <c:pt idx="4017">
                  <c:v>150</c:v>
                </c:pt>
                <c:pt idx="4018">
                  <c:v>150</c:v>
                </c:pt>
                <c:pt idx="4019">
                  <c:v>150</c:v>
                </c:pt>
                <c:pt idx="4020">
                  <c:v>150</c:v>
                </c:pt>
                <c:pt idx="4021">
                  <c:v>150</c:v>
                </c:pt>
                <c:pt idx="4022">
                  <c:v>150</c:v>
                </c:pt>
                <c:pt idx="4023">
                  <c:v>150</c:v>
                </c:pt>
                <c:pt idx="4024">
                  <c:v>150</c:v>
                </c:pt>
                <c:pt idx="4025">
                  <c:v>150</c:v>
                </c:pt>
                <c:pt idx="4026">
                  <c:v>150</c:v>
                </c:pt>
                <c:pt idx="4027">
                  <c:v>150</c:v>
                </c:pt>
                <c:pt idx="4028">
                  <c:v>150</c:v>
                </c:pt>
                <c:pt idx="4029">
                  <c:v>150</c:v>
                </c:pt>
                <c:pt idx="4030">
                  <c:v>150</c:v>
                </c:pt>
                <c:pt idx="4031">
                  <c:v>150</c:v>
                </c:pt>
                <c:pt idx="4032">
                  <c:v>150</c:v>
                </c:pt>
                <c:pt idx="4033">
                  <c:v>150</c:v>
                </c:pt>
                <c:pt idx="4034">
                  <c:v>150</c:v>
                </c:pt>
                <c:pt idx="4035">
                  <c:v>150</c:v>
                </c:pt>
                <c:pt idx="4036">
                  <c:v>150</c:v>
                </c:pt>
                <c:pt idx="4037">
                  <c:v>150</c:v>
                </c:pt>
                <c:pt idx="4038">
                  <c:v>150</c:v>
                </c:pt>
                <c:pt idx="4039">
                  <c:v>150</c:v>
                </c:pt>
                <c:pt idx="4040">
                  <c:v>150</c:v>
                </c:pt>
                <c:pt idx="4041">
                  <c:v>150</c:v>
                </c:pt>
                <c:pt idx="4042">
                  <c:v>150</c:v>
                </c:pt>
                <c:pt idx="4043">
                  <c:v>150</c:v>
                </c:pt>
                <c:pt idx="4044">
                  <c:v>150</c:v>
                </c:pt>
                <c:pt idx="4045">
                  <c:v>150</c:v>
                </c:pt>
                <c:pt idx="4046">
                  <c:v>150</c:v>
                </c:pt>
                <c:pt idx="4047">
                  <c:v>150</c:v>
                </c:pt>
                <c:pt idx="4048">
                  <c:v>150</c:v>
                </c:pt>
                <c:pt idx="4049">
                  <c:v>150</c:v>
                </c:pt>
                <c:pt idx="4050">
                  <c:v>150</c:v>
                </c:pt>
                <c:pt idx="4051">
                  <c:v>150</c:v>
                </c:pt>
                <c:pt idx="4052">
                  <c:v>150</c:v>
                </c:pt>
                <c:pt idx="4053">
                  <c:v>150</c:v>
                </c:pt>
                <c:pt idx="4054">
                  <c:v>150</c:v>
                </c:pt>
                <c:pt idx="4055">
                  <c:v>150</c:v>
                </c:pt>
                <c:pt idx="4056">
                  <c:v>150</c:v>
                </c:pt>
                <c:pt idx="4057">
                  <c:v>150</c:v>
                </c:pt>
                <c:pt idx="4058">
                  <c:v>150</c:v>
                </c:pt>
                <c:pt idx="4059">
                  <c:v>150</c:v>
                </c:pt>
                <c:pt idx="4060">
                  <c:v>150</c:v>
                </c:pt>
                <c:pt idx="4061">
                  <c:v>150</c:v>
                </c:pt>
                <c:pt idx="4062">
                  <c:v>150</c:v>
                </c:pt>
                <c:pt idx="4063">
                  <c:v>150</c:v>
                </c:pt>
                <c:pt idx="4064">
                  <c:v>150</c:v>
                </c:pt>
                <c:pt idx="4065">
                  <c:v>150</c:v>
                </c:pt>
                <c:pt idx="4066">
                  <c:v>150</c:v>
                </c:pt>
                <c:pt idx="4067">
                  <c:v>150</c:v>
                </c:pt>
                <c:pt idx="4068">
                  <c:v>150</c:v>
                </c:pt>
                <c:pt idx="4069">
                  <c:v>150</c:v>
                </c:pt>
                <c:pt idx="4070">
                  <c:v>150</c:v>
                </c:pt>
                <c:pt idx="4071">
                  <c:v>150</c:v>
                </c:pt>
                <c:pt idx="4072">
                  <c:v>150</c:v>
                </c:pt>
                <c:pt idx="4073">
                  <c:v>150</c:v>
                </c:pt>
                <c:pt idx="4074">
                  <c:v>150</c:v>
                </c:pt>
                <c:pt idx="4075">
                  <c:v>150</c:v>
                </c:pt>
                <c:pt idx="4076">
                  <c:v>150</c:v>
                </c:pt>
                <c:pt idx="4077">
                  <c:v>150</c:v>
                </c:pt>
                <c:pt idx="4078">
                  <c:v>150</c:v>
                </c:pt>
                <c:pt idx="4079">
                  <c:v>150</c:v>
                </c:pt>
                <c:pt idx="4080">
                  <c:v>150</c:v>
                </c:pt>
                <c:pt idx="4081">
                  <c:v>150</c:v>
                </c:pt>
                <c:pt idx="4082">
                  <c:v>150</c:v>
                </c:pt>
                <c:pt idx="4083">
                  <c:v>150</c:v>
                </c:pt>
                <c:pt idx="4084">
                  <c:v>150</c:v>
                </c:pt>
                <c:pt idx="4085">
                  <c:v>150</c:v>
                </c:pt>
                <c:pt idx="4086">
                  <c:v>150</c:v>
                </c:pt>
                <c:pt idx="4087">
                  <c:v>150</c:v>
                </c:pt>
                <c:pt idx="4088">
                  <c:v>150</c:v>
                </c:pt>
                <c:pt idx="4089">
                  <c:v>150</c:v>
                </c:pt>
                <c:pt idx="4090">
                  <c:v>150</c:v>
                </c:pt>
                <c:pt idx="4091">
                  <c:v>150</c:v>
                </c:pt>
                <c:pt idx="4092">
                  <c:v>150</c:v>
                </c:pt>
                <c:pt idx="4093">
                  <c:v>150</c:v>
                </c:pt>
                <c:pt idx="4094">
                  <c:v>150</c:v>
                </c:pt>
                <c:pt idx="4095">
                  <c:v>150</c:v>
                </c:pt>
                <c:pt idx="4096">
                  <c:v>150</c:v>
                </c:pt>
                <c:pt idx="4097">
                  <c:v>150</c:v>
                </c:pt>
                <c:pt idx="4098">
                  <c:v>150</c:v>
                </c:pt>
                <c:pt idx="4099">
                  <c:v>150</c:v>
                </c:pt>
                <c:pt idx="4100">
                  <c:v>150</c:v>
                </c:pt>
                <c:pt idx="4101">
                  <c:v>150</c:v>
                </c:pt>
                <c:pt idx="4102">
                  <c:v>150</c:v>
                </c:pt>
                <c:pt idx="4103">
                  <c:v>150</c:v>
                </c:pt>
                <c:pt idx="4104">
                  <c:v>150</c:v>
                </c:pt>
                <c:pt idx="4105">
                  <c:v>150</c:v>
                </c:pt>
                <c:pt idx="4106">
                  <c:v>150</c:v>
                </c:pt>
                <c:pt idx="4107">
                  <c:v>150</c:v>
                </c:pt>
                <c:pt idx="4108">
                  <c:v>150</c:v>
                </c:pt>
                <c:pt idx="4109">
                  <c:v>150</c:v>
                </c:pt>
                <c:pt idx="4110">
                  <c:v>150</c:v>
                </c:pt>
                <c:pt idx="4111">
                  <c:v>150</c:v>
                </c:pt>
                <c:pt idx="4112">
                  <c:v>150</c:v>
                </c:pt>
                <c:pt idx="4113">
                  <c:v>150</c:v>
                </c:pt>
                <c:pt idx="4114">
                  <c:v>150</c:v>
                </c:pt>
                <c:pt idx="4115">
                  <c:v>150</c:v>
                </c:pt>
                <c:pt idx="4116">
                  <c:v>150</c:v>
                </c:pt>
                <c:pt idx="4117">
                  <c:v>150</c:v>
                </c:pt>
                <c:pt idx="4118">
                  <c:v>150</c:v>
                </c:pt>
                <c:pt idx="4119">
                  <c:v>150</c:v>
                </c:pt>
                <c:pt idx="4120">
                  <c:v>150</c:v>
                </c:pt>
                <c:pt idx="4121">
                  <c:v>150</c:v>
                </c:pt>
                <c:pt idx="4122">
                  <c:v>150</c:v>
                </c:pt>
                <c:pt idx="4123">
                  <c:v>150</c:v>
                </c:pt>
                <c:pt idx="4124">
                  <c:v>150</c:v>
                </c:pt>
                <c:pt idx="4125">
                  <c:v>150</c:v>
                </c:pt>
                <c:pt idx="4126">
                  <c:v>150</c:v>
                </c:pt>
                <c:pt idx="4127">
                  <c:v>150</c:v>
                </c:pt>
                <c:pt idx="4128">
                  <c:v>150</c:v>
                </c:pt>
                <c:pt idx="4129">
                  <c:v>150</c:v>
                </c:pt>
                <c:pt idx="4130">
                  <c:v>150</c:v>
                </c:pt>
                <c:pt idx="4131">
                  <c:v>150</c:v>
                </c:pt>
                <c:pt idx="4132">
                  <c:v>150</c:v>
                </c:pt>
                <c:pt idx="4133">
                  <c:v>150</c:v>
                </c:pt>
                <c:pt idx="4134">
                  <c:v>150</c:v>
                </c:pt>
                <c:pt idx="4135">
                  <c:v>150</c:v>
                </c:pt>
                <c:pt idx="4136">
                  <c:v>150</c:v>
                </c:pt>
                <c:pt idx="4137">
                  <c:v>150</c:v>
                </c:pt>
                <c:pt idx="4138">
                  <c:v>150</c:v>
                </c:pt>
                <c:pt idx="4139">
                  <c:v>150</c:v>
                </c:pt>
                <c:pt idx="4140">
                  <c:v>150</c:v>
                </c:pt>
                <c:pt idx="4141">
                  <c:v>150</c:v>
                </c:pt>
                <c:pt idx="4142">
                  <c:v>150</c:v>
                </c:pt>
                <c:pt idx="4143">
                  <c:v>150</c:v>
                </c:pt>
                <c:pt idx="4144">
                  <c:v>150</c:v>
                </c:pt>
                <c:pt idx="4145">
                  <c:v>150</c:v>
                </c:pt>
                <c:pt idx="4146">
                  <c:v>150</c:v>
                </c:pt>
                <c:pt idx="4147">
                  <c:v>150</c:v>
                </c:pt>
                <c:pt idx="4148">
                  <c:v>150</c:v>
                </c:pt>
                <c:pt idx="4149">
                  <c:v>150</c:v>
                </c:pt>
                <c:pt idx="4150">
                  <c:v>150</c:v>
                </c:pt>
                <c:pt idx="4151">
                  <c:v>150</c:v>
                </c:pt>
                <c:pt idx="4152">
                  <c:v>150</c:v>
                </c:pt>
                <c:pt idx="4153">
                  <c:v>150</c:v>
                </c:pt>
                <c:pt idx="4154">
                  <c:v>150</c:v>
                </c:pt>
                <c:pt idx="4155">
                  <c:v>150</c:v>
                </c:pt>
                <c:pt idx="4156">
                  <c:v>150</c:v>
                </c:pt>
                <c:pt idx="4157">
                  <c:v>150</c:v>
                </c:pt>
                <c:pt idx="4158">
                  <c:v>150</c:v>
                </c:pt>
                <c:pt idx="4159">
                  <c:v>150</c:v>
                </c:pt>
                <c:pt idx="4160">
                  <c:v>150</c:v>
                </c:pt>
                <c:pt idx="4161">
                  <c:v>150</c:v>
                </c:pt>
                <c:pt idx="4162">
                  <c:v>150</c:v>
                </c:pt>
                <c:pt idx="4163">
                  <c:v>150</c:v>
                </c:pt>
                <c:pt idx="4164">
                  <c:v>150</c:v>
                </c:pt>
                <c:pt idx="4165">
                  <c:v>150</c:v>
                </c:pt>
                <c:pt idx="4166">
                  <c:v>150</c:v>
                </c:pt>
                <c:pt idx="4167">
                  <c:v>150</c:v>
                </c:pt>
                <c:pt idx="4168">
                  <c:v>150</c:v>
                </c:pt>
                <c:pt idx="4169">
                  <c:v>150</c:v>
                </c:pt>
                <c:pt idx="4170">
                  <c:v>150</c:v>
                </c:pt>
                <c:pt idx="4171">
                  <c:v>150</c:v>
                </c:pt>
                <c:pt idx="4172">
                  <c:v>150</c:v>
                </c:pt>
                <c:pt idx="4173">
                  <c:v>150</c:v>
                </c:pt>
                <c:pt idx="4174">
                  <c:v>150</c:v>
                </c:pt>
                <c:pt idx="4175">
                  <c:v>150</c:v>
                </c:pt>
                <c:pt idx="4176">
                  <c:v>150</c:v>
                </c:pt>
                <c:pt idx="4177">
                  <c:v>150</c:v>
                </c:pt>
                <c:pt idx="4178">
                  <c:v>150</c:v>
                </c:pt>
                <c:pt idx="4179">
                  <c:v>150</c:v>
                </c:pt>
                <c:pt idx="4180">
                  <c:v>150</c:v>
                </c:pt>
                <c:pt idx="4181">
                  <c:v>150</c:v>
                </c:pt>
                <c:pt idx="4182">
                  <c:v>150</c:v>
                </c:pt>
                <c:pt idx="4183">
                  <c:v>150</c:v>
                </c:pt>
                <c:pt idx="4184">
                  <c:v>150</c:v>
                </c:pt>
                <c:pt idx="4185">
                  <c:v>150</c:v>
                </c:pt>
                <c:pt idx="4186">
                  <c:v>150</c:v>
                </c:pt>
                <c:pt idx="4187">
                  <c:v>150</c:v>
                </c:pt>
                <c:pt idx="4188">
                  <c:v>150</c:v>
                </c:pt>
                <c:pt idx="4189">
                  <c:v>150</c:v>
                </c:pt>
                <c:pt idx="4190">
                  <c:v>150</c:v>
                </c:pt>
                <c:pt idx="4191">
                  <c:v>150</c:v>
                </c:pt>
                <c:pt idx="4192">
                  <c:v>150</c:v>
                </c:pt>
                <c:pt idx="4193">
                  <c:v>150</c:v>
                </c:pt>
                <c:pt idx="4194">
                  <c:v>150</c:v>
                </c:pt>
                <c:pt idx="4195">
                  <c:v>150</c:v>
                </c:pt>
                <c:pt idx="4196">
                  <c:v>150</c:v>
                </c:pt>
                <c:pt idx="4197">
                  <c:v>150</c:v>
                </c:pt>
                <c:pt idx="4198">
                  <c:v>150</c:v>
                </c:pt>
                <c:pt idx="4199">
                  <c:v>150</c:v>
                </c:pt>
                <c:pt idx="4200">
                  <c:v>150</c:v>
                </c:pt>
                <c:pt idx="4201">
                  <c:v>150</c:v>
                </c:pt>
                <c:pt idx="4202">
                  <c:v>150</c:v>
                </c:pt>
                <c:pt idx="4203">
                  <c:v>150</c:v>
                </c:pt>
                <c:pt idx="4204">
                  <c:v>150</c:v>
                </c:pt>
                <c:pt idx="4205">
                  <c:v>150</c:v>
                </c:pt>
                <c:pt idx="4206">
                  <c:v>150</c:v>
                </c:pt>
                <c:pt idx="4207">
                  <c:v>150</c:v>
                </c:pt>
                <c:pt idx="4208">
                  <c:v>150</c:v>
                </c:pt>
                <c:pt idx="4209">
                  <c:v>150</c:v>
                </c:pt>
                <c:pt idx="4210">
                  <c:v>150</c:v>
                </c:pt>
                <c:pt idx="4211">
                  <c:v>150</c:v>
                </c:pt>
                <c:pt idx="4212">
                  <c:v>150</c:v>
                </c:pt>
                <c:pt idx="4213">
                  <c:v>150</c:v>
                </c:pt>
                <c:pt idx="4214">
                  <c:v>150</c:v>
                </c:pt>
                <c:pt idx="4215">
                  <c:v>150</c:v>
                </c:pt>
                <c:pt idx="4216">
                  <c:v>150</c:v>
                </c:pt>
                <c:pt idx="4217">
                  <c:v>150</c:v>
                </c:pt>
                <c:pt idx="4218">
                  <c:v>150</c:v>
                </c:pt>
                <c:pt idx="4219">
                  <c:v>150</c:v>
                </c:pt>
                <c:pt idx="4220">
                  <c:v>150</c:v>
                </c:pt>
                <c:pt idx="4221">
                  <c:v>150</c:v>
                </c:pt>
                <c:pt idx="4222">
                  <c:v>150</c:v>
                </c:pt>
                <c:pt idx="4223">
                  <c:v>150</c:v>
                </c:pt>
                <c:pt idx="4224">
                  <c:v>150</c:v>
                </c:pt>
                <c:pt idx="4225">
                  <c:v>150</c:v>
                </c:pt>
                <c:pt idx="4226">
                  <c:v>150</c:v>
                </c:pt>
                <c:pt idx="4227">
                  <c:v>150</c:v>
                </c:pt>
                <c:pt idx="4228">
                  <c:v>150</c:v>
                </c:pt>
                <c:pt idx="4229">
                  <c:v>150</c:v>
                </c:pt>
                <c:pt idx="4230">
                  <c:v>150</c:v>
                </c:pt>
                <c:pt idx="4231">
                  <c:v>150</c:v>
                </c:pt>
                <c:pt idx="4232">
                  <c:v>150</c:v>
                </c:pt>
                <c:pt idx="4233">
                  <c:v>150</c:v>
                </c:pt>
                <c:pt idx="4234">
                  <c:v>150</c:v>
                </c:pt>
                <c:pt idx="4235">
                  <c:v>150</c:v>
                </c:pt>
                <c:pt idx="4236">
                  <c:v>150</c:v>
                </c:pt>
                <c:pt idx="4237">
                  <c:v>150</c:v>
                </c:pt>
                <c:pt idx="4238">
                  <c:v>150</c:v>
                </c:pt>
                <c:pt idx="4239">
                  <c:v>150</c:v>
                </c:pt>
                <c:pt idx="4240">
                  <c:v>150</c:v>
                </c:pt>
                <c:pt idx="4241">
                  <c:v>150</c:v>
                </c:pt>
                <c:pt idx="4242">
                  <c:v>150</c:v>
                </c:pt>
                <c:pt idx="4243">
                  <c:v>150</c:v>
                </c:pt>
                <c:pt idx="4244">
                  <c:v>150</c:v>
                </c:pt>
                <c:pt idx="4245">
                  <c:v>150</c:v>
                </c:pt>
                <c:pt idx="4246">
                  <c:v>150</c:v>
                </c:pt>
                <c:pt idx="4247">
                  <c:v>150</c:v>
                </c:pt>
                <c:pt idx="4248">
                  <c:v>150</c:v>
                </c:pt>
                <c:pt idx="4249">
                  <c:v>150</c:v>
                </c:pt>
                <c:pt idx="4250">
                  <c:v>150</c:v>
                </c:pt>
                <c:pt idx="4251">
                  <c:v>150</c:v>
                </c:pt>
                <c:pt idx="4252">
                  <c:v>150</c:v>
                </c:pt>
                <c:pt idx="4253">
                  <c:v>150</c:v>
                </c:pt>
                <c:pt idx="4254">
                  <c:v>150</c:v>
                </c:pt>
                <c:pt idx="4255">
                  <c:v>150</c:v>
                </c:pt>
                <c:pt idx="4256">
                  <c:v>150</c:v>
                </c:pt>
                <c:pt idx="4257">
                  <c:v>150</c:v>
                </c:pt>
                <c:pt idx="4258">
                  <c:v>150</c:v>
                </c:pt>
                <c:pt idx="4259">
                  <c:v>150</c:v>
                </c:pt>
                <c:pt idx="4260">
                  <c:v>150</c:v>
                </c:pt>
                <c:pt idx="4261">
                  <c:v>150</c:v>
                </c:pt>
                <c:pt idx="4262">
                  <c:v>150</c:v>
                </c:pt>
                <c:pt idx="4263">
                  <c:v>150</c:v>
                </c:pt>
                <c:pt idx="4264">
                  <c:v>150</c:v>
                </c:pt>
                <c:pt idx="4265">
                  <c:v>150</c:v>
                </c:pt>
                <c:pt idx="4266">
                  <c:v>150</c:v>
                </c:pt>
                <c:pt idx="4267">
                  <c:v>150</c:v>
                </c:pt>
                <c:pt idx="4268">
                  <c:v>150</c:v>
                </c:pt>
                <c:pt idx="4269">
                  <c:v>150</c:v>
                </c:pt>
                <c:pt idx="4270">
                  <c:v>150</c:v>
                </c:pt>
                <c:pt idx="4271">
                  <c:v>150</c:v>
                </c:pt>
                <c:pt idx="4272">
                  <c:v>150</c:v>
                </c:pt>
                <c:pt idx="4273">
                  <c:v>150</c:v>
                </c:pt>
                <c:pt idx="4274">
                  <c:v>150</c:v>
                </c:pt>
                <c:pt idx="4275">
                  <c:v>150</c:v>
                </c:pt>
                <c:pt idx="4276">
                  <c:v>150</c:v>
                </c:pt>
                <c:pt idx="4277">
                  <c:v>150</c:v>
                </c:pt>
                <c:pt idx="4278">
                  <c:v>150</c:v>
                </c:pt>
                <c:pt idx="4279">
                  <c:v>150</c:v>
                </c:pt>
                <c:pt idx="4280">
                  <c:v>150</c:v>
                </c:pt>
                <c:pt idx="4281">
                  <c:v>150</c:v>
                </c:pt>
                <c:pt idx="4282">
                  <c:v>150</c:v>
                </c:pt>
                <c:pt idx="4283">
                  <c:v>150</c:v>
                </c:pt>
                <c:pt idx="4284">
                  <c:v>150</c:v>
                </c:pt>
                <c:pt idx="4285">
                  <c:v>150</c:v>
                </c:pt>
                <c:pt idx="4286">
                  <c:v>150</c:v>
                </c:pt>
                <c:pt idx="4287">
                  <c:v>150</c:v>
                </c:pt>
                <c:pt idx="4288">
                  <c:v>150</c:v>
                </c:pt>
                <c:pt idx="4289">
                  <c:v>150</c:v>
                </c:pt>
                <c:pt idx="4290">
                  <c:v>150</c:v>
                </c:pt>
                <c:pt idx="4291">
                  <c:v>150</c:v>
                </c:pt>
                <c:pt idx="4292">
                  <c:v>150</c:v>
                </c:pt>
                <c:pt idx="4293">
                  <c:v>150</c:v>
                </c:pt>
                <c:pt idx="4294">
                  <c:v>150</c:v>
                </c:pt>
                <c:pt idx="4295">
                  <c:v>150</c:v>
                </c:pt>
                <c:pt idx="4296">
                  <c:v>150</c:v>
                </c:pt>
                <c:pt idx="4297">
                  <c:v>150</c:v>
                </c:pt>
                <c:pt idx="4298">
                  <c:v>150</c:v>
                </c:pt>
                <c:pt idx="4299">
                  <c:v>150</c:v>
                </c:pt>
                <c:pt idx="4300">
                  <c:v>150</c:v>
                </c:pt>
                <c:pt idx="4301">
                  <c:v>150</c:v>
                </c:pt>
                <c:pt idx="4302">
                  <c:v>150</c:v>
                </c:pt>
                <c:pt idx="4303">
                  <c:v>150</c:v>
                </c:pt>
                <c:pt idx="4304">
                  <c:v>150</c:v>
                </c:pt>
                <c:pt idx="4305">
                  <c:v>150</c:v>
                </c:pt>
                <c:pt idx="4306">
                  <c:v>150</c:v>
                </c:pt>
                <c:pt idx="4307">
                  <c:v>150</c:v>
                </c:pt>
                <c:pt idx="4308">
                  <c:v>150</c:v>
                </c:pt>
                <c:pt idx="4309">
                  <c:v>150</c:v>
                </c:pt>
                <c:pt idx="4310">
                  <c:v>150</c:v>
                </c:pt>
                <c:pt idx="4311">
                  <c:v>150</c:v>
                </c:pt>
                <c:pt idx="4312">
                  <c:v>150</c:v>
                </c:pt>
                <c:pt idx="4313">
                  <c:v>150</c:v>
                </c:pt>
                <c:pt idx="4314">
                  <c:v>150</c:v>
                </c:pt>
                <c:pt idx="4315">
                  <c:v>150</c:v>
                </c:pt>
                <c:pt idx="4316">
                  <c:v>150</c:v>
                </c:pt>
                <c:pt idx="4317">
                  <c:v>150</c:v>
                </c:pt>
                <c:pt idx="4318">
                  <c:v>150</c:v>
                </c:pt>
                <c:pt idx="4319">
                  <c:v>150</c:v>
                </c:pt>
                <c:pt idx="4320">
                  <c:v>150</c:v>
                </c:pt>
                <c:pt idx="4321">
                  <c:v>150</c:v>
                </c:pt>
                <c:pt idx="4322">
                  <c:v>150</c:v>
                </c:pt>
                <c:pt idx="4323">
                  <c:v>150</c:v>
                </c:pt>
                <c:pt idx="4324">
                  <c:v>150</c:v>
                </c:pt>
                <c:pt idx="4325">
                  <c:v>150</c:v>
                </c:pt>
                <c:pt idx="4326">
                  <c:v>150</c:v>
                </c:pt>
                <c:pt idx="4327">
                  <c:v>150</c:v>
                </c:pt>
                <c:pt idx="4328">
                  <c:v>150</c:v>
                </c:pt>
                <c:pt idx="4329">
                  <c:v>150</c:v>
                </c:pt>
                <c:pt idx="4330">
                  <c:v>150</c:v>
                </c:pt>
                <c:pt idx="4331">
                  <c:v>150</c:v>
                </c:pt>
                <c:pt idx="4332">
                  <c:v>150</c:v>
                </c:pt>
                <c:pt idx="4333">
                  <c:v>150</c:v>
                </c:pt>
                <c:pt idx="4334">
                  <c:v>150</c:v>
                </c:pt>
                <c:pt idx="4335">
                  <c:v>150</c:v>
                </c:pt>
                <c:pt idx="4336">
                  <c:v>150</c:v>
                </c:pt>
                <c:pt idx="4337">
                  <c:v>150</c:v>
                </c:pt>
                <c:pt idx="4338">
                  <c:v>150</c:v>
                </c:pt>
                <c:pt idx="4339">
                  <c:v>150</c:v>
                </c:pt>
                <c:pt idx="4340">
                  <c:v>150</c:v>
                </c:pt>
                <c:pt idx="4341">
                  <c:v>150</c:v>
                </c:pt>
                <c:pt idx="4342">
                  <c:v>150</c:v>
                </c:pt>
                <c:pt idx="4343">
                  <c:v>150</c:v>
                </c:pt>
                <c:pt idx="4344">
                  <c:v>150</c:v>
                </c:pt>
                <c:pt idx="4345">
                  <c:v>150</c:v>
                </c:pt>
                <c:pt idx="4346">
                  <c:v>150</c:v>
                </c:pt>
                <c:pt idx="4347">
                  <c:v>150</c:v>
                </c:pt>
                <c:pt idx="4348">
                  <c:v>150</c:v>
                </c:pt>
                <c:pt idx="4349">
                  <c:v>150</c:v>
                </c:pt>
                <c:pt idx="4350">
                  <c:v>150</c:v>
                </c:pt>
                <c:pt idx="4351">
                  <c:v>150</c:v>
                </c:pt>
                <c:pt idx="4352">
                  <c:v>150</c:v>
                </c:pt>
                <c:pt idx="4353">
                  <c:v>150</c:v>
                </c:pt>
                <c:pt idx="4354">
                  <c:v>150</c:v>
                </c:pt>
                <c:pt idx="4355">
                  <c:v>150</c:v>
                </c:pt>
                <c:pt idx="4356">
                  <c:v>150</c:v>
                </c:pt>
                <c:pt idx="4357">
                  <c:v>150</c:v>
                </c:pt>
                <c:pt idx="4358">
                  <c:v>150</c:v>
                </c:pt>
                <c:pt idx="4359">
                  <c:v>150</c:v>
                </c:pt>
                <c:pt idx="4360">
                  <c:v>150</c:v>
                </c:pt>
                <c:pt idx="4361">
                  <c:v>150</c:v>
                </c:pt>
                <c:pt idx="4362">
                  <c:v>150</c:v>
                </c:pt>
                <c:pt idx="4363">
                  <c:v>150</c:v>
                </c:pt>
                <c:pt idx="4364">
                  <c:v>150</c:v>
                </c:pt>
                <c:pt idx="4365">
                  <c:v>150</c:v>
                </c:pt>
                <c:pt idx="4366">
                  <c:v>150</c:v>
                </c:pt>
                <c:pt idx="4367">
                  <c:v>150</c:v>
                </c:pt>
                <c:pt idx="4368">
                  <c:v>150</c:v>
                </c:pt>
                <c:pt idx="4369">
                  <c:v>150</c:v>
                </c:pt>
                <c:pt idx="4370">
                  <c:v>150</c:v>
                </c:pt>
                <c:pt idx="4371">
                  <c:v>150</c:v>
                </c:pt>
                <c:pt idx="4372">
                  <c:v>150</c:v>
                </c:pt>
                <c:pt idx="4373">
                  <c:v>150</c:v>
                </c:pt>
                <c:pt idx="4374">
                  <c:v>150</c:v>
                </c:pt>
                <c:pt idx="4375">
                  <c:v>150</c:v>
                </c:pt>
                <c:pt idx="4376">
                  <c:v>150</c:v>
                </c:pt>
                <c:pt idx="4377">
                  <c:v>150</c:v>
                </c:pt>
                <c:pt idx="4378">
                  <c:v>150</c:v>
                </c:pt>
                <c:pt idx="4379">
                  <c:v>150</c:v>
                </c:pt>
                <c:pt idx="4380">
                  <c:v>150</c:v>
                </c:pt>
                <c:pt idx="4381">
                  <c:v>150</c:v>
                </c:pt>
                <c:pt idx="4382">
                  <c:v>150</c:v>
                </c:pt>
                <c:pt idx="4383">
                  <c:v>150</c:v>
                </c:pt>
                <c:pt idx="4384">
                  <c:v>150</c:v>
                </c:pt>
                <c:pt idx="4385">
                  <c:v>150</c:v>
                </c:pt>
                <c:pt idx="4386">
                  <c:v>150</c:v>
                </c:pt>
                <c:pt idx="4387">
                  <c:v>150</c:v>
                </c:pt>
                <c:pt idx="4388">
                  <c:v>150</c:v>
                </c:pt>
                <c:pt idx="4389">
                  <c:v>150</c:v>
                </c:pt>
                <c:pt idx="4390">
                  <c:v>150</c:v>
                </c:pt>
                <c:pt idx="4391">
                  <c:v>150</c:v>
                </c:pt>
                <c:pt idx="4392">
                  <c:v>150</c:v>
                </c:pt>
                <c:pt idx="4393">
                  <c:v>150</c:v>
                </c:pt>
                <c:pt idx="4394">
                  <c:v>150</c:v>
                </c:pt>
                <c:pt idx="4395">
                  <c:v>150</c:v>
                </c:pt>
                <c:pt idx="4396">
                  <c:v>150</c:v>
                </c:pt>
                <c:pt idx="4397">
                  <c:v>150</c:v>
                </c:pt>
                <c:pt idx="4398">
                  <c:v>150</c:v>
                </c:pt>
                <c:pt idx="4399">
                  <c:v>150</c:v>
                </c:pt>
                <c:pt idx="4400">
                  <c:v>150</c:v>
                </c:pt>
                <c:pt idx="4401">
                  <c:v>150</c:v>
                </c:pt>
                <c:pt idx="4402">
                  <c:v>150</c:v>
                </c:pt>
                <c:pt idx="4403">
                  <c:v>150</c:v>
                </c:pt>
                <c:pt idx="4404">
                  <c:v>150</c:v>
                </c:pt>
                <c:pt idx="4405">
                  <c:v>150</c:v>
                </c:pt>
                <c:pt idx="4406">
                  <c:v>150</c:v>
                </c:pt>
                <c:pt idx="4407">
                  <c:v>150</c:v>
                </c:pt>
                <c:pt idx="4408">
                  <c:v>150</c:v>
                </c:pt>
                <c:pt idx="4409">
                  <c:v>150</c:v>
                </c:pt>
                <c:pt idx="4410">
                  <c:v>150</c:v>
                </c:pt>
                <c:pt idx="4411">
                  <c:v>150</c:v>
                </c:pt>
                <c:pt idx="4412">
                  <c:v>150</c:v>
                </c:pt>
                <c:pt idx="4413">
                  <c:v>150</c:v>
                </c:pt>
                <c:pt idx="4414">
                  <c:v>150</c:v>
                </c:pt>
                <c:pt idx="4415">
                  <c:v>150</c:v>
                </c:pt>
                <c:pt idx="4416">
                  <c:v>150</c:v>
                </c:pt>
                <c:pt idx="4417">
                  <c:v>150</c:v>
                </c:pt>
                <c:pt idx="4418">
                  <c:v>150</c:v>
                </c:pt>
                <c:pt idx="4419">
                  <c:v>150</c:v>
                </c:pt>
                <c:pt idx="4420">
                  <c:v>150</c:v>
                </c:pt>
                <c:pt idx="4421">
                  <c:v>150</c:v>
                </c:pt>
                <c:pt idx="4422">
                  <c:v>150</c:v>
                </c:pt>
                <c:pt idx="4423">
                  <c:v>150</c:v>
                </c:pt>
                <c:pt idx="4424">
                  <c:v>150</c:v>
                </c:pt>
                <c:pt idx="4425">
                  <c:v>150</c:v>
                </c:pt>
                <c:pt idx="4426">
                  <c:v>150</c:v>
                </c:pt>
                <c:pt idx="4427">
                  <c:v>150</c:v>
                </c:pt>
                <c:pt idx="4428">
                  <c:v>150</c:v>
                </c:pt>
                <c:pt idx="4429">
                  <c:v>150</c:v>
                </c:pt>
                <c:pt idx="4430">
                  <c:v>150</c:v>
                </c:pt>
                <c:pt idx="4431">
                  <c:v>150</c:v>
                </c:pt>
                <c:pt idx="4432">
                  <c:v>150</c:v>
                </c:pt>
                <c:pt idx="4433">
                  <c:v>150</c:v>
                </c:pt>
                <c:pt idx="4434">
                  <c:v>150</c:v>
                </c:pt>
                <c:pt idx="4435">
                  <c:v>150</c:v>
                </c:pt>
                <c:pt idx="4436">
                  <c:v>150</c:v>
                </c:pt>
                <c:pt idx="4437">
                  <c:v>150</c:v>
                </c:pt>
                <c:pt idx="4438">
                  <c:v>150</c:v>
                </c:pt>
                <c:pt idx="4439">
                  <c:v>150</c:v>
                </c:pt>
                <c:pt idx="4440">
                  <c:v>150</c:v>
                </c:pt>
                <c:pt idx="4441">
                  <c:v>150</c:v>
                </c:pt>
                <c:pt idx="4442">
                  <c:v>150</c:v>
                </c:pt>
                <c:pt idx="4443">
                  <c:v>150</c:v>
                </c:pt>
                <c:pt idx="4444">
                  <c:v>150</c:v>
                </c:pt>
                <c:pt idx="4445">
                  <c:v>150</c:v>
                </c:pt>
                <c:pt idx="4446">
                  <c:v>150</c:v>
                </c:pt>
                <c:pt idx="4447">
                  <c:v>150</c:v>
                </c:pt>
                <c:pt idx="4448">
                  <c:v>150</c:v>
                </c:pt>
                <c:pt idx="4449">
                  <c:v>150</c:v>
                </c:pt>
                <c:pt idx="4450">
                  <c:v>150</c:v>
                </c:pt>
                <c:pt idx="4451">
                  <c:v>150</c:v>
                </c:pt>
                <c:pt idx="4452">
                  <c:v>150</c:v>
                </c:pt>
                <c:pt idx="4453">
                  <c:v>150</c:v>
                </c:pt>
                <c:pt idx="4454">
                  <c:v>150</c:v>
                </c:pt>
                <c:pt idx="4455">
                  <c:v>150</c:v>
                </c:pt>
                <c:pt idx="4456">
                  <c:v>150</c:v>
                </c:pt>
                <c:pt idx="4457">
                  <c:v>150</c:v>
                </c:pt>
                <c:pt idx="4458">
                  <c:v>150</c:v>
                </c:pt>
                <c:pt idx="4459">
                  <c:v>150</c:v>
                </c:pt>
                <c:pt idx="4460">
                  <c:v>150</c:v>
                </c:pt>
                <c:pt idx="4461">
                  <c:v>150</c:v>
                </c:pt>
                <c:pt idx="4462">
                  <c:v>150</c:v>
                </c:pt>
                <c:pt idx="4463">
                  <c:v>150</c:v>
                </c:pt>
                <c:pt idx="4464">
                  <c:v>150</c:v>
                </c:pt>
                <c:pt idx="4465">
                  <c:v>150</c:v>
                </c:pt>
                <c:pt idx="4466">
                  <c:v>150</c:v>
                </c:pt>
                <c:pt idx="4467">
                  <c:v>150</c:v>
                </c:pt>
                <c:pt idx="4468">
                  <c:v>150</c:v>
                </c:pt>
                <c:pt idx="4469">
                  <c:v>150</c:v>
                </c:pt>
                <c:pt idx="4470">
                  <c:v>150</c:v>
                </c:pt>
                <c:pt idx="4471">
                  <c:v>150</c:v>
                </c:pt>
                <c:pt idx="4472">
                  <c:v>150</c:v>
                </c:pt>
                <c:pt idx="4473">
                  <c:v>150</c:v>
                </c:pt>
                <c:pt idx="4474">
                  <c:v>150</c:v>
                </c:pt>
                <c:pt idx="4475">
                  <c:v>150</c:v>
                </c:pt>
                <c:pt idx="4476">
                  <c:v>150</c:v>
                </c:pt>
                <c:pt idx="4477">
                  <c:v>150</c:v>
                </c:pt>
                <c:pt idx="4478">
                  <c:v>150</c:v>
                </c:pt>
                <c:pt idx="4479">
                  <c:v>150</c:v>
                </c:pt>
                <c:pt idx="4480">
                  <c:v>150</c:v>
                </c:pt>
                <c:pt idx="4481">
                  <c:v>150</c:v>
                </c:pt>
                <c:pt idx="4482">
                  <c:v>150</c:v>
                </c:pt>
                <c:pt idx="4483">
                  <c:v>150</c:v>
                </c:pt>
                <c:pt idx="4484">
                  <c:v>150</c:v>
                </c:pt>
                <c:pt idx="4485">
                  <c:v>150</c:v>
                </c:pt>
                <c:pt idx="4486">
                  <c:v>150</c:v>
                </c:pt>
                <c:pt idx="4487">
                  <c:v>150</c:v>
                </c:pt>
                <c:pt idx="4488">
                  <c:v>150</c:v>
                </c:pt>
                <c:pt idx="4489">
                  <c:v>150</c:v>
                </c:pt>
                <c:pt idx="4490">
                  <c:v>150</c:v>
                </c:pt>
                <c:pt idx="4491">
                  <c:v>150</c:v>
                </c:pt>
                <c:pt idx="4492">
                  <c:v>150</c:v>
                </c:pt>
                <c:pt idx="4493">
                  <c:v>150</c:v>
                </c:pt>
                <c:pt idx="4494">
                  <c:v>150</c:v>
                </c:pt>
                <c:pt idx="4495">
                  <c:v>150</c:v>
                </c:pt>
                <c:pt idx="4496">
                  <c:v>150</c:v>
                </c:pt>
                <c:pt idx="4497">
                  <c:v>150</c:v>
                </c:pt>
                <c:pt idx="4498">
                  <c:v>150</c:v>
                </c:pt>
                <c:pt idx="4499">
                  <c:v>150</c:v>
                </c:pt>
                <c:pt idx="4500">
                  <c:v>150</c:v>
                </c:pt>
                <c:pt idx="4501">
                  <c:v>150</c:v>
                </c:pt>
                <c:pt idx="4502">
                  <c:v>150</c:v>
                </c:pt>
                <c:pt idx="4503">
                  <c:v>150</c:v>
                </c:pt>
                <c:pt idx="4504">
                  <c:v>150</c:v>
                </c:pt>
                <c:pt idx="4505">
                  <c:v>150</c:v>
                </c:pt>
                <c:pt idx="4506">
                  <c:v>150</c:v>
                </c:pt>
                <c:pt idx="4507">
                  <c:v>150</c:v>
                </c:pt>
                <c:pt idx="4508">
                  <c:v>150</c:v>
                </c:pt>
                <c:pt idx="4509">
                  <c:v>150</c:v>
                </c:pt>
                <c:pt idx="4510">
                  <c:v>150</c:v>
                </c:pt>
                <c:pt idx="4511">
                  <c:v>150</c:v>
                </c:pt>
                <c:pt idx="4512">
                  <c:v>150</c:v>
                </c:pt>
                <c:pt idx="4513">
                  <c:v>150</c:v>
                </c:pt>
                <c:pt idx="4514">
                  <c:v>150</c:v>
                </c:pt>
                <c:pt idx="4515">
                  <c:v>150</c:v>
                </c:pt>
                <c:pt idx="4516">
                  <c:v>150</c:v>
                </c:pt>
                <c:pt idx="4517">
                  <c:v>150</c:v>
                </c:pt>
                <c:pt idx="4518">
                  <c:v>150</c:v>
                </c:pt>
                <c:pt idx="4519">
                  <c:v>150</c:v>
                </c:pt>
                <c:pt idx="4520">
                  <c:v>150</c:v>
                </c:pt>
                <c:pt idx="4521">
                  <c:v>150</c:v>
                </c:pt>
                <c:pt idx="4522">
                  <c:v>150</c:v>
                </c:pt>
                <c:pt idx="4523">
                  <c:v>150</c:v>
                </c:pt>
                <c:pt idx="4524">
                  <c:v>150</c:v>
                </c:pt>
                <c:pt idx="4525">
                  <c:v>150</c:v>
                </c:pt>
                <c:pt idx="4526">
                  <c:v>150</c:v>
                </c:pt>
                <c:pt idx="4527">
                  <c:v>150</c:v>
                </c:pt>
                <c:pt idx="4528">
                  <c:v>150</c:v>
                </c:pt>
                <c:pt idx="4529">
                  <c:v>150</c:v>
                </c:pt>
                <c:pt idx="4530">
                  <c:v>150</c:v>
                </c:pt>
                <c:pt idx="4531">
                  <c:v>150</c:v>
                </c:pt>
                <c:pt idx="4532">
                  <c:v>150</c:v>
                </c:pt>
                <c:pt idx="4533">
                  <c:v>150</c:v>
                </c:pt>
                <c:pt idx="4534">
                  <c:v>150</c:v>
                </c:pt>
                <c:pt idx="4535">
                  <c:v>150</c:v>
                </c:pt>
                <c:pt idx="4536">
                  <c:v>150</c:v>
                </c:pt>
                <c:pt idx="4537">
                  <c:v>150</c:v>
                </c:pt>
                <c:pt idx="4538">
                  <c:v>150</c:v>
                </c:pt>
                <c:pt idx="4539">
                  <c:v>150</c:v>
                </c:pt>
                <c:pt idx="4540">
                  <c:v>150</c:v>
                </c:pt>
                <c:pt idx="4541">
                  <c:v>150</c:v>
                </c:pt>
                <c:pt idx="4542">
                  <c:v>150</c:v>
                </c:pt>
                <c:pt idx="4543">
                  <c:v>150</c:v>
                </c:pt>
                <c:pt idx="4544">
                  <c:v>150</c:v>
                </c:pt>
                <c:pt idx="4545">
                  <c:v>150</c:v>
                </c:pt>
                <c:pt idx="4546">
                  <c:v>150</c:v>
                </c:pt>
                <c:pt idx="4547">
                  <c:v>150</c:v>
                </c:pt>
                <c:pt idx="4548">
                  <c:v>150</c:v>
                </c:pt>
                <c:pt idx="4549">
                  <c:v>150</c:v>
                </c:pt>
                <c:pt idx="4550">
                  <c:v>150</c:v>
                </c:pt>
                <c:pt idx="4551">
                  <c:v>150</c:v>
                </c:pt>
                <c:pt idx="4552">
                  <c:v>150</c:v>
                </c:pt>
                <c:pt idx="4553">
                  <c:v>150</c:v>
                </c:pt>
                <c:pt idx="4554">
                  <c:v>150</c:v>
                </c:pt>
                <c:pt idx="4555">
                  <c:v>150</c:v>
                </c:pt>
                <c:pt idx="4556">
                  <c:v>150</c:v>
                </c:pt>
                <c:pt idx="4557">
                  <c:v>150</c:v>
                </c:pt>
                <c:pt idx="4558">
                  <c:v>150</c:v>
                </c:pt>
                <c:pt idx="4559">
                  <c:v>150</c:v>
                </c:pt>
                <c:pt idx="4560">
                  <c:v>150</c:v>
                </c:pt>
                <c:pt idx="4561">
                  <c:v>150</c:v>
                </c:pt>
                <c:pt idx="4562">
                  <c:v>150</c:v>
                </c:pt>
                <c:pt idx="4563">
                  <c:v>150</c:v>
                </c:pt>
                <c:pt idx="4564">
                  <c:v>150</c:v>
                </c:pt>
                <c:pt idx="4565">
                  <c:v>150</c:v>
                </c:pt>
                <c:pt idx="4566">
                  <c:v>150</c:v>
                </c:pt>
                <c:pt idx="4567">
                  <c:v>150</c:v>
                </c:pt>
                <c:pt idx="4568">
                  <c:v>150</c:v>
                </c:pt>
                <c:pt idx="4569">
                  <c:v>150</c:v>
                </c:pt>
                <c:pt idx="4570">
                  <c:v>150</c:v>
                </c:pt>
                <c:pt idx="4571">
                  <c:v>150</c:v>
                </c:pt>
                <c:pt idx="4572">
                  <c:v>150</c:v>
                </c:pt>
                <c:pt idx="4573">
                  <c:v>150</c:v>
                </c:pt>
                <c:pt idx="4574">
                  <c:v>150</c:v>
                </c:pt>
                <c:pt idx="4575">
                  <c:v>150</c:v>
                </c:pt>
                <c:pt idx="4576">
                  <c:v>150</c:v>
                </c:pt>
                <c:pt idx="4577">
                  <c:v>150</c:v>
                </c:pt>
                <c:pt idx="4578">
                  <c:v>150</c:v>
                </c:pt>
                <c:pt idx="4579">
                  <c:v>150</c:v>
                </c:pt>
                <c:pt idx="4580">
                  <c:v>150</c:v>
                </c:pt>
                <c:pt idx="4581">
                  <c:v>150</c:v>
                </c:pt>
                <c:pt idx="4582">
                  <c:v>150</c:v>
                </c:pt>
                <c:pt idx="4583">
                  <c:v>150</c:v>
                </c:pt>
                <c:pt idx="4584">
                  <c:v>150</c:v>
                </c:pt>
                <c:pt idx="4585">
                  <c:v>150</c:v>
                </c:pt>
                <c:pt idx="4586">
                  <c:v>150</c:v>
                </c:pt>
                <c:pt idx="4587">
                  <c:v>150</c:v>
                </c:pt>
                <c:pt idx="4588">
                  <c:v>150</c:v>
                </c:pt>
                <c:pt idx="4589">
                  <c:v>150</c:v>
                </c:pt>
                <c:pt idx="4590">
                  <c:v>150</c:v>
                </c:pt>
                <c:pt idx="4591">
                  <c:v>150</c:v>
                </c:pt>
                <c:pt idx="4592">
                  <c:v>150</c:v>
                </c:pt>
                <c:pt idx="4593">
                  <c:v>150</c:v>
                </c:pt>
                <c:pt idx="4594">
                  <c:v>150</c:v>
                </c:pt>
                <c:pt idx="4595">
                  <c:v>150</c:v>
                </c:pt>
                <c:pt idx="4596">
                  <c:v>150</c:v>
                </c:pt>
                <c:pt idx="4597">
                  <c:v>150</c:v>
                </c:pt>
                <c:pt idx="4598">
                  <c:v>150</c:v>
                </c:pt>
                <c:pt idx="4599">
                  <c:v>150</c:v>
                </c:pt>
                <c:pt idx="4600">
                  <c:v>150</c:v>
                </c:pt>
                <c:pt idx="4601">
                  <c:v>150</c:v>
                </c:pt>
                <c:pt idx="4602">
                  <c:v>150</c:v>
                </c:pt>
                <c:pt idx="4603">
                  <c:v>150</c:v>
                </c:pt>
                <c:pt idx="4604">
                  <c:v>150</c:v>
                </c:pt>
                <c:pt idx="4605">
                  <c:v>150</c:v>
                </c:pt>
                <c:pt idx="4606">
                  <c:v>150</c:v>
                </c:pt>
                <c:pt idx="4607">
                  <c:v>150</c:v>
                </c:pt>
                <c:pt idx="4608">
                  <c:v>150</c:v>
                </c:pt>
                <c:pt idx="4609">
                  <c:v>150</c:v>
                </c:pt>
                <c:pt idx="4610">
                  <c:v>150</c:v>
                </c:pt>
                <c:pt idx="4611">
                  <c:v>150</c:v>
                </c:pt>
                <c:pt idx="4612">
                  <c:v>150</c:v>
                </c:pt>
                <c:pt idx="4613">
                  <c:v>150</c:v>
                </c:pt>
                <c:pt idx="4614">
                  <c:v>150</c:v>
                </c:pt>
                <c:pt idx="4615">
                  <c:v>150</c:v>
                </c:pt>
                <c:pt idx="4616">
                  <c:v>150</c:v>
                </c:pt>
                <c:pt idx="4617">
                  <c:v>150</c:v>
                </c:pt>
                <c:pt idx="4618">
                  <c:v>150</c:v>
                </c:pt>
                <c:pt idx="4619">
                  <c:v>150</c:v>
                </c:pt>
                <c:pt idx="4620">
                  <c:v>150</c:v>
                </c:pt>
                <c:pt idx="4621">
                  <c:v>150</c:v>
                </c:pt>
                <c:pt idx="4622">
                  <c:v>150</c:v>
                </c:pt>
                <c:pt idx="4623">
                  <c:v>150</c:v>
                </c:pt>
                <c:pt idx="4624">
                  <c:v>150</c:v>
                </c:pt>
                <c:pt idx="4625">
                  <c:v>150</c:v>
                </c:pt>
                <c:pt idx="4626">
                  <c:v>150</c:v>
                </c:pt>
                <c:pt idx="4627">
                  <c:v>150</c:v>
                </c:pt>
                <c:pt idx="4628">
                  <c:v>150</c:v>
                </c:pt>
                <c:pt idx="4629">
                  <c:v>150</c:v>
                </c:pt>
                <c:pt idx="4630">
                  <c:v>150</c:v>
                </c:pt>
                <c:pt idx="4631">
                  <c:v>150</c:v>
                </c:pt>
                <c:pt idx="4632">
                  <c:v>150</c:v>
                </c:pt>
                <c:pt idx="4633">
                  <c:v>150</c:v>
                </c:pt>
                <c:pt idx="4634">
                  <c:v>150</c:v>
                </c:pt>
                <c:pt idx="4635">
                  <c:v>150</c:v>
                </c:pt>
                <c:pt idx="4636">
                  <c:v>150</c:v>
                </c:pt>
                <c:pt idx="4637">
                  <c:v>150</c:v>
                </c:pt>
                <c:pt idx="4638">
                  <c:v>150</c:v>
                </c:pt>
                <c:pt idx="4639">
                  <c:v>150</c:v>
                </c:pt>
                <c:pt idx="4640">
                  <c:v>150</c:v>
                </c:pt>
                <c:pt idx="4641">
                  <c:v>150</c:v>
                </c:pt>
                <c:pt idx="4642">
                  <c:v>150</c:v>
                </c:pt>
                <c:pt idx="4643">
                  <c:v>150</c:v>
                </c:pt>
                <c:pt idx="4644">
                  <c:v>150</c:v>
                </c:pt>
                <c:pt idx="4645">
                  <c:v>150</c:v>
                </c:pt>
                <c:pt idx="4646">
                  <c:v>150</c:v>
                </c:pt>
                <c:pt idx="4647">
                  <c:v>150</c:v>
                </c:pt>
                <c:pt idx="4648">
                  <c:v>150</c:v>
                </c:pt>
                <c:pt idx="4649">
                  <c:v>150</c:v>
                </c:pt>
                <c:pt idx="4650">
                  <c:v>150</c:v>
                </c:pt>
                <c:pt idx="4651">
                  <c:v>150</c:v>
                </c:pt>
                <c:pt idx="4652">
                  <c:v>150</c:v>
                </c:pt>
                <c:pt idx="4653">
                  <c:v>150</c:v>
                </c:pt>
                <c:pt idx="4654">
                  <c:v>150</c:v>
                </c:pt>
                <c:pt idx="4655">
                  <c:v>150</c:v>
                </c:pt>
                <c:pt idx="4656">
                  <c:v>150</c:v>
                </c:pt>
                <c:pt idx="4657">
                  <c:v>150</c:v>
                </c:pt>
                <c:pt idx="4658">
                  <c:v>150</c:v>
                </c:pt>
                <c:pt idx="4659">
                  <c:v>150</c:v>
                </c:pt>
                <c:pt idx="4660">
                  <c:v>150</c:v>
                </c:pt>
                <c:pt idx="4661">
                  <c:v>150</c:v>
                </c:pt>
                <c:pt idx="4662">
                  <c:v>150</c:v>
                </c:pt>
                <c:pt idx="4663">
                  <c:v>150</c:v>
                </c:pt>
                <c:pt idx="4664">
                  <c:v>150</c:v>
                </c:pt>
                <c:pt idx="4665">
                  <c:v>150</c:v>
                </c:pt>
                <c:pt idx="4666">
                  <c:v>150</c:v>
                </c:pt>
                <c:pt idx="4667">
                  <c:v>150</c:v>
                </c:pt>
                <c:pt idx="4668">
                  <c:v>150</c:v>
                </c:pt>
                <c:pt idx="4669">
                  <c:v>150</c:v>
                </c:pt>
                <c:pt idx="4670">
                  <c:v>150</c:v>
                </c:pt>
                <c:pt idx="4671">
                  <c:v>150</c:v>
                </c:pt>
                <c:pt idx="4672">
                  <c:v>150</c:v>
                </c:pt>
                <c:pt idx="4673">
                  <c:v>150</c:v>
                </c:pt>
                <c:pt idx="4674">
                  <c:v>150</c:v>
                </c:pt>
                <c:pt idx="4675">
                  <c:v>150</c:v>
                </c:pt>
                <c:pt idx="4676">
                  <c:v>150</c:v>
                </c:pt>
                <c:pt idx="4677">
                  <c:v>150</c:v>
                </c:pt>
                <c:pt idx="4678">
                  <c:v>150</c:v>
                </c:pt>
                <c:pt idx="4679">
                  <c:v>150</c:v>
                </c:pt>
                <c:pt idx="4680">
                  <c:v>150</c:v>
                </c:pt>
                <c:pt idx="4681">
                  <c:v>150</c:v>
                </c:pt>
                <c:pt idx="4682">
                  <c:v>150</c:v>
                </c:pt>
                <c:pt idx="4683">
                  <c:v>150</c:v>
                </c:pt>
                <c:pt idx="4684">
                  <c:v>150</c:v>
                </c:pt>
                <c:pt idx="4685">
                  <c:v>150</c:v>
                </c:pt>
                <c:pt idx="4686">
                  <c:v>150</c:v>
                </c:pt>
                <c:pt idx="4687">
                  <c:v>150</c:v>
                </c:pt>
                <c:pt idx="4688">
                  <c:v>150</c:v>
                </c:pt>
                <c:pt idx="4689">
                  <c:v>150</c:v>
                </c:pt>
                <c:pt idx="4690">
                  <c:v>150</c:v>
                </c:pt>
                <c:pt idx="4691">
                  <c:v>150</c:v>
                </c:pt>
                <c:pt idx="4692">
                  <c:v>150</c:v>
                </c:pt>
                <c:pt idx="4693">
                  <c:v>150</c:v>
                </c:pt>
                <c:pt idx="4694">
                  <c:v>150</c:v>
                </c:pt>
                <c:pt idx="4695">
                  <c:v>150</c:v>
                </c:pt>
                <c:pt idx="4696">
                  <c:v>150</c:v>
                </c:pt>
                <c:pt idx="4697">
                  <c:v>150</c:v>
                </c:pt>
                <c:pt idx="4698">
                  <c:v>150</c:v>
                </c:pt>
                <c:pt idx="4699">
                  <c:v>150</c:v>
                </c:pt>
                <c:pt idx="4700">
                  <c:v>150</c:v>
                </c:pt>
                <c:pt idx="4701">
                  <c:v>150</c:v>
                </c:pt>
                <c:pt idx="4702">
                  <c:v>150</c:v>
                </c:pt>
                <c:pt idx="4703">
                  <c:v>150</c:v>
                </c:pt>
                <c:pt idx="4704">
                  <c:v>150</c:v>
                </c:pt>
                <c:pt idx="4705">
                  <c:v>150</c:v>
                </c:pt>
                <c:pt idx="4706">
                  <c:v>150</c:v>
                </c:pt>
                <c:pt idx="4707">
                  <c:v>150</c:v>
                </c:pt>
                <c:pt idx="4708">
                  <c:v>150</c:v>
                </c:pt>
                <c:pt idx="4709">
                  <c:v>150</c:v>
                </c:pt>
                <c:pt idx="4710">
                  <c:v>150</c:v>
                </c:pt>
                <c:pt idx="4711">
                  <c:v>150</c:v>
                </c:pt>
                <c:pt idx="4712">
                  <c:v>150</c:v>
                </c:pt>
                <c:pt idx="4713">
                  <c:v>150</c:v>
                </c:pt>
                <c:pt idx="4714">
                  <c:v>150</c:v>
                </c:pt>
                <c:pt idx="4715">
                  <c:v>150</c:v>
                </c:pt>
                <c:pt idx="4716">
                  <c:v>150</c:v>
                </c:pt>
                <c:pt idx="4717">
                  <c:v>150</c:v>
                </c:pt>
                <c:pt idx="4718">
                  <c:v>150</c:v>
                </c:pt>
                <c:pt idx="4719">
                  <c:v>150</c:v>
                </c:pt>
                <c:pt idx="4720">
                  <c:v>150</c:v>
                </c:pt>
                <c:pt idx="4721">
                  <c:v>150</c:v>
                </c:pt>
                <c:pt idx="4722">
                  <c:v>150</c:v>
                </c:pt>
                <c:pt idx="4723">
                  <c:v>150</c:v>
                </c:pt>
                <c:pt idx="4724">
                  <c:v>150</c:v>
                </c:pt>
                <c:pt idx="4725">
                  <c:v>150</c:v>
                </c:pt>
                <c:pt idx="4726">
                  <c:v>150</c:v>
                </c:pt>
                <c:pt idx="4727">
                  <c:v>150</c:v>
                </c:pt>
                <c:pt idx="4728">
                  <c:v>150</c:v>
                </c:pt>
                <c:pt idx="4729">
                  <c:v>150</c:v>
                </c:pt>
                <c:pt idx="4730">
                  <c:v>150</c:v>
                </c:pt>
                <c:pt idx="4731">
                  <c:v>150</c:v>
                </c:pt>
                <c:pt idx="4732">
                  <c:v>150</c:v>
                </c:pt>
                <c:pt idx="4733">
                  <c:v>150</c:v>
                </c:pt>
                <c:pt idx="4734">
                  <c:v>150</c:v>
                </c:pt>
                <c:pt idx="4735">
                  <c:v>150</c:v>
                </c:pt>
                <c:pt idx="4736">
                  <c:v>150</c:v>
                </c:pt>
                <c:pt idx="4737">
                  <c:v>150</c:v>
                </c:pt>
                <c:pt idx="4738">
                  <c:v>150</c:v>
                </c:pt>
                <c:pt idx="4739">
                  <c:v>150</c:v>
                </c:pt>
                <c:pt idx="4740">
                  <c:v>150</c:v>
                </c:pt>
                <c:pt idx="4741">
                  <c:v>150</c:v>
                </c:pt>
                <c:pt idx="4742">
                  <c:v>150</c:v>
                </c:pt>
                <c:pt idx="4743">
                  <c:v>150</c:v>
                </c:pt>
                <c:pt idx="4744">
                  <c:v>150</c:v>
                </c:pt>
                <c:pt idx="4745">
                  <c:v>150</c:v>
                </c:pt>
                <c:pt idx="4746">
                  <c:v>150</c:v>
                </c:pt>
                <c:pt idx="4747">
                  <c:v>150</c:v>
                </c:pt>
                <c:pt idx="4748">
                  <c:v>150</c:v>
                </c:pt>
                <c:pt idx="4749">
                  <c:v>150</c:v>
                </c:pt>
                <c:pt idx="4750">
                  <c:v>150</c:v>
                </c:pt>
                <c:pt idx="4751">
                  <c:v>150</c:v>
                </c:pt>
                <c:pt idx="4752">
                  <c:v>150</c:v>
                </c:pt>
                <c:pt idx="4753">
                  <c:v>150</c:v>
                </c:pt>
                <c:pt idx="4754">
                  <c:v>150</c:v>
                </c:pt>
                <c:pt idx="4755">
                  <c:v>150</c:v>
                </c:pt>
                <c:pt idx="4756">
                  <c:v>150</c:v>
                </c:pt>
                <c:pt idx="4757">
                  <c:v>150</c:v>
                </c:pt>
                <c:pt idx="4758">
                  <c:v>150</c:v>
                </c:pt>
                <c:pt idx="4759">
                  <c:v>150</c:v>
                </c:pt>
                <c:pt idx="4760">
                  <c:v>150</c:v>
                </c:pt>
                <c:pt idx="4761">
                  <c:v>150</c:v>
                </c:pt>
                <c:pt idx="4762">
                  <c:v>150</c:v>
                </c:pt>
                <c:pt idx="4763">
                  <c:v>150</c:v>
                </c:pt>
                <c:pt idx="4764">
                  <c:v>150</c:v>
                </c:pt>
                <c:pt idx="4765">
                  <c:v>150</c:v>
                </c:pt>
                <c:pt idx="4766">
                  <c:v>150</c:v>
                </c:pt>
                <c:pt idx="4767">
                  <c:v>150</c:v>
                </c:pt>
                <c:pt idx="4768">
                  <c:v>150</c:v>
                </c:pt>
                <c:pt idx="4769">
                  <c:v>150</c:v>
                </c:pt>
                <c:pt idx="4770">
                  <c:v>150</c:v>
                </c:pt>
                <c:pt idx="4771">
                  <c:v>150</c:v>
                </c:pt>
                <c:pt idx="4772">
                  <c:v>150</c:v>
                </c:pt>
                <c:pt idx="4773">
                  <c:v>150</c:v>
                </c:pt>
                <c:pt idx="4774">
                  <c:v>150</c:v>
                </c:pt>
                <c:pt idx="4775">
                  <c:v>150</c:v>
                </c:pt>
                <c:pt idx="4776">
                  <c:v>150</c:v>
                </c:pt>
                <c:pt idx="4777">
                  <c:v>150</c:v>
                </c:pt>
                <c:pt idx="4778">
                  <c:v>150</c:v>
                </c:pt>
                <c:pt idx="4779">
                  <c:v>150</c:v>
                </c:pt>
                <c:pt idx="4780">
                  <c:v>150</c:v>
                </c:pt>
                <c:pt idx="4781">
                  <c:v>150</c:v>
                </c:pt>
                <c:pt idx="4782">
                  <c:v>150</c:v>
                </c:pt>
                <c:pt idx="4783">
                  <c:v>150</c:v>
                </c:pt>
                <c:pt idx="4784">
                  <c:v>150</c:v>
                </c:pt>
                <c:pt idx="4785">
                  <c:v>150</c:v>
                </c:pt>
                <c:pt idx="4786">
                  <c:v>150</c:v>
                </c:pt>
                <c:pt idx="4787">
                  <c:v>150</c:v>
                </c:pt>
                <c:pt idx="4788">
                  <c:v>150</c:v>
                </c:pt>
                <c:pt idx="4789">
                  <c:v>150</c:v>
                </c:pt>
                <c:pt idx="4790">
                  <c:v>150</c:v>
                </c:pt>
                <c:pt idx="4791">
                  <c:v>150</c:v>
                </c:pt>
                <c:pt idx="4792">
                  <c:v>150</c:v>
                </c:pt>
                <c:pt idx="4793">
                  <c:v>150</c:v>
                </c:pt>
                <c:pt idx="4794">
                  <c:v>150</c:v>
                </c:pt>
                <c:pt idx="4795">
                  <c:v>150</c:v>
                </c:pt>
                <c:pt idx="4796">
                  <c:v>150</c:v>
                </c:pt>
                <c:pt idx="4797">
                  <c:v>150</c:v>
                </c:pt>
                <c:pt idx="4798">
                  <c:v>150</c:v>
                </c:pt>
                <c:pt idx="4799">
                  <c:v>150</c:v>
                </c:pt>
                <c:pt idx="4800">
                  <c:v>150</c:v>
                </c:pt>
                <c:pt idx="4801">
                  <c:v>150</c:v>
                </c:pt>
                <c:pt idx="4802">
                  <c:v>150</c:v>
                </c:pt>
                <c:pt idx="4803">
                  <c:v>150</c:v>
                </c:pt>
                <c:pt idx="4804">
                  <c:v>150</c:v>
                </c:pt>
                <c:pt idx="4805">
                  <c:v>150</c:v>
                </c:pt>
                <c:pt idx="4806">
                  <c:v>150</c:v>
                </c:pt>
                <c:pt idx="4807">
                  <c:v>150</c:v>
                </c:pt>
                <c:pt idx="4808">
                  <c:v>150</c:v>
                </c:pt>
                <c:pt idx="4809">
                  <c:v>150</c:v>
                </c:pt>
                <c:pt idx="4810">
                  <c:v>150</c:v>
                </c:pt>
                <c:pt idx="4811">
                  <c:v>150</c:v>
                </c:pt>
                <c:pt idx="4812">
                  <c:v>150</c:v>
                </c:pt>
                <c:pt idx="4813">
                  <c:v>150</c:v>
                </c:pt>
                <c:pt idx="4814">
                  <c:v>150</c:v>
                </c:pt>
                <c:pt idx="4815">
                  <c:v>150</c:v>
                </c:pt>
                <c:pt idx="4816">
                  <c:v>150</c:v>
                </c:pt>
                <c:pt idx="4817">
                  <c:v>150</c:v>
                </c:pt>
                <c:pt idx="4818">
                  <c:v>150</c:v>
                </c:pt>
                <c:pt idx="4819">
                  <c:v>150</c:v>
                </c:pt>
                <c:pt idx="4820">
                  <c:v>150</c:v>
                </c:pt>
                <c:pt idx="4821">
                  <c:v>150</c:v>
                </c:pt>
                <c:pt idx="4822">
                  <c:v>150</c:v>
                </c:pt>
                <c:pt idx="4823">
                  <c:v>150</c:v>
                </c:pt>
                <c:pt idx="4824">
                  <c:v>150</c:v>
                </c:pt>
                <c:pt idx="4825">
                  <c:v>150</c:v>
                </c:pt>
                <c:pt idx="4826">
                  <c:v>150</c:v>
                </c:pt>
                <c:pt idx="4827">
                  <c:v>150</c:v>
                </c:pt>
                <c:pt idx="4828">
                  <c:v>150</c:v>
                </c:pt>
                <c:pt idx="4829">
                  <c:v>150</c:v>
                </c:pt>
                <c:pt idx="4830">
                  <c:v>150</c:v>
                </c:pt>
                <c:pt idx="4831">
                  <c:v>150</c:v>
                </c:pt>
                <c:pt idx="4832">
                  <c:v>150</c:v>
                </c:pt>
                <c:pt idx="4833">
                  <c:v>150</c:v>
                </c:pt>
                <c:pt idx="4834">
                  <c:v>150</c:v>
                </c:pt>
                <c:pt idx="4835">
                  <c:v>150</c:v>
                </c:pt>
                <c:pt idx="4836">
                  <c:v>150</c:v>
                </c:pt>
                <c:pt idx="4837">
                  <c:v>150</c:v>
                </c:pt>
                <c:pt idx="4838">
                  <c:v>150</c:v>
                </c:pt>
                <c:pt idx="4839">
                  <c:v>150</c:v>
                </c:pt>
                <c:pt idx="4840">
                  <c:v>150</c:v>
                </c:pt>
                <c:pt idx="4841">
                  <c:v>150</c:v>
                </c:pt>
                <c:pt idx="4842">
                  <c:v>150</c:v>
                </c:pt>
                <c:pt idx="4843">
                  <c:v>150</c:v>
                </c:pt>
                <c:pt idx="4844">
                  <c:v>150</c:v>
                </c:pt>
                <c:pt idx="4845">
                  <c:v>150</c:v>
                </c:pt>
                <c:pt idx="4846">
                  <c:v>150</c:v>
                </c:pt>
                <c:pt idx="4847">
                  <c:v>150</c:v>
                </c:pt>
                <c:pt idx="4848">
                  <c:v>150</c:v>
                </c:pt>
                <c:pt idx="4849">
                  <c:v>150</c:v>
                </c:pt>
                <c:pt idx="4850">
                  <c:v>150</c:v>
                </c:pt>
                <c:pt idx="4851">
                  <c:v>150</c:v>
                </c:pt>
                <c:pt idx="4852">
                  <c:v>150</c:v>
                </c:pt>
                <c:pt idx="4853">
                  <c:v>150</c:v>
                </c:pt>
                <c:pt idx="4854">
                  <c:v>150</c:v>
                </c:pt>
                <c:pt idx="4855">
                  <c:v>150</c:v>
                </c:pt>
                <c:pt idx="4856">
                  <c:v>150</c:v>
                </c:pt>
                <c:pt idx="4857">
                  <c:v>150</c:v>
                </c:pt>
                <c:pt idx="4858">
                  <c:v>150</c:v>
                </c:pt>
                <c:pt idx="4859">
                  <c:v>150</c:v>
                </c:pt>
                <c:pt idx="4860">
                  <c:v>150</c:v>
                </c:pt>
                <c:pt idx="4861">
                  <c:v>150</c:v>
                </c:pt>
                <c:pt idx="4862">
                  <c:v>150</c:v>
                </c:pt>
                <c:pt idx="4863">
                  <c:v>150</c:v>
                </c:pt>
                <c:pt idx="4864">
                  <c:v>150</c:v>
                </c:pt>
                <c:pt idx="4865">
                  <c:v>150</c:v>
                </c:pt>
                <c:pt idx="4866">
                  <c:v>150</c:v>
                </c:pt>
                <c:pt idx="4867">
                  <c:v>150</c:v>
                </c:pt>
                <c:pt idx="4868">
                  <c:v>150</c:v>
                </c:pt>
                <c:pt idx="4869">
                  <c:v>150</c:v>
                </c:pt>
                <c:pt idx="4870">
                  <c:v>150</c:v>
                </c:pt>
                <c:pt idx="4871">
                  <c:v>150</c:v>
                </c:pt>
                <c:pt idx="4872">
                  <c:v>150</c:v>
                </c:pt>
                <c:pt idx="4873">
                  <c:v>150</c:v>
                </c:pt>
                <c:pt idx="4874">
                  <c:v>150</c:v>
                </c:pt>
                <c:pt idx="4875">
                  <c:v>150</c:v>
                </c:pt>
                <c:pt idx="4876">
                  <c:v>150</c:v>
                </c:pt>
                <c:pt idx="4877">
                  <c:v>150</c:v>
                </c:pt>
                <c:pt idx="4878">
                  <c:v>150</c:v>
                </c:pt>
                <c:pt idx="4879">
                  <c:v>150</c:v>
                </c:pt>
                <c:pt idx="4880">
                  <c:v>150</c:v>
                </c:pt>
                <c:pt idx="4881">
                  <c:v>150</c:v>
                </c:pt>
                <c:pt idx="4882">
                  <c:v>150</c:v>
                </c:pt>
                <c:pt idx="4883">
                  <c:v>150</c:v>
                </c:pt>
                <c:pt idx="4884">
                  <c:v>150</c:v>
                </c:pt>
                <c:pt idx="4885">
                  <c:v>150</c:v>
                </c:pt>
                <c:pt idx="4886">
                  <c:v>150</c:v>
                </c:pt>
                <c:pt idx="4887">
                  <c:v>150</c:v>
                </c:pt>
                <c:pt idx="4888">
                  <c:v>150</c:v>
                </c:pt>
                <c:pt idx="4889">
                  <c:v>150</c:v>
                </c:pt>
                <c:pt idx="4890">
                  <c:v>150</c:v>
                </c:pt>
                <c:pt idx="4891">
                  <c:v>150</c:v>
                </c:pt>
                <c:pt idx="4892">
                  <c:v>150</c:v>
                </c:pt>
                <c:pt idx="4893">
                  <c:v>150</c:v>
                </c:pt>
                <c:pt idx="4894">
                  <c:v>150</c:v>
                </c:pt>
                <c:pt idx="4895">
                  <c:v>150</c:v>
                </c:pt>
                <c:pt idx="4896">
                  <c:v>150</c:v>
                </c:pt>
                <c:pt idx="4897">
                  <c:v>150</c:v>
                </c:pt>
                <c:pt idx="4898">
                  <c:v>150</c:v>
                </c:pt>
                <c:pt idx="4899">
                  <c:v>150</c:v>
                </c:pt>
                <c:pt idx="4900">
                  <c:v>150</c:v>
                </c:pt>
                <c:pt idx="4901">
                  <c:v>150</c:v>
                </c:pt>
                <c:pt idx="4902">
                  <c:v>150</c:v>
                </c:pt>
                <c:pt idx="4903">
                  <c:v>150</c:v>
                </c:pt>
                <c:pt idx="4904">
                  <c:v>150</c:v>
                </c:pt>
                <c:pt idx="4905">
                  <c:v>150</c:v>
                </c:pt>
                <c:pt idx="4906">
                  <c:v>150</c:v>
                </c:pt>
                <c:pt idx="4907">
                  <c:v>150</c:v>
                </c:pt>
                <c:pt idx="4908">
                  <c:v>150</c:v>
                </c:pt>
                <c:pt idx="4909">
                  <c:v>150</c:v>
                </c:pt>
                <c:pt idx="4910">
                  <c:v>150</c:v>
                </c:pt>
                <c:pt idx="4911">
                  <c:v>150</c:v>
                </c:pt>
                <c:pt idx="4912">
                  <c:v>150</c:v>
                </c:pt>
                <c:pt idx="4913">
                  <c:v>150</c:v>
                </c:pt>
                <c:pt idx="4914">
                  <c:v>150</c:v>
                </c:pt>
                <c:pt idx="4915">
                  <c:v>150</c:v>
                </c:pt>
                <c:pt idx="4916">
                  <c:v>150</c:v>
                </c:pt>
                <c:pt idx="4917">
                  <c:v>150</c:v>
                </c:pt>
                <c:pt idx="4918">
                  <c:v>150</c:v>
                </c:pt>
                <c:pt idx="4919">
                  <c:v>150</c:v>
                </c:pt>
                <c:pt idx="4920">
                  <c:v>150</c:v>
                </c:pt>
                <c:pt idx="4921">
                  <c:v>150</c:v>
                </c:pt>
                <c:pt idx="4922">
                  <c:v>150</c:v>
                </c:pt>
                <c:pt idx="4923">
                  <c:v>150</c:v>
                </c:pt>
                <c:pt idx="4924">
                  <c:v>150</c:v>
                </c:pt>
                <c:pt idx="4925">
                  <c:v>150</c:v>
                </c:pt>
                <c:pt idx="4926">
                  <c:v>150</c:v>
                </c:pt>
                <c:pt idx="4927">
                  <c:v>150</c:v>
                </c:pt>
                <c:pt idx="4928">
                  <c:v>150</c:v>
                </c:pt>
                <c:pt idx="4929">
                  <c:v>150</c:v>
                </c:pt>
                <c:pt idx="4930">
                  <c:v>150</c:v>
                </c:pt>
                <c:pt idx="4931">
                  <c:v>150</c:v>
                </c:pt>
                <c:pt idx="4932">
                  <c:v>150</c:v>
                </c:pt>
                <c:pt idx="4933">
                  <c:v>150</c:v>
                </c:pt>
                <c:pt idx="4934">
                  <c:v>150</c:v>
                </c:pt>
                <c:pt idx="4935">
                  <c:v>150</c:v>
                </c:pt>
                <c:pt idx="4936">
                  <c:v>150</c:v>
                </c:pt>
                <c:pt idx="4937">
                  <c:v>150</c:v>
                </c:pt>
                <c:pt idx="4938">
                  <c:v>150</c:v>
                </c:pt>
                <c:pt idx="4939">
                  <c:v>150</c:v>
                </c:pt>
                <c:pt idx="4940">
                  <c:v>150</c:v>
                </c:pt>
                <c:pt idx="4941">
                  <c:v>150</c:v>
                </c:pt>
                <c:pt idx="4942">
                  <c:v>150</c:v>
                </c:pt>
                <c:pt idx="4943">
                  <c:v>150</c:v>
                </c:pt>
                <c:pt idx="4944">
                  <c:v>150</c:v>
                </c:pt>
                <c:pt idx="4945">
                  <c:v>150</c:v>
                </c:pt>
                <c:pt idx="4946">
                  <c:v>150</c:v>
                </c:pt>
                <c:pt idx="4947">
                  <c:v>150</c:v>
                </c:pt>
                <c:pt idx="4948">
                  <c:v>150</c:v>
                </c:pt>
                <c:pt idx="4949">
                  <c:v>150</c:v>
                </c:pt>
                <c:pt idx="4950">
                  <c:v>150</c:v>
                </c:pt>
                <c:pt idx="4951">
                  <c:v>150</c:v>
                </c:pt>
                <c:pt idx="4952">
                  <c:v>150</c:v>
                </c:pt>
                <c:pt idx="4953">
                  <c:v>150</c:v>
                </c:pt>
                <c:pt idx="4954">
                  <c:v>150</c:v>
                </c:pt>
                <c:pt idx="4955">
                  <c:v>150</c:v>
                </c:pt>
                <c:pt idx="4956">
                  <c:v>150</c:v>
                </c:pt>
                <c:pt idx="4957">
                  <c:v>150</c:v>
                </c:pt>
                <c:pt idx="4958">
                  <c:v>150</c:v>
                </c:pt>
                <c:pt idx="4959">
                  <c:v>150</c:v>
                </c:pt>
                <c:pt idx="4960">
                  <c:v>150</c:v>
                </c:pt>
                <c:pt idx="4961">
                  <c:v>150</c:v>
                </c:pt>
                <c:pt idx="4962">
                  <c:v>150</c:v>
                </c:pt>
                <c:pt idx="4963">
                  <c:v>150</c:v>
                </c:pt>
                <c:pt idx="4964">
                  <c:v>150</c:v>
                </c:pt>
                <c:pt idx="4965">
                  <c:v>150</c:v>
                </c:pt>
                <c:pt idx="4966">
                  <c:v>150</c:v>
                </c:pt>
                <c:pt idx="4967">
                  <c:v>150</c:v>
                </c:pt>
                <c:pt idx="4968">
                  <c:v>150</c:v>
                </c:pt>
                <c:pt idx="4969">
                  <c:v>150</c:v>
                </c:pt>
                <c:pt idx="4970">
                  <c:v>150</c:v>
                </c:pt>
                <c:pt idx="4971">
                  <c:v>150</c:v>
                </c:pt>
                <c:pt idx="4972">
                  <c:v>150</c:v>
                </c:pt>
                <c:pt idx="4973">
                  <c:v>150</c:v>
                </c:pt>
                <c:pt idx="4974">
                  <c:v>150</c:v>
                </c:pt>
                <c:pt idx="4975">
                  <c:v>150</c:v>
                </c:pt>
                <c:pt idx="4976">
                  <c:v>150</c:v>
                </c:pt>
                <c:pt idx="4977">
                  <c:v>150</c:v>
                </c:pt>
                <c:pt idx="4978">
                  <c:v>150</c:v>
                </c:pt>
                <c:pt idx="4979">
                  <c:v>150</c:v>
                </c:pt>
                <c:pt idx="4980">
                  <c:v>150</c:v>
                </c:pt>
                <c:pt idx="4981">
                  <c:v>150</c:v>
                </c:pt>
                <c:pt idx="4982">
                  <c:v>150</c:v>
                </c:pt>
                <c:pt idx="4983">
                  <c:v>150</c:v>
                </c:pt>
                <c:pt idx="4984">
                  <c:v>150</c:v>
                </c:pt>
                <c:pt idx="4985">
                  <c:v>150</c:v>
                </c:pt>
                <c:pt idx="4986">
                  <c:v>150</c:v>
                </c:pt>
                <c:pt idx="4987">
                  <c:v>150</c:v>
                </c:pt>
                <c:pt idx="4988">
                  <c:v>150</c:v>
                </c:pt>
                <c:pt idx="4989">
                  <c:v>150</c:v>
                </c:pt>
                <c:pt idx="4990">
                  <c:v>150</c:v>
                </c:pt>
                <c:pt idx="4991">
                  <c:v>150</c:v>
                </c:pt>
                <c:pt idx="4992">
                  <c:v>150</c:v>
                </c:pt>
                <c:pt idx="4993">
                  <c:v>150</c:v>
                </c:pt>
                <c:pt idx="4994">
                  <c:v>150</c:v>
                </c:pt>
                <c:pt idx="4995">
                  <c:v>150</c:v>
                </c:pt>
                <c:pt idx="4996">
                  <c:v>150</c:v>
                </c:pt>
                <c:pt idx="4997">
                  <c:v>150</c:v>
                </c:pt>
                <c:pt idx="4998">
                  <c:v>150</c:v>
                </c:pt>
                <c:pt idx="4999">
                  <c:v>150</c:v>
                </c:pt>
                <c:pt idx="5000">
                  <c:v>150</c:v>
                </c:pt>
                <c:pt idx="5001">
                  <c:v>150</c:v>
                </c:pt>
                <c:pt idx="5002">
                  <c:v>150</c:v>
                </c:pt>
                <c:pt idx="5003">
                  <c:v>150</c:v>
                </c:pt>
                <c:pt idx="5004">
                  <c:v>150</c:v>
                </c:pt>
                <c:pt idx="5005">
                  <c:v>150</c:v>
                </c:pt>
                <c:pt idx="5006">
                  <c:v>150</c:v>
                </c:pt>
                <c:pt idx="5007">
                  <c:v>150</c:v>
                </c:pt>
                <c:pt idx="5008">
                  <c:v>150</c:v>
                </c:pt>
                <c:pt idx="5009">
                  <c:v>150</c:v>
                </c:pt>
                <c:pt idx="5010">
                  <c:v>150</c:v>
                </c:pt>
                <c:pt idx="5011">
                  <c:v>150</c:v>
                </c:pt>
                <c:pt idx="5012">
                  <c:v>150</c:v>
                </c:pt>
                <c:pt idx="5013">
                  <c:v>150</c:v>
                </c:pt>
                <c:pt idx="5014">
                  <c:v>150</c:v>
                </c:pt>
                <c:pt idx="5015">
                  <c:v>150</c:v>
                </c:pt>
                <c:pt idx="5016">
                  <c:v>150</c:v>
                </c:pt>
                <c:pt idx="5017">
                  <c:v>150</c:v>
                </c:pt>
                <c:pt idx="5018">
                  <c:v>150</c:v>
                </c:pt>
                <c:pt idx="5019">
                  <c:v>150</c:v>
                </c:pt>
                <c:pt idx="5020">
                  <c:v>150</c:v>
                </c:pt>
                <c:pt idx="5021">
                  <c:v>150</c:v>
                </c:pt>
                <c:pt idx="5022">
                  <c:v>150</c:v>
                </c:pt>
                <c:pt idx="5023">
                  <c:v>150</c:v>
                </c:pt>
                <c:pt idx="5024">
                  <c:v>150</c:v>
                </c:pt>
                <c:pt idx="5025">
                  <c:v>150</c:v>
                </c:pt>
                <c:pt idx="5026">
                  <c:v>150</c:v>
                </c:pt>
                <c:pt idx="5027">
                  <c:v>150</c:v>
                </c:pt>
                <c:pt idx="5028">
                  <c:v>150</c:v>
                </c:pt>
                <c:pt idx="5029">
                  <c:v>150</c:v>
                </c:pt>
                <c:pt idx="5030">
                  <c:v>150</c:v>
                </c:pt>
                <c:pt idx="5031">
                  <c:v>150</c:v>
                </c:pt>
                <c:pt idx="5032">
                  <c:v>150</c:v>
                </c:pt>
                <c:pt idx="5033">
                  <c:v>150</c:v>
                </c:pt>
                <c:pt idx="5034">
                  <c:v>150</c:v>
                </c:pt>
                <c:pt idx="5035">
                  <c:v>150</c:v>
                </c:pt>
                <c:pt idx="5036">
                  <c:v>150</c:v>
                </c:pt>
                <c:pt idx="5037">
                  <c:v>150</c:v>
                </c:pt>
                <c:pt idx="5038">
                  <c:v>150</c:v>
                </c:pt>
                <c:pt idx="5039">
                  <c:v>150</c:v>
                </c:pt>
                <c:pt idx="5040">
                  <c:v>150</c:v>
                </c:pt>
                <c:pt idx="5041">
                  <c:v>150</c:v>
                </c:pt>
                <c:pt idx="5042">
                  <c:v>150</c:v>
                </c:pt>
                <c:pt idx="5043">
                  <c:v>150</c:v>
                </c:pt>
                <c:pt idx="5044">
                  <c:v>150</c:v>
                </c:pt>
                <c:pt idx="5045">
                  <c:v>150</c:v>
                </c:pt>
                <c:pt idx="5046">
                  <c:v>150</c:v>
                </c:pt>
                <c:pt idx="5047">
                  <c:v>150</c:v>
                </c:pt>
                <c:pt idx="5048">
                  <c:v>150</c:v>
                </c:pt>
                <c:pt idx="5049">
                  <c:v>150</c:v>
                </c:pt>
                <c:pt idx="5050">
                  <c:v>150</c:v>
                </c:pt>
                <c:pt idx="5051">
                  <c:v>150</c:v>
                </c:pt>
                <c:pt idx="5052">
                  <c:v>150</c:v>
                </c:pt>
                <c:pt idx="5053">
                  <c:v>150</c:v>
                </c:pt>
                <c:pt idx="5054">
                  <c:v>150</c:v>
                </c:pt>
                <c:pt idx="5055">
                  <c:v>150</c:v>
                </c:pt>
                <c:pt idx="5056">
                  <c:v>150</c:v>
                </c:pt>
                <c:pt idx="5057">
                  <c:v>150</c:v>
                </c:pt>
                <c:pt idx="5058">
                  <c:v>150</c:v>
                </c:pt>
                <c:pt idx="5059">
                  <c:v>150</c:v>
                </c:pt>
                <c:pt idx="5060">
                  <c:v>150</c:v>
                </c:pt>
                <c:pt idx="5061">
                  <c:v>150</c:v>
                </c:pt>
                <c:pt idx="5062">
                  <c:v>150</c:v>
                </c:pt>
                <c:pt idx="5063">
                  <c:v>150</c:v>
                </c:pt>
                <c:pt idx="5064">
                  <c:v>150</c:v>
                </c:pt>
                <c:pt idx="5065">
                  <c:v>150</c:v>
                </c:pt>
                <c:pt idx="5066">
                  <c:v>150</c:v>
                </c:pt>
                <c:pt idx="5067">
                  <c:v>150</c:v>
                </c:pt>
                <c:pt idx="5068">
                  <c:v>150</c:v>
                </c:pt>
                <c:pt idx="5069">
                  <c:v>150</c:v>
                </c:pt>
                <c:pt idx="5070">
                  <c:v>150</c:v>
                </c:pt>
                <c:pt idx="5071">
                  <c:v>150</c:v>
                </c:pt>
                <c:pt idx="5072">
                  <c:v>150</c:v>
                </c:pt>
                <c:pt idx="5073">
                  <c:v>150</c:v>
                </c:pt>
                <c:pt idx="5074">
                  <c:v>150</c:v>
                </c:pt>
                <c:pt idx="5075">
                  <c:v>150</c:v>
                </c:pt>
                <c:pt idx="5076">
                  <c:v>150</c:v>
                </c:pt>
                <c:pt idx="5077">
                  <c:v>150</c:v>
                </c:pt>
                <c:pt idx="5078">
                  <c:v>150</c:v>
                </c:pt>
                <c:pt idx="5079">
                  <c:v>150</c:v>
                </c:pt>
                <c:pt idx="5080">
                  <c:v>150</c:v>
                </c:pt>
                <c:pt idx="5081">
                  <c:v>150</c:v>
                </c:pt>
                <c:pt idx="5082">
                  <c:v>150</c:v>
                </c:pt>
                <c:pt idx="5083">
                  <c:v>150</c:v>
                </c:pt>
                <c:pt idx="5084">
                  <c:v>150</c:v>
                </c:pt>
                <c:pt idx="5085">
                  <c:v>150</c:v>
                </c:pt>
                <c:pt idx="5086">
                  <c:v>150</c:v>
                </c:pt>
                <c:pt idx="5087">
                  <c:v>150</c:v>
                </c:pt>
                <c:pt idx="5088">
                  <c:v>150</c:v>
                </c:pt>
                <c:pt idx="5089">
                  <c:v>150</c:v>
                </c:pt>
                <c:pt idx="5090">
                  <c:v>150</c:v>
                </c:pt>
                <c:pt idx="5091">
                  <c:v>150</c:v>
                </c:pt>
                <c:pt idx="5092">
                  <c:v>150</c:v>
                </c:pt>
                <c:pt idx="5093">
                  <c:v>150</c:v>
                </c:pt>
                <c:pt idx="5094">
                  <c:v>150</c:v>
                </c:pt>
                <c:pt idx="5095">
                  <c:v>150</c:v>
                </c:pt>
                <c:pt idx="5096">
                  <c:v>150</c:v>
                </c:pt>
                <c:pt idx="5097">
                  <c:v>150</c:v>
                </c:pt>
                <c:pt idx="5098">
                  <c:v>150</c:v>
                </c:pt>
                <c:pt idx="5099">
                  <c:v>150</c:v>
                </c:pt>
                <c:pt idx="5100">
                  <c:v>150</c:v>
                </c:pt>
                <c:pt idx="5101">
                  <c:v>150</c:v>
                </c:pt>
                <c:pt idx="5102">
                  <c:v>150</c:v>
                </c:pt>
                <c:pt idx="5103">
                  <c:v>150</c:v>
                </c:pt>
                <c:pt idx="5104">
                  <c:v>150</c:v>
                </c:pt>
                <c:pt idx="5105">
                  <c:v>150</c:v>
                </c:pt>
                <c:pt idx="5106">
                  <c:v>150</c:v>
                </c:pt>
                <c:pt idx="5107">
                  <c:v>150</c:v>
                </c:pt>
                <c:pt idx="5108">
                  <c:v>150</c:v>
                </c:pt>
                <c:pt idx="5109">
                  <c:v>150</c:v>
                </c:pt>
                <c:pt idx="5110">
                  <c:v>150</c:v>
                </c:pt>
                <c:pt idx="5111">
                  <c:v>150</c:v>
                </c:pt>
                <c:pt idx="5112">
                  <c:v>150</c:v>
                </c:pt>
                <c:pt idx="5113">
                  <c:v>150</c:v>
                </c:pt>
                <c:pt idx="5114">
                  <c:v>150</c:v>
                </c:pt>
                <c:pt idx="5115">
                  <c:v>150</c:v>
                </c:pt>
                <c:pt idx="5116">
                  <c:v>150</c:v>
                </c:pt>
                <c:pt idx="5117">
                  <c:v>150</c:v>
                </c:pt>
                <c:pt idx="5118">
                  <c:v>150</c:v>
                </c:pt>
                <c:pt idx="5119">
                  <c:v>150</c:v>
                </c:pt>
                <c:pt idx="5120">
                  <c:v>150</c:v>
                </c:pt>
                <c:pt idx="5121">
                  <c:v>150</c:v>
                </c:pt>
                <c:pt idx="5122">
                  <c:v>150</c:v>
                </c:pt>
                <c:pt idx="5123">
                  <c:v>150</c:v>
                </c:pt>
                <c:pt idx="5124">
                  <c:v>150</c:v>
                </c:pt>
                <c:pt idx="5125">
                  <c:v>150</c:v>
                </c:pt>
                <c:pt idx="5126">
                  <c:v>150</c:v>
                </c:pt>
                <c:pt idx="5127">
                  <c:v>150</c:v>
                </c:pt>
                <c:pt idx="5128">
                  <c:v>150</c:v>
                </c:pt>
                <c:pt idx="5129">
                  <c:v>150</c:v>
                </c:pt>
                <c:pt idx="5130">
                  <c:v>150</c:v>
                </c:pt>
                <c:pt idx="5131">
                  <c:v>150</c:v>
                </c:pt>
                <c:pt idx="5132">
                  <c:v>150</c:v>
                </c:pt>
                <c:pt idx="5133">
                  <c:v>150</c:v>
                </c:pt>
                <c:pt idx="5134">
                  <c:v>150</c:v>
                </c:pt>
                <c:pt idx="5135">
                  <c:v>150</c:v>
                </c:pt>
                <c:pt idx="5136">
                  <c:v>150</c:v>
                </c:pt>
                <c:pt idx="5137">
                  <c:v>150</c:v>
                </c:pt>
                <c:pt idx="5138">
                  <c:v>150</c:v>
                </c:pt>
                <c:pt idx="5139">
                  <c:v>150</c:v>
                </c:pt>
                <c:pt idx="5140">
                  <c:v>150</c:v>
                </c:pt>
                <c:pt idx="5141">
                  <c:v>150</c:v>
                </c:pt>
                <c:pt idx="5142">
                  <c:v>150</c:v>
                </c:pt>
                <c:pt idx="5143">
                  <c:v>150</c:v>
                </c:pt>
                <c:pt idx="5144">
                  <c:v>150</c:v>
                </c:pt>
                <c:pt idx="5145">
                  <c:v>150</c:v>
                </c:pt>
                <c:pt idx="5146">
                  <c:v>150</c:v>
                </c:pt>
                <c:pt idx="5147">
                  <c:v>150</c:v>
                </c:pt>
                <c:pt idx="5148">
                  <c:v>150</c:v>
                </c:pt>
                <c:pt idx="5149">
                  <c:v>150</c:v>
                </c:pt>
                <c:pt idx="5150">
                  <c:v>150</c:v>
                </c:pt>
                <c:pt idx="5151">
                  <c:v>150</c:v>
                </c:pt>
                <c:pt idx="5152">
                  <c:v>150</c:v>
                </c:pt>
                <c:pt idx="5153">
                  <c:v>150</c:v>
                </c:pt>
                <c:pt idx="5154">
                  <c:v>150</c:v>
                </c:pt>
                <c:pt idx="5155">
                  <c:v>150</c:v>
                </c:pt>
                <c:pt idx="5156">
                  <c:v>150</c:v>
                </c:pt>
                <c:pt idx="5157">
                  <c:v>150</c:v>
                </c:pt>
                <c:pt idx="5158">
                  <c:v>150</c:v>
                </c:pt>
                <c:pt idx="5159">
                  <c:v>150</c:v>
                </c:pt>
                <c:pt idx="5160">
                  <c:v>150</c:v>
                </c:pt>
                <c:pt idx="5161">
                  <c:v>150</c:v>
                </c:pt>
                <c:pt idx="5162">
                  <c:v>150</c:v>
                </c:pt>
                <c:pt idx="5163">
                  <c:v>150</c:v>
                </c:pt>
                <c:pt idx="5164">
                  <c:v>150</c:v>
                </c:pt>
                <c:pt idx="5165">
                  <c:v>150</c:v>
                </c:pt>
                <c:pt idx="5166">
                  <c:v>150</c:v>
                </c:pt>
                <c:pt idx="5167">
                  <c:v>150</c:v>
                </c:pt>
                <c:pt idx="5168">
                  <c:v>150</c:v>
                </c:pt>
                <c:pt idx="5169">
                  <c:v>150</c:v>
                </c:pt>
                <c:pt idx="5170">
                  <c:v>150</c:v>
                </c:pt>
                <c:pt idx="5171">
                  <c:v>150</c:v>
                </c:pt>
                <c:pt idx="5172">
                  <c:v>150</c:v>
                </c:pt>
                <c:pt idx="5173">
                  <c:v>150</c:v>
                </c:pt>
                <c:pt idx="5174">
                  <c:v>150</c:v>
                </c:pt>
                <c:pt idx="5175">
                  <c:v>150</c:v>
                </c:pt>
                <c:pt idx="5176">
                  <c:v>150</c:v>
                </c:pt>
                <c:pt idx="5177">
                  <c:v>150</c:v>
                </c:pt>
                <c:pt idx="5178">
                  <c:v>150</c:v>
                </c:pt>
                <c:pt idx="5179">
                  <c:v>150</c:v>
                </c:pt>
                <c:pt idx="5180">
                  <c:v>150</c:v>
                </c:pt>
                <c:pt idx="5181">
                  <c:v>150</c:v>
                </c:pt>
                <c:pt idx="5182">
                  <c:v>150</c:v>
                </c:pt>
                <c:pt idx="5183">
                  <c:v>150</c:v>
                </c:pt>
                <c:pt idx="5184">
                  <c:v>150</c:v>
                </c:pt>
                <c:pt idx="5185">
                  <c:v>150</c:v>
                </c:pt>
                <c:pt idx="5186">
                  <c:v>150</c:v>
                </c:pt>
                <c:pt idx="5187">
                  <c:v>150</c:v>
                </c:pt>
                <c:pt idx="5188">
                  <c:v>150</c:v>
                </c:pt>
                <c:pt idx="5189">
                  <c:v>150</c:v>
                </c:pt>
                <c:pt idx="5190">
                  <c:v>150</c:v>
                </c:pt>
                <c:pt idx="5191">
                  <c:v>150</c:v>
                </c:pt>
                <c:pt idx="5192">
                  <c:v>150</c:v>
                </c:pt>
                <c:pt idx="5193">
                  <c:v>150</c:v>
                </c:pt>
                <c:pt idx="5194">
                  <c:v>150</c:v>
                </c:pt>
                <c:pt idx="5195">
                  <c:v>150</c:v>
                </c:pt>
                <c:pt idx="5196">
                  <c:v>150</c:v>
                </c:pt>
                <c:pt idx="5197">
                  <c:v>150</c:v>
                </c:pt>
                <c:pt idx="5198">
                  <c:v>150</c:v>
                </c:pt>
                <c:pt idx="5199">
                  <c:v>150</c:v>
                </c:pt>
                <c:pt idx="5200">
                  <c:v>150</c:v>
                </c:pt>
                <c:pt idx="5201">
                  <c:v>150</c:v>
                </c:pt>
                <c:pt idx="5202">
                  <c:v>150</c:v>
                </c:pt>
                <c:pt idx="5203">
                  <c:v>150</c:v>
                </c:pt>
                <c:pt idx="5204">
                  <c:v>150</c:v>
                </c:pt>
                <c:pt idx="5205">
                  <c:v>150</c:v>
                </c:pt>
                <c:pt idx="5206">
                  <c:v>150</c:v>
                </c:pt>
                <c:pt idx="5207">
                  <c:v>150</c:v>
                </c:pt>
                <c:pt idx="5208">
                  <c:v>150</c:v>
                </c:pt>
                <c:pt idx="5209">
                  <c:v>150</c:v>
                </c:pt>
                <c:pt idx="5210">
                  <c:v>150</c:v>
                </c:pt>
                <c:pt idx="5211">
                  <c:v>150</c:v>
                </c:pt>
                <c:pt idx="5212">
                  <c:v>150</c:v>
                </c:pt>
                <c:pt idx="5213">
                  <c:v>150</c:v>
                </c:pt>
                <c:pt idx="5214">
                  <c:v>150</c:v>
                </c:pt>
                <c:pt idx="5215">
                  <c:v>150</c:v>
                </c:pt>
                <c:pt idx="5216">
                  <c:v>150</c:v>
                </c:pt>
                <c:pt idx="5217">
                  <c:v>150</c:v>
                </c:pt>
                <c:pt idx="5218">
                  <c:v>150</c:v>
                </c:pt>
                <c:pt idx="5219">
                  <c:v>150</c:v>
                </c:pt>
                <c:pt idx="5220">
                  <c:v>150</c:v>
                </c:pt>
                <c:pt idx="5221">
                  <c:v>150</c:v>
                </c:pt>
                <c:pt idx="5222">
                  <c:v>150</c:v>
                </c:pt>
                <c:pt idx="5223">
                  <c:v>150</c:v>
                </c:pt>
                <c:pt idx="5224">
                  <c:v>150</c:v>
                </c:pt>
                <c:pt idx="5225">
                  <c:v>150</c:v>
                </c:pt>
                <c:pt idx="5226">
                  <c:v>150</c:v>
                </c:pt>
                <c:pt idx="5227">
                  <c:v>150</c:v>
                </c:pt>
                <c:pt idx="5228">
                  <c:v>150</c:v>
                </c:pt>
                <c:pt idx="5229">
                  <c:v>150</c:v>
                </c:pt>
                <c:pt idx="5230">
                  <c:v>150</c:v>
                </c:pt>
                <c:pt idx="5231">
                  <c:v>150</c:v>
                </c:pt>
                <c:pt idx="5232">
                  <c:v>150</c:v>
                </c:pt>
                <c:pt idx="5233">
                  <c:v>150</c:v>
                </c:pt>
                <c:pt idx="5234">
                  <c:v>150</c:v>
                </c:pt>
                <c:pt idx="5235">
                  <c:v>150</c:v>
                </c:pt>
                <c:pt idx="5236">
                  <c:v>150</c:v>
                </c:pt>
                <c:pt idx="5237">
                  <c:v>150</c:v>
                </c:pt>
                <c:pt idx="5238">
                  <c:v>150</c:v>
                </c:pt>
                <c:pt idx="5239">
                  <c:v>150</c:v>
                </c:pt>
                <c:pt idx="5240">
                  <c:v>150</c:v>
                </c:pt>
                <c:pt idx="5241">
                  <c:v>150</c:v>
                </c:pt>
                <c:pt idx="5242">
                  <c:v>150</c:v>
                </c:pt>
                <c:pt idx="5243">
                  <c:v>150</c:v>
                </c:pt>
                <c:pt idx="5244">
                  <c:v>150</c:v>
                </c:pt>
                <c:pt idx="5245">
                  <c:v>150</c:v>
                </c:pt>
                <c:pt idx="5246">
                  <c:v>150</c:v>
                </c:pt>
                <c:pt idx="5247">
                  <c:v>150</c:v>
                </c:pt>
                <c:pt idx="5248">
                  <c:v>150</c:v>
                </c:pt>
                <c:pt idx="5249">
                  <c:v>150</c:v>
                </c:pt>
                <c:pt idx="5250">
                  <c:v>150</c:v>
                </c:pt>
                <c:pt idx="5251">
                  <c:v>150</c:v>
                </c:pt>
                <c:pt idx="5252">
                  <c:v>150</c:v>
                </c:pt>
                <c:pt idx="5253">
                  <c:v>150</c:v>
                </c:pt>
                <c:pt idx="5254">
                  <c:v>150</c:v>
                </c:pt>
                <c:pt idx="5255">
                  <c:v>150</c:v>
                </c:pt>
                <c:pt idx="5256">
                  <c:v>150</c:v>
                </c:pt>
                <c:pt idx="5257">
                  <c:v>150</c:v>
                </c:pt>
                <c:pt idx="5258">
                  <c:v>150</c:v>
                </c:pt>
                <c:pt idx="5259">
                  <c:v>150</c:v>
                </c:pt>
                <c:pt idx="5260">
                  <c:v>150</c:v>
                </c:pt>
                <c:pt idx="5261">
                  <c:v>150</c:v>
                </c:pt>
                <c:pt idx="5262">
                  <c:v>150</c:v>
                </c:pt>
                <c:pt idx="5263">
                  <c:v>150</c:v>
                </c:pt>
                <c:pt idx="5264">
                  <c:v>150</c:v>
                </c:pt>
                <c:pt idx="5265">
                  <c:v>150</c:v>
                </c:pt>
                <c:pt idx="5266">
                  <c:v>150</c:v>
                </c:pt>
                <c:pt idx="5267">
                  <c:v>150</c:v>
                </c:pt>
                <c:pt idx="5268">
                  <c:v>150</c:v>
                </c:pt>
                <c:pt idx="5269">
                  <c:v>150</c:v>
                </c:pt>
                <c:pt idx="5270">
                  <c:v>150</c:v>
                </c:pt>
                <c:pt idx="5271">
                  <c:v>150</c:v>
                </c:pt>
                <c:pt idx="5272">
                  <c:v>150</c:v>
                </c:pt>
                <c:pt idx="5273">
                  <c:v>150</c:v>
                </c:pt>
                <c:pt idx="5274">
                  <c:v>150</c:v>
                </c:pt>
                <c:pt idx="5275">
                  <c:v>150</c:v>
                </c:pt>
                <c:pt idx="5276">
                  <c:v>150</c:v>
                </c:pt>
                <c:pt idx="5277">
                  <c:v>150</c:v>
                </c:pt>
                <c:pt idx="5278">
                  <c:v>150</c:v>
                </c:pt>
                <c:pt idx="5279">
                  <c:v>150</c:v>
                </c:pt>
                <c:pt idx="5280">
                  <c:v>150</c:v>
                </c:pt>
                <c:pt idx="5281">
                  <c:v>150</c:v>
                </c:pt>
                <c:pt idx="5282">
                  <c:v>150</c:v>
                </c:pt>
                <c:pt idx="5283">
                  <c:v>150</c:v>
                </c:pt>
                <c:pt idx="5284">
                  <c:v>150</c:v>
                </c:pt>
                <c:pt idx="5285">
                  <c:v>150</c:v>
                </c:pt>
                <c:pt idx="5286">
                  <c:v>150</c:v>
                </c:pt>
                <c:pt idx="5287">
                  <c:v>150</c:v>
                </c:pt>
                <c:pt idx="5288">
                  <c:v>150</c:v>
                </c:pt>
                <c:pt idx="5289">
                  <c:v>150</c:v>
                </c:pt>
                <c:pt idx="5290">
                  <c:v>150</c:v>
                </c:pt>
                <c:pt idx="5291">
                  <c:v>150</c:v>
                </c:pt>
                <c:pt idx="5292">
                  <c:v>150</c:v>
                </c:pt>
                <c:pt idx="5293">
                  <c:v>150</c:v>
                </c:pt>
                <c:pt idx="5294">
                  <c:v>150</c:v>
                </c:pt>
                <c:pt idx="5295">
                  <c:v>150</c:v>
                </c:pt>
                <c:pt idx="5296">
                  <c:v>150</c:v>
                </c:pt>
                <c:pt idx="5297">
                  <c:v>150</c:v>
                </c:pt>
                <c:pt idx="5298">
                  <c:v>150</c:v>
                </c:pt>
                <c:pt idx="5299">
                  <c:v>150</c:v>
                </c:pt>
                <c:pt idx="5300">
                  <c:v>150</c:v>
                </c:pt>
                <c:pt idx="5301">
                  <c:v>150</c:v>
                </c:pt>
                <c:pt idx="5302">
                  <c:v>150</c:v>
                </c:pt>
                <c:pt idx="5303">
                  <c:v>150</c:v>
                </c:pt>
                <c:pt idx="5304">
                  <c:v>150</c:v>
                </c:pt>
                <c:pt idx="5305">
                  <c:v>150</c:v>
                </c:pt>
                <c:pt idx="5306">
                  <c:v>150</c:v>
                </c:pt>
                <c:pt idx="5307">
                  <c:v>150</c:v>
                </c:pt>
                <c:pt idx="5308">
                  <c:v>150</c:v>
                </c:pt>
                <c:pt idx="5309">
                  <c:v>150</c:v>
                </c:pt>
                <c:pt idx="5310">
                  <c:v>150</c:v>
                </c:pt>
                <c:pt idx="5311">
                  <c:v>150</c:v>
                </c:pt>
                <c:pt idx="5312">
                  <c:v>150</c:v>
                </c:pt>
                <c:pt idx="5313">
                  <c:v>150</c:v>
                </c:pt>
                <c:pt idx="5314">
                  <c:v>150</c:v>
                </c:pt>
                <c:pt idx="5315">
                  <c:v>150</c:v>
                </c:pt>
                <c:pt idx="5316">
                  <c:v>150</c:v>
                </c:pt>
                <c:pt idx="5317">
                  <c:v>150</c:v>
                </c:pt>
                <c:pt idx="5318">
                  <c:v>150</c:v>
                </c:pt>
                <c:pt idx="5319">
                  <c:v>150</c:v>
                </c:pt>
                <c:pt idx="5320">
                  <c:v>150</c:v>
                </c:pt>
                <c:pt idx="5321">
                  <c:v>150</c:v>
                </c:pt>
                <c:pt idx="5322">
                  <c:v>150</c:v>
                </c:pt>
                <c:pt idx="5323">
                  <c:v>150</c:v>
                </c:pt>
                <c:pt idx="5324">
                  <c:v>150</c:v>
                </c:pt>
                <c:pt idx="5325">
                  <c:v>150</c:v>
                </c:pt>
                <c:pt idx="5326">
                  <c:v>150</c:v>
                </c:pt>
                <c:pt idx="5327">
                  <c:v>150</c:v>
                </c:pt>
                <c:pt idx="5328">
                  <c:v>150</c:v>
                </c:pt>
                <c:pt idx="5329">
                  <c:v>150</c:v>
                </c:pt>
                <c:pt idx="5330">
                  <c:v>150</c:v>
                </c:pt>
                <c:pt idx="5331">
                  <c:v>150</c:v>
                </c:pt>
                <c:pt idx="5332">
                  <c:v>150</c:v>
                </c:pt>
                <c:pt idx="5333">
                  <c:v>150</c:v>
                </c:pt>
                <c:pt idx="5334">
                  <c:v>150</c:v>
                </c:pt>
                <c:pt idx="5335">
                  <c:v>150</c:v>
                </c:pt>
                <c:pt idx="5336">
                  <c:v>150</c:v>
                </c:pt>
                <c:pt idx="5337">
                  <c:v>150</c:v>
                </c:pt>
                <c:pt idx="5338">
                  <c:v>150</c:v>
                </c:pt>
                <c:pt idx="5339">
                  <c:v>150</c:v>
                </c:pt>
                <c:pt idx="5340">
                  <c:v>150</c:v>
                </c:pt>
                <c:pt idx="5341">
                  <c:v>150</c:v>
                </c:pt>
                <c:pt idx="5342">
                  <c:v>150</c:v>
                </c:pt>
                <c:pt idx="5343">
                  <c:v>150</c:v>
                </c:pt>
                <c:pt idx="5344">
                  <c:v>150</c:v>
                </c:pt>
                <c:pt idx="5345">
                  <c:v>150</c:v>
                </c:pt>
                <c:pt idx="5346">
                  <c:v>150</c:v>
                </c:pt>
                <c:pt idx="5347">
                  <c:v>150</c:v>
                </c:pt>
                <c:pt idx="5348">
                  <c:v>150</c:v>
                </c:pt>
                <c:pt idx="5349">
                  <c:v>150</c:v>
                </c:pt>
                <c:pt idx="5350">
                  <c:v>150</c:v>
                </c:pt>
                <c:pt idx="5351">
                  <c:v>150</c:v>
                </c:pt>
                <c:pt idx="5352">
                  <c:v>150</c:v>
                </c:pt>
                <c:pt idx="5353">
                  <c:v>150</c:v>
                </c:pt>
                <c:pt idx="5354">
                  <c:v>150</c:v>
                </c:pt>
                <c:pt idx="5355">
                  <c:v>150</c:v>
                </c:pt>
                <c:pt idx="5356">
                  <c:v>150</c:v>
                </c:pt>
                <c:pt idx="5357">
                  <c:v>150</c:v>
                </c:pt>
                <c:pt idx="5358">
                  <c:v>150</c:v>
                </c:pt>
                <c:pt idx="5359">
                  <c:v>150</c:v>
                </c:pt>
                <c:pt idx="5360">
                  <c:v>150</c:v>
                </c:pt>
                <c:pt idx="5361">
                  <c:v>150</c:v>
                </c:pt>
                <c:pt idx="5362">
                  <c:v>150</c:v>
                </c:pt>
                <c:pt idx="5363">
                  <c:v>150</c:v>
                </c:pt>
                <c:pt idx="5364">
                  <c:v>150</c:v>
                </c:pt>
                <c:pt idx="5365">
                  <c:v>150</c:v>
                </c:pt>
                <c:pt idx="5366">
                  <c:v>150</c:v>
                </c:pt>
                <c:pt idx="5367">
                  <c:v>150</c:v>
                </c:pt>
                <c:pt idx="5368">
                  <c:v>150</c:v>
                </c:pt>
                <c:pt idx="5369">
                  <c:v>150</c:v>
                </c:pt>
                <c:pt idx="5370">
                  <c:v>150</c:v>
                </c:pt>
                <c:pt idx="5371">
                  <c:v>150</c:v>
                </c:pt>
                <c:pt idx="5372">
                  <c:v>150</c:v>
                </c:pt>
                <c:pt idx="5373">
                  <c:v>150</c:v>
                </c:pt>
                <c:pt idx="5374">
                  <c:v>150</c:v>
                </c:pt>
                <c:pt idx="5375">
                  <c:v>150</c:v>
                </c:pt>
                <c:pt idx="5376">
                  <c:v>150</c:v>
                </c:pt>
                <c:pt idx="5377">
                  <c:v>150</c:v>
                </c:pt>
                <c:pt idx="5378">
                  <c:v>150</c:v>
                </c:pt>
                <c:pt idx="5379">
                  <c:v>150</c:v>
                </c:pt>
                <c:pt idx="5380">
                  <c:v>150</c:v>
                </c:pt>
                <c:pt idx="5381">
                  <c:v>150</c:v>
                </c:pt>
                <c:pt idx="5382">
                  <c:v>150</c:v>
                </c:pt>
                <c:pt idx="5383">
                  <c:v>150</c:v>
                </c:pt>
                <c:pt idx="5384">
                  <c:v>150</c:v>
                </c:pt>
                <c:pt idx="5385">
                  <c:v>150</c:v>
                </c:pt>
                <c:pt idx="5386">
                  <c:v>150</c:v>
                </c:pt>
                <c:pt idx="5387">
                  <c:v>150</c:v>
                </c:pt>
                <c:pt idx="5388">
                  <c:v>150</c:v>
                </c:pt>
                <c:pt idx="5389">
                  <c:v>150</c:v>
                </c:pt>
                <c:pt idx="5390">
                  <c:v>150</c:v>
                </c:pt>
                <c:pt idx="5391">
                  <c:v>150</c:v>
                </c:pt>
                <c:pt idx="5392">
                  <c:v>150</c:v>
                </c:pt>
                <c:pt idx="5393">
                  <c:v>150</c:v>
                </c:pt>
                <c:pt idx="5394">
                  <c:v>150</c:v>
                </c:pt>
                <c:pt idx="5395">
                  <c:v>150</c:v>
                </c:pt>
                <c:pt idx="5396">
                  <c:v>150</c:v>
                </c:pt>
                <c:pt idx="5397">
                  <c:v>150</c:v>
                </c:pt>
                <c:pt idx="5398">
                  <c:v>150</c:v>
                </c:pt>
                <c:pt idx="5399">
                  <c:v>150</c:v>
                </c:pt>
                <c:pt idx="5400">
                  <c:v>150</c:v>
                </c:pt>
                <c:pt idx="5401">
                  <c:v>150</c:v>
                </c:pt>
                <c:pt idx="5402">
                  <c:v>150</c:v>
                </c:pt>
                <c:pt idx="5403">
                  <c:v>150</c:v>
                </c:pt>
                <c:pt idx="5404">
                  <c:v>150</c:v>
                </c:pt>
                <c:pt idx="5405">
                  <c:v>150</c:v>
                </c:pt>
                <c:pt idx="5406">
                  <c:v>150</c:v>
                </c:pt>
                <c:pt idx="5407">
                  <c:v>150</c:v>
                </c:pt>
                <c:pt idx="5408">
                  <c:v>150</c:v>
                </c:pt>
                <c:pt idx="5409">
                  <c:v>150</c:v>
                </c:pt>
                <c:pt idx="5410">
                  <c:v>150</c:v>
                </c:pt>
                <c:pt idx="5411">
                  <c:v>150</c:v>
                </c:pt>
                <c:pt idx="5412">
                  <c:v>150</c:v>
                </c:pt>
                <c:pt idx="5413">
                  <c:v>150</c:v>
                </c:pt>
                <c:pt idx="5414">
                  <c:v>150</c:v>
                </c:pt>
                <c:pt idx="5415">
                  <c:v>150</c:v>
                </c:pt>
                <c:pt idx="5416">
                  <c:v>150</c:v>
                </c:pt>
                <c:pt idx="5417">
                  <c:v>150</c:v>
                </c:pt>
                <c:pt idx="5418">
                  <c:v>150</c:v>
                </c:pt>
                <c:pt idx="5419">
                  <c:v>150</c:v>
                </c:pt>
                <c:pt idx="5420">
                  <c:v>150</c:v>
                </c:pt>
                <c:pt idx="5421">
                  <c:v>150</c:v>
                </c:pt>
                <c:pt idx="5422">
                  <c:v>150</c:v>
                </c:pt>
                <c:pt idx="5423">
                  <c:v>150</c:v>
                </c:pt>
                <c:pt idx="5424">
                  <c:v>150</c:v>
                </c:pt>
                <c:pt idx="5425">
                  <c:v>150</c:v>
                </c:pt>
                <c:pt idx="5426">
                  <c:v>150</c:v>
                </c:pt>
                <c:pt idx="5427">
                  <c:v>150</c:v>
                </c:pt>
                <c:pt idx="5428">
                  <c:v>150</c:v>
                </c:pt>
                <c:pt idx="5429">
                  <c:v>150</c:v>
                </c:pt>
                <c:pt idx="5430">
                  <c:v>150</c:v>
                </c:pt>
                <c:pt idx="5431">
                  <c:v>150</c:v>
                </c:pt>
                <c:pt idx="5432">
                  <c:v>150</c:v>
                </c:pt>
                <c:pt idx="5433">
                  <c:v>150</c:v>
                </c:pt>
                <c:pt idx="5434">
                  <c:v>150</c:v>
                </c:pt>
                <c:pt idx="5435">
                  <c:v>150</c:v>
                </c:pt>
                <c:pt idx="5436">
                  <c:v>150</c:v>
                </c:pt>
                <c:pt idx="5437">
                  <c:v>150</c:v>
                </c:pt>
                <c:pt idx="5438">
                  <c:v>150</c:v>
                </c:pt>
                <c:pt idx="5439">
                  <c:v>150</c:v>
                </c:pt>
                <c:pt idx="5440">
                  <c:v>150</c:v>
                </c:pt>
                <c:pt idx="5441">
                  <c:v>150</c:v>
                </c:pt>
                <c:pt idx="5442">
                  <c:v>150</c:v>
                </c:pt>
                <c:pt idx="5443">
                  <c:v>150</c:v>
                </c:pt>
                <c:pt idx="5444">
                  <c:v>150</c:v>
                </c:pt>
                <c:pt idx="5445">
                  <c:v>150</c:v>
                </c:pt>
                <c:pt idx="5446">
                  <c:v>150</c:v>
                </c:pt>
                <c:pt idx="5447">
                  <c:v>150</c:v>
                </c:pt>
                <c:pt idx="5448">
                  <c:v>150</c:v>
                </c:pt>
                <c:pt idx="5449">
                  <c:v>150</c:v>
                </c:pt>
                <c:pt idx="5450">
                  <c:v>150</c:v>
                </c:pt>
                <c:pt idx="5451">
                  <c:v>150</c:v>
                </c:pt>
                <c:pt idx="5452">
                  <c:v>150</c:v>
                </c:pt>
                <c:pt idx="5453">
                  <c:v>150</c:v>
                </c:pt>
                <c:pt idx="5454">
                  <c:v>150</c:v>
                </c:pt>
                <c:pt idx="5455">
                  <c:v>150</c:v>
                </c:pt>
                <c:pt idx="5456">
                  <c:v>150</c:v>
                </c:pt>
                <c:pt idx="5457">
                  <c:v>150</c:v>
                </c:pt>
                <c:pt idx="5458">
                  <c:v>150</c:v>
                </c:pt>
                <c:pt idx="5459">
                  <c:v>150</c:v>
                </c:pt>
                <c:pt idx="5460">
                  <c:v>150</c:v>
                </c:pt>
                <c:pt idx="5461">
                  <c:v>150</c:v>
                </c:pt>
                <c:pt idx="5462">
                  <c:v>150</c:v>
                </c:pt>
                <c:pt idx="5463">
                  <c:v>150</c:v>
                </c:pt>
                <c:pt idx="5464">
                  <c:v>150</c:v>
                </c:pt>
                <c:pt idx="5465">
                  <c:v>150</c:v>
                </c:pt>
                <c:pt idx="5466">
                  <c:v>150</c:v>
                </c:pt>
                <c:pt idx="5467">
                  <c:v>150</c:v>
                </c:pt>
                <c:pt idx="5468">
                  <c:v>150</c:v>
                </c:pt>
                <c:pt idx="5469">
                  <c:v>150</c:v>
                </c:pt>
                <c:pt idx="5470">
                  <c:v>150</c:v>
                </c:pt>
                <c:pt idx="5471">
                  <c:v>150</c:v>
                </c:pt>
                <c:pt idx="5472">
                  <c:v>150</c:v>
                </c:pt>
                <c:pt idx="5473">
                  <c:v>150</c:v>
                </c:pt>
                <c:pt idx="5474">
                  <c:v>150</c:v>
                </c:pt>
                <c:pt idx="5475">
                  <c:v>150</c:v>
                </c:pt>
                <c:pt idx="5476">
                  <c:v>150</c:v>
                </c:pt>
                <c:pt idx="5477">
                  <c:v>150</c:v>
                </c:pt>
                <c:pt idx="5478">
                  <c:v>150</c:v>
                </c:pt>
                <c:pt idx="5479">
                  <c:v>150</c:v>
                </c:pt>
                <c:pt idx="5480">
                  <c:v>150</c:v>
                </c:pt>
                <c:pt idx="5481">
                  <c:v>150</c:v>
                </c:pt>
                <c:pt idx="5482">
                  <c:v>150</c:v>
                </c:pt>
                <c:pt idx="5483">
                  <c:v>150</c:v>
                </c:pt>
                <c:pt idx="5484">
                  <c:v>150</c:v>
                </c:pt>
                <c:pt idx="5485">
                  <c:v>150</c:v>
                </c:pt>
                <c:pt idx="5486">
                  <c:v>150</c:v>
                </c:pt>
                <c:pt idx="5487">
                  <c:v>150</c:v>
                </c:pt>
                <c:pt idx="5488">
                  <c:v>150</c:v>
                </c:pt>
                <c:pt idx="5489">
                  <c:v>150</c:v>
                </c:pt>
                <c:pt idx="5490">
                  <c:v>150</c:v>
                </c:pt>
                <c:pt idx="5491">
                  <c:v>150</c:v>
                </c:pt>
                <c:pt idx="5492">
                  <c:v>150</c:v>
                </c:pt>
                <c:pt idx="5493">
                  <c:v>150</c:v>
                </c:pt>
                <c:pt idx="5494">
                  <c:v>150</c:v>
                </c:pt>
                <c:pt idx="5495">
                  <c:v>150</c:v>
                </c:pt>
                <c:pt idx="5496">
                  <c:v>150</c:v>
                </c:pt>
                <c:pt idx="5497">
                  <c:v>150</c:v>
                </c:pt>
                <c:pt idx="5498">
                  <c:v>150</c:v>
                </c:pt>
                <c:pt idx="5499">
                  <c:v>150</c:v>
                </c:pt>
                <c:pt idx="5500">
                  <c:v>150</c:v>
                </c:pt>
                <c:pt idx="5501">
                  <c:v>150</c:v>
                </c:pt>
                <c:pt idx="5502">
                  <c:v>150</c:v>
                </c:pt>
                <c:pt idx="5503">
                  <c:v>150</c:v>
                </c:pt>
                <c:pt idx="5504">
                  <c:v>150</c:v>
                </c:pt>
                <c:pt idx="5505">
                  <c:v>150</c:v>
                </c:pt>
                <c:pt idx="5506">
                  <c:v>150</c:v>
                </c:pt>
                <c:pt idx="5507">
                  <c:v>150</c:v>
                </c:pt>
                <c:pt idx="5508">
                  <c:v>150</c:v>
                </c:pt>
                <c:pt idx="5509">
                  <c:v>150</c:v>
                </c:pt>
                <c:pt idx="5510">
                  <c:v>150</c:v>
                </c:pt>
                <c:pt idx="5511">
                  <c:v>150</c:v>
                </c:pt>
                <c:pt idx="5512">
                  <c:v>150</c:v>
                </c:pt>
                <c:pt idx="5513">
                  <c:v>150</c:v>
                </c:pt>
                <c:pt idx="5514">
                  <c:v>150</c:v>
                </c:pt>
                <c:pt idx="5515">
                  <c:v>150</c:v>
                </c:pt>
                <c:pt idx="5516">
                  <c:v>150</c:v>
                </c:pt>
                <c:pt idx="5517">
                  <c:v>150</c:v>
                </c:pt>
                <c:pt idx="5518">
                  <c:v>150</c:v>
                </c:pt>
                <c:pt idx="5519">
                  <c:v>150</c:v>
                </c:pt>
                <c:pt idx="5520">
                  <c:v>150</c:v>
                </c:pt>
                <c:pt idx="5521">
                  <c:v>150</c:v>
                </c:pt>
                <c:pt idx="5522">
                  <c:v>150</c:v>
                </c:pt>
                <c:pt idx="5523">
                  <c:v>150</c:v>
                </c:pt>
                <c:pt idx="5524">
                  <c:v>150</c:v>
                </c:pt>
                <c:pt idx="5525">
                  <c:v>150</c:v>
                </c:pt>
                <c:pt idx="5526">
                  <c:v>150</c:v>
                </c:pt>
                <c:pt idx="5527">
                  <c:v>150</c:v>
                </c:pt>
                <c:pt idx="5528">
                  <c:v>150</c:v>
                </c:pt>
                <c:pt idx="5529">
                  <c:v>150</c:v>
                </c:pt>
                <c:pt idx="5530">
                  <c:v>150</c:v>
                </c:pt>
                <c:pt idx="5531">
                  <c:v>150</c:v>
                </c:pt>
                <c:pt idx="5532">
                  <c:v>150</c:v>
                </c:pt>
                <c:pt idx="5533">
                  <c:v>150</c:v>
                </c:pt>
                <c:pt idx="5534">
                  <c:v>150</c:v>
                </c:pt>
                <c:pt idx="5535">
                  <c:v>150</c:v>
                </c:pt>
                <c:pt idx="5536">
                  <c:v>150</c:v>
                </c:pt>
                <c:pt idx="5537">
                  <c:v>150</c:v>
                </c:pt>
                <c:pt idx="5538">
                  <c:v>150</c:v>
                </c:pt>
                <c:pt idx="5539">
                  <c:v>150</c:v>
                </c:pt>
                <c:pt idx="5540">
                  <c:v>150</c:v>
                </c:pt>
                <c:pt idx="5541">
                  <c:v>150</c:v>
                </c:pt>
                <c:pt idx="5542">
                  <c:v>150</c:v>
                </c:pt>
                <c:pt idx="5543">
                  <c:v>150</c:v>
                </c:pt>
                <c:pt idx="5544">
                  <c:v>150</c:v>
                </c:pt>
                <c:pt idx="5545">
                  <c:v>150</c:v>
                </c:pt>
                <c:pt idx="5546">
                  <c:v>150</c:v>
                </c:pt>
                <c:pt idx="5547">
                  <c:v>150</c:v>
                </c:pt>
                <c:pt idx="5548">
                  <c:v>150</c:v>
                </c:pt>
                <c:pt idx="5549">
                  <c:v>150</c:v>
                </c:pt>
                <c:pt idx="5550">
                  <c:v>150</c:v>
                </c:pt>
                <c:pt idx="5551">
                  <c:v>150</c:v>
                </c:pt>
                <c:pt idx="5552">
                  <c:v>150</c:v>
                </c:pt>
                <c:pt idx="5553">
                  <c:v>150</c:v>
                </c:pt>
                <c:pt idx="5554">
                  <c:v>150</c:v>
                </c:pt>
                <c:pt idx="5555">
                  <c:v>150</c:v>
                </c:pt>
                <c:pt idx="5556">
                  <c:v>150</c:v>
                </c:pt>
                <c:pt idx="5557">
                  <c:v>150</c:v>
                </c:pt>
                <c:pt idx="5558">
                  <c:v>150</c:v>
                </c:pt>
                <c:pt idx="5559">
                  <c:v>150</c:v>
                </c:pt>
                <c:pt idx="5560">
                  <c:v>150</c:v>
                </c:pt>
                <c:pt idx="5561">
                  <c:v>150</c:v>
                </c:pt>
                <c:pt idx="5562">
                  <c:v>150</c:v>
                </c:pt>
                <c:pt idx="5563">
                  <c:v>150</c:v>
                </c:pt>
                <c:pt idx="5564">
                  <c:v>150</c:v>
                </c:pt>
                <c:pt idx="5565">
                  <c:v>150</c:v>
                </c:pt>
                <c:pt idx="5566">
                  <c:v>150</c:v>
                </c:pt>
                <c:pt idx="5567">
                  <c:v>150</c:v>
                </c:pt>
                <c:pt idx="5568">
                  <c:v>150</c:v>
                </c:pt>
                <c:pt idx="5569">
                  <c:v>150</c:v>
                </c:pt>
                <c:pt idx="5570">
                  <c:v>150</c:v>
                </c:pt>
                <c:pt idx="5571">
                  <c:v>150</c:v>
                </c:pt>
                <c:pt idx="5572">
                  <c:v>150</c:v>
                </c:pt>
                <c:pt idx="5573">
                  <c:v>150</c:v>
                </c:pt>
                <c:pt idx="5574">
                  <c:v>150</c:v>
                </c:pt>
                <c:pt idx="5575">
                  <c:v>150</c:v>
                </c:pt>
                <c:pt idx="5576">
                  <c:v>150</c:v>
                </c:pt>
                <c:pt idx="5577">
                  <c:v>150</c:v>
                </c:pt>
                <c:pt idx="5578">
                  <c:v>150</c:v>
                </c:pt>
                <c:pt idx="5579">
                  <c:v>150</c:v>
                </c:pt>
                <c:pt idx="5580">
                  <c:v>150</c:v>
                </c:pt>
                <c:pt idx="5581">
                  <c:v>150</c:v>
                </c:pt>
                <c:pt idx="5582">
                  <c:v>150</c:v>
                </c:pt>
                <c:pt idx="5583">
                  <c:v>150</c:v>
                </c:pt>
                <c:pt idx="5584">
                  <c:v>150</c:v>
                </c:pt>
                <c:pt idx="5585">
                  <c:v>150</c:v>
                </c:pt>
                <c:pt idx="5586">
                  <c:v>150</c:v>
                </c:pt>
                <c:pt idx="5587">
                  <c:v>150</c:v>
                </c:pt>
                <c:pt idx="5588">
                  <c:v>150</c:v>
                </c:pt>
                <c:pt idx="5589">
                  <c:v>150</c:v>
                </c:pt>
                <c:pt idx="5590">
                  <c:v>150</c:v>
                </c:pt>
                <c:pt idx="5591">
                  <c:v>150</c:v>
                </c:pt>
                <c:pt idx="5592">
                  <c:v>150</c:v>
                </c:pt>
                <c:pt idx="5593">
                  <c:v>150</c:v>
                </c:pt>
                <c:pt idx="5594">
                  <c:v>150</c:v>
                </c:pt>
                <c:pt idx="5595">
                  <c:v>150</c:v>
                </c:pt>
                <c:pt idx="5596">
                  <c:v>150</c:v>
                </c:pt>
                <c:pt idx="5597">
                  <c:v>150</c:v>
                </c:pt>
                <c:pt idx="5598">
                  <c:v>150</c:v>
                </c:pt>
                <c:pt idx="5599">
                  <c:v>150</c:v>
                </c:pt>
                <c:pt idx="5600">
                  <c:v>150</c:v>
                </c:pt>
                <c:pt idx="5601">
                  <c:v>150</c:v>
                </c:pt>
                <c:pt idx="5602">
                  <c:v>150</c:v>
                </c:pt>
                <c:pt idx="5603">
                  <c:v>150</c:v>
                </c:pt>
                <c:pt idx="5604">
                  <c:v>150</c:v>
                </c:pt>
                <c:pt idx="5605">
                  <c:v>150</c:v>
                </c:pt>
                <c:pt idx="5606">
                  <c:v>150</c:v>
                </c:pt>
                <c:pt idx="5607">
                  <c:v>150</c:v>
                </c:pt>
                <c:pt idx="5608">
                  <c:v>150</c:v>
                </c:pt>
                <c:pt idx="5609">
                  <c:v>150</c:v>
                </c:pt>
                <c:pt idx="5610">
                  <c:v>150</c:v>
                </c:pt>
                <c:pt idx="5611">
                  <c:v>150</c:v>
                </c:pt>
                <c:pt idx="5612">
                  <c:v>150</c:v>
                </c:pt>
                <c:pt idx="5613">
                  <c:v>150</c:v>
                </c:pt>
                <c:pt idx="5614">
                  <c:v>150</c:v>
                </c:pt>
                <c:pt idx="5615">
                  <c:v>150</c:v>
                </c:pt>
                <c:pt idx="5616">
                  <c:v>150</c:v>
                </c:pt>
                <c:pt idx="5617">
                  <c:v>150</c:v>
                </c:pt>
                <c:pt idx="5618">
                  <c:v>150</c:v>
                </c:pt>
                <c:pt idx="5619">
                  <c:v>150</c:v>
                </c:pt>
                <c:pt idx="5620">
                  <c:v>150</c:v>
                </c:pt>
                <c:pt idx="5621">
                  <c:v>150</c:v>
                </c:pt>
                <c:pt idx="5622">
                  <c:v>150</c:v>
                </c:pt>
                <c:pt idx="5623">
                  <c:v>150</c:v>
                </c:pt>
                <c:pt idx="5624">
                  <c:v>150</c:v>
                </c:pt>
                <c:pt idx="5625">
                  <c:v>150</c:v>
                </c:pt>
                <c:pt idx="5626">
                  <c:v>150</c:v>
                </c:pt>
                <c:pt idx="5627">
                  <c:v>150</c:v>
                </c:pt>
                <c:pt idx="5628">
                  <c:v>150</c:v>
                </c:pt>
                <c:pt idx="5629">
                  <c:v>150</c:v>
                </c:pt>
                <c:pt idx="5630">
                  <c:v>150</c:v>
                </c:pt>
                <c:pt idx="5631">
                  <c:v>150</c:v>
                </c:pt>
                <c:pt idx="5632">
                  <c:v>150</c:v>
                </c:pt>
                <c:pt idx="5633">
                  <c:v>150</c:v>
                </c:pt>
                <c:pt idx="5634">
                  <c:v>150</c:v>
                </c:pt>
                <c:pt idx="5635">
                  <c:v>150</c:v>
                </c:pt>
                <c:pt idx="5636">
                  <c:v>150</c:v>
                </c:pt>
                <c:pt idx="5637">
                  <c:v>150</c:v>
                </c:pt>
                <c:pt idx="5638">
                  <c:v>150</c:v>
                </c:pt>
                <c:pt idx="5639">
                  <c:v>150</c:v>
                </c:pt>
                <c:pt idx="5640">
                  <c:v>150</c:v>
                </c:pt>
                <c:pt idx="5641">
                  <c:v>150</c:v>
                </c:pt>
                <c:pt idx="5642">
                  <c:v>150</c:v>
                </c:pt>
                <c:pt idx="5643">
                  <c:v>150</c:v>
                </c:pt>
                <c:pt idx="5644">
                  <c:v>150</c:v>
                </c:pt>
                <c:pt idx="5645">
                  <c:v>150</c:v>
                </c:pt>
                <c:pt idx="5646">
                  <c:v>150</c:v>
                </c:pt>
                <c:pt idx="5647">
                  <c:v>150</c:v>
                </c:pt>
                <c:pt idx="5648">
                  <c:v>150</c:v>
                </c:pt>
                <c:pt idx="5649">
                  <c:v>150</c:v>
                </c:pt>
                <c:pt idx="5650">
                  <c:v>150</c:v>
                </c:pt>
                <c:pt idx="5651">
                  <c:v>150</c:v>
                </c:pt>
                <c:pt idx="5652">
                  <c:v>150</c:v>
                </c:pt>
                <c:pt idx="5653">
                  <c:v>150</c:v>
                </c:pt>
                <c:pt idx="5654">
                  <c:v>150</c:v>
                </c:pt>
                <c:pt idx="5655">
                  <c:v>150</c:v>
                </c:pt>
                <c:pt idx="5656">
                  <c:v>150</c:v>
                </c:pt>
                <c:pt idx="5657">
                  <c:v>150</c:v>
                </c:pt>
                <c:pt idx="5658">
                  <c:v>150</c:v>
                </c:pt>
                <c:pt idx="5659">
                  <c:v>150</c:v>
                </c:pt>
                <c:pt idx="5660">
                  <c:v>150</c:v>
                </c:pt>
                <c:pt idx="5661">
                  <c:v>150</c:v>
                </c:pt>
                <c:pt idx="5662">
                  <c:v>150</c:v>
                </c:pt>
                <c:pt idx="5663">
                  <c:v>150</c:v>
                </c:pt>
                <c:pt idx="5664">
                  <c:v>150</c:v>
                </c:pt>
                <c:pt idx="5665">
                  <c:v>150</c:v>
                </c:pt>
                <c:pt idx="5666">
                  <c:v>150</c:v>
                </c:pt>
                <c:pt idx="5667">
                  <c:v>150</c:v>
                </c:pt>
                <c:pt idx="5668">
                  <c:v>150</c:v>
                </c:pt>
                <c:pt idx="5669">
                  <c:v>150</c:v>
                </c:pt>
                <c:pt idx="5670">
                  <c:v>150</c:v>
                </c:pt>
                <c:pt idx="5671">
                  <c:v>150</c:v>
                </c:pt>
                <c:pt idx="5672">
                  <c:v>150</c:v>
                </c:pt>
                <c:pt idx="5673">
                  <c:v>150</c:v>
                </c:pt>
                <c:pt idx="5674">
                  <c:v>150</c:v>
                </c:pt>
                <c:pt idx="5675">
                  <c:v>150</c:v>
                </c:pt>
                <c:pt idx="5676">
                  <c:v>150</c:v>
                </c:pt>
                <c:pt idx="5677">
                  <c:v>150</c:v>
                </c:pt>
                <c:pt idx="5678">
                  <c:v>150</c:v>
                </c:pt>
                <c:pt idx="5679">
                  <c:v>150</c:v>
                </c:pt>
                <c:pt idx="5680">
                  <c:v>150</c:v>
                </c:pt>
                <c:pt idx="5681">
                  <c:v>150</c:v>
                </c:pt>
                <c:pt idx="5682">
                  <c:v>150</c:v>
                </c:pt>
                <c:pt idx="5683">
                  <c:v>150</c:v>
                </c:pt>
                <c:pt idx="5684">
                  <c:v>150</c:v>
                </c:pt>
                <c:pt idx="5685">
                  <c:v>150</c:v>
                </c:pt>
                <c:pt idx="5686">
                  <c:v>150</c:v>
                </c:pt>
                <c:pt idx="5687">
                  <c:v>150</c:v>
                </c:pt>
                <c:pt idx="5688">
                  <c:v>150</c:v>
                </c:pt>
                <c:pt idx="5689">
                  <c:v>150</c:v>
                </c:pt>
                <c:pt idx="5690">
                  <c:v>150</c:v>
                </c:pt>
                <c:pt idx="5691">
                  <c:v>150</c:v>
                </c:pt>
                <c:pt idx="5692">
                  <c:v>150</c:v>
                </c:pt>
                <c:pt idx="5693">
                  <c:v>150</c:v>
                </c:pt>
                <c:pt idx="5694">
                  <c:v>150</c:v>
                </c:pt>
                <c:pt idx="5695">
                  <c:v>150</c:v>
                </c:pt>
                <c:pt idx="5696">
                  <c:v>150</c:v>
                </c:pt>
                <c:pt idx="5697">
                  <c:v>150</c:v>
                </c:pt>
                <c:pt idx="5698">
                  <c:v>150</c:v>
                </c:pt>
                <c:pt idx="5699">
                  <c:v>150</c:v>
                </c:pt>
                <c:pt idx="5700">
                  <c:v>150</c:v>
                </c:pt>
                <c:pt idx="5701">
                  <c:v>150</c:v>
                </c:pt>
                <c:pt idx="5702">
                  <c:v>150</c:v>
                </c:pt>
                <c:pt idx="5703">
                  <c:v>150</c:v>
                </c:pt>
                <c:pt idx="5704">
                  <c:v>150</c:v>
                </c:pt>
                <c:pt idx="5705">
                  <c:v>150</c:v>
                </c:pt>
                <c:pt idx="5706">
                  <c:v>150</c:v>
                </c:pt>
                <c:pt idx="5707">
                  <c:v>150</c:v>
                </c:pt>
                <c:pt idx="5708">
                  <c:v>150</c:v>
                </c:pt>
                <c:pt idx="5709">
                  <c:v>150</c:v>
                </c:pt>
                <c:pt idx="5710">
                  <c:v>150</c:v>
                </c:pt>
                <c:pt idx="5711">
                  <c:v>150</c:v>
                </c:pt>
                <c:pt idx="5712">
                  <c:v>150</c:v>
                </c:pt>
                <c:pt idx="5713">
                  <c:v>150</c:v>
                </c:pt>
                <c:pt idx="5714">
                  <c:v>150</c:v>
                </c:pt>
                <c:pt idx="5715">
                  <c:v>150</c:v>
                </c:pt>
                <c:pt idx="5716">
                  <c:v>150</c:v>
                </c:pt>
                <c:pt idx="5717">
                  <c:v>150</c:v>
                </c:pt>
                <c:pt idx="5718">
                  <c:v>150</c:v>
                </c:pt>
                <c:pt idx="5719">
                  <c:v>150</c:v>
                </c:pt>
                <c:pt idx="5720">
                  <c:v>150</c:v>
                </c:pt>
                <c:pt idx="5721">
                  <c:v>150</c:v>
                </c:pt>
                <c:pt idx="5722">
                  <c:v>150</c:v>
                </c:pt>
                <c:pt idx="5723">
                  <c:v>150</c:v>
                </c:pt>
                <c:pt idx="5724">
                  <c:v>150</c:v>
                </c:pt>
                <c:pt idx="5725">
                  <c:v>150</c:v>
                </c:pt>
                <c:pt idx="5726">
                  <c:v>150</c:v>
                </c:pt>
                <c:pt idx="5727">
                  <c:v>150</c:v>
                </c:pt>
                <c:pt idx="5728">
                  <c:v>150</c:v>
                </c:pt>
                <c:pt idx="5729">
                  <c:v>150</c:v>
                </c:pt>
                <c:pt idx="5730">
                  <c:v>150</c:v>
                </c:pt>
                <c:pt idx="5731">
                  <c:v>150</c:v>
                </c:pt>
                <c:pt idx="5732">
                  <c:v>150</c:v>
                </c:pt>
                <c:pt idx="5733">
                  <c:v>150</c:v>
                </c:pt>
                <c:pt idx="5734">
                  <c:v>150</c:v>
                </c:pt>
                <c:pt idx="5735">
                  <c:v>150</c:v>
                </c:pt>
                <c:pt idx="5736">
                  <c:v>150</c:v>
                </c:pt>
                <c:pt idx="5737">
                  <c:v>150</c:v>
                </c:pt>
                <c:pt idx="5738">
                  <c:v>150</c:v>
                </c:pt>
                <c:pt idx="5739">
                  <c:v>150</c:v>
                </c:pt>
                <c:pt idx="5740">
                  <c:v>150</c:v>
                </c:pt>
                <c:pt idx="5741">
                  <c:v>150</c:v>
                </c:pt>
                <c:pt idx="5742">
                  <c:v>150</c:v>
                </c:pt>
                <c:pt idx="5743">
                  <c:v>150</c:v>
                </c:pt>
                <c:pt idx="5744">
                  <c:v>150</c:v>
                </c:pt>
                <c:pt idx="5745">
                  <c:v>150</c:v>
                </c:pt>
                <c:pt idx="5746">
                  <c:v>150</c:v>
                </c:pt>
                <c:pt idx="5747">
                  <c:v>150</c:v>
                </c:pt>
                <c:pt idx="5748">
                  <c:v>150</c:v>
                </c:pt>
                <c:pt idx="5749">
                  <c:v>150</c:v>
                </c:pt>
                <c:pt idx="5750">
                  <c:v>150</c:v>
                </c:pt>
                <c:pt idx="5751">
                  <c:v>150</c:v>
                </c:pt>
                <c:pt idx="5752">
                  <c:v>150</c:v>
                </c:pt>
                <c:pt idx="5753">
                  <c:v>150</c:v>
                </c:pt>
                <c:pt idx="5754">
                  <c:v>150</c:v>
                </c:pt>
                <c:pt idx="5755">
                  <c:v>150</c:v>
                </c:pt>
                <c:pt idx="5756">
                  <c:v>150</c:v>
                </c:pt>
                <c:pt idx="5757">
                  <c:v>150</c:v>
                </c:pt>
                <c:pt idx="5758">
                  <c:v>150</c:v>
                </c:pt>
                <c:pt idx="5759">
                  <c:v>150</c:v>
                </c:pt>
                <c:pt idx="5760">
                  <c:v>150</c:v>
                </c:pt>
                <c:pt idx="5761">
                  <c:v>150</c:v>
                </c:pt>
                <c:pt idx="5762">
                  <c:v>150</c:v>
                </c:pt>
                <c:pt idx="5763">
                  <c:v>150</c:v>
                </c:pt>
                <c:pt idx="5764">
                  <c:v>150</c:v>
                </c:pt>
                <c:pt idx="5765">
                  <c:v>150</c:v>
                </c:pt>
                <c:pt idx="5766">
                  <c:v>150</c:v>
                </c:pt>
                <c:pt idx="5767">
                  <c:v>150</c:v>
                </c:pt>
                <c:pt idx="5768">
                  <c:v>150</c:v>
                </c:pt>
                <c:pt idx="5769">
                  <c:v>150</c:v>
                </c:pt>
                <c:pt idx="5770">
                  <c:v>150</c:v>
                </c:pt>
                <c:pt idx="5771">
                  <c:v>150</c:v>
                </c:pt>
                <c:pt idx="5772">
                  <c:v>150</c:v>
                </c:pt>
                <c:pt idx="5773">
                  <c:v>150</c:v>
                </c:pt>
                <c:pt idx="5774">
                  <c:v>150</c:v>
                </c:pt>
                <c:pt idx="5775">
                  <c:v>150</c:v>
                </c:pt>
                <c:pt idx="5776">
                  <c:v>150</c:v>
                </c:pt>
                <c:pt idx="5777">
                  <c:v>150</c:v>
                </c:pt>
                <c:pt idx="5778">
                  <c:v>150</c:v>
                </c:pt>
                <c:pt idx="5779">
                  <c:v>150</c:v>
                </c:pt>
                <c:pt idx="5780">
                  <c:v>150</c:v>
                </c:pt>
                <c:pt idx="5781">
                  <c:v>150</c:v>
                </c:pt>
                <c:pt idx="5782">
                  <c:v>150</c:v>
                </c:pt>
                <c:pt idx="5783">
                  <c:v>150</c:v>
                </c:pt>
                <c:pt idx="5784">
                  <c:v>150</c:v>
                </c:pt>
                <c:pt idx="5785">
                  <c:v>150</c:v>
                </c:pt>
                <c:pt idx="5786">
                  <c:v>150</c:v>
                </c:pt>
                <c:pt idx="5787">
                  <c:v>150</c:v>
                </c:pt>
                <c:pt idx="5788">
                  <c:v>150</c:v>
                </c:pt>
                <c:pt idx="5789">
                  <c:v>150</c:v>
                </c:pt>
                <c:pt idx="5790">
                  <c:v>150</c:v>
                </c:pt>
                <c:pt idx="5791">
                  <c:v>150</c:v>
                </c:pt>
                <c:pt idx="5792">
                  <c:v>150</c:v>
                </c:pt>
                <c:pt idx="5793">
                  <c:v>150</c:v>
                </c:pt>
                <c:pt idx="5794">
                  <c:v>150</c:v>
                </c:pt>
                <c:pt idx="5795">
                  <c:v>150</c:v>
                </c:pt>
                <c:pt idx="5796">
                  <c:v>150</c:v>
                </c:pt>
                <c:pt idx="5797">
                  <c:v>150</c:v>
                </c:pt>
                <c:pt idx="5798">
                  <c:v>150</c:v>
                </c:pt>
                <c:pt idx="5799">
                  <c:v>150</c:v>
                </c:pt>
                <c:pt idx="5800">
                  <c:v>150</c:v>
                </c:pt>
                <c:pt idx="5801">
                  <c:v>150</c:v>
                </c:pt>
                <c:pt idx="5802">
                  <c:v>150</c:v>
                </c:pt>
                <c:pt idx="5803">
                  <c:v>150</c:v>
                </c:pt>
                <c:pt idx="5804">
                  <c:v>150</c:v>
                </c:pt>
                <c:pt idx="5805">
                  <c:v>150</c:v>
                </c:pt>
                <c:pt idx="5806">
                  <c:v>150</c:v>
                </c:pt>
                <c:pt idx="5807">
                  <c:v>150</c:v>
                </c:pt>
                <c:pt idx="5808">
                  <c:v>150</c:v>
                </c:pt>
                <c:pt idx="5809">
                  <c:v>150</c:v>
                </c:pt>
                <c:pt idx="5810">
                  <c:v>150</c:v>
                </c:pt>
                <c:pt idx="5811">
                  <c:v>150</c:v>
                </c:pt>
                <c:pt idx="5812">
                  <c:v>150</c:v>
                </c:pt>
                <c:pt idx="5813">
                  <c:v>150</c:v>
                </c:pt>
                <c:pt idx="5814">
                  <c:v>150</c:v>
                </c:pt>
                <c:pt idx="5815">
                  <c:v>150</c:v>
                </c:pt>
                <c:pt idx="5816">
                  <c:v>150</c:v>
                </c:pt>
                <c:pt idx="5817">
                  <c:v>150</c:v>
                </c:pt>
                <c:pt idx="5818">
                  <c:v>150</c:v>
                </c:pt>
                <c:pt idx="5819">
                  <c:v>150</c:v>
                </c:pt>
                <c:pt idx="5820">
                  <c:v>150</c:v>
                </c:pt>
                <c:pt idx="5821">
                  <c:v>150</c:v>
                </c:pt>
                <c:pt idx="5822">
                  <c:v>150</c:v>
                </c:pt>
                <c:pt idx="5823">
                  <c:v>150</c:v>
                </c:pt>
                <c:pt idx="5824">
                  <c:v>150</c:v>
                </c:pt>
                <c:pt idx="5825">
                  <c:v>150</c:v>
                </c:pt>
                <c:pt idx="5826">
                  <c:v>150</c:v>
                </c:pt>
                <c:pt idx="5827">
                  <c:v>150</c:v>
                </c:pt>
                <c:pt idx="5828">
                  <c:v>150</c:v>
                </c:pt>
                <c:pt idx="5829">
                  <c:v>150</c:v>
                </c:pt>
                <c:pt idx="5830">
                  <c:v>150</c:v>
                </c:pt>
                <c:pt idx="5831">
                  <c:v>150</c:v>
                </c:pt>
                <c:pt idx="5832">
                  <c:v>150</c:v>
                </c:pt>
                <c:pt idx="5833">
                  <c:v>150</c:v>
                </c:pt>
                <c:pt idx="5834">
                  <c:v>150</c:v>
                </c:pt>
                <c:pt idx="5835">
                  <c:v>150</c:v>
                </c:pt>
                <c:pt idx="5836">
                  <c:v>150</c:v>
                </c:pt>
                <c:pt idx="5837">
                  <c:v>150</c:v>
                </c:pt>
                <c:pt idx="5838">
                  <c:v>150</c:v>
                </c:pt>
                <c:pt idx="5839">
                  <c:v>150</c:v>
                </c:pt>
                <c:pt idx="5840">
                  <c:v>150</c:v>
                </c:pt>
                <c:pt idx="5841">
                  <c:v>150</c:v>
                </c:pt>
                <c:pt idx="5842">
                  <c:v>150</c:v>
                </c:pt>
                <c:pt idx="5843">
                  <c:v>150</c:v>
                </c:pt>
                <c:pt idx="5844">
                  <c:v>150</c:v>
                </c:pt>
                <c:pt idx="5845">
                  <c:v>150</c:v>
                </c:pt>
                <c:pt idx="5846">
                  <c:v>150</c:v>
                </c:pt>
                <c:pt idx="5847">
                  <c:v>150</c:v>
                </c:pt>
                <c:pt idx="5848">
                  <c:v>150</c:v>
                </c:pt>
                <c:pt idx="5849">
                  <c:v>150</c:v>
                </c:pt>
                <c:pt idx="5850">
                  <c:v>150</c:v>
                </c:pt>
                <c:pt idx="5851">
                  <c:v>150</c:v>
                </c:pt>
                <c:pt idx="5852">
                  <c:v>150</c:v>
                </c:pt>
                <c:pt idx="5853">
                  <c:v>150</c:v>
                </c:pt>
                <c:pt idx="5854">
                  <c:v>150</c:v>
                </c:pt>
                <c:pt idx="5855">
                  <c:v>150</c:v>
                </c:pt>
                <c:pt idx="5856">
                  <c:v>150</c:v>
                </c:pt>
                <c:pt idx="5857">
                  <c:v>150</c:v>
                </c:pt>
                <c:pt idx="5858">
                  <c:v>150</c:v>
                </c:pt>
                <c:pt idx="5859">
                  <c:v>150</c:v>
                </c:pt>
                <c:pt idx="5860">
                  <c:v>150</c:v>
                </c:pt>
                <c:pt idx="5861">
                  <c:v>150</c:v>
                </c:pt>
                <c:pt idx="5862">
                  <c:v>150</c:v>
                </c:pt>
                <c:pt idx="5863">
                  <c:v>150</c:v>
                </c:pt>
                <c:pt idx="5864">
                  <c:v>150</c:v>
                </c:pt>
                <c:pt idx="5865">
                  <c:v>150</c:v>
                </c:pt>
                <c:pt idx="5866">
                  <c:v>150</c:v>
                </c:pt>
                <c:pt idx="5867">
                  <c:v>150</c:v>
                </c:pt>
                <c:pt idx="5868">
                  <c:v>150</c:v>
                </c:pt>
                <c:pt idx="5869">
                  <c:v>150</c:v>
                </c:pt>
                <c:pt idx="5870">
                  <c:v>150</c:v>
                </c:pt>
                <c:pt idx="5871">
                  <c:v>150</c:v>
                </c:pt>
                <c:pt idx="5872">
                  <c:v>150</c:v>
                </c:pt>
                <c:pt idx="5873">
                  <c:v>150</c:v>
                </c:pt>
                <c:pt idx="5874">
                  <c:v>150</c:v>
                </c:pt>
                <c:pt idx="5875">
                  <c:v>150</c:v>
                </c:pt>
                <c:pt idx="5876">
                  <c:v>150</c:v>
                </c:pt>
                <c:pt idx="5877">
                  <c:v>150</c:v>
                </c:pt>
                <c:pt idx="5878">
                  <c:v>150</c:v>
                </c:pt>
                <c:pt idx="5879">
                  <c:v>150</c:v>
                </c:pt>
                <c:pt idx="5880">
                  <c:v>150</c:v>
                </c:pt>
                <c:pt idx="5881">
                  <c:v>150</c:v>
                </c:pt>
                <c:pt idx="5882">
                  <c:v>150</c:v>
                </c:pt>
                <c:pt idx="5883">
                  <c:v>150</c:v>
                </c:pt>
                <c:pt idx="5884">
                  <c:v>150</c:v>
                </c:pt>
                <c:pt idx="5885">
                  <c:v>150</c:v>
                </c:pt>
                <c:pt idx="5886">
                  <c:v>150</c:v>
                </c:pt>
                <c:pt idx="5887">
                  <c:v>150</c:v>
                </c:pt>
                <c:pt idx="5888">
                  <c:v>150</c:v>
                </c:pt>
                <c:pt idx="5889">
                  <c:v>150</c:v>
                </c:pt>
                <c:pt idx="5890">
                  <c:v>150</c:v>
                </c:pt>
                <c:pt idx="5891">
                  <c:v>150</c:v>
                </c:pt>
                <c:pt idx="5892">
                  <c:v>150</c:v>
                </c:pt>
                <c:pt idx="5893">
                  <c:v>150</c:v>
                </c:pt>
                <c:pt idx="5894">
                  <c:v>150</c:v>
                </c:pt>
                <c:pt idx="5895">
                  <c:v>150</c:v>
                </c:pt>
                <c:pt idx="5896">
                  <c:v>150</c:v>
                </c:pt>
                <c:pt idx="5897">
                  <c:v>150</c:v>
                </c:pt>
                <c:pt idx="5898">
                  <c:v>150</c:v>
                </c:pt>
                <c:pt idx="5899">
                  <c:v>150</c:v>
                </c:pt>
                <c:pt idx="5900">
                  <c:v>150</c:v>
                </c:pt>
                <c:pt idx="5901">
                  <c:v>150</c:v>
                </c:pt>
                <c:pt idx="5902">
                  <c:v>150</c:v>
                </c:pt>
                <c:pt idx="5903">
                  <c:v>150</c:v>
                </c:pt>
                <c:pt idx="5904">
                  <c:v>150</c:v>
                </c:pt>
                <c:pt idx="5905">
                  <c:v>150</c:v>
                </c:pt>
                <c:pt idx="5906">
                  <c:v>150</c:v>
                </c:pt>
                <c:pt idx="5907">
                  <c:v>150</c:v>
                </c:pt>
                <c:pt idx="5908">
                  <c:v>150</c:v>
                </c:pt>
                <c:pt idx="5909">
                  <c:v>150</c:v>
                </c:pt>
                <c:pt idx="5910">
                  <c:v>150</c:v>
                </c:pt>
                <c:pt idx="5911">
                  <c:v>150</c:v>
                </c:pt>
                <c:pt idx="5912">
                  <c:v>150</c:v>
                </c:pt>
                <c:pt idx="5913">
                  <c:v>150</c:v>
                </c:pt>
                <c:pt idx="5914">
                  <c:v>150</c:v>
                </c:pt>
                <c:pt idx="5915">
                  <c:v>150</c:v>
                </c:pt>
                <c:pt idx="5916">
                  <c:v>150</c:v>
                </c:pt>
                <c:pt idx="5917">
                  <c:v>150</c:v>
                </c:pt>
                <c:pt idx="5918">
                  <c:v>150</c:v>
                </c:pt>
                <c:pt idx="5919">
                  <c:v>150</c:v>
                </c:pt>
                <c:pt idx="5920">
                  <c:v>150</c:v>
                </c:pt>
                <c:pt idx="5921">
                  <c:v>150</c:v>
                </c:pt>
                <c:pt idx="5922">
                  <c:v>150</c:v>
                </c:pt>
                <c:pt idx="5923">
                  <c:v>150</c:v>
                </c:pt>
                <c:pt idx="5924">
                  <c:v>150</c:v>
                </c:pt>
                <c:pt idx="5925">
                  <c:v>150</c:v>
                </c:pt>
                <c:pt idx="5926">
                  <c:v>150</c:v>
                </c:pt>
                <c:pt idx="5927">
                  <c:v>150</c:v>
                </c:pt>
                <c:pt idx="5928">
                  <c:v>150</c:v>
                </c:pt>
                <c:pt idx="5929">
                  <c:v>150</c:v>
                </c:pt>
                <c:pt idx="5930">
                  <c:v>150</c:v>
                </c:pt>
                <c:pt idx="5931">
                  <c:v>150</c:v>
                </c:pt>
                <c:pt idx="5932">
                  <c:v>150</c:v>
                </c:pt>
                <c:pt idx="5933">
                  <c:v>150</c:v>
                </c:pt>
                <c:pt idx="5934">
                  <c:v>150</c:v>
                </c:pt>
                <c:pt idx="5935">
                  <c:v>150</c:v>
                </c:pt>
                <c:pt idx="5936">
                  <c:v>150</c:v>
                </c:pt>
                <c:pt idx="5937">
                  <c:v>150</c:v>
                </c:pt>
                <c:pt idx="5938">
                  <c:v>150</c:v>
                </c:pt>
                <c:pt idx="5939">
                  <c:v>150</c:v>
                </c:pt>
                <c:pt idx="5940">
                  <c:v>150</c:v>
                </c:pt>
                <c:pt idx="5941">
                  <c:v>150</c:v>
                </c:pt>
                <c:pt idx="5942">
                  <c:v>150</c:v>
                </c:pt>
                <c:pt idx="5943">
                  <c:v>150</c:v>
                </c:pt>
                <c:pt idx="5944">
                  <c:v>150</c:v>
                </c:pt>
                <c:pt idx="5945">
                  <c:v>150</c:v>
                </c:pt>
                <c:pt idx="5946">
                  <c:v>150</c:v>
                </c:pt>
                <c:pt idx="5947">
                  <c:v>150</c:v>
                </c:pt>
                <c:pt idx="5948">
                  <c:v>150</c:v>
                </c:pt>
                <c:pt idx="5949">
                  <c:v>150</c:v>
                </c:pt>
                <c:pt idx="5950">
                  <c:v>150</c:v>
                </c:pt>
                <c:pt idx="5951">
                  <c:v>150</c:v>
                </c:pt>
                <c:pt idx="5952">
                  <c:v>150</c:v>
                </c:pt>
                <c:pt idx="5953">
                  <c:v>150</c:v>
                </c:pt>
                <c:pt idx="5954">
                  <c:v>150</c:v>
                </c:pt>
                <c:pt idx="5955">
                  <c:v>150</c:v>
                </c:pt>
                <c:pt idx="5956">
                  <c:v>150</c:v>
                </c:pt>
                <c:pt idx="5957">
                  <c:v>150</c:v>
                </c:pt>
                <c:pt idx="5958">
                  <c:v>150</c:v>
                </c:pt>
                <c:pt idx="5959">
                  <c:v>150</c:v>
                </c:pt>
                <c:pt idx="5960">
                  <c:v>150</c:v>
                </c:pt>
                <c:pt idx="5961">
                  <c:v>150</c:v>
                </c:pt>
                <c:pt idx="5962">
                  <c:v>150</c:v>
                </c:pt>
                <c:pt idx="5963">
                  <c:v>150</c:v>
                </c:pt>
                <c:pt idx="5964">
                  <c:v>150</c:v>
                </c:pt>
                <c:pt idx="5965">
                  <c:v>150</c:v>
                </c:pt>
                <c:pt idx="5966">
                  <c:v>150</c:v>
                </c:pt>
                <c:pt idx="5967">
                  <c:v>150</c:v>
                </c:pt>
                <c:pt idx="5968">
                  <c:v>150</c:v>
                </c:pt>
                <c:pt idx="5969">
                  <c:v>150</c:v>
                </c:pt>
                <c:pt idx="5970">
                  <c:v>150</c:v>
                </c:pt>
                <c:pt idx="5971">
                  <c:v>150</c:v>
                </c:pt>
                <c:pt idx="5972">
                  <c:v>150</c:v>
                </c:pt>
                <c:pt idx="5973">
                  <c:v>150</c:v>
                </c:pt>
                <c:pt idx="5974">
                  <c:v>150</c:v>
                </c:pt>
                <c:pt idx="5975">
                  <c:v>150</c:v>
                </c:pt>
                <c:pt idx="5976">
                  <c:v>150</c:v>
                </c:pt>
                <c:pt idx="5977">
                  <c:v>150</c:v>
                </c:pt>
                <c:pt idx="5978">
                  <c:v>150</c:v>
                </c:pt>
                <c:pt idx="5979">
                  <c:v>150</c:v>
                </c:pt>
                <c:pt idx="5980">
                  <c:v>150</c:v>
                </c:pt>
                <c:pt idx="5981">
                  <c:v>150</c:v>
                </c:pt>
                <c:pt idx="5982">
                  <c:v>150</c:v>
                </c:pt>
                <c:pt idx="5983">
                  <c:v>150</c:v>
                </c:pt>
                <c:pt idx="5984">
                  <c:v>150</c:v>
                </c:pt>
                <c:pt idx="5985">
                  <c:v>150</c:v>
                </c:pt>
                <c:pt idx="5986">
                  <c:v>150</c:v>
                </c:pt>
                <c:pt idx="5987">
                  <c:v>150</c:v>
                </c:pt>
                <c:pt idx="5988">
                  <c:v>150</c:v>
                </c:pt>
                <c:pt idx="5989">
                  <c:v>150</c:v>
                </c:pt>
                <c:pt idx="5990">
                  <c:v>150</c:v>
                </c:pt>
                <c:pt idx="5991">
                  <c:v>150</c:v>
                </c:pt>
                <c:pt idx="5992">
                  <c:v>150</c:v>
                </c:pt>
                <c:pt idx="5993">
                  <c:v>150</c:v>
                </c:pt>
                <c:pt idx="5994">
                  <c:v>150</c:v>
                </c:pt>
                <c:pt idx="5995">
                  <c:v>150</c:v>
                </c:pt>
                <c:pt idx="5996">
                  <c:v>150</c:v>
                </c:pt>
                <c:pt idx="5997">
                  <c:v>150</c:v>
                </c:pt>
                <c:pt idx="5998">
                  <c:v>150</c:v>
                </c:pt>
                <c:pt idx="5999">
                  <c:v>150</c:v>
                </c:pt>
                <c:pt idx="6000">
                  <c:v>150</c:v>
                </c:pt>
                <c:pt idx="6001">
                  <c:v>150</c:v>
                </c:pt>
                <c:pt idx="6002">
                  <c:v>150</c:v>
                </c:pt>
                <c:pt idx="6003">
                  <c:v>150</c:v>
                </c:pt>
                <c:pt idx="6004">
                  <c:v>150</c:v>
                </c:pt>
                <c:pt idx="6005">
                  <c:v>150</c:v>
                </c:pt>
                <c:pt idx="6006">
                  <c:v>150</c:v>
                </c:pt>
                <c:pt idx="6007">
                  <c:v>150</c:v>
                </c:pt>
                <c:pt idx="6008">
                  <c:v>150</c:v>
                </c:pt>
                <c:pt idx="6009">
                  <c:v>150</c:v>
                </c:pt>
                <c:pt idx="6010">
                  <c:v>150</c:v>
                </c:pt>
                <c:pt idx="6011">
                  <c:v>150</c:v>
                </c:pt>
                <c:pt idx="6012">
                  <c:v>150</c:v>
                </c:pt>
                <c:pt idx="6013">
                  <c:v>150</c:v>
                </c:pt>
                <c:pt idx="6014">
                  <c:v>150</c:v>
                </c:pt>
                <c:pt idx="6015">
                  <c:v>150</c:v>
                </c:pt>
                <c:pt idx="6016">
                  <c:v>150</c:v>
                </c:pt>
                <c:pt idx="6017">
                  <c:v>150</c:v>
                </c:pt>
                <c:pt idx="6018">
                  <c:v>150</c:v>
                </c:pt>
                <c:pt idx="6019">
                  <c:v>150</c:v>
                </c:pt>
                <c:pt idx="6020">
                  <c:v>150</c:v>
                </c:pt>
                <c:pt idx="6021">
                  <c:v>150</c:v>
                </c:pt>
                <c:pt idx="6022">
                  <c:v>150</c:v>
                </c:pt>
                <c:pt idx="6023">
                  <c:v>150</c:v>
                </c:pt>
                <c:pt idx="6024">
                  <c:v>150</c:v>
                </c:pt>
                <c:pt idx="6025">
                  <c:v>150</c:v>
                </c:pt>
                <c:pt idx="6026">
                  <c:v>150</c:v>
                </c:pt>
                <c:pt idx="6027">
                  <c:v>150</c:v>
                </c:pt>
                <c:pt idx="6028">
                  <c:v>150</c:v>
                </c:pt>
                <c:pt idx="6029">
                  <c:v>150</c:v>
                </c:pt>
                <c:pt idx="6030">
                  <c:v>150</c:v>
                </c:pt>
                <c:pt idx="6031">
                  <c:v>150</c:v>
                </c:pt>
                <c:pt idx="6032">
                  <c:v>150</c:v>
                </c:pt>
                <c:pt idx="6033">
                  <c:v>150</c:v>
                </c:pt>
                <c:pt idx="6034">
                  <c:v>150</c:v>
                </c:pt>
                <c:pt idx="6035">
                  <c:v>150</c:v>
                </c:pt>
                <c:pt idx="6036">
                  <c:v>150</c:v>
                </c:pt>
                <c:pt idx="6037">
                  <c:v>150</c:v>
                </c:pt>
                <c:pt idx="6038">
                  <c:v>150</c:v>
                </c:pt>
                <c:pt idx="6039">
                  <c:v>150</c:v>
                </c:pt>
                <c:pt idx="6040">
                  <c:v>150</c:v>
                </c:pt>
                <c:pt idx="6041">
                  <c:v>150</c:v>
                </c:pt>
                <c:pt idx="6042">
                  <c:v>150</c:v>
                </c:pt>
                <c:pt idx="6043">
                  <c:v>150</c:v>
                </c:pt>
                <c:pt idx="6044">
                  <c:v>150</c:v>
                </c:pt>
                <c:pt idx="6045">
                  <c:v>150</c:v>
                </c:pt>
                <c:pt idx="6046">
                  <c:v>150</c:v>
                </c:pt>
                <c:pt idx="6047">
                  <c:v>150</c:v>
                </c:pt>
                <c:pt idx="6048">
                  <c:v>150</c:v>
                </c:pt>
                <c:pt idx="6049">
                  <c:v>150</c:v>
                </c:pt>
                <c:pt idx="6050">
                  <c:v>150</c:v>
                </c:pt>
                <c:pt idx="6051">
                  <c:v>150</c:v>
                </c:pt>
                <c:pt idx="6052">
                  <c:v>150</c:v>
                </c:pt>
                <c:pt idx="6053">
                  <c:v>150</c:v>
                </c:pt>
                <c:pt idx="6054">
                  <c:v>150</c:v>
                </c:pt>
                <c:pt idx="6055">
                  <c:v>150</c:v>
                </c:pt>
                <c:pt idx="6056">
                  <c:v>150</c:v>
                </c:pt>
                <c:pt idx="6057">
                  <c:v>150</c:v>
                </c:pt>
                <c:pt idx="6058">
                  <c:v>150</c:v>
                </c:pt>
                <c:pt idx="6059">
                  <c:v>150</c:v>
                </c:pt>
                <c:pt idx="6060">
                  <c:v>150</c:v>
                </c:pt>
                <c:pt idx="6061">
                  <c:v>150</c:v>
                </c:pt>
                <c:pt idx="6062">
                  <c:v>150</c:v>
                </c:pt>
                <c:pt idx="6063">
                  <c:v>150</c:v>
                </c:pt>
                <c:pt idx="6064">
                  <c:v>150</c:v>
                </c:pt>
                <c:pt idx="6065">
                  <c:v>150</c:v>
                </c:pt>
                <c:pt idx="6066">
                  <c:v>150</c:v>
                </c:pt>
                <c:pt idx="6067">
                  <c:v>150</c:v>
                </c:pt>
                <c:pt idx="6068">
                  <c:v>150</c:v>
                </c:pt>
                <c:pt idx="6069">
                  <c:v>150</c:v>
                </c:pt>
                <c:pt idx="6070">
                  <c:v>150</c:v>
                </c:pt>
                <c:pt idx="6071">
                  <c:v>150</c:v>
                </c:pt>
                <c:pt idx="6072">
                  <c:v>150</c:v>
                </c:pt>
                <c:pt idx="6073">
                  <c:v>150</c:v>
                </c:pt>
                <c:pt idx="6074">
                  <c:v>150</c:v>
                </c:pt>
                <c:pt idx="6075">
                  <c:v>150</c:v>
                </c:pt>
                <c:pt idx="6076">
                  <c:v>150</c:v>
                </c:pt>
                <c:pt idx="6077">
                  <c:v>150</c:v>
                </c:pt>
                <c:pt idx="6078">
                  <c:v>150</c:v>
                </c:pt>
                <c:pt idx="6079">
                  <c:v>150</c:v>
                </c:pt>
                <c:pt idx="6080">
                  <c:v>150</c:v>
                </c:pt>
                <c:pt idx="6081">
                  <c:v>150</c:v>
                </c:pt>
                <c:pt idx="6082">
                  <c:v>150</c:v>
                </c:pt>
                <c:pt idx="6083">
                  <c:v>150</c:v>
                </c:pt>
                <c:pt idx="6084">
                  <c:v>150</c:v>
                </c:pt>
                <c:pt idx="6085">
                  <c:v>150</c:v>
                </c:pt>
                <c:pt idx="6086">
                  <c:v>150</c:v>
                </c:pt>
                <c:pt idx="6087">
                  <c:v>150</c:v>
                </c:pt>
                <c:pt idx="6088">
                  <c:v>150</c:v>
                </c:pt>
                <c:pt idx="6089">
                  <c:v>150</c:v>
                </c:pt>
                <c:pt idx="6090">
                  <c:v>150</c:v>
                </c:pt>
                <c:pt idx="6091">
                  <c:v>150</c:v>
                </c:pt>
                <c:pt idx="6092">
                  <c:v>150</c:v>
                </c:pt>
                <c:pt idx="6093">
                  <c:v>150</c:v>
                </c:pt>
                <c:pt idx="6094">
                  <c:v>150</c:v>
                </c:pt>
                <c:pt idx="6095">
                  <c:v>150</c:v>
                </c:pt>
                <c:pt idx="6096">
                  <c:v>150</c:v>
                </c:pt>
                <c:pt idx="6097">
                  <c:v>150</c:v>
                </c:pt>
                <c:pt idx="6098">
                  <c:v>150</c:v>
                </c:pt>
                <c:pt idx="6099">
                  <c:v>150</c:v>
                </c:pt>
                <c:pt idx="6100">
                  <c:v>150</c:v>
                </c:pt>
                <c:pt idx="6101">
                  <c:v>150</c:v>
                </c:pt>
                <c:pt idx="6102">
                  <c:v>150</c:v>
                </c:pt>
                <c:pt idx="6103">
                  <c:v>150</c:v>
                </c:pt>
                <c:pt idx="6104">
                  <c:v>150</c:v>
                </c:pt>
                <c:pt idx="6105">
                  <c:v>150</c:v>
                </c:pt>
                <c:pt idx="6106">
                  <c:v>150</c:v>
                </c:pt>
                <c:pt idx="6107">
                  <c:v>150</c:v>
                </c:pt>
                <c:pt idx="6108">
                  <c:v>150</c:v>
                </c:pt>
                <c:pt idx="6109">
                  <c:v>150</c:v>
                </c:pt>
                <c:pt idx="6110">
                  <c:v>150</c:v>
                </c:pt>
                <c:pt idx="6111">
                  <c:v>150</c:v>
                </c:pt>
                <c:pt idx="6112">
                  <c:v>150</c:v>
                </c:pt>
                <c:pt idx="6113">
                  <c:v>150</c:v>
                </c:pt>
                <c:pt idx="6114">
                  <c:v>150</c:v>
                </c:pt>
                <c:pt idx="6115">
                  <c:v>150</c:v>
                </c:pt>
                <c:pt idx="6116">
                  <c:v>150</c:v>
                </c:pt>
                <c:pt idx="6117">
                  <c:v>150</c:v>
                </c:pt>
                <c:pt idx="6118">
                  <c:v>150</c:v>
                </c:pt>
                <c:pt idx="6119">
                  <c:v>150</c:v>
                </c:pt>
                <c:pt idx="6120">
                  <c:v>150</c:v>
                </c:pt>
                <c:pt idx="6121">
                  <c:v>150</c:v>
                </c:pt>
                <c:pt idx="6122">
                  <c:v>150</c:v>
                </c:pt>
                <c:pt idx="6123">
                  <c:v>150</c:v>
                </c:pt>
                <c:pt idx="6124">
                  <c:v>150</c:v>
                </c:pt>
                <c:pt idx="6125">
                  <c:v>150</c:v>
                </c:pt>
                <c:pt idx="6126">
                  <c:v>150</c:v>
                </c:pt>
                <c:pt idx="6127">
                  <c:v>150</c:v>
                </c:pt>
                <c:pt idx="6128">
                  <c:v>150</c:v>
                </c:pt>
                <c:pt idx="6129">
                  <c:v>150</c:v>
                </c:pt>
                <c:pt idx="6130">
                  <c:v>150</c:v>
                </c:pt>
                <c:pt idx="6131">
                  <c:v>150</c:v>
                </c:pt>
                <c:pt idx="6132">
                  <c:v>150</c:v>
                </c:pt>
                <c:pt idx="6133">
                  <c:v>150</c:v>
                </c:pt>
                <c:pt idx="6134">
                  <c:v>150</c:v>
                </c:pt>
                <c:pt idx="6135">
                  <c:v>150</c:v>
                </c:pt>
                <c:pt idx="6136">
                  <c:v>150</c:v>
                </c:pt>
                <c:pt idx="6137">
                  <c:v>150</c:v>
                </c:pt>
                <c:pt idx="6138">
                  <c:v>150</c:v>
                </c:pt>
                <c:pt idx="6139">
                  <c:v>150</c:v>
                </c:pt>
                <c:pt idx="6140">
                  <c:v>150</c:v>
                </c:pt>
                <c:pt idx="6141">
                  <c:v>150</c:v>
                </c:pt>
                <c:pt idx="6142">
                  <c:v>150</c:v>
                </c:pt>
                <c:pt idx="6143">
                  <c:v>150</c:v>
                </c:pt>
                <c:pt idx="6144">
                  <c:v>150</c:v>
                </c:pt>
                <c:pt idx="6145">
                  <c:v>150</c:v>
                </c:pt>
                <c:pt idx="6146">
                  <c:v>150</c:v>
                </c:pt>
                <c:pt idx="6147">
                  <c:v>150</c:v>
                </c:pt>
                <c:pt idx="6148">
                  <c:v>150</c:v>
                </c:pt>
                <c:pt idx="6149">
                  <c:v>150</c:v>
                </c:pt>
                <c:pt idx="6150">
                  <c:v>150</c:v>
                </c:pt>
                <c:pt idx="6151">
                  <c:v>150</c:v>
                </c:pt>
                <c:pt idx="6152">
                  <c:v>150</c:v>
                </c:pt>
                <c:pt idx="6153">
                  <c:v>150</c:v>
                </c:pt>
                <c:pt idx="6154">
                  <c:v>150</c:v>
                </c:pt>
                <c:pt idx="6155">
                  <c:v>150</c:v>
                </c:pt>
                <c:pt idx="6156">
                  <c:v>150</c:v>
                </c:pt>
                <c:pt idx="6157">
                  <c:v>150</c:v>
                </c:pt>
                <c:pt idx="6158">
                  <c:v>150</c:v>
                </c:pt>
                <c:pt idx="6159">
                  <c:v>150</c:v>
                </c:pt>
                <c:pt idx="6160">
                  <c:v>150</c:v>
                </c:pt>
                <c:pt idx="6161">
                  <c:v>150</c:v>
                </c:pt>
                <c:pt idx="6162">
                  <c:v>150</c:v>
                </c:pt>
                <c:pt idx="6163">
                  <c:v>150</c:v>
                </c:pt>
                <c:pt idx="6164">
                  <c:v>150</c:v>
                </c:pt>
                <c:pt idx="6165">
                  <c:v>150</c:v>
                </c:pt>
                <c:pt idx="6166">
                  <c:v>150</c:v>
                </c:pt>
                <c:pt idx="6167">
                  <c:v>150</c:v>
                </c:pt>
                <c:pt idx="6168">
                  <c:v>150</c:v>
                </c:pt>
                <c:pt idx="6169">
                  <c:v>150</c:v>
                </c:pt>
                <c:pt idx="6170">
                  <c:v>150</c:v>
                </c:pt>
                <c:pt idx="6171">
                  <c:v>150</c:v>
                </c:pt>
                <c:pt idx="6172">
                  <c:v>150</c:v>
                </c:pt>
                <c:pt idx="6173">
                  <c:v>150</c:v>
                </c:pt>
                <c:pt idx="6174">
                  <c:v>150</c:v>
                </c:pt>
                <c:pt idx="6175">
                  <c:v>150</c:v>
                </c:pt>
                <c:pt idx="6176">
                  <c:v>150</c:v>
                </c:pt>
                <c:pt idx="6177">
                  <c:v>150</c:v>
                </c:pt>
                <c:pt idx="6178">
                  <c:v>150</c:v>
                </c:pt>
                <c:pt idx="6179">
                  <c:v>150</c:v>
                </c:pt>
                <c:pt idx="6180">
                  <c:v>150</c:v>
                </c:pt>
                <c:pt idx="6181">
                  <c:v>150</c:v>
                </c:pt>
                <c:pt idx="6182">
                  <c:v>150</c:v>
                </c:pt>
                <c:pt idx="6183">
                  <c:v>150</c:v>
                </c:pt>
                <c:pt idx="6184">
                  <c:v>150</c:v>
                </c:pt>
                <c:pt idx="6185">
                  <c:v>150</c:v>
                </c:pt>
                <c:pt idx="6186">
                  <c:v>150</c:v>
                </c:pt>
                <c:pt idx="6187">
                  <c:v>150</c:v>
                </c:pt>
                <c:pt idx="6188">
                  <c:v>150</c:v>
                </c:pt>
                <c:pt idx="6189">
                  <c:v>150</c:v>
                </c:pt>
                <c:pt idx="6190">
                  <c:v>150</c:v>
                </c:pt>
                <c:pt idx="6191">
                  <c:v>150</c:v>
                </c:pt>
                <c:pt idx="6192">
                  <c:v>150</c:v>
                </c:pt>
                <c:pt idx="6193">
                  <c:v>150</c:v>
                </c:pt>
                <c:pt idx="6194">
                  <c:v>150</c:v>
                </c:pt>
                <c:pt idx="6195">
                  <c:v>150</c:v>
                </c:pt>
                <c:pt idx="6196">
                  <c:v>150</c:v>
                </c:pt>
                <c:pt idx="6197">
                  <c:v>150</c:v>
                </c:pt>
                <c:pt idx="6198">
                  <c:v>150</c:v>
                </c:pt>
                <c:pt idx="6199">
                  <c:v>150</c:v>
                </c:pt>
                <c:pt idx="6200">
                  <c:v>150</c:v>
                </c:pt>
                <c:pt idx="6201">
                  <c:v>150</c:v>
                </c:pt>
                <c:pt idx="6202">
                  <c:v>150</c:v>
                </c:pt>
                <c:pt idx="6203">
                  <c:v>150</c:v>
                </c:pt>
                <c:pt idx="6204">
                  <c:v>150</c:v>
                </c:pt>
                <c:pt idx="6205">
                  <c:v>150</c:v>
                </c:pt>
                <c:pt idx="6206">
                  <c:v>150</c:v>
                </c:pt>
                <c:pt idx="6207">
                  <c:v>150</c:v>
                </c:pt>
                <c:pt idx="6208">
                  <c:v>150</c:v>
                </c:pt>
                <c:pt idx="6209">
                  <c:v>150</c:v>
                </c:pt>
                <c:pt idx="6210">
                  <c:v>150</c:v>
                </c:pt>
                <c:pt idx="6211">
                  <c:v>150</c:v>
                </c:pt>
                <c:pt idx="6212">
                  <c:v>150</c:v>
                </c:pt>
                <c:pt idx="6213">
                  <c:v>150</c:v>
                </c:pt>
                <c:pt idx="6214">
                  <c:v>150</c:v>
                </c:pt>
                <c:pt idx="6215">
                  <c:v>150</c:v>
                </c:pt>
                <c:pt idx="6216">
                  <c:v>150</c:v>
                </c:pt>
                <c:pt idx="6217">
                  <c:v>150</c:v>
                </c:pt>
                <c:pt idx="6218">
                  <c:v>150</c:v>
                </c:pt>
                <c:pt idx="6219">
                  <c:v>150</c:v>
                </c:pt>
                <c:pt idx="6220">
                  <c:v>150</c:v>
                </c:pt>
                <c:pt idx="6221">
                  <c:v>150</c:v>
                </c:pt>
                <c:pt idx="6222">
                  <c:v>150</c:v>
                </c:pt>
                <c:pt idx="6223">
                  <c:v>150</c:v>
                </c:pt>
                <c:pt idx="6224">
                  <c:v>150</c:v>
                </c:pt>
                <c:pt idx="6225">
                  <c:v>150</c:v>
                </c:pt>
                <c:pt idx="6226">
                  <c:v>150</c:v>
                </c:pt>
                <c:pt idx="6227">
                  <c:v>150</c:v>
                </c:pt>
                <c:pt idx="6228">
                  <c:v>150</c:v>
                </c:pt>
                <c:pt idx="6229">
                  <c:v>150</c:v>
                </c:pt>
                <c:pt idx="6230">
                  <c:v>150</c:v>
                </c:pt>
                <c:pt idx="6231">
                  <c:v>150</c:v>
                </c:pt>
                <c:pt idx="6232">
                  <c:v>150</c:v>
                </c:pt>
                <c:pt idx="6233">
                  <c:v>150</c:v>
                </c:pt>
                <c:pt idx="6234">
                  <c:v>150</c:v>
                </c:pt>
                <c:pt idx="6235">
                  <c:v>150</c:v>
                </c:pt>
                <c:pt idx="6236">
                  <c:v>150</c:v>
                </c:pt>
                <c:pt idx="6237">
                  <c:v>150</c:v>
                </c:pt>
                <c:pt idx="6238">
                  <c:v>150</c:v>
                </c:pt>
                <c:pt idx="6239">
                  <c:v>150</c:v>
                </c:pt>
                <c:pt idx="6240">
                  <c:v>150</c:v>
                </c:pt>
                <c:pt idx="6241">
                  <c:v>150</c:v>
                </c:pt>
                <c:pt idx="6242">
                  <c:v>150</c:v>
                </c:pt>
                <c:pt idx="6243">
                  <c:v>150</c:v>
                </c:pt>
                <c:pt idx="6244">
                  <c:v>150</c:v>
                </c:pt>
                <c:pt idx="6245">
                  <c:v>150</c:v>
                </c:pt>
                <c:pt idx="6246">
                  <c:v>150</c:v>
                </c:pt>
                <c:pt idx="6247">
                  <c:v>150</c:v>
                </c:pt>
                <c:pt idx="6248">
                  <c:v>150</c:v>
                </c:pt>
                <c:pt idx="6249">
                  <c:v>150</c:v>
                </c:pt>
                <c:pt idx="6250">
                  <c:v>150</c:v>
                </c:pt>
                <c:pt idx="6251">
                  <c:v>150</c:v>
                </c:pt>
                <c:pt idx="6252">
                  <c:v>150</c:v>
                </c:pt>
                <c:pt idx="6253">
                  <c:v>150</c:v>
                </c:pt>
                <c:pt idx="6254">
                  <c:v>150</c:v>
                </c:pt>
                <c:pt idx="6255">
                  <c:v>150</c:v>
                </c:pt>
                <c:pt idx="6256">
                  <c:v>150</c:v>
                </c:pt>
                <c:pt idx="6257">
                  <c:v>150</c:v>
                </c:pt>
                <c:pt idx="6258">
                  <c:v>150</c:v>
                </c:pt>
                <c:pt idx="6259">
                  <c:v>150</c:v>
                </c:pt>
                <c:pt idx="6260">
                  <c:v>150</c:v>
                </c:pt>
                <c:pt idx="6261">
                  <c:v>150</c:v>
                </c:pt>
                <c:pt idx="6262">
                  <c:v>150</c:v>
                </c:pt>
                <c:pt idx="6263">
                  <c:v>150</c:v>
                </c:pt>
                <c:pt idx="6264">
                  <c:v>150</c:v>
                </c:pt>
                <c:pt idx="6265">
                  <c:v>150</c:v>
                </c:pt>
                <c:pt idx="6266">
                  <c:v>150</c:v>
                </c:pt>
                <c:pt idx="6267">
                  <c:v>150</c:v>
                </c:pt>
                <c:pt idx="6268">
                  <c:v>150</c:v>
                </c:pt>
                <c:pt idx="6269">
                  <c:v>150</c:v>
                </c:pt>
                <c:pt idx="6270">
                  <c:v>150</c:v>
                </c:pt>
                <c:pt idx="6271">
                  <c:v>150</c:v>
                </c:pt>
                <c:pt idx="6272">
                  <c:v>150</c:v>
                </c:pt>
                <c:pt idx="6273">
                  <c:v>150</c:v>
                </c:pt>
                <c:pt idx="6274">
                  <c:v>150</c:v>
                </c:pt>
                <c:pt idx="6275">
                  <c:v>150</c:v>
                </c:pt>
                <c:pt idx="6276">
                  <c:v>150</c:v>
                </c:pt>
                <c:pt idx="6277">
                  <c:v>150</c:v>
                </c:pt>
                <c:pt idx="6278">
                  <c:v>150</c:v>
                </c:pt>
                <c:pt idx="6279">
                  <c:v>150</c:v>
                </c:pt>
                <c:pt idx="6280">
                  <c:v>150</c:v>
                </c:pt>
                <c:pt idx="6281">
                  <c:v>150</c:v>
                </c:pt>
                <c:pt idx="6282">
                  <c:v>150</c:v>
                </c:pt>
                <c:pt idx="6283">
                  <c:v>150</c:v>
                </c:pt>
                <c:pt idx="6284">
                  <c:v>150</c:v>
                </c:pt>
                <c:pt idx="6285">
                  <c:v>150</c:v>
                </c:pt>
                <c:pt idx="6286">
                  <c:v>150</c:v>
                </c:pt>
                <c:pt idx="6287">
                  <c:v>150</c:v>
                </c:pt>
                <c:pt idx="6288">
                  <c:v>150</c:v>
                </c:pt>
                <c:pt idx="6289">
                  <c:v>150</c:v>
                </c:pt>
                <c:pt idx="6290">
                  <c:v>150</c:v>
                </c:pt>
                <c:pt idx="6291">
                  <c:v>150</c:v>
                </c:pt>
                <c:pt idx="6292">
                  <c:v>150</c:v>
                </c:pt>
                <c:pt idx="6293">
                  <c:v>150</c:v>
                </c:pt>
                <c:pt idx="6294">
                  <c:v>150</c:v>
                </c:pt>
                <c:pt idx="6295">
                  <c:v>150</c:v>
                </c:pt>
                <c:pt idx="6296">
                  <c:v>150</c:v>
                </c:pt>
                <c:pt idx="6297">
                  <c:v>150</c:v>
                </c:pt>
                <c:pt idx="6298">
                  <c:v>150</c:v>
                </c:pt>
                <c:pt idx="6299">
                  <c:v>150</c:v>
                </c:pt>
                <c:pt idx="6300">
                  <c:v>150</c:v>
                </c:pt>
                <c:pt idx="6301">
                  <c:v>150</c:v>
                </c:pt>
                <c:pt idx="6302">
                  <c:v>150</c:v>
                </c:pt>
                <c:pt idx="6303">
                  <c:v>150</c:v>
                </c:pt>
                <c:pt idx="6304">
                  <c:v>150</c:v>
                </c:pt>
                <c:pt idx="6305">
                  <c:v>150</c:v>
                </c:pt>
                <c:pt idx="6306">
                  <c:v>150</c:v>
                </c:pt>
                <c:pt idx="6307">
                  <c:v>150</c:v>
                </c:pt>
                <c:pt idx="6308">
                  <c:v>150</c:v>
                </c:pt>
                <c:pt idx="6309">
                  <c:v>150</c:v>
                </c:pt>
                <c:pt idx="6310">
                  <c:v>150</c:v>
                </c:pt>
                <c:pt idx="6311">
                  <c:v>150</c:v>
                </c:pt>
                <c:pt idx="6312">
                  <c:v>150</c:v>
                </c:pt>
                <c:pt idx="6313">
                  <c:v>150</c:v>
                </c:pt>
                <c:pt idx="6314">
                  <c:v>150</c:v>
                </c:pt>
                <c:pt idx="6315">
                  <c:v>150</c:v>
                </c:pt>
                <c:pt idx="6316">
                  <c:v>150</c:v>
                </c:pt>
                <c:pt idx="6317">
                  <c:v>150</c:v>
                </c:pt>
                <c:pt idx="6318">
                  <c:v>150</c:v>
                </c:pt>
                <c:pt idx="6319">
                  <c:v>150</c:v>
                </c:pt>
                <c:pt idx="6320">
                  <c:v>150</c:v>
                </c:pt>
                <c:pt idx="6321">
                  <c:v>150</c:v>
                </c:pt>
                <c:pt idx="6322">
                  <c:v>150</c:v>
                </c:pt>
                <c:pt idx="6323">
                  <c:v>150</c:v>
                </c:pt>
                <c:pt idx="6324">
                  <c:v>150</c:v>
                </c:pt>
                <c:pt idx="6325">
                  <c:v>150</c:v>
                </c:pt>
                <c:pt idx="6326">
                  <c:v>150</c:v>
                </c:pt>
                <c:pt idx="6327">
                  <c:v>150</c:v>
                </c:pt>
                <c:pt idx="6328">
                  <c:v>150</c:v>
                </c:pt>
                <c:pt idx="6329">
                  <c:v>150</c:v>
                </c:pt>
                <c:pt idx="6330">
                  <c:v>150</c:v>
                </c:pt>
                <c:pt idx="6331">
                  <c:v>150</c:v>
                </c:pt>
                <c:pt idx="6332">
                  <c:v>150</c:v>
                </c:pt>
                <c:pt idx="6333">
                  <c:v>150</c:v>
                </c:pt>
                <c:pt idx="6334">
                  <c:v>150</c:v>
                </c:pt>
                <c:pt idx="6335">
                  <c:v>150</c:v>
                </c:pt>
                <c:pt idx="6336">
                  <c:v>150</c:v>
                </c:pt>
                <c:pt idx="6337">
                  <c:v>150</c:v>
                </c:pt>
                <c:pt idx="6338">
                  <c:v>150</c:v>
                </c:pt>
                <c:pt idx="6339">
                  <c:v>150</c:v>
                </c:pt>
                <c:pt idx="6340">
                  <c:v>150</c:v>
                </c:pt>
                <c:pt idx="6341">
                  <c:v>150</c:v>
                </c:pt>
                <c:pt idx="6342">
                  <c:v>150</c:v>
                </c:pt>
                <c:pt idx="6343">
                  <c:v>150</c:v>
                </c:pt>
                <c:pt idx="6344">
                  <c:v>150</c:v>
                </c:pt>
                <c:pt idx="6345">
                  <c:v>150</c:v>
                </c:pt>
                <c:pt idx="6346">
                  <c:v>150</c:v>
                </c:pt>
                <c:pt idx="6347">
                  <c:v>150</c:v>
                </c:pt>
                <c:pt idx="6348">
                  <c:v>150</c:v>
                </c:pt>
                <c:pt idx="6349">
                  <c:v>150</c:v>
                </c:pt>
                <c:pt idx="6350">
                  <c:v>150</c:v>
                </c:pt>
                <c:pt idx="6351">
                  <c:v>150</c:v>
                </c:pt>
                <c:pt idx="6352">
                  <c:v>150</c:v>
                </c:pt>
                <c:pt idx="6353">
                  <c:v>150</c:v>
                </c:pt>
                <c:pt idx="6354">
                  <c:v>150</c:v>
                </c:pt>
                <c:pt idx="6355">
                  <c:v>150</c:v>
                </c:pt>
                <c:pt idx="6356">
                  <c:v>150</c:v>
                </c:pt>
                <c:pt idx="6357">
                  <c:v>150</c:v>
                </c:pt>
                <c:pt idx="6358">
                  <c:v>150</c:v>
                </c:pt>
                <c:pt idx="6359">
                  <c:v>150</c:v>
                </c:pt>
                <c:pt idx="6360">
                  <c:v>150</c:v>
                </c:pt>
                <c:pt idx="6361">
                  <c:v>150</c:v>
                </c:pt>
                <c:pt idx="6362">
                  <c:v>150</c:v>
                </c:pt>
                <c:pt idx="6363">
                  <c:v>150</c:v>
                </c:pt>
                <c:pt idx="6364">
                  <c:v>150</c:v>
                </c:pt>
                <c:pt idx="6365">
                  <c:v>150</c:v>
                </c:pt>
                <c:pt idx="6366">
                  <c:v>150</c:v>
                </c:pt>
                <c:pt idx="6367">
                  <c:v>150</c:v>
                </c:pt>
                <c:pt idx="6368">
                  <c:v>150</c:v>
                </c:pt>
                <c:pt idx="6369">
                  <c:v>150</c:v>
                </c:pt>
                <c:pt idx="6370">
                  <c:v>150</c:v>
                </c:pt>
                <c:pt idx="6371">
                  <c:v>150</c:v>
                </c:pt>
                <c:pt idx="6372">
                  <c:v>150</c:v>
                </c:pt>
                <c:pt idx="6373">
                  <c:v>150</c:v>
                </c:pt>
                <c:pt idx="6374">
                  <c:v>150</c:v>
                </c:pt>
                <c:pt idx="6375">
                  <c:v>150</c:v>
                </c:pt>
                <c:pt idx="6376">
                  <c:v>150</c:v>
                </c:pt>
                <c:pt idx="6377">
                  <c:v>150</c:v>
                </c:pt>
                <c:pt idx="6378">
                  <c:v>150</c:v>
                </c:pt>
                <c:pt idx="6379">
                  <c:v>150</c:v>
                </c:pt>
                <c:pt idx="6380">
                  <c:v>150</c:v>
                </c:pt>
                <c:pt idx="6381">
                  <c:v>150</c:v>
                </c:pt>
                <c:pt idx="6382">
                  <c:v>150</c:v>
                </c:pt>
                <c:pt idx="6383">
                  <c:v>150</c:v>
                </c:pt>
                <c:pt idx="6384">
                  <c:v>150</c:v>
                </c:pt>
                <c:pt idx="6385">
                  <c:v>150</c:v>
                </c:pt>
                <c:pt idx="6386">
                  <c:v>150</c:v>
                </c:pt>
                <c:pt idx="6387">
                  <c:v>150</c:v>
                </c:pt>
                <c:pt idx="6388">
                  <c:v>150</c:v>
                </c:pt>
                <c:pt idx="6389">
                  <c:v>150</c:v>
                </c:pt>
                <c:pt idx="6390">
                  <c:v>150</c:v>
                </c:pt>
                <c:pt idx="6391">
                  <c:v>150</c:v>
                </c:pt>
                <c:pt idx="6392">
                  <c:v>150</c:v>
                </c:pt>
                <c:pt idx="6393">
                  <c:v>150</c:v>
                </c:pt>
                <c:pt idx="6394">
                  <c:v>150</c:v>
                </c:pt>
                <c:pt idx="6395">
                  <c:v>150</c:v>
                </c:pt>
                <c:pt idx="6396">
                  <c:v>150</c:v>
                </c:pt>
                <c:pt idx="6397">
                  <c:v>150</c:v>
                </c:pt>
                <c:pt idx="6398">
                  <c:v>150</c:v>
                </c:pt>
                <c:pt idx="6399">
                  <c:v>150</c:v>
                </c:pt>
                <c:pt idx="6400">
                  <c:v>150</c:v>
                </c:pt>
                <c:pt idx="6401">
                  <c:v>150</c:v>
                </c:pt>
                <c:pt idx="6402">
                  <c:v>150</c:v>
                </c:pt>
                <c:pt idx="6403">
                  <c:v>150</c:v>
                </c:pt>
                <c:pt idx="6404">
                  <c:v>150</c:v>
                </c:pt>
                <c:pt idx="6405">
                  <c:v>150</c:v>
                </c:pt>
                <c:pt idx="6406">
                  <c:v>150</c:v>
                </c:pt>
                <c:pt idx="6407">
                  <c:v>150</c:v>
                </c:pt>
                <c:pt idx="6408">
                  <c:v>150</c:v>
                </c:pt>
                <c:pt idx="6409">
                  <c:v>150</c:v>
                </c:pt>
                <c:pt idx="6410">
                  <c:v>150</c:v>
                </c:pt>
                <c:pt idx="6411">
                  <c:v>150</c:v>
                </c:pt>
                <c:pt idx="6412">
                  <c:v>150</c:v>
                </c:pt>
                <c:pt idx="6413">
                  <c:v>150</c:v>
                </c:pt>
                <c:pt idx="6414">
                  <c:v>150</c:v>
                </c:pt>
                <c:pt idx="6415">
                  <c:v>150</c:v>
                </c:pt>
                <c:pt idx="6416">
                  <c:v>150</c:v>
                </c:pt>
                <c:pt idx="6417">
                  <c:v>150</c:v>
                </c:pt>
                <c:pt idx="6418">
                  <c:v>150</c:v>
                </c:pt>
                <c:pt idx="6419">
                  <c:v>150</c:v>
                </c:pt>
                <c:pt idx="6420">
                  <c:v>150</c:v>
                </c:pt>
                <c:pt idx="6421">
                  <c:v>150</c:v>
                </c:pt>
                <c:pt idx="6422">
                  <c:v>150</c:v>
                </c:pt>
                <c:pt idx="6423">
                  <c:v>150</c:v>
                </c:pt>
                <c:pt idx="6424">
                  <c:v>150</c:v>
                </c:pt>
                <c:pt idx="6425">
                  <c:v>150</c:v>
                </c:pt>
                <c:pt idx="6426">
                  <c:v>150</c:v>
                </c:pt>
                <c:pt idx="6427">
                  <c:v>150</c:v>
                </c:pt>
                <c:pt idx="6428">
                  <c:v>150</c:v>
                </c:pt>
                <c:pt idx="6429">
                  <c:v>150</c:v>
                </c:pt>
                <c:pt idx="6430">
                  <c:v>150</c:v>
                </c:pt>
                <c:pt idx="6431">
                  <c:v>150</c:v>
                </c:pt>
                <c:pt idx="6432">
                  <c:v>150</c:v>
                </c:pt>
                <c:pt idx="6433">
                  <c:v>150</c:v>
                </c:pt>
                <c:pt idx="6434">
                  <c:v>150</c:v>
                </c:pt>
                <c:pt idx="6435">
                  <c:v>150</c:v>
                </c:pt>
                <c:pt idx="6436">
                  <c:v>150</c:v>
                </c:pt>
                <c:pt idx="6437">
                  <c:v>150</c:v>
                </c:pt>
                <c:pt idx="6438">
                  <c:v>150</c:v>
                </c:pt>
                <c:pt idx="6439">
                  <c:v>150</c:v>
                </c:pt>
                <c:pt idx="6440">
                  <c:v>150</c:v>
                </c:pt>
                <c:pt idx="6441">
                  <c:v>150</c:v>
                </c:pt>
                <c:pt idx="6442">
                  <c:v>150</c:v>
                </c:pt>
                <c:pt idx="6443">
                  <c:v>150</c:v>
                </c:pt>
                <c:pt idx="6444">
                  <c:v>150</c:v>
                </c:pt>
                <c:pt idx="6445">
                  <c:v>150</c:v>
                </c:pt>
                <c:pt idx="6446">
                  <c:v>150</c:v>
                </c:pt>
                <c:pt idx="6447">
                  <c:v>150</c:v>
                </c:pt>
                <c:pt idx="6448">
                  <c:v>150</c:v>
                </c:pt>
                <c:pt idx="6449">
                  <c:v>150</c:v>
                </c:pt>
                <c:pt idx="6450">
                  <c:v>150</c:v>
                </c:pt>
                <c:pt idx="6451">
                  <c:v>150</c:v>
                </c:pt>
                <c:pt idx="6452">
                  <c:v>150</c:v>
                </c:pt>
                <c:pt idx="6453">
                  <c:v>150</c:v>
                </c:pt>
                <c:pt idx="6454">
                  <c:v>150</c:v>
                </c:pt>
                <c:pt idx="6455">
                  <c:v>150</c:v>
                </c:pt>
                <c:pt idx="6456">
                  <c:v>150</c:v>
                </c:pt>
                <c:pt idx="6457">
                  <c:v>150</c:v>
                </c:pt>
                <c:pt idx="6458">
                  <c:v>150</c:v>
                </c:pt>
                <c:pt idx="6459">
                  <c:v>150</c:v>
                </c:pt>
                <c:pt idx="6460">
                  <c:v>150</c:v>
                </c:pt>
                <c:pt idx="6461">
                  <c:v>150</c:v>
                </c:pt>
                <c:pt idx="6462">
                  <c:v>150</c:v>
                </c:pt>
                <c:pt idx="6463">
                  <c:v>150</c:v>
                </c:pt>
                <c:pt idx="6464">
                  <c:v>150</c:v>
                </c:pt>
                <c:pt idx="6465">
                  <c:v>150</c:v>
                </c:pt>
                <c:pt idx="6466">
                  <c:v>150</c:v>
                </c:pt>
                <c:pt idx="6467">
                  <c:v>150</c:v>
                </c:pt>
                <c:pt idx="6468">
                  <c:v>150</c:v>
                </c:pt>
                <c:pt idx="6469">
                  <c:v>150</c:v>
                </c:pt>
                <c:pt idx="6470">
                  <c:v>150</c:v>
                </c:pt>
                <c:pt idx="6471">
                  <c:v>150</c:v>
                </c:pt>
                <c:pt idx="6472">
                  <c:v>150</c:v>
                </c:pt>
                <c:pt idx="6473">
                  <c:v>150</c:v>
                </c:pt>
                <c:pt idx="6474">
                  <c:v>150</c:v>
                </c:pt>
                <c:pt idx="6475">
                  <c:v>150</c:v>
                </c:pt>
                <c:pt idx="6476">
                  <c:v>150</c:v>
                </c:pt>
                <c:pt idx="6477">
                  <c:v>150</c:v>
                </c:pt>
                <c:pt idx="6478">
                  <c:v>150</c:v>
                </c:pt>
                <c:pt idx="6479">
                  <c:v>150</c:v>
                </c:pt>
                <c:pt idx="6480">
                  <c:v>150</c:v>
                </c:pt>
                <c:pt idx="6481">
                  <c:v>150</c:v>
                </c:pt>
                <c:pt idx="6482">
                  <c:v>150</c:v>
                </c:pt>
                <c:pt idx="6483">
                  <c:v>150</c:v>
                </c:pt>
                <c:pt idx="6484">
                  <c:v>150</c:v>
                </c:pt>
                <c:pt idx="6485">
                  <c:v>150</c:v>
                </c:pt>
                <c:pt idx="6486">
                  <c:v>150</c:v>
                </c:pt>
                <c:pt idx="6487">
                  <c:v>150</c:v>
                </c:pt>
                <c:pt idx="6488">
                  <c:v>150</c:v>
                </c:pt>
                <c:pt idx="6489">
                  <c:v>150</c:v>
                </c:pt>
                <c:pt idx="6490">
                  <c:v>150</c:v>
                </c:pt>
                <c:pt idx="6491">
                  <c:v>150</c:v>
                </c:pt>
                <c:pt idx="6492">
                  <c:v>150</c:v>
                </c:pt>
                <c:pt idx="6493">
                  <c:v>150</c:v>
                </c:pt>
                <c:pt idx="6494">
                  <c:v>150</c:v>
                </c:pt>
                <c:pt idx="6495">
                  <c:v>150</c:v>
                </c:pt>
                <c:pt idx="6496">
                  <c:v>150</c:v>
                </c:pt>
                <c:pt idx="6497">
                  <c:v>150</c:v>
                </c:pt>
                <c:pt idx="6498">
                  <c:v>150</c:v>
                </c:pt>
                <c:pt idx="6499">
                  <c:v>150</c:v>
                </c:pt>
                <c:pt idx="6500">
                  <c:v>150</c:v>
                </c:pt>
                <c:pt idx="6501">
                  <c:v>150</c:v>
                </c:pt>
                <c:pt idx="6502">
                  <c:v>150</c:v>
                </c:pt>
                <c:pt idx="6503">
                  <c:v>150</c:v>
                </c:pt>
                <c:pt idx="6504">
                  <c:v>150</c:v>
                </c:pt>
                <c:pt idx="6505">
                  <c:v>150</c:v>
                </c:pt>
                <c:pt idx="6506">
                  <c:v>150</c:v>
                </c:pt>
                <c:pt idx="6507">
                  <c:v>150</c:v>
                </c:pt>
                <c:pt idx="6508">
                  <c:v>150</c:v>
                </c:pt>
                <c:pt idx="6509">
                  <c:v>150</c:v>
                </c:pt>
                <c:pt idx="6510">
                  <c:v>150</c:v>
                </c:pt>
                <c:pt idx="6511">
                  <c:v>150</c:v>
                </c:pt>
                <c:pt idx="6512">
                  <c:v>150</c:v>
                </c:pt>
                <c:pt idx="6513">
                  <c:v>150</c:v>
                </c:pt>
                <c:pt idx="6514">
                  <c:v>150</c:v>
                </c:pt>
                <c:pt idx="6515">
                  <c:v>150</c:v>
                </c:pt>
                <c:pt idx="6516">
                  <c:v>150</c:v>
                </c:pt>
                <c:pt idx="6517">
                  <c:v>150</c:v>
                </c:pt>
                <c:pt idx="6518">
                  <c:v>150</c:v>
                </c:pt>
                <c:pt idx="6519">
                  <c:v>150</c:v>
                </c:pt>
                <c:pt idx="6520">
                  <c:v>150</c:v>
                </c:pt>
                <c:pt idx="6521">
                  <c:v>150</c:v>
                </c:pt>
                <c:pt idx="6522">
                  <c:v>150</c:v>
                </c:pt>
                <c:pt idx="6523">
                  <c:v>150</c:v>
                </c:pt>
                <c:pt idx="6524">
                  <c:v>150</c:v>
                </c:pt>
                <c:pt idx="6525">
                  <c:v>150</c:v>
                </c:pt>
                <c:pt idx="6526">
                  <c:v>150</c:v>
                </c:pt>
                <c:pt idx="6527">
                  <c:v>150</c:v>
                </c:pt>
                <c:pt idx="6528">
                  <c:v>150</c:v>
                </c:pt>
                <c:pt idx="6529">
                  <c:v>150</c:v>
                </c:pt>
                <c:pt idx="6530">
                  <c:v>150</c:v>
                </c:pt>
                <c:pt idx="6531">
                  <c:v>150</c:v>
                </c:pt>
                <c:pt idx="6532">
                  <c:v>150</c:v>
                </c:pt>
                <c:pt idx="6533">
                  <c:v>150</c:v>
                </c:pt>
                <c:pt idx="6534">
                  <c:v>150</c:v>
                </c:pt>
                <c:pt idx="6535">
                  <c:v>150</c:v>
                </c:pt>
                <c:pt idx="6536">
                  <c:v>150</c:v>
                </c:pt>
                <c:pt idx="6537">
                  <c:v>150</c:v>
                </c:pt>
                <c:pt idx="6538">
                  <c:v>150</c:v>
                </c:pt>
                <c:pt idx="6539">
                  <c:v>150</c:v>
                </c:pt>
                <c:pt idx="6540">
                  <c:v>150</c:v>
                </c:pt>
                <c:pt idx="6541">
                  <c:v>150</c:v>
                </c:pt>
                <c:pt idx="6542">
                  <c:v>150</c:v>
                </c:pt>
                <c:pt idx="6543">
                  <c:v>150</c:v>
                </c:pt>
                <c:pt idx="6544">
                  <c:v>150</c:v>
                </c:pt>
                <c:pt idx="6545">
                  <c:v>150</c:v>
                </c:pt>
                <c:pt idx="6546">
                  <c:v>150</c:v>
                </c:pt>
                <c:pt idx="6547">
                  <c:v>150</c:v>
                </c:pt>
                <c:pt idx="6548">
                  <c:v>150</c:v>
                </c:pt>
                <c:pt idx="6549">
                  <c:v>150</c:v>
                </c:pt>
                <c:pt idx="6550">
                  <c:v>150</c:v>
                </c:pt>
                <c:pt idx="6551">
                  <c:v>150</c:v>
                </c:pt>
                <c:pt idx="6552">
                  <c:v>150</c:v>
                </c:pt>
                <c:pt idx="6553">
                  <c:v>150</c:v>
                </c:pt>
                <c:pt idx="6554">
                  <c:v>150</c:v>
                </c:pt>
                <c:pt idx="6555">
                  <c:v>150</c:v>
                </c:pt>
                <c:pt idx="6556">
                  <c:v>150</c:v>
                </c:pt>
                <c:pt idx="6557">
                  <c:v>150</c:v>
                </c:pt>
                <c:pt idx="6558">
                  <c:v>150</c:v>
                </c:pt>
                <c:pt idx="6559">
                  <c:v>150</c:v>
                </c:pt>
                <c:pt idx="6560">
                  <c:v>150</c:v>
                </c:pt>
                <c:pt idx="6561">
                  <c:v>150</c:v>
                </c:pt>
                <c:pt idx="6562">
                  <c:v>150</c:v>
                </c:pt>
                <c:pt idx="6563">
                  <c:v>150</c:v>
                </c:pt>
                <c:pt idx="6564">
                  <c:v>150</c:v>
                </c:pt>
                <c:pt idx="6565">
                  <c:v>150</c:v>
                </c:pt>
                <c:pt idx="6566">
                  <c:v>150</c:v>
                </c:pt>
                <c:pt idx="6567">
                  <c:v>150</c:v>
                </c:pt>
                <c:pt idx="6568">
                  <c:v>150</c:v>
                </c:pt>
                <c:pt idx="6569">
                  <c:v>150</c:v>
                </c:pt>
                <c:pt idx="6570">
                  <c:v>150</c:v>
                </c:pt>
                <c:pt idx="6571">
                  <c:v>150</c:v>
                </c:pt>
                <c:pt idx="6572">
                  <c:v>150</c:v>
                </c:pt>
                <c:pt idx="6573">
                  <c:v>150</c:v>
                </c:pt>
                <c:pt idx="6574">
                  <c:v>150</c:v>
                </c:pt>
                <c:pt idx="6575">
                  <c:v>150</c:v>
                </c:pt>
                <c:pt idx="6576">
                  <c:v>150</c:v>
                </c:pt>
                <c:pt idx="6577">
                  <c:v>150</c:v>
                </c:pt>
                <c:pt idx="6578">
                  <c:v>150</c:v>
                </c:pt>
                <c:pt idx="6579">
                  <c:v>150</c:v>
                </c:pt>
                <c:pt idx="6580">
                  <c:v>150</c:v>
                </c:pt>
                <c:pt idx="6581">
                  <c:v>150</c:v>
                </c:pt>
                <c:pt idx="6582">
                  <c:v>150</c:v>
                </c:pt>
                <c:pt idx="6583">
                  <c:v>150</c:v>
                </c:pt>
                <c:pt idx="6584">
                  <c:v>150</c:v>
                </c:pt>
                <c:pt idx="6585">
                  <c:v>150</c:v>
                </c:pt>
                <c:pt idx="6586">
                  <c:v>150</c:v>
                </c:pt>
                <c:pt idx="6587">
                  <c:v>150</c:v>
                </c:pt>
                <c:pt idx="6588">
                  <c:v>150</c:v>
                </c:pt>
                <c:pt idx="6589">
                  <c:v>150</c:v>
                </c:pt>
                <c:pt idx="6590">
                  <c:v>150</c:v>
                </c:pt>
                <c:pt idx="6591">
                  <c:v>150</c:v>
                </c:pt>
                <c:pt idx="6592">
                  <c:v>150</c:v>
                </c:pt>
                <c:pt idx="6593">
                  <c:v>150</c:v>
                </c:pt>
                <c:pt idx="6594">
                  <c:v>150</c:v>
                </c:pt>
                <c:pt idx="6595">
                  <c:v>150</c:v>
                </c:pt>
                <c:pt idx="6596">
                  <c:v>150</c:v>
                </c:pt>
                <c:pt idx="6597">
                  <c:v>150</c:v>
                </c:pt>
                <c:pt idx="6598">
                  <c:v>150</c:v>
                </c:pt>
                <c:pt idx="6599">
                  <c:v>150</c:v>
                </c:pt>
                <c:pt idx="6600">
                  <c:v>150</c:v>
                </c:pt>
                <c:pt idx="6601">
                  <c:v>150</c:v>
                </c:pt>
                <c:pt idx="6602">
                  <c:v>150</c:v>
                </c:pt>
                <c:pt idx="6603">
                  <c:v>150</c:v>
                </c:pt>
                <c:pt idx="6604">
                  <c:v>150</c:v>
                </c:pt>
                <c:pt idx="6605">
                  <c:v>150</c:v>
                </c:pt>
                <c:pt idx="6606">
                  <c:v>150</c:v>
                </c:pt>
                <c:pt idx="6607">
                  <c:v>150</c:v>
                </c:pt>
                <c:pt idx="6608">
                  <c:v>150</c:v>
                </c:pt>
                <c:pt idx="6609">
                  <c:v>150</c:v>
                </c:pt>
                <c:pt idx="6610">
                  <c:v>150</c:v>
                </c:pt>
                <c:pt idx="6611">
                  <c:v>150</c:v>
                </c:pt>
                <c:pt idx="6612">
                  <c:v>150</c:v>
                </c:pt>
                <c:pt idx="6613">
                  <c:v>150</c:v>
                </c:pt>
                <c:pt idx="6614">
                  <c:v>150</c:v>
                </c:pt>
                <c:pt idx="6615">
                  <c:v>150</c:v>
                </c:pt>
                <c:pt idx="6616">
                  <c:v>150</c:v>
                </c:pt>
                <c:pt idx="6617">
                  <c:v>150</c:v>
                </c:pt>
                <c:pt idx="6618">
                  <c:v>150</c:v>
                </c:pt>
                <c:pt idx="6619">
                  <c:v>150</c:v>
                </c:pt>
                <c:pt idx="6620">
                  <c:v>150</c:v>
                </c:pt>
                <c:pt idx="6621">
                  <c:v>150</c:v>
                </c:pt>
                <c:pt idx="6622">
                  <c:v>150</c:v>
                </c:pt>
                <c:pt idx="6623">
                  <c:v>150</c:v>
                </c:pt>
                <c:pt idx="6624">
                  <c:v>150</c:v>
                </c:pt>
                <c:pt idx="6625">
                  <c:v>150</c:v>
                </c:pt>
                <c:pt idx="6626">
                  <c:v>150</c:v>
                </c:pt>
                <c:pt idx="6627">
                  <c:v>150</c:v>
                </c:pt>
                <c:pt idx="6628">
                  <c:v>150</c:v>
                </c:pt>
                <c:pt idx="6629">
                  <c:v>150</c:v>
                </c:pt>
                <c:pt idx="6630">
                  <c:v>150</c:v>
                </c:pt>
                <c:pt idx="6631">
                  <c:v>150</c:v>
                </c:pt>
                <c:pt idx="6632">
                  <c:v>150</c:v>
                </c:pt>
                <c:pt idx="6633">
                  <c:v>150</c:v>
                </c:pt>
                <c:pt idx="6634">
                  <c:v>150</c:v>
                </c:pt>
                <c:pt idx="6635">
                  <c:v>150</c:v>
                </c:pt>
                <c:pt idx="6636">
                  <c:v>150</c:v>
                </c:pt>
                <c:pt idx="6637">
                  <c:v>150</c:v>
                </c:pt>
                <c:pt idx="6638">
                  <c:v>150</c:v>
                </c:pt>
                <c:pt idx="6639">
                  <c:v>150</c:v>
                </c:pt>
                <c:pt idx="6640">
                  <c:v>150</c:v>
                </c:pt>
                <c:pt idx="6641">
                  <c:v>150</c:v>
                </c:pt>
                <c:pt idx="6642">
                  <c:v>150</c:v>
                </c:pt>
                <c:pt idx="6643">
                  <c:v>150</c:v>
                </c:pt>
                <c:pt idx="6644">
                  <c:v>150</c:v>
                </c:pt>
                <c:pt idx="6645">
                  <c:v>150</c:v>
                </c:pt>
                <c:pt idx="6646">
                  <c:v>150</c:v>
                </c:pt>
                <c:pt idx="6647">
                  <c:v>150</c:v>
                </c:pt>
                <c:pt idx="6648">
                  <c:v>150</c:v>
                </c:pt>
                <c:pt idx="6649">
                  <c:v>150</c:v>
                </c:pt>
                <c:pt idx="6650">
                  <c:v>150</c:v>
                </c:pt>
                <c:pt idx="6651">
                  <c:v>150</c:v>
                </c:pt>
                <c:pt idx="6652">
                  <c:v>150</c:v>
                </c:pt>
                <c:pt idx="6653">
                  <c:v>150</c:v>
                </c:pt>
                <c:pt idx="6654">
                  <c:v>150</c:v>
                </c:pt>
                <c:pt idx="6655">
                  <c:v>150</c:v>
                </c:pt>
                <c:pt idx="6656">
                  <c:v>150</c:v>
                </c:pt>
                <c:pt idx="6657">
                  <c:v>150</c:v>
                </c:pt>
                <c:pt idx="6658">
                  <c:v>150</c:v>
                </c:pt>
                <c:pt idx="6659">
                  <c:v>150</c:v>
                </c:pt>
                <c:pt idx="6660">
                  <c:v>150</c:v>
                </c:pt>
                <c:pt idx="6661">
                  <c:v>150</c:v>
                </c:pt>
                <c:pt idx="6662">
                  <c:v>150</c:v>
                </c:pt>
                <c:pt idx="6663">
                  <c:v>150</c:v>
                </c:pt>
                <c:pt idx="6664">
                  <c:v>150</c:v>
                </c:pt>
                <c:pt idx="6665">
                  <c:v>150</c:v>
                </c:pt>
                <c:pt idx="6666">
                  <c:v>150</c:v>
                </c:pt>
                <c:pt idx="6667">
                  <c:v>150</c:v>
                </c:pt>
                <c:pt idx="6668">
                  <c:v>150</c:v>
                </c:pt>
                <c:pt idx="6669">
                  <c:v>150</c:v>
                </c:pt>
                <c:pt idx="6670">
                  <c:v>150</c:v>
                </c:pt>
                <c:pt idx="6671">
                  <c:v>150</c:v>
                </c:pt>
                <c:pt idx="6672">
                  <c:v>150</c:v>
                </c:pt>
                <c:pt idx="6673">
                  <c:v>150</c:v>
                </c:pt>
                <c:pt idx="6674">
                  <c:v>150</c:v>
                </c:pt>
                <c:pt idx="6675">
                  <c:v>150</c:v>
                </c:pt>
                <c:pt idx="6676">
                  <c:v>150</c:v>
                </c:pt>
                <c:pt idx="6677">
                  <c:v>150</c:v>
                </c:pt>
                <c:pt idx="6678">
                  <c:v>150</c:v>
                </c:pt>
                <c:pt idx="6679">
                  <c:v>150</c:v>
                </c:pt>
                <c:pt idx="6680">
                  <c:v>150</c:v>
                </c:pt>
                <c:pt idx="6681">
                  <c:v>150</c:v>
                </c:pt>
                <c:pt idx="6682">
                  <c:v>150</c:v>
                </c:pt>
                <c:pt idx="6683">
                  <c:v>150</c:v>
                </c:pt>
                <c:pt idx="6684">
                  <c:v>150</c:v>
                </c:pt>
                <c:pt idx="6685">
                  <c:v>150</c:v>
                </c:pt>
                <c:pt idx="6686">
                  <c:v>150</c:v>
                </c:pt>
                <c:pt idx="6687">
                  <c:v>150</c:v>
                </c:pt>
                <c:pt idx="6688">
                  <c:v>150</c:v>
                </c:pt>
                <c:pt idx="6689">
                  <c:v>150</c:v>
                </c:pt>
                <c:pt idx="6690">
                  <c:v>150</c:v>
                </c:pt>
                <c:pt idx="6691">
                  <c:v>150</c:v>
                </c:pt>
                <c:pt idx="6692">
                  <c:v>150</c:v>
                </c:pt>
                <c:pt idx="6693">
                  <c:v>150</c:v>
                </c:pt>
                <c:pt idx="6694">
                  <c:v>150</c:v>
                </c:pt>
                <c:pt idx="6695">
                  <c:v>150</c:v>
                </c:pt>
                <c:pt idx="6696">
                  <c:v>150</c:v>
                </c:pt>
                <c:pt idx="6697">
                  <c:v>150</c:v>
                </c:pt>
                <c:pt idx="6698">
                  <c:v>150</c:v>
                </c:pt>
                <c:pt idx="6699">
                  <c:v>150</c:v>
                </c:pt>
                <c:pt idx="6700">
                  <c:v>150</c:v>
                </c:pt>
                <c:pt idx="6701">
                  <c:v>150</c:v>
                </c:pt>
                <c:pt idx="6702">
                  <c:v>150</c:v>
                </c:pt>
                <c:pt idx="6703">
                  <c:v>150</c:v>
                </c:pt>
                <c:pt idx="6704">
                  <c:v>150</c:v>
                </c:pt>
                <c:pt idx="6705">
                  <c:v>150</c:v>
                </c:pt>
                <c:pt idx="6706">
                  <c:v>150</c:v>
                </c:pt>
                <c:pt idx="6707">
                  <c:v>150</c:v>
                </c:pt>
                <c:pt idx="6708">
                  <c:v>150</c:v>
                </c:pt>
                <c:pt idx="6709">
                  <c:v>150</c:v>
                </c:pt>
                <c:pt idx="6710">
                  <c:v>150</c:v>
                </c:pt>
                <c:pt idx="6711">
                  <c:v>150</c:v>
                </c:pt>
                <c:pt idx="6712">
                  <c:v>150</c:v>
                </c:pt>
                <c:pt idx="6713">
                  <c:v>150</c:v>
                </c:pt>
                <c:pt idx="6714">
                  <c:v>150</c:v>
                </c:pt>
                <c:pt idx="6715">
                  <c:v>150</c:v>
                </c:pt>
                <c:pt idx="6716">
                  <c:v>150</c:v>
                </c:pt>
                <c:pt idx="6717">
                  <c:v>150</c:v>
                </c:pt>
                <c:pt idx="6718">
                  <c:v>150</c:v>
                </c:pt>
                <c:pt idx="6719">
                  <c:v>150</c:v>
                </c:pt>
                <c:pt idx="6720">
                  <c:v>150</c:v>
                </c:pt>
                <c:pt idx="6721">
                  <c:v>150</c:v>
                </c:pt>
                <c:pt idx="6722">
                  <c:v>150</c:v>
                </c:pt>
                <c:pt idx="6723">
                  <c:v>150</c:v>
                </c:pt>
                <c:pt idx="6724">
                  <c:v>150</c:v>
                </c:pt>
                <c:pt idx="6725">
                  <c:v>150</c:v>
                </c:pt>
                <c:pt idx="6726">
                  <c:v>150</c:v>
                </c:pt>
                <c:pt idx="6727">
                  <c:v>150</c:v>
                </c:pt>
                <c:pt idx="6728">
                  <c:v>150</c:v>
                </c:pt>
                <c:pt idx="6729">
                  <c:v>150</c:v>
                </c:pt>
                <c:pt idx="6730">
                  <c:v>150</c:v>
                </c:pt>
                <c:pt idx="6731">
                  <c:v>150</c:v>
                </c:pt>
                <c:pt idx="6732">
                  <c:v>150</c:v>
                </c:pt>
                <c:pt idx="6733">
                  <c:v>150</c:v>
                </c:pt>
                <c:pt idx="6734">
                  <c:v>150</c:v>
                </c:pt>
                <c:pt idx="6735">
                  <c:v>150</c:v>
                </c:pt>
                <c:pt idx="6736">
                  <c:v>150</c:v>
                </c:pt>
                <c:pt idx="6737">
                  <c:v>150</c:v>
                </c:pt>
                <c:pt idx="6738">
                  <c:v>150</c:v>
                </c:pt>
                <c:pt idx="6739">
                  <c:v>150</c:v>
                </c:pt>
                <c:pt idx="6740">
                  <c:v>150</c:v>
                </c:pt>
                <c:pt idx="6741">
                  <c:v>150</c:v>
                </c:pt>
                <c:pt idx="6742">
                  <c:v>150</c:v>
                </c:pt>
                <c:pt idx="6743">
                  <c:v>150</c:v>
                </c:pt>
                <c:pt idx="6744">
                  <c:v>150</c:v>
                </c:pt>
                <c:pt idx="6745">
                  <c:v>150</c:v>
                </c:pt>
                <c:pt idx="6746">
                  <c:v>150</c:v>
                </c:pt>
                <c:pt idx="6747">
                  <c:v>150</c:v>
                </c:pt>
                <c:pt idx="6748">
                  <c:v>150</c:v>
                </c:pt>
                <c:pt idx="6749">
                  <c:v>150</c:v>
                </c:pt>
                <c:pt idx="6750">
                  <c:v>150</c:v>
                </c:pt>
                <c:pt idx="6751">
                  <c:v>150</c:v>
                </c:pt>
                <c:pt idx="6752">
                  <c:v>150</c:v>
                </c:pt>
                <c:pt idx="6753">
                  <c:v>150</c:v>
                </c:pt>
                <c:pt idx="6754">
                  <c:v>150</c:v>
                </c:pt>
                <c:pt idx="6755">
                  <c:v>150</c:v>
                </c:pt>
                <c:pt idx="6756">
                  <c:v>150</c:v>
                </c:pt>
                <c:pt idx="6757">
                  <c:v>150</c:v>
                </c:pt>
                <c:pt idx="6758">
                  <c:v>150</c:v>
                </c:pt>
                <c:pt idx="6759">
                  <c:v>150</c:v>
                </c:pt>
                <c:pt idx="6760">
                  <c:v>150</c:v>
                </c:pt>
                <c:pt idx="6761">
                  <c:v>150</c:v>
                </c:pt>
                <c:pt idx="6762">
                  <c:v>150</c:v>
                </c:pt>
                <c:pt idx="6763">
                  <c:v>150</c:v>
                </c:pt>
                <c:pt idx="6764">
                  <c:v>150</c:v>
                </c:pt>
                <c:pt idx="6765">
                  <c:v>150</c:v>
                </c:pt>
                <c:pt idx="6766">
                  <c:v>150</c:v>
                </c:pt>
                <c:pt idx="6767">
                  <c:v>150</c:v>
                </c:pt>
                <c:pt idx="6768">
                  <c:v>150</c:v>
                </c:pt>
                <c:pt idx="6769">
                  <c:v>150</c:v>
                </c:pt>
                <c:pt idx="6770">
                  <c:v>150</c:v>
                </c:pt>
                <c:pt idx="6771">
                  <c:v>150</c:v>
                </c:pt>
                <c:pt idx="6772">
                  <c:v>150</c:v>
                </c:pt>
                <c:pt idx="6773">
                  <c:v>150</c:v>
                </c:pt>
                <c:pt idx="6774">
                  <c:v>150</c:v>
                </c:pt>
                <c:pt idx="6775">
                  <c:v>150</c:v>
                </c:pt>
                <c:pt idx="6776">
                  <c:v>150</c:v>
                </c:pt>
                <c:pt idx="6777">
                  <c:v>150</c:v>
                </c:pt>
                <c:pt idx="6778">
                  <c:v>150</c:v>
                </c:pt>
                <c:pt idx="6779">
                  <c:v>150</c:v>
                </c:pt>
                <c:pt idx="6780">
                  <c:v>150</c:v>
                </c:pt>
                <c:pt idx="6781">
                  <c:v>150</c:v>
                </c:pt>
                <c:pt idx="6782">
                  <c:v>150</c:v>
                </c:pt>
                <c:pt idx="6783">
                  <c:v>150</c:v>
                </c:pt>
                <c:pt idx="6784">
                  <c:v>150</c:v>
                </c:pt>
                <c:pt idx="6785">
                  <c:v>150</c:v>
                </c:pt>
                <c:pt idx="6786">
                  <c:v>150</c:v>
                </c:pt>
                <c:pt idx="6787">
                  <c:v>150</c:v>
                </c:pt>
                <c:pt idx="6788">
                  <c:v>150</c:v>
                </c:pt>
                <c:pt idx="6789">
                  <c:v>150</c:v>
                </c:pt>
                <c:pt idx="6790">
                  <c:v>150</c:v>
                </c:pt>
                <c:pt idx="6791">
                  <c:v>150</c:v>
                </c:pt>
                <c:pt idx="6792">
                  <c:v>150</c:v>
                </c:pt>
                <c:pt idx="6793">
                  <c:v>150</c:v>
                </c:pt>
                <c:pt idx="6794">
                  <c:v>150</c:v>
                </c:pt>
                <c:pt idx="6795">
                  <c:v>150</c:v>
                </c:pt>
                <c:pt idx="6796">
                  <c:v>150</c:v>
                </c:pt>
                <c:pt idx="6797">
                  <c:v>150</c:v>
                </c:pt>
                <c:pt idx="6798">
                  <c:v>150</c:v>
                </c:pt>
                <c:pt idx="6799">
                  <c:v>150</c:v>
                </c:pt>
                <c:pt idx="6800">
                  <c:v>150</c:v>
                </c:pt>
                <c:pt idx="6801">
                  <c:v>150</c:v>
                </c:pt>
                <c:pt idx="6802">
                  <c:v>150</c:v>
                </c:pt>
                <c:pt idx="6803">
                  <c:v>150</c:v>
                </c:pt>
                <c:pt idx="6804">
                  <c:v>150</c:v>
                </c:pt>
                <c:pt idx="6805">
                  <c:v>150</c:v>
                </c:pt>
                <c:pt idx="6806">
                  <c:v>150</c:v>
                </c:pt>
                <c:pt idx="6807">
                  <c:v>150</c:v>
                </c:pt>
                <c:pt idx="6808">
                  <c:v>150</c:v>
                </c:pt>
                <c:pt idx="6809">
                  <c:v>150</c:v>
                </c:pt>
                <c:pt idx="6810">
                  <c:v>150</c:v>
                </c:pt>
                <c:pt idx="6811">
                  <c:v>150</c:v>
                </c:pt>
                <c:pt idx="6812">
                  <c:v>150</c:v>
                </c:pt>
                <c:pt idx="6813">
                  <c:v>150</c:v>
                </c:pt>
                <c:pt idx="6814">
                  <c:v>150</c:v>
                </c:pt>
                <c:pt idx="6815">
                  <c:v>150</c:v>
                </c:pt>
                <c:pt idx="6816">
                  <c:v>150</c:v>
                </c:pt>
                <c:pt idx="6817">
                  <c:v>150</c:v>
                </c:pt>
                <c:pt idx="6818">
                  <c:v>150</c:v>
                </c:pt>
                <c:pt idx="6819">
                  <c:v>150</c:v>
                </c:pt>
                <c:pt idx="6820">
                  <c:v>150</c:v>
                </c:pt>
                <c:pt idx="6821">
                  <c:v>150</c:v>
                </c:pt>
                <c:pt idx="6822">
                  <c:v>150</c:v>
                </c:pt>
                <c:pt idx="6823">
                  <c:v>150</c:v>
                </c:pt>
                <c:pt idx="6824">
                  <c:v>150</c:v>
                </c:pt>
                <c:pt idx="6825">
                  <c:v>150</c:v>
                </c:pt>
                <c:pt idx="6826">
                  <c:v>150</c:v>
                </c:pt>
                <c:pt idx="6827">
                  <c:v>150</c:v>
                </c:pt>
                <c:pt idx="6828">
                  <c:v>150</c:v>
                </c:pt>
                <c:pt idx="6829">
                  <c:v>150</c:v>
                </c:pt>
                <c:pt idx="6830">
                  <c:v>150</c:v>
                </c:pt>
                <c:pt idx="6831">
                  <c:v>150</c:v>
                </c:pt>
                <c:pt idx="6832">
                  <c:v>150</c:v>
                </c:pt>
                <c:pt idx="6833">
                  <c:v>150</c:v>
                </c:pt>
                <c:pt idx="6834">
                  <c:v>150</c:v>
                </c:pt>
                <c:pt idx="6835">
                  <c:v>150</c:v>
                </c:pt>
                <c:pt idx="6836">
                  <c:v>150</c:v>
                </c:pt>
                <c:pt idx="6837">
                  <c:v>150</c:v>
                </c:pt>
                <c:pt idx="6838">
                  <c:v>150</c:v>
                </c:pt>
                <c:pt idx="6839">
                  <c:v>150</c:v>
                </c:pt>
                <c:pt idx="6840">
                  <c:v>150</c:v>
                </c:pt>
                <c:pt idx="6841">
                  <c:v>150</c:v>
                </c:pt>
                <c:pt idx="6842">
                  <c:v>150</c:v>
                </c:pt>
                <c:pt idx="6843">
                  <c:v>150</c:v>
                </c:pt>
                <c:pt idx="6844">
                  <c:v>150</c:v>
                </c:pt>
                <c:pt idx="6845">
                  <c:v>150</c:v>
                </c:pt>
                <c:pt idx="6846">
                  <c:v>150</c:v>
                </c:pt>
                <c:pt idx="6847">
                  <c:v>150</c:v>
                </c:pt>
                <c:pt idx="6848">
                  <c:v>150</c:v>
                </c:pt>
                <c:pt idx="6849">
                  <c:v>150</c:v>
                </c:pt>
                <c:pt idx="6850">
                  <c:v>150</c:v>
                </c:pt>
                <c:pt idx="6851">
                  <c:v>150</c:v>
                </c:pt>
                <c:pt idx="6852">
                  <c:v>150</c:v>
                </c:pt>
                <c:pt idx="6853">
                  <c:v>150</c:v>
                </c:pt>
                <c:pt idx="6854">
                  <c:v>150</c:v>
                </c:pt>
                <c:pt idx="6855">
                  <c:v>150</c:v>
                </c:pt>
                <c:pt idx="6856">
                  <c:v>150</c:v>
                </c:pt>
                <c:pt idx="6857">
                  <c:v>150</c:v>
                </c:pt>
                <c:pt idx="6858">
                  <c:v>150</c:v>
                </c:pt>
                <c:pt idx="6859">
                  <c:v>150</c:v>
                </c:pt>
                <c:pt idx="6860">
                  <c:v>150</c:v>
                </c:pt>
                <c:pt idx="6861">
                  <c:v>150</c:v>
                </c:pt>
                <c:pt idx="6862">
                  <c:v>150</c:v>
                </c:pt>
                <c:pt idx="6863">
                  <c:v>150</c:v>
                </c:pt>
                <c:pt idx="6864">
                  <c:v>150</c:v>
                </c:pt>
                <c:pt idx="6865">
                  <c:v>150</c:v>
                </c:pt>
                <c:pt idx="6866">
                  <c:v>150</c:v>
                </c:pt>
                <c:pt idx="6867">
                  <c:v>150</c:v>
                </c:pt>
                <c:pt idx="6868">
                  <c:v>150</c:v>
                </c:pt>
                <c:pt idx="6869">
                  <c:v>150</c:v>
                </c:pt>
                <c:pt idx="6870">
                  <c:v>150</c:v>
                </c:pt>
                <c:pt idx="6871">
                  <c:v>150</c:v>
                </c:pt>
                <c:pt idx="6872">
                  <c:v>150</c:v>
                </c:pt>
                <c:pt idx="6873">
                  <c:v>150</c:v>
                </c:pt>
                <c:pt idx="6874">
                  <c:v>150</c:v>
                </c:pt>
                <c:pt idx="6875">
                  <c:v>150</c:v>
                </c:pt>
                <c:pt idx="6876">
                  <c:v>150</c:v>
                </c:pt>
                <c:pt idx="6877">
                  <c:v>150</c:v>
                </c:pt>
                <c:pt idx="6878">
                  <c:v>150</c:v>
                </c:pt>
                <c:pt idx="6879">
                  <c:v>150</c:v>
                </c:pt>
                <c:pt idx="6880">
                  <c:v>150</c:v>
                </c:pt>
                <c:pt idx="6881">
                  <c:v>150</c:v>
                </c:pt>
                <c:pt idx="6882">
                  <c:v>150</c:v>
                </c:pt>
                <c:pt idx="6883">
                  <c:v>150</c:v>
                </c:pt>
                <c:pt idx="6884">
                  <c:v>150</c:v>
                </c:pt>
                <c:pt idx="6885">
                  <c:v>150</c:v>
                </c:pt>
                <c:pt idx="6886">
                  <c:v>150</c:v>
                </c:pt>
                <c:pt idx="6887">
                  <c:v>150</c:v>
                </c:pt>
                <c:pt idx="6888">
                  <c:v>150</c:v>
                </c:pt>
                <c:pt idx="6889">
                  <c:v>150</c:v>
                </c:pt>
                <c:pt idx="6890">
                  <c:v>150</c:v>
                </c:pt>
                <c:pt idx="6891">
                  <c:v>150</c:v>
                </c:pt>
                <c:pt idx="6892">
                  <c:v>150</c:v>
                </c:pt>
                <c:pt idx="6893">
                  <c:v>150</c:v>
                </c:pt>
                <c:pt idx="6894">
                  <c:v>150</c:v>
                </c:pt>
                <c:pt idx="6895">
                  <c:v>150</c:v>
                </c:pt>
                <c:pt idx="6896">
                  <c:v>150</c:v>
                </c:pt>
                <c:pt idx="6897">
                  <c:v>150</c:v>
                </c:pt>
                <c:pt idx="6898">
                  <c:v>150</c:v>
                </c:pt>
                <c:pt idx="6899">
                  <c:v>150</c:v>
                </c:pt>
                <c:pt idx="6900">
                  <c:v>150</c:v>
                </c:pt>
                <c:pt idx="6901">
                  <c:v>150</c:v>
                </c:pt>
                <c:pt idx="6902">
                  <c:v>150</c:v>
                </c:pt>
                <c:pt idx="6903">
                  <c:v>150</c:v>
                </c:pt>
                <c:pt idx="6904">
                  <c:v>150</c:v>
                </c:pt>
                <c:pt idx="6905">
                  <c:v>150</c:v>
                </c:pt>
                <c:pt idx="6906">
                  <c:v>150</c:v>
                </c:pt>
                <c:pt idx="6907">
                  <c:v>150</c:v>
                </c:pt>
                <c:pt idx="6908">
                  <c:v>150</c:v>
                </c:pt>
                <c:pt idx="6909">
                  <c:v>150</c:v>
                </c:pt>
                <c:pt idx="6910">
                  <c:v>150</c:v>
                </c:pt>
                <c:pt idx="6911">
                  <c:v>150</c:v>
                </c:pt>
                <c:pt idx="6912">
                  <c:v>150</c:v>
                </c:pt>
                <c:pt idx="6913">
                  <c:v>150</c:v>
                </c:pt>
                <c:pt idx="6914">
                  <c:v>150</c:v>
                </c:pt>
                <c:pt idx="6915">
                  <c:v>150</c:v>
                </c:pt>
                <c:pt idx="6916">
                  <c:v>150</c:v>
                </c:pt>
                <c:pt idx="6917">
                  <c:v>150</c:v>
                </c:pt>
                <c:pt idx="6918">
                  <c:v>150</c:v>
                </c:pt>
                <c:pt idx="6919">
                  <c:v>150</c:v>
                </c:pt>
                <c:pt idx="6920">
                  <c:v>150</c:v>
                </c:pt>
                <c:pt idx="6921">
                  <c:v>150</c:v>
                </c:pt>
                <c:pt idx="6922">
                  <c:v>150</c:v>
                </c:pt>
                <c:pt idx="6923">
                  <c:v>150</c:v>
                </c:pt>
                <c:pt idx="6924">
                  <c:v>150</c:v>
                </c:pt>
                <c:pt idx="6925">
                  <c:v>150</c:v>
                </c:pt>
                <c:pt idx="6926">
                  <c:v>150</c:v>
                </c:pt>
                <c:pt idx="6927">
                  <c:v>150</c:v>
                </c:pt>
                <c:pt idx="6928">
                  <c:v>150</c:v>
                </c:pt>
                <c:pt idx="6929">
                  <c:v>150</c:v>
                </c:pt>
                <c:pt idx="6930">
                  <c:v>150</c:v>
                </c:pt>
                <c:pt idx="6931">
                  <c:v>150</c:v>
                </c:pt>
                <c:pt idx="6932">
                  <c:v>150</c:v>
                </c:pt>
                <c:pt idx="6933">
                  <c:v>150</c:v>
                </c:pt>
                <c:pt idx="6934">
                  <c:v>150</c:v>
                </c:pt>
                <c:pt idx="6935">
                  <c:v>150</c:v>
                </c:pt>
                <c:pt idx="6936">
                  <c:v>150</c:v>
                </c:pt>
                <c:pt idx="6937">
                  <c:v>150</c:v>
                </c:pt>
                <c:pt idx="6938">
                  <c:v>150</c:v>
                </c:pt>
                <c:pt idx="6939">
                  <c:v>150</c:v>
                </c:pt>
                <c:pt idx="6940">
                  <c:v>150</c:v>
                </c:pt>
                <c:pt idx="6941">
                  <c:v>150</c:v>
                </c:pt>
                <c:pt idx="6942">
                  <c:v>150</c:v>
                </c:pt>
                <c:pt idx="6943">
                  <c:v>150</c:v>
                </c:pt>
                <c:pt idx="6944">
                  <c:v>150</c:v>
                </c:pt>
                <c:pt idx="6945">
                  <c:v>150</c:v>
                </c:pt>
                <c:pt idx="6946">
                  <c:v>150</c:v>
                </c:pt>
                <c:pt idx="6947">
                  <c:v>150</c:v>
                </c:pt>
                <c:pt idx="6948">
                  <c:v>150</c:v>
                </c:pt>
                <c:pt idx="6949">
                  <c:v>150</c:v>
                </c:pt>
                <c:pt idx="6950">
                  <c:v>150</c:v>
                </c:pt>
                <c:pt idx="6951">
                  <c:v>150</c:v>
                </c:pt>
                <c:pt idx="6952">
                  <c:v>150</c:v>
                </c:pt>
                <c:pt idx="6953">
                  <c:v>150</c:v>
                </c:pt>
                <c:pt idx="6954">
                  <c:v>150</c:v>
                </c:pt>
                <c:pt idx="6955">
                  <c:v>150</c:v>
                </c:pt>
                <c:pt idx="6956">
                  <c:v>150</c:v>
                </c:pt>
                <c:pt idx="6957">
                  <c:v>150</c:v>
                </c:pt>
                <c:pt idx="6958">
                  <c:v>150</c:v>
                </c:pt>
                <c:pt idx="6959">
                  <c:v>150</c:v>
                </c:pt>
                <c:pt idx="6960">
                  <c:v>150</c:v>
                </c:pt>
                <c:pt idx="6961">
                  <c:v>150</c:v>
                </c:pt>
                <c:pt idx="6962">
                  <c:v>150</c:v>
                </c:pt>
                <c:pt idx="6963">
                  <c:v>150</c:v>
                </c:pt>
                <c:pt idx="6964">
                  <c:v>150</c:v>
                </c:pt>
                <c:pt idx="6965">
                  <c:v>150</c:v>
                </c:pt>
                <c:pt idx="6966">
                  <c:v>150</c:v>
                </c:pt>
                <c:pt idx="6967">
                  <c:v>150</c:v>
                </c:pt>
                <c:pt idx="6968">
                  <c:v>150</c:v>
                </c:pt>
                <c:pt idx="6969">
                  <c:v>150</c:v>
                </c:pt>
                <c:pt idx="6970">
                  <c:v>150</c:v>
                </c:pt>
                <c:pt idx="6971">
                  <c:v>150</c:v>
                </c:pt>
                <c:pt idx="6972">
                  <c:v>150</c:v>
                </c:pt>
                <c:pt idx="6973">
                  <c:v>150</c:v>
                </c:pt>
                <c:pt idx="6974">
                  <c:v>150</c:v>
                </c:pt>
                <c:pt idx="6975">
                  <c:v>150</c:v>
                </c:pt>
                <c:pt idx="6976">
                  <c:v>150</c:v>
                </c:pt>
                <c:pt idx="6977">
                  <c:v>150</c:v>
                </c:pt>
                <c:pt idx="6978">
                  <c:v>150</c:v>
                </c:pt>
                <c:pt idx="6979">
                  <c:v>150</c:v>
                </c:pt>
                <c:pt idx="6980">
                  <c:v>150</c:v>
                </c:pt>
                <c:pt idx="6981">
                  <c:v>150</c:v>
                </c:pt>
                <c:pt idx="6982">
                  <c:v>150</c:v>
                </c:pt>
                <c:pt idx="6983">
                  <c:v>150</c:v>
                </c:pt>
                <c:pt idx="6984">
                  <c:v>150</c:v>
                </c:pt>
                <c:pt idx="6985">
                  <c:v>150</c:v>
                </c:pt>
                <c:pt idx="6986">
                  <c:v>150</c:v>
                </c:pt>
                <c:pt idx="6987">
                  <c:v>150</c:v>
                </c:pt>
                <c:pt idx="6988">
                  <c:v>150</c:v>
                </c:pt>
                <c:pt idx="6989">
                  <c:v>150</c:v>
                </c:pt>
                <c:pt idx="6990">
                  <c:v>150</c:v>
                </c:pt>
                <c:pt idx="6991">
                  <c:v>150</c:v>
                </c:pt>
                <c:pt idx="6992">
                  <c:v>150</c:v>
                </c:pt>
                <c:pt idx="6993">
                  <c:v>150</c:v>
                </c:pt>
                <c:pt idx="6994">
                  <c:v>150</c:v>
                </c:pt>
                <c:pt idx="6995">
                  <c:v>150</c:v>
                </c:pt>
                <c:pt idx="6996">
                  <c:v>150</c:v>
                </c:pt>
                <c:pt idx="6997">
                  <c:v>150</c:v>
                </c:pt>
                <c:pt idx="6998">
                  <c:v>150</c:v>
                </c:pt>
                <c:pt idx="6999">
                  <c:v>150</c:v>
                </c:pt>
                <c:pt idx="7000">
                  <c:v>150</c:v>
                </c:pt>
                <c:pt idx="7001">
                  <c:v>150</c:v>
                </c:pt>
                <c:pt idx="7002">
                  <c:v>150</c:v>
                </c:pt>
                <c:pt idx="7003">
                  <c:v>150</c:v>
                </c:pt>
                <c:pt idx="7004">
                  <c:v>150</c:v>
                </c:pt>
                <c:pt idx="7005">
                  <c:v>150</c:v>
                </c:pt>
                <c:pt idx="7006">
                  <c:v>150</c:v>
                </c:pt>
                <c:pt idx="7007">
                  <c:v>150</c:v>
                </c:pt>
                <c:pt idx="7008">
                  <c:v>150</c:v>
                </c:pt>
                <c:pt idx="7009">
                  <c:v>150</c:v>
                </c:pt>
                <c:pt idx="7010">
                  <c:v>150</c:v>
                </c:pt>
                <c:pt idx="7011">
                  <c:v>150</c:v>
                </c:pt>
                <c:pt idx="7012">
                  <c:v>150</c:v>
                </c:pt>
                <c:pt idx="7013">
                  <c:v>150</c:v>
                </c:pt>
                <c:pt idx="7014">
                  <c:v>150</c:v>
                </c:pt>
                <c:pt idx="7015">
                  <c:v>150</c:v>
                </c:pt>
                <c:pt idx="7016">
                  <c:v>150</c:v>
                </c:pt>
                <c:pt idx="7017">
                  <c:v>150</c:v>
                </c:pt>
                <c:pt idx="7018">
                  <c:v>150</c:v>
                </c:pt>
                <c:pt idx="7019">
                  <c:v>150</c:v>
                </c:pt>
                <c:pt idx="7020">
                  <c:v>150</c:v>
                </c:pt>
                <c:pt idx="7021">
                  <c:v>150</c:v>
                </c:pt>
                <c:pt idx="7022">
                  <c:v>150</c:v>
                </c:pt>
                <c:pt idx="7023">
                  <c:v>150</c:v>
                </c:pt>
                <c:pt idx="7024">
                  <c:v>150</c:v>
                </c:pt>
                <c:pt idx="7025">
                  <c:v>150</c:v>
                </c:pt>
                <c:pt idx="7026">
                  <c:v>150</c:v>
                </c:pt>
                <c:pt idx="7027">
                  <c:v>150</c:v>
                </c:pt>
                <c:pt idx="7028">
                  <c:v>150</c:v>
                </c:pt>
                <c:pt idx="7029">
                  <c:v>150</c:v>
                </c:pt>
                <c:pt idx="7030">
                  <c:v>150</c:v>
                </c:pt>
                <c:pt idx="7031">
                  <c:v>150</c:v>
                </c:pt>
                <c:pt idx="7032">
                  <c:v>150</c:v>
                </c:pt>
                <c:pt idx="7033">
                  <c:v>150</c:v>
                </c:pt>
                <c:pt idx="7034">
                  <c:v>150</c:v>
                </c:pt>
                <c:pt idx="7035">
                  <c:v>150</c:v>
                </c:pt>
                <c:pt idx="7036">
                  <c:v>150</c:v>
                </c:pt>
                <c:pt idx="7037">
                  <c:v>150</c:v>
                </c:pt>
                <c:pt idx="7038">
                  <c:v>150</c:v>
                </c:pt>
                <c:pt idx="7039">
                  <c:v>150</c:v>
                </c:pt>
                <c:pt idx="7040">
                  <c:v>150</c:v>
                </c:pt>
                <c:pt idx="7041">
                  <c:v>150</c:v>
                </c:pt>
                <c:pt idx="7042">
                  <c:v>150</c:v>
                </c:pt>
                <c:pt idx="7043">
                  <c:v>150</c:v>
                </c:pt>
                <c:pt idx="7044">
                  <c:v>150</c:v>
                </c:pt>
                <c:pt idx="7045">
                  <c:v>150</c:v>
                </c:pt>
                <c:pt idx="7046">
                  <c:v>150</c:v>
                </c:pt>
                <c:pt idx="7047">
                  <c:v>150</c:v>
                </c:pt>
                <c:pt idx="7048">
                  <c:v>150</c:v>
                </c:pt>
                <c:pt idx="7049">
                  <c:v>150</c:v>
                </c:pt>
                <c:pt idx="7050">
                  <c:v>150</c:v>
                </c:pt>
                <c:pt idx="7051">
                  <c:v>150</c:v>
                </c:pt>
                <c:pt idx="7052">
                  <c:v>150</c:v>
                </c:pt>
                <c:pt idx="7053">
                  <c:v>150</c:v>
                </c:pt>
                <c:pt idx="7054">
                  <c:v>150</c:v>
                </c:pt>
                <c:pt idx="7055">
                  <c:v>150</c:v>
                </c:pt>
                <c:pt idx="7056">
                  <c:v>150</c:v>
                </c:pt>
                <c:pt idx="7057">
                  <c:v>150</c:v>
                </c:pt>
                <c:pt idx="7058">
                  <c:v>150</c:v>
                </c:pt>
                <c:pt idx="7059">
                  <c:v>150</c:v>
                </c:pt>
                <c:pt idx="7060">
                  <c:v>150</c:v>
                </c:pt>
                <c:pt idx="7061">
                  <c:v>150</c:v>
                </c:pt>
                <c:pt idx="7062">
                  <c:v>150</c:v>
                </c:pt>
                <c:pt idx="7063">
                  <c:v>150</c:v>
                </c:pt>
                <c:pt idx="7064">
                  <c:v>150</c:v>
                </c:pt>
                <c:pt idx="7065">
                  <c:v>150</c:v>
                </c:pt>
                <c:pt idx="7066">
                  <c:v>150</c:v>
                </c:pt>
                <c:pt idx="7067">
                  <c:v>150</c:v>
                </c:pt>
                <c:pt idx="7068">
                  <c:v>150</c:v>
                </c:pt>
                <c:pt idx="7069">
                  <c:v>150</c:v>
                </c:pt>
                <c:pt idx="7070">
                  <c:v>150</c:v>
                </c:pt>
                <c:pt idx="7071">
                  <c:v>150</c:v>
                </c:pt>
                <c:pt idx="7072">
                  <c:v>150</c:v>
                </c:pt>
                <c:pt idx="7073">
                  <c:v>150</c:v>
                </c:pt>
                <c:pt idx="7074">
                  <c:v>150</c:v>
                </c:pt>
                <c:pt idx="7075">
                  <c:v>150</c:v>
                </c:pt>
                <c:pt idx="7076">
                  <c:v>150</c:v>
                </c:pt>
                <c:pt idx="7077">
                  <c:v>150</c:v>
                </c:pt>
                <c:pt idx="7078">
                  <c:v>150</c:v>
                </c:pt>
                <c:pt idx="7079">
                  <c:v>150</c:v>
                </c:pt>
                <c:pt idx="7080">
                  <c:v>150</c:v>
                </c:pt>
                <c:pt idx="7081">
                  <c:v>150</c:v>
                </c:pt>
                <c:pt idx="7082">
                  <c:v>150</c:v>
                </c:pt>
                <c:pt idx="7083">
                  <c:v>150</c:v>
                </c:pt>
                <c:pt idx="7084">
                  <c:v>150</c:v>
                </c:pt>
                <c:pt idx="7085">
                  <c:v>150</c:v>
                </c:pt>
                <c:pt idx="7086">
                  <c:v>150</c:v>
                </c:pt>
                <c:pt idx="7087">
                  <c:v>150</c:v>
                </c:pt>
                <c:pt idx="7088">
                  <c:v>150</c:v>
                </c:pt>
                <c:pt idx="7089">
                  <c:v>150</c:v>
                </c:pt>
                <c:pt idx="7090">
                  <c:v>150</c:v>
                </c:pt>
                <c:pt idx="7091">
                  <c:v>150</c:v>
                </c:pt>
                <c:pt idx="7092">
                  <c:v>150</c:v>
                </c:pt>
                <c:pt idx="7093">
                  <c:v>150</c:v>
                </c:pt>
                <c:pt idx="7094">
                  <c:v>150</c:v>
                </c:pt>
                <c:pt idx="7095">
                  <c:v>150</c:v>
                </c:pt>
                <c:pt idx="7096">
                  <c:v>150</c:v>
                </c:pt>
                <c:pt idx="7097">
                  <c:v>150</c:v>
                </c:pt>
                <c:pt idx="7098">
                  <c:v>150</c:v>
                </c:pt>
                <c:pt idx="7099">
                  <c:v>150</c:v>
                </c:pt>
                <c:pt idx="7100">
                  <c:v>150</c:v>
                </c:pt>
                <c:pt idx="7101">
                  <c:v>150</c:v>
                </c:pt>
                <c:pt idx="7102">
                  <c:v>150</c:v>
                </c:pt>
                <c:pt idx="7103">
                  <c:v>150</c:v>
                </c:pt>
                <c:pt idx="7104">
                  <c:v>150</c:v>
                </c:pt>
                <c:pt idx="7105">
                  <c:v>150</c:v>
                </c:pt>
                <c:pt idx="7106">
                  <c:v>150</c:v>
                </c:pt>
                <c:pt idx="7107">
                  <c:v>150</c:v>
                </c:pt>
                <c:pt idx="7108">
                  <c:v>150</c:v>
                </c:pt>
                <c:pt idx="7109">
                  <c:v>150</c:v>
                </c:pt>
                <c:pt idx="7110">
                  <c:v>150</c:v>
                </c:pt>
                <c:pt idx="7111">
                  <c:v>150</c:v>
                </c:pt>
                <c:pt idx="7112">
                  <c:v>150</c:v>
                </c:pt>
                <c:pt idx="7113">
                  <c:v>150</c:v>
                </c:pt>
                <c:pt idx="7114">
                  <c:v>150</c:v>
                </c:pt>
                <c:pt idx="7115">
                  <c:v>150</c:v>
                </c:pt>
                <c:pt idx="7116">
                  <c:v>150</c:v>
                </c:pt>
                <c:pt idx="7117">
                  <c:v>150</c:v>
                </c:pt>
                <c:pt idx="7118">
                  <c:v>150</c:v>
                </c:pt>
                <c:pt idx="7119">
                  <c:v>150</c:v>
                </c:pt>
                <c:pt idx="7120">
                  <c:v>150</c:v>
                </c:pt>
                <c:pt idx="7121">
                  <c:v>150</c:v>
                </c:pt>
                <c:pt idx="7122">
                  <c:v>150</c:v>
                </c:pt>
                <c:pt idx="7123">
                  <c:v>150</c:v>
                </c:pt>
                <c:pt idx="7124">
                  <c:v>150</c:v>
                </c:pt>
                <c:pt idx="7125">
                  <c:v>150</c:v>
                </c:pt>
                <c:pt idx="7126">
                  <c:v>150</c:v>
                </c:pt>
                <c:pt idx="7127">
                  <c:v>150</c:v>
                </c:pt>
                <c:pt idx="7128">
                  <c:v>150</c:v>
                </c:pt>
                <c:pt idx="7129">
                  <c:v>150</c:v>
                </c:pt>
                <c:pt idx="7130">
                  <c:v>150</c:v>
                </c:pt>
                <c:pt idx="7131">
                  <c:v>150</c:v>
                </c:pt>
                <c:pt idx="7132">
                  <c:v>150</c:v>
                </c:pt>
                <c:pt idx="7133">
                  <c:v>150</c:v>
                </c:pt>
                <c:pt idx="7134">
                  <c:v>150</c:v>
                </c:pt>
                <c:pt idx="7135">
                  <c:v>150</c:v>
                </c:pt>
                <c:pt idx="7136">
                  <c:v>150</c:v>
                </c:pt>
                <c:pt idx="7137">
                  <c:v>150</c:v>
                </c:pt>
                <c:pt idx="7138">
                  <c:v>150</c:v>
                </c:pt>
                <c:pt idx="7139">
                  <c:v>150</c:v>
                </c:pt>
                <c:pt idx="7140">
                  <c:v>150</c:v>
                </c:pt>
                <c:pt idx="7141">
                  <c:v>150</c:v>
                </c:pt>
                <c:pt idx="7142">
                  <c:v>150</c:v>
                </c:pt>
                <c:pt idx="7143">
                  <c:v>150</c:v>
                </c:pt>
                <c:pt idx="7144">
                  <c:v>150</c:v>
                </c:pt>
                <c:pt idx="7145">
                  <c:v>150</c:v>
                </c:pt>
                <c:pt idx="7146">
                  <c:v>150</c:v>
                </c:pt>
                <c:pt idx="7147">
                  <c:v>150</c:v>
                </c:pt>
                <c:pt idx="7148">
                  <c:v>150</c:v>
                </c:pt>
                <c:pt idx="7149">
                  <c:v>150</c:v>
                </c:pt>
                <c:pt idx="7150">
                  <c:v>150</c:v>
                </c:pt>
                <c:pt idx="7151">
                  <c:v>150</c:v>
                </c:pt>
                <c:pt idx="7152">
                  <c:v>150</c:v>
                </c:pt>
                <c:pt idx="7153">
                  <c:v>150</c:v>
                </c:pt>
                <c:pt idx="7154">
                  <c:v>150</c:v>
                </c:pt>
                <c:pt idx="7155">
                  <c:v>150</c:v>
                </c:pt>
                <c:pt idx="7156">
                  <c:v>150</c:v>
                </c:pt>
                <c:pt idx="7157">
                  <c:v>150</c:v>
                </c:pt>
                <c:pt idx="7158">
                  <c:v>150</c:v>
                </c:pt>
                <c:pt idx="7159">
                  <c:v>150</c:v>
                </c:pt>
                <c:pt idx="7160">
                  <c:v>150</c:v>
                </c:pt>
                <c:pt idx="7161">
                  <c:v>150</c:v>
                </c:pt>
                <c:pt idx="7162">
                  <c:v>150</c:v>
                </c:pt>
                <c:pt idx="7163">
                  <c:v>150</c:v>
                </c:pt>
                <c:pt idx="7164">
                  <c:v>150</c:v>
                </c:pt>
                <c:pt idx="7165">
                  <c:v>150</c:v>
                </c:pt>
                <c:pt idx="7166">
                  <c:v>150</c:v>
                </c:pt>
                <c:pt idx="7167">
                  <c:v>150</c:v>
                </c:pt>
                <c:pt idx="7168">
                  <c:v>150</c:v>
                </c:pt>
                <c:pt idx="7169">
                  <c:v>150</c:v>
                </c:pt>
                <c:pt idx="7170">
                  <c:v>150</c:v>
                </c:pt>
                <c:pt idx="7171">
                  <c:v>150</c:v>
                </c:pt>
                <c:pt idx="7172">
                  <c:v>150</c:v>
                </c:pt>
                <c:pt idx="7173">
                  <c:v>150</c:v>
                </c:pt>
                <c:pt idx="7174">
                  <c:v>150</c:v>
                </c:pt>
                <c:pt idx="7175">
                  <c:v>150</c:v>
                </c:pt>
                <c:pt idx="7176">
                  <c:v>150</c:v>
                </c:pt>
                <c:pt idx="7177">
                  <c:v>150</c:v>
                </c:pt>
                <c:pt idx="7178">
                  <c:v>150</c:v>
                </c:pt>
                <c:pt idx="7179">
                  <c:v>150</c:v>
                </c:pt>
                <c:pt idx="7180">
                  <c:v>150</c:v>
                </c:pt>
                <c:pt idx="7181">
                  <c:v>150</c:v>
                </c:pt>
                <c:pt idx="7182">
                  <c:v>150</c:v>
                </c:pt>
                <c:pt idx="7183">
                  <c:v>150</c:v>
                </c:pt>
                <c:pt idx="7184">
                  <c:v>150</c:v>
                </c:pt>
                <c:pt idx="7185">
                  <c:v>150</c:v>
                </c:pt>
                <c:pt idx="7186">
                  <c:v>150</c:v>
                </c:pt>
                <c:pt idx="7187">
                  <c:v>150</c:v>
                </c:pt>
                <c:pt idx="7188">
                  <c:v>150</c:v>
                </c:pt>
                <c:pt idx="7189">
                  <c:v>150</c:v>
                </c:pt>
                <c:pt idx="7190">
                  <c:v>150</c:v>
                </c:pt>
                <c:pt idx="7191">
                  <c:v>150</c:v>
                </c:pt>
                <c:pt idx="7192">
                  <c:v>150</c:v>
                </c:pt>
                <c:pt idx="7193">
                  <c:v>150</c:v>
                </c:pt>
                <c:pt idx="7194">
                  <c:v>150</c:v>
                </c:pt>
                <c:pt idx="7195">
                  <c:v>150</c:v>
                </c:pt>
                <c:pt idx="7196">
                  <c:v>150</c:v>
                </c:pt>
                <c:pt idx="7197">
                  <c:v>150</c:v>
                </c:pt>
                <c:pt idx="7198">
                  <c:v>150</c:v>
                </c:pt>
                <c:pt idx="7199">
                  <c:v>150</c:v>
                </c:pt>
                <c:pt idx="7200">
                  <c:v>150</c:v>
                </c:pt>
                <c:pt idx="7201">
                  <c:v>150</c:v>
                </c:pt>
                <c:pt idx="7202">
                  <c:v>150</c:v>
                </c:pt>
                <c:pt idx="7203">
                  <c:v>150</c:v>
                </c:pt>
                <c:pt idx="7204">
                  <c:v>150</c:v>
                </c:pt>
                <c:pt idx="7205">
                  <c:v>150</c:v>
                </c:pt>
                <c:pt idx="7206">
                  <c:v>150</c:v>
                </c:pt>
                <c:pt idx="7207">
                  <c:v>150</c:v>
                </c:pt>
                <c:pt idx="7208">
                  <c:v>150</c:v>
                </c:pt>
                <c:pt idx="7209">
                  <c:v>150</c:v>
                </c:pt>
                <c:pt idx="7210">
                  <c:v>150</c:v>
                </c:pt>
                <c:pt idx="7211">
                  <c:v>150</c:v>
                </c:pt>
                <c:pt idx="7212">
                  <c:v>150</c:v>
                </c:pt>
                <c:pt idx="7213">
                  <c:v>150</c:v>
                </c:pt>
                <c:pt idx="7214">
                  <c:v>150</c:v>
                </c:pt>
                <c:pt idx="7215">
                  <c:v>150</c:v>
                </c:pt>
                <c:pt idx="7216">
                  <c:v>150</c:v>
                </c:pt>
                <c:pt idx="7217">
                  <c:v>150</c:v>
                </c:pt>
                <c:pt idx="7218">
                  <c:v>150</c:v>
                </c:pt>
                <c:pt idx="7219">
                  <c:v>150</c:v>
                </c:pt>
                <c:pt idx="7220">
                  <c:v>150</c:v>
                </c:pt>
                <c:pt idx="7221">
                  <c:v>150</c:v>
                </c:pt>
                <c:pt idx="7222">
                  <c:v>150</c:v>
                </c:pt>
                <c:pt idx="7223">
                  <c:v>150</c:v>
                </c:pt>
                <c:pt idx="7224">
                  <c:v>150</c:v>
                </c:pt>
                <c:pt idx="7225">
                  <c:v>150</c:v>
                </c:pt>
                <c:pt idx="7226">
                  <c:v>150</c:v>
                </c:pt>
                <c:pt idx="7227">
                  <c:v>150</c:v>
                </c:pt>
                <c:pt idx="7228">
                  <c:v>150</c:v>
                </c:pt>
                <c:pt idx="7229">
                  <c:v>150</c:v>
                </c:pt>
                <c:pt idx="7230">
                  <c:v>150</c:v>
                </c:pt>
                <c:pt idx="7231">
                  <c:v>150</c:v>
                </c:pt>
                <c:pt idx="7232">
                  <c:v>150</c:v>
                </c:pt>
                <c:pt idx="7233">
                  <c:v>150</c:v>
                </c:pt>
                <c:pt idx="7234">
                  <c:v>150</c:v>
                </c:pt>
                <c:pt idx="7235">
                  <c:v>150</c:v>
                </c:pt>
                <c:pt idx="7236">
                  <c:v>150</c:v>
                </c:pt>
                <c:pt idx="7237">
                  <c:v>150</c:v>
                </c:pt>
                <c:pt idx="7238">
                  <c:v>150</c:v>
                </c:pt>
                <c:pt idx="7239">
                  <c:v>150</c:v>
                </c:pt>
                <c:pt idx="7240">
                  <c:v>150</c:v>
                </c:pt>
                <c:pt idx="7241">
                  <c:v>150</c:v>
                </c:pt>
                <c:pt idx="7242">
                  <c:v>150</c:v>
                </c:pt>
                <c:pt idx="7243">
                  <c:v>150</c:v>
                </c:pt>
                <c:pt idx="7244">
                  <c:v>150</c:v>
                </c:pt>
                <c:pt idx="7245">
                  <c:v>150</c:v>
                </c:pt>
                <c:pt idx="7246">
                  <c:v>150</c:v>
                </c:pt>
                <c:pt idx="7247">
                  <c:v>150</c:v>
                </c:pt>
                <c:pt idx="7248">
                  <c:v>150</c:v>
                </c:pt>
                <c:pt idx="7249">
                  <c:v>150</c:v>
                </c:pt>
                <c:pt idx="7250">
                  <c:v>150</c:v>
                </c:pt>
                <c:pt idx="7251">
                  <c:v>150</c:v>
                </c:pt>
                <c:pt idx="7252">
                  <c:v>150</c:v>
                </c:pt>
                <c:pt idx="7253">
                  <c:v>150</c:v>
                </c:pt>
                <c:pt idx="7254">
                  <c:v>150</c:v>
                </c:pt>
                <c:pt idx="7255">
                  <c:v>150</c:v>
                </c:pt>
                <c:pt idx="7256">
                  <c:v>150</c:v>
                </c:pt>
                <c:pt idx="7257">
                  <c:v>150</c:v>
                </c:pt>
                <c:pt idx="7258">
                  <c:v>150</c:v>
                </c:pt>
                <c:pt idx="7259">
                  <c:v>150</c:v>
                </c:pt>
                <c:pt idx="7260">
                  <c:v>150</c:v>
                </c:pt>
                <c:pt idx="7261">
                  <c:v>150</c:v>
                </c:pt>
                <c:pt idx="7262">
                  <c:v>150</c:v>
                </c:pt>
                <c:pt idx="7263">
                  <c:v>150</c:v>
                </c:pt>
                <c:pt idx="7264">
                  <c:v>150</c:v>
                </c:pt>
                <c:pt idx="7265">
                  <c:v>150</c:v>
                </c:pt>
                <c:pt idx="7266">
                  <c:v>150</c:v>
                </c:pt>
                <c:pt idx="7267">
                  <c:v>150</c:v>
                </c:pt>
                <c:pt idx="7268">
                  <c:v>150</c:v>
                </c:pt>
                <c:pt idx="7269">
                  <c:v>150</c:v>
                </c:pt>
                <c:pt idx="7270">
                  <c:v>150</c:v>
                </c:pt>
                <c:pt idx="7271">
                  <c:v>150</c:v>
                </c:pt>
                <c:pt idx="7272">
                  <c:v>150</c:v>
                </c:pt>
                <c:pt idx="7273">
                  <c:v>150</c:v>
                </c:pt>
                <c:pt idx="7274">
                  <c:v>150</c:v>
                </c:pt>
                <c:pt idx="7275">
                  <c:v>150</c:v>
                </c:pt>
                <c:pt idx="7276">
                  <c:v>150</c:v>
                </c:pt>
                <c:pt idx="7277">
                  <c:v>150</c:v>
                </c:pt>
                <c:pt idx="7278">
                  <c:v>150</c:v>
                </c:pt>
                <c:pt idx="7279">
                  <c:v>150</c:v>
                </c:pt>
                <c:pt idx="7280">
                  <c:v>150</c:v>
                </c:pt>
                <c:pt idx="7281">
                  <c:v>150</c:v>
                </c:pt>
                <c:pt idx="7282">
                  <c:v>150</c:v>
                </c:pt>
                <c:pt idx="7283">
                  <c:v>150</c:v>
                </c:pt>
                <c:pt idx="7284">
                  <c:v>150</c:v>
                </c:pt>
                <c:pt idx="7285">
                  <c:v>150</c:v>
                </c:pt>
                <c:pt idx="7286">
                  <c:v>150</c:v>
                </c:pt>
                <c:pt idx="7287">
                  <c:v>150</c:v>
                </c:pt>
                <c:pt idx="7288">
                  <c:v>150</c:v>
                </c:pt>
                <c:pt idx="7289">
                  <c:v>150</c:v>
                </c:pt>
                <c:pt idx="7290">
                  <c:v>150</c:v>
                </c:pt>
                <c:pt idx="7291">
                  <c:v>150</c:v>
                </c:pt>
                <c:pt idx="7292">
                  <c:v>150</c:v>
                </c:pt>
                <c:pt idx="7293">
                  <c:v>150</c:v>
                </c:pt>
                <c:pt idx="7294">
                  <c:v>150</c:v>
                </c:pt>
                <c:pt idx="7295">
                  <c:v>150</c:v>
                </c:pt>
                <c:pt idx="7296">
                  <c:v>150</c:v>
                </c:pt>
                <c:pt idx="7297">
                  <c:v>150</c:v>
                </c:pt>
                <c:pt idx="7298">
                  <c:v>150</c:v>
                </c:pt>
                <c:pt idx="7299">
                  <c:v>150</c:v>
                </c:pt>
                <c:pt idx="7300">
                  <c:v>150</c:v>
                </c:pt>
                <c:pt idx="7301">
                  <c:v>150</c:v>
                </c:pt>
                <c:pt idx="7302">
                  <c:v>150</c:v>
                </c:pt>
                <c:pt idx="7303">
                  <c:v>150</c:v>
                </c:pt>
                <c:pt idx="7304">
                  <c:v>150</c:v>
                </c:pt>
                <c:pt idx="7305">
                  <c:v>150</c:v>
                </c:pt>
                <c:pt idx="7306">
                  <c:v>150</c:v>
                </c:pt>
                <c:pt idx="7307">
                  <c:v>150</c:v>
                </c:pt>
                <c:pt idx="7308">
                  <c:v>150</c:v>
                </c:pt>
                <c:pt idx="7309">
                  <c:v>150</c:v>
                </c:pt>
                <c:pt idx="7310">
                  <c:v>150</c:v>
                </c:pt>
                <c:pt idx="7311">
                  <c:v>150</c:v>
                </c:pt>
                <c:pt idx="7312">
                  <c:v>150</c:v>
                </c:pt>
                <c:pt idx="7313">
                  <c:v>150</c:v>
                </c:pt>
                <c:pt idx="7314">
                  <c:v>150</c:v>
                </c:pt>
                <c:pt idx="7315">
                  <c:v>150</c:v>
                </c:pt>
                <c:pt idx="7316">
                  <c:v>150</c:v>
                </c:pt>
                <c:pt idx="7317">
                  <c:v>150</c:v>
                </c:pt>
                <c:pt idx="7318">
                  <c:v>150</c:v>
                </c:pt>
                <c:pt idx="7319">
                  <c:v>150</c:v>
                </c:pt>
                <c:pt idx="7320">
                  <c:v>150</c:v>
                </c:pt>
                <c:pt idx="7321">
                  <c:v>150</c:v>
                </c:pt>
                <c:pt idx="7322">
                  <c:v>150</c:v>
                </c:pt>
                <c:pt idx="7323">
                  <c:v>150</c:v>
                </c:pt>
                <c:pt idx="7324">
                  <c:v>150</c:v>
                </c:pt>
                <c:pt idx="7325">
                  <c:v>150</c:v>
                </c:pt>
                <c:pt idx="7326">
                  <c:v>150</c:v>
                </c:pt>
                <c:pt idx="7327">
                  <c:v>150</c:v>
                </c:pt>
                <c:pt idx="7328">
                  <c:v>150</c:v>
                </c:pt>
                <c:pt idx="7329">
                  <c:v>150</c:v>
                </c:pt>
                <c:pt idx="7330">
                  <c:v>150</c:v>
                </c:pt>
                <c:pt idx="7331">
                  <c:v>150</c:v>
                </c:pt>
                <c:pt idx="7332">
                  <c:v>150</c:v>
                </c:pt>
                <c:pt idx="7333">
                  <c:v>150</c:v>
                </c:pt>
                <c:pt idx="7334">
                  <c:v>150</c:v>
                </c:pt>
                <c:pt idx="7335">
                  <c:v>150</c:v>
                </c:pt>
                <c:pt idx="7336">
                  <c:v>150</c:v>
                </c:pt>
                <c:pt idx="7337">
                  <c:v>150</c:v>
                </c:pt>
                <c:pt idx="7338">
                  <c:v>150</c:v>
                </c:pt>
                <c:pt idx="7339">
                  <c:v>150</c:v>
                </c:pt>
                <c:pt idx="7340">
                  <c:v>150</c:v>
                </c:pt>
                <c:pt idx="7341">
                  <c:v>150</c:v>
                </c:pt>
                <c:pt idx="7342">
                  <c:v>150</c:v>
                </c:pt>
                <c:pt idx="7343">
                  <c:v>150</c:v>
                </c:pt>
                <c:pt idx="7344">
                  <c:v>150</c:v>
                </c:pt>
                <c:pt idx="7345">
                  <c:v>150</c:v>
                </c:pt>
                <c:pt idx="7346">
                  <c:v>150</c:v>
                </c:pt>
                <c:pt idx="7347">
                  <c:v>150</c:v>
                </c:pt>
                <c:pt idx="7348">
                  <c:v>150</c:v>
                </c:pt>
                <c:pt idx="7349">
                  <c:v>150</c:v>
                </c:pt>
                <c:pt idx="7350">
                  <c:v>150</c:v>
                </c:pt>
                <c:pt idx="7351">
                  <c:v>150</c:v>
                </c:pt>
                <c:pt idx="7352">
                  <c:v>150</c:v>
                </c:pt>
                <c:pt idx="7353">
                  <c:v>150</c:v>
                </c:pt>
                <c:pt idx="7354">
                  <c:v>150</c:v>
                </c:pt>
                <c:pt idx="7355">
                  <c:v>150</c:v>
                </c:pt>
                <c:pt idx="7356">
                  <c:v>150</c:v>
                </c:pt>
                <c:pt idx="7357">
                  <c:v>150</c:v>
                </c:pt>
                <c:pt idx="7358">
                  <c:v>150</c:v>
                </c:pt>
                <c:pt idx="7359">
                  <c:v>150</c:v>
                </c:pt>
                <c:pt idx="7360">
                  <c:v>150</c:v>
                </c:pt>
                <c:pt idx="7361">
                  <c:v>150</c:v>
                </c:pt>
                <c:pt idx="7362">
                  <c:v>150</c:v>
                </c:pt>
                <c:pt idx="7363">
                  <c:v>150</c:v>
                </c:pt>
                <c:pt idx="7364">
                  <c:v>150</c:v>
                </c:pt>
                <c:pt idx="7365">
                  <c:v>150</c:v>
                </c:pt>
                <c:pt idx="7366">
                  <c:v>150</c:v>
                </c:pt>
                <c:pt idx="7367">
                  <c:v>150</c:v>
                </c:pt>
                <c:pt idx="7368">
                  <c:v>150</c:v>
                </c:pt>
                <c:pt idx="7369">
                  <c:v>150</c:v>
                </c:pt>
                <c:pt idx="7370">
                  <c:v>150</c:v>
                </c:pt>
                <c:pt idx="7371">
                  <c:v>150</c:v>
                </c:pt>
                <c:pt idx="7372">
                  <c:v>150</c:v>
                </c:pt>
                <c:pt idx="7373">
                  <c:v>150</c:v>
                </c:pt>
                <c:pt idx="7374">
                  <c:v>150</c:v>
                </c:pt>
                <c:pt idx="7375">
                  <c:v>150</c:v>
                </c:pt>
                <c:pt idx="7376">
                  <c:v>150</c:v>
                </c:pt>
                <c:pt idx="7377">
                  <c:v>150</c:v>
                </c:pt>
                <c:pt idx="7378">
                  <c:v>150</c:v>
                </c:pt>
                <c:pt idx="7379">
                  <c:v>150</c:v>
                </c:pt>
                <c:pt idx="7380">
                  <c:v>150</c:v>
                </c:pt>
                <c:pt idx="7381">
                  <c:v>150</c:v>
                </c:pt>
                <c:pt idx="7382">
                  <c:v>150</c:v>
                </c:pt>
                <c:pt idx="7383">
                  <c:v>150</c:v>
                </c:pt>
                <c:pt idx="7384">
                  <c:v>150</c:v>
                </c:pt>
                <c:pt idx="7385">
                  <c:v>150</c:v>
                </c:pt>
                <c:pt idx="7386">
                  <c:v>150</c:v>
                </c:pt>
                <c:pt idx="7387">
                  <c:v>150</c:v>
                </c:pt>
                <c:pt idx="7388">
                  <c:v>150</c:v>
                </c:pt>
                <c:pt idx="7389">
                  <c:v>150</c:v>
                </c:pt>
                <c:pt idx="7390">
                  <c:v>150</c:v>
                </c:pt>
                <c:pt idx="7391">
                  <c:v>150</c:v>
                </c:pt>
                <c:pt idx="7392">
                  <c:v>150</c:v>
                </c:pt>
                <c:pt idx="7393">
                  <c:v>150</c:v>
                </c:pt>
                <c:pt idx="7394">
                  <c:v>150</c:v>
                </c:pt>
                <c:pt idx="7395">
                  <c:v>150</c:v>
                </c:pt>
                <c:pt idx="7396">
                  <c:v>150</c:v>
                </c:pt>
                <c:pt idx="7397">
                  <c:v>150</c:v>
                </c:pt>
                <c:pt idx="7398">
                  <c:v>150</c:v>
                </c:pt>
                <c:pt idx="7399">
                  <c:v>150</c:v>
                </c:pt>
                <c:pt idx="7400">
                  <c:v>150</c:v>
                </c:pt>
                <c:pt idx="7401">
                  <c:v>150</c:v>
                </c:pt>
                <c:pt idx="7402">
                  <c:v>150</c:v>
                </c:pt>
                <c:pt idx="7403">
                  <c:v>150</c:v>
                </c:pt>
                <c:pt idx="7404">
                  <c:v>150</c:v>
                </c:pt>
                <c:pt idx="7405">
                  <c:v>150</c:v>
                </c:pt>
                <c:pt idx="7406">
                  <c:v>150</c:v>
                </c:pt>
                <c:pt idx="7407">
                  <c:v>150</c:v>
                </c:pt>
                <c:pt idx="7408">
                  <c:v>150</c:v>
                </c:pt>
                <c:pt idx="7409">
                  <c:v>150</c:v>
                </c:pt>
                <c:pt idx="7410">
                  <c:v>150</c:v>
                </c:pt>
                <c:pt idx="7411">
                  <c:v>150</c:v>
                </c:pt>
                <c:pt idx="7412">
                  <c:v>150</c:v>
                </c:pt>
                <c:pt idx="7413">
                  <c:v>150</c:v>
                </c:pt>
                <c:pt idx="7414">
                  <c:v>150</c:v>
                </c:pt>
                <c:pt idx="7415">
                  <c:v>150</c:v>
                </c:pt>
                <c:pt idx="7416">
                  <c:v>150</c:v>
                </c:pt>
                <c:pt idx="7417">
                  <c:v>150</c:v>
                </c:pt>
                <c:pt idx="7418">
                  <c:v>150</c:v>
                </c:pt>
                <c:pt idx="7419">
                  <c:v>150</c:v>
                </c:pt>
                <c:pt idx="7420">
                  <c:v>150</c:v>
                </c:pt>
                <c:pt idx="7421">
                  <c:v>150</c:v>
                </c:pt>
                <c:pt idx="7422">
                  <c:v>150</c:v>
                </c:pt>
                <c:pt idx="7423">
                  <c:v>150</c:v>
                </c:pt>
                <c:pt idx="7424">
                  <c:v>150</c:v>
                </c:pt>
                <c:pt idx="7425">
                  <c:v>150</c:v>
                </c:pt>
                <c:pt idx="7426">
                  <c:v>150</c:v>
                </c:pt>
                <c:pt idx="7427">
                  <c:v>150</c:v>
                </c:pt>
                <c:pt idx="7428">
                  <c:v>150</c:v>
                </c:pt>
                <c:pt idx="7429">
                  <c:v>150</c:v>
                </c:pt>
                <c:pt idx="7430">
                  <c:v>150</c:v>
                </c:pt>
                <c:pt idx="7431">
                  <c:v>150</c:v>
                </c:pt>
                <c:pt idx="7432">
                  <c:v>150</c:v>
                </c:pt>
                <c:pt idx="7433">
                  <c:v>150</c:v>
                </c:pt>
                <c:pt idx="7434">
                  <c:v>150</c:v>
                </c:pt>
                <c:pt idx="7435">
                  <c:v>150</c:v>
                </c:pt>
                <c:pt idx="7436">
                  <c:v>150</c:v>
                </c:pt>
                <c:pt idx="7437">
                  <c:v>150</c:v>
                </c:pt>
                <c:pt idx="7438">
                  <c:v>150</c:v>
                </c:pt>
                <c:pt idx="7439">
                  <c:v>150</c:v>
                </c:pt>
                <c:pt idx="7440">
                  <c:v>150</c:v>
                </c:pt>
                <c:pt idx="7441">
                  <c:v>150</c:v>
                </c:pt>
                <c:pt idx="7442">
                  <c:v>150</c:v>
                </c:pt>
                <c:pt idx="7443">
                  <c:v>150</c:v>
                </c:pt>
                <c:pt idx="7444">
                  <c:v>150</c:v>
                </c:pt>
                <c:pt idx="7445">
                  <c:v>150</c:v>
                </c:pt>
                <c:pt idx="7446">
                  <c:v>150</c:v>
                </c:pt>
                <c:pt idx="7447">
                  <c:v>150</c:v>
                </c:pt>
                <c:pt idx="7448">
                  <c:v>150</c:v>
                </c:pt>
                <c:pt idx="7449">
                  <c:v>150</c:v>
                </c:pt>
                <c:pt idx="7450">
                  <c:v>150</c:v>
                </c:pt>
                <c:pt idx="7451">
                  <c:v>150</c:v>
                </c:pt>
                <c:pt idx="7452">
                  <c:v>150</c:v>
                </c:pt>
                <c:pt idx="7453">
                  <c:v>150</c:v>
                </c:pt>
                <c:pt idx="7454">
                  <c:v>150</c:v>
                </c:pt>
                <c:pt idx="7455">
                  <c:v>150</c:v>
                </c:pt>
                <c:pt idx="7456">
                  <c:v>150</c:v>
                </c:pt>
                <c:pt idx="7457">
                  <c:v>150</c:v>
                </c:pt>
                <c:pt idx="7458">
                  <c:v>150</c:v>
                </c:pt>
                <c:pt idx="7459">
                  <c:v>150</c:v>
                </c:pt>
                <c:pt idx="7460">
                  <c:v>150</c:v>
                </c:pt>
                <c:pt idx="7461">
                  <c:v>150</c:v>
                </c:pt>
                <c:pt idx="7462">
                  <c:v>150</c:v>
                </c:pt>
                <c:pt idx="7463">
                  <c:v>150</c:v>
                </c:pt>
                <c:pt idx="7464">
                  <c:v>150</c:v>
                </c:pt>
                <c:pt idx="7465">
                  <c:v>150</c:v>
                </c:pt>
                <c:pt idx="7466">
                  <c:v>150</c:v>
                </c:pt>
                <c:pt idx="7467">
                  <c:v>150</c:v>
                </c:pt>
                <c:pt idx="7468">
                  <c:v>150</c:v>
                </c:pt>
                <c:pt idx="7469">
                  <c:v>150</c:v>
                </c:pt>
                <c:pt idx="7470">
                  <c:v>150</c:v>
                </c:pt>
                <c:pt idx="7471">
                  <c:v>150</c:v>
                </c:pt>
                <c:pt idx="7472">
                  <c:v>150</c:v>
                </c:pt>
                <c:pt idx="7473">
                  <c:v>150</c:v>
                </c:pt>
                <c:pt idx="7474">
                  <c:v>150</c:v>
                </c:pt>
                <c:pt idx="7475">
                  <c:v>150</c:v>
                </c:pt>
                <c:pt idx="7476">
                  <c:v>150</c:v>
                </c:pt>
                <c:pt idx="7477">
                  <c:v>150</c:v>
                </c:pt>
                <c:pt idx="7478">
                  <c:v>150</c:v>
                </c:pt>
                <c:pt idx="7479">
                  <c:v>150</c:v>
                </c:pt>
                <c:pt idx="7480">
                  <c:v>150</c:v>
                </c:pt>
                <c:pt idx="7481">
                  <c:v>150</c:v>
                </c:pt>
                <c:pt idx="7482">
                  <c:v>150</c:v>
                </c:pt>
                <c:pt idx="7483">
                  <c:v>150</c:v>
                </c:pt>
                <c:pt idx="7484">
                  <c:v>150</c:v>
                </c:pt>
                <c:pt idx="7485">
                  <c:v>150</c:v>
                </c:pt>
                <c:pt idx="7486">
                  <c:v>150</c:v>
                </c:pt>
                <c:pt idx="7487">
                  <c:v>150</c:v>
                </c:pt>
                <c:pt idx="7488">
                  <c:v>150</c:v>
                </c:pt>
                <c:pt idx="7489">
                  <c:v>150</c:v>
                </c:pt>
                <c:pt idx="7490">
                  <c:v>150</c:v>
                </c:pt>
                <c:pt idx="7491">
                  <c:v>150</c:v>
                </c:pt>
                <c:pt idx="7492">
                  <c:v>150</c:v>
                </c:pt>
                <c:pt idx="7493">
                  <c:v>150</c:v>
                </c:pt>
                <c:pt idx="7494">
                  <c:v>150</c:v>
                </c:pt>
                <c:pt idx="7495">
                  <c:v>150</c:v>
                </c:pt>
                <c:pt idx="7496">
                  <c:v>150</c:v>
                </c:pt>
                <c:pt idx="7497">
                  <c:v>150</c:v>
                </c:pt>
                <c:pt idx="7498">
                  <c:v>150</c:v>
                </c:pt>
                <c:pt idx="7499">
                  <c:v>150</c:v>
                </c:pt>
                <c:pt idx="7500">
                  <c:v>150</c:v>
                </c:pt>
                <c:pt idx="7501">
                  <c:v>150</c:v>
                </c:pt>
                <c:pt idx="7502">
                  <c:v>150</c:v>
                </c:pt>
                <c:pt idx="7503">
                  <c:v>150</c:v>
                </c:pt>
                <c:pt idx="7504">
                  <c:v>150</c:v>
                </c:pt>
                <c:pt idx="7505">
                  <c:v>150</c:v>
                </c:pt>
                <c:pt idx="7506">
                  <c:v>150</c:v>
                </c:pt>
                <c:pt idx="7507">
                  <c:v>150</c:v>
                </c:pt>
                <c:pt idx="7508">
                  <c:v>150</c:v>
                </c:pt>
                <c:pt idx="7509">
                  <c:v>150</c:v>
                </c:pt>
                <c:pt idx="7510">
                  <c:v>150</c:v>
                </c:pt>
                <c:pt idx="7511">
                  <c:v>150</c:v>
                </c:pt>
                <c:pt idx="7512">
                  <c:v>150</c:v>
                </c:pt>
                <c:pt idx="7513">
                  <c:v>150</c:v>
                </c:pt>
                <c:pt idx="7514">
                  <c:v>150</c:v>
                </c:pt>
                <c:pt idx="7515">
                  <c:v>150</c:v>
                </c:pt>
                <c:pt idx="7516">
                  <c:v>150</c:v>
                </c:pt>
                <c:pt idx="7517">
                  <c:v>150</c:v>
                </c:pt>
                <c:pt idx="7518">
                  <c:v>150</c:v>
                </c:pt>
                <c:pt idx="7519">
                  <c:v>150</c:v>
                </c:pt>
                <c:pt idx="7520">
                  <c:v>150</c:v>
                </c:pt>
                <c:pt idx="7521">
                  <c:v>150</c:v>
                </c:pt>
                <c:pt idx="7522">
                  <c:v>150</c:v>
                </c:pt>
                <c:pt idx="7523">
                  <c:v>150</c:v>
                </c:pt>
                <c:pt idx="7524">
                  <c:v>150</c:v>
                </c:pt>
                <c:pt idx="7525">
                  <c:v>150</c:v>
                </c:pt>
                <c:pt idx="7526">
                  <c:v>150</c:v>
                </c:pt>
                <c:pt idx="7527">
                  <c:v>150</c:v>
                </c:pt>
                <c:pt idx="7528">
                  <c:v>150</c:v>
                </c:pt>
                <c:pt idx="7529">
                  <c:v>150</c:v>
                </c:pt>
                <c:pt idx="7530">
                  <c:v>150</c:v>
                </c:pt>
                <c:pt idx="7531">
                  <c:v>150</c:v>
                </c:pt>
                <c:pt idx="7532">
                  <c:v>150</c:v>
                </c:pt>
                <c:pt idx="7533">
                  <c:v>150</c:v>
                </c:pt>
                <c:pt idx="7534">
                  <c:v>150</c:v>
                </c:pt>
                <c:pt idx="7535">
                  <c:v>150</c:v>
                </c:pt>
                <c:pt idx="7536">
                  <c:v>150</c:v>
                </c:pt>
                <c:pt idx="7537">
                  <c:v>150</c:v>
                </c:pt>
                <c:pt idx="7538">
                  <c:v>150</c:v>
                </c:pt>
                <c:pt idx="7539">
                  <c:v>150</c:v>
                </c:pt>
                <c:pt idx="7540">
                  <c:v>150</c:v>
                </c:pt>
                <c:pt idx="7541">
                  <c:v>150</c:v>
                </c:pt>
                <c:pt idx="7542">
                  <c:v>150</c:v>
                </c:pt>
                <c:pt idx="7543">
                  <c:v>150</c:v>
                </c:pt>
                <c:pt idx="7544">
                  <c:v>150</c:v>
                </c:pt>
                <c:pt idx="7545">
                  <c:v>150</c:v>
                </c:pt>
                <c:pt idx="7546">
                  <c:v>150</c:v>
                </c:pt>
                <c:pt idx="7547">
                  <c:v>150</c:v>
                </c:pt>
                <c:pt idx="7548">
                  <c:v>150</c:v>
                </c:pt>
                <c:pt idx="7549">
                  <c:v>150</c:v>
                </c:pt>
                <c:pt idx="7550">
                  <c:v>150</c:v>
                </c:pt>
                <c:pt idx="7551">
                  <c:v>150</c:v>
                </c:pt>
                <c:pt idx="7552">
                  <c:v>150</c:v>
                </c:pt>
                <c:pt idx="7553">
                  <c:v>150</c:v>
                </c:pt>
                <c:pt idx="7554">
                  <c:v>150</c:v>
                </c:pt>
                <c:pt idx="7555">
                  <c:v>150</c:v>
                </c:pt>
                <c:pt idx="7556">
                  <c:v>150</c:v>
                </c:pt>
                <c:pt idx="7557">
                  <c:v>150</c:v>
                </c:pt>
                <c:pt idx="7558">
                  <c:v>150</c:v>
                </c:pt>
                <c:pt idx="7559">
                  <c:v>150</c:v>
                </c:pt>
                <c:pt idx="7560">
                  <c:v>150</c:v>
                </c:pt>
                <c:pt idx="7561">
                  <c:v>150</c:v>
                </c:pt>
                <c:pt idx="7562">
                  <c:v>150</c:v>
                </c:pt>
                <c:pt idx="7563">
                  <c:v>150</c:v>
                </c:pt>
                <c:pt idx="7564">
                  <c:v>150</c:v>
                </c:pt>
                <c:pt idx="7565">
                  <c:v>150</c:v>
                </c:pt>
                <c:pt idx="7566">
                  <c:v>150</c:v>
                </c:pt>
                <c:pt idx="7567">
                  <c:v>150</c:v>
                </c:pt>
                <c:pt idx="7568">
                  <c:v>150</c:v>
                </c:pt>
                <c:pt idx="7569">
                  <c:v>150</c:v>
                </c:pt>
                <c:pt idx="7570">
                  <c:v>150</c:v>
                </c:pt>
                <c:pt idx="7571">
                  <c:v>150</c:v>
                </c:pt>
                <c:pt idx="7572">
                  <c:v>150</c:v>
                </c:pt>
                <c:pt idx="7573">
                  <c:v>150</c:v>
                </c:pt>
                <c:pt idx="7574">
                  <c:v>150</c:v>
                </c:pt>
                <c:pt idx="7575">
                  <c:v>150</c:v>
                </c:pt>
                <c:pt idx="7576">
                  <c:v>150</c:v>
                </c:pt>
                <c:pt idx="7577">
                  <c:v>150</c:v>
                </c:pt>
                <c:pt idx="7578">
                  <c:v>150</c:v>
                </c:pt>
                <c:pt idx="7579">
                  <c:v>150</c:v>
                </c:pt>
                <c:pt idx="7580">
                  <c:v>150</c:v>
                </c:pt>
                <c:pt idx="7581">
                  <c:v>150</c:v>
                </c:pt>
                <c:pt idx="7582">
                  <c:v>150</c:v>
                </c:pt>
                <c:pt idx="7583">
                  <c:v>150</c:v>
                </c:pt>
                <c:pt idx="7584">
                  <c:v>150</c:v>
                </c:pt>
                <c:pt idx="7585">
                  <c:v>150</c:v>
                </c:pt>
                <c:pt idx="7586">
                  <c:v>150</c:v>
                </c:pt>
                <c:pt idx="7587">
                  <c:v>150</c:v>
                </c:pt>
                <c:pt idx="7588">
                  <c:v>150</c:v>
                </c:pt>
                <c:pt idx="7589">
                  <c:v>150</c:v>
                </c:pt>
                <c:pt idx="7590">
                  <c:v>150</c:v>
                </c:pt>
                <c:pt idx="7591">
                  <c:v>150</c:v>
                </c:pt>
                <c:pt idx="7592">
                  <c:v>150</c:v>
                </c:pt>
                <c:pt idx="7593">
                  <c:v>150</c:v>
                </c:pt>
                <c:pt idx="7594">
                  <c:v>150</c:v>
                </c:pt>
                <c:pt idx="7595">
                  <c:v>150</c:v>
                </c:pt>
                <c:pt idx="7596">
                  <c:v>150</c:v>
                </c:pt>
                <c:pt idx="7597">
                  <c:v>150</c:v>
                </c:pt>
                <c:pt idx="7598">
                  <c:v>150</c:v>
                </c:pt>
                <c:pt idx="7599">
                  <c:v>150</c:v>
                </c:pt>
                <c:pt idx="7600">
                  <c:v>150</c:v>
                </c:pt>
                <c:pt idx="7601">
                  <c:v>150</c:v>
                </c:pt>
                <c:pt idx="7602">
                  <c:v>150</c:v>
                </c:pt>
                <c:pt idx="7603">
                  <c:v>150</c:v>
                </c:pt>
                <c:pt idx="7604">
                  <c:v>150</c:v>
                </c:pt>
                <c:pt idx="7605">
                  <c:v>150</c:v>
                </c:pt>
                <c:pt idx="7606">
                  <c:v>150</c:v>
                </c:pt>
                <c:pt idx="7607">
                  <c:v>150</c:v>
                </c:pt>
                <c:pt idx="7608">
                  <c:v>150</c:v>
                </c:pt>
                <c:pt idx="7609">
                  <c:v>150</c:v>
                </c:pt>
                <c:pt idx="7610">
                  <c:v>150</c:v>
                </c:pt>
                <c:pt idx="7611">
                  <c:v>150</c:v>
                </c:pt>
                <c:pt idx="7612">
                  <c:v>150</c:v>
                </c:pt>
                <c:pt idx="7613">
                  <c:v>150</c:v>
                </c:pt>
                <c:pt idx="7614">
                  <c:v>150</c:v>
                </c:pt>
                <c:pt idx="7615">
                  <c:v>150</c:v>
                </c:pt>
                <c:pt idx="7616">
                  <c:v>150</c:v>
                </c:pt>
                <c:pt idx="7617">
                  <c:v>150</c:v>
                </c:pt>
                <c:pt idx="7618">
                  <c:v>150</c:v>
                </c:pt>
                <c:pt idx="7619">
                  <c:v>150</c:v>
                </c:pt>
                <c:pt idx="7620">
                  <c:v>150</c:v>
                </c:pt>
                <c:pt idx="7621">
                  <c:v>150</c:v>
                </c:pt>
                <c:pt idx="7622">
                  <c:v>150</c:v>
                </c:pt>
                <c:pt idx="7623">
                  <c:v>150</c:v>
                </c:pt>
                <c:pt idx="7624">
                  <c:v>150</c:v>
                </c:pt>
                <c:pt idx="7625">
                  <c:v>150</c:v>
                </c:pt>
                <c:pt idx="7626">
                  <c:v>150</c:v>
                </c:pt>
                <c:pt idx="7627">
                  <c:v>150</c:v>
                </c:pt>
                <c:pt idx="7628">
                  <c:v>150</c:v>
                </c:pt>
                <c:pt idx="7629">
                  <c:v>150</c:v>
                </c:pt>
                <c:pt idx="7630">
                  <c:v>150</c:v>
                </c:pt>
                <c:pt idx="7631">
                  <c:v>150</c:v>
                </c:pt>
                <c:pt idx="7632">
                  <c:v>150</c:v>
                </c:pt>
                <c:pt idx="7633">
                  <c:v>150</c:v>
                </c:pt>
                <c:pt idx="7634">
                  <c:v>150</c:v>
                </c:pt>
                <c:pt idx="7635">
                  <c:v>150</c:v>
                </c:pt>
                <c:pt idx="7636">
                  <c:v>150</c:v>
                </c:pt>
                <c:pt idx="7637">
                  <c:v>150</c:v>
                </c:pt>
                <c:pt idx="7638">
                  <c:v>150</c:v>
                </c:pt>
                <c:pt idx="7639">
                  <c:v>150</c:v>
                </c:pt>
                <c:pt idx="7640">
                  <c:v>150</c:v>
                </c:pt>
                <c:pt idx="7641">
                  <c:v>150</c:v>
                </c:pt>
                <c:pt idx="7642">
                  <c:v>150</c:v>
                </c:pt>
                <c:pt idx="7643">
                  <c:v>150</c:v>
                </c:pt>
                <c:pt idx="7644">
                  <c:v>150</c:v>
                </c:pt>
                <c:pt idx="7645">
                  <c:v>150</c:v>
                </c:pt>
                <c:pt idx="7646">
                  <c:v>150</c:v>
                </c:pt>
                <c:pt idx="7647">
                  <c:v>150</c:v>
                </c:pt>
                <c:pt idx="7648">
                  <c:v>150</c:v>
                </c:pt>
                <c:pt idx="7649">
                  <c:v>150</c:v>
                </c:pt>
                <c:pt idx="7650">
                  <c:v>150</c:v>
                </c:pt>
                <c:pt idx="7651">
                  <c:v>150</c:v>
                </c:pt>
                <c:pt idx="7652">
                  <c:v>150</c:v>
                </c:pt>
                <c:pt idx="7653">
                  <c:v>150</c:v>
                </c:pt>
                <c:pt idx="7654">
                  <c:v>150</c:v>
                </c:pt>
                <c:pt idx="7655">
                  <c:v>150</c:v>
                </c:pt>
                <c:pt idx="7656">
                  <c:v>150</c:v>
                </c:pt>
                <c:pt idx="7657">
                  <c:v>150</c:v>
                </c:pt>
                <c:pt idx="7658">
                  <c:v>150</c:v>
                </c:pt>
                <c:pt idx="7659">
                  <c:v>150</c:v>
                </c:pt>
                <c:pt idx="7660">
                  <c:v>150</c:v>
                </c:pt>
                <c:pt idx="7661">
                  <c:v>150</c:v>
                </c:pt>
                <c:pt idx="7662">
                  <c:v>150</c:v>
                </c:pt>
                <c:pt idx="7663">
                  <c:v>150</c:v>
                </c:pt>
                <c:pt idx="7664">
                  <c:v>150</c:v>
                </c:pt>
                <c:pt idx="7665">
                  <c:v>150</c:v>
                </c:pt>
                <c:pt idx="7666">
                  <c:v>150</c:v>
                </c:pt>
                <c:pt idx="7667">
                  <c:v>150</c:v>
                </c:pt>
                <c:pt idx="7668">
                  <c:v>150</c:v>
                </c:pt>
                <c:pt idx="7669">
                  <c:v>150</c:v>
                </c:pt>
                <c:pt idx="7670">
                  <c:v>150</c:v>
                </c:pt>
                <c:pt idx="7671">
                  <c:v>150</c:v>
                </c:pt>
                <c:pt idx="7672">
                  <c:v>150</c:v>
                </c:pt>
                <c:pt idx="7673">
                  <c:v>150</c:v>
                </c:pt>
                <c:pt idx="7674">
                  <c:v>150</c:v>
                </c:pt>
                <c:pt idx="7675">
                  <c:v>150</c:v>
                </c:pt>
                <c:pt idx="7676">
                  <c:v>150</c:v>
                </c:pt>
                <c:pt idx="7677">
                  <c:v>150</c:v>
                </c:pt>
                <c:pt idx="7678">
                  <c:v>150</c:v>
                </c:pt>
                <c:pt idx="7679">
                  <c:v>150</c:v>
                </c:pt>
                <c:pt idx="7680">
                  <c:v>150</c:v>
                </c:pt>
                <c:pt idx="7681">
                  <c:v>150</c:v>
                </c:pt>
                <c:pt idx="7682">
                  <c:v>150</c:v>
                </c:pt>
                <c:pt idx="7683">
                  <c:v>150</c:v>
                </c:pt>
                <c:pt idx="7684">
                  <c:v>150</c:v>
                </c:pt>
                <c:pt idx="7685">
                  <c:v>150</c:v>
                </c:pt>
                <c:pt idx="7686">
                  <c:v>150</c:v>
                </c:pt>
                <c:pt idx="7687">
                  <c:v>150</c:v>
                </c:pt>
                <c:pt idx="7688">
                  <c:v>150</c:v>
                </c:pt>
                <c:pt idx="7689">
                  <c:v>150</c:v>
                </c:pt>
                <c:pt idx="7690">
                  <c:v>150</c:v>
                </c:pt>
                <c:pt idx="7691">
                  <c:v>150</c:v>
                </c:pt>
                <c:pt idx="7692">
                  <c:v>150</c:v>
                </c:pt>
                <c:pt idx="7693">
                  <c:v>150</c:v>
                </c:pt>
                <c:pt idx="7694">
                  <c:v>150</c:v>
                </c:pt>
                <c:pt idx="7695">
                  <c:v>150</c:v>
                </c:pt>
                <c:pt idx="7696">
                  <c:v>150</c:v>
                </c:pt>
                <c:pt idx="7697">
                  <c:v>150</c:v>
                </c:pt>
                <c:pt idx="7698">
                  <c:v>150</c:v>
                </c:pt>
                <c:pt idx="7699">
                  <c:v>150</c:v>
                </c:pt>
                <c:pt idx="7700">
                  <c:v>150</c:v>
                </c:pt>
                <c:pt idx="7701">
                  <c:v>150</c:v>
                </c:pt>
                <c:pt idx="7702">
                  <c:v>150</c:v>
                </c:pt>
                <c:pt idx="7703">
                  <c:v>150</c:v>
                </c:pt>
                <c:pt idx="7704">
                  <c:v>150</c:v>
                </c:pt>
                <c:pt idx="7705">
                  <c:v>150</c:v>
                </c:pt>
                <c:pt idx="7706">
                  <c:v>150</c:v>
                </c:pt>
                <c:pt idx="7707">
                  <c:v>150</c:v>
                </c:pt>
                <c:pt idx="7708">
                  <c:v>150</c:v>
                </c:pt>
                <c:pt idx="7709">
                  <c:v>150</c:v>
                </c:pt>
                <c:pt idx="7710">
                  <c:v>150</c:v>
                </c:pt>
                <c:pt idx="7711">
                  <c:v>150</c:v>
                </c:pt>
                <c:pt idx="7712">
                  <c:v>150</c:v>
                </c:pt>
                <c:pt idx="7713">
                  <c:v>150</c:v>
                </c:pt>
                <c:pt idx="7714">
                  <c:v>150</c:v>
                </c:pt>
                <c:pt idx="7715">
                  <c:v>150</c:v>
                </c:pt>
                <c:pt idx="7716">
                  <c:v>150</c:v>
                </c:pt>
                <c:pt idx="7717">
                  <c:v>150</c:v>
                </c:pt>
                <c:pt idx="7718">
                  <c:v>150</c:v>
                </c:pt>
                <c:pt idx="7719">
                  <c:v>150</c:v>
                </c:pt>
                <c:pt idx="7720">
                  <c:v>150</c:v>
                </c:pt>
                <c:pt idx="7721">
                  <c:v>150</c:v>
                </c:pt>
                <c:pt idx="7722">
                  <c:v>150</c:v>
                </c:pt>
                <c:pt idx="7723">
                  <c:v>150</c:v>
                </c:pt>
                <c:pt idx="7724">
                  <c:v>150</c:v>
                </c:pt>
                <c:pt idx="7725">
                  <c:v>150</c:v>
                </c:pt>
                <c:pt idx="7726">
                  <c:v>150</c:v>
                </c:pt>
                <c:pt idx="7727">
                  <c:v>150</c:v>
                </c:pt>
                <c:pt idx="7728">
                  <c:v>150</c:v>
                </c:pt>
                <c:pt idx="7729">
                  <c:v>150</c:v>
                </c:pt>
                <c:pt idx="7730">
                  <c:v>150</c:v>
                </c:pt>
                <c:pt idx="7731">
                  <c:v>150</c:v>
                </c:pt>
                <c:pt idx="7732">
                  <c:v>150</c:v>
                </c:pt>
                <c:pt idx="7733">
                  <c:v>150</c:v>
                </c:pt>
                <c:pt idx="7734">
                  <c:v>150</c:v>
                </c:pt>
                <c:pt idx="7735">
                  <c:v>150</c:v>
                </c:pt>
                <c:pt idx="7736">
                  <c:v>150</c:v>
                </c:pt>
                <c:pt idx="7737">
                  <c:v>150</c:v>
                </c:pt>
                <c:pt idx="7738">
                  <c:v>150</c:v>
                </c:pt>
                <c:pt idx="7739">
                  <c:v>150</c:v>
                </c:pt>
                <c:pt idx="7740">
                  <c:v>150</c:v>
                </c:pt>
                <c:pt idx="7741">
                  <c:v>150</c:v>
                </c:pt>
                <c:pt idx="7742">
                  <c:v>150</c:v>
                </c:pt>
                <c:pt idx="7743">
                  <c:v>150</c:v>
                </c:pt>
                <c:pt idx="7744">
                  <c:v>150</c:v>
                </c:pt>
                <c:pt idx="7745">
                  <c:v>150</c:v>
                </c:pt>
                <c:pt idx="7746">
                  <c:v>150</c:v>
                </c:pt>
                <c:pt idx="7747">
                  <c:v>150</c:v>
                </c:pt>
                <c:pt idx="7748">
                  <c:v>150</c:v>
                </c:pt>
                <c:pt idx="7749">
                  <c:v>150</c:v>
                </c:pt>
                <c:pt idx="7750">
                  <c:v>150</c:v>
                </c:pt>
                <c:pt idx="7751">
                  <c:v>150</c:v>
                </c:pt>
                <c:pt idx="7752">
                  <c:v>150</c:v>
                </c:pt>
                <c:pt idx="7753">
                  <c:v>150</c:v>
                </c:pt>
                <c:pt idx="7754">
                  <c:v>150</c:v>
                </c:pt>
                <c:pt idx="7755">
                  <c:v>150</c:v>
                </c:pt>
                <c:pt idx="7756">
                  <c:v>150</c:v>
                </c:pt>
                <c:pt idx="7757">
                  <c:v>150</c:v>
                </c:pt>
                <c:pt idx="7758">
                  <c:v>150</c:v>
                </c:pt>
                <c:pt idx="7759">
                  <c:v>150</c:v>
                </c:pt>
                <c:pt idx="7760">
                  <c:v>150</c:v>
                </c:pt>
                <c:pt idx="7761">
                  <c:v>150</c:v>
                </c:pt>
                <c:pt idx="7762">
                  <c:v>150</c:v>
                </c:pt>
                <c:pt idx="7763">
                  <c:v>150</c:v>
                </c:pt>
                <c:pt idx="7764">
                  <c:v>150</c:v>
                </c:pt>
                <c:pt idx="7765">
                  <c:v>150</c:v>
                </c:pt>
                <c:pt idx="7766">
                  <c:v>150</c:v>
                </c:pt>
                <c:pt idx="7767">
                  <c:v>150</c:v>
                </c:pt>
                <c:pt idx="7768">
                  <c:v>150</c:v>
                </c:pt>
                <c:pt idx="7769">
                  <c:v>150</c:v>
                </c:pt>
                <c:pt idx="7770">
                  <c:v>150</c:v>
                </c:pt>
                <c:pt idx="7771">
                  <c:v>150</c:v>
                </c:pt>
                <c:pt idx="7772">
                  <c:v>150</c:v>
                </c:pt>
                <c:pt idx="7773">
                  <c:v>150</c:v>
                </c:pt>
                <c:pt idx="7774">
                  <c:v>150</c:v>
                </c:pt>
                <c:pt idx="7775">
                  <c:v>150</c:v>
                </c:pt>
                <c:pt idx="7776">
                  <c:v>150</c:v>
                </c:pt>
                <c:pt idx="7777">
                  <c:v>150</c:v>
                </c:pt>
                <c:pt idx="7778">
                  <c:v>150</c:v>
                </c:pt>
                <c:pt idx="7779">
                  <c:v>150</c:v>
                </c:pt>
                <c:pt idx="7780">
                  <c:v>150</c:v>
                </c:pt>
                <c:pt idx="7781">
                  <c:v>150</c:v>
                </c:pt>
                <c:pt idx="7782">
                  <c:v>150</c:v>
                </c:pt>
                <c:pt idx="7783">
                  <c:v>150</c:v>
                </c:pt>
                <c:pt idx="7784">
                  <c:v>150</c:v>
                </c:pt>
                <c:pt idx="7785">
                  <c:v>150</c:v>
                </c:pt>
                <c:pt idx="7786">
                  <c:v>150</c:v>
                </c:pt>
                <c:pt idx="7787">
                  <c:v>150</c:v>
                </c:pt>
                <c:pt idx="7788">
                  <c:v>150</c:v>
                </c:pt>
                <c:pt idx="7789">
                  <c:v>150</c:v>
                </c:pt>
                <c:pt idx="7790">
                  <c:v>150</c:v>
                </c:pt>
                <c:pt idx="7791">
                  <c:v>150</c:v>
                </c:pt>
                <c:pt idx="7792">
                  <c:v>150</c:v>
                </c:pt>
                <c:pt idx="7793">
                  <c:v>150</c:v>
                </c:pt>
                <c:pt idx="7794">
                  <c:v>150</c:v>
                </c:pt>
                <c:pt idx="7795">
                  <c:v>150</c:v>
                </c:pt>
                <c:pt idx="7796">
                  <c:v>150</c:v>
                </c:pt>
                <c:pt idx="7797">
                  <c:v>150</c:v>
                </c:pt>
                <c:pt idx="7798">
                  <c:v>150</c:v>
                </c:pt>
                <c:pt idx="7799">
                  <c:v>150</c:v>
                </c:pt>
                <c:pt idx="7800">
                  <c:v>150</c:v>
                </c:pt>
                <c:pt idx="7801">
                  <c:v>150</c:v>
                </c:pt>
                <c:pt idx="7802">
                  <c:v>150</c:v>
                </c:pt>
                <c:pt idx="7803">
                  <c:v>150</c:v>
                </c:pt>
                <c:pt idx="7804">
                  <c:v>150</c:v>
                </c:pt>
                <c:pt idx="7805">
                  <c:v>150</c:v>
                </c:pt>
                <c:pt idx="7806">
                  <c:v>150</c:v>
                </c:pt>
                <c:pt idx="7807">
                  <c:v>150</c:v>
                </c:pt>
                <c:pt idx="7808">
                  <c:v>150</c:v>
                </c:pt>
                <c:pt idx="7809">
                  <c:v>150</c:v>
                </c:pt>
                <c:pt idx="7810">
                  <c:v>150</c:v>
                </c:pt>
                <c:pt idx="7811">
                  <c:v>150</c:v>
                </c:pt>
                <c:pt idx="7812">
                  <c:v>150</c:v>
                </c:pt>
                <c:pt idx="7813">
                  <c:v>150</c:v>
                </c:pt>
                <c:pt idx="7814">
                  <c:v>150</c:v>
                </c:pt>
                <c:pt idx="7815">
                  <c:v>150</c:v>
                </c:pt>
                <c:pt idx="7816">
                  <c:v>150</c:v>
                </c:pt>
                <c:pt idx="7817">
                  <c:v>150</c:v>
                </c:pt>
                <c:pt idx="7818">
                  <c:v>150</c:v>
                </c:pt>
                <c:pt idx="7819">
                  <c:v>150</c:v>
                </c:pt>
                <c:pt idx="7820">
                  <c:v>150</c:v>
                </c:pt>
                <c:pt idx="7821">
                  <c:v>150</c:v>
                </c:pt>
                <c:pt idx="7822">
                  <c:v>150</c:v>
                </c:pt>
                <c:pt idx="7823">
                  <c:v>150</c:v>
                </c:pt>
                <c:pt idx="7824">
                  <c:v>150</c:v>
                </c:pt>
                <c:pt idx="7825">
                  <c:v>150</c:v>
                </c:pt>
                <c:pt idx="7826">
                  <c:v>150</c:v>
                </c:pt>
                <c:pt idx="7827">
                  <c:v>150</c:v>
                </c:pt>
                <c:pt idx="7828">
                  <c:v>150</c:v>
                </c:pt>
                <c:pt idx="7829">
                  <c:v>150</c:v>
                </c:pt>
                <c:pt idx="7830">
                  <c:v>150</c:v>
                </c:pt>
                <c:pt idx="7831">
                  <c:v>150</c:v>
                </c:pt>
                <c:pt idx="7832">
                  <c:v>150</c:v>
                </c:pt>
                <c:pt idx="7833">
                  <c:v>150</c:v>
                </c:pt>
                <c:pt idx="7834">
                  <c:v>150</c:v>
                </c:pt>
                <c:pt idx="7835">
                  <c:v>150</c:v>
                </c:pt>
                <c:pt idx="7836">
                  <c:v>150</c:v>
                </c:pt>
                <c:pt idx="7837">
                  <c:v>150</c:v>
                </c:pt>
                <c:pt idx="7838">
                  <c:v>150</c:v>
                </c:pt>
                <c:pt idx="7839">
                  <c:v>150</c:v>
                </c:pt>
                <c:pt idx="7840">
                  <c:v>150</c:v>
                </c:pt>
                <c:pt idx="7841">
                  <c:v>150</c:v>
                </c:pt>
                <c:pt idx="7842">
                  <c:v>150</c:v>
                </c:pt>
                <c:pt idx="7843">
                  <c:v>150</c:v>
                </c:pt>
                <c:pt idx="7844">
                  <c:v>150</c:v>
                </c:pt>
                <c:pt idx="7845">
                  <c:v>150</c:v>
                </c:pt>
                <c:pt idx="7846">
                  <c:v>150</c:v>
                </c:pt>
                <c:pt idx="7847">
                  <c:v>150</c:v>
                </c:pt>
                <c:pt idx="7848">
                  <c:v>150</c:v>
                </c:pt>
                <c:pt idx="7849">
                  <c:v>150</c:v>
                </c:pt>
                <c:pt idx="7850">
                  <c:v>150</c:v>
                </c:pt>
                <c:pt idx="7851">
                  <c:v>150</c:v>
                </c:pt>
                <c:pt idx="7852">
                  <c:v>150</c:v>
                </c:pt>
                <c:pt idx="7853">
                  <c:v>150</c:v>
                </c:pt>
                <c:pt idx="7854">
                  <c:v>150</c:v>
                </c:pt>
                <c:pt idx="7855">
                  <c:v>150</c:v>
                </c:pt>
                <c:pt idx="7856">
                  <c:v>150</c:v>
                </c:pt>
                <c:pt idx="7857">
                  <c:v>150</c:v>
                </c:pt>
                <c:pt idx="7858">
                  <c:v>150</c:v>
                </c:pt>
                <c:pt idx="7859">
                  <c:v>150</c:v>
                </c:pt>
                <c:pt idx="7860">
                  <c:v>150</c:v>
                </c:pt>
                <c:pt idx="7861">
                  <c:v>150</c:v>
                </c:pt>
                <c:pt idx="7862">
                  <c:v>150</c:v>
                </c:pt>
                <c:pt idx="7863">
                  <c:v>150</c:v>
                </c:pt>
                <c:pt idx="7864">
                  <c:v>150</c:v>
                </c:pt>
                <c:pt idx="7865">
                  <c:v>150</c:v>
                </c:pt>
                <c:pt idx="7866">
                  <c:v>150</c:v>
                </c:pt>
                <c:pt idx="7867">
                  <c:v>150</c:v>
                </c:pt>
                <c:pt idx="7868">
                  <c:v>150</c:v>
                </c:pt>
                <c:pt idx="7869">
                  <c:v>150</c:v>
                </c:pt>
                <c:pt idx="7870">
                  <c:v>150</c:v>
                </c:pt>
                <c:pt idx="7871">
                  <c:v>150</c:v>
                </c:pt>
                <c:pt idx="7872">
                  <c:v>150</c:v>
                </c:pt>
                <c:pt idx="7873">
                  <c:v>150</c:v>
                </c:pt>
                <c:pt idx="7874">
                  <c:v>150</c:v>
                </c:pt>
                <c:pt idx="7875">
                  <c:v>150</c:v>
                </c:pt>
                <c:pt idx="7876">
                  <c:v>150</c:v>
                </c:pt>
                <c:pt idx="7877">
                  <c:v>150</c:v>
                </c:pt>
                <c:pt idx="7878">
                  <c:v>150</c:v>
                </c:pt>
                <c:pt idx="7879">
                  <c:v>150</c:v>
                </c:pt>
                <c:pt idx="7880">
                  <c:v>150</c:v>
                </c:pt>
                <c:pt idx="7881">
                  <c:v>150</c:v>
                </c:pt>
                <c:pt idx="7882">
                  <c:v>150</c:v>
                </c:pt>
                <c:pt idx="7883">
                  <c:v>150</c:v>
                </c:pt>
                <c:pt idx="7884">
                  <c:v>150</c:v>
                </c:pt>
                <c:pt idx="7885">
                  <c:v>150</c:v>
                </c:pt>
                <c:pt idx="7886">
                  <c:v>150</c:v>
                </c:pt>
                <c:pt idx="7887">
                  <c:v>150</c:v>
                </c:pt>
                <c:pt idx="7888">
                  <c:v>150</c:v>
                </c:pt>
                <c:pt idx="7889">
                  <c:v>150</c:v>
                </c:pt>
                <c:pt idx="7890">
                  <c:v>150</c:v>
                </c:pt>
                <c:pt idx="7891">
                  <c:v>150</c:v>
                </c:pt>
                <c:pt idx="7892">
                  <c:v>150</c:v>
                </c:pt>
                <c:pt idx="7893">
                  <c:v>150</c:v>
                </c:pt>
                <c:pt idx="7894">
                  <c:v>150</c:v>
                </c:pt>
                <c:pt idx="7895">
                  <c:v>150</c:v>
                </c:pt>
                <c:pt idx="7896">
                  <c:v>150</c:v>
                </c:pt>
                <c:pt idx="7897">
                  <c:v>150</c:v>
                </c:pt>
                <c:pt idx="7898">
                  <c:v>150</c:v>
                </c:pt>
                <c:pt idx="7899">
                  <c:v>150</c:v>
                </c:pt>
                <c:pt idx="7900">
                  <c:v>150</c:v>
                </c:pt>
                <c:pt idx="7901">
                  <c:v>150</c:v>
                </c:pt>
                <c:pt idx="7902">
                  <c:v>150</c:v>
                </c:pt>
                <c:pt idx="7903">
                  <c:v>150</c:v>
                </c:pt>
                <c:pt idx="7904">
                  <c:v>150</c:v>
                </c:pt>
                <c:pt idx="7905">
                  <c:v>150</c:v>
                </c:pt>
                <c:pt idx="7906">
                  <c:v>150</c:v>
                </c:pt>
                <c:pt idx="7907">
                  <c:v>150</c:v>
                </c:pt>
                <c:pt idx="7908">
                  <c:v>150</c:v>
                </c:pt>
                <c:pt idx="7909">
                  <c:v>150</c:v>
                </c:pt>
                <c:pt idx="7910">
                  <c:v>150</c:v>
                </c:pt>
                <c:pt idx="7911">
                  <c:v>150</c:v>
                </c:pt>
                <c:pt idx="7912">
                  <c:v>150</c:v>
                </c:pt>
                <c:pt idx="7913">
                  <c:v>150</c:v>
                </c:pt>
                <c:pt idx="7914">
                  <c:v>150</c:v>
                </c:pt>
                <c:pt idx="7915">
                  <c:v>150</c:v>
                </c:pt>
                <c:pt idx="7916">
                  <c:v>150</c:v>
                </c:pt>
                <c:pt idx="7917">
                  <c:v>150</c:v>
                </c:pt>
                <c:pt idx="7918">
                  <c:v>150</c:v>
                </c:pt>
                <c:pt idx="7919">
                  <c:v>150</c:v>
                </c:pt>
                <c:pt idx="7920">
                  <c:v>150</c:v>
                </c:pt>
                <c:pt idx="7921">
                  <c:v>150</c:v>
                </c:pt>
                <c:pt idx="7922">
                  <c:v>150</c:v>
                </c:pt>
                <c:pt idx="7923">
                  <c:v>150</c:v>
                </c:pt>
                <c:pt idx="7924">
                  <c:v>150</c:v>
                </c:pt>
                <c:pt idx="7925">
                  <c:v>150</c:v>
                </c:pt>
                <c:pt idx="7926">
                  <c:v>150</c:v>
                </c:pt>
                <c:pt idx="7927">
                  <c:v>150</c:v>
                </c:pt>
                <c:pt idx="7928">
                  <c:v>150</c:v>
                </c:pt>
                <c:pt idx="7929">
                  <c:v>150</c:v>
                </c:pt>
                <c:pt idx="7930">
                  <c:v>150</c:v>
                </c:pt>
                <c:pt idx="7931">
                  <c:v>150</c:v>
                </c:pt>
                <c:pt idx="7932">
                  <c:v>150</c:v>
                </c:pt>
                <c:pt idx="7933">
                  <c:v>150</c:v>
                </c:pt>
                <c:pt idx="7934">
                  <c:v>150</c:v>
                </c:pt>
                <c:pt idx="7935">
                  <c:v>150</c:v>
                </c:pt>
                <c:pt idx="7936">
                  <c:v>150</c:v>
                </c:pt>
                <c:pt idx="7937">
                  <c:v>150</c:v>
                </c:pt>
                <c:pt idx="7938">
                  <c:v>150</c:v>
                </c:pt>
                <c:pt idx="7939">
                  <c:v>150</c:v>
                </c:pt>
                <c:pt idx="7940">
                  <c:v>150</c:v>
                </c:pt>
                <c:pt idx="7941">
                  <c:v>150</c:v>
                </c:pt>
                <c:pt idx="7942">
                  <c:v>150</c:v>
                </c:pt>
                <c:pt idx="7943">
                  <c:v>150</c:v>
                </c:pt>
                <c:pt idx="7944">
                  <c:v>150</c:v>
                </c:pt>
                <c:pt idx="7945">
                  <c:v>150</c:v>
                </c:pt>
                <c:pt idx="7946">
                  <c:v>150</c:v>
                </c:pt>
                <c:pt idx="7947">
                  <c:v>150</c:v>
                </c:pt>
                <c:pt idx="7948">
                  <c:v>150</c:v>
                </c:pt>
                <c:pt idx="7949">
                  <c:v>150</c:v>
                </c:pt>
                <c:pt idx="7950">
                  <c:v>150</c:v>
                </c:pt>
                <c:pt idx="7951">
                  <c:v>150</c:v>
                </c:pt>
                <c:pt idx="7952">
                  <c:v>150</c:v>
                </c:pt>
                <c:pt idx="7953">
                  <c:v>150</c:v>
                </c:pt>
                <c:pt idx="7954">
                  <c:v>150</c:v>
                </c:pt>
                <c:pt idx="7955">
                  <c:v>150</c:v>
                </c:pt>
                <c:pt idx="7956">
                  <c:v>150</c:v>
                </c:pt>
                <c:pt idx="7957">
                  <c:v>150</c:v>
                </c:pt>
                <c:pt idx="7958">
                  <c:v>150</c:v>
                </c:pt>
                <c:pt idx="7959">
                  <c:v>150</c:v>
                </c:pt>
                <c:pt idx="7960">
                  <c:v>150</c:v>
                </c:pt>
                <c:pt idx="7961">
                  <c:v>150</c:v>
                </c:pt>
                <c:pt idx="7962">
                  <c:v>150</c:v>
                </c:pt>
                <c:pt idx="7963">
                  <c:v>150</c:v>
                </c:pt>
                <c:pt idx="7964">
                  <c:v>150</c:v>
                </c:pt>
                <c:pt idx="7965">
                  <c:v>150</c:v>
                </c:pt>
                <c:pt idx="7966">
                  <c:v>150</c:v>
                </c:pt>
                <c:pt idx="7967">
                  <c:v>150</c:v>
                </c:pt>
                <c:pt idx="7968">
                  <c:v>150</c:v>
                </c:pt>
                <c:pt idx="7969">
                  <c:v>150</c:v>
                </c:pt>
                <c:pt idx="7970">
                  <c:v>150</c:v>
                </c:pt>
                <c:pt idx="7971">
                  <c:v>150</c:v>
                </c:pt>
                <c:pt idx="7972">
                  <c:v>150</c:v>
                </c:pt>
                <c:pt idx="7973">
                  <c:v>150</c:v>
                </c:pt>
                <c:pt idx="7974">
                  <c:v>150</c:v>
                </c:pt>
                <c:pt idx="7975">
                  <c:v>150</c:v>
                </c:pt>
                <c:pt idx="7976">
                  <c:v>150</c:v>
                </c:pt>
                <c:pt idx="7977">
                  <c:v>150</c:v>
                </c:pt>
                <c:pt idx="7978">
                  <c:v>150</c:v>
                </c:pt>
                <c:pt idx="7979">
                  <c:v>150</c:v>
                </c:pt>
                <c:pt idx="7980">
                  <c:v>150</c:v>
                </c:pt>
                <c:pt idx="7981">
                  <c:v>150</c:v>
                </c:pt>
                <c:pt idx="7982">
                  <c:v>150</c:v>
                </c:pt>
                <c:pt idx="7983">
                  <c:v>150</c:v>
                </c:pt>
                <c:pt idx="7984">
                  <c:v>150</c:v>
                </c:pt>
                <c:pt idx="7985">
                  <c:v>150</c:v>
                </c:pt>
                <c:pt idx="7986">
                  <c:v>150</c:v>
                </c:pt>
                <c:pt idx="7987">
                  <c:v>150</c:v>
                </c:pt>
                <c:pt idx="7988">
                  <c:v>150</c:v>
                </c:pt>
                <c:pt idx="7989">
                  <c:v>150</c:v>
                </c:pt>
                <c:pt idx="7990">
                  <c:v>150</c:v>
                </c:pt>
                <c:pt idx="7991">
                  <c:v>150</c:v>
                </c:pt>
                <c:pt idx="7992">
                  <c:v>150</c:v>
                </c:pt>
                <c:pt idx="7993">
                  <c:v>150</c:v>
                </c:pt>
                <c:pt idx="7994">
                  <c:v>150</c:v>
                </c:pt>
                <c:pt idx="7995">
                  <c:v>150</c:v>
                </c:pt>
                <c:pt idx="7996">
                  <c:v>150</c:v>
                </c:pt>
                <c:pt idx="7997">
                  <c:v>150</c:v>
                </c:pt>
                <c:pt idx="7998">
                  <c:v>150</c:v>
                </c:pt>
                <c:pt idx="7999">
                  <c:v>150</c:v>
                </c:pt>
                <c:pt idx="8000">
                  <c:v>150</c:v>
                </c:pt>
                <c:pt idx="8001">
                  <c:v>150</c:v>
                </c:pt>
                <c:pt idx="8002">
                  <c:v>150</c:v>
                </c:pt>
                <c:pt idx="8003">
                  <c:v>150</c:v>
                </c:pt>
                <c:pt idx="8004">
                  <c:v>150</c:v>
                </c:pt>
                <c:pt idx="8005">
                  <c:v>150</c:v>
                </c:pt>
                <c:pt idx="8006">
                  <c:v>150</c:v>
                </c:pt>
                <c:pt idx="8007">
                  <c:v>150</c:v>
                </c:pt>
                <c:pt idx="8008">
                  <c:v>150</c:v>
                </c:pt>
                <c:pt idx="8009">
                  <c:v>150</c:v>
                </c:pt>
                <c:pt idx="8010">
                  <c:v>150</c:v>
                </c:pt>
                <c:pt idx="8011">
                  <c:v>150</c:v>
                </c:pt>
                <c:pt idx="8012">
                  <c:v>150</c:v>
                </c:pt>
                <c:pt idx="8013">
                  <c:v>150</c:v>
                </c:pt>
                <c:pt idx="8014">
                  <c:v>150</c:v>
                </c:pt>
                <c:pt idx="8015">
                  <c:v>150</c:v>
                </c:pt>
                <c:pt idx="8016">
                  <c:v>150</c:v>
                </c:pt>
                <c:pt idx="8017">
                  <c:v>150</c:v>
                </c:pt>
                <c:pt idx="8018">
                  <c:v>150</c:v>
                </c:pt>
                <c:pt idx="8019">
                  <c:v>150</c:v>
                </c:pt>
                <c:pt idx="8020">
                  <c:v>150</c:v>
                </c:pt>
                <c:pt idx="8021">
                  <c:v>150</c:v>
                </c:pt>
                <c:pt idx="8022">
                  <c:v>150</c:v>
                </c:pt>
                <c:pt idx="8023">
                  <c:v>150</c:v>
                </c:pt>
                <c:pt idx="8024">
                  <c:v>150</c:v>
                </c:pt>
                <c:pt idx="8025">
                  <c:v>150</c:v>
                </c:pt>
                <c:pt idx="8026">
                  <c:v>150</c:v>
                </c:pt>
                <c:pt idx="8027">
                  <c:v>150</c:v>
                </c:pt>
                <c:pt idx="8028">
                  <c:v>150</c:v>
                </c:pt>
                <c:pt idx="8029">
                  <c:v>150</c:v>
                </c:pt>
                <c:pt idx="8030">
                  <c:v>150</c:v>
                </c:pt>
                <c:pt idx="8031">
                  <c:v>150</c:v>
                </c:pt>
                <c:pt idx="8032">
                  <c:v>150</c:v>
                </c:pt>
                <c:pt idx="8033">
                  <c:v>150</c:v>
                </c:pt>
                <c:pt idx="8034">
                  <c:v>150</c:v>
                </c:pt>
                <c:pt idx="8035">
                  <c:v>150</c:v>
                </c:pt>
                <c:pt idx="8036">
                  <c:v>150</c:v>
                </c:pt>
                <c:pt idx="8037">
                  <c:v>150</c:v>
                </c:pt>
                <c:pt idx="8038">
                  <c:v>150</c:v>
                </c:pt>
                <c:pt idx="8039">
                  <c:v>150</c:v>
                </c:pt>
                <c:pt idx="8040">
                  <c:v>150</c:v>
                </c:pt>
                <c:pt idx="8041">
                  <c:v>150</c:v>
                </c:pt>
                <c:pt idx="8042">
                  <c:v>150</c:v>
                </c:pt>
                <c:pt idx="8043">
                  <c:v>150</c:v>
                </c:pt>
                <c:pt idx="8044">
                  <c:v>150</c:v>
                </c:pt>
                <c:pt idx="8045">
                  <c:v>150</c:v>
                </c:pt>
                <c:pt idx="8046">
                  <c:v>150</c:v>
                </c:pt>
                <c:pt idx="8047">
                  <c:v>150</c:v>
                </c:pt>
                <c:pt idx="8048">
                  <c:v>150</c:v>
                </c:pt>
                <c:pt idx="8049">
                  <c:v>150</c:v>
                </c:pt>
                <c:pt idx="8050">
                  <c:v>150</c:v>
                </c:pt>
                <c:pt idx="8051">
                  <c:v>150</c:v>
                </c:pt>
                <c:pt idx="8052">
                  <c:v>150</c:v>
                </c:pt>
                <c:pt idx="8053">
                  <c:v>150</c:v>
                </c:pt>
                <c:pt idx="8054">
                  <c:v>150</c:v>
                </c:pt>
                <c:pt idx="8055">
                  <c:v>150</c:v>
                </c:pt>
                <c:pt idx="8056">
                  <c:v>150</c:v>
                </c:pt>
                <c:pt idx="8057">
                  <c:v>150</c:v>
                </c:pt>
                <c:pt idx="8058">
                  <c:v>150</c:v>
                </c:pt>
                <c:pt idx="8059">
                  <c:v>150</c:v>
                </c:pt>
                <c:pt idx="8060">
                  <c:v>150</c:v>
                </c:pt>
                <c:pt idx="8061">
                  <c:v>150</c:v>
                </c:pt>
                <c:pt idx="8062">
                  <c:v>150</c:v>
                </c:pt>
                <c:pt idx="8063">
                  <c:v>150</c:v>
                </c:pt>
                <c:pt idx="8064">
                  <c:v>150</c:v>
                </c:pt>
                <c:pt idx="8065">
                  <c:v>150</c:v>
                </c:pt>
                <c:pt idx="8066">
                  <c:v>150</c:v>
                </c:pt>
                <c:pt idx="8067">
                  <c:v>150</c:v>
                </c:pt>
                <c:pt idx="8068">
                  <c:v>150</c:v>
                </c:pt>
                <c:pt idx="8069">
                  <c:v>150</c:v>
                </c:pt>
                <c:pt idx="8070">
                  <c:v>150</c:v>
                </c:pt>
                <c:pt idx="8071">
                  <c:v>150</c:v>
                </c:pt>
                <c:pt idx="8072">
                  <c:v>150</c:v>
                </c:pt>
                <c:pt idx="8073">
                  <c:v>150</c:v>
                </c:pt>
                <c:pt idx="8074">
                  <c:v>150</c:v>
                </c:pt>
                <c:pt idx="8075">
                  <c:v>150</c:v>
                </c:pt>
                <c:pt idx="8076">
                  <c:v>150</c:v>
                </c:pt>
                <c:pt idx="8077">
                  <c:v>150</c:v>
                </c:pt>
                <c:pt idx="8078">
                  <c:v>150</c:v>
                </c:pt>
                <c:pt idx="8079">
                  <c:v>150</c:v>
                </c:pt>
                <c:pt idx="8080">
                  <c:v>150</c:v>
                </c:pt>
                <c:pt idx="8081">
                  <c:v>150</c:v>
                </c:pt>
                <c:pt idx="8082">
                  <c:v>150</c:v>
                </c:pt>
                <c:pt idx="8083">
                  <c:v>150</c:v>
                </c:pt>
                <c:pt idx="8084">
                  <c:v>150</c:v>
                </c:pt>
                <c:pt idx="8085">
                  <c:v>150</c:v>
                </c:pt>
                <c:pt idx="8086">
                  <c:v>150</c:v>
                </c:pt>
                <c:pt idx="8087">
                  <c:v>150</c:v>
                </c:pt>
                <c:pt idx="8088">
                  <c:v>150</c:v>
                </c:pt>
                <c:pt idx="8089">
                  <c:v>150</c:v>
                </c:pt>
                <c:pt idx="8090">
                  <c:v>150</c:v>
                </c:pt>
                <c:pt idx="8091">
                  <c:v>150</c:v>
                </c:pt>
                <c:pt idx="8092">
                  <c:v>150</c:v>
                </c:pt>
                <c:pt idx="8093">
                  <c:v>150</c:v>
                </c:pt>
                <c:pt idx="8094">
                  <c:v>150</c:v>
                </c:pt>
                <c:pt idx="8095">
                  <c:v>150</c:v>
                </c:pt>
                <c:pt idx="8096">
                  <c:v>150</c:v>
                </c:pt>
                <c:pt idx="8097">
                  <c:v>150</c:v>
                </c:pt>
                <c:pt idx="8098">
                  <c:v>150</c:v>
                </c:pt>
                <c:pt idx="8099">
                  <c:v>150</c:v>
                </c:pt>
                <c:pt idx="8100">
                  <c:v>150</c:v>
                </c:pt>
                <c:pt idx="8101">
                  <c:v>150</c:v>
                </c:pt>
                <c:pt idx="8102">
                  <c:v>150</c:v>
                </c:pt>
                <c:pt idx="8103">
                  <c:v>150</c:v>
                </c:pt>
                <c:pt idx="8104">
                  <c:v>150</c:v>
                </c:pt>
                <c:pt idx="8105">
                  <c:v>150</c:v>
                </c:pt>
                <c:pt idx="8106">
                  <c:v>150</c:v>
                </c:pt>
                <c:pt idx="8107">
                  <c:v>150</c:v>
                </c:pt>
                <c:pt idx="8108">
                  <c:v>150</c:v>
                </c:pt>
                <c:pt idx="8109">
                  <c:v>150</c:v>
                </c:pt>
                <c:pt idx="8110">
                  <c:v>150</c:v>
                </c:pt>
                <c:pt idx="8111">
                  <c:v>150</c:v>
                </c:pt>
                <c:pt idx="8112">
                  <c:v>150</c:v>
                </c:pt>
                <c:pt idx="8113">
                  <c:v>150</c:v>
                </c:pt>
                <c:pt idx="8114">
                  <c:v>150</c:v>
                </c:pt>
                <c:pt idx="8115">
                  <c:v>150</c:v>
                </c:pt>
                <c:pt idx="8116">
                  <c:v>150</c:v>
                </c:pt>
                <c:pt idx="8117">
                  <c:v>150</c:v>
                </c:pt>
                <c:pt idx="8118">
                  <c:v>150</c:v>
                </c:pt>
                <c:pt idx="8119">
                  <c:v>150</c:v>
                </c:pt>
                <c:pt idx="8120">
                  <c:v>150</c:v>
                </c:pt>
                <c:pt idx="8121">
                  <c:v>150</c:v>
                </c:pt>
                <c:pt idx="8122">
                  <c:v>150</c:v>
                </c:pt>
                <c:pt idx="8123">
                  <c:v>150</c:v>
                </c:pt>
                <c:pt idx="8124">
                  <c:v>150</c:v>
                </c:pt>
                <c:pt idx="8125">
                  <c:v>150</c:v>
                </c:pt>
                <c:pt idx="8126">
                  <c:v>150</c:v>
                </c:pt>
                <c:pt idx="8127">
                  <c:v>150</c:v>
                </c:pt>
                <c:pt idx="8128">
                  <c:v>150</c:v>
                </c:pt>
                <c:pt idx="8129">
                  <c:v>150</c:v>
                </c:pt>
                <c:pt idx="8130">
                  <c:v>150</c:v>
                </c:pt>
                <c:pt idx="8131">
                  <c:v>150</c:v>
                </c:pt>
                <c:pt idx="8132">
                  <c:v>150</c:v>
                </c:pt>
                <c:pt idx="8133">
                  <c:v>150</c:v>
                </c:pt>
                <c:pt idx="8134">
                  <c:v>150</c:v>
                </c:pt>
                <c:pt idx="8135">
                  <c:v>150</c:v>
                </c:pt>
                <c:pt idx="8136">
                  <c:v>150</c:v>
                </c:pt>
                <c:pt idx="8137">
                  <c:v>150</c:v>
                </c:pt>
                <c:pt idx="8138">
                  <c:v>150</c:v>
                </c:pt>
                <c:pt idx="8139">
                  <c:v>150</c:v>
                </c:pt>
                <c:pt idx="8140">
                  <c:v>150</c:v>
                </c:pt>
                <c:pt idx="8141">
                  <c:v>150</c:v>
                </c:pt>
                <c:pt idx="8142">
                  <c:v>150</c:v>
                </c:pt>
                <c:pt idx="8143">
                  <c:v>150</c:v>
                </c:pt>
                <c:pt idx="8144">
                  <c:v>150</c:v>
                </c:pt>
                <c:pt idx="8145">
                  <c:v>150</c:v>
                </c:pt>
                <c:pt idx="8146">
                  <c:v>150</c:v>
                </c:pt>
                <c:pt idx="8147">
                  <c:v>150</c:v>
                </c:pt>
                <c:pt idx="8148">
                  <c:v>150</c:v>
                </c:pt>
                <c:pt idx="8149">
                  <c:v>150</c:v>
                </c:pt>
                <c:pt idx="8150">
                  <c:v>150</c:v>
                </c:pt>
                <c:pt idx="8151">
                  <c:v>150</c:v>
                </c:pt>
                <c:pt idx="8152">
                  <c:v>150</c:v>
                </c:pt>
                <c:pt idx="8153">
                  <c:v>150</c:v>
                </c:pt>
                <c:pt idx="8154">
                  <c:v>150</c:v>
                </c:pt>
                <c:pt idx="8155">
                  <c:v>150</c:v>
                </c:pt>
                <c:pt idx="8156">
                  <c:v>150</c:v>
                </c:pt>
                <c:pt idx="8157">
                  <c:v>150</c:v>
                </c:pt>
                <c:pt idx="8158">
                  <c:v>150</c:v>
                </c:pt>
                <c:pt idx="8159">
                  <c:v>150</c:v>
                </c:pt>
                <c:pt idx="8160">
                  <c:v>150</c:v>
                </c:pt>
                <c:pt idx="8161">
                  <c:v>150</c:v>
                </c:pt>
                <c:pt idx="8162">
                  <c:v>150</c:v>
                </c:pt>
                <c:pt idx="8163">
                  <c:v>150</c:v>
                </c:pt>
                <c:pt idx="8164">
                  <c:v>150</c:v>
                </c:pt>
                <c:pt idx="8165">
                  <c:v>150</c:v>
                </c:pt>
                <c:pt idx="8166">
                  <c:v>150</c:v>
                </c:pt>
                <c:pt idx="8167">
                  <c:v>150</c:v>
                </c:pt>
                <c:pt idx="8168">
                  <c:v>150</c:v>
                </c:pt>
                <c:pt idx="8169">
                  <c:v>150</c:v>
                </c:pt>
                <c:pt idx="8170">
                  <c:v>150</c:v>
                </c:pt>
                <c:pt idx="8171">
                  <c:v>150</c:v>
                </c:pt>
                <c:pt idx="8172">
                  <c:v>150</c:v>
                </c:pt>
                <c:pt idx="8173">
                  <c:v>150</c:v>
                </c:pt>
                <c:pt idx="8174">
                  <c:v>150</c:v>
                </c:pt>
                <c:pt idx="8175">
                  <c:v>150</c:v>
                </c:pt>
                <c:pt idx="8176">
                  <c:v>150</c:v>
                </c:pt>
                <c:pt idx="8177">
                  <c:v>150</c:v>
                </c:pt>
                <c:pt idx="8178">
                  <c:v>150</c:v>
                </c:pt>
                <c:pt idx="8179">
                  <c:v>150</c:v>
                </c:pt>
                <c:pt idx="8180">
                  <c:v>150</c:v>
                </c:pt>
                <c:pt idx="8181">
                  <c:v>150</c:v>
                </c:pt>
                <c:pt idx="8182">
                  <c:v>150</c:v>
                </c:pt>
                <c:pt idx="8183">
                  <c:v>150</c:v>
                </c:pt>
                <c:pt idx="8184">
                  <c:v>150</c:v>
                </c:pt>
                <c:pt idx="8185">
                  <c:v>150</c:v>
                </c:pt>
                <c:pt idx="8186">
                  <c:v>150</c:v>
                </c:pt>
                <c:pt idx="8187">
                  <c:v>150</c:v>
                </c:pt>
                <c:pt idx="8188">
                  <c:v>150</c:v>
                </c:pt>
                <c:pt idx="8189">
                  <c:v>150</c:v>
                </c:pt>
                <c:pt idx="8190">
                  <c:v>150</c:v>
                </c:pt>
                <c:pt idx="8191">
                  <c:v>150</c:v>
                </c:pt>
                <c:pt idx="8192">
                  <c:v>150</c:v>
                </c:pt>
                <c:pt idx="8193">
                  <c:v>150</c:v>
                </c:pt>
                <c:pt idx="8194">
                  <c:v>150</c:v>
                </c:pt>
                <c:pt idx="8195">
                  <c:v>150</c:v>
                </c:pt>
                <c:pt idx="8196">
                  <c:v>150</c:v>
                </c:pt>
                <c:pt idx="8197">
                  <c:v>150</c:v>
                </c:pt>
                <c:pt idx="8198">
                  <c:v>150</c:v>
                </c:pt>
                <c:pt idx="8199">
                  <c:v>150</c:v>
                </c:pt>
                <c:pt idx="8200">
                  <c:v>150</c:v>
                </c:pt>
                <c:pt idx="8201">
                  <c:v>150</c:v>
                </c:pt>
                <c:pt idx="8202">
                  <c:v>150</c:v>
                </c:pt>
                <c:pt idx="8203">
                  <c:v>150</c:v>
                </c:pt>
                <c:pt idx="8204">
                  <c:v>150</c:v>
                </c:pt>
                <c:pt idx="8205">
                  <c:v>150</c:v>
                </c:pt>
                <c:pt idx="8206">
                  <c:v>150</c:v>
                </c:pt>
                <c:pt idx="8207">
                  <c:v>150</c:v>
                </c:pt>
                <c:pt idx="8208">
                  <c:v>150</c:v>
                </c:pt>
                <c:pt idx="8209">
                  <c:v>150</c:v>
                </c:pt>
                <c:pt idx="8210">
                  <c:v>150</c:v>
                </c:pt>
                <c:pt idx="8211">
                  <c:v>150</c:v>
                </c:pt>
                <c:pt idx="8212">
                  <c:v>150</c:v>
                </c:pt>
                <c:pt idx="8213">
                  <c:v>150</c:v>
                </c:pt>
                <c:pt idx="8214">
                  <c:v>150</c:v>
                </c:pt>
                <c:pt idx="8215">
                  <c:v>150</c:v>
                </c:pt>
                <c:pt idx="8216">
                  <c:v>150</c:v>
                </c:pt>
                <c:pt idx="8217">
                  <c:v>150</c:v>
                </c:pt>
                <c:pt idx="8218">
                  <c:v>150</c:v>
                </c:pt>
                <c:pt idx="8219">
                  <c:v>150</c:v>
                </c:pt>
                <c:pt idx="8220">
                  <c:v>150</c:v>
                </c:pt>
                <c:pt idx="8221">
                  <c:v>150</c:v>
                </c:pt>
                <c:pt idx="8222">
                  <c:v>150</c:v>
                </c:pt>
                <c:pt idx="8223">
                  <c:v>150</c:v>
                </c:pt>
                <c:pt idx="8224">
                  <c:v>150</c:v>
                </c:pt>
                <c:pt idx="8225">
                  <c:v>150</c:v>
                </c:pt>
                <c:pt idx="8226">
                  <c:v>150</c:v>
                </c:pt>
                <c:pt idx="8227">
                  <c:v>150</c:v>
                </c:pt>
                <c:pt idx="8228">
                  <c:v>150</c:v>
                </c:pt>
                <c:pt idx="8229">
                  <c:v>150</c:v>
                </c:pt>
                <c:pt idx="8230">
                  <c:v>150</c:v>
                </c:pt>
                <c:pt idx="8231">
                  <c:v>150</c:v>
                </c:pt>
                <c:pt idx="8232">
                  <c:v>150</c:v>
                </c:pt>
                <c:pt idx="8233">
                  <c:v>150</c:v>
                </c:pt>
                <c:pt idx="8234">
                  <c:v>150</c:v>
                </c:pt>
                <c:pt idx="8235">
                  <c:v>150</c:v>
                </c:pt>
                <c:pt idx="8236">
                  <c:v>150</c:v>
                </c:pt>
                <c:pt idx="8237">
                  <c:v>150</c:v>
                </c:pt>
                <c:pt idx="8238">
                  <c:v>150</c:v>
                </c:pt>
                <c:pt idx="8239">
                  <c:v>150</c:v>
                </c:pt>
                <c:pt idx="8240">
                  <c:v>150</c:v>
                </c:pt>
                <c:pt idx="8241">
                  <c:v>150</c:v>
                </c:pt>
                <c:pt idx="8242">
                  <c:v>150</c:v>
                </c:pt>
                <c:pt idx="8243">
                  <c:v>150</c:v>
                </c:pt>
                <c:pt idx="8244">
                  <c:v>150</c:v>
                </c:pt>
                <c:pt idx="8245">
                  <c:v>150</c:v>
                </c:pt>
                <c:pt idx="8246">
                  <c:v>150</c:v>
                </c:pt>
                <c:pt idx="8247">
                  <c:v>150</c:v>
                </c:pt>
                <c:pt idx="8248">
                  <c:v>150</c:v>
                </c:pt>
                <c:pt idx="8249">
                  <c:v>150</c:v>
                </c:pt>
                <c:pt idx="8250">
                  <c:v>150</c:v>
                </c:pt>
                <c:pt idx="8251">
                  <c:v>150</c:v>
                </c:pt>
                <c:pt idx="8252">
                  <c:v>150</c:v>
                </c:pt>
                <c:pt idx="8253">
                  <c:v>150</c:v>
                </c:pt>
                <c:pt idx="8254">
                  <c:v>150</c:v>
                </c:pt>
                <c:pt idx="8255">
                  <c:v>150</c:v>
                </c:pt>
                <c:pt idx="8256">
                  <c:v>150</c:v>
                </c:pt>
                <c:pt idx="8257">
                  <c:v>150</c:v>
                </c:pt>
                <c:pt idx="8258">
                  <c:v>150</c:v>
                </c:pt>
                <c:pt idx="8259">
                  <c:v>150</c:v>
                </c:pt>
                <c:pt idx="8260">
                  <c:v>150</c:v>
                </c:pt>
                <c:pt idx="8261">
                  <c:v>150</c:v>
                </c:pt>
                <c:pt idx="8262">
                  <c:v>150</c:v>
                </c:pt>
                <c:pt idx="8263">
                  <c:v>150</c:v>
                </c:pt>
                <c:pt idx="8264">
                  <c:v>150</c:v>
                </c:pt>
                <c:pt idx="8265">
                  <c:v>150</c:v>
                </c:pt>
                <c:pt idx="8266">
                  <c:v>150</c:v>
                </c:pt>
                <c:pt idx="8267">
                  <c:v>150</c:v>
                </c:pt>
                <c:pt idx="8268">
                  <c:v>150</c:v>
                </c:pt>
                <c:pt idx="8269">
                  <c:v>150</c:v>
                </c:pt>
                <c:pt idx="8270">
                  <c:v>150</c:v>
                </c:pt>
                <c:pt idx="8271">
                  <c:v>150</c:v>
                </c:pt>
                <c:pt idx="8272">
                  <c:v>150</c:v>
                </c:pt>
                <c:pt idx="8273">
                  <c:v>150</c:v>
                </c:pt>
                <c:pt idx="8274">
                  <c:v>150</c:v>
                </c:pt>
                <c:pt idx="8275">
                  <c:v>150</c:v>
                </c:pt>
                <c:pt idx="8276">
                  <c:v>150</c:v>
                </c:pt>
                <c:pt idx="8277">
                  <c:v>150</c:v>
                </c:pt>
                <c:pt idx="8278">
                  <c:v>150</c:v>
                </c:pt>
                <c:pt idx="8279">
                  <c:v>150</c:v>
                </c:pt>
                <c:pt idx="8280">
                  <c:v>150</c:v>
                </c:pt>
                <c:pt idx="8281">
                  <c:v>150</c:v>
                </c:pt>
                <c:pt idx="8282">
                  <c:v>150</c:v>
                </c:pt>
                <c:pt idx="8283">
                  <c:v>150</c:v>
                </c:pt>
                <c:pt idx="8284">
                  <c:v>150</c:v>
                </c:pt>
                <c:pt idx="8285">
                  <c:v>150</c:v>
                </c:pt>
                <c:pt idx="8286">
                  <c:v>150</c:v>
                </c:pt>
                <c:pt idx="8287">
                  <c:v>150</c:v>
                </c:pt>
                <c:pt idx="8288">
                  <c:v>150</c:v>
                </c:pt>
                <c:pt idx="8289">
                  <c:v>150</c:v>
                </c:pt>
                <c:pt idx="8290">
                  <c:v>150</c:v>
                </c:pt>
                <c:pt idx="8291">
                  <c:v>150</c:v>
                </c:pt>
                <c:pt idx="8292">
                  <c:v>150</c:v>
                </c:pt>
                <c:pt idx="8293">
                  <c:v>150</c:v>
                </c:pt>
                <c:pt idx="8294">
                  <c:v>150</c:v>
                </c:pt>
                <c:pt idx="8295">
                  <c:v>150</c:v>
                </c:pt>
                <c:pt idx="8296">
                  <c:v>150</c:v>
                </c:pt>
                <c:pt idx="8297">
                  <c:v>150</c:v>
                </c:pt>
                <c:pt idx="8298">
                  <c:v>150</c:v>
                </c:pt>
                <c:pt idx="8299">
                  <c:v>150</c:v>
                </c:pt>
                <c:pt idx="8300">
                  <c:v>150</c:v>
                </c:pt>
                <c:pt idx="8301">
                  <c:v>150</c:v>
                </c:pt>
                <c:pt idx="8302">
                  <c:v>150</c:v>
                </c:pt>
                <c:pt idx="8303">
                  <c:v>150</c:v>
                </c:pt>
                <c:pt idx="8304">
                  <c:v>150</c:v>
                </c:pt>
                <c:pt idx="8305">
                  <c:v>150</c:v>
                </c:pt>
                <c:pt idx="8306">
                  <c:v>150</c:v>
                </c:pt>
                <c:pt idx="8307">
                  <c:v>150</c:v>
                </c:pt>
                <c:pt idx="8308">
                  <c:v>150</c:v>
                </c:pt>
                <c:pt idx="8309">
                  <c:v>150</c:v>
                </c:pt>
                <c:pt idx="8310">
                  <c:v>150</c:v>
                </c:pt>
                <c:pt idx="8311">
                  <c:v>150</c:v>
                </c:pt>
                <c:pt idx="8312">
                  <c:v>150</c:v>
                </c:pt>
                <c:pt idx="8313">
                  <c:v>150</c:v>
                </c:pt>
                <c:pt idx="8314">
                  <c:v>150</c:v>
                </c:pt>
                <c:pt idx="8315">
                  <c:v>150</c:v>
                </c:pt>
                <c:pt idx="8316">
                  <c:v>150</c:v>
                </c:pt>
                <c:pt idx="8317">
                  <c:v>150</c:v>
                </c:pt>
                <c:pt idx="8318">
                  <c:v>150</c:v>
                </c:pt>
                <c:pt idx="8319">
                  <c:v>150</c:v>
                </c:pt>
                <c:pt idx="8320">
                  <c:v>150</c:v>
                </c:pt>
                <c:pt idx="8321">
                  <c:v>150</c:v>
                </c:pt>
                <c:pt idx="8322">
                  <c:v>150</c:v>
                </c:pt>
                <c:pt idx="8323">
                  <c:v>150</c:v>
                </c:pt>
                <c:pt idx="8324">
                  <c:v>150</c:v>
                </c:pt>
                <c:pt idx="8325">
                  <c:v>150</c:v>
                </c:pt>
                <c:pt idx="8326">
                  <c:v>150</c:v>
                </c:pt>
                <c:pt idx="8327">
                  <c:v>150</c:v>
                </c:pt>
                <c:pt idx="8328">
                  <c:v>150</c:v>
                </c:pt>
                <c:pt idx="8329">
                  <c:v>150</c:v>
                </c:pt>
                <c:pt idx="8330">
                  <c:v>150</c:v>
                </c:pt>
                <c:pt idx="8331">
                  <c:v>150</c:v>
                </c:pt>
                <c:pt idx="8332">
                  <c:v>150</c:v>
                </c:pt>
                <c:pt idx="8333">
                  <c:v>150</c:v>
                </c:pt>
                <c:pt idx="8334">
                  <c:v>150</c:v>
                </c:pt>
                <c:pt idx="8335">
                  <c:v>150</c:v>
                </c:pt>
                <c:pt idx="8336">
                  <c:v>150</c:v>
                </c:pt>
                <c:pt idx="8337">
                  <c:v>150</c:v>
                </c:pt>
                <c:pt idx="8338">
                  <c:v>150</c:v>
                </c:pt>
                <c:pt idx="8339">
                  <c:v>150</c:v>
                </c:pt>
                <c:pt idx="8340">
                  <c:v>150</c:v>
                </c:pt>
                <c:pt idx="8341">
                  <c:v>150</c:v>
                </c:pt>
                <c:pt idx="8342">
                  <c:v>150</c:v>
                </c:pt>
                <c:pt idx="8343">
                  <c:v>150</c:v>
                </c:pt>
                <c:pt idx="8344">
                  <c:v>150</c:v>
                </c:pt>
                <c:pt idx="8345">
                  <c:v>150</c:v>
                </c:pt>
                <c:pt idx="8346">
                  <c:v>150</c:v>
                </c:pt>
                <c:pt idx="8347">
                  <c:v>150</c:v>
                </c:pt>
                <c:pt idx="8348">
                  <c:v>150</c:v>
                </c:pt>
                <c:pt idx="8349">
                  <c:v>150</c:v>
                </c:pt>
                <c:pt idx="8350">
                  <c:v>150</c:v>
                </c:pt>
                <c:pt idx="8351">
                  <c:v>150</c:v>
                </c:pt>
                <c:pt idx="8352">
                  <c:v>150</c:v>
                </c:pt>
                <c:pt idx="8353">
                  <c:v>150</c:v>
                </c:pt>
                <c:pt idx="8354">
                  <c:v>150</c:v>
                </c:pt>
                <c:pt idx="8355">
                  <c:v>150</c:v>
                </c:pt>
                <c:pt idx="8356">
                  <c:v>150</c:v>
                </c:pt>
                <c:pt idx="8357">
                  <c:v>150</c:v>
                </c:pt>
                <c:pt idx="8358">
                  <c:v>150</c:v>
                </c:pt>
                <c:pt idx="8359">
                  <c:v>150</c:v>
                </c:pt>
                <c:pt idx="8360">
                  <c:v>150</c:v>
                </c:pt>
                <c:pt idx="8361">
                  <c:v>150</c:v>
                </c:pt>
                <c:pt idx="8362">
                  <c:v>150</c:v>
                </c:pt>
                <c:pt idx="8363">
                  <c:v>150</c:v>
                </c:pt>
                <c:pt idx="8364">
                  <c:v>150</c:v>
                </c:pt>
                <c:pt idx="8365">
                  <c:v>150</c:v>
                </c:pt>
                <c:pt idx="8366">
                  <c:v>150</c:v>
                </c:pt>
                <c:pt idx="8367">
                  <c:v>150</c:v>
                </c:pt>
                <c:pt idx="8368">
                  <c:v>150</c:v>
                </c:pt>
                <c:pt idx="8369">
                  <c:v>150</c:v>
                </c:pt>
                <c:pt idx="8370">
                  <c:v>150</c:v>
                </c:pt>
                <c:pt idx="8371">
                  <c:v>150</c:v>
                </c:pt>
                <c:pt idx="8372">
                  <c:v>150</c:v>
                </c:pt>
                <c:pt idx="8373">
                  <c:v>150</c:v>
                </c:pt>
                <c:pt idx="8374">
                  <c:v>150</c:v>
                </c:pt>
                <c:pt idx="8375">
                  <c:v>150</c:v>
                </c:pt>
                <c:pt idx="8376">
                  <c:v>150</c:v>
                </c:pt>
                <c:pt idx="8377">
                  <c:v>150</c:v>
                </c:pt>
                <c:pt idx="8378">
                  <c:v>150</c:v>
                </c:pt>
                <c:pt idx="8379">
                  <c:v>150</c:v>
                </c:pt>
                <c:pt idx="8380">
                  <c:v>150</c:v>
                </c:pt>
                <c:pt idx="8381">
                  <c:v>150</c:v>
                </c:pt>
                <c:pt idx="8382">
                  <c:v>150</c:v>
                </c:pt>
                <c:pt idx="8383">
                  <c:v>150</c:v>
                </c:pt>
                <c:pt idx="8384">
                  <c:v>150</c:v>
                </c:pt>
                <c:pt idx="8385">
                  <c:v>150</c:v>
                </c:pt>
                <c:pt idx="8386">
                  <c:v>150</c:v>
                </c:pt>
                <c:pt idx="8387">
                  <c:v>150</c:v>
                </c:pt>
                <c:pt idx="8388">
                  <c:v>150</c:v>
                </c:pt>
                <c:pt idx="8389">
                  <c:v>150</c:v>
                </c:pt>
                <c:pt idx="8390">
                  <c:v>150</c:v>
                </c:pt>
                <c:pt idx="8391">
                  <c:v>150</c:v>
                </c:pt>
                <c:pt idx="8392">
                  <c:v>150</c:v>
                </c:pt>
                <c:pt idx="8393">
                  <c:v>150</c:v>
                </c:pt>
                <c:pt idx="8394">
                  <c:v>150</c:v>
                </c:pt>
                <c:pt idx="8395">
                  <c:v>150</c:v>
                </c:pt>
                <c:pt idx="8396">
                  <c:v>150</c:v>
                </c:pt>
                <c:pt idx="8397">
                  <c:v>150</c:v>
                </c:pt>
                <c:pt idx="8398">
                  <c:v>150</c:v>
                </c:pt>
                <c:pt idx="8399">
                  <c:v>150</c:v>
                </c:pt>
                <c:pt idx="8400">
                  <c:v>150</c:v>
                </c:pt>
                <c:pt idx="8401">
                  <c:v>150</c:v>
                </c:pt>
                <c:pt idx="8402">
                  <c:v>150</c:v>
                </c:pt>
                <c:pt idx="8403">
                  <c:v>150</c:v>
                </c:pt>
                <c:pt idx="8404">
                  <c:v>150</c:v>
                </c:pt>
                <c:pt idx="8405">
                  <c:v>150</c:v>
                </c:pt>
                <c:pt idx="8406">
                  <c:v>150</c:v>
                </c:pt>
                <c:pt idx="8407">
                  <c:v>150</c:v>
                </c:pt>
                <c:pt idx="8408">
                  <c:v>150</c:v>
                </c:pt>
                <c:pt idx="8409">
                  <c:v>150</c:v>
                </c:pt>
                <c:pt idx="8410">
                  <c:v>150</c:v>
                </c:pt>
                <c:pt idx="8411">
                  <c:v>150</c:v>
                </c:pt>
                <c:pt idx="8412">
                  <c:v>150</c:v>
                </c:pt>
                <c:pt idx="8413">
                  <c:v>150</c:v>
                </c:pt>
                <c:pt idx="8414">
                  <c:v>150</c:v>
                </c:pt>
                <c:pt idx="8415">
                  <c:v>150</c:v>
                </c:pt>
                <c:pt idx="8416">
                  <c:v>150</c:v>
                </c:pt>
                <c:pt idx="8417">
                  <c:v>150</c:v>
                </c:pt>
                <c:pt idx="8418">
                  <c:v>150</c:v>
                </c:pt>
                <c:pt idx="8419">
                  <c:v>150</c:v>
                </c:pt>
                <c:pt idx="8420">
                  <c:v>150</c:v>
                </c:pt>
                <c:pt idx="8421">
                  <c:v>150</c:v>
                </c:pt>
                <c:pt idx="8422">
                  <c:v>150</c:v>
                </c:pt>
                <c:pt idx="8423">
                  <c:v>150</c:v>
                </c:pt>
                <c:pt idx="8424">
                  <c:v>150</c:v>
                </c:pt>
                <c:pt idx="8425">
                  <c:v>150</c:v>
                </c:pt>
                <c:pt idx="8426">
                  <c:v>150</c:v>
                </c:pt>
                <c:pt idx="8427">
                  <c:v>150</c:v>
                </c:pt>
                <c:pt idx="8428">
                  <c:v>150</c:v>
                </c:pt>
                <c:pt idx="8429">
                  <c:v>150</c:v>
                </c:pt>
                <c:pt idx="8430">
                  <c:v>150</c:v>
                </c:pt>
                <c:pt idx="8431">
                  <c:v>150</c:v>
                </c:pt>
                <c:pt idx="8432">
                  <c:v>150</c:v>
                </c:pt>
                <c:pt idx="8433">
                  <c:v>150</c:v>
                </c:pt>
                <c:pt idx="8434">
                  <c:v>150</c:v>
                </c:pt>
                <c:pt idx="8435">
                  <c:v>150</c:v>
                </c:pt>
                <c:pt idx="8436">
                  <c:v>150</c:v>
                </c:pt>
                <c:pt idx="8437">
                  <c:v>150</c:v>
                </c:pt>
                <c:pt idx="8438">
                  <c:v>150</c:v>
                </c:pt>
                <c:pt idx="8439">
                  <c:v>150</c:v>
                </c:pt>
                <c:pt idx="8440">
                  <c:v>150</c:v>
                </c:pt>
                <c:pt idx="8441">
                  <c:v>150</c:v>
                </c:pt>
                <c:pt idx="8442">
                  <c:v>150</c:v>
                </c:pt>
                <c:pt idx="8443">
                  <c:v>150</c:v>
                </c:pt>
                <c:pt idx="8444">
                  <c:v>150</c:v>
                </c:pt>
                <c:pt idx="8445">
                  <c:v>150</c:v>
                </c:pt>
                <c:pt idx="8446">
                  <c:v>150</c:v>
                </c:pt>
                <c:pt idx="8447">
                  <c:v>150</c:v>
                </c:pt>
                <c:pt idx="8448">
                  <c:v>150</c:v>
                </c:pt>
                <c:pt idx="8449">
                  <c:v>150</c:v>
                </c:pt>
                <c:pt idx="8450">
                  <c:v>150</c:v>
                </c:pt>
                <c:pt idx="8451">
                  <c:v>150</c:v>
                </c:pt>
                <c:pt idx="8452">
                  <c:v>150</c:v>
                </c:pt>
                <c:pt idx="8453">
                  <c:v>150</c:v>
                </c:pt>
                <c:pt idx="8454">
                  <c:v>150</c:v>
                </c:pt>
                <c:pt idx="8455">
                  <c:v>150</c:v>
                </c:pt>
                <c:pt idx="8456">
                  <c:v>150</c:v>
                </c:pt>
                <c:pt idx="8457">
                  <c:v>150</c:v>
                </c:pt>
                <c:pt idx="8458">
                  <c:v>150</c:v>
                </c:pt>
                <c:pt idx="8459">
                  <c:v>150</c:v>
                </c:pt>
                <c:pt idx="8460">
                  <c:v>150</c:v>
                </c:pt>
                <c:pt idx="8461">
                  <c:v>150</c:v>
                </c:pt>
                <c:pt idx="8462">
                  <c:v>150</c:v>
                </c:pt>
                <c:pt idx="8463">
                  <c:v>150</c:v>
                </c:pt>
                <c:pt idx="8464">
                  <c:v>150</c:v>
                </c:pt>
                <c:pt idx="8465">
                  <c:v>150</c:v>
                </c:pt>
                <c:pt idx="8466">
                  <c:v>150</c:v>
                </c:pt>
                <c:pt idx="8467">
                  <c:v>150</c:v>
                </c:pt>
                <c:pt idx="8468">
                  <c:v>150</c:v>
                </c:pt>
                <c:pt idx="8469">
                  <c:v>150</c:v>
                </c:pt>
                <c:pt idx="8470">
                  <c:v>150</c:v>
                </c:pt>
                <c:pt idx="8471">
                  <c:v>150</c:v>
                </c:pt>
                <c:pt idx="8472">
                  <c:v>150</c:v>
                </c:pt>
                <c:pt idx="8473">
                  <c:v>150</c:v>
                </c:pt>
                <c:pt idx="8474">
                  <c:v>150</c:v>
                </c:pt>
                <c:pt idx="8475">
                  <c:v>150</c:v>
                </c:pt>
                <c:pt idx="8476">
                  <c:v>150</c:v>
                </c:pt>
                <c:pt idx="8477">
                  <c:v>150</c:v>
                </c:pt>
                <c:pt idx="8478">
                  <c:v>150</c:v>
                </c:pt>
                <c:pt idx="8479">
                  <c:v>150</c:v>
                </c:pt>
                <c:pt idx="8480">
                  <c:v>150</c:v>
                </c:pt>
                <c:pt idx="8481">
                  <c:v>150</c:v>
                </c:pt>
                <c:pt idx="8482">
                  <c:v>150</c:v>
                </c:pt>
                <c:pt idx="8483">
                  <c:v>150</c:v>
                </c:pt>
                <c:pt idx="8484">
                  <c:v>150</c:v>
                </c:pt>
                <c:pt idx="8485">
                  <c:v>150</c:v>
                </c:pt>
                <c:pt idx="8486">
                  <c:v>150</c:v>
                </c:pt>
                <c:pt idx="8487">
                  <c:v>150</c:v>
                </c:pt>
                <c:pt idx="8488">
                  <c:v>150</c:v>
                </c:pt>
                <c:pt idx="8489">
                  <c:v>150</c:v>
                </c:pt>
                <c:pt idx="8490">
                  <c:v>150</c:v>
                </c:pt>
                <c:pt idx="8491">
                  <c:v>150</c:v>
                </c:pt>
                <c:pt idx="8492">
                  <c:v>150</c:v>
                </c:pt>
                <c:pt idx="8493">
                  <c:v>150</c:v>
                </c:pt>
                <c:pt idx="8494">
                  <c:v>150</c:v>
                </c:pt>
                <c:pt idx="8495">
                  <c:v>150</c:v>
                </c:pt>
                <c:pt idx="8496">
                  <c:v>150</c:v>
                </c:pt>
                <c:pt idx="8497">
                  <c:v>150</c:v>
                </c:pt>
                <c:pt idx="8498">
                  <c:v>150</c:v>
                </c:pt>
                <c:pt idx="8499">
                  <c:v>150</c:v>
                </c:pt>
                <c:pt idx="8500">
                  <c:v>150</c:v>
                </c:pt>
                <c:pt idx="8501">
                  <c:v>150</c:v>
                </c:pt>
                <c:pt idx="8502">
                  <c:v>150</c:v>
                </c:pt>
                <c:pt idx="8503">
                  <c:v>150</c:v>
                </c:pt>
                <c:pt idx="8504">
                  <c:v>150</c:v>
                </c:pt>
                <c:pt idx="8505">
                  <c:v>150</c:v>
                </c:pt>
                <c:pt idx="8506">
                  <c:v>150</c:v>
                </c:pt>
                <c:pt idx="8507">
                  <c:v>150</c:v>
                </c:pt>
                <c:pt idx="8508">
                  <c:v>150</c:v>
                </c:pt>
                <c:pt idx="8509">
                  <c:v>150</c:v>
                </c:pt>
                <c:pt idx="8510">
                  <c:v>150</c:v>
                </c:pt>
                <c:pt idx="8511">
                  <c:v>150</c:v>
                </c:pt>
                <c:pt idx="8512">
                  <c:v>150</c:v>
                </c:pt>
                <c:pt idx="8513">
                  <c:v>150</c:v>
                </c:pt>
                <c:pt idx="8514">
                  <c:v>150</c:v>
                </c:pt>
                <c:pt idx="8515">
                  <c:v>150</c:v>
                </c:pt>
                <c:pt idx="8516">
                  <c:v>150</c:v>
                </c:pt>
                <c:pt idx="8517">
                  <c:v>150</c:v>
                </c:pt>
                <c:pt idx="8518">
                  <c:v>150</c:v>
                </c:pt>
                <c:pt idx="8519">
                  <c:v>150</c:v>
                </c:pt>
                <c:pt idx="8520">
                  <c:v>150</c:v>
                </c:pt>
                <c:pt idx="8521">
                  <c:v>150</c:v>
                </c:pt>
                <c:pt idx="8522">
                  <c:v>150</c:v>
                </c:pt>
                <c:pt idx="8523">
                  <c:v>150</c:v>
                </c:pt>
                <c:pt idx="8524">
                  <c:v>150</c:v>
                </c:pt>
                <c:pt idx="8525">
                  <c:v>150</c:v>
                </c:pt>
                <c:pt idx="8526">
                  <c:v>150</c:v>
                </c:pt>
                <c:pt idx="8527">
                  <c:v>150</c:v>
                </c:pt>
                <c:pt idx="8528">
                  <c:v>150</c:v>
                </c:pt>
                <c:pt idx="8529">
                  <c:v>150</c:v>
                </c:pt>
                <c:pt idx="8530">
                  <c:v>150</c:v>
                </c:pt>
                <c:pt idx="8531">
                  <c:v>150</c:v>
                </c:pt>
                <c:pt idx="8532">
                  <c:v>150</c:v>
                </c:pt>
                <c:pt idx="8533">
                  <c:v>150</c:v>
                </c:pt>
                <c:pt idx="8534">
                  <c:v>150</c:v>
                </c:pt>
                <c:pt idx="8535">
                  <c:v>150</c:v>
                </c:pt>
                <c:pt idx="8536">
                  <c:v>150</c:v>
                </c:pt>
                <c:pt idx="8537">
                  <c:v>150</c:v>
                </c:pt>
                <c:pt idx="8538">
                  <c:v>150</c:v>
                </c:pt>
                <c:pt idx="8539">
                  <c:v>150</c:v>
                </c:pt>
                <c:pt idx="8540">
                  <c:v>150</c:v>
                </c:pt>
                <c:pt idx="8541">
                  <c:v>150</c:v>
                </c:pt>
                <c:pt idx="8542">
                  <c:v>150</c:v>
                </c:pt>
                <c:pt idx="8543">
                  <c:v>150</c:v>
                </c:pt>
                <c:pt idx="8544">
                  <c:v>150</c:v>
                </c:pt>
                <c:pt idx="8545">
                  <c:v>150</c:v>
                </c:pt>
                <c:pt idx="8546">
                  <c:v>150</c:v>
                </c:pt>
                <c:pt idx="8547">
                  <c:v>150</c:v>
                </c:pt>
                <c:pt idx="8548">
                  <c:v>150</c:v>
                </c:pt>
                <c:pt idx="8549">
                  <c:v>150</c:v>
                </c:pt>
                <c:pt idx="8550">
                  <c:v>150</c:v>
                </c:pt>
                <c:pt idx="8551">
                  <c:v>150</c:v>
                </c:pt>
                <c:pt idx="8552">
                  <c:v>150</c:v>
                </c:pt>
                <c:pt idx="8553">
                  <c:v>150</c:v>
                </c:pt>
                <c:pt idx="8554">
                  <c:v>150</c:v>
                </c:pt>
                <c:pt idx="8555">
                  <c:v>150</c:v>
                </c:pt>
                <c:pt idx="8556">
                  <c:v>150</c:v>
                </c:pt>
                <c:pt idx="8557">
                  <c:v>150</c:v>
                </c:pt>
                <c:pt idx="8558">
                  <c:v>150</c:v>
                </c:pt>
                <c:pt idx="8559">
                  <c:v>150</c:v>
                </c:pt>
                <c:pt idx="8560">
                  <c:v>150</c:v>
                </c:pt>
                <c:pt idx="8561">
                  <c:v>150</c:v>
                </c:pt>
                <c:pt idx="8562">
                  <c:v>150</c:v>
                </c:pt>
                <c:pt idx="8563">
                  <c:v>150</c:v>
                </c:pt>
                <c:pt idx="8564">
                  <c:v>150</c:v>
                </c:pt>
                <c:pt idx="8565">
                  <c:v>150</c:v>
                </c:pt>
                <c:pt idx="8566">
                  <c:v>150</c:v>
                </c:pt>
                <c:pt idx="8567">
                  <c:v>150</c:v>
                </c:pt>
                <c:pt idx="8568">
                  <c:v>150</c:v>
                </c:pt>
                <c:pt idx="8569">
                  <c:v>150</c:v>
                </c:pt>
                <c:pt idx="8570">
                  <c:v>150</c:v>
                </c:pt>
                <c:pt idx="8571">
                  <c:v>150</c:v>
                </c:pt>
                <c:pt idx="8572">
                  <c:v>150</c:v>
                </c:pt>
                <c:pt idx="8573">
                  <c:v>150</c:v>
                </c:pt>
                <c:pt idx="8574">
                  <c:v>150</c:v>
                </c:pt>
                <c:pt idx="8575">
                  <c:v>150</c:v>
                </c:pt>
                <c:pt idx="8576">
                  <c:v>150</c:v>
                </c:pt>
                <c:pt idx="8577">
                  <c:v>150</c:v>
                </c:pt>
                <c:pt idx="8578">
                  <c:v>150</c:v>
                </c:pt>
                <c:pt idx="8579">
                  <c:v>150</c:v>
                </c:pt>
                <c:pt idx="8580">
                  <c:v>150</c:v>
                </c:pt>
                <c:pt idx="8581">
                  <c:v>150</c:v>
                </c:pt>
                <c:pt idx="8582">
                  <c:v>150</c:v>
                </c:pt>
                <c:pt idx="8583">
                  <c:v>150</c:v>
                </c:pt>
                <c:pt idx="8584">
                  <c:v>150</c:v>
                </c:pt>
                <c:pt idx="8585">
                  <c:v>150</c:v>
                </c:pt>
                <c:pt idx="8586">
                  <c:v>150</c:v>
                </c:pt>
                <c:pt idx="8587">
                  <c:v>150</c:v>
                </c:pt>
                <c:pt idx="8588">
                  <c:v>150</c:v>
                </c:pt>
                <c:pt idx="8589">
                  <c:v>150</c:v>
                </c:pt>
                <c:pt idx="8590">
                  <c:v>150</c:v>
                </c:pt>
                <c:pt idx="8591">
                  <c:v>150</c:v>
                </c:pt>
                <c:pt idx="8592">
                  <c:v>150</c:v>
                </c:pt>
                <c:pt idx="8593">
                  <c:v>150</c:v>
                </c:pt>
                <c:pt idx="8594">
                  <c:v>150</c:v>
                </c:pt>
                <c:pt idx="8595">
                  <c:v>150</c:v>
                </c:pt>
                <c:pt idx="8596">
                  <c:v>150</c:v>
                </c:pt>
                <c:pt idx="8597">
                  <c:v>150</c:v>
                </c:pt>
                <c:pt idx="8598">
                  <c:v>150</c:v>
                </c:pt>
                <c:pt idx="8599">
                  <c:v>150</c:v>
                </c:pt>
                <c:pt idx="8600">
                  <c:v>150</c:v>
                </c:pt>
                <c:pt idx="8601">
                  <c:v>150</c:v>
                </c:pt>
                <c:pt idx="8602">
                  <c:v>150</c:v>
                </c:pt>
                <c:pt idx="8603">
                  <c:v>150</c:v>
                </c:pt>
                <c:pt idx="8604">
                  <c:v>150</c:v>
                </c:pt>
                <c:pt idx="8605">
                  <c:v>150</c:v>
                </c:pt>
                <c:pt idx="8606">
                  <c:v>150</c:v>
                </c:pt>
                <c:pt idx="8607">
                  <c:v>150</c:v>
                </c:pt>
                <c:pt idx="8608">
                  <c:v>150</c:v>
                </c:pt>
                <c:pt idx="8609">
                  <c:v>150</c:v>
                </c:pt>
                <c:pt idx="8610">
                  <c:v>150</c:v>
                </c:pt>
                <c:pt idx="8611">
                  <c:v>150</c:v>
                </c:pt>
                <c:pt idx="8612">
                  <c:v>150</c:v>
                </c:pt>
                <c:pt idx="8613">
                  <c:v>150</c:v>
                </c:pt>
                <c:pt idx="8614">
                  <c:v>150</c:v>
                </c:pt>
                <c:pt idx="8615">
                  <c:v>150</c:v>
                </c:pt>
                <c:pt idx="8616">
                  <c:v>150</c:v>
                </c:pt>
                <c:pt idx="8617">
                  <c:v>150</c:v>
                </c:pt>
                <c:pt idx="8618">
                  <c:v>150</c:v>
                </c:pt>
                <c:pt idx="8619">
                  <c:v>150</c:v>
                </c:pt>
                <c:pt idx="8620">
                  <c:v>150</c:v>
                </c:pt>
                <c:pt idx="8621">
                  <c:v>150</c:v>
                </c:pt>
                <c:pt idx="8622">
                  <c:v>150</c:v>
                </c:pt>
                <c:pt idx="8623">
                  <c:v>150</c:v>
                </c:pt>
                <c:pt idx="8624">
                  <c:v>150</c:v>
                </c:pt>
                <c:pt idx="8625">
                  <c:v>150</c:v>
                </c:pt>
                <c:pt idx="8626">
                  <c:v>150</c:v>
                </c:pt>
                <c:pt idx="8627">
                  <c:v>150</c:v>
                </c:pt>
                <c:pt idx="8628">
                  <c:v>150</c:v>
                </c:pt>
                <c:pt idx="8629">
                  <c:v>150</c:v>
                </c:pt>
                <c:pt idx="8630">
                  <c:v>150</c:v>
                </c:pt>
                <c:pt idx="8631">
                  <c:v>150</c:v>
                </c:pt>
                <c:pt idx="8632">
                  <c:v>150</c:v>
                </c:pt>
                <c:pt idx="8633">
                  <c:v>150</c:v>
                </c:pt>
                <c:pt idx="8634">
                  <c:v>150</c:v>
                </c:pt>
                <c:pt idx="8635">
                  <c:v>150</c:v>
                </c:pt>
                <c:pt idx="8636">
                  <c:v>150</c:v>
                </c:pt>
                <c:pt idx="8637">
                  <c:v>150</c:v>
                </c:pt>
                <c:pt idx="8638">
                  <c:v>150</c:v>
                </c:pt>
                <c:pt idx="8639">
                  <c:v>150</c:v>
                </c:pt>
                <c:pt idx="8640">
                  <c:v>150</c:v>
                </c:pt>
                <c:pt idx="8641">
                  <c:v>150</c:v>
                </c:pt>
                <c:pt idx="8642">
                  <c:v>150</c:v>
                </c:pt>
                <c:pt idx="8643">
                  <c:v>150</c:v>
                </c:pt>
                <c:pt idx="8644">
                  <c:v>150</c:v>
                </c:pt>
                <c:pt idx="8645">
                  <c:v>150</c:v>
                </c:pt>
                <c:pt idx="8646">
                  <c:v>150</c:v>
                </c:pt>
                <c:pt idx="8647">
                  <c:v>150</c:v>
                </c:pt>
                <c:pt idx="8648">
                  <c:v>150</c:v>
                </c:pt>
                <c:pt idx="8649">
                  <c:v>150</c:v>
                </c:pt>
                <c:pt idx="8650">
                  <c:v>150</c:v>
                </c:pt>
                <c:pt idx="8651">
                  <c:v>150</c:v>
                </c:pt>
                <c:pt idx="8652">
                  <c:v>150</c:v>
                </c:pt>
                <c:pt idx="8653">
                  <c:v>150</c:v>
                </c:pt>
                <c:pt idx="8654">
                  <c:v>150</c:v>
                </c:pt>
                <c:pt idx="8655">
                  <c:v>150</c:v>
                </c:pt>
                <c:pt idx="8656">
                  <c:v>150</c:v>
                </c:pt>
                <c:pt idx="8657">
                  <c:v>150</c:v>
                </c:pt>
                <c:pt idx="8658">
                  <c:v>150</c:v>
                </c:pt>
                <c:pt idx="8659">
                  <c:v>150</c:v>
                </c:pt>
                <c:pt idx="8660">
                  <c:v>150</c:v>
                </c:pt>
                <c:pt idx="8661">
                  <c:v>150</c:v>
                </c:pt>
                <c:pt idx="8662">
                  <c:v>150</c:v>
                </c:pt>
                <c:pt idx="8663">
                  <c:v>150</c:v>
                </c:pt>
                <c:pt idx="8664">
                  <c:v>150</c:v>
                </c:pt>
                <c:pt idx="8665">
                  <c:v>150</c:v>
                </c:pt>
                <c:pt idx="8666">
                  <c:v>150</c:v>
                </c:pt>
                <c:pt idx="8667">
                  <c:v>150</c:v>
                </c:pt>
                <c:pt idx="8668">
                  <c:v>150</c:v>
                </c:pt>
                <c:pt idx="8669">
                  <c:v>150</c:v>
                </c:pt>
                <c:pt idx="8670">
                  <c:v>150</c:v>
                </c:pt>
                <c:pt idx="8671">
                  <c:v>150</c:v>
                </c:pt>
                <c:pt idx="8672">
                  <c:v>150</c:v>
                </c:pt>
                <c:pt idx="8673">
                  <c:v>150</c:v>
                </c:pt>
                <c:pt idx="8674">
                  <c:v>150</c:v>
                </c:pt>
                <c:pt idx="8675">
                  <c:v>150</c:v>
                </c:pt>
                <c:pt idx="8676">
                  <c:v>150</c:v>
                </c:pt>
                <c:pt idx="8677">
                  <c:v>150</c:v>
                </c:pt>
                <c:pt idx="8678">
                  <c:v>150</c:v>
                </c:pt>
                <c:pt idx="8679">
                  <c:v>150</c:v>
                </c:pt>
                <c:pt idx="8680">
                  <c:v>150</c:v>
                </c:pt>
                <c:pt idx="8681">
                  <c:v>150</c:v>
                </c:pt>
                <c:pt idx="8682">
                  <c:v>150</c:v>
                </c:pt>
                <c:pt idx="8683">
                  <c:v>150</c:v>
                </c:pt>
                <c:pt idx="8684">
                  <c:v>150</c:v>
                </c:pt>
                <c:pt idx="8685">
                  <c:v>150</c:v>
                </c:pt>
                <c:pt idx="8686">
                  <c:v>150</c:v>
                </c:pt>
                <c:pt idx="8687">
                  <c:v>150</c:v>
                </c:pt>
                <c:pt idx="8688">
                  <c:v>150</c:v>
                </c:pt>
                <c:pt idx="8689">
                  <c:v>150</c:v>
                </c:pt>
                <c:pt idx="8690">
                  <c:v>150</c:v>
                </c:pt>
                <c:pt idx="8691">
                  <c:v>150</c:v>
                </c:pt>
                <c:pt idx="8692">
                  <c:v>150</c:v>
                </c:pt>
                <c:pt idx="8693">
                  <c:v>150</c:v>
                </c:pt>
                <c:pt idx="8694">
                  <c:v>150</c:v>
                </c:pt>
                <c:pt idx="8695">
                  <c:v>150</c:v>
                </c:pt>
                <c:pt idx="8696">
                  <c:v>150</c:v>
                </c:pt>
                <c:pt idx="8697">
                  <c:v>150</c:v>
                </c:pt>
                <c:pt idx="8698">
                  <c:v>150</c:v>
                </c:pt>
                <c:pt idx="8699">
                  <c:v>150</c:v>
                </c:pt>
                <c:pt idx="8700">
                  <c:v>150</c:v>
                </c:pt>
                <c:pt idx="8701">
                  <c:v>150</c:v>
                </c:pt>
                <c:pt idx="8702">
                  <c:v>150</c:v>
                </c:pt>
                <c:pt idx="8703">
                  <c:v>150</c:v>
                </c:pt>
                <c:pt idx="8704">
                  <c:v>150</c:v>
                </c:pt>
                <c:pt idx="8705">
                  <c:v>150</c:v>
                </c:pt>
                <c:pt idx="8706">
                  <c:v>150</c:v>
                </c:pt>
                <c:pt idx="8707">
                  <c:v>150</c:v>
                </c:pt>
                <c:pt idx="8708">
                  <c:v>150</c:v>
                </c:pt>
                <c:pt idx="8709">
                  <c:v>150</c:v>
                </c:pt>
                <c:pt idx="8710">
                  <c:v>150</c:v>
                </c:pt>
                <c:pt idx="8711">
                  <c:v>150</c:v>
                </c:pt>
                <c:pt idx="8712">
                  <c:v>150</c:v>
                </c:pt>
                <c:pt idx="8713">
                  <c:v>150</c:v>
                </c:pt>
                <c:pt idx="8714">
                  <c:v>150</c:v>
                </c:pt>
                <c:pt idx="8715">
                  <c:v>150</c:v>
                </c:pt>
                <c:pt idx="8716">
                  <c:v>150</c:v>
                </c:pt>
                <c:pt idx="8717">
                  <c:v>150</c:v>
                </c:pt>
                <c:pt idx="8718">
                  <c:v>150</c:v>
                </c:pt>
                <c:pt idx="8719">
                  <c:v>150</c:v>
                </c:pt>
                <c:pt idx="8720">
                  <c:v>150</c:v>
                </c:pt>
                <c:pt idx="8721">
                  <c:v>150</c:v>
                </c:pt>
                <c:pt idx="8722">
                  <c:v>150</c:v>
                </c:pt>
                <c:pt idx="8723">
                  <c:v>150</c:v>
                </c:pt>
                <c:pt idx="8724">
                  <c:v>150</c:v>
                </c:pt>
                <c:pt idx="8725">
                  <c:v>150</c:v>
                </c:pt>
                <c:pt idx="8726">
                  <c:v>150</c:v>
                </c:pt>
                <c:pt idx="8727">
                  <c:v>150</c:v>
                </c:pt>
                <c:pt idx="8728">
                  <c:v>150</c:v>
                </c:pt>
                <c:pt idx="8729">
                  <c:v>150</c:v>
                </c:pt>
                <c:pt idx="8730">
                  <c:v>150</c:v>
                </c:pt>
                <c:pt idx="8731">
                  <c:v>150</c:v>
                </c:pt>
                <c:pt idx="8732">
                  <c:v>150</c:v>
                </c:pt>
                <c:pt idx="8733">
                  <c:v>150</c:v>
                </c:pt>
                <c:pt idx="8734">
                  <c:v>150</c:v>
                </c:pt>
                <c:pt idx="8735">
                  <c:v>150</c:v>
                </c:pt>
                <c:pt idx="8736">
                  <c:v>150</c:v>
                </c:pt>
                <c:pt idx="8737">
                  <c:v>150</c:v>
                </c:pt>
                <c:pt idx="8738">
                  <c:v>150</c:v>
                </c:pt>
                <c:pt idx="8739">
                  <c:v>150</c:v>
                </c:pt>
                <c:pt idx="8740">
                  <c:v>150</c:v>
                </c:pt>
                <c:pt idx="8741">
                  <c:v>150</c:v>
                </c:pt>
                <c:pt idx="8742">
                  <c:v>150</c:v>
                </c:pt>
                <c:pt idx="8743">
                  <c:v>150</c:v>
                </c:pt>
                <c:pt idx="8744">
                  <c:v>150</c:v>
                </c:pt>
                <c:pt idx="8745">
                  <c:v>150</c:v>
                </c:pt>
                <c:pt idx="8746">
                  <c:v>150</c:v>
                </c:pt>
                <c:pt idx="8747">
                  <c:v>150</c:v>
                </c:pt>
                <c:pt idx="8748">
                  <c:v>150</c:v>
                </c:pt>
                <c:pt idx="8749">
                  <c:v>150</c:v>
                </c:pt>
                <c:pt idx="8750">
                  <c:v>150</c:v>
                </c:pt>
                <c:pt idx="8751">
                  <c:v>150</c:v>
                </c:pt>
                <c:pt idx="8752">
                  <c:v>150</c:v>
                </c:pt>
                <c:pt idx="8753">
                  <c:v>150</c:v>
                </c:pt>
                <c:pt idx="8754">
                  <c:v>150</c:v>
                </c:pt>
                <c:pt idx="8755">
                  <c:v>150</c:v>
                </c:pt>
                <c:pt idx="8756">
                  <c:v>150</c:v>
                </c:pt>
                <c:pt idx="8757">
                  <c:v>150</c:v>
                </c:pt>
                <c:pt idx="8758">
                  <c:v>150</c:v>
                </c:pt>
                <c:pt idx="8759">
                  <c:v>150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1B2-4B40-B661-79DE979F9E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26983871"/>
        <c:axId val="1526980959"/>
      </c:scatterChart>
      <c:valAx>
        <c:axId val="179991616"/>
        <c:scaling>
          <c:orientation val="minMax"/>
          <c:max val="43252"/>
          <c:min val="42887.040000000001"/>
        </c:scaling>
        <c:delete val="0"/>
        <c:axPos val="b"/>
        <c:numFmt formatCode="dd\ mmm" sourceLinked="0"/>
        <c:majorTickMark val="out"/>
        <c:minorTickMark val="none"/>
        <c:tickLblPos val="nextTo"/>
        <c:crossAx val="179992192"/>
        <c:crosses val="autoZero"/>
        <c:crossBetween val="midCat"/>
        <c:majorUnit val="30"/>
      </c:valAx>
      <c:valAx>
        <c:axId val="1799921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NZ" sz="1200" b="1" i="0" baseline="0">
                    <a:effectLst/>
                  </a:rPr>
                  <a:t>PM</a:t>
                </a:r>
                <a:r>
                  <a:rPr lang="en-NZ" sz="1200" b="1" i="0" baseline="-25000">
                    <a:effectLst/>
                  </a:rPr>
                  <a:t>10</a:t>
                </a:r>
                <a:r>
                  <a:rPr lang="en-NZ" sz="1200" b="1" i="0" baseline="0">
                    <a:effectLst/>
                  </a:rPr>
                  <a:t> (1-hr ave, µg/m</a:t>
                </a:r>
                <a:r>
                  <a:rPr lang="en-NZ" sz="1200" b="1" i="0" baseline="30000">
                    <a:effectLst/>
                  </a:rPr>
                  <a:t>3</a:t>
                </a:r>
                <a:r>
                  <a:rPr lang="en-NZ" sz="1200" b="1" i="0" baseline="0">
                    <a:effectLst/>
                  </a:rPr>
                  <a:t>)</a:t>
                </a:r>
                <a:endParaRPr lang="en-NZ" sz="1200"/>
              </a:p>
            </c:rich>
          </c:tx>
          <c:layout>
            <c:manualLayout>
              <c:xMode val="edge"/>
              <c:yMode val="edge"/>
              <c:x val="2.329644301836787E-2"/>
              <c:y val="0.42137117975428623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crossAx val="179991616"/>
        <c:crosses val="autoZero"/>
        <c:crossBetween val="midCat"/>
      </c:valAx>
      <c:valAx>
        <c:axId val="1526980959"/>
        <c:scaling>
          <c:orientation val="minMax"/>
          <c:max val="1200"/>
        </c:scaling>
        <c:delete val="0"/>
        <c:axPos val="r"/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>
                <a:noFill/>
              </a:defRPr>
            </a:pPr>
            <a:endParaRPr lang="en-US"/>
          </a:p>
        </c:txPr>
        <c:crossAx val="1526983871"/>
        <c:crosses val="max"/>
        <c:crossBetween val="midCat"/>
      </c:valAx>
      <c:valAx>
        <c:axId val="1526983871"/>
        <c:scaling>
          <c:orientation val="minMax"/>
        </c:scaling>
        <c:delete val="1"/>
        <c:axPos val="b"/>
        <c:numFmt formatCode="m/d/yyyy\ h:mm" sourceLinked="1"/>
        <c:majorTickMark val="out"/>
        <c:minorTickMark val="none"/>
        <c:tickLblPos val="nextTo"/>
        <c:crossAx val="1526980959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[Northland road dust exposure 31Jan19.xlsx]PM10 trucks pivot!PivotTable1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PM</a:t>
            </a:r>
            <a:r>
              <a:rPr lang="en-US" baseline="-25000"/>
              <a:t>10</a:t>
            </a:r>
            <a:r>
              <a:rPr lang="en-US"/>
              <a:t> Concentration : Trucks per Day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6">
              <a:lumMod val="75000"/>
            </a:schemeClr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'PM10 trucks pivot'!$B$9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'PM10 trucks pivot'!$A$10:$A$19</c:f>
              <c:strCache>
                <c:ptCount val="9"/>
                <c:pt idx="0">
                  <c:v>0-10</c:v>
                </c:pt>
                <c:pt idx="1">
                  <c:v>10-20</c:v>
                </c:pt>
                <c:pt idx="2">
                  <c:v>20-30</c:v>
                </c:pt>
                <c:pt idx="3">
                  <c:v>30-40</c:v>
                </c:pt>
                <c:pt idx="4">
                  <c:v>40-50</c:v>
                </c:pt>
                <c:pt idx="5">
                  <c:v>50-60</c:v>
                </c:pt>
                <c:pt idx="6">
                  <c:v>60-70</c:v>
                </c:pt>
                <c:pt idx="7">
                  <c:v>70-80</c:v>
                </c:pt>
                <c:pt idx="8">
                  <c:v>&gt;80</c:v>
                </c:pt>
              </c:strCache>
            </c:strRef>
          </c:cat>
          <c:val>
            <c:numRef>
              <c:f>'PM10 trucks pivot'!$B$10:$B$19</c:f>
              <c:numCache>
                <c:formatCode>0</c:formatCode>
                <c:ptCount val="9"/>
                <c:pt idx="0">
                  <c:v>11.855202696629213</c:v>
                </c:pt>
                <c:pt idx="1">
                  <c:v>8.7193471428571421</c:v>
                </c:pt>
                <c:pt idx="2">
                  <c:v>13.702404354838713</c:v>
                </c:pt>
                <c:pt idx="3">
                  <c:v>17.847883404255317</c:v>
                </c:pt>
                <c:pt idx="4">
                  <c:v>25.911340869565219</c:v>
                </c:pt>
                <c:pt idx="5">
                  <c:v>35.561047407407408</c:v>
                </c:pt>
                <c:pt idx="6">
                  <c:v>29.886418125000006</c:v>
                </c:pt>
                <c:pt idx="7">
                  <c:v>29.966857692307695</c:v>
                </c:pt>
                <c:pt idx="8">
                  <c:v>41.58637045454546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0F-4871-8E58-97BC78A416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2819888"/>
        <c:axId val="462822512"/>
      </c:barChart>
      <c:catAx>
        <c:axId val="4628198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Trucks (&gt; 5.5 m) per day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2822512"/>
        <c:crosses val="autoZero"/>
        <c:auto val="1"/>
        <c:lblAlgn val="ctr"/>
        <c:lblOffset val="100"/>
        <c:noMultiLvlLbl val="0"/>
      </c:catAx>
      <c:valAx>
        <c:axId val="46282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NZ" sz="1100" b="0" i="0" baseline="0">
                    <a:effectLst/>
                  </a:rPr>
                  <a:t>Average PM</a:t>
                </a:r>
                <a:r>
                  <a:rPr lang="en-NZ" sz="1100" b="0" i="0" baseline="-25000">
                    <a:effectLst/>
                  </a:rPr>
                  <a:t>10</a:t>
                </a:r>
                <a:r>
                  <a:rPr lang="en-NZ" sz="1100" b="0" i="0" baseline="0">
                    <a:effectLst/>
                  </a:rPr>
                  <a:t> (µg/m</a:t>
                </a:r>
                <a:r>
                  <a:rPr lang="en-NZ" sz="1100" b="0" i="0" baseline="30000">
                    <a:effectLst/>
                  </a:rPr>
                  <a:t>3</a:t>
                </a:r>
                <a:r>
                  <a:rPr lang="en-NZ" sz="1100" b="0" i="0" baseline="0">
                    <a:effectLst/>
                  </a:rPr>
                  <a:t>)</a:t>
                </a:r>
                <a:endParaRPr lang="en-US" sz="1100" b="0">
                  <a:effectLst/>
                </a:endParaRPr>
              </a:p>
            </c:rich>
          </c:tx>
          <c:layout>
            <c:manualLayout>
              <c:xMode val="edge"/>
              <c:yMode val="edge"/>
              <c:x val="1.120831784684558E-2"/>
              <c:y val="0.32358767151996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2819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[Northland road dust exposure 31Jan19.xlsx]PM10 rain pivot!PivotTable2</c:name>
    <c:fmtId val="16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PM</a:t>
            </a:r>
            <a:r>
              <a:rPr lang="en-US" baseline="-25000"/>
              <a:t>10</a:t>
            </a:r>
            <a:r>
              <a:rPr lang="en-US"/>
              <a:t> Concentration : Daily Rainfall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6">
              <a:lumMod val="75000"/>
            </a:schemeClr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6">
              <a:lumMod val="75000"/>
            </a:schemeClr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6">
              <a:lumMod val="75000"/>
            </a:schemeClr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6">
              <a:lumMod val="75000"/>
            </a:schemeClr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6">
              <a:lumMod val="75000"/>
            </a:schemeClr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'PM10 rain pivot'!$B$9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trendline>
            <c:spPr>
              <a:ln w="15875">
                <a:solidFill>
                  <a:schemeClr val="accent1"/>
                </a:solidFill>
                <a:prstDash val="sysDot"/>
              </a:ln>
            </c:spPr>
            <c:trendlineType val="linear"/>
            <c:dispRSqr val="0"/>
            <c:dispEq val="0"/>
          </c:trendline>
          <c:cat>
            <c:strRef>
              <c:f>'PM10 rain pivot'!$A$10:$A$16</c:f>
              <c:strCache>
                <c:ptCount val="6"/>
                <c:pt idx="0">
                  <c:v>0-1</c:v>
                </c:pt>
                <c:pt idx="1">
                  <c:v>1-2</c:v>
                </c:pt>
                <c:pt idx="2">
                  <c:v>2-5</c:v>
                </c:pt>
                <c:pt idx="3">
                  <c:v>5-10</c:v>
                </c:pt>
                <c:pt idx="4">
                  <c:v>10-20</c:v>
                </c:pt>
                <c:pt idx="5">
                  <c:v>&gt;20</c:v>
                </c:pt>
              </c:strCache>
            </c:strRef>
          </c:cat>
          <c:val>
            <c:numRef>
              <c:f>'PM10 rain pivot'!$B$10:$B$16</c:f>
              <c:numCache>
                <c:formatCode>0</c:formatCode>
                <c:ptCount val="6"/>
                <c:pt idx="0">
                  <c:v>23.918315023923448</c:v>
                </c:pt>
                <c:pt idx="1">
                  <c:v>13.546702666666667</c:v>
                </c:pt>
                <c:pt idx="2">
                  <c:v>14.006914137931039</c:v>
                </c:pt>
                <c:pt idx="3">
                  <c:v>10.85418117647059</c:v>
                </c:pt>
                <c:pt idx="4">
                  <c:v>10.702352903225806</c:v>
                </c:pt>
                <c:pt idx="5">
                  <c:v>7.4082694736842098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74-4DF4-9582-AC7E35A36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2819888"/>
        <c:axId val="462822512"/>
      </c:barChart>
      <c:catAx>
        <c:axId val="4628198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Daily</a:t>
                </a:r>
                <a:r>
                  <a:rPr lang="en-US" sz="1100" baseline="0"/>
                  <a:t> rainfall (mm)</a:t>
                </a:r>
                <a:endParaRPr lang="en-US" sz="1100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2822512"/>
        <c:crosses val="autoZero"/>
        <c:auto val="1"/>
        <c:lblAlgn val="ctr"/>
        <c:lblOffset val="100"/>
        <c:noMultiLvlLbl val="0"/>
      </c:catAx>
      <c:valAx>
        <c:axId val="46282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NZ" sz="1100" b="0" i="0" baseline="0">
                    <a:effectLst/>
                  </a:rPr>
                  <a:t>Average PM</a:t>
                </a:r>
                <a:r>
                  <a:rPr lang="en-NZ" sz="1100" b="0" i="0" baseline="-25000">
                    <a:effectLst/>
                  </a:rPr>
                  <a:t>10</a:t>
                </a:r>
                <a:r>
                  <a:rPr lang="en-NZ" sz="1100" b="0" i="0" baseline="0">
                    <a:effectLst/>
                  </a:rPr>
                  <a:t>  (µg/m</a:t>
                </a:r>
                <a:r>
                  <a:rPr lang="en-NZ" sz="1100" b="0" i="0" baseline="30000">
                    <a:effectLst/>
                  </a:rPr>
                  <a:t>3</a:t>
                </a:r>
                <a:r>
                  <a:rPr lang="en-NZ" sz="1100" b="0" i="0" baseline="0">
                    <a:effectLst/>
                  </a:rPr>
                  <a:t>)</a:t>
                </a:r>
                <a:endParaRPr lang="en-US" sz="1100" b="0">
                  <a:effectLst/>
                </a:endParaRPr>
              </a:p>
            </c:rich>
          </c:tx>
          <c:layout>
            <c:manualLayout>
              <c:xMode val="edge"/>
              <c:yMode val="edge"/>
              <c:x val="1.8915697462411615E-2"/>
              <c:y val="0.33828159979448441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2819888"/>
        <c:crosses val="autoZero"/>
        <c:crossBetween val="between"/>
      </c:valAx>
    </c:plotArea>
    <c:plotVisOnly val="1"/>
    <c:dispBlanksAs val="gap"/>
    <c:showDLblsOverMax val="0"/>
    <c:extLst/>
  </c:chart>
  <c:spPr>
    <a:ln>
      <a:noFill/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[Northland road dust exposure 31Jan19.xlsx]exceed trucks pivot!PivotTable4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Number of 24-hour PM</a:t>
            </a:r>
            <a:r>
              <a:rPr lang="en-US" baseline="-25000"/>
              <a:t>10</a:t>
            </a:r>
            <a:r>
              <a:rPr lang="en-US" baseline="0"/>
              <a:t> Standard E</a:t>
            </a:r>
            <a:r>
              <a:rPr lang="en-US"/>
              <a:t>xceedances :</a:t>
            </a:r>
            <a:r>
              <a:rPr lang="en-US" baseline="0"/>
              <a:t> </a:t>
            </a:r>
            <a:r>
              <a:rPr lang="en-US"/>
              <a:t>Trucks per Day</a:t>
            </a:r>
          </a:p>
        </c:rich>
      </c:tx>
      <c:layout>
        <c:manualLayout>
          <c:xMode val="edge"/>
          <c:yMode val="edge"/>
          <c:x val="0.17856439514466982"/>
          <c:y val="6.5574650450460195E-2"/>
        </c:manualLayout>
      </c:layout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6">
              <a:lumMod val="75000"/>
            </a:schemeClr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'exceed trucks pivot'!$B$9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'exceed trucks pivot'!$A$10:$A$19</c:f>
              <c:strCache>
                <c:ptCount val="9"/>
                <c:pt idx="0">
                  <c:v>0-10</c:v>
                </c:pt>
                <c:pt idx="1">
                  <c:v>10-20</c:v>
                </c:pt>
                <c:pt idx="2">
                  <c:v>20-30</c:v>
                </c:pt>
                <c:pt idx="3">
                  <c:v>30-40</c:v>
                </c:pt>
                <c:pt idx="4">
                  <c:v>40-50</c:v>
                </c:pt>
                <c:pt idx="5">
                  <c:v>50-60</c:v>
                </c:pt>
                <c:pt idx="6">
                  <c:v>60-70</c:v>
                </c:pt>
                <c:pt idx="7">
                  <c:v>70-80</c:v>
                </c:pt>
                <c:pt idx="8">
                  <c:v>&gt;80</c:v>
                </c:pt>
              </c:strCache>
            </c:strRef>
          </c:cat>
          <c:val>
            <c:numRef>
              <c:f>'exceed trucks pivot'!$B$10:$B$19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</c:v>
                </c:pt>
                <c:pt idx="5">
                  <c:v>6</c:v>
                </c:pt>
                <c:pt idx="6">
                  <c:v>4</c:v>
                </c:pt>
                <c:pt idx="7">
                  <c:v>4</c:v>
                </c:pt>
                <c:pt idx="8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9EF-494B-A0B6-FEF6B66F2C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9256576"/>
        <c:axId val="629255592"/>
      </c:barChart>
      <c:catAx>
        <c:axId val="6292565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Trucks (&gt; 5.5 m) per day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9255592"/>
        <c:crosses val="autoZero"/>
        <c:auto val="1"/>
        <c:lblAlgn val="ctr"/>
        <c:lblOffset val="100"/>
        <c:noMultiLvlLbl val="0"/>
      </c:catAx>
      <c:valAx>
        <c:axId val="629255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Number of exceedances of 24 hour PM</a:t>
                </a:r>
                <a:r>
                  <a:rPr lang="en-US" sz="1100" baseline="-25000"/>
                  <a:t>10</a:t>
                </a:r>
                <a:r>
                  <a:rPr lang="en-US" sz="1100"/>
                  <a:t> standard</a:t>
                </a:r>
              </a:p>
            </c:rich>
          </c:tx>
          <c:layout>
            <c:manualLayout>
              <c:xMode val="edge"/>
              <c:yMode val="edge"/>
              <c:x val="1.6764403408312398E-2"/>
              <c:y val="0.1609913749506037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9256576"/>
        <c:crosses val="autoZero"/>
        <c:crossBetween val="between"/>
      </c:valAx>
    </c:plotArea>
    <c:plotVisOnly val="1"/>
    <c:dispBlanksAs val="gap"/>
    <c:showDLblsOverMax val="0"/>
    <c:extLst/>
  </c:chart>
  <c:spPr>
    <a:ln>
      <a:noFill/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[Northland road dust exposure 31Jan19.xlsx]PM10 rain trucks pivot!PivotTable13</c:name>
    <c:fmtId val="2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'PM10 rain trucks pivot'!$B$8:$B$9</c:f>
              <c:strCache>
                <c:ptCount val="1"/>
                <c:pt idx="0">
                  <c:v>0-1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'PM10 rain trucks pivot'!$A$10:$A$19</c:f>
              <c:strCache>
                <c:ptCount val="9"/>
                <c:pt idx="0">
                  <c:v>0-10</c:v>
                </c:pt>
                <c:pt idx="1">
                  <c:v>10-20</c:v>
                </c:pt>
                <c:pt idx="2">
                  <c:v>20-30</c:v>
                </c:pt>
                <c:pt idx="3">
                  <c:v>30-40</c:v>
                </c:pt>
                <c:pt idx="4">
                  <c:v>40-50</c:v>
                </c:pt>
                <c:pt idx="5">
                  <c:v>50-60</c:v>
                </c:pt>
                <c:pt idx="6">
                  <c:v>60-70</c:v>
                </c:pt>
                <c:pt idx="7">
                  <c:v>70-80</c:v>
                </c:pt>
                <c:pt idx="8">
                  <c:v>&gt;80</c:v>
                </c:pt>
              </c:strCache>
            </c:strRef>
          </c:cat>
          <c:val>
            <c:numRef>
              <c:f>'PM10 rain trucks pivot'!$B$10:$B$19</c:f>
              <c:numCache>
                <c:formatCode>0</c:formatCode>
                <c:ptCount val="9"/>
                <c:pt idx="0">
                  <c:v>13.3060885</c:v>
                </c:pt>
                <c:pt idx="1">
                  <c:v>12.03172625</c:v>
                </c:pt>
                <c:pt idx="2">
                  <c:v>17.176291621621623</c:v>
                </c:pt>
                <c:pt idx="3">
                  <c:v>20.372643888888884</c:v>
                </c:pt>
                <c:pt idx="4">
                  <c:v>37.658213333333336</c:v>
                </c:pt>
                <c:pt idx="5">
                  <c:v>39.676761428571425</c:v>
                </c:pt>
                <c:pt idx="6">
                  <c:v>38.810757272727272</c:v>
                </c:pt>
                <c:pt idx="7">
                  <c:v>39.579169999999998</c:v>
                </c:pt>
                <c:pt idx="8">
                  <c:v>43.899275294117658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69-4969-8A80-85C83E78AD02}"/>
            </c:ext>
          </c:extLst>
        </c:ser>
        <c:ser>
          <c:idx val="1"/>
          <c:order val="1"/>
          <c:tx>
            <c:strRef>
              <c:f>'PM10 rain trucks pivot'!$C$8:$C$9</c:f>
              <c:strCache>
                <c:ptCount val="1"/>
                <c:pt idx="0">
                  <c:v>1-2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'PM10 rain trucks pivot'!$A$10:$A$19</c:f>
              <c:strCache>
                <c:ptCount val="9"/>
                <c:pt idx="0">
                  <c:v>0-10</c:v>
                </c:pt>
                <c:pt idx="1">
                  <c:v>10-20</c:v>
                </c:pt>
                <c:pt idx="2">
                  <c:v>20-30</c:v>
                </c:pt>
                <c:pt idx="3">
                  <c:v>30-40</c:v>
                </c:pt>
                <c:pt idx="4">
                  <c:v>40-50</c:v>
                </c:pt>
                <c:pt idx="5">
                  <c:v>50-60</c:v>
                </c:pt>
                <c:pt idx="6">
                  <c:v>60-70</c:v>
                </c:pt>
                <c:pt idx="7">
                  <c:v>70-80</c:v>
                </c:pt>
                <c:pt idx="8">
                  <c:v>&gt;80</c:v>
                </c:pt>
              </c:strCache>
            </c:strRef>
          </c:cat>
          <c:val>
            <c:numRef>
              <c:f>'PM10 rain trucks pivot'!$C$10:$C$19</c:f>
              <c:numCache>
                <c:formatCode>0</c:formatCode>
                <c:ptCount val="9"/>
                <c:pt idx="0">
                  <c:v>9.986975000000001</c:v>
                </c:pt>
                <c:pt idx="1">
                  <c:v>5.33866</c:v>
                </c:pt>
                <c:pt idx="2">
                  <c:v>7.6748799999999999</c:v>
                </c:pt>
                <c:pt idx="3">
                  <c:v>5.9615766666666667</c:v>
                </c:pt>
                <c:pt idx="4">
                  <c:v>14.8764</c:v>
                </c:pt>
                <c:pt idx="5">
                  <c:v>43.009625</c:v>
                </c:pt>
                <c:pt idx="6">
                  <c:v>3.8634200000000001</c:v>
                </c:pt>
                <c:pt idx="8">
                  <c:v>19.92042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69-4969-8A80-85C83E78AD02}"/>
            </c:ext>
          </c:extLst>
        </c:ser>
        <c:ser>
          <c:idx val="2"/>
          <c:order val="2"/>
          <c:tx>
            <c:strRef>
              <c:f>'PM10 rain trucks pivot'!$D$8:$D$9</c:f>
              <c:strCache>
                <c:ptCount val="1"/>
                <c:pt idx="0">
                  <c:v>2-5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'PM10 rain trucks pivot'!$A$10:$A$19</c:f>
              <c:strCache>
                <c:ptCount val="9"/>
                <c:pt idx="0">
                  <c:v>0-10</c:v>
                </c:pt>
                <c:pt idx="1">
                  <c:v>10-20</c:v>
                </c:pt>
                <c:pt idx="2">
                  <c:v>20-30</c:v>
                </c:pt>
                <c:pt idx="3">
                  <c:v>30-40</c:v>
                </c:pt>
                <c:pt idx="4">
                  <c:v>40-50</c:v>
                </c:pt>
                <c:pt idx="5">
                  <c:v>50-60</c:v>
                </c:pt>
                <c:pt idx="6">
                  <c:v>60-70</c:v>
                </c:pt>
                <c:pt idx="7">
                  <c:v>70-80</c:v>
                </c:pt>
                <c:pt idx="8">
                  <c:v>&gt;80</c:v>
                </c:pt>
              </c:strCache>
            </c:strRef>
          </c:cat>
          <c:val>
            <c:numRef>
              <c:f>'PM10 rain trucks pivot'!$D$10:$D$19</c:f>
              <c:numCache>
                <c:formatCode>0</c:formatCode>
                <c:ptCount val="9"/>
                <c:pt idx="1">
                  <c:v>6.452939999999999</c:v>
                </c:pt>
                <c:pt idx="2">
                  <c:v>8.2386033333333337</c:v>
                </c:pt>
                <c:pt idx="3">
                  <c:v>8.8526300000000013</c:v>
                </c:pt>
                <c:pt idx="4">
                  <c:v>15.235059999999999</c:v>
                </c:pt>
                <c:pt idx="5">
                  <c:v>17.650970000000001</c:v>
                </c:pt>
                <c:pt idx="6">
                  <c:v>13.93853</c:v>
                </c:pt>
                <c:pt idx="7">
                  <c:v>15.160970000000001</c:v>
                </c:pt>
                <c:pt idx="8">
                  <c:v>62.413675000000005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69-4969-8A80-85C83E78AD02}"/>
            </c:ext>
          </c:extLst>
        </c:ser>
        <c:ser>
          <c:idx val="3"/>
          <c:order val="3"/>
          <c:tx>
            <c:strRef>
              <c:f>'PM10 rain trucks pivot'!$E$8:$E$9</c:f>
              <c:strCache>
                <c:ptCount val="1"/>
                <c:pt idx="0">
                  <c:v>5-10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'PM10 rain trucks pivot'!$A$10:$A$19</c:f>
              <c:strCache>
                <c:ptCount val="9"/>
                <c:pt idx="0">
                  <c:v>0-10</c:v>
                </c:pt>
                <c:pt idx="1">
                  <c:v>10-20</c:v>
                </c:pt>
                <c:pt idx="2">
                  <c:v>20-30</c:v>
                </c:pt>
                <c:pt idx="3">
                  <c:v>30-40</c:v>
                </c:pt>
                <c:pt idx="4">
                  <c:v>40-50</c:v>
                </c:pt>
                <c:pt idx="5">
                  <c:v>50-60</c:v>
                </c:pt>
                <c:pt idx="6">
                  <c:v>60-70</c:v>
                </c:pt>
                <c:pt idx="7">
                  <c:v>70-80</c:v>
                </c:pt>
                <c:pt idx="8">
                  <c:v>&gt;80</c:v>
                </c:pt>
              </c:strCache>
            </c:strRef>
          </c:cat>
          <c:val>
            <c:numRef>
              <c:f>'PM10 rain trucks pivot'!$E$10:$E$19</c:f>
              <c:numCache>
                <c:formatCode>0</c:formatCode>
                <c:ptCount val="9"/>
                <c:pt idx="0">
                  <c:v>11.299476666666665</c:v>
                </c:pt>
                <c:pt idx="2">
                  <c:v>9.4203650000000003</c:v>
                </c:pt>
                <c:pt idx="3">
                  <c:v>14.16602</c:v>
                </c:pt>
                <c:pt idx="4">
                  <c:v>10.89371</c:v>
                </c:pt>
                <c:pt idx="5">
                  <c:v>8.88171</c:v>
                </c:pt>
                <c:pt idx="7">
                  <c:v>9.1478800000000007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69-4969-8A80-85C83E78AD02}"/>
            </c:ext>
          </c:extLst>
        </c:ser>
        <c:ser>
          <c:idx val="4"/>
          <c:order val="4"/>
          <c:tx>
            <c:strRef>
              <c:f>'PM10 rain trucks pivot'!$F$8:$F$9</c:f>
              <c:strCache>
                <c:ptCount val="1"/>
                <c:pt idx="0">
                  <c:v>10-20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'PM10 rain trucks pivot'!$A$10:$A$19</c:f>
              <c:strCache>
                <c:ptCount val="9"/>
                <c:pt idx="0">
                  <c:v>0-10</c:v>
                </c:pt>
                <c:pt idx="1">
                  <c:v>10-20</c:v>
                </c:pt>
                <c:pt idx="2">
                  <c:v>20-30</c:v>
                </c:pt>
                <c:pt idx="3">
                  <c:v>30-40</c:v>
                </c:pt>
                <c:pt idx="4">
                  <c:v>40-50</c:v>
                </c:pt>
                <c:pt idx="5">
                  <c:v>50-60</c:v>
                </c:pt>
                <c:pt idx="6">
                  <c:v>60-70</c:v>
                </c:pt>
                <c:pt idx="7">
                  <c:v>70-80</c:v>
                </c:pt>
                <c:pt idx="8">
                  <c:v>&gt;80</c:v>
                </c:pt>
              </c:strCache>
            </c:strRef>
          </c:cat>
          <c:val>
            <c:numRef>
              <c:f>'PM10 rain trucks pivot'!$F$10:$F$19</c:f>
              <c:numCache>
                <c:formatCode>0</c:formatCode>
                <c:ptCount val="9"/>
                <c:pt idx="0">
                  <c:v>8.6330809090909089</c:v>
                </c:pt>
                <c:pt idx="1">
                  <c:v>5.048235</c:v>
                </c:pt>
                <c:pt idx="2">
                  <c:v>9.0502344444444436</c:v>
                </c:pt>
                <c:pt idx="3">
                  <c:v>10.378327500000001</c:v>
                </c:pt>
                <c:pt idx="4">
                  <c:v>14.30828</c:v>
                </c:pt>
                <c:pt idx="6">
                  <c:v>5.58535</c:v>
                </c:pt>
                <c:pt idx="7">
                  <c:v>37.476565000000001</c:v>
                </c:pt>
                <c:pt idx="8">
                  <c:v>8.9003999999999994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C69-4969-8A80-85C83E78AD02}"/>
            </c:ext>
          </c:extLst>
        </c:ser>
        <c:ser>
          <c:idx val="5"/>
          <c:order val="5"/>
          <c:tx>
            <c:strRef>
              <c:f>'PM10 rain trucks pivot'!$G$8:$G$9</c:f>
              <c:strCache>
                <c:ptCount val="1"/>
                <c:pt idx="0">
                  <c:v>&gt;20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'PM10 rain trucks pivot'!$A$10:$A$19</c:f>
              <c:strCache>
                <c:ptCount val="9"/>
                <c:pt idx="0">
                  <c:v>0-10</c:v>
                </c:pt>
                <c:pt idx="1">
                  <c:v>10-20</c:v>
                </c:pt>
                <c:pt idx="2">
                  <c:v>20-30</c:v>
                </c:pt>
                <c:pt idx="3">
                  <c:v>30-40</c:v>
                </c:pt>
                <c:pt idx="4">
                  <c:v>40-50</c:v>
                </c:pt>
                <c:pt idx="5">
                  <c:v>50-60</c:v>
                </c:pt>
                <c:pt idx="6">
                  <c:v>60-70</c:v>
                </c:pt>
                <c:pt idx="7">
                  <c:v>70-80</c:v>
                </c:pt>
                <c:pt idx="8">
                  <c:v>&gt;80</c:v>
                </c:pt>
              </c:strCache>
            </c:strRef>
          </c:cat>
          <c:val>
            <c:numRef>
              <c:f>'PM10 rain trucks pivot'!$G$10:$G$19</c:f>
              <c:numCache>
                <c:formatCode>0</c:formatCode>
                <c:ptCount val="9"/>
                <c:pt idx="0">
                  <c:v>6.7548849999999998</c:v>
                </c:pt>
                <c:pt idx="1">
                  <c:v>8.1749275000000008</c:v>
                </c:pt>
                <c:pt idx="2">
                  <c:v>5.3955200000000003</c:v>
                </c:pt>
                <c:pt idx="4">
                  <c:v>6.0211699999999997</c:v>
                </c:pt>
                <c:pt idx="5">
                  <c:v>7.1921800000000005</c:v>
                </c:pt>
                <c:pt idx="7">
                  <c:v>6.6264900000000004</c:v>
                </c:pt>
                <c:pt idx="8">
                  <c:v>14.9643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C69-4969-8A80-85C83E78A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10778552"/>
        <c:axId val="610779208"/>
      </c:barChart>
      <c:catAx>
        <c:axId val="610778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Truck movements per day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0779208"/>
        <c:crosses val="autoZero"/>
        <c:auto val="1"/>
        <c:lblAlgn val="ctr"/>
        <c:lblOffset val="100"/>
        <c:noMultiLvlLbl val="0"/>
      </c:catAx>
      <c:valAx>
        <c:axId val="610779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NZ" sz="1000" b="0" i="0" baseline="0">
                    <a:effectLst/>
                  </a:rPr>
                  <a:t>PM</a:t>
                </a:r>
                <a:r>
                  <a:rPr lang="en-NZ" sz="1000" b="0" i="0" baseline="-25000">
                    <a:effectLst/>
                  </a:rPr>
                  <a:t>10</a:t>
                </a:r>
                <a:r>
                  <a:rPr lang="en-NZ" sz="1000" b="0" i="0" baseline="0">
                    <a:effectLst/>
                  </a:rPr>
                  <a:t> 24 hour average (µg/m</a:t>
                </a:r>
                <a:r>
                  <a:rPr lang="en-NZ" sz="1000" b="0" i="0" baseline="30000">
                    <a:effectLst/>
                  </a:rPr>
                  <a:t>3</a:t>
                </a:r>
                <a:r>
                  <a:rPr lang="en-NZ" sz="1000" b="0" i="0" baseline="0">
                    <a:effectLst/>
                  </a:rPr>
                  <a:t>)</a:t>
                </a:r>
                <a:endParaRPr lang="en-US" sz="10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0778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[Northland road dust exposure 31Jan19.xlsx]Exceed rain trucks pivot!PivotTable1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0" i="0" baseline="0">
                <a:effectLst/>
              </a:rPr>
              <a:t>Number of 24-hour </a:t>
            </a:r>
            <a:r>
              <a:rPr lang="en-US" sz="1200" b="0" i="0" u="none" strike="noStrike" baseline="0">
                <a:effectLst/>
              </a:rPr>
              <a:t>PM</a:t>
            </a:r>
            <a:r>
              <a:rPr lang="en-US" sz="1200" b="0" i="0" u="none" strike="noStrike" baseline="-25000">
                <a:effectLst/>
              </a:rPr>
              <a:t>10 </a:t>
            </a:r>
            <a:r>
              <a:rPr lang="en-US" sz="1200" b="0" i="0" baseline="0">
                <a:effectLst/>
              </a:rPr>
              <a:t>Exceedances: Daily trucks &amp; rainfall. </a:t>
            </a:r>
          </a:p>
          <a:p>
            <a:pPr>
              <a:defRPr sz="1200"/>
            </a:pPr>
            <a:r>
              <a:rPr lang="en-US" sz="1200" b="0" i="0" baseline="0">
                <a:effectLst/>
              </a:rPr>
              <a:t>1 June-31 May (n=320) </a:t>
            </a:r>
            <a:endParaRPr lang="en-NZ" sz="1200" b="0">
              <a:effectLst/>
            </a:endParaRPr>
          </a:p>
        </c:rich>
      </c:tx>
      <c:layout>
        <c:manualLayout>
          <c:xMode val="edge"/>
          <c:yMode val="edge"/>
          <c:x val="0.15422697723322704"/>
          <c:y val="7.70039681614953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'Exceed rain trucks pivot'!$B$8:$B$9</c:f>
              <c:strCache>
                <c:ptCount val="1"/>
                <c:pt idx="0">
                  <c:v>0-1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'Exceed rain trucks pivot'!$A$10:$A$19</c:f>
              <c:strCache>
                <c:ptCount val="9"/>
                <c:pt idx="0">
                  <c:v>0-10</c:v>
                </c:pt>
                <c:pt idx="1">
                  <c:v>10-20</c:v>
                </c:pt>
                <c:pt idx="2">
                  <c:v>20-30</c:v>
                </c:pt>
                <c:pt idx="3">
                  <c:v>30-40</c:v>
                </c:pt>
                <c:pt idx="4">
                  <c:v>40-50</c:v>
                </c:pt>
                <c:pt idx="5">
                  <c:v>50-60</c:v>
                </c:pt>
                <c:pt idx="6">
                  <c:v>60-70</c:v>
                </c:pt>
                <c:pt idx="7">
                  <c:v>70-80</c:v>
                </c:pt>
                <c:pt idx="8">
                  <c:v>&gt;80</c:v>
                </c:pt>
              </c:strCache>
            </c:strRef>
          </c:cat>
          <c:val>
            <c:numRef>
              <c:f>'Exceed rain trucks pivot'!$B$10:$B$19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</c:v>
                </c:pt>
                <c:pt idx="5">
                  <c:v>5</c:v>
                </c:pt>
                <c:pt idx="6">
                  <c:v>4</c:v>
                </c:pt>
                <c:pt idx="7">
                  <c:v>3</c:v>
                </c:pt>
                <c:pt idx="8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5A-499E-B159-C237C36C68A0}"/>
            </c:ext>
          </c:extLst>
        </c:ser>
        <c:ser>
          <c:idx val="1"/>
          <c:order val="1"/>
          <c:tx>
            <c:strRef>
              <c:f>'Exceed rain trucks pivot'!$C$8:$C$9</c:f>
              <c:strCache>
                <c:ptCount val="1"/>
                <c:pt idx="0">
                  <c:v>1-2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'Exceed rain trucks pivot'!$A$10:$A$19</c:f>
              <c:strCache>
                <c:ptCount val="9"/>
                <c:pt idx="0">
                  <c:v>0-10</c:v>
                </c:pt>
                <c:pt idx="1">
                  <c:v>10-20</c:v>
                </c:pt>
                <c:pt idx="2">
                  <c:v>20-30</c:v>
                </c:pt>
                <c:pt idx="3">
                  <c:v>30-40</c:v>
                </c:pt>
                <c:pt idx="4">
                  <c:v>40-50</c:v>
                </c:pt>
                <c:pt idx="5">
                  <c:v>50-60</c:v>
                </c:pt>
                <c:pt idx="6">
                  <c:v>60-70</c:v>
                </c:pt>
                <c:pt idx="7">
                  <c:v>70-80</c:v>
                </c:pt>
                <c:pt idx="8">
                  <c:v>&gt;80</c:v>
                </c:pt>
              </c:strCache>
            </c:strRef>
          </c:cat>
          <c:val>
            <c:numRef>
              <c:f>'Exceed rain trucks pivot'!$C$10:$C$19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5A-499E-B159-C237C36C68A0}"/>
            </c:ext>
          </c:extLst>
        </c:ser>
        <c:ser>
          <c:idx val="2"/>
          <c:order val="2"/>
          <c:tx>
            <c:strRef>
              <c:f>'Exceed rain trucks pivot'!$D$8:$D$9</c:f>
              <c:strCache>
                <c:ptCount val="1"/>
                <c:pt idx="0">
                  <c:v>2-5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'Exceed rain trucks pivot'!$A$10:$A$19</c:f>
              <c:strCache>
                <c:ptCount val="9"/>
                <c:pt idx="0">
                  <c:v>0-10</c:v>
                </c:pt>
                <c:pt idx="1">
                  <c:v>10-20</c:v>
                </c:pt>
                <c:pt idx="2">
                  <c:v>20-30</c:v>
                </c:pt>
                <c:pt idx="3">
                  <c:v>30-40</c:v>
                </c:pt>
                <c:pt idx="4">
                  <c:v>40-50</c:v>
                </c:pt>
                <c:pt idx="5">
                  <c:v>50-60</c:v>
                </c:pt>
                <c:pt idx="6">
                  <c:v>60-70</c:v>
                </c:pt>
                <c:pt idx="7">
                  <c:v>70-80</c:v>
                </c:pt>
                <c:pt idx="8">
                  <c:v>&gt;80</c:v>
                </c:pt>
              </c:strCache>
            </c:strRef>
          </c:cat>
          <c:val>
            <c:numRef>
              <c:f>'Exceed rain trucks pivot'!$D$10:$D$19</c:f>
              <c:numCache>
                <c:formatCode>General</c:formatCode>
                <c:ptCount val="9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5A-499E-B159-C237C36C68A0}"/>
            </c:ext>
          </c:extLst>
        </c:ser>
        <c:ser>
          <c:idx val="3"/>
          <c:order val="3"/>
          <c:tx>
            <c:strRef>
              <c:f>'Exceed rain trucks pivot'!$E$8:$E$9</c:f>
              <c:strCache>
                <c:ptCount val="1"/>
                <c:pt idx="0">
                  <c:v>5-10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'Exceed rain trucks pivot'!$A$10:$A$19</c:f>
              <c:strCache>
                <c:ptCount val="9"/>
                <c:pt idx="0">
                  <c:v>0-10</c:v>
                </c:pt>
                <c:pt idx="1">
                  <c:v>10-20</c:v>
                </c:pt>
                <c:pt idx="2">
                  <c:v>20-30</c:v>
                </c:pt>
                <c:pt idx="3">
                  <c:v>30-40</c:v>
                </c:pt>
                <c:pt idx="4">
                  <c:v>40-50</c:v>
                </c:pt>
                <c:pt idx="5">
                  <c:v>50-60</c:v>
                </c:pt>
                <c:pt idx="6">
                  <c:v>60-70</c:v>
                </c:pt>
                <c:pt idx="7">
                  <c:v>70-80</c:v>
                </c:pt>
                <c:pt idx="8">
                  <c:v>&gt;80</c:v>
                </c:pt>
              </c:strCache>
            </c:strRef>
          </c:cat>
          <c:val>
            <c:numRef>
              <c:f>'Exceed rain trucks pivot'!$E$10:$E$19</c:f>
              <c:numCache>
                <c:formatCode>General</c:formatCode>
                <c:ptCount val="9"/>
                <c:pt idx="0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65A-499E-B159-C237C36C68A0}"/>
            </c:ext>
          </c:extLst>
        </c:ser>
        <c:ser>
          <c:idx val="4"/>
          <c:order val="4"/>
          <c:tx>
            <c:strRef>
              <c:f>'Exceed rain trucks pivot'!$F$8:$F$9</c:f>
              <c:strCache>
                <c:ptCount val="1"/>
                <c:pt idx="0">
                  <c:v>10-20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'Exceed rain trucks pivot'!$A$10:$A$19</c:f>
              <c:strCache>
                <c:ptCount val="9"/>
                <c:pt idx="0">
                  <c:v>0-10</c:v>
                </c:pt>
                <c:pt idx="1">
                  <c:v>10-20</c:v>
                </c:pt>
                <c:pt idx="2">
                  <c:v>20-30</c:v>
                </c:pt>
                <c:pt idx="3">
                  <c:v>30-40</c:v>
                </c:pt>
                <c:pt idx="4">
                  <c:v>40-50</c:v>
                </c:pt>
                <c:pt idx="5">
                  <c:v>50-60</c:v>
                </c:pt>
                <c:pt idx="6">
                  <c:v>60-70</c:v>
                </c:pt>
                <c:pt idx="7">
                  <c:v>70-80</c:v>
                </c:pt>
                <c:pt idx="8">
                  <c:v>&gt;80</c:v>
                </c:pt>
              </c:strCache>
            </c:strRef>
          </c:cat>
          <c:val>
            <c:numRef>
              <c:f>'Exceed rain trucks pivot'!$F$10:$F$19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65A-499E-B159-C237C36C68A0}"/>
            </c:ext>
          </c:extLst>
        </c:ser>
        <c:ser>
          <c:idx val="5"/>
          <c:order val="5"/>
          <c:tx>
            <c:strRef>
              <c:f>'Exceed rain trucks pivot'!$G$8:$G$9</c:f>
              <c:strCache>
                <c:ptCount val="1"/>
                <c:pt idx="0">
                  <c:v>&gt;20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'Exceed rain trucks pivot'!$A$10:$A$19</c:f>
              <c:strCache>
                <c:ptCount val="9"/>
                <c:pt idx="0">
                  <c:v>0-10</c:v>
                </c:pt>
                <c:pt idx="1">
                  <c:v>10-20</c:v>
                </c:pt>
                <c:pt idx="2">
                  <c:v>20-30</c:v>
                </c:pt>
                <c:pt idx="3">
                  <c:v>30-40</c:v>
                </c:pt>
                <c:pt idx="4">
                  <c:v>40-50</c:v>
                </c:pt>
                <c:pt idx="5">
                  <c:v>50-60</c:v>
                </c:pt>
                <c:pt idx="6">
                  <c:v>60-70</c:v>
                </c:pt>
                <c:pt idx="7">
                  <c:v>70-80</c:v>
                </c:pt>
                <c:pt idx="8">
                  <c:v>&gt;80</c:v>
                </c:pt>
              </c:strCache>
            </c:strRef>
          </c:cat>
          <c:val>
            <c:numRef>
              <c:f>'Exceed rain trucks pivot'!$G$10:$G$19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4">
                  <c:v>0</c:v>
                </c:pt>
                <c:pt idx="5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65A-499E-B159-C237C36C68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6858512"/>
        <c:axId val="366864416"/>
      </c:barChart>
      <c:catAx>
        <c:axId val="3668585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NZ" sz="1100"/>
                  <a:t>No.</a:t>
                </a:r>
                <a:r>
                  <a:rPr lang="en-NZ" sz="1100" baseline="0"/>
                  <a:t> Trucks (&gt;5.5 m) per day</a:t>
                </a:r>
                <a:endParaRPr lang="en-NZ" sz="11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6864416"/>
        <c:crosses val="autoZero"/>
        <c:auto val="1"/>
        <c:lblAlgn val="ctr"/>
        <c:lblOffset val="100"/>
        <c:noMultiLvlLbl val="0"/>
      </c:catAx>
      <c:valAx>
        <c:axId val="366864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NZ" sz="1100"/>
                  <a:t>No. Exceedances NES for PM</a:t>
                </a:r>
                <a:r>
                  <a:rPr lang="en-NZ" sz="1100" baseline="-25000"/>
                  <a:t>10</a:t>
                </a:r>
              </a:p>
            </c:rich>
          </c:tx>
          <c:layout>
            <c:manualLayout>
              <c:xMode val="edge"/>
              <c:yMode val="edge"/>
              <c:x val="1.6064257028112448E-2"/>
              <c:y val="0.266248370639063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6858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Modelled PM</a:t>
            </a:r>
            <a:r>
              <a:rPr lang="en-US" baseline="-25000"/>
              <a:t>10</a:t>
            </a:r>
            <a:r>
              <a:rPr lang="en-US" baseline="0"/>
              <a:t> vs Measured PM</a:t>
            </a:r>
            <a:r>
              <a:rPr lang="en-US" baseline="-25000"/>
              <a:t>10</a:t>
            </a:r>
            <a:r>
              <a:rPr lang="en-US" baseline="0"/>
              <a:t> at Pipiwai on days with less than 1mm rain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Modelling!$D$50</c:f>
              <c:strCache>
                <c:ptCount val="1"/>
                <c:pt idx="0">
                  <c:v>Modelled 24-hr PM10 incl background</c:v>
                </c:pt>
              </c:strCache>
            </c:strRef>
          </c:tx>
          <c:spPr>
            <a:solidFill>
              <a:schemeClr val="accent1"/>
            </a:solidFill>
            <a:ln w="19050">
              <a:noFill/>
            </a:ln>
            <a:effectLst/>
          </c:spPr>
          <c:invertIfNegative val="0"/>
          <c:cat>
            <c:numRef>
              <c:f>Modelling!$A$51:$A$59</c:f>
              <c:numCache>
                <c:formatCode>General</c:formatCode>
                <c:ptCount val="9"/>
                <c:pt idx="0">
                  <c:v>5</c:v>
                </c:pt>
                <c:pt idx="1">
                  <c:v>15</c:v>
                </c:pt>
                <c:pt idx="2">
                  <c:v>25</c:v>
                </c:pt>
                <c:pt idx="3">
                  <c:v>35</c:v>
                </c:pt>
                <c:pt idx="4">
                  <c:v>45</c:v>
                </c:pt>
                <c:pt idx="5">
                  <c:v>55</c:v>
                </c:pt>
                <c:pt idx="6">
                  <c:v>65</c:v>
                </c:pt>
                <c:pt idx="7">
                  <c:v>75</c:v>
                </c:pt>
                <c:pt idx="8">
                  <c:v>85</c:v>
                </c:pt>
              </c:numCache>
            </c:numRef>
          </c:cat>
          <c:val>
            <c:numRef>
              <c:f>Modelling!$D$51:$D$59</c:f>
              <c:numCache>
                <c:formatCode>0</c:formatCode>
                <c:ptCount val="9"/>
                <c:pt idx="0">
                  <c:v>10.432887598061887</c:v>
                </c:pt>
                <c:pt idx="1">
                  <c:v>13.298662794185663</c:v>
                </c:pt>
                <c:pt idx="2">
                  <c:v>16.164437990309438</c:v>
                </c:pt>
                <c:pt idx="3">
                  <c:v>19.030213186433215</c:v>
                </c:pt>
                <c:pt idx="4">
                  <c:v>21.895988382556986</c:v>
                </c:pt>
                <c:pt idx="5">
                  <c:v>24.76176357868076</c:v>
                </c:pt>
                <c:pt idx="6">
                  <c:v>27.627538774804542</c:v>
                </c:pt>
                <c:pt idx="7">
                  <c:v>30.493313970928316</c:v>
                </c:pt>
                <c:pt idx="8">
                  <c:v>33.35908916705209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0C-446F-8BE3-FF5BA7777155}"/>
            </c:ext>
          </c:extLst>
        </c:ser>
        <c:ser>
          <c:idx val="1"/>
          <c:order val="1"/>
          <c:tx>
            <c:strRef>
              <c:f>Modelling!$E$50</c:f>
              <c:strCache>
                <c:ptCount val="1"/>
                <c:pt idx="0">
                  <c:v>Average Measured PM10 (0-1mm rain)</c:v>
                </c:pt>
              </c:strCache>
            </c:strRef>
          </c:tx>
          <c:spPr>
            <a:solidFill>
              <a:schemeClr val="accent2"/>
            </a:solidFill>
            <a:ln w="19050">
              <a:noFill/>
            </a:ln>
            <a:effectLst/>
          </c:spPr>
          <c:invertIfNegative val="0"/>
          <c:cat>
            <c:numRef>
              <c:f>Modelling!$A$51:$A$59</c:f>
              <c:numCache>
                <c:formatCode>General</c:formatCode>
                <c:ptCount val="9"/>
                <c:pt idx="0">
                  <c:v>5</c:v>
                </c:pt>
                <c:pt idx="1">
                  <c:v>15</c:v>
                </c:pt>
                <c:pt idx="2">
                  <c:v>25</c:v>
                </c:pt>
                <c:pt idx="3">
                  <c:v>35</c:v>
                </c:pt>
                <c:pt idx="4">
                  <c:v>45</c:v>
                </c:pt>
                <c:pt idx="5">
                  <c:v>55</c:v>
                </c:pt>
                <c:pt idx="6">
                  <c:v>65</c:v>
                </c:pt>
                <c:pt idx="7">
                  <c:v>75</c:v>
                </c:pt>
                <c:pt idx="8">
                  <c:v>85</c:v>
                </c:pt>
              </c:numCache>
            </c:numRef>
          </c:cat>
          <c:val>
            <c:numRef>
              <c:f>Modelling!$E$51:$E$59</c:f>
              <c:numCache>
                <c:formatCode>0</c:formatCode>
                <c:ptCount val="9"/>
                <c:pt idx="0">
                  <c:v>13.3060885</c:v>
                </c:pt>
                <c:pt idx="1">
                  <c:v>12.03172625</c:v>
                </c:pt>
                <c:pt idx="2">
                  <c:v>17.176291621621623</c:v>
                </c:pt>
                <c:pt idx="3">
                  <c:v>20.372643888888884</c:v>
                </c:pt>
                <c:pt idx="4">
                  <c:v>37.658213333333336</c:v>
                </c:pt>
                <c:pt idx="5">
                  <c:v>39.676761428571425</c:v>
                </c:pt>
                <c:pt idx="6">
                  <c:v>38.810757272727272</c:v>
                </c:pt>
                <c:pt idx="7">
                  <c:v>39.579169999999998</c:v>
                </c:pt>
                <c:pt idx="8">
                  <c:v>43.899275294117658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0C-446F-8BE3-FF5BA7777155}"/>
            </c:ext>
          </c:extLst>
        </c:ser>
        <c:ser>
          <c:idx val="2"/>
          <c:order val="2"/>
          <c:tx>
            <c:strRef>
              <c:f>Modelling!$F$50</c:f>
              <c:strCache>
                <c:ptCount val="1"/>
                <c:pt idx="0">
                  <c:v>Max Measured 24-hr PM10 (0-1mm rain)</c:v>
                </c:pt>
              </c:strCache>
            </c:strRef>
          </c:tx>
          <c:spPr>
            <a:solidFill>
              <a:schemeClr val="accent3"/>
            </a:solidFill>
            <a:ln w="19050">
              <a:noFill/>
            </a:ln>
            <a:effectLst/>
          </c:spPr>
          <c:invertIfNegative val="0"/>
          <c:cat>
            <c:numRef>
              <c:f>Modelling!$A$51:$A$59</c:f>
              <c:numCache>
                <c:formatCode>General</c:formatCode>
                <c:ptCount val="9"/>
                <c:pt idx="0">
                  <c:v>5</c:v>
                </c:pt>
                <c:pt idx="1">
                  <c:v>15</c:v>
                </c:pt>
                <c:pt idx="2">
                  <c:v>25</c:v>
                </c:pt>
                <c:pt idx="3">
                  <c:v>35</c:v>
                </c:pt>
                <c:pt idx="4">
                  <c:v>45</c:v>
                </c:pt>
                <c:pt idx="5">
                  <c:v>55</c:v>
                </c:pt>
                <c:pt idx="6">
                  <c:v>65</c:v>
                </c:pt>
                <c:pt idx="7">
                  <c:v>75</c:v>
                </c:pt>
                <c:pt idx="8">
                  <c:v>85</c:v>
                </c:pt>
              </c:numCache>
            </c:numRef>
          </c:cat>
          <c:val>
            <c:numRef>
              <c:f>Modelling!$F$51:$F$59</c:f>
              <c:numCache>
                <c:formatCode>0</c:formatCode>
                <c:ptCount val="9"/>
                <c:pt idx="0">
                  <c:v>29.584399999999999</c:v>
                </c:pt>
                <c:pt idx="1">
                  <c:v>22.995439999999999</c:v>
                </c:pt>
                <c:pt idx="2">
                  <c:v>42.192720000000001</c:v>
                </c:pt>
                <c:pt idx="3">
                  <c:v>45.182569999999998</c:v>
                </c:pt>
                <c:pt idx="4">
                  <c:v>109.5172</c:v>
                </c:pt>
                <c:pt idx="5">
                  <c:v>164.1849</c:v>
                </c:pt>
                <c:pt idx="6">
                  <c:v>87.766990000000007</c:v>
                </c:pt>
                <c:pt idx="7">
                  <c:v>73.341359999999995</c:v>
                </c:pt>
                <c:pt idx="8">
                  <c:v>116.6202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0C-446F-8BE3-FF5BA77771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16170120"/>
        <c:axId val="916169792"/>
      </c:barChart>
      <c:catAx>
        <c:axId val="9161701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NZ"/>
                  <a:t>Number of trucks</a:t>
                </a:r>
                <a:r>
                  <a:rPr lang="en-NZ" baseline="0"/>
                  <a:t> per day</a:t>
                </a:r>
                <a:endParaRPr lang="en-NZ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6169792"/>
        <c:crosses val="autoZero"/>
        <c:auto val="1"/>
        <c:lblAlgn val="ctr"/>
        <c:lblOffset val="100"/>
        <c:noMultiLvlLbl val="0"/>
      </c:catAx>
      <c:valAx>
        <c:axId val="916169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NZ"/>
                  <a:t>Predicted/Measured PM</a:t>
                </a:r>
                <a:r>
                  <a:rPr lang="en-NZ" baseline="-25000"/>
                  <a:t>10</a:t>
                </a:r>
                <a:r>
                  <a:rPr lang="en-NZ"/>
                  <a:t> (µg/m</a:t>
                </a:r>
                <a:r>
                  <a:rPr lang="en-NZ" baseline="30000"/>
                  <a:t>3</a:t>
                </a:r>
                <a:r>
                  <a:rPr lang="en-NZ"/>
                  <a:t>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6170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812170768142149E-2"/>
          <c:y val="0.89394269196467069"/>
          <c:w val="0.91385340187433883"/>
          <c:h val="8.94209703002073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Modelled PM</a:t>
            </a:r>
            <a:r>
              <a:rPr lang="en-US" baseline="-25000"/>
              <a:t>10</a:t>
            </a:r>
            <a:r>
              <a:rPr lang="en-US"/>
              <a:t> with calibration</a:t>
            </a:r>
            <a:r>
              <a:rPr lang="en-US" baseline="0"/>
              <a:t> factor of 1.6 compared to</a:t>
            </a:r>
            <a:r>
              <a:rPr lang="en-US"/>
              <a:t> Measured</a:t>
            </a:r>
            <a:r>
              <a:rPr lang="en-US" baseline="0"/>
              <a:t> PM</a:t>
            </a:r>
            <a:r>
              <a:rPr lang="en-US" baseline="-25000"/>
              <a:t>10</a:t>
            </a:r>
            <a:r>
              <a:rPr lang="en-US" baseline="0"/>
              <a:t> at </a:t>
            </a:r>
            <a:r>
              <a:rPr lang="en-US"/>
              <a:t>Pipiwai </a:t>
            </a:r>
            <a:r>
              <a:rPr lang="en-US" sz="1400" b="0" i="0" u="none" strike="noStrike" baseline="0">
                <a:effectLst/>
              </a:rPr>
              <a:t>on days with less than 1mm rain</a:t>
            </a:r>
            <a:endParaRPr lang="en-US"/>
          </a:p>
        </c:rich>
      </c:tx>
      <c:layout>
        <c:manualLayout>
          <c:xMode val="edge"/>
          <c:yMode val="edge"/>
          <c:x val="0.14358863939102728"/>
          <c:y val="2.73772201801952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Modelling!$D$70</c:f>
              <c:strCache>
                <c:ptCount val="1"/>
                <c:pt idx="0">
                  <c:v>Modelled 24-hr PM10 incl background</c:v>
                </c:pt>
              </c:strCache>
            </c:strRef>
          </c:tx>
          <c:spPr>
            <a:solidFill>
              <a:schemeClr val="accent1"/>
            </a:solidFill>
            <a:ln w="19050">
              <a:noFill/>
            </a:ln>
            <a:effectLst/>
          </c:spPr>
          <c:invertIfNegative val="0"/>
          <c:cat>
            <c:numRef>
              <c:f>Modelling!$A$71:$A$79</c:f>
              <c:numCache>
                <c:formatCode>General</c:formatCode>
                <c:ptCount val="9"/>
                <c:pt idx="0">
                  <c:v>5</c:v>
                </c:pt>
                <c:pt idx="1">
                  <c:v>15</c:v>
                </c:pt>
                <c:pt idx="2">
                  <c:v>25</c:v>
                </c:pt>
                <c:pt idx="3">
                  <c:v>35</c:v>
                </c:pt>
                <c:pt idx="4">
                  <c:v>45</c:v>
                </c:pt>
                <c:pt idx="5">
                  <c:v>55</c:v>
                </c:pt>
                <c:pt idx="6">
                  <c:v>65</c:v>
                </c:pt>
                <c:pt idx="7">
                  <c:v>75</c:v>
                </c:pt>
                <c:pt idx="8">
                  <c:v>85</c:v>
                </c:pt>
              </c:numCache>
            </c:numRef>
          </c:cat>
          <c:val>
            <c:numRef>
              <c:f>Modelling!$D$71:$D$79</c:f>
              <c:numCache>
                <c:formatCode>0</c:formatCode>
                <c:ptCount val="9"/>
                <c:pt idx="0">
                  <c:v>11.230334717654129</c:v>
                </c:pt>
                <c:pt idx="1">
                  <c:v>15.691004152962385</c:v>
                </c:pt>
                <c:pt idx="2">
                  <c:v>20.151673588270643</c:v>
                </c:pt>
                <c:pt idx="3">
                  <c:v>24.612343023578902</c:v>
                </c:pt>
                <c:pt idx="4">
                  <c:v>29.073012458887156</c:v>
                </c:pt>
                <c:pt idx="5">
                  <c:v>33.533681894195411</c:v>
                </c:pt>
                <c:pt idx="6">
                  <c:v>37.994351329503672</c:v>
                </c:pt>
                <c:pt idx="7">
                  <c:v>42.455020764811934</c:v>
                </c:pt>
                <c:pt idx="8">
                  <c:v>46.915690200120189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A8-4934-940E-3D1C5D6477DA}"/>
            </c:ext>
          </c:extLst>
        </c:ser>
        <c:ser>
          <c:idx val="1"/>
          <c:order val="1"/>
          <c:tx>
            <c:strRef>
              <c:f>Modelling!$E$70</c:f>
              <c:strCache>
                <c:ptCount val="1"/>
                <c:pt idx="0">
                  <c:v>Average Measured PM10 (0-1mm rain)</c:v>
                </c:pt>
              </c:strCache>
            </c:strRef>
          </c:tx>
          <c:spPr>
            <a:solidFill>
              <a:schemeClr val="accent2"/>
            </a:solidFill>
            <a:ln w="19050">
              <a:noFill/>
            </a:ln>
            <a:effectLst/>
          </c:spPr>
          <c:invertIfNegative val="0"/>
          <c:cat>
            <c:numRef>
              <c:f>Modelling!$A$71:$A$79</c:f>
              <c:numCache>
                <c:formatCode>General</c:formatCode>
                <c:ptCount val="9"/>
                <c:pt idx="0">
                  <c:v>5</c:v>
                </c:pt>
                <c:pt idx="1">
                  <c:v>15</c:v>
                </c:pt>
                <c:pt idx="2">
                  <c:v>25</c:v>
                </c:pt>
                <c:pt idx="3">
                  <c:v>35</c:v>
                </c:pt>
                <c:pt idx="4">
                  <c:v>45</c:v>
                </c:pt>
                <c:pt idx="5">
                  <c:v>55</c:v>
                </c:pt>
                <c:pt idx="6">
                  <c:v>65</c:v>
                </c:pt>
                <c:pt idx="7">
                  <c:v>75</c:v>
                </c:pt>
                <c:pt idx="8">
                  <c:v>85</c:v>
                </c:pt>
              </c:numCache>
            </c:numRef>
          </c:cat>
          <c:val>
            <c:numRef>
              <c:f>Modelling!$E$71:$E$79</c:f>
              <c:numCache>
                <c:formatCode>0</c:formatCode>
                <c:ptCount val="9"/>
                <c:pt idx="0">
                  <c:v>13.3060885</c:v>
                </c:pt>
                <c:pt idx="1">
                  <c:v>12.03172625</c:v>
                </c:pt>
                <c:pt idx="2">
                  <c:v>17.176291621621623</c:v>
                </c:pt>
                <c:pt idx="3">
                  <c:v>20.372643888888884</c:v>
                </c:pt>
                <c:pt idx="4">
                  <c:v>37.658213333333336</c:v>
                </c:pt>
                <c:pt idx="5">
                  <c:v>39.676761428571425</c:v>
                </c:pt>
                <c:pt idx="6">
                  <c:v>38.810757272727272</c:v>
                </c:pt>
                <c:pt idx="7">
                  <c:v>39.579169999999998</c:v>
                </c:pt>
                <c:pt idx="8">
                  <c:v>43.899275294117658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A8-4934-940E-3D1C5D6477DA}"/>
            </c:ext>
          </c:extLst>
        </c:ser>
        <c:ser>
          <c:idx val="2"/>
          <c:order val="2"/>
          <c:tx>
            <c:strRef>
              <c:f>Modelling!$F$70</c:f>
              <c:strCache>
                <c:ptCount val="1"/>
                <c:pt idx="0">
                  <c:v>Max Measured 24-hr PM10 (0-1mm rain)</c:v>
                </c:pt>
              </c:strCache>
            </c:strRef>
          </c:tx>
          <c:spPr>
            <a:solidFill>
              <a:schemeClr val="accent3"/>
            </a:solidFill>
            <a:ln w="19050">
              <a:noFill/>
            </a:ln>
            <a:effectLst/>
          </c:spPr>
          <c:invertIfNegative val="0"/>
          <c:cat>
            <c:numRef>
              <c:f>Modelling!$A$71:$A$79</c:f>
              <c:numCache>
                <c:formatCode>General</c:formatCode>
                <c:ptCount val="9"/>
                <c:pt idx="0">
                  <c:v>5</c:v>
                </c:pt>
                <c:pt idx="1">
                  <c:v>15</c:v>
                </c:pt>
                <c:pt idx="2">
                  <c:v>25</c:v>
                </c:pt>
                <c:pt idx="3">
                  <c:v>35</c:v>
                </c:pt>
                <c:pt idx="4">
                  <c:v>45</c:v>
                </c:pt>
                <c:pt idx="5">
                  <c:v>55</c:v>
                </c:pt>
                <c:pt idx="6">
                  <c:v>65</c:v>
                </c:pt>
                <c:pt idx="7">
                  <c:v>75</c:v>
                </c:pt>
                <c:pt idx="8">
                  <c:v>85</c:v>
                </c:pt>
              </c:numCache>
            </c:numRef>
          </c:cat>
          <c:val>
            <c:numRef>
              <c:f>Modelling!$F$71:$F$79</c:f>
              <c:numCache>
                <c:formatCode>0</c:formatCode>
                <c:ptCount val="9"/>
                <c:pt idx="0">
                  <c:v>29.584399999999999</c:v>
                </c:pt>
                <c:pt idx="1">
                  <c:v>22.995439999999999</c:v>
                </c:pt>
                <c:pt idx="2">
                  <c:v>42.192720000000001</c:v>
                </c:pt>
                <c:pt idx="3">
                  <c:v>45.182569999999998</c:v>
                </c:pt>
                <c:pt idx="4">
                  <c:v>109.5172</c:v>
                </c:pt>
                <c:pt idx="5">
                  <c:v>164.1849</c:v>
                </c:pt>
                <c:pt idx="6">
                  <c:v>87.766990000000007</c:v>
                </c:pt>
                <c:pt idx="7">
                  <c:v>73.341359999999995</c:v>
                </c:pt>
                <c:pt idx="8">
                  <c:v>116.6202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A8-4934-940E-3D1C5D6477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86303088"/>
        <c:axId val="886302432"/>
      </c:barChart>
      <c:catAx>
        <c:axId val="8863030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NZ"/>
                  <a:t>All Trucks (&gt;5 m long) per day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6302432"/>
        <c:crosses val="autoZero"/>
        <c:auto val="1"/>
        <c:lblAlgn val="ctr"/>
        <c:lblOffset val="100"/>
        <c:noMultiLvlLbl val="0"/>
      </c:catAx>
      <c:valAx>
        <c:axId val="886302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NZ"/>
                  <a:t>Predicted/Measured PM</a:t>
                </a:r>
                <a:r>
                  <a:rPr lang="en-NZ" baseline="-25000"/>
                  <a:t>10</a:t>
                </a:r>
                <a:r>
                  <a:rPr lang="en-NZ"/>
                  <a:t>  (µg/m</a:t>
                </a:r>
                <a:r>
                  <a:rPr lang="en-NZ" baseline="30000"/>
                  <a:t>3</a:t>
                </a:r>
                <a:r>
                  <a:rPr lang="en-NZ"/>
                  <a:t>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6303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NZ" sz="1600"/>
              <a:t>Pipiwai</a:t>
            </a:r>
            <a:r>
              <a:rPr lang="en-NZ" sz="1600" baseline="0"/>
              <a:t> Road daily m</a:t>
            </a:r>
            <a:r>
              <a:rPr lang="en-NZ" sz="1600"/>
              <a:t>ax</a:t>
            </a:r>
            <a:r>
              <a:rPr lang="en-NZ" sz="1600" baseline="0"/>
              <a:t> (1-hr ave) </a:t>
            </a:r>
            <a:r>
              <a:rPr lang="en-NZ" sz="1600" b="1" i="0" u="none" strike="noStrike" baseline="0">
                <a:effectLst/>
              </a:rPr>
              <a:t>PM</a:t>
            </a:r>
            <a:r>
              <a:rPr lang="en-NZ" sz="1600" b="1" i="0" u="none" strike="noStrike" baseline="-25000">
                <a:effectLst/>
              </a:rPr>
              <a:t>10</a:t>
            </a:r>
            <a:endParaRPr lang="en-NZ" sz="1600" baseline="0"/>
          </a:p>
          <a:p>
            <a:pPr>
              <a:defRPr sz="1600"/>
            </a:pPr>
            <a:r>
              <a:rPr lang="en-NZ" sz="1600" baseline="0"/>
              <a:t>1 Jun 2017 - 31 May 2018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9.1870226747972294E-2"/>
          <c:y val="0.15229568002112945"/>
          <c:w val="0.86218801597168759"/>
          <c:h val="0.76563495600785736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6"/>
          </c:marker>
          <c:xVal>
            <c:numRef>
              <c:f>'hr max'!$F$10:$F$374</c:f>
              <c:numCache>
                <c:formatCode>dd\ mmm\ yy</c:formatCode>
                <c:ptCount val="365"/>
                <c:pt idx="0">
                  <c:v>42887</c:v>
                </c:pt>
                <c:pt idx="1">
                  <c:v>42888</c:v>
                </c:pt>
                <c:pt idx="2">
                  <c:v>42889</c:v>
                </c:pt>
                <c:pt idx="3">
                  <c:v>42890</c:v>
                </c:pt>
                <c:pt idx="4">
                  <c:v>42891</c:v>
                </c:pt>
                <c:pt idx="5">
                  <c:v>42892</c:v>
                </c:pt>
                <c:pt idx="6">
                  <c:v>42893</c:v>
                </c:pt>
                <c:pt idx="7">
                  <c:v>42894</c:v>
                </c:pt>
                <c:pt idx="8">
                  <c:v>42895</c:v>
                </c:pt>
                <c:pt idx="9">
                  <c:v>42896</c:v>
                </c:pt>
                <c:pt idx="10">
                  <c:v>42897</c:v>
                </c:pt>
                <c:pt idx="11">
                  <c:v>42898</c:v>
                </c:pt>
                <c:pt idx="12">
                  <c:v>42899</c:v>
                </c:pt>
                <c:pt idx="13">
                  <c:v>42900</c:v>
                </c:pt>
                <c:pt idx="14">
                  <c:v>42901</c:v>
                </c:pt>
                <c:pt idx="15">
                  <c:v>42902</c:v>
                </c:pt>
                <c:pt idx="16">
                  <c:v>42903</c:v>
                </c:pt>
                <c:pt idx="17">
                  <c:v>42904</c:v>
                </c:pt>
                <c:pt idx="18">
                  <c:v>42905</c:v>
                </c:pt>
                <c:pt idx="19">
                  <c:v>42906</c:v>
                </c:pt>
                <c:pt idx="20">
                  <c:v>42907</c:v>
                </c:pt>
                <c:pt idx="21">
                  <c:v>42908</c:v>
                </c:pt>
                <c:pt idx="22">
                  <c:v>42909</c:v>
                </c:pt>
                <c:pt idx="23">
                  <c:v>42910</c:v>
                </c:pt>
                <c:pt idx="24">
                  <c:v>42911</c:v>
                </c:pt>
                <c:pt idx="25">
                  <c:v>42912</c:v>
                </c:pt>
                <c:pt idx="26">
                  <c:v>42913</c:v>
                </c:pt>
                <c:pt idx="27">
                  <c:v>42914</c:v>
                </c:pt>
                <c:pt idx="28">
                  <c:v>42915</c:v>
                </c:pt>
                <c:pt idx="29">
                  <c:v>42916</c:v>
                </c:pt>
                <c:pt idx="30">
                  <c:v>42917</c:v>
                </c:pt>
                <c:pt idx="31">
                  <c:v>42918</c:v>
                </c:pt>
                <c:pt idx="32">
                  <c:v>42919</c:v>
                </c:pt>
                <c:pt idx="33">
                  <c:v>42920</c:v>
                </c:pt>
                <c:pt idx="34">
                  <c:v>42921</c:v>
                </c:pt>
                <c:pt idx="35">
                  <c:v>42922</c:v>
                </c:pt>
                <c:pt idx="36">
                  <c:v>42923</c:v>
                </c:pt>
                <c:pt idx="37">
                  <c:v>42924</c:v>
                </c:pt>
                <c:pt idx="38">
                  <c:v>42925</c:v>
                </c:pt>
                <c:pt idx="39">
                  <c:v>42926</c:v>
                </c:pt>
                <c:pt idx="40">
                  <c:v>42927</c:v>
                </c:pt>
                <c:pt idx="41">
                  <c:v>42928</c:v>
                </c:pt>
                <c:pt idx="42">
                  <c:v>42929</c:v>
                </c:pt>
                <c:pt idx="43">
                  <c:v>42930</c:v>
                </c:pt>
                <c:pt idx="44">
                  <c:v>42931</c:v>
                </c:pt>
                <c:pt idx="45">
                  <c:v>42932</c:v>
                </c:pt>
                <c:pt idx="46">
                  <c:v>42933</c:v>
                </c:pt>
                <c:pt idx="47">
                  <c:v>42934</c:v>
                </c:pt>
                <c:pt idx="48">
                  <c:v>42935</c:v>
                </c:pt>
                <c:pt idx="49">
                  <c:v>42936</c:v>
                </c:pt>
                <c:pt idx="50">
                  <c:v>42937</c:v>
                </c:pt>
                <c:pt idx="51">
                  <c:v>42938</c:v>
                </c:pt>
                <c:pt idx="52">
                  <c:v>42939</c:v>
                </c:pt>
                <c:pt idx="53">
                  <c:v>42940</c:v>
                </c:pt>
                <c:pt idx="54">
                  <c:v>42941</c:v>
                </c:pt>
                <c:pt idx="55">
                  <c:v>42942</c:v>
                </c:pt>
                <c:pt idx="56">
                  <c:v>42943</c:v>
                </c:pt>
                <c:pt idx="57">
                  <c:v>42944</c:v>
                </c:pt>
                <c:pt idx="58">
                  <c:v>42945</c:v>
                </c:pt>
                <c:pt idx="59">
                  <c:v>42946</c:v>
                </c:pt>
                <c:pt idx="60">
                  <c:v>42947</c:v>
                </c:pt>
                <c:pt idx="61">
                  <c:v>42948</c:v>
                </c:pt>
                <c:pt idx="62">
                  <c:v>42949</c:v>
                </c:pt>
                <c:pt idx="63">
                  <c:v>42950</c:v>
                </c:pt>
                <c:pt idx="64">
                  <c:v>42951</c:v>
                </c:pt>
                <c:pt idx="65">
                  <c:v>42952</c:v>
                </c:pt>
                <c:pt idx="66">
                  <c:v>42953</c:v>
                </c:pt>
                <c:pt idx="67">
                  <c:v>42954</c:v>
                </c:pt>
                <c:pt idx="68">
                  <c:v>42955</c:v>
                </c:pt>
                <c:pt idx="69">
                  <c:v>42956</c:v>
                </c:pt>
                <c:pt idx="70">
                  <c:v>42957</c:v>
                </c:pt>
                <c:pt idx="71">
                  <c:v>42958</c:v>
                </c:pt>
                <c:pt idx="72">
                  <c:v>42959</c:v>
                </c:pt>
                <c:pt idx="73">
                  <c:v>42960</c:v>
                </c:pt>
                <c:pt idx="74">
                  <c:v>42961</c:v>
                </c:pt>
                <c:pt idx="75">
                  <c:v>42962</c:v>
                </c:pt>
                <c:pt idx="76">
                  <c:v>42963</c:v>
                </c:pt>
                <c:pt idx="77">
                  <c:v>42964</c:v>
                </c:pt>
                <c:pt idx="78">
                  <c:v>42965</c:v>
                </c:pt>
                <c:pt idx="79">
                  <c:v>42966</c:v>
                </c:pt>
                <c:pt idx="80">
                  <c:v>42967</c:v>
                </c:pt>
                <c:pt idx="81">
                  <c:v>42968</c:v>
                </c:pt>
                <c:pt idx="82">
                  <c:v>42969</c:v>
                </c:pt>
                <c:pt idx="83">
                  <c:v>42970</c:v>
                </c:pt>
                <c:pt idx="84">
                  <c:v>42971</c:v>
                </c:pt>
                <c:pt idx="85">
                  <c:v>42972</c:v>
                </c:pt>
                <c:pt idx="86">
                  <c:v>42973</c:v>
                </c:pt>
                <c:pt idx="87">
                  <c:v>42974</c:v>
                </c:pt>
                <c:pt idx="88">
                  <c:v>42975</c:v>
                </c:pt>
                <c:pt idx="89">
                  <c:v>42976</c:v>
                </c:pt>
                <c:pt idx="90">
                  <c:v>42977</c:v>
                </c:pt>
                <c:pt idx="91">
                  <c:v>42978</c:v>
                </c:pt>
                <c:pt idx="92">
                  <c:v>42979</c:v>
                </c:pt>
                <c:pt idx="93">
                  <c:v>42980</c:v>
                </c:pt>
                <c:pt idx="94">
                  <c:v>42981</c:v>
                </c:pt>
                <c:pt idx="95">
                  <c:v>42982</c:v>
                </c:pt>
                <c:pt idx="96">
                  <c:v>42983</c:v>
                </c:pt>
                <c:pt idx="97">
                  <c:v>42984</c:v>
                </c:pt>
                <c:pt idx="98">
                  <c:v>42985</c:v>
                </c:pt>
                <c:pt idx="99">
                  <c:v>42986</c:v>
                </c:pt>
                <c:pt idx="100">
                  <c:v>42987</c:v>
                </c:pt>
                <c:pt idx="101">
                  <c:v>42988</c:v>
                </c:pt>
                <c:pt idx="102">
                  <c:v>42989</c:v>
                </c:pt>
                <c:pt idx="103">
                  <c:v>42990</c:v>
                </c:pt>
                <c:pt idx="104">
                  <c:v>42991</c:v>
                </c:pt>
                <c:pt idx="105">
                  <c:v>42992</c:v>
                </c:pt>
                <c:pt idx="106">
                  <c:v>42993</c:v>
                </c:pt>
                <c:pt idx="107">
                  <c:v>42994</c:v>
                </c:pt>
                <c:pt idx="108">
                  <c:v>42995</c:v>
                </c:pt>
                <c:pt idx="109">
                  <c:v>42996</c:v>
                </c:pt>
                <c:pt idx="110">
                  <c:v>42997</c:v>
                </c:pt>
                <c:pt idx="111">
                  <c:v>42998</c:v>
                </c:pt>
                <c:pt idx="112">
                  <c:v>42999</c:v>
                </c:pt>
                <c:pt idx="113">
                  <c:v>43000</c:v>
                </c:pt>
                <c:pt idx="114">
                  <c:v>43001</c:v>
                </c:pt>
                <c:pt idx="115">
                  <c:v>43002</c:v>
                </c:pt>
                <c:pt idx="116">
                  <c:v>43003</c:v>
                </c:pt>
                <c:pt idx="117">
                  <c:v>43004</c:v>
                </c:pt>
                <c:pt idx="118">
                  <c:v>43005</c:v>
                </c:pt>
                <c:pt idx="119">
                  <c:v>43006</c:v>
                </c:pt>
                <c:pt idx="120">
                  <c:v>43007</c:v>
                </c:pt>
                <c:pt idx="121">
                  <c:v>43008</c:v>
                </c:pt>
                <c:pt idx="122">
                  <c:v>43009</c:v>
                </c:pt>
                <c:pt idx="123">
                  <c:v>43010</c:v>
                </c:pt>
                <c:pt idx="124">
                  <c:v>43011</c:v>
                </c:pt>
                <c:pt idx="125">
                  <c:v>43012</c:v>
                </c:pt>
                <c:pt idx="126">
                  <c:v>43013</c:v>
                </c:pt>
                <c:pt idx="127">
                  <c:v>43014</c:v>
                </c:pt>
                <c:pt idx="128">
                  <c:v>43015</c:v>
                </c:pt>
                <c:pt idx="129">
                  <c:v>43016</c:v>
                </c:pt>
                <c:pt idx="130">
                  <c:v>43017</c:v>
                </c:pt>
                <c:pt idx="131">
                  <c:v>43018</c:v>
                </c:pt>
                <c:pt idx="132">
                  <c:v>43019</c:v>
                </c:pt>
                <c:pt idx="133">
                  <c:v>43020</c:v>
                </c:pt>
                <c:pt idx="134">
                  <c:v>43021</c:v>
                </c:pt>
                <c:pt idx="135">
                  <c:v>43022</c:v>
                </c:pt>
                <c:pt idx="136">
                  <c:v>43023</c:v>
                </c:pt>
                <c:pt idx="137">
                  <c:v>43024</c:v>
                </c:pt>
                <c:pt idx="138">
                  <c:v>43025</c:v>
                </c:pt>
                <c:pt idx="139">
                  <c:v>43026</c:v>
                </c:pt>
                <c:pt idx="140">
                  <c:v>43027</c:v>
                </c:pt>
                <c:pt idx="141">
                  <c:v>43028</c:v>
                </c:pt>
                <c:pt idx="142">
                  <c:v>43029</c:v>
                </c:pt>
                <c:pt idx="143">
                  <c:v>43030</c:v>
                </c:pt>
                <c:pt idx="144">
                  <c:v>43031</c:v>
                </c:pt>
                <c:pt idx="145">
                  <c:v>43032</c:v>
                </c:pt>
                <c:pt idx="146">
                  <c:v>43033</c:v>
                </c:pt>
                <c:pt idx="147">
                  <c:v>43034</c:v>
                </c:pt>
                <c:pt idx="148">
                  <c:v>43035</c:v>
                </c:pt>
                <c:pt idx="149">
                  <c:v>43036</c:v>
                </c:pt>
                <c:pt idx="150">
                  <c:v>43037</c:v>
                </c:pt>
                <c:pt idx="151">
                  <c:v>43038</c:v>
                </c:pt>
                <c:pt idx="152">
                  <c:v>43039</c:v>
                </c:pt>
                <c:pt idx="153">
                  <c:v>43040</c:v>
                </c:pt>
                <c:pt idx="154">
                  <c:v>43041</c:v>
                </c:pt>
                <c:pt idx="155">
                  <c:v>43042</c:v>
                </c:pt>
                <c:pt idx="156">
                  <c:v>43043</c:v>
                </c:pt>
                <c:pt idx="157">
                  <c:v>43044</c:v>
                </c:pt>
                <c:pt idx="158">
                  <c:v>43045</c:v>
                </c:pt>
                <c:pt idx="159">
                  <c:v>43046</c:v>
                </c:pt>
                <c:pt idx="160">
                  <c:v>43047</c:v>
                </c:pt>
                <c:pt idx="161">
                  <c:v>43048</c:v>
                </c:pt>
                <c:pt idx="162">
                  <c:v>43049</c:v>
                </c:pt>
                <c:pt idx="163">
                  <c:v>43050</c:v>
                </c:pt>
                <c:pt idx="164">
                  <c:v>43051</c:v>
                </c:pt>
                <c:pt idx="165">
                  <c:v>43052</c:v>
                </c:pt>
                <c:pt idx="166">
                  <c:v>43053</c:v>
                </c:pt>
                <c:pt idx="167">
                  <c:v>43054</c:v>
                </c:pt>
                <c:pt idx="168">
                  <c:v>43055</c:v>
                </c:pt>
                <c:pt idx="169">
                  <c:v>43056</c:v>
                </c:pt>
                <c:pt idx="170">
                  <c:v>43057</c:v>
                </c:pt>
                <c:pt idx="171">
                  <c:v>43058</c:v>
                </c:pt>
                <c:pt idx="172">
                  <c:v>43059</c:v>
                </c:pt>
                <c:pt idx="173">
                  <c:v>43060</c:v>
                </c:pt>
                <c:pt idx="174">
                  <c:v>43061</c:v>
                </c:pt>
                <c:pt idx="175">
                  <c:v>43062</c:v>
                </c:pt>
                <c:pt idx="176">
                  <c:v>43063</c:v>
                </c:pt>
                <c:pt idx="177">
                  <c:v>43064</c:v>
                </c:pt>
                <c:pt idx="178">
                  <c:v>43065</c:v>
                </c:pt>
                <c:pt idx="179">
                  <c:v>43066</c:v>
                </c:pt>
                <c:pt idx="180">
                  <c:v>43067</c:v>
                </c:pt>
                <c:pt idx="181">
                  <c:v>43068</c:v>
                </c:pt>
                <c:pt idx="182">
                  <c:v>43069</c:v>
                </c:pt>
                <c:pt idx="183">
                  <c:v>43070</c:v>
                </c:pt>
                <c:pt idx="184">
                  <c:v>43071</c:v>
                </c:pt>
                <c:pt idx="185">
                  <c:v>43072</c:v>
                </c:pt>
                <c:pt idx="186">
                  <c:v>43073</c:v>
                </c:pt>
                <c:pt idx="187">
                  <c:v>43074</c:v>
                </c:pt>
                <c:pt idx="188">
                  <c:v>43075</c:v>
                </c:pt>
                <c:pt idx="189">
                  <c:v>43076</c:v>
                </c:pt>
                <c:pt idx="190">
                  <c:v>43077</c:v>
                </c:pt>
                <c:pt idx="191">
                  <c:v>43078</c:v>
                </c:pt>
                <c:pt idx="192">
                  <c:v>43079</c:v>
                </c:pt>
                <c:pt idx="193">
                  <c:v>43080</c:v>
                </c:pt>
                <c:pt idx="194">
                  <c:v>43081</c:v>
                </c:pt>
                <c:pt idx="195">
                  <c:v>43082</c:v>
                </c:pt>
                <c:pt idx="196">
                  <c:v>43083</c:v>
                </c:pt>
                <c:pt idx="197">
                  <c:v>43084</c:v>
                </c:pt>
                <c:pt idx="198">
                  <c:v>43085</c:v>
                </c:pt>
                <c:pt idx="199">
                  <c:v>43086</c:v>
                </c:pt>
                <c:pt idx="200">
                  <c:v>43087</c:v>
                </c:pt>
                <c:pt idx="201">
                  <c:v>43088</c:v>
                </c:pt>
                <c:pt idx="202">
                  <c:v>43089</c:v>
                </c:pt>
                <c:pt idx="203">
                  <c:v>43090</c:v>
                </c:pt>
                <c:pt idx="204">
                  <c:v>43091</c:v>
                </c:pt>
                <c:pt idx="205">
                  <c:v>43092</c:v>
                </c:pt>
                <c:pt idx="206">
                  <c:v>43093</c:v>
                </c:pt>
                <c:pt idx="207">
                  <c:v>43094</c:v>
                </c:pt>
                <c:pt idx="208">
                  <c:v>43095</c:v>
                </c:pt>
                <c:pt idx="209">
                  <c:v>43096</c:v>
                </c:pt>
                <c:pt idx="210">
                  <c:v>43097</c:v>
                </c:pt>
                <c:pt idx="211">
                  <c:v>43098</c:v>
                </c:pt>
                <c:pt idx="212">
                  <c:v>43099</c:v>
                </c:pt>
                <c:pt idx="213">
                  <c:v>43100</c:v>
                </c:pt>
                <c:pt idx="214">
                  <c:v>43101</c:v>
                </c:pt>
                <c:pt idx="215">
                  <c:v>43102</c:v>
                </c:pt>
                <c:pt idx="216">
                  <c:v>43103</c:v>
                </c:pt>
                <c:pt idx="217">
                  <c:v>43104</c:v>
                </c:pt>
                <c:pt idx="218">
                  <c:v>43105</c:v>
                </c:pt>
                <c:pt idx="219">
                  <c:v>43106</c:v>
                </c:pt>
                <c:pt idx="220">
                  <c:v>43107</c:v>
                </c:pt>
                <c:pt idx="221">
                  <c:v>43108</c:v>
                </c:pt>
                <c:pt idx="222">
                  <c:v>43109</c:v>
                </c:pt>
                <c:pt idx="223">
                  <c:v>43110</c:v>
                </c:pt>
                <c:pt idx="224">
                  <c:v>43111</c:v>
                </c:pt>
                <c:pt idx="225">
                  <c:v>43112</c:v>
                </c:pt>
                <c:pt idx="226">
                  <c:v>43113</c:v>
                </c:pt>
                <c:pt idx="227">
                  <c:v>43114</c:v>
                </c:pt>
                <c:pt idx="228">
                  <c:v>43115</c:v>
                </c:pt>
                <c:pt idx="229">
                  <c:v>43116</c:v>
                </c:pt>
                <c:pt idx="230">
                  <c:v>43117</c:v>
                </c:pt>
                <c:pt idx="231">
                  <c:v>43118</c:v>
                </c:pt>
                <c:pt idx="232">
                  <c:v>43119</c:v>
                </c:pt>
                <c:pt idx="233">
                  <c:v>43120</c:v>
                </c:pt>
                <c:pt idx="234">
                  <c:v>43121</c:v>
                </c:pt>
                <c:pt idx="235">
                  <c:v>43122</c:v>
                </c:pt>
                <c:pt idx="236">
                  <c:v>43123</c:v>
                </c:pt>
                <c:pt idx="237">
                  <c:v>43124</c:v>
                </c:pt>
                <c:pt idx="238">
                  <c:v>43125</c:v>
                </c:pt>
                <c:pt idx="239">
                  <c:v>43126</c:v>
                </c:pt>
                <c:pt idx="240">
                  <c:v>43127</c:v>
                </c:pt>
                <c:pt idx="241">
                  <c:v>43128</c:v>
                </c:pt>
                <c:pt idx="242">
                  <c:v>43129</c:v>
                </c:pt>
                <c:pt idx="243">
                  <c:v>43130</c:v>
                </c:pt>
                <c:pt idx="244">
                  <c:v>43131</c:v>
                </c:pt>
                <c:pt idx="245">
                  <c:v>43132</c:v>
                </c:pt>
                <c:pt idx="246">
                  <c:v>43133</c:v>
                </c:pt>
                <c:pt idx="247">
                  <c:v>43134</c:v>
                </c:pt>
                <c:pt idx="248">
                  <c:v>43135</c:v>
                </c:pt>
                <c:pt idx="249">
                  <c:v>43136</c:v>
                </c:pt>
                <c:pt idx="250">
                  <c:v>43137</c:v>
                </c:pt>
                <c:pt idx="251">
                  <c:v>43138</c:v>
                </c:pt>
                <c:pt idx="252">
                  <c:v>43139</c:v>
                </c:pt>
                <c:pt idx="253">
                  <c:v>43140</c:v>
                </c:pt>
                <c:pt idx="254">
                  <c:v>43141</c:v>
                </c:pt>
                <c:pt idx="255">
                  <c:v>43142</c:v>
                </c:pt>
                <c:pt idx="256">
                  <c:v>43143</c:v>
                </c:pt>
                <c:pt idx="257">
                  <c:v>43144</c:v>
                </c:pt>
                <c:pt idx="258">
                  <c:v>43145</c:v>
                </c:pt>
                <c:pt idx="259">
                  <c:v>43146</c:v>
                </c:pt>
                <c:pt idx="260">
                  <c:v>43147</c:v>
                </c:pt>
                <c:pt idx="261">
                  <c:v>43148</c:v>
                </c:pt>
                <c:pt idx="262">
                  <c:v>43149</c:v>
                </c:pt>
                <c:pt idx="263">
                  <c:v>43150</c:v>
                </c:pt>
                <c:pt idx="264">
                  <c:v>43151</c:v>
                </c:pt>
                <c:pt idx="265">
                  <c:v>43152</c:v>
                </c:pt>
                <c:pt idx="266">
                  <c:v>43153</c:v>
                </c:pt>
                <c:pt idx="267">
                  <c:v>43154</c:v>
                </c:pt>
                <c:pt idx="268">
                  <c:v>43155</c:v>
                </c:pt>
                <c:pt idx="269">
                  <c:v>43156</c:v>
                </c:pt>
                <c:pt idx="270">
                  <c:v>43157</c:v>
                </c:pt>
                <c:pt idx="271">
                  <c:v>43158</c:v>
                </c:pt>
                <c:pt idx="272">
                  <c:v>43159</c:v>
                </c:pt>
                <c:pt idx="273">
                  <c:v>43160</c:v>
                </c:pt>
                <c:pt idx="274">
                  <c:v>43161</c:v>
                </c:pt>
                <c:pt idx="275">
                  <c:v>43162</c:v>
                </c:pt>
                <c:pt idx="276">
                  <c:v>43163</c:v>
                </c:pt>
                <c:pt idx="277">
                  <c:v>43164</c:v>
                </c:pt>
                <c:pt idx="278">
                  <c:v>43165</c:v>
                </c:pt>
                <c:pt idx="279">
                  <c:v>43166</c:v>
                </c:pt>
                <c:pt idx="280">
                  <c:v>43167</c:v>
                </c:pt>
                <c:pt idx="281">
                  <c:v>43168</c:v>
                </c:pt>
                <c:pt idx="282">
                  <c:v>43169</c:v>
                </c:pt>
                <c:pt idx="283">
                  <c:v>43170</c:v>
                </c:pt>
                <c:pt idx="284">
                  <c:v>43171</c:v>
                </c:pt>
                <c:pt idx="285">
                  <c:v>43172</c:v>
                </c:pt>
                <c:pt idx="286">
                  <c:v>43173</c:v>
                </c:pt>
                <c:pt idx="287">
                  <c:v>43174</c:v>
                </c:pt>
                <c:pt idx="288">
                  <c:v>43175</c:v>
                </c:pt>
                <c:pt idx="289">
                  <c:v>43176</c:v>
                </c:pt>
                <c:pt idx="290">
                  <c:v>43177</c:v>
                </c:pt>
                <c:pt idx="291">
                  <c:v>43178</c:v>
                </c:pt>
                <c:pt idx="292">
                  <c:v>43179</c:v>
                </c:pt>
                <c:pt idx="293">
                  <c:v>43180</c:v>
                </c:pt>
                <c:pt idx="294">
                  <c:v>43181</c:v>
                </c:pt>
                <c:pt idx="295">
                  <c:v>43182</c:v>
                </c:pt>
                <c:pt idx="296">
                  <c:v>43183</c:v>
                </c:pt>
                <c:pt idx="297">
                  <c:v>43184</c:v>
                </c:pt>
                <c:pt idx="298">
                  <c:v>43185</c:v>
                </c:pt>
                <c:pt idx="299">
                  <c:v>43186</c:v>
                </c:pt>
                <c:pt idx="300">
                  <c:v>43187</c:v>
                </c:pt>
                <c:pt idx="301">
                  <c:v>43188</c:v>
                </c:pt>
                <c:pt idx="302">
                  <c:v>43189</c:v>
                </c:pt>
                <c:pt idx="303">
                  <c:v>43190</c:v>
                </c:pt>
                <c:pt idx="304">
                  <c:v>43191</c:v>
                </c:pt>
                <c:pt idx="305">
                  <c:v>43192</c:v>
                </c:pt>
                <c:pt idx="306">
                  <c:v>43193</c:v>
                </c:pt>
                <c:pt idx="307">
                  <c:v>43194</c:v>
                </c:pt>
                <c:pt idx="308">
                  <c:v>43195</c:v>
                </c:pt>
                <c:pt idx="309">
                  <c:v>43196</c:v>
                </c:pt>
                <c:pt idx="310">
                  <c:v>43197</c:v>
                </c:pt>
                <c:pt idx="311">
                  <c:v>43198</c:v>
                </c:pt>
                <c:pt idx="312">
                  <c:v>43199</c:v>
                </c:pt>
                <c:pt idx="313">
                  <c:v>43200</c:v>
                </c:pt>
                <c:pt idx="314">
                  <c:v>43201</c:v>
                </c:pt>
                <c:pt idx="315">
                  <c:v>43202</c:v>
                </c:pt>
                <c:pt idx="316">
                  <c:v>43203</c:v>
                </c:pt>
                <c:pt idx="317">
                  <c:v>43204</c:v>
                </c:pt>
                <c:pt idx="318">
                  <c:v>43205</c:v>
                </c:pt>
                <c:pt idx="319">
                  <c:v>43206</c:v>
                </c:pt>
                <c:pt idx="320">
                  <c:v>43207</c:v>
                </c:pt>
                <c:pt idx="321">
                  <c:v>43208</c:v>
                </c:pt>
                <c:pt idx="322">
                  <c:v>43209</c:v>
                </c:pt>
                <c:pt idx="323">
                  <c:v>43210</c:v>
                </c:pt>
                <c:pt idx="324">
                  <c:v>43211</c:v>
                </c:pt>
                <c:pt idx="325">
                  <c:v>43212</c:v>
                </c:pt>
                <c:pt idx="326">
                  <c:v>43213</c:v>
                </c:pt>
                <c:pt idx="327">
                  <c:v>43214</c:v>
                </c:pt>
                <c:pt idx="328">
                  <c:v>43215</c:v>
                </c:pt>
                <c:pt idx="329">
                  <c:v>43216</c:v>
                </c:pt>
                <c:pt idx="330">
                  <c:v>43217</c:v>
                </c:pt>
                <c:pt idx="331">
                  <c:v>43218</c:v>
                </c:pt>
                <c:pt idx="332">
                  <c:v>43219</c:v>
                </c:pt>
                <c:pt idx="333">
                  <c:v>43220</c:v>
                </c:pt>
                <c:pt idx="334">
                  <c:v>43221</c:v>
                </c:pt>
                <c:pt idx="335">
                  <c:v>43222</c:v>
                </c:pt>
                <c:pt idx="336">
                  <c:v>43223</c:v>
                </c:pt>
                <c:pt idx="337">
                  <c:v>43224</c:v>
                </c:pt>
                <c:pt idx="338">
                  <c:v>43225</c:v>
                </c:pt>
                <c:pt idx="339">
                  <c:v>43226</c:v>
                </c:pt>
                <c:pt idx="340">
                  <c:v>43227</c:v>
                </c:pt>
                <c:pt idx="341">
                  <c:v>43228</c:v>
                </c:pt>
                <c:pt idx="342">
                  <c:v>43229</c:v>
                </c:pt>
                <c:pt idx="343">
                  <c:v>43230</c:v>
                </c:pt>
                <c:pt idx="344">
                  <c:v>43231</c:v>
                </c:pt>
                <c:pt idx="345">
                  <c:v>43232</c:v>
                </c:pt>
                <c:pt idx="346">
                  <c:v>43233</c:v>
                </c:pt>
                <c:pt idx="347">
                  <c:v>43234</c:v>
                </c:pt>
                <c:pt idx="348">
                  <c:v>43235</c:v>
                </c:pt>
                <c:pt idx="349">
                  <c:v>43236</c:v>
                </c:pt>
                <c:pt idx="350">
                  <c:v>43237</c:v>
                </c:pt>
                <c:pt idx="351">
                  <c:v>43238</c:v>
                </c:pt>
                <c:pt idx="352">
                  <c:v>43239</c:v>
                </c:pt>
                <c:pt idx="353">
                  <c:v>43240</c:v>
                </c:pt>
                <c:pt idx="354">
                  <c:v>43241</c:v>
                </c:pt>
                <c:pt idx="355">
                  <c:v>43242</c:v>
                </c:pt>
                <c:pt idx="356">
                  <c:v>43243</c:v>
                </c:pt>
                <c:pt idx="357">
                  <c:v>43244</c:v>
                </c:pt>
                <c:pt idx="358">
                  <c:v>43245</c:v>
                </c:pt>
                <c:pt idx="359">
                  <c:v>43246</c:v>
                </c:pt>
                <c:pt idx="360">
                  <c:v>43247</c:v>
                </c:pt>
                <c:pt idx="361">
                  <c:v>43248</c:v>
                </c:pt>
                <c:pt idx="362">
                  <c:v>43249</c:v>
                </c:pt>
                <c:pt idx="363">
                  <c:v>43250</c:v>
                </c:pt>
                <c:pt idx="364">
                  <c:v>43251</c:v>
                </c:pt>
              </c:numCache>
            </c:numRef>
          </c:xVal>
          <c:yVal>
            <c:numRef>
              <c:f>'hr max'!$G$10:$G$374</c:f>
              <c:numCache>
                <c:formatCode>0</c:formatCode>
                <c:ptCount val="365"/>
                <c:pt idx="0">
                  <c:v>28.54767</c:v>
                </c:pt>
                <c:pt idx="1">
                  <c:v>12.57633</c:v>
                </c:pt>
                <c:pt idx="2">
                  <c:v>13.506779999999999</c:v>
                </c:pt>
                <c:pt idx="3">
                  <c:v>35.657330000000002</c:v>
                </c:pt>
                <c:pt idx="4">
                  <c:v>20.811050000000002</c:v>
                </c:pt>
                <c:pt idx="5">
                  <c:v>24.156279999999999</c:v>
                </c:pt>
                <c:pt idx="6">
                  <c:v>19.562449999999998</c:v>
                </c:pt>
                <c:pt idx="7">
                  <c:v>30.236059999999998</c:v>
                </c:pt>
                <c:pt idx="8">
                  <c:v>43.165669999999999</c:v>
                </c:pt>
                <c:pt idx="9">
                  <c:v>27.466069999999998</c:v>
                </c:pt>
                <c:pt idx="10">
                  <c:v>33.830620000000003</c:v>
                </c:pt>
                <c:pt idx="11">
                  <c:v>52.922469999999997</c:v>
                </c:pt>
                <c:pt idx="12">
                  <c:v>42.158560000000001</c:v>
                </c:pt>
                <c:pt idx="13">
                  <c:v>58.004019999999997</c:v>
                </c:pt>
                <c:pt idx="14">
                  <c:v>69.410390000000007</c:v>
                </c:pt>
                <c:pt idx="15">
                  <c:v>66.110609999999994</c:v>
                </c:pt>
                <c:pt idx="16">
                  <c:v>32.387050000000002</c:v>
                </c:pt>
                <c:pt idx="17">
                  <c:v>21.596499999999999</c:v>
                </c:pt>
                <c:pt idx="20">
                  <c:v>31.157260000000001</c:v>
                </c:pt>
                <c:pt idx="26">
                  <c:v>24.226610000000001</c:v>
                </c:pt>
                <c:pt idx="27">
                  <c:v>68.203450000000004</c:v>
                </c:pt>
                <c:pt idx="28">
                  <c:v>54.476140000000001</c:v>
                </c:pt>
                <c:pt idx="29">
                  <c:v>34.000390000000003</c:v>
                </c:pt>
                <c:pt idx="30">
                  <c:v>34.940829999999998</c:v>
                </c:pt>
                <c:pt idx="31">
                  <c:v>21.582899999999999</c:v>
                </c:pt>
                <c:pt idx="32">
                  <c:v>19.172740000000001</c:v>
                </c:pt>
                <c:pt idx="33">
                  <c:v>28.361000000000001</c:v>
                </c:pt>
                <c:pt idx="34">
                  <c:v>26.3995</c:v>
                </c:pt>
                <c:pt idx="35">
                  <c:v>23.415400000000002</c:v>
                </c:pt>
                <c:pt idx="36">
                  <c:v>28.38456</c:v>
                </c:pt>
                <c:pt idx="37">
                  <c:v>32.3538</c:v>
                </c:pt>
                <c:pt idx="38">
                  <c:v>25.615390000000001</c:v>
                </c:pt>
                <c:pt idx="39">
                  <c:v>38.796100000000003</c:v>
                </c:pt>
                <c:pt idx="40">
                  <c:v>24.445450000000001</c:v>
                </c:pt>
                <c:pt idx="41">
                  <c:v>37.876220000000004</c:v>
                </c:pt>
                <c:pt idx="42">
                  <c:v>17.065470000000001</c:v>
                </c:pt>
                <c:pt idx="43">
                  <c:v>29.72383</c:v>
                </c:pt>
                <c:pt idx="44">
                  <c:v>39.624200000000002</c:v>
                </c:pt>
                <c:pt idx="45">
                  <c:v>11.837160000000001</c:v>
                </c:pt>
                <c:pt idx="46">
                  <c:v>42.872070000000001</c:v>
                </c:pt>
                <c:pt idx="47">
                  <c:v>71.203770000000006</c:v>
                </c:pt>
                <c:pt idx="48">
                  <c:v>30.194780000000002</c:v>
                </c:pt>
                <c:pt idx="49">
                  <c:v>19.544329999999999</c:v>
                </c:pt>
                <c:pt idx="50">
                  <c:v>23.71922</c:v>
                </c:pt>
                <c:pt idx="51">
                  <c:v>35.568890000000003</c:v>
                </c:pt>
                <c:pt idx="52">
                  <c:v>19.47983</c:v>
                </c:pt>
                <c:pt idx="53">
                  <c:v>12.60877</c:v>
                </c:pt>
                <c:pt idx="54">
                  <c:v>16.54027</c:v>
                </c:pt>
                <c:pt idx="55">
                  <c:v>16.14293</c:v>
                </c:pt>
                <c:pt idx="56">
                  <c:v>16.958559999999999</c:v>
                </c:pt>
                <c:pt idx="57">
                  <c:v>26.498830000000002</c:v>
                </c:pt>
                <c:pt idx="58">
                  <c:v>15.838889999999999</c:v>
                </c:pt>
                <c:pt idx="59">
                  <c:v>28.116610000000001</c:v>
                </c:pt>
                <c:pt idx="60">
                  <c:v>65.031899999999993</c:v>
                </c:pt>
                <c:pt idx="61">
                  <c:v>89.756349999999998</c:v>
                </c:pt>
                <c:pt idx="62">
                  <c:v>33.753270000000001</c:v>
                </c:pt>
                <c:pt idx="63">
                  <c:v>31.616219999999998</c:v>
                </c:pt>
                <c:pt idx="64">
                  <c:v>15.405720000000001</c:v>
                </c:pt>
                <c:pt idx="65">
                  <c:v>12.803929999999999</c:v>
                </c:pt>
                <c:pt idx="66">
                  <c:v>33.177390000000003</c:v>
                </c:pt>
                <c:pt idx="67">
                  <c:v>11.230169999999999</c:v>
                </c:pt>
                <c:pt idx="68">
                  <c:v>16.4373</c:v>
                </c:pt>
                <c:pt idx="69">
                  <c:v>15.70471</c:v>
                </c:pt>
                <c:pt idx="70">
                  <c:v>33.309199999999997</c:v>
                </c:pt>
                <c:pt idx="71">
                  <c:v>22.35078</c:v>
                </c:pt>
                <c:pt idx="72">
                  <c:v>54.293700000000001</c:v>
                </c:pt>
                <c:pt idx="73">
                  <c:v>37.881950000000003</c:v>
                </c:pt>
                <c:pt idx="74">
                  <c:v>19.164999999999999</c:v>
                </c:pt>
                <c:pt idx="75">
                  <c:v>32.702719999999999</c:v>
                </c:pt>
                <c:pt idx="76">
                  <c:v>68.795779999999993</c:v>
                </c:pt>
                <c:pt idx="77">
                  <c:v>19.655670000000001</c:v>
                </c:pt>
                <c:pt idx="78">
                  <c:v>19.917280000000002</c:v>
                </c:pt>
                <c:pt idx="79">
                  <c:v>19.341329999999999</c:v>
                </c:pt>
                <c:pt idx="80">
                  <c:v>18.41967</c:v>
                </c:pt>
                <c:pt idx="81">
                  <c:v>37.870159999999998</c:v>
                </c:pt>
                <c:pt idx="82">
                  <c:v>20.304829999999999</c:v>
                </c:pt>
                <c:pt idx="83">
                  <c:v>22.887499999999999</c:v>
                </c:pt>
                <c:pt idx="84">
                  <c:v>24.38494</c:v>
                </c:pt>
                <c:pt idx="85">
                  <c:v>13.302060000000001</c:v>
                </c:pt>
                <c:pt idx="86">
                  <c:v>25.18356</c:v>
                </c:pt>
                <c:pt idx="87">
                  <c:v>18.03922</c:v>
                </c:pt>
                <c:pt idx="88">
                  <c:v>17.128869999999999</c:v>
                </c:pt>
                <c:pt idx="89">
                  <c:v>18.44089</c:v>
                </c:pt>
                <c:pt idx="90">
                  <c:v>20.44548</c:v>
                </c:pt>
                <c:pt idx="91">
                  <c:v>10.81536</c:v>
                </c:pt>
                <c:pt idx="92">
                  <c:v>23.489319999999999</c:v>
                </c:pt>
                <c:pt idx="93">
                  <c:v>10.78434</c:v>
                </c:pt>
                <c:pt idx="94">
                  <c:v>15.89639</c:v>
                </c:pt>
                <c:pt idx="95">
                  <c:v>23.208829999999999</c:v>
                </c:pt>
                <c:pt idx="96">
                  <c:v>38.015279999999997</c:v>
                </c:pt>
                <c:pt idx="97">
                  <c:v>18.638559999999998</c:v>
                </c:pt>
                <c:pt idx="98">
                  <c:v>30.983219999999999</c:v>
                </c:pt>
                <c:pt idx="99">
                  <c:v>29.227399999999999</c:v>
                </c:pt>
                <c:pt idx="100">
                  <c:v>14.82644</c:v>
                </c:pt>
                <c:pt idx="101">
                  <c:v>22.90455</c:v>
                </c:pt>
                <c:pt idx="102">
                  <c:v>19.373000000000001</c:v>
                </c:pt>
                <c:pt idx="103">
                  <c:v>15.23799</c:v>
                </c:pt>
                <c:pt idx="104">
                  <c:v>33.955390000000001</c:v>
                </c:pt>
                <c:pt idx="105">
                  <c:v>41.089680000000001</c:v>
                </c:pt>
                <c:pt idx="106">
                  <c:v>19.151499999999999</c:v>
                </c:pt>
                <c:pt idx="107">
                  <c:v>52.31711</c:v>
                </c:pt>
                <c:pt idx="108">
                  <c:v>45.395769999999999</c:v>
                </c:pt>
                <c:pt idx="109">
                  <c:v>16.57987</c:v>
                </c:pt>
                <c:pt idx="110">
                  <c:v>30.956219999999998</c:v>
                </c:pt>
                <c:pt idx="111">
                  <c:v>39.609279999999998</c:v>
                </c:pt>
                <c:pt idx="112">
                  <c:v>25.142610000000001</c:v>
                </c:pt>
                <c:pt idx="113">
                  <c:v>18.354939999999999</c:v>
                </c:pt>
                <c:pt idx="114">
                  <c:v>20.008389999999999</c:v>
                </c:pt>
                <c:pt idx="115">
                  <c:v>27.014330000000001</c:v>
                </c:pt>
                <c:pt idx="116">
                  <c:v>87.349689999999995</c:v>
                </c:pt>
                <c:pt idx="117">
                  <c:v>63.532550000000001</c:v>
                </c:pt>
                <c:pt idx="118">
                  <c:v>37.428469999999997</c:v>
                </c:pt>
                <c:pt idx="119">
                  <c:v>56.785559999999997</c:v>
                </c:pt>
                <c:pt idx="120">
                  <c:v>27.551670000000001</c:v>
                </c:pt>
                <c:pt idx="121">
                  <c:v>15.344670000000001</c:v>
                </c:pt>
                <c:pt idx="122">
                  <c:v>38.479329999999997</c:v>
                </c:pt>
                <c:pt idx="123">
                  <c:v>32.764000000000003</c:v>
                </c:pt>
                <c:pt idx="124">
                  <c:v>55.34639</c:v>
                </c:pt>
                <c:pt idx="125">
                  <c:v>83.067890000000006</c:v>
                </c:pt>
                <c:pt idx="126">
                  <c:v>110.13209999999999</c:v>
                </c:pt>
                <c:pt idx="127">
                  <c:v>84.955060000000003</c:v>
                </c:pt>
                <c:pt idx="128">
                  <c:v>61.710720000000002</c:v>
                </c:pt>
                <c:pt idx="129">
                  <c:v>18.470610000000001</c:v>
                </c:pt>
                <c:pt idx="130">
                  <c:v>19.743220000000001</c:v>
                </c:pt>
                <c:pt idx="131">
                  <c:v>16.00122</c:v>
                </c:pt>
                <c:pt idx="132">
                  <c:v>44.840060000000001</c:v>
                </c:pt>
                <c:pt idx="133">
                  <c:v>93.145210000000006</c:v>
                </c:pt>
                <c:pt idx="134">
                  <c:v>145.7775</c:v>
                </c:pt>
                <c:pt idx="135">
                  <c:v>15.46143</c:v>
                </c:pt>
                <c:pt idx="136">
                  <c:v>23.60736</c:v>
                </c:pt>
                <c:pt idx="137">
                  <c:v>68.278720000000007</c:v>
                </c:pt>
                <c:pt idx="138">
                  <c:v>75.448859999999996</c:v>
                </c:pt>
                <c:pt idx="139">
                  <c:v>88.912559999999999</c:v>
                </c:pt>
                <c:pt idx="140">
                  <c:v>145.26589999999999</c:v>
                </c:pt>
                <c:pt idx="141">
                  <c:v>147.7028</c:v>
                </c:pt>
                <c:pt idx="142">
                  <c:v>54.60557</c:v>
                </c:pt>
                <c:pt idx="143">
                  <c:v>54.50891</c:v>
                </c:pt>
                <c:pt idx="144">
                  <c:v>11.02445</c:v>
                </c:pt>
                <c:pt idx="145">
                  <c:v>35.768389999999997</c:v>
                </c:pt>
                <c:pt idx="146">
                  <c:v>64.688019999999995</c:v>
                </c:pt>
                <c:pt idx="147">
                  <c:v>286.78059999999999</c:v>
                </c:pt>
                <c:pt idx="148">
                  <c:v>152.62620000000001</c:v>
                </c:pt>
                <c:pt idx="149">
                  <c:v>37.228560000000002</c:v>
                </c:pt>
                <c:pt idx="150">
                  <c:v>71.878659999999996</c:v>
                </c:pt>
                <c:pt idx="151">
                  <c:v>454.36110000000002</c:v>
                </c:pt>
                <c:pt idx="152">
                  <c:v>22.083929999999999</c:v>
                </c:pt>
                <c:pt idx="153">
                  <c:v>18.651060000000001</c:v>
                </c:pt>
                <c:pt idx="154">
                  <c:v>37.563780000000001</c:v>
                </c:pt>
                <c:pt idx="155">
                  <c:v>22.69406</c:v>
                </c:pt>
                <c:pt idx="156">
                  <c:v>21.42679</c:v>
                </c:pt>
                <c:pt idx="157">
                  <c:v>17.308879999999998</c:v>
                </c:pt>
                <c:pt idx="158">
                  <c:v>44.766300000000001</c:v>
                </c:pt>
                <c:pt idx="159">
                  <c:v>321.78320000000002</c:v>
                </c:pt>
                <c:pt idx="160">
                  <c:v>35.564309999999999</c:v>
                </c:pt>
                <c:pt idx="161">
                  <c:v>75.193119999999993</c:v>
                </c:pt>
                <c:pt idx="162">
                  <c:v>86.891949999999994</c:v>
                </c:pt>
                <c:pt idx="163">
                  <c:v>26.716000000000001</c:v>
                </c:pt>
                <c:pt idx="164">
                  <c:v>24.61844</c:v>
                </c:pt>
                <c:pt idx="165">
                  <c:v>129.82859999999999</c:v>
                </c:pt>
                <c:pt idx="166">
                  <c:v>323.6574</c:v>
                </c:pt>
                <c:pt idx="167">
                  <c:v>11.579499999999999</c:v>
                </c:pt>
                <c:pt idx="168">
                  <c:v>15.778169999999999</c:v>
                </c:pt>
                <c:pt idx="169">
                  <c:v>20.77028</c:v>
                </c:pt>
                <c:pt idx="170">
                  <c:v>14.83309</c:v>
                </c:pt>
                <c:pt idx="171">
                  <c:v>29.118760000000002</c:v>
                </c:pt>
                <c:pt idx="172">
                  <c:v>42.38973</c:v>
                </c:pt>
                <c:pt idx="173">
                  <c:v>266.42669999999998</c:v>
                </c:pt>
                <c:pt idx="174">
                  <c:v>75.721239999999995</c:v>
                </c:pt>
                <c:pt idx="175">
                  <c:v>49.144820000000003</c:v>
                </c:pt>
                <c:pt idx="176">
                  <c:v>72.69753</c:v>
                </c:pt>
                <c:pt idx="177">
                  <c:v>30.275839999999999</c:v>
                </c:pt>
                <c:pt idx="178">
                  <c:v>28.601780000000002</c:v>
                </c:pt>
                <c:pt idx="179">
                  <c:v>71.127330000000001</c:v>
                </c:pt>
                <c:pt idx="180">
                  <c:v>115.2503</c:v>
                </c:pt>
                <c:pt idx="181">
                  <c:v>104.6889</c:v>
                </c:pt>
                <c:pt idx="182">
                  <c:v>34.053829999999998</c:v>
                </c:pt>
                <c:pt idx="183">
                  <c:v>35.916730000000001</c:v>
                </c:pt>
                <c:pt idx="184">
                  <c:v>88.555890000000005</c:v>
                </c:pt>
                <c:pt idx="185">
                  <c:v>32.233449999999998</c:v>
                </c:pt>
                <c:pt idx="186">
                  <c:v>55.469889999999999</c:v>
                </c:pt>
                <c:pt idx="187">
                  <c:v>210.24279999999999</c:v>
                </c:pt>
                <c:pt idx="188">
                  <c:v>668.73080000000004</c:v>
                </c:pt>
                <c:pt idx="189">
                  <c:v>382.25139999999999</c:v>
                </c:pt>
                <c:pt idx="190">
                  <c:v>410.96949999999998</c:v>
                </c:pt>
                <c:pt idx="191">
                  <c:v>39.864199999999997</c:v>
                </c:pt>
                <c:pt idx="192">
                  <c:v>26.97906</c:v>
                </c:pt>
                <c:pt idx="193">
                  <c:v>115.6464</c:v>
                </c:pt>
                <c:pt idx="194">
                  <c:v>27.873840000000001</c:v>
                </c:pt>
                <c:pt idx="195">
                  <c:v>121.6344</c:v>
                </c:pt>
                <c:pt idx="196">
                  <c:v>51.124780000000001</c:v>
                </c:pt>
                <c:pt idx="197">
                  <c:v>51.680810000000001</c:v>
                </c:pt>
                <c:pt idx="198">
                  <c:v>65.673550000000006</c:v>
                </c:pt>
                <c:pt idx="199">
                  <c:v>33.457389999999997</c:v>
                </c:pt>
                <c:pt idx="200">
                  <c:v>531.98749999999995</c:v>
                </c:pt>
                <c:pt idx="201">
                  <c:v>191.15690000000001</c:v>
                </c:pt>
                <c:pt idx="202">
                  <c:v>92.437449999999998</c:v>
                </c:pt>
                <c:pt idx="203">
                  <c:v>69.423689999999993</c:v>
                </c:pt>
                <c:pt idx="204">
                  <c:v>137.02879999999999</c:v>
                </c:pt>
                <c:pt idx="205">
                  <c:v>19.431170000000002</c:v>
                </c:pt>
                <c:pt idx="206">
                  <c:v>17.204830000000001</c:v>
                </c:pt>
                <c:pt idx="207">
                  <c:v>16.003399999999999</c:v>
                </c:pt>
                <c:pt idx="208">
                  <c:v>20.5565</c:v>
                </c:pt>
                <c:pt idx="209">
                  <c:v>45.972560000000001</c:v>
                </c:pt>
                <c:pt idx="210">
                  <c:v>41.875059999999998</c:v>
                </c:pt>
                <c:pt idx="211">
                  <c:v>44.696040000000004</c:v>
                </c:pt>
                <c:pt idx="212">
                  <c:v>87.36</c:v>
                </c:pt>
                <c:pt idx="213">
                  <c:v>64.124560000000002</c:v>
                </c:pt>
                <c:pt idx="214">
                  <c:v>51.216659999999997</c:v>
                </c:pt>
                <c:pt idx="215">
                  <c:v>13.584390000000001</c:v>
                </c:pt>
                <c:pt idx="216">
                  <c:v>11.97702</c:v>
                </c:pt>
                <c:pt idx="217">
                  <c:v>22.916260000000001</c:v>
                </c:pt>
                <c:pt idx="218">
                  <c:v>30.640699999999999</c:v>
                </c:pt>
                <c:pt idx="219">
                  <c:v>31.87989</c:v>
                </c:pt>
                <c:pt idx="220">
                  <c:v>34.097050000000003</c:v>
                </c:pt>
                <c:pt idx="221">
                  <c:v>93.572869999999995</c:v>
                </c:pt>
                <c:pt idx="222">
                  <c:v>211.584</c:v>
                </c:pt>
                <c:pt idx="223">
                  <c:v>182.5068</c:v>
                </c:pt>
                <c:pt idx="224">
                  <c:v>681.93529999999998</c:v>
                </c:pt>
                <c:pt idx="225">
                  <c:v>412.81279999999998</c:v>
                </c:pt>
                <c:pt idx="226">
                  <c:v>25.713609999999999</c:v>
                </c:pt>
                <c:pt idx="227">
                  <c:v>304.00749999999999</c:v>
                </c:pt>
                <c:pt idx="228">
                  <c:v>328.91129999999998</c:v>
                </c:pt>
                <c:pt idx="229">
                  <c:v>26.932929999999999</c:v>
                </c:pt>
                <c:pt idx="230">
                  <c:v>29.965879999999999</c:v>
                </c:pt>
                <c:pt idx="231">
                  <c:v>15.83689</c:v>
                </c:pt>
                <c:pt idx="232">
                  <c:v>26.44773</c:v>
                </c:pt>
                <c:pt idx="233">
                  <c:v>32.971499999999999</c:v>
                </c:pt>
                <c:pt idx="234">
                  <c:v>22.16789</c:v>
                </c:pt>
                <c:pt idx="235">
                  <c:v>17.61655</c:v>
                </c:pt>
                <c:pt idx="236">
                  <c:v>18.81561</c:v>
                </c:pt>
                <c:pt idx="237">
                  <c:v>78.309219999999996</c:v>
                </c:pt>
                <c:pt idx="238">
                  <c:v>208.54570000000001</c:v>
                </c:pt>
                <c:pt idx="239">
                  <c:v>306.4665</c:v>
                </c:pt>
                <c:pt idx="240">
                  <c:v>57.049959999999999</c:v>
                </c:pt>
                <c:pt idx="241">
                  <c:v>44.069490000000002</c:v>
                </c:pt>
                <c:pt idx="242">
                  <c:v>23.683620000000001</c:v>
                </c:pt>
                <c:pt idx="243">
                  <c:v>309.7328</c:v>
                </c:pt>
                <c:pt idx="244">
                  <c:v>139.29660000000001</c:v>
                </c:pt>
                <c:pt idx="245">
                  <c:v>29.620609999999999</c:v>
                </c:pt>
                <c:pt idx="246">
                  <c:v>116.3317</c:v>
                </c:pt>
                <c:pt idx="247">
                  <c:v>31.469329999999999</c:v>
                </c:pt>
                <c:pt idx="248">
                  <c:v>22.123999999999999</c:v>
                </c:pt>
                <c:pt idx="249">
                  <c:v>113.39870000000001</c:v>
                </c:pt>
                <c:pt idx="250">
                  <c:v>43.922780000000003</c:v>
                </c:pt>
                <c:pt idx="251">
                  <c:v>828.17930000000001</c:v>
                </c:pt>
                <c:pt idx="252">
                  <c:v>27.78312</c:v>
                </c:pt>
                <c:pt idx="253">
                  <c:v>22.312090000000001</c:v>
                </c:pt>
                <c:pt idx="254">
                  <c:v>9.0783799999999992</c:v>
                </c:pt>
                <c:pt idx="255">
                  <c:v>16.100259999999999</c:v>
                </c:pt>
                <c:pt idx="256">
                  <c:v>27.970700000000001</c:v>
                </c:pt>
                <c:pt idx="257">
                  <c:v>22.22307</c:v>
                </c:pt>
                <c:pt idx="258">
                  <c:v>32.255870000000002</c:v>
                </c:pt>
                <c:pt idx="259">
                  <c:v>32.238219999999998</c:v>
                </c:pt>
                <c:pt idx="260">
                  <c:v>40.094059999999999</c:v>
                </c:pt>
                <c:pt idx="261">
                  <c:v>31.028169999999999</c:v>
                </c:pt>
                <c:pt idx="262">
                  <c:v>35.990729999999999</c:v>
                </c:pt>
                <c:pt idx="263">
                  <c:v>178.83070000000001</c:v>
                </c:pt>
                <c:pt idx="264">
                  <c:v>44.146050000000002</c:v>
                </c:pt>
                <c:pt idx="265">
                  <c:v>124.36539999999999</c:v>
                </c:pt>
                <c:pt idx="266">
                  <c:v>63.751669999999997</c:v>
                </c:pt>
                <c:pt idx="267">
                  <c:v>96.098659999999995</c:v>
                </c:pt>
                <c:pt idx="268">
                  <c:v>48.905110000000001</c:v>
                </c:pt>
                <c:pt idx="269">
                  <c:v>27.346609999999998</c:v>
                </c:pt>
                <c:pt idx="270">
                  <c:v>239.10419999999999</c:v>
                </c:pt>
                <c:pt idx="271">
                  <c:v>409.37709999999998</c:v>
                </c:pt>
                <c:pt idx="272">
                  <c:v>433.46980000000002</c:v>
                </c:pt>
                <c:pt idx="273">
                  <c:v>441.96</c:v>
                </c:pt>
                <c:pt idx="274">
                  <c:v>25.095459999999999</c:v>
                </c:pt>
                <c:pt idx="275">
                  <c:v>39.760849999999998</c:v>
                </c:pt>
                <c:pt idx="276">
                  <c:v>19.84449</c:v>
                </c:pt>
                <c:pt idx="277">
                  <c:v>24.680219999999998</c:v>
                </c:pt>
                <c:pt idx="278">
                  <c:v>17.33933</c:v>
                </c:pt>
                <c:pt idx="279">
                  <c:v>54.27234</c:v>
                </c:pt>
                <c:pt idx="280">
                  <c:v>31.464939999999999</c:v>
                </c:pt>
                <c:pt idx="281">
                  <c:v>127.6378</c:v>
                </c:pt>
                <c:pt idx="282">
                  <c:v>38.804549999999999</c:v>
                </c:pt>
                <c:pt idx="283">
                  <c:v>25.27056</c:v>
                </c:pt>
                <c:pt idx="284">
                  <c:v>14.43778</c:v>
                </c:pt>
                <c:pt idx="285">
                  <c:v>45.826369999999997</c:v>
                </c:pt>
                <c:pt idx="286">
                  <c:v>48.672420000000002</c:v>
                </c:pt>
                <c:pt idx="287">
                  <c:v>141.21010000000001</c:v>
                </c:pt>
                <c:pt idx="288">
                  <c:v>37.767330000000001</c:v>
                </c:pt>
                <c:pt idx="289">
                  <c:v>27.165510000000001</c:v>
                </c:pt>
                <c:pt idx="290">
                  <c:v>24.973659999999999</c:v>
                </c:pt>
                <c:pt idx="291">
                  <c:v>33.034390000000002</c:v>
                </c:pt>
                <c:pt idx="292">
                  <c:v>32.657389999999999</c:v>
                </c:pt>
                <c:pt idx="293">
                  <c:v>46.67944</c:v>
                </c:pt>
                <c:pt idx="294">
                  <c:v>39.98827</c:v>
                </c:pt>
                <c:pt idx="295">
                  <c:v>128.67400000000001</c:v>
                </c:pt>
                <c:pt idx="296">
                  <c:v>16.330829999999999</c:v>
                </c:pt>
                <c:pt idx="297">
                  <c:v>13.172029999999999</c:v>
                </c:pt>
                <c:pt idx="298">
                  <c:v>28.242059999999999</c:v>
                </c:pt>
                <c:pt idx="299">
                  <c:v>36.002110000000002</c:v>
                </c:pt>
                <c:pt idx="300">
                  <c:v>87.140389999999996</c:v>
                </c:pt>
                <c:pt idx="301">
                  <c:v>128</c:v>
                </c:pt>
                <c:pt idx="302">
                  <c:v>88.5</c:v>
                </c:pt>
                <c:pt idx="303">
                  <c:v>149</c:v>
                </c:pt>
                <c:pt idx="304">
                  <c:v>63</c:v>
                </c:pt>
                <c:pt idx="305">
                  <c:v>51.5</c:v>
                </c:pt>
                <c:pt idx="306">
                  <c:v>1100.5</c:v>
                </c:pt>
                <c:pt idx="307">
                  <c:v>545.37480000000005</c:v>
                </c:pt>
                <c:pt idx="308">
                  <c:v>337.2106</c:v>
                </c:pt>
                <c:pt idx="309">
                  <c:v>867.27170000000001</c:v>
                </c:pt>
                <c:pt idx="310">
                  <c:v>77.02225</c:v>
                </c:pt>
                <c:pt idx="311">
                  <c:v>42.683</c:v>
                </c:pt>
                <c:pt idx="312">
                  <c:v>424.93939999999998</c:v>
                </c:pt>
                <c:pt idx="313">
                  <c:v>50.415329999999997</c:v>
                </c:pt>
                <c:pt idx="314">
                  <c:v>20.538799999999998</c:v>
                </c:pt>
                <c:pt idx="315">
                  <c:v>36.558169999999997</c:v>
                </c:pt>
                <c:pt idx="316">
                  <c:v>77.262169999999998</c:v>
                </c:pt>
                <c:pt idx="317">
                  <c:v>28.440829999999998</c:v>
                </c:pt>
                <c:pt idx="318">
                  <c:v>28.708749999999998</c:v>
                </c:pt>
                <c:pt idx="319">
                  <c:v>62.100790000000003</c:v>
                </c:pt>
                <c:pt idx="320">
                  <c:v>45.441330000000001</c:v>
                </c:pt>
                <c:pt idx="321">
                  <c:v>83.378439999999998</c:v>
                </c:pt>
                <c:pt idx="322">
                  <c:v>112.01130000000001</c:v>
                </c:pt>
                <c:pt idx="323">
                  <c:v>114.06780000000001</c:v>
                </c:pt>
                <c:pt idx="324">
                  <c:v>51.842790000000001</c:v>
                </c:pt>
                <c:pt idx="325">
                  <c:v>22.682790000000001</c:v>
                </c:pt>
                <c:pt idx="326">
                  <c:v>166.87860000000001</c:v>
                </c:pt>
                <c:pt idx="327">
                  <c:v>420.51339999999999</c:v>
                </c:pt>
                <c:pt idx="328">
                  <c:v>50.527830000000002</c:v>
                </c:pt>
                <c:pt idx="329">
                  <c:v>332.95929999999998</c:v>
                </c:pt>
                <c:pt idx="330">
                  <c:v>240.96899999999999</c:v>
                </c:pt>
                <c:pt idx="331">
                  <c:v>150.47880000000001</c:v>
                </c:pt>
                <c:pt idx="332">
                  <c:v>16.028079999999999</c:v>
                </c:pt>
                <c:pt idx="333">
                  <c:v>21.200369999999999</c:v>
                </c:pt>
                <c:pt idx="334">
                  <c:v>54.561669999999999</c:v>
                </c:pt>
                <c:pt idx="335">
                  <c:v>48.922669999999997</c:v>
                </c:pt>
                <c:pt idx="336">
                  <c:v>64.086500000000001</c:v>
                </c:pt>
                <c:pt idx="337">
                  <c:v>210.5908</c:v>
                </c:pt>
                <c:pt idx="338">
                  <c:v>63.506889999999999</c:v>
                </c:pt>
                <c:pt idx="339">
                  <c:v>26.444210000000002</c:v>
                </c:pt>
                <c:pt idx="340">
                  <c:v>54.87471</c:v>
                </c:pt>
                <c:pt idx="341">
                  <c:v>116.50879999999999</c:v>
                </c:pt>
                <c:pt idx="342">
                  <c:v>146.87029999999999</c:v>
                </c:pt>
                <c:pt idx="343">
                  <c:v>248.34030000000001</c:v>
                </c:pt>
                <c:pt idx="344">
                  <c:v>36.50817</c:v>
                </c:pt>
                <c:pt idx="345">
                  <c:v>15.3658</c:v>
                </c:pt>
                <c:pt idx="346">
                  <c:v>10.99821</c:v>
                </c:pt>
                <c:pt idx="347">
                  <c:v>29.688880000000001</c:v>
                </c:pt>
                <c:pt idx="348">
                  <c:v>29.327169999999999</c:v>
                </c:pt>
                <c:pt idx="349">
                  <c:v>22.430669999999999</c:v>
                </c:pt>
                <c:pt idx="350">
                  <c:v>15.6455</c:v>
                </c:pt>
                <c:pt idx="351">
                  <c:v>21.97683</c:v>
                </c:pt>
                <c:pt idx="352">
                  <c:v>17.095330000000001</c:v>
                </c:pt>
                <c:pt idx="353">
                  <c:v>33.423670000000001</c:v>
                </c:pt>
                <c:pt idx="354">
                  <c:v>43.618079999999999</c:v>
                </c:pt>
                <c:pt idx="355">
                  <c:v>18.983920000000001</c:v>
                </c:pt>
                <c:pt idx="356">
                  <c:v>25.608039999999999</c:v>
                </c:pt>
                <c:pt idx="357">
                  <c:v>22.159880000000001</c:v>
                </c:pt>
                <c:pt idx="358">
                  <c:v>18.974</c:v>
                </c:pt>
                <c:pt idx="359">
                  <c:v>14.92267</c:v>
                </c:pt>
                <c:pt idx="360">
                  <c:v>12.366669999999999</c:v>
                </c:pt>
                <c:pt idx="361">
                  <c:v>11.703670000000001</c:v>
                </c:pt>
                <c:pt idx="362">
                  <c:v>42.278669999999998</c:v>
                </c:pt>
                <c:pt idx="363">
                  <c:v>23.21754</c:v>
                </c:pt>
                <c:pt idx="364">
                  <c:v>65.631789999999995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1F1-455F-BB4A-56DE684634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989312"/>
        <c:axId val="179989888"/>
      </c:scatterChart>
      <c:scatterChart>
        <c:scatterStyle val="lineMarker"/>
        <c:varyColors val="0"/>
        <c:ser>
          <c:idx val="1"/>
          <c:order val="1"/>
          <c:spPr>
            <a:ln w="19050">
              <a:solidFill>
                <a:schemeClr val="accent2">
                  <a:shade val="95000"/>
                  <a:satMod val="105000"/>
                </a:schemeClr>
              </a:solidFill>
              <a:prstDash val="sysDash"/>
            </a:ln>
          </c:spPr>
          <c:marker>
            <c:symbol val="none"/>
          </c:marker>
          <c:xVal>
            <c:numRef>
              <c:f>'hr max'!$F$10:$F$374</c:f>
              <c:numCache>
                <c:formatCode>dd\ mmm\ yy</c:formatCode>
                <c:ptCount val="365"/>
                <c:pt idx="0">
                  <c:v>42887</c:v>
                </c:pt>
                <c:pt idx="1">
                  <c:v>42888</c:v>
                </c:pt>
                <c:pt idx="2">
                  <c:v>42889</c:v>
                </c:pt>
                <c:pt idx="3">
                  <c:v>42890</c:v>
                </c:pt>
                <c:pt idx="4">
                  <c:v>42891</c:v>
                </c:pt>
                <c:pt idx="5">
                  <c:v>42892</c:v>
                </c:pt>
                <c:pt idx="6">
                  <c:v>42893</c:v>
                </c:pt>
                <c:pt idx="7">
                  <c:v>42894</c:v>
                </c:pt>
                <c:pt idx="8">
                  <c:v>42895</c:v>
                </c:pt>
                <c:pt idx="9">
                  <c:v>42896</c:v>
                </c:pt>
                <c:pt idx="10">
                  <c:v>42897</c:v>
                </c:pt>
                <c:pt idx="11">
                  <c:v>42898</c:v>
                </c:pt>
                <c:pt idx="12">
                  <c:v>42899</c:v>
                </c:pt>
                <c:pt idx="13">
                  <c:v>42900</c:v>
                </c:pt>
                <c:pt idx="14">
                  <c:v>42901</c:v>
                </c:pt>
                <c:pt idx="15">
                  <c:v>42902</c:v>
                </c:pt>
                <c:pt idx="16">
                  <c:v>42903</c:v>
                </c:pt>
                <c:pt idx="17">
                  <c:v>42904</c:v>
                </c:pt>
                <c:pt idx="18">
                  <c:v>42905</c:v>
                </c:pt>
                <c:pt idx="19">
                  <c:v>42906</c:v>
                </c:pt>
                <c:pt idx="20">
                  <c:v>42907</c:v>
                </c:pt>
                <c:pt idx="21">
                  <c:v>42908</c:v>
                </c:pt>
                <c:pt idx="22">
                  <c:v>42909</c:v>
                </c:pt>
                <c:pt idx="23">
                  <c:v>42910</c:v>
                </c:pt>
                <c:pt idx="24">
                  <c:v>42911</c:v>
                </c:pt>
                <c:pt idx="25">
                  <c:v>42912</c:v>
                </c:pt>
                <c:pt idx="26">
                  <c:v>42913</c:v>
                </c:pt>
                <c:pt idx="27">
                  <c:v>42914</c:v>
                </c:pt>
                <c:pt idx="28">
                  <c:v>42915</c:v>
                </c:pt>
                <c:pt idx="29">
                  <c:v>42916</c:v>
                </c:pt>
                <c:pt idx="30">
                  <c:v>42917</c:v>
                </c:pt>
                <c:pt idx="31">
                  <c:v>42918</c:v>
                </c:pt>
                <c:pt idx="32">
                  <c:v>42919</c:v>
                </c:pt>
                <c:pt idx="33">
                  <c:v>42920</c:v>
                </c:pt>
                <c:pt idx="34">
                  <c:v>42921</c:v>
                </c:pt>
                <c:pt idx="35">
                  <c:v>42922</c:v>
                </c:pt>
                <c:pt idx="36">
                  <c:v>42923</c:v>
                </c:pt>
                <c:pt idx="37">
                  <c:v>42924</c:v>
                </c:pt>
                <c:pt idx="38">
                  <c:v>42925</c:v>
                </c:pt>
                <c:pt idx="39">
                  <c:v>42926</c:v>
                </c:pt>
                <c:pt idx="40">
                  <c:v>42927</c:v>
                </c:pt>
                <c:pt idx="41">
                  <c:v>42928</c:v>
                </c:pt>
                <c:pt idx="42">
                  <c:v>42929</c:v>
                </c:pt>
                <c:pt idx="43">
                  <c:v>42930</c:v>
                </c:pt>
                <c:pt idx="44">
                  <c:v>42931</c:v>
                </c:pt>
                <c:pt idx="45">
                  <c:v>42932</c:v>
                </c:pt>
                <c:pt idx="46">
                  <c:v>42933</c:v>
                </c:pt>
                <c:pt idx="47">
                  <c:v>42934</c:v>
                </c:pt>
                <c:pt idx="48">
                  <c:v>42935</c:v>
                </c:pt>
                <c:pt idx="49">
                  <c:v>42936</c:v>
                </c:pt>
                <c:pt idx="50">
                  <c:v>42937</c:v>
                </c:pt>
                <c:pt idx="51">
                  <c:v>42938</c:v>
                </c:pt>
                <c:pt idx="52">
                  <c:v>42939</c:v>
                </c:pt>
                <c:pt idx="53">
                  <c:v>42940</c:v>
                </c:pt>
                <c:pt idx="54">
                  <c:v>42941</c:v>
                </c:pt>
                <c:pt idx="55">
                  <c:v>42942</c:v>
                </c:pt>
                <c:pt idx="56">
                  <c:v>42943</c:v>
                </c:pt>
                <c:pt idx="57">
                  <c:v>42944</c:v>
                </c:pt>
                <c:pt idx="58">
                  <c:v>42945</c:v>
                </c:pt>
                <c:pt idx="59">
                  <c:v>42946</c:v>
                </c:pt>
                <c:pt idx="60">
                  <c:v>42947</c:v>
                </c:pt>
                <c:pt idx="61">
                  <c:v>42948</c:v>
                </c:pt>
                <c:pt idx="62">
                  <c:v>42949</c:v>
                </c:pt>
                <c:pt idx="63">
                  <c:v>42950</c:v>
                </c:pt>
                <c:pt idx="64">
                  <c:v>42951</c:v>
                </c:pt>
                <c:pt idx="65">
                  <c:v>42952</c:v>
                </c:pt>
                <c:pt idx="66">
                  <c:v>42953</c:v>
                </c:pt>
                <c:pt idx="67">
                  <c:v>42954</c:v>
                </c:pt>
                <c:pt idx="68">
                  <c:v>42955</c:v>
                </c:pt>
                <c:pt idx="69">
                  <c:v>42956</c:v>
                </c:pt>
                <c:pt idx="70">
                  <c:v>42957</c:v>
                </c:pt>
                <c:pt idx="71">
                  <c:v>42958</c:v>
                </c:pt>
                <c:pt idx="72">
                  <c:v>42959</c:v>
                </c:pt>
                <c:pt idx="73">
                  <c:v>42960</c:v>
                </c:pt>
                <c:pt idx="74">
                  <c:v>42961</c:v>
                </c:pt>
                <c:pt idx="75">
                  <c:v>42962</c:v>
                </c:pt>
                <c:pt idx="76">
                  <c:v>42963</c:v>
                </c:pt>
                <c:pt idx="77">
                  <c:v>42964</c:v>
                </c:pt>
                <c:pt idx="78">
                  <c:v>42965</c:v>
                </c:pt>
                <c:pt idx="79">
                  <c:v>42966</c:v>
                </c:pt>
                <c:pt idx="80">
                  <c:v>42967</c:v>
                </c:pt>
                <c:pt idx="81">
                  <c:v>42968</c:v>
                </c:pt>
                <c:pt idx="82">
                  <c:v>42969</c:v>
                </c:pt>
                <c:pt idx="83">
                  <c:v>42970</c:v>
                </c:pt>
                <c:pt idx="84">
                  <c:v>42971</c:v>
                </c:pt>
                <c:pt idx="85">
                  <c:v>42972</c:v>
                </c:pt>
                <c:pt idx="86">
                  <c:v>42973</c:v>
                </c:pt>
                <c:pt idx="87">
                  <c:v>42974</c:v>
                </c:pt>
                <c:pt idx="88">
                  <c:v>42975</c:v>
                </c:pt>
                <c:pt idx="89">
                  <c:v>42976</c:v>
                </c:pt>
                <c:pt idx="90">
                  <c:v>42977</c:v>
                </c:pt>
                <c:pt idx="91">
                  <c:v>42978</c:v>
                </c:pt>
                <c:pt idx="92">
                  <c:v>42979</c:v>
                </c:pt>
                <c:pt idx="93">
                  <c:v>42980</c:v>
                </c:pt>
                <c:pt idx="94">
                  <c:v>42981</c:v>
                </c:pt>
                <c:pt idx="95">
                  <c:v>42982</c:v>
                </c:pt>
                <c:pt idx="96">
                  <c:v>42983</c:v>
                </c:pt>
                <c:pt idx="97">
                  <c:v>42984</c:v>
                </c:pt>
                <c:pt idx="98">
                  <c:v>42985</c:v>
                </c:pt>
                <c:pt idx="99">
                  <c:v>42986</c:v>
                </c:pt>
                <c:pt idx="100">
                  <c:v>42987</c:v>
                </c:pt>
                <c:pt idx="101">
                  <c:v>42988</c:v>
                </c:pt>
                <c:pt idx="102">
                  <c:v>42989</c:v>
                </c:pt>
                <c:pt idx="103">
                  <c:v>42990</c:v>
                </c:pt>
                <c:pt idx="104">
                  <c:v>42991</c:v>
                </c:pt>
                <c:pt idx="105">
                  <c:v>42992</c:v>
                </c:pt>
                <c:pt idx="106">
                  <c:v>42993</c:v>
                </c:pt>
                <c:pt idx="107">
                  <c:v>42994</c:v>
                </c:pt>
                <c:pt idx="108">
                  <c:v>42995</c:v>
                </c:pt>
                <c:pt idx="109">
                  <c:v>42996</c:v>
                </c:pt>
                <c:pt idx="110">
                  <c:v>42997</c:v>
                </c:pt>
                <c:pt idx="111">
                  <c:v>42998</c:v>
                </c:pt>
                <c:pt idx="112">
                  <c:v>42999</c:v>
                </c:pt>
                <c:pt idx="113">
                  <c:v>43000</c:v>
                </c:pt>
                <c:pt idx="114">
                  <c:v>43001</c:v>
                </c:pt>
                <c:pt idx="115">
                  <c:v>43002</c:v>
                </c:pt>
                <c:pt idx="116">
                  <c:v>43003</c:v>
                </c:pt>
                <c:pt idx="117">
                  <c:v>43004</c:v>
                </c:pt>
                <c:pt idx="118">
                  <c:v>43005</c:v>
                </c:pt>
                <c:pt idx="119">
                  <c:v>43006</c:v>
                </c:pt>
                <c:pt idx="120">
                  <c:v>43007</c:v>
                </c:pt>
                <c:pt idx="121">
                  <c:v>43008</c:v>
                </c:pt>
                <c:pt idx="122">
                  <c:v>43009</c:v>
                </c:pt>
                <c:pt idx="123">
                  <c:v>43010</c:v>
                </c:pt>
                <c:pt idx="124">
                  <c:v>43011</c:v>
                </c:pt>
                <c:pt idx="125">
                  <c:v>43012</c:v>
                </c:pt>
                <c:pt idx="126">
                  <c:v>43013</c:v>
                </c:pt>
                <c:pt idx="127">
                  <c:v>43014</c:v>
                </c:pt>
                <c:pt idx="128">
                  <c:v>43015</c:v>
                </c:pt>
                <c:pt idx="129">
                  <c:v>43016</c:v>
                </c:pt>
                <c:pt idx="130">
                  <c:v>43017</c:v>
                </c:pt>
                <c:pt idx="131">
                  <c:v>43018</c:v>
                </c:pt>
                <c:pt idx="132">
                  <c:v>43019</c:v>
                </c:pt>
                <c:pt idx="133">
                  <c:v>43020</c:v>
                </c:pt>
                <c:pt idx="134">
                  <c:v>43021</c:v>
                </c:pt>
                <c:pt idx="135">
                  <c:v>43022</c:v>
                </c:pt>
                <c:pt idx="136">
                  <c:v>43023</c:v>
                </c:pt>
                <c:pt idx="137">
                  <c:v>43024</c:v>
                </c:pt>
                <c:pt idx="138">
                  <c:v>43025</c:v>
                </c:pt>
                <c:pt idx="139">
                  <c:v>43026</c:v>
                </c:pt>
                <c:pt idx="140">
                  <c:v>43027</c:v>
                </c:pt>
                <c:pt idx="141">
                  <c:v>43028</c:v>
                </c:pt>
                <c:pt idx="142">
                  <c:v>43029</c:v>
                </c:pt>
                <c:pt idx="143">
                  <c:v>43030</c:v>
                </c:pt>
                <c:pt idx="144">
                  <c:v>43031</c:v>
                </c:pt>
                <c:pt idx="145">
                  <c:v>43032</c:v>
                </c:pt>
                <c:pt idx="146">
                  <c:v>43033</c:v>
                </c:pt>
                <c:pt idx="147">
                  <c:v>43034</c:v>
                </c:pt>
                <c:pt idx="148">
                  <c:v>43035</c:v>
                </c:pt>
                <c:pt idx="149">
                  <c:v>43036</c:v>
                </c:pt>
                <c:pt idx="150">
                  <c:v>43037</c:v>
                </c:pt>
                <c:pt idx="151">
                  <c:v>43038</c:v>
                </c:pt>
                <c:pt idx="152">
                  <c:v>43039</c:v>
                </c:pt>
                <c:pt idx="153">
                  <c:v>43040</c:v>
                </c:pt>
                <c:pt idx="154">
                  <c:v>43041</c:v>
                </c:pt>
                <c:pt idx="155">
                  <c:v>43042</c:v>
                </c:pt>
                <c:pt idx="156">
                  <c:v>43043</c:v>
                </c:pt>
                <c:pt idx="157">
                  <c:v>43044</c:v>
                </c:pt>
                <c:pt idx="158">
                  <c:v>43045</c:v>
                </c:pt>
                <c:pt idx="159">
                  <c:v>43046</c:v>
                </c:pt>
                <c:pt idx="160">
                  <c:v>43047</c:v>
                </c:pt>
                <c:pt idx="161">
                  <c:v>43048</c:v>
                </c:pt>
                <c:pt idx="162">
                  <c:v>43049</c:v>
                </c:pt>
                <c:pt idx="163">
                  <c:v>43050</c:v>
                </c:pt>
                <c:pt idx="164">
                  <c:v>43051</c:v>
                </c:pt>
                <c:pt idx="165">
                  <c:v>43052</c:v>
                </c:pt>
                <c:pt idx="166">
                  <c:v>43053</c:v>
                </c:pt>
                <c:pt idx="167">
                  <c:v>43054</c:v>
                </c:pt>
                <c:pt idx="168">
                  <c:v>43055</c:v>
                </c:pt>
                <c:pt idx="169">
                  <c:v>43056</c:v>
                </c:pt>
                <c:pt idx="170">
                  <c:v>43057</c:v>
                </c:pt>
                <c:pt idx="171">
                  <c:v>43058</c:v>
                </c:pt>
                <c:pt idx="172">
                  <c:v>43059</c:v>
                </c:pt>
                <c:pt idx="173">
                  <c:v>43060</c:v>
                </c:pt>
                <c:pt idx="174">
                  <c:v>43061</c:v>
                </c:pt>
                <c:pt idx="175">
                  <c:v>43062</c:v>
                </c:pt>
                <c:pt idx="176">
                  <c:v>43063</c:v>
                </c:pt>
                <c:pt idx="177">
                  <c:v>43064</c:v>
                </c:pt>
                <c:pt idx="178">
                  <c:v>43065</c:v>
                </c:pt>
                <c:pt idx="179">
                  <c:v>43066</c:v>
                </c:pt>
                <c:pt idx="180">
                  <c:v>43067</c:v>
                </c:pt>
                <c:pt idx="181">
                  <c:v>43068</c:v>
                </c:pt>
                <c:pt idx="182">
                  <c:v>43069</c:v>
                </c:pt>
                <c:pt idx="183">
                  <c:v>43070</c:v>
                </c:pt>
                <c:pt idx="184">
                  <c:v>43071</c:v>
                </c:pt>
                <c:pt idx="185">
                  <c:v>43072</c:v>
                </c:pt>
                <c:pt idx="186">
                  <c:v>43073</c:v>
                </c:pt>
                <c:pt idx="187">
                  <c:v>43074</c:v>
                </c:pt>
                <c:pt idx="188">
                  <c:v>43075</c:v>
                </c:pt>
                <c:pt idx="189">
                  <c:v>43076</c:v>
                </c:pt>
                <c:pt idx="190">
                  <c:v>43077</c:v>
                </c:pt>
                <c:pt idx="191">
                  <c:v>43078</c:v>
                </c:pt>
                <c:pt idx="192">
                  <c:v>43079</c:v>
                </c:pt>
                <c:pt idx="193">
                  <c:v>43080</c:v>
                </c:pt>
                <c:pt idx="194">
                  <c:v>43081</c:v>
                </c:pt>
                <c:pt idx="195">
                  <c:v>43082</c:v>
                </c:pt>
                <c:pt idx="196">
                  <c:v>43083</c:v>
                </c:pt>
                <c:pt idx="197">
                  <c:v>43084</c:v>
                </c:pt>
                <c:pt idx="198">
                  <c:v>43085</c:v>
                </c:pt>
                <c:pt idx="199">
                  <c:v>43086</c:v>
                </c:pt>
                <c:pt idx="200">
                  <c:v>43087</c:v>
                </c:pt>
                <c:pt idx="201">
                  <c:v>43088</c:v>
                </c:pt>
                <c:pt idx="202">
                  <c:v>43089</c:v>
                </c:pt>
                <c:pt idx="203">
                  <c:v>43090</c:v>
                </c:pt>
                <c:pt idx="204">
                  <c:v>43091</c:v>
                </c:pt>
                <c:pt idx="205">
                  <c:v>43092</c:v>
                </c:pt>
                <c:pt idx="206">
                  <c:v>43093</c:v>
                </c:pt>
                <c:pt idx="207">
                  <c:v>43094</c:v>
                </c:pt>
                <c:pt idx="208">
                  <c:v>43095</c:v>
                </c:pt>
                <c:pt idx="209">
                  <c:v>43096</c:v>
                </c:pt>
                <c:pt idx="210">
                  <c:v>43097</c:v>
                </c:pt>
                <c:pt idx="211">
                  <c:v>43098</c:v>
                </c:pt>
                <c:pt idx="212">
                  <c:v>43099</c:v>
                </c:pt>
                <c:pt idx="213">
                  <c:v>43100</c:v>
                </c:pt>
                <c:pt idx="214">
                  <c:v>43101</c:v>
                </c:pt>
                <c:pt idx="215">
                  <c:v>43102</c:v>
                </c:pt>
                <c:pt idx="216">
                  <c:v>43103</c:v>
                </c:pt>
                <c:pt idx="217">
                  <c:v>43104</c:v>
                </c:pt>
                <c:pt idx="218">
                  <c:v>43105</c:v>
                </c:pt>
                <c:pt idx="219">
                  <c:v>43106</c:v>
                </c:pt>
                <c:pt idx="220">
                  <c:v>43107</c:v>
                </c:pt>
                <c:pt idx="221">
                  <c:v>43108</c:v>
                </c:pt>
                <c:pt idx="222">
                  <c:v>43109</c:v>
                </c:pt>
                <c:pt idx="223">
                  <c:v>43110</c:v>
                </c:pt>
                <c:pt idx="224">
                  <c:v>43111</c:v>
                </c:pt>
                <c:pt idx="225">
                  <c:v>43112</c:v>
                </c:pt>
                <c:pt idx="226">
                  <c:v>43113</c:v>
                </c:pt>
                <c:pt idx="227">
                  <c:v>43114</c:v>
                </c:pt>
                <c:pt idx="228">
                  <c:v>43115</c:v>
                </c:pt>
                <c:pt idx="229">
                  <c:v>43116</c:v>
                </c:pt>
                <c:pt idx="230">
                  <c:v>43117</c:v>
                </c:pt>
                <c:pt idx="231">
                  <c:v>43118</c:v>
                </c:pt>
                <c:pt idx="232">
                  <c:v>43119</c:v>
                </c:pt>
                <c:pt idx="233">
                  <c:v>43120</c:v>
                </c:pt>
                <c:pt idx="234">
                  <c:v>43121</c:v>
                </c:pt>
                <c:pt idx="235">
                  <c:v>43122</c:v>
                </c:pt>
                <c:pt idx="236">
                  <c:v>43123</c:v>
                </c:pt>
                <c:pt idx="237">
                  <c:v>43124</c:v>
                </c:pt>
                <c:pt idx="238">
                  <c:v>43125</c:v>
                </c:pt>
                <c:pt idx="239">
                  <c:v>43126</c:v>
                </c:pt>
                <c:pt idx="240">
                  <c:v>43127</c:v>
                </c:pt>
                <c:pt idx="241">
                  <c:v>43128</c:v>
                </c:pt>
                <c:pt idx="242">
                  <c:v>43129</c:v>
                </c:pt>
                <c:pt idx="243">
                  <c:v>43130</c:v>
                </c:pt>
                <c:pt idx="244">
                  <c:v>43131</c:v>
                </c:pt>
                <c:pt idx="245">
                  <c:v>43132</c:v>
                </c:pt>
                <c:pt idx="246">
                  <c:v>43133</c:v>
                </c:pt>
                <c:pt idx="247">
                  <c:v>43134</c:v>
                </c:pt>
                <c:pt idx="248">
                  <c:v>43135</c:v>
                </c:pt>
                <c:pt idx="249">
                  <c:v>43136</c:v>
                </c:pt>
                <c:pt idx="250">
                  <c:v>43137</c:v>
                </c:pt>
                <c:pt idx="251">
                  <c:v>43138</c:v>
                </c:pt>
                <c:pt idx="252">
                  <c:v>43139</c:v>
                </c:pt>
                <c:pt idx="253">
                  <c:v>43140</c:v>
                </c:pt>
                <c:pt idx="254">
                  <c:v>43141</c:v>
                </c:pt>
                <c:pt idx="255">
                  <c:v>43142</c:v>
                </c:pt>
                <c:pt idx="256">
                  <c:v>43143</c:v>
                </c:pt>
                <c:pt idx="257">
                  <c:v>43144</c:v>
                </c:pt>
                <c:pt idx="258">
                  <c:v>43145</c:v>
                </c:pt>
                <c:pt idx="259">
                  <c:v>43146</c:v>
                </c:pt>
                <c:pt idx="260">
                  <c:v>43147</c:v>
                </c:pt>
                <c:pt idx="261">
                  <c:v>43148</c:v>
                </c:pt>
                <c:pt idx="262">
                  <c:v>43149</c:v>
                </c:pt>
                <c:pt idx="263">
                  <c:v>43150</c:v>
                </c:pt>
                <c:pt idx="264">
                  <c:v>43151</c:v>
                </c:pt>
                <c:pt idx="265">
                  <c:v>43152</c:v>
                </c:pt>
                <c:pt idx="266">
                  <c:v>43153</c:v>
                </c:pt>
                <c:pt idx="267">
                  <c:v>43154</c:v>
                </c:pt>
                <c:pt idx="268">
                  <c:v>43155</c:v>
                </c:pt>
                <c:pt idx="269">
                  <c:v>43156</c:v>
                </c:pt>
                <c:pt idx="270">
                  <c:v>43157</c:v>
                </c:pt>
                <c:pt idx="271">
                  <c:v>43158</c:v>
                </c:pt>
                <c:pt idx="272">
                  <c:v>43159</c:v>
                </c:pt>
                <c:pt idx="273">
                  <c:v>43160</c:v>
                </c:pt>
                <c:pt idx="274">
                  <c:v>43161</c:v>
                </c:pt>
                <c:pt idx="275">
                  <c:v>43162</c:v>
                </c:pt>
                <c:pt idx="276">
                  <c:v>43163</c:v>
                </c:pt>
                <c:pt idx="277">
                  <c:v>43164</c:v>
                </c:pt>
                <c:pt idx="278">
                  <c:v>43165</c:v>
                </c:pt>
                <c:pt idx="279">
                  <c:v>43166</c:v>
                </c:pt>
                <c:pt idx="280">
                  <c:v>43167</c:v>
                </c:pt>
                <c:pt idx="281">
                  <c:v>43168</c:v>
                </c:pt>
                <c:pt idx="282">
                  <c:v>43169</c:v>
                </c:pt>
                <c:pt idx="283">
                  <c:v>43170</c:v>
                </c:pt>
                <c:pt idx="284">
                  <c:v>43171</c:v>
                </c:pt>
                <c:pt idx="285">
                  <c:v>43172</c:v>
                </c:pt>
                <c:pt idx="286">
                  <c:v>43173</c:v>
                </c:pt>
                <c:pt idx="287">
                  <c:v>43174</c:v>
                </c:pt>
                <c:pt idx="288">
                  <c:v>43175</c:v>
                </c:pt>
                <c:pt idx="289">
                  <c:v>43176</c:v>
                </c:pt>
                <c:pt idx="290">
                  <c:v>43177</c:v>
                </c:pt>
                <c:pt idx="291">
                  <c:v>43178</c:v>
                </c:pt>
                <c:pt idx="292">
                  <c:v>43179</c:v>
                </c:pt>
                <c:pt idx="293">
                  <c:v>43180</c:v>
                </c:pt>
                <c:pt idx="294">
                  <c:v>43181</c:v>
                </c:pt>
                <c:pt idx="295">
                  <c:v>43182</c:v>
                </c:pt>
                <c:pt idx="296">
                  <c:v>43183</c:v>
                </c:pt>
                <c:pt idx="297">
                  <c:v>43184</c:v>
                </c:pt>
                <c:pt idx="298">
                  <c:v>43185</c:v>
                </c:pt>
                <c:pt idx="299">
                  <c:v>43186</c:v>
                </c:pt>
                <c:pt idx="300">
                  <c:v>43187</c:v>
                </c:pt>
                <c:pt idx="301">
                  <c:v>43188</c:v>
                </c:pt>
                <c:pt idx="302">
                  <c:v>43189</c:v>
                </c:pt>
                <c:pt idx="303">
                  <c:v>43190</c:v>
                </c:pt>
                <c:pt idx="304">
                  <c:v>43191</c:v>
                </c:pt>
                <c:pt idx="305">
                  <c:v>43192</c:v>
                </c:pt>
                <c:pt idx="306">
                  <c:v>43193</c:v>
                </c:pt>
                <c:pt idx="307">
                  <c:v>43194</c:v>
                </c:pt>
                <c:pt idx="308">
                  <c:v>43195</c:v>
                </c:pt>
                <c:pt idx="309">
                  <c:v>43196</c:v>
                </c:pt>
                <c:pt idx="310">
                  <c:v>43197</c:v>
                </c:pt>
                <c:pt idx="311">
                  <c:v>43198</c:v>
                </c:pt>
                <c:pt idx="312">
                  <c:v>43199</c:v>
                </c:pt>
                <c:pt idx="313">
                  <c:v>43200</c:v>
                </c:pt>
                <c:pt idx="314">
                  <c:v>43201</c:v>
                </c:pt>
                <c:pt idx="315">
                  <c:v>43202</c:v>
                </c:pt>
                <c:pt idx="316">
                  <c:v>43203</c:v>
                </c:pt>
                <c:pt idx="317">
                  <c:v>43204</c:v>
                </c:pt>
                <c:pt idx="318">
                  <c:v>43205</c:v>
                </c:pt>
                <c:pt idx="319">
                  <c:v>43206</c:v>
                </c:pt>
                <c:pt idx="320">
                  <c:v>43207</c:v>
                </c:pt>
                <c:pt idx="321">
                  <c:v>43208</c:v>
                </c:pt>
                <c:pt idx="322">
                  <c:v>43209</c:v>
                </c:pt>
                <c:pt idx="323">
                  <c:v>43210</c:v>
                </c:pt>
                <c:pt idx="324">
                  <c:v>43211</c:v>
                </c:pt>
                <c:pt idx="325">
                  <c:v>43212</c:v>
                </c:pt>
                <c:pt idx="326">
                  <c:v>43213</c:v>
                </c:pt>
                <c:pt idx="327">
                  <c:v>43214</c:v>
                </c:pt>
                <c:pt idx="328">
                  <c:v>43215</c:v>
                </c:pt>
                <c:pt idx="329">
                  <c:v>43216</c:v>
                </c:pt>
                <c:pt idx="330">
                  <c:v>43217</c:v>
                </c:pt>
                <c:pt idx="331">
                  <c:v>43218</c:v>
                </c:pt>
                <c:pt idx="332">
                  <c:v>43219</c:v>
                </c:pt>
                <c:pt idx="333">
                  <c:v>43220</c:v>
                </c:pt>
                <c:pt idx="334">
                  <c:v>43221</c:v>
                </c:pt>
                <c:pt idx="335">
                  <c:v>43222</c:v>
                </c:pt>
                <c:pt idx="336">
                  <c:v>43223</c:v>
                </c:pt>
                <c:pt idx="337">
                  <c:v>43224</c:v>
                </c:pt>
                <c:pt idx="338">
                  <c:v>43225</c:v>
                </c:pt>
                <c:pt idx="339">
                  <c:v>43226</c:v>
                </c:pt>
                <c:pt idx="340">
                  <c:v>43227</c:v>
                </c:pt>
                <c:pt idx="341">
                  <c:v>43228</c:v>
                </c:pt>
                <c:pt idx="342">
                  <c:v>43229</c:v>
                </c:pt>
                <c:pt idx="343">
                  <c:v>43230</c:v>
                </c:pt>
                <c:pt idx="344">
                  <c:v>43231</c:v>
                </c:pt>
                <c:pt idx="345">
                  <c:v>43232</c:v>
                </c:pt>
                <c:pt idx="346">
                  <c:v>43233</c:v>
                </c:pt>
                <c:pt idx="347">
                  <c:v>43234</c:v>
                </c:pt>
                <c:pt idx="348">
                  <c:v>43235</c:v>
                </c:pt>
                <c:pt idx="349">
                  <c:v>43236</c:v>
                </c:pt>
                <c:pt idx="350">
                  <c:v>43237</c:v>
                </c:pt>
                <c:pt idx="351">
                  <c:v>43238</c:v>
                </c:pt>
                <c:pt idx="352">
                  <c:v>43239</c:v>
                </c:pt>
                <c:pt idx="353">
                  <c:v>43240</c:v>
                </c:pt>
                <c:pt idx="354">
                  <c:v>43241</c:v>
                </c:pt>
                <c:pt idx="355">
                  <c:v>43242</c:v>
                </c:pt>
                <c:pt idx="356">
                  <c:v>43243</c:v>
                </c:pt>
                <c:pt idx="357">
                  <c:v>43244</c:v>
                </c:pt>
                <c:pt idx="358">
                  <c:v>43245</c:v>
                </c:pt>
                <c:pt idx="359">
                  <c:v>43246</c:v>
                </c:pt>
                <c:pt idx="360">
                  <c:v>43247</c:v>
                </c:pt>
                <c:pt idx="361">
                  <c:v>43248</c:v>
                </c:pt>
                <c:pt idx="362">
                  <c:v>43249</c:v>
                </c:pt>
                <c:pt idx="363">
                  <c:v>43250</c:v>
                </c:pt>
                <c:pt idx="364">
                  <c:v>43251</c:v>
                </c:pt>
              </c:numCache>
            </c:numRef>
          </c:xVal>
          <c:yVal>
            <c:numRef>
              <c:f>'hr max'!$H$10:$H$374</c:f>
              <c:numCache>
                <c:formatCode>0</c:formatCode>
                <c:ptCount val="365"/>
                <c:pt idx="0">
                  <c:v>150</c:v>
                </c:pt>
                <c:pt idx="1">
                  <c:v>150</c:v>
                </c:pt>
                <c:pt idx="2">
                  <c:v>150</c:v>
                </c:pt>
                <c:pt idx="3">
                  <c:v>150</c:v>
                </c:pt>
                <c:pt idx="4">
                  <c:v>150</c:v>
                </c:pt>
                <c:pt idx="5">
                  <c:v>150</c:v>
                </c:pt>
                <c:pt idx="6">
                  <c:v>150</c:v>
                </c:pt>
                <c:pt idx="7">
                  <c:v>150</c:v>
                </c:pt>
                <c:pt idx="8">
                  <c:v>150</c:v>
                </c:pt>
                <c:pt idx="9">
                  <c:v>150</c:v>
                </c:pt>
                <c:pt idx="10">
                  <c:v>150</c:v>
                </c:pt>
                <c:pt idx="11">
                  <c:v>150</c:v>
                </c:pt>
                <c:pt idx="12">
                  <c:v>150</c:v>
                </c:pt>
                <c:pt idx="13">
                  <c:v>150</c:v>
                </c:pt>
                <c:pt idx="14">
                  <c:v>150</c:v>
                </c:pt>
                <c:pt idx="15">
                  <c:v>150</c:v>
                </c:pt>
                <c:pt idx="16">
                  <c:v>150</c:v>
                </c:pt>
                <c:pt idx="17">
                  <c:v>150</c:v>
                </c:pt>
                <c:pt idx="18">
                  <c:v>150</c:v>
                </c:pt>
                <c:pt idx="19">
                  <c:v>150</c:v>
                </c:pt>
                <c:pt idx="20">
                  <c:v>150</c:v>
                </c:pt>
                <c:pt idx="21">
                  <c:v>150</c:v>
                </c:pt>
                <c:pt idx="22">
                  <c:v>150</c:v>
                </c:pt>
                <c:pt idx="23">
                  <c:v>150</c:v>
                </c:pt>
                <c:pt idx="24">
                  <c:v>150</c:v>
                </c:pt>
                <c:pt idx="25">
                  <c:v>150</c:v>
                </c:pt>
                <c:pt idx="26">
                  <c:v>150</c:v>
                </c:pt>
                <c:pt idx="27">
                  <c:v>150</c:v>
                </c:pt>
                <c:pt idx="28">
                  <c:v>150</c:v>
                </c:pt>
                <c:pt idx="29">
                  <c:v>150</c:v>
                </c:pt>
                <c:pt idx="30">
                  <c:v>150</c:v>
                </c:pt>
                <c:pt idx="31">
                  <c:v>150</c:v>
                </c:pt>
                <c:pt idx="32">
                  <c:v>150</c:v>
                </c:pt>
                <c:pt idx="33">
                  <c:v>150</c:v>
                </c:pt>
                <c:pt idx="34">
                  <c:v>150</c:v>
                </c:pt>
                <c:pt idx="35">
                  <c:v>150</c:v>
                </c:pt>
                <c:pt idx="36">
                  <c:v>150</c:v>
                </c:pt>
                <c:pt idx="37">
                  <c:v>150</c:v>
                </c:pt>
                <c:pt idx="38">
                  <c:v>150</c:v>
                </c:pt>
                <c:pt idx="39">
                  <c:v>150</c:v>
                </c:pt>
                <c:pt idx="40">
                  <c:v>150</c:v>
                </c:pt>
                <c:pt idx="41">
                  <c:v>150</c:v>
                </c:pt>
                <c:pt idx="42">
                  <c:v>150</c:v>
                </c:pt>
                <c:pt idx="43">
                  <c:v>150</c:v>
                </c:pt>
                <c:pt idx="44">
                  <c:v>150</c:v>
                </c:pt>
                <c:pt idx="45">
                  <c:v>150</c:v>
                </c:pt>
                <c:pt idx="46">
                  <c:v>150</c:v>
                </c:pt>
                <c:pt idx="47">
                  <c:v>150</c:v>
                </c:pt>
                <c:pt idx="48">
                  <c:v>150</c:v>
                </c:pt>
                <c:pt idx="49">
                  <c:v>150</c:v>
                </c:pt>
                <c:pt idx="50">
                  <c:v>150</c:v>
                </c:pt>
                <c:pt idx="51">
                  <c:v>150</c:v>
                </c:pt>
                <c:pt idx="52">
                  <c:v>150</c:v>
                </c:pt>
                <c:pt idx="53">
                  <c:v>150</c:v>
                </c:pt>
                <c:pt idx="54">
                  <c:v>150</c:v>
                </c:pt>
                <c:pt idx="55">
                  <c:v>150</c:v>
                </c:pt>
                <c:pt idx="56">
                  <c:v>150</c:v>
                </c:pt>
                <c:pt idx="57">
                  <c:v>150</c:v>
                </c:pt>
                <c:pt idx="58">
                  <c:v>150</c:v>
                </c:pt>
                <c:pt idx="59">
                  <c:v>150</c:v>
                </c:pt>
                <c:pt idx="60">
                  <c:v>150</c:v>
                </c:pt>
                <c:pt idx="61">
                  <c:v>150</c:v>
                </c:pt>
                <c:pt idx="62">
                  <c:v>150</c:v>
                </c:pt>
                <c:pt idx="63">
                  <c:v>150</c:v>
                </c:pt>
                <c:pt idx="64">
                  <c:v>150</c:v>
                </c:pt>
                <c:pt idx="65">
                  <c:v>150</c:v>
                </c:pt>
                <c:pt idx="66">
                  <c:v>150</c:v>
                </c:pt>
                <c:pt idx="67">
                  <c:v>150</c:v>
                </c:pt>
                <c:pt idx="68">
                  <c:v>150</c:v>
                </c:pt>
                <c:pt idx="69">
                  <c:v>150</c:v>
                </c:pt>
                <c:pt idx="70">
                  <c:v>150</c:v>
                </c:pt>
                <c:pt idx="71">
                  <c:v>150</c:v>
                </c:pt>
                <c:pt idx="72">
                  <c:v>150</c:v>
                </c:pt>
                <c:pt idx="73">
                  <c:v>150</c:v>
                </c:pt>
                <c:pt idx="74">
                  <c:v>150</c:v>
                </c:pt>
                <c:pt idx="75">
                  <c:v>150</c:v>
                </c:pt>
                <c:pt idx="76">
                  <c:v>150</c:v>
                </c:pt>
                <c:pt idx="77">
                  <c:v>150</c:v>
                </c:pt>
                <c:pt idx="78">
                  <c:v>150</c:v>
                </c:pt>
                <c:pt idx="79">
                  <c:v>150</c:v>
                </c:pt>
                <c:pt idx="80">
                  <c:v>150</c:v>
                </c:pt>
                <c:pt idx="81">
                  <c:v>150</c:v>
                </c:pt>
                <c:pt idx="82">
                  <c:v>150</c:v>
                </c:pt>
                <c:pt idx="83">
                  <c:v>150</c:v>
                </c:pt>
                <c:pt idx="84">
                  <c:v>150</c:v>
                </c:pt>
                <c:pt idx="85">
                  <c:v>150</c:v>
                </c:pt>
                <c:pt idx="86">
                  <c:v>150</c:v>
                </c:pt>
                <c:pt idx="87">
                  <c:v>150</c:v>
                </c:pt>
                <c:pt idx="88">
                  <c:v>150</c:v>
                </c:pt>
                <c:pt idx="89">
                  <c:v>150</c:v>
                </c:pt>
                <c:pt idx="90">
                  <c:v>150</c:v>
                </c:pt>
                <c:pt idx="91">
                  <c:v>150</c:v>
                </c:pt>
                <c:pt idx="92">
                  <c:v>150</c:v>
                </c:pt>
                <c:pt idx="93">
                  <c:v>150</c:v>
                </c:pt>
                <c:pt idx="94">
                  <c:v>150</c:v>
                </c:pt>
                <c:pt idx="95">
                  <c:v>150</c:v>
                </c:pt>
                <c:pt idx="96">
                  <c:v>150</c:v>
                </c:pt>
                <c:pt idx="97">
                  <c:v>150</c:v>
                </c:pt>
                <c:pt idx="98">
                  <c:v>150</c:v>
                </c:pt>
                <c:pt idx="99">
                  <c:v>150</c:v>
                </c:pt>
                <c:pt idx="100">
                  <c:v>150</c:v>
                </c:pt>
                <c:pt idx="101">
                  <c:v>150</c:v>
                </c:pt>
                <c:pt idx="102">
                  <c:v>150</c:v>
                </c:pt>
                <c:pt idx="103">
                  <c:v>150</c:v>
                </c:pt>
                <c:pt idx="104">
                  <c:v>150</c:v>
                </c:pt>
                <c:pt idx="105">
                  <c:v>150</c:v>
                </c:pt>
                <c:pt idx="106">
                  <c:v>150</c:v>
                </c:pt>
                <c:pt idx="107">
                  <c:v>150</c:v>
                </c:pt>
                <c:pt idx="108">
                  <c:v>150</c:v>
                </c:pt>
                <c:pt idx="109">
                  <c:v>150</c:v>
                </c:pt>
                <c:pt idx="110">
                  <c:v>150</c:v>
                </c:pt>
                <c:pt idx="111">
                  <c:v>150</c:v>
                </c:pt>
                <c:pt idx="112">
                  <c:v>150</c:v>
                </c:pt>
                <c:pt idx="113">
                  <c:v>150</c:v>
                </c:pt>
                <c:pt idx="114">
                  <c:v>150</c:v>
                </c:pt>
                <c:pt idx="115">
                  <c:v>150</c:v>
                </c:pt>
                <c:pt idx="116">
                  <c:v>150</c:v>
                </c:pt>
                <c:pt idx="117">
                  <c:v>150</c:v>
                </c:pt>
                <c:pt idx="118">
                  <c:v>150</c:v>
                </c:pt>
                <c:pt idx="119">
                  <c:v>150</c:v>
                </c:pt>
                <c:pt idx="120">
                  <c:v>150</c:v>
                </c:pt>
                <c:pt idx="121">
                  <c:v>150</c:v>
                </c:pt>
                <c:pt idx="122">
                  <c:v>150</c:v>
                </c:pt>
                <c:pt idx="123">
                  <c:v>150</c:v>
                </c:pt>
                <c:pt idx="124">
                  <c:v>150</c:v>
                </c:pt>
                <c:pt idx="125">
                  <c:v>150</c:v>
                </c:pt>
                <c:pt idx="126">
                  <c:v>150</c:v>
                </c:pt>
                <c:pt idx="127">
                  <c:v>150</c:v>
                </c:pt>
                <c:pt idx="128">
                  <c:v>150</c:v>
                </c:pt>
                <c:pt idx="129">
                  <c:v>150</c:v>
                </c:pt>
                <c:pt idx="130">
                  <c:v>150</c:v>
                </c:pt>
                <c:pt idx="131">
                  <c:v>150</c:v>
                </c:pt>
                <c:pt idx="132">
                  <c:v>150</c:v>
                </c:pt>
                <c:pt idx="133">
                  <c:v>150</c:v>
                </c:pt>
                <c:pt idx="134">
                  <c:v>150</c:v>
                </c:pt>
                <c:pt idx="135">
                  <c:v>150</c:v>
                </c:pt>
                <c:pt idx="136">
                  <c:v>150</c:v>
                </c:pt>
                <c:pt idx="137">
                  <c:v>150</c:v>
                </c:pt>
                <c:pt idx="138">
                  <c:v>150</c:v>
                </c:pt>
                <c:pt idx="139">
                  <c:v>150</c:v>
                </c:pt>
                <c:pt idx="140">
                  <c:v>150</c:v>
                </c:pt>
                <c:pt idx="141">
                  <c:v>150</c:v>
                </c:pt>
                <c:pt idx="142">
                  <c:v>150</c:v>
                </c:pt>
                <c:pt idx="143">
                  <c:v>150</c:v>
                </c:pt>
                <c:pt idx="144">
                  <c:v>150</c:v>
                </c:pt>
                <c:pt idx="145">
                  <c:v>150</c:v>
                </c:pt>
                <c:pt idx="146">
                  <c:v>150</c:v>
                </c:pt>
                <c:pt idx="147">
                  <c:v>150</c:v>
                </c:pt>
                <c:pt idx="148">
                  <c:v>150</c:v>
                </c:pt>
                <c:pt idx="149">
                  <c:v>150</c:v>
                </c:pt>
                <c:pt idx="150">
                  <c:v>150</c:v>
                </c:pt>
                <c:pt idx="151">
                  <c:v>150</c:v>
                </c:pt>
                <c:pt idx="152">
                  <c:v>150</c:v>
                </c:pt>
                <c:pt idx="153">
                  <c:v>150</c:v>
                </c:pt>
                <c:pt idx="154">
                  <c:v>150</c:v>
                </c:pt>
                <c:pt idx="155">
                  <c:v>150</c:v>
                </c:pt>
                <c:pt idx="156">
                  <c:v>150</c:v>
                </c:pt>
                <c:pt idx="157">
                  <c:v>150</c:v>
                </c:pt>
                <c:pt idx="158">
                  <c:v>150</c:v>
                </c:pt>
                <c:pt idx="159">
                  <c:v>150</c:v>
                </c:pt>
                <c:pt idx="160">
                  <c:v>150</c:v>
                </c:pt>
                <c:pt idx="161">
                  <c:v>150</c:v>
                </c:pt>
                <c:pt idx="162">
                  <c:v>150</c:v>
                </c:pt>
                <c:pt idx="163">
                  <c:v>150</c:v>
                </c:pt>
                <c:pt idx="164">
                  <c:v>150</c:v>
                </c:pt>
                <c:pt idx="165">
                  <c:v>150</c:v>
                </c:pt>
                <c:pt idx="166">
                  <c:v>150</c:v>
                </c:pt>
                <c:pt idx="167">
                  <c:v>150</c:v>
                </c:pt>
                <c:pt idx="168">
                  <c:v>150</c:v>
                </c:pt>
                <c:pt idx="169">
                  <c:v>150</c:v>
                </c:pt>
                <c:pt idx="170">
                  <c:v>150</c:v>
                </c:pt>
                <c:pt idx="171">
                  <c:v>150</c:v>
                </c:pt>
                <c:pt idx="172">
                  <c:v>150</c:v>
                </c:pt>
                <c:pt idx="173">
                  <c:v>150</c:v>
                </c:pt>
                <c:pt idx="174">
                  <c:v>150</c:v>
                </c:pt>
                <c:pt idx="175">
                  <c:v>150</c:v>
                </c:pt>
                <c:pt idx="176">
                  <c:v>150</c:v>
                </c:pt>
                <c:pt idx="177">
                  <c:v>150</c:v>
                </c:pt>
                <c:pt idx="178">
                  <c:v>150</c:v>
                </c:pt>
                <c:pt idx="179">
                  <c:v>150</c:v>
                </c:pt>
                <c:pt idx="180">
                  <c:v>150</c:v>
                </c:pt>
                <c:pt idx="181">
                  <c:v>150</c:v>
                </c:pt>
                <c:pt idx="182">
                  <c:v>150</c:v>
                </c:pt>
                <c:pt idx="183">
                  <c:v>150</c:v>
                </c:pt>
                <c:pt idx="184">
                  <c:v>150</c:v>
                </c:pt>
                <c:pt idx="185">
                  <c:v>150</c:v>
                </c:pt>
                <c:pt idx="186">
                  <c:v>150</c:v>
                </c:pt>
                <c:pt idx="187">
                  <c:v>150</c:v>
                </c:pt>
                <c:pt idx="188">
                  <c:v>150</c:v>
                </c:pt>
                <c:pt idx="189">
                  <c:v>150</c:v>
                </c:pt>
                <c:pt idx="190">
                  <c:v>150</c:v>
                </c:pt>
                <c:pt idx="191">
                  <c:v>150</c:v>
                </c:pt>
                <c:pt idx="192">
                  <c:v>150</c:v>
                </c:pt>
                <c:pt idx="193">
                  <c:v>150</c:v>
                </c:pt>
                <c:pt idx="194">
                  <c:v>150</c:v>
                </c:pt>
                <c:pt idx="195">
                  <c:v>150</c:v>
                </c:pt>
                <c:pt idx="196">
                  <c:v>150</c:v>
                </c:pt>
                <c:pt idx="197">
                  <c:v>150</c:v>
                </c:pt>
                <c:pt idx="198">
                  <c:v>150</c:v>
                </c:pt>
                <c:pt idx="199">
                  <c:v>150</c:v>
                </c:pt>
                <c:pt idx="200">
                  <c:v>150</c:v>
                </c:pt>
                <c:pt idx="201">
                  <c:v>150</c:v>
                </c:pt>
                <c:pt idx="202">
                  <c:v>150</c:v>
                </c:pt>
                <c:pt idx="203">
                  <c:v>150</c:v>
                </c:pt>
                <c:pt idx="204">
                  <c:v>150</c:v>
                </c:pt>
                <c:pt idx="205">
                  <c:v>150</c:v>
                </c:pt>
                <c:pt idx="206">
                  <c:v>150</c:v>
                </c:pt>
                <c:pt idx="207">
                  <c:v>150</c:v>
                </c:pt>
                <c:pt idx="208">
                  <c:v>150</c:v>
                </c:pt>
                <c:pt idx="209">
                  <c:v>150</c:v>
                </c:pt>
                <c:pt idx="210">
                  <c:v>150</c:v>
                </c:pt>
                <c:pt idx="211">
                  <c:v>150</c:v>
                </c:pt>
                <c:pt idx="212">
                  <c:v>150</c:v>
                </c:pt>
                <c:pt idx="213">
                  <c:v>150</c:v>
                </c:pt>
                <c:pt idx="214">
                  <c:v>150</c:v>
                </c:pt>
                <c:pt idx="215">
                  <c:v>150</c:v>
                </c:pt>
                <c:pt idx="216">
                  <c:v>150</c:v>
                </c:pt>
                <c:pt idx="217">
                  <c:v>150</c:v>
                </c:pt>
                <c:pt idx="218">
                  <c:v>150</c:v>
                </c:pt>
                <c:pt idx="219">
                  <c:v>150</c:v>
                </c:pt>
                <c:pt idx="220">
                  <c:v>150</c:v>
                </c:pt>
                <c:pt idx="221">
                  <c:v>150</c:v>
                </c:pt>
                <c:pt idx="222">
                  <c:v>150</c:v>
                </c:pt>
                <c:pt idx="223">
                  <c:v>150</c:v>
                </c:pt>
                <c:pt idx="224">
                  <c:v>150</c:v>
                </c:pt>
                <c:pt idx="225">
                  <c:v>150</c:v>
                </c:pt>
                <c:pt idx="226">
                  <c:v>150</c:v>
                </c:pt>
                <c:pt idx="227">
                  <c:v>150</c:v>
                </c:pt>
                <c:pt idx="228">
                  <c:v>150</c:v>
                </c:pt>
                <c:pt idx="229">
                  <c:v>150</c:v>
                </c:pt>
                <c:pt idx="230">
                  <c:v>150</c:v>
                </c:pt>
                <c:pt idx="231">
                  <c:v>150</c:v>
                </c:pt>
                <c:pt idx="232">
                  <c:v>150</c:v>
                </c:pt>
                <c:pt idx="233">
                  <c:v>150</c:v>
                </c:pt>
                <c:pt idx="234">
                  <c:v>150</c:v>
                </c:pt>
                <c:pt idx="235">
                  <c:v>150</c:v>
                </c:pt>
                <c:pt idx="236">
                  <c:v>150</c:v>
                </c:pt>
                <c:pt idx="237">
                  <c:v>150</c:v>
                </c:pt>
                <c:pt idx="238">
                  <c:v>150</c:v>
                </c:pt>
                <c:pt idx="239">
                  <c:v>150</c:v>
                </c:pt>
                <c:pt idx="240">
                  <c:v>150</c:v>
                </c:pt>
                <c:pt idx="241">
                  <c:v>150</c:v>
                </c:pt>
                <c:pt idx="242">
                  <c:v>150</c:v>
                </c:pt>
                <c:pt idx="243">
                  <c:v>150</c:v>
                </c:pt>
                <c:pt idx="244">
                  <c:v>150</c:v>
                </c:pt>
                <c:pt idx="245">
                  <c:v>150</c:v>
                </c:pt>
                <c:pt idx="246">
                  <c:v>150</c:v>
                </c:pt>
                <c:pt idx="247">
                  <c:v>150</c:v>
                </c:pt>
                <c:pt idx="248">
                  <c:v>150</c:v>
                </c:pt>
                <c:pt idx="249">
                  <c:v>150</c:v>
                </c:pt>
                <c:pt idx="250">
                  <c:v>150</c:v>
                </c:pt>
                <c:pt idx="251">
                  <c:v>150</c:v>
                </c:pt>
                <c:pt idx="252">
                  <c:v>150</c:v>
                </c:pt>
                <c:pt idx="253">
                  <c:v>150</c:v>
                </c:pt>
                <c:pt idx="254">
                  <c:v>150</c:v>
                </c:pt>
                <c:pt idx="255">
                  <c:v>150</c:v>
                </c:pt>
                <c:pt idx="256">
                  <c:v>150</c:v>
                </c:pt>
                <c:pt idx="257">
                  <c:v>150</c:v>
                </c:pt>
                <c:pt idx="258">
                  <c:v>150</c:v>
                </c:pt>
                <c:pt idx="259">
                  <c:v>150</c:v>
                </c:pt>
                <c:pt idx="260">
                  <c:v>150</c:v>
                </c:pt>
                <c:pt idx="261">
                  <c:v>150</c:v>
                </c:pt>
                <c:pt idx="262">
                  <c:v>150</c:v>
                </c:pt>
                <c:pt idx="263">
                  <c:v>150</c:v>
                </c:pt>
                <c:pt idx="264">
                  <c:v>150</c:v>
                </c:pt>
                <c:pt idx="265">
                  <c:v>150</c:v>
                </c:pt>
                <c:pt idx="266">
                  <c:v>150</c:v>
                </c:pt>
                <c:pt idx="267">
                  <c:v>150</c:v>
                </c:pt>
                <c:pt idx="268">
                  <c:v>150</c:v>
                </c:pt>
                <c:pt idx="269">
                  <c:v>150</c:v>
                </c:pt>
                <c:pt idx="270">
                  <c:v>150</c:v>
                </c:pt>
                <c:pt idx="271">
                  <c:v>150</c:v>
                </c:pt>
                <c:pt idx="272">
                  <c:v>150</c:v>
                </c:pt>
                <c:pt idx="273">
                  <c:v>150</c:v>
                </c:pt>
                <c:pt idx="274">
                  <c:v>150</c:v>
                </c:pt>
                <c:pt idx="275">
                  <c:v>150</c:v>
                </c:pt>
                <c:pt idx="276">
                  <c:v>150</c:v>
                </c:pt>
                <c:pt idx="277">
                  <c:v>150</c:v>
                </c:pt>
                <c:pt idx="278">
                  <c:v>150</c:v>
                </c:pt>
                <c:pt idx="279">
                  <c:v>150</c:v>
                </c:pt>
                <c:pt idx="280">
                  <c:v>150</c:v>
                </c:pt>
                <c:pt idx="281">
                  <c:v>150</c:v>
                </c:pt>
                <c:pt idx="282">
                  <c:v>150</c:v>
                </c:pt>
                <c:pt idx="283">
                  <c:v>150</c:v>
                </c:pt>
                <c:pt idx="284">
                  <c:v>150</c:v>
                </c:pt>
                <c:pt idx="285">
                  <c:v>150</c:v>
                </c:pt>
                <c:pt idx="286">
                  <c:v>150</c:v>
                </c:pt>
                <c:pt idx="287">
                  <c:v>150</c:v>
                </c:pt>
                <c:pt idx="288">
                  <c:v>150</c:v>
                </c:pt>
                <c:pt idx="289">
                  <c:v>150</c:v>
                </c:pt>
                <c:pt idx="290">
                  <c:v>150</c:v>
                </c:pt>
                <c:pt idx="291">
                  <c:v>150</c:v>
                </c:pt>
                <c:pt idx="292">
                  <c:v>150</c:v>
                </c:pt>
                <c:pt idx="293">
                  <c:v>150</c:v>
                </c:pt>
                <c:pt idx="294">
                  <c:v>150</c:v>
                </c:pt>
                <c:pt idx="295">
                  <c:v>150</c:v>
                </c:pt>
                <c:pt idx="296">
                  <c:v>150</c:v>
                </c:pt>
                <c:pt idx="297">
                  <c:v>150</c:v>
                </c:pt>
                <c:pt idx="298">
                  <c:v>150</c:v>
                </c:pt>
                <c:pt idx="299">
                  <c:v>150</c:v>
                </c:pt>
                <c:pt idx="300">
                  <c:v>150</c:v>
                </c:pt>
                <c:pt idx="301">
                  <c:v>150</c:v>
                </c:pt>
                <c:pt idx="302">
                  <c:v>150</c:v>
                </c:pt>
                <c:pt idx="303">
                  <c:v>150</c:v>
                </c:pt>
                <c:pt idx="304">
                  <c:v>150</c:v>
                </c:pt>
                <c:pt idx="305">
                  <c:v>150</c:v>
                </c:pt>
                <c:pt idx="306">
                  <c:v>150</c:v>
                </c:pt>
                <c:pt idx="307">
                  <c:v>150</c:v>
                </c:pt>
                <c:pt idx="308">
                  <c:v>150</c:v>
                </c:pt>
                <c:pt idx="309">
                  <c:v>150</c:v>
                </c:pt>
                <c:pt idx="310">
                  <c:v>150</c:v>
                </c:pt>
                <c:pt idx="311">
                  <c:v>150</c:v>
                </c:pt>
                <c:pt idx="312">
                  <c:v>150</c:v>
                </c:pt>
                <c:pt idx="313">
                  <c:v>150</c:v>
                </c:pt>
                <c:pt idx="314">
                  <c:v>150</c:v>
                </c:pt>
                <c:pt idx="315">
                  <c:v>150</c:v>
                </c:pt>
                <c:pt idx="316">
                  <c:v>150</c:v>
                </c:pt>
                <c:pt idx="317">
                  <c:v>150</c:v>
                </c:pt>
                <c:pt idx="318">
                  <c:v>150</c:v>
                </c:pt>
                <c:pt idx="319">
                  <c:v>150</c:v>
                </c:pt>
                <c:pt idx="320">
                  <c:v>150</c:v>
                </c:pt>
                <c:pt idx="321">
                  <c:v>150</c:v>
                </c:pt>
                <c:pt idx="322">
                  <c:v>150</c:v>
                </c:pt>
                <c:pt idx="323">
                  <c:v>150</c:v>
                </c:pt>
                <c:pt idx="324">
                  <c:v>150</c:v>
                </c:pt>
                <c:pt idx="325">
                  <c:v>150</c:v>
                </c:pt>
                <c:pt idx="326">
                  <c:v>150</c:v>
                </c:pt>
                <c:pt idx="327">
                  <c:v>150</c:v>
                </c:pt>
                <c:pt idx="328">
                  <c:v>150</c:v>
                </c:pt>
                <c:pt idx="329">
                  <c:v>150</c:v>
                </c:pt>
                <c:pt idx="330">
                  <c:v>150</c:v>
                </c:pt>
                <c:pt idx="331">
                  <c:v>150</c:v>
                </c:pt>
                <c:pt idx="332">
                  <c:v>150</c:v>
                </c:pt>
                <c:pt idx="333">
                  <c:v>150</c:v>
                </c:pt>
                <c:pt idx="334">
                  <c:v>150</c:v>
                </c:pt>
                <c:pt idx="335">
                  <c:v>150</c:v>
                </c:pt>
                <c:pt idx="336">
                  <c:v>150</c:v>
                </c:pt>
                <c:pt idx="337">
                  <c:v>150</c:v>
                </c:pt>
                <c:pt idx="338">
                  <c:v>150</c:v>
                </c:pt>
                <c:pt idx="339">
                  <c:v>150</c:v>
                </c:pt>
                <c:pt idx="340">
                  <c:v>150</c:v>
                </c:pt>
                <c:pt idx="341">
                  <c:v>150</c:v>
                </c:pt>
                <c:pt idx="342">
                  <c:v>150</c:v>
                </c:pt>
                <c:pt idx="343">
                  <c:v>150</c:v>
                </c:pt>
                <c:pt idx="344">
                  <c:v>150</c:v>
                </c:pt>
                <c:pt idx="345">
                  <c:v>150</c:v>
                </c:pt>
                <c:pt idx="346">
                  <c:v>150</c:v>
                </c:pt>
                <c:pt idx="347">
                  <c:v>150</c:v>
                </c:pt>
                <c:pt idx="348">
                  <c:v>150</c:v>
                </c:pt>
                <c:pt idx="349">
                  <c:v>150</c:v>
                </c:pt>
                <c:pt idx="350">
                  <c:v>150</c:v>
                </c:pt>
                <c:pt idx="351">
                  <c:v>150</c:v>
                </c:pt>
                <c:pt idx="352">
                  <c:v>150</c:v>
                </c:pt>
                <c:pt idx="353">
                  <c:v>150</c:v>
                </c:pt>
                <c:pt idx="354">
                  <c:v>150</c:v>
                </c:pt>
                <c:pt idx="355">
                  <c:v>150</c:v>
                </c:pt>
                <c:pt idx="356">
                  <c:v>150</c:v>
                </c:pt>
                <c:pt idx="357">
                  <c:v>150</c:v>
                </c:pt>
                <c:pt idx="358">
                  <c:v>150</c:v>
                </c:pt>
                <c:pt idx="359">
                  <c:v>150</c:v>
                </c:pt>
                <c:pt idx="360">
                  <c:v>150</c:v>
                </c:pt>
                <c:pt idx="361">
                  <c:v>150</c:v>
                </c:pt>
                <c:pt idx="362">
                  <c:v>150</c:v>
                </c:pt>
                <c:pt idx="363">
                  <c:v>150</c:v>
                </c:pt>
                <c:pt idx="364">
                  <c:v>150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1F1-455F-BB4A-56DE684634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50418863"/>
        <c:axId val="1616676175"/>
      </c:scatterChart>
      <c:valAx>
        <c:axId val="179989312"/>
        <c:scaling>
          <c:orientation val="minMax"/>
          <c:max val="43251"/>
          <c:min val="42887"/>
        </c:scaling>
        <c:delete val="0"/>
        <c:axPos val="b"/>
        <c:numFmt formatCode="dd\ mmm" sourceLinked="0"/>
        <c:majorTickMark val="out"/>
        <c:minorTickMark val="none"/>
        <c:tickLblPos val="nextTo"/>
        <c:crossAx val="179989888"/>
        <c:crosses val="autoZero"/>
        <c:crossBetween val="midCat"/>
        <c:majorUnit val="31"/>
        <c:minorUnit val="14"/>
      </c:valAx>
      <c:valAx>
        <c:axId val="1799898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NZ" baseline="0"/>
                  <a:t>Maximum 1-hr PM</a:t>
                </a:r>
                <a:r>
                  <a:rPr lang="en-NZ" baseline="-25000"/>
                  <a:t>10</a:t>
                </a:r>
                <a:r>
                  <a:rPr lang="en-NZ" baseline="0"/>
                  <a:t> per day (1-hr ave, µg/m</a:t>
                </a:r>
                <a:r>
                  <a:rPr lang="en-NZ" baseline="30000"/>
                  <a:t>3</a:t>
                </a:r>
                <a:r>
                  <a:rPr lang="en-NZ" baseline="0"/>
                  <a:t>.day)</a:t>
                </a:r>
                <a:endParaRPr lang="en-NZ"/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179989312"/>
        <c:crosses val="autoZero"/>
        <c:crossBetween val="midCat"/>
      </c:valAx>
      <c:valAx>
        <c:axId val="1616676175"/>
        <c:scaling>
          <c:orientation val="minMax"/>
          <c:max val="1200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19050">
            <a:noFill/>
            <a:prstDash val="sysDash"/>
          </a:ln>
        </c:spPr>
        <c:txPr>
          <a:bodyPr/>
          <a:lstStyle/>
          <a:p>
            <a:pPr>
              <a:defRPr>
                <a:noFill/>
              </a:defRPr>
            </a:pPr>
            <a:endParaRPr lang="en-US"/>
          </a:p>
        </c:txPr>
        <c:crossAx val="1550418863"/>
        <c:crosses val="max"/>
        <c:crossBetween val="midCat"/>
      </c:valAx>
      <c:valAx>
        <c:axId val="1550418863"/>
        <c:scaling>
          <c:orientation val="minMax"/>
        </c:scaling>
        <c:delete val="1"/>
        <c:axPos val="b"/>
        <c:numFmt formatCode="dd\ mmm\ yy" sourceLinked="1"/>
        <c:majorTickMark val="out"/>
        <c:minorTickMark val="none"/>
        <c:tickLblPos val="nextTo"/>
        <c:crossAx val="1616676175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NZ" sz="1800"/>
              <a:t>Daily PM</a:t>
            </a:r>
            <a:r>
              <a:rPr lang="en-NZ" sz="1800" baseline="-25000"/>
              <a:t>10</a:t>
            </a:r>
            <a:r>
              <a:rPr lang="en-NZ" sz="1800" baseline="0"/>
              <a:t> Levels</a:t>
            </a:r>
            <a:endParaRPr lang="en-NZ" sz="1800" baseline="-25000"/>
          </a:p>
          <a:p>
            <a:pPr>
              <a:defRPr sz="1800"/>
            </a:pPr>
            <a:r>
              <a:rPr lang="en-NZ" sz="1800" b="0" i="0" u="none" strike="noStrike" baseline="0">
                <a:effectLst/>
              </a:rPr>
              <a:t>Pipiwai Rd 1 Jun 2017 - 31 May 2018</a:t>
            </a:r>
            <a:endParaRPr lang="en-NZ" sz="1800" b="0" baseline="-25000"/>
          </a:p>
        </c:rich>
      </c:tx>
      <c:layout>
        <c:manualLayout>
          <c:xMode val="edge"/>
          <c:yMode val="edge"/>
          <c:x val="0.33972700603657952"/>
          <c:y val="6.670942462885558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3691191957245383E-2"/>
          <c:y val="0.16031218879373252"/>
          <c:w val="0.87171563670278074"/>
          <c:h val="0.6753916434492368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</c:spPr>
          <c:invertIfNegative val="0"/>
          <c:cat>
            <c:numRef>
              <c:f>daily!$F$10:$F$374</c:f>
              <c:numCache>
                <c:formatCode>dd\ mmm\ yy</c:formatCode>
                <c:ptCount val="365"/>
                <c:pt idx="0">
                  <c:v>42887</c:v>
                </c:pt>
                <c:pt idx="1">
                  <c:v>42888</c:v>
                </c:pt>
                <c:pt idx="2">
                  <c:v>42889</c:v>
                </c:pt>
                <c:pt idx="3">
                  <c:v>42890</c:v>
                </c:pt>
                <c:pt idx="4">
                  <c:v>42891</c:v>
                </c:pt>
                <c:pt idx="5">
                  <c:v>42892</c:v>
                </c:pt>
                <c:pt idx="6">
                  <c:v>42893</c:v>
                </c:pt>
                <c:pt idx="7">
                  <c:v>42894</c:v>
                </c:pt>
                <c:pt idx="8">
                  <c:v>42895</c:v>
                </c:pt>
                <c:pt idx="9">
                  <c:v>42896</c:v>
                </c:pt>
                <c:pt idx="10">
                  <c:v>42897</c:v>
                </c:pt>
                <c:pt idx="11">
                  <c:v>42898</c:v>
                </c:pt>
                <c:pt idx="12">
                  <c:v>42899</c:v>
                </c:pt>
                <c:pt idx="13">
                  <c:v>42900</c:v>
                </c:pt>
                <c:pt idx="14">
                  <c:v>42901</c:v>
                </c:pt>
                <c:pt idx="15">
                  <c:v>42902</c:v>
                </c:pt>
                <c:pt idx="16">
                  <c:v>42903</c:v>
                </c:pt>
                <c:pt idx="17">
                  <c:v>42904</c:v>
                </c:pt>
                <c:pt idx="18">
                  <c:v>42905</c:v>
                </c:pt>
                <c:pt idx="19">
                  <c:v>42906</c:v>
                </c:pt>
                <c:pt idx="20">
                  <c:v>42907</c:v>
                </c:pt>
                <c:pt idx="21">
                  <c:v>42908</c:v>
                </c:pt>
                <c:pt idx="22">
                  <c:v>42909</c:v>
                </c:pt>
                <c:pt idx="23">
                  <c:v>42910</c:v>
                </c:pt>
                <c:pt idx="24">
                  <c:v>42911</c:v>
                </c:pt>
                <c:pt idx="25">
                  <c:v>42912</c:v>
                </c:pt>
                <c:pt idx="26">
                  <c:v>42913</c:v>
                </c:pt>
                <c:pt idx="27">
                  <c:v>42914</c:v>
                </c:pt>
                <c:pt idx="28">
                  <c:v>42915</c:v>
                </c:pt>
                <c:pt idx="29">
                  <c:v>42916</c:v>
                </c:pt>
                <c:pt idx="30">
                  <c:v>42917</c:v>
                </c:pt>
                <c:pt idx="31">
                  <c:v>42918</c:v>
                </c:pt>
                <c:pt idx="32">
                  <c:v>42919</c:v>
                </c:pt>
                <c:pt idx="33">
                  <c:v>42920</c:v>
                </c:pt>
                <c:pt idx="34">
                  <c:v>42921</c:v>
                </c:pt>
                <c:pt idx="35">
                  <c:v>42922</c:v>
                </c:pt>
                <c:pt idx="36">
                  <c:v>42923</c:v>
                </c:pt>
                <c:pt idx="37">
                  <c:v>42924</c:v>
                </c:pt>
                <c:pt idx="38">
                  <c:v>42925</c:v>
                </c:pt>
                <c:pt idx="39">
                  <c:v>42926</c:v>
                </c:pt>
                <c:pt idx="40">
                  <c:v>42927</c:v>
                </c:pt>
                <c:pt idx="41">
                  <c:v>42928</c:v>
                </c:pt>
                <c:pt idx="42">
                  <c:v>42929</c:v>
                </c:pt>
                <c:pt idx="43">
                  <c:v>42930</c:v>
                </c:pt>
                <c:pt idx="44">
                  <c:v>42931</c:v>
                </c:pt>
                <c:pt idx="45">
                  <c:v>42932</c:v>
                </c:pt>
                <c:pt idx="46">
                  <c:v>42933</c:v>
                </c:pt>
                <c:pt idx="47">
                  <c:v>42934</c:v>
                </c:pt>
                <c:pt idx="48">
                  <c:v>42935</c:v>
                </c:pt>
                <c:pt idx="49">
                  <c:v>42936</c:v>
                </c:pt>
                <c:pt idx="50">
                  <c:v>42937</c:v>
                </c:pt>
                <c:pt idx="51">
                  <c:v>42938</c:v>
                </c:pt>
                <c:pt idx="52">
                  <c:v>42939</c:v>
                </c:pt>
                <c:pt idx="53">
                  <c:v>42940</c:v>
                </c:pt>
                <c:pt idx="54">
                  <c:v>42941</c:v>
                </c:pt>
                <c:pt idx="55">
                  <c:v>42942</c:v>
                </c:pt>
                <c:pt idx="56">
                  <c:v>42943</c:v>
                </c:pt>
                <c:pt idx="57">
                  <c:v>42944</c:v>
                </c:pt>
                <c:pt idx="58">
                  <c:v>42945</c:v>
                </c:pt>
                <c:pt idx="59">
                  <c:v>42946</c:v>
                </c:pt>
                <c:pt idx="60">
                  <c:v>42947</c:v>
                </c:pt>
                <c:pt idx="61">
                  <c:v>42948</c:v>
                </c:pt>
                <c:pt idx="62">
                  <c:v>42949</c:v>
                </c:pt>
                <c:pt idx="63">
                  <c:v>42950</c:v>
                </c:pt>
                <c:pt idx="64">
                  <c:v>42951</c:v>
                </c:pt>
                <c:pt idx="65">
                  <c:v>42952</c:v>
                </c:pt>
                <c:pt idx="66">
                  <c:v>42953</c:v>
                </c:pt>
                <c:pt idx="67">
                  <c:v>42954</c:v>
                </c:pt>
                <c:pt idx="68">
                  <c:v>42955</c:v>
                </c:pt>
                <c:pt idx="69">
                  <c:v>42956</c:v>
                </c:pt>
                <c:pt idx="70">
                  <c:v>42957</c:v>
                </c:pt>
                <c:pt idx="71">
                  <c:v>42958</c:v>
                </c:pt>
                <c:pt idx="72">
                  <c:v>42959</c:v>
                </c:pt>
                <c:pt idx="73">
                  <c:v>42960</c:v>
                </c:pt>
                <c:pt idx="74">
                  <c:v>42961</c:v>
                </c:pt>
                <c:pt idx="75">
                  <c:v>42962</c:v>
                </c:pt>
                <c:pt idx="76">
                  <c:v>42963</c:v>
                </c:pt>
                <c:pt idx="77">
                  <c:v>42964</c:v>
                </c:pt>
                <c:pt idx="78">
                  <c:v>42965</c:v>
                </c:pt>
                <c:pt idx="79">
                  <c:v>42966</c:v>
                </c:pt>
                <c:pt idx="80">
                  <c:v>42967</c:v>
                </c:pt>
                <c:pt idx="81">
                  <c:v>42968</c:v>
                </c:pt>
                <c:pt idx="82">
                  <c:v>42969</c:v>
                </c:pt>
                <c:pt idx="83">
                  <c:v>42970</c:v>
                </c:pt>
                <c:pt idx="84">
                  <c:v>42971</c:v>
                </c:pt>
                <c:pt idx="85">
                  <c:v>42972</c:v>
                </c:pt>
                <c:pt idx="86">
                  <c:v>42973</c:v>
                </c:pt>
                <c:pt idx="87">
                  <c:v>42974</c:v>
                </c:pt>
                <c:pt idx="88">
                  <c:v>42975</c:v>
                </c:pt>
                <c:pt idx="89">
                  <c:v>42976</c:v>
                </c:pt>
                <c:pt idx="90">
                  <c:v>42977</c:v>
                </c:pt>
                <c:pt idx="91">
                  <c:v>42978</c:v>
                </c:pt>
                <c:pt idx="92">
                  <c:v>42979</c:v>
                </c:pt>
                <c:pt idx="93">
                  <c:v>42980</c:v>
                </c:pt>
                <c:pt idx="94">
                  <c:v>42981</c:v>
                </c:pt>
                <c:pt idx="95">
                  <c:v>42982</c:v>
                </c:pt>
                <c:pt idx="96">
                  <c:v>42983</c:v>
                </c:pt>
                <c:pt idx="97">
                  <c:v>42984</c:v>
                </c:pt>
                <c:pt idx="98">
                  <c:v>42985</c:v>
                </c:pt>
                <c:pt idx="99">
                  <c:v>42986</c:v>
                </c:pt>
                <c:pt idx="100">
                  <c:v>42987</c:v>
                </c:pt>
                <c:pt idx="101">
                  <c:v>42988</c:v>
                </c:pt>
                <c:pt idx="102">
                  <c:v>42989</c:v>
                </c:pt>
                <c:pt idx="103">
                  <c:v>42990</c:v>
                </c:pt>
                <c:pt idx="104">
                  <c:v>42991</c:v>
                </c:pt>
                <c:pt idx="105">
                  <c:v>42992</c:v>
                </c:pt>
                <c:pt idx="106">
                  <c:v>42993</c:v>
                </c:pt>
                <c:pt idx="107">
                  <c:v>42994</c:v>
                </c:pt>
                <c:pt idx="108">
                  <c:v>42995</c:v>
                </c:pt>
                <c:pt idx="109">
                  <c:v>42996</c:v>
                </c:pt>
                <c:pt idx="110">
                  <c:v>42997</c:v>
                </c:pt>
                <c:pt idx="111">
                  <c:v>42998</c:v>
                </c:pt>
                <c:pt idx="112">
                  <c:v>42999</c:v>
                </c:pt>
                <c:pt idx="113">
                  <c:v>43000</c:v>
                </c:pt>
                <c:pt idx="114">
                  <c:v>43001</c:v>
                </c:pt>
                <c:pt idx="115">
                  <c:v>43002</c:v>
                </c:pt>
                <c:pt idx="116">
                  <c:v>43003</c:v>
                </c:pt>
                <c:pt idx="117">
                  <c:v>43004</c:v>
                </c:pt>
                <c:pt idx="118">
                  <c:v>43005</c:v>
                </c:pt>
                <c:pt idx="119">
                  <c:v>43006</c:v>
                </c:pt>
                <c:pt idx="120">
                  <c:v>43007</c:v>
                </c:pt>
                <c:pt idx="121">
                  <c:v>43008</c:v>
                </c:pt>
                <c:pt idx="122">
                  <c:v>43009</c:v>
                </c:pt>
                <c:pt idx="123">
                  <c:v>43010</c:v>
                </c:pt>
                <c:pt idx="124">
                  <c:v>43011</c:v>
                </c:pt>
                <c:pt idx="125">
                  <c:v>43012</c:v>
                </c:pt>
                <c:pt idx="126">
                  <c:v>43013</c:v>
                </c:pt>
                <c:pt idx="127">
                  <c:v>43014</c:v>
                </c:pt>
                <c:pt idx="128">
                  <c:v>43015</c:v>
                </c:pt>
                <c:pt idx="129">
                  <c:v>43016</c:v>
                </c:pt>
                <c:pt idx="130">
                  <c:v>43017</c:v>
                </c:pt>
                <c:pt idx="131">
                  <c:v>43018</c:v>
                </c:pt>
                <c:pt idx="132">
                  <c:v>43019</c:v>
                </c:pt>
                <c:pt idx="133">
                  <c:v>43020</c:v>
                </c:pt>
                <c:pt idx="134">
                  <c:v>43021</c:v>
                </c:pt>
                <c:pt idx="135">
                  <c:v>43022</c:v>
                </c:pt>
                <c:pt idx="136">
                  <c:v>43023</c:v>
                </c:pt>
                <c:pt idx="137">
                  <c:v>43024</c:v>
                </c:pt>
                <c:pt idx="138">
                  <c:v>43025</c:v>
                </c:pt>
                <c:pt idx="139">
                  <c:v>43026</c:v>
                </c:pt>
                <c:pt idx="140">
                  <c:v>43027</c:v>
                </c:pt>
                <c:pt idx="141">
                  <c:v>43028</c:v>
                </c:pt>
                <c:pt idx="142">
                  <c:v>43029</c:v>
                </c:pt>
                <c:pt idx="143">
                  <c:v>43030</c:v>
                </c:pt>
                <c:pt idx="144">
                  <c:v>43031</c:v>
                </c:pt>
                <c:pt idx="145">
                  <c:v>43032</c:v>
                </c:pt>
                <c:pt idx="146">
                  <c:v>43033</c:v>
                </c:pt>
                <c:pt idx="147">
                  <c:v>43034</c:v>
                </c:pt>
                <c:pt idx="148">
                  <c:v>43035</c:v>
                </c:pt>
                <c:pt idx="149">
                  <c:v>43036</c:v>
                </c:pt>
                <c:pt idx="150">
                  <c:v>43037</c:v>
                </c:pt>
                <c:pt idx="151">
                  <c:v>43038</c:v>
                </c:pt>
                <c:pt idx="152">
                  <c:v>43039</c:v>
                </c:pt>
                <c:pt idx="153">
                  <c:v>43040</c:v>
                </c:pt>
                <c:pt idx="154">
                  <c:v>43041</c:v>
                </c:pt>
                <c:pt idx="155">
                  <c:v>43042</c:v>
                </c:pt>
                <c:pt idx="156">
                  <c:v>43043</c:v>
                </c:pt>
                <c:pt idx="157">
                  <c:v>43044</c:v>
                </c:pt>
                <c:pt idx="158">
                  <c:v>43045</c:v>
                </c:pt>
                <c:pt idx="159">
                  <c:v>43046</c:v>
                </c:pt>
                <c:pt idx="160">
                  <c:v>43047</c:v>
                </c:pt>
                <c:pt idx="161">
                  <c:v>43048</c:v>
                </c:pt>
                <c:pt idx="162">
                  <c:v>43049</c:v>
                </c:pt>
                <c:pt idx="163">
                  <c:v>43050</c:v>
                </c:pt>
                <c:pt idx="164">
                  <c:v>43051</c:v>
                </c:pt>
                <c:pt idx="165">
                  <c:v>43052</c:v>
                </c:pt>
                <c:pt idx="166">
                  <c:v>43053</c:v>
                </c:pt>
                <c:pt idx="167">
                  <c:v>43054</c:v>
                </c:pt>
                <c:pt idx="168">
                  <c:v>43055</c:v>
                </c:pt>
                <c:pt idx="169">
                  <c:v>43056</c:v>
                </c:pt>
                <c:pt idx="170">
                  <c:v>43057</c:v>
                </c:pt>
                <c:pt idx="171">
                  <c:v>43058</c:v>
                </c:pt>
                <c:pt idx="172">
                  <c:v>43059</c:v>
                </c:pt>
                <c:pt idx="173">
                  <c:v>43060</c:v>
                </c:pt>
                <c:pt idx="174">
                  <c:v>43061</c:v>
                </c:pt>
                <c:pt idx="175">
                  <c:v>43062</c:v>
                </c:pt>
                <c:pt idx="176">
                  <c:v>43063</c:v>
                </c:pt>
                <c:pt idx="177">
                  <c:v>43064</c:v>
                </c:pt>
                <c:pt idx="178">
                  <c:v>43065</c:v>
                </c:pt>
                <c:pt idx="179">
                  <c:v>43066</c:v>
                </c:pt>
                <c:pt idx="180">
                  <c:v>43067</c:v>
                </c:pt>
                <c:pt idx="181">
                  <c:v>43068</c:v>
                </c:pt>
                <c:pt idx="182">
                  <c:v>43069</c:v>
                </c:pt>
                <c:pt idx="183">
                  <c:v>43070</c:v>
                </c:pt>
                <c:pt idx="184">
                  <c:v>43071</c:v>
                </c:pt>
                <c:pt idx="185">
                  <c:v>43072</c:v>
                </c:pt>
                <c:pt idx="186">
                  <c:v>43073</c:v>
                </c:pt>
                <c:pt idx="187">
                  <c:v>43074</c:v>
                </c:pt>
                <c:pt idx="188">
                  <c:v>43075</c:v>
                </c:pt>
                <c:pt idx="189">
                  <c:v>43076</c:v>
                </c:pt>
                <c:pt idx="190">
                  <c:v>43077</c:v>
                </c:pt>
                <c:pt idx="191">
                  <c:v>43078</c:v>
                </c:pt>
                <c:pt idx="192">
                  <c:v>43079</c:v>
                </c:pt>
                <c:pt idx="193">
                  <c:v>43080</c:v>
                </c:pt>
                <c:pt idx="194">
                  <c:v>43081</c:v>
                </c:pt>
                <c:pt idx="195">
                  <c:v>43082</c:v>
                </c:pt>
                <c:pt idx="196">
                  <c:v>43083</c:v>
                </c:pt>
                <c:pt idx="197">
                  <c:v>43084</c:v>
                </c:pt>
                <c:pt idx="198">
                  <c:v>43085</c:v>
                </c:pt>
                <c:pt idx="199">
                  <c:v>43086</c:v>
                </c:pt>
                <c:pt idx="200">
                  <c:v>43087</c:v>
                </c:pt>
                <c:pt idx="201">
                  <c:v>43088</c:v>
                </c:pt>
                <c:pt idx="202">
                  <c:v>43089</c:v>
                </c:pt>
                <c:pt idx="203">
                  <c:v>43090</c:v>
                </c:pt>
                <c:pt idx="204">
                  <c:v>43091</c:v>
                </c:pt>
                <c:pt idx="205">
                  <c:v>43092</c:v>
                </c:pt>
                <c:pt idx="206">
                  <c:v>43093</c:v>
                </c:pt>
                <c:pt idx="207">
                  <c:v>43094</c:v>
                </c:pt>
                <c:pt idx="208">
                  <c:v>43095</c:v>
                </c:pt>
                <c:pt idx="209">
                  <c:v>43096</c:v>
                </c:pt>
                <c:pt idx="210">
                  <c:v>43097</c:v>
                </c:pt>
                <c:pt idx="211">
                  <c:v>43098</c:v>
                </c:pt>
                <c:pt idx="212">
                  <c:v>43099</c:v>
                </c:pt>
                <c:pt idx="213">
                  <c:v>43100</c:v>
                </c:pt>
                <c:pt idx="214">
                  <c:v>43101</c:v>
                </c:pt>
                <c:pt idx="215">
                  <c:v>43102</c:v>
                </c:pt>
                <c:pt idx="216">
                  <c:v>43103</c:v>
                </c:pt>
                <c:pt idx="217">
                  <c:v>43104</c:v>
                </c:pt>
                <c:pt idx="218">
                  <c:v>43105</c:v>
                </c:pt>
                <c:pt idx="219">
                  <c:v>43106</c:v>
                </c:pt>
                <c:pt idx="220">
                  <c:v>43107</c:v>
                </c:pt>
                <c:pt idx="221">
                  <c:v>43108</c:v>
                </c:pt>
                <c:pt idx="222">
                  <c:v>43109</c:v>
                </c:pt>
                <c:pt idx="223">
                  <c:v>43110</c:v>
                </c:pt>
                <c:pt idx="224">
                  <c:v>43111</c:v>
                </c:pt>
                <c:pt idx="225">
                  <c:v>43112</c:v>
                </c:pt>
                <c:pt idx="226">
                  <c:v>43113</c:v>
                </c:pt>
                <c:pt idx="227">
                  <c:v>43114</c:v>
                </c:pt>
                <c:pt idx="228">
                  <c:v>43115</c:v>
                </c:pt>
                <c:pt idx="229">
                  <c:v>43116</c:v>
                </c:pt>
                <c:pt idx="230">
                  <c:v>43117</c:v>
                </c:pt>
                <c:pt idx="231">
                  <c:v>43118</c:v>
                </c:pt>
                <c:pt idx="232">
                  <c:v>43119</c:v>
                </c:pt>
                <c:pt idx="233">
                  <c:v>43120</c:v>
                </c:pt>
                <c:pt idx="234">
                  <c:v>43121</c:v>
                </c:pt>
                <c:pt idx="235">
                  <c:v>43122</c:v>
                </c:pt>
                <c:pt idx="236">
                  <c:v>43123</c:v>
                </c:pt>
                <c:pt idx="237">
                  <c:v>43124</c:v>
                </c:pt>
                <c:pt idx="238">
                  <c:v>43125</c:v>
                </c:pt>
                <c:pt idx="239">
                  <c:v>43126</c:v>
                </c:pt>
                <c:pt idx="240">
                  <c:v>43127</c:v>
                </c:pt>
                <c:pt idx="241">
                  <c:v>43128</c:v>
                </c:pt>
                <c:pt idx="242">
                  <c:v>43129</c:v>
                </c:pt>
                <c:pt idx="243">
                  <c:v>43130</c:v>
                </c:pt>
                <c:pt idx="244">
                  <c:v>43131</c:v>
                </c:pt>
                <c:pt idx="245">
                  <c:v>43132</c:v>
                </c:pt>
                <c:pt idx="246">
                  <c:v>43133</c:v>
                </c:pt>
                <c:pt idx="247">
                  <c:v>43134</c:v>
                </c:pt>
                <c:pt idx="248">
                  <c:v>43135</c:v>
                </c:pt>
                <c:pt idx="249">
                  <c:v>43136</c:v>
                </c:pt>
                <c:pt idx="250">
                  <c:v>43137</c:v>
                </c:pt>
                <c:pt idx="251">
                  <c:v>43138</c:v>
                </c:pt>
                <c:pt idx="252">
                  <c:v>43139</c:v>
                </c:pt>
                <c:pt idx="253">
                  <c:v>43140</c:v>
                </c:pt>
                <c:pt idx="254">
                  <c:v>43141</c:v>
                </c:pt>
                <c:pt idx="255">
                  <c:v>43142</c:v>
                </c:pt>
                <c:pt idx="256">
                  <c:v>43143</c:v>
                </c:pt>
                <c:pt idx="257">
                  <c:v>43144</c:v>
                </c:pt>
                <c:pt idx="258">
                  <c:v>43145</c:v>
                </c:pt>
                <c:pt idx="259">
                  <c:v>43146</c:v>
                </c:pt>
                <c:pt idx="260">
                  <c:v>43147</c:v>
                </c:pt>
                <c:pt idx="261">
                  <c:v>43148</c:v>
                </c:pt>
                <c:pt idx="262">
                  <c:v>43149</c:v>
                </c:pt>
                <c:pt idx="263">
                  <c:v>43150</c:v>
                </c:pt>
                <c:pt idx="264">
                  <c:v>43151</c:v>
                </c:pt>
                <c:pt idx="265">
                  <c:v>43152</c:v>
                </c:pt>
                <c:pt idx="266">
                  <c:v>43153</c:v>
                </c:pt>
                <c:pt idx="267">
                  <c:v>43154</c:v>
                </c:pt>
                <c:pt idx="268">
                  <c:v>43155</c:v>
                </c:pt>
                <c:pt idx="269">
                  <c:v>43156</c:v>
                </c:pt>
                <c:pt idx="270">
                  <c:v>43157</c:v>
                </c:pt>
                <c:pt idx="271">
                  <c:v>43158</c:v>
                </c:pt>
                <c:pt idx="272">
                  <c:v>43159</c:v>
                </c:pt>
                <c:pt idx="273">
                  <c:v>43160</c:v>
                </c:pt>
                <c:pt idx="274">
                  <c:v>43161</c:v>
                </c:pt>
                <c:pt idx="275">
                  <c:v>43162</c:v>
                </c:pt>
                <c:pt idx="276">
                  <c:v>43163</c:v>
                </c:pt>
                <c:pt idx="277">
                  <c:v>43164</c:v>
                </c:pt>
                <c:pt idx="278">
                  <c:v>43165</c:v>
                </c:pt>
                <c:pt idx="279">
                  <c:v>43166</c:v>
                </c:pt>
                <c:pt idx="280">
                  <c:v>43167</c:v>
                </c:pt>
                <c:pt idx="281">
                  <c:v>43168</c:v>
                </c:pt>
                <c:pt idx="282">
                  <c:v>43169</c:v>
                </c:pt>
                <c:pt idx="283">
                  <c:v>43170</c:v>
                </c:pt>
                <c:pt idx="284">
                  <c:v>43171</c:v>
                </c:pt>
                <c:pt idx="285">
                  <c:v>43172</c:v>
                </c:pt>
                <c:pt idx="286">
                  <c:v>43173</c:v>
                </c:pt>
                <c:pt idx="287">
                  <c:v>43174</c:v>
                </c:pt>
                <c:pt idx="288">
                  <c:v>43175</c:v>
                </c:pt>
                <c:pt idx="289">
                  <c:v>43176</c:v>
                </c:pt>
                <c:pt idx="290">
                  <c:v>43177</c:v>
                </c:pt>
                <c:pt idx="291">
                  <c:v>43178</c:v>
                </c:pt>
                <c:pt idx="292">
                  <c:v>43179</c:v>
                </c:pt>
                <c:pt idx="293">
                  <c:v>43180</c:v>
                </c:pt>
                <c:pt idx="294">
                  <c:v>43181</c:v>
                </c:pt>
                <c:pt idx="295">
                  <c:v>43182</c:v>
                </c:pt>
                <c:pt idx="296">
                  <c:v>43183</c:v>
                </c:pt>
                <c:pt idx="297">
                  <c:v>43184</c:v>
                </c:pt>
                <c:pt idx="298">
                  <c:v>43185</c:v>
                </c:pt>
                <c:pt idx="299">
                  <c:v>43186</c:v>
                </c:pt>
                <c:pt idx="300">
                  <c:v>43187</c:v>
                </c:pt>
                <c:pt idx="301">
                  <c:v>43188</c:v>
                </c:pt>
                <c:pt idx="302">
                  <c:v>43189</c:v>
                </c:pt>
                <c:pt idx="303">
                  <c:v>43190</c:v>
                </c:pt>
                <c:pt idx="304">
                  <c:v>43191</c:v>
                </c:pt>
                <c:pt idx="305">
                  <c:v>43192</c:v>
                </c:pt>
                <c:pt idx="306">
                  <c:v>43193</c:v>
                </c:pt>
                <c:pt idx="307">
                  <c:v>43194</c:v>
                </c:pt>
                <c:pt idx="308">
                  <c:v>43195</c:v>
                </c:pt>
                <c:pt idx="309">
                  <c:v>43196</c:v>
                </c:pt>
                <c:pt idx="310">
                  <c:v>43197</c:v>
                </c:pt>
                <c:pt idx="311">
                  <c:v>43198</c:v>
                </c:pt>
                <c:pt idx="312">
                  <c:v>43199</c:v>
                </c:pt>
                <c:pt idx="313">
                  <c:v>43200</c:v>
                </c:pt>
                <c:pt idx="314">
                  <c:v>43201</c:v>
                </c:pt>
                <c:pt idx="315">
                  <c:v>43202</c:v>
                </c:pt>
                <c:pt idx="316">
                  <c:v>43203</c:v>
                </c:pt>
                <c:pt idx="317">
                  <c:v>43204</c:v>
                </c:pt>
                <c:pt idx="318">
                  <c:v>43205</c:v>
                </c:pt>
                <c:pt idx="319">
                  <c:v>43206</c:v>
                </c:pt>
                <c:pt idx="320">
                  <c:v>43207</c:v>
                </c:pt>
                <c:pt idx="321">
                  <c:v>43208</c:v>
                </c:pt>
                <c:pt idx="322">
                  <c:v>43209</c:v>
                </c:pt>
                <c:pt idx="323">
                  <c:v>43210</c:v>
                </c:pt>
                <c:pt idx="324">
                  <c:v>43211</c:v>
                </c:pt>
                <c:pt idx="325">
                  <c:v>43212</c:v>
                </c:pt>
                <c:pt idx="326">
                  <c:v>43213</c:v>
                </c:pt>
                <c:pt idx="327">
                  <c:v>43214</c:v>
                </c:pt>
                <c:pt idx="328">
                  <c:v>43215</c:v>
                </c:pt>
                <c:pt idx="329">
                  <c:v>43216</c:v>
                </c:pt>
                <c:pt idx="330">
                  <c:v>43217</c:v>
                </c:pt>
                <c:pt idx="331">
                  <c:v>43218</c:v>
                </c:pt>
                <c:pt idx="332">
                  <c:v>43219</c:v>
                </c:pt>
                <c:pt idx="333">
                  <c:v>43220</c:v>
                </c:pt>
                <c:pt idx="334">
                  <c:v>43221</c:v>
                </c:pt>
                <c:pt idx="335">
                  <c:v>43222</c:v>
                </c:pt>
                <c:pt idx="336">
                  <c:v>43223</c:v>
                </c:pt>
                <c:pt idx="337">
                  <c:v>43224</c:v>
                </c:pt>
                <c:pt idx="338">
                  <c:v>43225</c:v>
                </c:pt>
                <c:pt idx="339">
                  <c:v>43226</c:v>
                </c:pt>
                <c:pt idx="340">
                  <c:v>43227</c:v>
                </c:pt>
                <c:pt idx="341">
                  <c:v>43228</c:v>
                </c:pt>
                <c:pt idx="342">
                  <c:v>43229</c:v>
                </c:pt>
                <c:pt idx="343">
                  <c:v>43230</c:v>
                </c:pt>
                <c:pt idx="344">
                  <c:v>43231</c:v>
                </c:pt>
                <c:pt idx="345">
                  <c:v>43232</c:v>
                </c:pt>
                <c:pt idx="346">
                  <c:v>43233</c:v>
                </c:pt>
                <c:pt idx="347">
                  <c:v>43234</c:v>
                </c:pt>
                <c:pt idx="348">
                  <c:v>43235</c:v>
                </c:pt>
                <c:pt idx="349">
                  <c:v>43236</c:v>
                </c:pt>
                <c:pt idx="350">
                  <c:v>43237</c:v>
                </c:pt>
                <c:pt idx="351">
                  <c:v>43238</c:v>
                </c:pt>
                <c:pt idx="352">
                  <c:v>43239</c:v>
                </c:pt>
                <c:pt idx="353">
                  <c:v>43240</c:v>
                </c:pt>
                <c:pt idx="354">
                  <c:v>43241</c:v>
                </c:pt>
                <c:pt idx="355">
                  <c:v>43242</c:v>
                </c:pt>
                <c:pt idx="356">
                  <c:v>43243</c:v>
                </c:pt>
                <c:pt idx="357">
                  <c:v>43244</c:v>
                </c:pt>
                <c:pt idx="358">
                  <c:v>43245</c:v>
                </c:pt>
                <c:pt idx="359">
                  <c:v>43246</c:v>
                </c:pt>
                <c:pt idx="360">
                  <c:v>43247</c:v>
                </c:pt>
                <c:pt idx="361">
                  <c:v>43248</c:v>
                </c:pt>
                <c:pt idx="362">
                  <c:v>43249</c:v>
                </c:pt>
                <c:pt idx="363">
                  <c:v>43250</c:v>
                </c:pt>
                <c:pt idx="364">
                  <c:v>43251</c:v>
                </c:pt>
              </c:numCache>
            </c:numRef>
          </c:cat>
          <c:val>
            <c:numRef>
              <c:f>daily!$G$10:$G$374</c:f>
              <c:numCache>
                <c:formatCode>0</c:formatCode>
                <c:ptCount val="365"/>
                <c:pt idx="0">
                  <c:v>8.4152699999999996</c:v>
                </c:pt>
                <c:pt idx="1">
                  <c:v>5.3955200000000003</c:v>
                </c:pt>
                <c:pt idx="2">
                  <c:v>4.6369300000000004</c:v>
                </c:pt>
                <c:pt idx="3">
                  <c:v>7.4527900000000002</c:v>
                </c:pt>
                <c:pt idx="4">
                  <c:v>4.7098199999999997</c:v>
                </c:pt>
                <c:pt idx="5">
                  <c:v>7.4981400000000002</c:v>
                </c:pt>
                <c:pt idx="6">
                  <c:v>6.2655500000000002</c:v>
                </c:pt>
                <c:pt idx="7">
                  <c:v>9.9832900000000002</c:v>
                </c:pt>
                <c:pt idx="8">
                  <c:v>9.4721700000000002</c:v>
                </c:pt>
                <c:pt idx="9">
                  <c:v>9.3011999999999997</c:v>
                </c:pt>
                <c:pt idx="10">
                  <c:v>12.657220000000001</c:v>
                </c:pt>
                <c:pt idx="11">
                  <c:v>8.7104400000000002</c:v>
                </c:pt>
                <c:pt idx="12">
                  <c:v>7.3741700000000003</c:v>
                </c:pt>
                <c:pt idx="13">
                  <c:v>25.93036</c:v>
                </c:pt>
                <c:pt idx="14">
                  <c:v>30.003450000000001</c:v>
                </c:pt>
                <c:pt idx="15">
                  <c:v>17.17249</c:v>
                </c:pt>
                <c:pt idx="16">
                  <c:v>9.4681800000000003</c:v>
                </c:pt>
                <c:pt idx="17">
                  <c:v>7.0382199999999999</c:v>
                </c:pt>
                <c:pt idx="20">
                  <c:v>12.52431</c:v>
                </c:pt>
                <c:pt idx="27">
                  <c:v>11.312010000000001</c:v>
                </c:pt>
                <c:pt idx="28">
                  <c:v>11.72935</c:v>
                </c:pt>
                <c:pt idx="29">
                  <c:v>8.33019</c:v>
                </c:pt>
                <c:pt idx="30">
                  <c:v>10.43228</c:v>
                </c:pt>
                <c:pt idx="31">
                  <c:v>6.8836199999999996</c:v>
                </c:pt>
                <c:pt idx="32">
                  <c:v>5.7110900000000004</c:v>
                </c:pt>
                <c:pt idx="33">
                  <c:v>5.9135900000000001</c:v>
                </c:pt>
                <c:pt idx="34">
                  <c:v>8.6599400000000006</c:v>
                </c:pt>
                <c:pt idx="35">
                  <c:v>5.7472200000000004</c:v>
                </c:pt>
                <c:pt idx="36">
                  <c:v>7.4497600000000004</c:v>
                </c:pt>
                <c:pt idx="37">
                  <c:v>15.63058</c:v>
                </c:pt>
                <c:pt idx="40">
                  <c:v>9.9606999999999992</c:v>
                </c:pt>
                <c:pt idx="41">
                  <c:v>11.01318</c:v>
                </c:pt>
                <c:pt idx="43">
                  <c:v>12.76614</c:v>
                </c:pt>
                <c:pt idx="49">
                  <c:v>4.9283799999999998</c:v>
                </c:pt>
                <c:pt idx="50">
                  <c:v>11.18493</c:v>
                </c:pt>
                <c:pt idx="51">
                  <c:v>13.469760000000001</c:v>
                </c:pt>
                <c:pt idx="52">
                  <c:v>6.9809299999999999</c:v>
                </c:pt>
                <c:pt idx="53">
                  <c:v>5.8293600000000003</c:v>
                </c:pt>
                <c:pt idx="54">
                  <c:v>5.9264799999999997</c:v>
                </c:pt>
                <c:pt idx="55">
                  <c:v>5.7032100000000003</c:v>
                </c:pt>
                <c:pt idx="56">
                  <c:v>4.5231399999999997</c:v>
                </c:pt>
                <c:pt idx="57">
                  <c:v>8.6824300000000001</c:v>
                </c:pt>
                <c:pt idx="58">
                  <c:v>6.2295800000000003</c:v>
                </c:pt>
                <c:pt idx="59">
                  <c:v>5.8466699999999996</c:v>
                </c:pt>
                <c:pt idx="60">
                  <c:v>14.43914</c:v>
                </c:pt>
                <c:pt idx="61">
                  <c:v>20.382660000000001</c:v>
                </c:pt>
                <c:pt idx="63">
                  <c:v>6.2579700000000003</c:v>
                </c:pt>
                <c:pt idx="64">
                  <c:v>7.1971299999999996</c:v>
                </c:pt>
                <c:pt idx="65">
                  <c:v>4.7320000000000002</c:v>
                </c:pt>
                <c:pt idx="66">
                  <c:v>5.6653200000000004</c:v>
                </c:pt>
                <c:pt idx="67">
                  <c:v>4.5410300000000001</c:v>
                </c:pt>
                <c:pt idx="68">
                  <c:v>9.2422500000000003</c:v>
                </c:pt>
                <c:pt idx="69">
                  <c:v>6.4061300000000001</c:v>
                </c:pt>
                <c:pt idx="70">
                  <c:v>7.0697200000000002</c:v>
                </c:pt>
                <c:pt idx="71">
                  <c:v>8.4630100000000006</c:v>
                </c:pt>
                <c:pt idx="72">
                  <c:v>14.796099999999999</c:v>
                </c:pt>
                <c:pt idx="73">
                  <c:v>13.01535</c:v>
                </c:pt>
                <c:pt idx="74">
                  <c:v>7.41439</c:v>
                </c:pt>
                <c:pt idx="75">
                  <c:v>7.6167899999999999</c:v>
                </c:pt>
                <c:pt idx="76">
                  <c:v>9.8203099999999992</c:v>
                </c:pt>
                <c:pt idx="77">
                  <c:v>5.8619000000000003</c:v>
                </c:pt>
                <c:pt idx="78">
                  <c:v>5.8350299999999997</c:v>
                </c:pt>
                <c:pt idx="79">
                  <c:v>6.2695800000000004</c:v>
                </c:pt>
                <c:pt idx="80">
                  <c:v>5.4583300000000001</c:v>
                </c:pt>
                <c:pt idx="81">
                  <c:v>12.445119999999999</c:v>
                </c:pt>
                <c:pt idx="82">
                  <c:v>6.36015</c:v>
                </c:pt>
                <c:pt idx="83">
                  <c:v>6.7868399999999998</c:v>
                </c:pt>
                <c:pt idx="84">
                  <c:v>5.6851000000000003</c:v>
                </c:pt>
                <c:pt idx="85">
                  <c:v>3.3836400000000002</c:v>
                </c:pt>
                <c:pt idx="86">
                  <c:v>5.2211600000000002</c:v>
                </c:pt>
                <c:pt idx="87">
                  <c:v>11.723319999999999</c:v>
                </c:pt>
                <c:pt idx="88">
                  <c:v>7.1291599999999997</c:v>
                </c:pt>
                <c:pt idx="89">
                  <c:v>7.1361100000000004</c:v>
                </c:pt>
                <c:pt idx="91">
                  <c:v>3.9062100000000002</c:v>
                </c:pt>
                <c:pt idx="92">
                  <c:v>5.1992799999999999</c:v>
                </c:pt>
                <c:pt idx="93">
                  <c:v>3.3728099999999999</c:v>
                </c:pt>
                <c:pt idx="94">
                  <c:v>6.8894000000000002</c:v>
                </c:pt>
                <c:pt idx="95">
                  <c:v>9.64846</c:v>
                </c:pt>
                <c:pt idx="96">
                  <c:v>13.289350000000001</c:v>
                </c:pt>
                <c:pt idx="97">
                  <c:v>6.8775300000000001</c:v>
                </c:pt>
                <c:pt idx="98">
                  <c:v>17.88213</c:v>
                </c:pt>
                <c:pt idx="99">
                  <c:v>12.38888</c:v>
                </c:pt>
                <c:pt idx="100">
                  <c:v>6.7627800000000002</c:v>
                </c:pt>
                <c:pt idx="101">
                  <c:v>7.0168499999999998</c:v>
                </c:pt>
                <c:pt idx="102">
                  <c:v>9.8757099999999998</c:v>
                </c:pt>
                <c:pt idx="103">
                  <c:v>7.9</c:v>
                </c:pt>
                <c:pt idx="104">
                  <c:v>10.46453</c:v>
                </c:pt>
                <c:pt idx="105">
                  <c:v>17.33877</c:v>
                </c:pt>
                <c:pt idx="106">
                  <c:v>9.8960600000000003</c:v>
                </c:pt>
                <c:pt idx="107">
                  <c:v>13.36814</c:v>
                </c:pt>
                <c:pt idx="108">
                  <c:v>9.4205799999999993</c:v>
                </c:pt>
                <c:pt idx="109">
                  <c:v>8.4355600000000006</c:v>
                </c:pt>
                <c:pt idx="110">
                  <c:v>11.800660000000001</c:v>
                </c:pt>
                <c:pt idx="111">
                  <c:v>13.61985</c:v>
                </c:pt>
                <c:pt idx="112">
                  <c:v>8.8153400000000008</c:v>
                </c:pt>
                <c:pt idx="113">
                  <c:v>5.4262600000000001</c:v>
                </c:pt>
                <c:pt idx="114">
                  <c:v>10.664300000000001</c:v>
                </c:pt>
                <c:pt idx="115">
                  <c:v>9.6398499999999991</c:v>
                </c:pt>
                <c:pt idx="116">
                  <c:v>28.033750000000001</c:v>
                </c:pt>
                <c:pt idx="117">
                  <c:v>20.9175</c:v>
                </c:pt>
                <c:pt idx="118">
                  <c:v>12.79529</c:v>
                </c:pt>
                <c:pt idx="119">
                  <c:v>16.05556</c:v>
                </c:pt>
                <c:pt idx="120">
                  <c:v>6.5641299999999996</c:v>
                </c:pt>
                <c:pt idx="121">
                  <c:v>6.5683699999999998</c:v>
                </c:pt>
                <c:pt idx="122">
                  <c:v>13.14748</c:v>
                </c:pt>
                <c:pt idx="123">
                  <c:v>14.119289999999999</c:v>
                </c:pt>
                <c:pt idx="124">
                  <c:v>13.618869999999999</c:v>
                </c:pt>
                <c:pt idx="125">
                  <c:v>25.354759999999999</c:v>
                </c:pt>
                <c:pt idx="126">
                  <c:v>44.340760000000003</c:v>
                </c:pt>
                <c:pt idx="127">
                  <c:v>22.995439999999999</c:v>
                </c:pt>
                <c:pt idx="128">
                  <c:v>18.974769999999999</c:v>
                </c:pt>
                <c:pt idx="129">
                  <c:v>6.4755900000000004</c:v>
                </c:pt>
                <c:pt idx="130">
                  <c:v>7.6604900000000002</c:v>
                </c:pt>
                <c:pt idx="131">
                  <c:v>6.05884</c:v>
                </c:pt>
                <c:pt idx="132">
                  <c:v>19.960599999999999</c:v>
                </c:pt>
                <c:pt idx="133">
                  <c:v>28.342369999999999</c:v>
                </c:pt>
                <c:pt idx="134">
                  <c:v>44.527659999999997</c:v>
                </c:pt>
                <c:pt idx="135">
                  <c:v>7.2274200000000004</c:v>
                </c:pt>
                <c:pt idx="136">
                  <c:v>12.21658</c:v>
                </c:pt>
                <c:pt idx="137">
                  <c:v>29.66414</c:v>
                </c:pt>
                <c:pt idx="138">
                  <c:v>29.695139999999999</c:v>
                </c:pt>
                <c:pt idx="139">
                  <c:v>33.618810000000003</c:v>
                </c:pt>
                <c:pt idx="140">
                  <c:v>58.422229999999999</c:v>
                </c:pt>
                <c:pt idx="141">
                  <c:v>42.192720000000001</c:v>
                </c:pt>
                <c:pt idx="142">
                  <c:v>16.804290000000002</c:v>
                </c:pt>
                <c:pt idx="143">
                  <c:v>19.06495</c:v>
                </c:pt>
                <c:pt idx="144">
                  <c:v>3.8547400000000001</c:v>
                </c:pt>
                <c:pt idx="145">
                  <c:v>12.71884</c:v>
                </c:pt>
                <c:pt idx="146">
                  <c:v>29.719989999999999</c:v>
                </c:pt>
                <c:pt idx="147">
                  <c:v>45.182569999999998</c:v>
                </c:pt>
                <c:pt idx="148">
                  <c:v>40.509889999999999</c:v>
                </c:pt>
                <c:pt idx="149">
                  <c:v>11.414669999999999</c:v>
                </c:pt>
                <c:pt idx="150">
                  <c:v>17.610659999999999</c:v>
                </c:pt>
                <c:pt idx="151">
                  <c:v>44.158050000000003</c:v>
                </c:pt>
                <c:pt idx="152">
                  <c:v>9.6020400000000006</c:v>
                </c:pt>
                <c:pt idx="153">
                  <c:v>10.940770000000001</c:v>
                </c:pt>
                <c:pt idx="154">
                  <c:v>12.359489999999999</c:v>
                </c:pt>
                <c:pt idx="155">
                  <c:v>13.48757</c:v>
                </c:pt>
                <c:pt idx="156">
                  <c:v>9.3216099999999997</c:v>
                </c:pt>
                <c:pt idx="157">
                  <c:v>5.0797100000000004</c:v>
                </c:pt>
                <c:pt idx="158">
                  <c:v>23.919329999999999</c:v>
                </c:pt>
                <c:pt idx="159">
                  <c:v>38.12276</c:v>
                </c:pt>
                <c:pt idx="160">
                  <c:v>14.30828</c:v>
                </c:pt>
                <c:pt idx="161">
                  <c:v>30.012170000000001</c:v>
                </c:pt>
                <c:pt idx="162">
                  <c:v>34.273800000000001</c:v>
                </c:pt>
                <c:pt idx="163">
                  <c:v>13.6556</c:v>
                </c:pt>
                <c:pt idx="164">
                  <c:v>13.187889999999999</c:v>
                </c:pt>
                <c:pt idx="165">
                  <c:v>24.950050000000001</c:v>
                </c:pt>
                <c:pt idx="166">
                  <c:v>53.734999999999999</c:v>
                </c:pt>
                <c:pt idx="167">
                  <c:v>3.8951099999999999</c:v>
                </c:pt>
                <c:pt idx="168">
                  <c:v>5.1373300000000004</c:v>
                </c:pt>
                <c:pt idx="169">
                  <c:v>9.2958200000000009</c:v>
                </c:pt>
                <c:pt idx="170">
                  <c:v>7.33291</c:v>
                </c:pt>
                <c:pt idx="171">
                  <c:v>6.2943899999999999</c:v>
                </c:pt>
                <c:pt idx="172">
                  <c:v>11.511189999999999</c:v>
                </c:pt>
                <c:pt idx="173">
                  <c:v>53.405160000000002</c:v>
                </c:pt>
                <c:pt idx="174">
                  <c:v>21.98536</c:v>
                </c:pt>
                <c:pt idx="175">
                  <c:v>11.67135</c:v>
                </c:pt>
                <c:pt idx="176">
                  <c:v>21.10566</c:v>
                </c:pt>
                <c:pt idx="177">
                  <c:v>8.6541499999999996</c:v>
                </c:pt>
                <c:pt idx="178">
                  <c:v>9.6980000000000004</c:v>
                </c:pt>
                <c:pt idx="179">
                  <c:v>12.215579999999999</c:v>
                </c:pt>
                <c:pt idx="180">
                  <c:v>30.906330000000001</c:v>
                </c:pt>
                <c:pt idx="181">
                  <c:v>29.683499999999999</c:v>
                </c:pt>
                <c:pt idx="182">
                  <c:v>8.2154500000000006</c:v>
                </c:pt>
                <c:pt idx="183">
                  <c:v>9.609</c:v>
                </c:pt>
                <c:pt idx="184">
                  <c:v>16.67698</c:v>
                </c:pt>
                <c:pt idx="185">
                  <c:v>10.506790000000001</c:v>
                </c:pt>
                <c:pt idx="186">
                  <c:v>17.86112</c:v>
                </c:pt>
                <c:pt idx="187">
                  <c:v>56.530200000000001</c:v>
                </c:pt>
                <c:pt idx="188">
                  <c:v>78.543850000000006</c:v>
                </c:pt>
                <c:pt idx="189">
                  <c:v>44.33426</c:v>
                </c:pt>
                <c:pt idx="190">
                  <c:v>50.485010000000003</c:v>
                </c:pt>
                <c:pt idx="191">
                  <c:v>9.8101599999999998</c:v>
                </c:pt>
                <c:pt idx="192">
                  <c:v>11.094900000000001</c:v>
                </c:pt>
                <c:pt idx="193">
                  <c:v>31.544519999999999</c:v>
                </c:pt>
                <c:pt idx="194">
                  <c:v>10.36739</c:v>
                </c:pt>
                <c:pt idx="195">
                  <c:v>52.742260000000002</c:v>
                </c:pt>
                <c:pt idx="196">
                  <c:v>19.92042</c:v>
                </c:pt>
                <c:pt idx="197">
                  <c:v>21.696149999999999</c:v>
                </c:pt>
                <c:pt idx="198">
                  <c:v>16.149480000000001</c:v>
                </c:pt>
                <c:pt idx="199">
                  <c:v>10.708629999999999</c:v>
                </c:pt>
                <c:pt idx="200">
                  <c:v>103.13120000000001</c:v>
                </c:pt>
                <c:pt idx="201">
                  <c:v>58.421779999999998</c:v>
                </c:pt>
                <c:pt idx="202">
                  <c:v>26.523099999999999</c:v>
                </c:pt>
                <c:pt idx="203">
                  <c:v>31.561969999999999</c:v>
                </c:pt>
                <c:pt idx="204">
                  <c:v>39.990859999999998</c:v>
                </c:pt>
                <c:pt idx="205">
                  <c:v>10.10337</c:v>
                </c:pt>
                <c:pt idx="206">
                  <c:v>9.3809000000000005</c:v>
                </c:pt>
                <c:pt idx="207">
                  <c:v>7.641</c:v>
                </c:pt>
                <c:pt idx="208">
                  <c:v>8.9362200000000005</c:v>
                </c:pt>
                <c:pt idx="209">
                  <c:v>18.923819999999999</c:v>
                </c:pt>
                <c:pt idx="210">
                  <c:v>16.56578</c:v>
                </c:pt>
                <c:pt idx="211">
                  <c:v>23.053909999999998</c:v>
                </c:pt>
                <c:pt idx="212">
                  <c:v>25.6295</c:v>
                </c:pt>
                <c:pt idx="213">
                  <c:v>21.36561</c:v>
                </c:pt>
                <c:pt idx="214">
                  <c:v>12.976850000000001</c:v>
                </c:pt>
                <c:pt idx="215">
                  <c:v>5.6504599999999998</c:v>
                </c:pt>
                <c:pt idx="216">
                  <c:v>5.33866</c:v>
                </c:pt>
                <c:pt idx="217">
                  <c:v>7.7167300000000001</c:v>
                </c:pt>
                <c:pt idx="218">
                  <c:v>7.7554400000000001</c:v>
                </c:pt>
                <c:pt idx="219">
                  <c:v>17.271139999999999</c:v>
                </c:pt>
                <c:pt idx="220">
                  <c:v>20.495570000000001</c:v>
                </c:pt>
                <c:pt idx="221">
                  <c:v>33.699449999999999</c:v>
                </c:pt>
                <c:pt idx="222">
                  <c:v>45.088439999999999</c:v>
                </c:pt>
                <c:pt idx="223">
                  <c:v>66.221630000000005</c:v>
                </c:pt>
                <c:pt idx="224">
                  <c:v>110.9892</c:v>
                </c:pt>
                <c:pt idx="225">
                  <c:v>87.766990000000007</c:v>
                </c:pt>
                <c:pt idx="226">
                  <c:v>11.067209999999999</c:v>
                </c:pt>
                <c:pt idx="227">
                  <c:v>29.584399999999999</c:v>
                </c:pt>
                <c:pt idx="228">
                  <c:v>52.233829999999998</c:v>
                </c:pt>
                <c:pt idx="229">
                  <c:v>15.750819999999999</c:v>
                </c:pt>
                <c:pt idx="230">
                  <c:v>21.218129999999999</c:v>
                </c:pt>
                <c:pt idx="231">
                  <c:v>5.1941899999999999</c:v>
                </c:pt>
                <c:pt idx="232">
                  <c:v>11.76458</c:v>
                </c:pt>
                <c:pt idx="233">
                  <c:v>16.827750000000002</c:v>
                </c:pt>
                <c:pt idx="234">
                  <c:v>9.9131900000000002</c:v>
                </c:pt>
                <c:pt idx="235">
                  <c:v>9.1478800000000007</c:v>
                </c:pt>
                <c:pt idx="236">
                  <c:v>8.9003999999999994</c:v>
                </c:pt>
                <c:pt idx="237">
                  <c:v>16.471769999999999</c:v>
                </c:pt>
                <c:pt idx="238">
                  <c:v>64.772760000000005</c:v>
                </c:pt>
                <c:pt idx="239">
                  <c:v>73.341359999999995</c:v>
                </c:pt>
                <c:pt idx="240">
                  <c:v>24.912749999999999</c:v>
                </c:pt>
                <c:pt idx="241">
                  <c:v>11.93967</c:v>
                </c:pt>
                <c:pt idx="242">
                  <c:v>11.19402</c:v>
                </c:pt>
                <c:pt idx="243">
                  <c:v>42.118819999999999</c:v>
                </c:pt>
                <c:pt idx="244">
                  <c:v>31.15278</c:v>
                </c:pt>
                <c:pt idx="245">
                  <c:v>14.9643</c:v>
                </c:pt>
                <c:pt idx="246">
                  <c:v>28.39057</c:v>
                </c:pt>
                <c:pt idx="247">
                  <c:v>13.44178</c:v>
                </c:pt>
                <c:pt idx="248">
                  <c:v>8.4365100000000002</c:v>
                </c:pt>
                <c:pt idx="249">
                  <c:v>27.600149999999999</c:v>
                </c:pt>
                <c:pt idx="250">
                  <c:v>19.53013</c:v>
                </c:pt>
                <c:pt idx="251">
                  <c:v>94.316590000000005</c:v>
                </c:pt>
                <c:pt idx="252">
                  <c:v>18.331410000000002</c:v>
                </c:pt>
                <c:pt idx="253">
                  <c:v>6.3476900000000001</c:v>
                </c:pt>
                <c:pt idx="254">
                  <c:v>4.2542600000000004</c:v>
                </c:pt>
                <c:pt idx="255">
                  <c:v>4.6997200000000001</c:v>
                </c:pt>
                <c:pt idx="256">
                  <c:v>10.454610000000001</c:v>
                </c:pt>
                <c:pt idx="257">
                  <c:v>8.0366700000000009</c:v>
                </c:pt>
                <c:pt idx="258">
                  <c:v>13.00685</c:v>
                </c:pt>
                <c:pt idx="259">
                  <c:v>11.4344</c:v>
                </c:pt>
                <c:pt idx="260">
                  <c:v>16.419709999999998</c:v>
                </c:pt>
                <c:pt idx="261">
                  <c:v>15.638870000000001</c:v>
                </c:pt>
                <c:pt idx="262">
                  <c:v>20.018229999999999</c:v>
                </c:pt>
                <c:pt idx="263">
                  <c:v>45.017789999999998</c:v>
                </c:pt>
                <c:pt idx="264">
                  <c:v>20.885110000000001</c:v>
                </c:pt>
                <c:pt idx="265">
                  <c:v>34.392670000000003</c:v>
                </c:pt>
                <c:pt idx="266">
                  <c:v>17.325790000000001</c:v>
                </c:pt>
                <c:pt idx="267">
                  <c:v>22.469270000000002</c:v>
                </c:pt>
                <c:pt idx="268">
                  <c:v>19.40025</c:v>
                </c:pt>
                <c:pt idx="269">
                  <c:v>13.7576</c:v>
                </c:pt>
                <c:pt idx="270">
                  <c:v>75.894840000000002</c:v>
                </c:pt>
                <c:pt idx="271">
                  <c:v>69.911469999999994</c:v>
                </c:pt>
                <c:pt idx="272">
                  <c:v>64.047970000000007</c:v>
                </c:pt>
                <c:pt idx="273">
                  <c:v>73.0124</c:v>
                </c:pt>
                <c:pt idx="274">
                  <c:v>10.60758</c:v>
                </c:pt>
                <c:pt idx="275">
                  <c:v>15.202999999999999</c:v>
                </c:pt>
                <c:pt idx="276">
                  <c:v>6.5303199999999997</c:v>
                </c:pt>
                <c:pt idx="277">
                  <c:v>9.7210599999999996</c:v>
                </c:pt>
                <c:pt idx="278">
                  <c:v>8.8956800000000005</c:v>
                </c:pt>
                <c:pt idx="279">
                  <c:v>16.638100000000001</c:v>
                </c:pt>
                <c:pt idx="280">
                  <c:v>8.88171</c:v>
                </c:pt>
                <c:pt idx="281">
                  <c:v>26.213979999999999</c:v>
                </c:pt>
                <c:pt idx="282">
                  <c:v>13.59435</c:v>
                </c:pt>
                <c:pt idx="283">
                  <c:v>11.526669999999999</c:v>
                </c:pt>
                <c:pt idx="284">
                  <c:v>6.0211699999999997</c:v>
                </c:pt>
                <c:pt idx="285">
                  <c:v>16.160170000000001</c:v>
                </c:pt>
                <c:pt idx="286">
                  <c:v>21.631589999999999</c:v>
                </c:pt>
                <c:pt idx="287">
                  <c:v>36.736879999999999</c:v>
                </c:pt>
                <c:pt idx="288">
                  <c:v>13.404579999999999</c:v>
                </c:pt>
                <c:pt idx="289">
                  <c:v>10.83989</c:v>
                </c:pt>
                <c:pt idx="290">
                  <c:v>16.612359999999999</c:v>
                </c:pt>
                <c:pt idx="291">
                  <c:v>13.883509999999999</c:v>
                </c:pt>
                <c:pt idx="292">
                  <c:v>12.82315</c:v>
                </c:pt>
                <c:pt idx="293">
                  <c:v>14.64419</c:v>
                </c:pt>
                <c:pt idx="294">
                  <c:v>13.932689999999999</c:v>
                </c:pt>
                <c:pt idx="295">
                  <c:v>20.60314</c:v>
                </c:pt>
                <c:pt idx="296">
                  <c:v>6.6403600000000003</c:v>
                </c:pt>
                <c:pt idx="297">
                  <c:v>5.4526000000000003</c:v>
                </c:pt>
                <c:pt idx="298">
                  <c:v>10.429349999999999</c:v>
                </c:pt>
                <c:pt idx="299">
                  <c:v>13.54862</c:v>
                </c:pt>
                <c:pt idx="300">
                  <c:v>16.831810000000001</c:v>
                </c:pt>
                <c:pt idx="301">
                  <c:v>40.439450000000001</c:v>
                </c:pt>
                <c:pt idx="302">
                  <c:v>33.930070000000001</c:v>
                </c:pt>
                <c:pt idx="303">
                  <c:v>36.37762</c:v>
                </c:pt>
                <c:pt idx="304">
                  <c:v>21.895109999999999</c:v>
                </c:pt>
                <c:pt idx="305">
                  <c:v>16.321680000000001</c:v>
                </c:pt>
                <c:pt idx="306">
                  <c:v>127.11320000000001</c:v>
                </c:pt>
                <c:pt idx="307">
                  <c:v>109.5172</c:v>
                </c:pt>
                <c:pt idx="308">
                  <c:v>116.6202</c:v>
                </c:pt>
                <c:pt idx="309">
                  <c:v>164.1849</c:v>
                </c:pt>
                <c:pt idx="310">
                  <c:v>26.34402</c:v>
                </c:pt>
                <c:pt idx="311">
                  <c:v>18.443249999999999</c:v>
                </c:pt>
                <c:pt idx="312">
                  <c:v>114.3104</c:v>
                </c:pt>
                <c:pt idx="313">
                  <c:v>19.578050000000001</c:v>
                </c:pt>
                <c:pt idx="314">
                  <c:v>5.58535</c:v>
                </c:pt>
                <c:pt idx="315">
                  <c:v>14.721270000000001</c:v>
                </c:pt>
                <c:pt idx="316">
                  <c:v>35.918990000000001</c:v>
                </c:pt>
                <c:pt idx="317">
                  <c:v>19.314550000000001</c:v>
                </c:pt>
                <c:pt idx="318">
                  <c:v>11.28069</c:v>
                </c:pt>
                <c:pt idx="319">
                  <c:v>17.650970000000001</c:v>
                </c:pt>
                <c:pt idx="320">
                  <c:v>14.8764</c:v>
                </c:pt>
                <c:pt idx="321">
                  <c:v>25.434989999999999</c:v>
                </c:pt>
                <c:pt idx="322">
                  <c:v>34.217570000000002</c:v>
                </c:pt>
                <c:pt idx="323">
                  <c:v>52.836260000000003</c:v>
                </c:pt>
                <c:pt idx="324">
                  <c:v>17.29879</c:v>
                </c:pt>
                <c:pt idx="325">
                  <c:v>8.5091400000000004</c:v>
                </c:pt>
                <c:pt idx="326">
                  <c:v>45.480510000000002</c:v>
                </c:pt>
                <c:pt idx="327">
                  <c:v>109.3764</c:v>
                </c:pt>
                <c:pt idx="328">
                  <c:v>17.10284</c:v>
                </c:pt>
                <c:pt idx="329">
                  <c:v>61.895919999999997</c:v>
                </c:pt>
                <c:pt idx="330">
                  <c:v>35.773409999999998</c:v>
                </c:pt>
                <c:pt idx="331">
                  <c:v>15.806340000000001</c:v>
                </c:pt>
                <c:pt idx="332">
                  <c:v>7.5586099999999998</c:v>
                </c:pt>
                <c:pt idx="333">
                  <c:v>4.9400000000000004</c:v>
                </c:pt>
                <c:pt idx="334">
                  <c:v>15.69309</c:v>
                </c:pt>
                <c:pt idx="335">
                  <c:v>16.603729999999999</c:v>
                </c:pt>
                <c:pt idx="336">
                  <c:v>19.02327</c:v>
                </c:pt>
                <c:pt idx="337">
                  <c:v>41.159469999999999</c:v>
                </c:pt>
                <c:pt idx="338">
                  <c:v>12.23601</c:v>
                </c:pt>
                <c:pt idx="339">
                  <c:v>6.3207500000000003</c:v>
                </c:pt>
                <c:pt idx="340">
                  <c:v>17.61008</c:v>
                </c:pt>
                <c:pt idx="341">
                  <c:v>26.5807</c:v>
                </c:pt>
                <c:pt idx="342">
                  <c:v>47.922669999999997</c:v>
                </c:pt>
                <c:pt idx="343">
                  <c:v>35.510120000000001</c:v>
                </c:pt>
                <c:pt idx="344">
                  <c:v>15.160970000000001</c:v>
                </c:pt>
                <c:pt idx="345">
                  <c:v>4.67021</c:v>
                </c:pt>
                <c:pt idx="346">
                  <c:v>2.7705099999999998</c:v>
                </c:pt>
                <c:pt idx="347">
                  <c:v>8.0587900000000001</c:v>
                </c:pt>
                <c:pt idx="348">
                  <c:v>10.87734</c:v>
                </c:pt>
                <c:pt idx="350">
                  <c:v>3.8634200000000001</c:v>
                </c:pt>
                <c:pt idx="351">
                  <c:v>6.9652399999999997</c:v>
                </c:pt>
                <c:pt idx="352">
                  <c:v>4.7906199999999997</c:v>
                </c:pt>
                <c:pt idx="353">
                  <c:v>6.3030900000000001</c:v>
                </c:pt>
                <c:pt idx="354">
                  <c:v>10.511200000000001</c:v>
                </c:pt>
                <c:pt idx="355">
                  <c:v>7.5162699999999996</c:v>
                </c:pt>
                <c:pt idx="356">
                  <c:v>8.0331799999999998</c:v>
                </c:pt>
                <c:pt idx="357">
                  <c:v>9.2939000000000007</c:v>
                </c:pt>
                <c:pt idx="358">
                  <c:v>7.44693</c:v>
                </c:pt>
                <c:pt idx="359">
                  <c:v>6.07911</c:v>
                </c:pt>
                <c:pt idx="360">
                  <c:v>4.6806299999999998</c:v>
                </c:pt>
                <c:pt idx="361">
                  <c:v>4.8962199999999996</c:v>
                </c:pt>
                <c:pt idx="362">
                  <c:v>10.842000000000001</c:v>
                </c:pt>
                <c:pt idx="363">
                  <c:v>5.7287299999999997</c:v>
                </c:pt>
                <c:pt idx="364">
                  <c:v>11.5451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B3-48F2-B6FC-D2FC62F57E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298496"/>
        <c:axId val="269097152"/>
      </c:barChart>
      <c:lineChart>
        <c:grouping val="standard"/>
        <c:varyColors val="0"/>
        <c:ser>
          <c:idx val="1"/>
          <c:order val="1"/>
          <c:tx>
            <c:v>NES</c:v>
          </c:tx>
          <c:marker>
            <c:symbol val="none"/>
          </c:marker>
          <c:cat>
            <c:multiLvlStrRef>
              <c:f>daily!#REF!</c:f>
            </c:multiLvlStrRef>
          </c:cat>
          <c:val>
            <c:numRef>
              <c:f>daily!$H$10:$H$374</c:f>
              <c:numCache>
                <c:formatCode>General</c:formatCode>
                <c:ptCount val="365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  <c:pt idx="13">
                  <c:v>50</c:v>
                </c:pt>
                <c:pt idx="14">
                  <c:v>50</c:v>
                </c:pt>
                <c:pt idx="15">
                  <c:v>50</c:v>
                </c:pt>
                <c:pt idx="16">
                  <c:v>50</c:v>
                </c:pt>
                <c:pt idx="17">
                  <c:v>50</c:v>
                </c:pt>
                <c:pt idx="18">
                  <c:v>50</c:v>
                </c:pt>
                <c:pt idx="19">
                  <c:v>50</c:v>
                </c:pt>
                <c:pt idx="20">
                  <c:v>50</c:v>
                </c:pt>
                <c:pt idx="21">
                  <c:v>50</c:v>
                </c:pt>
                <c:pt idx="22">
                  <c:v>50</c:v>
                </c:pt>
                <c:pt idx="23">
                  <c:v>50</c:v>
                </c:pt>
                <c:pt idx="24">
                  <c:v>50</c:v>
                </c:pt>
                <c:pt idx="25">
                  <c:v>50</c:v>
                </c:pt>
                <c:pt idx="26">
                  <c:v>50</c:v>
                </c:pt>
                <c:pt idx="27">
                  <c:v>50</c:v>
                </c:pt>
                <c:pt idx="28">
                  <c:v>50</c:v>
                </c:pt>
                <c:pt idx="29">
                  <c:v>50</c:v>
                </c:pt>
                <c:pt idx="30">
                  <c:v>50</c:v>
                </c:pt>
                <c:pt idx="31">
                  <c:v>50</c:v>
                </c:pt>
                <c:pt idx="32">
                  <c:v>50</c:v>
                </c:pt>
                <c:pt idx="33">
                  <c:v>50</c:v>
                </c:pt>
                <c:pt idx="34">
                  <c:v>50</c:v>
                </c:pt>
                <c:pt idx="35">
                  <c:v>50</c:v>
                </c:pt>
                <c:pt idx="36">
                  <c:v>50</c:v>
                </c:pt>
                <c:pt idx="37">
                  <c:v>50</c:v>
                </c:pt>
                <c:pt idx="38">
                  <c:v>50</c:v>
                </c:pt>
                <c:pt idx="39">
                  <c:v>50</c:v>
                </c:pt>
                <c:pt idx="40">
                  <c:v>50</c:v>
                </c:pt>
                <c:pt idx="41">
                  <c:v>50</c:v>
                </c:pt>
                <c:pt idx="42">
                  <c:v>50</c:v>
                </c:pt>
                <c:pt idx="43">
                  <c:v>50</c:v>
                </c:pt>
                <c:pt idx="44">
                  <c:v>50</c:v>
                </c:pt>
                <c:pt idx="45">
                  <c:v>50</c:v>
                </c:pt>
                <c:pt idx="46">
                  <c:v>50</c:v>
                </c:pt>
                <c:pt idx="47">
                  <c:v>50</c:v>
                </c:pt>
                <c:pt idx="48">
                  <c:v>50</c:v>
                </c:pt>
                <c:pt idx="49">
                  <c:v>50</c:v>
                </c:pt>
                <c:pt idx="50">
                  <c:v>50</c:v>
                </c:pt>
                <c:pt idx="51">
                  <c:v>50</c:v>
                </c:pt>
                <c:pt idx="52">
                  <c:v>50</c:v>
                </c:pt>
                <c:pt idx="53">
                  <c:v>50</c:v>
                </c:pt>
                <c:pt idx="54">
                  <c:v>50</c:v>
                </c:pt>
                <c:pt idx="55">
                  <c:v>50</c:v>
                </c:pt>
                <c:pt idx="56">
                  <c:v>50</c:v>
                </c:pt>
                <c:pt idx="57">
                  <c:v>50</c:v>
                </c:pt>
                <c:pt idx="58">
                  <c:v>50</c:v>
                </c:pt>
                <c:pt idx="59">
                  <c:v>50</c:v>
                </c:pt>
                <c:pt idx="60">
                  <c:v>50</c:v>
                </c:pt>
                <c:pt idx="61">
                  <c:v>50</c:v>
                </c:pt>
                <c:pt idx="62">
                  <c:v>50</c:v>
                </c:pt>
                <c:pt idx="63">
                  <c:v>50</c:v>
                </c:pt>
                <c:pt idx="64">
                  <c:v>50</c:v>
                </c:pt>
                <c:pt idx="65">
                  <c:v>50</c:v>
                </c:pt>
                <c:pt idx="66">
                  <c:v>50</c:v>
                </c:pt>
                <c:pt idx="67">
                  <c:v>50</c:v>
                </c:pt>
                <c:pt idx="68">
                  <c:v>50</c:v>
                </c:pt>
                <c:pt idx="69">
                  <c:v>50</c:v>
                </c:pt>
                <c:pt idx="70">
                  <c:v>50</c:v>
                </c:pt>
                <c:pt idx="71">
                  <c:v>50</c:v>
                </c:pt>
                <c:pt idx="72">
                  <c:v>50</c:v>
                </c:pt>
                <c:pt idx="73">
                  <c:v>50</c:v>
                </c:pt>
                <c:pt idx="74">
                  <c:v>50</c:v>
                </c:pt>
                <c:pt idx="75">
                  <c:v>50</c:v>
                </c:pt>
                <c:pt idx="76">
                  <c:v>50</c:v>
                </c:pt>
                <c:pt idx="77">
                  <c:v>50</c:v>
                </c:pt>
                <c:pt idx="78">
                  <c:v>50</c:v>
                </c:pt>
                <c:pt idx="79">
                  <c:v>50</c:v>
                </c:pt>
                <c:pt idx="80">
                  <c:v>50</c:v>
                </c:pt>
                <c:pt idx="81">
                  <c:v>50</c:v>
                </c:pt>
                <c:pt idx="82">
                  <c:v>50</c:v>
                </c:pt>
                <c:pt idx="83">
                  <c:v>50</c:v>
                </c:pt>
                <c:pt idx="84">
                  <c:v>50</c:v>
                </c:pt>
                <c:pt idx="85">
                  <c:v>50</c:v>
                </c:pt>
                <c:pt idx="86">
                  <c:v>50</c:v>
                </c:pt>
                <c:pt idx="87">
                  <c:v>50</c:v>
                </c:pt>
                <c:pt idx="88">
                  <c:v>50</c:v>
                </c:pt>
                <c:pt idx="89">
                  <c:v>50</c:v>
                </c:pt>
                <c:pt idx="90">
                  <c:v>50</c:v>
                </c:pt>
                <c:pt idx="91">
                  <c:v>50</c:v>
                </c:pt>
                <c:pt idx="92">
                  <c:v>50</c:v>
                </c:pt>
                <c:pt idx="93">
                  <c:v>50</c:v>
                </c:pt>
                <c:pt idx="94">
                  <c:v>50</c:v>
                </c:pt>
                <c:pt idx="95">
                  <c:v>50</c:v>
                </c:pt>
                <c:pt idx="96">
                  <c:v>50</c:v>
                </c:pt>
                <c:pt idx="97">
                  <c:v>50</c:v>
                </c:pt>
                <c:pt idx="98">
                  <c:v>50</c:v>
                </c:pt>
                <c:pt idx="99">
                  <c:v>50</c:v>
                </c:pt>
                <c:pt idx="100">
                  <c:v>50</c:v>
                </c:pt>
                <c:pt idx="101">
                  <c:v>50</c:v>
                </c:pt>
                <c:pt idx="102">
                  <c:v>50</c:v>
                </c:pt>
                <c:pt idx="103">
                  <c:v>50</c:v>
                </c:pt>
                <c:pt idx="104">
                  <c:v>50</c:v>
                </c:pt>
                <c:pt idx="105">
                  <c:v>50</c:v>
                </c:pt>
                <c:pt idx="106">
                  <c:v>50</c:v>
                </c:pt>
                <c:pt idx="107">
                  <c:v>50</c:v>
                </c:pt>
                <c:pt idx="108">
                  <c:v>50</c:v>
                </c:pt>
                <c:pt idx="109">
                  <c:v>50</c:v>
                </c:pt>
                <c:pt idx="110">
                  <c:v>50</c:v>
                </c:pt>
                <c:pt idx="111">
                  <c:v>50</c:v>
                </c:pt>
                <c:pt idx="112">
                  <c:v>50</c:v>
                </c:pt>
                <c:pt idx="113">
                  <c:v>50</c:v>
                </c:pt>
                <c:pt idx="114">
                  <c:v>50</c:v>
                </c:pt>
                <c:pt idx="115">
                  <c:v>50</c:v>
                </c:pt>
                <c:pt idx="116">
                  <c:v>50</c:v>
                </c:pt>
                <c:pt idx="117">
                  <c:v>50</c:v>
                </c:pt>
                <c:pt idx="118">
                  <c:v>50</c:v>
                </c:pt>
                <c:pt idx="119">
                  <c:v>50</c:v>
                </c:pt>
                <c:pt idx="120">
                  <c:v>50</c:v>
                </c:pt>
                <c:pt idx="121">
                  <c:v>50</c:v>
                </c:pt>
                <c:pt idx="122">
                  <c:v>50</c:v>
                </c:pt>
                <c:pt idx="123">
                  <c:v>50</c:v>
                </c:pt>
                <c:pt idx="124">
                  <c:v>50</c:v>
                </c:pt>
                <c:pt idx="125">
                  <c:v>50</c:v>
                </c:pt>
                <c:pt idx="126">
                  <c:v>50</c:v>
                </c:pt>
                <c:pt idx="127">
                  <c:v>50</c:v>
                </c:pt>
                <c:pt idx="128">
                  <c:v>50</c:v>
                </c:pt>
                <c:pt idx="129">
                  <c:v>50</c:v>
                </c:pt>
                <c:pt idx="130">
                  <c:v>50</c:v>
                </c:pt>
                <c:pt idx="131">
                  <c:v>50</c:v>
                </c:pt>
                <c:pt idx="132">
                  <c:v>50</c:v>
                </c:pt>
                <c:pt idx="133">
                  <c:v>50</c:v>
                </c:pt>
                <c:pt idx="134">
                  <c:v>50</c:v>
                </c:pt>
                <c:pt idx="135">
                  <c:v>50</c:v>
                </c:pt>
                <c:pt idx="136">
                  <c:v>50</c:v>
                </c:pt>
                <c:pt idx="137">
                  <c:v>50</c:v>
                </c:pt>
                <c:pt idx="138">
                  <c:v>50</c:v>
                </c:pt>
                <c:pt idx="139">
                  <c:v>50</c:v>
                </c:pt>
                <c:pt idx="140">
                  <c:v>50</c:v>
                </c:pt>
                <c:pt idx="141">
                  <c:v>50</c:v>
                </c:pt>
                <c:pt idx="142">
                  <c:v>50</c:v>
                </c:pt>
                <c:pt idx="143">
                  <c:v>50</c:v>
                </c:pt>
                <c:pt idx="144">
                  <c:v>50</c:v>
                </c:pt>
                <c:pt idx="145">
                  <c:v>50</c:v>
                </c:pt>
                <c:pt idx="146">
                  <c:v>50</c:v>
                </c:pt>
                <c:pt idx="147">
                  <c:v>50</c:v>
                </c:pt>
                <c:pt idx="148">
                  <c:v>50</c:v>
                </c:pt>
                <c:pt idx="149">
                  <c:v>50</c:v>
                </c:pt>
                <c:pt idx="150">
                  <c:v>50</c:v>
                </c:pt>
                <c:pt idx="151">
                  <c:v>50</c:v>
                </c:pt>
                <c:pt idx="152">
                  <c:v>50</c:v>
                </c:pt>
                <c:pt idx="153">
                  <c:v>50</c:v>
                </c:pt>
                <c:pt idx="154">
                  <c:v>50</c:v>
                </c:pt>
                <c:pt idx="155">
                  <c:v>50</c:v>
                </c:pt>
                <c:pt idx="156">
                  <c:v>50</c:v>
                </c:pt>
                <c:pt idx="157">
                  <c:v>50</c:v>
                </c:pt>
                <c:pt idx="158">
                  <c:v>50</c:v>
                </c:pt>
                <c:pt idx="159">
                  <c:v>50</c:v>
                </c:pt>
                <c:pt idx="160">
                  <c:v>50</c:v>
                </c:pt>
                <c:pt idx="161">
                  <c:v>50</c:v>
                </c:pt>
                <c:pt idx="162">
                  <c:v>50</c:v>
                </c:pt>
                <c:pt idx="163">
                  <c:v>50</c:v>
                </c:pt>
                <c:pt idx="164">
                  <c:v>50</c:v>
                </c:pt>
                <c:pt idx="165">
                  <c:v>50</c:v>
                </c:pt>
                <c:pt idx="166">
                  <c:v>50</c:v>
                </c:pt>
                <c:pt idx="167">
                  <c:v>50</c:v>
                </c:pt>
                <c:pt idx="168">
                  <c:v>50</c:v>
                </c:pt>
                <c:pt idx="169">
                  <c:v>50</c:v>
                </c:pt>
                <c:pt idx="170">
                  <c:v>50</c:v>
                </c:pt>
                <c:pt idx="171">
                  <c:v>50</c:v>
                </c:pt>
                <c:pt idx="172">
                  <c:v>50</c:v>
                </c:pt>
                <c:pt idx="173">
                  <c:v>50</c:v>
                </c:pt>
                <c:pt idx="174">
                  <c:v>50</c:v>
                </c:pt>
                <c:pt idx="175">
                  <c:v>50</c:v>
                </c:pt>
                <c:pt idx="176">
                  <c:v>50</c:v>
                </c:pt>
                <c:pt idx="177">
                  <c:v>50</c:v>
                </c:pt>
                <c:pt idx="178">
                  <c:v>50</c:v>
                </c:pt>
                <c:pt idx="179">
                  <c:v>50</c:v>
                </c:pt>
                <c:pt idx="180">
                  <c:v>50</c:v>
                </c:pt>
                <c:pt idx="181">
                  <c:v>50</c:v>
                </c:pt>
                <c:pt idx="182">
                  <c:v>50</c:v>
                </c:pt>
                <c:pt idx="183">
                  <c:v>50</c:v>
                </c:pt>
                <c:pt idx="184">
                  <c:v>50</c:v>
                </c:pt>
                <c:pt idx="185">
                  <c:v>50</c:v>
                </c:pt>
                <c:pt idx="186">
                  <c:v>50</c:v>
                </c:pt>
                <c:pt idx="187">
                  <c:v>50</c:v>
                </c:pt>
                <c:pt idx="188">
                  <c:v>50</c:v>
                </c:pt>
                <c:pt idx="189">
                  <c:v>50</c:v>
                </c:pt>
                <c:pt idx="190">
                  <c:v>50</c:v>
                </c:pt>
                <c:pt idx="191">
                  <c:v>50</c:v>
                </c:pt>
                <c:pt idx="192">
                  <c:v>50</c:v>
                </c:pt>
                <c:pt idx="193">
                  <c:v>50</c:v>
                </c:pt>
                <c:pt idx="194">
                  <c:v>50</c:v>
                </c:pt>
                <c:pt idx="195">
                  <c:v>50</c:v>
                </c:pt>
                <c:pt idx="196">
                  <c:v>50</c:v>
                </c:pt>
                <c:pt idx="197">
                  <c:v>50</c:v>
                </c:pt>
                <c:pt idx="198">
                  <c:v>50</c:v>
                </c:pt>
                <c:pt idx="199">
                  <c:v>50</c:v>
                </c:pt>
                <c:pt idx="200">
                  <c:v>50</c:v>
                </c:pt>
                <c:pt idx="201">
                  <c:v>50</c:v>
                </c:pt>
                <c:pt idx="202">
                  <c:v>50</c:v>
                </c:pt>
                <c:pt idx="203">
                  <c:v>50</c:v>
                </c:pt>
                <c:pt idx="204">
                  <c:v>50</c:v>
                </c:pt>
                <c:pt idx="205">
                  <c:v>50</c:v>
                </c:pt>
                <c:pt idx="206">
                  <c:v>50</c:v>
                </c:pt>
                <c:pt idx="207">
                  <c:v>50</c:v>
                </c:pt>
                <c:pt idx="208">
                  <c:v>50</c:v>
                </c:pt>
                <c:pt idx="209">
                  <c:v>50</c:v>
                </c:pt>
                <c:pt idx="210">
                  <c:v>50</c:v>
                </c:pt>
                <c:pt idx="211">
                  <c:v>50</c:v>
                </c:pt>
                <c:pt idx="212">
                  <c:v>50</c:v>
                </c:pt>
                <c:pt idx="213">
                  <c:v>50</c:v>
                </c:pt>
                <c:pt idx="214">
                  <c:v>50</c:v>
                </c:pt>
                <c:pt idx="215">
                  <c:v>50</c:v>
                </c:pt>
                <c:pt idx="216">
                  <c:v>50</c:v>
                </c:pt>
                <c:pt idx="217">
                  <c:v>50</c:v>
                </c:pt>
                <c:pt idx="218">
                  <c:v>50</c:v>
                </c:pt>
                <c:pt idx="219">
                  <c:v>50</c:v>
                </c:pt>
                <c:pt idx="220">
                  <c:v>50</c:v>
                </c:pt>
                <c:pt idx="221">
                  <c:v>50</c:v>
                </c:pt>
                <c:pt idx="222">
                  <c:v>50</c:v>
                </c:pt>
                <c:pt idx="223">
                  <c:v>50</c:v>
                </c:pt>
                <c:pt idx="224">
                  <c:v>50</c:v>
                </c:pt>
                <c:pt idx="225">
                  <c:v>50</c:v>
                </c:pt>
                <c:pt idx="226">
                  <c:v>50</c:v>
                </c:pt>
                <c:pt idx="227">
                  <c:v>50</c:v>
                </c:pt>
                <c:pt idx="228">
                  <c:v>50</c:v>
                </c:pt>
                <c:pt idx="229">
                  <c:v>50</c:v>
                </c:pt>
                <c:pt idx="230">
                  <c:v>50</c:v>
                </c:pt>
                <c:pt idx="231">
                  <c:v>50</c:v>
                </c:pt>
                <c:pt idx="232">
                  <c:v>50</c:v>
                </c:pt>
                <c:pt idx="233">
                  <c:v>50</c:v>
                </c:pt>
                <c:pt idx="234">
                  <c:v>50</c:v>
                </c:pt>
                <c:pt idx="235">
                  <c:v>50</c:v>
                </c:pt>
                <c:pt idx="236">
                  <c:v>50</c:v>
                </c:pt>
                <c:pt idx="237">
                  <c:v>50</c:v>
                </c:pt>
                <c:pt idx="238">
                  <c:v>50</c:v>
                </c:pt>
                <c:pt idx="239">
                  <c:v>50</c:v>
                </c:pt>
                <c:pt idx="240">
                  <c:v>50</c:v>
                </c:pt>
                <c:pt idx="241">
                  <c:v>50</c:v>
                </c:pt>
                <c:pt idx="242">
                  <c:v>50</c:v>
                </c:pt>
                <c:pt idx="243">
                  <c:v>50</c:v>
                </c:pt>
                <c:pt idx="244">
                  <c:v>50</c:v>
                </c:pt>
                <c:pt idx="245">
                  <c:v>50</c:v>
                </c:pt>
                <c:pt idx="246">
                  <c:v>50</c:v>
                </c:pt>
                <c:pt idx="247">
                  <c:v>50</c:v>
                </c:pt>
                <c:pt idx="248">
                  <c:v>50</c:v>
                </c:pt>
                <c:pt idx="249">
                  <c:v>50</c:v>
                </c:pt>
                <c:pt idx="250">
                  <c:v>50</c:v>
                </c:pt>
                <c:pt idx="251">
                  <c:v>50</c:v>
                </c:pt>
                <c:pt idx="252">
                  <c:v>50</c:v>
                </c:pt>
                <c:pt idx="253">
                  <c:v>50</c:v>
                </c:pt>
                <c:pt idx="254">
                  <c:v>50</c:v>
                </c:pt>
                <c:pt idx="255">
                  <c:v>50</c:v>
                </c:pt>
                <c:pt idx="256">
                  <c:v>50</c:v>
                </c:pt>
                <c:pt idx="257">
                  <c:v>50</c:v>
                </c:pt>
                <c:pt idx="258">
                  <c:v>50</c:v>
                </c:pt>
                <c:pt idx="259">
                  <c:v>50</c:v>
                </c:pt>
                <c:pt idx="260">
                  <c:v>50</c:v>
                </c:pt>
                <c:pt idx="261">
                  <c:v>50</c:v>
                </c:pt>
                <c:pt idx="262">
                  <c:v>50</c:v>
                </c:pt>
                <c:pt idx="263">
                  <c:v>50</c:v>
                </c:pt>
                <c:pt idx="264">
                  <c:v>50</c:v>
                </c:pt>
                <c:pt idx="265">
                  <c:v>50</c:v>
                </c:pt>
                <c:pt idx="266">
                  <c:v>50</c:v>
                </c:pt>
                <c:pt idx="267">
                  <c:v>50</c:v>
                </c:pt>
                <c:pt idx="268">
                  <c:v>50</c:v>
                </c:pt>
                <c:pt idx="269">
                  <c:v>50</c:v>
                </c:pt>
                <c:pt idx="270">
                  <c:v>50</c:v>
                </c:pt>
                <c:pt idx="271">
                  <c:v>50</c:v>
                </c:pt>
                <c:pt idx="272">
                  <c:v>50</c:v>
                </c:pt>
                <c:pt idx="273">
                  <c:v>50</c:v>
                </c:pt>
                <c:pt idx="274">
                  <c:v>50</c:v>
                </c:pt>
                <c:pt idx="275">
                  <c:v>50</c:v>
                </c:pt>
                <c:pt idx="276">
                  <c:v>50</c:v>
                </c:pt>
                <c:pt idx="277">
                  <c:v>50</c:v>
                </c:pt>
                <c:pt idx="278">
                  <c:v>50</c:v>
                </c:pt>
                <c:pt idx="279">
                  <c:v>50</c:v>
                </c:pt>
                <c:pt idx="280">
                  <c:v>50</c:v>
                </c:pt>
                <c:pt idx="281">
                  <c:v>50</c:v>
                </c:pt>
                <c:pt idx="282">
                  <c:v>50</c:v>
                </c:pt>
                <c:pt idx="283">
                  <c:v>50</c:v>
                </c:pt>
                <c:pt idx="284">
                  <c:v>50</c:v>
                </c:pt>
                <c:pt idx="285">
                  <c:v>50</c:v>
                </c:pt>
                <c:pt idx="286">
                  <c:v>50</c:v>
                </c:pt>
                <c:pt idx="287">
                  <c:v>50</c:v>
                </c:pt>
                <c:pt idx="288">
                  <c:v>50</c:v>
                </c:pt>
                <c:pt idx="289">
                  <c:v>50</c:v>
                </c:pt>
                <c:pt idx="290">
                  <c:v>50</c:v>
                </c:pt>
                <c:pt idx="291">
                  <c:v>50</c:v>
                </c:pt>
                <c:pt idx="292">
                  <c:v>50</c:v>
                </c:pt>
                <c:pt idx="293">
                  <c:v>50</c:v>
                </c:pt>
                <c:pt idx="294">
                  <c:v>50</c:v>
                </c:pt>
                <c:pt idx="295">
                  <c:v>50</c:v>
                </c:pt>
                <c:pt idx="296">
                  <c:v>50</c:v>
                </c:pt>
                <c:pt idx="297">
                  <c:v>50</c:v>
                </c:pt>
                <c:pt idx="298">
                  <c:v>50</c:v>
                </c:pt>
                <c:pt idx="299">
                  <c:v>50</c:v>
                </c:pt>
                <c:pt idx="300">
                  <c:v>50</c:v>
                </c:pt>
                <c:pt idx="301">
                  <c:v>50</c:v>
                </c:pt>
                <c:pt idx="302">
                  <c:v>50</c:v>
                </c:pt>
                <c:pt idx="303">
                  <c:v>50</c:v>
                </c:pt>
                <c:pt idx="304">
                  <c:v>50</c:v>
                </c:pt>
                <c:pt idx="305">
                  <c:v>50</c:v>
                </c:pt>
                <c:pt idx="306">
                  <c:v>50</c:v>
                </c:pt>
                <c:pt idx="307">
                  <c:v>50</c:v>
                </c:pt>
                <c:pt idx="308">
                  <c:v>50</c:v>
                </c:pt>
                <c:pt idx="309">
                  <c:v>50</c:v>
                </c:pt>
                <c:pt idx="310">
                  <c:v>50</c:v>
                </c:pt>
                <c:pt idx="311">
                  <c:v>50</c:v>
                </c:pt>
                <c:pt idx="312">
                  <c:v>50</c:v>
                </c:pt>
                <c:pt idx="313">
                  <c:v>50</c:v>
                </c:pt>
                <c:pt idx="314">
                  <c:v>50</c:v>
                </c:pt>
                <c:pt idx="315">
                  <c:v>50</c:v>
                </c:pt>
                <c:pt idx="316">
                  <c:v>50</c:v>
                </c:pt>
                <c:pt idx="317">
                  <c:v>50</c:v>
                </c:pt>
                <c:pt idx="318">
                  <c:v>50</c:v>
                </c:pt>
                <c:pt idx="319">
                  <c:v>50</c:v>
                </c:pt>
                <c:pt idx="320">
                  <c:v>50</c:v>
                </c:pt>
                <c:pt idx="321">
                  <c:v>50</c:v>
                </c:pt>
                <c:pt idx="322">
                  <c:v>50</c:v>
                </c:pt>
                <c:pt idx="323">
                  <c:v>50</c:v>
                </c:pt>
                <c:pt idx="324">
                  <c:v>50</c:v>
                </c:pt>
                <c:pt idx="325">
                  <c:v>50</c:v>
                </c:pt>
                <c:pt idx="326">
                  <c:v>50</c:v>
                </c:pt>
                <c:pt idx="327">
                  <c:v>50</c:v>
                </c:pt>
                <c:pt idx="328">
                  <c:v>50</c:v>
                </c:pt>
                <c:pt idx="329">
                  <c:v>50</c:v>
                </c:pt>
                <c:pt idx="330">
                  <c:v>50</c:v>
                </c:pt>
                <c:pt idx="331">
                  <c:v>50</c:v>
                </c:pt>
                <c:pt idx="332">
                  <c:v>50</c:v>
                </c:pt>
                <c:pt idx="333">
                  <c:v>50</c:v>
                </c:pt>
                <c:pt idx="334">
                  <c:v>50</c:v>
                </c:pt>
                <c:pt idx="335">
                  <c:v>50</c:v>
                </c:pt>
                <c:pt idx="336">
                  <c:v>50</c:v>
                </c:pt>
                <c:pt idx="337">
                  <c:v>50</c:v>
                </c:pt>
                <c:pt idx="338">
                  <c:v>50</c:v>
                </c:pt>
                <c:pt idx="339">
                  <c:v>50</c:v>
                </c:pt>
                <c:pt idx="340">
                  <c:v>50</c:v>
                </c:pt>
                <c:pt idx="341">
                  <c:v>50</c:v>
                </c:pt>
                <c:pt idx="342">
                  <c:v>50</c:v>
                </c:pt>
                <c:pt idx="343">
                  <c:v>50</c:v>
                </c:pt>
                <c:pt idx="344">
                  <c:v>50</c:v>
                </c:pt>
                <c:pt idx="345">
                  <c:v>50</c:v>
                </c:pt>
                <c:pt idx="346">
                  <c:v>50</c:v>
                </c:pt>
                <c:pt idx="347">
                  <c:v>50</c:v>
                </c:pt>
                <c:pt idx="348">
                  <c:v>50</c:v>
                </c:pt>
                <c:pt idx="349">
                  <c:v>50</c:v>
                </c:pt>
                <c:pt idx="350">
                  <c:v>50</c:v>
                </c:pt>
                <c:pt idx="351">
                  <c:v>50</c:v>
                </c:pt>
                <c:pt idx="352">
                  <c:v>50</c:v>
                </c:pt>
                <c:pt idx="353">
                  <c:v>50</c:v>
                </c:pt>
                <c:pt idx="354">
                  <c:v>50</c:v>
                </c:pt>
                <c:pt idx="355">
                  <c:v>50</c:v>
                </c:pt>
                <c:pt idx="356">
                  <c:v>50</c:v>
                </c:pt>
                <c:pt idx="357">
                  <c:v>50</c:v>
                </c:pt>
                <c:pt idx="358">
                  <c:v>50</c:v>
                </c:pt>
                <c:pt idx="359">
                  <c:v>50</c:v>
                </c:pt>
                <c:pt idx="360">
                  <c:v>50</c:v>
                </c:pt>
                <c:pt idx="361">
                  <c:v>50</c:v>
                </c:pt>
                <c:pt idx="362">
                  <c:v>50</c:v>
                </c:pt>
                <c:pt idx="363">
                  <c:v>50</c:v>
                </c:pt>
                <c:pt idx="364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B3-48F2-B6FC-D2FC62F57E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1405952"/>
        <c:axId val="269097728"/>
      </c:lineChart>
      <c:dateAx>
        <c:axId val="176298496"/>
        <c:scaling>
          <c:orientation val="minMax"/>
        </c:scaling>
        <c:delete val="0"/>
        <c:axPos val="b"/>
        <c:numFmt formatCode="dd\ mmm\ yy" sourceLinked="0"/>
        <c:majorTickMark val="none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269097152"/>
        <c:crosses val="autoZero"/>
        <c:auto val="1"/>
        <c:lblOffset val="100"/>
        <c:baseTimeUnit val="days"/>
        <c:majorUnit val="30"/>
      </c:dateAx>
      <c:valAx>
        <c:axId val="269097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400" b="0"/>
                </a:pPr>
                <a:r>
                  <a:rPr lang="en-NZ" sz="1400" b="0"/>
                  <a:t>PM</a:t>
                </a:r>
                <a:r>
                  <a:rPr lang="en-NZ" sz="1400" b="0" baseline="-25000"/>
                  <a:t>10</a:t>
                </a:r>
                <a:r>
                  <a:rPr lang="en-NZ" sz="1400" b="0"/>
                  <a:t> Concentration (µg/m</a:t>
                </a:r>
                <a:r>
                  <a:rPr lang="en-NZ" sz="1400" b="0" baseline="30000"/>
                  <a:t>3</a:t>
                </a:r>
                <a:r>
                  <a:rPr lang="en-NZ" sz="1400" b="0"/>
                  <a:t>, 24-hour average)</a:t>
                </a:r>
              </a:p>
            </c:rich>
          </c:tx>
          <c:layout>
            <c:manualLayout>
              <c:xMode val="edge"/>
              <c:yMode val="edge"/>
              <c:x val="1.7418726730838722E-2"/>
              <c:y val="0.31565733363251336"/>
            </c:manualLayout>
          </c:layout>
          <c:overlay val="0"/>
        </c:title>
        <c:numFmt formatCode="0" sourceLinked="1"/>
        <c:majorTickMark val="none"/>
        <c:minorTickMark val="none"/>
        <c:tickLblPos val="nextTo"/>
        <c:crossAx val="176298496"/>
        <c:crosses val="autoZero"/>
        <c:crossBetween val="between"/>
        <c:majorUnit val="25"/>
      </c:valAx>
      <c:valAx>
        <c:axId val="269097728"/>
        <c:scaling>
          <c:orientation val="minMax"/>
          <c:max val="80"/>
        </c:scaling>
        <c:delete val="1"/>
        <c:axPos val="r"/>
        <c:numFmt formatCode="General" sourceLinked="1"/>
        <c:majorTickMark val="out"/>
        <c:minorTickMark val="none"/>
        <c:tickLblPos val="nextTo"/>
        <c:crossAx val="241405952"/>
        <c:crosses val="max"/>
        <c:crossBetween val="between"/>
        <c:majorUnit val="10"/>
      </c:valAx>
      <c:catAx>
        <c:axId val="2414059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69097728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spPr>
    <a:ln>
      <a:noFill/>
    </a:ln>
  </c:sp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NZ" sz="1200" baseline="0"/>
              <a:t>M</a:t>
            </a:r>
            <a:r>
              <a:rPr lang="en-NZ" sz="1200"/>
              <a:t>onthly</a:t>
            </a:r>
            <a:r>
              <a:rPr lang="en-NZ" sz="1200" baseline="0"/>
              <a:t> average PM</a:t>
            </a:r>
            <a:r>
              <a:rPr lang="en-NZ" sz="1200" baseline="-25000"/>
              <a:t>10 </a:t>
            </a:r>
            <a:r>
              <a:rPr lang="en-NZ" sz="1200" baseline="0"/>
              <a:t> measured at Pipiwai Road</a:t>
            </a:r>
            <a:endParaRPr lang="en-NZ" sz="1200" baseline="-25000"/>
          </a:p>
          <a:p>
            <a:pPr>
              <a:defRPr sz="1200"/>
            </a:pPr>
            <a:r>
              <a:rPr lang="en-NZ" sz="1200" b="0" baseline="0"/>
              <a:t>30 m from untreated roadway (Jun17-May18)</a:t>
            </a:r>
            <a:endParaRPr lang="en-NZ" sz="1200" b="0"/>
          </a:p>
        </c:rich>
      </c:tx>
      <c:layout>
        <c:manualLayout>
          <c:xMode val="edge"/>
          <c:yMode val="edge"/>
          <c:x val="0.1725485564304462"/>
          <c:y val="2.7777777777777776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month!$E$11:$E$22</c:f>
              <c:strCache>
                <c:ptCount val="12"/>
                <c:pt idx="0">
                  <c:v>Jun</c:v>
                </c:pt>
                <c:pt idx="1">
                  <c:v>Jul</c:v>
                </c:pt>
                <c:pt idx="2">
                  <c:v>Aug</c:v>
                </c:pt>
                <c:pt idx="3">
                  <c:v>Sept</c:v>
                </c:pt>
                <c:pt idx="4">
                  <c:v>Oct</c:v>
                </c:pt>
                <c:pt idx="5">
                  <c:v>Nov</c:v>
                </c:pt>
                <c:pt idx="6">
                  <c:v>Dec</c:v>
                </c:pt>
                <c:pt idx="7">
                  <c:v>Jan</c:v>
                </c:pt>
                <c:pt idx="8">
                  <c:v>Feb</c:v>
                </c:pt>
                <c:pt idx="9">
                  <c:v>Mar</c:v>
                </c:pt>
                <c:pt idx="10">
                  <c:v>Apr</c:v>
                </c:pt>
                <c:pt idx="11">
                  <c:v>May</c:v>
                </c:pt>
              </c:strCache>
            </c:strRef>
          </c:cat>
          <c:val>
            <c:numRef>
              <c:f>month!$G$11:$G$22</c:f>
              <c:numCache>
                <c:formatCode>0</c:formatCode>
                <c:ptCount val="12"/>
                <c:pt idx="0">
                  <c:v>10.699139545454544</c:v>
                </c:pt>
                <c:pt idx="1">
                  <c:v>8.4309613043478286</c:v>
                </c:pt>
                <c:pt idx="2">
                  <c:v>7.7869589655172415</c:v>
                </c:pt>
                <c:pt idx="3">
                  <c:v>10.897589333333336</c:v>
                </c:pt>
                <c:pt idx="4">
                  <c:v>23.524343548387098</c:v>
                </c:pt>
                <c:pt idx="5">
                  <c:v>18.278710666666672</c:v>
                </c:pt>
                <c:pt idx="6">
                  <c:v>28.058391612903225</c:v>
                </c:pt>
                <c:pt idx="7">
                  <c:v>28.660544193548386</c:v>
                </c:pt>
                <c:pt idx="8">
                  <c:v>25.658043214285716</c:v>
                </c:pt>
                <c:pt idx="9">
                  <c:v>18.121549999999996</c:v>
                </c:pt>
                <c:pt idx="10">
                  <c:v>42.996900333333343</c:v>
                </c:pt>
                <c:pt idx="11">
                  <c:v>12.956445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9F-4DF8-97EF-CBD96CC6F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1409536"/>
        <c:axId val="265552448"/>
      </c:barChart>
      <c:catAx>
        <c:axId val="2414095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265552448"/>
        <c:crosses val="autoZero"/>
        <c:auto val="1"/>
        <c:lblAlgn val="ctr"/>
        <c:lblOffset val="100"/>
        <c:noMultiLvlLbl val="0"/>
      </c:catAx>
      <c:valAx>
        <c:axId val="265552448"/>
        <c:scaling>
          <c:orientation val="minMax"/>
          <c:max val="6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NZ"/>
                  <a:t>PM</a:t>
                </a:r>
                <a:r>
                  <a:rPr lang="en-NZ" baseline="-25000"/>
                  <a:t>10</a:t>
                </a:r>
                <a:r>
                  <a:rPr lang="en-NZ"/>
                  <a:t> monthly</a:t>
                </a:r>
                <a:r>
                  <a:rPr lang="en-NZ" baseline="0"/>
                  <a:t> average (µg/n</a:t>
                </a:r>
                <a:r>
                  <a:rPr lang="en-NZ" baseline="30000"/>
                  <a:t>3</a:t>
                </a:r>
                <a:r>
                  <a:rPr lang="en-NZ" baseline="0"/>
                  <a:t>)</a:t>
                </a:r>
                <a:endParaRPr lang="en-NZ"/>
              </a:p>
            </c:rich>
          </c:tx>
          <c:overlay val="0"/>
        </c:title>
        <c:numFmt formatCode="0" sourceLinked="1"/>
        <c:majorTickMark val="none"/>
        <c:minorTickMark val="none"/>
        <c:tickLblPos val="nextTo"/>
        <c:crossAx val="241409536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exceed!$C$8:$C$9</c:f>
              <c:strCache>
                <c:ptCount val="2"/>
                <c:pt idx="0">
                  <c:v>Number of exceedances</c:v>
                </c:pt>
                <c:pt idx="1">
                  <c:v>NES for PM10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exceed!$A$10:$B$21</c:f>
              <c:multiLvlStrCache>
                <c:ptCount val="12"/>
                <c:lvl>
                  <c:pt idx="0">
                    <c:v>Jun-17</c:v>
                  </c:pt>
                  <c:pt idx="1">
                    <c:v>Jul-17</c:v>
                  </c:pt>
                  <c:pt idx="2">
                    <c:v>Aug-17</c:v>
                  </c:pt>
                  <c:pt idx="3">
                    <c:v>Sep-17</c:v>
                  </c:pt>
                  <c:pt idx="4">
                    <c:v>Oct-17</c:v>
                  </c:pt>
                  <c:pt idx="5">
                    <c:v>Nov-17</c:v>
                  </c:pt>
                  <c:pt idx="6">
                    <c:v>Dec-17</c:v>
                  </c:pt>
                  <c:pt idx="7">
                    <c:v>Jan-18</c:v>
                  </c:pt>
                  <c:pt idx="8">
                    <c:v>Feb-18</c:v>
                  </c:pt>
                  <c:pt idx="9">
                    <c:v>Mar-18</c:v>
                  </c:pt>
                  <c:pt idx="10">
                    <c:v>Apr-18</c:v>
                  </c:pt>
                  <c:pt idx="11">
                    <c:v>May-18</c:v>
                  </c:pt>
                </c:lvl>
                <c:lvl>
                  <c:pt idx="0">
                    <c:v>Winter</c:v>
                  </c:pt>
                  <c:pt idx="3">
                    <c:v>Spring</c:v>
                  </c:pt>
                  <c:pt idx="6">
                    <c:v>Summer</c:v>
                  </c:pt>
                  <c:pt idx="9">
                    <c:v>Autumn</c:v>
                  </c:pt>
                </c:lvl>
              </c:multiLvlStrCache>
            </c:multiLvlStrRef>
          </c:cat>
          <c:val>
            <c:numRef>
              <c:f>exceed!$C$10:$C$21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5</c:v>
                </c:pt>
                <c:pt idx="7">
                  <c:v>6</c:v>
                </c:pt>
                <c:pt idx="8">
                  <c:v>4</c:v>
                </c:pt>
                <c:pt idx="9">
                  <c:v>1</c:v>
                </c:pt>
                <c:pt idx="10">
                  <c:v>8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51-41AD-B056-E6C200568A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72563496"/>
        <c:axId val="772563824"/>
      </c:barChart>
      <c:catAx>
        <c:axId val="772563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2563824"/>
        <c:crosses val="autoZero"/>
        <c:auto val="1"/>
        <c:lblAlgn val="ctr"/>
        <c:lblOffset val="100"/>
        <c:noMultiLvlLbl val="0"/>
      </c:catAx>
      <c:valAx>
        <c:axId val="772563824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NZ"/>
                  <a:t>Number of Exceedances NES for PM</a:t>
                </a:r>
                <a:r>
                  <a:rPr lang="en-NZ" baseline="-25000"/>
                  <a:t>10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2563496"/>
        <c:crosses val="autoZero"/>
        <c:crossBetween val="between"/>
        <c:majorUnit val="1"/>
        <c:minorUnit val="0.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NZ"/>
              <a:t>PM</a:t>
            </a:r>
            <a:r>
              <a:rPr lang="en-NZ" baseline="-25000"/>
              <a:t>10</a:t>
            </a:r>
            <a:r>
              <a:rPr lang="en-NZ"/>
              <a:t> Criteria Exceedances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exceed!$C$8:$C$9</c:f>
              <c:strCache>
                <c:ptCount val="2"/>
                <c:pt idx="0">
                  <c:v>Number of exceedances</c:v>
                </c:pt>
                <c:pt idx="1">
                  <c:v>NES for PM10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exceed!$A$10:$B$21</c:f>
              <c:multiLvlStrCache>
                <c:ptCount val="12"/>
                <c:lvl>
                  <c:pt idx="0">
                    <c:v>Jun-17</c:v>
                  </c:pt>
                  <c:pt idx="1">
                    <c:v>Jul-17</c:v>
                  </c:pt>
                  <c:pt idx="2">
                    <c:v>Aug-17</c:v>
                  </c:pt>
                  <c:pt idx="3">
                    <c:v>Sep-17</c:v>
                  </c:pt>
                  <c:pt idx="4">
                    <c:v>Oct-17</c:v>
                  </c:pt>
                  <c:pt idx="5">
                    <c:v>Nov-17</c:v>
                  </c:pt>
                  <c:pt idx="6">
                    <c:v>Dec-17</c:v>
                  </c:pt>
                  <c:pt idx="7">
                    <c:v>Jan-18</c:v>
                  </c:pt>
                  <c:pt idx="8">
                    <c:v>Feb-18</c:v>
                  </c:pt>
                  <c:pt idx="9">
                    <c:v>Mar-18</c:v>
                  </c:pt>
                  <c:pt idx="10">
                    <c:v>Apr-18</c:v>
                  </c:pt>
                  <c:pt idx="11">
                    <c:v>May-18</c:v>
                  </c:pt>
                </c:lvl>
                <c:lvl>
                  <c:pt idx="0">
                    <c:v>Winter</c:v>
                  </c:pt>
                  <c:pt idx="3">
                    <c:v>Spring</c:v>
                  </c:pt>
                  <c:pt idx="6">
                    <c:v>Summer</c:v>
                  </c:pt>
                  <c:pt idx="9">
                    <c:v>Autumn</c:v>
                  </c:pt>
                </c:lvl>
              </c:multiLvlStrCache>
            </c:multiLvlStrRef>
          </c:cat>
          <c:val>
            <c:numRef>
              <c:f>exceed!$C$10:$C$21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5</c:v>
                </c:pt>
                <c:pt idx="7">
                  <c:v>6</c:v>
                </c:pt>
                <c:pt idx="8">
                  <c:v>4</c:v>
                </c:pt>
                <c:pt idx="9">
                  <c:v>1</c:v>
                </c:pt>
                <c:pt idx="10">
                  <c:v>8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BC-4FC6-B815-2B886DF3EFB5}"/>
            </c:ext>
          </c:extLst>
        </c:ser>
        <c:ser>
          <c:idx val="1"/>
          <c:order val="1"/>
          <c:tx>
            <c:strRef>
              <c:f>exceed!$D$8:$D$9</c:f>
              <c:strCache>
                <c:ptCount val="2"/>
                <c:pt idx="0">
                  <c:v>Number of exceedances</c:v>
                </c:pt>
                <c:pt idx="1">
                  <c:v>suggested trigger threshold for nuisance dust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exceed!$A$10:$B$21</c:f>
              <c:multiLvlStrCache>
                <c:ptCount val="12"/>
                <c:lvl>
                  <c:pt idx="0">
                    <c:v>Jun-17</c:v>
                  </c:pt>
                  <c:pt idx="1">
                    <c:v>Jul-17</c:v>
                  </c:pt>
                  <c:pt idx="2">
                    <c:v>Aug-17</c:v>
                  </c:pt>
                  <c:pt idx="3">
                    <c:v>Sep-17</c:v>
                  </c:pt>
                  <c:pt idx="4">
                    <c:v>Oct-17</c:v>
                  </c:pt>
                  <c:pt idx="5">
                    <c:v>Nov-17</c:v>
                  </c:pt>
                  <c:pt idx="6">
                    <c:v>Dec-17</c:v>
                  </c:pt>
                  <c:pt idx="7">
                    <c:v>Jan-18</c:v>
                  </c:pt>
                  <c:pt idx="8">
                    <c:v>Feb-18</c:v>
                  </c:pt>
                  <c:pt idx="9">
                    <c:v>Mar-18</c:v>
                  </c:pt>
                  <c:pt idx="10">
                    <c:v>Apr-18</c:v>
                  </c:pt>
                  <c:pt idx="11">
                    <c:v>May-18</c:v>
                  </c:pt>
                </c:lvl>
                <c:lvl>
                  <c:pt idx="0">
                    <c:v>Winter</c:v>
                  </c:pt>
                  <c:pt idx="3">
                    <c:v>Spring</c:v>
                  </c:pt>
                  <c:pt idx="6">
                    <c:v>Summer</c:v>
                  </c:pt>
                  <c:pt idx="9">
                    <c:v>Autumn</c:v>
                  </c:pt>
                </c:lvl>
              </c:multiLvlStrCache>
            </c:multiLvlStrRef>
          </c:cat>
          <c:val>
            <c:numRef>
              <c:f>exceed!$D$10:$D$21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7</c:v>
                </c:pt>
                <c:pt idx="6">
                  <c:v>19</c:v>
                </c:pt>
                <c:pt idx="7">
                  <c:v>25</c:v>
                </c:pt>
                <c:pt idx="8">
                  <c:v>17</c:v>
                </c:pt>
                <c:pt idx="9">
                  <c:v>5</c:v>
                </c:pt>
                <c:pt idx="10">
                  <c:v>46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BC-4FC6-B815-2B886DF3EF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0"/>
        <c:axId val="772563496"/>
        <c:axId val="772563824"/>
      </c:barChart>
      <c:catAx>
        <c:axId val="772563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2563824"/>
        <c:crosses val="autoZero"/>
        <c:auto val="1"/>
        <c:lblAlgn val="ctr"/>
        <c:lblOffset val="100"/>
        <c:noMultiLvlLbl val="0"/>
      </c:catAx>
      <c:valAx>
        <c:axId val="7725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25634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NZ"/>
              <a:t>Daily Rainfall Pipiwai Rd </a:t>
            </a:r>
          </a:p>
          <a:p>
            <a:pPr>
              <a:defRPr/>
            </a:pPr>
            <a:r>
              <a:rPr lang="en-NZ"/>
              <a:t>1</a:t>
            </a:r>
            <a:r>
              <a:rPr lang="en-NZ" baseline="0"/>
              <a:t> Jun 2017 - 31 May 2018</a:t>
            </a:r>
            <a:endParaRPr lang="en-NZ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rain!$A$10:$A$374</c:f>
              <c:numCache>
                <c:formatCode>m/d/yyyy</c:formatCode>
                <c:ptCount val="365"/>
                <c:pt idx="0">
                  <c:v>42887</c:v>
                </c:pt>
                <c:pt idx="1">
                  <c:v>42888</c:v>
                </c:pt>
                <c:pt idx="2">
                  <c:v>42889</c:v>
                </c:pt>
                <c:pt idx="3">
                  <c:v>42890</c:v>
                </c:pt>
                <c:pt idx="4">
                  <c:v>42891</c:v>
                </c:pt>
                <c:pt idx="5">
                  <c:v>42892</c:v>
                </c:pt>
                <c:pt idx="6">
                  <c:v>42893</c:v>
                </c:pt>
                <c:pt idx="7">
                  <c:v>42894</c:v>
                </c:pt>
                <c:pt idx="8">
                  <c:v>42895</c:v>
                </c:pt>
                <c:pt idx="9">
                  <c:v>42896</c:v>
                </c:pt>
                <c:pt idx="10">
                  <c:v>42897</c:v>
                </c:pt>
                <c:pt idx="11">
                  <c:v>42898</c:v>
                </c:pt>
                <c:pt idx="12">
                  <c:v>42899</c:v>
                </c:pt>
                <c:pt idx="13">
                  <c:v>42900</c:v>
                </c:pt>
                <c:pt idx="14">
                  <c:v>42901</c:v>
                </c:pt>
                <c:pt idx="15">
                  <c:v>42902</c:v>
                </c:pt>
                <c:pt idx="16">
                  <c:v>42903</c:v>
                </c:pt>
                <c:pt idx="17">
                  <c:v>42904</c:v>
                </c:pt>
                <c:pt idx="18">
                  <c:v>42905</c:v>
                </c:pt>
                <c:pt idx="19">
                  <c:v>42906</c:v>
                </c:pt>
                <c:pt idx="20">
                  <c:v>42907</c:v>
                </c:pt>
                <c:pt idx="21">
                  <c:v>42908</c:v>
                </c:pt>
                <c:pt idx="22">
                  <c:v>42909</c:v>
                </c:pt>
                <c:pt idx="23">
                  <c:v>42910</c:v>
                </c:pt>
                <c:pt idx="24">
                  <c:v>42911</c:v>
                </c:pt>
                <c:pt idx="25">
                  <c:v>42912</c:v>
                </c:pt>
                <c:pt idx="26">
                  <c:v>42913</c:v>
                </c:pt>
                <c:pt idx="27">
                  <c:v>42914</c:v>
                </c:pt>
                <c:pt idx="28">
                  <c:v>42915</c:v>
                </c:pt>
                <c:pt idx="29">
                  <c:v>42916</c:v>
                </c:pt>
                <c:pt idx="30">
                  <c:v>42917</c:v>
                </c:pt>
                <c:pt idx="31">
                  <c:v>42918</c:v>
                </c:pt>
                <c:pt idx="32">
                  <c:v>42919</c:v>
                </c:pt>
                <c:pt idx="33">
                  <c:v>42920</c:v>
                </c:pt>
                <c:pt idx="34">
                  <c:v>42921</c:v>
                </c:pt>
                <c:pt idx="35">
                  <c:v>42922</c:v>
                </c:pt>
                <c:pt idx="36">
                  <c:v>42923</c:v>
                </c:pt>
                <c:pt idx="37">
                  <c:v>42924</c:v>
                </c:pt>
                <c:pt idx="38">
                  <c:v>42925</c:v>
                </c:pt>
                <c:pt idx="39">
                  <c:v>42926</c:v>
                </c:pt>
                <c:pt idx="40">
                  <c:v>42927</c:v>
                </c:pt>
                <c:pt idx="41">
                  <c:v>42928</c:v>
                </c:pt>
                <c:pt idx="42">
                  <c:v>42929</c:v>
                </c:pt>
                <c:pt idx="43">
                  <c:v>42930</c:v>
                </c:pt>
                <c:pt idx="44">
                  <c:v>42931</c:v>
                </c:pt>
                <c:pt idx="45">
                  <c:v>42932</c:v>
                </c:pt>
                <c:pt idx="46">
                  <c:v>42933</c:v>
                </c:pt>
                <c:pt idx="47">
                  <c:v>42934</c:v>
                </c:pt>
                <c:pt idx="48">
                  <c:v>42935</c:v>
                </c:pt>
                <c:pt idx="49">
                  <c:v>42936</c:v>
                </c:pt>
                <c:pt idx="50">
                  <c:v>42937</c:v>
                </c:pt>
                <c:pt idx="51">
                  <c:v>42938</c:v>
                </c:pt>
                <c:pt idx="52">
                  <c:v>42939</c:v>
                </c:pt>
                <c:pt idx="53">
                  <c:v>42940</c:v>
                </c:pt>
                <c:pt idx="54">
                  <c:v>42941</c:v>
                </c:pt>
                <c:pt idx="55">
                  <c:v>42942</c:v>
                </c:pt>
                <c:pt idx="56">
                  <c:v>42943</c:v>
                </c:pt>
                <c:pt idx="57">
                  <c:v>42944</c:v>
                </c:pt>
                <c:pt idx="58">
                  <c:v>42945</c:v>
                </c:pt>
                <c:pt idx="59">
                  <c:v>42946</c:v>
                </c:pt>
                <c:pt idx="60">
                  <c:v>42947</c:v>
                </c:pt>
                <c:pt idx="61">
                  <c:v>42948</c:v>
                </c:pt>
                <c:pt idx="62">
                  <c:v>42949</c:v>
                </c:pt>
                <c:pt idx="63">
                  <c:v>42950</c:v>
                </c:pt>
                <c:pt idx="64">
                  <c:v>42951</c:v>
                </c:pt>
                <c:pt idx="65">
                  <c:v>42952</c:v>
                </c:pt>
                <c:pt idx="66">
                  <c:v>42953</c:v>
                </c:pt>
                <c:pt idx="67">
                  <c:v>42954</c:v>
                </c:pt>
                <c:pt idx="68">
                  <c:v>42955</c:v>
                </c:pt>
                <c:pt idx="69">
                  <c:v>42956</c:v>
                </c:pt>
                <c:pt idx="70">
                  <c:v>42957</c:v>
                </c:pt>
                <c:pt idx="71">
                  <c:v>42958</c:v>
                </c:pt>
                <c:pt idx="72">
                  <c:v>42959</c:v>
                </c:pt>
                <c:pt idx="73">
                  <c:v>42960</c:v>
                </c:pt>
                <c:pt idx="74">
                  <c:v>42961</c:v>
                </c:pt>
                <c:pt idx="75">
                  <c:v>42962</c:v>
                </c:pt>
                <c:pt idx="76">
                  <c:v>42963</c:v>
                </c:pt>
                <c:pt idx="77">
                  <c:v>42964</c:v>
                </c:pt>
                <c:pt idx="78">
                  <c:v>42965</c:v>
                </c:pt>
                <c:pt idx="79">
                  <c:v>42966</c:v>
                </c:pt>
                <c:pt idx="80">
                  <c:v>42967</c:v>
                </c:pt>
                <c:pt idx="81">
                  <c:v>42968</c:v>
                </c:pt>
                <c:pt idx="82">
                  <c:v>42969</c:v>
                </c:pt>
                <c:pt idx="83">
                  <c:v>42970</c:v>
                </c:pt>
                <c:pt idx="84">
                  <c:v>42971</c:v>
                </c:pt>
                <c:pt idx="85">
                  <c:v>42972</c:v>
                </c:pt>
                <c:pt idx="86">
                  <c:v>42973</c:v>
                </c:pt>
                <c:pt idx="87">
                  <c:v>42974</c:v>
                </c:pt>
                <c:pt idx="88">
                  <c:v>42975</c:v>
                </c:pt>
                <c:pt idx="89">
                  <c:v>42976</c:v>
                </c:pt>
                <c:pt idx="90">
                  <c:v>42977</c:v>
                </c:pt>
                <c:pt idx="91">
                  <c:v>42978</c:v>
                </c:pt>
                <c:pt idx="92">
                  <c:v>42979</c:v>
                </c:pt>
                <c:pt idx="93">
                  <c:v>42980</c:v>
                </c:pt>
                <c:pt idx="94">
                  <c:v>42981</c:v>
                </c:pt>
                <c:pt idx="95">
                  <c:v>42982</c:v>
                </c:pt>
                <c:pt idx="96">
                  <c:v>42983</c:v>
                </c:pt>
                <c:pt idx="97">
                  <c:v>42984</c:v>
                </c:pt>
                <c:pt idx="98">
                  <c:v>42985</c:v>
                </c:pt>
                <c:pt idx="99">
                  <c:v>42986</c:v>
                </c:pt>
                <c:pt idx="100">
                  <c:v>42987</c:v>
                </c:pt>
                <c:pt idx="101">
                  <c:v>42988</c:v>
                </c:pt>
                <c:pt idx="102">
                  <c:v>42989</c:v>
                </c:pt>
                <c:pt idx="103">
                  <c:v>42990</c:v>
                </c:pt>
                <c:pt idx="104">
                  <c:v>42991</c:v>
                </c:pt>
                <c:pt idx="105">
                  <c:v>42992</c:v>
                </c:pt>
                <c:pt idx="106">
                  <c:v>42993</c:v>
                </c:pt>
                <c:pt idx="107">
                  <c:v>42994</c:v>
                </c:pt>
                <c:pt idx="108">
                  <c:v>42995</c:v>
                </c:pt>
                <c:pt idx="109">
                  <c:v>42996</c:v>
                </c:pt>
                <c:pt idx="110">
                  <c:v>42997</c:v>
                </c:pt>
                <c:pt idx="111">
                  <c:v>42998</c:v>
                </c:pt>
                <c:pt idx="112">
                  <c:v>42999</c:v>
                </c:pt>
                <c:pt idx="113">
                  <c:v>43000</c:v>
                </c:pt>
                <c:pt idx="114">
                  <c:v>43001</c:v>
                </c:pt>
                <c:pt idx="115">
                  <c:v>43002</c:v>
                </c:pt>
                <c:pt idx="116">
                  <c:v>43003</c:v>
                </c:pt>
                <c:pt idx="117">
                  <c:v>43004</c:v>
                </c:pt>
                <c:pt idx="118">
                  <c:v>43005</c:v>
                </c:pt>
                <c:pt idx="119">
                  <c:v>43006</c:v>
                </c:pt>
                <c:pt idx="120">
                  <c:v>43007</c:v>
                </c:pt>
                <c:pt idx="121">
                  <c:v>43008</c:v>
                </c:pt>
                <c:pt idx="122">
                  <c:v>43009</c:v>
                </c:pt>
                <c:pt idx="123">
                  <c:v>43010</c:v>
                </c:pt>
                <c:pt idx="124">
                  <c:v>43011</c:v>
                </c:pt>
                <c:pt idx="125">
                  <c:v>43012</c:v>
                </c:pt>
                <c:pt idx="126">
                  <c:v>43013</c:v>
                </c:pt>
                <c:pt idx="127">
                  <c:v>43014</c:v>
                </c:pt>
                <c:pt idx="128">
                  <c:v>43015</c:v>
                </c:pt>
                <c:pt idx="129">
                  <c:v>43016</c:v>
                </c:pt>
                <c:pt idx="130">
                  <c:v>43017</c:v>
                </c:pt>
                <c:pt idx="131">
                  <c:v>43018</c:v>
                </c:pt>
                <c:pt idx="132">
                  <c:v>43019</c:v>
                </c:pt>
                <c:pt idx="133">
                  <c:v>43020</c:v>
                </c:pt>
                <c:pt idx="134">
                  <c:v>43021</c:v>
                </c:pt>
                <c:pt idx="135">
                  <c:v>43022</c:v>
                </c:pt>
                <c:pt idx="136">
                  <c:v>43023</c:v>
                </c:pt>
                <c:pt idx="137">
                  <c:v>43024</c:v>
                </c:pt>
                <c:pt idx="138">
                  <c:v>43025</c:v>
                </c:pt>
                <c:pt idx="139">
                  <c:v>43026</c:v>
                </c:pt>
                <c:pt idx="140">
                  <c:v>43027</c:v>
                </c:pt>
                <c:pt idx="141">
                  <c:v>43028</c:v>
                </c:pt>
                <c:pt idx="142">
                  <c:v>43029</c:v>
                </c:pt>
                <c:pt idx="143">
                  <c:v>43030</c:v>
                </c:pt>
                <c:pt idx="144">
                  <c:v>43031</c:v>
                </c:pt>
                <c:pt idx="145">
                  <c:v>43032</c:v>
                </c:pt>
                <c:pt idx="146">
                  <c:v>43033</c:v>
                </c:pt>
                <c:pt idx="147">
                  <c:v>43034</c:v>
                </c:pt>
                <c:pt idx="148">
                  <c:v>43035</c:v>
                </c:pt>
                <c:pt idx="149">
                  <c:v>43036</c:v>
                </c:pt>
                <c:pt idx="150">
                  <c:v>43037</c:v>
                </c:pt>
                <c:pt idx="151">
                  <c:v>43038</c:v>
                </c:pt>
                <c:pt idx="152">
                  <c:v>43039</c:v>
                </c:pt>
                <c:pt idx="153">
                  <c:v>43040</c:v>
                </c:pt>
                <c:pt idx="154">
                  <c:v>43041</c:v>
                </c:pt>
                <c:pt idx="155">
                  <c:v>43042</c:v>
                </c:pt>
                <c:pt idx="156">
                  <c:v>43043</c:v>
                </c:pt>
                <c:pt idx="157">
                  <c:v>43044</c:v>
                </c:pt>
                <c:pt idx="158">
                  <c:v>43045</c:v>
                </c:pt>
                <c:pt idx="159">
                  <c:v>43046</c:v>
                </c:pt>
                <c:pt idx="160">
                  <c:v>43047</c:v>
                </c:pt>
                <c:pt idx="161">
                  <c:v>43048</c:v>
                </c:pt>
                <c:pt idx="162">
                  <c:v>43049</c:v>
                </c:pt>
                <c:pt idx="163">
                  <c:v>43050</c:v>
                </c:pt>
                <c:pt idx="164">
                  <c:v>43051</c:v>
                </c:pt>
                <c:pt idx="165">
                  <c:v>43052</c:v>
                </c:pt>
                <c:pt idx="166">
                  <c:v>43053</c:v>
                </c:pt>
                <c:pt idx="167">
                  <c:v>43054</c:v>
                </c:pt>
                <c:pt idx="168">
                  <c:v>43055</c:v>
                </c:pt>
                <c:pt idx="169">
                  <c:v>43056</c:v>
                </c:pt>
                <c:pt idx="170">
                  <c:v>43057</c:v>
                </c:pt>
                <c:pt idx="171">
                  <c:v>43058</c:v>
                </c:pt>
                <c:pt idx="172">
                  <c:v>43059</c:v>
                </c:pt>
                <c:pt idx="173">
                  <c:v>43060</c:v>
                </c:pt>
                <c:pt idx="174">
                  <c:v>43061</c:v>
                </c:pt>
                <c:pt idx="175">
                  <c:v>43062</c:v>
                </c:pt>
                <c:pt idx="176">
                  <c:v>43063</c:v>
                </c:pt>
                <c:pt idx="177">
                  <c:v>43064</c:v>
                </c:pt>
                <c:pt idx="178">
                  <c:v>43065</c:v>
                </c:pt>
                <c:pt idx="179">
                  <c:v>43066</c:v>
                </c:pt>
                <c:pt idx="180">
                  <c:v>43067</c:v>
                </c:pt>
                <c:pt idx="181">
                  <c:v>43068</c:v>
                </c:pt>
                <c:pt idx="182">
                  <c:v>43069</c:v>
                </c:pt>
                <c:pt idx="183">
                  <c:v>43070</c:v>
                </c:pt>
                <c:pt idx="184">
                  <c:v>43071</c:v>
                </c:pt>
                <c:pt idx="185">
                  <c:v>43072</c:v>
                </c:pt>
                <c:pt idx="186">
                  <c:v>43073</c:v>
                </c:pt>
                <c:pt idx="187">
                  <c:v>43074</c:v>
                </c:pt>
                <c:pt idx="188">
                  <c:v>43075</c:v>
                </c:pt>
                <c:pt idx="189">
                  <c:v>43076</c:v>
                </c:pt>
                <c:pt idx="190">
                  <c:v>43077</c:v>
                </c:pt>
                <c:pt idx="191">
                  <c:v>43078</c:v>
                </c:pt>
                <c:pt idx="192">
                  <c:v>43079</c:v>
                </c:pt>
                <c:pt idx="193">
                  <c:v>43080</c:v>
                </c:pt>
                <c:pt idx="194">
                  <c:v>43081</c:v>
                </c:pt>
                <c:pt idx="195">
                  <c:v>43082</c:v>
                </c:pt>
                <c:pt idx="196">
                  <c:v>43083</c:v>
                </c:pt>
                <c:pt idx="197">
                  <c:v>43084</c:v>
                </c:pt>
                <c:pt idx="198">
                  <c:v>43085</c:v>
                </c:pt>
                <c:pt idx="199">
                  <c:v>43086</c:v>
                </c:pt>
                <c:pt idx="200">
                  <c:v>43087</c:v>
                </c:pt>
                <c:pt idx="201">
                  <c:v>43088</c:v>
                </c:pt>
                <c:pt idx="202">
                  <c:v>43089</c:v>
                </c:pt>
                <c:pt idx="203">
                  <c:v>43090</c:v>
                </c:pt>
                <c:pt idx="204">
                  <c:v>43091</c:v>
                </c:pt>
                <c:pt idx="205">
                  <c:v>43092</c:v>
                </c:pt>
                <c:pt idx="206">
                  <c:v>43093</c:v>
                </c:pt>
                <c:pt idx="207">
                  <c:v>43094</c:v>
                </c:pt>
                <c:pt idx="208">
                  <c:v>43095</c:v>
                </c:pt>
                <c:pt idx="209">
                  <c:v>43096</c:v>
                </c:pt>
                <c:pt idx="210">
                  <c:v>43097</c:v>
                </c:pt>
                <c:pt idx="211">
                  <c:v>43098</c:v>
                </c:pt>
                <c:pt idx="212">
                  <c:v>43099</c:v>
                </c:pt>
                <c:pt idx="213">
                  <c:v>43100</c:v>
                </c:pt>
                <c:pt idx="214">
                  <c:v>43101</c:v>
                </c:pt>
                <c:pt idx="215">
                  <c:v>43102</c:v>
                </c:pt>
                <c:pt idx="216">
                  <c:v>43103</c:v>
                </c:pt>
                <c:pt idx="217">
                  <c:v>43104</c:v>
                </c:pt>
                <c:pt idx="218">
                  <c:v>43105</c:v>
                </c:pt>
                <c:pt idx="219">
                  <c:v>43106</c:v>
                </c:pt>
                <c:pt idx="220">
                  <c:v>43107</c:v>
                </c:pt>
                <c:pt idx="221">
                  <c:v>43108</c:v>
                </c:pt>
                <c:pt idx="222">
                  <c:v>43109</c:v>
                </c:pt>
                <c:pt idx="223">
                  <c:v>43110</c:v>
                </c:pt>
                <c:pt idx="224">
                  <c:v>43111</c:v>
                </c:pt>
                <c:pt idx="225">
                  <c:v>43112</c:v>
                </c:pt>
                <c:pt idx="226">
                  <c:v>43113</c:v>
                </c:pt>
                <c:pt idx="227">
                  <c:v>43114</c:v>
                </c:pt>
                <c:pt idx="228">
                  <c:v>43115</c:v>
                </c:pt>
                <c:pt idx="229">
                  <c:v>43116</c:v>
                </c:pt>
                <c:pt idx="230">
                  <c:v>43117</c:v>
                </c:pt>
                <c:pt idx="231">
                  <c:v>43118</c:v>
                </c:pt>
                <c:pt idx="232">
                  <c:v>43119</c:v>
                </c:pt>
                <c:pt idx="233">
                  <c:v>43120</c:v>
                </c:pt>
                <c:pt idx="234">
                  <c:v>43121</c:v>
                </c:pt>
                <c:pt idx="235">
                  <c:v>43122</c:v>
                </c:pt>
                <c:pt idx="236">
                  <c:v>43123</c:v>
                </c:pt>
                <c:pt idx="237">
                  <c:v>43124</c:v>
                </c:pt>
                <c:pt idx="238">
                  <c:v>43125</c:v>
                </c:pt>
                <c:pt idx="239">
                  <c:v>43126</c:v>
                </c:pt>
                <c:pt idx="240">
                  <c:v>43127</c:v>
                </c:pt>
                <c:pt idx="241">
                  <c:v>43128</c:v>
                </c:pt>
                <c:pt idx="242">
                  <c:v>43129</c:v>
                </c:pt>
                <c:pt idx="243">
                  <c:v>43130</c:v>
                </c:pt>
                <c:pt idx="244">
                  <c:v>43131</c:v>
                </c:pt>
                <c:pt idx="245">
                  <c:v>43132</c:v>
                </c:pt>
                <c:pt idx="246">
                  <c:v>43133</c:v>
                </c:pt>
                <c:pt idx="247">
                  <c:v>43134</c:v>
                </c:pt>
                <c:pt idx="248">
                  <c:v>43135</c:v>
                </c:pt>
                <c:pt idx="249">
                  <c:v>43136</c:v>
                </c:pt>
                <c:pt idx="250">
                  <c:v>43137</c:v>
                </c:pt>
                <c:pt idx="251">
                  <c:v>43138</c:v>
                </c:pt>
                <c:pt idx="252">
                  <c:v>43139</c:v>
                </c:pt>
                <c:pt idx="253">
                  <c:v>43140</c:v>
                </c:pt>
                <c:pt idx="254">
                  <c:v>43141</c:v>
                </c:pt>
                <c:pt idx="255">
                  <c:v>43142</c:v>
                </c:pt>
                <c:pt idx="256">
                  <c:v>43143</c:v>
                </c:pt>
                <c:pt idx="257">
                  <c:v>43144</c:v>
                </c:pt>
                <c:pt idx="258">
                  <c:v>43145</c:v>
                </c:pt>
                <c:pt idx="259">
                  <c:v>43146</c:v>
                </c:pt>
                <c:pt idx="260">
                  <c:v>43147</c:v>
                </c:pt>
                <c:pt idx="261">
                  <c:v>43148</c:v>
                </c:pt>
                <c:pt idx="262">
                  <c:v>43149</c:v>
                </c:pt>
                <c:pt idx="263">
                  <c:v>43150</c:v>
                </c:pt>
                <c:pt idx="264">
                  <c:v>43151</c:v>
                </c:pt>
                <c:pt idx="265">
                  <c:v>43152</c:v>
                </c:pt>
                <c:pt idx="266">
                  <c:v>43153</c:v>
                </c:pt>
                <c:pt idx="267">
                  <c:v>43154</c:v>
                </c:pt>
                <c:pt idx="268">
                  <c:v>43155</c:v>
                </c:pt>
                <c:pt idx="269">
                  <c:v>43156</c:v>
                </c:pt>
                <c:pt idx="270">
                  <c:v>43157</c:v>
                </c:pt>
                <c:pt idx="271">
                  <c:v>43158</c:v>
                </c:pt>
                <c:pt idx="272">
                  <c:v>43159</c:v>
                </c:pt>
                <c:pt idx="273">
                  <c:v>43160</c:v>
                </c:pt>
                <c:pt idx="274">
                  <c:v>43161</c:v>
                </c:pt>
                <c:pt idx="275">
                  <c:v>43162</c:v>
                </c:pt>
                <c:pt idx="276">
                  <c:v>43163</c:v>
                </c:pt>
                <c:pt idx="277">
                  <c:v>43164</c:v>
                </c:pt>
                <c:pt idx="278">
                  <c:v>43165</c:v>
                </c:pt>
                <c:pt idx="279">
                  <c:v>43166</c:v>
                </c:pt>
                <c:pt idx="280">
                  <c:v>43167</c:v>
                </c:pt>
                <c:pt idx="281">
                  <c:v>43168</c:v>
                </c:pt>
                <c:pt idx="282">
                  <c:v>43169</c:v>
                </c:pt>
                <c:pt idx="283">
                  <c:v>43170</c:v>
                </c:pt>
                <c:pt idx="284">
                  <c:v>43171</c:v>
                </c:pt>
                <c:pt idx="285">
                  <c:v>43172</c:v>
                </c:pt>
                <c:pt idx="286">
                  <c:v>43173</c:v>
                </c:pt>
                <c:pt idx="287">
                  <c:v>43174</c:v>
                </c:pt>
                <c:pt idx="288">
                  <c:v>43175</c:v>
                </c:pt>
                <c:pt idx="289">
                  <c:v>43176</c:v>
                </c:pt>
                <c:pt idx="290">
                  <c:v>43177</c:v>
                </c:pt>
                <c:pt idx="291">
                  <c:v>43178</c:v>
                </c:pt>
                <c:pt idx="292">
                  <c:v>43179</c:v>
                </c:pt>
                <c:pt idx="293">
                  <c:v>43180</c:v>
                </c:pt>
                <c:pt idx="294">
                  <c:v>43181</c:v>
                </c:pt>
                <c:pt idx="295">
                  <c:v>43182</c:v>
                </c:pt>
                <c:pt idx="296">
                  <c:v>43183</c:v>
                </c:pt>
                <c:pt idx="297">
                  <c:v>43184</c:v>
                </c:pt>
                <c:pt idx="298">
                  <c:v>43185</c:v>
                </c:pt>
                <c:pt idx="299">
                  <c:v>43186</c:v>
                </c:pt>
                <c:pt idx="300">
                  <c:v>43187</c:v>
                </c:pt>
                <c:pt idx="301">
                  <c:v>43188</c:v>
                </c:pt>
                <c:pt idx="302">
                  <c:v>43189</c:v>
                </c:pt>
                <c:pt idx="303">
                  <c:v>43190</c:v>
                </c:pt>
                <c:pt idx="304">
                  <c:v>43191</c:v>
                </c:pt>
                <c:pt idx="305">
                  <c:v>43192</c:v>
                </c:pt>
                <c:pt idx="306">
                  <c:v>43193</c:v>
                </c:pt>
                <c:pt idx="307">
                  <c:v>43194</c:v>
                </c:pt>
                <c:pt idx="308">
                  <c:v>43195</c:v>
                </c:pt>
                <c:pt idx="309">
                  <c:v>43196</c:v>
                </c:pt>
                <c:pt idx="310">
                  <c:v>43197</c:v>
                </c:pt>
                <c:pt idx="311">
                  <c:v>43198</c:v>
                </c:pt>
                <c:pt idx="312">
                  <c:v>43199</c:v>
                </c:pt>
                <c:pt idx="313">
                  <c:v>43200</c:v>
                </c:pt>
                <c:pt idx="314">
                  <c:v>43201</c:v>
                </c:pt>
                <c:pt idx="315">
                  <c:v>43202</c:v>
                </c:pt>
                <c:pt idx="316">
                  <c:v>43203</c:v>
                </c:pt>
                <c:pt idx="317">
                  <c:v>43204</c:v>
                </c:pt>
                <c:pt idx="318">
                  <c:v>43205</c:v>
                </c:pt>
                <c:pt idx="319">
                  <c:v>43206</c:v>
                </c:pt>
                <c:pt idx="320">
                  <c:v>43207</c:v>
                </c:pt>
                <c:pt idx="321">
                  <c:v>43208</c:v>
                </c:pt>
                <c:pt idx="322">
                  <c:v>43209</c:v>
                </c:pt>
                <c:pt idx="323">
                  <c:v>43210</c:v>
                </c:pt>
                <c:pt idx="324">
                  <c:v>43211</c:v>
                </c:pt>
                <c:pt idx="325">
                  <c:v>43212</c:v>
                </c:pt>
                <c:pt idx="326">
                  <c:v>43213</c:v>
                </c:pt>
                <c:pt idx="327">
                  <c:v>43214</c:v>
                </c:pt>
                <c:pt idx="328">
                  <c:v>43215</c:v>
                </c:pt>
                <c:pt idx="329">
                  <c:v>43216</c:v>
                </c:pt>
                <c:pt idx="330">
                  <c:v>43217</c:v>
                </c:pt>
                <c:pt idx="331">
                  <c:v>43218</c:v>
                </c:pt>
                <c:pt idx="332">
                  <c:v>43219</c:v>
                </c:pt>
                <c:pt idx="333">
                  <c:v>43220</c:v>
                </c:pt>
                <c:pt idx="334">
                  <c:v>43221</c:v>
                </c:pt>
                <c:pt idx="335">
                  <c:v>43222</c:v>
                </c:pt>
                <c:pt idx="336">
                  <c:v>43223</c:v>
                </c:pt>
                <c:pt idx="337">
                  <c:v>43224</c:v>
                </c:pt>
                <c:pt idx="338">
                  <c:v>43225</c:v>
                </c:pt>
                <c:pt idx="339">
                  <c:v>43226</c:v>
                </c:pt>
                <c:pt idx="340">
                  <c:v>43227</c:v>
                </c:pt>
                <c:pt idx="341">
                  <c:v>43228</c:v>
                </c:pt>
                <c:pt idx="342">
                  <c:v>43229</c:v>
                </c:pt>
                <c:pt idx="343">
                  <c:v>43230</c:v>
                </c:pt>
                <c:pt idx="344">
                  <c:v>43231</c:v>
                </c:pt>
                <c:pt idx="345">
                  <c:v>43232</c:v>
                </c:pt>
                <c:pt idx="346">
                  <c:v>43233</c:v>
                </c:pt>
                <c:pt idx="347">
                  <c:v>43234</c:v>
                </c:pt>
                <c:pt idx="348">
                  <c:v>43235</c:v>
                </c:pt>
                <c:pt idx="349">
                  <c:v>43236</c:v>
                </c:pt>
                <c:pt idx="350">
                  <c:v>43237</c:v>
                </c:pt>
                <c:pt idx="351">
                  <c:v>43238</c:v>
                </c:pt>
                <c:pt idx="352">
                  <c:v>43239</c:v>
                </c:pt>
                <c:pt idx="353">
                  <c:v>43240</c:v>
                </c:pt>
                <c:pt idx="354">
                  <c:v>43241</c:v>
                </c:pt>
                <c:pt idx="355">
                  <c:v>43242</c:v>
                </c:pt>
                <c:pt idx="356">
                  <c:v>43243</c:v>
                </c:pt>
                <c:pt idx="357">
                  <c:v>43244</c:v>
                </c:pt>
                <c:pt idx="358">
                  <c:v>43245</c:v>
                </c:pt>
                <c:pt idx="359">
                  <c:v>43246</c:v>
                </c:pt>
                <c:pt idx="360">
                  <c:v>43247</c:v>
                </c:pt>
                <c:pt idx="361">
                  <c:v>43248</c:v>
                </c:pt>
                <c:pt idx="362">
                  <c:v>43249</c:v>
                </c:pt>
                <c:pt idx="363">
                  <c:v>43250</c:v>
                </c:pt>
                <c:pt idx="364">
                  <c:v>43251</c:v>
                </c:pt>
              </c:numCache>
            </c:numRef>
          </c:cat>
          <c:val>
            <c:numRef>
              <c:f>rain!$B$10:$B$374</c:f>
              <c:numCache>
                <c:formatCode>0.0</c:formatCode>
                <c:ptCount val="365"/>
                <c:pt idx="1">
                  <c:v>34.67</c:v>
                </c:pt>
                <c:pt idx="2">
                  <c:v>42.410020000000003</c:v>
                </c:pt>
                <c:pt idx="3">
                  <c:v>0</c:v>
                </c:pt>
                <c:pt idx="4">
                  <c:v>0.43998999999999999</c:v>
                </c:pt>
                <c:pt idx="5">
                  <c:v>0.04</c:v>
                </c:pt>
                <c:pt idx="6">
                  <c:v>0.50000999999999995</c:v>
                </c:pt>
                <c:pt idx="7">
                  <c:v>0</c:v>
                </c:pt>
                <c:pt idx="8">
                  <c:v>0</c:v>
                </c:pt>
                <c:pt idx="9">
                  <c:v>4.0009999999999997E-2</c:v>
                </c:pt>
                <c:pt idx="10">
                  <c:v>0</c:v>
                </c:pt>
                <c:pt idx="11">
                  <c:v>0</c:v>
                </c:pt>
                <c:pt idx="12">
                  <c:v>0.04</c:v>
                </c:pt>
                <c:pt idx="13">
                  <c:v>7.0000000000000007E-2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0.16</c:v>
                </c:pt>
                <c:pt idx="18">
                  <c:v>0.14000000000000001</c:v>
                </c:pt>
                <c:pt idx="19">
                  <c:v>0</c:v>
                </c:pt>
                <c:pt idx="20">
                  <c:v>1.38001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10.54</c:v>
                </c:pt>
                <c:pt idx="31">
                  <c:v>9.4</c:v>
                </c:pt>
                <c:pt idx="32">
                  <c:v>2.12</c:v>
                </c:pt>
                <c:pt idx="33">
                  <c:v>0.76</c:v>
                </c:pt>
                <c:pt idx="34">
                  <c:v>0.42</c:v>
                </c:pt>
                <c:pt idx="35">
                  <c:v>11.64</c:v>
                </c:pt>
                <c:pt idx="36">
                  <c:v>1.29</c:v>
                </c:pt>
                <c:pt idx="37">
                  <c:v>11.44</c:v>
                </c:pt>
                <c:pt idx="38">
                  <c:v>5.34</c:v>
                </c:pt>
                <c:pt idx="40">
                  <c:v>4.47</c:v>
                </c:pt>
                <c:pt idx="41">
                  <c:v>4.8099999999999996</c:v>
                </c:pt>
                <c:pt idx="42">
                  <c:v>4.5999999999999996</c:v>
                </c:pt>
                <c:pt idx="43">
                  <c:v>4.1399999999999997</c:v>
                </c:pt>
                <c:pt idx="44">
                  <c:v>0.01</c:v>
                </c:pt>
                <c:pt idx="45">
                  <c:v>0</c:v>
                </c:pt>
                <c:pt idx="46">
                  <c:v>0</c:v>
                </c:pt>
                <c:pt idx="47">
                  <c:v>0.51</c:v>
                </c:pt>
                <c:pt idx="48">
                  <c:v>0</c:v>
                </c:pt>
                <c:pt idx="49">
                  <c:v>17.28</c:v>
                </c:pt>
                <c:pt idx="50">
                  <c:v>14.11</c:v>
                </c:pt>
                <c:pt idx="51">
                  <c:v>8.48</c:v>
                </c:pt>
                <c:pt idx="52">
                  <c:v>0.25</c:v>
                </c:pt>
                <c:pt idx="53">
                  <c:v>0.47</c:v>
                </c:pt>
                <c:pt idx="54">
                  <c:v>6.92</c:v>
                </c:pt>
                <c:pt idx="55">
                  <c:v>0.24</c:v>
                </c:pt>
                <c:pt idx="56">
                  <c:v>15.06</c:v>
                </c:pt>
                <c:pt idx="57">
                  <c:v>2.44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3">
                  <c:v>13.43</c:v>
                </c:pt>
                <c:pt idx="64">
                  <c:v>0</c:v>
                </c:pt>
                <c:pt idx="65">
                  <c:v>0</c:v>
                </c:pt>
                <c:pt idx="66">
                  <c:v>0.28999999999999998</c:v>
                </c:pt>
                <c:pt idx="67">
                  <c:v>0.77</c:v>
                </c:pt>
                <c:pt idx="68">
                  <c:v>4.13</c:v>
                </c:pt>
                <c:pt idx="69">
                  <c:v>27.27</c:v>
                </c:pt>
                <c:pt idx="70">
                  <c:v>2.1</c:v>
                </c:pt>
                <c:pt idx="71">
                  <c:v>4.98001</c:v>
                </c:pt>
                <c:pt idx="72">
                  <c:v>0.01</c:v>
                </c:pt>
                <c:pt idx="73">
                  <c:v>8.1699900000000003</c:v>
                </c:pt>
                <c:pt idx="74">
                  <c:v>1.9900100000000001</c:v>
                </c:pt>
                <c:pt idx="75">
                  <c:v>0.26001999999999997</c:v>
                </c:pt>
                <c:pt idx="76">
                  <c:v>0</c:v>
                </c:pt>
                <c:pt idx="77">
                  <c:v>0.06</c:v>
                </c:pt>
                <c:pt idx="78">
                  <c:v>6.04</c:v>
                </c:pt>
                <c:pt idx="79">
                  <c:v>21.360019999999999</c:v>
                </c:pt>
                <c:pt idx="80">
                  <c:v>0.95</c:v>
                </c:pt>
                <c:pt idx="81">
                  <c:v>0</c:v>
                </c:pt>
                <c:pt idx="82">
                  <c:v>2.97</c:v>
                </c:pt>
                <c:pt idx="83">
                  <c:v>0</c:v>
                </c:pt>
                <c:pt idx="84">
                  <c:v>13.47001</c:v>
                </c:pt>
                <c:pt idx="85">
                  <c:v>0.04</c:v>
                </c:pt>
                <c:pt idx="86">
                  <c:v>0.15</c:v>
                </c:pt>
                <c:pt idx="87">
                  <c:v>12.590020000000001</c:v>
                </c:pt>
                <c:pt idx="88">
                  <c:v>0.59999000000000002</c:v>
                </c:pt>
                <c:pt idx="89">
                  <c:v>0</c:v>
                </c:pt>
                <c:pt idx="90">
                  <c:v>17.23</c:v>
                </c:pt>
                <c:pt idx="91">
                  <c:v>1.6</c:v>
                </c:pt>
                <c:pt idx="92">
                  <c:v>2.79</c:v>
                </c:pt>
                <c:pt idx="93">
                  <c:v>14.53</c:v>
                </c:pt>
                <c:pt idx="94">
                  <c:v>0.78</c:v>
                </c:pt>
                <c:pt idx="95">
                  <c:v>0.03</c:v>
                </c:pt>
                <c:pt idx="96">
                  <c:v>0</c:v>
                </c:pt>
                <c:pt idx="97">
                  <c:v>10.29</c:v>
                </c:pt>
                <c:pt idx="98">
                  <c:v>0.45</c:v>
                </c:pt>
                <c:pt idx="99">
                  <c:v>0.68</c:v>
                </c:pt>
                <c:pt idx="100">
                  <c:v>19.68</c:v>
                </c:pt>
                <c:pt idx="101">
                  <c:v>8.32</c:v>
                </c:pt>
                <c:pt idx="102">
                  <c:v>19.170000000000002</c:v>
                </c:pt>
                <c:pt idx="103">
                  <c:v>1.53</c:v>
                </c:pt>
                <c:pt idx="104">
                  <c:v>0</c:v>
                </c:pt>
                <c:pt idx="105">
                  <c:v>0</c:v>
                </c:pt>
                <c:pt idx="106">
                  <c:v>10.35</c:v>
                </c:pt>
                <c:pt idx="107">
                  <c:v>0.31</c:v>
                </c:pt>
                <c:pt idx="108">
                  <c:v>10.130000000000001</c:v>
                </c:pt>
                <c:pt idx="109">
                  <c:v>12.71</c:v>
                </c:pt>
                <c:pt idx="110">
                  <c:v>5.79</c:v>
                </c:pt>
                <c:pt idx="111">
                  <c:v>0.1</c:v>
                </c:pt>
                <c:pt idx="112">
                  <c:v>2.21</c:v>
                </c:pt>
                <c:pt idx="113">
                  <c:v>13.28003</c:v>
                </c:pt>
                <c:pt idx="114">
                  <c:v>0.03</c:v>
                </c:pt>
                <c:pt idx="115">
                  <c:v>0</c:v>
                </c:pt>
                <c:pt idx="116">
                  <c:v>0</c:v>
                </c:pt>
                <c:pt idx="117">
                  <c:v>14.81001</c:v>
                </c:pt>
                <c:pt idx="118">
                  <c:v>0.31</c:v>
                </c:pt>
                <c:pt idx="119">
                  <c:v>0</c:v>
                </c:pt>
                <c:pt idx="120">
                  <c:v>1.38</c:v>
                </c:pt>
                <c:pt idx="121">
                  <c:v>1.82</c:v>
                </c:pt>
                <c:pt idx="122">
                  <c:v>17.3</c:v>
                </c:pt>
                <c:pt idx="123">
                  <c:v>6.31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6.17</c:v>
                </c:pt>
                <c:pt idx="129">
                  <c:v>21.12</c:v>
                </c:pt>
                <c:pt idx="130">
                  <c:v>3.21</c:v>
                </c:pt>
                <c:pt idx="131">
                  <c:v>0</c:v>
                </c:pt>
                <c:pt idx="132">
                  <c:v>0.05</c:v>
                </c:pt>
                <c:pt idx="133">
                  <c:v>0.01</c:v>
                </c:pt>
                <c:pt idx="134">
                  <c:v>0</c:v>
                </c:pt>
                <c:pt idx="135">
                  <c:v>0.01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13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0.02</c:v>
                </c:pt>
                <c:pt idx="150">
                  <c:v>0</c:v>
                </c:pt>
                <c:pt idx="151">
                  <c:v>0.35</c:v>
                </c:pt>
                <c:pt idx="152">
                  <c:v>0.32</c:v>
                </c:pt>
                <c:pt idx="153">
                  <c:v>0.17</c:v>
                </c:pt>
                <c:pt idx="154">
                  <c:v>0.18</c:v>
                </c:pt>
                <c:pt idx="155">
                  <c:v>0.8</c:v>
                </c:pt>
                <c:pt idx="156">
                  <c:v>0.31</c:v>
                </c:pt>
                <c:pt idx="157">
                  <c:v>13.34</c:v>
                </c:pt>
                <c:pt idx="158">
                  <c:v>0.15</c:v>
                </c:pt>
                <c:pt idx="159">
                  <c:v>0.39</c:v>
                </c:pt>
                <c:pt idx="160">
                  <c:v>17.919989999999999</c:v>
                </c:pt>
                <c:pt idx="161">
                  <c:v>0.05</c:v>
                </c:pt>
                <c:pt idx="162">
                  <c:v>0</c:v>
                </c:pt>
                <c:pt idx="163">
                  <c:v>0.66</c:v>
                </c:pt>
                <c:pt idx="164">
                  <c:v>0.03</c:v>
                </c:pt>
                <c:pt idx="165">
                  <c:v>0</c:v>
                </c:pt>
                <c:pt idx="166">
                  <c:v>11.05</c:v>
                </c:pt>
                <c:pt idx="167">
                  <c:v>6.46</c:v>
                </c:pt>
                <c:pt idx="168">
                  <c:v>0.41</c:v>
                </c:pt>
                <c:pt idx="169">
                  <c:v>0.64</c:v>
                </c:pt>
                <c:pt idx="170">
                  <c:v>20.43009</c:v>
                </c:pt>
                <c:pt idx="171">
                  <c:v>0.08</c:v>
                </c:pt>
                <c:pt idx="172">
                  <c:v>0</c:v>
                </c:pt>
                <c:pt idx="173">
                  <c:v>0</c:v>
                </c:pt>
                <c:pt idx="174">
                  <c:v>0.31</c:v>
                </c:pt>
                <c:pt idx="175">
                  <c:v>0</c:v>
                </c:pt>
                <c:pt idx="176">
                  <c:v>0.19</c:v>
                </c:pt>
                <c:pt idx="177">
                  <c:v>0</c:v>
                </c:pt>
                <c:pt idx="178">
                  <c:v>0.02</c:v>
                </c:pt>
                <c:pt idx="179">
                  <c:v>0</c:v>
                </c:pt>
                <c:pt idx="180">
                  <c:v>0</c:v>
                </c:pt>
                <c:pt idx="181">
                  <c:v>6.02</c:v>
                </c:pt>
                <c:pt idx="182">
                  <c:v>0</c:v>
                </c:pt>
                <c:pt idx="183">
                  <c:v>0.01</c:v>
                </c:pt>
                <c:pt idx="184">
                  <c:v>0.03</c:v>
                </c:pt>
                <c:pt idx="185">
                  <c:v>2.84</c:v>
                </c:pt>
                <c:pt idx="186">
                  <c:v>0.01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0.01</c:v>
                </c:pt>
                <c:pt idx="192">
                  <c:v>0.67</c:v>
                </c:pt>
                <c:pt idx="193">
                  <c:v>0.45</c:v>
                </c:pt>
                <c:pt idx="194">
                  <c:v>0.09</c:v>
                </c:pt>
                <c:pt idx="195">
                  <c:v>0</c:v>
                </c:pt>
                <c:pt idx="196">
                  <c:v>1.58</c:v>
                </c:pt>
                <c:pt idx="197">
                  <c:v>3.83</c:v>
                </c:pt>
                <c:pt idx="198">
                  <c:v>0</c:v>
                </c:pt>
                <c:pt idx="199">
                  <c:v>0.06</c:v>
                </c:pt>
                <c:pt idx="200">
                  <c:v>2.35</c:v>
                </c:pt>
                <c:pt idx="201">
                  <c:v>0</c:v>
                </c:pt>
                <c:pt idx="202">
                  <c:v>2.81</c:v>
                </c:pt>
                <c:pt idx="203">
                  <c:v>0</c:v>
                </c:pt>
                <c:pt idx="204">
                  <c:v>0</c:v>
                </c:pt>
                <c:pt idx="205">
                  <c:v>0.1</c:v>
                </c:pt>
                <c:pt idx="206">
                  <c:v>0.44</c:v>
                </c:pt>
                <c:pt idx="207">
                  <c:v>0.74</c:v>
                </c:pt>
                <c:pt idx="208">
                  <c:v>0.35</c:v>
                </c:pt>
                <c:pt idx="209">
                  <c:v>0.08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31.29</c:v>
                </c:pt>
                <c:pt idx="215">
                  <c:v>0.13</c:v>
                </c:pt>
                <c:pt idx="216">
                  <c:v>1.07</c:v>
                </c:pt>
                <c:pt idx="217">
                  <c:v>46.819989999999997</c:v>
                </c:pt>
                <c:pt idx="218">
                  <c:v>2.41</c:v>
                </c:pt>
                <c:pt idx="219">
                  <c:v>0</c:v>
                </c:pt>
                <c:pt idx="220">
                  <c:v>0.02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0.22</c:v>
                </c:pt>
                <c:pt idx="228">
                  <c:v>0.08</c:v>
                </c:pt>
                <c:pt idx="229">
                  <c:v>0.34</c:v>
                </c:pt>
                <c:pt idx="230">
                  <c:v>18.77</c:v>
                </c:pt>
                <c:pt idx="231">
                  <c:v>30.91</c:v>
                </c:pt>
                <c:pt idx="232">
                  <c:v>0.47</c:v>
                </c:pt>
                <c:pt idx="233">
                  <c:v>0</c:v>
                </c:pt>
                <c:pt idx="234">
                  <c:v>1.07</c:v>
                </c:pt>
                <c:pt idx="235">
                  <c:v>6.83</c:v>
                </c:pt>
                <c:pt idx="236">
                  <c:v>19.07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1.36</c:v>
                </c:pt>
                <c:pt idx="242">
                  <c:v>0</c:v>
                </c:pt>
                <c:pt idx="243">
                  <c:v>0</c:v>
                </c:pt>
                <c:pt idx="244">
                  <c:v>0.22</c:v>
                </c:pt>
                <c:pt idx="245">
                  <c:v>23.98</c:v>
                </c:pt>
                <c:pt idx="246">
                  <c:v>0.26</c:v>
                </c:pt>
                <c:pt idx="247">
                  <c:v>0.09</c:v>
                </c:pt>
                <c:pt idx="248">
                  <c:v>6.17</c:v>
                </c:pt>
                <c:pt idx="249">
                  <c:v>0</c:v>
                </c:pt>
                <c:pt idx="250">
                  <c:v>0</c:v>
                </c:pt>
                <c:pt idx="251">
                  <c:v>0.01</c:v>
                </c:pt>
                <c:pt idx="252">
                  <c:v>6.15</c:v>
                </c:pt>
                <c:pt idx="253">
                  <c:v>28.5</c:v>
                </c:pt>
                <c:pt idx="254">
                  <c:v>40.290039999999998</c:v>
                </c:pt>
                <c:pt idx="255">
                  <c:v>14.47001</c:v>
                </c:pt>
                <c:pt idx="256">
                  <c:v>9.9700000000000006</c:v>
                </c:pt>
                <c:pt idx="257">
                  <c:v>21.91</c:v>
                </c:pt>
                <c:pt idx="258">
                  <c:v>1.72</c:v>
                </c:pt>
                <c:pt idx="259">
                  <c:v>0.09</c:v>
                </c:pt>
                <c:pt idx="260">
                  <c:v>0</c:v>
                </c:pt>
                <c:pt idx="261">
                  <c:v>0.35</c:v>
                </c:pt>
                <c:pt idx="262">
                  <c:v>0.13</c:v>
                </c:pt>
                <c:pt idx="263">
                  <c:v>0</c:v>
                </c:pt>
                <c:pt idx="264">
                  <c:v>6.1</c:v>
                </c:pt>
                <c:pt idx="265">
                  <c:v>0.19</c:v>
                </c:pt>
                <c:pt idx="266">
                  <c:v>2.73</c:v>
                </c:pt>
                <c:pt idx="267">
                  <c:v>0</c:v>
                </c:pt>
                <c:pt idx="268">
                  <c:v>0.01</c:v>
                </c:pt>
                <c:pt idx="269">
                  <c:v>0</c:v>
                </c:pt>
                <c:pt idx="270">
                  <c:v>0</c:v>
                </c:pt>
                <c:pt idx="271">
                  <c:v>0.01</c:v>
                </c:pt>
                <c:pt idx="272">
                  <c:v>0</c:v>
                </c:pt>
                <c:pt idx="273">
                  <c:v>1.06</c:v>
                </c:pt>
                <c:pt idx="274">
                  <c:v>2.9</c:v>
                </c:pt>
                <c:pt idx="275">
                  <c:v>0.02</c:v>
                </c:pt>
                <c:pt idx="276">
                  <c:v>2.2400000000000002</c:v>
                </c:pt>
                <c:pt idx="277">
                  <c:v>0.5</c:v>
                </c:pt>
                <c:pt idx="278">
                  <c:v>2.25</c:v>
                </c:pt>
                <c:pt idx="279">
                  <c:v>0.28999999999999998</c:v>
                </c:pt>
                <c:pt idx="280">
                  <c:v>7.95</c:v>
                </c:pt>
                <c:pt idx="281">
                  <c:v>0</c:v>
                </c:pt>
                <c:pt idx="282">
                  <c:v>0.11</c:v>
                </c:pt>
                <c:pt idx="283">
                  <c:v>1.01</c:v>
                </c:pt>
                <c:pt idx="284">
                  <c:v>40.870010000000001</c:v>
                </c:pt>
                <c:pt idx="285">
                  <c:v>0</c:v>
                </c:pt>
                <c:pt idx="286">
                  <c:v>0.01</c:v>
                </c:pt>
                <c:pt idx="287">
                  <c:v>0.19</c:v>
                </c:pt>
                <c:pt idx="288">
                  <c:v>0.28999999999999998</c:v>
                </c:pt>
                <c:pt idx="289">
                  <c:v>14.18</c:v>
                </c:pt>
                <c:pt idx="290">
                  <c:v>7.0000000000000007E-2</c:v>
                </c:pt>
                <c:pt idx="291">
                  <c:v>0.65</c:v>
                </c:pt>
                <c:pt idx="292">
                  <c:v>2.08</c:v>
                </c:pt>
                <c:pt idx="293">
                  <c:v>0.62</c:v>
                </c:pt>
                <c:pt idx="294">
                  <c:v>0.57999999999999996</c:v>
                </c:pt>
                <c:pt idx="295">
                  <c:v>12.84</c:v>
                </c:pt>
                <c:pt idx="296">
                  <c:v>26.73</c:v>
                </c:pt>
                <c:pt idx="297">
                  <c:v>21.96001</c:v>
                </c:pt>
                <c:pt idx="298">
                  <c:v>0</c:v>
                </c:pt>
                <c:pt idx="299">
                  <c:v>0</c:v>
                </c:pt>
                <c:pt idx="300">
                  <c:v>0.87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0.06</c:v>
                </c:pt>
                <c:pt idx="312">
                  <c:v>0</c:v>
                </c:pt>
                <c:pt idx="313">
                  <c:v>4.0999999999999996</c:v>
                </c:pt>
                <c:pt idx="314">
                  <c:v>18.84</c:v>
                </c:pt>
                <c:pt idx="315">
                  <c:v>4.04</c:v>
                </c:pt>
                <c:pt idx="316">
                  <c:v>0.03</c:v>
                </c:pt>
                <c:pt idx="317">
                  <c:v>0.04</c:v>
                </c:pt>
                <c:pt idx="318">
                  <c:v>0.21</c:v>
                </c:pt>
                <c:pt idx="319">
                  <c:v>3.16</c:v>
                </c:pt>
                <c:pt idx="320">
                  <c:v>1.05</c:v>
                </c:pt>
                <c:pt idx="321">
                  <c:v>0.49</c:v>
                </c:pt>
                <c:pt idx="322">
                  <c:v>0</c:v>
                </c:pt>
                <c:pt idx="323">
                  <c:v>0</c:v>
                </c:pt>
                <c:pt idx="324">
                  <c:v>0.02</c:v>
                </c:pt>
                <c:pt idx="325">
                  <c:v>0.12</c:v>
                </c:pt>
                <c:pt idx="326">
                  <c:v>0.01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0.08</c:v>
                </c:pt>
                <c:pt idx="331">
                  <c:v>43.94</c:v>
                </c:pt>
                <c:pt idx="332">
                  <c:v>0.1</c:v>
                </c:pt>
                <c:pt idx="333">
                  <c:v>0.21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0.01</c:v>
                </c:pt>
                <c:pt idx="338">
                  <c:v>0</c:v>
                </c:pt>
                <c:pt idx="339">
                  <c:v>2.41</c:v>
                </c:pt>
                <c:pt idx="340">
                  <c:v>0.03</c:v>
                </c:pt>
                <c:pt idx="341">
                  <c:v>0.01</c:v>
                </c:pt>
                <c:pt idx="342">
                  <c:v>0.02</c:v>
                </c:pt>
                <c:pt idx="343">
                  <c:v>0.06</c:v>
                </c:pt>
                <c:pt idx="344">
                  <c:v>2.02</c:v>
                </c:pt>
                <c:pt idx="345">
                  <c:v>13.03</c:v>
                </c:pt>
                <c:pt idx="346">
                  <c:v>39.36</c:v>
                </c:pt>
                <c:pt idx="347">
                  <c:v>26.67</c:v>
                </c:pt>
                <c:pt idx="348">
                  <c:v>0.03</c:v>
                </c:pt>
                <c:pt idx="350">
                  <c:v>1.31</c:v>
                </c:pt>
                <c:pt idx="351">
                  <c:v>0.03</c:v>
                </c:pt>
                <c:pt idx="352">
                  <c:v>3.04</c:v>
                </c:pt>
                <c:pt idx="353">
                  <c:v>0.01</c:v>
                </c:pt>
                <c:pt idx="354">
                  <c:v>0.3</c:v>
                </c:pt>
                <c:pt idx="355">
                  <c:v>4.59</c:v>
                </c:pt>
                <c:pt idx="356">
                  <c:v>10.7</c:v>
                </c:pt>
                <c:pt idx="357">
                  <c:v>0.8</c:v>
                </c:pt>
                <c:pt idx="358">
                  <c:v>7.1</c:v>
                </c:pt>
                <c:pt idx="359">
                  <c:v>4.99</c:v>
                </c:pt>
                <c:pt idx="360">
                  <c:v>3.11</c:v>
                </c:pt>
                <c:pt idx="361">
                  <c:v>0.05</c:v>
                </c:pt>
                <c:pt idx="362">
                  <c:v>0.01</c:v>
                </c:pt>
                <c:pt idx="363">
                  <c:v>0</c:v>
                </c:pt>
                <c:pt idx="3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38-418B-A820-EAF6CF5106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2764976"/>
        <c:axId val="402765304"/>
      </c:barChart>
      <c:dateAx>
        <c:axId val="40276497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2765304"/>
        <c:crosses val="autoZero"/>
        <c:auto val="1"/>
        <c:lblOffset val="100"/>
        <c:baseTimeUnit val="days"/>
      </c:dateAx>
      <c:valAx>
        <c:axId val="402765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2764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NZ" sz="1400" b="1" i="0" baseline="0">
                <a:effectLst/>
              </a:rPr>
              <a:t>Seasonal Rainfall:</a:t>
            </a:r>
            <a:endParaRPr lang="en-NZ" sz="1400">
              <a:effectLst/>
            </a:endParaRPr>
          </a:p>
          <a:p>
            <a:pPr>
              <a:defRPr/>
            </a:pPr>
            <a:r>
              <a:rPr lang="en-NZ" sz="1400" b="1" i="0" baseline="0">
                <a:effectLst/>
              </a:rPr>
              <a:t>Pipiwai Rd (Jun 17 - Jul 18) and Kaikohe (40-yr ave)</a:t>
            </a:r>
            <a:endParaRPr lang="en-NZ" sz="14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rain!$G$7</c:f>
              <c:strCache>
                <c:ptCount val="1"/>
                <c:pt idx="0">
                  <c:v>Pipiwai Rd (1 Jun 17 - 31 May 18)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rain!$F$25:$F$28</c:f>
              <c:strCache>
                <c:ptCount val="4"/>
                <c:pt idx="0">
                  <c:v>Winter</c:v>
                </c:pt>
                <c:pt idx="1">
                  <c:v>Autumn</c:v>
                </c:pt>
                <c:pt idx="2">
                  <c:v>Summer</c:v>
                </c:pt>
                <c:pt idx="3">
                  <c:v>Spring</c:v>
                </c:pt>
              </c:strCache>
            </c:strRef>
          </c:cat>
          <c:val>
            <c:numRef>
              <c:f>rain!$G$25:$G$28</c:f>
              <c:numCache>
                <c:formatCode>0</c:formatCode>
                <c:ptCount val="4"/>
                <c:pt idx="0">
                  <c:v>357.09010999999998</c:v>
                </c:pt>
                <c:pt idx="1">
                  <c:v>336.46001999999999</c:v>
                </c:pt>
                <c:pt idx="2">
                  <c:v>340.66003999999998</c:v>
                </c:pt>
                <c:pt idx="3">
                  <c:v>298.96011999999996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89-4E49-8F8B-BA048BF7F759}"/>
            </c:ext>
          </c:extLst>
        </c:ser>
        <c:ser>
          <c:idx val="1"/>
          <c:order val="1"/>
          <c:tx>
            <c:strRef>
              <c:f>rain!$O$7</c:f>
              <c:strCache>
                <c:ptCount val="1"/>
                <c:pt idx="0">
                  <c:v>Kaikohe (1981-2010, NIWA, 2013)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val>
            <c:numRef>
              <c:f>rain!$O$25:$O$28</c:f>
              <c:numCache>
                <c:formatCode>General</c:formatCode>
                <c:ptCount val="4"/>
                <c:pt idx="0">
                  <c:v>499</c:v>
                </c:pt>
                <c:pt idx="1">
                  <c:v>388</c:v>
                </c:pt>
                <c:pt idx="2">
                  <c:v>325</c:v>
                </c:pt>
                <c:pt idx="3">
                  <c:v>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89-4E49-8F8B-BA048BF7F7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74665952"/>
        <c:axId val="574662344"/>
      </c:barChart>
      <c:catAx>
        <c:axId val="574665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662344"/>
        <c:crosses val="autoZero"/>
        <c:auto val="1"/>
        <c:lblAlgn val="ctr"/>
        <c:lblOffset val="100"/>
        <c:noMultiLvlLbl val="0"/>
      </c:catAx>
      <c:valAx>
        <c:axId val="574662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NZ" sz="1100" b="0" i="0" baseline="0">
                    <a:effectLst/>
                  </a:rPr>
                  <a:t>Seasonal rainfall (mm)</a:t>
                </a:r>
                <a:endParaRPr lang="en-NZ" sz="11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665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NZ" b="1"/>
              <a:t>Monthly Rainfall</a:t>
            </a:r>
          </a:p>
          <a:p>
            <a:pPr>
              <a:defRPr b="1"/>
            </a:pPr>
            <a:r>
              <a:rPr lang="en-NZ" b="1"/>
              <a:t>Pipiwai Rd (Jun 17 - Jul 18) and</a:t>
            </a:r>
            <a:r>
              <a:rPr lang="en-NZ" b="1" baseline="0"/>
              <a:t> </a:t>
            </a:r>
            <a:r>
              <a:rPr lang="en-NZ" sz="1400" b="1" i="0" u="none" strike="noStrike" baseline="0">
                <a:effectLst/>
              </a:rPr>
              <a:t>Kaikohe (1981-2010)</a:t>
            </a:r>
            <a:endParaRPr lang="en-NZ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rain!$G$7</c:f>
              <c:strCache>
                <c:ptCount val="1"/>
                <c:pt idx="0">
                  <c:v>Pipiwai Rd (1 Jun 17 - 31 May 18)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rain!$F$10:$F$21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rain!$G$10:$G$21</c:f>
              <c:numCache>
                <c:formatCode>0</c:formatCode>
                <c:ptCount val="12"/>
                <c:pt idx="0">
                  <c:v>161.07999000000001</c:v>
                </c:pt>
                <c:pt idx="1">
                  <c:v>163.13004999999995</c:v>
                </c:pt>
                <c:pt idx="2">
                  <c:v>140.27002000000002</c:v>
                </c:pt>
                <c:pt idx="3">
                  <c:v>76.499999999999986</c:v>
                </c:pt>
                <c:pt idx="4">
                  <c:v>119.69000000000001</c:v>
                </c:pt>
                <c:pt idx="5">
                  <c:v>79.890039999999999</c:v>
                </c:pt>
                <c:pt idx="6">
                  <c:v>136.74</c:v>
                </c:pt>
                <c:pt idx="7">
                  <c:v>140.46007</c:v>
                </c:pt>
                <c:pt idx="8">
                  <c:v>151.48004</c:v>
                </c:pt>
                <c:pt idx="9">
                  <c:v>67.86999999999999</c:v>
                </c:pt>
                <c:pt idx="10">
                  <c:v>79.610079999999982</c:v>
                </c:pt>
                <c:pt idx="11">
                  <c:v>16.45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27-42C2-95CE-5953925B0F39}"/>
            </c:ext>
          </c:extLst>
        </c:ser>
        <c:ser>
          <c:idx val="0"/>
          <c:order val="1"/>
          <c:tx>
            <c:strRef>
              <c:f>rain!$O$7</c:f>
              <c:strCache>
                <c:ptCount val="1"/>
                <c:pt idx="0">
                  <c:v>Kaikohe (1981-2010, NIWA, 2013)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rain!$F$10:$F$21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rain!$O$10:$O$21</c:f>
              <c:numCache>
                <c:formatCode>General</c:formatCode>
                <c:ptCount val="12"/>
                <c:pt idx="0">
                  <c:v>110</c:v>
                </c:pt>
                <c:pt idx="1">
                  <c:v>106</c:v>
                </c:pt>
                <c:pt idx="2">
                  <c:v>109</c:v>
                </c:pt>
                <c:pt idx="3">
                  <c:v>140</c:v>
                </c:pt>
                <c:pt idx="4">
                  <c:v>139</c:v>
                </c:pt>
                <c:pt idx="5">
                  <c:v>152</c:v>
                </c:pt>
                <c:pt idx="6">
                  <c:v>188</c:v>
                </c:pt>
                <c:pt idx="7">
                  <c:v>159</c:v>
                </c:pt>
                <c:pt idx="8">
                  <c:v>124</c:v>
                </c:pt>
                <c:pt idx="9">
                  <c:v>100</c:v>
                </c:pt>
                <c:pt idx="10">
                  <c:v>96</c:v>
                </c:pt>
                <c:pt idx="11">
                  <c:v>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27-42C2-95CE-5953925B0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23687376"/>
        <c:axId val="1712452592"/>
      </c:barChart>
      <c:catAx>
        <c:axId val="1723687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12452592"/>
        <c:crosses val="autoZero"/>
        <c:auto val="1"/>
        <c:lblAlgn val="ctr"/>
        <c:lblOffset val="100"/>
        <c:noMultiLvlLbl val="1"/>
      </c:catAx>
      <c:valAx>
        <c:axId val="171245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NZ"/>
                  <a:t>Monthly</a:t>
                </a:r>
                <a:r>
                  <a:rPr lang="en-NZ" baseline="0"/>
                  <a:t> Rainfall (mm)</a:t>
                </a:r>
                <a:endParaRPr lang="en-NZ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23687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90BB65D7-1BD4-4D3A-9A94-1366443B7CD6}">
  <sheetPr/>
  <sheetViews>
    <sheetView zoomScale="117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666ADCDF-EDCF-4B48-8EA8-6F9534C4E09A}">
  <sheetPr/>
  <sheetViews>
    <sheetView zoomScale="117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C1015F7-8D68-4730-8045-7BF56E380993}">
  <sheetPr/>
  <sheetViews>
    <sheetView zoomScale="117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9C44578F-2DFE-4313-A9D9-72A5BD40A8F8}">
  <sheetPr/>
  <sheetViews>
    <sheetView zoomScale="117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698B330-8097-4E18-8B34-B30B9E37ECDD}">
  <sheetPr/>
  <sheetViews>
    <sheetView zoomScale="117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2051" cy="629301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9A463E0-EFC2-4192-935B-0088A58B49E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8662051" cy="629301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484C318-8E32-46D9-BA45-8AE88EA9EC9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8662051" cy="629301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8B18CFF-9362-4696-99D6-FABDEE7AAD1F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797859</xdr:colOff>
      <xdr:row>2</xdr:row>
      <xdr:rowOff>0</xdr:rowOff>
    </xdr:from>
    <xdr:to>
      <xdr:col>11</xdr:col>
      <xdr:colOff>1219200</xdr:colOff>
      <xdr:row>32</xdr:row>
      <xdr:rowOff>12887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F8F7B0E-2EE9-47F3-9737-80BAF7D825D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754157</xdr:colOff>
      <xdr:row>20</xdr:row>
      <xdr:rowOff>48745</xdr:rowOff>
    </xdr:from>
    <xdr:to>
      <xdr:col>5</xdr:col>
      <xdr:colOff>546287</xdr:colOff>
      <xdr:row>21</xdr:row>
      <xdr:rowOff>111498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489C7074-8795-45A1-9185-3275D0B96015}"/>
            </a:ext>
          </a:extLst>
        </xdr:cNvPr>
        <xdr:cNvSpPr txBox="1"/>
      </xdr:nvSpPr>
      <xdr:spPr>
        <a:xfrm>
          <a:off x="5049932" y="3896845"/>
          <a:ext cx="592230" cy="25325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NZ" sz="1100">
              <a:solidFill>
                <a:schemeClr val="bg1">
                  <a:lumMod val="50000"/>
                </a:schemeClr>
              </a:solidFill>
            </a:rPr>
            <a:t>n=89</a:t>
          </a:r>
        </a:p>
      </xdr:txBody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0.20289</cdr:x>
      <cdr:y>0.55699</cdr:y>
    </cdr:from>
    <cdr:to>
      <cdr:x>0.28515</cdr:x>
      <cdr:y>0.61195</cdr:y>
    </cdr:to>
    <cdr:sp macro="" textlink="">
      <cdr:nvSpPr>
        <cdr:cNvPr id="3" name="TextBox 4">
          <a:extLst xmlns:a="http://schemas.openxmlformats.org/drawingml/2006/main">
            <a:ext uri="{FF2B5EF4-FFF2-40B4-BE49-F238E27FC236}">
              <a16:creationId xmlns:a16="http://schemas.microsoft.com/office/drawing/2014/main" id="{489C7074-8795-45A1-9185-3275D0B96015}"/>
            </a:ext>
          </a:extLst>
        </cdr:cNvPr>
        <cdr:cNvSpPr txBox="1"/>
      </cdr:nvSpPr>
      <cdr:spPr>
        <a:xfrm xmlns:a="http://schemas.openxmlformats.org/drawingml/2006/main">
          <a:off x="1370616" y="3190369"/>
          <a:ext cx="555676" cy="3148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NZ" sz="1100">
              <a:solidFill>
                <a:schemeClr val="bg1">
                  <a:lumMod val="50000"/>
                </a:schemeClr>
              </a:solidFill>
            </a:rPr>
            <a:t>n=21</a:t>
          </a:r>
        </a:p>
      </cdr:txBody>
    </cdr:sp>
  </cdr:relSizeAnchor>
  <cdr:relSizeAnchor xmlns:cdr="http://schemas.openxmlformats.org/drawingml/2006/chartDrawing">
    <cdr:from>
      <cdr:x>0.30182</cdr:x>
      <cdr:y>0.51434</cdr:y>
    </cdr:from>
    <cdr:to>
      <cdr:x>0.42014</cdr:x>
      <cdr:y>0.62646</cdr:y>
    </cdr:to>
    <cdr:sp macro="" textlink="">
      <cdr:nvSpPr>
        <cdr:cNvPr id="4" name="TextBox 4">
          <a:extLst xmlns:a="http://schemas.openxmlformats.org/drawingml/2006/main">
            <a:ext uri="{FF2B5EF4-FFF2-40B4-BE49-F238E27FC236}">
              <a16:creationId xmlns:a16="http://schemas.microsoft.com/office/drawing/2014/main" id="{D775A2F6-8724-483F-A9CA-40C604BD61FC}"/>
            </a:ext>
          </a:extLst>
        </cdr:cNvPr>
        <cdr:cNvSpPr txBox="1"/>
      </cdr:nvSpPr>
      <cdr:spPr>
        <a:xfrm xmlns:a="http://schemas.openxmlformats.org/drawingml/2006/main">
          <a:off x="2386637" y="2510638"/>
          <a:ext cx="935612" cy="5472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NZ" sz="1100">
              <a:solidFill>
                <a:schemeClr val="bg1">
                  <a:lumMod val="50000"/>
                </a:schemeClr>
              </a:solidFill>
            </a:rPr>
            <a:t>n=62</a:t>
          </a:r>
        </a:p>
      </cdr:txBody>
    </cdr:sp>
  </cdr:relSizeAnchor>
  <cdr:relSizeAnchor xmlns:cdr="http://schemas.openxmlformats.org/drawingml/2006/chartDrawing">
    <cdr:from>
      <cdr:x>0.40331</cdr:x>
      <cdr:y>0.44537</cdr:y>
    </cdr:from>
    <cdr:to>
      <cdr:x>0.52163</cdr:x>
      <cdr:y>0.55749</cdr:y>
    </cdr:to>
    <cdr:sp macro="" textlink="">
      <cdr:nvSpPr>
        <cdr:cNvPr id="5" name="TextBox 4">
          <a:extLst xmlns:a="http://schemas.openxmlformats.org/drawingml/2006/main">
            <a:ext uri="{FF2B5EF4-FFF2-40B4-BE49-F238E27FC236}">
              <a16:creationId xmlns:a16="http://schemas.microsoft.com/office/drawing/2014/main" id="{D775A2F6-8724-483F-A9CA-40C604BD61FC}"/>
            </a:ext>
          </a:extLst>
        </cdr:cNvPr>
        <cdr:cNvSpPr txBox="1"/>
      </cdr:nvSpPr>
      <cdr:spPr>
        <a:xfrm xmlns:a="http://schemas.openxmlformats.org/drawingml/2006/main">
          <a:off x="3189130" y="2173990"/>
          <a:ext cx="935611" cy="54729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NZ" sz="1100">
              <a:solidFill>
                <a:schemeClr val="bg1">
                  <a:lumMod val="50000"/>
                </a:schemeClr>
              </a:solidFill>
            </a:rPr>
            <a:t>n=47</a:t>
          </a:r>
        </a:p>
      </cdr:txBody>
    </cdr:sp>
  </cdr:relSizeAnchor>
  <cdr:relSizeAnchor xmlns:cdr="http://schemas.openxmlformats.org/drawingml/2006/chartDrawing">
    <cdr:from>
      <cdr:x>0.49732</cdr:x>
      <cdr:y>0.37486</cdr:y>
    </cdr:from>
    <cdr:to>
      <cdr:x>0.57278</cdr:x>
      <cdr:y>0.43735</cdr:y>
    </cdr:to>
    <cdr:sp macro="" textlink="">
      <cdr:nvSpPr>
        <cdr:cNvPr id="6" name="TextBox 4">
          <a:extLst xmlns:a="http://schemas.openxmlformats.org/drawingml/2006/main">
            <a:ext uri="{FF2B5EF4-FFF2-40B4-BE49-F238E27FC236}">
              <a16:creationId xmlns:a16="http://schemas.microsoft.com/office/drawing/2014/main" id="{D775A2F6-8724-483F-A9CA-40C604BD61FC}"/>
            </a:ext>
          </a:extLst>
        </cdr:cNvPr>
        <cdr:cNvSpPr txBox="1"/>
      </cdr:nvSpPr>
      <cdr:spPr>
        <a:xfrm xmlns:a="http://schemas.openxmlformats.org/drawingml/2006/main">
          <a:off x="3359629" y="2147170"/>
          <a:ext cx="509762" cy="3579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NZ" sz="1100">
              <a:solidFill>
                <a:schemeClr val="bg1">
                  <a:lumMod val="50000"/>
                </a:schemeClr>
              </a:solidFill>
            </a:rPr>
            <a:t>n=23</a:t>
          </a:r>
        </a:p>
      </cdr:txBody>
    </cdr:sp>
  </cdr:relSizeAnchor>
  <cdr:relSizeAnchor xmlns:cdr="http://schemas.openxmlformats.org/drawingml/2006/chartDrawing">
    <cdr:from>
      <cdr:x>0.60136</cdr:x>
      <cdr:y>0.22424</cdr:y>
    </cdr:from>
    <cdr:to>
      <cdr:x>0.71968</cdr:x>
      <cdr:y>0.33636</cdr:y>
    </cdr:to>
    <cdr:sp macro="" textlink="">
      <cdr:nvSpPr>
        <cdr:cNvPr id="7" name="TextBox 4">
          <a:extLst xmlns:a="http://schemas.openxmlformats.org/drawingml/2006/main">
            <a:ext uri="{FF2B5EF4-FFF2-40B4-BE49-F238E27FC236}">
              <a16:creationId xmlns:a16="http://schemas.microsoft.com/office/drawing/2014/main" id="{D775A2F6-8724-483F-A9CA-40C604BD61FC}"/>
            </a:ext>
          </a:extLst>
        </cdr:cNvPr>
        <cdr:cNvSpPr txBox="1"/>
      </cdr:nvSpPr>
      <cdr:spPr>
        <a:xfrm xmlns:a="http://schemas.openxmlformats.org/drawingml/2006/main">
          <a:off x="4755226" y="1094592"/>
          <a:ext cx="935613" cy="54729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NZ" sz="1100">
              <a:solidFill>
                <a:schemeClr val="bg1">
                  <a:lumMod val="50000"/>
                </a:schemeClr>
              </a:solidFill>
            </a:rPr>
            <a:t>n=27</a:t>
          </a:r>
        </a:p>
      </cdr:txBody>
    </cdr:sp>
  </cdr:relSizeAnchor>
  <cdr:relSizeAnchor xmlns:cdr="http://schemas.openxmlformats.org/drawingml/2006/chartDrawing">
    <cdr:from>
      <cdr:x>0.69622</cdr:x>
      <cdr:y>0.29036</cdr:y>
    </cdr:from>
    <cdr:to>
      <cdr:x>0.81454</cdr:x>
      <cdr:y>0.40248</cdr:y>
    </cdr:to>
    <cdr:sp macro="" textlink="">
      <cdr:nvSpPr>
        <cdr:cNvPr id="8" name="TextBox 4">
          <a:extLst xmlns:a="http://schemas.openxmlformats.org/drawingml/2006/main">
            <a:ext uri="{FF2B5EF4-FFF2-40B4-BE49-F238E27FC236}">
              <a16:creationId xmlns:a16="http://schemas.microsoft.com/office/drawing/2014/main" id="{D775A2F6-8724-483F-A9CA-40C604BD61FC}"/>
            </a:ext>
          </a:extLst>
        </cdr:cNvPr>
        <cdr:cNvSpPr txBox="1"/>
      </cdr:nvSpPr>
      <cdr:spPr>
        <a:xfrm xmlns:a="http://schemas.openxmlformats.org/drawingml/2006/main">
          <a:off x="5505300" y="1417320"/>
          <a:ext cx="935612" cy="5472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NZ" sz="1100">
              <a:solidFill>
                <a:schemeClr val="bg1">
                  <a:lumMod val="50000"/>
                </a:schemeClr>
              </a:solidFill>
            </a:rPr>
            <a:t>n=16</a:t>
          </a:r>
        </a:p>
      </cdr:txBody>
    </cdr:sp>
  </cdr:relSizeAnchor>
  <cdr:relSizeAnchor xmlns:cdr="http://schemas.openxmlformats.org/drawingml/2006/chartDrawing">
    <cdr:from>
      <cdr:x>0.79588</cdr:x>
      <cdr:y>0.30634</cdr:y>
    </cdr:from>
    <cdr:to>
      <cdr:x>0.87028</cdr:x>
      <cdr:y>0.36418</cdr:y>
    </cdr:to>
    <cdr:sp macro="" textlink="">
      <cdr:nvSpPr>
        <cdr:cNvPr id="9" name="TextBox 4">
          <a:extLst xmlns:a="http://schemas.openxmlformats.org/drawingml/2006/main">
            <a:ext uri="{FF2B5EF4-FFF2-40B4-BE49-F238E27FC236}">
              <a16:creationId xmlns:a16="http://schemas.microsoft.com/office/drawing/2014/main" id="{D775A2F6-8724-483F-A9CA-40C604BD61FC}"/>
            </a:ext>
          </a:extLst>
        </cdr:cNvPr>
        <cdr:cNvSpPr txBox="1"/>
      </cdr:nvSpPr>
      <cdr:spPr>
        <a:xfrm xmlns:a="http://schemas.openxmlformats.org/drawingml/2006/main">
          <a:off x="5376542" y="1754698"/>
          <a:ext cx="502624" cy="33127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NZ" sz="1100">
              <a:solidFill>
                <a:schemeClr val="bg1">
                  <a:lumMod val="50000"/>
                </a:schemeClr>
              </a:solidFill>
            </a:rPr>
            <a:t>n=13</a:t>
          </a:r>
        </a:p>
      </cdr:txBody>
    </cdr:sp>
  </cdr:relSizeAnchor>
  <cdr:relSizeAnchor xmlns:cdr="http://schemas.openxmlformats.org/drawingml/2006/chartDrawing">
    <cdr:from>
      <cdr:x>0.89448</cdr:x>
      <cdr:y>0.13529</cdr:y>
    </cdr:from>
    <cdr:to>
      <cdr:x>0.96603</cdr:x>
      <cdr:y>0.20276</cdr:y>
    </cdr:to>
    <cdr:sp macro="" textlink="">
      <cdr:nvSpPr>
        <cdr:cNvPr id="10" name="TextBox 4">
          <a:extLst xmlns:a="http://schemas.openxmlformats.org/drawingml/2006/main">
            <a:ext uri="{FF2B5EF4-FFF2-40B4-BE49-F238E27FC236}">
              <a16:creationId xmlns:a16="http://schemas.microsoft.com/office/drawing/2014/main" id="{D775A2F6-8724-483F-A9CA-40C604BD61FC}"/>
            </a:ext>
          </a:extLst>
        </cdr:cNvPr>
        <cdr:cNvSpPr txBox="1"/>
      </cdr:nvSpPr>
      <cdr:spPr>
        <a:xfrm xmlns:a="http://schemas.openxmlformats.org/drawingml/2006/main">
          <a:off x="6042630" y="774943"/>
          <a:ext cx="483354" cy="3864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NZ" sz="1100">
              <a:solidFill>
                <a:schemeClr val="bg1">
                  <a:lumMod val="50000"/>
                </a:schemeClr>
              </a:solidFill>
            </a:rPr>
            <a:t>n=22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71436</xdr:colOff>
      <xdr:row>5</xdr:row>
      <xdr:rowOff>44823</xdr:rowOff>
    </xdr:from>
    <xdr:to>
      <xdr:col>11</xdr:col>
      <xdr:colOff>954740</xdr:colOff>
      <xdr:row>29</xdr:row>
      <xdr:rowOff>141754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C1F09E8-9ED2-4B8B-BC33-7B447D14DD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0.11511</cdr:x>
      <cdr:y>0.17995</cdr:y>
    </cdr:from>
    <cdr:to>
      <cdr:x>0.20615</cdr:x>
      <cdr:y>0.24702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8FAE3CEE-4DED-47BE-9DCC-03FDFBC38289}"/>
            </a:ext>
          </a:extLst>
        </cdr:cNvPr>
        <cdr:cNvSpPr txBox="1"/>
      </cdr:nvSpPr>
      <cdr:spPr>
        <a:xfrm xmlns:a="http://schemas.openxmlformats.org/drawingml/2006/main">
          <a:off x="827091" y="787326"/>
          <a:ext cx="654047" cy="2934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NZ" sz="1100">
              <a:solidFill>
                <a:schemeClr val="bg1">
                  <a:lumMod val="50000"/>
                </a:schemeClr>
              </a:solidFill>
            </a:rPr>
            <a:t>n=209</a:t>
          </a:r>
        </a:p>
      </cdr:txBody>
    </cdr:sp>
  </cdr:relSizeAnchor>
  <cdr:relSizeAnchor xmlns:cdr="http://schemas.openxmlformats.org/drawingml/2006/chartDrawing">
    <cdr:from>
      <cdr:x>0.27887</cdr:x>
      <cdr:y>0.43422</cdr:y>
    </cdr:from>
    <cdr:to>
      <cdr:x>0.35119</cdr:x>
      <cdr:y>0.50314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858A7AFC-F085-4515-8B8D-57727F32B902}"/>
            </a:ext>
          </a:extLst>
        </cdr:cNvPr>
        <cdr:cNvSpPr txBox="1"/>
      </cdr:nvSpPr>
      <cdr:spPr>
        <a:xfrm xmlns:a="http://schemas.openxmlformats.org/drawingml/2006/main">
          <a:off x="2003662" y="1899859"/>
          <a:ext cx="519623" cy="3015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NZ" sz="1100">
              <a:solidFill>
                <a:schemeClr val="bg1">
                  <a:lumMod val="50000"/>
                </a:schemeClr>
              </a:solidFill>
            </a:rPr>
            <a:t>n=15</a:t>
          </a:r>
        </a:p>
      </cdr:txBody>
    </cdr:sp>
  </cdr:relSizeAnchor>
  <cdr:relSizeAnchor xmlns:cdr="http://schemas.openxmlformats.org/drawingml/2006/chartDrawing">
    <cdr:from>
      <cdr:x>0.42545</cdr:x>
      <cdr:y>0.40889</cdr:y>
    </cdr:from>
    <cdr:to>
      <cdr:x>0.50248</cdr:x>
      <cdr:y>0.47413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858A7AFC-F085-4515-8B8D-57727F32B902}"/>
            </a:ext>
          </a:extLst>
        </cdr:cNvPr>
        <cdr:cNvSpPr txBox="1"/>
      </cdr:nvSpPr>
      <cdr:spPr>
        <a:xfrm xmlns:a="http://schemas.openxmlformats.org/drawingml/2006/main">
          <a:off x="3070655" y="1850652"/>
          <a:ext cx="555959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NZ" sz="1100">
              <a:solidFill>
                <a:schemeClr val="bg1">
                  <a:lumMod val="50000"/>
                </a:schemeClr>
              </a:solidFill>
            </a:rPr>
            <a:t>n=29</a:t>
          </a:r>
        </a:p>
      </cdr:txBody>
    </cdr:sp>
  </cdr:relSizeAnchor>
  <cdr:relSizeAnchor xmlns:cdr="http://schemas.openxmlformats.org/drawingml/2006/chartDrawing">
    <cdr:from>
      <cdr:x>0.57534</cdr:x>
      <cdr:y>0.48418</cdr:y>
    </cdr:from>
    <cdr:to>
      <cdr:x>0.64752</cdr:x>
      <cdr:y>0.55692</cdr:y>
    </cdr:to>
    <cdr:sp macro="" textlink="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DC6C36AE-908F-467D-BE53-541F84A5C11E}"/>
            </a:ext>
          </a:extLst>
        </cdr:cNvPr>
        <cdr:cNvSpPr txBox="1"/>
      </cdr:nvSpPr>
      <cdr:spPr>
        <a:xfrm xmlns:a="http://schemas.openxmlformats.org/drawingml/2006/main">
          <a:off x="4133779" y="2118442"/>
          <a:ext cx="518624" cy="31827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NZ" sz="1100">
              <a:solidFill>
                <a:schemeClr val="bg1">
                  <a:lumMod val="50000"/>
                </a:schemeClr>
              </a:solidFill>
            </a:rPr>
            <a:t>n=17</a:t>
          </a:r>
        </a:p>
      </cdr:txBody>
    </cdr:sp>
  </cdr:relSizeAnchor>
  <cdr:relSizeAnchor xmlns:cdr="http://schemas.openxmlformats.org/drawingml/2006/chartDrawing">
    <cdr:from>
      <cdr:x>0.72183</cdr:x>
      <cdr:y>0.51407</cdr:y>
    </cdr:from>
    <cdr:to>
      <cdr:x>0.81128</cdr:x>
      <cdr:y>0.58573</cdr:y>
    </cdr:to>
    <cdr:sp macro="" textlink="">
      <cdr:nvSpPr>
        <cdr:cNvPr id="6" name="TextBox 1">
          <a:extLst xmlns:a="http://schemas.openxmlformats.org/drawingml/2006/main">
            <a:ext uri="{FF2B5EF4-FFF2-40B4-BE49-F238E27FC236}">
              <a16:creationId xmlns:a16="http://schemas.microsoft.com/office/drawing/2014/main" id="{DC6C36AE-908F-467D-BE53-541F84A5C11E}"/>
            </a:ext>
          </a:extLst>
        </cdr:cNvPr>
        <cdr:cNvSpPr txBox="1"/>
      </cdr:nvSpPr>
      <cdr:spPr>
        <a:xfrm xmlns:a="http://schemas.openxmlformats.org/drawingml/2006/main">
          <a:off x="5209757" y="2326703"/>
          <a:ext cx="645599" cy="3243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NZ" sz="1100">
              <a:solidFill>
                <a:schemeClr val="bg1">
                  <a:lumMod val="50000"/>
                </a:schemeClr>
              </a:solidFill>
            </a:rPr>
            <a:t>n=31</a:t>
          </a:r>
        </a:p>
      </cdr:txBody>
    </cdr:sp>
  </cdr:relSizeAnchor>
  <cdr:relSizeAnchor xmlns:cdr="http://schemas.openxmlformats.org/drawingml/2006/chartDrawing">
    <cdr:from>
      <cdr:x>0.87109</cdr:x>
      <cdr:y>0.58472</cdr:y>
    </cdr:from>
    <cdr:to>
      <cdr:x>0.93809</cdr:x>
      <cdr:y>0.66506</cdr:y>
    </cdr:to>
    <cdr:sp macro="" textlink="">
      <cdr:nvSpPr>
        <cdr:cNvPr id="7" name="TextBox 1">
          <a:extLst xmlns:a="http://schemas.openxmlformats.org/drawingml/2006/main">
            <a:ext uri="{FF2B5EF4-FFF2-40B4-BE49-F238E27FC236}">
              <a16:creationId xmlns:a16="http://schemas.microsoft.com/office/drawing/2014/main" id="{DC6C36AE-908F-467D-BE53-541F84A5C11E}"/>
            </a:ext>
          </a:extLst>
        </cdr:cNvPr>
        <cdr:cNvSpPr txBox="1"/>
      </cdr:nvSpPr>
      <cdr:spPr>
        <a:xfrm xmlns:a="http://schemas.openxmlformats.org/drawingml/2006/main">
          <a:off x="6287034" y="2646477"/>
          <a:ext cx="483568" cy="3636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NZ" sz="1100">
              <a:solidFill>
                <a:schemeClr val="bg1">
                  <a:lumMod val="50000"/>
                </a:schemeClr>
              </a:solidFill>
            </a:rPr>
            <a:t>n=19</a:t>
          </a: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367550</xdr:colOff>
      <xdr:row>1</xdr:row>
      <xdr:rowOff>122142</xdr:rowOff>
    </xdr:from>
    <xdr:to>
      <xdr:col>14</xdr:col>
      <xdr:colOff>285749</xdr:colOff>
      <xdr:row>27</xdr:row>
      <xdr:rowOff>133350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741DBA6-C78F-4B28-AA6F-DCF1A0EB151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0.59834</cdr:x>
      <cdr:y>0.18285</cdr:y>
    </cdr:from>
    <cdr:to>
      <cdr:x>0.69654</cdr:x>
      <cdr:y>0.26736</cdr:y>
    </cdr:to>
    <cdr:sp macro="" textlink="">
      <cdr:nvSpPr>
        <cdr:cNvPr id="2" name="TextBox 6">
          <a:extLst xmlns:a="http://schemas.openxmlformats.org/drawingml/2006/main">
            <a:ext uri="{FF2B5EF4-FFF2-40B4-BE49-F238E27FC236}">
              <a16:creationId xmlns:a16="http://schemas.microsoft.com/office/drawing/2014/main" id="{59475E37-55F0-40E8-8854-A2FD2836275D}"/>
            </a:ext>
          </a:extLst>
        </cdr:cNvPr>
        <cdr:cNvSpPr txBox="1"/>
      </cdr:nvSpPr>
      <cdr:spPr>
        <a:xfrm xmlns:a="http://schemas.openxmlformats.org/drawingml/2006/main">
          <a:off x="3889499" y="878529"/>
          <a:ext cx="638353" cy="4060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chemeClr val="bg1">
                  <a:lumMod val="50000"/>
                </a:schemeClr>
              </a:solidFill>
            </a:rPr>
            <a:t>n=27</a:t>
          </a:r>
        </a:p>
      </cdr:txBody>
    </cdr:sp>
  </cdr:relSizeAnchor>
  <cdr:relSizeAnchor xmlns:cdr="http://schemas.openxmlformats.org/drawingml/2006/chartDrawing">
    <cdr:from>
      <cdr:x>0.69653</cdr:x>
      <cdr:y>0.36907</cdr:y>
    </cdr:from>
    <cdr:to>
      <cdr:x>0.79472</cdr:x>
      <cdr:y>0.45358</cdr:y>
    </cdr:to>
    <cdr:sp macro="" textlink="">
      <cdr:nvSpPr>
        <cdr:cNvPr id="3" name="TextBox 6">
          <a:extLst xmlns:a="http://schemas.openxmlformats.org/drawingml/2006/main">
            <a:ext uri="{FF2B5EF4-FFF2-40B4-BE49-F238E27FC236}">
              <a16:creationId xmlns:a16="http://schemas.microsoft.com/office/drawing/2014/main" id="{E38918CA-032B-4A2A-BBFF-1A53CEAA1506}"/>
            </a:ext>
          </a:extLst>
        </cdr:cNvPr>
        <cdr:cNvSpPr txBox="1"/>
      </cdr:nvSpPr>
      <cdr:spPr>
        <a:xfrm xmlns:a="http://schemas.openxmlformats.org/drawingml/2006/main">
          <a:off x="4527825" y="1773209"/>
          <a:ext cx="638288" cy="40603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chemeClr val="bg1">
                  <a:lumMod val="50000"/>
                </a:schemeClr>
              </a:solidFill>
            </a:rPr>
            <a:t>n=16</a:t>
          </a:r>
        </a:p>
      </cdr:txBody>
    </cdr:sp>
  </cdr:relSizeAnchor>
  <cdr:relSizeAnchor xmlns:cdr="http://schemas.openxmlformats.org/drawingml/2006/chartDrawing">
    <cdr:from>
      <cdr:x>0.79644</cdr:x>
      <cdr:y>0.37005</cdr:y>
    </cdr:from>
    <cdr:to>
      <cdr:x>0.89061</cdr:x>
      <cdr:y>0.47333</cdr:y>
    </cdr:to>
    <cdr:sp macro="" textlink="">
      <cdr:nvSpPr>
        <cdr:cNvPr id="4" name="TextBox 6">
          <a:extLst xmlns:a="http://schemas.openxmlformats.org/drawingml/2006/main">
            <a:ext uri="{FF2B5EF4-FFF2-40B4-BE49-F238E27FC236}">
              <a16:creationId xmlns:a16="http://schemas.microsoft.com/office/drawing/2014/main" id="{8A123023-1F25-4146-9BD1-B707E5D4AE05}"/>
            </a:ext>
          </a:extLst>
        </cdr:cNvPr>
        <cdr:cNvSpPr txBox="1"/>
      </cdr:nvSpPr>
      <cdr:spPr>
        <a:xfrm xmlns:a="http://schemas.openxmlformats.org/drawingml/2006/main">
          <a:off x="5177295" y="1777894"/>
          <a:ext cx="612155" cy="49621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chemeClr val="bg1">
                  <a:lumMod val="50000"/>
                </a:schemeClr>
              </a:solidFill>
            </a:rPr>
            <a:t>n=13</a:t>
          </a:r>
        </a:p>
      </cdr:txBody>
    </cdr:sp>
  </cdr:relSizeAnchor>
  <cdr:relSizeAnchor xmlns:cdr="http://schemas.openxmlformats.org/drawingml/2006/chartDrawing">
    <cdr:from>
      <cdr:x>0.89119</cdr:x>
      <cdr:y>0.18056</cdr:y>
    </cdr:from>
    <cdr:to>
      <cdr:x>0.97587</cdr:x>
      <cdr:y>0.25364</cdr:y>
    </cdr:to>
    <cdr:sp macro="" textlink="">
      <cdr:nvSpPr>
        <cdr:cNvPr id="5" name="TextBox 6">
          <a:extLst xmlns:a="http://schemas.openxmlformats.org/drawingml/2006/main">
            <a:ext uri="{FF2B5EF4-FFF2-40B4-BE49-F238E27FC236}">
              <a16:creationId xmlns:a16="http://schemas.microsoft.com/office/drawing/2014/main" id="{D95A90E5-EB1E-40A8-951C-C3E7CF77D4CB}"/>
            </a:ext>
          </a:extLst>
        </cdr:cNvPr>
        <cdr:cNvSpPr txBox="1"/>
      </cdr:nvSpPr>
      <cdr:spPr>
        <a:xfrm xmlns:a="http://schemas.openxmlformats.org/drawingml/2006/main">
          <a:off x="5793220" y="867493"/>
          <a:ext cx="550432" cy="35114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chemeClr val="bg1">
                  <a:lumMod val="50000"/>
                </a:schemeClr>
              </a:solidFill>
            </a:rPr>
            <a:t>n=22</a:t>
          </a:r>
        </a:p>
      </cdr:txBody>
    </cdr:sp>
  </cdr:relSizeAnchor>
  <cdr:relSizeAnchor xmlns:cdr="http://schemas.openxmlformats.org/drawingml/2006/chartDrawing">
    <cdr:from>
      <cdr:x>0.09359</cdr:x>
      <cdr:y>0.7559</cdr:y>
    </cdr:from>
    <cdr:to>
      <cdr:x>0.19178</cdr:x>
      <cdr:y>0.84041</cdr:y>
    </cdr:to>
    <cdr:sp macro="" textlink="">
      <cdr:nvSpPr>
        <cdr:cNvPr id="6" name="TextBox 6">
          <a:extLst xmlns:a="http://schemas.openxmlformats.org/drawingml/2006/main">
            <a:ext uri="{FF2B5EF4-FFF2-40B4-BE49-F238E27FC236}">
              <a16:creationId xmlns:a16="http://schemas.microsoft.com/office/drawing/2014/main" id="{59475E37-55F0-40E8-8854-A2FD2836275D}"/>
            </a:ext>
          </a:extLst>
        </cdr:cNvPr>
        <cdr:cNvSpPr txBox="1"/>
      </cdr:nvSpPr>
      <cdr:spPr>
        <a:xfrm xmlns:a="http://schemas.openxmlformats.org/drawingml/2006/main">
          <a:off x="608390" y="3631731"/>
          <a:ext cx="638288" cy="40603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chemeClr val="bg1">
                  <a:lumMod val="50000"/>
                </a:schemeClr>
              </a:solidFill>
            </a:rPr>
            <a:t>n=89</a:t>
          </a:r>
        </a:p>
      </cdr:txBody>
    </cdr:sp>
  </cdr:relSizeAnchor>
  <cdr:relSizeAnchor xmlns:cdr="http://schemas.openxmlformats.org/drawingml/2006/chartDrawing">
    <cdr:from>
      <cdr:x>0.19523</cdr:x>
      <cdr:y>0.75309</cdr:y>
    </cdr:from>
    <cdr:to>
      <cdr:x>0.29342</cdr:x>
      <cdr:y>0.83759</cdr:y>
    </cdr:to>
    <cdr:sp macro="" textlink="">
      <cdr:nvSpPr>
        <cdr:cNvPr id="7" name="TextBox 6">
          <a:extLst xmlns:a="http://schemas.openxmlformats.org/drawingml/2006/main">
            <a:ext uri="{FF2B5EF4-FFF2-40B4-BE49-F238E27FC236}">
              <a16:creationId xmlns:a16="http://schemas.microsoft.com/office/drawing/2014/main" id="{86D7E8F8-8783-4227-9567-6F11B98D77BF}"/>
            </a:ext>
          </a:extLst>
        </cdr:cNvPr>
        <cdr:cNvSpPr txBox="1"/>
      </cdr:nvSpPr>
      <cdr:spPr>
        <a:xfrm xmlns:a="http://schemas.openxmlformats.org/drawingml/2006/main">
          <a:off x="1269105" y="3618231"/>
          <a:ext cx="638287" cy="4059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chemeClr val="bg1">
                  <a:lumMod val="50000"/>
                </a:schemeClr>
              </a:solidFill>
            </a:rPr>
            <a:t>n=21</a:t>
          </a:r>
        </a:p>
      </cdr:txBody>
    </cdr:sp>
  </cdr:relSizeAnchor>
  <cdr:relSizeAnchor xmlns:cdr="http://schemas.openxmlformats.org/drawingml/2006/chartDrawing">
    <cdr:from>
      <cdr:x>0.29514</cdr:x>
      <cdr:y>0.75027</cdr:y>
    </cdr:from>
    <cdr:to>
      <cdr:x>0.39333</cdr:x>
      <cdr:y>0.83478</cdr:y>
    </cdr:to>
    <cdr:sp macro="" textlink="">
      <cdr:nvSpPr>
        <cdr:cNvPr id="8" name="TextBox 1">
          <a:extLst xmlns:a="http://schemas.openxmlformats.org/drawingml/2006/main">
            <a:ext uri="{FF2B5EF4-FFF2-40B4-BE49-F238E27FC236}">
              <a16:creationId xmlns:a16="http://schemas.microsoft.com/office/drawing/2014/main" id="{B33FAA39-27B8-4DB7-AC61-4B316425960F}"/>
            </a:ext>
          </a:extLst>
        </cdr:cNvPr>
        <cdr:cNvSpPr txBox="1"/>
      </cdr:nvSpPr>
      <cdr:spPr>
        <a:xfrm xmlns:a="http://schemas.openxmlformats.org/drawingml/2006/main">
          <a:off x="1918598" y="3604682"/>
          <a:ext cx="638287" cy="40603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chemeClr val="bg1">
                  <a:lumMod val="50000"/>
                </a:schemeClr>
              </a:solidFill>
            </a:rPr>
            <a:t>n=62</a:t>
          </a:r>
        </a:p>
      </cdr:txBody>
    </cdr:sp>
  </cdr:relSizeAnchor>
  <cdr:relSizeAnchor xmlns:cdr="http://schemas.openxmlformats.org/drawingml/2006/chartDrawing">
    <cdr:from>
      <cdr:x>0.38644</cdr:x>
      <cdr:y>0.75027</cdr:y>
    </cdr:from>
    <cdr:to>
      <cdr:x>0.48463</cdr:x>
      <cdr:y>0.83478</cdr:y>
    </cdr:to>
    <cdr:sp macro="" textlink="">
      <cdr:nvSpPr>
        <cdr:cNvPr id="10" name="TextBox 1">
          <a:extLst xmlns:a="http://schemas.openxmlformats.org/drawingml/2006/main">
            <a:ext uri="{FF2B5EF4-FFF2-40B4-BE49-F238E27FC236}">
              <a16:creationId xmlns:a16="http://schemas.microsoft.com/office/drawing/2014/main" id="{0F9F975E-D112-46F0-BE0E-F7DA1AF5214A}"/>
            </a:ext>
          </a:extLst>
        </cdr:cNvPr>
        <cdr:cNvSpPr txBox="1"/>
      </cdr:nvSpPr>
      <cdr:spPr>
        <a:xfrm xmlns:a="http://schemas.openxmlformats.org/drawingml/2006/main">
          <a:off x="2512072" y="3604682"/>
          <a:ext cx="638287" cy="40603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chemeClr val="bg1">
                  <a:lumMod val="50000"/>
                </a:schemeClr>
              </a:solidFill>
            </a:rPr>
            <a:t>n=47</a:t>
          </a:r>
        </a:p>
      </cdr:txBody>
    </cdr:sp>
  </cdr:relSizeAnchor>
  <cdr:relSizeAnchor xmlns:cdr="http://schemas.openxmlformats.org/drawingml/2006/chartDrawing">
    <cdr:from>
      <cdr:x>0.49566</cdr:x>
      <cdr:y>0.37036</cdr:y>
    </cdr:from>
    <cdr:to>
      <cdr:x>0.58034</cdr:x>
      <cdr:y>0.43851</cdr:y>
    </cdr:to>
    <cdr:sp macro="" textlink="">
      <cdr:nvSpPr>
        <cdr:cNvPr id="11" name="TextBox 6">
          <a:extLst xmlns:a="http://schemas.openxmlformats.org/drawingml/2006/main">
            <a:ext uri="{FF2B5EF4-FFF2-40B4-BE49-F238E27FC236}">
              <a16:creationId xmlns:a16="http://schemas.microsoft.com/office/drawing/2014/main" id="{9E6AAD93-D4CD-48B1-B558-25B6393B9E30}"/>
            </a:ext>
          </a:extLst>
        </cdr:cNvPr>
        <cdr:cNvSpPr txBox="1"/>
      </cdr:nvSpPr>
      <cdr:spPr>
        <a:xfrm xmlns:a="http://schemas.openxmlformats.org/drawingml/2006/main">
          <a:off x="3490883" y="1849114"/>
          <a:ext cx="596393" cy="34025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chemeClr val="bg1">
                  <a:lumMod val="50000"/>
                </a:schemeClr>
              </a:solidFill>
            </a:rPr>
            <a:t>n=23</a:t>
          </a:r>
        </a:p>
      </cdr:txBody>
    </cdr: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790575</xdr:colOff>
      <xdr:row>6</xdr:row>
      <xdr:rowOff>95250</xdr:rowOff>
    </xdr:from>
    <xdr:to>
      <xdr:col>17</xdr:col>
      <xdr:colOff>238125</xdr:colOff>
      <xdr:row>34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36FA096-D78F-46DF-AD21-FA242DA93E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95249</xdr:colOff>
      <xdr:row>7</xdr:row>
      <xdr:rowOff>19050</xdr:rowOff>
    </xdr:from>
    <xdr:to>
      <xdr:col>19</xdr:col>
      <xdr:colOff>561974</xdr:colOff>
      <xdr:row>28</xdr:row>
      <xdr:rowOff>95249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7104BB7-72BD-4EE8-9E31-235CA5E11FB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0.10425</cdr:x>
      <cdr:y>0.76672</cdr:y>
    </cdr:from>
    <cdr:to>
      <cdr:x>0.45719</cdr:x>
      <cdr:y>0.81403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4DCC3017-C25C-41CA-98EC-E3590753EB61}"/>
            </a:ext>
          </a:extLst>
        </cdr:cNvPr>
        <cdr:cNvSpPr txBox="1"/>
      </cdr:nvSpPr>
      <cdr:spPr>
        <a:xfrm xmlns:a="http://schemas.openxmlformats.org/drawingml/2006/main">
          <a:off x="852488" y="4476751"/>
          <a:ext cx="2886075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NZ" sz="1100" b="1">
              <a:solidFill>
                <a:srgbClr val="C00000"/>
              </a:solidFill>
            </a:rPr>
            <a:t>MfE Suggested</a:t>
          </a:r>
          <a:r>
            <a:rPr lang="en-NZ" sz="1100" b="1" baseline="0">
              <a:solidFill>
                <a:srgbClr val="C00000"/>
              </a:solidFill>
            </a:rPr>
            <a:t> Trigger Threshold 150 µg/m</a:t>
          </a:r>
          <a:r>
            <a:rPr lang="en-NZ" sz="1100" b="1" baseline="30000">
              <a:solidFill>
                <a:srgbClr val="C00000"/>
              </a:solidFill>
            </a:rPr>
            <a:t>3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0.39809</cdr:x>
      <cdr:y>0.33134</cdr:y>
    </cdr:from>
    <cdr:to>
      <cdr:x>0.48493</cdr:x>
      <cdr:y>0.39351</cdr:y>
    </cdr:to>
    <cdr:sp macro="" textlink="">
      <cdr:nvSpPr>
        <cdr:cNvPr id="6" name="TextBox 6">
          <a:extLst xmlns:a="http://schemas.openxmlformats.org/drawingml/2006/main">
            <a:ext uri="{FF2B5EF4-FFF2-40B4-BE49-F238E27FC236}">
              <a16:creationId xmlns:a16="http://schemas.microsoft.com/office/drawing/2014/main" id="{D6A90983-65F0-4832-BFD2-1412ADE3E36F}"/>
            </a:ext>
          </a:extLst>
        </cdr:cNvPr>
        <cdr:cNvSpPr txBox="1"/>
      </cdr:nvSpPr>
      <cdr:spPr>
        <a:xfrm xmlns:a="http://schemas.openxmlformats.org/drawingml/2006/main">
          <a:off x="2536713" y="1350772"/>
          <a:ext cx="553364" cy="253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chemeClr val="bg1">
                  <a:lumMod val="50000"/>
                </a:schemeClr>
              </a:solidFill>
            </a:rPr>
            <a:t>n=12</a:t>
          </a:r>
        </a:p>
      </cdr:txBody>
    </cdr:sp>
  </cdr:relSizeAnchor>
  <cdr:relSizeAnchor xmlns:cdr="http://schemas.openxmlformats.org/drawingml/2006/chartDrawing">
    <cdr:from>
      <cdr:x>0.47193</cdr:x>
      <cdr:y>0.22258</cdr:y>
    </cdr:from>
    <cdr:to>
      <cdr:x>0.55877</cdr:x>
      <cdr:y>0.28476</cdr:y>
    </cdr:to>
    <cdr:sp macro="" textlink="">
      <cdr:nvSpPr>
        <cdr:cNvPr id="7" name="TextBox 6">
          <a:extLst xmlns:a="http://schemas.openxmlformats.org/drawingml/2006/main">
            <a:ext uri="{FF2B5EF4-FFF2-40B4-BE49-F238E27FC236}">
              <a16:creationId xmlns:a16="http://schemas.microsoft.com/office/drawing/2014/main" id="{D6A90983-65F0-4832-BFD2-1412ADE3E36F}"/>
            </a:ext>
          </a:extLst>
        </cdr:cNvPr>
        <cdr:cNvSpPr txBox="1"/>
      </cdr:nvSpPr>
      <cdr:spPr>
        <a:xfrm xmlns:a="http://schemas.openxmlformats.org/drawingml/2006/main">
          <a:off x="3007217" y="907376"/>
          <a:ext cx="553364" cy="2534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chemeClr val="bg1">
                  <a:lumMod val="50000"/>
                </a:schemeClr>
              </a:solidFill>
            </a:rPr>
            <a:t>n=21</a:t>
          </a:r>
        </a:p>
      </cdr:txBody>
    </cdr:sp>
  </cdr:relSizeAnchor>
  <cdr:relSizeAnchor xmlns:cdr="http://schemas.openxmlformats.org/drawingml/2006/chartDrawing">
    <cdr:from>
      <cdr:x>0.56228</cdr:x>
      <cdr:y>0.33667</cdr:y>
    </cdr:from>
    <cdr:to>
      <cdr:x>0.64913</cdr:x>
      <cdr:y>0.39884</cdr:y>
    </cdr:to>
    <cdr:sp macro="" textlink="">
      <cdr:nvSpPr>
        <cdr:cNvPr id="8" name="TextBox 6">
          <a:extLst xmlns:a="http://schemas.openxmlformats.org/drawingml/2006/main">
            <a:ext uri="{FF2B5EF4-FFF2-40B4-BE49-F238E27FC236}">
              <a16:creationId xmlns:a16="http://schemas.microsoft.com/office/drawing/2014/main" id="{D6A90983-65F0-4832-BFD2-1412ADE3E36F}"/>
            </a:ext>
          </a:extLst>
        </cdr:cNvPr>
        <cdr:cNvSpPr txBox="1"/>
      </cdr:nvSpPr>
      <cdr:spPr>
        <a:xfrm xmlns:a="http://schemas.openxmlformats.org/drawingml/2006/main">
          <a:off x="3582944" y="1372483"/>
          <a:ext cx="553428" cy="253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chemeClr val="bg1">
                  <a:lumMod val="50000"/>
                </a:schemeClr>
              </a:solidFill>
            </a:rPr>
            <a:t>n=11</a:t>
          </a:r>
        </a:p>
      </cdr:txBody>
    </cdr:sp>
  </cdr:relSizeAnchor>
  <cdr:relSizeAnchor xmlns:cdr="http://schemas.openxmlformats.org/drawingml/2006/chartDrawing">
    <cdr:from>
      <cdr:x>0.68882</cdr:x>
      <cdr:y>0.63194</cdr:y>
    </cdr:from>
    <cdr:to>
      <cdr:x>0.77567</cdr:x>
      <cdr:y>0.69411</cdr:y>
    </cdr:to>
    <cdr:sp macro="" textlink="">
      <cdr:nvSpPr>
        <cdr:cNvPr id="9" name="TextBox 6">
          <a:extLst xmlns:a="http://schemas.openxmlformats.org/drawingml/2006/main">
            <a:ext uri="{FF2B5EF4-FFF2-40B4-BE49-F238E27FC236}">
              <a16:creationId xmlns:a16="http://schemas.microsoft.com/office/drawing/2014/main" id="{D6A90983-65F0-4832-BFD2-1412ADE3E36F}"/>
            </a:ext>
          </a:extLst>
        </cdr:cNvPr>
        <cdr:cNvSpPr txBox="1"/>
      </cdr:nvSpPr>
      <cdr:spPr>
        <a:xfrm xmlns:a="http://schemas.openxmlformats.org/drawingml/2006/main">
          <a:off x="4389325" y="2576232"/>
          <a:ext cx="553428" cy="253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chemeClr val="bg1">
                  <a:lumMod val="50000"/>
                </a:schemeClr>
              </a:solidFill>
            </a:rPr>
            <a:t>n=2</a:t>
          </a:r>
        </a:p>
      </cdr:txBody>
    </cdr:sp>
  </cdr:relSizeAnchor>
  <cdr:relSizeAnchor xmlns:cdr="http://schemas.openxmlformats.org/drawingml/2006/chartDrawing">
    <cdr:from>
      <cdr:x>0.64504</cdr:x>
      <cdr:y>0.43625</cdr:y>
    </cdr:from>
    <cdr:to>
      <cdr:x>0.73188</cdr:x>
      <cdr:y>0.49842</cdr:y>
    </cdr:to>
    <cdr:sp macro="" textlink="">
      <cdr:nvSpPr>
        <cdr:cNvPr id="10" name="TextBox 6">
          <a:extLst xmlns:a="http://schemas.openxmlformats.org/drawingml/2006/main">
            <a:ext uri="{FF2B5EF4-FFF2-40B4-BE49-F238E27FC236}">
              <a16:creationId xmlns:a16="http://schemas.microsoft.com/office/drawing/2014/main" id="{F759C4A8-9A3F-4A64-B20D-5EC84AFF1B52}"/>
            </a:ext>
          </a:extLst>
        </cdr:cNvPr>
        <cdr:cNvSpPr txBox="1"/>
      </cdr:nvSpPr>
      <cdr:spPr>
        <a:xfrm xmlns:a="http://schemas.openxmlformats.org/drawingml/2006/main">
          <a:off x="4110310" y="1778473"/>
          <a:ext cx="553364" cy="25344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chemeClr val="bg1">
                  <a:lumMod val="50000"/>
                </a:schemeClr>
              </a:solidFill>
            </a:rPr>
            <a:t>n=7</a:t>
          </a:r>
        </a:p>
      </cdr:txBody>
    </cdr:sp>
  </cdr:relSizeAnchor>
  <cdr:relSizeAnchor xmlns:cdr="http://schemas.openxmlformats.org/drawingml/2006/chartDrawing">
    <cdr:from>
      <cdr:x>0.72189</cdr:x>
      <cdr:y>0.22276</cdr:y>
    </cdr:from>
    <cdr:to>
      <cdr:x>0.80873</cdr:x>
      <cdr:y>0.28493</cdr:y>
    </cdr:to>
    <cdr:sp macro="" textlink="">
      <cdr:nvSpPr>
        <cdr:cNvPr id="11" name="TextBox 6">
          <a:extLst xmlns:a="http://schemas.openxmlformats.org/drawingml/2006/main">
            <a:ext uri="{FF2B5EF4-FFF2-40B4-BE49-F238E27FC236}">
              <a16:creationId xmlns:a16="http://schemas.microsoft.com/office/drawing/2014/main" id="{72B8E1D9-FE81-452B-AF95-DD9CF19BC373}"/>
            </a:ext>
          </a:extLst>
        </cdr:cNvPr>
        <cdr:cNvSpPr txBox="1"/>
      </cdr:nvSpPr>
      <cdr:spPr>
        <a:xfrm xmlns:a="http://schemas.openxmlformats.org/drawingml/2006/main">
          <a:off x="4600046" y="908121"/>
          <a:ext cx="553364" cy="25344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chemeClr val="bg1">
                  <a:lumMod val="50000"/>
                </a:schemeClr>
              </a:solidFill>
            </a:rPr>
            <a:t>n=17</a:t>
          </a:r>
        </a:p>
      </cdr:txBody>
    </cdr:sp>
  </cdr:relSizeAnchor>
  <cdr:relSizeAnchor xmlns:cdr="http://schemas.openxmlformats.org/drawingml/2006/chartDrawing">
    <cdr:from>
      <cdr:x>0.83584</cdr:x>
      <cdr:y>0.29214</cdr:y>
    </cdr:from>
    <cdr:to>
      <cdr:x>0.99096</cdr:x>
      <cdr:y>0.41348</cdr:y>
    </cdr:to>
    <cdr:sp macro="" textlink="">
      <cdr:nvSpPr>
        <cdr:cNvPr id="12" name="TextBox 11">
          <a:extLst xmlns:a="http://schemas.openxmlformats.org/drawingml/2006/main">
            <a:ext uri="{FF2B5EF4-FFF2-40B4-BE49-F238E27FC236}">
              <a16:creationId xmlns:a16="http://schemas.microsoft.com/office/drawing/2014/main" id="{9B56BB03-B091-4A4F-A902-75E595406447}"/>
            </a:ext>
          </a:extLst>
        </cdr:cNvPr>
        <cdr:cNvSpPr txBox="1"/>
      </cdr:nvSpPr>
      <cdr:spPr>
        <a:xfrm xmlns:a="http://schemas.openxmlformats.org/drawingml/2006/main">
          <a:off x="5286375" y="1238251"/>
          <a:ext cx="981075" cy="51435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NZ" sz="1100">
              <a:solidFill>
                <a:schemeClr val="bg1">
                  <a:lumMod val="50000"/>
                </a:schemeClr>
              </a:solidFill>
            </a:rPr>
            <a:t>Daily Rainfall</a:t>
          </a:r>
        </a:p>
        <a:p xmlns:a="http://schemas.openxmlformats.org/drawingml/2006/main">
          <a:r>
            <a:rPr lang="en-NZ" sz="1100">
              <a:solidFill>
                <a:schemeClr val="bg1">
                  <a:lumMod val="50000"/>
                </a:schemeClr>
              </a:solidFill>
            </a:rPr>
            <a:t>(mm)</a:t>
          </a:r>
        </a:p>
      </cdr:txBody>
    </cdr:sp>
  </cdr:relSizeAnchor>
  <cdr:relSizeAnchor xmlns:cdr="http://schemas.openxmlformats.org/drawingml/2006/chartDrawing">
    <cdr:from>
      <cdr:x>0.50573</cdr:x>
      <cdr:y>0.62928</cdr:y>
    </cdr:from>
    <cdr:to>
      <cdr:x>0.59257</cdr:x>
      <cdr:y>0.69145</cdr:y>
    </cdr:to>
    <cdr:sp macro="" textlink="">
      <cdr:nvSpPr>
        <cdr:cNvPr id="13" name="TextBox 6">
          <a:extLst xmlns:a="http://schemas.openxmlformats.org/drawingml/2006/main">
            <a:ext uri="{FF2B5EF4-FFF2-40B4-BE49-F238E27FC236}">
              <a16:creationId xmlns:a16="http://schemas.microsoft.com/office/drawing/2014/main" id="{17C1F581-B5DF-4466-9CBD-A5D1A5FA8305}"/>
            </a:ext>
          </a:extLst>
        </cdr:cNvPr>
        <cdr:cNvSpPr txBox="1"/>
      </cdr:nvSpPr>
      <cdr:spPr>
        <a:xfrm xmlns:a="http://schemas.openxmlformats.org/drawingml/2006/main">
          <a:off x="3222625" y="2565400"/>
          <a:ext cx="553364" cy="25344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chemeClr val="bg1">
                  <a:lumMod val="50000"/>
                </a:schemeClr>
              </a:solidFill>
            </a:rPr>
            <a:t>n=2</a:t>
          </a:r>
        </a:p>
      </cdr:txBody>
    </cdr:sp>
  </cdr:relSizeAnchor>
  <cdr:relSizeAnchor xmlns:cdr="http://schemas.openxmlformats.org/drawingml/2006/chartDrawing">
    <cdr:from>
      <cdr:x>0.75536</cdr:x>
      <cdr:y>0.63162</cdr:y>
    </cdr:from>
    <cdr:to>
      <cdr:x>0.8422</cdr:x>
      <cdr:y>0.69379</cdr:y>
    </cdr:to>
    <cdr:sp macro="" textlink="">
      <cdr:nvSpPr>
        <cdr:cNvPr id="14" name="TextBox 6">
          <a:extLst xmlns:a="http://schemas.openxmlformats.org/drawingml/2006/main">
            <a:ext uri="{FF2B5EF4-FFF2-40B4-BE49-F238E27FC236}">
              <a16:creationId xmlns:a16="http://schemas.microsoft.com/office/drawing/2014/main" id="{248A278A-8FB5-4EB4-A9E5-85029997C428}"/>
            </a:ext>
          </a:extLst>
        </cdr:cNvPr>
        <cdr:cNvSpPr txBox="1"/>
      </cdr:nvSpPr>
      <cdr:spPr>
        <a:xfrm xmlns:a="http://schemas.openxmlformats.org/drawingml/2006/main">
          <a:off x="4813300" y="2574925"/>
          <a:ext cx="553364" cy="25344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chemeClr val="bg1">
                  <a:lumMod val="50000"/>
                </a:schemeClr>
              </a:solidFill>
            </a:rPr>
            <a:t>n=2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219075</xdr:colOff>
      <xdr:row>13</xdr:row>
      <xdr:rowOff>85725</xdr:rowOff>
    </xdr:from>
    <xdr:ext cx="2528569" cy="742857"/>
    <xdr:pic>
      <xdr:nvPicPr>
        <xdr:cNvPr id="2" name="Picture 1">
          <a:extLst>
            <a:ext uri="{FF2B5EF4-FFF2-40B4-BE49-F238E27FC236}">
              <a16:creationId xmlns:a16="http://schemas.microsoft.com/office/drawing/2014/main" id="{68E3B2D4-CC05-4603-8C1B-64DAF08F5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8675" y="2943225"/>
          <a:ext cx="2528569" cy="742857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17</xdr:row>
      <xdr:rowOff>171450</xdr:rowOff>
    </xdr:from>
    <xdr:ext cx="5469731" cy="1508001"/>
    <xdr:pic>
      <xdr:nvPicPr>
        <xdr:cNvPr id="3" name="Picture 2">
          <a:extLst>
            <a:ext uri="{FF2B5EF4-FFF2-40B4-BE49-F238E27FC236}">
              <a16:creationId xmlns:a16="http://schemas.microsoft.com/office/drawing/2014/main" id="{46B3053C-A899-47EE-A326-5A74EBCA6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3790950"/>
          <a:ext cx="5469731" cy="1508001"/>
        </a:xfrm>
        <a:prstGeom prst="rect">
          <a:avLst/>
        </a:prstGeom>
      </xdr:spPr>
    </xdr:pic>
    <xdr:clientData/>
  </xdr:oneCellAnchor>
  <xdr:oneCellAnchor>
    <xdr:from>
      <xdr:col>7</xdr:col>
      <xdr:colOff>821531</xdr:colOff>
      <xdr:row>11</xdr:row>
      <xdr:rowOff>121443</xdr:rowOff>
    </xdr:from>
    <xdr:ext cx="6259335" cy="3033712"/>
    <xdr:pic>
      <xdr:nvPicPr>
        <xdr:cNvPr id="4" name="Picture 3">
          <a:extLst>
            <a:ext uri="{FF2B5EF4-FFF2-40B4-BE49-F238E27FC236}">
              <a16:creationId xmlns:a16="http://schemas.microsoft.com/office/drawing/2014/main" id="{50D7D8CF-096C-4112-8666-0BF2962B6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22256" y="2188368"/>
          <a:ext cx="6259335" cy="3033712"/>
        </a:xfrm>
        <a:prstGeom prst="rect">
          <a:avLst/>
        </a:prstGeom>
      </xdr:spPr>
    </xdr:pic>
    <xdr:clientData/>
  </xdr:oneCellAnchor>
  <xdr:oneCellAnchor>
    <xdr:from>
      <xdr:col>0</xdr:col>
      <xdr:colOff>95250</xdr:colOff>
      <xdr:row>40</xdr:row>
      <xdr:rowOff>180975</xdr:rowOff>
    </xdr:from>
    <xdr:ext cx="5686266" cy="556895"/>
    <xdr:pic>
      <xdr:nvPicPr>
        <xdr:cNvPr id="5" name="Picture 4">
          <a:extLst>
            <a:ext uri="{FF2B5EF4-FFF2-40B4-BE49-F238E27FC236}">
              <a16:creationId xmlns:a16="http://schemas.microsoft.com/office/drawing/2014/main" id="{1FA6E732-63CD-473F-84D2-CB419435CDDE}"/>
            </a:ext>
          </a:extLst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04850" y="8562975"/>
          <a:ext cx="5686266" cy="556895"/>
        </a:xfrm>
        <a:prstGeom prst="rect">
          <a:avLst/>
        </a:prstGeom>
      </xdr:spPr>
    </xdr:pic>
    <xdr:clientData/>
  </xdr:oneCellAnchor>
  <xdr:twoCellAnchor>
    <xdr:from>
      <xdr:col>9</xdr:col>
      <xdr:colOff>95249</xdr:colOff>
      <xdr:row>43</xdr:row>
      <xdr:rowOff>9525</xdr:rowOff>
    </xdr:from>
    <xdr:to>
      <xdr:col>18</xdr:col>
      <xdr:colOff>457199</xdr:colOff>
      <xdr:row>64</xdr:row>
      <xdr:rowOff>95250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166078AD-C8FA-419B-B0CB-2646875297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371476</xdr:colOff>
      <xdr:row>66</xdr:row>
      <xdr:rowOff>152400</xdr:rowOff>
    </xdr:from>
    <xdr:to>
      <xdr:col>19</xdr:col>
      <xdr:colOff>142875</xdr:colOff>
      <xdr:row>86</xdr:row>
      <xdr:rowOff>161925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8967079-5BDE-490F-9F15-D4018E9F7C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62051" cy="629301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D99F880-9952-44D2-A0B7-18F588541DB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0.10294</cdr:x>
      <cdr:y>0.78405</cdr:y>
    </cdr:from>
    <cdr:to>
      <cdr:x>0.48263</cdr:x>
      <cdr:y>0.84485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457CC1A7-6F3D-449F-A8FA-ED663D8309B8}"/>
            </a:ext>
          </a:extLst>
        </cdr:cNvPr>
        <cdr:cNvSpPr txBox="1"/>
      </cdr:nvSpPr>
      <cdr:spPr>
        <a:xfrm xmlns:a="http://schemas.openxmlformats.org/drawingml/2006/main">
          <a:off x="821625" y="5055911"/>
          <a:ext cx="3030740" cy="3920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NZ" sz="1100" b="1">
              <a:solidFill>
                <a:srgbClr val="C00000"/>
              </a:solidFill>
            </a:rPr>
            <a:t>MfE Suggested</a:t>
          </a:r>
          <a:r>
            <a:rPr lang="en-NZ" sz="1100" b="1" baseline="0">
              <a:solidFill>
                <a:srgbClr val="C00000"/>
              </a:solidFill>
            </a:rPr>
            <a:t> Trigger Threshold 150 µg/m</a:t>
          </a:r>
          <a:r>
            <a:rPr lang="en-NZ" sz="1100" b="1" baseline="30000">
              <a:solidFill>
                <a:srgbClr val="C00000"/>
              </a:solidFill>
            </a:rPr>
            <a:t>3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62051" cy="629301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A238EBE-3FC0-471A-AFC5-AF1E66B2FA4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0.18546</cdr:x>
      <cdr:y>0.64588</cdr:y>
    </cdr:from>
    <cdr:to>
      <cdr:x>0.33265</cdr:x>
      <cdr:y>0.73601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21AED62F-D84B-470A-ACED-62E50054754E}"/>
            </a:ext>
          </a:extLst>
        </cdr:cNvPr>
        <cdr:cNvSpPr txBox="1"/>
      </cdr:nvSpPr>
      <cdr:spPr>
        <a:xfrm xmlns:a="http://schemas.openxmlformats.org/drawingml/2006/main">
          <a:off x="2243412" y="4795480"/>
          <a:ext cx="1780521" cy="6691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NZ" sz="1200">
              <a:solidFill>
                <a:srgbClr val="C00000"/>
              </a:solidFill>
            </a:rPr>
            <a:t>NES PM</a:t>
          </a:r>
          <a:r>
            <a:rPr lang="en-NZ" sz="1200" baseline="-25000">
              <a:solidFill>
                <a:srgbClr val="C00000"/>
              </a:solidFill>
            </a:rPr>
            <a:t>10</a:t>
          </a:r>
          <a:r>
            <a:rPr lang="en-NZ" sz="1200">
              <a:solidFill>
                <a:srgbClr val="C00000"/>
              </a:solidFill>
            </a:rPr>
            <a:t> = 50 µg/m</a:t>
          </a:r>
          <a:r>
            <a:rPr lang="en-NZ" sz="1200" baseline="30000">
              <a:solidFill>
                <a:srgbClr val="C00000"/>
              </a:solidFill>
            </a:rPr>
            <a:t>3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32498</xdr:colOff>
      <xdr:row>27</xdr:row>
      <xdr:rowOff>83432</xdr:rowOff>
    </xdr:from>
    <xdr:to>
      <xdr:col>19</xdr:col>
      <xdr:colOff>184686</xdr:colOff>
      <xdr:row>44</xdr:row>
      <xdr:rowOff>78441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3D6471-33F3-4CF9-83EE-26E6D3FED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93057" y="4722667"/>
          <a:ext cx="5531011" cy="3233509"/>
        </a:xfrm>
        <a:prstGeom prst="rect">
          <a:avLst/>
        </a:prstGeom>
      </xdr:spPr>
    </xdr:pic>
    <xdr:clientData/>
  </xdr:twoCellAnchor>
  <xdr:twoCellAnchor>
    <xdr:from>
      <xdr:col>9</xdr:col>
      <xdr:colOff>24793</xdr:colOff>
      <xdr:row>6</xdr:row>
      <xdr:rowOff>18211</xdr:rowOff>
    </xdr:from>
    <xdr:to>
      <xdr:col>18</xdr:col>
      <xdr:colOff>336735</xdr:colOff>
      <xdr:row>25</xdr:row>
      <xdr:rowOff>44405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AD333B9-842C-43BB-A585-5C58A31CE0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19050</xdr:colOff>
      <xdr:row>3</xdr:row>
      <xdr:rowOff>47625</xdr:rowOff>
    </xdr:from>
    <xdr:to>
      <xdr:col>14</xdr:col>
      <xdr:colOff>542925</xdr:colOff>
      <xdr:row>21</xdr:row>
      <xdr:rowOff>19049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FE20B36-760E-4F08-94F0-D3A20365F9F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28575</xdr:colOff>
      <xdr:row>22</xdr:row>
      <xdr:rowOff>28575</xdr:rowOff>
    </xdr:from>
    <xdr:to>
      <xdr:col>14</xdr:col>
      <xdr:colOff>581025</xdr:colOff>
      <xdr:row>43</xdr:row>
      <xdr:rowOff>9525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4800D15-8003-4C0A-A5F3-B13B9D8BFD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276225</xdr:colOff>
      <xdr:row>2</xdr:row>
      <xdr:rowOff>133350</xdr:rowOff>
    </xdr:from>
    <xdr:to>
      <xdr:col>31</xdr:col>
      <xdr:colOff>457200</xdr:colOff>
      <xdr:row>29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9A9BB44-B16C-4F9F-953A-3AC117173C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Gerda's%20Jobs'%20Files/Auckland%20Transport/Zero%20E%20Future_Sep17/VEPM%205.3%20-%2027Mar17%20AC_gk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XCEL5\adminxl\adminxl\TSHEET9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urekha%20Sridhar/AppData/Local/Temp/Temp1_1.A.3.b.i-iv%20Exhaust%20emissions%20from%20road%20transport%20data%20annex%20Sept2014%20update.zip/1.A.3.b.i-iv%20Exhaust%20emissions%20from%20road%20transport%20data%20annex%20Sept2014%20updat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1.NZIER\Industry%20Outlook%20(807)\2001-02\GDP\IO%20Production-new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PM"/>
      <sheetName val="Fleet emission factors"/>
      <sheetName val="Fleet profile"/>
      <sheetName val="Summary"/>
      <sheetName val="Fuel types"/>
      <sheetName val="EU &amp; NZ Front"/>
      <sheetName val="Euro 5 &amp; 6 EF - PCs"/>
      <sheetName val="Euro 5 &amp; 6 EF - LDVs"/>
      <sheetName val="Euro V &amp; VI EF - HDVs &amp; Bus"/>
      <sheetName val="Japan Front"/>
      <sheetName val="Petrol Spec"/>
      <sheetName val="Diesel Spec"/>
      <sheetName val="EU EmFac"/>
      <sheetName val="NZ EmFac"/>
      <sheetName val="Japan EmFac"/>
      <sheetName val="EU ColdStart"/>
      <sheetName val="NZ ColdStart"/>
      <sheetName val="Japan ColdStart"/>
      <sheetName val="EU &amp; NZ Degradation"/>
      <sheetName val="Japan Degradation"/>
      <sheetName val="LDV Gradient Effects"/>
      <sheetName val="NZ Fleet"/>
      <sheetName val="cumulative VKT"/>
      <sheetName val="CAR VKT"/>
      <sheetName val="VFEM car VKT"/>
      <sheetName val="HCV VKT"/>
      <sheetName val="VFEM HCV VKT"/>
      <sheetName val="HCV CO"/>
      <sheetName val="HCV HC"/>
      <sheetName val="HCV NOx"/>
      <sheetName val="HCV PM"/>
      <sheetName val="HCV FC"/>
      <sheetName val="Brake and Tyre"/>
      <sheetName val="Bulk Run"/>
      <sheetName val="Bulk Input"/>
      <sheetName val="Bulk Output"/>
      <sheetName val="Changelog"/>
      <sheetName val="used HC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K1" t="str">
            <v>c</v>
          </cell>
          <cell r="S1" t="str">
            <v>Speed</v>
          </cell>
        </row>
        <row r="2">
          <cell r="K2">
            <v>-0.13789641296960292</v>
          </cell>
          <cell r="S2">
            <v>40</v>
          </cell>
        </row>
        <row r="3">
          <cell r="K3">
            <v>-0.13842299042324946</v>
          </cell>
          <cell r="S3">
            <v>40</v>
          </cell>
        </row>
        <row r="4">
          <cell r="K4">
            <v>0.15793377371802569</v>
          </cell>
          <cell r="S4">
            <v>40</v>
          </cell>
        </row>
        <row r="5">
          <cell r="K5">
            <v>-1.7880927502261788</v>
          </cell>
          <cell r="S5">
            <v>40</v>
          </cell>
        </row>
        <row r="6">
          <cell r="K6">
            <v>-2.0799210260200232</v>
          </cell>
          <cell r="S6">
            <v>40</v>
          </cell>
        </row>
        <row r="7">
          <cell r="K7">
            <v>-2.2075947537378164</v>
          </cell>
          <cell r="S7">
            <v>40</v>
          </cell>
        </row>
        <row r="8">
          <cell r="K8">
            <v>-0.35677846858585571</v>
          </cell>
          <cell r="S8">
            <v>40</v>
          </cell>
        </row>
        <row r="9">
          <cell r="K9">
            <v>-0.39820537256052452</v>
          </cell>
          <cell r="S9">
            <v>40</v>
          </cell>
        </row>
        <row r="10">
          <cell r="K10">
            <v>0.30209345584560904</v>
          </cell>
          <cell r="S10">
            <v>40</v>
          </cell>
        </row>
        <row r="11">
          <cell r="K11">
            <v>-0.80937778585680686</v>
          </cell>
          <cell r="S11">
            <v>40</v>
          </cell>
        </row>
        <row r="12">
          <cell r="K12">
            <v>-0.87260953121081475</v>
          </cell>
          <cell r="S12">
            <v>40</v>
          </cell>
        </row>
        <row r="13">
          <cell r="K13">
            <v>-0.87060097110116164</v>
          </cell>
          <cell r="S13">
            <v>40</v>
          </cell>
        </row>
        <row r="14">
          <cell r="K14">
            <v>-0.37646179515143718</v>
          </cell>
          <cell r="S14">
            <v>40</v>
          </cell>
        </row>
        <row r="15">
          <cell r="K15">
            <v>-0.39147324339932404</v>
          </cell>
          <cell r="S15">
            <v>40</v>
          </cell>
        </row>
        <row r="16">
          <cell r="K16">
            <v>-0.2985907672547386</v>
          </cell>
          <cell r="S16">
            <v>40</v>
          </cell>
        </row>
        <row r="17">
          <cell r="K17">
            <v>-0.28555887433615884</v>
          </cell>
          <cell r="S17">
            <v>40</v>
          </cell>
        </row>
        <row r="18">
          <cell r="K18">
            <v>-0.4050062720639353</v>
          </cell>
          <cell r="S18">
            <v>40</v>
          </cell>
        </row>
        <row r="19">
          <cell r="K19">
            <v>-0.39858195153717002</v>
          </cell>
          <cell r="S19">
            <v>40</v>
          </cell>
        </row>
        <row r="20">
          <cell r="K20">
            <v>-0.47777475970147304</v>
          </cell>
          <cell r="S20">
            <v>40</v>
          </cell>
        </row>
        <row r="21">
          <cell r="K21">
            <v>13688.887603267249</v>
          </cell>
          <cell r="S21">
            <v>40</v>
          </cell>
        </row>
        <row r="22">
          <cell r="K22">
            <v>4.2322257304895103</v>
          </cell>
          <cell r="S22">
            <v>40</v>
          </cell>
        </row>
        <row r="23">
          <cell r="K23">
            <v>-5.5096966101762221E-2</v>
          </cell>
          <cell r="S23">
            <v>40</v>
          </cell>
        </row>
        <row r="24">
          <cell r="K24">
            <v>-4.9812646131506232E-2</v>
          </cell>
          <cell r="S24">
            <v>40</v>
          </cell>
        </row>
        <row r="25">
          <cell r="K25">
            <v>-8.7788686185139397E-5</v>
          </cell>
          <cell r="S25">
            <v>40</v>
          </cell>
        </row>
        <row r="26">
          <cell r="K26">
            <v>-1.7880933816919313</v>
          </cell>
          <cell r="S26">
            <v>40</v>
          </cell>
        </row>
        <row r="27">
          <cell r="K27">
            <v>-2.0799220522177002</v>
          </cell>
          <cell r="S27">
            <v>40</v>
          </cell>
        </row>
        <row r="28">
          <cell r="K28">
            <v>-2.2075960142965205</v>
          </cell>
          <cell r="S28">
            <v>40</v>
          </cell>
        </row>
        <row r="29">
          <cell r="K29">
            <v>-0.17237458761466304</v>
          </cell>
          <cell r="S29">
            <v>40</v>
          </cell>
        </row>
        <row r="30">
          <cell r="K30">
            <v>-0.39934132459420857</v>
          </cell>
          <cell r="S30">
            <v>40</v>
          </cell>
        </row>
        <row r="31">
          <cell r="K31">
            <v>0.27486503352351954</v>
          </cell>
          <cell r="S31">
            <v>40</v>
          </cell>
        </row>
        <row r="32">
          <cell r="K32">
            <v>-0.80937846124937918</v>
          </cell>
          <cell r="S32">
            <v>40</v>
          </cell>
        </row>
        <row r="33">
          <cell r="K33">
            <v>-0.81779546225482491</v>
          </cell>
          <cell r="S33">
            <v>40</v>
          </cell>
        </row>
        <row r="34">
          <cell r="K34">
            <v>-0.84242323629526827</v>
          </cell>
          <cell r="S34">
            <v>40</v>
          </cell>
        </row>
        <row r="35">
          <cell r="K35">
            <v>-0.18188443611679309</v>
          </cell>
          <cell r="S35">
            <v>40</v>
          </cell>
        </row>
        <row r="36">
          <cell r="K36">
            <v>-0.189137076328773</v>
          </cell>
          <cell r="S36">
            <v>40</v>
          </cell>
        </row>
        <row r="37">
          <cell r="K37">
            <v>-0.14426167215415892</v>
          </cell>
          <cell r="S37">
            <v>40</v>
          </cell>
        </row>
        <row r="38">
          <cell r="K38">
            <v>-0.13796542661159358</v>
          </cell>
          <cell r="S38">
            <v>40</v>
          </cell>
        </row>
        <row r="39">
          <cell r="K39">
            <v>-0.19567547108329272</v>
          </cell>
          <cell r="S39">
            <v>40</v>
          </cell>
        </row>
        <row r="40">
          <cell r="K40">
            <v>-0.19257164611508162</v>
          </cell>
          <cell r="S40">
            <v>40</v>
          </cell>
        </row>
        <row r="41">
          <cell r="K41">
            <v>-0.23083295476144389</v>
          </cell>
          <cell r="S41">
            <v>40</v>
          </cell>
        </row>
        <row r="42">
          <cell r="K42">
            <v>3033.5249283003159</v>
          </cell>
          <cell r="S42">
            <v>40</v>
          </cell>
        </row>
        <row r="43">
          <cell r="K43">
            <v>13.499909643493739</v>
          </cell>
          <cell r="S43">
            <v>40</v>
          </cell>
        </row>
        <row r="44">
          <cell r="K44">
            <v>-5.7332668366567571E-2</v>
          </cell>
          <cell r="S44">
            <v>40</v>
          </cell>
        </row>
        <row r="45">
          <cell r="K45">
            <v>-6.2571663504996891E-2</v>
          </cell>
          <cell r="S45">
            <v>40</v>
          </cell>
        </row>
        <row r="46">
          <cell r="K46">
            <v>-6.2079216085062866E-2</v>
          </cell>
          <cell r="S46">
            <v>40</v>
          </cell>
        </row>
        <row r="47">
          <cell r="K47">
            <v>0.1374579543887868</v>
          </cell>
          <cell r="S47">
            <v>40</v>
          </cell>
        </row>
        <row r="48">
          <cell r="K48">
            <v>-2.0598419176009761</v>
          </cell>
          <cell r="S48">
            <v>40</v>
          </cell>
        </row>
        <row r="49">
          <cell r="K49">
            <v>-2.2296409835759827</v>
          </cell>
          <cell r="S49">
            <v>40</v>
          </cell>
        </row>
        <row r="50">
          <cell r="K50">
            <v>-6.3858418641767695E-2</v>
          </cell>
          <cell r="S50">
            <v>40</v>
          </cell>
        </row>
        <row r="51">
          <cell r="K51">
            <v>-6.0900866731171455E-2</v>
          </cell>
          <cell r="S51">
            <v>40</v>
          </cell>
        </row>
        <row r="52">
          <cell r="K52">
            <v>-6.2289190604949779E-2</v>
          </cell>
          <cell r="S52">
            <v>40</v>
          </cell>
        </row>
        <row r="53">
          <cell r="K53">
            <v>-8.4136345208336537E-3</v>
          </cell>
          <cell r="S53">
            <v>40</v>
          </cell>
        </row>
        <row r="54">
          <cell r="K54">
            <v>-4.8660152639422164E-4</v>
          </cell>
          <cell r="S54">
            <v>40</v>
          </cell>
        </row>
        <row r="55">
          <cell r="K55">
            <v>-6.7102498385439413E-2</v>
          </cell>
          <cell r="S55">
            <v>40</v>
          </cell>
        </row>
        <row r="56">
          <cell r="K56">
            <v>-7.0841508677462542E-2</v>
          </cell>
          <cell r="S56">
            <v>40</v>
          </cell>
        </row>
        <row r="57">
          <cell r="K57">
            <v>-3.3434351364008757E-4</v>
          </cell>
          <cell r="S57">
            <v>40</v>
          </cell>
        </row>
        <row r="58">
          <cell r="K58">
            <v>-1.66316705754353E-4</v>
          </cell>
          <cell r="S58">
            <v>40</v>
          </cell>
        </row>
        <row r="59">
          <cell r="K59">
            <v>-0.77311268918149356</v>
          </cell>
          <cell r="S59">
            <v>40</v>
          </cell>
        </row>
        <row r="60">
          <cell r="K60">
            <v>-0.34992906451626454</v>
          </cell>
          <cell r="S60">
            <v>40</v>
          </cell>
        </row>
        <row r="61">
          <cell r="K61">
            <v>-8.1905644566297522E-2</v>
          </cell>
          <cell r="S61">
            <v>40</v>
          </cell>
        </row>
        <row r="62">
          <cell r="K62">
            <v>16527.437263399046</v>
          </cell>
          <cell r="S62">
            <v>40</v>
          </cell>
        </row>
        <row r="63">
          <cell r="K63">
            <v>-29.283953564364829</v>
          </cell>
          <cell r="S63">
            <v>40</v>
          </cell>
        </row>
        <row r="64">
          <cell r="K64">
            <v>-0.41487281151394517</v>
          </cell>
          <cell r="S64">
            <v>40</v>
          </cell>
        </row>
        <row r="65">
          <cell r="K65">
            <v>3.4756735452672029E-2</v>
          </cell>
          <cell r="S65">
            <v>40</v>
          </cell>
        </row>
        <row r="66">
          <cell r="K66">
            <v>-4.2331590234505556E-2</v>
          </cell>
          <cell r="S66">
            <v>40</v>
          </cell>
        </row>
        <row r="67">
          <cell r="K67">
            <v>0.22712674816545733</v>
          </cell>
          <cell r="S67">
            <v>40</v>
          </cell>
        </row>
        <row r="68">
          <cell r="K68">
            <v>-1.6414940355888288</v>
          </cell>
          <cell r="S68">
            <v>40</v>
          </cell>
        </row>
        <row r="69">
          <cell r="K69">
            <v>-2.0205171931684656</v>
          </cell>
          <cell r="S69">
            <v>40</v>
          </cell>
        </row>
        <row r="70">
          <cell r="K70">
            <v>-2.1428386186596211</v>
          </cell>
          <cell r="S70">
            <v>40</v>
          </cell>
        </row>
        <row r="71">
          <cell r="K71">
            <v>-4.3194567433612135E-2</v>
          </cell>
          <cell r="S71">
            <v>40</v>
          </cell>
        </row>
        <row r="72">
          <cell r="K72">
            <v>-1.1668752889853229</v>
          </cell>
          <cell r="S72">
            <v>40</v>
          </cell>
        </row>
        <row r="73">
          <cell r="K73">
            <v>-4.3291858898772878E-2</v>
          </cell>
          <cell r="S73">
            <v>40</v>
          </cell>
        </row>
        <row r="74">
          <cell r="K74">
            <v>-7.1550227414630973E-4</v>
          </cell>
          <cell r="S74">
            <v>40</v>
          </cell>
        </row>
        <row r="75">
          <cell r="K75">
            <v>-4.8209226268383344E-2</v>
          </cell>
          <cell r="S75">
            <v>40</v>
          </cell>
        </row>
        <row r="76">
          <cell r="K76">
            <v>-5.1527726270397874E-2</v>
          </cell>
          <cell r="S76">
            <v>40</v>
          </cell>
        </row>
        <row r="77">
          <cell r="K77">
            <v>4.0627740625283806E-2</v>
          </cell>
          <cell r="S77">
            <v>40</v>
          </cell>
        </row>
        <row r="78">
          <cell r="K78">
            <v>-6.0798342768388421E-2</v>
          </cell>
          <cell r="S78">
            <v>40</v>
          </cell>
        </row>
        <row r="79">
          <cell r="K79">
            <v>-5.8258444179051128E-2</v>
          </cell>
          <cell r="S79">
            <v>40</v>
          </cell>
        </row>
        <row r="80">
          <cell r="K80">
            <v>2.6424598473303522</v>
          </cell>
          <cell r="S80">
            <v>40</v>
          </cell>
        </row>
        <row r="81">
          <cell r="K81">
            <v>0.57921513080278708</v>
          </cell>
          <cell r="S81">
            <v>40</v>
          </cell>
        </row>
        <row r="82">
          <cell r="K82">
            <v>-0.29940822965936009</v>
          </cell>
          <cell r="S82">
            <v>40</v>
          </cell>
        </row>
        <row r="83">
          <cell r="K83">
            <v>-0.41471415959815561</v>
          </cell>
          <cell r="S83">
            <v>40</v>
          </cell>
        </row>
        <row r="84">
          <cell r="K84">
            <v>-0.31646216015084622</v>
          </cell>
          <cell r="S84">
            <v>40</v>
          </cell>
        </row>
        <row r="85">
          <cell r="K85">
            <v>-0.20678155762742312</v>
          </cell>
          <cell r="S85">
            <v>40</v>
          </cell>
        </row>
        <row r="86">
          <cell r="K86">
            <v>-6.3635270604270683E-2</v>
          </cell>
          <cell r="S86">
            <v>40</v>
          </cell>
        </row>
        <row r="87">
          <cell r="K87">
            <v>-6.7767320679482129E-2</v>
          </cell>
          <cell r="S87">
            <v>40</v>
          </cell>
        </row>
        <row r="88">
          <cell r="K88">
            <v>-7.178694794784321E-2</v>
          </cell>
          <cell r="S88">
            <v>40</v>
          </cell>
        </row>
        <row r="89">
          <cell r="K89">
            <v>1.5752627641159178</v>
          </cell>
          <cell r="S89">
            <v>40</v>
          </cell>
        </row>
        <row r="90">
          <cell r="K90">
            <v>1.2976108657749912E-3</v>
          </cell>
          <cell r="S90">
            <v>40</v>
          </cell>
        </row>
        <row r="91">
          <cell r="K91">
            <v>0.34301777314182158</v>
          </cell>
          <cell r="S91">
            <v>40</v>
          </cell>
        </row>
        <row r="92">
          <cell r="K92">
            <v>-6.6778878180150283E-2</v>
          </cell>
          <cell r="S92">
            <v>40</v>
          </cell>
        </row>
        <row r="93">
          <cell r="K93">
            <v>-6.32893687088254E-2</v>
          </cell>
          <cell r="S93">
            <v>40</v>
          </cell>
        </row>
        <row r="94">
          <cell r="K94">
            <v>0.21442116968312658</v>
          </cell>
          <cell r="S94">
            <v>40</v>
          </cell>
        </row>
        <row r="95">
          <cell r="K95">
            <v>-6.9385518139039884E-2</v>
          </cell>
          <cell r="S95">
            <v>40</v>
          </cell>
        </row>
        <row r="96">
          <cell r="K96">
            <v>-9.7245313178988893E-3</v>
          </cell>
          <cell r="S96">
            <v>40</v>
          </cell>
        </row>
        <row r="97">
          <cell r="K97">
            <v>0.47085750361547224</v>
          </cell>
          <cell r="S97">
            <v>40</v>
          </cell>
        </row>
        <row r="98">
          <cell r="K98">
            <v>-7.0054739014552017E-2</v>
          </cell>
          <cell r="S98">
            <v>40</v>
          </cell>
        </row>
        <row r="99">
          <cell r="K99">
            <v>-7.0514237237985999E-2</v>
          </cell>
          <cell r="S99">
            <v>40</v>
          </cell>
        </row>
        <row r="100">
          <cell r="K100">
            <v>-6.9525484106316218E-2</v>
          </cell>
          <cell r="S100">
            <v>40</v>
          </cell>
        </row>
        <row r="101">
          <cell r="K101">
            <v>1.8863133543825445</v>
          </cell>
          <cell r="S101">
            <v>40</v>
          </cell>
        </row>
        <row r="102">
          <cell r="K102">
            <v>-0.70573220531898107</v>
          </cell>
          <cell r="S102">
            <v>40</v>
          </cell>
        </row>
        <row r="103">
          <cell r="K103">
            <v>-0.56339629184251783</v>
          </cell>
          <cell r="S103">
            <v>40</v>
          </cell>
        </row>
        <row r="104">
          <cell r="K104">
            <v>-0.13100866763902849</v>
          </cell>
          <cell r="S104">
            <v>40</v>
          </cell>
        </row>
        <row r="105">
          <cell r="K105">
            <v>-0.42175001843639309</v>
          </cell>
          <cell r="S105">
            <v>40</v>
          </cell>
        </row>
        <row r="106">
          <cell r="K106">
            <v>-0.13017410505945326</v>
          </cell>
          <cell r="S106">
            <v>40</v>
          </cell>
        </row>
        <row r="107">
          <cell r="K107">
            <v>-0.9965948270888304</v>
          </cell>
          <cell r="S107">
            <v>40</v>
          </cell>
        </row>
        <row r="108">
          <cell r="K108">
            <v>-1.009351116747929</v>
          </cell>
          <cell r="S108">
            <v>40</v>
          </cell>
        </row>
        <row r="109">
          <cell r="K109">
            <v>-0.97706678817954529</v>
          </cell>
          <cell r="S109">
            <v>40</v>
          </cell>
        </row>
        <row r="110">
          <cell r="K110">
            <v>0.2316995436216891</v>
          </cell>
          <cell r="S110">
            <v>40</v>
          </cell>
        </row>
        <row r="111">
          <cell r="K111">
            <v>0.16647774335589238</v>
          </cell>
          <cell r="S111">
            <v>40</v>
          </cell>
        </row>
        <row r="112">
          <cell r="K112">
            <v>0.17170639086402115</v>
          </cell>
          <cell r="S112">
            <v>40</v>
          </cell>
        </row>
        <row r="113">
          <cell r="K113">
            <v>-3.5125867425700806E-2</v>
          </cell>
          <cell r="S113">
            <v>40</v>
          </cell>
        </row>
        <row r="114">
          <cell r="K114">
            <v>1.6164701010265419</v>
          </cell>
          <cell r="S114">
            <v>40</v>
          </cell>
        </row>
        <row r="115">
          <cell r="K115">
            <v>0.2711177919460836</v>
          </cell>
          <cell r="S115">
            <v>40</v>
          </cell>
        </row>
        <row r="116">
          <cell r="K116">
            <v>-1.0327073631128163</v>
          </cell>
          <cell r="S116">
            <v>40</v>
          </cell>
        </row>
        <row r="117">
          <cell r="K117">
            <v>-1.1127889660783516</v>
          </cell>
          <cell r="S117">
            <v>40</v>
          </cell>
        </row>
        <row r="118">
          <cell r="K118">
            <v>-1.2120212283175367</v>
          </cell>
          <cell r="S118">
            <v>40</v>
          </cell>
        </row>
        <row r="119">
          <cell r="K119">
            <v>-0.97504352619632806</v>
          </cell>
          <cell r="S119">
            <v>40</v>
          </cell>
        </row>
        <row r="120">
          <cell r="K120">
            <v>-0.92891034113853022</v>
          </cell>
          <cell r="S120">
            <v>40</v>
          </cell>
        </row>
        <row r="121">
          <cell r="K121">
            <v>-0.81928626654905945</v>
          </cell>
          <cell r="S121">
            <v>40</v>
          </cell>
        </row>
        <row r="122">
          <cell r="K122">
            <v>-1.0043433798833097</v>
          </cell>
          <cell r="S122">
            <v>40</v>
          </cell>
        </row>
        <row r="123">
          <cell r="K123">
            <v>2.7473284672273945</v>
          </cell>
          <cell r="S123">
            <v>40</v>
          </cell>
        </row>
        <row r="124">
          <cell r="K124">
            <v>1.4369718222536547</v>
          </cell>
          <cell r="S124">
            <v>40</v>
          </cell>
        </row>
        <row r="125">
          <cell r="K125">
            <v>2.3419741891217227</v>
          </cell>
          <cell r="S125">
            <v>40</v>
          </cell>
        </row>
        <row r="126">
          <cell r="K126">
            <v>-6.9747103877560709E-2</v>
          </cell>
          <cell r="S126">
            <v>40</v>
          </cell>
        </row>
        <row r="127">
          <cell r="K127">
            <v>-1.0885574532413211</v>
          </cell>
          <cell r="S127">
            <v>40</v>
          </cell>
        </row>
        <row r="128">
          <cell r="K128">
            <v>-0.99222053795195597</v>
          </cell>
          <cell r="S128">
            <v>40</v>
          </cell>
        </row>
        <row r="129">
          <cell r="K129">
            <v>-1.1015385823724693</v>
          </cell>
          <cell r="S129">
            <v>40</v>
          </cell>
        </row>
        <row r="130">
          <cell r="K130">
            <v>6.5762095746935767</v>
          </cell>
          <cell r="S130">
            <v>40</v>
          </cell>
        </row>
        <row r="131">
          <cell r="K131">
            <v>-1.1792524215820104</v>
          </cell>
          <cell r="S131">
            <v>40</v>
          </cell>
        </row>
        <row r="132">
          <cell r="K132">
            <v>-0.97802072084800473</v>
          </cell>
          <cell r="S132">
            <v>40</v>
          </cell>
        </row>
        <row r="133">
          <cell r="K133">
            <v>-0.37527878675674536</v>
          </cell>
          <cell r="S133">
            <v>40</v>
          </cell>
        </row>
        <row r="134">
          <cell r="K134">
            <v>-0.43084121957014027</v>
          </cell>
          <cell r="S134">
            <v>40</v>
          </cell>
        </row>
        <row r="135">
          <cell r="K135">
            <v>-2.5169201434517174</v>
          </cell>
          <cell r="S135">
            <v>40</v>
          </cell>
        </row>
        <row r="136">
          <cell r="K136">
            <v>0.1685435052535017</v>
          </cell>
          <cell r="S136">
            <v>40</v>
          </cell>
        </row>
        <row r="137">
          <cell r="K137">
            <v>-2.9546866665492071</v>
          </cell>
          <cell r="S137">
            <v>40</v>
          </cell>
        </row>
        <row r="138">
          <cell r="K138">
            <v>0.17321145600664062</v>
          </cell>
          <cell r="S138">
            <v>40</v>
          </cell>
        </row>
        <row r="139">
          <cell r="K139">
            <v>-3.0946347263693896</v>
          </cell>
          <cell r="S139">
            <v>40</v>
          </cell>
        </row>
        <row r="140">
          <cell r="K140">
            <v>-3.5382835626251913E-2</v>
          </cell>
          <cell r="S140">
            <v>40</v>
          </cell>
        </row>
        <row r="141">
          <cell r="K141">
            <v>-1.5038471217551261</v>
          </cell>
          <cell r="S141">
            <v>40</v>
          </cell>
        </row>
        <row r="142">
          <cell r="K142">
            <v>1.6357508760646851</v>
          </cell>
          <cell r="S142">
            <v>40</v>
          </cell>
        </row>
        <row r="143">
          <cell r="K143">
            <v>-1.7911024328098419</v>
          </cell>
          <cell r="S143">
            <v>40</v>
          </cell>
        </row>
        <row r="144">
          <cell r="K144">
            <v>0.26402162966163145</v>
          </cell>
          <cell r="S144">
            <v>40</v>
          </cell>
        </row>
        <row r="145">
          <cell r="K145">
            <v>-2.2491540753692068</v>
          </cell>
          <cell r="S145">
            <v>40</v>
          </cell>
        </row>
        <row r="146">
          <cell r="K146">
            <v>-1.0313784314872823</v>
          </cell>
          <cell r="S146">
            <v>40</v>
          </cell>
        </row>
        <row r="147">
          <cell r="K147">
            <v>-0.30450016266517216</v>
          </cell>
          <cell r="S147">
            <v>40</v>
          </cell>
        </row>
        <row r="148">
          <cell r="K148">
            <v>-1.1106726298982157</v>
          </cell>
          <cell r="S148">
            <v>40</v>
          </cell>
        </row>
        <row r="149">
          <cell r="K149">
            <v>1.3163935023529236</v>
          </cell>
          <cell r="S149">
            <v>40</v>
          </cell>
        </row>
        <row r="150">
          <cell r="K150">
            <v>0.32807287807294111</v>
          </cell>
          <cell r="S150">
            <v>40</v>
          </cell>
        </row>
        <row r="151">
          <cell r="K151">
            <v>1.8134001827197559</v>
          </cell>
          <cell r="S151">
            <v>40</v>
          </cell>
        </row>
        <row r="152">
          <cell r="K152">
            <v>6.3230896662713976</v>
          </cell>
          <cell r="S152">
            <v>40</v>
          </cell>
        </row>
        <row r="153">
          <cell r="K153">
            <v>-2.2243137842035345</v>
          </cell>
          <cell r="S153">
            <v>40</v>
          </cell>
        </row>
        <row r="154">
          <cell r="K154">
            <v>-0.93588801281503298</v>
          </cell>
          <cell r="S154">
            <v>40</v>
          </cell>
        </row>
        <row r="155">
          <cell r="K155">
            <v>79.163302363132658</v>
          </cell>
          <cell r="S155">
            <v>40</v>
          </cell>
        </row>
        <row r="156">
          <cell r="K156">
            <v>-0.81896543731111571</v>
          </cell>
          <cell r="S156">
            <v>40</v>
          </cell>
        </row>
        <row r="157">
          <cell r="K157">
            <v>-9.5380762329393159E-2</v>
          </cell>
          <cell r="S157">
            <v>40</v>
          </cell>
        </row>
        <row r="158">
          <cell r="K158">
            <v>-1.0113899071116947</v>
          </cell>
          <cell r="S158">
            <v>40</v>
          </cell>
        </row>
        <row r="159">
          <cell r="K159">
            <v>2.8995864512877607</v>
          </cell>
          <cell r="S159">
            <v>40</v>
          </cell>
        </row>
        <row r="160">
          <cell r="K160">
            <v>178.93194909236774</v>
          </cell>
          <cell r="S160">
            <v>40</v>
          </cell>
        </row>
        <row r="161">
          <cell r="K161">
            <v>-7.6086268475284616E-2</v>
          </cell>
          <cell r="S161">
            <v>40</v>
          </cell>
        </row>
        <row r="162">
          <cell r="K162">
            <v>1.4438910351190508</v>
          </cell>
          <cell r="S162">
            <v>40</v>
          </cell>
        </row>
        <row r="163">
          <cell r="K163">
            <v>-9.1990369359839189E-2</v>
          </cell>
          <cell r="S163">
            <v>40</v>
          </cell>
        </row>
        <row r="164">
          <cell r="K164">
            <v>2.4692415311620808</v>
          </cell>
          <cell r="S164">
            <v>40</v>
          </cell>
        </row>
        <row r="165">
          <cell r="K165">
            <v>-6.1945561538489187E-2</v>
          </cell>
          <cell r="S165">
            <v>40</v>
          </cell>
        </row>
        <row r="166">
          <cell r="K166">
            <v>-6.7619759915235736E-2</v>
          </cell>
          <cell r="S166">
            <v>40</v>
          </cell>
        </row>
        <row r="167">
          <cell r="K167">
            <v>-0.10804167818159645</v>
          </cell>
          <cell r="S167">
            <v>40</v>
          </cell>
        </row>
        <row r="168">
          <cell r="K168">
            <v>-1.0479239623029184</v>
          </cell>
          <cell r="S168">
            <v>40</v>
          </cell>
        </row>
        <row r="169">
          <cell r="K169">
            <v>-0.25172140322308029</v>
          </cell>
          <cell r="S169">
            <v>40</v>
          </cell>
        </row>
        <row r="170">
          <cell r="K170">
            <v>-0.98417078321667684</v>
          </cell>
          <cell r="S170">
            <v>40</v>
          </cell>
        </row>
        <row r="171">
          <cell r="K171">
            <v>-1.0067097109782013</v>
          </cell>
          <cell r="S171">
            <v>40</v>
          </cell>
        </row>
        <row r="172">
          <cell r="K172">
            <v>-0.97915871204457772</v>
          </cell>
          <cell r="S172">
            <v>40</v>
          </cell>
        </row>
        <row r="173">
          <cell r="K173">
            <v>-0.44418107905006099</v>
          </cell>
          <cell r="S173">
            <v>40</v>
          </cell>
        </row>
        <row r="174">
          <cell r="K174">
            <v>0.17163384498084325</v>
          </cell>
          <cell r="S174">
            <v>40</v>
          </cell>
        </row>
        <row r="175">
          <cell r="K175">
            <v>0.20179073154007582</v>
          </cell>
          <cell r="S175">
            <v>40</v>
          </cell>
        </row>
        <row r="176">
          <cell r="K176">
            <v>-3.6748187341994282E-2</v>
          </cell>
          <cell r="S176">
            <v>40</v>
          </cell>
        </row>
        <row r="177">
          <cell r="K177">
            <v>1.6687627233592952</v>
          </cell>
          <cell r="S177">
            <v>40</v>
          </cell>
        </row>
        <row r="178">
          <cell r="K178">
            <v>0.26503458575783573</v>
          </cell>
          <cell r="S178">
            <v>40</v>
          </cell>
        </row>
        <row r="179">
          <cell r="K179">
            <v>-1.0223073055516634</v>
          </cell>
          <cell r="S179">
            <v>40</v>
          </cell>
        </row>
        <row r="180">
          <cell r="K180">
            <v>-1.1042380406262879</v>
          </cell>
          <cell r="S180">
            <v>40</v>
          </cell>
        </row>
        <row r="181">
          <cell r="K181">
            <v>0.3548688116707292</v>
          </cell>
          <cell r="S181">
            <v>40</v>
          </cell>
        </row>
        <row r="182">
          <cell r="K182">
            <v>-0.9597717468047946</v>
          </cell>
          <cell r="S182">
            <v>40</v>
          </cell>
        </row>
        <row r="183">
          <cell r="K183">
            <v>-0.94620371296867534</v>
          </cell>
          <cell r="S183">
            <v>40</v>
          </cell>
        </row>
        <row r="184">
          <cell r="K184">
            <v>14.79782628803472</v>
          </cell>
          <cell r="S184">
            <v>40</v>
          </cell>
        </row>
        <row r="185">
          <cell r="K185">
            <v>-0.9495116829953979</v>
          </cell>
          <cell r="S185">
            <v>40</v>
          </cell>
        </row>
        <row r="186">
          <cell r="K186">
            <v>-0.81948337868523424</v>
          </cell>
          <cell r="S186">
            <v>40</v>
          </cell>
        </row>
        <row r="187">
          <cell r="K187">
            <v>1.9942657943849231</v>
          </cell>
          <cell r="S187">
            <v>40</v>
          </cell>
        </row>
        <row r="188">
          <cell r="K188">
            <v>2.611731166853676</v>
          </cell>
          <cell r="S188">
            <v>40</v>
          </cell>
        </row>
        <row r="189">
          <cell r="K189">
            <v>-6.4794224211194504E-2</v>
          </cell>
          <cell r="S189">
            <v>40</v>
          </cell>
        </row>
        <row r="190">
          <cell r="K190">
            <v>24.487593332804877</v>
          </cell>
          <cell r="S190">
            <v>40</v>
          </cell>
        </row>
        <row r="191">
          <cell r="K191">
            <v>-0.8529114077306803</v>
          </cell>
          <cell r="S191">
            <v>40</v>
          </cell>
        </row>
        <row r="192">
          <cell r="K192">
            <v>-1.1037386808397821E-2</v>
          </cell>
          <cell r="S192">
            <v>40</v>
          </cell>
        </row>
        <row r="193">
          <cell r="K193">
            <v>-0.1056041795418301</v>
          </cell>
          <cell r="S193">
            <v>40</v>
          </cell>
        </row>
        <row r="194">
          <cell r="K194">
            <v>0.38626430549613544</v>
          </cell>
          <cell r="S194">
            <v>40</v>
          </cell>
        </row>
        <row r="195">
          <cell r="K195">
            <v>-2.1596685937867393</v>
          </cell>
          <cell r="S195">
            <v>40</v>
          </cell>
        </row>
        <row r="196">
          <cell r="K196">
            <v>-2.2064421850334548</v>
          </cell>
          <cell r="S196">
            <v>40</v>
          </cell>
        </row>
        <row r="197">
          <cell r="K197">
            <v>-0.78745961241296036</v>
          </cell>
          <cell r="S197">
            <v>40</v>
          </cell>
        </row>
        <row r="198">
          <cell r="K198">
            <v>3.6221845823125792E-2</v>
          </cell>
          <cell r="S198">
            <v>40</v>
          </cell>
        </row>
        <row r="199">
          <cell r="K199">
            <v>0.99968944360724066</v>
          </cell>
          <cell r="S199">
            <v>40</v>
          </cell>
        </row>
        <row r="200">
          <cell r="K200">
            <v>3.3596545398858653E-3</v>
          </cell>
          <cell r="S200">
            <v>40</v>
          </cell>
        </row>
        <row r="201">
          <cell r="K201">
            <v>-4.1965438419170831E-2</v>
          </cell>
          <cell r="S201">
            <v>40</v>
          </cell>
        </row>
        <row r="202">
          <cell r="K202">
            <v>-0.85285556449451583</v>
          </cell>
          <cell r="S202">
            <v>40</v>
          </cell>
        </row>
        <row r="203">
          <cell r="K203">
            <v>-0.1797827642386132</v>
          </cell>
          <cell r="S203">
            <v>40</v>
          </cell>
        </row>
        <row r="204">
          <cell r="K204">
            <v>-0.92776102228888846</v>
          </cell>
          <cell r="S204">
            <v>40</v>
          </cell>
        </row>
        <row r="205">
          <cell r="K205">
            <v>-0.26960442373863558</v>
          </cell>
          <cell r="S205">
            <v>40</v>
          </cell>
        </row>
        <row r="206">
          <cell r="K206">
            <v>-1.1411210594535701</v>
          </cell>
          <cell r="S206">
            <v>40</v>
          </cell>
        </row>
        <row r="207">
          <cell r="K207">
            <v>-0.95956578926071923</v>
          </cell>
          <cell r="S207">
            <v>40</v>
          </cell>
        </row>
        <row r="208">
          <cell r="K208">
            <v>-0.75304855063952236</v>
          </cell>
          <cell r="S208">
            <v>40</v>
          </cell>
        </row>
        <row r="209">
          <cell r="K209">
            <v>-1.1073831992292384</v>
          </cell>
          <cell r="S209">
            <v>40</v>
          </cell>
        </row>
        <row r="210">
          <cell r="K210">
            <v>-0.79519587332999575</v>
          </cell>
          <cell r="S210">
            <v>40</v>
          </cell>
        </row>
        <row r="211">
          <cell r="K211">
            <v>-1.3173557954580226E-2</v>
          </cell>
          <cell r="S211">
            <v>40</v>
          </cell>
        </row>
        <row r="212">
          <cell r="K212">
            <v>-0.10883773650500553</v>
          </cell>
          <cell r="S212">
            <v>40</v>
          </cell>
        </row>
        <row r="213">
          <cell r="K213">
            <v>-8.9813933811774174E-2</v>
          </cell>
          <cell r="S213">
            <v>40</v>
          </cell>
        </row>
        <row r="214">
          <cell r="K214">
            <v>0.44954739023095663</v>
          </cell>
          <cell r="S214">
            <v>40</v>
          </cell>
        </row>
        <row r="215">
          <cell r="K215">
            <v>1.0844142808420469</v>
          </cell>
          <cell r="S215">
            <v>40</v>
          </cell>
        </row>
        <row r="216">
          <cell r="K216">
            <v>1.8103650549128316E-3</v>
          </cell>
          <cell r="S216">
            <v>40</v>
          </cell>
        </row>
        <row r="217">
          <cell r="K217">
            <v>-2.2286302364495101</v>
          </cell>
          <cell r="S217">
            <v>40</v>
          </cell>
        </row>
        <row r="218">
          <cell r="K218">
            <v>-0.73283080033745562</v>
          </cell>
          <cell r="S218">
            <v>40</v>
          </cell>
        </row>
        <row r="219">
          <cell r="K219">
            <v>0.4488672802453092</v>
          </cell>
          <cell r="S219">
            <v>40</v>
          </cell>
        </row>
        <row r="220">
          <cell r="K220">
            <v>0.48120132142315641</v>
          </cell>
          <cell r="S220">
            <v>40</v>
          </cell>
        </row>
        <row r="221">
          <cell r="K221">
            <v>-3.0966877984242629E-4</v>
          </cell>
          <cell r="S221">
            <v>40</v>
          </cell>
        </row>
        <row r="222">
          <cell r="K222">
            <v>-0.11596335810852325</v>
          </cell>
          <cell r="S222">
            <v>40</v>
          </cell>
        </row>
        <row r="223">
          <cell r="K223">
            <v>-0.11999200579377312</v>
          </cell>
          <cell r="S223">
            <v>40</v>
          </cell>
        </row>
        <row r="224">
          <cell r="K224">
            <v>-0.12744871872030325</v>
          </cell>
          <cell r="S224">
            <v>40</v>
          </cell>
        </row>
        <row r="225">
          <cell r="K225">
            <v>-0.33726132315918439</v>
          </cell>
          <cell r="S225">
            <v>40</v>
          </cell>
        </row>
        <row r="226">
          <cell r="K226">
            <v>-0.11991277762293906</v>
          </cell>
          <cell r="S226">
            <v>40</v>
          </cell>
        </row>
        <row r="227">
          <cell r="K227">
            <v>37.835100913382121</v>
          </cell>
          <cell r="S227">
            <v>40</v>
          </cell>
        </row>
        <row r="228">
          <cell r="K228">
            <v>-0.13012864041934022</v>
          </cell>
          <cell r="S228">
            <v>40</v>
          </cell>
        </row>
        <row r="229">
          <cell r="K229">
            <v>-9.4952912467137482E-2</v>
          </cell>
          <cell r="S229">
            <v>40</v>
          </cell>
        </row>
        <row r="230">
          <cell r="K230">
            <v>3.2516736511736135</v>
          </cell>
          <cell r="S230">
            <v>40</v>
          </cell>
        </row>
        <row r="231">
          <cell r="K231">
            <v>-0.30447761114192362</v>
          </cell>
          <cell r="S231">
            <v>40</v>
          </cell>
        </row>
        <row r="232">
          <cell r="K232">
            <v>-0.14616108728653768</v>
          </cell>
          <cell r="S232">
            <v>40</v>
          </cell>
        </row>
        <row r="233">
          <cell r="K233">
            <v>-3.1249591661329588E-4</v>
          </cell>
          <cell r="S233">
            <v>40</v>
          </cell>
        </row>
        <row r="234">
          <cell r="K234">
            <v>0.3615927557836302</v>
          </cell>
          <cell r="S234">
            <v>40</v>
          </cell>
        </row>
        <row r="235">
          <cell r="K235">
            <v>0.81028142080492538</v>
          </cell>
          <cell r="S235">
            <v>40</v>
          </cell>
        </row>
        <row r="236">
          <cell r="K236">
            <v>1.9822595354855486</v>
          </cell>
          <cell r="S236">
            <v>40</v>
          </cell>
        </row>
        <row r="237">
          <cell r="K237">
            <v>-2.2457134142280815</v>
          </cell>
          <cell r="S237">
            <v>40</v>
          </cell>
        </row>
        <row r="238">
          <cell r="K238">
            <v>-2.4201219793020097</v>
          </cell>
          <cell r="S238">
            <v>40</v>
          </cell>
        </row>
        <row r="239">
          <cell r="K239">
            <v>0.18813775052167739</v>
          </cell>
          <cell r="S239">
            <v>40</v>
          </cell>
        </row>
        <row r="240">
          <cell r="K240">
            <v>-8.0625441882371626E-2</v>
          </cell>
          <cell r="S240">
            <v>40</v>
          </cell>
        </row>
        <row r="241">
          <cell r="K241">
            <v>-7.5360543315604503E-2</v>
          </cell>
          <cell r="S241">
            <v>40</v>
          </cell>
        </row>
        <row r="242">
          <cell r="K242">
            <v>-5.0308255762493187E-4</v>
          </cell>
          <cell r="S242">
            <v>40</v>
          </cell>
        </row>
        <row r="243">
          <cell r="K243">
            <v>-7.9903473976416409E-2</v>
          </cell>
          <cell r="S243">
            <v>40</v>
          </cell>
        </row>
        <row r="244">
          <cell r="K244">
            <v>-8.0192273905216466E-2</v>
          </cell>
          <cell r="S244">
            <v>40</v>
          </cell>
        </row>
        <row r="245">
          <cell r="K245">
            <v>-1.8441153814420574E-2</v>
          </cell>
          <cell r="S245">
            <v>40</v>
          </cell>
        </row>
        <row r="246">
          <cell r="K246">
            <v>-9.4997413534861047E-2</v>
          </cell>
          <cell r="S246">
            <v>40</v>
          </cell>
        </row>
        <row r="247">
          <cell r="K247">
            <v>-8.7813530685219923E-2</v>
          </cell>
          <cell r="S247">
            <v>40</v>
          </cell>
        </row>
        <row r="248">
          <cell r="K248">
            <v>-8.9604754788005725E-2</v>
          </cell>
          <cell r="S248">
            <v>40</v>
          </cell>
        </row>
        <row r="249">
          <cell r="K249">
            <v>0.29597379329900114</v>
          </cell>
          <cell r="S249">
            <v>40</v>
          </cell>
        </row>
        <row r="250">
          <cell r="K250">
            <v>-9.4643201530328833E-2</v>
          </cell>
          <cell r="S250">
            <v>40</v>
          </cell>
        </row>
        <row r="251">
          <cell r="K251">
            <v>-0.33865362130031273</v>
          </cell>
          <cell r="S251">
            <v>40</v>
          </cell>
        </row>
        <row r="252">
          <cell r="K252">
            <v>-0.20349334196953767</v>
          </cell>
          <cell r="S252">
            <v>40</v>
          </cell>
        </row>
        <row r="253">
          <cell r="K253">
            <v>5.0712910451434424E-2</v>
          </cell>
          <cell r="S253">
            <v>40</v>
          </cell>
        </row>
        <row r="254">
          <cell r="K254">
            <v>-0.1188381227946517</v>
          </cell>
          <cell r="S254">
            <v>40</v>
          </cell>
        </row>
        <row r="255">
          <cell r="K255">
            <v>1.0468734192902016</v>
          </cell>
          <cell r="S255">
            <v>40</v>
          </cell>
        </row>
        <row r="256">
          <cell r="K256">
            <v>1.320767314772451</v>
          </cell>
          <cell r="S256">
            <v>40</v>
          </cell>
        </row>
        <row r="257">
          <cell r="K257">
            <v>-0.7468306904730494</v>
          </cell>
          <cell r="S257">
            <v>40</v>
          </cell>
        </row>
        <row r="258">
          <cell r="K258">
            <v>9.4674261641537652E-4</v>
          </cell>
          <cell r="S258">
            <v>40</v>
          </cell>
        </row>
        <row r="259">
          <cell r="K259">
            <v>-1.9195585734287377</v>
          </cell>
          <cell r="S259">
            <v>40</v>
          </cell>
        </row>
        <row r="260">
          <cell r="K260">
            <v>-0.24995786284065122</v>
          </cell>
          <cell r="S260">
            <v>40</v>
          </cell>
        </row>
        <row r="261">
          <cell r="K261">
            <v>-0.22666544476001591</v>
          </cell>
          <cell r="S261">
            <v>40</v>
          </cell>
        </row>
        <row r="262">
          <cell r="K262">
            <v>9.6778089100289524E-2</v>
          </cell>
          <cell r="S262">
            <v>40</v>
          </cell>
        </row>
        <row r="263">
          <cell r="K263">
            <v>-0.17495488050529176</v>
          </cell>
          <cell r="S263">
            <v>40</v>
          </cell>
        </row>
        <row r="264">
          <cell r="K264">
            <v>-0.11911300450045385</v>
          </cell>
          <cell r="S264">
            <v>40</v>
          </cell>
        </row>
        <row r="265">
          <cell r="K265">
            <v>-0.1195294114825807</v>
          </cell>
          <cell r="S265">
            <v>40</v>
          </cell>
        </row>
        <row r="266">
          <cell r="K266">
            <v>-0.13099493028991757</v>
          </cell>
          <cell r="S266">
            <v>40</v>
          </cell>
        </row>
        <row r="267">
          <cell r="K267">
            <v>-0.12846615028746655</v>
          </cell>
          <cell r="S267">
            <v>40</v>
          </cell>
        </row>
        <row r="268">
          <cell r="K268">
            <v>-0.11821758467415835</v>
          </cell>
          <cell r="S268">
            <v>40</v>
          </cell>
        </row>
        <row r="269">
          <cell r="K269">
            <v>-0.51092498392647645</v>
          </cell>
          <cell r="S269">
            <v>40</v>
          </cell>
        </row>
        <row r="270">
          <cell r="K270">
            <v>-0.50726770814770294</v>
          </cell>
          <cell r="S270">
            <v>40</v>
          </cell>
        </row>
        <row r="271">
          <cell r="K271">
            <v>6.3178039186048876E-2</v>
          </cell>
          <cell r="S271">
            <v>40</v>
          </cell>
        </row>
        <row r="272">
          <cell r="K272">
            <v>-8.3858125175169551E-2</v>
          </cell>
          <cell r="S272">
            <v>40</v>
          </cell>
        </row>
        <row r="273">
          <cell r="K273">
            <v>-0.40466736744551646</v>
          </cell>
          <cell r="S273">
            <v>40</v>
          </cell>
        </row>
        <row r="274">
          <cell r="K274">
            <v>4.8409002300443815E-3</v>
          </cell>
          <cell r="S274">
            <v>40</v>
          </cell>
        </row>
        <row r="275">
          <cell r="K275">
            <v>-1.007710436865179</v>
          </cell>
          <cell r="S275">
            <v>40</v>
          </cell>
        </row>
        <row r="276">
          <cell r="K276">
            <v>33.834624761067261</v>
          </cell>
          <cell r="S276">
            <v>40</v>
          </cell>
        </row>
        <row r="277">
          <cell r="K277">
            <v>29.062872204329874</v>
          </cell>
          <cell r="S277">
            <v>40</v>
          </cell>
        </row>
        <row r="278">
          <cell r="K278">
            <v>-0.78472994412187813</v>
          </cell>
          <cell r="S278">
            <v>40</v>
          </cell>
        </row>
        <row r="279">
          <cell r="K279">
            <v>-0.64041828244354015</v>
          </cell>
          <cell r="S279">
            <v>40</v>
          </cell>
        </row>
        <row r="280">
          <cell r="K280">
            <v>-0.59125992541319283</v>
          </cell>
          <cell r="S280">
            <v>40</v>
          </cell>
        </row>
        <row r="281">
          <cell r="K281">
            <v>-1.078171036493613</v>
          </cell>
          <cell r="S281">
            <v>40</v>
          </cell>
        </row>
        <row r="282">
          <cell r="K282">
            <v>-0.86949371223429317</v>
          </cell>
          <cell r="S282">
            <v>40</v>
          </cell>
        </row>
        <row r="283">
          <cell r="K283">
            <v>-0.75408280211127332</v>
          </cell>
          <cell r="S283">
            <v>40</v>
          </cell>
        </row>
        <row r="284">
          <cell r="K284">
            <v>-1.2040158103292855</v>
          </cell>
          <cell r="S284">
            <v>40</v>
          </cell>
        </row>
        <row r="285">
          <cell r="K285">
            <v>-6.7451837110784696E-4</v>
          </cell>
          <cell r="S285">
            <v>40</v>
          </cell>
        </row>
        <row r="286">
          <cell r="K286">
            <v>4.2402853088642889E-2</v>
          </cell>
          <cell r="S286">
            <v>40</v>
          </cell>
        </row>
        <row r="287">
          <cell r="K287">
            <v>0.31034413564108926</v>
          </cell>
          <cell r="S287">
            <v>40</v>
          </cell>
        </row>
        <row r="288">
          <cell r="K288">
            <v>24.761388108908307</v>
          </cell>
          <cell r="S288">
            <v>40</v>
          </cell>
        </row>
        <row r="289">
          <cell r="K289">
            <v>181.25368504619362</v>
          </cell>
          <cell r="S289">
            <v>40</v>
          </cell>
        </row>
        <row r="290">
          <cell r="K290">
            <v>0.9401460271698977</v>
          </cell>
          <cell r="S290">
            <v>40</v>
          </cell>
        </row>
        <row r="291">
          <cell r="K291">
            <v>3.3425197995239877</v>
          </cell>
          <cell r="S291">
            <v>40</v>
          </cell>
        </row>
        <row r="292">
          <cell r="K292">
            <v>-0.89862363984553073</v>
          </cell>
          <cell r="S292">
            <v>40</v>
          </cell>
        </row>
        <row r="293">
          <cell r="K293">
            <v>-0.21202581811462234</v>
          </cell>
          <cell r="S293">
            <v>40</v>
          </cell>
        </row>
        <row r="294">
          <cell r="K294">
            <v>-3.8483821817341296E-4</v>
          </cell>
          <cell r="S294">
            <v>40</v>
          </cell>
        </row>
        <row r="295">
          <cell r="K295">
            <v>-0.10541807973726079</v>
          </cell>
          <cell r="S295">
            <v>40</v>
          </cell>
        </row>
        <row r="296">
          <cell r="K296">
            <v>0.46163284223376855</v>
          </cell>
          <cell r="S296">
            <v>40</v>
          </cell>
        </row>
        <row r="297">
          <cell r="K297">
            <v>0.61594863120601495</v>
          </cell>
          <cell r="S297">
            <v>40</v>
          </cell>
        </row>
        <row r="298">
          <cell r="K298">
            <v>0.58196801579703228</v>
          </cell>
          <cell r="S298">
            <v>40</v>
          </cell>
        </row>
        <row r="299">
          <cell r="K299">
            <v>25.022231403319804</v>
          </cell>
          <cell r="S299">
            <v>40</v>
          </cell>
        </row>
        <row r="300">
          <cell r="K300">
            <v>0.33050023172750509</v>
          </cell>
          <cell r="S300">
            <v>40</v>
          </cell>
        </row>
        <row r="301">
          <cell r="K301">
            <v>5.2409858923565107</v>
          </cell>
          <cell r="S301">
            <v>40</v>
          </cell>
        </row>
        <row r="302">
          <cell r="K302">
            <v>-0.76895638534171185</v>
          </cell>
          <cell r="S302">
            <v>40</v>
          </cell>
        </row>
        <row r="303">
          <cell r="K303">
            <v>0.47185397529513229</v>
          </cell>
          <cell r="S303">
            <v>40</v>
          </cell>
        </row>
        <row r="304">
          <cell r="K304">
            <v>-0.63589142294406853</v>
          </cell>
          <cell r="S304">
            <v>40</v>
          </cell>
        </row>
        <row r="305">
          <cell r="K305">
            <v>2.6737725779728008</v>
          </cell>
          <cell r="S305">
            <v>40</v>
          </cell>
        </row>
        <row r="306">
          <cell r="K306">
            <v>-0.61042085255646439</v>
          </cell>
          <cell r="S306">
            <v>40</v>
          </cell>
        </row>
        <row r="307">
          <cell r="K307">
            <v>-0.42611612761024836</v>
          </cell>
          <cell r="S307">
            <v>40</v>
          </cell>
        </row>
        <row r="308">
          <cell r="K308">
            <v>-1.0763213240180125</v>
          </cell>
          <cell r="S308">
            <v>40</v>
          </cell>
        </row>
        <row r="309">
          <cell r="K309">
            <v>0.54395291958238601</v>
          </cell>
          <cell r="S309">
            <v>40</v>
          </cell>
        </row>
        <row r="310">
          <cell r="K310">
            <v>-0.85711572305327399</v>
          </cell>
          <cell r="S310">
            <v>40</v>
          </cell>
        </row>
        <row r="311">
          <cell r="K311">
            <v>6.1160388089457556E-2</v>
          </cell>
          <cell r="S311">
            <v>40</v>
          </cell>
        </row>
        <row r="312">
          <cell r="K312">
            <v>-0.74749141787074247</v>
          </cell>
          <cell r="S312">
            <v>40</v>
          </cell>
        </row>
        <row r="313">
          <cell r="K313">
            <v>0.74918890300205632</v>
          </cell>
          <cell r="S313">
            <v>40</v>
          </cell>
        </row>
        <row r="314">
          <cell r="K314">
            <v>-1.2123036827688334</v>
          </cell>
          <cell r="S314">
            <v>40</v>
          </cell>
        </row>
        <row r="315">
          <cell r="K315">
            <v>-3.6940192481094077E-4</v>
          </cell>
          <cell r="S315">
            <v>40</v>
          </cell>
        </row>
        <row r="316">
          <cell r="K316">
            <v>-1.3652717040862778</v>
          </cell>
          <cell r="S316">
            <v>40</v>
          </cell>
        </row>
        <row r="317">
          <cell r="K317">
            <v>-1.218682887382069</v>
          </cell>
          <cell r="S317">
            <v>40</v>
          </cell>
        </row>
        <row r="318">
          <cell r="K318">
            <v>3.9940521568483718E-2</v>
          </cell>
          <cell r="S318">
            <v>40</v>
          </cell>
        </row>
        <row r="319">
          <cell r="K319">
            <v>-0.31936187954579748</v>
          </cell>
          <cell r="S319">
            <v>40</v>
          </cell>
        </row>
        <row r="320">
          <cell r="K320">
            <v>0.37053276146012637</v>
          </cell>
          <cell r="S320">
            <v>40</v>
          </cell>
        </row>
        <row r="321">
          <cell r="K321">
            <v>-1.6886959850671772</v>
          </cell>
          <cell r="S321">
            <v>40</v>
          </cell>
        </row>
        <row r="322">
          <cell r="K322">
            <v>-4.8271248946883658E-2</v>
          </cell>
          <cell r="S322">
            <v>40</v>
          </cell>
        </row>
        <row r="323">
          <cell r="K323">
            <v>-9.1650080464665079E-2</v>
          </cell>
          <cell r="S323">
            <v>40</v>
          </cell>
        </row>
        <row r="324">
          <cell r="K324">
            <v>174.69319994712444</v>
          </cell>
          <cell r="S324">
            <v>40</v>
          </cell>
        </row>
        <row r="325">
          <cell r="K325">
            <v>-0.13259167255096496</v>
          </cell>
          <cell r="S325">
            <v>40</v>
          </cell>
        </row>
        <row r="326">
          <cell r="K326">
            <v>-0.18804605079845751</v>
          </cell>
          <cell r="S326">
            <v>40</v>
          </cell>
        </row>
        <row r="327">
          <cell r="K327">
            <v>-8.1166814368854659E-2</v>
          </cell>
          <cell r="S327">
            <v>40</v>
          </cell>
        </row>
        <row r="328">
          <cell r="K328">
            <v>-0.23067312995804723</v>
          </cell>
          <cell r="S328">
            <v>40</v>
          </cell>
        </row>
        <row r="329">
          <cell r="K329">
            <v>-0.10004190455205254</v>
          </cell>
          <cell r="S329">
            <v>40</v>
          </cell>
        </row>
        <row r="330">
          <cell r="K330">
            <v>14.0579354206122</v>
          </cell>
          <cell r="S330">
            <v>40</v>
          </cell>
        </row>
        <row r="331">
          <cell r="K331">
            <v>-0.18972431691717923</v>
          </cell>
          <cell r="S331">
            <v>40</v>
          </cell>
        </row>
        <row r="332">
          <cell r="K332">
            <v>-0.1780386433068358</v>
          </cell>
          <cell r="S332">
            <v>40</v>
          </cell>
        </row>
        <row r="333">
          <cell r="K333">
            <v>-8.9236750139360596E-2</v>
          </cell>
          <cell r="S333">
            <v>40</v>
          </cell>
        </row>
        <row r="334">
          <cell r="K334">
            <v>-0.94338461987536026</v>
          </cell>
          <cell r="S334">
            <v>40</v>
          </cell>
        </row>
        <row r="335">
          <cell r="K335">
            <v>-0.2790682778635879</v>
          </cell>
          <cell r="S335">
            <v>40</v>
          </cell>
        </row>
        <row r="336">
          <cell r="K336">
            <v>-0.32487279502958627</v>
          </cell>
          <cell r="S336">
            <v>40</v>
          </cell>
        </row>
        <row r="337">
          <cell r="K337">
            <v>0.29647433885083774</v>
          </cell>
          <cell r="S337">
            <v>40</v>
          </cell>
        </row>
        <row r="338">
          <cell r="K338">
            <v>0.32737090276731351</v>
          </cell>
          <cell r="S338">
            <v>40</v>
          </cell>
        </row>
        <row r="339">
          <cell r="K339">
            <v>0.25894159040088266</v>
          </cell>
          <cell r="S339">
            <v>40</v>
          </cell>
        </row>
        <row r="340">
          <cell r="K340">
            <v>0.75498718490609551</v>
          </cell>
          <cell r="S340">
            <v>40</v>
          </cell>
        </row>
        <row r="341">
          <cell r="K341">
            <v>-0.80710517779917734</v>
          </cell>
          <cell r="S341">
            <v>40</v>
          </cell>
        </row>
        <row r="342">
          <cell r="K342">
            <v>-0.67815074627394489</v>
          </cell>
          <cell r="S342">
            <v>40</v>
          </cell>
        </row>
        <row r="343">
          <cell r="K343">
            <v>-0.61689331232643829</v>
          </cell>
          <cell r="S343">
            <v>40</v>
          </cell>
        </row>
        <row r="344">
          <cell r="K344">
            <v>-1.0471668110588153</v>
          </cell>
          <cell r="S344">
            <v>40</v>
          </cell>
        </row>
        <row r="345">
          <cell r="K345">
            <v>-0.86070100952801021</v>
          </cell>
          <cell r="S345">
            <v>40</v>
          </cell>
        </row>
        <row r="346">
          <cell r="K346">
            <v>-0.75393014795471114</v>
          </cell>
          <cell r="S346">
            <v>40</v>
          </cell>
        </row>
        <row r="347">
          <cell r="K347">
            <v>-1.213384282266402</v>
          </cell>
          <cell r="S347">
            <v>40</v>
          </cell>
        </row>
        <row r="348">
          <cell r="K348">
            <v>-1.3619968335204837</v>
          </cell>
          <cell r="S348">
            <v>40</v>
          </cell>
        </row>
        <row r="349">
          <cell r="K349">
            <v>8.4586741256982116E-3</v>
          </cell>
          <cell r="S349">
            <v>40</v>
          </cell>
        </row>
        <row r="350">
          <cell r="K350">
            <v>22.333966519591119</v>
          </cell>
          <cell r="S350">
            <v>40</v>
          </cell>
        </row>
        <row r="351">
          <cell r="K351">
            <v>0.4343317882252915</v>
          </cell>
          <cell r="S351">
            <v>40</v>
          </cell>
        </row>
        <row r="352">
          <cell r="K352">
            <v>3.720589872027023</v>
          </cell>
          <cell r="S352">
            <v>40</v>
          </cell>
        </row>
        <row r="353">
          <cell r="K353">
            <v>0.75545134983278828</v>
          </cell>
          <cell r="S353">
            <v>40</v>
          </cell>
        </row>
        <row r="354">
          <cell r="K354">
            <v>-0.33410257541981347</v>
          </cell>
          <cell r="S354">
            <v>40</v>
          </cell>
        </row>
        <row r="355">
          <cell r="K355">
            <v>-0.11008378875404132</v>
          </cell>
          <cell r="S355">
            <v>40</v>
          </cell>
        </row>
        <row r="356">
          <cell r="K356">
            <v>283.6120461329599</v>
          </cell>
          <cell r="S356">
            <v>40</v>
          </cell>
        </row>
        <row r="357">
          <cell r="K357">
            <v>-0.89801301282677226</v>
          </cell>
          <cell r="S357">
            <v>40</v>
          </cell>
        </row>
        <row r="358">
          <cell r="K358">
            <v>-0.39903122493654253</v>
          </cell>
          <cell r="S358">
            <v>40</v>
          </cell>
        </row>
        <row r="359">
          <cell r="K359">
            <v>-0.97860389790667945</v>
          </cell>
          <cell r="S359">
            <v>40</v>
          </cell>
        </row>
        <row r="360">
          <cell r="K360">
            <v>-0.98886707705981169</v>
          </cell>
          <cell r="S360">
            <v>40</v>
          </cell>
        </row>
        <row r="361">
          <cell r="K361">
            <v>-0.13388123234105806</v>
          </cell>
          <cell r="S361">
            <v>40</v>
          </cell>
        </row>
        <row r="362">
          <cell r="K362">
            <v>-0.88894531720308878</v>
          </cell>
          <cell r="S362">
            <v>40</v>
          </cell>
        </row>
        <row r="363">
          <cell r="K363">
            <v>-0.36592924100683122</v>
          </cell>
          <cell r="S363">
            <v>40</v>
          </cell>
        </row>
        <row r="364">
          <cell r="K364">
            <v>0.42729916219335395</v>
          </cell>
          <cell r="S364">
            <v>40</v>
          </cell>
        </row>
        <row r="365">
          <cell r="K365">
            <v>-1.5403211794906775</v>
          </cell>
          <cell r="S365">
            <v>40</v>
          </cell>
        </row>
        <row r="366">
          <cell r="K366">
            <v>-0.81696786004569322</v>
          </cell>
          <cell r="S366">
            <v>40</v>
          </cell>
        </row>
        <row r="367">
          <cell r="K367">
            <v>-0.69715492466923601</v>
          </cell>
          <cell r="S367">
            <v>40</v>
          </cell>
        </row>
        <row r="368">
          <cell r="K368">
            <v>-1.5240396209755881E-2</v>
          </cell>
          <cell r="S368">
            <v>40</v>
          </cell>
        </row>
        <row r="369">
          <cell r="K369">
            <v>-0.19706999191114596</v>
          </cell>
          <cell r="S369">
            <v>40</v>
          </cell>
        </row>
        <row r="370">
          <cell r="K370">
            <v>-0.11646575391208926</v>
          </cell>
          <cell r="S370">
            <v>40</v>
          </cell>
        </row>
        <row r="371">
          <cell r="K371">
            <v>-1.0454765079233082</v>
          </cell>
          <cell r="S371">
            <v>40</v>
          </cell>
        </row>
        <row r="372">
          <cell r="K372">
            <v>-0.95667634062957274</v>
          </cell>
          <cell r="S372">
            <v>40</v>
          </cell>
        </row>
        <row r="373">
          <cell r="K373">
            <v>-0.29977790450255498</v>
          </cell>
          <cell r="S373">
            <v>40</v>
          </cell>
        </row>
        <row r="374">
          <cell r="K374">
            <v>-1.1562300952116422</v>
          </cell>
          <cell r="S374">
            <v>40</v>
          </cell>
        </row>
        <row r="375">
          <cell r="K375">
            <v>-0.91066402172614025</v>
          </cell>
          <cell r="S375">
            <v>40</v>
          </cell>
        </row>
        <row r="376">
          <cell r="K376">
            <v>-0.56811085308775566</v>
          </cell>
          <cell r="S376">
            <v>40</v>
          </cell>
        </row>
        <row r="377">
          <cell r="K377">
            <v>-1.0949789912997336</v>
          </cell>
          <cell r="S377">
            <v>40</v>
          </cell>
        </row>
        <row r="378">
          <cell r="K378">
            <v>1.7805334098529599</v>
          </cell>
          <cell r="S378">
            <v>40</v>
          </cell>
        </row>
        <row r="379">
          <cell r="K379">
            <v>4.4991081497165672E-2</v>
          </cell>
          <cell r="S379">
            <v>40</v>
          </cell>
        </row>
        <row r="380">
          <cell r="K380">
            <v>-0.9385886199807586</v>
          </cell>
          <cell r="S380">
            <v>40</v>
          </cell>
        </row>
        <row r="381">
          <cell r="K381">
            <v>-0.24243579041971935</v>
          </cell>
          <cell r="S381">
            <v>40</v>
          </cell>
        </row>
        <row r="382">
          <cell r="K382">
            <v>0.66624210629796798</v>
          </cell>
          <cell r="S382">
            <v>40</v>
          </cell>
        </row>
        <row r="383">
          <cell r="K383">
            <v>-0.49137446310364102</v>
          </cell>
          <cell r="S383">
            <v>40</v>
          </cell>
        </row>
        <row r="384">
          <cell r="K384">
            <v>-2.1312940308807242</v>
          </cell>
          <cell r="S384">
            <v>40</v>
          </cell>
        </row>
        <row r="385">
          <cell r="K385">
            <v>-2.150206588305946</v>
          </cell>
          <cell r="S385">
            <v>40</v>
          </cell>
        </row>
        <row r="386">
          <cell r="K386">
            <v>-0.3045993252791685</v>
          </cell>
          <cell r="S386">
            <v>40</v>
          </cell>
        </row>
        <row r="387">
          <cell r="K387">
            <v>-0.39833285473512803</v>
          </cell>
          <cell r="S387">
            <v>40</v>
          </cell>
        </row>
        <row r="388">
          <cell r="K388">
            <v>-0.12483503970628196</v>
          </cell>
          <cell r="S388">
            <v>40</v>
          </cell>
        </row>
        <row r="389">
          <cell r="K389">
            <v>-0.10531197752350896</v>
          </cell>
          <cell r="S389">
            <v>40</v>
          </cell>
        </row>
        <row r="390">
          <cell r="K390">
            <v>-0.34509445686034756</v>
          </cell>
          <cell r="S390">
            <v>40</v>
          </cell>
        </row>
        <row r="391">
          <cell r="K391">
            <v>-7.6892147647219813E-2</v>
          </cell>
          <cell r="S391">
            <v>40</v>
          </cell>
        </row>
        <row r="392">
          <cell r="K392">
            <v>-1.1054983445827715</v>
          </cell>
          <cell r="S392">
            <v>40</v>
          </cell>
        </row>
        <row r="393">
          <cell r="K393">
            <v>-0.11676310459214348</v>
          </cell>
          <cell r="S393">
            <v>40</v>
          </cell>
        </row>
        <row r="394">
          <cell r="K394">
            <v>-0.13068402571290277</v>
          </cell>
          <cell r="S394">
            <v>40</v>
          </cell>
        </row>
        <row r="395">
          <cell r="K395">
            <v>-0.94281746295656232</v>
          </cell>
          <cell r="S395">
            <v>40</v>
          </cell>
        </row>
        <row r="396">
          <cell r="K396">
            <v>-9.6375612551234516E-2</v>
          </cell>
          <cell r="S396">
            <v>40</v>
          </cell>
        </row>
        <row r="397">
          <cell r="K397">
            <v>-6.3392391623725536E-2</v>
          </cell>
          <cell r="S397">
            <v>40</v>
          </cell>
        </row>
        <row r="398">
          <cell r="K398">
            <v>-0.77390703954476048</v>
          </cell>
          <cell r="S398">
            <v>40</v>
          </cell>
        </row>
        <row r="399">
          <cell r="K399">
            <v>-0.16248346318214626</v>
          </cell>
          <cell r="S399">
            <v>40</v>
          </cell>
        </row>
        <row r="400">
          <cell r="K400">
            <v>1.061565479353932</v>
          </cell>
          <cell r="S400">
            <v>40</v>
          </cell>
        </row>
        <row r="401">
          <cell r="K401">
            <v>-3.0680686155491884E-4</v>
          </cell>
          <cell r="S401">
            <v>40</v>
          </cell>
        </row>
        <row r="402">
          <cell r="K402">
            <v>0.31738325163344916</v>
          </cell>
          <cell r="S402">
            <v>40</v>
          </cell>
        </row>
        <row r="403">
          <cell r="K403">
            <v>1.0476745759590091</v>
          </cell>
          <cell r="S403">
            <v>40</v>
          </cell>
        </row>
        <row r="404">
          <cell r="K404">
            <v>-1.936048174515671</v>
          </cell>
          <cell r="S404">
            <v>40</v>
          </cell>
        </row>
        <row r="405">
          <cell r="K405">
            <v>-2.1473777153561544</v>
          </cell>
          <cell r="S405">
            <v>40</v>
          </cell>
        </row>
        <row r="406">
          <cell r="K406">
            <v>-2.2205004152222179</v>
          </cell>
          <cell r="S406">
            <v>40</v>
          </cell>
        </row>
        <row r="407">
          <cell r="K407">
            <v>-0.57625044881282805</v>
          </cell>
          <cell r="S407">
            <v>40</v>
          </cell>
        </row>
        <row r="408">
          <cell r="K408">
            <v>-0.52940444129114206</v>
          </cell>
          <cell r="S408">
            <v>40</v>
          </cell>
        </row>
        <row r="409">
          <cell r="K409">
            <v>0.51780615842180422</v>
          </cell>
          <cell r="S409">
            <v>40</v>
          </cell>
        </row>
        <row r="410">
          <cell r="K410">
            <v>-0.11960564539398796</v>
          </cell>
          <cell r="S410">
            <v>40</v>
          </cell>
        </row>
        <row r="411">
          <cell r="K411">
            <v>-9.0757446703178146E-2</v>
          </cell>
          <cell r="S411">
            <v>40</v>
          </cell>
        </row>
        <row r="412">
          <cell r="K412">
            <v>1.1814492852276863</v>
          </cell>
          <cell r="S412">
            <v>40</v>
          </cell>
        </row>
        <row r="413">
          <cell r="K413">
            <v>9.0409129655340842E-2</v>
          </cell>
          <cell r="S413">
            <v>40</v>
          </cell>
        </row>
        <row r="414">
          <cell r="K414">
            <v>-9.4985398085323067E-2</v>
          </cell>
          <cell r="S414">
            <v>40</v>
          </cell>
        </row>
        <row r="415">
          <cell r="K415">
            <v>-8.7974848812480702E-2</v>
          </cell>
          <cell r="S415">
            <v>40</v>
          </cell>
        </row>
        <row r="416">
          <cell r="K416">
            <v>-0.35984602561816348</v>
          </cell>
          <cell r="S416">
            <v>40</v>
          </cell>
        </row>
        <row r="417">
          <cell r="K417">
            <v>-0.2255728753668092</v>
          </cell>
          <cell r="S417">
            <v>40</v>
          </cell>
        </row>
        <row r="418">
          <cell r="K418">
            <v>0.45467741684353086</v>
          </cell>
          <cell r="S418">
            <v>40</v>
          </cell>
        </row>
        <row r="419">
          <cell r="K419">
            <v>-0.21787074087776401</v>
          </cell>
          <cell r="S419">
            <v>40</v>
          </cell>
        </row>
        <row r="420">
          <cell r="K420">
            <v>-0.21805737150023505</v>
          </cell>
          <cell r="S420">
            <v>40</v>
          </cell>
        </row>
        <row r="421">
          <cell r="K421">
            <v>0.53886845159324659</v>
          </cell>
          <cell r="S421">
            <v>40</v>
          </cell>
        </row>
        <row r="422">
          <cell r="K422">
            <v>-0.5880386132530584</v>
          </cell>
          <cell r="S422">
            <v>40</v>
          </cell>
        </row>
        <row r="423">
          <cell r="K423">
            <v>0.24822348491593973</v>
          </cell>
          <cell r="S423">
            <v>40</v>
          </cell>
        </row>
        <row r="424">
          <cell r="K424">
            <v>0.79916306838255036</v>
          </cell>
          <cell r="S424">
            <v>40</v>
          </cell>
        </row>
        <row r="425">
          <cell r="K425">
            <v>-0.79640705942122192</v>
          </cell>
          <cell r="S425">
            <v>40</v>
          </cell>
        </row>
        <row r="426">
          <cell r="K426">
            <v>-0.75132514265000805</v>
          </cell>
          <cell r="S426">
            <v>40</v>
          </cell>
        </row>
        <row r="427">
          <cell r="K427">
            <v>-0.32480213332595048</v>
          </cell>
          <cell r="S427">
            <v>40</v>
          </cell>
        </row>
        <row r="428">
          <cell r="K428">
            <v>7.1295027990850968E-2</v>
          </cell>
          <cell r="S428">
            <v>40</v>
          </cell>
        </row>
        <row r="429">
          <cell r="K429">
            <v>0.5264554088149711</v>
          </cell>
          <cell r="S429">
            <v>40</v>
          </cell>
        </row>
        <row r="430">
          <cell r="K430">
            <v>-0.64226931759989803</v>
          </cell>
          <cell r="S430">
            <v>40</v>
          </cell>
        </row>
        <row r="431">
          <cell r="K431">
            <v>-0.13720769961918231</v>
          </cell>
          <cell r="S431">
            <v>40</v>
          </cell>
        </row>
        <row r="432">
          <cell r="K432">
            <v>-0.14604827010792679</v>
          </cell>
          <cell r="S432">
            <v>40</v>
          </cell>
        </row>
        <row r="433">
          <cell r="K433">
            <v>-0.13948320757303201</v>
          </cell>
          <cell r="S433">
            <v>40</v>
          </cell>
        </row>
        <row r="434">
          <cell r="K434">
            <v>-7.3475872434082615E-2</v>
          </cell>
          <cell r="S434">
            <v>40</v>
          </cell>
        </row>
        <row r="435">
          <cell r="K435">
            <v>-0.14838146503611027</v>
          </cell>
          <cell r="S435">
            <v>40</v>
          </cell>
        </row>
        <row r="436">
          <cell r="K436">
            <v>-0.13854613998465043</v>
          </cell>
          <cell r="S436">
            <v>40</v>
          </cell>
        </row>
        <row r="437">
          <cell r="K437">
            <v>-0.50623786968072848</v>
          </cell>
          <cell r="S437">
            <v>40</v>
          </cell>
        </row>
        <row r="438">
          <cell r="K438">
            <v>-0.50756766280554022</v>
          </cell>
          <cell r="S438">
            <v>40</v>
          </cell>
        </row>
        <row r="439">
          <cell r="K439">
            <v>3.0308791766020422E-2</v>
          </cell>
          <cell r="S439">
            <v>40</v>
          </cell>
        </row>
        <row r="440">
          <cell r="K440">
            <v>-0.53543882029210277</v>
          </cell>
          <cell r="S440">
            <v>40</v>
          </cell>
        </row>
        <row r="441">
          <cell r="K441">
            <v>8.5604219917156126</v>
          </cell>
          <cell r="S441">
            <v>40</v>
          </cell>
        </row>
        <row r="442">
          <cell r="K442">
            <v>-0.15834855655776162</v>
          </cell>
          <cell r="S442">
            <v>40</v>
          </cell>
        </row>
        <row r="443">
          <cell r="K443">
            <v>0.28724076521314956</v>
          </cell>
          <cell r="S443">
            <v>40</v>
          </cell>
        </row>
        <row r="444">
          <cell r="K444">
            <v>-1.0054410339566124</v>
          </cell>
          <cell r="S444">
            <v>40</v>
          </cell>
        </row>
        <row r="445">
          <cell r="K445">
            <v>-0.94695561231185965</v>
          </cell>
          <cell r="S445">
            <v>40</v>
          </cell>
        </row>
        <row r="446">
          <cell r="K446">
            <v>-0.75382514553972679</v>
          </cell>
          <cell r="S446">
            <v>40</v>
          </cell>
        </row>
        <row r="447">
          <cell r="K447">
            <v>-0.64621420477312042</v>
          </cell>
          <cell r="S447">
            <v>40</v>
          </cell>
        </row>
        <row r="448">
          <cell r="K448">
            <v>-0.71267207592871973</v>
          </cell>
          <cell r="S448">
            <v>40</v>
          </cell>
        </row>
        <row r="449">
          <cell r="K449">
            <v>-0.9483011786478488</v>
          </cell>
          <cell r="S449">
            <v>40</v>
          </cell>
        </row>
        <row r="450">
          <cell r="K450">
            <v>1.5493568828520092</v>
          </cell>
          <cell r="S450">
            <v>40</v>
          </cell>
        </row>
        <row r="451">
          <cell r="K451">
            <v>-0.61857020094059634</v>
          </cell>
          <cell r="S451">
            <v>40</v>
          </cell>
        </row>
        <row r="452">
          <cell r="K452">
            <v>0.21926351841184927</v>
          </cell>
          <cell r="S452">
            <v>40</v>
          </cell>
        </row>
        <row r="453">
          <cell r="K453">
            <v>5.7785496168400008E-2</v>
          </cell>
          <cell r="S453">
            <v>40</v>
          </cell>
        </row>
        <row r="454">
          <cell r="K454">
            <v>-3.8950669658111586E-2</v>
          </cell>
          <cell r="S454">
            <v>40</v>
          </cell>
        </row>
        <row r="455">
          <cell r="K455">
            <v>-0.90075797155259962</v>
          </cell>
          <cell r="S455">
            <v>40</v>
          </cell>
        </row>
        <row r="456">
          <cell r="K456">
            <v>23.649256046344863</v>
          </cell>
          <cell r="S456">
            <v>40</v>
          </cell>
        </row>
        <row r="457">
          <cell r="K457">
            <v>-0.30515713557453467</v>
          </cell>
          <cell r="S457">
            <v>40</v>
          </cell>
        </row>
        <row r="458">
          <cell r="K458">
            <v>-0.22832396306541375</v>
          </cell>
          <cell r="S458">
            <v>40</v>
          </cell>
        </row>
        <row r="459">
          <cell r="K459">
            <v>255.36885171652978</v>
          </cell>
          <cell r="S459">
            <v>40</v>
          </cell>
        </row>
        <row r="460">
          <cell r="K460">
            <v>-8.922057536592988E-2</v>
          </cell>
          <cell r="S460">
            <v>40</v>
          </cell>
        </row>
        <row r="461">
          <cell r="K461">
            <v>4.1603552024349408</v>
          </cell>
          <cell r="S461">
            <v>40</v>
          </cell>
        </row>
        <row r="462">
          <cell r="K462">
            <v>2.1974090672052752E-2</v>
          </cell>
          <cell r="S462">
            <v>40</v>
          </cell>
        </row>
        <row r="463">
          <cell r="K463">
            <v>2.693122239084313</v>
          </cell>
          <cell r="S463">
            <v>40</v>
          </cell>
        </row>
        <row r="464">
          <cell r="K464">
            <v>-1.0559945389964094</v>
          </cell>
          <cell r="S464">
            <v>40</v>
          </cell>
        </row>
        <row r="465">
          <cell r="K465">
            <v>0.59051663415551203</v>
          </cell>
          <cell r="S465">
            <v>40</v>
          </cell>
        </row>
        <row r="466">
          <cell r="K466">
            <v>-1.0074390190597076</v>
          </cell>
          <cell r="S466">
            <v>40</v>
          </cell>
        </row>
        <row r="467">
          <cell r="K467">
            <v>0.4960268467353327</v>
          </cell>
          <cell r="S467">
            <v>40</v>
          </cell>
        </row>
        <row r="468">
          <cell r="K468">
            <v>-0.9474877272401877</v>
          </cell>
          <cell r="S468">
            <v>40</v>
          </cell>
        </row>
        <row r="469">
          <cell r="K469">
            <v>-0.12664181642523439</v>
          </cell>
          <cell r="S469">
            <v>40</v>
          </cell>
        </row>
        <row r="470">
          <cell r="K470">
            <v>-0.72188148917659001</v>
          </cell>
          <cell r="S470">
            <v>40</v>
          </cell>
        </row>
        <row r="471">
          <cell r="K471">
            <v>0.95473362714781473</v>
          </cell>
          <cell r="S471">
            <v>40</v>
          </cell>
        </row>
        <row r="472">
          <cell r="K472">
            <v>-0.64587475847823994</v>
          </cell>
          <cell r="S472">
            <v>40</v>
          </cell>
        </row>
        <row r="473">
          <cell r="K473">
            <v>0.17183868267576088</v>
          </cell>
          <cell r="S473">
            <v>40</v>
          </cell>
        </row>
        <row r="474">
          <cell r="K474">
            <v>-0.71559069847578038</v>
          </cell>
          <cell r="S474">
            <v>40</v>
          </cell>
        </row>
        <row r="475">
          <cell r="K475">
            <v>0.16649165908601907</v>
          </cell>
          <cell r="S475">
            <v>40</v>
          </cell>
        </row>
        <row r="476">
          <cell r="K476">
            <v>-0.94126405184405393</v>
          </cell>
          <cell r="S476">
            <v>40</v>
          </cell>
        </row>
        <row r="477">
          <cell r="K477">
            <v>0.12605396123799578</v>
          </cell>
          <cell r="S477">
            <v>40</v>
          </cell>
        </row>
        <row r="478">
          <cell r="K478">
            <v>1.5436275718026133</v>
          </cell>
          <cell r="S478">
            <v>40</v>
          </cell>
        </row>
        <row r="479">
          <cell r="K479">
            <v>-0.65393747300405769</v>
          </cell>
          <cell r="S479">
            <v>40</v>
          </cell>
        </row>
        <row r="480">
          <cell r="K480">
            <v>-0.62047786553492001</v>
          </cell>
          <cell r="S480">
            <v>40</v>
          </cell>
        </row>
        <row r="481">
          <cell r="K481">
            <v>0.20451378944557982</v>
          </cell>
          <cell r="S481">
            <v>40</v>
          </cell>
        </row>
        <row r="482">
          <cell r="K482">
            <v>0.21425398641528798</v>
          </cell>
          <cell r="S482">
            <v>40</v>
          </cell>
        </row>
        <row r="483">
          <cell r="K483">
            <v>-0.24838940474845159</v>
          </cell>
          <cell r="S483">
            <v>40</v>
          </cell>
        </row>
        <row r="484">
          <cell r="K484">
            <v>5.6975037927301457E-2</v>
          </cell>
          <cell r="S484">
            <v>40</v>
          </cell>
        </row>
        <row r="485">
          <cell r="K485">
            <v>-0.50358754066934541</v>
          </cell>
          <cell r="S485">
            <v>40</v>
          </cell>
        </row>
        <row r="486">
          <cell r="K486">
            <v>2.7010449290519163E-2</v>
          </cell>
          <cell r="S486">
            <v>40</v>
          </cell>
        </row>
        <row r="487">
          <cell r="K487">
            <v>-1.3747084170417376</v>
          </cell>
          <cell r="S487">
            <v>40</v>
          </cell>
        </row>
        <row r="488">
          <cell r="K488">
            <v>-0.90372268743508177</v>
          </cell>
          <cell r="S488">
            <v>40</v>
          </cell>
        </row>
        <row r="489">
          <cell r="K489">
            <v>1.968590798575875</v>
          </cell>
          <cell r="S489">
            <v>40</v>
          </cell>
        </row>
        <row r="490">
          <cell r="K490">
            <v>1.1831054961486716</v>
          </cell>
          <cell r="S490">
            <v>40</v>
          </cell>
        </row>
        <row r="491">
          <cell r="K491">
            <v>-0.12568672468501849</v>
          </cell>
          <cell r="S491">
            <v>40</v>
          </cell>
        </row>
        <row r="492">
          <cell r="K492">
            <v>2.0200220390155366</v>
          </cell>
          <cell r="S492">
            <v>40</v>
          </cell>
        </row>
        <row r="493">
          <cell r="K493">
            <v>-0.11462672884251492</v>
          </cell>
          <cell r="S493">
            <v>40</v>
          </cell>
        </row>
        <row r="494">
          <cell r="K494">
            <v>27.250513294834821</v>
          </cell>
          <cell r="S494">
            <v>40</v>
          </cell>
        </row>
        <row r="495">
          <cell r="K495">
            <v>-0.11490758369549871</v>
          </cell>
          <cell r="S495">
            <v>40</v>
          </cell>
        </row>
        <row r="496">
          <cell r="K496">
            <v>-0.28318606574460531</v>
          </cell>
          <cell r="S496">
            <v>40</v>
          </cell>
        </row>
        <row r="497">
          <cell r="K497">
            <v>-7.5914123588027016E-2</v>
          </cell>
          <cell r="S497">
            <v>40</v>
          </cell>
        </row>
        <row r="498">
          <cell r="K498">
            <v>-2.3984665891786243E-4</v>
          </cell>
          <cell r="S498">
            <v>40</v>
          </cell>
        </row>
        <row r="499">
          <cell r="K499">
            <v>-0.2155506147871416</v>
          </cell>
          <cell r="S499">
            <v>40</v>
          </cell>
        </row>
        <row r="500">
          <cell r="K500">
            <v>-0.29011181151614118</v>
          </cell>
          <cell r="S500">
            <v>40</v>
          </cell>
        </row>
        <row r="501">
          <cell r="K501">
            <v>3.3077674456529484</v>
          </cell>
          <cell r="S501">
            <v>40</v>
          </cell>
        </row>
        <row r="502">
          <cell r="K502">
            <v>-4.3474859696051513E-2</v>
          </cell>
          <cell r="S502">
            <v>40</v>
          </cell>
        </row>
        <row r="503">
          <cell r="K503">
            <v>0.33593364465766273</v>
          </cell>
          <cell r="S503">
            <v>40</v>
          </cell>
        </row>
        <row r="504">
          <cell r="K504">
            <v>3.3544264618335373</v>
          </cell>
          <cell r="S504">
            <v>40</v>
          </cell>
        </row>
        <row r="505">
          <cell r="K505">
            <v>-0.4874403300086978</v>
          </cell>
          <cell r="S505">
            <v>40</v>
          </cell>
        </row>
        <row r="506">
          <cell r="K506">
            <v>-1.0522304197799552</v>
          </cell>
          <cell r="S506">
            <v>40</v>
          </cell>
        </row>
        <row r="507">
          <cell r="K507">
            <v>-1.0073647342184102</v>
          </cell>
          <cell r="S507">
            <v>40</v>
          </cell>
        </row>
        <row r="508">
          <cell r="K508">
            <v>-0.95018904622402112</v>
          </cell>
          <cell r="S508">
            <v>40</v>
          </cell>
        </row>
        <row r="509">
          <cell r="K509">
            <v>-0.77644245599268047</v>
          </cell>
          <cell r="S509">
            <v>40</v>
          </cell>
        </row>
        <row r="510">
          <cell r="K510">
            <v>-0.64682828585370156</v>
          </cell>
          <cell r="S510">
            <v>40</v>
          </cell>
        </row>
        <row r="511">
          <cell r="K511">
            <v>-0.70009237391588441</v>
          </cell>
          <cell r="S511">
            <v>40</v>
          </cell>
        </row>
        <row r="512">
          <cell r="K512">
            <v>-0.9205344539322099</v>
          </cell>
          <cell r="S512">
            <v>40</v>
          </cell>
        </row>
        <row r="513">
          <cell r="K513">
            <v>1.923946429502013</v>
          </cell>
          <cell r="S513">
            <v>40</v>
          </cell>
        </row>
        <row r="514">
          <cell r="K514">
            <v>1.228400015366004</v>
          </cell>
          <cell r="S514">
            <v>40</v>
          </cell>
        </row>
        <row r="515">
          <cell r="K515">
            <v>0.19918798100005153</v>
          </cell>
          <cell r="S515">
            <v>40</v>
          </cell>
        </row>
        <row r="516">
          <cell r="K516">
            <v>6.8730176805835291E-2</v>
          </cell>
          <cell r="S516">
            <v>40</v>
          </cell>
        </row>
        <row r="517">
          <cell r="K517">
            <v>-5.8671769768896667E-2</v>
          </cell>
          <cell r="S517">
            <v>40</v>
          </cell>
        </row>
        <row r="518">
          <cell r="K518">
            <v>-0.9126239739830192</v>
          </cell>
          <cell r="S518">
            <v>40</v>
          </cell>
        </row>
        <row r="519">
          <cell r="K519">
            <v>25.774572216417031</v>
          </cell>
          <cell r="S519">
            <v>40</v>
          </cell>
        </row>
        <row r="520">
          <cell r="K520">
            <v>-0.37422778458803962</v>
          </cell>
          <cell r="S520">
            <v>40</v>
          </cell>
        </row>
        <row r="521">
          <cell r="K521">
            <v>2.8459808883459683</v>
          </cell>
          <cell r="S521">
            <v>40</v>
          </cell>
        </row>
        <row r="522">
          <cell r="K522">
            <v>5.0453533662086327</v>
          </cell>
          <cell r="S522">
            <v>40</v>
          </cell>
        </row>
        <row r="523">
          <cell r="K523">
            <v>-2.0690279048330795E-4</v>
          </cell>
          <cell r="S523">
            <v>40</v>
          </cell>
        </row>
        <row r="524">
          <cell r="K524">
            <v>101.12036434688271</v>
          </cell>
          <cell r="S524">
            <v>40</v>
          </cell>
        </row>
        <row r="525">
          <cell r="K525">
            <v>774.64276093023057</v>
          </cell>
          <cell r="S525">
            <v>40</v>
          </cell>
        </row>
        <row r="526">
          <cell r="K526">
            <v>-0.1506799673304702</v>
          </cell>
          <cell r="S526">
            <v>40</v>
          </cell>
        </row>
        <row r="527">
          <cell r="K527">
            <v>-0.95415966388225248</v>
          </cell>
          <cell r="S527">
            <v>40</v>
          </cell>
        </row>
        <row r="528">
          <cell r="K528">
            <v>-0.99756268899407818</v>
          </cell>
          <cell r="S528">
            <v>40</v>
          </cell>
        </row>
        <row r="529">
          <cell r="K529">
            <v>-6.6250461966619836E-2</v>
          </cell>
          <cell r="S529">
            <v>40</v>
          </cell>
        </row>
        <row r="530">
          <cell r="K530">
            <v>-0.87908261578622449</v>
          </cell>
          <cell r="S530">
            <v>40</v>
          </cell>
        </row>
        <row r="531">
          <cell r="K531">
            <v>2.2872051692686191E-2</v>
          </cell>
          <cell r="S531">
            <v>40</v>
          </cell>
        </row>
        <row r="532">
          <cell r="K532">
            <v>1.0582320605170725</v>
          </cell>
          <cell r="S532">
            <v>40</v>
          </cell>
        </row>
        <row r="533">
          <cell r="K533">
            <v>-0.19250764749440152</v>
          </cell>
          <cell r="S533">
            <v>40</v>
          </cell>
        </row>
        <row r="534">
          <cell r="K534">
            <v>-0.791657822302409</v>
          </cell>
          <cell r="S534">
            <v>40</v>
          </cell>
        </row>
        <row r="535">
          <cell r="K535">
            <v>-0.6727087951362577</v>
          </cell>
          <cell r="S535">
            <v>40</v>
          </cell>
        </row>
        <row r="536">
          <cell r="K536">
            <v>1.2592004213282973E-2</v>
          </cell>
          <cell r="S536">
            <v>40</v>
          </cell>
        </row>
        <row r="537">
          <cell r="K537">
            <v>-7.8869462739836541E-2</v>
          </cell>
          <cell r="S537">
            <v>40</v>
          </cell>
        </row>
        <row r="538">
          <cell r="K538">
            <v>2.4684998599614257E-2</v>
          </cell>
          <cell r="S538">
            <v>40</v>
          </cell>
        </row>
        <row r="539">
          <cell r="K539">
            <v>-0.9401826512169339</v>
          </cell>
          <cell r="S539">
            <v>40</v>
          </cell>
        </row>
        <row r="540">
          <cell r="K540">
            <v>75.234635847093415</v>
          </cell>
          <cell r="S540">
            <v>40</v>
          </cell>
        </row>
        <row r="541">
          <cell r="K541">
            <v>-0.86639006903523463</v>
          </cell>
          <cell r="S541">
            <v>40</v>
          </cell>
        </row>
        <row r="542">
          <cell r="K542">
            <v>-1.084173500128204</v>
          </cell>
          <cell r="S542">
            <v>40</v>
          </cell>
        </row>
        <row r="543">
          <cell r="K543">
            <v>-1.0530083018956413</v>
          </cell>
          <cell r="S543">
            <v>40</v>
          </cell>
        </row>
        <row r="544">
          <cell r="K544">
            <v>-0.7748912049958685</v>
          </cell>
          <cell r="S544">
            <v>40</v>
          </cell>
        </row>
        <row r="545">
          <cell r="K545">
            <v>-1.1896558866242475</v>
          </cell>
          <cell r="S545">
            <v>40</v>
          </cell>
        </row>
        <row r="546">
          <cell r="K546">
            <v>-0.87086008696780393</v>
          </cell>
          <cell r="S546">
            <v>40</v>
          </cell>
        </row>
        <row r="547">
          <cell r="K547">
            <v>0.94764685965203999</v>
          </cell>
          <cell r="S547">
            <v>40</v>
          </cell>
        </row>
        <row r="548">
          <cell r="K548">
            <v>-0.93641426117086146</v>
          </cell>
          <cell r="S548">
            <v>40</v>
          </cell>
        </row>
        <row r="549">
          <cell r="K549">
            <v>-0.17109273180386633</v>
          </cell>
          <cell r="S549">
            <v>40</v>
          </cell>
        </row>
        <row r="550">
          <cell r="K550">
            <v>-1.2312870615718502E-4</v>
          </cell>
          <cell r="S550">
            <v>40</v>
          </cell>
        </row>
        <row r="551">
          <cell r="K551">
            <v>-0.64381833648615627</v>
          </cell>
          <cell r="S551">
            <v>40</v>
          </cell>
        </row>
        <row r="552">
          <cell r="K552">
            <v>0.35926338198332752</v>
          </cell>
          <cell r="S552">
            <v>40</v>
          </cell>
        </row>
        <row r="553">
          <cell r="K553">
            <v>-2.1465358523971401</v>
          </cell>
          <cell r="S553">
            <v>40</v>
          </cell>
        </row>
        <row r="554">
          <cell r="K554">
            <v>0.55745405222983346</v>
          </cell>
          <cell r="S554">
            <v>40</v>
          </cell>
        </row>
        <row r="555">
          <cell r="K555">
            <v>-7.4182617803917078E-2</v>
          </cell>
          <cell r="S555">
            <v>40</v>
          </cell>
        </row>
        <row r="556">
          <cell r="K556">
            <v>-0.26406557034231659</v>
          </cell>
          <cell r="S556">
            <v>40</v>
          </cell>
        </row>
        <row r="557">
          <cell r="K557">
            <v>-2.8001464073155544E-2</v>
          </cell>
          <cell r="S557">
            <v>40</v>
          </cell>
        </row>
        <row r="558">
          <cell r="K558">
            <v>-0.69430922743611134</v>
          </cell>
          <cell r="S558">
            <v>40</v>
          </cell>
        </row>
        <row r="559">
          <cell r="K559">
            <v>-0.70962172251822109</v>
          </cell>
          <cell r="S559">
            <v>40</v>
          </cell>
        </row>
        <row r="560">
          <cell r="K560">
            <v>-7.956235200529739E-2</v>
          </cell>
          <cell r="S560">
            <v>40</v>
          </cell>
        </row>
        <row r="561">
          <cell r="K561">
            <v>-1.0101960039147184</v>
          </cell>
          <cell r="S561">
            <v>40</v>
          </cell>
        </row>
        <row r="562">
          <cell r="K562">
            <v>0.65619110502993339</v>
          </cell>
          <cell r="S562">
            <v>40</v>
          </cell>
        </row>
        <row r="563">
          <cell r="K563">
            <v>-1.1403430322096872</v>
          </cell>
          <cell r="S563">
            <v>40</v>
          </cell>
        </row>
        <row r="564">
          <cell r="K564">
            <v>-9.2525254893127462E-2</v>
          </cell>
          <cell r="S564">
            <v>40</v>
          </cell>
        </row>
        <row r="565">
          <cell r="K565">
            <v>-0.3244541937200851</v>
          </cell>
          <cell r="S565">
            <v>40</v>
          </cell>
        </row>
        <row r="566">
          <cell r="K566">
            <v>0.53793087183206001</v>
          </cell>
          <cell r="S566">
            <v>40</v>
          </cell>
        </row>
        <row r="567">
          <cell r="K567">
            <v>7.9757429095374732</v>
          </cell>
          <cell r="S567">
            <v>40</v>
          </cell>
        </row>
        <row r="568">
          <cell r="K568">
            <v>-0.48647134096927463</v>
          </cell>
          <cell r="S568">
            <v>40</v>
          </cell>
        </row>
        <row r="569">
          <cell r="K569">
            <v>-0.8706709475241674</v>
          </cell>
          <cell r="S569">
            <v>40</v>
          </cell>
        </row>
        <row r="570">
          <cell r="K570">
            <v>9.1582088011305199E-2</v>
          </cell>
          <cell r="S570">
            <v>40</v>
          </cell>
        </row>
        <row r="571">
          <cell r="K571">
            <v>0.71646032221615263</v>
          </cell>
          <cell r="S571">
            <v>40</v>
          </cell>
        </row>
        <row r="572">
          <cell r="K572">
            <v>-1.9622596690580554</v>
          </cell>
          <cell r="S572">
            <v>40</v>
          </cell>
        </row>
        <row r="573">
          <cell r="K573">
            <v>-2.0733505588881611</v>
          </cell>
          <cell r="S573">
            <v>40</v>
          </cell>
        </row>
        <row r="574">
          <cell r="K574">
            <v>-2.3032017506183022</v>
          </cell>
          <cell r="S574">
            <v>40</v>
          </cell>
        </row>
        <row r="575">
          <cell r="K575">
            <v>-1.6961963455443898</v>
          </cell>
          <cell r="S575">
            <v>40</v>
          </cell>
        </row>
        <row r="576">
          <cell r="K576">
            <v>-1.8919581246693349</v>
          </cell>
          <cell r="S576">
            <v>40</v>
          </cell>
        </row>
        <row r="577">
          <cell r="K577">
            <v>0.2707651103592546</v>
          </cell>
          <cell r="S577">
            <v>40</v>
          </cell>
        </row>
        <row r="578">
          <cell r="K578">
            <v>-1.1103292540819665</v>
          </cell>
          <cell r="S578">
            <v>40</v>
          </cell>
        </row>
        <row r="579">
          <cell r="K579">
            <v>-4.8221671404368567E-2</v>
          </cell>
          <cell r="S579">
            <v>40</v>
          </cell>
        </row>
        <row r="580">
          <cell r="K580">
            <v>-0.13171367627696626</v>
          </cell>
          <cell r="S580">
            <v>40</v>
          </cell>
        </row>
        <row r="581">
          <cell r="K581">
            <v>-0.32312172570665748</v>
          </cell>
          <cell r="S581">
            <v>40</v>
          </cell>
        </row>
        <row r="582">
          <cell r="K582">
            <v>12.148700538919348</v>
          </cell>
          <cell r="S582">
            <v>40</v>
          </cell>
        </row>
        <row r="583">
          <cell r="K583">
            <v>-0.14113388331041862</v>
          </cell>
          <cell r="S583">
            <v>40</v>
          </cell>
        </row>
        <row r="584">
          <cell r="K584">
            <v>43.252222325024306</v>
          </cell>
          <cell r="S584">
            <v>40</v>
          </cell>
        </row>
        <row r="585">
          <cell r="K585">
            <v>-0.32523386529317283</v>
          </cell>
          <cell r="S585">
            <v>40</v>
          </cell>
        </row>
        <row r="586">
          <cell r="K586">
            <v>-0.25149253793064608</v>
          </cell>
          <cell r="S586">
            <v>40</v>
          </cell>
        </row>
        <row r="587">
          <cell r="K587">
            <v>3.6649171053987253E-2</v>
          </cell>
          <cell r="S587">
            <v>40</v>
          </cell>
        </row>
        <row r="588">
          <cell r="K588">
            <v>-0.32353412710191165</v>
          </cell>
          <cell r="S588">
            <v>40</v>
          </cell>
        </row>
        <row r="589">
          <cell r="K589">
            <v>-0.30430098196204663</v>
          </cell>
          <cell r="S589">
            <v>40</v>
          </cell>
        </row>
        <row r="590">
          <cell r="K590">
            <v>-0.60055518620610449</v>
          </cell>
          <cell r="S590">
            <v>40</v>
          </cell>
        </row>
        <row r="591">
          <cell r="K591">
            <v>0.38127650772749183</v>
          </cell>
          <cell r="S591">
            <v>40</v>
          </cell>
        </row>
        <row r="592">
          <cell r="K592">
            <v>0.58821886023680892</v>
          </cell>
          <cell r="S592">
            <v>40</v>
          </cell>
        </row>
        <row r="593">
          <cell r="K593">
            <v>-0.80734604405132449</v>
          </cell>
          <cell r="S593">
            <v>40</v>
          </cell>
        </row>
        <row r="594">
          <cell r="K594">
            <v>-0.76417439540875121</v>
          </cell>
          <cell r="S594">
            <v>40</v>
          </cell>
        </row>
        <row r="595">
          <cell r="K595">
            <v>8.2267591728398023E-2</v>
          </cell>
          <cell r="S595">
            <v>40</v>
          </cell>
        </row>
        <row r="596">
          <cell r="K596">
            <v>-0.5530379327533308</v>
          </cell>
          <cell r="S596">
            <v>40</v>
          </cell>
        </row>
        <row r="597">
          <cell r="K597">
            <v>-0.51308134942612238</v>
          </cell>
          <cell r="S597">
            <v>40</v>
          </cell>
        </row>
        <row r="598">
          <cell r="K598">
            <v>-0.58909384328458003</v>
          </cell>
          <cell r="S598">
            <v>40</v>
          </cell>
        </row>
        <row r="599">
          <cell r="K599">
            <v>-3.6226088148382386E-2</v>
          </cell>
          <cell r="S599">
            <v>40</v>
          </cell>
        </row>
        <row r="600">
          <cell r="K600">
            <v>-0.19993952618961641</v>
          </cell>
          <cell r="S600">
            <v>40</v>
          </cell>
        </row>
        <row r="601">
          <cell r="K601">
            <v>0.24703917784833021</v>
          </cell>
          <cell r="S601">
            <v>40</v>
          </cell>
        </row>
        <row r="602">
          <cell r="K602">
            <v>-0.22966048300232653</v>
          </cell>
          <cell r="S602">
            <v>40</v>
          </cell>
        </row>
        <row r="603">
          <cell r="K603">
            <v>-0.6186367483500016</v>
          </cell>
          <cell r="S603">
            <v>40</v>
          </cell>
        </row>
        <row r="604">
          <cell r="K604">
            <v>-0.21108228931396061</v>
          </cell>
          <cell r="S604">
            <v>40</v>
          </cell>
        </row>
        <row r="605">
          <cell r="K605">
            <v>-0.22362238458324304</v>
          </cell>
          <cell r="S605">
            <v>40</v>
          </cell>
        </row>
        <row r="606">
          <cell r="K606">
            <v>9.0364837717960677E-3</v>
          </cell>
          <cell r="S606">
            <v>40</v>
          </cell>
        </row>
        <row r="607">
          <cell r="K607">
            <v>-0.45219295695867345</v>
          </cell>
          <cell r="S607">
            <v>40</v>
          </cell>
        </row>
        <row r="608">
          <cell r="K608">
            <v>-0.57778169738995178</v>
          </cell>
          <cell r="S608">
            <v>40</v>
          </cell>
        </row>
        <row r="609">
          <cell r="K609">
            <v>-0.49549961261522807</v>
          </cell>
          <cell r="S609">
            <v>40</v>
          </cell>
        </row>
        <row r="610">
          <cell r="K610">
            <v>-0.31800459222803718</v>
          </cell>
          <cell r="S610">
            <v>40</v>
          </cell>
        </row>
        <row r="611">
          <cell r="K611">
            <v>-1.0377510428367831</v>
          </cell>
          <cell r="S611">
            <v>40</v>
          </cell>
        </row>
        <row r="612">
          <cell r="K612">
            <v>1.0604814962748543</v>
          </cell>
          <cell r="S612">
            <v>40</v>
          </cell>
        </row>
        <row r="613">
          <cell r="K613">
            <v>-0.95845172688891955</v>
          </cell>
          <cell r="S613">
            <v>40</v>
          </cell>
        </row>
        <row r="614">
          <cell r="K614">
            <v>0.35210941948477353</v>
          </cell>
          <cell r="S614">
            <v>40</v>
          </cell>
        </row>
        <row r="615">
          <cell r="K615">
            <v>3.1738807521732912</v>
          </cell>
          <cell r="S615">
            <v>40</v>
          </cell>
        </row>
        <row r="616">
          <cell r="K616">
            <v>-0.65738263833977473</v>
          </cell>
          <cell r="S616">
            <v>40</v>
          </cell>
        </row>
        <row r="617">
          <cell r="K617">
            <v>-0.84246454875590238</v>
          </cell>
          <cell r="S617">
            <v>40</v>
          </cell>
        </row>
        <row r="618">
          <cell r="K618">
            <v>0.14471995749872052</v>
          </cell>
          <cell r="S618">
            <v>40</v>
          </cell>
        </row>
        <row r="619">
          <cell r="K619">
            <v>-0.48969580489798353</v>
          </cell>
          <cell r="S619">
            <v>40</v>
          </cell>
        </row>
        <row r="620">
          <cell r="K620">
            <v>0.16284430964142496</v>
          </cell>
          <cell r="S620">
            <v>40</v>
          </cell>
        </row>
        <row r="621">
          <cell r="K621">
            <v>9.8316587028918864E-2</v>
          </cell>
          <cell r="S621">
            <v>40</v>
          </cell>
        </row>
        <row r="622">
          <cell r="K622">
            <v>-0.90285313234843778</v>
          </cell>
          <cell r="S622">
            <v>40</v>
          </cell>
        </row>
        <row r="623">
          <cell r="K623">
            <v>-0.93987216665131945</v>
          </cell>
          <cell r="S623">
            <v>40</v>
          </cell>
        </row>
        <row r="624">
          <cell r="K624">
            <v>0.10167253859792275</v>
          </cell>
          <cell r="S624">
            <v>40</v>
          </cell>
        </row>
        <row r="625">
          <cell r="K625">
            <v>4.2584335696857849</v>
          </cell>
          <cell r="S625">
            <v>40</v>
          </cell>
        </row>
        <row r="626">
          <cell r="K626">
            <v>0.7925675433036834</v>
          </cell>
          <cell r="S626">
            <v>40</v>
          </cell>
        </row>
        <row r="627">
          <cell r="K627">
            <v>-0.30403321189367383</v>
          </cell>
          <cell r="S627">
            <v>40</v>
          </cell>
        </row>
        <row r="628">
          <cell r="K628">
            <v>87.049662496171933</v>
          </cell>
          <cell r="S628">
            <v>40</v>
          </cell>
        </row>
        <row r="629">
          <cell r="K629">
            <v>-0.28266867073480151</v>
          </cell>
          <cell r="S629">
            <v>40</v>
          </cell>
        </row>
        <row r="630">
          <cell r="K630">
            <v>-0.74153141192272198</v>
          </cell>
          <cell r="S630">
            <v>40</v>
          </cell>
        </row>
        <row r="631">
          <cell r="K631">
            <v>-0.20721678337898278</v>
          </cell>
          <cell r="S631">
            <v>40</v>
          </cell>
        </row>
        <row r="632">
          <cell r="K632">
            <v>-1.0370477230071304</v>
          </cell>
          <cell r="S632">
            <v>40</v>
          </cell>
        </row>
        <row r="633">
          <cell r="K633">
            <v>0.89740871085660323</v>
          </cell>
          <cell r="S633">
            <v>40</v>
          </cell>
        </row>
        <row r="634">
          <cell r="K634">
            <v>2.4004387314885109</v>
          </cell>
          <cell r="S634">
            <v>40</v>
          </cell>
        </row>
        <row r="635">
          <cell r="K635">
            <v>72.397650628537761</v>
          </cell>
          <cell r="S635">
            <v>40</v>
          </cell>
        </row>
        <row r="636">
          <cell r="K636">
            <v>0.38229426436405128</v>
          </cell>
          <cell r="S636">
            <v>40</v>
          </cell>
        </row>
        <row r="637">
          <cell r="K637">
            <v>4.3318525092859241</v>
          </cell>
          <cell r="S637">
            <v>40</v>
          </cell>
        </row>
        <row r="638">
          <cell r="K638">
            <v>8.5081872602788045E-2</v>
          </cell>
          <cell r="S638">
            <v>40</v>
          </cell>
        </row>
        <row r="639">
          <cell r="K639">
            <v>0.6891067644323654</v>
          </cell>
          <cell r="S639">
            <v>40</v>
          </cell>
        </row>
        <row r="640">
          <cell r="K640">
            <v>-0.64095493245602797</v>
          </cell>
          <cell r="S640">
            <v>40</v>
          </cell>
        </row>
        <row r="641">
          <cell r="K641">
            <v>-0.56676155877826973</v>
          </cell>
          <cell r="S641">
            <v>40</v>
          </cell>
        </row>
        <row r="642">
          <cell r="K642">
            <v>-0.6972411144540358</v>
          </cell>
          <cell r="S642">
            <v>40</v>
          </cell>
        </row>
        <row r="643">
          <cell r="K643">
            <v>-0.55084733954721776</v>
          </cell>
          <cell r="S643">
            <v>40</v>
          </cell>
        </row>
        <row r="644">
          <cell r="K644">
            <v>-0.83741354908904442</v>
          </cell>
          <cell r="S644">
            <v>40</v>
          </cell>
        </row>
        <row r="645">
          <cell r="K645">
            <v>-0.15996062161311309</v>
          </cell>
          <cell r="S645">
            <v>40</v>
          </cell>
        </row>
        <row r="646">
          <cell r="K646">
            <v>-0.80789468853690904</v>
          </cell>
          <cell r="S646">
            <v>40</v>
          </cell>
        </row>
        <row r="647">
          <cell r="K647">
            <v>-0.40213207315276134</v>
          </cell>
          <cell r="S647">
            <v>40</v>
          </cell>
        </row>
        <row r="648">
          <cell r="K648">
            <v>0.21210399553756737</v>
          </cell>
          <cell r="S648">
            <v>40</v>
          </cell>
        </row>
        <row r="649">
          <cell r="K649">
            <v>0.83733164433964435</v>
          </cell>
          <cell r="S649">
            <v>40</v>
          </cell>
        </row>
        <row r="650">
          <cell r="K650">
            <v>0.15437115866622694</v>
          </cell>
          <cell r="S650">
            <v>40</v>
          </cell>
        </row>
        <row r="651">
          <cell r="K651">
            <v>0.17096392820431189</v>
          </cell>
          <cell r="S651">
            <v>40</v>
          </cell>
        </row>
        <row r="652">
          <cell r="K652">
            <v>0.14421012757760321</v>
          </cell>
          <cell r="S652">
            <v>40</v>
          </cell>
        </row>
        <row r="653">
          <cell r="K653">
            <v>-1.0955608012345537</v>
          </cell>
          <cell r="S653">
            <v>40</v>
          </cell>
        </row>
        <row r="654">
          <cell r="K654">
            <v>-0.90076286439408637</v>
          </cell>
          <cell r="S654">
            <v>40</v>
          </cell>
        </row>
        <row r="655">
          <cell r="K655">
            <v>-0.70004710147998028</v>
          </cell>
          <cell r="S655">
            <v>40</v>
          </cell>
        </row>
        <row r="656">
          <cell r="K656">
            <v>-0.93718989822242948</v>
          </cell>
          <cell r="S656">
            <v>40</v>
          </cell>
        </row>
        <row r="657">
          <cell r="K657">
            <v>0.36164026336330801</v>
          </cell>
          <cell r="S657">
            <v>40</v>
          </cell>
        </row>
        <row r="658">
          <cell r="K658">
            <v>9.5044299456526496E-2</v>
          </cell>
          <cell r="S658">
            <v>40</v>
          </cell>
        </row>
        <row r="659">
          <cell r="K659">
            <v>2.7688706040405449</v>
          </cell>
          <cell r="S659">
            <v>40</v>
          </cell>
        </row>
        <row r="660">
          <cell r="K660">
            <v>67.396607934330206</v>
          </cell>
          <cell r="S660">
            <v>40</v>
          </cell>
        </row>
        <row r="661">
          <cell r="K661">
            <v>-0.18675129638445209</v>
          </cell>
          <cell r="S661">
            <v>40</v>
          </cell>
        </row>
        <row r="662">
          <cell r="K662">
            <v>0.82347814662281793</v>
          </cell>
          <cell r="S662">
            <v>40</v>
          </cell>
        </row>
        <row r="663">
          <cell r="K663">
            <v>821.76579247775476</v>
          </cell>
          <cell r="S663">
            <v>40</v>
          </cell>
        </row>
        <row r="664">
          <cell r="K664">
            <v>5.9129935322852125</v>
          </cell>
          <cell r="S664">
            <v>40</v>
          </cell>
        </row>
        <row r="665">
          <cell r="K665">
            <v>-0.13188105856426852</v>
          </cell>
          <cell r="S665">
            <v>40</v>
          </cell>
        </row>
        <row r="666">
          <cell r="K666">
            <v>177.7809142492323</v>
          </cell>
          <cell r="S666">
            <v>40</v>
          </cell>
        </row>
        <row r="667">
          <cell r="K667">
            <v>-0.15840063084066008</v>
          </cell>
          <cell r="S667">
            <v>40</v>
          </cell>
        </row>
        <row r="668">
          <cell r="K668">
            <v>6.0192356138086254</v>
          </cell>
          <cell r="S668">
            <v>40</v>
          </cell>
        </row>
        <row r="669">
          <cell r="K669">
            <v>-0.12437300645757489</v>
          </cell>
          <cell r="S669">
            <v>40</v>
          </cell>
        </row>
        <row r="670">
          <cell r="K670">
            <v>-0.16687461850295396</v>
          </cell>
          <cell r="S670">
            <v>40</v>
          </cell>
        </row>
        <row r="671">
          <cell r="K671">
            <v>1.9453557821105754</v>
          </cell>
          <cell r="S671">
            <v>40</v>
          </cell>
        </row>
        <row r="672">
          <cell r="K672">
            <v>7.2374053950553671E-2</v>
          </cell>
          <cell r="S672">
            <v>40</v>
          </cell>
        </row>
        <row r="673">
          <cell r="K673">
            <v>-0.24116047983046154</v>
          </cell>
          <cell r="S673">
            <v>40</v>
          </cell>
        </row>
        <row r="674">
          <cell r="K674">
            <v>-2.2939046330333631E-4</v>
          </cell>
          <cell r="S674">
            <v>40</v>
          </cell>
        </row>
        <row r="675">
          <cell r="K675">
            <v>51.102352523636718</v>
          </cell>
          <cell r="S675">
            <v>40</v>
          </cell>
        </row>
        <row r="676">
          <cell r="K676">
            <v>0.80961907813492595</v>
          </cell>
          <cell r="S676">
            <v>40</v>
          </cell>
        </row>
        <row r="677">
          <cell r="K677">
            <v>0.27829040685228368</v>
          </cell>
          <cell r="S677">
            <v>40</v>
          </cell>
        </row>
        <row r="678">
          <cell r="K678">
            <v>-0.64097023908959683</v>
          </cell>
          <cell r="S678">
            <v>40</v>
          </cell>
        </row>
        <row r="679">
          <cell r="K679">
            <v>0.68473437434257811</v>
          </cell>
          <cell r="S679">
            <v>40</v>
          </cell>
        </row>
        <row r="680">
          <cell r="K680">
            <v>-0.20996502671604758</v>
          </cell>
          <cell r="S680">
            <v>40</v>
          </cell>
        </row>
        <row r="681">
          <cell r="K681">
            <v>-0.80789736095366371</v>
          </cell>
          <cell r="S681">
            <v>40</v>
          </cell>
        </row>
        <row r="682">
          <cell r="K682">
            <v>0.16350877470952183</v>
          </cell>
          <cell r="S682">
            <v>40</v>
          </cell>
        </row>
        <row r="683">
          <cell r="K683">
            <v>0.15186228789378634</v>
          </cell>
          <cell r="S683">
            <v>40</v>
          </cell>
        </row>
        <row r="684">
          <cell r="K684">
            <v>0.14447472826387028</v>
          </cell>
          <cell r="S684">
            <v>40</v>
          </cell>
        </row>
        <row r="685">
          <cell r="K685">
            <v>4.5910518749045372E-2</v>
          </cell>
          <cell r="S685">
            <v>40</v>
          </cell>
        </row>
        <row r="686">
          <cell r="K686">
            <v>-0.93700938093999842</v>
          </cell>
          <cell r="S686">
            <v>40</v>
          </cell>
        </row>
        <row r="687">
          <cell r="K687">
            <v>21.716155116969848</v>
          </cell>
          <cell r="S687">
            <v>40</v>
          </cell>
        </row>
        <row r="688">
          <cell r="K688">
            <v>4.4056998953879933</v>
          </cell>
          <cell r="S688">
            <v>40</v>
          </cell>
        </row>
        <row r="689">
          <cell r="K689">
            <v>0.59919855674752553</v>
          </cell>
          <cell r="S689">
            <v>40</v>
          </cell>
        </row>
        <row r="690">
          <cell r="K690">
            <v>-0.35824149514441128</v>
          </cell>
          <cell r="S690">
            <v>40</v>
          </cell>
        </row>
        <row r="691">
          <cell r="K691">
            <v>1873.5709287960042</v>
          </cell>
          <cell r="S691">
            <v>40</v>
          </cell>
        </row>
        <row r="692">
          <cell r="K692">
            <v>976.11697734109691</v>
          </cell>
          <cell r="S692">
            <v>40</v>
          </cell>
        </row>
        <row r="693">
          <cell r="K693">
            <v>4.4679157483198564</v>
          </cell>
          <cell r="S693">
            <v>40</v>
          </cell>
        </row>
        <row r="694">
          <cell r="K694">
            <v>-0.9084853271043124</v>
          </cell>
          <cell r="S694">
            <v>40</v>
          </cell>
        </row>
        <row r="695">
          <cell r="K695">
            <v>-1.0883736755571107</v>
          </cell>
          <cell r="S695">
            <v>40</v>
          </cell>
        </row>
        <row r="696">
          <cell r="K696">
            <v>-1.0315650920993276</v>
          </cell>
          <cell r="S696">
            <v>40</v>
          </cell>
        </row>
        <row r="697">
          <cell r="K697">
            <v>9.025724929529344E-2</v>
          </cell>
          <cell r="S697">
            <v>40</v>
          </cell>
        </row>
        <row r="698">
          <cell r="K698">
            <v>0.18181234638522706</v>
          </cell>
          <cell r="S698">
            <v>40</v>
          </cell>
        </row>
        <row r="699">
          <cell r="K699">
            <v>0.71318302434716574</v>
          </cell>
          <cell r="S699">
            <v>40</v>
          </cell>
        </row>
        <row r="700">
          <cell r="K700">
            <v>0.41057406488656467</v>
          </cell>
          <cell r="S700">
            <v>40</v>
          </cell>
        </row>
        <row r="701">
          <cell r="K701">
            <v>-0.93493778023267837</v>
          </cell>
          <cell r="S701">
            <v>40</v>
          </cell>
        </row>
        <row r="702">
          <cell r="K702">
            <v>-0.80145651723223121</v>
          </cell>
          <cell r="S702">
            <v>40</v>
          </cell>
        </row>
        <row r="703">
          <cell r="K703">
            <v>1.1657826335966761</v>
          </cell>
          <cell r="S703">
            <v>40</v>
          </cell>
        </row>
        <row r="704">
          <cell r="K704">
            <v>2.7415500858085973E-2</v>
          </cell>
          <cell r="S704">
            <v>40</v>
          </cell>
        </row>
        <row r="705">
          <cell r="K705">
            <v>-2.3076857272692455E-2</v>
          </cell>
          <cell r="S705">
            <v>40</v>
          </cell>
        </row>
        <row r="706">
          <cell r="K706">
            <v>-1.3334580616890297</v>
          </cell>
          <cell r="S706">
            <v>40</v>
          </cell>
        </row>
        <row r="707">
          <cell r="K707">
            <v>-1.0835322409997363</v>
          </cell>
          <cell r="S707">
            <v>40</v>
          </cell>
        </row>
        <row r="708">
          <cell r="K708">
            <v>0.33987027459321845</v>
          </cell>
          <cell r="S708">
            <v>40</v>
          </cell>
        </row>
        <row r="709">
          <cell r="K709">
            <v>-0.3140343100652695</v>
          </cell>
          <cell r="S709">
            <v>40</v>
          </cell>
        </row>
        <row r="710">
          <cell r="K710">
            <v>76943.530443795316</v>
          </cell>
          <cell r="S710">
            <v>40</v>
          </cell>
        </row>
        <row r="711">
          <cell r="K711">
            <v>18.866745870274958</v>
          </cell>
          <cell r="S711">
            <v>40</v>
          </cell>
        </row>
        <row r="712">
          <cell r="K712">
            <v>0.2167422597993196</v>
          </cell>
          <cell r="S712">
            <v>40</v>
          </cell>
        </row>
        <row r="713">
          <cell r="K713">
            <v>821.80310166279878</v>
          </cell>
          <cell r="S713">
            <v>40</v>
          </cell>
        </row>
        <row r="714">
          <cell r="K714">
            <v>-0.42885417280456317</v>
          </cell>
          <cell r="S714">
            <v>40</v>
          </cell>
        </row>
        <row r="715">
          <cell r="K715">
            <v>-0.34115014496950491</v>
          </cell>
          <cell r="S715">
            <v>40</v>
          </cell>
        </row>
        <row r="716">
          <cell r="K716">
            <v>-1.0397784992010295</v>
          </cell>
          <cell r="S716">
            <v>40</v>
          </cell>
        </row>
        <row r="717">
          <cell r="K717">
            <v>-0.97668843135804906</v>
          </cell>
          <cell r="S717">
            <v>40</v>
          </cell>
        </row>
        <row r="718">
          <cell r="K718">
            <v>1.2145888093204213</v>
          </cell>
          <cell r="S718">
            <v>40</v>
          </cell>
        </row>
        <row r="719">
          <cell r="K719">
            <v>-0.88496879199377976</v>
          </cell>
          <cell r="S719">
            <v>40</v>
          </cell>
        </row>
        <row r="720">
          <cell r="K720">
            <v>0.36278208672525886</v>
          </cell>
          <cell r="S720">
            <v>40</v>
          </cell>
        </row>
        <row r="721">
          <cell r="K721">
            <v>0.35022866281597514</v>
          </cell>
          <cell r="S721">
            <v>40</v>
          </cell>
        </row>
        <row r="722">
          <cell r="K722">
            <v>-0.83728893545761607</v>
          </cell>
          <cell r="S722">
            <v>40</v>
          </cell>
        </row>
        <row r="723">
          <cell r="K723">
            <v>-0.70095538105373223</v>
          </cell>
          <cell r="S723">
            <v>40</v>
          </cell>
        </row>
        <row r="724">
          <cell r="K724">
            <v>1.0998925215165885</v>
          </cell>
          <cell r="S724">
            <v>40</v>
          </cell>
        </row>
        <row r="725">
          <cell r="K725">
            <v>-4.1097122231072224E-2</v>
          </cell>
          <cell r="S725">
            <v>40</v>
          </cell>
        </row>
        <row r="726">
          <cell r="K726">
            <v>-6.1476007694432649E-2</v>
          </cell>
          <cell r="S726">
            <v>40</v>
          </cell>
        </row>
        <row r="727">
          <cell r="K727">
            <v>-0.2593040702118104</v>
          </cell>
          <cell r="S727">
            <v>40</v>
          </cell>
        </row>
        <row r="728">
          <cell r="K728">
            <v>-1.0646923879778796</v>
          </cell>
          <cell r="S728">
            <v>40</v>
          </cell>
        </row>
        <row r="729">
          <cell r="K729">
            <v>-0.18554966218725966</v>
          </cell>
          <cell r="S729">
            <v>40</v>
          </cell>
        </row>
        <row r="730">
          <cell r="K730">
            <v>1.9198975247585608</v>
          </cell>
          <cell r="S730">
            <v>40</v>
          </cell>
        </row>
        <row r="731">
          <cell r="K731">
            <v>-1.1253894092041756</v>
          </cell>
          <cell r="S731">
            <v>40</v>
          </cell>
        </row>
        <row r="732">
          <cell r="K732">
            <v>-0.40302557951124285</v>
          </cell>
          <cell r="S732">
            <v>40</v>
          </cell>
        </row>
        <row r="733">
          <cell r="K733">
            <v>1.3549418473262291</v>
          </cell>
          <cell r="S733">
            <v>40</v>
          </cell>
        </row>
        <row r="734">
          <cell r="K734">
            <v>3.3140399364749371E-3</v>
          </cell>
          <cell r="S734">
            <v>40</v>
          </cell>
        </row>
        <row r="735">
          <cell r="K735">
            <v>0.578011793240095</v>
          </cell>
          <cell r="S735">
            <v>40</v>
          </cell>
        </row>
        <row r="736">
          <cell r="K736">
            <v>-0.6485545375586228</v>
          </cell>
          <cell r="S736">
            <v>40</v>
          </cell>
        </row>
        <row r="737">
          <cell r="K737">
            <v>-1.0384910255030282</v>
          </cell>
          <cell r="S737">
            <v>40</v>
          </cell>
        </row>
        <row r="738">
          <cell r="K738">
            <v>-0.15678806215485394</v>
          </cell>
          <cell r="S738">
            <v>40</v>
          </cell>
        </row>
        <row r="739">
          <cell r="K739">
            <v>-0.14690161678544814</v>
          </cell>
          <cell r="S739">
            <v>40</v>
          </cell>
        </row>
        <row r="740">
          <cell r="K740">
            <v>0.42025072610751185</v>
          </cell>
          <cell r="S740">
            <v>40</v>
          </cell>
        </row>
        <row r="741">
          <cell r="K741">
            <v>-2.1019191471108023</v>
          </cell>
          <cell r="S741">
            <v>40</v>
          </cell>
        </row>
        <row r="742">
          <cell r="K742">
            <v>-2.1504506886001375</v>
          </cell>
          <cell r="S742">
            <v>40</v>
          </cell>
        </row>
        <row r="743">
          <cell r="K743">
            <v>0.73873350245907166</v>
          </cell>
          <cell r="S743">
            <v>40</v>
          </cell>
        </row>
        <row r="744">
          <cell r="K744">
            <v>-0.77282064340210932</v>
          </cell>
          <cell r="S744">
            <v>40</v>
          </cell>
        </row>
        <row r="745">
          <cell r="K745">
            <v>8.7557281474049883E-4</v>
          </cell>
          <cell r="S745">
            <v>40</v>
          </cell>
        </row>
        <row r="746">
          <cell r="K746">
            <v>-0.82768473721225599</v>
          </cell>
          <cell r="S746">
            <v>40</v>
          </cell>
        </row>
        <row r="747">
          <cell r="K747">
            <v>-0.16788929972530406</v>
          </cell>
          <cell r="S747">
            <v>40</v>
          </cell>
        </row>
        <row r="748">
          <cell r="K748">
            <v>-0.15617303868507565</v>
          </cell>
          <cell r="S748">
            <v>40</v>
          </cell>
        </row>
        <row r="749">
          <cell r="K749">
            <v>-0.92440276092016815</v>
          </cell>
          <cell r="S749">
            <v>40</v>
          </cell>
        </row>
        <row r="750">
          <cell r="K750">
            <v>-0.16048044077208681</v>
          </cell>
          <cell r="S750">
            <v>40</v>
          </cell>
        </row>
        <row r="751">
          <cell r="K751">
            <v>-0.1368090836687603</v>
          </cell>
          <cell r="S751">
            <v>40</v>
          </cell>
        </row>
        <row r="752">
          <cell r="K752">
            <v>-0.18402488067706835</v>
          </cell>
          <cell r="S752">
            <v>40</v>
          </cell>
        </row>
        <row r="753">
          <cell r="K753">
            <v>0.11668974997339179</v>
          </cell>
          <cell r="S753">
            <v>40</v>
          </cell>
        </row>
        <row r="754">
          <cell r="K754">
            <v>2.6015078379214773</v>
          </cell>
          <cell r="S754">
            <v>40</v>
          </cell>
        </row>
        <row r="755">
          <cell r="K755">
            <v>0.23096107516592201</v>
          </cell>
          <cell r="S755">
            <v>40</v>
          </cell>
        </row>
        <row r="756">
          <cell r="K756">
            <v>0.89592269178603179</v>
          </cell>
          <cell r="S756">
            <v>40</v>
          </cell>
        </row>
        <row r="757">
          <cell r="K757">
            <v>-8.8853611186140297E-2</v>
          </cell>
          <cell r="S757">
            <v>40</v>
          </cell>
        </row>
        <row r="758">
          <cell r="K758">
            <v>-0.12534095513713059</v>
          </cell>
          <cell r="S758">
            <v>40</v>
          </cell>
        </row>
        <row r="759">
          <cell r="K759">
            <v>-7.7442985674466697E-2</v>
          </cell>
          <cell r="S759">
            <v>40</v>
          </cell>
        </row>
        <row r="760">
          <cell r="K760">
            <v>1.1649983291537709</v>
          </cell>
          <cell r="S760">
            <v>40</v>
          </cell>
        </row>
        <row r="761">
          <cell r="K761">
            <v>-0.80546578143135905</v>
          </cell>
          <cell r="S761">
            <v>40</v>
          </cell>
        </row>
        <row r="762">
          <cell r="K762">
            <v>-2.351760595865196E-2</v>
          </cell>
          <cell r="S762">
            <v>40</v>
          </cell>
        </row>
        <row r="763">
          <cell r="K763">
            <v>0.41894875371627549</v>
          </cell>
          <cell r="S763">
            <v>40</v>
          </cell>
        </row>
        <row r="764">
          <cell r="K764">
            <v>-0.83664302274781788</v>
          </cell>
          <cell r="S764">
            <v>40</v>
          </cell>
        </row>
        <row r="765">
          <cell r="K765">
            <v>-0.66679662482273439</v>
          </cell>
          <cell r="S765">
            <v>40</v>
          </cell>
        </row>
        <row r="766">
          <cell r="K766">
            <v>-1.8259463010471755E-2</v>
          </cell>
          <cell r="S766">
            <v>40</v>
          </cell>
        </row>
        <row r="767">
          <cell r="K767">
            <v>-8.2669605290843023E-2</v>
          </cell>
          <cell r="S767">
            <v>40</v>
          </cell>
        </row>
        <row r="768">
          <cell r="K768">
            <v>-0.15598717762089118</v>
          </cell>
          <cell r="S768">
            <v>40</v>
          </cell>
        </row>
        <row r="769">
          <cell r="K769">
            <v>-0.25666264217514795</v>
          </cell>
          <cell r="S769">
            <v>40</v>
          </cell>
        </row>
        <row r="770">
          <cell r="K770">
            <v>-0.10504775574837463</v>
          </cell>
          <cell r="S770">
            <v>40</v>
          </cell>
        </row>
        <row r="771">
          <cell r="K771">
            <v>3.7785777420791596E-2</v>
          </cell>
          <cell r="S771">
            <v>40</v>
          </cell>
        </row>
        <row r="772">
          <cell r="K772">
            <v>-0.23670806268173733</v>
          </cell>
          <cell r="S772">
            <v>40</v>
          </cell>
        </row>
        <row r="773">
          <cell r="K773">
            <v>48.404004952939509</v>
          </cell>
          <cell r="S773">
            <v>40</v>
          </cell>
        </row>
        <row r="774">
          <cell r="K774">
            <v>-8.9280236856028872E-2</v>
          </cell>
          <cell r="S774">
            <v>40</v>
          </cell>
        </row>
        <row r="775">
          <cell r="K775">
            <v>1.7353038319036103</v>
          </cell>
          <cell r="S775">
            <v>40</v>
          </cell>
        </row>
        <row r="776">
          <cell r="K776">
            <v>-0.59474002918859648</v>
          </cell>
          <cell r="S776">
            <v>40</v>
          </cell>
        </row>
        <row r="777">
          <cell r="K777">
            <v>-0.27850978734490828</v>
          </cell>
          <cell r="S777">
            <v>40</v>
          </cell>
        </row>
        <row r="778">
          <cell r="K778">
            <v>-0.15941136414768675</v>
          </cell>
          <cell r="S778">
            <v>40</v>
          </cell>
        </row>
        <row r="779">
          <cell r="K779">
            <v>2.3474867075471106</v>
          </cell>
          <cell r="S779">
            <v>40</v>
          </cell>
        </row>
        <row r="780">
          <cell r="K780">
            <v>43.654945294933519</v>
          </cell>
          <cell r="S780">
            <v>40</v>
          </cell>
        </row>
        <row r="781">
          <cell r="K781">
            <v>26.438997323703621</v>
          </cell>
          <cell r="S781">
            <v>40</v>
          </cell>
        </row>
        <row r="782">
          <cell r="K782">
            <v>-0.64867910985936206</v>
          </cell>
          <cell r="S782">
            <v>40</v>
          </cell>
        </row>
        <row r="783">
          <cell r="K783">
            <v>6.2314293305371065</v>
          </cell>
          <cell r="S783">
            <v>40</v>
          </cell>
        </row>
        <row r="784">
          <cell r="K784">
            <v>6.8628565623510482</v>
          </cell>
          <cell r="S784">
            <v>40</v>
          </cell>
        </row>
        <row r="785">
          <cell r="K785">
            <v>0.81279738632762977</v>
          </cell>
          <cell r="S785">
            <v>40</v>
          </cell>
        </row>
        <row r="786">
          <cell r="K786">
            <v>-0.61542062674226317</v>
          </cell>
          <cell r="S786">
            <v>40</v>
          </cell>
        </row>
        <row r="787">
          <cell r="K787">
            <v>3.9937094793048535</v>
          </cell>
          <cell r="S787">
            <v>40</v>
          </cell>
        </row>
        <row r="788">
          <cell r="K788">
            <v>0.2822372387126072</v>
          </cell>
          <cell r="S788">
            <v>40</v>
          </cell>
        </row>
        <row r="789">
          <cell r="K789">
            <v>0.36311166624685864</v>
          </cell>
          <cell r="S789">
            <v>40</v>
          </cell>
        </row>
        <row r="790">
          <cell r="K790">
            <v>-0.78592916654380329</v>
          </cell>
          <cell r="S790">
            <v>40</v>
          </cell>
        </row>
        <row r="791">
          <cell r="K791">
            <v>-0.95603319601097836</v>
          </cell>
          <cell r="S791">
            <v>40</v>
          </cell>
        </row>
        <row r="792">
          <cell r="K792">
            <v>59.854122823605294</v>
          </cell>
          <cell r="S792">
            <v>40</v>
          </cell>
        </row>
        <row r="793">
          <cell r="K793">
            <v>-0.34749713929711429</v>
          </cell>
          <cell r="S793">
            <v>40</v>
          </cell>
        </row>
        <row r="794">
          <cell r="K794">
            <v>65.789480410927226</v>
          </cell>
          <cell r="S794">
            <v>40</v>
          </cell>
        </row>
        <row r="795">
          <cell r="K795">
            <v>6.3217406737685629</v>
          </cell>
          <cell r="S795">
            <v>40</v>
          </cell>
        </row>
        <row r="796">
          <cell r="K796">
            <v>-0.18737083744922423</v>
          </cell>
          <cell r="S796">
            <v>40</v>
          </cell>
        </row>
        <row r="797">
          <cell r="K797">
            <v>6.6241949671479343</v>
          </cell>
          <cell r="S797">
            <v>40</v>
          </cell>
        </row>
        <row r="798">
          <cell r="K798">
            <v>589.57902914849001</v>
          </cell>
          <cell r="S798">
            <v>40</v>
          </cell>
        </row>
        <row r="799">
          <cell r="K799">
            <v>-0.19142774172950089</v>
          </cell>
          <cell r="S799">
            <v>40</v>
          </cell>
        </row>
        <row r="800">
          <cell r="K800">
            <v>56.069278595708248</v>
          </cell>
          <cell r="S800">
            <v>40</v>
          </cell>
        </row>
        <row r="801">
          <cell r="K801">
            <v>1.3374545077694893</v>
          </cell>
          <cell r="S801">
            <v>40</v>
          </cell>
        </row>
        <row r="802">
          <cell r="K802">
            <v>40.48112623049488</v>
          </cell>
          <cell r="S802">
            <v>40</v>
          </cell>
        </row>
        <row r="803">
          <cell r="K803">
            <v>1.172327615299497</v>
          </cell>
          <cell r="S803">
            <v>40</v>
          </cell>
        </row>
        <row r="804">
          <cell r="K804">
            <v>1.6905645497752833</v>
          </cell>
          <cell r="S804">
            <v>40</v>
          </cell>
        </row>
        <row r="805">
          <cell r="K805">
            <v>-0.20794044671041897</v>
          </cell>
          <cell r="S805">
            <v>40</v>
          </cell>
        </row>
        <row r="806">
          <cell r="K806">
            <v>-0.67401941840628488</v>
          </cell>
          <cell r="S806">
            <v>40</v>
          </cell>
        </row>
        <row r="807">
          <cell r="K807">
            <v>0.78371637322087351</v>
          </cell>
          <cell r="S807">
            <v>40</v>
          </cell>
        </row>
        <row r="808">
          <cell r="K808">
            <v>6.2195978655797184</v>
          </cell>
          <cell r="S808">
            <v>40</v>
          </cell>
        </row>
        <row r="809">
          <cell r="K809">
            <v>5.6664028718407877</v>
          </cell>
          <cell r="S809">
            <v>40</v>
          </cell>
        </row>
        <row r="810">
          <cell r="K810">
            <v>6.8952427882447918</v>
          </cell>
          <cell r="S810">
            <v>40</v>
          </cell>
        </row>
        <row r="811">
          <cell r="K811">
            <v>6.2445401876820634</v>
          </cell>
          <cell r="S811">
            <v>40</v>
          </cell>
        </row>
        <row r="812">
          <cell r="K812">
            <v>0.44343211891958056</v>
          </cell>
          <cell r="S812">
            <v>40</v>
          </cell>
        </row>
        <row r="813">
          <cell r="K813">
            <v>0.32240758602847075</v>
          </cell>
          <cell r="S813">
            <v>40</v>
          </cell>
        </row>
        <row r="814">
          <cell r="K814">
            <v>-0.60887924809100102</v>
          </cell>
          <cell r="S814">
            <v>40</v>
          </cell>
        </row>
        <row r="815">
          <cell r="K815">
            <v>1.2479801999089897</v>
          </cell>
          <cell r="S815">
            <v>40</v>
          </cell>
        </row>
        <row r="816">
          <cell r="K816">
            <v>3.9757385469485875</v>
          </cell>
          <cell r="S816">
            <v>40</v>
          </cell>
        </row>
        <row r="817">
          <cell r="K817">
            <v>3.6321854807232734</v>
          </cell>
          <cell r="S817">
            <v>40</v>
          </cell>
        </row>
        <row r="818">
          <cell r="K818">
            <v>0.28946317547806988</v>
          </cell>
          <cell r="S818">
            <v>40</v>
          </cell>
        </row>
        <row r="819">
          <cell r="K819">
            <v>-1.3254175429133108</v>
          </cell>
          <cell r="S819">
            <v>40</v>
          </cell>
        </row>
        <row r="820">
          <cell r="K820">
            <v>0.35155514622142586</v>
          </cell>
          <cell r="S820">
            <v>40</v>
          </cell>
        </row>
        <row r="821">
          <cell r="K821">
            <v>-8.9534742618588042E-2</v>
          </cell>
          <cell r="S821">
            <v>40</v>
          </cell>
        </row>
        <row r="822">
          <cell r="K822">
            <v>0.29251226840325179</v>
          </cell>
          <cell r="S822">
            <v>40</v>
          </cell>
        </row>
        <row r="823">
          <cell r="K823">
            <v>-0.52022873062338526</v>
          </cell>
          <cell r="S823">
            <v>40</v>
          </cell>
        </row>
        <row r="824">
          <cell r="K824">
            <v>-0.95994856518162441</v>
          </cell>
          <cell r="S824">
            <v>40</v>
          </cell>
        </row>
        <row r="825">
          <cell r="K825">
            <v>60.228641355460709</v>
          </cell>
          <cell r="S825">
            <v>40</v>
          </cell>
        </row>
        <row r="826">
          <cell r="K826">
            <v>1.6325926988531481</v>
          </cell>
          <cell r="S826">
            <v>40</v>
          </cell>
        </row>
        <row r="827">
          <cell r="K827">
            <v>93.843183491234413</v>
          </cell>
          <cell r="S827">
            <v>40</v>
          </cell>
        </row>
        <row r="828">
          <cell r="K828">
            <v>-0.33989727859526953</v>
          </cell>
          <cell r="S828">
            <v>40</v>
          </cell>
        </row>
        <row r="829">
          <cell r="K829">
            <v>-0.20738648134937818</v>
          </cell>
          <cell r="S829">
            <v>40</v>
          </cell>
        </row>
        <row r="830">
          <cell r="K830">
            <v>1.9964972820756053</v>
          </cell>
          <cell r="S830">
            <v>40</v>
          </cell>
        </row>
        <row r="831">
          <cell r="K831">
            <v>302.7536608821863</v>
          </cell>
          <cell r="S831">
            <v>40</v>
          </cell>
        </row>
        <row r="832">
          <cell r="K832">
            <v>6.746611603587696</v>
          </cell>
          <cell r="S832">
            <v>40</v>
          </cell>
        </row>
        <row r="833">
          <cell r="K833">
            <v>-0.13772913963369887</v>
          </cell>
          <cell r="S833">
            <v>40</v>
          </cell>
        </row>
        <row r="834">
          <cell r="K834">
            <v>-0.18349962321174451</v>
          </cell>
          <cell r="S834">
            <v>40</v>
          </cell>
        </row>
        <row r="835">
          <cell r="K835">
            <v>0.18332091394043035</v>
          </cell>
          <cell r="S835">
            <v>40</v>
          </cell>
        </row>
        <row r="836">
          <cell r="K836">
            <v>2591.761978826105</v>
          </cell>
          <cell r="S836">
            <v>40</v>
          </cell>
        </row>
        <row r="837">
          <cell r="K837">
            <v>-0.11753197052529266</v>
          </cell>
          <cell r="S837">
            <v>40</v>
          </cell>
        </row>
        <row r="838">
          <cell r="K838">
            <v>-0.19405878135935989</v>
          </cell>
          <cell r="S838">
            <v>40</v>
          </cell>
        </row>
        <row r="839">
          <cell r="K839">
            <v>0.64297406543867353</v>
          </cell>
          <cell r="S839">
            <v>40</v>
          </cell>
        </row>
        <row r="840">
          <cell r="K840">
            <v>2.2840358913551611</v>
          </cell>
          <cell r="S840">
            <v>40</v>
          </cell>
        </row>
        <row r="841">
          <cell r="K841">
            <v>-7.3620301186276452E-2</v>
          </cell>
          <cell r="S841">
            <v>40</v>
          </cell>
        </row>
        <row r="842">
          <cell r="K842">
            <v>2.6796308065523649</v>
          </cell>
          <cell r="S842">
            <v>40</v>
          </cell>
        </row>
        <row r="843">
          <cell r="K843">
            <v>50.002330934528068</v>
          </cell>
          <cell r="S843">
            <v>40</v>
          </cell>
        </row>
        <row r="844">
          <cell r="K844">
            <v>36.599366463354315</v>
          </cell>
          <cell r="S844">
            <v>40</v>
          </cell>
        </row>
        <row r="845">
          <cell r="K845">
            <v>-0.65473588977987174</v>
          </cell>
          <cell r="S845">
            <v>40</v>
          </cell>
        </row>
        <row r="846">
          <cell r="K846">
            <v>5.9418499783909375</v>
          </cell>
          <cell r="S846">
            <v>40</v>
          </cell>
        </row>
        <row r="847">
          <cell r="K847">
            <v>6.8564391141619492</v>
          </cell>
          <cell r="S847">
            <v>40</v>
          </cell>
        </row>
        <row r="848">
          <cell r="K848">
            <v>-0.8954672812504062</v>
          </cell>
          <cell r="S848">
            <v>40</v>
          </cell>
        </row>
        <row r="849">
          <cell r="K849">
            <v>1.0055011927182427</v>
          </cell>
          <cell r="S849">
            <v>40</v>
          </cell>
        </row>
        <row r="850">
          <cell r="K850">
            <v>-0.50091326976163597</v>
          </cell>
          <cell r="S850">
            <v>40</v>
          </cell>
        </row>
        <row r="851">
          <cell r="K851">
            <v>0.28526438051935471</v>
          </cell>
          <cell r="S851">
            <v>40</v>
          </cell>
        </row>
        <row r="852">
          <cell r="K852">
            <v>0.22230111563289995</v>
          </cell>
          <cell r="S852">
            <v>40</v>
          </cell>
        </row>
        <row r="853">
          <cell r="K853">
            <v>0.30553076141166824</v>
          </cell>
          <cell r="S853">
            <v>40</v>
          </cell>
        </row>
        <row r="854">
          <cell r="K854">
            <v>-0.95896406883643903</v>
          </cell>
          <cell r="S854">
            <v>40</v>
          </cell>
        </row>
        <row r="855">
          <cell r="K855">
            <v>37.439120133947931</v>
          </cell>
          <cell r="S855">
            <v>40</v>
          </cell>
        </row>
        <row r="856">
          <cell r="K856">
            <v>1734.9389336268619</v>
          </cell>
          <cell r="S856">
            <v>40</v>
          </cell>
        </row>
        <row r="857">
          <cell r="K857">
            <v>1.2428651610336154</v>
          </cell>
          <cell r="S857">
            <v>40</v>
          </cell>
        </row>
        <row r="858">
          <cell r="K858">
            <v>253.48818815176574</v>
          </cell>
          <cell r="S858">
            <v>40</v>
          </cell>
        </row>
        <row r="859">
          <cell r="K859">
            <v>-0.16885607768215927</v>
          </cell>
          <cell r="S859">
            <v>40</v>
          </cell>
        </row>
        <row r="860">
          <cell r="K860">
            <v>4487.7521189030767</v>
          </cell>
          <cell r="S860">
            <v>40</v>
          </cell>
        </row>
        <row r="861">
          <cell r="K861">
            <v>-0.18568452506070712</v>
          </cell>
          <cell r="S861">
            <v>40</v>
          </cell>
        </row>
        <row r="862">
          <cell r="K862">
            <v>-0.21441312189548645</v>
          </cell>
          <cell r="S862">
            <v>40</v>
          </cell>
        </row>
        <row r="863">
          <cell r="K863">
            <v>25.284756068442306</v>
          </cell>
          <cell r="S863">
            <v>40</v>
          </cell>
        </row>
        <row r="864">
          <cell r="K864">
            <v>-0.31066661929714628</v>
          </cell>
          <cell r="S864">
            <v>40</v>
          </cell>
        </row>
        <row r="865">
          <cell r="K865">
            <v>0.56854600314736947</v>
          </cell>
          <cell r="S865">
            <v>40</v>
          </cell>
        </row>
        <row r="866">
          <cell r="K866">
            <v>0.16993595242123422</v>
          </cell>
          <cell r="S866">
            <v>40</v>
          </cell>
        </row>
        <row r="867">
          <cell r="K867">
            <v>-0.83785135039726022</v>
          </cell>
          <cell r="S867">
            <v>40</v>
          </cell>
        </row>
        <row r="868">
          <cell r="K868">
            <v>0.94574002821885195</v>
          </cell>
          <cell r="S868">
            <v>40</v>
          </cell>
        </row>
        <row r="869">
          <cell r="K869">
            <v>0.16957400576236592</v>
          </cell>
          <cell r="S869">
            <v>40</v>
          </cell>
        </row>
        <row r="870">
          <cell r="K870">
            <v>-0.6920583284165357</v>
          </cell>
          <cell r="S870">
            <v>40</v>
          </cell>
        </row>
        <row r="871">
          <cell r="K871">
            <v>-0.54020452623016324</v>
          </cell>
          <cell r="S871">
            <v>40</v>
          </cell>
        </row>
        <row r="872">
          <cell r="K872">
            <v>-7.9018269355194168E-2</v>
          </cell>
          <cell r="S872">
            <v>40</v>
          </cell>
        </row>
        <row r="873">
          <cell r="K873">
            <v>-9.2240708781608671E-2</v>
          </cell>
          <cell r="S873">
            <v>40</v>
          </cell>
        </row>
        <row r="874">
          <cell r="K874">
            <v>-0.36960791284296174</v>
          </cell>
          <cell r="S874">
            <v>40</v>
          </cell>
        </row>
        <row r="875">
          <cell r="K875">
            <v>-1.0203500678339796</v>
          </cell>
          <cell r="S875">
            <v>40</v>
          </cell>
        </row>
        <row r="876">
          <cell r="K876">
            <v>-0.35651727006875633</v>
          </cell>
          <cell r="S876">
            <v>40</v>
          </cell>
        </row>
        <row r="877">
          <cell r="K877">
            <v>-0.29373858814657505</v>
          </cell>
          <cell r="S877">
            <v>40</v>
          </cell>
        </row>
        <row r="878">
          <cell r="K878">
            <v>1425.2462088365698</v>
          </cell>
          <cell r="S878">
            <v>40</v>
          </cell>
        </row>
        <row r="879">
          <cell r="K879">
            <v>-5.1725605316356831E-2</v>
          </cell>
          <cell r="S879">
            <v>40</v>
          </cell>
        </row>
        <row r="880">
          <cell r="K880">
            <v>0.31343716746706995</v>
          </cell>
          <cell r="S880">
            <v>40</v>
          </cell>
        </row>
        <row r="881">
          <cell r="K881">
            <v>20.136183867141959</v>
          </cell>
          <cell r="S881">
            <v>40</v>
          </cell>
        </row>
        <row r="882">
          <cell r="K882">
            <v>24.175009854475274</v>
          </cell>
          <cell r="S882">
            <v>40</v>
          </cell>
        </row>
        <row r="883">
          <cell r="K883">
            <v>-0.48597098963663032</v>
          </cell>
          <cell r="S883">
            <v>40</v>
          </cell>
        </row>
        <row r="884">
          <cell r="K884">
            <v>17.070604848921121</v>
          </cell>
          <cell r="S884">
            <v>40</v>
          </cell>
        </row>
        <row r="885">
          <cell r="K885">
            <v>-0.32628905413953341</v>
          </cell>
          <cell r="S885">
            <v>40</v>
          </cell>
        </row>
        <row r="886">
          <cell r="K886">
            <v>-0.21573568756262054</v>
          </cell>
          <cell r="S886">
            <v>40</v>
          </cell>
        </row>
        <row r="887">
          <cell r="K887">
            <v>0.22468123311247767</v>
          </cell>
          <cell r="S887">
            <v>40</v>
          </cell>
        </row>
        <row r="888">
          <cell r="K888">
            <v>-0.73780225756650764</v>
          </cell>
          <cell r="S888">
            <v>40</v>
          </cell>
        </row>
        <row r="889">
          <cell r="K889">
            <v>0.63391649279976914</v>
          </cell>
          <cell r="S889">
            <v>40</v>
          </cell>
        </row>
        <row r="890">
          <cell r="K890">
            <v>-0.79101548870102412</v>
          </cell>
          <cell r="S890">
            <v>40</v>
          </cell>
        </row>
        <row r="891">
          <cell r="K891">
            <v>-0.57028167120531759</v>
          </cell>
          <cell r="S891">
            <v>40</v>
          </cell>
        </row>
        <row r="892">
          <cell r="K892">
            <v>-0.12413235077674029</v>
          </cell>
          <cell r="S892">
            <v>40</v>
          </cell>
        </row>
        <row r="893">
          <cell r="K893">
            <v>-0.15763517823624429</v>
          </cell>
          <cell r="S893">
            <v>40</v>
          </cell>
        </row>
        <row r="894">
          <cell r="K894">
            <v>-0.22173756958296503</v>
          </cell>
          <cell r="S894">
            <v>40</v>
          </cell>
        </row>
        <row r="895">
          <cell r="K895">
            <v>-0.23422951625430793</v>
          </cell>
          <cell r="S895">
            <v>40</v>
          </cell>
        </row>
        <row r="896">
          <cell r="K896">
            <v>-1.0519614094589458</v>
          </cell>
          <cell r="S896">
            <v>40</v>
          </cell>
        </row>
        <row r="897">
          <cell r="K897">
            <v>0.47248224928663785</v>
          </cell>
          <cell r="S897">
            <v>40</v>
          </cell>
        </row>
        <row r="898">
          <cell r="K898">
            <v>2.7900265638966988</v>
          </cell>
          <cell r="S898">
            <v>40</v>
          </cell>
        </row>
        <row r="899">
          <cell r="K899">
            <v>-1.0292535280771364</v>
          </cell>
          <cell r="S899">
            <v>40</v>
          </cell>
        </row>
        <row r="900">
          <cell r="K900">
            <v>-0.20746334369909508</v>
          </cell>
          <cell r="S900">
            <v>40</v>
          </cell>
        </row>
        <row r="901">
          <cell r="K901">
            <v>0.63187422298705065</v>
          </cell>
          <cell r="S901">
            <v>40</v>
          </cell>
        </row>
        <row r="902">
          <cell r="K902">
            <v>485.92049149507261</v>
          </cell>
          <cell r="S902">
            <v>40</v>
          </cell>
        </row>
        <row r="903">
          <cell r="K903">
            <v>-0.18034498328602519</v>
          </cell>
          <cell r="S903">
            <v>40</v>
          </cell>
        </row>
        <row r="904">
          <cell r="K904">
            <v>-0.42233465443011298</v>
          </cell>
          <cell r="S904">
            <v>40</v>
          </cell>
        </row>
        <row r="905">
          <cell r="K905">
            <v>-1.0202394939075112</v>
          </cell>
          <cell r="S905">
            <v>40</v>
          </cell>
        </row>
        <row r="906">
          <cell r="K906">
            <v>-0.1551373400456672</v>
          </cell>
          <cell r="S906">
            <v>40</v>
          </cell>
        </row>
        <row r="907">
          <cell r="K907">
            <v>0.31039801834422048</v>
          </cell>
          <cell r="S907">
            <v>40</v>
          </cell>
        </row>
        <row r="908">
          <cell r="K908">
            <v>-0.86160545250717391</v>
          </cell>
          <cell r="S908">
            <v>40</v>
          </cell>
        </row>
        <row r="909">
          <cell r="K909">
            <v>5.6380466955266717E-2</v>
          </cell>
          <cell r="S909">
            <v>40</v>
          </cell>
        </row>
        <row r="910">
          <cell r="K910">
            <v>0.31803670101483361</v>
          </cell>
          <cell r="S910">
            <v>40</v>
          </cell>
        </row>
        <row r="911">
          <cell r="K911">
            <v>-0.79102229191704032</v>
          </cell>
          <cell r="S911">
            <v>40</v>
          </cell>
        </row>
        <row r="912">
          <cell r="K912">
            <v>-0.4511642983824613</v>
          </cell>
          <cell r="S912">
            <v>40</v>
          </cell>
        </row>
        <row r="913">
          <cell r="K913">
            <v>0.54131054475885587</v>
          </cell>
          <cell r="S913">
            <v>40</v>
          </cell>
        </row>
        <row r="914">
          <cell r="K914">
            <v>-0.15163464533454574</v>
          </cell>
          <cell r="S914">
            <v>40</v>
          </cell>
        </row>
        <row r="915">
          <cell r="K915">
            <v>-0.16064908410202997</v>
          </cell>
          <cell r="S915">
            <v>40</v>
          </cell>
        </row>
        <row r="916">
          <cell r="K916">
            <v>2.1707067224188155</v>
          </cell>
          <cell r="S916">
            <v>40</v>
          </cell>
        </row>
        <row r="917">
          <cell r="K917">
            <v>-0.92307412079571305</v>
          </cell>
          <cell r="S917">
            <v>40</v>
          </cell>
        </row>
        <row r="918">
          <cell r="K918">
            <v>-0.162558897062858</v>
          </cell>
          <cell r="S918">
            <v>40</v>
          </cell>
        </row>
        <row r="919">
          <cell r="K919">
            <v>2.8170790094263816</v>
          </cell>
          <cell r="S919">
            <v>40</v>
          </cell>
        </row>
        <row r="920">
          <cell r="K920">
            <v>4539.5611265914531</v>
          </cell>
          <cell r="S920">
            <v>40</v>
          </cell>
        </row>
        <row r="921">
          <cell r="K921">
            <v>1.4529029699509994</v>
          </cell>
          <cell r="S921">
            <v>40</v>
          </cell>
        </row>
        <row r="922">
          <cell r="K922">
            <v>-0.14555520452211104</v>
          </cell>
          <cell r="S922">
            <v>40</v>
          </cell>
        </row>
        <row r="923">
          <cell r="K923">
            <v>-0.3315025418909473</v>
          </cell>
          <cell r="S923">
            <v>40</v>
          </cell>
        </row>
        <row r="924">
          <cell r="K924">
            <v>0.70915330986002545</v>
          </cell>
          <cell r="S924">
            <v>40</v>
          </cell>
        </row>
        <row r="925">
          <cell r="K925">
            <v>-0.14890421381938218</v>
          </cell>
          <cell r="S925">
            <v>40</v>
          </cell>
        </row>
        <row r="926">
          <cell r="K926">
            <v>-0.97696200177159664</v>
          </cell>
          <cell r="S926">
            <v>40</v>
          </cell>
        </row>
        <row r="927">
          <cell r="K927">
            <v>-0.37254340300803868</v>
          </cell>
          <cell r="S927">
            <v>40</v>
          </cell>
        </row>
        <row r="928">
          <cell r="K928">
            <v>1.1286958816660568</v>
          </cell>
          <cell r="S928">
            <v>40</v>
          </cell>
        </row>
        <row r="929">
          <cell r="K929">
            <v>5.165177325723367E-2</v>
          </cell>
          <cell r="S929">
            <v>40</v>
          </cell>
        </row>
        <row r="930">
          <cell r="K930">
            <v>-0.76788563361370488</v>
          </cell>
          <cell r="S930">
            <v>40</v>
          </cell>
        </row>
        <row r="931">
          <cell r="K931">
            <v>-0.72969775351462018</v>
          </cell>
          <cell r="S931">
            <v>40</v>
          </cell>
        </row>
        <row r="932">
          <cell r="K932">
            <v>-0.89169802393858366</v>
          </cell>
          <cell r="S932">
            <v>40</v>
          </cell>
        </row>
        <row r="933">
          <cell r="K933">
            <v>-0.65135502721113514</v>
          </cell>
          <cell r="S933">
            <v>40</v>
          </cell>
        </row>
        <row r="934">
          <cell r="K934">
            <v>-0.47260485721112583</v>
          </cell>
          <cell r="S934">
            <v>40</v>
          </cell>
        </row>
        <row r="935">
          <cell r="K935">
            <v>-1.1309606644576231</v>
          </cell>
          <cell r="S935">
            <v>40</v>
          </cell>
        </row>
        <row r="936">
          <cell r="K936">
            <v>-0.3175679500527574</v>
          </cell>
          <cell r="S936">
            <v>40</v>
          </cell>
        </row>
        <row r="937">
          <cell r="K937">
            <v>-0.24854502063134734</v>
          </cell>
          <cell r="S937">
            <v>40</v>
          </cell>
        </row>
        <row r="938">
          <cell r="K938">
            <v>-0.96525026015676862</v>
          </cell>
          <cell r="S938">
            <v>40</v>
          </cell>
        </row>
        <row r="939">
          <cell r="K939">
            <v>0.3412565618933085</v>
          </cell>
          <cell r="S939">
            <v>40</v>
          </cell>
        </row>
        <row r="940">
          <cell r="K940">
            <v>-0.23611195703419602</v>
          </cell>
          <cell r="S940">
            <v>40</v>
          </cell>
        </row>
        <row r="941">
          <cell r="K941">
            <v>50.703822806257477</v>
          </cell>
          <cell r="S941">
            <v>40</v>
          </cell>
        </row>
        <row r="942">
          <cell r="K942">
            <v>-3.8320507174646717E-2</v>
          </cell>
          <cell r="S942">
            <v>40</v>
          </cell>
        </row>
        <row r="943">
          <cell r="K943">
            <v>1.095812761761755</v>
          </cell>
          <cell r="S943">
            <v>40</v>
          </cell>
        </row>
        <row r="944">
          <cell r="K944">
            <v>-0.573092771395187</v>
          </cell>
          <cell r="S944">
            <v>40</v>
          </cell>
        </row>
        <row r="945">
          <cell r="K945">
            <v>0.48668738360833835</v>
          </cell>
          <cell r="S945">
            <v>40</v>
          </cell>
        </row>
        <row r="946">
          <cell r="K946">
            <v>-0.14489382283892271</v>
          </cell>
          <cell r="S946">
            <v>40</v>
          </cell>
        </row>
        <row r="947">
          <cell r="K947">
            <v>0.39363014384932249</v>
          </cell>
          <cell r="S947">
            <v>40</v>
          </cell>
        </row>
        <row r="948">
          <cell r="K948">
            <v>0.38188865188861704</v>
          </cell>
          <cell r="S948">
            <v>40</v>
          </cell>
        </row>
        <row r="949">
          <cell r="K949">
            <v>3.7628241381854974</v>
          </cell>
          <cell r="S949">
            <v>40</v>
          </cell>
        </row>
        <row r="950">
          <cell r="K950">
            <v>0.11226191166461334</v>
          </cell>
          <cell r="S950">
            <v>40</v>
          </cell>
        </row>
        <row r="951">
          <cell r="K951">
            <v>0.4443790028343837</v>
          </cell>
          <cell r="S951">
            <v>40</v>
          </cell>
        </row>
        <row r="952">
          <cell r="K952">
            <v>0.16305055872514021</v>
          </cell>
          <cell r="S952">
            <v>40</v>
          </cell>
        </row>
        <row r="953">
          <cell r="K953">
            <v>-0.83211919620772468</v>
          </cell>
          <cell r="S953">
            <v>40</v>
          </cell>
        </row>
        <row r="954">
          <cell r="K954">
            <v>9.0611925342044736E-2</v>
          </cell>
          <cell r="S954">
            <v>40</v>
          </cell>
        </row>
        <row r="955">
          <cell r="K955">
            <v>0.91411018772082642</v>
          </cell>
          <cell r="S955">
            <v>40</v>
          </cell>
        </row>
        <row r="956">
          <cell r="K956">
            <v>0.19725535746524708</v>
          </cell>
          <cell r="S956">
            <v>40</v>
          </cell>
        </row>
        <row r="957">
          <cell r="K957">
            <v>0.25801327702423255</v>
          </cell>
          <cell r="S957">
            <v>40</v>
          </cell>
        </row>
        <row r="958">
          <cell r="K958">
            <v>6.3482128517490244E-2</v>
          </cell>
          <cell r="S958">
            <v>40</v>
          </cell>
        </row>
        <row r="959">
          <cell r="K959">
            <v>-0.9361780682298988</v>
          </cell>
          <cell r="S959">
            <v>40</v>
          </cell>
        </row>
        <row r="960">
          <cell r="K960">
            <v>29.26447646822837</v>
          </cell>
          <cell r="S960">
            <v>40</v>
          </cell>
        </row>
        <row r="961">
          <cell r="K961">
            <v>-0.49669739790157186</v>
          </cell>
          <cell r="S961">
            <v>40</v>
          </cell>
        </row>
        <row r="962">
          <cell r="K962">
            <v>45.42917613789205</v>
          </cell>
          <cell r="S962">
            <v>40</v>
          </cell>
        </row>
        <row r="963">
          <cell r="K963">
            <v>-0.16339803320213714</v>
          </cell>
          <cell r="S963">
            <v>40</v>
          </cell>
        </row>
        <row r="964">
          <cell r="K964">
            <v>-0.13927683405414201</v>
          </cell>
          <cell r="S964">
            <v>40</v>
          </cell>
        </row>
        <row r="965">
          <cell r="K965">
            <v>1015.6462443649183</v>
          </cell>
          <cell r="S965">
            <v>40</v>
          </cell>
        </row>
        <row r="966">
          <cell r="K966">
            <v>-0.65100351589138616</v>
          </cell>
          <cell r="S966">
            <v>40</v>
          </cell>
        </row>
        <row r="967">
          <cell r="K967">
            <v>-4.3420203602686544E-2</v>
          </cell>
          <cell r="S967">
            <v>40</v>
          </cell>
        </row>
        <row r="968">
          <cell r="K968">
            <v>0.40591274447195441</v>
          </cell>
          <cell r="S968">
            <v>40</v>
          </cell>
        </row>
        <row r="969">
          <cell r="K969">
            <v>2.7166362686159178</v>
          </cell>
          <cell r="S969">
            <v>40</v>
          </cell>
        </row>
        <row r="970">
          <cell r="K970">
            <v>0.38581362217677112</v>
          </cell>
          <cell r="S970">
            <v>40</v>
          </cell>
        </row>
        <row r="971">
          <cell r="K971">
            <v>0.44068263151292647</v>
          </cell>
          <cell r="S971">
            <v>40</v>
          </cell>
        </row>
        <row r="972">
          <cell r="K972">
            <v>0.46403078640174938</v>
          </cell>
          <cell r="S972">
            <v>40</v>
          </cell>
        </row>
        <row r="973">
          <cell r="K973">
            <v>-0.21687208422486737</v>
          </cell>
          <cell r="S973">
            <v>40</v>
          </cell>
        </row>
        <row r="974">
          <cell r="K974">
            <v>9.4663163039256273E-2</v>
          </cell>
          <cell r="S974">
            <v>40</v>
          </cell>
        </row>
        <row r="975">
          <cell r="K975">
            <v>-0.32097117801973418</v>
          </cell>
          <cell r="S975">
            <v>40</v>
          </cell>
        </row>
        <row r="976">
          <cell r="K976">
            <v>0.45803404764852057</v>
          </cell>
          <cell r="S976">
            <v>40</v>
          </cell>
        </row>
        <row r="977">
          <cell r="K977">
            <v>-0.61225309053538834</v>
          </cell>
          <cell r="S977">
            <v>40</v>
          </cell>
        </row>
        <row r="978">
          <cell r="K978">
            <v>-0.5613986035195121</v>
          </cell>
          <cell r="S978">
            <v>40</v>
          </cell>
        </row>
        <row r="979">
          <cell r="K979">
            <v>-0.44965227889299231</v>
          </cell>
          <cell r="S979">
            <v>40</v>
          </cell>
        </row>
        <row r="980">
          <cell r="K980">
            <v>-0.81823148489510689</v>
          </cell>
          <cell r="S980">
            <v>40</v>
          </cell>
        </row>
        <row r="981">
          <cell r="K981">
            <v>0.27544402264030876</v>
          </cell>
          <cell r="S981">
            <v>40</v>
          </cell>
        </row>
        <row r="982">
          <cell r="K982">
            <v>4.0438634699791906E-2</v>
          </cell>
          <cell r="S982">
            <v>40</v>
          </cell>
        </row>
        <row r="983">
          <cell r="K983">
            <v>0.14740217162364791</v>
          </cell>
          <cell r="S983">
            <v>40</v>
          </cell>
        </row>
        <row r="984">
          <cell r="K984">
            <v>0.64339452532232122</v>
          </cell>
          <cell r="S984">
            <v>40</v>
          </cell>
        </row>
        <row r="985">
          <cell r="K985">
            <v>3.7217988491439531</v>
          </cell>
          <cell r="S985">
            <v>40</v>
          </cell>
        </row>
        <row r="986">
          <cell r="K986">
            <v>0.19429775267415422</v>
          </cell>
          <cell r="S986">
            <v>40</v>
          </cell>
        </row>
        <row r="987">
          <cell r="K987">
            <v>0.20823296098023797</v>
          </cell>
          <cell r="S987">
            <v>40</v>
          </cell>
        </row>
        <row r="988">
          <cell r="K988">
            <v>0.24484216637224535</v>
          </cell>
          <cell r="S988">
            <v>40</v>
          </cell>
        </row>
        <row r="989">
          <cell r="K989">
            <v>0.13016351160999878</v>
          </cell>
          <cell r="S989">
            <v>40</v>
          </cell>
        </row>
        <row r="990">
          <cell r="K990">
            <v>0.1020855872702446</v>
          </cell>
          <cell r="S990">
            <v>40</v>
          </cell>
        </row>
        <row r="991">
          <cell r="K991">
            <v>0.71709338480459239</v>
          </cell>
          <cell r="S991">
            <v>40</v>
          </cell>
        </row>
        <row r="992">
          <cell r="K992">
            <v>-0.93630371487428765</v>
          </cell>
          <cell r="S992">
            <v>40</v>
          </cell>
        </row>
        <row r="993">
          <cell r="K993">
            <v>-0.10060092474913494</v>
          </cell>
          <cell r="S993">
            <v>40</v>
          </cell>
        </row>
        <row r="994">
          <cell r="K994">
            <v>31.129555918364279</v>
          </cell>
          <cell r="S994">
            <v>40</v>
          </cell>
        </row>
        <row r="995">
          <cell r="K995">
            <v>-0.2219329398351266</v>
          </cell>
          <cell r="S995">
            <v>40</v>
          </cell>
        </row>
        <row r="996">
          <cell r="K996">
            <v>-0.50204529293881606</v>
          </cell>
          <cell r="S996">
            <v>40</v>
          </cell>
        </row>
        <row r="997">
          <cell r="K997">
            <v>-0.35811449580287752</v>
          </cell>
          <cell r="S997">
            <v>40</v>
          </cell>
        </row>
        <row r="998">
          <cell r="K998">
            <v>0.26050807454588992</v>
          </cell>
          <cell r="S998">
            <v>40</v>
          </cell>
        </row>
        <row r="999">
          <cell r="K999">
            <v>0.5416894673778605</v>
          </cell>
          <cell r="S999">
            <v>40</v>
          </cell>
        </row>
        <row r="1000">
          <cell r="K1000">
            <v>-0.16204931020402299</v>
          </cell>
          <cell r="S1000">
            <v>40</v>
          </cell>
        </row>
        <row r="1001">
          <cell r="K1001">
            <v>0.88868720723506511</v>
          </cell>
          <cell r="S1001">
            <v>40</v>
          </cell>
        </row>
        <row r="1002">
          <cell r="K1002">
            <v>-0.15203101911864988</v>
          </cell>
          <cell r="S1002">
            <v>40</v>
          </cell>
        </row>
        <row r="1003">
          <cell r="K1003">
            <v>-0.43138023511599355</v>
          </cell>
          <cell r="S1003">
            <v>40</v>
          </cell>
        </row>
        <row r="1004">
          <cell r="K1004">
            <v>9.8037420064868979</v>
          </cell>
          <cell r="S1004">
            <v>40</v>
          </cell>
        </row>
        <row r="1005">
          <cell r="K1005">
            <v>-0.10563472150159779</v>
          </cell>
          <cell r="S1005">
            <v>40</v>
          </cell>
        </row>
        <row r="1006">
          <cell r="K1006">
            <v>-0.82643808333364899</v>
          </cell>
          <cell r="S1006">
            <v>40</v>
          </cell>
        </row>
        <row r="1007">
          <cell r="K1007">
            <v>-0.45337533804732361</v>
          </cell>
          <cell r="S1007">
            <v>40</v>
          </cell>
        </row>
        <row r="1008">
          <cell r="K1008">
            <v>-0.3486491960557766</v>
          </cell>
          <cell r="S1008">
            <v>40</v>
          </cell>
        </row>
        <row r="1009">
          <cell r="K1009">
            <v>-0.76212704590026303</v>
          </cell>
          <cell r="S1009">
            <v>40</v>
          </cell>
        </row>
        <row r="1010">
          <cell r="K1010">
            <v>0.42455628569548792</v>
          </cell>
          <cell r="S1010">
            <v>40</v>
          </cell>
        </row>
        <row r="1011">
          <cell r="K1011">
            <v>0.4004964105807895</v>
          </cell>
          <cell r="S1011">
            <v>40</v>
          </cell>
        </row>
        <row r="1012">
          <cell r="K1012">
            <v>0.4796145554444996</v>
          </cell>
          <cell r="S1012">
            <v>40</v>
          </cell>
        </row>
        <row r="1013">
          <cell r="K1013">
            <v>0.16993759432013539</v>
          </cell>
          <cell r="S1013">
            <v>40</v>
          </cell>
        </row>
        <row r="1014">
          <cell r="K1014">
            <v>-0.29993492087347084</v>
          </cell>
          <cell r="S1014">
            <v>40</v>
          </cell>
        </row>
        <row r="1015">
          <cell r="K1015">
            <v>-0.53659146481111941</v>
          </cell>
          <cell r="S1015">
            <v>40</v>
          </cell>
        </row>
        <row r="1016">
          <cell r="K1016">
            <v>0.27617127510904527</v>
          </cell>
          <cell r="S1016">
            <v>40</v>
          </cell>
        </row>
        <row r="1017">
          <cell r="K1017">
            <v>4.2953934860072665E-2</v>
          </cell>
          <cell r="S1017">
            <v>40</v>
          </cell>
        </row>
        <row r="1018">
          <cell r="K1018">
            <v>0.18072298477711843</v>
          </cell>
          <cell r="S1018">
            <v>40</v>
          </cell>
        </row>
        <row r="1019">
          <cell r="K1019">
            <v>0.19966395440127413</v>
          </cell>
          <cell r="S1019">
            <v>40</v>
          </cell>
        </row>
        <row r="1020">
          <cell r="K1020">
            <v>0.15754709762271452</v>
          </cell>
          <cell r="S1020">
            <v>40</v>
          </cell>
        </row>
        <row r="1021">
          <cell r="K1021">
            <v>9.9591933518329456E-2</v>
          </cell>
          <cell r="S1021">
            <v>40</v>
          </cell>
        </row>
        <row r="1022">
          <cell r="K1022">
            <v>-0.93478420782931215</v>
          </cell>
          <cell r="S1022">
            <v>40</v>
          </cell>
        </row>
        <row r="1023">
          <cell r="K1023">
            <v>2.3579880456128057</v>
          </cell>
          <cell r="S1023">
            <v>40</v>
          </cell>
        </row>
        <row r="1024">
          <cell r="K1024">
            <v>48070.877793960688</v>
          </cell>
          <cell r="S1024">
            <v>40</v>
          </cell>
        </row>
        <row r="1025">
          <cell r="K1025">
            <v>-6.0152426540413979E-2</v>
          </cell>
          <cell r="S1025">
            <v>40</v>
          </cell>
        </row>
        <row r="1026">
          <cell r="K1026">
            <v>-0.48393737746344184</v>
          </cell>
          <cell r="S1026">
            <v>40</v>
          </cell>
        </row>
        <row r="1027">
          <cell r="K1027">
            <v>-0.16536483528368373</v>
          </cell>
          <cell r="S1027">
            <v>40</v>
          </cell>
        </row>
        <row r="1028">
          <cell r="K1028">
            <v>-0.45515334009142544</v>
          </cell>
          <cell r="S1028">
            <v>40</v>
          </cell>
        </row>
        <row r="1029">
          <cell r="K1029">
            <v>-0.14025142386006428</v>
          </cell>
          <cell r="S1029">
            <v>40</v>
          </cell>
        </row>
        <row r="1030">
          <cell r="K1030">
            <v>-0.88735583354939429</v>
          </cell>
          <cell r="S1030">
            <v>40</v>
          </cell>
        </row>
        <row r="1031">
          <cell r="K1031">
            <v>-0.90679590737433957</v>
          </cell>
          <cell r="S1031">
            <v>40</v>
          </cell>
        </row>
        <row r="1032">
          <cell r="K1032">
            <v>-0.33705477212008556</v>
          </cell>
          <cell r="S1032">
            <v>40</v>
          </cell>
        </row>
        <row r="1033">
          <cell r="K1033">
            <v>1.3205047338432443</v>
          </cell>
          <cell r="S1033">
            <v>40</v>
          </cell>
        </row>
        <row r="1034">
          <cell r="K1034">
            <v>-0.74936979225258427</v>
          </cell>
          <cell r="S1034">
            <v>40</v>
          </cell>
        </row>
        <row r="1035">
          <cell r="K1035">
            <v>-1.9368002782812714</v>
          </cell>
          <cell r="S1035">
            <v>40</v>
          </cell>
        </row>
        <row r="1036">
          <cell r="K1036">
            <v>-2.0817872406119871</v>
          </cell>
          <cell r="S1036">
            <v>40</v>
          </cell>
        </row>
        <row r="1037">
          <cell r="K1037">
            <v>-0.31398610845527147</v>
          </cell>
          <cell r="S1037">
            <v>40</v>
          </cell>
        </row>
        <row r="1038">
          <cell r="K1038">
            <v>-1.9636898079114589</v>
          </cell>
          <cell r="S1038">
            <v>40</v>
          </cell>
        </row>
        <row r="1039">
          <cell r="K1039">
            <v>-2.1425438263375196</v>
          </cell>
          <cell r="S1039">
            <v>40</v>
          </cell>
        </row>
        <row r="1040">
          <cell r="K1040">
            <v>-0.16203145684205239</v>
          </cell>
          <cell r="S1040">
            <v>40</v>
          </cell>
        </row>
        <row r="1041">
          <cell r="K1041">
            <v>-0.54781911933258898</v>
          </cell>
          <cell r="S1041">
            <v>40</v>
          </cell>
        </row>
        <row r="1042">
          <cell r="K1042">
            <v>-0.35371989197418863</v>
          </cell>
          <cell r="S1042">
            <v>40</v>
          </cell>
        </row>
        <row r="1043">
          <cell r="K1043">
            <v>-0.89401202154616133</v>
          </cell>
          <cell r="S1043">
            <v>40</v>
          </cell>
        </row>
        <row r="1044">
          <cell r="K1044">
            <v>-0.32815315068908446</v>
          </cell>
          <cell r="S1044">
            <v>40</v>
          </cell>
        </row>
        <row r="1045">
          <cell r="K1045">
            <v>-0.36068111221637006</v>
          </cell>
          <cell r="S1045">
            <v>40</v>
          </cell>
        </row>
        <row r="1046">
          <cell r="K1046">
            <v>981.93537018341021</v>
          </cell>
          <cell r="S1046">
            <v>40</v>
          </cell>
        </row>
        <row r="1047">
          <cell r="K1047">
            <v>-0.41505953487330155</v>
          </cell>
          <cell r="S1047">
            <v>40</v>
          </cell>
        </row>
        <row r="1048">
          <cell r="K1048">
            <v>-0.37832112255519673</v>
          </cell>
          <cell r="S1048">
            <v>40</v>
          </cell>
        </row>
        <row r="1049">
          <cell r="K1049">
            <v>0.33052373717972183</v>
          </cell>
          <cell r="S1049">
            <v>40</v>
          </cell>
        </row>
        <row r="1050">
          <cell r="K1050">
            <v>-0.2914408109757971</v>
          </cell>
          <cell r="S1050">
            <v>40</v>
          </cell>
        </row>
        <row r="1051">
          <cell r="K1051">
            <v>-0.42227688644175332</v>
          </cell>
          <cell r="S1051">
            <v>40</v>
          </cell>
        </row>
        <row r="1052">
          <cell r="K1052">
            <v>-0.91224688380416519</v>
          </cell>
          <cell r="S1052">
            <v>40</v>
          </cell>
        </row>
        <row r="1053">
          <cell r="K1053">
            <v>-0.24061893120702696</v>
          </cell>
          <cell r="S1053">
            <v>40</v>
          </cell>
        </row>
        <row r="1054">
          <cell r="K1054">
            <v>1.5442124826934562</v>
          </cell>
          <cell r="S1054">
            <v>40</v>
          </cell>
        </row>
        <row r="1055">
          <cell r="K1055">
            <v>0.34839912983347882</v>
          </cell>
          <cell r="S1055">
            <v>40</v>
          </cell>
        </row>
        <row r="1056">
          <cell r="K1056">
            <v>-2.1693971074235967</v>
          </cell>
          <cell r="S1056">
            <v>40</v>
          </cell>
        </row>
        <row r="1057">
          <cell r="K1057">
            <v>-2.2451638894601054</v>
          </cell>
          <cell r="S1057">
            <v>40</v>
          </cell>
        </row>
        <row r="1058">
          <cell r="K1058">
            <v>-0.19646175207444794</v>
          </cell>
          <cell r="S1058">
            <v>40</v>
          </cell>
        </row>
        <row r="1059">
          <cell r="K1059">
            <v>0.25957630153734268</v>
          </cell>
          <cell r="S1059">
            <v>40</v>
          </cell>
        </row>
        <row r="1060">
          <cell r="K1060">
            <v>-0.22206348486203284</v>
          </cell>
          <cell r="S1060">
            <v>40</v>
          </cell>
        </row>
        <row r="1061">
          <cell r="K1061">
            <v>-0.12959531915263145</v>
          </cell>
          <cell r="S1061">
            <v>40</v>
          </cell>
        </row>
        <row r="1062">
          <cell r="K1062">
            <v>-0.23959465996213183</v>
          </cell>
          <cell r="S1062">
            <v>40</v>
          </cell>
        </row>
        <row r="1063">
          <cell r="K1063">
            <v>-0.25237169719121999</v>
          </cell>
          <cell r="S1063">
            <v>40</v>
          </cell>
        </row>
        <row r="1064">
          <cell r="K1064">
            <v>-1.0046806583256749</v>
          </cell>
          <cell r="S1064">
            <v>40</v>
          </cell>
        </row>
        <row r="1065">
          <cell r="K1065">
            <v>-0.2223779742934443</v>
          </cell>
          <cell r="S1065">
            <v>40</v>
          </cell>
        </row>
        <row r="1066">
          <cell r="K1066">
            <v>-0.24251748634610981</v>
          </cell>
          <cell r="S1066">
            <v>40</v>
          </cell>
        </row>
        <row r="1067">
          <cell r="K1067">
            <v>109.87460042497058</v>
          </cell>
          <cell r="S1067">
            <v>40</v>
          </cell>
        </row>
        <row r="1068">
          <cell r="K1068">
            <v>-0.17378479252612725</v>
          </cell>
          <cell r="S1068">
            <v>40</v>
          </cell>
        </row>
        <row r="1069">
          <cell r="K1069">
            <v>-0.23893667048769643</v>
          </cell>
          <cell r="S1069">
            <v>40</v>
          </cell>
        </row>
        <row r="1070">
          <cell r="K1070">
            <v>7.142388717862457</v>
          </cell>
          <cell r="S1070">
            <v>40</v>
          </cell>
        </row>
        <row r="1071">
          <cell r="K1071">
            <v>-0.39996352633030657</v>
          </cell>
          <cell r="S1071">
            <v>40</v>
          </cell>
        </row>
        <row r="1072">
          <cell r="K1072">
            <v>2.4934130457291578E-2</v>
          </cell>
          <cell r="S1072">
            <v>40</v>
          </cell>
        </row>
        <row r="1073">
          <cell r="K1073">
            <v>-0.96267851372854296</v>
          </cell>
          <cell r="S1073">
            <v>40</v>
          </cell>
        </row>
        <row r="1074">
          <cell r="K1074">
            <v>1.0170613357603537</v>
          </cell>
          <cell r="S1074">
            <v>40</v>
          </cell>
        </row>
        <row r="1075">
          <cell r="K1075">
            <v>-0.85257668141215115</v>
          </cell>
          <cell r="S1075">
            <v>40</v>
          </cell>
        </row>
        <row r="1076">
          <cell r="K1076">
            <v>9.8521756468778854E-4</v>
          </cell>
          <cell r="S1076">
            <v>40</v>
          </cell>
        </row>
        <row r="1077">
          <cell r="K1077">
            <v>-2.326473898078008</v>
          </cell>
          <cell r="S1077">
            <v>40</v>
          </cell>
        </row>
        <row r="1078">
          <cell r="K1078">
            <v>-2.4304142179602772</v>
          </cell>
          <cell r="S1078">
            <v>40</v>
          </cell>
        </row>
        <row r="1079">
          <cell r="K1079">
            <v>-6.7127017396455047E-2</v>
          </cell>
          <cell r="S1079">
            <v>40</v>
          </cell>
        </row>
        <row r="1080">
          <cell r="K1080">
            <v>-0.13946207785854703</v>
          </cell>
          <cell r="S1080">
            <v>40</v>
          </cell>
        </row>
        <row r="1081">
          <cell r="K1081">
            <v>-2.5056609973883073</v>
          </cell>
          <cell r="S1081">
            <v>40</v>
          </cell>
        </row>
        <row r="1082">
          <cell r="K1082">
            <v>-0.19528762689479773</v>
          </cell>
          <cell r="S1082">
            <v>40</v>
          </cell>
        </row>
        <row r="1083">
          <cell r="K1083">
            <v>-0.16433560395247007</v>
          </cell>
          <cell r="S1083">
            <v>40</v>
          </cell>
        </row>
        <row r="1084">
          <cell r="K1084">
            <v>-0.90317670460519417</v>
          </cell>
          <cell r="S1084">
            <v>40</v>
          </cell>
        </row>
        <row r="1085">
          <cell r="K1085">
            <v>4.0623281193875385E-2</v>
          </cell>
          <cell r="S1085">
            <v>40</v>
          </cell>
        </row>
        <row r="1086">
          <cell r="K1086">
            <v>-0.17405553986914282</v>
          </cell>
          <cell r="S1086">
            <v>40</v>
          </cell>
        </row>
        <row r="1087">
          <cell r="K1087">
            <v>3.4289001168080517</v>
          </cell>
          <cell r="S1087">
            <v>40</v>
          </cell>
        </row>
        <row r="1088">
          <cell r="K1088">
            <v>-0.19256573333724611</v>
          </cell>
          <cell r="S1088">
            <v>40</v>
          </cell>
        </row>
        <row r="1089">
          <cell r="K1089">
            <v>2.4410737934708586</v>
          </cell>
          <cell r="S1089">
            <v>40</v>
          </cell>
        </row>
        <row r="1090">
          <cell r="K1090">
            <v>1.1465319826772808</v>
          </cell>
          <cell r="S1090">
            <v>40</v>
          </cell>
        </row>
        <row r="1091">
          <cell r="K1091">
            <v>-0.34756711935764312</v>
          </cell>
          <cell r="S1091">
            <v>40</v>
          </cell>
        </row>
        <row r="1092">
          <cell r="K1092">
            <v>-0.98159240304923445</v>
          </cell>
          <cell r="S1092">
            <v>40</v>
          </cell>
        </row>
        <row r="1093">
          <cell r="K1093">
            <v>0.14231265431103141</v>
          </cell>
          <cell r="S1093">
            <v>40</v>
          </cell>
        </row>
        <row r="1094">
          <cell r="K1094">
            <v>-0.24670071976762956</v>
          </cell>
          <cell r="S1094">
            <v>40</v>
          </cell>
        </row>
        <row r="1095">
          <cell r="K1095">
            <v>1.1934740586083221</v>
          </cell>
          <cell r="S1095">
            <v>40</v>
          </cell>
        </row>
        <row r="1096">
          <cell r="K1096">
            <v>1.0580799647771975</v>
          </cell>
          <cell r="S1096">
            <v>40</v>
          </cell>
        </row>
        <row r="1097">
          <cell r="K1097">
            <v>-0.71245062318997854</v>
          </cell>
          <cell r="S1097">
            <v>40</v>
          </cell>
        </row>
        <row r="1098">
          <cell r="K1098">
            <v>4.9418959529785574E-4</v>
          </cell>
          <cell r="S1098">
            <v>40</v>
          </cell>
        </row>
        <row r="1099">
          <cell r="K1099">
            <v>-1.9347730447351188</v>
          </cell>
          <cell r="S1099">
            <v>40</v>
          </cell>
        </row>
        <row r="1100">
          <cell r="K1100">
            <v>-0.77050520630859942</v>
          </cell>
          <cell r="S1100">
            <v>40</v>
          </cell>
        </row>
        <row r="1101">
          <cell r="K1101">
            <v>-0.37206078054444308</v>
          </cell>
          <cell r="S1101">
            <v>40</v>
          </cell>
        </row>
        <row r="1102">
          <cell r="K1102">
            <v>-0.23034708306468915</v>
          </cell>
          <cell r="S1102">
            <v>40</v>
          </cell>
        </row>
        <row r="1103">
          <cell r="K1103">
            <v>-0.1291974604508038</v>
          </cell>
          <cell r="S1103">
            <v>40</v>
          </cell>
        </row>
        <row r="1104">
          <cell r="K1104">
            <v>0.52722354225272905</v>
          </cell>
          <cell r="S1104">
            <v>40</v>
          </cell>
        </row>
        <row r="1105">
          <cell r="K1105">
            <v>-0.25401421753941905</v>
          </cell>
          <cell r="S1105">
            <v>40</v>
          </cell>
        </row>
        <row r="1106">
          <cell r="K1106">
            <v>-0.2679018057158522</v>
          </cell>
          <cell r="S1106">
            <v>40</v>
          </cell>
        </row>
        <row r="1107">
          <cell r="K1107">
            <v>-0.24617753734930747</v>
          </cell>
          <cell r="S1107">
            <v>40</v>
          </cell>
        </row>
        <row r="1108">
          <cell r="K1108">
            <v>2.4057632575219445</v>
          </cell>
          <cell r="S1108">
            <v>40</v>
          </cell>
        </row>
        <row r="1109">
          <cell r="K1109">
            <v>-0.26696558600132198</v>
          </cell>
          <cell r="S1109">
            <v>40</v>
          </cell>
        </row>
        <row r="1110">
          <cell r="K1110">
            <v>-0.22520459975249488</v>
          </cell>
          <cell r="S1110">
            <v>40</v>
          </cell>
        </row>
        <row r="1111">
          <cell r="K1111">
            <v>1.5609595732584218</v>
          </cell>
          <cell r="S1111">
            <v>40</v>
          </cell>
        </row>
        <row r="1112">
          <cell r="K1112">
            <v>-6.0866691590338202E-2</v>
          </cell>
          <cell r="S1112">
            <v>40</v>
          </cell>
        </row>
        <row r="1113">
          <cell r="K1113">
            <v>1.7409603148901009</v>
          </cell>
          <cell r="S1113">
            <v>40</v>
          </cell>
        </row>
        <row r="1114">
          <cell r="K1114">
            <v>-0.32037085696899975</v>
          </cell>
          <cell r="S1114">
            <v>40</v>
          </cell>
        </row>
        <row r="1115">
          <cell r="K1115">
            <v>0.36906916762505093</v>
          </cell>
          <cell r="S1115">
            <v>40</v>
          </cell>
        </row>
        <row r="1116">
          <cell r="K1116">
            <v>0.36428280035635147</v>
          </cell>
          <cell r="S1116">
            <v>40</v>
          </cell>
        </row>
        <row r="1117">
          <cell r="K1117">
            <v>28.86704233838239</v>
          </cell>
          <cell r="S1117">
            <v>40</v>
          </cell>
        </row>
        <row r="1118">
          <cell r="K1118">
            <v>-0.48281609074814585</v>
          </cell>
          <cell r="S1118">
            <v>40</v>
          </cell>
        </row>
        <row r="1119">
          <cell r="K1119">
            <v>0.1621303011479969</v>
          </cell>
          <cell r="S1119">
            <v>40</v>
          </cell>
        </row>
        <row r="1120">
          <cell r="K1120">
            <v>6.9675013253491223</v>
          </cell>
          <cell r="S1120">
            <v>40</v>
          </cell>
        </row>
        <row r="1121">
          <cell r="K1121">
            <v>0.85608870572406071</v>
          </cell>
          <cell r="S1121">
            <v>40</v>
          </cell>
        </row>
        <row r="1122">
          <cell r="K1122">
            <v>-0.49434708545094286</v>
          </cell>
          <cell r="S1122">
            <v>40</v>
          </cell>
        </row>
        <row r="1123">
          <cell r="K1123">
            <v>5.1522263866364542</v>
          </cell>
          <cell r="S1123">
            <v>40</v>
          </cell>
        </row>
        <row r="1124">
          <cell r="K1124">
            <v>0.19511079775025092</v>
          </cell>
          <cell r="S1124">
            <v>40</v>
          </cell>
        </row>
        <row r="1125">
          <cell r="K1125">
            <v>0.19236147054395442</v>
          </cell>
          <cell r="S1125">
            <v>40</v>
          </cell>
        </row>
        <row r="1126">
          <cell r="K1126">
            <v>0.20863104534569465</v>
          </cell>
          <cell r="S1126">
            <v>40</v>
          </cell>
        </row>
        <row r="1127">
          <cell r="K1127">
            <v>38.912483499707179</v>
          </cell>
          <cell r="S1127">
            <v>40</v>
          </cell>
        </row>
        <row r="1128">
          <cell r="K1128">
            <v>96.173408633976067</v>
          </cell>
          <cell r="S1128">
            <v>40</v>
          </cell>
        </row>
        <row r="1129">
          <cell r="K1129">
            <v>119.61632403558676</v>
          </cell>
          <cell r="S1129">
            <v>40</v>
          </cell>
        </row>
        <row r="1130">
          <cell r="K1130">
            <v>2.4366140440309767</v>
          </cell>
          <cell r="S1130">
            <v>40</v>
          </cell>
        </row>
        <row r="1131">
          <cell r="K1131">
            <v>-0.21130547322702911</v>
          </cell>
          <cell r="S1131">
            <v>40</v>
          </cell>
        </row>
        <row r="1132">
          <cell r="K1132">
            <v>-0.16481717993108055</v>
          </cell>
          <cell r="S1132">
            <v>40</v>
          </cell>
        </row>
        <row r="1133">
          <cell r="K1133">
            <v>6.990050678594069</v>
          </cell>
          <cell r="S1133">
            <v>40</v>
          </cell>
        </row>
        <row r="1134">
          <cell r="K1134">
            <v>-0.1534683239100412</v>
          </cell>
          <cell r="S1134">
            <v>40</v>
          </cell>
        </row>
        <row r="1135">
          <cell r="K1135">
            <v>-0.27047009711570374</v>
          </cell>
          <cell r="S1135">
            <v>40</v>
          </cell>
        </row>
        <row r="1136">
          <cell r="K1136">
            <v>0.38282574574632089</v>
          </cell>
          <cell r="S1136">
            <v>40</v>
          </cell>
        </row>
        <row r="1137">
          <cell r="K1137">
            <v>136.64802189865551</v>
          </cell>
          <cell r="S1137">
            <v>40</v>
          </cell>
        </row>
        <row r="1138">
          <cell r="K1138">
            <v>0.36117652000991002</v>
          </cell>
          <cell r="S1138">
            <v>40</v>
          </cell>
        </row>
        <row r="1139">
          <cell r="K1139">
            <v>37.479659780821294</v>
          </cell>
          <cell r="S1139">
            <v>40</v>
          </cell>
        </row>
        <row r="1140">
          <cell r="K1140">
            <v>28.531560747061842</v>
          </cell>
          <cell r="S1140">
            <v>40</v>
          </cell>
        </row>
        <row r="1141">
          <cell r="K1141">
            <v>-0.26836003029459288</v>
          </cell>
          <cell r="S1141">
            <v>40</v>
          </cell>
        </row>
        <row r="1142">
          <cell r="K1142">
            <v>4.9028031316785716</v>
          </cell>
          <cell r="S1142">
            <v>40</v>
          </cell>
        </row>
        <row r="1143">
          <cell r="K1143">
            <v>6.140062489143272</v>
          </cell>
          <cell r="S1143">
            <v>40</v>
          </cell>
        </row>
        <row r="1144">
          <cell r="K1144">
            <v>-0.52741143761802489</v>
          </cell>
          <cell r="S1144">
            <v>40</v>
          </cell>
        </row>
        <row r="1145">
          <cell r="K1145">
            <v>6.599282255193061</v>
          </cell>
          <cell r="S1145">
            <v>40</v>
          </cell>
        </row>
        <row r="1146">
          <cell r="K1146">
            <v>6.9155028594522943</v>
          </cell>
          <cell r="S1146">
            <v>40</v>
          </cell>
        </row>
        <row r="1147">
          <cell r="K1147">
            <v>-3.3223567492843302</v>
          </cell>
          <cell r="S1147">
            <v>40</v>
          </cell>
        </row>
        <row r="1148">
          <cell r="K1148">
            <v>1.031976847946563</v>
          </cell>
          <cell r="S1148">
            <v>40</v>
          </cell>
        </row>
        <row r="1149">
          <cell r="K1149">
            <v>-0.65426634718094179</v>
          </cell>
          <cell r="S1149">
            <v>40</v>
          </cell>
        </row>
        <row r="1150">
          <cell r="K1150">
            <v>-0.50123081576173956</v>
          </cell>
          <cell r="S1150">
            <v>40</v>
          </cell>
        </row>
        <row r="1151">
          <cell r="K1151">
            <v>3.7018885576729232</v>
          </cell>
          <cell r="S1151">
            <v>40</v>
          </cell>
        </row>
        <row r="1152">
          <cell r="K1152">
            <v>5.0679601533136838</v>
          </cell>
          <cell r="S1152">
            <v>40</v>
          </cell>
        </row>
        <row r="1153">
          <cell r="K1153">
            <v>5.4528679246332423</v>
          </cell>
          <cell r="S1153">
            <v>40</v>
          </cell>
        </row>
        <row r="1154">
          <cell r="K1154">
            <v>0.19146917491199411</v>
          </cell>
          <cell r="S1154">
            <v>40</v>
          </cell>
        </row>
        <row r="1155">
          <cell r="K1155">
            <v>-1.1656149849050863</v>
          </cell>
          <cell r="S1155">
            <v>40</v>
          </cell>
        </row>
        <row r="1156">
          <cell r="K1156">
            <v>-0.83408380279048422</v>
          </cell>
          <cell r="S1156">
            <v>40</v>
          </cell>
        </row>
        <row r="1157">
          <cell r="K1157">
            <v>-0.67290914430872162</v>
          </cell>
          <cell r="S1157">
            <v>40</v>
          </cell>
        </row>
        <row r="1158">
          <cell r="K1158">
            <v>-0.704561808352553</v>
          </cell>
          <cell r="S1158">
            <v>40</v>
          </cell>
        </row>
        <row r="1159">
          <cell r="K1159">
            <v>1.0036074003313271</v>
          </cell>
          <cell r="S1159">
            <v>40</v>
          </cell>
        </row>
        <row r="1160">
          <cell r="K1160">
            <v>1.2899283598042894</v>
          </cell>
          <cell r="S1160">
            <v>40</v>
          </cell>
        </row>
        <row r="1161">
          <cell r="K1161">
            <v>-0.4096059402638999</v>
          </cell>
          <cell r="S1161">
            <v>40</v>
          </cell>
        </row>
        <row r="1162">
          <cell r="K1162">
            <v>-0.32770527933239985</v>
          </cell>
          <cell r="S1162">
            <v>40</v>
          </cell>
        </row>
        <row r="1163">
          <cell r="K1163">
            <v>-0.26887036961778249</v>
          </cell>
          <cell r="S1163">
            <v>40</v>
          </cell>
        </row>
        <row r="1164">
          <cell r="K1164">
            <v>10.077601185981001</v>
          </cell>
          <cell r="S1164">
            <v>40</v>
          </cell>
        </row>
        <row r="1165">
          <cell r="K1165">
            <v>-0.39954971352341839</v>
          </cell>
          <cell r="S1165">
            <v>40</v>
          </cell>
        </row>
        <row r="1166">
          <cell r="K1166">
            <v>77.161750117606871</v>
          </cell>
          <cell r="S1166">
            <v>40</v>
          </cell>
        </row>
        <row r="1167">
          <cell r="K1167">
            <v>359.97094306999259</v>
          </cell>
          <cell r="S1167">
            <v>40</v>
          </cell>
        </row>
        <row r="1168">
          <cell r="K1168">
            <v>-0.21085432726713935</v>
          </cell>
          <cell r="S1168">
            <v>40</v>
          </cell>
        </row>
        <row r="1169">
          <cell r="K1169">
            <v>-0.28480019474562324</v>
          </cell>
          <cell r="S1169">
            <v>40</v>
          </cell>
        </row>
        <row r="1170">
          <cell r="K1170">
            <v>0.37195842147928371</v>
          </cell>
          <cell r="S1170">
            <v>40</v>
          </cell>
        </row>
        <row r="1171">
          <cell r="K1171">
            <v>-0.4144133174484903</v>
          </cell>
          <cell r="S1171">
            <v>40</v>
          </cell>
        </row>
        <row r="1172">
          <cell r="K1172">
            <v>266.26357377943543</v>
          </cell>
          <cell r="S1172">
            <v>40</v>
          </cell>
        </row>
        <row r="1173">
          <cell r="K1173">
            <v>-0.14150188021626908</v>
          </cell>
          <cell r="S1173">
            <v>40</v>
          </cell>
        </row>
        <row r="1174">
          <cell r="K1174">
            <v>-0.19169532990613061</v>
          </cell>
          <cell r="S1174">
            <v>40</v>
          </cell>
        </row>
        <row r="1175">
          <cell r="K1175">
            <v>0.45791108232739403</v>
          </cell>
          <cell r="S1175">
            <v>40</v>
          </cell>
        </row>
        <row r="1176">
          <cell r="K1176">
            <v>-0.24477681145380084</v>
          </cell>
          <cell r="S1176">
            <v>40</v>
          </cell>
        </row>
        <row r="1177">
          <cell r="K1177">
            <v>-0.79345973362691558</v>
          </cell>
          <cell r="S1177">
            <v>40</v>
          </cell>
        </row>
        <row r="1178">
          <cell r="K1178">
            <v>0.40003476457546716</v>
          </cell>
          <cell r="S1178">
            <v>40</v>
          </cell>
        </row>
        <row r="1179">
          <cell r="K1179">
            <v>0.37387011635114042</v>
          </cell>
          <cell r="S1179">
            <v>40</v>
          </cell>
        </row>
        <row r="1180">
          <cell r="K1180">
            <v>0.47659786588773734</v>
          </cell>
          <cell r="S1180">
            <v>40</v>
          </cell>
        </row>
        <row r="1181">
          <cell r="K1181">
            <v>4.8037461586020216</v>
          </cell>
          <cell r="S1181">
            <v>40</v>
          </cell>
        </row>
        <row r="1182">
          <cell r="K1182">
            <v>-0.57555103874184266</v>
          </cell>
          <cell r="S1182">
            <v>40</v>
          </cell>
        </row>
        <row r="1183">
          <cell r="K1183">
            <v>6.7670101134242291</v>
          </cell>
          <cell r="S1183">
            <v>40</v>
          </cell>
        </row>
        <row r="1184">
          <cell r="K1184">
            <v>0.74608581807219809</v>
          </cell>
          <cell r="S1184">
            <v>40</v>
          </cell>
        </row>
        <row r="1185">
          <cell r="K1185">
            <v>-0.53131285450143695</v>
          </cell>
          <cell r="S1185">
            <v>40</v>
          </cell>
        </row>
        <row r="1186">
          <cell r="K1186">
            <v>4.9517420011137361</v>
          </cell>
          <cell r="S1186">
            <v>40</v>
          </cell>
        </row>
        <row r="1187">
          <cell r="K1187">
            <v>0.18423733843002155</v>
          </cell>
          <cell r="S1187">
            <v>40</v>
          </cell>
        </row>
        <row r="1188">
          <cell r="K1188">
            <v>-8.4655038208246106E-3</v>
          </cell>
          <cell r="S1188">
            <v>40</v>
          </cell>
        </row>
        <row r="1189">
          <cell r="K1189">
            <v>0.20172707448643848</v>
          </cell>
          <cell r="S1189">
            <v>40</v>
          </cell>
        </row>
        <row r="1190">
          <cell r="K1190">
            <v>44.180019055030364</v>
          </cell>
          <cell r="S1190">
            <v>40</v>
          </cell>
        </row>
        <row r="1191">
          <cell r="K1191">
            <v>7.6825106609482656</v>
          </cell>
          <cell r="S1191">
            <v>40</v>
          </cell>
        </row>
        <row r="1192">
          <cell r="K1192">
            <v>-0.51389811798844365</v>
          </cell>
          <cell r="S1192">
            <v>40</v>
          </cell>
        </row>
        <row r="1193">
          <cell r="K1193">
            <v>2.5047223095585278</v>
          </cell>
          <cell r="S1193">
            <v>40</v>
          </cell>
        </row>
        <row r="1194">
          <cell r="K1194">
            <v>-0.20420725102059994</v>
          </cell>
          <cell r="S1194">
            <v>40</v>
          </cell>
        </row>
        <row r="1195">
          <cell r="K1195">
            <v>1.3320444444749104</v>
          </cell>
          <cell r="S1195">
            <v>40</v>
          </cell>
        </row>
        <row r="1196">
          <cell r="K1196">
            <v>192.10803444282234</v>
          </cell>
          <cell r="S1196">
            <v>40</v>
          </cell>
        </row>
        <row r="1197">
          <cell r="K1197">
            <v>-0.28639606765537368</v>
          </cell>
          <cell r="S1197">
            <v>40</v>
          </cell>
        </row>
        <row r="1198">
          <cell r="K1198">
            <v>6.9864552580098313E-2</v>
          </cell>
          <cell r="S1198">
            <v>40</v>
          </cell>
        </row>
        <row r="1199">
          <cell r="K1199">
            <v>-1.097581834208299</v>
          </cell>
          <cell r="S1199">
            <v>40</v>
          </cell>
        </row>
        <row r="1200">
          <cell r="K1200">
            <v>-0.27987935600377112</v>
          </cell>
          <cell r="S1200">
            <v>40</v>
          </cell>
        </row>
        <row r="1201">
          <cell r="K1201">
            <v>1.0384775967967022</v>
          </cell>
          <cell r="S1201">
            <v>40</v>
          </cell>
        </row>
        <row r="1202">
          <cell r="K1202">
            <v>-0.15693830490790175</v>
          </cell>
          <cell r="S1202">
            <v>40</v>
          </cell>
        </row>
        <row r="1203">
          <cell r="K1203">
            <v>-1.9797481538833619</v>
          </cell>
          <cell r="S1203">
            <v>40</v>
          </cell>
        </row>
        <row r="1204">
          <cell r="K1204">
            <v>-2.0434994296690752</v>
          </cell>
          <cell r="S1204">
            <v>40</v>
          </cell>
        </row>
        <row r="1205">
          <cell r="K1205">
            <v>-0.39302125356188333</v>
          </cell>
          <cell r="S1205">
            <v>40</v>
          </cell>
        </row>
        <row r="1206">
          <cell r="K1206">
            <v>0.62200992815406786</v>
          </cell>
          <cell r="S1206">
            <v>40</v>
          </cell>
        </row>
        <row r="1207">
          <cell r="K1207">
            <v>-0.51357595773992692</v>
          </cell>
          <cell r="S1207">
            <v>40</v>
          </cell>
        </row>
        <row r="1208">
          <cell r="K1208">
            <v>-3.2893180277613863E-3</v>
          </cell>
          <cell r="S1208">
            <v>40</v>
          </cell>
        </row>
        <row r="1209">
          <cell r="K1209">
            <v>1.3557071903028066E-2</v>
          </cell>
          <cell r="S1209">
            <v>40</v>
          </cell>
        </row>
        <row r="1210">
          <cell r="K1210">
            <v>-0.38944434992841859</v>
          </cell>
          <cell r="S1210">
            <v>40</v>
          </cell>
        </row>
        <row r="1211">
          <cell r="K1211">
            <v>-1.0683045243441491</v>
          </cell>
          <cell r="S1211">
            <v>40</v>
          </cell>
        </row>
        <row r="1212">
          <cell r="K1212">
            <v>-0.38132483146767099</v>
          </cell>
          <cell r="S1212">
            <v>40</v>
          </cell>
        </row>
        <row r="1213">
          <cell r="K1213">
            <v>1.8848412910213084</v>
          </cell>
          <cell r="S1213">
            <v>40</v>
          </cell>
        </row>
        <row r="1214">
          <cell r="K1214">
            <v>26.841015682286429</v>
          </cell>
          <cell r="S1214">
            <v>40</v>
          </cell>
        </row>
        <row r="1215">
          <cell r="K1215">
            <v>-0.4647385691671147</v>
          </cell>
          <cell r="S1215">
            <v>40</v>
          </cell>
        </row>
        <row r="1216">
          <cell r="K1216">
            <v>-0.36460113890994239</v>
          </cell>
          <cell r="S1216">
            <v>40</v>
          </cell>
        </row>
        <row r="1217">
          <cell r="K1217">
            <v>-0.94046471074623395</v>
          </cell>
          <cell r="S1217">
            <v>40</v>
          </cell>
        </row>
        <row r="1218">
          <cell r="K1218">
            <v>-0.48312046915049928</v>
          </cell>
          <cell r="S1218">
            <v>40</v>
          </cell>
        </row>
        <row r="1219">
          <cell r="K1219">
            <v>-0.1918799722130991</v>
          </cell>
          <cell r="S1219">
            <v>39</v>
          </cell>
        </row>
        <row r="1220">
          <cell r="K1220">
            <v>-1.0663775918393024</v>
          </cell>
          <cell r="S1220">
            <v>40</v>
          </cell>
        </row>
        <row r="1221">
          <cell r="K1221">
            <v>0.11799268330732157</v>
          </cell>
          <cell r="S1221">
            <v>40</v>
          </cell>
        </row>
        <row r="1222">
          <cell r="K1222">
            <v>1.5035554960352073</v>
          </cell>
          <cell r="S1222">
            <v>40</v>
          </cell>
        </row>
        <row r="1223">
          <cell r="K1223">
            <v>-0.87126204485950665</v>
          </cell>
          <cell r="S1223">
            <v>40</v>
          </cell>
        </row>
        <row r="1224">
          <cell r="K1224">
            <v>0.36211387665293665</v>
          </cell>
          <cell r="S1224">
            <v>40</v>
          </cell>
        </row>
        <row r="1225">
          <cell r="K1225">
            <v>4.8316716307869667</v>
          </cell>
          <cell r="S1225">
            <v>40</v>
          </cell>
        </row>
        <row r="1226">
          <cell r="K1226">
            <v>-0.8255810697801631</v>
          </cell>
          <cell r="S1226">
            <v>40</v>
          </cell>
        </row>
        <row r="1227">
          <cell r="K1227">
            <v>-0.92843767502499108</v>
          </cell>
          <cell r="S1227">
            <v>40</v>
          </cell>
        </row>
        <row r="1228">
          <cell r="K1228">
            <v>-0.3452032260239532</v>
          </cell>
          <cell r="S1228">
            <v>40</v>
          </cell>
        </row>
        <row r="1229">
          <cell r="K1229">
            <v>-9.77063243470363E-2</v>
          </cell>
          <cell r="S1229">
            <v>40</v>
          </cell>
        </row>
        <row r="1230">
          <cell r="K1230">
            <v>7.2521288509557413E-2</v>
          </cell>
          <cell r="S1230">
            <v>40</v>
          </cell>
        </row>
        <row r="1231">
          <cell r="K1231">
            <v>-0.28311807925033106</v>
          </cell>
          <cell r="S1231">
            <v>40</v>
          </cell>
        </row>
        <row r="1232">
          <cell r="K1232">
            <v>-1.0842217707373378</v>
          </cell>
          <cell r="S1232">
            <v>40</v>
          </cell>
        </row>
        <row r="1233">
          <cell r="K1233">
            <v>1.215038579278513</v>
          </cell>
          <cell r="S1233">
            <v>40</v>
          </cell>
        </row>
        <row r="1234">
          <cell r="K1234">
            <v>10.842141822382141</v>
          </cell>
          <cell r="S1234">
            <v>40</v>
          </cell>
        </row>
        <row r="1235">
          <cell r="K1235">
            <v>-1.0516603583728688</v>
          </cell>
          <cell r="S1235">
            <v>40</v>
          </cell>
        </row>
        <row r="1236">
          <cell r="K1236">
            <v>-0.18696397135368581</v>
          </cell>
          <cell r="S1236">
            <v>40</v>
          </cell>
        </row>
        <row r="1237">
          <cell r="K1237">
            <v>1.2812822519571054</v>
          </cell>
          <cell r="S1237">
            <v>40</v>
          </cell>
        </row>
        <row r="1238">
          <cell r="K1238">
            <v>7.8102622342051458</v>
          </cell>
          <cell r="S1238">
            <v>40</v>
          </cell>
        </row>
        <row r="1239">
          <cell r="K1239">
            <v>-0.28481915775590505</v>
          </cell>
          <cell r="S1239">
            <v>40</v>
          </cell>
        </row>
        <row r="1240">
          <cell r="K1240">
            <v>-0.76231390901116725</v>
          </cell>
          <cell r="S1240">
            <v>39</v>
          </cell>
        </row>
        <row r="1241">
          <cell r="K1241">
            <v>-1.0205732822253777</v>
          </cell>
          <cell r="S1241">
            <v>40</v>
          </cell>
        </row>
        <row r="1242">
          <cell r="K1242">
            <v>-0.16112222414083033</v>
          </cell>
          <cell r="S1242">
            <v>40</v>
          </cell>
        </row>
        <row r="1243">
          <cell r="K1243">
            <v>-1.1664774051626199</v>
          </cell>
          <cell r="S1243">
            <v>40</v>
          </cell>
        </row>
        <row r="1244">
          <cell r="K1244">
            <v>0.89797597675210672</v>
          </cell>
          <cell r="S1244">
            <v>40</v>
          </cell>
        </row>
        <row r="1245">
          <cell r="K1245">
            <v>-2.127668093886586</v>
          </cell>
          <cell r="S1245">
            <v>40</v>
          </cell>
        </row>
        <row r="1246">
          <cell r="K1246">
            <v>-2.2621217434689846</v>
          </cell>
          <cell r="S1246">
            <v>40</v>
          </cell>
        </row>
        <row r="1247">
          <cell r="K1247">
            <v>0.13370832193639509</v>
          </cell>
          <cell r="S1247">
            <v>40</v>
          </cell>
        </row>
        <row r="1248">
          <cell r="K1248">
            <v>0.25053246803193491</v>
          </cell>
          <cell r="S1248">
            <v>40</v>
          </cell>
        </row>
        <row r="1249">
          <cell r="K1249">
            <v>-2.3386402598598424</v>
          </cell>
          <cell r="S1249">
            <v>40</v>
          </cell>
        </row>
        <row r="1250">
          <cell r="K1250">
            <v>-2.3386593223960465E-2</v>
          </cell>
          <cell r="S1250">
            <v>40</v>
          </cell>
        </row>
        <row r="1251">
          <cell r="K1251">
            <v>-0.18074988264202199</v>
          </cell>
          <cell r="S1251">
            <v>40</v>
          </cell>
        </row>
        <row r="1252">
          <cell r="K1252">
            <v>2.6727672329224323</v>
          </cell>
          <cell r="S1252">
            <v>40</v>
          </cell>
        </row>
        <row r="1253">
          <cell r="K1253">
            <v>-0.89711603691500186</v>
          </cell>
          <cell r="S1253">
            <v>40</v>
          </cell>
        </row>
        <row r="1254">
          <cell r="K1254">
            <v>-0.16958858760824966</v>
          </cell>
          <cell r="S1254">
            <v>40</v>
          </cell>
        </row>
        <row r="1255">
          <cell r="K1255">
            <v>11.655945894334343</v>
          </cell>
          <cell r="S1255">
            <v>40</v>
          </cell>
        </row>
        <row r="1256">
          <cell r="K1256">
            <v>-0.19586462022780721</v>
          </cell>
          <cell r="S1256">
            <v>40</v>
          </cell>
        </row>
        <row r="1257">
          <cell r="K1257">
            <v>2.1618714439865681</v>
          </cell>
          <cell r="S1257">
            <v>40</v>
          </cell>
        </row>
        <row r="1258">
          <cell r="K1258">
            <v>2.695175616441114</v>
          </cell>
          <cell r="S1258">
            <v>40</v>
          </cell>
        </row>
        <row r="1259">
          <cell r="K1259">
            <v>-0.24221584437611707</v>
          </cell>
          <cell r="S1259">
            <v>40</v>
          </cell>
        </row>
        <row r="1260">
          <cell r="K1260">
            <v>-0.12145026317625085</v>
          </cell>
          <cell r="S1260">
            <v>40</v>
          </cell>
        </row>
        <row r="1261">
          <cell r="K1261">
            <v>-7.9846996998450159E-2</v>
          </cell>
          <cell r="S1261">
            <v>40</v>
          </cell>
        </row>
        <row r="1262">
          <cell r="K1262">
            <v>-0.20573595787355869</v>
          </cell>
          <cell r="S1262">
            <v>40</v>
          </cell>
        </row>
        <row r="1263">
          <cell r="K1263">
            <v>0.80757226941872617</v>
          </cell>
          <cell r="S1263">
            <v>40</v>
          </cell>
        </row>
        <row r="1264">
          <cell r="K1264">
            <v>1.330788045442685</v>
          </cell>
          <cell r="S1264">
            <v>40</v>
          </cell>
        </row>
        <row r="1265">
          <cell r="K1265">
            <v>-0.79746750379636655</v>
          </cell>
          <cell r="S1265">
            <v>40</v>
          </cell>
        </row>
        <row r="1266">
          <cell r="K1266">
            <v>0.35611282275081835</v>
          </cell>
          <cell r="S1266">
            <v>40</v>
          </cell>
        </row>
        <row r="1267">
          <cell r="K1267">
            <v>-1.86922459140708</v>
          </cell>
          <cell r="S1267">
            <v>40</v>
          </cell>
        </row>
        <row r="1268">
          <cell r="K1268">
            <v>-0.81544446759246159</v>
          </cell>
          <cell r="S1268">
            <v>40</v>
          </cell>
        </row>
        <row r="1269">
          <cell r="K1269">
            <v>-0.57814411242285157</v>
          </cell>
          <cell r="S1269">
            <v>40</v>
          </cell>
        </row>
        <row r="1270">
          <cell r="K1270">
            <v>1.6787010842682095</v>
          </cell>
          <cell r="S1270">
            <v>40</v>
          </cell>
        </row>
        <row r="1271">
          <cell r="K1271">
            <v>-0.17832988252038406</v>
          </cell>
          <cell r="S1271">
            <v>40</v>
          </cell>
        </row>
        <row r="1272">
          <cell r="K1272">
            <v>-0.711505331650786</v>
          </cell>
          <cell r="S1272">
            <v>40</v>
          </cell>
        </row>
        <row r="1273">
          <cell r="K1273">
            <v>-0.27701543492995473</v>
          </cell>
          <cell r="S1273">
            <v>40</v>
          </cell>
        </row>
        <row r="1274">
          <cell r="K1274">
            <v>-0.22496083618894053</v>
          </cell>
          <cell r="S1274">
            <v>40</v>
          </cell>
        </row>
        <row r="1275">
          <cell r="K1275">
            <v>-0.27344481721607483</v>
          </cell>
          <cell r="S1275">
            <v>40</v>
          </cell>
        </row>
        <row r="1276">
          <cell r="K1276">
            <v>2.6389019758226575</v>
          </cell>
          <cell r="S1276">
            <v>40</v>
          </cell>
        </row>
        <row r="1277">
          <cell r="K1277">
            <v>0.3160775010391948</v>
          </cell>
          <cell r="S1277">
            <v>40</v>
          </cell>
        </row>
        <row r="1278">
          <cell r="K1278">
            <v>-0.20720901964935237</v>
          </cell>
          <cell r="S1278">
            <v>40</v>
          </cell>
        </row>
        <row r="1279">
          <cell r="K1279">
            <v>-0.17925844676101757</v>
          </cell>
          <cell r="S1279">
            <v>40</v>
          </cell>
        </row>
        <row r="1280">
          <cell r="K1280">
            <v>-0.57160043943916483</v>
          </cell>
          <cell r="S1280">
            <v>40</v>
          </cell>
        </row>
        <row r="1281">
          <cell r="K1281">
            <v>-0.1695724866947434</v>
          </cell>
          <cell r="S1281">
            <v>40</v>
          </cell>
        </row>
        <row r="1282">
          <cell r="K1282">
            <v>0.77058992458998943</v>
          </cell>
          <cell r="S1282">
            <v>40</v>
          </cell>
        </row>
        <row r="1283">
          <cell r="K1283">
            <v>2.8911659530176332</v>
          </cell>
          <cell r="S1283">
            <v>40</v>
          </cell>
        </row>
        <row r="1284">
          <cell r="K1284">
            <v>2.4202285518487723</v>
          </cell>
          <cell r="S1284">
            <v>40</v>
          </cell>
        </row>
        <row r="1285">
          <cell r="K1285">
            <v>-0.51496830258907222</v>
          </cell>
          <cell r="S1285">
            <v>40</v>
          </cell>
        </row>
        <row r="1286">
          <cell r="K1286">
            <v>-0.65991766010252728</v>
          </cell>
          <cell r="S1286">
            <v>40</v>
          </cell>
        </row>
        <row r="1287">
          <cell r="K1287">
            <v>6.6814094652382101</v>
          </cell>
          <cell r="S1287">
            <v>40</v>
          </cell>
        </row>
        <row r="1288">
          <cell r="K1288">
            <v>6.8371695769608785</v>
          </cell>
          <cell r="S1288">
            <v>40</v>
          </cell>
        </row>
        <row r="1289">
          <cell r="K1289">
            <v>0.758974667954882</v>
          </cell>
          <cell r="S1289">
            <v>40</v>
          </cell>
        </row>
        <row r="1290">
          <cell r="K1290">
            <v>-0.54175748417991876</v>
          </cell>
          <cell r="S1290">
            <v>40</v>
          </cell>
        </row>
        <row r="1291">
          <cell r="K1291">
            <v>4.61577876003716</v>
          </cell>
          <cell r="S1291">
            <v>40</v>
          </cell>
        </row>
        <row r="1292">
          <cell r="K1292">
            <v>0.25028628853305901</v>
          </cell>
          <cell r="S1292">
            <v>40</v>
          </cell>
        </row>
        <row r="1293">
          <cell r="K1293">
            <v>0.46310129157309821</v>
          </cell>
          <cell r="S1293">
            <v>40</v>
          </cell>
        </row>
        <row r="1294">
          <cell r="K1294">
            <v>0.19230029001622034</v>
          </cell>
          <cell r="S1294">
            <v>40</v>
          </cell>
        </row>
        <row r="1295">
          <cell r="K1295">
            <v>39.616631291688094</v>
          </cell>
          <cell r="S1295">
            <v>40</v>
          </cell>
        </row>
        <row r="1296">
          <cell r="K1296">
            <v>8.3465078494002167</v>
          </cell>
          <cell r="S1296">
            <v>40</v>
          </cell>
        </row>
        <row r="1297">
          <cell r="K1297">
            <v>447.52872519980281</v>
          </cell>
          <cell r="S1297">
            <v>40</v>
          </cell>
        </row>
        <row r="1298">
          <cell r="K1298">
            <v>1035.0633284531339</v>
          </cell>
          <cell r="S1298">
            <v>40</v>
          </cell>
        </row>
        <row r="1299">
          <cell r="K1299">
            <v>-0.64837381563444818</v>
          </cell>
          <cell r="S1299">
            <v>40</v>
          </cell>
        </row>
        <row r="1300">
          <cell r="K1300">
            <v>-0.20390361963617812</v>
          </cell>
          <cell r="S1300">
            <v>40</v>
          </cell>
        </row>
        <row r="1301">
          <cell r="K1301">
            <v>718.60918311191415</v>
          </cell>
          <cell r="S1301">
            <v>40</v>
          </cell>
        </row>
        <row r="1302">
          <cell r="K1302">
            <v>-0.22029066216533091</v>
          </cell>
          <cell r="S1302">
            <v>40</v>
          </cell>
        </row>
        <row r="1303">
          <cell r="K1303">
            <v>-0.49555851102446913</v>
          </cell>
          <cell r="S1303">
            <v>40</v>
          </cell>
        </row>
        <row r="1304">
          <cell r="K1304">
            <v>2.1927840907855107</v>
          </cell>
          <cell r="S1304">
            <v>40</v>
          </cell>
        </row>
        <row r="1305">
          <cell r="K1305">
            <v>0.24993386688478775</v>
          </cell>
          <cell r="S1305">
            <v>40</v>
          </cell>
        </row>
        <row r="1306">
          <cell r="K1306">
            <v>2.3805789745064776</v>
          </cell>
          <cell r="S1306">
            <v>40</v>
          </cell>
        </row>
        <row r="1307">
          <cell r="K1307">
            <v>-0.13772387645970977</v>
          </cell>
          <cell r="S1307">
            <v>40</v>
          </cell>
        </row>
        <row r="1308">
          <cell r="K1308">
            <v>-0.51131608222185909</v>
          </cell>
          <cell r="S1308">
            <v>40</v>
          </cell>
        </row>
        <row r="1309">
          <cell r="K1309">
            <v>-0.24847522021931687</v>
          </cell>
          <cell r="S1309">
            <v>40</v>
          </cell>
        </row>
        <row r="1310">
          <cell r="K1310">
            <v>-0.66086832014387809</v>
          </cell>
          <cell r="S1310">
            <v>40</v>
          </cell>
        </row>
        <row r="1311">
          <cell r="K1311">
            <v>1.0113987667701245</v>
          </cell>
          <cell r="S1311">
            <v>40</v>
          </cell>
        </row>
        <row r="1312">
          <cell r="K1312">
            <v>6.7794144427098733</v>
          </cell>
          <cell r="S1312">
            <v>40</v>
          </cell>
        </row>
        <row r="1313">
          <cell r="K1313">
            <v>5.8625572233483814</v>
          </cell>
          <cell r="S1313">
            <v>40</v>
          </cell>
        </row>
        <row r="1314">
          <cell r="K1314">
            <v>6.9527229744140637</v>
          </cell>
          <cell r="S1314">
            <v>40</v>
          </cell>
        </row>
        <row r="1315">
          <cell r="K1315">
            <v>6.2461557904933107</v>
          </cell>
          <cell r="S1315">
            <v>40</v>
          </cell>
        </row>
        <row r="1316">
          <cell r="K1316">
            <v>0.82353714895727759</v>
          </cell>
          <cell r="S1316">
            <v>40</v>
          </cell>
        </row>
        <row r="1317">
          <cell r="K1317">
            <v>0.36318023560834678</v>
          </cell>
          <cell r="S1317">
            <v>40</v>
          </cell>
        </row>
        <row r="1318">
          <cell r="K1318">
            <v>-0.56370824958464327</v>
          </cell>
          <cell r="S1318">
            <v>40</v>
          </cell>
        </row>
        <row r="1319">
          <cell r="K1319">
            <v>-0.49577223846784518</v>
          </cell>
          <cell r="S1319">
            <v>40</v>
          </cell>
        </row>
        <row r="1320">
          <cell r="K1320">
            <v>4.6884717459298351</v>
          </cell>
          <cell r="S1320">
            <v>40</v>
          </cell>
        </row>
        <row r="1321">
          <cell r="K1321">
            <v>3.9952874332472428</v>
          </cell>
          <cell r="S1321">
            <v>40</v>
          </cell>
        </row>
        <row r="1322">
          <cell r="K1322">
            <v>0.25417328693455915</v>
          </cell>
          <cell r="S1322">
            <v>40</v>
          </cell>
        </row>
        <row r="1323">
          <cell r="K1323">
            <v>0.23600592428978351</v>
          </cell>
          <cell r="S1323">
            <v>40</v>
          </cell>
        </row>
        <row r="1324">
          <cell r="K1324">
            <v>0.47357400621070611</v>
          </cell>
          <cell r="S1324">
            <v>40</v>
          </cell>
        </row>
        <row r="1325">
          <cell r="K1325">
            <v>-0.62190658311593394</v>
          </cell>
          <cell r="S1325">
            <v>40</v>
          </cell>
        </row>
        <row r="1326">
          <cell r="K1326">
            <v>-0.71247722456552498</v>
          </cell>
          <cell r="S1326">
            <v>40</v>
          </cell>
        </row>
        <row r="1327">
          <cell r="K1327">
            <v>0.41747717586491989</v>
          </cell>
          <cell r="S1327">
            <v>40</v>
          </cell>
        </row>
        <row r="1328">
          <cell r="K1328">
            <v>-0.93653008954761507</v>
          </cell>
          <cell r="S1328">
            <v>40</v>
          </cell>
        </row>
        <row r="1329">
          <cell r="K1329">
            <v>0.47715517954944264</v>
          </cell>
          <cell r="S1329">
            <v>40</v>
          </cell>
        </row>
        <row r="1330">
          <cell r="K1330">
            <v>8.1197191000684033</v>
          </cell>
          <cell r="S1330">
            <v>40</v>
          </cell>
        </row>
        <row r="1331">
          <cell r="K1331">
            <v>-0.24078072980656443</v>
          </cell>
          <cell r="S1331">
            <v>40</v>
          </cell>
        </row>
        <row r="1332">
          <cell r="K1332">
            <v>297.02203932770772</v>
          </cell>
          <cell r="S1332">
            <v>40</v>
          </cell>
        </row>
        <row r="1333">
          <cell r="K1333">
            <v>-0.36279846997997228</v>
          </cell>
          <cell r="S1333">
            <v>40</v>
          </cell>
        </row>
        <row r="1334">
          <cell r="K1334">
            <v>4.7906971319420997</v>
          </cell>
          <cell r="S1334">
            <v>40</v>
          </cell>
        </row>
        <row r="1335">
          <cell r="K1335">
            <v>-0.10559839737457395</v>
          </cell>
          <cell r="S1335">
            <v>40</v>
          </cell>
        </row>
        <row r="1336">
          <cell r="K1336">
            <v>-1.1521293181145145E-4</v>
          </cell>
          <cell r="S1336">
            <v>40</v>
          </cell>
        </row>
        <row r="1337">
          <cell r="K1337">
            <v>0.33805774970783781</v>
          </cell>
          <cell r="S1337">
            <v>40</v>
          </cell>
        </row>
        <row r="1338">
          <cell r="K1338">
            <v>-0.19607382260198664</v>
          </cell>
          <cell r="S1338">
            <v>40</v>
          </cell>
        </row>
        <row r="1339">
          <cell r="K1339">
            <v>-0.46919334727436907</v>
          </cell>
          <cell r="S1339">
            <v>40</v>
          </cell>
        </row>
        <row r="1340">
          <cell r="K1340">
            <v>7.3329252558607108</v>
          </cell>
          <cell r="S1340">
            <v>40</v>
          </cell>
        </row>
        <row r="1341">
          <cell r="K1341">
            <v>-0.10266268376764823</v>
          </cell>
          <cell r="S1341">
            <v>40</v>
          </cell>
        </row>
        <row r="1342">
          <cell r="K1342">
            <v>-0.22691084120710561</v>
          </cell>
          <cell r="S1342">
            <v>40</v>
          </cell>
        </row>
        <row r="1343">
          <cell r="K1343">
            <v>-0.23964654734537869</v>
          </cell>
          <cell r="S1343">
            <v>40</v>
          </cell>
        </row>
        <row r="1344">
          <cell r="K1344">
            <v>-0.48926226771081816</v>
          </cell>
          <cell r="S1344">
            <v>40</v>
          </cell>
        </row>
        <row r="1345">
          <cell r="K1345">
            <v>-3.1747441867777546E-2</v>
          </cell>
          <cell r="S1345">
            <v>40</v>
          </cell>
        </row>
        <row r="1346">
          <cell r="K1346">
            <v>60.602666280940284</v>
          </cell>
          <cell r="S1346">
            <v>40</v>
          </cell>
        </row>
        <row r="1347">
          <cell r="K1347">
            <v>0.3984472128918391</v>
          </cell>
          <cell r="S1347">
            <v>40</v>
          </cell>
        </row>
        <row r="1348">
          <cell r="K1348">
            <v>0.44572565726631436</v>
          </cell>
          <cell r="S1348">
            <v>40</v>
          </cell>
        </row>
        <row r="1349">
          <cell r="K1349">
            <v>-0.67191372012606643</v>
          </cell>
          <cell r="S1349">
            <v>40</v>
          </cell>
        </row>
        <row r="1350">
          <cell r="K1350">
            <v>6.7765045851948882</v>
          </cell>
          <cell r="S1350">
            <v>40</v>
          </cell>
        </row>
        <row r="1351">
          <cell r="K1351">
            <v>6.717556386750875</v>
          </cell>
          <cell r="S1351">
            <v>40</v>
          </cell>
        </row>
        <row r="1352">
          <cell r="K1352">
            <v>0.78403850585957413</v>
          </cell>
          <cell r="S1352">
            <v>40</v>
          </cell>
        </row>
        <row r="1353">
          <cell r="K1353">
            <v>1.1298894111561961</v>
          </cell>
          <cell r="S1353">
            <v>40</v>
          </cell>
        </row>
        <row r="1354">
          <cell r="K1354">
            <v>4.4293592102233834</v>
          </cell>
          <cell r="S1354">
            <v>40</v>
          </cell>
        </row>
        <row r="1355">
          <cell r="K1355">
            <v>0.26484553194373073</v>
          </cell>
          <cell r="S1355">
            <v>40</v>
          </cell>
        </row>
        <row r="1356">
          <cell r="K1356">
            <v>0.3974611278369119</v>
          </cell>
          <cell r="S1356">
            <v>40</v>
          </cell>
        </row>
        <row r="1357">
          <cell r="K1357">
            <v>0.10821165019494079</v>
          </cell>
          <cell r="S1357">
            <v>40</v>
          </cell>
        </row>
        <row r="1358">
          <cell r="K1358">
            <v>-0.94229150197543121</v>
          </cell>
          <cell r="S1358">
            <v>40</v>
          </cell>
        </row>
        <row r="1359">
          <cell r="K1359">
            <v>502.91480713292771</v>
          </cell>
          <cell r="S1359">
            <v>40</v>
          </cell>
        </row>
        <row r="1360">
          <cell r="K1360">
            <v>-0.4460346737975433</v>
          </cell>
          <cell r="S1360">
            <v>40</v>
          </cell>
        </row>
        <row r="1361">
          <cell r="K1361">
            <v>141.25158886558745</v>
          </cell>
          <cell r="S1361">
            <v>40</v>
          </cell>
        </row>
        <row r="1362">
          <cell r="K1362">
            <v>-0.66537612357019127</v>
          </cell>
          <cell r="S1362">
            <v>40</v>
          </cell>
        </row>
        <row r="1363">
          <cell r="K1363">
            <v>-0.20089114738123159</v>
          </cell>
          <cell r="S1363">
            <v>40</v>
          </cell>
        </row>
        <row r="1364">
          <cell r="K1364">
            <v>9.3179328459384045</v>
          </cell>
          <cell r="S1364">
            <v>40</v>
          </cell>
        </row>
        <row r="1365">
          <cell r="K1365">
            <v>-0.21946862357155672</v>
          </cell>
          <cell r="S1365">
            <v>40</v>
          </cell>
        </row>
        <row r="1366">
          <cell r="K1366">
            <v>13.920862631679265</v>
          </cell>
          <cell r="S1366">
            <v>40</v>
          </cell>
        </row>
        <row r="1367">
          <cell r="K1367">
            <v>-0.98879965968753691</v>
          </cell>
          <cell r="S1367">
            <v>40</v>
          </cell>
        </row>
        <row r="1368">
          <cell r="K1368">
            <v>-0.98158936648769224</v>
          </cell>
          <cell r="S1368">
            <v>40</v>
          </cell>
        </row>
        <row r="1369">
          <cell r="K1369">
            <v>-5.6544672268583118E-2</v>
          </cell>
          <cell r="S1369">
            <v>40</v>
          </cell>
        </row>
        <row r="1370">
          <cell r="K1370">
            <v>-0.47928197490062868</v>
          </cell>
          <cell r="S1370">
            <v>40</v>
          </cell>
        </row>
        <row r="1371">
          <cell r="K1371">
            <v>-2.0472115652132072</v>
          </cell>
          <cell r="S1371">
            <v>40</v>
          </cell>
        </row>
        <row r="1372">
          <cell r="K1372">
            <v>-2.060642841133693</v>
          </cell>
          <cell r="S1372">
            <v>40</v>
          </cell>
        </row>
        <row r="1373">
          <cell r="K1373">
            <v>7.2117373383624658E-2</v>
          </cell>
          <cell r="S1373">
            <v>40</v>
          </cell>
        </row>
        <row r="1374">
          <cell r="K1374">
            <v>-0.74054453681048305</v>
          </cell>
          <cell r="S1374">
            <v>40</v>
          </cell>
        </row>
        <row r="1375">
          <cell r="K1375">
            <v>-1.0583575021104932</v>
          </cell>
          <cell r="S1375">
            <v>40</v>
          </cell>
        </row>
        <row r="1376">
          <cell r="K1376">
            <v>5.8158460041938635E-2</v>
          </cell>
          <cell r="S1376">
            <v>40</v>
          </cell>
        </row>
        <row r="1377">
          <cell r="K1377">
            <v>2.2880974939502134E-2</v>
          </cell>
          <cell r="S1377">
            <v>40</v>
          </cell>
        </row>
        <row r="1378">
          <cell r="K1378">
            <v>-1.2487984346510745</v>
          </cell>
          <cell r="S1378">
            <v>40</v>
          </cell>
        </row>
        <row r="1379">
          <cell r="K1379">
            <v>-6.7366587281824219E-3</v>
          </cell>
          <cell r="S1379">
            <v>40</v>
          </cell>
        </row>
        <row r="1380">
          <cell r="K1380">
            <v>-0.93751185459263653</v>
          </cell>
          <cell r="S1380">
            <v>40</v>
          </cell>
        </row>
        <row r="1381">
          <cell r="K1381">
            <v>-0.77368059663582744</v>
          </cell>
          <cell r="S1381">
            <v>40</v>
          </cell>
        </row>
        <row r="1382">
          <cell r="K1382">
            <v>-1.0551760026179373</v>
          </cell>
          <cell r="S1382">
            <v>40</v>
          </cell>
        </row>
        <row r="1383">
          <cell r="K1383">
            <v>-0.93175733831940688</v>
          </cell>
          <cell r="S1383">
            <v>40</v>
          </cell>
        </row>
        <row r="1384">
          <cell r="K1384">
            <v>-0.54723272953548652</v>
          </cell>
          <cell r="S1384">
            <v>40</v>
          </cell>
        </row>
        <row r="1385">
          <cell r="K1385">
            <v>-1.1248078477935055</v>
          </cell>
          <cell r="S1385">
            <v>40</v>
          </cell>
        </row>
        <row r="1386">
          <cell r="K1386">
            <v>144.52922154669409</v>
          </cell>
          <cell r="S1386">
            <v>40</v>
          </cell>
        </row>
        <row r="1387">
          <cell r="K1387">
            <v>2.5880964770982177E-2</v>
          </cell>
          <cell r="S1387">
            <v>40</v>
          </cell>
        </row>
        <row r="1388">
          <cell r="K1388">
            <v>4.2966546797163725E-2</v>
          </cell>
          <cell r="S1388">
            <v>40</v>
          </cell>
        </row>
        <row r="1389">
          <cell r="K1389">
            <v>-0.23525904599292854</v>
          </cell>
          <cell r="S1389">
            <v>40</v>
          </cell>
        </row>
        <row r="1390">
          <cell r="K1390">
            <v>0.56039154535200475</v>
          </cell>
          <cell r="S1390">
            <v>40</v>
          </cell>
        </row>
        <row r="1391">
          <cell r="K1391">
            <v>0.68432413858514263</v>
          </cell>
          <cell r="S1391">
            <v>40</v>
          </cell>
        </row>
        <row r="1392">
          <cell r="K1392">
            <v>-2.165110383599266</v>
          </cell>
          <cell r="S1392">
            <v>40</v>
          </cell>
        </row>
        <row r="1393">
          <cell r="K1393">
            <v>-2.2416340116337685</v>
          </cell>
          <cell r="S1393">
            <v>40</v>
          </cell>
        </row>
        <row r="1394">
          <cell r="K1394">
            <v>0.43880915495533024</v>
          </cell>
          <cell r="S1394">
            <v>40</v>
          </cell>
        </row>
        <row r="1395">
          <cell r="K1395">
            <v>-0.44426440271688183</v>
          </cell>
          <cell r="S1395">
            <v>40</v>
          </cell>
        </row>
        <row r="1396">
          <cell r="K1396">
            <v>0.92095946946045482</v>
          </cell>
          <cell r="S1396">
            <v>40</v>
          </cell>
        </row>
        <row r="1397">
          <cell r="K1397">
            <v>1.5729685206360332E-2</v>
          </cell>
          <cell r="S1397">
            <v>40</v>
          </cell>
        </row>
        <row r="1398">
          <cell r="K1398">
            <v>-0.71469674255343829</v>
          </cell>
          <cell r="S1398">
            <v>40</v>
          </cell>
        </row>
        <row r="1399">
          <cell r="K1399">
            <v>-0.19198861616064541</v>
          </cell>
          <cell r="S1399">
            <v>40</v>
          </cell>
        </row>
        <row r="1400">
          <cell r="K1400">
            <v>-0.230871191525475</v>
          </cell>
          <cell r="S1400">
            <v>40</v>
          </cell>
        </row>
        <row r="1401">
          <cell r="K1401">
            <v>-1.2764256608350182E-4</v>
          </cell>
          <cell r="S1401">
            <v>40</v>
          </cell>
        </row>
        <row r="1402">
          <cell r="K1402">
            <v>-0.17201070421364043</v>
          </cell>
          <cell r="S1402">
            <v>40</v>
          </cell>
        </row>
        <row r="1403">
          <cell r="K1403">
            <v>-1.0366321430562988</v>
          </cell>
          <cell r="S1403">
            <v>40</v>
          </cell>
        </row>
        <row r="1404">
          <cell r="K1404">
            <v>-0.56812837038505903</v>
          </cell>
          <cell r="S1404">
            <v>40</v>
          </cell>
        </row>
        <row r="1405">
          <cell r="K1405">
            <v>-0.15404738815482363</v>
          </cell>
          <cell r="S1405">
            <v>40</v>
          </cell>
        </row>
        <row r="1406">
          <cell r="K1406">
            <v>4.2987477010971924</v>
          </cell>
          <cell r="S1406">
            <v>40</v>
          </cell>
        </row>
        <row r="1407">
          <cell r="K1407">
            <v>-0.1904802124192583</v>
          </cell>
          <cell r="S1407">
            <v>40</v>
          </cell>
        </row>
        <row r="1408">
          <cell r="K1408">
            <v>-0.17839930967036327</v>
          </cell>
          <cell r="S1408">
            <v>40</v>
          </cell>
        </row>
        <row r="1409">
          <cell r="K1409">
            <v>-2.2779245761266075E-4</v>
          </cell>
          <cell r="S1409">
            <v>40</v>
          </cell>
        </row>
        <row r="1410">
          <cell r="K1410">
            <v>0.23993918403946082</v>
          </cell>
          <cell r="S1410">
            <v>40</v>
          </cell>
        </row>
        <row r="1411">
          <cell r="K1411">
            <v>-0.12595166689578488</v>
          </cell>
          <cell r="S1411">
            <v>40</v>
          </cell>
        </row>
        <row r="1412">
          <cell r="K1412">
            <v>-1.9148222811617717</v>
          </cell>
          <cell r="S1412">
            <v>40</v>
          </cell>
        </row>
        <row r="1413">
          <cell r="K1413">
            <v>-2.2090515846755698</v>
          </cell>
          <cell r="S1413">
            <v>40</v>
          </cell>
        </row>
        <row r="1414">
          <cell r="K1414">
            <v>-2.3060515449814387</v>
          </cell>
          <cell r="S1414">
            <v>40</v>
          </cell>
        </row>
        <row r="1415">
          <cell r="K1415">
            <v>-1.7492664401491935</v>
          </cell>
          <cell r="S1415">
            <v>40</v>
          </cell>
        </row>
        <row r="1416">
          <cell r="K1416">
            <v>0.34907290947223962</v>
          </cell>
          <cell r="S1416">
            <v>40</v>
          </cell>
        </row>
        <row r="1417">
          <cell r="K1417">
            <v>2.1007206724955618</v>
          </cell>
          <cell r="S1417">
            <v>40</v>
          </cell>
        </row>
        <row r="1418">
          <cell r="K1418">
            <v>2.3278069876431919E-2</v>
          </cell>
          <cell r="S1418">
            <v>40</v>
          </cell>
        </row>
        <row r="1419">
          <cell r="K1419">
            <v>-0.11986726008562854</v>
          </cell>
          <cell r="S1419">
            <v>40</v>
          </cell>
        </row>
        <row r="1420">
          <cell r="K1420">
            <v>-0.11925373280123978</v>
          </cell>
          <cell r="S1420">
            <v>40</v>
          </cell>
        </row>
        <row r="1421">
          <cell r="K1421">
            <v>-0.80770465407236103</v>
          </cell>
          <cell r="S1421">
            <v>40</v>
          </cell>
        </row>
        <row r="1422">
          <cell r="K1422">
            <v>0.39755517841203292</v>
          </cell>
          <cell r="S1422">
            <v>40</v>
          </cell>
        </row>
        <row r="1423">
          <cell r="K1423">
            <v>-0.1196560604663079</v>
          </cell>
          <cell r="S1423">
            <v>40</v>
          </cell>
        </row>
        <row r="1424">
          <cell r="K1424">
            <v>-0.12525655646720343</v>
          </cell>
          <cell r="S1424">
            <v>40</v>
          </cell>
        </row>
        <row r="1425">
          <cell r="K1425">
            <v>-0.25496676294236092</v>
          </cell>
          <cell r="S1425">
            <v>40</v>
          </cell>
        </row>
        <row r="1426">
          <cell r="K1426">
            <v>0.95947711600325924</v>
          </cell>
          <cell r="S1426">
            <v>40</v>
          </cell>
        </row>
        <row r="1427">
          <cell r="K1427">
            <v>-0.22457337118329487</v>
          </cell>
          <cell r="S1427">
            <v>40</v>
          </cell>
        </row>
        <row r="1428">
          <cell r="K1428">
            <v>-0.29117169976241292</v>
          </cell>
          <cell r="S1428">
            <v>40</v>
          </cell>
        </row>
        <row r="1429">
          <cell r="K1429">
            <v>-0.25604220832758662</v>
          </cell>
          <cell r="S1429">
            <v>40</v>
          </cell>
        </row>
        <row r="1430">
          <cell r="K1430">
            <v>-6.9371403804016088E-2</v>
          </cell>
          <cell r="S1430">
            <v>40</v>
          </cell>
        </row>
        <row r="1431">
          <cell r="K1431">
            <v>2.7780911765454282E-2</v>
          </cell>
          <cell r="S1431">
            <v>40</v>
          </cell>
        </row>
        <row r="1432">
          <cell r="K1432">
            <v>0.85369670578461387</v>
          </cell>
          <cell r="S1432">
            <v>40</v>
          </cell>
        </row>
        <row r="1433">
          <cell r="K1433">
            <v>-0.82681383882468418</v>
          </cell>
          <cell r="S1433">
            <v>40</v>
          </cell>
        </row>
        <row r="1434">
          <cell r="K1434">
            <v>0.18268224574932118</v>
          </cell>
          <cell r="S1434">
            <v>40</v>
          </cell>
        </row>
        <row r="1435">
          <cell r="K1435">
            <v>-1.7983412531060545</v>
          </cell>
          <cell r="S1435">
            <v>40</v>
          </cell>
        </row>
        <row r="1436">
          <cell r="K1436">
            <v>-0.87808859036222864</v>
          </cell>
          <cell r="S1436">
            <v>40</v>
          </cell>
        </row>
        <row r="1437">
          <cell r="K1437">
            <v>-0.52733029608163329</v>
          </cell>
          <cell r="S1437">
            <v>40</v>
          </cell>
        </row>
        <row r="1438">
          <cell r="K1438">
            <v>-0.22932142355676738</v>
          </cell>
          <cell r="S1438">
            <v>40</v>
          </cell>
        </row>
        <row r="1439">
          <cell r="K1439">
            <v>-9.6237600982646609E-2</v>
          </cell>
          <cell r="S1439">
            <v>40</v>
          </cell>
        </row>
        <row r="1440">
          <cell r="K1440">
            <v>-0.12494091174681213</v>
          </cell>
          <cell r="S1440">
            <v>40</v>
          </cell>
        </row>
        <row r="1441">
          <cell r="K1441">
            <v>-0.19410850431829332</v>
          </cell>
          <cell r="S1441">
            <v>40</v>
          </cell>
        </row>
        <row r="1442">
          <cell r="K1442">
            <v>-3.3987683902848231E-2</v>
          </cell>
          <cell r="S1442">
            <v>40</v>
          </cell>
        </row>
        <row r="1443">
          <cell r="K1443">
            <v>0.16609710343489723</v>
          </cell>
          <cell r="S1443">
            <v>40</v>
          </cell>
        </row>
        <row r="1444">
          <cell r="K1444">
            <v>-0.18512941774866834</v>
          </cell>
          <cell r="S1444">
            <v>40</v>
          </cell>
        </row>
        <row r="1445">
          <cell r="K1445">
            <v>-0.77949762881044937</v>
          </cell>
          <cell r="S1445">
            <v>40</v>
          </cell>
        </row>
        <row r="1446">
          <cell r="K1446">
            <v>-0.14394511379940986</v>
          </cell>
          <cell r="S1446">
            <v>40</v>
          </cell>
        </row>
        <row r="1447">
          <cell r="K1447">
            <v>0.63027159667850829</v>
          </cell>
          <cell r="S1447">
            <v>40</v>
          </cell>
        </row>
        <row r="1448">
          <cell r="K1448">
            <v>-0.16861322425138153</v>
          </cell>
          <cell r="S1448">
            <v>40</v>
          </cell>
        </row>
        <row r="1449">
          <cell r="K1449">
            <v>-0.41181813267889433</v>
          </cell>
          <cell r="S1449">
            <v>40</v>
          </cell>
        </row>
        <row r="1450">
          <cell r="K1450">
            <v>-0.18917449155477756</v>
          </cell>
          <cell r="S1450">
            <v>40</v>
          </cell>
        </row>
        <row r="1451">
          <cell r="K1451">
            <v>33.540303977854919</v>
          </cell>
          <cell r="S1451">
            <v>40</v>
          </cell>
        </row>
        <row r="1452">
          <cell r="K1452">
            <v>0.36411165391957162</v>
          </cell>
          <cell r="S1452">
            <v>40</v>
          </cell>
        </row>
        <row r="1453">
          <cell r="K1453">
            <v>-0.91805064372066558</v>
          </cell>
          <cell r="S1453">
            <v>40</v>
          </cell>
        </row>
        <row r="1454">
          <cell r="K1454">
            <v>1.2974244843829363</v>
          </cell>
          <cell r="S1454">
            <v>40</v>
          </cell>
        </row>
        <row r="1455">
          <cell r="K1455">
            <v>1.1146406095256955</v>
          </cell>
          <cell r="S1455">
            <v>40</v>
          </cell>
        </row>
        <row r="1456">
          <cell r="K1456">
            <v>0.80761616176873907</v>
          </cell>
          <cell r="S1456">
            <v>40</v>
          </cell>
        </row>
        <row r="1457">
          <cell r="K1457">
            <v>-0.85499881086750862</v>
          </cell>
          <cell r="S1457">
            <v>40</v>
          </cell>
        </row>
        <row r="1458">
          <cell r="K1458">
            <v>0.27482418683087584</v>
          </cell>
          <cell r="S1458">
            <v>40</v>
          </cell>
        </row>
        <row r="1459">
          <cell r="K1459">
            <v>-0.38995864738129682</v>
          </cell>
          <cell r="S1459">
            <v>40</v>
          </cell>
        </row>
        <row r="1460">
          <cell r="K1460">
            <v>0.12852528799738216</v>
          </cell>
          <cell r="S1460">
            <v>40</v>
          </cell>
        </row>
        <row r="1461">
          <cell r="K1461">
            <v>3.2573007037083263E-4</v>
          </cell>
          <cell r="S1461">
            <v>40</v>
          </cell>
        </row>
        <row r="1462">
          <cell r="K1462">
            <v>0.97328257290541675</v>
          </cell>
          <cell r="S1462">
            <v>40</v>
          </cell>
        </row>
        <row r="1463">
          <cell r="K1463">
            <v>-0.92655984196073982</v>
          </cell>
          <cell r="S1463">
            <v>40</v>
          </cell>
        </row>
        <row r="1464">
          <cell r="K1464">
            <v>28.278281464297784</v>
          </cell>
          <cell r="S1464">
            <v>40</v>
          </cell>
        </row>
        <row r="1465">
          <cell r="K1465">
            <v>252.15116974868457</v>
          </cell>
          <cell r="S1465">
            <v>40</v>
          </cell>
        </row>
        <row r="1466">
          <cell r="K1466">
            <v>36.37084261862276</v>
          </cell>
          <cell r="S1466">
            <v>40</v>
          </cell>
        </row>
        <row r="1467">
          <cell r="K1467">
            <v>960.48910097938517</v>
          </cell>
          <cell r="S1467">
            <v>40</v>
          </cell>
        </row>
        <row r="1468">
          <cell r="K1468">
            <v>-0.77109864650216819</v>
          </cell>
          <cell r="S1468">
            <v>40</v>
          </cell>
        </row>
        <row r="1469">
          <cell r="K1469">
            <v>824.86624829082029</v>
          </cell>
          <cell r="S1469">
            <v>40</v>
          </cell>
        </row>
        <row r="1470">
          <cell r="K1470">
            <v>6.9313086209167301</v>
          </cell>
          <cell r="S1470">
            <v>40</v>
          </cell>
        </row>
        <row r="1471">
          <cell r="K1471">
            <v>128.36136832356124</v>
          </cell>
          <cell r="S1471">
            <v>40</v>
          </cell>
        </row>
        <row r="1472">
          <cell r="K1472">
            <v>-1.0260717539924158</v>
          </cell>
          <cell r="S1472">
            <v>40</v>
          </cell>
        </row>
        <row r="1473">
          <cell r="K1473">
            <v>0.31724834331558915</v>
          </cell>
          <cell r="S1473">
            <v>40</v>
          </cell>
        </row>
        <row r="1474">
          <cell r="K1474">
            <v>0.37686466425117554</v>
          </cell>
          <cell r="S1474">
            <v>40</v>
          </cell>
        </row>
        <row r="1475">
          <cell r="K1475">
            <v>2.0512106961167333</v>
          </cell>
          <cell r="S1475">
            <v>40</v>
          </cell>
        </row>
        <row r="1476">
          <cell r="K1476">
            <v>20.385013790191678</v>
          </cell>
          <cell r="S1476">
            <v>40</v>
          </cell>
        </row>
        <row r="1477">
          <cell r="K1477">
            <v>-0.16753474462843121</v>
          </cell>
          <cell r="S1477">
            <v>40</v>
          </cell>
        </row>
        <row r="1478">
          <cell r="K1478">
            <v>4.7079327018221626</v>
          </cell>
          <cell r="S1478">
            <v>40</v>
          </cell>
        </row>
        <row r="1479">
          <cell r="K1479">
            <v>0.28642832757368714</v>
          </cell>
          <cell r="S1479">
            <v>40</v>
          </cell>
        </row>
        <row r="1480">
          <cell r="K1480">
            <v>-0.67307072120741307</v>
          </cell>
          <cell r="S1480">
            <v>40</v>
          </cell>
        </row>
        <row r="1481">
          <cell r="K1481">
            <v>-0.5678331291241252</v>
          </cell>
          <cell r="S1481">
            <v>40</v>
          </cell>
        </row>
        <row r="1482">
          <cell r="K1482">
            <v>0.88329523870944127</v>
          </cell>
          <cell r="S1482">
            <v>40</v>
          </cell>
        </row>
        <row r="1483">
          <cell r="K1483">
            <v>-0.50151799021042709</v>
          </cell>
          <cell r="S1483">
            <v>40</v>
          </cell>
        </row>
        <row r="1484">
          <cell r="K1484">
            <v>9.421378877555632E-2</v>
          </cell>
          <cell r="S1484">
            <v>40</v>
          </cell>
        </row>
        <row r="1485">
          <cell r="K1485">
            <v>0.3136268450347075</v>
          </cell>
          <cell r="S1485">
            <v>40</v>
          </cell>
        </row>
        <row r="1486">
          <cell r="K1486">
            <v>-0.29305051067837945</v>
          </cell>
          <cell r="S1486">
            <v>40</v>
          </cell>
        </row>
        <row r="1487">
          <cell r="K1487">
            <v>1.0974518003133034</v>
          </cell>
          <cell r="S1487">
            <v>40</v>
          </cell>
        </row>
        <row r="1488">
          <cell r="K1488">
            <v>0.24638705306480035</v>
          </cell>
          <cell r="S1488">
            <v>40</v>
          </cell>
        </row>
        <row r="1489">
          <cell r="K1489">
            <v>-0.44657046099580655</v>
          </cell>
          <cell r="S1489">
            <v>40</v>
          </cell>
        </row>
        <row r="1490">
          <cell r="K1490">
            <v>0.11970496194755977</v>
          </cell>
          <cell r="S1490">
            <v>40</v>
          </cell>
        </row>
        <row r="1491">
          <cell r="K1491">
            <v>-0.45081430092336189</v>
          </cell>
          <cell r="S1491">
            <v>40</v>
          </cell>
        </row>
        <row r="1492">
          <cell r="K1492">
            <v>-1.0472194679647202</v>
          </cell>
          <cell r="S1492">
            <v>40</v>
          </cell>
        </row>
        <row r="1493">
          <cell r="K1493">
            <v>-2.7199361939732145E-2</v>
          </cell>
          <cell r="S1493">
            <v>40</v>
          </cell>
        </row>
        <row r="1494">
          <cell r="K1494">
            <v>0.71759900381064523</v>
          </cell>
          <cell r="S1494">
            <v>40</v>
          </cell>
        </row>
        <row r="1495">
          <cell r="K1495">
            <v>-0.52054978710532851</v>
          </cell>
          <cell r="S1495">
            <v>40</v>
          </cell>
        </row>
        <row r="1496">
          <cell r="K1496">
            <v>-0.92881228024153062</v>
          </cell>
          <cell r="S1496">
            <v>40</v>
          </cell>
        </row>
        <row r="1497">
          <cell r="K1497">
            <v>0.14298640942655538</v>
          </cell>
          <cell r="S1497">
            <v>40</v>
          </cell>
        </row>
        <row r="1498">
          <cell r="K1498">
            <v>9.557861438100107E-2</v>
          </cell>
          <cell r="S1498">
            <v>40</v>
          </cell>
        </row>
        <row r="1499">
          <cell r="K1499">
            <v>-0.15772671800143329</v>
          </cell>
          <cell r="S1499">
            <v>40</v>
          </cell>
        </row>
        <row r="1500">
          <cell r="K1500">
            <v>115.16853303582059</v>
          </cell>
          <cell r="S1500">
            <v>40</v>
          </cell>
        </row>
        <row r="1501">
          <cell r="K1501">
            <v>-0.15584988450719475</v>
          </cell>
          <cell r="S1501">
            <v>40</v>
          </cell>
        </row>
        <row r="1502">
          <cell r="K1502">
            <v>0.38207288808356676</v>
          </cell>
          <cell r="S1502">
            <v>40</v>
          </cell>
        </row>
        <row r="1503">
          <cell r="K1503">
            <v>4.7858226969572089</v>
          </cell>
          <cell r="S1503">
            <v>40</v>
          </cell>
        </row>
        <row r="1504">
          <cell r="K1504">
            <v>-0.36525257440064846</v>
          </cell>
          <cell r="S1504">
            <v>40</v>
          </cell>
        </row>
        <row r="1505">
          <cell r="K1505">
            <v>-8.9291390536450757E-2</v>
          </cell>
          <cell r="S1505">
            <v>40</v>
          </cell>
        </row>
        <row r="1506">
          <cell r="K1506">
            <v>-0.72322058827100255</v>
          </cell>
          <cell r="S1506">
            <v>40</v>
          </cell>
        </row>
        <row r="1507">
          <cell r="K1507">
            <v>-0.23418891698755723</v>
          </cell>
          <cell r="S1507">
            <v>40</v>
          </cell>
        </row>
        <row r="1508">
          <cell r="K1508">
            <v>-0.38726916873548284</v>
          </cell>
          <cell r="S1508">
            <v>40</v>
          </cell>
        </row>
        <row r="1509">
          <cell r="K1509">
            <v>3.1131451088817217</v>
          </cell>
          <cell r="S1509">
            <v>40</v>
          </cell>
        </row>
        <row r="1510">
          <cell r="K1510">
            <v>-0.23262620373570125</v>
          </cell>
          <cell r="S1510">
            <v>40</v>
          </cell>
        </row>
        <row r="1511">
          <cell r="K1511">
            <v>0.63574567530290538</v>
          </cell>
          <cell r="S1511">
            <v>40</v>
          </cell>
        </row>
        <row r="1512">
          <cell r="K1512">
            <v>-0.19587357463969529</v>
          </cell>
          <cell r="S1512">
            <v>40</v>
          </cell>
        </row>
        <row r="1513">
          <cell r="K1513">
            <v>-0.47701395760874021</v>
          </cell>
          <cell r="S1513">
            <v>40</v>
          </cell>
        </row>
        <row r="1514">
          <cell r="K1514">
            <v>-1.0285719797096133</v>
          </cell>
          <cell r="S1514">
            <v>40</v>
          </cell>
        </row>
        <row r="1515">
          <cell r="K1515">
            <v>0.39400983944586659</v>
          </cell>
          <cell r="S1515">
            <v>40</v>
          </cell>
        </row>
        <row r="1516">
          <cell r="K1516">
            <v>25.016779322846602</v>
          </cell>
          <cell r="S1516">
            <v>40</v>
          </cell>
        </row>
        <row r="1517">
          <cell r="K1517">
            <v>0.38158805711488492</v>
          </cell>
          <cell r="S1517">
            <v>40</v>
          </cell>
        </row>
        <row r="1518">
          <cell r="K1518">
            <v>-0.66935674644905085</v>
          </cell>
          <cell r="S1518">
            <v>40</v>
          </cell>
        </row>
        <row r="1519">
          <cell r="K1519">
            <v>0.83732246626807016</v>
          </cell>
          <cell r="S1519">
            <v>40</v>
          </cell>
        </row>
        <row r="1520">
          <cell r="K1520">
            <v>3.5506717828684267E-2</v>
          </cell>
          <cell r="S1520">
            <v>40</v>
          </cell>
        </row>
        <row r="1521">
          <cell r="K1521">
            <v>-0.41836362437572461</v>
          </cell>
          <cell r="S1521">
            <v>40</v>
          </cell>
        </row>
        <row r="1522">
          <cell r="K1522">
            <v>0.17492949537601407</v>
          </cell>
          <cell r="S1522">
            <v>40</v>
          </cell>
        </row>
        <row r="1523">
          <cell r="K1523">
            <v>0.15841203609296031</v>
          </cell>
          <cell r="S1523">
            <v>40</v>
          </cell>
        </row>
        <row r="1524">
          <cell r="K1524">
            <v>-1.0382184833837911</v>
          </cell>
          <cell r="S1524">
            <v>40</v>
          </cell>
        </row>
        <row r="1525">
          <cell r="K1525">
            <v>0.44306608886666154</v>
          </cell>
          <cell r="S1525">
            <v>40</v>
          </cell>
        </row>
        <row r="1526">
          <cell r="K1526">
            <v>-0.93069246212378076</v>
          </cell>
          <cell r="S1526">
            <v>40</v>
          </cell>
        </row>
        <row r="1527">
          <cell r="K1527">
            <v>-0.83337123730820506</v>
          </cell>
          <cell r="S1527">
            <v>40</v>
          </cell>
        </row>
        <row r="1528">
          <cell r="K1528">
            <v>489.7530363435651</v>
          </cell>
          <cell r="S1528">
            <v>40</v>
          </cell>
        </row>
        <row r="1529">
          <cell r="K1529">
            <v>0.49686174409755218</v>
          </cell>
          <cell r="S1529">
            <v>40</v>
          </cell>
        </row>
        <row r="1530">
          <cell r="K1530">
            <v>7.1625115771196874</v>
          </cell>
          <cell r="S1530">
            <v>40</v>
          </cell>
        </row>
        <row r="1531">
          <cell r="K1531">
            <v>1.242157396810722</v>
          </cell>
          <cell r="S1531">
            <v>40</v>
          </cell>
        </row>
        <row r="1532">
          <cell r="K1532">
            <v>-0.41975557439609146</v>
          </cell>
          <cell r="S1532">
            <v>40</v>
          </cell>
        </row>
        <row r="1533">
          <cell r="K1533">
            <v>-0.26372214229078139</v>
          </cell>
          <cell r="S1533">
            <v>40</v>
          </cell>
        </row>
        <row r="1534">
          <cell r="K1534">
            <v>-0.21239525170026494</v>
          </cell>
          <cell r="S1534">
            <v>40</v>
          </cell>
        </row>
        <row r="1535">
          <cell r="K1535">
            <v>-2.6384416170043758E-2</v>
          </cell>
          <cell r="S1535">
            <v>40</v>
          </cell>
        </row>
        <row r="1536">
          <cell r="K1536">
            <v>-0.28403022556380908</v>
          </cell>
          <cell r="S1536">
            <v>40</v>
          </cell>
        </row>
        <row r="1537">
          <cell r="K1537">
            <v>0.82594519656225451</v>
          </cell>
          <cell r="S1537">
            <v>40</v>
          </cell>
        </row>
        <row r="1538">
          <cell r="K1538">
            <v>-1.9542961155105285</v>
          </cell>
          <cell r="S1538">
            <v>40</v>
          </cell>
        </row>
        <row r="1539">
          <cell r="K1539">
            <v>-2.0953322528199823</v>
          </cell>
          <cell r="S1539">
            <v>40</v>
          </cell>
        </row>
        <row r="1540">
          <cell r="K1540">
            <v>-2.1056927589307977</v>
          </cell>
          <cell r="S1540">
            <v>40</v>
          </cell>
        </row>
        <row r="1541">
          <cell r="K1541">
            <v>1.0845273955342998</v>
          </cell>
          <cell r="S1541">
            <v>40</v>
          </cell>
        </row>
        <row r="1542">
          <cell r="K1542">
            <v>-1.9938795281770503</v>
          </cell>
          <cell r="S1542">
            <v>40</v>
          </cell>
        </row>
        <row r="1543">
          <cell r="K1543">
            <v>-2.0499491523076281</v>
          </cell>
          <cell r="S1543">
            <v>40</v>
          </cell>
        </row>
        <row r="1544">
          <cell r="K1544">
            <v>3.3112090647747595E-2</v>
          </cell>
          <cell r="S1544">
            <v>40</v>
          </cell>
        </row>
        <row r="1545">
          <cell r="K1545">
            <v>0.10655636943483028</v>
          </cell>
          <cell r="S1545">
            <v>40</v>
          </cell>
        </row>
        <row r="1546">
          <cell r="K1546">
            <v>-0.32712563020173013</v>
          </cell>
          <cell r="S1546">
            <v>40</v>
          </cell>
        </row>
        <row r="1547">
          <cell r="K1547">
            <v>-0.15395047874066339</v>
          </cell>
          <cell r="S1547">
            <v>40</v>
          </cell>
        </row>
        <row r="1548">
          <cell r="K1548">
            <v>-0.32131522148991798</v>
          </cell>
          <cell r="S1548">
            <v>40</v>
          </cell>
        </row>
        <row r="1549">
          <cell r="K1549">
            <v>-0.28402942424062944</v>
          </cell>
          <cell r="S1549">
            <v>40</v>
          </cell>
        </row>
        <row r="1550">
          <cell r="K1550">
            <v>-0.58476290842296252</v>
          </cell>
          <cell r="S1550">
            <v>40</v>
          </cell>
        </row>
        <row r="1551">
          <cell r="K1551">
            <v>-0.15165747771379889</v>
          </cell>
          <cell r="S1551">
            <v>40</v>
          </cell>
        </row>
        <row r="1552">
          <cell r="K1552">
            <v>-0.2282418459782273</v>
          </cell>
          <cell r="S1552">
            <v>40</v>
          </cell>
        </row>
        <row r="1553">
          <cell r="K1553">
            <v>433.43249402894082</v>
          </cell>
          <cell r="S1553">
            <v>40</v>
          </cell>
        </row>
        <row r="1554">
          <cell r="K1554">
            <v>-0.48122172978040062</v>
          </cell>
          <cell r="S1554">
            <v>40</v>
          </cell>
        </row>
        <row r="1555">
          <cell r="K1555">
            <v>-0.39150680547732408</v>
          </cell>
          <cell r="S1555">
            <v>40</v>
          </cell>
        </row>
        <row r="1556">
          <cell r="K1556">
            <v>-0.99203008448893282</v>
          </cell>
          <cell r="S1556">
            <v>40</v>
          </cell>
        </row>
        <row r="1557">
          <cell r="K1557">
            <v>-0.11639852368161246</v>
          </cell>
          <cell r="S1557">
            <v>40</v>
          </cell>
        </row>
        <row r="1558">
          <cell r="K1558">
            <v>1.598516269609646</v>
          </cell>
          <cell r="S1558">
            <v>40</v>
          </cell>
        </row>
        <row r="1559">
          <cell r="K1559">
            <v>0.38581773414323373</v>
          </cell>
          <cell r="S1559">
            <v>40</v>
          </cell>
        </row>
        <row r="1560">
          <cell r="K1560">
            <v>-2.1972455261505845</v>
          </cell>
          <cell r="S1560">
            <v>40</v>
          </cell>
        </row>
        <row r="1561">
          <cell r="K1561">
            <v>-2.2159188536287204</v>
          </cell>
          <cell r="S1561">
            <v>40</v>
          </cell>
        </row>
        <row r="1562">
          <cell r="K1562">
            <v>-0.56441974846133292</v>
          </cell>
          <cell r="S1562">
            <v>40</v>
          </cell>
        </row>
        <row r="1563">
          <cell r="K1563">
            <v>0.25146577238325651</v>
          </cell>
          <cell r="S1563">
            <v>40</v>
          </cell>
        </row>
        <row r="1564">
          <cell r="K1564">
            <v>0.19859266301032269</v>
          </cell>
          <cell r="S1564">
            <v>40</v>
          </cell>
        </row>
        <row r="1565">
          <cell r="K1565">
            <v>-3.497837716530508E-2</v>
          </cell>
          <cell r="S1565">
            <v>40</v>
          </cell>
        </row>
        <row r="1566">
          <cell r="K1566">
            <v>-0.64944566163227757</v>
          </cell>
          <cell r="S1566">
            <v>40</v>
          </cell>
        </row>
        <row r="1567">
          <cell r="K1567">
            <v>-0.22817036013989048</v>
          </cell>
          <cell r="S1567">
            <v>40</v>
          </cell>
        </row>
        <row r="1568">
          <cell r="K1568">
            <v>-1.0291153224084124</v>
          </cell>
          <cell r="S1568">
            <v>40</v>
          </cell>
        </row>
        <row r="1569">
          <cell r="K1569">
            <v>-0.22946883167770463</v>
          </cell>
          <cell r="S1569">
            <v>40</v>
          </cell>
        </row>
        <row r="1570">
          <cell r="K1570">
            <v>2.7950412559827154</v>
          </cell>
          <cell r="S1570">
            <v>40</v>
          </cell>
        </row>
        <row r="1571">
          <cell r="K1571">
            <v>70.777934708763738</v>
          </cell>
          <cell r="S1571">
            <v>40</v>
          </cell>
        </row>
        <row r="1572">
          <cell r="K1572">
            <v>-0.20831352238026013</v>
          </cell>
          <cell r="S1572">
            <v>40</v>
          </cell>
        </row>
        <row r="1573">
          <cell r="K1573">
            <v>-0.17296475628870991</v>
          </cell>
          <cell r="S1573">
            <v>40</v>
          </cell>
        </row>
        <row r="1574">
          <cell r="K1574">
            <v>588.3104051855039</v>
          </cell>
          <cell r="S1574">
            <v>40</v>
          </cell>
        </row>
        <row r="1575">
          <cell r="K1575">
            <v>3.7944548403648053</v>
          </cell>
          <cell r="S1575">
            <v>40</v>
          </cell>
        </row>
        <row r="1576">
          <cell r="K1576">
            <v>0.85315237307436986</v>
          </cell>
          <cell r="S1576">
            <v>40</v>
          </cell>
        </row>
        <row r="1577">
          <cell r="K1577">
            <v>-1.800848536589122E-4</v>
          </cell>
          <cell r="S1577">
            <v>40</v>
          </cell>
        </row>
        <row r="1578">
          <cell r="K1578">
            <v>-0.14602314387714443</v>
          </cell>
          <cell r="S1578">
            <v>40</v>
          </cell>
        </row>
        <row r="1579">
          <cell r="K1579">
            <v>0.57541106146740129</v>
          </cell>
          <cell r="S1579">
            <v>40</v>
          </cell>
        </row>
        <row r="1580">
          <cell r="K1580">
            <v>-2.030295888717307</v>
          </cell>
          <cell r="S1580">
            <v>40</v>
          </cell>
        </row>
        <row r="1581">
          <cell r="K1581">
            <v>-2.3903097844878447</v>
          </cell>
          <cell r="S1581">
            <v>40</v>
          </cell>
        </row>
        <row r="1582">
          <cell r="K1582">
            <v>-2.3179036607907135</v>
          </cell>
          <cell r="S1582">
            <v>40</v>
          </cell>
        </row>
        <row r="1583">
          <cell r="K1583">
            <v>-1.9078469367105948</v>
          </cell>
          <cell r="S1583">
            <v>40</v>
          </cell>
        </row>
        <row r="1584">
          <cell r="K1584">
            <v>-2.1278453437014084</v>
          </cell>
          <cell r="S1584">
            <v>40</v>
          </cell>
        </row>
        <row r="1585">
          <cell r="K1585">
            <v>-2.3359628967213606</v>
          </cell>
          <cell r="S1585">
            <v>40</v>
          </cell>
        </row>
        <row r="1586">
          <cell r="K1586">
            <v>0.10369423610420195</v>
          </cell>
          <cell r="S1586">
            <v>40</v>
          </cell>
        </row>
        <row r="1587">
          <cell r="K1587">
            <v>-0.1481681778744999</v>
          </cell>
          <cell r="S1587">
            <v>40</v>
          </cell>
        </row>
        <row r="1588">
          <cell r="K1588">
            <v>2.1048428389749709</v>
          </cell>
          <cell r="S1588">
            <v>40</v>
          </cell>
        </row>
        <row r="1589">
          <cell r="K1589">
            <v>17.175962113750142</v>
          </cell>
          <cell r="S1589">
            <v>40</v>
          </cell>
        </row>
        <row r="1590">
          <cell r="K1590">
            <v>-0.14638776827445121</v>
          </cell>
          <cell r="S1590">
            <v>40</v>
          </cell>
        </row>
        <row r="1591">
          <cell r="K1591">
            <v>2.4667139217891454</v>
          </cell>
          <cell r="S1591">
            <v>40</v>
          </cell>
        </row>
        <row r="1592">
          <cell r="K1592">
            <v>-0.13901685123040491</v>
          </cell>
          <cell r="S1592">
            <v>40</v>
          </cell>
        </row>
        <row r="1593">
          <cell r="K1593">
            <v>-0.20146053256120006</v>
          </cell>
          <cell r="S1593">
            <v>40</v>
          </cell>
        </row>
        <row r="1594">
          <cell r="K1594">
            <v>0.89464324709784371</v>
          </cell>
          <cell r="S1594">
            <v>40</v>
          </cell>
        </row>
        <row r="1595">
          <cell r="K1595">
            <v>-0.24206178298718795</v>
          </cell>
          <cell r="S1595">
            <v>40</v>
          </cell>
        </row>
        <row r="1596">
          <cell r="K1596">
            <v>-0.27677856727301436</v>
          </cell>
          <cell r="S1596">
            <v>40</v>
          </cell>
        </row>
        <row r="1597">
          <cell r="K1597">
            <v>-0.39562110818745982</v>
          </cell>
          <cell r="S1597">
            <v>40</v>
          </cell>
        </row>
        <row r="1598">
          <cell r="K1598">
            <v>-0.64212687126334267</v>
          </cell>
          <cell r="S1598">
            <v>40</v>
          </cell>
        </row>
        <row r="1599">
          <cell r="K1599">
            <v>0.66516624364856614</v>
          </cell>
          <cell r="S1599">
            <v>40</v>
          </cell>
        </row>
        <row r="1600">
          <cell r="K1600">
            <v>1.294676451891458</v>
          </cell>
          <cell r="S1600">
            <v>40</v>
          </cell>
        </row>
        <row r="1601">
          <cell r="K1601">
            <v>-0.22216230025596584</v>
          </cell>
          <cell r="S1601">
            <v>40</v>
          </cell>
        </row>
        <row r="1602">
          <cell r="K1602">
            <v>-1.8096322696743854</v>
          </cell>
          <cell r="S1602">
            <v>40</v>
          </cell>
        </row>
        <row r="1603">
          <cell r="K1603">
            <v>-1.7896595796195676</v>
          </cell>
          <cell r="S1603">
            <v>40</v>
          </cell>
        </row>
        <row r="1604">
          <cell r="K1604">
            <v>-0.44719625625256154</v>
          </cell>
          <cell r="S1604">
            <v>40</v>
          </cell>
        </row>
        <row r="1605">
          <cell r="K1605">
            <v>-0.56825137544244808</v>
          </cell>
          <cell r="S1605">
            <v>40</v>
          </cell>
        </row>
        <row r="1606">
          <cell r="K1606">
            <v>0.32823828988653359</v>
          </cell>
          <cell r="S1606">
            <v>40</v>
          </cell>
        </row>
        <row r="1607">
          <cell r="K1607">
            <v>-0.17261221791628795</v>
          </cell>
          <cell r="S1607">
            <v>40</v>
          </cell>
        </row>
        <row r="1608">
          <cell r="K1608">
            <v>0.27538119026951186</v>
          </cell>
          <cell r="S1608">
            <v>40</v>
          </cell>
        </row>
        <row r="1609">
          <cell r="K1609">
            <v>-0.23905329620015159</v>
          </cell>
          <cell r="S1609">
            <v>40</v>
          </cell>
        </row>
        <row r="1610">
          <cell r="K1610">
            <v>-6.6470162797404628E-2</v>
          </cell>
          <cell r="S1610">
            <v>40</v>
          </cell>
        </row>
        <row r="1611">
          <cell r="K1611">
            <v>-0.23307113124717957</v>
          </cell>
          <cell r="S1611">
            <v>40</v>
          </cell>
        </row>
        <row r="1612">
          <cell r="K1612">
            <v>-0.22293943967655044</v>
          </cell>
          <cell r="S1612">
            <v>40</v>
          </cell>
        </row>
        <row r="1613">
          <cell r="K1613">
            <v>231.41163947203395</v>
          </cell>
          <cell r="S1613">
            <v>40</v>
          </cell>
        </row>
        <row r="1614">
          <cell r="K1614">
            <v>-0.42477649644474125</v>
          </cell>
          <cell r="S1614">
            <v>40</v>
          </cell>
        </row>
        <row r="1615">
          <cell r="K1615">
            <v>0.26270228546122532</v>
          </cell>
          <cell r="S1615">
            <v>40</v>
          </cell>
        </row>
        <row r="1616">
          <cell r="K1616">
            <v>-0.16312567365114369</v>
          </cell>
          <cell r="S1616">
            <v>40</v>
          </cell>
        </row>
        <row r="1617">
          <cell r="K1617">
            <v>-0.23058324095388338</v>
          </cell>
          <cell r="S1617">
            <v>40</v>
          </cell>
        </row>
        <row r="1618">
          <cell r="K1618">
            <v>0.4359172971231049</v>
          </cell>
          <cell r="S1618">
            <v>40</v>
          </cell>
        </row>
        <row r="1619">
          <cell r="K1619">
            <v>0.37392497622230891</v>
          </cell>
          <cell r="S1619">
            <v>40</v>
          </cell>
        </row>
        <row r="1620">
          <cell r="K1620">
            <v>31.72441239740013</v>
          </cell>
          <cell r="S1620">
            <v>40</v>
          </cell>
        </row>
        <row r="1621">
          <cell r="K1621">
            <v>-0.85152445133588239</v>
          </cell>
          <cell r="S1621">
            <v>40</v>
          </cell>
        </row>
        <row r="1622">
          <cell r="K1622">
            <v>-0.60305241203552662</v>
          </cell>
          <cell r="S1622">
            <v>40</v>
          </cell>
        </row>
        <row r="1623">
          <cell r="K1623">
            <v>-0.53314003371452923</v>
          </cell>
          <cell r="S1623">
            <v>40</v>
          </cell>
        </row>
        <row r="1624">
          <cell r="K1624">
            <v>3.0548695917776332</v>
          </cell>
          <cell r="S1624">
            <v>40</v>
          </cell>
        </row>
        <row r="1625">
          <cell r="K1625">
            <v>0.26951880472573303</v>
          </cell>
          <cell r="S1625">
            <v>40</v>
          </cell>
        </row>
        <row r="1626">
          <cell r="K1626">
            <v>-0.1581208468888845</v>
          </cell>
          <cell r="S1626">
            <v>40</v>
          </cell>
        </row>
        <row r="1627">
          <cell r="K1627">
            <v>0.75475171110384398</v>
          </cell>
          <cell r="S1627">
            <v>40</v>
          </cell>
        </row>
        <row r="1628">
          <cell r="K1628">
            <v>0.15899188994989588</v>
          </cell>
          <cell r="S1628">
            <v>40</v>
          </cell>
        </row>
        <row r="1629">
          <cell r="K1629">
            <v>0.26454929040682079</v>
          </cell>
          <cell r="S1629">
            <v>40</v>
          </cell>
        </row>
        <row r="1630">
          <cell r="K1630">
            <v>-0.70454991647746712</v>
          </cell>
          <cell r="S1630">
            <v>40</v>
          </cell>
        </row>
        <row r="1631">
          <cell r="K1631">
            <v>-0.8996391619585935</v>
          </cell>
          <cell r="S1631">
            <v>40</v>
          </cell>
        </row>
        <row r="1632">
          <cell r="K1632">
            <v>86.722719143094324</v>
          </cell>
          <cell r="S1632">
            <v>40</v>
          </cell>
        </row>
        <row r="1633">
          <cell r="K1633">
            <v>-0.42127917297797762</v>
          </cell>
          <cell r="S1633">
            <v>40</v>
          </cell>
        </row>
        <row r="1634">
          <cell r="K1634">
            <v>145.92619699830308</v>
          </cell>
          <cell r="S1634">
            <v>40</v>
          </cell>
        </row>
        <row r="1635">
          <cell r="K1635">
            <v>-0.2589875234945066</v>
          </cell>
          <cell r="S1635">
            <v>40</v>
          </cell>
        </row>
        <row r="1636">
          <cell r="K1636">
            <v>4.3240054254661793</v>
          </cell>
          <cell r="S1636">
            <v>40</v>
          </cell>
        </row>
        <row r="1637">
          <cell r="K1637">
            <v>-0.14920987283968989</v>
          </cell>
          <cell r="S1637">
            <v>40</v>
          </cell>
        </row>
        <row r="1638">
          <cell r="K1638">
            <v>-0.77425328389736436</v>
          </cell>
          <cell r="S1638">
            <v>40</v>
          </cell>
        </row>
        <row r="1639">
          <cell r="K1639">
            <v>-0.25990247408480238</v>
          </cell>
          <cell r="S1639">
            <v>40</v>
          </cell>
        </row>
        <row r="1640">
          <cell r="K1640">
            <v>0.38077358728469529</v>
          </cell>
          <cell r="S1640">
            <v>40</v>
          </cell>
        </row>
        <row r="1641">
          <cell r="K1641">
            <v>-0.36202069950988575</v>
          </cell>
          <cell r="S1641">
            <v>40</v>
          </cell>
        </row>
        <row r="1642">
          <cell r="K1642">
            <v>30.330256894571946</v>
          </cell>
          <cell r="S1642">
            <v>40</v>
          </cell>
        </row>
        <row r="1643">
          <cell r="K1643">
            <v>101.60946987744823</v>
          </cell>
          <cell r="S1643">
            <v>40</v>
          </cell>
        </row>
        <row r="1644">
          <cell r="K1644">
            <v>-0.8546901712060927</v>
          </cell>
          <cell r="S1644">
            <v>40</v>
          </cell>
        </row>
        <row r="1645">
          <cell r="K1645">
            <v>-0.21383306575037558</v>
          </cell>
          <cell r="S1645">
            <v>40</v>
          </cell>
        </row>
        <row r="1646">
          <cell r="K1646">
            <v>-0.61944179932283705</v>
          </cell>
          <cell r="S1646">
            <v>40</v>
          </cell>
        </row>
        <row r="1647">
          <cell r="K1647">
            <v>-0.5722518488433701</v>
          </cell>
          <cell r="S1647">
            <v>40</v>
          </cell>
        </row>
        <row r="1648">
          <cell r="K1648">
            <v>0.17227529208599446</v>
          </cell>
          <cell r="S1648">
            <v>40</v>
          </cell>
        </row>
        <row r="1649">
          <cell r="K1649">
            <v>-0.47397244224221946</v>
          </cell>
          <cell r="S1649">
            <v>40</v>
          </cell>
        </row>
        <row r="1650">
          <cell r="K1650">
            <v>6.0258797822298806</v>
          </cell>
          <cell r="S1650">
            <v>40</v>
          </cell>
        </row>
        <row r="1651">
          <cell r="K1651">
            <v>6.3147426517265028</v>
          </cell>
          <cell r="S1651">
            <v>40</v>
          </cell>
        </row>
        <row r="1652">
          <cell r="K1652">
            <v>0.24805492399172605</v>
          </cell>
          <cell r="S1652">
            <v>40</v>
          </cell>
        </row>
        <row r="1653">
          <cell r="K1653">
            <v>1.1919791569616855</v>
          </cell>
          <cell r="S1653">
            <v>40</v>
          </cell>
        </row>
        <row r="1654">
          <cell r="K1654">
            <v>-0.16439473369372568</v>
          </cell>
          <cell r="S1654">
            <v>40</v>
          </cell>
        </row>
        <row r="1655">
          <cell r="K1655">
            <v>-0.46550154239884117</v>
          </cell>
          <cell r="S1655">
            <v>40</v>
          </cell>
        </row>
        <row r="1656">
          <cell r="K1656">
            <v>0.68935817758367479</v>
          </cell>
          <cell r="S1656">
            <v>40</v>
          </cell>
        </row>
        <row r="1657">
          <cell r="K1657">
            <v>-0.37665156925848492</v>
          </cell>
          <cell r="S1657">
            <v>40</v>
          </cell>
        </row>
        <row r="1658">
          <cell r="K1658">
            <v>0.17083080474845452</v>
          </cell>
          <cell r="S1658">
            <v>40</v>
          </cell>
        </row>
        <row r="1659">
          <cell r="K1659">
            <v>-1.1060559656423268</v>
          </cell>
          <cell r="S1659">
            <v>40</v>
          </cell>
        </row>
        <row r="1660">
          <cell r="K1660">
            <v>-0.81633564806972392</v>
          </cell>
          <cell r="S1660">
            <v>40</v>
          </cell>
        </row>
        <row r="1661">
          <cell r="K1661">
            <v>-0.15274329028106909</v>
          </cell>
          <cell r="S1661">
            <v>40</v>
          </cell>
        </row>
        <row r="1662">
          <cell r="K1662">
            <v>0.12079561733141637</v>
          </cell>
          <cell r="S1662">
            <v>40</v>
          </cell>
        </row>
        <row r="1663">
          <cell r="K1663">
            <v>0.41411589121623665</v>
          </cell>
          <cell r="S1663">
            <v>40</v>
          </cell>
        </row>
        <row r="1664">
          <cell r="K1664">
            <v>-0.90029969837781154</v>
          </cell>
          <cell r="S1664">
            <v>40</v>
          </cell>
        </row>
        <row r="1665">
          <cell r="K1665">
            <v>0.36261639641685856</v>
          </cell>
          <cell r="S1665">
            <v>40</v>
          </cell>
        </row>
        <row r="1666">
          <cell r="K1666">
            <v>5.9442251454163735</v>
          </cell>
          <cell r="S1666">
            <v>40</v>
          </cell>
        </row>
        <row r="1667">
          <cell r="K1667">
            <v>-0.18971752151562318</v>
          </cell>
          <cell r="S1667">
            <v>40</v>
          </cell>
        </row>
        <row r="1668">
          <cell r="K1668">
            <v>-0.43646254952670649</v>
          </cell>
          <cell r="S1668">
            <v>40</v>
          </cell>
        </row>
        <row r="1669">
          <cell r="K1669">
            <v>-0.34761231405852039</v>
          </cell>
          <cell r="S1669">
            <v>40</v>
          </cell>
        </row>
        <row r="1670">
          <cell r="K1670">
            <v>-0.31558987044423858</v>
          </cell>
          <cell r="S1670">
            <v>40</v>
          </cell>
        </row>
        <row r="1671">
          <cell r="K1671">
            <v>-0.18079025955688888</v>
          </cell>
          <cell r="S1671">
            <v>40</v>
          </cell>
        </row>
        <row r="1672">
          <cell r="K1672">
            <v>1904.4779374849845</v>
          </cell>
          <cell r="S1672">
            <v>40</v>
          </cell>
        </row>
        <row r="1673">
          <cell r="K1673">
            <v>0.5863211114171325</v>
          </cell>
          <cell r="S1673">
            <v>40</v>
          </cell>
        </row>
        <row r="1674">
          <cell r="K1674">
            <v>-0.20668300349611887</v>
          </cell>
          <cell r="S1674">
            <v>40</v>
          </cell>
        </row>
        <row r="1675">
          <cell r="K1675">
            <v>-0.52444569208378966</v>
          </cell>
          <cell r="S1675">
            <v>40</v>
          </cell>
        </row>
        <row r="1676">
          <cell r="K1676">
            <v>-0.40831124025813031</v>
          </cell>
          <cell r="S1676">
            <v>40</v>
          </cell>
        </row>
        <row r="1677">
          <cell r="K1677">
            <v>2.5402223401751414</v>
          </cell>
          <cell r="S1677">
            <v>40</v>
          </cell>
        </row>
        <row r="1678">
          <cell r="K1678">
            <v>76.962560249207357</v>
          </cell>
          <cell r="S1678">
            <v>40</v>
          </cell>
        </row>
        <row r="1679">
          <cell r="K1679">
            <v>-0.40007496276011101</v>
          </cell>
          <cell r="S1679">
            <v>40</v>
          </cell>
        </row>
        <row r="1680">
          <cell r="K1680">
            <v>-0.27882083364647903</v>
          </cell>
          <cell r="S1680">
            <v>40</v>
          </cell>
        </row>
        <row r="1681">
          <cell r="K1681">
            <v>-0.57313811733933551</v>
          </cell>
          <cell r="S1681">
            <v>40</v>
          </cell>
        </row>
        <row r="1682">
          <cell r="K1682">
            <v>0.39790433876039</v>
          </cell>
          <cell r="S1682">
            <v>40</v>
          </cell>
        </row>
        <row r="1683">
          <cell r="K1683">
            <v>33.538307597951388</v>
          </cell>
          <cell r="S1683">
            <v>40</v>
          </cell>
        </row>
        <row r="1684">
          <cell r="K1684">
            <v>-0.86231866720372741</v>
          </cell>
          <cell r="S1684">
            <v>40</v>
          </cell>
        </row>
        <row r="1685">
          <cell r="K1685">
            <v>-0.61986284100191325</v>
          </cell>
          <cell r="S1685">
            <v>40</v>
          </cell>
        </row>
        <row r="1686">
          <cell r="K1686">
            <v>-0.62130688513499976</v>
          </cell>
          <cell r="S1686">
            <v>40</v>
          </cell>
        </row>
        <row r="1687">
          <cell r="K1687">
            <v>6.2039033053191277</v>
          </cell>
          <cell r="S1687">
            <v>40</v>
          </cell>
        </row>
        <row r="1688">
          <cell r="K1688">
            <v>-0.12368429983820009</v>
          </cell>
          <cell r="S1688">
            <v>40</v>
          </cell>
        </row>
        <row r="1689">
          <cell r="K1689">
            <v>-0.18769129017310227</v>
          </cell>
          <cell r="S1689">
            <v>40</v>
          </cell>
        </row>
        <row r="1690">
          <cell r="K1690">
            <v>0.95978908550702402</v>
          </cell>
          <cell r="S1690">
            <v>40</v>
          </cell>
        </row>
        <row r="1691">
          <cell r="K1691">
            <v>0.19050275772816871</v>
          </cell>
          <cell r="S1691">
            <v>40</v>
          </cell>
        </row>
        <row r="1692">
          <cell r="K1692">
            <v>-0.81404939142753063</v>
          </cell>
          <cell r="S1692">
            <v>40</v>
          </cell>
        </row>
        <row r="1693">
          <cell r="K1693">
            <v>0.14445084559208263</v>
          </cell>
          <cell r="S1693">
            <v>40</v>
          </cell>
        </row>
        <row r="1694">
          <cell r="K1694">
            <v>-0.90347072981654175</v>
          </cell>
          <cell r="S1694">
            <v>40</v>
          </cell>
        </row>
        <row r="1695">
          <cell r="K1695">
            <v>6.2057485460813391</v>
          </cell>
          <cell r="S1695">
            <v>40</v>
          </cell>
        </row>
        <row r="1696">
          <cell r="K1696">
            <v>-0.50231702033509062</v>
          </cell>
          <cell r="S1696">
            <v>40</v>
          </cell>
        </row>
        <row r="1697">
          <cell r="K1697">
            <v>57.893893064132847</v>
          </cell>
          <cell r="S1697">
            <v>40</v>
          </cell>
        </row>
        <row r="1698">
          <cell r="K1698">
            <v>8.661501951913916</v>
          </cell>
          <cell r="S1698">
            <v>40</v>
          </cell>
        </row>
        <row r="1699">
          <cell r="K1699">
            <v>-0.21105166554467031</v>
          </cell>
          <cell r="S1699">
            <v>40</v>
          </cell>
        </row>
        <row r="1700">
          <cell r="K1700">
            <v>-0.43583819249838918</v>
          </cell>
          <cell r="S1700">
            <v>40</v>
          </cell>
        </row>
        <row r="1701">
          <cell r="K1701">
            <v>-6.5651511075195762E-2</v>
          </cell>
          <cell r="S1701">
            <v>40</v>
          </cell>
        </row>
        <row r="1702">
          <cell r="K1702">
            <v>-0.25377725472437945</v>
          </cell>
          <cell r="S1702">
            <v>40</v>
          </cell>
        </row>
        <row r="1703">
          <cell r="K1703">
            <v>-9.4884396715106872E-2</v>
          </cell>
          <cell r="S1703">
            <v>40</v>
          </cell>
        </row>
        <row r="1704">
          <cell r="K1704">
            <v>0.32246717911485301</v>
          </cell>
          <cell r="S1704">
            <v>40</v>
          </cell>
        </row>
        <row r="1705">
          <cell r="K1705">
            <v>1.2843939521567964</v>
          </cell>
          <cell r="S1705">
            <v>40</v>
          </cell>
        </row>
        <row r="1706">
          <cell r="K1706">
            <v>-1.9986749930838579</v>
          </cell>
          <cell r="S1706">
            <v>40</v>
          </cell>
        </row>
        <row r="1707">
          <cell r="K1707">
            <v>-2.1201874333299209</v>
          </cell>
          <cell r="S1707">
            <v>40</v>
          </cell>
        </row>
        <row r="1708">
          <cell r="K1708">
            <v>-2.1287159159570161</v>
          </cell>
          <cell r="S1708">
            <v>40</v>
          </cell>
        </row>
        <row r="1709">
          <cell r="K1709">
            <v>-1.7999062140168243</v>
          </cell>
          <cell r="S1709">
            <v>40</v>
          </cell>
        </row>
        <row r="1710">
          <cell r="K1710">
            <v>-1.9888317878535551</v>
          </cell>
          <cell r="S1710">
            <v>40</v>
          </cell>
        </row>
        <row r="1711">
          <cell r="K1711">
            <v>-2.1172170851304997</v>
          </cell>
          <cell r="S1711">
            <v>40</v>
          </cell>
        </row>
        <row r="1712">
          <cell r="K1712">
            <v>-0.86841611757340043</v>
          </cell>
          <cell r="S1712">
            <v>40</v>
          </cell>
        </row>
        <row r="1713">
          <cell r="K1713">
            <v>-0.83000711721584852</v>
          </cell>
          <cell r="S1713">
            <v>40</v>
          </cell>
        </row>
        <row r="1714">
          <cell r="K1714">
            <v>-0.33226757688327679</v>
          </cell>
          <cell r="S1714">
            <v>40</v>
          </cell>
        </row>
        <row r="1715">
          <cell r="K1715">
            <v>-0.17448193320080813</v>
          </cell>
          <cell r="S1715">
            <v>40</v>
          </cell>
        </row>
        <row r="1716">
          <cell r="K1716">
            <v>-0.30226317384916024</v>
          </cell>
          <cell r="S1716">
            <v>40</v>
          </cell>
        </row>
        <row r="1717">
          <cell r="K1717">
            <v>-0.2854309194171879</v>
          </cell>
          <cell r="S1717">
            <v>40</v>
          </cell>
        </row>
        <row r="1718">
          <cell r="K1718">
            <v>-0.58181500143192733</v>
          </cell>
          <cell r="S1718">
            <v>40</v>
          </cell>
        </row>
        <row r="1719">
          <cell r="K1719">
            <v>-0.39717161424053521</v>
          </cell>
          <cell r="S1719">
            <v>40</v>
          </cell>
        </row>
        <row r="1720">
          <cell r="K1720">
            <v>-0.4120333925005798</v>
          </cell>
          <cell r="S1720">
            <v>40</v>
          </cell>
        </row>
        <row r="1721">
          <cell r="K1721">
            <v>0.21324476507936485</v>
          </cell>
          <cell r="S1721">
            <v>40</v>
          </cell>
        </row>
        <row r="1722">
          <cell r="K1722">
            <v>-0.4520331743389997</v>
          </cell>
          <cell r="S1722">
            <v>40</v>
          </cell>
        </row>
        <row r="1723">
          <cell r="K1723">
            <v>-0.40363370936788612</v>
          </cell>
          <cell r="S1723">
            <v>36</v>
          </cell>
        </row>
        <row r="1724">
          <cell r="K1724">
            <v>-1.248111942902015E-4</v>
          </cell>
          <cell r="S1724">
            <v>40</v>
          </cell>
        </row>
        <row r="1725">
          <cell r="K1725">
            <v>0.80533435938074982</v>
          </cell>
          <cell r="S1725">
            <v>40</v>
          </cell>
        </row>
        <row r="1726">
          <cell r="K1726">
            <v>1.2489902707591669</v>
          </cell>
          <cell r="S1726">
            <v>40</v>
          </cell>
        </row>
        <row r="1727">
          <cell r="K1727">
            <v>-2.029675581583505</v>
          </cell>
          <cell r="S1727">
            <v>40</v>
          </cell>
        </row>
        <row r="1728">
          <cell r="K1728">
            <v>-2.20512660291958</v>
          </cell>
          <cell r="S1728">
            <v>40</v>
          </cell>
        </row>
        <row r="1729">
          <cell r="K1729">
            <v>-2.2403286769804129</v>
          </cell>
          <cell r="S1729">
            <v>40</v>
          </cell>
        </row>
        <row r="1730">
          <cell r="K1730">
            <v>0.55987889515221645</v>
          </cell>
          <cell r="S1730">
            <v>40</v>
          </cell>
        </row>
        <row r="1731">
          <cell r="K1731">
            <v>0.24904279924107245</v>
          </cell>
          <cell r="S1731">
            <v>40</v>
          </cell>
        </row>
        <row r="1732">
          <cell r="K1732">
            <v>6.1311097952198139</v>
          </cell>
          <cell r="S1732">
            <v>40</v>
          </cell>
        </row>
        <row r="1733">
          <cell r="K1733">
            <v>-3.1457127268959183E-2</v>
          </cell>
          <cell r="S1733">
            <v>40</v>
          </cell>
        </row>
        <row r="1734">
          <cell r="K1734">
            <v>-0.23547129766614358</v>
          </cell>
          <cell r="S1734">
            <v>40</v>
          </cell>
        </row>
        <row r="1735">
          <cell r="K1735">
            <v>-0.22953510218527351</v>
          </cell>
          <cell r="S1735">
            <v>40</v>
          </cell>
        </row>
        <row r="1736">
          <cell r="K1736">
            <v>-1.0314296381865204</v>
          </cell>
          <cell r="S1736">
            <v>40</v>
          </cell>
        </row>
        <row r="1737">
          <cell r="K1737">
            <v>-0.22151113713121737</v>
          </cell>
          <cell r="S1737">
            <v>40</v>
          </cell>
        </row>
        <row r="1738">
          <cell r="K1738">
            <v>2.6405992220169963</v>
          </cell>
          <cell r="S1738">
            <v>40</v>
          </cell>
        </row>
        <row r="1739">
          <cell r="K1739">
            <v>2.0021191999567658</v>
          </cell>
          <cell r="S1739">
            <v>40</v>
          </cell>
        </row>
        <row r="1740">
          <cell r="K1740">
            <v>-0.21372501469381674</v>
          </cell>
          <cell r="S1740">
            <v>40</v>
          </cell>
        </row>
        <row r="1741">
          <cell r="K1741">
            <v>1.0470207362679205</v>
          </cell>
          <cell r="S1741">
            <v>40</v>
          </cell>
        </row>
        <row r="1742">
          <cell r="K1742">
            <v>-0.27482429981353307</v>
          </cell>
          <cell r="S1742">
            <v>40</v>
          </cell>
        </row>
        <row r="1743">
          <cell r="K1743">
            <v>-0.24832530741871392</v>
          </cell>
          <cell r="S1743">
            <v>40</v>
          </cell>
        </row>
        <row r="1744">
          <cell r="K1744">
            <v>-0.4811133743852184</v>
          </cell>
          <cell r="S1744">
            <v>37</v>
          </cell>
        </row>
        <row r="1745">
          <cell r="K1745">
            <v>-0.14157021584937682</v>
          </cell>
          <cell r="S1745">
            <v>40</v>
          </cell>
        </row>
        <row r="1746">
          <cell r="K1746">
            <v>-0.14800787771764715</v>
          </cell>
          <cell r="S1746">
            <v>40</v>
          </cell>
        </row>
        <row r="1747">
          <cell r="K1747">
            <v>0.1657506880600334</v>
          </cell>
          <cell r="S1747">
            <v>40</v>
          </cell>
        </row>
        <row r="1748">
          <cell r="K1748">
            <v>-2.046766149509768</v>
          </cell>
          <cell r="S1748">
            <v>40</v>
          </cell>
        </row>
        <row r="1749">
          <cell r="K1749">
            <v>-2.2602948637816755</v>
          </cell>
          <cell r="S1749">
            <v>40</v>
          </cell>
        </row>
        <row r="1750">
          <cell r="K1750">
            <v>-2.3771222122707525</v>
          </cell>
          <cell r="S1750">
            <v>40</v>
          </cell>
        </row>
        <row r="1751">
          <cell r="K1751">
            <v>-1.914258814548057</v>
          </cell>
          <cell r="S1751">
            <v>40</v>
          </cell>
        </row>
        <row r="1752">
          <cell r="K1752">
            <v>-2.1994202020554861</v>
          </cell>
          <cell r="S1752">
            <v>40</v>
          </cell>
        </row>
        <row r="1753">
          <cell r="K1753">
            <v>-2.394750074052582</v>
          </cell>
          <cell r="S1753">
            <v>40</v>
          </cell>
        </row>
        <row r="1754">
          <cell r="K1754">
            <v>-0.67487440614481464</v>
          </cell>
          <cell r="S1754">
            <v>40</v>
          </cell>
        </row>
        <row r="1755">
          <cell r="K1755">
            <v>-0.1445722636625876</v>
          </cell>
          <cell r="S1755">
            <v>40</v>
          </cell>
        </row>
        <row r="1756">
          <cell r="K1756">
            <v>2.3538312263682748</v>
          </cell>
          <cell r="S1756">
            <v>40</v>
          </cell>
        </row>
        <row r="1757">
          <cell r="K1757">
            <v>2.4127899566409408E-3</v>
          </cell>
          <cell r="S1757">
            <v>40</v>
          </cell>
        </row>
        <row r="1758">
          <cell r="K1758">
            <v>-0.14521156319806</v>
          </cell>
          <cell r="S1758">
            <v>40</v>
          </cell>
        </row>
        <row r="1759">
          <cell r="K1759">
            <v>3.3799421432254002</v>
          </cell>
          <cell r="S1759">
            <v>40</v>
          </cell>
        </row>
        <row r="1760">
          <cell r="K1760">
            <v>-0.34355801804579017</v>
          </cell>
          <cell r="S1760">
            <v>40</v>
          </cell>
        </row>
        <row r="1761">
          <cell r="K1761">
            <v>1.5577926186342932</v>
          </cell>
          <cell r="S1761">
            <v>40</v>
          </cell>
        </row>
        <row r="1762">
          <cell r="K1762">
            <v>-0.14006912594349738</v>
          </cell>
          <cell r="S1762">
            <v>40</v>
          </cell>
        </row>
        <row r="1763">
          <cell r="K1763">
            <v>-0.2525614174918171</v>
          </cell>
          <cell r="S1763">
            <v>40</v>
          </cell>
        </row>
        <row r="1764">
          <cell r="K1764">
            <v>-0.21442796555889551</v>
          </cell>
          <cell r="S1764">
            <v>40</v>
          </cell>
        </row>
        <row r="1765">
          <cell r="K1765">
            <v>0.60068942791293412</v>
          </cell>
          <cell r="S1765">
            <v>40</v>
          </cell>
        </row>
        <row r="1766">
          <cell r="K1766">
            <v>-0.39574176081040419</v>
          </cell>
          <cell r="S1766">
            <v>40</v>
          </cell>
        </row>
        <row r="1767">
          <cell r="K1767">
            <v>0.91789357035976393</v>
          </cell>
          <cell r="S1767">
            <v>40</v>
          </cell>
        </row>
        <row r="1768">
          <cell r="K1768">
            <v>1.2408518797758836</v>
          </cell>
          <cell r="S1768">
            <v>40</v>
          </cell>
        </row>
        <row r="1769">
          <cell r="K1769">
            <v>-0.21864324578503447</v>
          </cell>
          <cell r="S1769">
            <v>40</v>
          </cell>
        </row>
        <row r="1770">
          <cell r="K1770">
            <v>-1.7825167670244033</v>
          </cell>
          <cell r="S1770">
            <v>40</v>
          </cell>
        </row>
        <row r="1771">
          <cell r="K1771">
            <v>-1.846042836226012</v>
          </cell>
          <cell r="S1771">
            <v>40</v>
          </cell>
        </row>
        <row r="1772">
          <cell r="K1772">
            <v>-0.77396570532048015</v>
          </cell>
          <cell r="S1772">
            <v>40</v>
          </cell>
        </row>
        <row r="1773">
          <cell r="K1773">
            <v>-4.2428262686337488E-2</v>
          </cell>
          <cell r="S1773">
            <v>40</v>
          </cell>
        </row>
        <row r="1774">
          <cell r="K1774">
            <v>0.423722048475349</v>
          </cell>
          <cell r="S1774">
            <v>40</v>
          </cell>
        </row>
        <row r="1775">
          <cell r="K1775">
            <v>-0.1988603425146144</v>
          </cell>
          <cell r="S1775">
            <v>40</v>
          </cell>
        </row>
        <row r="1776">
          <cell r="K1776">
            <v>-0.24087837856563218</v>
          </cell>
          <cell r="S1776">
            <v>40</v>
          </cell>
        </row>
        <row r="1777">
          <cell r="K1777">
            <v>-0.24173038445511</v>
          </cell>
          <cell r="S1777">
            <v>40</v>
          </cell>
        </row>
        <row r="1778">
          <cell r="K1778">
            <v>-0.14316697287880609</v>
          </cell>
          <cell r="S1778">
            <v>40</v>
          </cell>
        </row>
        <row r="1779">
          <cell r="K1779">
            <v>-0.22476078120857457</v>
          </cell>
          <cell r="S1779">
            <v>40</v>
          </cell>
        </row>
        <row r="1780">
          <cell r="K1780">
            <v>2.4816890465044374</v>
          </cell>
          <cell r="S1780">
            <v>40</v>
          </cell>
        </row>
        <row r="1781">
          <cell r="K1781">
            <v>-0.52788909962956654</v>
          </cell>
          <cell r="S1781">
            <v>40</v>
          </cell>
        </row>
        <row r="1782">
          <cell r="K1782">
            <v>0.64182003631154427</v>
          </cell>
          <cell r="S1782">
            <v>40</v>
          </cell>
        </row>
        <row r="1783">
          <cell r="K1783">
            <v>-0.19321594563655467</v>
          </cell>
          <cell r="S1783">
            <v>40</v>
          </cell>
        </row>
        <row r="1784">
          <cell r="K1784">
            <v>-0.50172938861999583</v>
          </cell>
          <cell r="S1784">
            <v>40</v>
          </cell>
        </row>
        <row r="1785">
          <cell r="K1785">
            <v>-0.17995883762919687</v>
          </cell>
          <cell r="S1785">
            <v>40</v>
          </cell>
        </row>
        <row r="1786">
          <cell r="K1786">
            <v>-0.13405172443004917</v>
          </cell>
          <cell r="S1786">
            <v>40</v>
          </cell>
        </row>
        <row r="1787">
          <cell r="K1787">
            <v>0.37794701489204341</v>
          </cell>
          <cell r="S1787">
            <v>40</v>
          </cell>
        </row>
        <row r="1788">
          <cell r="K1788">
            <v>-0.89984124450744407</v>
          </cell>
          <cell r="S1788">
            <v>40</v>
          </cell>
        </row>
        <row r="1789">
          <cell r="K1789">
            <v>24.613835502283568</v>
          </cell>
          <cell r="S1789">
            <v>40</v>
          </cell>
        </row>
        <row r="1790">
          <cell r="K1790">
            <v>0.17355214306036143</v>
          </cell>
          <cell r="S1790">
            <v>40</v>
          </cell>
        </row>
        <row r="1791">
          <cell r="K1791">
            <v>-0.57636454374707813</v>
          </cell>
          <cell r="S1791">
            <v>40</v>
          </cell>
        </row>
        <row r="1792">
          <cell r="K1792">
            <v>6.9321671097149258</v>
          </cell>
          <cell r="S1792">
            <v>40</v>
          </cell>
        </row>
        <row r="1793">
          <cell r="K1793">
            <v>-0.43414392282054376</v>
          </cell>
          <cell r="S1793">
            <v>40</v>
          </cell>
        </row>
        <row r="1794">
          <cell r="K1794">
            <v>2.6306530435384324E-2</v>
          </cell>
          <cell r="S1794">
            <v>40</v>
          </cell>
        </row>
        <row r="1795">
          <cell r="K1795">
            <v>-0.42763482237842371</v>
          </cell>
          <cell r="S1795">
            <v>40</v>
          </cell>
        </row>
        <row r="1796">
          <cell r="K1796">
            <v>0.21882522154944237</v>
          </cell>
          <cell r="S1796">
            <v>40</v>
          </cell>
        </row>
        <row r="1797">
          <cell r="K1797">
            <v>-0.78016584102431863</v>
          </cell>
          <cell r="S1797">
            <v>40</v>
          </cell>
        </row>
        <row r="1798">
          <cell r="K1798">
            <v>0.4456775665565923</v>
          </cell>
          <cell r="S1798">
            <v>40</v>
          </cell>
        </row>
        <row r="1799">
          <cell r="K1799">
            <v>-0.88641161346962838</v>
          </cell>
          <cell r="S1799">
            <v>40</v>
          </cell>
        </row>
        <row r="1800">
          <cell r="K1800">
            <v>480.38151136195091</v>
          </cell>
          <cell r="S1800">
            <v>40</v>
          </cell>
        </row>
        <row r="1801">
          <cell r="K1801">
            <v>-0.14057050846146293</v>
          </cell>
          <cell r="S1801">
            <v>40</v>
          </cell>
        </row>
        <row r="1802">
          <cell r="K1802">
            <v>-0.36878353840243738</v>
          </cell>
          <cell r="S1802">
            <v>40</v>
          </cell>
        </row>
        <row r="1803">
          <cell r="K1803">
            <v>-0.71217208470087201</v>
          </cell>
          <cell r="S1803">
            <v>40</v>
          </cell>
        </row>
        <row r="1804">
          <cell r="K1804">
            <v>-0.22596043846136857</v>
          </cell>
          <cell r="S1804">
            <v>40</v>
          </cell>
        </row>
        <row r="1805">
          <cell r="K1805">
            <v>-0.15554457439511529</v>
          </cell>
          <cell r="S1805">
            <v>40</v>
          </cell>
        </row>
        <row r="1806">
          <cell r="K1806">
            <v>172.8809421240579</v>
          </cell>
          <cell r="S1806">
            <v>40</v>
          </cell>
        </row>
        <row r="1807">
          <cell r="K1807">
            <v>3.8066238436386501</v>
          </cell>
          <cell r="S1807">
            <v>40</v>
          </cell>
        </row>
        <row r="1808">
          <cell r="K1808">
            <v>0.37889071244477951</v>
          </cell>
          <cell r="S1808">
            <v>40</v>
          </cell>
        </row>
        <row r="1809">
          <cell r="K1809">
            <v>7.8970752172153436</v>
          </cell>
          <cell r="S1809">
            <v>40</v>
          </cell>
        </row>
        <row r="1810">
          <cell r="K1810">
            <v>-0.90764060760531018</v>
          </cell>
          <cell r="S1810">
            <v>40</v>
          </cell>
        </row>
        <row r="1811">
          <cell r="K1811">
            <v>-0.19874314918957162</v>
          </cell>
          <cell r="S1811">
            <v>40</v>
          </cell>
        </row>
        <row r="1812">
          <cell r="K1812">
            <v>3.3695338429498047</v>
          </cell>
          <cell r="S1812">
            <v>40</v>
          </cell>
        </row>
        <row r="1813">
          <cell r="K1813">
            <v>5.1530705936870094</v>
          </cell>
          <cell r="S1813">
            <v>40</v>
          </cell>
        </row>
        <row r="1814">
          <cell r="K1814">
            <v>-0.5979899472379856</v>
          </cell>
          <cell r="S1814">
            <v>40</v>
          </cell>
        </row>
        <row r="1815">
          <cell r="K1815">
            <v>-0.5492799826784579</v>
          </cell>
          <cell r="S1815">
            <v>40</v>
          </cell>
        </row>
        <row r="1816">
          <cell r="K1816">
            <v>0.16667146274696382</v>
          </cell>
          <cell r="S1816">
            <v>40</v>
          </cell>
        </row>
        <row r="1817">
          <cell r="K1817">
            <v>6.0647755027036592</v>
          </cell>
          <cell r="S1817">
            <v>40</v>
          </cell>
        </row>
        <row r="1818">
          <cell r="K1818">
            <v>6.8706180214181192</v>
          </cell>
          <cell r="S1818">
            <v>40</v>
          </cell>
        </row>
        <row r="1819">
          <cell r="K1819">
            <v>7.1056380849718552</v>
          </cell>
          <cell r="S1819">
            <v>40</v>
          </cell>
        </row>
        <row r="1820">
          <cell r="K1820">
            <v>-0.36170113182553354</v>
          </cell>
          <cell r="S1820">
            <v>40</v>
          </cell>
        </row>
        <row r="1821">
          <cell r="K1821">
            <v>0.88695543129526611</v>
          </cell>
          <cell r="S1821">
            <v>40</v>
          </cell>
        </row>
        <row r="1822">
          <cell r="K1822">
            <v>-2.4893358941774427E-2</v>
          </cell>
          <cell r="S1822">
            <v>40</v>
          </cell>
        </row>
        <row r="1823">
          <cell r="K1823">
            <v>1.1324288841571248</v>
          </cell>
          <cell r="S1823">
            <v>40</v>
          </cell>
        </row>
        <row r="1824">
          <cell r="K1824">
            <v>0.1618324563000037</v>
          </cell>
          <cell r="S1824">
            <v>40</v>
          </cell>
        </row>
        <row r="1825">
          <cell r="K1825">
            <v>4.6807008336129456</v>
          </cell>
          <cell r="S1825">
            <v>40</v>
          </cell>
        </row>
        <row r="1826">
          <cell r="K1826">
            <v>0.2282091876920643</v>
          </cell>
          <cell r="S1826">
            <v>40</v>
          </cell>
        </row>
        <row r="1827">
          <cell r="K1827">
            <v>0.8590171394273417</v>
          </cell>
          <cell r="S1827">
            <v>40</v>
          </cell>
        </row>
        <row r="1828">
          <cell r="K1828">
            <v>0.22850076714320444</v>
          </cell>
          <cell r="S1828">
            <v>40</v>
          </cell>
        </row>
        <row r="1829">
          <cell r="K1829">
            <v>-0.24791001182701272</v>
          </cell>
          <cell r="S1829">
            <v>40</v>
          </cell>
        </row>
        <row r="1830">
          <cell r="K1830">
            <v>0.42977772486499416</v>
          </cell>
          <cell r="S1830">
            <v>40</v>
          </cell>
        </row>
        <row r="1831">
          <cell r="K1831">
            <v>-0.18850559389573593</v>
          </cell>
          <cell r="S1831">
            <v>40</v>
          </cell>
        </row>
        <row r="1832">
          <cell r="K1832">
            <v>-0.88937987248816752</v>
          </cell>
          <cell r="S1832">
            <v>40</v>
          </cell>
        </row>
        <row r="1833">
          <cell r="K1833">
            <v>0.35800097889764038</v>
          </cell>
          <cell r="S1833">
            <v>40</v>
          </cell>
        </row>
        <row r="1834">
          <cell r="K1834">
            <v>-0.42629072820898806</v>
          </cell>
          <cell r="S1834">
            <v>40</v>
          </cell>
        </row>
        <row r="1835">
          <cell r="K1835">
            <v>-0.34478553287260716</v>
          </cell>
          <cell r="S1835">
            <v>40</v>
          </cell>
        </row>
        <row r="1836">
          <cell r="K1836">
            <v>-0.14363293642160962</v>
          </cell>
          <cell r="S1836">
            <v>40</v>
          </cell>
        </row>
        <row r="1837">
          <cell r="K1837">
            <v>-0.43119154065245541</v>
          </cell>
          <cell r="S1837">
            <v>40</v>
          </cell>
        </row>
        <row r="1838">
          <cell r="K1838">
            <v>8.1223948374881481</v>
          </cell>
          <cell r="S1838">
            <v>40</v>
          </cell>
        </row>
        <row r="1839">
          <cell r="K1839">
            <v>-0.15774295315410994</v>
          </cell>
          <cell r="S1839">
            <v>40</v>
          </cell>
        </row>
        <row r="1840">
          <cell r="K1840">
            <v>1.5677293622123667</v>
          </cell>
          <cell r="S1840">
            <v>40</v>
          </cell>
        </row>
        <row r="1841">
          <cell r="K1841">
            <v>-0.23020824553174501</v>
          </cell>
          <cell r="S1841">
            <v>40</v>
          </cell>
        </row>
        <row r="1842">
          <cell r="K1842">
            <v>-0.22618588766842626</v>
          </cell>
          <cell r="S1842">
            <v>40</v>
          </cell>
        </row>
        <row r="1843">
          <cell r="K1843">
            <v>-0.57917733650575254</v>
          </cell>
          <cell r="S1843">
            <v>40</v>
          </cell>
        </row>
        <row r="1844">
          <cell r="K1844">
            <v>-0.15491276219861716</v>
          </cell>
          <cell r="S1844">
            <v>40</v>
          </cell>
        </row>
        <row r="1845">
          <cell r="K1845">
            <v>2.424931755946385</v>
          </cell>
          <cell r="S1845">
            <v>40</v>
          </cell>
        </row>
        <row r="1846">
          <cell r="K1846">
            <v>-0.25166762240681884</v>
          </cell>
          <cell r="S1846">
            <v>40</v>
          </cell>
        </row>
        <row r="1847">
          <cell r="K1847">
            <v>-0.46311003470003004</v>
          </cell>
          <cell r="S1847">
            <v>40</v>
          </cell>
        </row>
        <row r="1848">
          <cell r="K1848">
            <v>0.34241811198979583</v>
          </cell>
          <cell r="S1848">
            <v>40</v>
          </cell>
        </row>
        <row r="1849">
          <cell r="K1849">
            <v>-0.5509935723031153</v>
          </cell>
          <cell r="S1849">
            <v>40</v>
          </cell>
        </row>
        <row r="1850">
          <cell r="K1850">
            <v>0.39351854088131438</v>
          </cell>
          <cell r="S1850">
            <v>40</v>
          </cell>
        </row>
        <row r="1851">
          <cell r="K1851">
            <v>1.9295623840576062</v>
          </cell>
          <cell r="S1851">
            <v>40</v>
          </cell>
        </row>
        <row r="1852">
          <cell r="K1852">
            <v>4.2465302054360929</v>
          </cell>
          <cell r="S1852">
            <v>40</v>
          </cell>
        </row>
        <row r="1853">
          <cell r="K1853">
            <v>-0.64110510293567813</v>
          </cell>
          <cell r="S1853">
            <v>40</v>
          </cell>
        </row>
        <row r="1854">
          <cell r="K1854">
            <v>-0.57277427538522496</v>
          </cell>
          <cell r="S1854">
            <v>40</v>
          </cell>
        </row>
        <row r="1855">
          <cell r="K1855">
            <v>6.3118426240748677</v>
          </cell>
          <cell r="S1855">
            <v>40</v>
          </cell>
        </row>
        <row r="1856">
          <cell r="K1856">
            <v>0.25305222988526049</v>
          </cell>
          <cell r="S1856">
            <v>40</v>
          </cell>
        </row>
        <row r="1857">
          <cell r="K1857">
            <v>-7.0780515097199501E-2</v>
          </cell>
          <cell r="S1857">
            <v>40</v>
          </cell>
        </row>
        <row r="1858">
          <cell r="K1858">
            <v>-0.44930790117998542</v>
          </cell>
          <cell r="S1858">
            <v>40</v>
          </cell>
        </row>
        <row r="1859">
          <cell r="K1859">
            <v>0.26286964861458745</v>
          </cell>
          <cell r="S1859">
            <v>40</v>
          </cell>
        </row>
        <row r="1860">
          <cell r="K1860">
            <v>0.11148944945907939</v>
          </cell>
          <cell r="S1860">
            <v>40</v>
          </cell>
        </row>
        <row r="1861">
          <cell r="K1861">
            <v>0.20262218954836625</v>
          </cell>
          <cell r="S1861">
            <v>40</v>
          </cell>
        </row>
        <row r="1862">
          <cell r="K1862">
            <v>-0.89477068981637908</v>
          </cell>
          <cell r="S1862">
            <v>40</v>
          </cell>
        </row>
        <row r="1863">
          <cell r="K1863">
            <v>-0.46649501020555395</v>
          </cell>
          <cell r="S1863">
            <v>40</v>
          </cell>
        </row>
        <row r="1864">
          <cell r="K1864">
            <v>-0.48585199649350974</v>
          </cell>
          <cell r="S1864">
            <v>40</v>
          </cell>
        </row>
        <row r="1865">
          <cell r="K1865">
            <v>-0.37590532062012388</v>
          </cell>
          <cell r="S1865">
            <v>40</v>
          </cell>
        </row>
        <row r="1866">
          <cell r="K1866">
            <v>4.767400214533895</v>
          </cell>
          <cell r="S1866">
            <v>40</v>
          </cell>
        </row>
        <row r="1867">
          <cell r="K1867">
            <v>-0.23923078432361558</v>
          </cell>
          <cell r="S1867">
            <v>40</v>
          </cell>
        </row>
        <row r="1868">
          <cell r="K1868">
            <v>-0.15430283004091203</v>
          </cell>
          <cell r="S1868">
            <v>40</v>
          </cell>
        </row>
        <row r="1869">
          <cell r="K1869">
            <v>-0.28377043513751515</v>
          </cell>
          <cell r="S1869">
            <v>40</v>
          </cell>
        </row>
        <row r="1870">
          <cell r="K1870">
            <v>256.86145171982196</v>
          </cell>
          <cell r="S1870">
            <v>40</v>
          </cell>
        </row>
        <row r="1871">
          <cell r="K1871">
            <v>-1.1050253457356787</v>
          </cell>
          <cell r="S1871">
            <v>40</v>
          </cell>
        </row>
        <row r="1872">
          <cell r="K1872">
            <v>8.8221539878761815E-2</v>
          </cell>
          <cell r="S1872">
            <v>40</v>
          </cell>
        </row>
        <row r="1873">
          <cell r="K1873">
            <v>1.1854519979751779</v>
          </cell>
          <cell r="S1873">
            <v>40</v>
          </cell>
        </row>
        <row r="1874">
          <cell r="K1874">
            <v>0.63323509429847413</v>
          </cell>
          <cell r="S1874">
            <v>40</v>
          </cell>
        </row>
        <row r="1875">
          <cell r="K1875">
            <v>-2.0211952015809067</v>
          </cell>
          <cell r="S1875">
            <v>40</v>
          </cell>
        </row>
        <row r="1876">
          <cell r="K1876">
            <v>-2.0724094379675964</v>
          </cell>
          <cell r="S1876">
            <v>40</v>
          </cell>
        </row>
        <row r="1877">
          <cell r="K1877">
            <v>0.69709613812556237</v>
          </cell>
          <cell r="S1877">
            <v>40</v>
          </cell>
        </row>
        <row r="1878">
          <cell r="K1878">
            <v>-0.58086784714003092</v>
          </cell>
          <cell r="S1878">
            <v>40</v>
          </cell>
        </row>
        <row r="1879">
          <cell r="K1879">
            <v>-2.1553558782921716</v>
          </cell>
          <cell r="S1879">
            <v>40</v>
          </cell>
        </row>
        <row r="1880">
          <cell r="K1880">
            <v>0.10017186999062562</v>
          </cell>
          <cell r="S1880">
            <v>40</v>
          </cell>
        </row>
        <row r="1881">
          <cell r="K1881">
            <v>-0.76117771345081708</v>
          </cell>
          <cell r="S1881">
            <v>40</v>
          </cell>
        </row>
        <row r="1882">
          <cell r="K1882">
            <v>-0.39374365620637564</v>
          </cell>
          <cell r="S1882">
            <v>40</v>
          </cell>
        </row>
        <row r="1883">
          <cell r="K1883">
            <v>-0.11319179470468783</v>
          </cell>
          <cell r="S1883">
            <v>40</v>
          </cell>
        </row>
        <row r="1884">
          <cell r="K1884">
            <v>-0.57065810309384868</v>
          </cell>
          <cell r="S1884">
            <v>40</v>
          </cell>
        </row>
        <row r="1885">
          <cell r="K1885">
            <v>2.0874812795589297</v>
          </cell>
          <cell r="S1885">
            <v>40</v>
          </cell>
        </row>
        <row r="1886">
          <cell r="K1886">
            <v>-0.53281792566532593</v>
          </cell>
          <cell r="S1886">
            <v>40</v>
          </cell>
        </row>
        <row r="1887">
          <cell r="K1887">
            <v>-0.48380365405072884</v>
          </cell>
          <cell r="S1887">
            <v>40</v>
          </cell>
        </row>
        <row r="1888">
          <cell r="K1888">
            <v>0.28825450608326769</v>
          </cell>
          <cell r="S1888">
            <v>40</v>
          </cell>
        </row>
        <row r="1889">
          <cell r="K1889">
            <v>-0.9442535344207742</v>
          </cell>
          <cell r="S1889">
            <v>40</v>
          </cell>
        </row>
        <row r="1890">
          <cell r="K1890">
            <v>-0.32482451991720956</v>
          </cell>
          <cell r="S1890">
            <v>40</v>
          </cell>
        </row>
        <row r="1891">
          <cell r="K1891">
            <v>-0.13054063334453203</v>
          </cell>
          <cell r="S1891">
            <v>35</v>
          </cell>
        </row>
        <row r="1892">
          <cell r="K1892">
            <v>-1.0643815555860774</v>
          </cell>
          <cell r="S1892">
            <v>40</v>
          </cell>
        </row>
        <row r="1893">
          <cell r="K1893">
            <v>0.65556268565463927</v>
          </cell>
          <cell r="S1893">
            <v>40</v>
          </cell>
        </row>
        <row r="1894">
          <cell r="K1894">
            <v>1.2810843505936054</v>
          </cell>
          <cell r="S1894">
            <v>40</v>
          </cell>
        </row>
        <row r="1895">
          <cell r="K1895">
            <v>-0.79314450445155171</v>
          </cell>
          <cell r="S1895">
            <v>40</v>
          </cell>
        </row>
        <row r="1896">
          <cell r="K1896">
            <v>-2.105050782203775</v>
          </cell>
          <cell r="S1896">
            <v>40</v>
          </cell>
        </row>
        <row r="1897">
          <cell r="K1897">
            <v>-2.1385649101954383</v>
          </cell>
          <cell r="S1897">
            <v>40</v>
          </cell>
        </row>
        <row r="1898">
          <cell r="K1898">
            <v>-0.77226482002866126</v>
          </cell>
          <cell r="S1898">
            <v>40</v>
          </cell>
        </row>
        <row r="1899">
          <cell r="K1899">
            <v>-0.44384232611175206</v>
          </cell>
          <cell r="S1899">
            <v>40</v>
          </cell>
        </row>
        <row r="1900">
          <cell r="K1900">
            <v>5.8529406275300992</v>
          </cell>
          <cell r="S1900">
            <v>40</v>
          </cell>
        </row>
        <row r="1901">
          <cell r="K1901">
            <v>-6.3093324056790918E-3</v>
          </cell>
          <cell r="S1901">
            <v>40</v>
          </cell>
        </row>
        <row r="1902">
          <cell r="K1902">
            <v>-0.28479381732704723</v>
          </cell>
          <cell r="S1902">
            <v>40</v>
          </cell>
        </row>
        <row r="1903">
          <cell r="K1903">
            <v>-0.28056358601192538</v>
          </cell>
          <cell r="S1903">
            <v>40</v>
          </cell>
        </row>
        <row r="1904">
          <cell r="K1904">
            <v>-1.0495416773481394</v>
          </cell>
          <cell r="S1904">
            <v>40</v>
          </cell>
        </row>
        <row r="1905">
          <cell r="K1905">
            <v>-0.24136536583005005</v>
          </cell>
          <cell r="S1905">
            <v>40</v>
          </cell>
        </row>
        <row r="1906">
          <cell r="K1906">
            <v>-0.91579468663674346</v>
          </cell>
          <cell r="S1906">
            <v>40</v>
          </cell>
        </row>
        <row r="1907">
          <cell r="K1907">
            <v>-0.99118764616045518</v>
          </cell>
          <cell r="S1907">
            <v>40</v>
          </cell>
        </row>
        <row r="1908">
          <cell r="K1908">
            <v>-0.1236704906254838</v>
          </cell>
          <cell r="S1908">
            <v>40</v>
          </cell>
        </row>
        <row r="1909">
          <cell r="K1909">
            <v>-0.20405971998846814</v>
          </cell>
          <cell r="S1909">
            <v>40</v>
          </cell>
        </row>
        <row r="1910">
          <cell r="K1910">
            <v>10.310192707561622</v>
          </cell>
          <cell r="S1910">
            <v>40</v>
          </cell>
        </row>
        <row r="1911">
          <cell r="K1911">
            <v>-0.30301324357983256</v>
          </cell>
          <cell r="S1911">
            <v>40</v>
          </cell>
        </row>
        <row r="1912">
          <cell r="K1912">
            <v>3.0215625204114729</v>
          </cell>
          <cell r="S1912">
            <v>36</v>
          </cell>
        </row>
        <row r="1913">
          <cell r="K1913">
            <v>-1.0105990390900523</v>
          </cell>
          <cell r="S1913">
            <v>40</v>
          </cell>
        </row>
        <row r="1914">
          <cell r="K1914">
            <v>-0.16031769175627827</v>
          </cell>
          <cell r="S1914">
            <v>40</v>
          </cell>
        </row>
        <row r="1915">
          <cell r="K1915">
            <v>-1.1715418998641798</v>
          </cell>
          <cell r="S1915">
            <v>40</v>
          </cell>
        </row>
        <row r="1916">
          <cell r="K1916">
            <v>0.3901093686405625</v>
          </cell>
          <cell r="S1916">
            <v>40</v>
          </cell>
        </row>
        <row r="1917">
          <cell r="K1917">
            <v>-2.205562039685506</v>
          </cell>
          <cell r="S1917">
            <v>40</v>
          </cell>
        </row>
        <row r="1918">
          <cell r="K1918">
            <v>-2.2495168548292455</v>
          </cell>
          <cell r="S1918">
            <v>40</v>
          </cell>
        </row>
        <row r="1919">
          <cell r="K1919">
            <v>1.0105422607970707</v>
          </cell>
          <cell r="S1919">
            <v>40</v>
          </cell>
        </row>
        <row r="1920">
          <cell r="K1920">
            <v>-2.1981847999226911</v>
          </cell>
          <cell r="S1920">
            <v>40</v>
          </cell>
        </row>
        <row r="1921">
          <cell r="K1921">
            <v>-2.4106848367248714</v>
          </cell>
          <cell r="S1921">
            <v>40</v>
          </cell>
        </row>
        <row r="1922">
          <cell r="K1922">
            <v>1.1678707280066019E-2</v>
          </cell>
          <cell r="S1922">
            <v>40</v>
          </cell>
        </row>
        <row r="1923">
          <cell r="K1923">
            <v>-0.16864715586263873</v>
          </cell>
          <cell r="S1923">
            <v>40</v>
          </cell>
        </row>
        <row r="1924">
          <cell r="K1924">
            <v>4.0240666794384632</v>
          </cell>
          <cell r="S1924">
            <v>40</v>
          </cell>
        </row>
        <row r="1925">
          <cell r="K1925">
            <v>-0.86791122157324485</v>
          </cell>
          <cell r="S1925">
            <v>40</v>
          </cell>
        </row>
        <row r="1926">
          <cell r="K1926">
            <v>-0.15634927963950973</v>
          </cell>
          <cell r="S1926">
            <v>40</v>
          </cell>
        </row>
        <row r="1927">
          <cell r="K1927">
            <v>13.230694797763928</v>
          </cell>
          <cell r="S1927">
            <v>40</v>
          </cell>
        </row>
        <row r="1928">
          <cell r="K1928">
            <v>-0.18000122533916252</v>
          </cell>
          <cell r="S1928">
            <v>40</v>
          </cell>
        </row>
        <row r="1929">
          <cell r="K1929">
            <v>2.2097681006463423</v>
          </cell>
          <cell r="S1929">
            <v>40</v>
          </cell>
        </row>
        <row r="1930">
          <cell r="K1930">
            <v>2.7619486776170752</v>
          </cell>
          <cell r="S1930">
            <v>40</v>
          </cell>
        </row>
        <row r="1931">
          <cell r="K1931">
            <v>-0.25386689415154756</v>
          </cell>
          <cell r="S1931">
            <v>40</v>
          </cell>
        </row>
        <row r="1932">
          <cell r="K1932">
            <v>4.113947668950428</v>
          </cell>
          <cell r="S1932">
            <v>40</v>
          </cell>
        </row>
        <row r="1933">
          <cell r="K1933">
            <v>2.8025182426726976</v>
          </cell>
          <cell r="S1933">
            <v>38</v>
          </cell>
        </row>
        <row r="1934">
          <cell r="K1934">
            <v>-0.17780709353846466</v>
          </cell>
          <cell r="S1934">
            <v>40</v>
          </cell>
        </row>
        <row r="1935">
          <cell r="K1935">
            <v>1.1091298239970191</v>
          </cell>
          <cell r="S1935">
            <v>40</v>
          </cell>
        </row>
        <row r="1936">
          <cell r="K1936">
            <v>-0.28016264497538218</v>
          </cell>
          <cell r="S1936">
            <v>40</v>
          </cell>
        </row>
        <row r="1937">
          <cell r="K1937">
            <v>-0.76785335635668117</v>
          </cell>
          <cell r="S1937">
            <v>40</v>
          </cell>
        </row>
        <row r="1938">
          <cell r="K1938">
            <v>-1.8292339603475871</v>
          </cell>
          <cell r="S1938">
            <v>40</v>
          </cell>
        </row>
        <row r="1939">
          <cell r="K1939">
            <v>-1.8782968723202678</v>
          </cell>
          <cell r="S1939">
            <v>40</v>
          </cell>
        </row>
        <row r="1940">
          <cell r="K1940">
            <v>-0.77288062935620594</v>
          </cell>
          <cell r="S1940">
            <v>40</v>
          </cell>
        </row>
        <row r="1941">
          <cell r="K1941">
            <v>-0.21449373272902988</v>
          </cell>
          <cell r="S1941">
            <v>40</v>
          </cell>
        </row>
        <row r="1942">
          <cell r="K1942">
            <v>1.1310788623528956</v>
          </cell>
          <cell r="S1942">
            <v>40</v>
          </cell>
        </row>
        <row r="1943">
          <cell r="K1943">
            <v>-0.16679374442866599</v>
          </cell>
          <cell r="S1943">
            <v>40</v>
          </cell>
        </row>
        <row r="1944">
          <cell r="K1944">
            <v>-0.49108096532786438</v>
          </cell>
          <cell r="S1944">
            <v>40</v>
          </cell>
        </row>
        <row r="1945">
          <cell r="K1945">
            <v>-0.2745209354727679</v>
          </cell>
          <cell r="S1945">
            <v>40</v>
          </cell>
        </row>
        <row r="1946">
          <cell r="K1946">
            <v>-0.22214365039996992</v>
          </cell>
          <cell r="S1946">
            <v>40</v>
          </cell>
        </row>
        <row r="1947">
          <cell r="K1947">
            <v>-0.27153812708745934</v>
          </cell>
          <cell r="S1947">
            <v>40</v>
          </cell>
        </row>
        <row r="1948">
          <cell r="K1948">
            <v>3.132206182622514</v>
          </cell>
          <cell r="S1948">
            <v>40</v>
          </cell>
        </row>
        <row r="1949">
          <cell r="K1949">
            <v>0.33172470061284143</v>
          </cell>
          <cell r="S1949">
            <v>40</v>
          </cell>
        </row>
        <row r="1950">
          <cell r="K1950">
            <v>0.72033509551801589</v>
          </cell>
          <cell r="S1950">
            <v>40</v>
          </cell>
        </row>
        <row r="1951">
          <cell r="K1951">
            <v>-0.16807159735252242</v>
          </cell>
          <cell r="S1951">
            <v>40</v>
          </cell>
        </row>
        <row r="1952">
          <cell r="K1952">
            <v>-0.56865820704676917</v>
          </cell>
          <cell r="S1952">
            <v>40</v>
          </cell>
        </row>
        <row r="1953">
          <cell r="K1953">
            <v>1.1690127237663273</v>
          </cell>
          <cell r="S1953">
            <v>40</v>
          </cell>
        </row>
        <row r="1954">
          <cell r="K1954">
            <v>1.2912588141332682</v>
          </cell>
          <cell r="S1954">
            <v>38</v>
          </cell>
        </row>
        <row r="1955">
          <cell r="K1955">
            <v>2.1838298837553403</v>
          </cell>
          <cell r="S1955">
            <v>40</v>
          </cell>
        </row>
        <row r="1956">
          <cell r="K1956">
            <v>0.42493483413820582</v>
          </cell>
          <cell r="S1956">
            <v>40</v>
          </cell>
        </row>
        <row r="1957">
          <cell r="K1957">
            <v>11.100887944678343</v>
          </cell>
          <cell r="S1957">
            <v>40</v>
          </cell>
        </row>
        <row r="1958">
          <cell r="K1958">
            <v>-0.6020683569671148</v>
          </cell>
          <cell r="S1958">
            <v>40</v>
          </cell>
        </row>
        <row r="1959">
          <cell r="K1959">
            <v>6.8235387647462806</v>
          </cell>
          <cell r="S1959">
            <v>40</v>
          </cell>
        </row>
        <row r="1960">
          <cell r="K1960">
            <v>-3.4413090184588451</v>
          </cell>
          <cell r="S1960">
            <v>40</v>
          </cell>
        </row>
        <row r="1961">
          <cell r="K1961">
            <v>-0.74408142120291543</v>
          </cell>
          <cell r="S1961">
            <v>40</v>
          </cell>
        </row>
        <row r="1962">
          <cell r="K1962">
            <v>3.9052937197976769</v>
          </cell>
          <cell r="S1962">
            <v>40</v>
          </cell>
        </row>
        <row r="1963">
          <cell r="K1963">
            <v>4.6949369107244525</v>
          </cell>
          <cell r="S1963">
            <v>40</v>
          </cell>
        </row>
        <row r="1964">
          <cell r="K1964">
            <v>1.1713492541855191</v>
          </cell>
          <cell r="S1964">
            <v>40</v>
          </cell>
        </row>
        <row r="1965">
          <cell r="K1965">
            <v>-0.76340635443474891</v>
          </cell>
          <cell r="S1965">
            <v>40</v>
          </cell>
        </row>
        <row r="1966">
          <cell r="K1966">
            <v>0.14973197895074311</v>
          </cell>
          <cell r="S1966">
            <v>40</v>
          </cell>
        </row>
        <row r="1967">
          <cell r="K1967">
            <v>45.908032170288664</v>
          </cell>
          <cell r="S1967">
            <v>40</v>
          </cell>
        </row>
        <row r="1968">
          <cell r="K1968">
            <v>9.1433860409341303</v>
          </cell>
          <cell r="S1968">
            <v>40</v>
          </cell>
        </row>
        <row r="1969">
          <cell r="K1969">
            <v>-0.38951659413715989</v>
          </cell>
          <cell r="S1969">
            <v>40</v>
          </cell>
        </row>
        <row r="1970">
          <cell r="K1970">
            <v>6.5454906172814136</v>
          </cell>
          <cell r="S1970">
            <v>40</v>
          </cell>
        </row>
        <row r="1971">
          <cell r="K1971">
            <v>-0.18826990950310873</v>
          </cell>
          <cell r="S1971">
            <v>40</v>
          </cell>
        </row>
        <row r="1972">
          <cell r="K1972">
            <v>-0.20907753996269152</v>
          </cell>
          <cell r="S1972">
            <v>40</v>
          </cell>
        </row>
        <row r="1973">
          <cell r="K1973">
            <v>642.5913519791485</v>
          </cell>
          <cell r="S1973">
            <v>40</v>
          </cell>
        </row>
        <row r="1974">
          <cell r="K1974">
            <v>3.8887583649679178</v>
          </cell>
          <cell r="S1974">
            <v>40</v>
          </cell>
        </row>
        <row r="1975">
          <cell r="K1975">
            <v>-0.27340134400517779</v>
          </cell>
          <cell r="S1975">
            <v>40</v>
          </cell>
        </row>
        <row r="1976">
          <cell r="K1976">
            <v>46.107073631923967</v>
          </cell>
          <cell r="S1976">
            <v>40</v>
          </cell>
        </row>
        <row r="1977">
          <cell r="K1977">
            <v>82.968372723758975</v>
          </cell>
          <cell r="S1977">
            <v>40</v>
          </cell>
        </row>
        <row r="1978">
          <cell r="K1978">
            <v>2.4258392377894982</v>
          </cell>
          <cell r="S1978">
            <v>40</v>
          </cell>
        </row>
        <row r="1979">
          <cell r="K1979">
            <v>-0.22215003817285991</v>
          </cell>
          <cell r="S1979">
            <v>40</v>
          </cell>
        </row>
        <row r="1980">
          <cell r="K1980">
            <v>254.98605617656517</v>
          </cell>
          <cell r="S1980">
            <v>40</v>
          </cell>
        </row>
        <row r="1981">
          <cell r="K1981">
            <v>-0.66466755744044814</v>
          </cell>
          <cell r="S1981">
            <v>40</v>
          </cell>
        </row>
        <row r="1982">
          <cell r="K1982">
            <v>-0.60566421020968231</v>
          </cell>
          <cell r="S1982">
            <v>40</v>
          </cell>
        </row>
        <row r="1983">
          <cell r="K1983">
            <v>-0.68565526391701082</v>
          </cell>
          <cell r="S1983">
            <v>40</v>
          </cell>
        </row>
        <row r="1984">
          <cell r="K1984">
            <v>6.8084857047605807</v>
          </cell>
          <cell r="S1984">
            <v>40</v>
          </cell>
        </row>
        <row r="1985">
          <cell r="K1985">
            <v>5.8540153155099697</v>
          </cell>
          <cell r="S1985">
            <v>40</v>
          </cell>
        </row>
        <row r="1986">
          <cell r="K1986">
            <v>-3.4621156845047563</v>
          </cell>
          <cell r="S1986">
            <v>40</v>
          </cell>
        </row>
        <row r="1987">
          <cell r="K1987">
            <v>7.1077095767185172</v>
          </cell>
          <cell r="S1987">
            <v>40</v>
          </cell>
        </row>
        <row r="1988">
          <cell r="K1988">
            <v>1.1366785643860582</v>
          </cell>
          <cell r="S1988">
            <v>40</v>
          </cell>
        </row>
        <row r="1989">
          <cell r="K1989">
            <v>0.60321223064181029</v>
          </cell>
          <cell r="S1989">
            <v>40</v>
          </cell>
        </row>
        <row r="1990">
          <cell r="K1990">
            <v>3.9280352718426061</v>
          </cell>
          <cell r="S1990">
            <v>40</v>
          </cell>
        </row>
        <row r="1991">
          <cell r="K1991">
            <v>-0.4187027025323477</v>
          </cell>
          <cell r="S1991">
            <v>40</v>
          </cell>
        </row>
        <row r="1992">
          <cell r="K1992">
            <v>4.6616419882859708</v>
          </cell>
          <cell r="S1992">
            <v>40</v>
          </cell>
        </row>
        <row r="1993">
          <cell r="K1993">
            <v>3.791310689187068</v>
          </cell>
          <cell r="S1993">
            <v>40</v>
          </cell>
        </row>
        <row r="1994">
          <cell r="K1994">
            <v>0.85364775932825687</v>
          </cell>
          <cell r="S1994">
            <v>40</v>
          </cell>
        </row>
        <row r="1995">
          <cell r="K1995">
            <v>-1.0358098422872115</v>
          </cell>
          <cell r="S1995">
            <v>40</v>
          </cell>
        </row>
        <row r="1996">
          <cell r="K1996">
            <v>0.17149308527254081</v>
          </cell>
          <cell r="S1996">
            <v>40</v>
          </cell>
        </row>
        <row r="1997">
          <cell r="K1997">
            <v>-0.50183193478936794</v>
          </cell>
          <cell r="S1997">
            <v>40</v>
          </cell>
        </row>
        <row r="1998">
          <cell r="K1998">
            <v>0.21797495665175792</v>
          </cell>
          <cell r="S1998">
            <v>40</v>
          </cell>
        </row>
        <row r="1999">
          <cell r="K1999">
            <v>2.3169692243287456</v>
          </cell>
          <cell r="S1999">
            <v>40</v>
          </cell>
        </row>
        <row r="2000">
          <cell r="K2000">
            <v>-0.92528435218174265</v>
          </cell>
          <cell r="S2000">
            <v>40</v>
          </cell>
        </row>
        <row r="2001">
          <cell r="K2001">
            <v>-2.2406675393450232E-2</v>
          </cell>
          <cell r="S2001">
            <v>40</v>
          </cell>
        </row>
        <row r="2002">
          <cell r="K2002">
            <v>9.4070139692765018</v>
          </cell>
          <cell r="S2002">
            <v>40</v>
          </cell>
        </row>
        <row r="2003">
          <cell r="K2003">
            <v>-0.22759048515531397</v>
          </cell>
          <cell r="S2003">
            <v>40</v>
          </cell>
        </row>
        <row r="2004">
          <cell r="K2004">
            <v>-0.39149846720116488</v>
          </cell>
          <cell r="S2004">
            <v>40</v>
          </cell>
        </row>
        <row r="2005">
          <cell r="K2005">
            <v>-0.46863565039873978</v>
          </cell>
          <cell r="S2005">
            <v>40</v>
          </cell>
        </row>
        <row r="2006">
          <cell r="K2006">
            <v>6.3859068139738282</v>
          </cell>
          <cell r="S2006">
            <v>40</v>
          </cell>
        </row>
        <row r="2007">
          <cell r="K2007">
            <v>-0.19400220953890021</v>
          </cell>
          <cell r="S2007">
            <v>40</v>
          </cell>
        </row>
        <row r="2008">
          <cell r="K2008">
            <v>-0.17841557457330859</v>
          </cell>
          <cell r="S2008">
            <v>40</v>
          </cell>
        </row>
        <row r="2009">
          <cell r="K2009">
            <v>-0.25763262846743046</v>
          </cell>
          <cell r="S2009">
            <v>40</v>
          </cell>
        </row>
        <row r="2010">
          <cell r="K2010">
            <v>-0.21113667233460093</v>
          </cell>
          <cell r="S2010">
            <v>40</v>
          </cell>
        </row>
        <row r="2011">
          <cell r="K2011">
            <v>-0.6924233732568047</v>
          </cell>
          <cell r="S2011">
            <v>40</v>
          </cell>
        </row>
        <row r="2012">
          <cell r="K2012">
            <v>1729.8440654745718</v>
          </cell>
          <cell r="S2012">
            <v>40</v>
          </cell>
        </row>
        <row r="2013">
          <cell r="K2013">
            <v>2.808766986720121</v>
          </cell>
          <cell r="S2013">
            <v>40</v>
          </cell>
        </row>
        <row r="2014">
          <cell r="K2014">
            <v>148.8094600497368</v>
          </cell>
          <cell r="S2014">
            <v>40</v>
          </cell>
        </row>
        <row r="2015">
          <cell r="K2015">
            <v>-2.7430770241477342E-3</v>
          </cell>
          <cell r="S2015">
            <v>40</v>
          </cell>
        </row>
        <row r="2016">
          <cell r="K2016">
            <v>-0.31411099287879823</v>
          </cell>
          <cell r="S2016">
            <v>40</v>
          </cell>
        </row>
        <row r="2017">
          <cell r="K2017">
            <v>6.046054091773978E-2</v>
          </cell>
          <cell r="S2017">
            <v>40</v>
          </cell>
        </row>
        <row r="2018">
          <cell r="K2018">
            <v>1.842987270589475</v>
          </cell>
          <cell r="S2018">
            <v>40</v>
          </cell>
        </row>
        <row r="2019">
          <cell r="K2019">
            <v>37.520783618327549</v>
          </cell>
          <cell r="S2019">
            <v>40</v>
          </cell>
        </row>
        <row r="2020">
          <cell r="K2020">
            <v>1316.0540220537634</v>
          </cell>
          <cell r="S2020">
            <v>40</v>
          </cell>
        </row>
        <row r="2021">
          <cell r="K2021">
            <v>-0.62813706469760267</v>
          </cell>
          <cell r="S2021">
            <v>40</v>
          </cell>
        </row>
        <row r="2022">
          <cell r="K2022">
            <v>6.9285049223706254</v>
          </cell>
          <cell r="S2022">
            <v>40</v>
          </cell>
        </row>
        <row r="2023">
          <cell r="K2023">
            <v>-3.4178476887086626</v>
          </cell>
          <cell r="S2023">
            <v>40</v>
          </cell>
        </row>
        <row r="2024">
          <cell r="K2024">
            <v>0.96336819704919818</v>
          </cell>
          <cell r="S2024">
            <v>40</v>
          </cell>
        </row>
        <row r="2025">
          <cell r="K2025">
            <v>-0.51599291293673022</v>
          </cell>
          <cell r="S2025">
            <v>40</v>
          </cell>
        </row>
        <row r="2026">
          <cell r="K2026">
            <v>4.3511692034032414</v>
          </cell>
          <cell r="S2026">
            <v>40</v>
          </cell>
        </row>
        <row r="2027">
          <cell r="K2027">
            <v>-1.1402640413818015</v>
          </cell>
          <cell r="S2027">
            <v>40</v>
          </cell>
        </row>
        <row r="2028">
          <cell r="K2028">
            <v>0.23886593715176629</v>
          </cell>
          <cell r="S2028">
            <v>40</v>
          </cell>
        </row>
        <row r="2029">
          <cell r="K2029">
            <v>0.28614259367562189</v>
          </cell>
          <cell r="S2029">
            <v>40</v>
          </cell>
        </row>
        <row r="2030">
          <cell r="K2030">
            <v>-0.93383442377071246</v>
          </cell>
          <cell r="S2030">
            <v>40</v>
          </cell>
        </row>
        <row r="2031">
          <cell r="K2031">
            <v>8.6188562629344627</v>
          </cell>
          <cell r="S2031">
            <v>40</v>
          </cell>
        </row>
        <row r="2032">
          <cell r="K2032">
            <v>-0.48202719525495757</v>
          </cell>
          <cell r="S2032">
            <v>40</v>
          </cell>
        </row>
        <row r="2033">
          <cell r="K2033">
            <v>6.2737864087188351</v>
          </cell>
          <cell r="S2033">
            <v>40</v>
          </cell>
        </row>
        <row r="2034">
          <cell r="K2034">
            <v>-0.45558405214387737</v>
          </cell>
          <cell r="S2034">
            <v>40</v>
          </cell>
        </row>
        <row r="2035">
          <cell r="K2035">
            <v>-0.23732290083753066</v>
          </cell>
          <cell r="S2035">
            <v>40</v>
          </cell>
        </row>
        <row r="2036">
          <cell r="K2036">
            <v>266.66739940906905</v>
          </cell>
          <cell r="S2036">
            <v>40</v>
          </cell>
        </row>
        <row r="2037">
          <cell r="K2037">
            <v>-0.25629623322719669</v>
          </cell>
          <cell r="S2037">
            <v>40</v>
          </cell>
        </row>
        <row r="2038">
          <cell r="K2038">
            <v>-0.22554930536531598</v>
          </cell>
          <cell r="S2038">
            <v>40</v>
          </cell>
        </row>
        <row r="2039">
          <cell r="K2039">
            <v>-4.8059633609865478E-3</v>
          </cell>
          <cell r="S2039">
            <v>40</v>
          </cell>
        </row>
        <row r="2040">
          <cell r="K2040">
            <v>0.3506306571155276</v>
          </cell>
          <cell r="S2040">
            <v>40</v>
          </cell>
        </row>
        <row r="2041">
          <cell r="K2041">
            <v>1.5228847855887144</v>
          </cell>
          <cell r="S2041">
            <v>40</v>
          </cell>
        </row>
        <row r="2042">
          <cell r="K2042">
            <v>-0.82595674438592948</v>
          </cell>
          <cell r="S2042">
            <v>40</v>
          </cell>
        </row>
        <row r="2043">
          <cell r="K2043">
            <v>-2.091698108432392</v>
          </cell>
          <cell r="S2043">
            <v>40</v>
          </cell>
        </row>
        <row r="2044">
          <cell r="K2044">
            <v>-2.107344105886741</v>
          </cell>
          <cell r="S2044">
            <v>40</v>
          </cell>
        </row>
        <row r="2045">
          <cell r="K2045">
            <v>-0.81653675551355998</v>
          </cell>
          <cell r="S2045">
            <v>40</v>
          </cell>
        </row>
        <row r="2046">
          <cell r="K2046">
            <v>5.1625966426394818</v>
          </cell>
          <cell r="S2046">
            <v>40</v>
          </cell>
        </row>
        <row r="2047">
          <cell r="K2047">
            <v>3.7135207587036496</v>
          </cell>
          <cell r="S2047">
            <v>40</v>
          </cell>
        </row>
        <row r="2048">
          <cell r="K2048">
            <v>0.12109440488288256</v>
          </cell>
          <cell r="S2048">
            <v>40</v>
          </cell>
        </row>
        <row r="2049">
          <cell r="K2049">
            <v>-0.4631151810559202</v>
          </cell>
          <cell r="S2049">
            <v>40</v>
          </cell>
        </row>
        <row r="2050">
          <cell r="K2050">
            <v>-0.40783732903446251</v>
          </cell>
          <cell r="S2050">
            <v>40</v>
          </cell>
        </row>
        <row r="2051">
          <cell r="K2051">
            <v>-3.2832362463654979E-2</v>
          </cell>
          <cell r="S2051">
            <v>40</v>
          </cell>
        </row>
        <row r="2052">
          <cell r="K2052">
            <v>-0.36439312186781148</v>
          </cell>
          <cell r="S2052">
            <v>40</v>
          </cell>
        </row>
        <row r="2053">
          <cell r="K2053">
            <v>2.7919968395645784</v>
          </cell>
          <cell r="S2053">
            <v>40</v>
          </cell>
        </row>
        <row r="2054">
          <cell r="K2054">
            <v>30.249093653904801</v>
          </cell>
          <cell r="S2054">
            <v>40</v>
          </cell>
        </row>
        <row r="2055">
          <cell r="K2055">
            <v>-0.23522149840138445</v>
          </cell>
          <cell r="S2055">
            <v>40</v>
          </cell>
        </row>
        <row r="2056">
          <cell r="K2056">
            <v>-0.23684375395461252</v>
          </cell>
          <cell r="S2056">
            <v>40</v>
          </cell>
        </row>
        <row r="2057">
          <cell r="K2057">
            <v>-0.92743907513598622</v>
          </cell>
          <cell r="S2057">
            <v>40</v>
          </cell>
        </row>
        <row r="2058">
          <cell r="K2058">
            <v>-0.3904179741973951</v>
          </cell>
          <cell r="S2058">
            <v>40</v>
          </cell>
        </row>
        <row r="2059">
          <cell r="K2059">
            <v>-0.80606528177285863</v>
          </cell>
          <cell r="S2059">
            <v>31</v>
          </cell>
        </row>
        <row r="2060">
          <cell r="K2060">
            <v>-1.0544875225307453</v>
          </cell>
          <cell r="S2060">
            <v>40</v>
          </cell>
        </row>
        <row r="2061">
          <cell r="K2061">
            <v>1.3773189679867159</v>
          </cell>
          <cell r="S2061">
            <v>40</v>
          </cell>
        </row>
        <row r="2062">
          <cell r="K2062">
            <v>0.89079270356632323</v>
          </cell>
          <cell r="S2062">
            <v>40</v>
          </cell>
        </row>
        <row r="2063">
          <cell r="K2063">
            <v>7.7766074704507276E-2</v>
          </cell>
          <cell r="S2063">
            <v>40</v>
          </cell>
        </row>
        <row r="2064">
          <cell r="K2064">
            <v>-2.1686241623338387</v>
          </cell>
          <cell r="S2064">
            <v>40</v>
          </cell>
        </row>
        <row r="2065">
          <cell r="K2065">
            <v>-2.1826513815697881</v>
          </cell>
          <cell r="S2065">
            <v>40</v>
          </cell>
        </row>
        <row r="2066">
          <cell r="K2066">
            <v>-0.75213387177686664</v>
          </cell>
          <cell r="S2066">
            <v>40</v>
          </cell>
        </row>
        <row r="2067">
          <cell r="K2067">
            <v>5.2933655623487947</v>
          </cell>
          <cell r="S2067">
            <v>40</v>
          </cell>
        </row>
        <row r="2068">
          <cell r="K2068">
            <v>6.0060687645370843</v>
          </cell>
          <cell r="S2068">
            <v>40</v>
          </cell>
        </row>
        <row r="2069">
          <cell r="K2069">
            <v>-1.7266379437309819E-2</v>
          </cell>
          <cell r="S2069">
            <v>40</v>
          </cell>
        </row>
        <row r="2070">
          <cell r="K2070">
            <v>-0.29004066776456794</v>
          </cell>
          <cell r="S2070">
            <v>40</v>
          </cell>
        </row>
        <row r="2071">
          <cell r="K2071">
            <v>-0.29032743800222582</v>
          </cell>
          <cell r="S2071">
            <v>40</v>
          </cell>
        </row>
        <row r="2072">
          <cell r="K2072">
            <v>-0.32144076830062385</v>
          </cell>
          <cell r="S2072">
            <v>40</v>
          </cell>
        </row>
        <row r="2073">
          <cell r="K2073">
            <v>1.8598040479259519</v>
          </cell>
          <cell r="S2073">
            <v>40</v>
          </cell>
        </row>
        <row r="2074">
          <cell r="K2074">
            <v>5.1295914806041338</v>
          </cell>
          <cell r="S2074">
            <v>40</v>
          </cell>
        </row>
        <row r="2075">
          <cell r="K2075">
            <v>-0.96142060475658231</v>
          </cell>
          <cell r="S2075">
            <v>40</v>
          </cell>
        </row>
        <row r="2076">
          <cell r="K2076">
            <v>0.72545485890748707</v>
          </cell>
          <cell r="S2076">
            <v>40</v>
          </cell>
        </row>
        <row r="2077">
          <cell r="K2077">
            <v>1.7868277529742789</v>
          </cell>
          <cell r="S2077">
            <v>40</v>
          </cell>
        </row>
        <row r="2078">
          <cell r="K2078">
            <v>-0.25895353013777134</v>
          </cell>
          <cell r="S2078">
            <v>40</v>
          </cell>
        </row>
        <row r="2079">
          <cell r="K2079">
            <v>1.019057678819913</v>
          </cell>
          <cell r="S2079">
            <v>40</v>
          </cell>
        </row>
        <row r="2080">
          <cell r="K2080">
            <v>8.5428649671477395</v>
          </cell>
          <cell r="S2080">
            <v>32</v>
          </cell>
        </row>
        <row r="2081">
          <cell r="K2081">
            <v>-0.29836416873185601</v>
          </cell>
          <cell r="S2081">
            <v>40</v>
          </cell>
        </row>
        <row r="2082">
          <cell r="K2082">
            <v>0.3805868467797926</v>
          </cell>
          <cell r="S2082">
            <v>40</v>
          </cell>
        </row>
        <row r="2083">
          <cell r="K2083">
            <v>-1.1823581240025764</v>
          </cell>
          <cell r="S2083">
            <v>40</v>
          </cell>
        </row>
        <row r="2084">
          <cell r="K2084">
            <v>0.38596391971675614</v>
          </cell>
          <cell r="S2084">
            <v>40</v>
          </cell>
        </row>
        <row r="2085">
          <cell r="K2085">
            <v>-2.2306411717006003</v>
          </cell>
          <cell r="S2085">
            <v>40</v>
          </cell>
        </row>
        <row r="2086">
          <cell r="K2086">
            <v>-2.2700222408683866</v>
          </cell>
          <cell r="S2086">
            <v>40</v>
          </cell>
        </row>
        <row r="2087">
          <cell r="K2087">
            <v>0.75454299806681158</v>
          </cell>
          <cell r="S2087">
            <v>40</v>
          </cell>
        </row>
        <row r="2088">
          <cell r="K2088">
            <v>-2.3545222357387328</v>
          </cell>
          <cell r="S2088">
            <v>40</v>
          </cell>
        </row>
        <row r="2089">
          <cell r="K2089">
            <v>-2.4481149233289616</v>
          </cell>
          <cell r="S2089">
            <v>40</v>
          </cell>
        </row>
        <row r="2090">
          <cell r="K2090">
            <v>-3.4626478606927386E-2</v>
          </cell>
          <cell r="S2090">
            <v>40</v>
          </cell>
        </row>
        <row r="2091">
          <cell r="K2091">
            <v>2.1929291462682716</v>
          </cell>
          <cell r="S2091">
            <v>40</v>
          </cell>
        </row>
        <row r="2092">
          <cell r="K2092">
            <v>4.2104809140164088</v>
          </cell>
          <cell r="S2092">
            <v>40</v>
          </cell>
        </row>
        <row r="2093">
          <cell r="K2093">
            <v>-0.85324684696693143</v>
          </cell>
          <cell r="S2093">
            <v>40</v>
          </cell>
        </row>
        <row r="2094">
          <cell r="K2094">
            <v>3.0435373885965227</v>
          </cell>
          <cell r="S2094">
            <v>40</v>
          </cell>
        </row>
        <row r="2095">
          <cell r="K2095">
            <v>13.154220269245309</v>
          </cell>
          <cell r="S2095">
            <v>40</v>
          </cell>
        </row>
        <row r="2096">
          <cell r="K2096">
            <v>-0.37410476702306505</v>
          </cell>
          <cell r="S2096">
            <v>40</v>
          </cell>
        </row>
        <row r="2097">
          <cell r="K2097">
            <v>3.0657545865844127</v>
          </cell>
          <cell r="S2097">
            <v>40</v>
          </cell>
        </row>
        <row r="2098">
          <cell r="K2098">
            <v>2.6842003976091617</v>
          </cell>
          <cell r="S2098">
            <v>40</v>
          </cell>
        </row>
        <row r="2099">
          <cell r="K2099">
            <v>-0.262523208058141</v>
          </cell>
          <cell r="S2099">
            <v>40</v>
          </cell>
        </row>
        <row r="2100">
          <cell r="K2100">
            <v>-0.1233935341045886</v>
          </cell>
          <cell r="S2100">
            <v>40</v>
          </cell>
        </row>
        <row r="2101">
          <cell r="K2101">
            <v>-0.18410423199264789</v>
          </cell>
          <cell r="S2101">
            <v>34</v>
          </cell>
        </row>
        <row r="2102">
          <cell r="K2102">
            <v>-0.19532801070063729</v>
          </cell>
          <cell r="S2102">
            <v>40</v>
          </cell>
        </row>
        <row r="2103">
          <cell r="K2103">
            <v>1.2222981183114874</v>
          </cell>
          <cell r="S2103">
            <v>40</v>
          </cell>
        </row>
        <row r="2104">
          <cell r="K2104">
            <v>1.1347405102549515</v>
          </cell>
          <cell r="S2104">
            <v>40</v>
          </cell>
        </row>
        <row r="2105">
          <cell r="K2105">
            <v>-0.77651811927190462</v>
          </cell>
          <cell r="S2105">
            <v>40</v>
          </cell>
        </row>
        <row r="2106">
          <cell r="K2106">
            <v>-1.8685031529358895</v>
          </cell>
          <cell r="S2106">
            <v>40</v>
          </cell>
        </row>
        <row r="2107">
          <cell r="K2107">
            <v>-1.9378095092947381</v>
          </cell>
          <cell r="S2107">
            <v>40</v>
          </cell>
        </row>
        <row r="2108">
          <cell r="K2108">
            <v>-0.75471640835561227</v>
          </cell>
          <cell r="S2108">
            <v>40</v>
          </cell>
        </row>
        <row r="2109">
          <cell r="K2109">
            <v>1.3890113197410889</v>
          </cell>
          <cell r="S2109">
            <v>40</v>
          </cell>
        </row>
        <row r="2110">
          <cell r="K2110">
            <v>0.28049814962796593</v>
          </cell>
          <cell r="S2110">
            <v>40</v>
          </cell>
        </row>
        <row r="2111">
          <cell r="K2111">
            <v>-0.17888566953720639</v>
          </cell>
          <cell r="S2111">
            <v>40</v>
          </cell>
        </row>
        <row r="2112">
          <cell r="K2112">
            <v>-0.29305750943061531</v>
          </cell>
          <cell r="S2112">
            <v>40</v>
          </cell>
        </row>
        <row r="2113">
          <cell r="K2113">
            <v>-0.28695821687107326</v>
          </cell>
          <cell r="S2113">
            <v>40</v>
          </cell>
        </row>
        <row r="2114">
          <cell r="K2114">
            <v>-0.24864309582362232</v>
          </cell>
          <cell r="S2114">
            <v>40</v>
          </cell>
        </row>
        <row r="2115">
          <cell r="K2115">
            <v>-0.26158515456440329</v>
          </cell>
          <cell r="S2115">
            <v>40</v>
          </cell>
        </row>
        <row r="2116">
          <cell r="K2116">
            <v>3.4777493771284407</v>
          </cell>
          <cell r="S2116">
            <v>40</v>
          </cell>
        </row>
        <row r="2117">
          <cell r="K2117">
            <v>0.36807636432127216</v>
          </cell>
          <cell r="S2117">
            <v>40</v>
          </cell>
        </row>
        <row r="2118">
          <cell r="K2118">
            <v>1.8155336016115811</v>
          </cell>
          <cell r="S2118">
            <v>40</v>
          </cell>
        </row>
        <row r="2119">
          <cell r="K2119">
            <v>-0.24223372128581649</v>
          </cell>
          <cell r="S2119">
            <v>40</v>
          </cell>
        </row>
        <row r="2120">
          <cell r="K2120">
            <v>-0.55272344047250976</v>
          </cell>
          <cell r="S2120">
            <v>40</v>
          </cell>
        </row>
        <row r="2121">
          <cell r="K2121">
            <v>0.467332924096237</v>
          </cell>
          <cell r="S2121">
            <v>40</v>
          </cell>
        </row>
        <row r="2122">
          <cell r="K2122">
            <v>-4.7560031291042748E-2</v>
          </cell>
          <cell r="S2122">
            <v>34</v>
          </cell>
        </row>
        <row r="2123">
          <cell r="K2123">
            <v>0.40783119153681119</v>
          </cell>
          <cell r="S2123">
            <v>40</v>
          </cell>
        </row>
        <row r="2124">
          <cell r="K2124">
            <v>0.42855046957046106</v>
          </cell>
          <cell r="S2124">
            <v>40</v>
          </cell>
        </row>
        <row r="2125">
          <cell r="K2125">
            <v>-0.56137777016092083</v>
          </cell>
          <cell r="S2125">
            <v>40</v>
          </cell>
        </row>
        <row r="2126">
          <cell r="K2126">
            <v>-0.60349576694021767</v>
          </cell>
          <cell r="S2126">
            <v>40</v>
          </cell>
        </row>
        <row r="2127">
          <cell r="K2127">
            <v>6.9873367145102439</v>
          </cell>
          <cell r="S2127">
            <v>40</v>
          </cell>
        </row>
        <row r="2128">
          <cell r="K2128">
            <v>-3.4873197216875367</v>
          </cell>
          <cell r="S2128">
            <v>40</v>
          </cell>
        </row>
        <row r="2129">
          <cell r="K2129">
            <v>-0.74181736510296736</v>
          </cell>
          <cell r="S2129">
            <v>40</v>
          </cell>
        </row>
        <row r="2130">
          <cell r="K2130">
            <v>4.3672608537126232</v>
          </cell>
          <cell r="S2130">
            <v>40</v>
          </cell>
        </row>
        <row r="2131">
          <cell r="K2131">
            <v>4.5842693310872669</v>
          </cell>
          <cell r="S2131">
            <v>40</v>
          </cell>
        </row>
        <row r="2132">
          <cell r="K2132">
            <v>0.84760979577107587</v>
          </cell>
          <cell r="S2132">
            <v>40</v>
          </cell>
        </row>
        <row r="2133">
          <cell r="K2133">
            <v>0.11680151526650968</v>
          </cell>
          <cell r="S2133">
            <v>40</v>
          </cell>
        </row>
        <row r="2134">
          <cell r="K2134">
            <v>0.40976308598361838</v>
          </cell>
          <cell r="S2134">
            <v>40</v>
          </cell>
        </row>
        <row r="2135">
          <cell r="K2135">
            <v>1.1746390949651957</v>
          </cell>
          <cell r="S2135">
            <v>40</v>
          </cell>
        </row>
        <row r="2136">
          <cell r="K2136">
            <v>8.5562060133841698</v>
          </cell>
          <cell r="S2136">
            <v>40</v>
          </cell>
        </row>
        <row r="2137">
          <cell r="K2137">
            <v>-0.35678098469938624</v>
          </cell>
          <cell r="S2137">
            <v>40</v>
          </cell>
        </row>
        <row r="2138">
          <cell r="K2138">
            <v>7.1327050371336869</v>
          </cell>
          <cell r="S2138">
            <v>40</v>
          </cell>
        </row>
        <row r="2139">
          <cell r="K2139">
            <v>1064.9556770315878</v>
          </cell>
          <cell r="S2139">
            <v>40</v>
          </cell>
        </row>
        <row r="2140">
          <cell r="K2140">
            <v>-0.26347154862187266</v>
          </cell>
          <cell r="S2140">
            <v>40</v>
          </cell>
        </row>
        <row r="2141">
          <cell r="K2141">
            <v>142.53494264750083</v>
          </cell>
          <cell r="S2141">
            <v>40</v>
          </cell>
        </row>
        <row r="2142">
          <cell r="K2142">
            <v>-0.30587627889583197</v>
          </cell>
          <cell r="S2142">
            <v>40</v>
          </cell>
        </row>
        <row r="2143">
          <cell r="K2143">
            <v>-0.36336876092773862</v>
          </cell>
          <cell r="S2143">
            <v>36</v>
          </cell>
        </row>
        <row r="2144">
          <cell r="K2144">
            <v>1.9100490159980799</v>
          </cell>
          <cell r="S2144">
            <v>40</v>
          </cell>
        </row>
        <row r="2145">
          <cell r="K2145">
            <v>3.9837765326266728</v>
          </cell>
          <cell r="S2145">
            <v>40</v>
          </cell>
        </row>
        <row r="2146">
          <cell r="K2146">
            <v>0.43451609488302717</v>
          </cell>
          <cell r="S2146">
            <v>40</v>
          </cell>
        </row>
        <row r="2147">
          <cell r="K2147">
            <v>-0.24142439253803455</v>
          </cell>
          <cell r="S2147">
            <v>40</v>
          </cell>
        </row>
        <row r="2148">
          <cell r="K2148">
            <v>-0.55961680913822942</v>
          </cell>
          <cell r="S2148">
            <v>40</v>
          </cell>
        </row>
        <row r="2149">
          <cell r="K2149">
            <v>1.0375198626146052</v>
          </cell>
          <cell r="S2149">
            <v>40</v>
          </cell>
        </row>
        <row r="2150">
          <cell r="K2150">
            <v>-0.59223738489144651</v>
          </cell>
          <cell r="S2150">
            <v>40</v>
          </cell>
        </row>
        <row r="2151">
          <cell r="K2151">
            <v>-0.64269039505321301</v>
          </cell>
          <cell r="S2151">
            <v>40</v>
          </cell>
        </row>
        <row r="2152">
          <cell r="K2152">
            <v>6.9364936856114809</v>
          </cell>
          <cell r="S2152">
            <v>40</v>
          </cell>
        </row>
        <row r="2153">
          <cell r="K2153">
            <v>6.4036506151321273</v>
          </cell>
          <cell r="S2153">
            <v>40</v>
          </cell>
        </row>
        <row r="2154">
          <cell r="K2154">
            <v>-3.4969446444233903</v>
          </cell>
          <cell r="S2154">
            <v>40</v>
          </cell>
        </row>
        <row r="2155">
          <cell r="K2155">
            <v>7.379943711869843</v>
          </cell>
          <cell r="S2155">
            <v>40</v>
          </cell>
        </row>
        <row r="2156">
          <cell r="K2156">
            <v>-0.74280134484536464</v>
          </cell>
          <cell r="S2156">
            <v>40</v>
          </cell>
        </row>
        <row r="2157">
          <cell r="K2157">
            <v>0.8307303441132724</v>
          </cell>
          <cell r="S2157">
            <v>40</v>
          </cell>
        </row>
        <row r="2158">
          <cell r="K2158">
            <v>4.2664657760830238</v>
          </cell>
          <cell r="S2158">
            <v>40</v>
          </cell>
        </row>
        <row r="2159">
          <cell r="K2159">
            <v>3.7394677228298185</v>
          </cell>
          <cell r="S2159">
            <v>40</v>
          </cell>
        </row>
        <row r="2160">
          <cell r="K2160">
            <v>4.6838869789367861</v>
          </cell>
          <cell r="S2160">
            <v>40</v>
          </cell>
        </row>
        <row r="2161">
          <cell r="K2161">
            <v>4.2149660368411039</v>
          </cell>
          <cell r="S2161">
            <v>40</v>
          </cell>
        </row>
        <row r="2162">
          <cell r="K2162">
            <v>0.84216793617074748</v>
          </cell>
          <cell r="S2162">
            <v>40</v>
          </cell>
        </row>
        <row r="2163">
          <cell r="K2163">
            <v>-1.0129151640763885</v>
          </cell>
          <cell r="S2163">
            <v>40</v>
          </cell>
        </row>
        <row r="2164">
          <cell r="K2164">
            <v>0.11780691932014538</v>
          </cell>
          <cell r="S2164">
            <v>40</v>
          </cell>
        </row>
        <row r="2165">
          <cell r="K2165">
            <v>-0.37684202326711197</v>
          </cell>
          <cell r="S2165">
            <v>40</v>
          </cell>
        </row>
        <row r="2166">
          <cell r="K2166">
            <v>0.40866010570439931</v>
          </cell>
          <cell r="S2166">
            <v>40</v>
          </cell>
        </row>
        <row r="2167">
          <cell r="K2167">
            <v>-0.22821587279999261</v>
          </cell>
          <cell r="S2167">
            <v>40</v>
          </cell>
        </row>
        <row r="2168">
          <cell r="K2168">
            <v>47.617317575107897</v>
          </cell>
          <cell r="S2168">
            <v>40</v>
          </cell>
        </row>
        <row r="2169">
          <cell r="K2169">
            <v>-3.0362256386341064E-2</v>
          </cell>
          <cell r="S2169">
            <v>40</v>
          </cell>
        </row>
        <row r="2170">
          <cell r="K2170">
            <v>8.4268824425059208</v>
          </cell>
          <cell r="S2170">
            <v>40</v>
          </cell>
        </row>
        <row r="2171">
          <cell r="K2171">
            <v>-0.31191438428095702</v>
          </cell>
          <cell r="S2171">
            <v>40</v>
          </cell>
        </row>
        <row r="2172">
          <cell r="K2172">
            <v>-0.66988956552704737</v>
          </cell>
          <cell r="S2172">
            <v>40</v>
          </cell>
        </row>
        <row r="2173">
          <cell r="K2173">
            <v>-0.5189029393986212</v>
          </cell>
          <cell r="S2173">
            <v>40</v>
          </cell>
        </row>
        <row r="2174">
          <cell r="K2174">
            <v>508.76726511860124</v>
          </cell>
          <cell r="S2174">
            <v>40</v>
          </cell>
        </row>
        <row r="2175">
          <cell r="K2175">
            <v>-0.24022228082794611</v>
          </cell>
          <cell r="S2175">
            <v>40</v>
          </cell>
        </row>
        <row r="2176">
          <cell r="K2176">
            <v>-0.22282346930698935</v>
          </cell>
          <cell r="S2176">
            <v>40</v>
          </cell>
        </row>
        <row r="2177">
          <cell r="K2177">
            <v>-0.37200298327448328</v>
          </cell>
          <cell r="S2177">
            <v>40</v>
          </cell>
        </row>
        <row r="2178">
          <cell r="K2178">
            <v>-0.24474330629419827</v>
          </cell>
          <cell r="S2178">
            <v>40</v>
          </cell>
        </row>
        <row r="2179">
          <cell r="K2179">
            <v>-0.55652384477461458</v>
          </cell>
          <cell r="S2179">
            <v>40</v>
          </cell>
        </row>
        <row r="2180">
          <cell r="K2180">
            <v>8.0577426223384805</v>
          </cell>
          <cell r="S2180">
            <v>40</v>
          </cell>
        </row>
        <row r="2181">
          <cell r="K2181">
            <v>2.4673664328382459</v>
          </cell>
          <cell r="S2181">
            <v>40</v>
          </cell>
        </row>
        <row r="2182">
          <cell r="K2182">
            <v>-0.30737547194167086</v>
          </cell>
          <cell r="S2182">
            <v>40</v>
          </cell>
        </row>
        <row r="2183">
          <cell r="K2183">
            <v>-0.47806441658397753</v>
          </cell>
          <cell r="S2183">
            <v>40</v>
          </cell>
        </row>
        <row r="2184">
          <cell r="K2184">
            <v>-0.3074977096424405</v>
          </cell>
          <cell r="S2184">
            <v>36</v>
          </cell>
        </row>
        <row r="2185">
          <cell r="K2185">
            <v>1.6060927409709765E-2</v>
          </cell>
          <cell r="S2185">
            <v>36</v>
          </cell>
        </row>
        <row r="2186">
          <cell r="K2186">
            <v>1.8028027444591248</v>
          </cell>
          <cell r="S2186">
            <v>40</v>
          </cell>
        </row>
        <row r="2187">
          <cell r="K2187">
            <v>0.44568116333116276</v>
          </cell>
          <cell r="S2187">
            <v>40</v>
          </cell>
        </row>
        <row r="2188">
          <cell r="K2188">
            <v>-0.56980844729609192</v>
          </cell>
          <cell r="S2188">
            <v>40</v>
          </cell>
        </row>
        <row r="2189">
          <cell r="K2189">
            <v>-0.66618148988757009</v>
          </cell>
          <cell r="S2189">
            <v>40</v>
          </cell>
        </row>
        <row r="2190">
          <cell r="K2190">
            <v>6.9184498095846152</v>
          </cell>
          <cell r="S2190">
            <v>40</v>
          </cell>
        </row>
        <row r="2191">
          <cell r="K2191">
            <v>-3.4841068684796679</v>
          </cell>
          <cell r="S2191">
            <v>40</v>
          </cell>
        </row>
        <row r="2192">
          <cell r="K2192">
            <v>-0.74394706338876782</v>
          </cell>
          <cell r="S2192">
            <v>40</v>
          </cell>
        </row>
        <row r="2193">
          <cell r="K2193">
            <v>4.0122596647452928</v>
          </cell>
          <cell r="S2193">
            <v>40</v>
          </cell>
        </row>
        <row r="2194">
          <cell r="K2194">
            <v>4.6273244375290385</v>
          </cell>
          <cell r="S2194">
            <v>40</v>
          </cell>
        </row>
        <row r="2195">
          <cell r="K2195">
            <v>-1.1250232224444026</v>
          </cell>
          <cell r="S2195">
            <v>40</v>
          </cell>
        </row>
        <row r="2196">
          <cell r="K2196">
            <v>0.13943727112333879</v>
          </cell>
          <cell r="S2196">
            <v>40</v>
          </cell>
        </row>
        <row r="2197">
          <cell r="K2197">
            <v>8.2541459703863132E-2</v>
          </cell>
          <cell r="S2197">
            <v>40</v>
          </cell>
        </row>
        <row r="2198">
          <cell r="K2198">
            <v>1.3958425756932387</v>
          </cell>
          <cell r="S2198">
            <v>40</v>
          </cell>
        </row>
        <row r="2199">
          <cell r="K2199">
            <v>-0.44260858659113711</v>
          </cell>
          <cell r="S2199">
            <v>40</v>
          </cell>
        </row>
        <row r="2200">
          <cell r="K2200">
            <v>-0.55165343090613339</v>
          </cell>
          <cell r="S2200">
            <v>40</v>
          </cell>
        </row>
        <row r="2201">
          <cell r="K2201">
            <v>7.0597684569564239</v>
          </cell>
          <cell r="S2201">
            <v>40</v>
          </cell>
        </row>
        <row r="2202">
          <cell r="K2202">
            <v>-0.22520887565872916</v>
          </cell>
          <cell r="S2202">
            <v>40</v>
          </cell>
        </row>
        <row r="2203">
          <cell r="K2203">
            <v>-0.26259832100892827</v>
          </cell>
          <cell r="S2203">
            <v>40</v>
          </cell>
        </row>
        <row r="2204">
          <cell r="K2204">
            <v>236.23935748413405</v>
          </cell>
          <cell r="S2204">
            <v>40</v>
          </cell>
        </row>
        <row r="2205">
          <cell r="K2205">
            <v>-0.47068655199975545</v>
          </cell>
          <cell r="S2205">
            <v>40</v>
          </cell>
        </row>
        <row r="2206">
          <cell r="K2206">
            <v>-0.56288908775364577</v>
          </cell>
          <cell r="S2206">
            <v>37</v>
          </cell>
        </row>
        <row r="2207">
          <cell r="K2207">
            <v>-8.4328022189038204E-2</v>
          </cell>
          <cell r="S2207">
            <v>40</v>
          </cell>
        </row>
        <row r="2208">
          <cell r="K2208">
            <v>0.99125690192060956</v>
          </cell>
          <cell r="S2208">
            <v>40</v>
          </cell>
        </row>
        <row r="2209">
          <cell r="K2209">
            <v>1.5489931368553516</v>
          </cell>
          <cell r="S2209">
            <v>40</v>
          </cell>
        </row>
        <row r="2210">
          <cell r="K2210">
            <v>-1.9688607192800847</v>
          </cell>
          <cell r="S2210">
            <v>40</v>
          </cell>
        </row>
        <row r="2211">
          <cell r="K2211">
            <v>-2.1263168834265644</v>
          </cell>
          <cell r="S2211">
            <v>40</v>
          </cell>
        </row>
        <row r="2212">
          <cell r="K2212">
            <v>-2.1644274808882709</v>
          </cell>
          <cell r="S2212">
            <v>40</v>
          </cell>
        </row>
        <row r="2213">
          <cell r="K2213">
            <v>-0.81149676219983213</v>
          </cell>
          <cell r="S2213">
            <v>40</v>
          </cell>
        </row>
        <row r="2214">
          <cell r="K2214">
            <v>4.3546694431950952</v>
          </cell>
          <cell r="S2214">
            <v>40</v>
          </cell>
        </row>
        <row r="2215">
          <cell r="K2215">
            <v>4.4904575780447118</v>
          </cell>
          <cell r="S2215">
            <v>40</v>
          </cell>
        </row>
        <row r="2216">
          <cell r="K2216">
            <v>8.3441296065931592E-2</v>
          </cell>
          <cell r="S2216">
            <v>40</v>
          </cell>
        </row>
        <row r="2217">
          <cell r="K2217">
            <v>-0.44955901236789264</v>
          </cell>
          <cell r="S2217">
            <v>40</v>
          </cell>
        </row>
        <row r="2218">
          <cell r="K2218">
            <v>-0.45389663413726772</v>
          </cell>
          <cell r="S2218">
            <v>40</v>
          </cell>
        </row>
        <row r="2219">
          <cell r="K2219">
            <v>-0.12283283521485237</v>
          </cell>
          <cell r="S2219">
            <v>40</v>
          </cell>
        </row>
        <row r="2220">
          <cell r="K2220">
            <v>-0.37019987111985037</v>
          </cell>
          <cell r="S2220">
            <v>40</v>
          </cell>
        </row>
        <row r="2221">
          <cell r="K2221">
            <v>-0.35035866118022291</v>
          </cell>
          <cell r="S2221">
            <v>40</v>
          </cell>
        </row>
        <row r="2222">
          <cell r="K2222">
            <v>33.017339643865981</v>
          </cell>
          <cell r="S2222">
            <v>40</v>
          </cell>
        </row>
        <row r="2223">
          <cell r="K2223">
            <v>-0.25422169110544213</v>
          </cell>
          <cell r="S2223">
            <v>40</v>
          </cell>
        </row>
        <row r="2224">
          <cell r="K2224">
            <v>-0.20634969953885895</v>
          </cell>
          <cell r="S2224">
            <v>39</v>
          </cell>
        </row>
        <row r="2225">
          <cell r="K2225">
            <v>25.092027808562662</v>
          </cell>
          <cell r="S2225">
            <v>40</v>
          </cell>
        </row>
        <row r="2226">
          <cell r="K2226">
            <v>3.7389075869298072E-2</v>
          </cell>
          <cell r="S2226">
            <v>39</v>
          </cell>
        </row>
        <row r="2227">
          <cell r="K2227">
            <v>-1.1192460754974178</v>
          </cell>
          <cell r="S2227">
            <v>27</v>
          </cell>
        </row>
        <row r="2228">
          <cell r="K2228">
            <v>-1.0472058835714624</v>
          </cell>
          <cell r="S2228">
            <v>40</v>
          </cell>
        </row>
        <row r="2229">
          <cell r="K2229">
            <v>1.5456441673372281</v>
          </cell>
          <cell r="S2229">
            <v>40</v>
          </cell>
        </row>
        <row r="2230">
          <cell r="K2230">
            <v>0.42872648520164347</v>
          </cell>
          <cell r="S2230">
            <v>40</v>
          </cell>
        </row>
        <row r="2231">
          <cell r="K2231">
            <v>-2.0707188953264044</v>
          </cell>
          <cell r="S2231">
            <v>40</v>
          </cell>
        </row>
        <row r="2232">
          <cell r="K2232">
            <v>-2.204633980496153</v>
          </cell>
          <cell r="S2232">
            <v>40</v>
          </cell>
        </row>
        <row r="2233">
          <cell r="K2233">
            <v>-2.2511711051537469</v>
          </cell>
          <cell r="S2233">
            <v>40</v>
          </cell>
        </row>
        <row r="2234">
          <cell r="K2234">
            <v>-0.7991880898211885</v>
          </cell>
          <cell r="S2234">
            <v>40</v>
          </cell>
        </row>
        <row r="2235">
          <cell r="K2235">
            <v>4.6082205221781622</v>
          </cell>
          <cell r="S2235">
            <v>40</v>
          </cell>
        </row>
        <row r="2236">
          <cell r="K2236">
            <v>-0.3161354091070458</v>
          </cell>
          <cell r="S2236">
            <v>40</v>
          </cell>
        </row>
        <row r="2237">
          <cell r="K2237">
            <v>-2.688600248660037E-2</v>
          </cell>
          <cell r="S2237">
            <v>40</v>
          </cell>
        </row>
        <row r="2238">
          <cell r="K2238">
            <v>-0.32313414542575453</v>
          </cell>
          <cell r="S2238">
            <v>40</v>
          </cell>
        </row>
        <row r="2239">
          <cell r="K2239">
            <v>-0.32694612193846245</v>
          </cell>
          <cell r="S2239">
            <v>40</v>
          </cell>
        </row>
        <row r="2240">
          <cell r="K2240">
            <v>-0.34984571750789767</v>
          </cell>
          <cell r="S2240">
            <v>40</v>
          </cell>
        </row>
        <row r="2241">
          <cell r="K2241">
            <v>2.3669390885657329</v>
          </cell>
          <cell r="S2241">
            <v>40</v>
          </cell>
        </row>
        <row r="2242">
          <cell r="K2242">
            <v>-0.23123326810463027</v>
          </cell>
          <cell r="S2242">
            <v>40</v>
          </cell>
        </row>
        <row r="2243">
          <cell r="K2243">
            <v>-0.85009456080179135</v>
          </cell>
          <cell r="S2243">
            <v>40</v>
          </cell>
        </row>
        <row r="2244">
          <cell r="K2244">
            <v>-0.17772961316171607</v>
          </cell>
          <cell r="S2244">
            <v>40</v>
          </cell>
        </row>
        <row r="2245">
          <cell r="K2245">
            <v>-0.27226881971659439</v>
          </cell>
          <cell r="S2245">
            <v>39</v>
          </cell>
        </row>
        <row r="2246">
          <cell r="K2246">
            <v>-0.37579038364730372</v>
          </cell>
          <cell r="S2246">
            <v>40</v>
          </cell>
        </row>
        <row r="2247">
          <cell r="K2247">
            <v>-0.4182569784326079</v>
          </cell>
          <cell r="S2247">
            <v>40</v>
          </cell>
        </row>
        <row r="2248">
          <cell r="K2248">
            <v>-2.3517006779269716</v>
          </cell>
          <cell r="S2248">
            <v>28</v>
          </cell>
        </row>
        <row r="2249">
          <cell r="K2249">
            <v>-0.31184083179860156</v>
          </cell>
          <cell r="S2249">
            <v>40</v>
          </cell>
        </row>
        <row r="2250">
          <cell r="K2250">
            <v>-0.72618363229111993</v>
          </cell>
          <cell r="S2250">
            <v>40</v>
          </cell>
        </row>
        <row r="2251">
          <cell r="K2251">
            <v>-0.75979512212434697</v>
          </cell>
          <cell r="S2251">
            <v>40</v>
          </cell>
        </row>
        <row r="2252">
          <cell r="K2252">
            <v>8.3565540235548664E-4</v>
          </cell>
          <cell r="S2252">
            <v>40</v>
          </cell>
        </row>
        <row r="2253">
          <cell r="K2253">
            <v>-2.2653010186894642</v>
          </cell>
          <cell r="S2253">
            <v>40</v>
          </cell>
        </row>
        <row r="2254">
          <cell r="K2254">
            <v>-2.3539255256630778</v>
          </cell>
          <cell r="S2254">
            <v>40</v>
          </cell>
        </row>
        <row r="2255">
          <cell r="K2255">
            <v>0.43982806049081929</v>
          </cell>
          <cell r="S2255">
            <v>40</v>
          </cell>
        </row>
        <row r="2256">
          <cell r="K2256">
            <v>-2.349938687245035</v>
          </cell>
          <cell r="S2256">
            <v>40</v>
          </cell>
        </row>
        <row r="2257">
          <cell r="K2257">
            <v>-2.4755814317327069</v>
          </cell>
          <cell r="S2257">
            <v>40</v>
          </cell>
        </row>
        <row r="2258">
          <cell r="K2258">
            <v>-1.3092333177341459E-2</v>
          </cell>
          <cell r="S2258">
            <v>40</v>
          </cell>
        </row>
        <row r="2259">
          <cell r="K2259">
            <v>2.5851747109399854</v>
          </cell>
          <cell r="S2259">
            <v>40</v>
          </cell>
        </row>
        <row r="2260">
          <cell r="K2260">
            <v>4.5541906623951292</v>
          </cell>
          <cell r="S2260">
            <v>40</v>
          </cell>
        </row>
        <row r="2261">
          <cell r="K2261">
            <v>23.86252676984979</v>
          </cell>
          <cell r="S2261">
            <v>40</v>
          </cell>
        </row>
        <row r="2262">
          <cell r="K2262">
            <v>4.1697255131392419</v>
          </cell>
          <cell r="S2262">
            <v>40</v>
          </cell>
        </row>
        <row r="2263">
          <cell r="K2263">
            <v>6.7610805201014372</v>
          </cell>
          <cell r="S2263">
            <v>40</v>
          </cell>
        </row>
        <row r="2264">
          <cell r="K2264">
            <v>-0.18153483080760205</v>
          </cell>
          <cell r="S2264">
            <v>40</v>
          </cell>
        </row>
        <row r="2265">
          <cell r="K2265">
            <v>2.7537856994269911</v>
          </cell>
          <cell r="S2265">
            <v>40</v>
          </cell>
        </row>
        <row r="2266">
          <cell r="K2266">
            <v>-0.1368141612515236</v>
          </cell>
          <cell r="S2266">
            <v>40</v>
          </cell>
        </row>
        <row r="2267">
          <cell r="K2267">
            <v>-0.2743782215483157</v>
          </cell>
          <cell r="S2267">
            <v>40</v>
          </cell>
        </row>
        <row r="2268">
          <cell r="K2268">
            <v>0.98504327635652567</v>
          </cell>
          <cell r="S2268">
            <v>40</v>
          </cell>
        </row>
        <row r="2269">
          <cell r="K2269">
            <v>1.4361276525892914</v>
          </cell>
          <cell r="S2269">
            <v>30</v>
          </cell>
        </row>
        <row r="2270">
          <cell r="K2270">
            <v>-0.22048065431494013</v>
          </cell>
          <cell r="S2270">
            <v>40</v>
          </cell>
        </row>
        <row r="2271">
          <cell r="K2271">
            <v>1.503956125552294</v>
          </cell>
          <cell r="S2271">
            <v>40</v>
          </cell>
        </row>
        <row r="2272">
          <cell r="K2272">
            <v>0.92194640306161213</v>
          </cell>
          <cell r="S2272">
            <v>40</v>
          </cell>
        </row>
        <row r="2273">
          <cell r="K2273">
            <v>-0.74536275933857454</v>
          </cell>
          <cell r="S2273">
            <v>40</v>
          </cell>
        </row>
        <row r="2274">
          <cell r="K2274">
            <v>-1.8818609470055014</v>
          </cell>
          <cell r="S2274">
            <v>40</v>
          </cell>
        </row>
        <row r="2275">
          <cell r="K2275">
            <v>-1.9981447752207513</v>
          </cell>
          <cell r="S2275">
            <v>40</v>
          </cell>
        </row>
        <row r="2276">
          <cell r="K2276">
            <v>-0.46896813147771493</v>
          </cell>
          <cell r="S2276">
            <v>40</v>
          </cell>
        </row>
        <row r="2277">
          <cell r="K2277">
            <v>1.1576527170650217</v>
          </cell>
          <cell r="S2277">
            <v>40</v>
          </cell>
        </row>
        <row r="2278">
          <cell r="K2278">
            <v>-0.3018265882614703</v>
          </cell>
          <cell r="S2278">
            <v>40</v>
          </cell>
        </row>
        <row r="2279">
          <cell r="K2279">
            <v>-0.15544828476914749</v>
          </cell>
          <cell r="S2279">
            <v>40</v>
          </cell>
        </row>
        <row r="2280">
          <cell r="K2280">
            <v>-0.32093058622079224</v>
          </cell>
          <cell r="S2280">
            <v>40</v>
          </cell>
        </row>
        <row r="2281">
          <cell r="K2281">
            <v>2.2035450762591346</v>
          </cell>
          <cell r="S2281">
            <v>40</v>
          </cell>
        </row>
        <row r="2282">
          <cell r="K2282">
            <v>-0.31563465054621626</v>
          </cell>
          <cell r="S2282">
            <v>40</v>
          </cell>
        </row>
        <row r="2283">
          <cell r="K2283">
            <v>-0.28762059255596711</v>
          </cell>
          <cell r="S2283">
            <v>40</v>
          </cell>
        </row>
        <row r="2284">
          <cell r="K2284">
            <v>2.6711817557357054</v>
          </cell>
          <cell r="S2284">
            <v>40</v>
          </cell>
        </row>
        <row r="2285">
          <cell r="K2285">
            <v>-0.52616888105469395</v>
          </cell>
          <cell r="S2285">
            <v>40</v>
          </cell>
        </row>
        <row r="2286">
          <cell r="K2286">
            <v>-0.19513956369976196</v>
          </cell>
          <cell r="S2286">
            <v>40</v>
          </cell>
        </row>
        <row r="2287">
          <cell r="K2287">
            <v>-0.27347964632093397</v>
          </cell>
          <cell r="S2287">
            <v>40</v>
          </cell>
        </row>
        <row r="2288">
          <cell r="K2288">
            <v>-0.51049970298584257</v>
          </cell>
          <cell r="S2288">
            <v>40</v>
          </cell>
        </row>
        <row r="2289">
          <cell r="K2289">
            <v>-0.284607330253417</v>
          </cell>
          <cell r="S2289">
            <v>40</v>
          </cell>
        </row>
        <row r="2290">
          <cell r="K2290">
            <v>-0.55563233229400932</v>
          </cell>
          <cell r="S2290">
            <v>31</v>
          </cell>
        </row>
        <row r="2291">
          <cell r="K2291">
            <v>3.3999178936685834</v>
          </cell>
          <cell r="S2291">
            <v>40</v>
          </cell>
        </row>
        <row r="2292">
          <cell r="K2292">
            <v>0.46377998158057826</v>
          </cell>
          <cell r="S2292">
            <v>40</v>
          </cell>
        </row>
        <row r="2293">
          <cell r="K2293">
            <v>-0.60839639794572531</v>
          </cell>
          <cell r="S2293">
            <v>40</v>
          </cell>
        </row>
        <row r="2294">
          <cell r="K2294">
            <v>-0.55928435032213031</v>
          </cell>
          <cell r="S2294">
            <v>40</v>
          </cell>
        </row>
        <row r="2295">
          <cell r="K2295">
            <v>7.2337878975459304</v>
          </cell>
          <cell r="S2295">
            <v>40</v>
          </cell>
        </row>
        <row r="2296">
          <cell r="K2296">
            <v>-3.549949398558343</v>
          </cell>
          <cell r="S2296">
            <v>40</v>
          </cell>
        </row>
        <row r="2297">
          <cell r="K2297">
            <v>-0.72021376416723437</v>
          </cell>
          <cell r="S2297">
            <v>40</v>
          </cell>
        </row>
        <row r="2298">
          <cell r="K2298">
            <v>4.399227246549569</v>
          </cell>
          <cell r="S2298">
            <v>40</v>
          </cell>
        </row>
        <row r="2299">
          <cell r="K2299">
            <v>4.6019393428390449</v>
          </cell>
          <cell r="S2299">
            <v>40</v>
          </cell>
        </row>
        <row r="2300">
          <cell r="K2300">
            <v>-1.0177999753784901</v>
          </cell>
          <cell r="S2300">
            <v>40</v>
          </cell>
        </row>
        <row r="2301">
          <cell r="K2301">
            <v>-8.8458715021688672E-3</v>
          </cell>
          <cell r="S2301">
            <v>40</v>
          </cell>
        </row>
        <row r="2302">
          <cell r="K2302">
            <v>5.1132922682738072E-2</v>
          </cell>
          <cell r="S2302">
            <v>40</v>
          </cell>
        </row>
        <row r="2303">
          <cell r="K2303">
            <v>55.231874288205091</v>
          </cell>
          <cell r="S2303">
            <v>40</v>
          </cell>
        </row>
        <row r="2304">
          <cell r="K2304">
            <v>-0.38204847928658597</v>
          </cell>
          <cell r="S2304">
            <v>40</v>
          </cell>
        </row>
        <row r="2305">
          <cell r="K2305">
            <v>-0.1891347607816472</v>
          </cell>
          <cell r="S2305">
            <v>40</v>
          </cell>
        </row>
        <row r="2306">
          <cell r="K2306">
            <v>836.68804856357281</v>
          </cell>
          <cell r="S2306">
            <v>40</v>
          </cell>
        </row>
        <row r="2307">
          <cell r="K2307">
            <v>-0.38071895851743354</v>
          </cell>
          <cell r="S2307">
            <v>40</v>
          </cell>
        </row>
        <row r="2308">
          <cell r="K2308">
            <v>-0.33294724355536209</v>
          </cell>
          <cell r="S2308">
            <v>40</v>
          </cell>
        </row>
        <row r="2309">
          <cell r="K2309">
            <v>-0.70142904240009063</v>
          </cell>
          <cell r="S2309">
            <v>40</v>
          </cell>
        </row>
        <row r="2310">
          <cell r="K2310">
            <v>-0.28155479999446265</v>
          </cell>
          <cell r="S2310">
            <v>40</v>
          </cell>
        </row>
        <row r="2311">
          <cell r="K2311">
            <v>142546.93469936581</v>
          </cell>
          <cell r="S2311">
            <v>31</v>
          </cell>
        </row>
        <row r="2312">
          <cell r="K2312">
            <v>3.2975294828027031</v>
          </cell>
          <cell r="S2312">
            <v>40</v>
          </cell>
        </row>
        <row r="2313">
          <cell r="K2313">
            <v>0.21989135356272138</v>
          </cell>
          <cell r="S2313">
            <v>40</v>
          </cell>
        </row>
        <row r="2314">
          <cell r="K2314">
            <v>0.46561252656932239</v>
          </cell>
          <cell r="S2314">
            <v>40</v>
          </cell>
        </row>
        <row r="2315">
          <cell r="K2315">
            <v>-0.28722107915955114</v>
          </cell>
          <cell r="S2315">
            <v>40</v>
          </cell>
        </row>
        <row r="2316">
          <cell r="K2316">
            <v>-0.60585104971125192</v>
          </cell>
          <cell r="S2316">
            <v>40</v>
          </cell>
        </row>
        <row r="2317">
          <cell r="K2317">
            <v>0.89183629982088652</v>
          </cell>
          <cell r="S2317">
            <v>40</v>
          </cell>
        </row>
        <row r="2318">
          <cell r="K2318">
            <v>-0.56293055629687894</v>
          </cell>
          <cell r="S2318">
            <v>40</v>
          </cell>
        </row>
        <row r="2319">
          <cell r="K2319">
            <v>-0.61013437085684474</v>
          </cell>
          <cell r="S2319">
            <v>40</v>
          </cell>
        </row>
        <row r="2320">
          <cell r="K2320">
            <v>7.2843954097097008</v>
          </cell>
          <cell r="S2320">
            <v>40</v>
          </cell>
        </row>
        <row r="2321">
          <cell r="K2321">
            <v>6.5419617107942427</v>
          </cell>
          <cell r="S2321">
            <v>40</v>
          </cell>
        </row>
        <row r="2322">
          <cell r="K2322">
            <v>-3.522772466795665</v>
          </cell>
          <cell r="S2322">
            <v>40</v>
          </cell>
        </row>
        <row r="2323">
          <cell r="K2323">
            <v>-3.2257618335063434</v>
          </cell>
          <cell r="S2323">
            <v>40</v>
          </cell>
        </row>
        <row r="2324">
          <cell r="K2324">
            <v>-0.71748331627459905</v>
          </cell>
          <cell r="S2324">
            <v>40</v>
          </cell>
        </row>
        <row r="2325">
          <cell r="K2325">
            <v>1.0865514964747764</v>
          </cell>
          <cell r="S2325">
            <v>40</v>
          </cell>
        </row>
        <row r="2326">
          <cell r="K2326">
            <v>4.3182279982796663</v>
          </cell>
          <cell r="S2326">
            <v>40</v>
          </cell>
        </row>
        <row r="2327">
          <cell r="K2327">
            <v>3.6329443924855691</v>
          </cell>
          <cell r="S2327">
            <v>40</v>
          </cell>
        </row>
        <row r="2328">
          <cell r="K2328">
            <v>4.5833380102540948</v>
          </cell>
          <cell r="S2328">
            <v>40</v>
          </cell>
        </row>
        <row r="2329">
          <cell r="K2329">
            <v>4.7296883473236733</v>
          </cell>
          <cell r="S2329">
            <v>40</v>
          </cell>
        </row>
        <row r="2330">
          <cell r="K2330">
            <v>-1.0258395117157313</v>
          </cell>
          <cell r="S2330">
            <v>40</v>
          </cell>
        </row>
        <row r="2331">
          <cell r="K2331">
            <v>-0.91116880720249183</v>
          </cell>
          <cell r="S2331">
            <v>40</v>
          </cell>
        </row>
        <row r="2332">
          <cell r="K2332">
            <v>4.9288749322961558E-4</v>
          </cell>
          <cell r="S2332">
            <v>40</v>
          </cell>
        </row>
        <row r="2333">
          <cell r="K2333">
            <v>0.38304665744089961</v>
          </cell>
          <cell r="S2333">
            <v>40</v>
          </cell>
        </row>
        <row r="2334">
          <cell r="K2334">
            <v>1.7533877770393363E-2</v>
          </cell>
          <cell r="S2334">
            <v>40</v>
          </cell>
        </row>
        <row r="2335">
          <cell r="K2335">
            <v>-0.27525949799006333</v>
          </cell>
          <cell r="S2335">
            <v>40</v>
          </cell>
        </row>
        <row r="2336">
          <cell r="K2336">
            <v>2.1507659233133243</v>
          </cell>
          <cell r="S2336">
            <v>40</v>
          </cell>
        </row>
        <row r="2337">
          <cell r="K2337">
            <v>6.4372038330457973E-2</v>
          </cell>
          <cell r="S2337">
            <v>40</v>
          </cell>
        </row>
        <row r="2338">
          <cell r="K2338">
            <v>-0.38787746988477861</v>
          </cell>
          <cell r="S2338">
            <v>40</v>
          </cell>
        </row>
        <row r="2339">
          <cell r="K2339">
            <v>-0.368683290088273</v>
          </cell>
          <cell r="S2339">
            <v>40</v>
          </cell>
        </row>
        <row r="2340">
          <cell r="K2340">
            <v>-0.18870437151405939</v>
          </cell>
          <cell r="S2340">
            <v>40</v>
          </cell>
        </row>
        <row r="2341">
          <cell r="K2341">
            <v>-0.5278035582771643</v>
          </cell>
          <cell r="S2341">
            <v>40</v>
          </cell>
        </row>
        <row r="2342">
          <cell r="K2342">
            <v>8.3431746031388698</v>
          </cell>
          <cell r="S2342">
            <v>40</v>
          </cell>
        </row>
        <row r="2343">
          <cell r="K2343">
            <v>-0.22104626825706208</v>
          </cell>
          <cell r="S2343">
            <v>40</v>
          </cell>
        </row>
        <row r="2344">
          <cell r="K2344">
            <v>-0.17300860410426142</v>
          </cell>
          <cell r="S2344">
            <v>40</v>
          </cell>
        </row>
        <row r="2345">
          <cell r="K2345">
            <v>-0.45643445209944156</v>
          </cell>
          <cell r="S2345">
            <v>40</v>
          </cell>
        </row>
        <row r="2346">
          <cell r="K2346">
            <v>-0.51732068556894173</v>
          </cell>
          <cell r="S2346">
            <v>40</v>
          </cell>
        </row>
        <row r="2347">
          <cell r="K2347">
            <v>-0.13811652460501717</v>
          </cell>
          <cell r="S2347">
            <v>40</v>
          </cell>
        </row>
        <row r="2348">
          <cell r="K2348">
            <v>-0.69290589664700619</v>
          </cell>
          <cell r="S2348">
            <v>40</v>
          </cell>
        </row>
        <row r="2349">
          <cell r="K2349">
            <v>1.5945275069103806</v>
          </cell>
          <cell r="S2349">
            <v>40</v>
          </cell>
        </row>
        <row r="2350">
          <cell r="K2350">
            <v>-0.29509675265042512</v>
          </cell>
          <cell r="S2350">
            <v>40</v>
          </cell>
        </row>
        <row r="2351">
          <cell r="K2351">
            <v>-0.6778666965485598</v>
          </cell>
          <cell r="S2351">
            <v>40</v>
          </cell>
        </row>
        <row r="2352">
          <cell r="K2352">
            <v>86.893483962613729</v>
          </cell>
          <cell r="S2352">
            <v>31</v>
          </cell>
        </row>
        <row r="2353">
          <cell r="K2353">
            <v>1556112.0092018726</v>
          </cell>
          <cell r="S2353">
            <v>32</v>
          </cell>
        </row>
        <row r="2354">
          <cell r="K2354">
            <v>0.43055205650170858</v>
          </cell>
          <cell r="S2354">
            <v>40</v>
          </cell>
        </row>
        <row r="2355">
          <cell r="K2355">
            <v>0.47512966053694672</v>
          </cell>
          <cell r="S2355">
            <v>40</v>
          </cell>
        </row>
        <row r="2356">
          <cell r="K2356">
            <v>-0.61539734811766234</v>
          </cell>
          <cell r="S2356">
            <v>40</v>
          </cell>
        </row>
        <row r="2357">
          <cell r="K2357">
            <v>-0.59138282739317471</v>
          </cell>
          <cell r="S2357">
            <v>40</v>
          </cell>
        </row>
        <row r="2358">
          <cell r="K2358">
            <v>7.1649861537016095</v>
          </cell>
          <cell r="S2358">
            <v>40</v>
          </cell>
        </row>
        <row r="2359">
          <cell r="K2359">
            <v>-3.5120150240120904</v>
          </cell>
          <cell r="S2359">
            <v>40</v>
          </cell>
        </row>
        <row r="2360">
          <cell r="K2360">
            <v>-0.72997952275008882</v>
          </cell>
          <cell r="S2360">
            <v>40</v>
          </cell>
        </row>
        <row r="2361">
          <cell r="K2361">
            <v>4.0122514271829521</v>
          </cell>
          <cell r="S2361">
            <v>40</v>
          </cell>
        </row>
        <row r="2362">
          <cell r="K2362">
            <v>4.5936374732150691</v>
          </cell>
          <cell r="S2362">
            <v>40</v>
          </cell>
        </row>
        <row r="2363">
          <cell r="K2363">
            <v>-1.0256375924550227</v>
          </cell>
          <cell r="S2363">
            <v>40</v>
          </cell>
        </row>
        <row r="2364">
          <cell r="K2364">
            <v>1.7376455965862393E-2</v>
          </cell>
          <cell r="S2364">
            <v>40</v>
          </cell>
        </row>
        <row r="2365">
          <cell r="K2365">
            <v>0.31929250566599149</v>
          </cell>
          <cell r="S2365">
            <v>40</v>
          </cell>
        </row>
        <row r="2366">
          <cell r="K2366">
            <v>56.498432891505978</v>
          </cell>
          <cell r="S2366">
            <v>40</v>
          </cell>
        </row>
        <row r="2367">
          <cell r="K2367">
            <v>-0.45528318557497821</v>
          </cell>
          <cell r="S2367">
            <v>40</v>
          </cell>
        </row>
        <row r="2368">
          <cell r="K2368">
            <v>-0.20166612470652132</v>
          </cell>
          <cell r="S2368">
            <v>40</v>
          </cell>
        </row>
        <row r="2369">
          <cell r="K2369">
            <v>764.0472359659974</v>
          </cell>
          <cell r="S2369">
            <v>40</v>
          </cell>
        </row>
        <row r="2370">
          <cell r="K2370">
            <v>-0.19552840763280541</v>
          </cell>
          <cell r="S2370">
            <v>40</v>
          </cell>
        </row>
        <row r="2371">
          <cell r="K2371">
            <v>-0.60835416594220293</v>
          </cell>
          <cell r="S2371">
            <v>40</v>
          </cell>
        </row>
        <row r="2372">
          <cell r="K2372">
            <v>1273.1469925609417</v>
          </cell>
          <cell r="S2372">
            <v>40</v>
          </cell>
        </row>
        <row r="2373">
          <cell r="K2373">
            <v>-0.32652534350780654</v>
          </cell>
          <cell r="S2373">
            <v>40</v>
          </cell>
        </row>
        <row r="2374">
          <cell r="K2374">
            <v>-0.75035502761917494</v>
          </cell>
          <cell r="S2374">
            <v>33</v>
          </cell>
        </row>
        <row r="2375">
          <cell r="K2375">
            <v>-0.47438761208673502</v>
          </cell>
          <cell r="S2375">
            <v>40</v>
          </cell>
        </row>
        <row r="2376">
          <cell r="K2376">
            <v>-0.23362470715202663</v>
          </cell>
          <cell r="S2376">
            <v>40</v>
          </cell>
        </row>
        <row r="2377">
          <cell r="K2377">
            <v>-0.29204463221057181</v>
          </cell>
          <cell r="S2377">
            <v>40</v>
          </cell>
        </row>
        <row r="2378">
          <cell r="K2378">
            <v>4.192954146448244</v>
          </cell>
          <cell r="S2378">
            <v>40</v>
          </cell>
        </row>
        <row r="2379">
          <cell r="K2379">
            <v>-1.9375510803640459</v>
          </cell>
          <cell r="S2379">
            <v>40</v>
          </cell>
        </row>
        <row r="2380">
          <cell r="K2380">
            <v>4.0994943327642841E-4</v>
          </cell>
          <cell r="S2380">
            <v>40</v>
          </cell>
        </row>
        <row r="2381">
          <cell r="K2381">
            <v>6.6307609431572931</v>
          </cell>
          <cell r="S2381">
            <v>40</v>
          </cell>
        </row>
        <row r="2382">
          <cell r="K2382">
            <v>-1.5037522992875672</v>
          </cell>
          <cell r="S2382">
            <v>40</v>
          </cell>
        </row>
        <row r="2383">
          <cell r="K2383">
            <v>-1.6550434076712675</v>
          </cell>
          <cell r="S2383">
            <v>40</v>
          </cell>
        </row>
        <row r="2384">
          <cell r="K2384">
            <v>0.25615341243089224</v>
          </cell>
          <cell r="S2384">
            <v>40</v>
          </cell>
        </row>
        <row r="2385">
          <cell r="K2385">
            <v>0.39319156614590323</v>
          </cell>
          <cell r="S2385">
            <v>40</v>
          </cell>
        </row>
        <row r="2386">
          <cell r="K2386">
            <v>1.1131397911126202</v>
          </cell>
          <cell r="S2386">
            <v>40</v>
          </cell>
        </row>
        <row r="2387">
          <cell r="K2387">
            <v>-0.39213165648706777</v>
          </cell>
          <cell r="S2387">
            <v>40</v>
          </cell>
        </row>
        <row r="2388">
          <cell r="K2388">
            <v>0.14042786353952555</v>
          </cell>
          <cell r="S2388">
            <v>40</v>
          </cell>
        </row>
        <row r="2389">
          <cell r="K2389">
            <v>194.18908770829069</v>
          </cell>
          <cell r="S2389">
            <v>40</v>
          </cell>
        </row>
        <row r="2390">
          <cell r="K2390">
            <v>-0.40580612418269019</v>
          </cell>
          <cell r="S2390">
            <v>40</v>
          </cell>
        </row>
        <row r="2391">
          <cell r="K2391">
            <v>-2.864652093250255</v>
          </cell>
          <cell r="S2391">
            <v>40</v>
          </cell>
        </row>
        <row r="2392">
          <cell r="K2392">
            <v>-6.506692883160067</v>
          </cell>
          <cell r="S2392">
            <v>40</v>
          </cell>
        </row>
        <row r="2393">
          <cell r="K2393">
            <v>-5.3085645582328862</v>
          </cell>
          <cell r="S2393">
            <v>40</v>
          </cell>
        </row>
        <row r="2394">
          <cell r="K2394">
            <v>22.011519673256338</v>
          </cell>
          <cell r="S2394">
            <v>40</v>
          </cell>
        </row>
        <row r="2395">
          <cell r="K2395">
            <v>-1.1788016332531308</v>
          </cell>
          <cell r="S2395">
            <v>40</v>
          </cell>
        </row>
        <row r="2396">
          <cell r="K2396">
            <v>2.6469596113837611E-2</v>
          </cell>
          <cell r="S2396">
            <v>40</v>
          </cell>
        </row>
        <row r="2397">
          <cell r="K2397">
            <v>-0.37155115853727733</v>
          </cell>
          <cell r="S2397">
            <v>40</v>
          </cell>
        </row>
        <row r="2398">
          <cell r="K2398">
            <v>0.35918081945818903</v>
          </cell>
          <cell r="S2398">
            <v>40</v>
          </cell>
        </row>
        <row r="2399">
          <cell r="K2399">
            <v>0.53874954173872247</v>
          </cell>
          <cell r="S2399">
            <v>40</v>
          </cell>
        </row>
        <row r="2400">
          <cell r="K2400">
            <v>0.4174480957682678</v>
          </cell>
          <cell r="S2400">
            <v>40</v>
          </cell>
        </row>
        <row r="2401">
          <cell r="K2401">
            <v>-1.9864890819291658</v>
          </cell>
          <cell r="S2401">
            <v>40</v>
          </cell>
        </row>
        <row r="2402">
          <cell r="K2402">
            <v>4.9570074833065858</v>
          </cell>
          <cell r="S2402">
            <v>40</v>
          </cell>
        </row>
        <row r="2403">
          <cell r="K2403">
            <v>5.2358414908271893</v>
          </cell>
          <cell r="S2403">
            <v>40</v>
          </cell>
        </row>
        <row r="2404">
          <cell r="K2404">
            <v>5.3701258291649454</v>
          </cell>
          <cell r="S2404">
            <v>40</v>
          </cell>
        </row>
        <row r="2405">
          <cell r="K2405">
            <v>-9.0424672075135784E-2</v>
          </cell>
          <cell r="S2405">
            <v>40</v>
          </cell>
        </row>
        <row r="2406">
          <cell r="K2406">
            <v>0.18647735670952204</v>
          </cell>
          <cell r="S2406">
            <v>40</v>
          </cell>
        </row>
        <row r="2407">
          <cell r="K2407">
            <v>0.30760459932312179</v>
          </cell>
          <cell r="S2407">
            <v>40</v>
          </cell>
        </row>
        <row r="2408">
          <cell r="K2408">
            <v>0.74479910096475943</v>
          </cell>
          <cell r="S2408">
            <v>40</v>
          </cell>
        </row>
        <row r="2409">
          <cell r="K2409">
            <v>3.4262633176539694</v>
          </cell>
          <cell r="S2409">
            <v>40</v>
          </cell>
        </row>
        <row r="2410">
          <cell r="K2410">
            <v>6.9759027029064642</v>
          </cell>
          <cell r="S2410">
            <v>40</v>
          </cell>
        </row>
        <row r="2411">
          <cell r="K2411">
            <v>140.70630067240697</v>
          </cell>
          <cell r="S2411">
            <v>40</v>
          </cell>
        </row>
        <row r="2412">
          <cell r="K2412">
            <v>6.0017471856978215</v>
          </cell>
          <cell r="S2412">
            <v>40</v>
          </cell>
        </row>
        <row r="2413">
          <cell r="K2413">
            <v>-0.94802897362191296</v>
          </cell>
          <cell r="S2413">
            <v>40</v>
          </cell>
        </row>
        <row r="2414">
          <cell r="K2414">
            <v>3.5860559828465899</v>
          </cell>
          <cell r="S2414">
            <v>40</v>
          </cell>
        </row>
        <row r="2415">
          <cell r="K2415">
            <v>-0.438308149883193</v>
          </cell>
          <cell r="S2415">
            <v>40</v>
          </cell>
        </row>
        <row r="2416">
          <cell r="K2416">
            <v>-0.8286575992061217</v>
          </cell>
          <cell r="S2416">
            <v>40</v>
          </cell>
        </row>
        <row r="2417">
          <cell r="K2417">
            <v>0.63001986975498203</v>
          </cell>
          <cell r="S2417">
            <v>40</v>
          </cell>
        </row>
        <row r="2418">
          <cell r="K2418">
            <v>4.4776684294185136</v>
          </cell>
          <cell r="S2418">
            <v>40</v>
          </cell>
        </row>
        <row r="2419">
          <cell r="K2419">
            <v>5.9158474574070032</v>
          </cell>
          <cell r="S2419">
            <v>40</v>
          </cell>
        </row>
        <row r="2420">
          <cell r="K2420">
            <v>-2.7731754230968918E-3</v>
          </cell>
          <cell r="S2420">
            <v>40</v>
          </cell>
        </row>
        <row r="2421">
          <cell r="K2421">
            <v>-0.63884072242115508</v>
          </cell>
          <cell r="S2421">
            <v>40</v>
          </cell>
        </row>
        <row r="2422">
          <cell r="K2422">
            <v>6.4158921193617111</v>
          </cell>
          <cell r="S2422">
            <v>40</v>
          </cell>
        </row>
        <row r="2423">
          <cell r="K2423">
            <v>1.3523196613487378</v>
          </cell>
          <cell r="S2423">
            <v>40</v>
          </cell>
        </row>
        <row r="2424">
          <cell r="K2424">
            <v>3.7573954480009597</v>
          </cell>
          <cell r="S2424">
            <v>40</v>
          </cell>
        </row>
        <row r="2425">
          <cell r="K2425">
            <v>4.6855336003859716</v>
          </cell>
          <cell r="S2425">
            <v>40</v>
          </cell>
        </row>
        <row r="2426">
          <cell r="K2426">
            <v>3.7089937428112167E-2</v>
          </cell>
          <cell r="S2426">
            <v>40</v>
          </cell>
        </row>
        <row r="2427">
          <cell r="K2427">
            <v>-0.40059733175163553</v>
          </cell>
          <cell r="S2427">
            <v>40</v>
          </cell>
        </row>
        <row r="2428">
          <cell r="K2428">
            <v>2.3769539912900592</v>
          </cell>
          <cell r="S2428">
            <v>40</v>
          </cell>
        </row>
        <row r="2429">
          <cell r="K2429">
            <v>4.4555686626151303</v>
          </cell>
          <cell r="S2429">
            <v>40</v>
          </cell>
        </row>
        <row r="2430">
          <cell r="K2430">
            <v>-0.86648263358080013</v>
          </cell>
          <cell r="S2430">
            <v>40</v>
          </cell>
        </row>
        <row r="2431">
          <cell r="K2431">
            <v>1.9338833010923746</v>
          </cell>
          <cell r="S2431">
            <v>40</v>
          </cell>
        </row>
        <row r="2432">
          <cell r="K2432">
            <v>97.990095822724072</v>
          </cell>
          <cell r="S2432">
            <v>40</v>
          </cell>
        </row>
        <row r="2433">
          <cell r="K2433">
            <v>52.026966710216037</v>
          </cell>
          <cell r="S2433">
            <v>40</v>
          </cell>
        </row>
        <row r="2434">
          <cell r="K2434">
            <v>2.70493971445166</v>
          </cell>
          <cell r="S2434">
            <v>40</v>
          </cell>
        </row>
        <row r="2435">
          <cell r="K2435">
            <v>-0.77147378262335908</v>
          </cell>
          <cell r="S2435">
            <v>40</v>
          </cell>
        </row>
        <row r="2436">
          <cell r="K2436">
            <v>5.0439844259829254</v>
          </cell>
          <cell r="S2436">
            <v>40</v>
          </cell>
        </row>
        <row r="2437">
          <cell r="K2437">
            <v>-1.3794959503088491</v>
          </cell>
          <cell r="S2437">
            <v>40</v>
          </cell>
        </row>
        <row r="2438">
          <cell r="K2438">
            <v>0.47678260111872828</v>
          </cell>
          <cell r="S2438">
            <v>40</v>
          </cell>
        </row>
        <row r="2439">
          <cell r="K2439">
            <v>0.76383897046102822</v>
          </cell>
          <cell r="S2439">
            <v>40</v>
          </cell>
        </row>
        <row r="2440">
          <cell r="K2440">
            <v>3.1215500272497652</v>
          </cell>
          <cell r="S2440">
            <v>40</v>
          </cell>
        </row>
        <row r="2441">
          <cell r="K2441">
            <v>4.997721528713293</v>
          </cell>
          <cell r="S2441">
            <v>40</v>
          </cell>
        </row>
        <row r="2442">
          <cell r="K2442">
            <v>1.5791235908009089</v>
          </cell>
          <cell r="S2442">
            <v>40</v>
          </cell>
        </row>
        <row r="2443">
          <cell r="K2443">
            <v>3.5701544182484062</v>
          </cell>
          <cell r="S2443">
            <v>40</v>
          </cell>
        </row>
        <row r="2444">
          <cell r="K2444">
            <v>1.0239114312921953</v>
          </cell>
          <cell r="S2444">
            <v>40</v>
          </cell>
        </row>
        <row r="2445">
          <cell r="K2445">
            <v>6.861168106588841</v>
          </cell>
          <cell r="S2445">
            <v>40</v>
          </cell>
        </row>
        <row r="2446">
          <cell r="K2446">
            <v>6.2615196963920203</v>
          </cell>
          <cell r="S2446">
            <v>40</v>
          </cell>
        </row>
        <row r="2447">
          <cell r="K2447">
            <v>0.55995407408534859</v>
          </cell>
          <cell r="S2447">
            <v>40</v>
          </cell>
        </row>
        <row r="2448">
          <cell r="K2448">
            <v>0.86353408971393442</v>
          </cell>
          <cell r="S2448">
            <v>40</v>
          </cell>
        </row>
        <row r="2449">
          <cell r="K2449">
            <v>1.0884478856699105</v>
          </cell>
          <cell r="S2449">
            <v>40</v>
          </cell>
        </row>
        <row r="2450">
          <cell r="K2450">
            <v>4.2870996878682934</v>
          </cell>
          <cell r="S2450">
            <v>40</v>
          </cell>
        </row>
        <row r="2451">
          <cell r="K2451">
            <v>4.0412502994519173</v>
          </cell>
          <cell r="S2451">
            <v>40</v>
          </cell>
        </row>
        <row r="2452">
          <cell r="K2452">
            <v>4.2116223732551035</v>
          </cell>
          <cell r="S2452">
            <v>40</v>
          </cell>
        </row>
        <row r="2453">
          <cell r="K2453">
            <v>0.71248542454605468</v>
          </cell>
          <cell r="S2453">
            <v>40</v>
          </cell>
        </row>
        <row r="2454">
          <cell r="K2454">
            <v>2.5840036175829901</v>
          </cell>
          <cell r="S2454">
            <v>40</v>
          </cell>
        </row>
        <row r="2455">
          <cell r="K2455">
            <v>2.6610461916446568</v>
          </cell>
          <cell r="S2455">
            <v>40</v>
          </cell>
        </row>
        <row r="2456">
          <cell r="K2456">
            <v>0.84317215737253437</v>
          </cell>
          <cell r="S2456">
            <v>40</v>
          </cell>
        </row>
        <row r="2457">
          <cell r="K2457">
            <v>-1.0195463248003362</v>
          </cell>
          <cell r="S2457">
            <v>40</v>
          </cell>
        </row>
        <row r="2458">
          <cell r="K2458">
            <v>-0.61962771500796965</v>
          </cell>
          <cell r="S2458">
            <v>40</v>
          </cell>
        </row>
        <row r="2459">
          <cell r="K2459">
            <v>1.0624307077762172</v>
          </cell>
          <cell r="S2459">
            <v>40</v>
          </cell>
        </row>
        <row r="2460">
          <cell r="K2460">
            <v>4.3631355274524068</v>
          </cell>
          <cell r="S2460">
            <v>40</v>
          </cell>
        </row>
        <row r="2461">
          <cell r="K2461">
            <v>-0.76086590182412928</v>
          </cell>
          <cell r="S2461">
            <v>40</v>
          </cell>
        </row>
        <row r="2462">
          <cell r="K2462">
            <v>0.3812383938411476</v>
          </cell>
          <cell r="S2462">
            <v>40</v>
          </cell>
        </row>
        <row r="2463">
          <cell r="K2463">
            <v>0.19700542714988536</v>
          </cell>
          <cell r="S2463">
            <v>40</v>
          </cell>
        </row>
        <row r="2464">
          <cell r="K2464">
            <v>-1.9625993696717015</v>
          </cell>
          <cell r="S2464">
            <v>40</v>
          </cell>
        </row>
        <row r="2465">
          <cell r="K2465">
            <v>-1.2827174731713971</v>
          </cell>
          <cell r="S2465">
            <v>40</v>
          </cell>
        </row>
        <row r="2466">
          <cell r="K2466">
            <v>6.2670854220339711</v>
          </cell>
          <cell r="S2466">
            <v>40</v>
          </cell>
        </row>
        <row r="2467">
          <cell r="K2467">
            <v>-1.5682988920164092</v>
          </cell>
          <cell r="S2467">
            <v>40</v>
          </cell>
        </row>
        <row r="2468">
          <cell r="K2468">
            <v>-1.0684039135520862</v>
          </cell>
          <cell r="S2468">
            <v>40</v>
          </cell>
        </row>
        <row r="2469">
          <cell r="K2469">
            <v>-0.42876716047326341</v>
          </cell>
          <cell r="S2469">
            <v>40</v>
          </cell>
        </row>
        <row r="2470">
          <cell r="K2470">
            <v>-1.5318241721348916E-2</v>
          </cell>
          <cell r="S2470">
            <v>40</v>
          </cell>
        </row>
        <row r="2471">
          <cell r="K2471">
            <v>-0.73734392819930494</v>
          </cell>
          <cell r="S2471">
            <v>40</v>
          </cell>
        </row>
        <row r="2472">
          <cell r="K2472">
            <v>-0.65296939194340642</v>
          </cell>
          <cell r="S2472">
            <v>40</v>
          </cell>
        </row>
        <row r="2473">
          <cell r="K2473">
            <v>-0.63337970730147108</v>
          </cell>
          <cell r="S2473">
            <v>40</v>
          </cell>
        </row>
        <row r="2474">
          <cell r="K2474">
            <v>1.5265637237711767</v>
          </cell>
          <cell r="S2474">
            <v>40</v>
          </cell>
        </row>
        <row r="2475">
          <cell r="K2475">
            <v>-0.50927721404662285</v>
          </cell>
          <cell r="S2475">
            <v>40</v>
          </cell>
        </row>
        <row r="2476">
          <cell r="K2476">
            <v>4.910446591702093</v>
          </cell>
          <cell r="S2476">
            <v>40</v>
          </cell>
        </row>
        <row r="2477">
          <cell r="K2477">
            <v>-0.50534649671248544</v>
          </cell>
          <cell r="S2477">
            <v>40</v>
          </cell>
        </row>
        <row r="2478">
          <cell r="K2478">
            <v>28.7250662251782</v>
          </cell>
          <cell r="S2478">
            <v>40</v>
          </cell>
        </row>
        <row r="2479">
          <cell r="K2479">
            <v>-0.22410505159002142</v>
          </cell>
          <cell r="S2479">
            <v>40</v>
          </cell>
        </row>
        <row r="2480">
          <cell r="K2480">
            <v>1.1319103576417098</v>
          </cell>
          <cell r="S2480">
            <v>40</v>
          </cell>
        </row>
        <row r="2481">
          <cell r="K2481">
            <v>103.65345794869836</v>
          </cell>
          <cell r="S2481">
            <v>40</v>
          </cell>
        </row>
        <row r="2482">
          <cell r="K2482">
            <v>0.74651809441309414</v>
          </cell>
          <cell r="S2482">
            <v>40</v>
          </cell>
        </row>
        <row r="2483">
          <cell r="K2483">
            <v>653.34970705632145</v>
          </cell>
          <cell r="S2483">
            <v>40</v>
          </cell>
        </row>
        <row r="2484">
          <cell r="K2484">
            <v>-0.76655555836222333</v>
          </cell>
          <cell r="S2484">
            <v>40</v>
          </cell>
        </row>
        <row r="2485">
          <cell r="K2485">
            <v>-0.81243034743093268</v>
          </cell>
          <cell r="S2485">
            <v>40</v>
          </cell>
        </row>
        <row r="2486">
          <cell r="K2486">
            <v>-1.707121591420715</v>
          </cell>
          <cell r="S2486">
            <v>40</v>
          </cell>
        </row>
        <row r="2487">
          <cell r="K2487">
            <v>3.2056653686795986</v>
          </cell>
          <cell r="S2487">
            <v>40</v>
          </cell>
        </row>
        <row r="2488">
          <cell r="K2488">
            <v>0.22819543182820348</v>
          </cell>
          <cell r="S2488">
            <v>40</v>
          </cell>
        </row>
        <row r="2489">
          <cell r="K2489">
            <v>-4.2566909198368391E-3</v>
          </cell>
          <cell r="S2489">
            <v>40</v>
          </cell>
        </row>
        <row r="2490">
          <cell r="K2490">
            <v>-1.9566752183954579</v>
          </cell>
          <cell r="S2490">
            <v>40</v>
          </cell>
        </row>
        <row r="2491">
          <cell r="K2491">
            <v>-0.39531147295655306</v>
          </cell>
          <cell r="S2491">
            <v>40</v>
          </cell>
        </row>
        <row r="2492">
          <cell r="K2492">
            <v>-1.2695143346923963</v>
          </cell>
          <cell r="S2492">
            <v>40</v>
          </cell>
        </row>
        <row r="2493">
          <cell r="K2493">
            <v>1.4665119889087044</v>
          </cell>
          <cell r="S2493">
            <v>40</v>
          </cell>
        </row>
        <row r="2494">
          <cell r="K2494">
            <v>6.34060646519427</v>
          </cell>
          <cell r="S2494">
            <v>40</v>
          </cell>
        </row>
        <row r="2495">
          <cell r="K2495">
            <v>1.5444741567780553</v>
          </cell>
          <cell r="S2495">
            <v>40</v>
          </cell>
        </row>
        <row r="2496">
          <cell r="K2496">
            <v>-1.5681922060790274</v>
          </cell>
          <cell r="S2496">
            <v>40</v>
          </cell>
        </row>
        <row r="2497">
          <cell r="K2497">
            <v>0.45242505370081049</v>
          </cell>
          <cell r="S2497">
            <v>40</v>
          </cell>
        </row>
        <row r="2498">
          <cell r="K2498">
            <v>-1.0671921551352201</v>
          </cell>
          <cell r="S2498">
            <v>40</v>
          </cell>
        </row>
        <row r="2499">
          <cell r="K2499">
            <v>-1.0138731761519502</v>
          </cell>
          <cell r="S2499">
            <v>40</v>
          </cell>
        </row>
        <row r="2500">
          <cell r="K2500">
            <v>-0.44779747937232972</v>
          </cell>
          <cell r="S2500">
            <v>40</v>
          </cell>
        </row>
        <row r="2501">
          <cell r="K2501">
            <v>0.96609324138432628</v>
          </cell>
          <cell r="S2501">
            <v>40</v>
          </cell>
        </row>
        <row r="2502">
          <cell r="K2502">
            <v>-0.16783383090042178</v>
          </cell>
          <cell r="S2502">
            <v>40</v>
          </cell>
        </row>
        <row r="2503">
          <cell r="K2503">
            <v>-0.86236329224960184</v>
          </cell>
          <cell r="S2503">
            <v>40</v>
          </cell>
        </row>
        <row r="2504">
          <cell r="K2504">
            <v>1.3556281369997381</v>
          </cell>
          <cell r="S2504">
            <v>40</v>
          </cell>
        </row>
        <row r="2505">
          <cell r="K2505">
            <v>10.89166833443838</v>
          </cell>
          <cell r="S2505">
            <v>40</v>
          </cell>
        </row>
        <row r="2506">
          <cell r="K2506">
            <v>-0.65506298576801747</v>
          </cell>
          <cell r="S2506">
            <v>40</v>
          </cell>
        </row>
        <row r="2507">
          <cell r="K2507">
            <v>-0.62922011327504745</v>
          </cell>
          <cell r="S2507">
            <v>40</v>
          </cell>
        </row>
        <row r="2508">
          <cell r="K2508">
            <v>-0.63093433787261488</v>
          </cell>
          <cell r="S2508">
            <v>40</v>
          </cell>
        </row>
        <row r="2509">
          <cell r="K2509">
            <v>-0.79279754874133013</v>
          </cell>
          <cell r="S2509">
            <v>40</v>
          </cell>
        </row>
        <row r="2510">
          <cell r="K2510">
            <v>1.504401990437445</v>
          </cell>
          <cell r="S2510">
            <v>40</v>
          </cell>
        </row>
        <row r="2511">
          <cell r="K2511">
            <v>429.41682115999072</v>
          </cell>
          <cell r="S2511">
            <v>40</v>
          </cell>
        </row>
        <row r="2512">
          <cell r="K2512">
            <v>-0.51987862134091878</v>
          </cell>
          <cell r="S2512">
            <v>40</v>
          </cell>
        </row>
        <row r="2513">
          <cell r="K2513">
            <v>-0.68373737795174427</v>
          </cell>
          <cell r="S2513">
            <v>40</v>
          </cell>
        </row>
        <row r="2514">
          <cell r="K2514">
            <v>6.8791647829786031</v>
          </cell>
          <cell r="S2514">
            <v>40</v>
          </cell>
        </row>
        <row r="2515">
          <cell r="K2515">
            <v>-0.63342031107356711</v>
          </cell>
          <cell r="S2515">
            <v>40</v>
          </cell>
        </row>
        <row r="2516">
          <cell r="K2516">
            <v>-0.50926924878764834</v>
          </cell>
          <cell r="S2516">
            <v>40</v>
          </cell>
        </row>
        <row r="2517">
          <cell r="K2517">
            <v>-0.5916077974183388</v>
          </cell>
          <cell r="S2517">
            <v>40</v>
          </cell>
        </row>
        <row r="2518">
          <cell r="K2518">
            <v>6.2750669209034413</v>
          </cell>
          <cell r="S2518">
            <v>40</v>
          </cell>
        </row>
        <row r="2519">
          <cell r="K2519">
            <v>-0.58407670710877224</v>
          </cell>
          <cell r="S2519">
            <v>40</v>
          </cell>
        </row>
        <row r="2520">
          <cell r="K2520">
            <v>-0.23268207807864269</v>
          </cell>
          <cell r="S2520">
            <v>40</v>
          </cell>
        </row>
        <row r="2521">
          <cell r="K2521">
            <v>-2.0414552714588008</v>
          </cell>
          <cell r="S2521">
            <v>40</v>
          </cell>
        </row>
        <row r="2522">
          <cell r="K2522">
            <v>0.94239658795301984</v>
          </cell>
          <cell r="S2522">
            <v>40</v>
          </cell>
        </row>
        <row r="2523">
          <cell r="K2523">
            <v>-0.85507299958309035</v>
          </cell>
          <cell r="S2523">
            <v>40</v>
          </cell>
        </row>
        <row r="2524">
          <cell r="K2524">
            <v>-0.78382157200951719</v>
          </cell>
          <cell r="S2524">
            <v>40</v>
          </cell>
        </row>
        <row r="2525">
          <cell r="K2525">
            <v>5.9997035047235929</v>
          </cell>
          <cell r="S2525">
            <v>40</v>
          </cell>
        </row>
        <row r="2526">
          <cell r="K2526">
            <v>0.23831020068900255</v>
          </cell>
          <cell r="S2526">
            <v>40</v>
          </cell>
        </row>
        <row r="2527">
          <cell r="K2527">
            <v>0.16390153378153222</v>
          </cell>
          <cell r="S2527">
            <v>40</v>
          </cell>
        </row>
        <row r="2528">
          <cell r="K2528">
            <v>-1.2870058352710851</v>
          </cell>
          <cell r="S2528">
            <v>40</v>
          </cell>
        </row>
        <row r="2529">
          <cell r="K2529">
            <v>6.3455117264437053</v>
          </cell>
          <cell r="S2529">
            <v>40</v>
          </cell>
        </row>
        <row r="2530">
          <cell r="K2530">
            <v>-1.5733741035683886</v>
          </cell>
          <cell r="S2530">
            <v>40</v>
          </cell>
        </row>
        <row r="2531">
          <cell r="K2531">
            <v>-1.0718168965861177</v>
          </cell>
          <cell r="S2531">
            <v>40</v>
          </cell>
        </row>
        <row r="2532">
          <cell r="K2532">
            <v>-0.51825442357332385</v>
          </cell>
          <cell r="S2532">
            <v>40</v>
          </cell>
        </row>
        <row r="2533">
          <cell r="K2533">
            <v>-0.2663745968371819</v>
          </cell>
          <cell r="S2533">
            <v>40</v>
          </cell>
        </row>
        <row r="2534">
          <cell r="K2534">
            <v>1.3470039454646594</v>
          </cell>
          <cell r="S2534">
            <v>40</v>
          </cell>
        </row>
        <row r="2535">
          <cell r="K2535">
            <v>-0.66355367632997975</v>
          </cell>
          <cell r="S2535">
            <v>40</v>
          </cell>
        </row>
        <row r="2536">
          <cell r="K2536">
            <v>-0.63265640662962652</v>
          </cell>
          <cell r="S2536">
            <v>40</v>
          </cell>
        </row>
        <row r="2537">
          <cell r="K2537">
            <v>1.4696595479573837</v>
          </cell>
          <cell r="S2537">
            <v>40</v>
          </cell>
        </row>
        <row r="2538">
          <cell r="K2538">
            <v>10.046806933895047</v>
          </cell>
          <cell r="S2538">
            <v>40</v>
          </cell>
        </row>
        <row r="2539">
          <cell r="K2539">
            <v>181.21475193977449</v>
          </cell>
          <cell r="S2539">
            <v>40</v>
          </cell>
        </row>
        <row r="2540">
          <cell r="K2540">
            <v>-0.52326599978643051</v>
          </cell>
          <cell r="S2540">
            <v>40</v>
          </cell>
        </row>
        <row r="2541">
          <cell r="K2541">
            <v>-0.86333620949718182</v>
          </cell>
          <cell r="S2541">
            <v>40</v>
          </cell>
        </row>
        <row r="2542">
          <cell r="K2542">
            <v>-0.22668084723463758</v>
          </cell>
          <cell r="S2542">
            <v>40</v>
          </cell>
        </row>
        <row r="2543">
          <cell r="K2543">
            <v>-0.56283803529713117</v>
          </cell>
          <cell r="S2543">
            <v>40</v>
          </cell>
        </row>
        <row r="2544">
          <cell r="K2544">
            <v>-0.90031677314440828</v>
          </cell>
          <cell r="S2544">
            <v>40</v>
          </cell>
        </row>
        <row r="2545">
          <cell r="K2545">
            <v>1879.5969187112441</v>
          </cell>
          <cell r="S2545">
            <v>40</v>
          </cell>
        </row>
        <row r="2546">
          <cell r="K2546">
            <v>-0.80682248213834062</v>
          </cell>
          <cell r="S2546">
            <v>40</v>
          </cell>
        </row>
        <row r="2547">
          <cell r="K2547">
            <v>-1.9976824321047808</v>
          </cell>
          <cell r="S2547">
            <v>40</v>
          </cell>
        </row>
        <row r="2548">
          <cell r="K2548">
            <v>-2.0476530761350866</v>
          </cell>
          <cell r="S2548">
            <v>40</v>
          </cell>
        </row>
        <row r="2549">
          <cell r="K2549">
            <v>4.6234448883647614</v>
          </cell>
          <cell r="S2549">
            <v>40</v>
          </cell>
        </row>
        <row r="2550">
          <cell r="K2550">
            <v>-1.7523534603284072</v>
          </cell>
          <cell r="S2550">
            <v>40</v>
          </cell>
        </row>
        <row r="2551">
          <cell r="K2551">
            <v>-1.8749108115665982</v>
          </cell>
          <cell r="S2551">
            <v>40</v>
          </cell>
        </row>
        <row r="2552">
          <cell r="K2552">
            <v>-0.55334055542285188</v>
          </cell>
          <cell r="S2552">
            <v>40</v>
          </cell>
        </row>
        <row r="2553">
          <cell r="K2553">
            <v>0.24746747366845495</v>
          </cell>
          <cell r="S2553">
            <v>40</v>
          </cell>
        </row>
        <row r="2554">
          <cell r="K2554">
            <v>-1.1855481075807466</v>
          </cell>
          <cell r="S2554">
            <v>40</v>
          </cell>
        </row>
        <row r="2555">
          <cell r="K2555">
            <v>0.20091718767333019</v>
          </cell>
          <cell r="S2555">
            <v>40</v>
          </cell>
        </row>
        <row r="2556">
          <cell r="K2556">
            <v>-0.24567167635315459</v>
          </cell>
          <cell r="S2556">
            <v>40</v>
          </cell>
        </row>
        <row r="2557">
          <cell r="K2557">
            <v>-0.18345598720919451</v>
          </cell>
          <cell r="S2557">
            <v>40</v>
          </cell>
        </row>
        <row r="2558">
          <cell r="K2558">
            <v>1.2606546972713564</v>
          </cell>
          <cell r="S2558">
            <v>40</v>
          </cell>
        </row>
        <row r="2559">
          <cell r="K2559">
            <v>0.10333690235785703</v>
          </cell>
          <cell r="S2559">
            <v>40</v>
          </cell>
        </row>
        <row r="2560">
          <cell r="K2560">
            <v>-0.96505938600299579</v>
          </cell>
          <cell r="S2560">
            <v>40</v>
          </cell>
        </row>
        <row r="2561">
          <cell r="K2561">
            <v>0.2511084340802579</v>
          </cell>
          <cell r="S2561">
            <v>40</v>
          </cell>
        </row>
        <row r="2562">
          <cell r="K2562">
            <v>-3.9129111296756252</v>
          </cell>
          <cell r="S2562">
            <v>40</v>
          </cell>
        </row>
        <row r="2563">
          <cell r="K2563">
            <v>0.67815330088406256</v>
          </cell>
          <cell r="S2563">
            <v>40</v>
          </cell>
        </row>
        <row r="2564">
          <cell r="K2564">
            <v>0.10483740716880986</v>
          </cell>
          <cell r="S2564">
            <v>40</v>
          </cell>
        </row>
        <row r="2565">
          <cell r="K2565">
            <v>-0.4967798607529183</v>
          </cell>
          <cell r="S2565">
            <v>40</v>
          </cell>
        </row>
        <row r="2566">
          <cell r="K2566">
            <v>-0.2879809506914125</v>
          </cell>
          <cell r="S2566">
            <v>40</v>
          </cell>
        </row>
        <row r="2567">
          <cell r="K2567">
            <v>0.99777283995434696</v>
          </cell>
          <cell r="S2567">
            <v>40</v>
          </cell>
        </row>
        <row r="2568">
          <cell r="K2568">
            <v>0.32250414501489993</v>
          </cell>
          <cell r="S2568">
            <v>40</v>
          </cell>
        </row>
        <row r="2569">
          <cell r="K2569">
            <v>0.27821666230665437</v>
          </cell>
          <cell r="S2569">
            <v>40</v>
          </cell>
        </row>
        <row r="2570">
          <cell r="K2570">
            <v>-1.5290761181369183</v>
          </cell>
          <cell r="S2570">
            <v>40</v>
          </cell>
        </row>
        <row r="2571">
          <cell r="K2571">
            <v>-1.715597030350501</v>
          </cell>
          <cell r="S2571">
            <v>40</v>
          </cell>
        </row>
        <row r="2572">
          <cell r="K2572">
            <v>-1.9431263957493357</v>
          </cell>
          <cell r="S2572">
            <v>40</v>
          </cell>
        </row>
        <row r="2573">
          <cell r="K2573">
            <v>-0.38062057585905973</v>
          </cell>
          <cell r="S2573">
            <v>40</v>
          </cell>
        </row>
        <row r="2574">
          <cell r="K2574">
            <v>0.6504936065052388</v>
          </cell>
          <cell r="S2574">
            <v>40</v>
          </cell>
        </row>
        <row r="2575">
          <cell r="K2575">
            <v>1.3359317998574907</v>
          </cell>
          <cell r="S2575">
            <v>40</v>
          </cell>
        </row>
        <row r="2576">
          <cell r="K2576">
            <v>0.36472847817922122</v>
          </cell>
          <cell r="S2576">
            <v>40</v>
          </cell>
        </row>
        <row r="2577">
          <cell r="K2577">
            <v>9.1978228615219564</v>
          </cell>
          <cell r="S2577">
            <v>40</v>
          </cell>
        </row>
        <row r="2578">
          <cell r="K2578">
            <v>447.17624500280328</v>
          </cell>
          <cell r="S2578">
            <v>40</v>
          </cell>
        </row>
        <row r="2579">
          <cell r="K2579">
            <v>525.10593596428214</v>
          </cell>
          <cell r="S2579">
            <v>40</v>
          </cell>
        </row>
        <row r="2580">
          <cell r="K2580">
            <v>-0.38951372321618588</v>
          </cell>
          <cell r="S2580">
            <v>40</v>
          </cell>
        </row>
        <row r="2581">
          <cell r="K2581">
            <v>0.71079769902903522</v>
          </cell>
          <cell r="S2581">
            <v>40</v>
          </cell>
        </row>
        <row r="2582">
          <cell r="K2582">
            <v>-0.1937580881485913</v>
          </cell>
          <cell r="S2582">
            <v>40</v>
          </cell>
        </row>
        <row r="2583">
          <cell r="K2583">
            <v>-0.65240653596296105</v>
          </cell>
          <cell r="S2583">
            <v>40</v>
          </cell>
        </row>
        <row r="2584">
          <cell r="K2584">
            <v>3.3807573439952057</v>
          </cell>
          <cell r="S2584">
            <v>40</v>
          </cell>
        </row>
        <row r="2585">
          <cell r="K2585">
            <v>-0.22436033547548964</v>
          </cell>
          <cell r="S2585">
            <v>40</v>
          </cell>
        </row>
        <row r="2586">
          <cell r="K2586">
            <v>5.5317219739016421</v>
          </cell>
          <cell r="S2586">
            <v>40</v>
          </cell>
        </row>
        <row r="2587">
          <cell r="K2587">
            <v>-0.30163941536107708</v>
          </cell>
          <cell r="S2587">
            <v>40</v>
          </cell>
        </row>
        <row r="2588">
          <cell r="K2588">
            <v>-0.74814712071302558</v>
          </cell>
          <cell r="S2588">
            <v>40</v>
          </cell>
        </row>
        <row r="2589">
          <cell r="K2589">
            <v>0.28265078201667065</v>
          </cell>
          <cell r="S2589">
            <v>40</v>
          </cell>
        </row>
        <row r="2590">
          <cell r="K2590">
            <v>7.3361827029408495</v>
          </cell>
          <cell r="S2590">
            <v>40</v>
          </cell>
        </row>
        <row r="2591">
          <cell r="K2591">
            <v>-0.90715584528195048</v>
          </cell>
          <cell r="S2591">
            <v>40</v>
          </cell>
        </row>
        <row r="2592">
          <cell r="K2592">
            <v>3.1844166719650011</v>
          </cell>
          <cell r="S2592">
            <v>40</v>
          </cell>
        </row>
        <row r="2593">
          <cell r="K2593">
            <v>-2.0273919541624674</v>
          </cell>
          <cell r="S2593">
            <v>40</v>
          </cell>
        </row>
        <row r="2594">
          <cell r="K2594">
            <v>-0.66500724971567948</v>
          </cell>
          <cell r="S2594">
            <v>40</v>
          </cell>
        </row>
        <row r="2595">
          <cell r="K2595">
            <v>2.9305333392356339</v>
          </cell>
          <cell r="S2595">
            <v>40</v>
          </cell>
        </row>
        <row r="2596">
          <cell r="K2596">
            <v>-0.23073928350324097</v>
          </cell>
          <cell r="S2596">
            <v>40</v>
          </cell>
        </row>
        <row r="2597">
          <cell r="K2597">
            <v>50.999558465761304</v>
          </cell>
          <cell r="S2597">
            <v>40</v>
          </cell>
        </row>
        <row r="2598">
          <cell r="K2598">
            <v>0.81854884489970237</v>
          </cell>
          <cell r="S2598">
            <v>40</v>
          </cell>
        </row>
        <row r="2599">
          <cell r="K2599">
            <v>3.1212833557172246</v>
          </cell>
          <cell r="S2599">
            <v>40</v>
          </cell>
        </row>
        <row r="2600">
          <cell r="K2600">
            <v>45.080771273511196</v>
          </cell>
          <cell r="S2600">
            <v>40</v>
          </cell>
        </row>
        <row r="2601">
          <cell r="K2601">
            <v>-0.90300488132935186</v>
          </cell>
          <cell r="S2601">
            <v>40</v>
          </cell>
        </row>
        <row r="2602">
          <cell r="K2602">
            <v>-1.258061132026991</v>
          </cell>
          <cell r="S2602">
            <v>40</v>
          </cell>
        </row>
        <row r="2603">
          <cell r="K2603">
            <v>1.0853505038841327</v>
          </cell>
          <cell r="S2603">
            <v>40</v>
          </cell>
        </row>
        <row r="2604">
          <cell r="K2604">
            <v>15.555149817059384</v>
          </cell>
          <cell r="S2604">
            <v>40</v>
          </cell>
        </row>
        <row r="2605">
          <cell r="K2605">
            <v>6.5027864951090406E-2</v>
          </cell>
          <cell r="S2605">
            <v>40</v>
          </cell>
        </row>
        <row r="2606">
          <cell r="K2606">
            <v>0.77223968547954125</v>
          </cell>
          <cell r="S2606">
            <v>40</v>
          </cell>
        </row>
        <row r="2607">
          <cell r="K2607">
            <v>1.7067553452189177</v>
          </cell>
          <cell r="S2607">
            <v>40</v>
          </cell>
        </row>
        <row r="2608">
          <cell r="K2608">
            <v>-0.29932971578431422</v>
          </cell>
          <cell r="S2608">
            <v>40</v>
          </cell>
        </row>
        <row r="2609">
          <cell r="K2609">
            <v>-1.6032665068720893</v>
          </cell>
          <cell r="S2609">
            <v>40</v>
          </cell>
        </row>
        <row r="2610">
          <cell r="K2610">
            <v>4.3893837668052846</v>
          </cell>
          <cell r="S2610">
            <v>40</v>
          </cell>
        </row>
        <row r="2611">
          <cell r="K2611">
            <v>7.3683786535283504</v>
          </cell>
          <cell r="S2611">
            <v>40</v>
          </cell>
        </row>
        <row r="2612">
          <cell r="K2612">
            <v>4.8171523622332169</v>
          </cell>
          <cell r="S2612">
            <v>40</v>
          </cell>
        </row>
        <row r="2613">
          <cell r="K2613">
            <v>5.4067573428856104</v>
          </cell>
          <cell r="S2613">
            <v>40</v>
          </cell>
        </row>
        <row r="2614">
          <cell r="K2614">
            <v>7.4353721069073142</v>
          </cell>
          <cell r="S2614">
            <v>40</v>
          </cell>
        </row>
        <row r="2615">
          <cell r="K2615">
            <v>0.84305613343631136</v>
          </cell>
          <cell r="S2615">
            <v>40</v>
          </cell>
        </row>
        <row r="2616">
          <cell r="K2616">
            <v>1.1779031492274632</v>
          </cell>
          <cell r="S2616">
            <v>40</v>
          </cell>
        </row>
        <row r="2617">
          <cell r="K2617">
            <v>-0.24622092865019241</v>
          </cell>
          <cell r="S2617">
            <v>40</v>
          </cell>
        </row>
        <row r="2618">
          <cell r="K2618">
            <v>4.0358564733142783</v>
          </cell>
          <cell r="S2618">
            <v>40</v>
          </cell>
        </row>
        <row r="2619">
          <cell r="K2619">
            <v>-0.32807667361809278</v>
          </cell>
          <cell r="S2619">
            <v>40</v>
          </cell>
        </row>
        <row r="2620">
          <cell r="K2620">
            <v>4.6621409336468842</v>
          </cell>
          <cell r="S2620">
            <v>40</v>
          </cell>
        </row>
        <row r="2621">
          <cell r="K2621">
            <v>1.6055578828055275</v>
          </cell>
          <cell r="S2621">
            <v>40</v>
          </cell>
        </row>
        <row r="2622">
          <cell r="K2622">
            <v>1.3358573665111682</v>
          </cell>
          <cell r="S2622">
            <v>40</v>
          </cell>
        </row>
        <row r="2623">
          <cell r="K2623">
            <v>-1.2614184773824482</v>
          </cell>
          <cell r="S2623">
            <v>40</v>
          </cell>
        </row>
        <row r="2624">
          <cell r="K2624">
            <v>1.6207705008749929</v>
          </cell>
          <cell r="S2624">
            <v>40</v>
          </cell>
        </row>
        <row r="2625">
          <cell r="K2625">
            <v>-0.77539398577005347</v>
          </cell>
          <cell r="S2625">
            <v>40</v>
          </cell>
        </row>
        <row r="2626">
          <cell r="K2626">
            <v>0.24712780652785835</v>
          </cell>
          <cell r="S2626">
            <v>40</v>
          </cell>
        </row>
        <row r="2627">
          <cell r="K2627">
            <v>-1.4153888417060636E-4</v>
          </cell>
          <cell r="S2627">
            <v>40</v>
          </cell>
        </row>
        <row r="2628">
          <cell r="K2628">
            <v>0.50762300180977415</v>
          </cell>
          <cell r="S2628">
            <v>40</v>
          </cell>
        </row>
        <row r="2629">
          <cell r="K2629">
            <v>-0.72352710168016232</v>
          </cell>
          <cell r="S2629">
            <v>40</v>
          </cell>
        </row>
        <row r="2630">
          <cell r="K2630">
            <v>0.26779949169814499</v>
          </cell>
          <cell r="S2630">
            <v>40</v>
          </cell>
        </row>
        <row r="2631">
          <cell r="K2631">
            <v>0.24975179794968644</v>
          </cell>
          <cell r="S2631">
            <v>40</v>
          </cell>
        </row>
        <row r="2632">
          <cell r="K2632">
            <v>-0.46741286699755397</v>
          </cell>
          <cell r="S2632">
            <v>40</v>
          </cell>
        </row>
        <row r="2633">
          <cell r="K2633">
            <v>0.89989513067456728</v>
          </cell>
          <cell r="S2633">
            <v>40</v>
          </cell>
        </row>
        <row r="2634">
          <cell r="K2634">
            <v>0.53924788418811775</v>
          </cell>
          <cell r="S2634">
            <v>40</v>
          </cell>
        </row>
        <row r="2635">
          <cell r="K2635">
            <v>0.24971897481525912</v>
          </cell>
          <cell r="S2635">
            <v>40</v>
          </cell>
        </row>
        <row r="2636">
          <cell r="K2636">
            <v>-0.5428954998708202</v>
          </cell>
          <cell r="S2636">
            <v>40</v>
          </cell>
        </row>
        <row r="2637">
          <cell r="K2637">
            <v>-0.32483651229317861</v>
          </cell>
          <cell r="S2637">
            <v>40</v>
          </cell>
        </row>
        <row r="2638">
          <cell r="K2638">
            <v>0.76766037734905368</v>
          </cell>
          <cell r="S2638">
            <v>40</v>
          </cell>
        </row>
        <row r="2639">
          <cell r="K2639">
            <v>-0.67651625385069447</v>
          </cell>
          <cell r="S2639">
            <v>40</v>
          </cell>
        </row>
        <row r="2640">
          <cell r="K2640">
            <v>-0.61614304657948493</v>
          </cell>
          <cell r="S2640">
            <v>40</v>
          </cell>
        </row>
        <row r="2641">
          <cell r="K2641">
            <v>10.76168275812654</v>
          </cell>
          <cell r="S2641">
            <v>40</v>
          </cell>
        </row>
        <row r="2642">
          <cell r="K2642">
            <v>7.4299886951400778</v>
          </cell>
          <cell r="S2642">
            <v>40</v>
          </cell>
        </row>
        <row r="2643">
          <cell r="K2643">
            <v>2.2902180064166333</v>
          </cell>
          <cell r="S2643">
            <v>40</v>
          </cell>
        </row>
        <row r="2644">
          <cell r="K2644">
            <v>51.290022180327838</v>
          </cell>
          <cell r="S2644">
            <v>40</v>
          </cell>
        </row>
        <row r="2645">
          <cell r="K2645">
            <v>1.4935513494442771</v>
          </cell>
          <cell r="S2645">
            <v>40</v>
          </cell>
        </row>
        <row r="2646">
          <cell r="K2646">
            <v>-0.87204550874163644</v>
          </cell>
          <cell r="S2646">
            <v>40</v>
          </cell>
        </row>
        <row r="2647">
          <cell r="K2647">
            <v>-0.33909870096227523</v>
          </cell>
          <cell r="S2647">
            <v>40</v>
          </cell>
        </row>
        <row r="2648">
          <cell r="K2648">
            <v>0.90526011779096349</v>
          </cell>
          <cell r="S2648">
            <v>40</v>
          </cell>
        </row>
        <row r="2649">
          <cell r="K2649">
            <v>121.65659892595295</v>
          </cell>
          <cell r="S2649">
            <v>40</v>
          </cell>
        </row>
        <row r="2650">
          <cell r="K2650">
            <v>0.92799639282609847</v>
          </cell>
          <cell r="S2650">
            <v>40</v>
          </cell>
        </row>
        <row r="2651">
          <cell r="K2651">
            <v>-0.75599991671461209</v>
          </cell>
          <cell r="S2651">
            <v>40</v>
          </cell>
        </row>
        <row r="2652">
          <cell r="K2652">
            <v>-0.733465155327784</v>
          </cell>
          <cell r="S2652">
            <v>40</v>
          </cell>
        </row>
        <row r="2653">
          <cell r="K2653">
            <v>-0.91101660047346522</v>
          </cell>
          <cell r="S2653">
            <v>40</v>
          </cell>
        </row>
        <row r="2654">
          <cell r="K2654">
            <v>0.25369315453406921</v>
          </cell>
          <cell r="S2654">
            <v>40</v>
          </cell>
        </row>
        <row r="2655">
          <cell r="K2655">
            <v>0.36833545774078791</v>
          </cell>
          <cell r="S2655">
            <v>40</v>
          </cell>
        </row>
        <row r="2656">
          <cell r="K2656">
            <v>0.51168958481149185</v>
          </cell>
          <cell r="S2656">
            <v>40</v>
          </cell>
        </row>
        <row r="2657">
          <cell r="K2657">
            <v>-0.87128019477977947</v>
          </cell>
          <cell r="S2657">
            <v>40</v>
          </cell>
        </row>
        <row r="2658">
          <cell r="K2658">
            <v>-0.46688566673542531</v>
          </cell>
          <cell r="S2658">
            <v>40</v>
          </cell>
        </row>
        <row r="2659">
          <cell r="K2659">
            <v>0.29132016637676966</v>
          </cell>
          <cell r="S2659">
            <v>40</v>
          </cell>
        </row>
        <row r="2660">
          <cell r="K2660">
            <v>0.93388902627803871</v>
          </cell>
          <cell r="S2660">
            <v>40</v>
          </cell>
        </row>
        <row r="2661">
          <cell r="K2661">
            <v>0.21021996117750097</v>
          </cell>
          <cell r="S2661">
            <v>40</v>
          </cell>
        </row>
        <row r="2662">
          <cell r="K2662">
            <v>0.59003963839986295</v>
          </cell>
          <cell r="S2662">
            <v>40</v>
          </cell>
        </row>
        <row r="2663">
          <cell r="K2663">
            <v>0.12763853292172092</v>
          </cell>
          <cell r="S2663">
            <v>40</v>
          </cell>
        </row>
        <row r="2664">
          <cell r="K2664">
            <v>0.21705423701631366</v>
          </cell>
          <cell r="S2664">
            <v>40</v>
          </cell>
        </row>
        <row r="2665">
          <cell r="K2665">
            <v>0.38312337004113456</v>
          </cell>
          <cell r="S2665">
            <v>40</v>
          </cell>
        </row>
        <row r="2666">
          <cell r="K2666">
            <v>-0.53893852564261802</v>
          </cell>
          <cell r="S2666">
            <v>40</v>
          </cell>
        </row>
        <row r="2667">
          <cell r="K2667">
            <v>3.9679969576032571E-2</v>
          </cell>
          <cell r="S2667">
            <v>40</v>
          </cell>
        </row>
        <row r="2668">
          <cell r="K2668">
            <v>-0.33580584724670542</v>
          </cell>
          <cell r="S2668">
            <v>40</v>
          </cell>
        </row>
        <row r="2669">
          <cell r="K2669">
            <v>0.43302790132577762</v>
          </cell>
          <cell r="S2669">
            <v>40</v>
          </cell>
        </row>
        <row r="2670">
          <cell r="K2670">
            <v>0.76623320067435385</v>
          </cell>
          <cell r="S2670">
            <v>40</v>
          </cell>
        </row>
        <row r="2671">
          <cell r="K2671">
            <v>-0.60787854706605737</v>
          </cell>
          <cell r="S2671">
            <v>40</v>
          </cell>
        </row>
        <row r="2672">
          <cell r="K2672">
            <v>-0.67999661015321922</v>
          </cell>
          <cell r="S2672">
            <v>40</v>
          </cell>
        </row>
        <row r="2673">
          <cell r="K2673">
            <v>16.494628715418735</v>
          </cell>
          <cell r="S2673">
            <v>40</v>
          </cell>
        </row>
        <row r="2674">
          <cell r="K2674">
            <v>-0.62592346595240966</v>
          </cell>
          <cell r="S2674">
            <v>40</v>
          </cell>
        </row>
        <row r="2675">
          <cell r="K2675">
            <v>-0.71253277405463289</v>
          </cell>
          <cell r="S2675">
            <v>40</v>
          </cell>
        </row>
        <row r="2676">
          <cell r="K2676">
            <v>11.299672159463595</v>
          </cell>
          <cell r="S2676">
            <v>40</v>
          </cell>
        </row>
        <row r="2677">
          <cell r="K2677">
            <v>-0.91897890226198653</v>
          </cell>
          <cell r="S2677">
            <v>40</v>
          </cell>
        </row>
        <row r="2678">
          <cell r="K2678">
            <v>7.7452874838878323</v>
          </cell>
          <cell r="S2678">
            <v>40</v>
          </cell>
        </row>
        <row r="2679">
          <cell r="K2679">
            <v>-0.65034156990987135</v>
          </cell>
          <cell r="S2679">
            <v>40</v>
          </cell>
        </row>
        <row r="2680">
          <cell r="K2680">
            <v>3.5821490227450057</v>
          </cell>
          <cell r="S2680">
            <v>40</v>
          </cell>
        </row>
        <row r="2681">
          <cell r="K2681">
            <v>-0.16896403886421724</v>
          </cell>
          <cell r="S2681">
            <v>40</v>
          </cell>
        </row>
        <row r="2682">
          <cell r="K2682">
            <v>44.863916002831346</v>
          </cell>
          <cell r="S2682">
            <v>40</v>
          </cell>
        </row>
        <row r="2683">
          <cell r="K2683">
            <v>-0.59844441762482747</v>
          </cell>
          <cell r="S2683">
            <v>40</v>
          </cell>
        </row>
        <row r="2684">
          <cell r="K2684">
            <v>1.4266056194783214</v>
          </cell>
          <cell r="S2684">
            <v>40</v>
          </cell>
        </row>
        <row r="2685">
          <cell r="K2685">
            <v>-5.0903727896016909E-2</v>
          </cell>
          <cell r="S2685">
            <v>40</v>
          </cell>
        </row>
        <row r="2686">
          <cell r="K2686">
            <v>1.3421367490887939</v>
          </cell>
          <cell r="S2686">
            <v>40</v>
          </cell>
        </row>
        <row r="2687">
          <cell r="K2687">
            <v>-0.26956556029289819</v>
          </cell>
          <cell r="S2687">
            <v>40</v>
          </cell>
        </row>
        <row r="2688">
          <cell r="K2688">
            <v>-1.4105697237909403</v>
          </cell>
          <cell r="S2688">
            <v>40</v>
          </cell>
        </row>
        <row r="2689">
          <cell r="K2689">
            <v>-0.9104392845291911</v>
          </cell>
          <cell r="S2689">
            <v>40</v>
          </cell>
        </row>
        <row r="2690">
          <cell r="K2690">
            <v>0.7453840403458718</v>
          </cell>
          <cell r="S2690">
            <v>40</v>
          </cell>
        </row>
        <row r="2691">
          <cell r="K2691">
            <v>-0.81698519463676877</v>
          </cell>
          <cell r="S2691">
            <v>40</v>
          </cell>
        </row>
        <row r="2692">
          <cell r="K2692">
            <v>-0.75535714148328614</v>
          </cell>
          <cell r="S2692">
            <v>40</v>
          </cell>
        </row>
        <row r="2693">
          <cell r="K2693">
            <v>0.70849887015246327</v>
          </cell>
          <cell r="S2693">
            <v>40</v>
          </cell>
        </row>
        <row r="2694">
          <cell r="K2694">
            <v>0.49049708755109722</v>
          </cell>
          <cell r="S2694">
            <v>40</v>
          </cell>
        </row>
        <row r="2695">
          <cell r="K2695">
            <v>-0.1671376822956481</v>
          </cell>
          <cell r="S2695">
            <v>40</v>
          </cell>
        </row>
        <row r="2696">
          <cell r="K2696">
            <v>0.53844175933059024</v>
          </cell>
          <cell r="S2696">
            <v>40</v>
          </cell>
        </row>
        <row r="2697">
          <cell r="K2697">
            <v>0.58436224506838086</v>
          </cell>
          <cell r="S2697">
            <v>40</v>
          </cell>
        </row>
        <row r="2698">
          <cell r="K2698">
            <v>0.44776736890669278</v>
          </cell>
          <cell r="S2698">
            <v>40</v>
          </cell>
        </row>
        <row r="2699">
          <cell r="K2699">
            <v>-0.58946431922053355</v>
          </cell>
          <cell r="S2699">
            <v>40</v>
          </cell>
        </row>
        <row r="2700">
          <cell r="K2700">
            <v>-0.35702861016366216</v>
          </cell>
          <cell r="S2700">
            <v>40</v>
          </cell>
        </row>
        <row r="2701">
          <cell r="K2701">
            <v>1.2426894626783425</v>
          </cell>
          <cell r="S2701">
            <v>40</v>
          </cell>
        </row>
        <row r="2702">
          <cell r="K2702">
            <v>-0.68313221478360875</v>
          </cell>
          <cell r="S2702">
            <v>40</v>
          </cell>
        </row>
        <row r="2703">
          <cell r="K2703">
            <v>-0.64185220212097971</v>
          </cell>
          <cell r="S2703">
            <v>40</v>
          </cell>
        </row>
        <row r="2704">
          <cell r="K2704">
            <v>34.12541026434819</v>
          </cell>
          <cell r="S2704">
            <v>40</v>
          </cell>
        </row>
        <row r="2705">
          <cell r="K2705">
            <v>245.12584701483595</v>
          </cell>
          <cell r="S2705">
            <v>40</v>
          </cell>
        </row>
        <row r="2706">
          <cell r="K2706">
            <v>6.1013425124567906</v>
          </cell>
          <cell r="S2706">
            <v>40</v>
          </cell>
        </row>
        <row r="2707">
          <cell r="K2707">
            <v>-0.87515598497454317</v>
          </cell>
          <cell r="S2707">
            <v>40</v>
          </cell>
        </row>
        <row r="2708">
          <cell r="K2708">
            <v>51.647031304151312</v>
          </cell>
          <cell r="S2708">
            <v>40</v>
          </cell>
        </row>
        <row r="2709">
          <cell r="K2709">
            <v>51.724167117906227</v>
          </cell>
          <cell r="S2709">
            <v>40</v>
          </cell>
        </row>
        <row r="2710">
          <cell r="K2710">
            <v>-0.21290922059371287</v>
          </cell>
          <cell r="S2710">
            <v>40</v>
          </cell>
        </row>
        <row r="2711">
          <cell r="K2711">
            <v>-0.13326842665526542</v>
          </cell>
          <cell r="S2711">
            <v>40</v>
          </cell>
        </row>
        <row r="2712">
          <cell r="K2712">
            <v>2210.6587897806462</v>
          </cell>
          <cell r="S2712">
            <v>40</v>
          </cell>
        </row>
        <row r="2713">
          <cell r="K2713">
            <v>-0.66983906091135526</v>
          </cell>
          <cell r="S2713">
            <v>40</v>
          </cell>
        </row>
        <row r="2714">
          <cell r="K2714">
            <v>1.0466597070592158</v>
          </cell>
          <cell r="S2714">
            <v>40</v>
          </cell>
        </row>
        <row r="2715">
          <cell r="K2715">
            <v>-2.0812073542269123</v>
          </cell>
          <cell r="S2715">
            <v>40</v>
          </cell>
        </row>
        <row r="2716">
          <cell r="K2716">
            <v>-0.25064325244139785</v>
          </cell>
          <cell r="S2716">
            <v>40</v>
          </cell>
        </row>
        <row r="2717">
          <cell r="K2717">
            <v>-1.7114104873752505</v>
          </cell>
          <cell r="S2717">
            <v>40</v>
          </cell>
        </row>
        <row r="2718">
          <cell r="K2718">
            <v>4.0198910749320955</v>
          </cell>
          <cell r="S2718">
            <v>40</v>
          </cell>
        </row>
        <row r="2719">
          <cell r="K2719">
            <v>3.1992719755961856</v>
          </cell>
          <cell r="S2719">
            <v>40</v>
          </cell>
        </row>
        <row r="2720">
          <cell r="K2720">
            <v>-0.2767188856968642</v>
          </cell>
          <cell r="S2720">
            <v>40</v>
          </cell>
        </row>
        <row r="2721">
          <cell r="K2721">
            <v>-1.2144202794598631</v>
          </cell>
          <cell r="S2721">
            <v>40</v>
          </cell>
        </row>
        <row r="2722">
          <cell r="K2722">
            <v>-0.69199441919108962</v>
          </cell>
          <cell r="S2722">
            <v>40</v>
          </cell>
        </row>
        <row r="2723">
          <cell r="K2723">
            <v>-0.25718325563753197</v>
          </cell>
          <cell r="S2723">
            <v>40</v>
          </cell>
        </row>
        <row r="2724">
          <cell r="K2724">
            <v>-0.17790334188346213</v>
          </cell>
          <cell r="S2724">
            <v>40</v>
          </cell>
        </row>
        <row r="2725">
          <cell r="K2725">
            <v>0.27907629248310778</v>
          </cell>
          <cell r="S2725">
            <v>40</v>
          </cell>
        </row>
        <row r="2726">
          <cell r="K2726">
            <v>0.10347904890836128</v>
          </cell>
          <cell r="S2726">
            <v>40</v>
          </cell>
        </row>
        <row r="2727">
          <cell r="K2727">
            <v>-1.7124479905569407</v>
          </cell>
          <cell r="S2727">
            <v>40</v>
          </cell>
        </row>
        <row r="2728">
          <cell r="K2728">
            <v>87.872327269834486</v>
          </cell>
          <cell r="S2728">
            <v>40</v>
          </cell>
        </row>
        <row r="2729">
          <cell r="K2729">
            <v>-5.870608218226943</v>
          </cell>
          <cell r="S2729">
            <v>40</v>
          </cell>
        </row>
        <row r="2730">
          <cell r="K2730">
            <v>91.090955842396411</v>
          </cell>
          <cell r="S2730">
            <v>40</v>
          </cell>
        </row>
        <row r="2731">
          <cell r="K2731">
            <v>0.63504817084069065</v>
          </cell>
          <cell r="S2731">
            <v>34</v>
          </cell>
        </row>
        <row r="2732">
          <cell r="K2732">
            <v>-0.83660172570080327</v>
          </cell>
          <cell r="S2732">
            <v>40</v>
          </cell>
        </row>
        <row r="2733">
          <cell r="K2733">
            <v>-0.32556305896993587</v>
          </cell>
          <cell r="S2733">
            <v>40</v>
          </cell>
        </row>
        <row r="2734">
          <cell r="K2734">
            <v>-0.36583862889917323</v>
          </cell>
          <cell r="S2734">
            <v>40</v>
          </cell>
        </row>
        <row r="2735">
          <cell r="K2735">
            <v>0.31805620310448118</v>
          </cell>
          <cell r="S2735">
            <v>40</v>
          </cell>
        </row>
        <row r="2736">
          <cell r="K2736">
            <v>6.339096663624546</v>
          </cell>
          <cell r="S2736">
            <v>40</v>
          </cell>
        </row>
        <row r="2737">
          <cell r="K2737">
            <v>0.18603183859444178</v>
          </cell>
          <cell r="S2737">
            <v>40</v>
          </cell>
        </row>
        <row r="2738">
          <cell r="K2738">
            <v>-1.6933267043040807</v>
          </cell>
          <cell r="S2738">
            <v>40</v>
          </cell>
        </row>
        <row r="2739">
          <cell r="K2739">
            <v>5.1041263259400411</v>
          </cell>
          <cell r="S2739">
            <v>40</v>
          </cell>
        </row>
        <row r="2740">
          <cell r="K2740">
            <v>4.7757626650967842</v>
          </cell>
          <cell r="S2740">
            <v>40</v>
          </cell>
        </row>
        <row r="2741">
          <cell r="K2741">
            <v>0.31796456231633563</v>
          </cell>
          <cell r="S2741">
            <v>40</v>
          </cell>
        </row>
        <row r="2742">
          <cell r="K2742">
            <v>3.6635046476044093</v>
          </cell>
          <cell r="S2742">
            <v>40</v>
          </cell>
        </row>
        <row r="2743">
          <cell r="K2743">
            <v>-0.32234370869499063</v>
          </cell>
          <cell r="S2743">
            <v>40</v>
          </cell>
        </row>
        <row r="2744">
          <cell r="K2744">
            <v>686.2547374009398</v>
          </cell>
          <cell r="S2744">
            <v>40</v>
          </cell>
        </row>
        <row r="2745">
          <cell r="K2745">
            <v>-0.46663676096570839</v>
          </cell>
          <cell r="S2745">
            <v>40</v>
          </cell>
        </row>
        <row r="2746">
          <cell r="K2746">
            <v>-0.60533140899455551</v>
          </cell>
          <cell r="S2746">
            <v>40</v>
          </cell>
        </row>
        <row r="2747">
          <cell r="K2747">
            <v>-0.42260503510458941</v>
          </cell>
          <cell r="S2747">
            <v>40</v>
          </cell>
        </row>
        <row r="2748">
          <cell r="K2748">
            <v>5.1482576116520731</v>
          </cell>
          <cell r="S2748">
            <v>40</v>
          </cell>
        </row>
        <row r="2749">
          <cell r="K2749">
            <v>2.7289920016641114</v>
          </cell>
          <cell r="S2749">
            <v>40</v>
          </cell>
        </row>
        <row r="2750">
          <cell r="K2750">
            <v>-0.57996673023490164</v>
          </cell>
          <cell r="S2750">
            <v>40</v>
          </cell>
        </row>
        <row r="2751">
          <cell r="K2751">
            <v>3.8182314759304719</v>
          </cell>
          <cell r="S2751">
            <v>40</v>
          </cell>
        </row>
        <row r="2752">
          <cell r="K2752">
            <v>27.613141694539067</v>
          </cell>
          <cell r="S2752">
            <v>36</v>
          </cell>
        </row>
        <row r="2753">
          <cell r="K2753">
            <v>-0.29130988347975573</v>
          </cell>
          <cell r="S2753">
            <v>40</v>
          </cell>
        </row>
        <row r="2754">
          <cell r="K2754">
            <v>6.836432845835823</v>
          </cell>
          <cell r="S2754">
            <v>40</v>
          </cell>
        </row>
        <row r="2755">
          <cell r="K2755">
            <v>8.5424468605718697</v>
          </cell>
          <cell r="S2755">
            <v>40</v>
          </cell>
        </row>
        <row r="2756">
          <cell r="K2756">
            <v>0.27954823575880383</v>
          </cell>
          <cell r="S2756">
            <v>40</v>
          </cell>
        </row>
        <row r="2757">
          <cell r="K2757">
            <v>1.0638746059048209E-3</v>
          </cell>
          <cell r="S2757">
            <v>40</v>
          </cell>
        </row>
        <row r="2758">
          <cell r="K2758">
            <v>1.1515202906310304E-3</v>
          </cell>
          <cell r="S2758">
            <v>40</v>
          </cell>
        </row>
        <row r="2759">
          <cell r="K2759">
            <v>1.826993207217134</v>
          </cell>
          <cell r="S2759">
            <v>40</v>
          </cell>
        </row>
        <row r="2760">
          <cell r="K2760">
            <v>-2.1357181408630668</v>
          </cell>
          <cell r="S2760">
            <v>40</v>
          </cell>
        </row>
        <row r="2761">
          <cell r="K2761">
            <v>-0.19920756977160764</v>
          </cell>
          <cell r="S2761">
            <v>40</v>
          </cell>
        </row>
        <row r="2762">
          <cell r="K2762">
            <v>2.1334938256188454</v>
          </cell>
          <cell r="S2762">
            <v>40</v>
          </cell>
        </row>
        <row r="2763">
          <cell r="K2763">
            <v>-0.26717289571248537</v>
          </cell>
          <cell r="S2763">
            <v>40</v>
          </cell>
        </row>
        <row r="2764">
          <cell r="K2764">
            <v>-0.31812748489669318</v>
          </cell>
          <cell r="S2764">
            <v>40</v>
          </cell>
        </row>
        <row r="2765">
          <cell r="K2765">
            <v>0.79605231348391892</v>
          </cell>
          <cell r="S2765">
            <v>40</v>
          </cell>
        </row>
        <row r="2766">
          <cell r="K2766">
            <v>1.6254969413411133</v>
          </cell>
          <cell r="S2766">
            <v>40</v>
          </cell>
        </row>
        <row r="2767">
          <cell r="K2767">
            <v>1.4691419155440388</v>
          </cell>
          <cell r="S2767">
            <v>40</v>
          </cell>
        </row>
        <row r="2768">
          <cell r="K2768">
            <v>1.9267111258662004</v>
          </cell>
          <cell r="S2768">
            <v>40</v>
          </cell>
        </row>
        <row r="2769">
          <cell r="K2769">
            <v>-1.1717211512489689</v>
          </cell>
          <cell r="S2769">
            <v>40</v>
          </cell>
        </row>
        <row r="2770">
          <cell r="K2770">
            <v>0.25979806256525589</v>
          </cell>
          <cell r="S2770">
            <v>40</v>
          </cell>
        </row>
        <row r="2771">
          <cell r="K2771">
            <v>14.955156167813584</v>
          </cell>
          <cell r="S2771">
            <v>40</v>
          </cell>
        </row>
        <row r="2772">
          <cell r="K2772">
            <v>-0.11429750144303884</v>
          </cell>
          <cell r="S2772">
            <v>40</v>
          </cell>
        </row>
        <row r="2773">
          <cell r="K2773">
            <v>40.877054377640285</v>
          </cell>
          <cell r="S2773">
            <v>39</v>
          </cell>
        </row>
        <row r="2774">
          <cell r="K2774">
            <v>1.9846649757540136</v>
          </cell>
          <cell r="S2774">
            <v>40</v>
          </cell>
        </row>
        <row r="2775">
          <cell r="K2775">
            <v>-0.35885362946307153</v>
          </cell>
          <cell r="S2775">
            <v>40</v>
          </cell>
        </row>
        <row r="2776">
          <cell r="K2776">
            <v>5.528223982766189</v>
          </cell>
          <cell r="S2776">
            <v>40</v>
          </cell>
        </row>
        <row r="2777">
          <cell r="K2777">
            <v>-1.7935665220137256</v>
          </cell>
          <cell r="S2777">
            <v>40</v>
          </cell>
        </row>
        <row r="2778">
          <cell r="K2778">
            <v>7.4769989533830739</v>
          </cell>
          <cell r="S2778">
            <v>40</v>
          </cell>
        </row>
        <row r="2779">
          <cell r="K2779">
            <v>-2.1153513394825043</v>
          </cell>
          <cell r="S2779">
            <v>40</v>
          </cell>
        </row>
        <row r="2780">
          <cell r="K2780">
            <v>-1.431706698340558</v>
          </cell>
          <cell r="S2780">
            <v>40</v>
          </cell>
        </row>
        <row r="2781">
          <cell r="K2781">
            <v>-1.8287603798525656</v>
          </cell>
          <cell r="S2781">
            <v>40</v>
          </cell>
        </row>
        <row r="2782">
          <cell r="K2782">
            <v>-1.9863738941582973</v>
          </cell>
          <cell r="S2782">
            <v>40</v>
          </cell>
        </row>
        <row r="2783">
          <cell r="K2783">
            <v>1.1558513682433627</v>
          </cell>
          <cell r="S2783">
            <v>40</v>
          </cell>
        </row>
        <row r="2784">
          <cell r="K2784">
            <v>-0.28082917028382437</v>
          </cell>
          <cell r="S2784">
            <v>40</v>
          </cell>
        </row>
        <row r="2785">
          <cell r="K2785">
            <v>-0.33299377031511579</v>
          </cell>
          <cell r="S2785">
            <v>40</v>
          </cell>
        </row>
        <row r="2786">
          <cell r="K2786">
            <v>-0.35945575567943255</v>
          </cell>
          <cell r="S2786">
            <v>40</v>
          </cell>
        </row>
        <row r="2787">
          <cell r="K2787">
            <v>5.4609398159640703</v>
          </cell>
          <cell r="S2787">
            <v>40</v>
          </cell>
        </row>
        <row r="2788">
          <cell r="K2788">
            <v>5.6233918556239146</v>
          </cell>
          <cell r="S2788">
            <v>40</v>
          </cell>
        </row>
        <row r="2789">
          <cell r="K2789">
            <v>1.4876153414924269</v>
          </cell>
          <cell r="S2789">
            <v>40</v>
          </cell>
        </row>
        <row r="2790">
          <cell r="K2790">
            <v>6.6248250522550917E-3</v>
          </cell>
          <cell r="S2790">
            <v>40</v>
          </cell>
        </row>
        <row r="2791">
          <cell r="K2791">
            <v>0.14213285598979114</v>
          </cell>
          <cell r="S2791">
            <v>40</v>
          </cell>
        </row>
        <row r="2792">
          <cell r="K2792">
            <v>-0.65752868868185066</v>
          </cell>
          <cell r="S2792">
            <v>40</v>
          </cell>
        </row>
        <row r="2793">
          <cell r="K2793">
            <v>102.30409778465179</v>
          </cell>
          <cell r="S2793">
            <v>40</v>
          </cell>
        </row>
        <row r="2794">
          <cell r="K2794">
            <v>30.080978262310616</v>
          </cell>
          <cell r="S2794">
            <v>40</v>
          </cell>
        </row>
        <row r="2795">
          <cell r="K2795">
            <v>0.56571920852614821</v>
          </cell>
          <cell r="S2795">
            <v>40</v>
          </cell>
        </row>
        <row r="2796">
          <cell r="K2796">
            <v>-0.70538244076367262</v>
          </cell>
          <cell r="S2796">
            <v>40</v>
          </cell>
        </row>
        <row r="2797">
          <cell r="K2797">
            <v>-0.65677980158764016</v>
          </cell>
          <cell r="S2797">
            <v>40</v>
          </cell>
        </row>
        <row r="2798">
          <cell r="K2798">
            <v>0.50664933522055366</v>
          </cell>
          <cell r="S2798">
            <v>40</v>
          </cell>
        </row>
        <row r="2799">
          <cell r="K2799">
            <v>-0.47684849328989259</v>
          </cell>
          <cell r="S2799">
            <v>40</v>
          </cell>
        </row>
        <row r="2800">
          <cell r="K2800">
            <v>-0.35279898650450198</v>
          </cell>
          <cell r="S2800">
            <v>40</v>
          </cell>
        </row>
        <row r="2801">
          <cell r="K2801">
            <v>0.47148972798959304</v>
          </cell>
          <cell r="S2801">
            <v>40</v>
          </cell>
        </row>
        <row r="2802">
          <cell r="K2802">
            <v>0.26660739066193623</v>
          </cell>
          <cell r="S2802">
            <v>40</v>
          </cell>
        </row>
        <row r="2803">
          <cell r="K2803">
            <v>0.42430148965640041</v>
          </cell>
          <cell r="S2803">
            <v>40</v>
          </cell>
        </row>
        <row r="2804">
          <cell r="K2804">
            <v>-0.41755098877140301</v>
          </cell>
          <cell r="S2804">
            <v>40</v>
          </cell>
        </row>
        <row r="2805">
          <cell r="K2805">
            <v>0.48991897645452681</v>
          </cell>
          <cell r="S2805">
            <v>40</v>
          </cell>
        </row>
        <row r="2806">
          <cell r="K2806">
            <v>7.7183890190882606E-2</v>
          </cell>
          <cell r="S2806">
            <v>40</v>
          </cell>
        </row>
        <row r="2807">
          <cell r="K2807">
            <v>-0.62447817460827992</v>
          </cell>
          <cell r="S2807">
            <v>40</v>
          </cell>
        </row>
        <row r="2808">
          <cell r="K2808">
            <v>143.71532909366891</v>
          </cell>
          <cell r="S2808">
            <v>40</v>
          </cell>
        </row>
        <row r="2809">
          <cell r="K2809">
            <v>0.79350791101238405</v>
          </cell>
          <cell r="S2809">
            <v>40</v>
          </cell>
        </row>
        <row r="2810">
          <cell r="K2810">
            <v>3.6554374007088439</v>
          </cell>
          <cell r="S2810">
            <v>40</v>
          </cell>
        </row>
        <row r="2811">
          <cell r="K2811">
            <v>2.6816445945137066</v>
          </cell>
          <cell r="S2811">
            <v>40</v>
          </cell>
        </row>
        <row r="2812">
          <cell r="K2812">
            <v>-1.3903418558185789</v>
          </cell>
          <cell r="S2812">
            <v>40</v>
          </cell>
        </row>
        <row r="2813">
          <cell r="K2813">
            <v>1.2567521807590782</v>
          </cell>
          <cell r="S2813">
            <v>40</v>
          </cell>
        </row>
        <row r="2814">
          <cell r="K2814">
            <v>-0.28650457175595995</v>
          </cell>
          <cell r="S2814">
            <v>40</v>
          </cell>
        </row>
        <row r="2815">
          <cell r="K2815">
            <v>-0.9052354267245788</v>
          </cell>
          <cell r="S2815">
            <v>40</v>
          </cell>
        </row>
        <row r="2816">
          <cell r="K2816">
            <v>1.005784835419675</v>
          </cell>
          <cell r="S2816">
            <v>40</v>
          </cell>
        </row>
        <row r="2817">
          <cell r="K2817">
            <v>-0.76008559771860928</v>
          </cell>
          <cell r="S2817">
            <v>40</v>
          </cell>
        </row>
        <row r="2818">
          <cell r="K2818">
            <v>-0.71393594307034214</v>
          </cell>
          <cell r="S2818">
            <v>40</v>
          </cell>
        </row>
        <row r="2819">
          <cell r="K2819">
            <v>2.2029998985564281</v>
          </cell>
          <cell r="S2819">
            <v>40</v>
          </cell>
        </row>
        <row r="2820">
          <cell r="K2820">
            <v>-0.66106519745009729</v>
          </cell>
          <cell r="S2820">
            <v>40</v>
          </cell>
        </row>
        <row r="2821">
          <cell r="K2821">
            <v>5.237659516320627</v>
          </cell>
          <cell r="S2821">
            <v>40</v>
          </cell>
        </row>
        <row r="2822">
          <cell r="K2822">
            <v>0.92063869488376138</v>
          </cell>
          <cell r="S2822">
            <v>40</v>
          </cell>
        </row>
        <row r="2823">
          <cell r="K2823">
            <v>0.31151277361849489</v>
          </cell>
          <cell r="S2823">
            <v>40</v>
          </cell>
        </row>
        <row r="2824">
          <cell r="K2824">
            <v>-0.47763193621989064</v>
          </cell>
          <cell r="S2824">
            <v>40</v>
          </cell>
        </row>
        <row r="2825">
          <cell r="K2825">
            <v>0.43306530739669674</v>
          </cell>
          <cell r="S2825">
            <v>40</v>
          </cell>
        </row>
        <row r="2826">
          <cell r="K2826">
            <v>-0.36613836080345491</v>
          </cell>
          <cell r="S2826">
            <v>40</v>
          </cell>
        </row>
        <row r="2827">
          <cell r="K2827">
            <v>5.8286700758448173</v>
          </cell>
          <cell r="S2827">
            <v>40</v>
          </cell>
        </row>
        <row r="2828">
          <cell r="K2828">
            <v>0.4718465341278984</v>
          </cell>
          <cell r="S2828">
            <v>40</v>
          </cell>
        </row>
        <row r="2829">
          <cell r="K2829">
            <v>-0.57253851498934594</v>
          </cell>
          <cell r="S2829">
            <v>40</v>
          </cell>
        </row>
        <row r="2830">
          <cell r="K2830">
            <v>0.35340996110450823</v>
          </cell>
          <cell r="S2830">
            <v>40</v>
          </cell>
        </row>
        <row r="2831">
          <cell r="K2831">
            <v>8.1260278929952093E-2</v>
          </cell>
          <cell r="S2831">
            <v>40</v>
          </cell>
        </row>
        <row r="2832">
          <cell r="K2832">
            <v>0.44542267591374585</v>
          </cell>
          <cell r="S2832">
            <v>40</v>
          </cell>
        </row>
        <row r="2833">
          <cell r="K2833">
            <v>0.42827315775649238</v>
          </cell>
          <cell r="S2833">
            <v>40</v>
          </cell>
        </row>
        <row r="2834">
          <cell r="K2834">
            <v>-0.42430975973473928</v>
          </cell>
          <cell r="S2834">
            <v>40</v>
          </cell>
        </row>
        <row r="2835">
          <cell r="K2835">
            <v>0.43563955996760267</v>
          </cell>
          <cell r="S2835">
            <v>40</v>
          </cell>
        </row>
        <row r="2836">
          <cell r="K2836">
            <v>0.60240709721097785</v>
          </cell>
          <cell r="S2836">
            <v>40</v>
          </cell>
        </row>
        <row r="2837">
          <cell r="K2837">
            <v>-0.22738523535788599</v>
          </cell>
          <cell r="S2837">
            <v>40</v>
          </cell>
        </row>
        <row r="2838">
          <cell r="K2838">
            <v>5.7559462636150152E-2</v>
          </cell>
          <cell r="S2838">
            <v>40</v>
          </cell>
        </row>
        <row r="2839">
          <cell r="K2839">
            <v>-0.35147578226405524</v>
          </cell>
          <cell r="S2839">
            <v>40</v>
          </cell>
        </row>
        <row r="2840">
          <cell r="K2840">
            <v>-0.62872889738880411</v>
          </cell>
          <cell r="S2840">
            <v>40</v>
          </cell>
        </row>
        <row r="2841">
          <cell r="K2841">
            <v>-0.7100222536691928</v>
          </cell>
          <cell r="S2841">
            <v>40</v>
          </cell>
        </row>
        <row r="2842">
          <cell r="K2842">
            <v>173.96344036704562</v>
          </cell>
          <cell r="S2842">
            <v>40</v>
          </cell>
        </row>
        <row r="2843">
          <cell r="K2843">
            <v>-0.99971978482150603</v>
          </cell>
          <cell r="S2843">
            <v>40</v>
          </cell>
        </row>
        <row r="2844">
          <cell r="K2844">
            <v>25.389392034005159</v>
          </cell>
          <cell r="S2844">
            <v>40</v>
          </cell>
        </row>
        <row r="2845">
          <cell r="K2845">
            <v>-1.3121590697364871</v>
          </cell>
          <cell r="S2845">
            <v>40</v>
          </cell>
        </row>
        <row r="2846">
          <cell r="K2846">
            <v>118.61757162599176</v>
          </cell>
          <cell r="S2846">
            <v>40</v>
          </cell>
        </row>
        <row r="2847">
          <cell r="K2847">
            <v>-0.25445177927601115</v>
          </cell>
          <cell r="S2847">
            <v>40</v>
          </cell>
        </row>
        <row r="2848">
          <cell r="K2848">
            <v>-0.31879017753869843</v>
          </cell>
          <cell r="S2848">
            <v>40</v>
          </cell>
        </row>
        <row r="2849">
          <cell r="K2849">
            <v>-1.7293432539219147</v>
          </cell>
          <cell r="S2849">
            <v>40</v>
          </cell>
        </row>
        <row r="2850">
          <cell r="K2850">
            <v>-1.3617842128267406</v>
          </cell>
          <cell r="S2850">
            <v>40</v>
          </cell>
        </row>
        <row r="2851">
          <cell r="K2851">
            <v>-0.48287533219081524</v>
          </cell>
          <cell r="S2851">
            <v>40</v>
          </cell>
        </row>
        <row r="2852">
          <cell r="K2852">
            <v>1.4365811227542458</v>
          </cell>
          <cell r="S2852">
            <v>40</v>
          </cell>
        </row>
        <row r="2853">
          <cell r="K2853">
            <v>-0.29969568119802081</v>
          </cell>
          <cell r="S2853">
            <v>40</v>
          </cell>
        </row>
        <row r="2854">
          <cell r="K2854">
            <v>-1.5415257311711215</v>
          </cell>
          <cell r="S2854">
            <v>40</v>
          </cell>
        </row>
        <row r="2855">
          <cell r="K2855">
            <v>-1.242540170916504</v>
          </cell>
          <cell r="S2855">
            <v>40</v>
          </cell>
        </row>
        <row r="2856">
          <cell r="K2856">
            <v>2.7470143967548962E-4</v>
          </cell>
          <cell r="S2856">
            <v>40</v>
          </cell>
        </row>
        <row r="2857">
          <cell r="K2857">
            <v>-0.57196795251180654</v>
          </cell>
          <cell r="S2857">
            <v>40</v>
          </cell>
        </row>
        <row r="2858">
          <cell r="K2858">
            <v>-9.597818548393192E-5</v>
          </cell>
          <cell r="S2858">
            <v>40</v>
          </cell>
        </row>
        <row r="2859">
          <cell r="K2859">
            <v>-0.71476649034308704</v>
          </cell>
          <cell r="S2859">
            <v>40</v>
          </cell>
        </row>
        <row r="2860">
          <cell r="K2860">
            <v>-0.68103813352037823</v>
          </cell>
          <cell r="S2860">
            <v>40</v>
          </cell>
        </row>
        <row r="2861">
          <cell r="K2861">
            <v>0.48539074730588577</v>
          </cell>
          <cell r="S2861">
            <v>40</v>
          </cell>
        </row>
        <row r="2862">
          <cell r="K2862">
            <v>-0.47196814508140172</v>
          </cell>
          <cell r="S2862">
            <v>40</v>
          </cell>
        </row>
        <row r="2863">
          <cell r="K2863">
            <v>-0.3934079826540372</v>
          </cell>
          <cell r="S2863">
            <v>40</v>
          </cell>
        </row>
        <row r="2864">
          <cell r="K2864">
            <v>0.47804097409552965</v>
          </cell>
          <cell r="S2864">
            <v>40</v>
          </cell>
        </row>
        <row r="2865">
          <cell r="K2865">
            <v>0.26101370468334917</v>
          </cell>
          <cell r="S2865">
            <v>40</v>
          </cell>
        </row>
        <row r="2866">
          <cell r="K2866">
            <v>0.44429600640450617</v>
          </cell>
          <cell r="S2866">
            <v>40</v>
          </cell>
        </row>
        <row r="2867">
          <cell r="K2867">
            <v>-0.43561102424095005</v>
          </cell>
          <cell r="S2867">
            <v>40</v>
          </cell>
        </row>
        <row r="2868">
          <cell r="K2868">
            <v>0.48833906117302273</v>
          </cell>
          <cell r="S2868">
            <v>40</v>
          </cell>
        </row>
        <row r="2869">
          <cell r="K2869">
            <v>0.12498284534907537</v>
          </cell>
          <cell r="S2869">
            <v>40</v>
          </cell>
        </row>
        <row r="2870">
          <cell r="K2870">
            <v>-0.64425629633689263</v>
          </cell>
          <cell r="S2870">
            <v>40</v>
          </cell>
        </row>
        <row r="2871">
          <cell r="K2871">
            <v>221.14797635554945</v>
          </cell>
          <cell r="S2871">
            <v>40</v>
          </cell>
        </row>
        <row r="2872">
          <cell r="K2872">
            <v>-0.6938374858968992</v>
          </cell>
          <cell r="S2872">
            <v>40</v>
          </cell>
        </row>
        <row r="2873">
          <cell r="K2873">
            <v>119.75124455369027</v>
          </cell>
          <cell r="S2873">
            <v>40</v>
          </cell>
        </row>
        <row r="2874">
          <cell r="K2874">
            <v>-0.33295839182459158</v>
          </cell>
          <cell r="S2874">
            <v>40</v>
          </cell>
        </row>
        <row r="2875">
          <cell r="K2875">
            <v>-0.30040793303220387</v>
          </cell>
          <cell r="S2875">
            <v>40</v>
          </cell>
        </row>
        <row r="2876">
          <cell r="K2876">
            <v>84.193878316874077</v>
          </cell>
          <cell r="S2876">
            <v>40</v>
          </cell>
        </row>
        <row r="2877">
          <cell r="K2877">
            <v>-1.1372768855272759</v>
          </cell>
          <cell r="S2877">
            <v>40</v>
          </cell>
        </row>
        <row r="2878">
          <cell r="K2878">
            <v>-1.3137781645748354</v>
          </cell>
          <cell r="S2878">
            <v>40</v>
          </cell>
        </row>
        <row r="2879">
          <cell r="K2879">
            <v>-0.85419985154847666</v>
          </cell>
          <cell r="S2879">
            <v>40</v>
          </cell>
        </row>
        <row r="2880">
          <cell r="K2880">
            <v>49.496336305301199</v>
          </cell>
          <cell r="S2880">
            <v>40</v>
          </cell>
        </row>
        <row r="2881">
          <cell r="K2881">
            <v>-0.75343715476635342</v>
          </cell>
          <cell r="S2881">
            <v>40</v>
          </cell>
        </row>
        <row r="2882">
          <cell r="K2882">
            <v>-2.0078438847685303</v>
          </cell>
          <cell r="S2882">
            <v>40</v>
          </cell>
        </row>
        <row r="2883">
          <cell r="K2883">
            <v>-2.2062834569279342</v>
          </cell>
          <cell r="S2883">
            <v>40</v>
          </cell>
        </row>
        <row r="2884">
          <cell r="K2884">
            <v>-2.3085574187556377</v>
          </cell>
          <cell r="S2884">
            <v>40</v>
          </cell>
        </row>
        <row r="2885">
          <cell r="K2885">
            <v>0.65022805222321511</v>
          </cell>
          <cell r="S2885">
            <v>40</v>
          </cell>
        </row>
        <row r="2886">
          <cell r="K2886">
            <v>-2.0448396238832149</v>
          </cell>
          <cell r="S2886">
            <v>40</v>
          </cell>
        </row>
        <row r="2887">
          <cell r="K2887">
            <v>-2.2161126979099168</v>
          </cell>
          <cell r="S2887">
            <v>40</v>
          </cell>
        </row>
        <row r="2888">
          <cell r="K2888">
            <v>-0.78048144138016051</v>
          </cell>
          <cell r="S2888">
            <v>40</v>
          </cell>
        </row>
        <row r="2889">
          <cell r="K2889">
            <v>-0.39647755351609143</v>
          </cell>
          <cell r="S2889">
            <v>40</v>
          </cell>
        </row>
        <row r="2890">
          <cell r="K2890">
            <v>-0.74071440178444936</v>
          </cell>
          <cell r="S2890">
            <v>40</v>
          </cell>
        </row>
        <row r="2891">
          <cell r="K2891">
            <v>-0.96373601242843343</v>
          </cell>
          <cell r="S2891">
            <v>40</v>
          </cell>
        </row>
        <row r="2892">
          <cell r="K2892">
            <v>-0.89474199600920601</v>
          </cell>
          <cell r="S2892">
            <v>40</v>
          </cell>
        </row>
        <row r="2893">
          <cell r="K2893">
            <v>-0.69086536163790413</v>
          </cell>
          <cell r="S2893">
            <v>40</v>
          </cell>
        </row>
        <row r="2894">
          <cell r="K2894">
            <v>318.07834613818244</v>
          </cell>
          <cell r="S2894">
            <v>40</v>
          </cell>
        </row>
        <row r="2895">
          <cell r="K2895">
            <v>-0.82021720605573534</v>
          </cell>
          <cell r="S2895">
            <v>40</v>
          </cell>
        </row>
        <row r="2896">
          <cell r="K2896">
            <v>-0.72386304853338479</v>
          </cell>
          <cell r="S2896">
            <v>40</v>
          </cell>
        </row>
        <row r="2897">
          <cell r="K2897">
            <v>-0.92157935984233164</v>
          </cell>
          <cell r="S2897">
            <v>40</v>
          </cell>
        </row>
        <row r="2898">
          <cell r="K2898">
            <v>-0.92111085559171857</v>
          </cell>
          <cell r="S2898">
            <v>40</v>
          </cell>
        </row>
        <row r="2899">
          <cell r="K2899">
            <v>-1.210196174039228</v>
          </cell>
          <cell r="S2899">
            <v>40</v>
          </cell>
        </row>
        <row r="2900">
          <cell r="K2900">
            <v>0.71969549821766721</v>
          </cell>
          <cell r="S2900">
            <v>40</v>
          </cell>
        </row>
        <row r="2901">
          <cell r="K2901">
            <v>27.873748192289199</v>
          </cell>
          <cell r="S2901">
            <v>40</v>
          </cell>
        </row>
        <row r="2902">
          <cell r="K2902">
            <v>4.2052928024920597E-2</v>
          </cell>
          <cell r="S2902">
            <v>40</v>
          </cell>
        </row>
        <row r="2903">
          <cell r="K2903">
            <v>0.71454304756116649</v>
          </cell>
          <cell r="S2903">
            <v>40</v>
          </cell>
        </row>
        <row r="2904">
          <cell r="K2904">
            <v>-2.3193222046215913</v>
          </cell>
          <cell r="S2904">
            <v>40</v>
          </cell>
        </row>
        <row r="2905">
          <cell r="K2905">
            <v>-2.3672725699571635</v>
          </cell>
          <cell r="S2905">
            <v>40</v>
          </cell>
        </row>
        <row r="2906">
          <cell r="K2906">
            <v>-0.76410278608738158</v>
          </cell>
          <cell r="S2906">
            <v>40</v>
          </cell>
        </row>
        <row r="2907">
          <cell r="K2907">
            <v>-0.41848603266379814</v>
          </cell>
          <cell r="S2907">
            <v>40</v>
          </cell>
        </row>
        <row r="2908">
          <cell r="K2908">
            <v>0.74211311951336423</v>
          </cell>
          <cell r="S2908">
            <v>40</v>
          </cell>
        </row>
        <row r="2909">
          <cell r="K2909">
            <v>5.4979166458032115E-2</v>
          </cell>
          <cell r="S2909">
            <v>40</v>
          </cell>
        </row>
        <row r="2910">
          <cell r="K2910">
            <v>0.11594627076191731</v>
          </cell>
          <cell r="S2910">
            <v>40</v>
          </cell>
        </row>
        <row r="2911">
          <cell r="K2911">
            <v>1.3130956620416045</v>
          </cell>
          <cell r="S2911">
            <v>40</v>
          </cell>
        </row>
        <row r="2912">
          <cell r="K2912">
            <v>-9.7367082791838269E-2</v>
          </cell>
          <cell r="S2912">
            <v>40</v>
          </cell>
        </row>
        <row r="2913">
          <cell r="K2913">
            <v>-0.16885186875471181</v>
          </cell>
          <cell r="S2913">
            <v>40</v>
          </cell>
        </row>
        <row r="2914">
          <cell r="K2914">
            <v>-0.11635708560242207</v>
          </cell>
          <cell r="S2914">
            <v>40</v>
          </cell>
        </row>
        <row r="2915">
          <cell r="K2915">
            <v>-1.1229807787240735</v>
          </cell>
          <cell r="S2915">
            <v>40</v>
          </cell>
        </row>
        <row r="2916">
          <cell r="K2916">
            <v>-0.89839040152174321</v>
          </cell>
          <cell r="S2916">
            <v>40</v>
          </cell>
        </row>
        <row r="2917">
          <cell r="K2917">
            <v>-0.74414643330833741</v>
          </cell>
          <cell r="S2917">
            <v>40</v>
          </cell>
        </row>
        <row r="2918">
          <cell r="K2918">
            <v>-0.99377744301811055</v>
          </cell>
          <cell r="S2918">
            <v>40</v>
          </cell>
        </row>
        <row r="2919">
          <cell r="K2919">
            <v>-0.46943616379672259</v>
          </cell>
          <cell r="S2919">
            <v>40</v>
          </cell>
        </row>
        <row r="2920">
          <cell r="K2920">
            <v>-0.21344710299866304</v>
          </cell>
          <cell r="S2920">
            <v>40</v>
          </cell>
        </row>
        <row r="2921">
          <cell r="K2921">
            <v>-0.12059672811340183</v>
          </cell>
          <cell r="S2921">
            <v>40</v>
          </cell>
        </row>
        <row r="2922">
          <cell r="K2922">
            <v>-0.7283770052048113</v>
          </cell>
          <cell r="S2922">
            <v>40</v>
          </cell>
        </row>
        <row r="2923">
          <cell r="K2923">
            <v>-0.19065460480822888</v>
          </cell>
          <cell r="S2923">
            <v>40</v>
          </cell>
        </row>
        <row r="2924">
          <cell r="K2924">
            <v>0.40498258113978441</v>
          </cell>
          <cell r="S2924">
            <v>40</v>
          </cell>
        </row>
        <row r="2925">
          <cell r="K2925">
            <v>-2.2911103944865734</v>
          </cell>
          <cell r="S2925">
            <v>40</v>
          </cell>
        </row>
        <row r="2926">
          <cell r="K2926">
            <v>-2.4299166673352968</v>
          </cell>
          <cell r="S2926">
            <v>40</v>
          </cell>
        </row>
        <row r="2927">
          <cell r="K2927">
            <v>1.0067977061179618</v>
          </cell>
          <cell r="S2927">
            <v>40</v>
          </cell>
        </row>
        <row r="2928">
          <cell r="K2928">
            <v>1.1163406314262736</v>
          </cell>
          <cell r="S2928">
            <v>40</v>
          </cell>
        </row>
        <row r="2929">
          <cell r="K2929">
            <v>-2.15246689926609</v>
          </cell>
          <cell r="S2929">
            <v>40</v>
          </cell>
        </row>
        <row r="2930">
          <cell r="K2930">
            <v>-0.39386448073598673</v>
          </cell>
          <cell r="S2930">
            <v>40</v>
          </cell>
        </row>
        <row r="2931">
          <cell r="K2931">
            <v>0.58869786066709695</v>
          </cell>
          <cell r="S2931">
            <v>40</v>
          </cell>
        </row>
        <row r="2932">
          <cell r="K2932">
            <v>2.7301995522088585</v>
          </cell>
          <cell r="S2932">
            <v>40</v>
          </cell>
        </row>
        <row r="2933">
          <cell r="K2933">
            <v>1.8834371476620992</v>
          </cell>
          <cell r="S2933">
            <v>40</v>
          </cell>
        </row>
        <row r="2934">
          <cell r="K2934">
            <v>6.2327087689835867</v>
          </cell>
          <cell r="S2934">
            <v>40</v>
          </cell>
        </row>
        <row r="2935">
          <cell r="K2935">
            <v>5.9970568925884367</v>
          </cell>
          <cell r="S2935">
            <v>40</v>
          </cell>
        </row>
        <row r="2936">
          <cell r="K2936">
            <v>1.0471835672270136</v>
          </cell>
          <cell r="S2936">
            <v>40</v>
          </cell>
        </row>
        <row r="2937">
          <cell r="K2937">
            <v>0.65396553970529603</v>
          </cell>
          <cell r="S2937">
            <v>40</v>
          </cell>
        </row>
        <row r="2938">
          <cell r="K2938">
            <v>3.1924924312447636</v>
          </cell>
          <cell r="S2938">
            <v>40</v>
          </cell>
        </row>
        <row r="2939">
          <cell r="K2939">
            <v>-0.86966012676137849</v>
          </cell>
          <cell r="S2939">
            <v>40</v>
          </cell>
        </row>
        <row r="2940">
          <cell r="K2940">
            <v>5.0658571444671798</v>
          </cell>
          <cell r="S2940">
            <v>40</v>
          </cell>
        </row>
        <row r="2941">
          <cell r="K2941">
            <v>-0.60341057155940192</v>
          </cell>
          <cell r="S2941">
            <v>40</v>
          </cell>
        </row>
        <row r="2942">
          <cell r="K2942">
            <v>0.7492915251459582</v>
          </cell>
          <cell r="S2942">
            <v>40</v>
          </cell>
        </row>
        <row r="2943">
          <cell r="K2943">
            <v>1.1207199838619006</v>
          </cell>
          <cell r="S2943">
            <v>40</v>
          </cell>
        </row>
        <row r="2944">
          <cell r="K2944">
            <v>1.5015041190009197</v>
          </cell>
          <cell r="S2944">
            <v>40</v>
          </cell>
        </row>
        <row r="2945">
          <cell r="K2945">
            <v>-0.35660888369938321</v>
          </cell>
          <cell r="S2945">
            <v>40</v>
          </cell>
        </row>
        <row r="2946">
          <cell r="K2946">
            <v>-0.15271629610044654</v>
          </cell>
          <cell r="S2946">
            <v>40</v>
          </cell>
        </row>
        <row r="2947">
          <cell r="K2947">
            <v>0.99407505997219847</v>
          </cell>
          <cell r="S2947">
            <v>40</v>
          </cell>
        </row>
        <row r="2948">
          <cell r="K2948">
            <v>-0.3707697070256411</v>
          </cell>
          <cell r="S2948">
            <v>40</v>
          </cell>
        </row>
        <row r="2949">
          <cell r="K2949">
            <v>0.49819116197416452</v>
          </cell>
          <cell r="S2949">
            <v>40</v>
          </cell>
        </row>
        <row r="2950">
          <cell r="K2950">
            <v>-0.18706549552304264</v>
          </cell>
          <cell r="S2950">
            <v>40</v>
          </cell>
        </row>
        <row r="2951">
          <cell r="K2951">
            <v>-0.15600304052599523</v>
          </cell>
          <cell r="S2951">
            <v>40</v>
          </cell>
        </row>
        <row r="2952">
          <cell r="K2952">
            <v>-0.22593214326450878</v>
          </cell>
          <cell r="S2952">
            <v>40</v>
          </cell>
        </row>
        <row r="2953">
          <cell r="K2953">
            <v>0.67307622049621718</v>
          </cell>
          <cell r="S2953">
            <v>40</v>
          </cell>
        </row>
        <row r="2954">
          <cell r="K2954">
            <v>-0.27139773056643152</v>
          </cell>
          <cell r="S2954">
            <v>40</v>
          </cell>
        </row>
        <row r="2955">
          <cell r="K2955">
            <v>3.4315141932390172E-2</v>
          </cell>
          <cell r="S2955">
            <v>40</v>
          </cell>
        </row>
        <row r="2956">
          <cell r="K2956">
            <v>-0.29956133206386948</v>
          </cell>
          <cell r="S2956">
            <v>40</v>
          </cell>
        </row>
        <row r="2957">
          <cell r="K2957">
            <v>38.32101289962354</v>
          </cell>
          <cell r="S2957">
            <v>40</v>
          </cell>
        </row>
        <row r="2958">
          <cell r="K2958">
            <v>-0.7334528702201133</v>
          </cell>
          <cell r="S2958">
            <v>40</v>
          </cell>
        </row>
        <row r="2959">
          <cell r="K2959">
            <v>-0.69609889888109111</v>
          </cell>
          <cell r="S2959">
            <v>40</v>
          </cell>
        </row>
        <row r="2960">
          <cell r="K2960">
            <v>-0.70626280675941777</v>
          </cell>
          <cell r="S2960">
            <v>40</v>
          </cell>
        </row>
        <row r="2961">
          <cell r="K2961">
            <v>-0.65129574889895336</v>
          </cell>
          <cell r="S2961">
            <v>40</v>
          </cell>
        </row>
        <row r="2962">
          <cell r="K2962">
            <v>-0.72365665086187603</v>
          </cell>
          <cell r="S2962">
            <v>40</v>
          </cell>
        </row>
        <row r="2963">
          <cell r="K2963">
            <v>0.92944950327198805</v>
          </cell>
          <cell r="S2963">
            <v>40</v>
          </cell>
        </row>
        <row r="2964">
          <cell r="K2964">
            <v>1.189251226649604</v>
          </cell>
          <cell r="S2964">
            <v>40</v>
          </cell>
        </row>
        <row r="2965">
          <cell r="K2965">
            <v>0.91143506805289531</v>
          </cell>
          <cell r="S2965">
            <v>40</v>
          </cell>
        </row>
        <row r="2966">
          <cell r="K2966">
            <v>-0.5455244994897881</v>
          </cell>
          <cell r="S2966">
            <v>40</v>
          </cell>
        </row>
        <row r="2967">
          <cell r="K2967">
            <v>-0.5794356322511508</v>
          </cell>
          <cell r="S2967">
            <v>40</v>
          </cell>
        </row>
        <row r="2968">
          <cell r="K2968">
            <v>-0.47937692124337739</v>
          </cell>
          <cell r="S2968">
            <v>40</v>
          </cell>
        </row>
        <row r="2969">
          <cell r="K2969">
            <v>-0.82341045389836376</v>
          </cell>
          <cell r="S2969">
            <v>40</v>
          </cell>
        </row>
        <row r="2970">
          <cell r="K2970">
            <v>0.16988210841729318</v>
          </cell>
          <cell r="S2970">
            <v>40</v>
          </cell>
        </row>
        <row r="2971">
          <cell r="K2971">
            <v>-0.67081610698595273</v>
          </cell>
          <cell r="S2971">
            <v>40</v>
          </cell>
        </row>
        <row r="2972">
          <cell r="K2972">
            <v>-0.10119206174627528</v>
          </cell>
          <cell r="S2972">
            <v>40</v>
          </cell>
        </row>
        <row r="2973">
          <cell r="K2973">
            <v>0.13511314413561565</v>
          </cell>
          <cell r="S2973">
            <v>40</v>
          </cell>
        </row>
        <row r="2974">
          <cell r="K2974">
            <v>5.8410168282474091E-2</v>
          </cell>
          <cell r="S2974">
            <v>40</v>
          </cell>
        </row>
        <row r="2975">
          <cell r="K2975">
            <v>0.14272154351947672</v>
          </cell>
          <cell r="S2975">
            <v>40</v>
          </cell>
        </row>
        <row r="2976">
          <cell r="K2976">
            <v>0.16313183222428246</v>
          </cell>
          <cell r="S2976">
            <v>40</v>
          </cell>
        </row>
        <row r="2977">
          <cell r="K2977">
            <v>-0.98664430997201702</v>
          </cell>
          <cell r="S2977">
            <v>40</v>
          </cell>
        </row>
        <row r="2978">
          <cell r="K2978">
            <v>83.039279931919936</v>
          </cell>
          <cell r="S2978">
            <v>40</v>
          </cell>
        </row>
        <row r="2979">
          <cell r="K2979">
            <v>94.061729015235002</v>
          </cell>
          <cell r="S2979">
            <v>40</v>
          </cell>
        </row>
        <row r="2980">
          <cell r="K2980">
            <v>201.97521803307822</v>
          </cell>
          <cell r="S2980">
            <v>40</v>
          </cell>
        </row>
        <row r="2981">
          <cell r="K2981">
            <v>7.6137587923979355</v>
          </cell>
          <cell r="S2981">
            <v>40</v>
          </cell>
        </row>
        <row r="2982">
          <cell r="K2982">
            <v>-0.98789124288984731</v>
          </cell>
          <cell r="S2982">
            <v>40</v>
          </cell>
        </row>
        <row r="2983">
          <cell r="K2983">
            <v>-0.88740778996282732</v>
          </cell>
          <cell r="S2983">
            <v>40</v>
          </cell>
        </row>
        <row r="2984">
          <cell r="K2984">
            <v>0.92448690725479199</v>
          </cell>
          <cell r="S2984">
            <v>40</v>
          </cell>
        </row>
        <row r="2985">
          <cell r="K2985">
            <v>8.8701807277977336E-3</v>
          </cell>
          <cell r="S2985">
            <v>40</v>
          </cell>
        </row>
        <row r="2986">
          <cell r="K2986">
            <v>-1.0543717986863714</v>
          </cell>
          <cell r="S2986">
            <v>40</v>
          </cell>
        </row>
        <row r="2987">
          <cell r="K2987">
            <v>0.21473781151607721</v>
          </cell>
          <cell r="S2987">
            <v>40</v>
          </cell>
        </row>
        <row r="2988">
          <cell r="K2988">
            <v>1.304244602247677</v>
          </cell>
          <cell r="S2988">
            <v>40</v>
          </cell>
        </row>
        <row r="2989">
          <cell r="K2989">
            <v>-0.6620760249294112</v>
          </cell>
          <cell r="S2989">
            <v>40</v>
          </cell>
        </row>
        <row r="2990">
          <cell r="K2990">
            <v>-0.54096963053676328</v>
          </cell>
          <cell r="S2990">
            <v>40</v>
          </cell>
        </row>
        <row r="2991">
          <cell r="K2991">
            <v>7.1626998064455583</v>
          </cell>
          <cell r="S2991">
            <v>40</v>
          </cell>
        </row>
        <row r="2992">
          <cell r="K2992">
            <v>1.0216873045704788</v>
          </cell>
          <cell r="S2992">
            <v>40</v>
          </cell>
        </row>
        <row r="2993">
          <cell r="K2993">
            <v>0.13408283004595201</v>
          </cell>
          <cell r="S2993">
            <v>40</v>
          </cell>
        </row>
        <row r="2994">
          <cell r="K2994">
            <v>-0.47031980686726255</v>
          </cell>
          <cell r="S2994">
            <v>40</v>
          </cell>
        </row>
        <row r="2995">
          <cell r="K2995">
            <v>7.5853301148079195</v>
          </cell>
          <cell r="S2995">
            <v>40</v>
          </cell>
        </row>
        <row r="2996">
          <cell r="K2996">
            <v>-0.8426996791944048</v>
          </cell>
          <cell r="S2996">
            <v>40</v>
          </cell>
        </row>
        <row r="2997">
          <cell r="K2997">
            <v>-0.76643270241202377</v>
          </cell>
          <cell r="S2997">
            <v>40</v>
          </cell>
        </row>
        <row r="2998">
          <cell r="K2998">
            <v>3.9165838241337757E-2</v>
          </cell>
          <cell r="S2998">
            <v>40</v>
          </cell>
        </row>
        <row r="2999">
          <cell r="K2999">
            <v>-0.66933842176602099</v>
          </cell>
          <cell r="S2999">
            <v>40</v>
          </cell>
        </row>
        <row r="3000">
          <cell r="K3000">
            <v>0.71795740848810174</v>
          </cell>
          <cell r="S3000">
            <v>40</v>
          </cell>
        </row>
        <row r="3001">
          <cell r="K3001">
            <v>0.20930555101444248</v>
          </cell>
          <cell r="S3001">
            <v>40</v>
          </cell>
        </row>
        <row r="3002">
          <cell r="K3002">
            <v>-4.7502806903204464E-2</v>
          </cell>
          <cell r="S3002">
            <v>40</v>
          </cell>
        </row>
        <row r="3003">
          <cell r="K3003">
            <v>0.65244471288181494</v>
          </cell>
          <cell r="S3003">
            <v>40</v>
          </cell>
        </row>
        <row r="3004">
          <cell r="K3004">
            <v>0.20305498184249401</v>
          </cell>
          <cell r="S3004">
            <v>40</v>
          </cell>
        </row>
        <row r="3005">
          <cell r="K3005">
            <v>-1.5711260183890481</v>
          </cell>
          <cell r="S3005">
            <v>40</v>
          </cell>
        </row>
        <row r="3006">
          <cell r="K3006">
            <v>5.8560149326684893E-2</v>
          </cell>
          <cell r="S3006">
            <v>40</v>
          </cell>
        </row>
        <row r="3007">
          <cell r="K3007">
            <v>-1.6864989142231763</v>
          </cell>
          <cell r="S3007">
            <v>40</v>
          </cell>
        </row>
        <row r="3008">
          <cell r="K3008">
            <v>0.18527159393189072</v>
          </cell>
          <cell r="S3008">
            <v>40</v>
          </cell>
        </row>
        <row r="3009">
          <cell r="K3009">
            <v>-1.1526552861045525</v>
          </cell>
          <cell r="S3009">
            <v>40</v>
          </cell>
        </row>
        <row r="3010">
          <cell r="K3010">
            <v>-0.52655401122268986</v>
          </cell>
          <cell r="S3010">
            <v>40</v>
          </cell>
        </row>
        <row r="3011">
          <cell r="K3011">
            <v>0.73517178043983211</v>
          </cell>
          <cell r="S3011">
            <v>40</v>
          </cell>
        </row>
        <row r="3012">
          <cell r="K3012">
            <v>-0.50642137921083408</v>
          </cell>
          <cell r="S3012">
            <v>40</v>
          </cell>
        </row>
        <row r="3013">
          <cell r="K3013">
            <v>133.7576302334403</v>
          </cell>
          <cell r="S3013">
            <v>40</v>
          </cell>
        </row>
        <row r="3014">
          <cell r="K3014">
            <v>2.7305790067788052</v>
          </cell>
          <cell r="S3014">
            <v>40</v>
          </cell>
        </row>
        <row r="3015">
          <cell r="K3015">
            <v>13.157283556035852</v>
          </cell>
          <cell r="S3015">
            <v>40</v>
          </cell>
        </row>
        <row r="3016">
          <cell r="K3016">
            <v>4.4216647050514633</v>
          </cell>
          <cell r="S3016">
            <v>40</v>
          </cell>
        </row>
        <row r="3017">
          <cell r="K3017">
            <v>-0.41344526459607206</v>
          </cell>
          <cell r="S3017">
            <v>40</v>
          </cell>
        </row>
        <row r="3018">
          <cell r="K3018">
            <v>5.3605888447387073</v>
          </cell>
          <cell r="S3018">
            <v>40</v>
          </cell>
        </row>
        <row r="3019">
          <cell r="K3019">
            <v>-0.54657335167234411</v>
          </cell>
          <cell r="S3019">
            <v>40</v>
          </cell>
        </row>
        <row r="3020">
          <cell r="K3020">
            <v>9.0065985268157647</v>
          </cell>
          <cell r="S3020">
            <v>40</v>
          </cell>
        </row>
        <row r="3021">
          <cell r="K3021">
            <v>-0.49950359748943063</v>
          </cell>
          <cell r="S3021">
            <v>40</v>
          </cell>
        </row>
        <row r="3022">
          <cell r="K3022">
            <v>-0.94662483451077251</v>
          </cell>
          <cell r="S3022">
            <v>40</v>
          </cell>
        </row>
        <row r="3023">
          <cell r="K3023">
            <v>-0.58735616899646492</v>
          </cell>
          <cell r="S3023">
            <v>40</v>
          </cell>
        </row>
        <row r="3024">
          <cell r="K3024">
            <v>-1.0792987181677065</v>
          </cell>
          <cell r="S3024">
            <v>40</v>
          </cell>
        </row>
        <row r="3025">
          <cell r="K3025">
            <v>-0.58426274079707141</v>
          </cell>
          <cell r="S3025">
            <v>40</v>
          </cell>
        </row>
        <row r="3026">
          <cell r="K3026">
            <v>0.96982487665837136</v>
          </cell>
          <cell r="S3026">
            <v>40</v>
          </cell>
        </row>
        <row r="3027">
          <cell r="K3027">
            <v>1.3784084764953968</v>
          </cell>
          <cell r="S3027">
            <v>40</v>
          </cell>
        </row>
        <row r="3028">
          <cell r="K3028">
            <v>-1.0585762879535148</v>
          </cell>
          <cell r="S3028">
            <v>40</v>
          </cell>
        </row>
        <row r="3029">
          <cell r="K3029">
            <v>-0.57829739653149614</v>
          </cell>
          <cell r="S3029">
            <v>40</v>
          </cell>
        </row>
        <row r="3030">
          <cell r="K3030">
            <v>-0.58284874163852196</v>
          </cell>
          <cell r="S3030">
            <v>40</v>
          </cell>
        </row>
        <row r="3031">
          <cell r="K3031">
            <v>-0.52858303247789917</v>
          </cell>
          <cell r="S3031">
            <v>40</v>
          </cell>
        </row>
        <row r="3032">
          <cell r="K3032">
            <v>-0.840875417489093</v>
          </cell>
          <cell r="S3032">
            <v>40</v>
          </cell>
        </row>
        <row r="3033">
          <cell r="K3033">
            <v>-3.572162643024071E-2</v>
          </cell>
          <cell r="S3033">
            <v>40</v>
          </cell>
        </row>
        <row r="3034">
          <cell r="K3034">
            <v>0.54568143753295972</v>
          </cell>
          <cell r="S3034">
            <v>40</v>
          </cell>
        </row>
        <row r="3035">
          <cell r="K3035">
            <v>-0.10225114437572237</v>
          </cell>
          <cell r="S3035">
            <v>40</v>
          </cell>
        </row>
        <row r="3036">
          <cell r="K3036">
            <v>1.4795291436314088E-2</v>
          </cell>
          <cell r="S3036">
            <v>40</v>
          </cell>
        </row>
        <row r="3037">
          <cell r="K3037">
            <v>0.14651503959387727</v>
          </cell>
          <cell r="S3037">
            <v>40</v>
          </cell>
        </row>
        <row r="3038">
          <cell r="K3038">
            <v>0.11972623238576438</v>
          </cell>
          <cell r="S3038">
            <v>40</v>
          </cell>
        </row>
        <row r="3039">
          <cell r="K3039">
            <v>-0.46399877207470741</v>
          </cell>
          <cell r="S3039">
            <v>40</v>
          </cell>
        </row>
        <row r="3040">
          <cell r="K3040">
            <v>-0.12171785155912997</v>
          </cell>
          <cell r="S3040">
            <v>40</v>
          </cell>
        </row>
        <row r="3041">
          <cell r="K3041">
            <v>0.33861016363458135</v>
          </cell>
          <cell r="S3041">
            <v>40</v>
          </cell>
        </row>
        <row r="3042">
          <cell r="K3042">
            <v>7.9521530037508521</v>
          </cell>
          <cell r="S3042">
            <v>40</v>
          </cell>
        </row>
        <row r="3043">
          <cell r="K3043">
            <v>8.6348417407847755</v>
          </cell>
          <cell r="S3043">
            <v>40</v>
          </cell>
        </row>
        <row r="3044">
          <cell r="K3044">
            <v>200.21158214784856</v>
          </cell>
          <cell r="S3044">
            <v>40</v>
          </cell>
        </row>
        <row r="3045">
          <cell r="K3045">
            <v>-0.88737194196184166</v>
          </cell>
          <cell r="S3045">
            <v>40</v>
          </cell>
        </row>
        <row r="3046">
          <cell r="K3046">
            <v>-1.0528414990646331</v>
          </cell>
          <cell r="S3046">
            <v>40</v>
          </cell>
        </row>
        <row r="3047">
          <cell r="K3047">
            <v>-0.52815264523203254</v>
          </cell>
          <cell r="S3047">
            <v>40</v>
          </cell>
        </row>
        <row r="3048">
          <cell r="K3048">
            <v>-0.31646526758678817</v>
          </cell>
          <cell r="S3048">
            <v>40</v>
          </cell>
        </row>
        <row r="3049">
          <cell r="K3049">
            <v>-0.40605114228280426</v>
          </cell>
          <cell r="S3049">
            <v>40</v>
          </cell>
        </row>
        <row r="3050">
          <cell r="K3050">
            <v>-1.990178248454932</v>
          </cell>
          <cell r="S3050">
            <v>40</v>
          </cell>
        </row>
        <row r="3051">
          <cell r="K3051">
            <v>6.1711222305114832</v>
          </cell>
          <cell r="S3051">
            <v>40</v>
          </cell>
        </row>
        <row r="3052">
          <cell r="K3052">
            <v>7.7629946996384227</v>
          </cell>
          <cell r="S3052">
            <v>40</v>
          </cell>
        </row>
        <row r="3053">
          <cell r="K3053">
            <v>-1.8887757871491082</v>
          </cell>
          <cell r="S3053">
            <v>40</v>
          </cell>
        </row>
        <row r="3054">
          <cell r="K3054">
            <v>-2.0285700888122458</v>
          </cell>
          <cell r="S3054">
            <v>40</v>
          </cell>
        </row>
        <row r="3055">
          <cell r="K3055">
            <v>-2.2014851828183164</v>
          </cell>
          <cell r="S3055">
            <v>40</v>
          </cell>
        </row>
        <row r="3056">
          <cell r="K3056">
            <v>-0.21445242330773601</v>
          </cell>
          <cell r="S3056">
            <v>40</v>
          </cell>
        </row>
        <row r="3057">
          <cell r="K3057">
            <v>0.58107136039408502</v>
          </cell>
          <cell r="S3057">
            <v>40</v>
          </cell>
        </row>
        <row r="3058">
          <cell r="K3058">
            <v>6.4200452764140881E-2</v>
          </cell>
          <cell r="S3058">
            <v>40</v>
          </cell>
        </row>
        <row r="3059">
          <cell r="K3059">
            <v>-0.96373272084230521</v>
          </cell>
          <cell r="S3059">
            <v>40</v>
          </cell>
        </row>
        <row r="3060">
          <cell r="K3060">
            <v>-0.91381662687843679</v>
          </cell>
          <cell r="S3060">
            <v>40</v>
          </cell>
        </row>
        <row r="3061">
          <cell r="K3061">
            <v>-0.80740313603479397</v>
          </cell>
          <cell r="S3061">
            <v>40</v>
          </cell>
        </row>
        <row r="3062">
          <cell r="K3062">
            <v>-0.91329757324826077</v>
          </cell>
          <cell r="S3062">
            <v>40</v>
          </cell>
        </row>
        <row r="3063">
          <cell r="K3063">
            <v>-0.82423109977792575</v>
          </cell>
          <cell r="S3063">
            <v>40</v>
          </cell>
        </row>
        <row r="3064">
          <cell r="K3064">
            <v>-0.32884135654712821</v>
          </cell>
          <cell r="S3064">
            <v>40</v>
          </cell>
        </row>
        <row r="3065">
          <cell r="K3065">
            <v>-0.87102668086388468</v>
          </cell>
          <cell r="S3065">
            <v>40</v>
          </cell>
        </row>
        <row r="3066">
          <cell r="K3066">
            <v>-0.53125856952810901</v>
          </cell>
          <cell r="S3066">
            <v>40</v>
          </cell>
        </row>
        <row r="3067">
          <cell r="K3067">
            <v>-0.96308734639877469</v>
          </cell>
          <cell r="S3067">
            <v>40</v>
          </cell>
        </row>
        <row r="3068">
          <cell r="K3068">
            <v>-0.95845857989180894</v>
          </cell>
          <cell r="S3068">
            <v>40</v>
          </cell>
        </row>
        <row r="3069">
          <cell r="K3069">
            <v>-0.93879686935954543</v>
          </cell>
          <cell r="S3069">
            <v>40</v>
          </cell>
        </row>
        <row r="3070">
          <cell r="K3070">
            <v>-0.82827690114759167</v>
          </cell>
          <cell r="S3070">
            <v>40</v>
          </cell>
        </row>
        <row r="3071">
          <cell r="K3071">
            <v>0.19055099165194514</v>
          </cell>
          <cell r="S3071">
            <v>40</v>
          </cell>
        </row>
        <row r="3072">
          <cell r="K3072">
            <v>0.33667788953350336</v>
          </cell>
          <cell r="S3072">
            <v>40</v>
          </cell>
        </row>
        <row r="3073">
          <cell r="K3073">
            <v>-2.3760456786650566</v>
          </cell>
          <cell r="S3073">
            <v>40</v>
          </cell>
        </row>
        <row r="3074">
          <cell r="K3074">
            <v>-3.8411506161576958E-2</v>
          </cell>
          <cell r="S3074">
            <v>40</v>
          </cell>
        </row>
        <row r="3075">
          <cell r="K3075">
            <v>-0.23031689121790921</v>
          </cell>
          <cell r="S3075">
            <v>40</v>
          </cell>
        </row>
        <row r="3076">
          <cell r="K3076">
            <v>-2.2014854386575307</v>
          </cell>
          <cell r="S3076">
            <v>40</v>
          </cell>
        </row>
        <row r="3077">
          <cell r="K3077">
            <v>-1.0721583445613561</v>
          </cell>
          <cell r="S3077">
            <v>40</v>
          </cell>
        </row>
        <row r="3078">
          <cell r="K3078">
            <v>-0.59409414046021369</v>
          </cell>
          <cell r="S3078">
            <v>40</v>
          </cell>
        </row>
        <row r="3079">
          <cell r="K3079">
            <v>-0.6501975537951139</v>
          </cell>
          <cell r="S3079">
            <v>40</v>
          </cell>
        </row>
        <row r="3080">
          <cell r="K3080">
            <v>-7.2413942334957945E-2</v>
          </cell>
          <cell r="S3080">
            <v>40</v>
          </cell>
        </row>
        <row r="3081">
          <cell r="K3081">
            <v>-0.13605066873901375</v>
          </cell>
          <cell r="S3081">
            <v>40</v>
          </cell>
        </row>
        <row r="3082">
          <cell r="K3082">
            <v>0.16808668118624176</v>
          </cell>
          <cell r="S3082">
            <v>40</v>
          </cell>
        </row>
        <row r="3083">
          <cell r="K3083">
            <v>0.22999850879283062</v>
          </cell>
          <cell r="S3083">
            <v>40</v>
          </cell>
        </row>
        <row r="3084">
          <cell r="K3084">
            <v>3.0644114577376765E-2</v>
          </cell>
          <cell r="S3084">
            <v>40</v>
          </cell>
        </row>
        <row r="3085">
          <cell r="K3085">
            <v>-0.51443969309758519</v>
          </cell>
          <cell r="S3085">
            <v>40</v>
          </cell>
        </row>
        <row r="3086">
          <cell r="K3086">
            <v>-0.85580264438763232</v>
          </cell>
          <cell r="S3086">
            <v>40</v>
          </cell>
        </row>
        <row r="3087">
          <cell r="K3087">
            <v>-0.45526312972587024</v>
          </cell>
          <cell r="S3087">
            <v>40</v>
          </cell>
        </row>
        <row r="3088">
          <cell r="K3088">
            <v>-0.48554420051609837</v>
          </cell>
          <cell r="S3088">
            <v>40</v>
          </cell>
        </row>
        <row r="3089">
          <cell r="K3089">
            <v>0.41448211757106967</v>
          </cell>
          <cell r="S3089">
            <v>40</v>
          </cell>
        </row>
        <row r="3090">
          <cell r="K3090">
            <v>-0.22343004920586837</v>
          </cell>
          <cell r="S3090">
            <v>40</v>
          </cell>
        </row>
        <row r="3091">
          <cell r="K3091">
            <v>0.6651561132235424</v>
          </cell>
          <cell r="S3091">
            <v>40</v>
          </cell>
        </row>
        <row r="3092">
          <cell r="K3092">
            <v>-2.1696010306661191</v>
          </cell>
          <cell r="S3092">
            <v>40</v>
          </cell>
        </row>
        <row r="3093">
          <cell r="K3093">
            <v>-2.365367908890978</v>
          </cell>
          <cell r="S3093">
            <v>40</v>
          </cell>
        </row>
        <row r="3094">
          <cell r="K3094">
            <v>-2.6385780945734769</v>
          </cell>
          <cell r="S3094">
            <v>40</v>
          </cell>
        </row>
        <row r="3095">
          <cell r="K3095">
            <v>-2.0588018885075527</v>
          </cell>
          <cell r="S3095">
            <v>40</v>
          </cell>
        </row>
        <row r="3096">
          <cell r="K3096">
            <v>0.91214524782548279</v>
          </cell>
          <cell r="S3096">
            <v>40</v>
          </cell>
        </row>
        <row r="3097">
          <cell r="K3097">
            <v>-2.5164238874628819</v>
          </cell>
          <cell r="S3097">
            <v>40</v>
          </cell>
        </row>
        <row r="3098">
          <cell r="K3098">
            <v>-2.7733569912737017E-2</v>
          </cell>
          <cell r="S3098">
            <v>40</v>
          </cell>
        </row>
        <row r="3099">
          <cell r="K3099">
            <v>1.3345328441891233</v>
          </cell>
          <cell r="S3099">
            <v>40</v>
          </cell>
        </row>
        <row r="3100">
          <cell r="K3100">
            <v>2.2801854994682946</v>
          </cell>
          <cell r="S3100">
            <v>40</v>
          </cell>
        </row>
        <row r="3101">
          <cell r="K3101">
            <v>-0.27838546149272075</v>
          </cell>
          <cell r="S3101">
            <v>40</v>
          </cell>
        </row>
        <row r="3102">
          <cell r="K3102">
            <v>-5.9466422522050838E-2</v>
          </cell>
          <cell r="S3102">
            <v>40</v>
          </cell>
        </row>
        <row r="3103">
          <cell r="K3103">
            <v>-0.32646381198881419</v>
          </cell>
          <cell r="S3103">
            <v>40</v>
          </cell>
        </row>
        <row r="3104">
          <cell r="K3104">
            <v>534.19141489600111</v>
          </cell>
          <cell r="S3104">
            <v>40</v>
          </cell>
        </row>
        <row r="3105">
          <cell r="K3105">
            <v>-0.64869405668736935</v>
          </cell>
          <cell r="S3105">
            <v>40</v>
          </cell>
        </row>
        <row r="3106">
          <cell r="K3106">
            <v>-0.70709565269667396</v>
          </cell>
          <cell r="S3106">
            <v>40</v>
          </cell>
        </row>
        <row r="3107">
          <cell r="K3107">
            <v>-0.64101155496961537</v>
          </cell>
          <cell r="S3107">
            <v>40</v>
          </cell>
        </row>
        <row r="3108">
          <cell r="K3108">
            <v>-0.60399773498525344</v>
          </cell>
          <cell r="S3108">
            <v>40</v>
          </cell>
        </row>
        <row r="3109">
          <cell r="K3109">
            <v>-0.76412059980247227</v>
          </cell>
          <cell r="S3109">
            <v>40</v>
          </cell>
        </row>
        <row r="3110">
          <cell r="K3110">
            <v>6.1021693937300711E-2</v>
          </cell>
          <cell r="S3110">
            <v>40</v>
          </cell>
        </row>
        <row r="3111">
          <cell r="K3111">
            <v>-5.9475329594815491E-3</v>
          </cell>
          <cell r="S3111">
            <v>40</v>
          </cell>
        </row>
        <row r="3112">
          <cell r="K3112">
            <v>0.19166938952552864</v>
          </cell>
          <cell r="S3112">
            <v>40</v>
          </cell>
        </row>
        <row r="3113">
          <cell r="K3113">
            <v>-0.96167860331945543</v>
          </cell>
          <cell r="S3113">
            <v>40</v>
          </cell>
        </row>
        <row r="3114">
          <cell r="K3114">
            <v>-0.93132640538483868</v>
          </cell>
          <cell r="S3114">
            <v>40</v>
          </cell>
        </row>
        <row r="3115">
          <cell r="K3115">
            <v>-0.93014587058729703</v>
          </cell>
          <cell r="S3115">
            <v>40</v>
          </cell>
        </row>
        <row r="3116">
          <cell r="K3116">
            <v>-0.8545540265274344</v>
          </cell>
          <cell r="S3116">
            <v>40</v>
          </cell>
        </row>
        <row r="3117">
          <cell r="K3117">
            <v>-0.82701601791881174</v>
          </cell>
          <cell r="S3117">
            <v>40</v>
          </cell>
        </row>
        <row r="3118">
          <cell r="K3118">
            <v>-0.65903736284523662</v>
          </cell>
          <cell r="S3118">
            <v>40</v>
          </cell>
        </row>
        <row r="3119">
          <cell r="K3119">
            <v>0.12476370779635836</v>
          </cell>
          <cell r="S3119">
            <v>40</v>
          </cell>
        </row>
        <row r="3120">
          <cell r="K3120">
            <v>1.131215796594923</v>
          </cell>
          <cell r="S3120">
            <v>40</v>
          </cell>
        </row>
        <row r="3121">
          <cell r="K3121">
            <v>1.251753899489952</v>
          </cell>
          <cell r="S3121">
            <v>40</v>
          </cell>
        </row>
        <row r="3122">
          <cell r="K3122">
            <v>8.5371345349903538E-2</v>
          </cell>
          <cell r="S3122">
            <v>40</v>
          </cell>
        </row>
        <row r="3123">
          <cell r="K3123">
            <v>4.7617332304284998E-2</v>
          </cell>
          <cell r="S3123">
            <v>40</v>
          </cell>
        </row>
        <row r="3124">
          <cell r="K3124">
            <v>-0.32973852637989648</v>
          </cell>
          <cell r="S3124">
            <v>40</v>
          </cell>
        </row>
        <row r="3125">
          <cell r="K3125">
            <v>27.178559429511704</v>
          </cell>
          <cell r="S3125">
            <v>40</v>
          </cell>
        </row>
        <row r="3126">
          <cell r="K3126">
            <v>-0.67083556902741215</v>
          </cell>
          <cell r="S3126">
            <v>40</v>
          </cell>
        </row>
        <row r="3127">
          <cell r="K3127">
            <v>-0.56891157506333867</v>
          </cell>
          <cell r="S3127">
            <v>40</v>
          </cell>
        </row>
        <row r="3128">
          <cell r="K3128">
            <v>-0.65788010521075535</v>
          </cell>
          <cell r="S3128">
            <v>40</v>
          </cell>
        </row>
        <row r="3129">
          <cell r="K3129">
            <v>-0.57060437251842699</v>
          </cell>
          <cell r="S3129">
            <v>40</v>
          </cell>
        </row>
        <row r="3130">
          <cell r="K3130">
            <v>-0.45430593706998668</v>
          </cell>
          <cell r="S3130">
            <v>40</v>
          </cell>
        </row>
        <row r="3131">
          <cell r="K3131">
            <v>0.4703626911514433</v>
          </cell>
          <cell r="S3131">
            <v>40</v>
          </cell>
        </row>
        <row r="3132">
          <cell r="K3132">
            <v>0.1341207522988983</v>
          </cell>
          <cell r="S3132">
            <v>40</v>
          </cell>
        </row>
        <row r="3133">
          <cell r="K3133">
            <v>-1.0923896717959041</v>
          </cell>
          <cell r="S3133">
            <v>40</v>
          </cell>
        </row>
        <row r="3134">
          <cell r="K3134">
            <v>-0.77918678916632422</v>
          </cell>
          <cell r="S3134">
            <v>40</v>
          </cell>
        </row>
        <row r="3135">
          <cell r="K3135">
            <v>-0.63026596887159658</v>
          </cell>
          <cell r="S3135">
            <v>40</v>
          </cell>
        </row>
        <row r="3136">
          <cell r="K3136">
            <v>-0.68022676954867001</v>
          </cell>
          <cell r="S3136">
            <v>40</v>
          </cell>
        </row>
        <row r="3137">
          <cell r="K3137">
            <v>4.9651334512396984E-2</v>
          </cell>
          <cell r="S3137">
            <v>40</v>
          </cell>
        </row>
        <row r="3138">
          <cell r="K3138">
            <v>0.4930017198662589</v>
          </cell>
          <cell r="S3138">
            <v>40</v>
          </cell>
        </row>
        <row r="3139">
          <cell r="K3139">
            <v>1.0399325309038228</v>
          </cell>
          <cell r="S3139">
            <v>40</v>
          </cell>
        </row>
        <row r="3140">
          <cell r="K3140">
            <v>0.11442059755781306</v>
          </cell>
          <cell r="S3140">
            <v>40</v>
          </cell>
        </row>
        <row r="3141">
          <cell r="K3141">
            <v>7.9913358873780704E-2</v>
          </cell>
          <cell r="S3141">
            <v>40</v>
          </cell>
        </row>
        <row r="3142">
          <cell r="K3142">
            <v>-1.0147886904371748</v>
          </cell>
          <cell r="S3142">
            <v>40</v>
          </cell>
        </row>
        <row r="3143">
          <cell r="K3143">
            <v>-1.0082164474130189</v>
          </cell>
          <cell r="S3143">
            <v>40</v>
          </cell>
        </row>
        <row r="3144">
          <cell r="K3144">
            <v>7.8286390258304944E-2</v>
          </cell>
          <cell r="S3144">
            <v>40</v>
          </cell>
        </row>
        <row r="3145">
          <cell r="K3145">
            <v>79.013426920821445</v>
          </cell>
          <cell r="S3145">
            <v>40</v>
          </cell>
        </row>
        <row r="3146">
          <cell r="K3146">
            <v>8.3280348286578647</v>
          </cell>
          <cell r="S3146">
            <v>40</v>
          </cell>
        </row>
        <row r="3147">
          <cell r="K3147">
            <v>14.212659898028415</v>
          </cell>
          <cell r="S3147">
            <v>40</v>
          </cell>
        </row>
        <row r="3148">
          <cell r="K3148">
            <v>0.17191565771836262</v>
          </cell>
          <cell r="S3148">
            <v>40</v>
          </cell>
        </row>
        <row r="3149">
          <cell r="K3149">
            <v>0.24462380416358362</v>
          </cell>
          <cell r="S3149">
            <v>40</v>
          </cell>
        </row>
        <row r="3150">
          <cell r="K3150">
            <v>-0.57704917825248214</v>
          </cell>
          <cell r="S3150">
            <v>40</v>
          </cell>
        </row>
        <row r="3151">
          <cell r="K3151">
            <v>-0.98750417369222332</v>
          </cell>
          <cell r="S3151">
            <v>40</v>
          </cell>
        </row>
        <row r="3152">
          <cell r="K3152">
            <v>0.85271886629221683</v>
          </cell>
          <cell r="S3152">
            <v>40</v>
          </cell>
        </row>
        <row r="3153">
          <cell r="K3153">
            <v>1.1886786365830835</v>
          </cell>
          <cell r="S3153">
            <v>40</v>
          </cell>
        </row>
        <row r="3154">
          <cell r="K3154">
            <v>0.12718243772346374</v>
          </cell>
          <cell r="S3154">
            <v>40</v>
          </cell>
        </row>
        <row r="3155">
          <cell r="K3155">
            <v>0.46928699892167075</v>
          </cell>
          <cell r="S3155">
            <v>40</v>
          </cell>
        </row>
        <row r="3156">
          <cell r="K3156">
            <v>-1.0587407015027023E-4</v>
          </cell>
          <cell r="S3156">
            <v>40</v>
          </cell>
        </row>
        <row r="3157">
          <cell r="K3157">
            <v>0.15796594635776223</v>
          </cell>
          <cell r="S3157">
            <v>40</v>
          </cell>
        </row>
        <row r="3158">
          <cell r="K3158">
            <v>-0.77642702629463556</v>
          </cell>
          <cell r="S3158">
            <v>40</v>
          </cell>
        </row>
        <row r="3159">
          <cell r="K3159">
            <v>0.16908730972939079</v>
          </cell>
          <cell r="S3159">
            <v>40</v>
          </cell>
        </row>
        <row r="3160">
          <cell r="K3160">
            <v>-0.6187903823485299</v>
          </cell>
          <cell r="S3160">
            <v>40</v>
          </cell>
        </row>
        <row r="3161">
          <cell r="K3161">
            <v>5.9909826165822935</v>
          </cell>
          <cell r="S3161">
            <v>40</v>
          </cell>
        </row>
        <row r="3162">
          <cell r="K3162">
            <v>-0.69086193155409581</v>
          </cell>
          <cell r="S3162">
            <v>40</v>
          </cell>
        </row>
        <row r="3163">
          <cell r="K3163">
            <v>7.1588390582622115</v>
          </cell>
          <cell r="S3163">
            <v>40</v>
          </cell>
        </row>
        <row r="3164">
          <cell r="K3164">
            <v>7.9928068462438925E-2</v>
          </cell>
          <cell r="S3164">
            <v>40</v>
          </cell>
        </row>
        <row r="3165">
          <cell r="K3165">
            <v>-0.71589489089213654</v>
          </cell>
          <cell r="S3165">
            <v>40</v>
          </cell>
        </row>
        <row r="3166">
          <cell r="K3166">
            <v>0.90601540817507042</v>
          </cell>
          <cell r="S3166">
            <v>40</v>
          </cell>
        </row>
        <row r="3167">
          <cell r="K3167">
            <v>0.21862423907476536</v>
          </cell>
          <cell r="S3167">
            <v>40</v>
          </cell>
        </row>
        <row r="3168">
          <cell r="K3168">
            <v>5.0893944774065961E-2</v>
          </cell>
          <cell r="S3168">
            <v>40</v>
          </cell>
        </row>
        <row r="3169">
          <cell r="K3169">
            <v>-0.64247821080238199</v>
          </cell>
          <cell r="S3169">
            <v>40</v>
          </cell>
        </row>
        <row r="3170">
          <cell r="K3170">
            <v>0.1473506731825783</v>
          </cell>
          <cell r="S3170">
            <v>40</v>
          </cell>
        </row>
        <row r="3171">
          <cell r="K3171">
            <v>-1.6427942837748435</v>
          </cell>
          <cell r="S3171">
            <v>40</v>
          </cell>
        </row>
        <row r="3172">
          <cell r="K3172">
            <v>0.11186753364328769</v>
          </cell>
          <cell r="S3172">
            <v>40</v>
          </cell>
        </row>
        <row r="3173">
          <cell r="K3173">
            <v>-1.7540584595646069</v>
          </cell>
          <cell r="S3173">
            <v>40</v>
          </cell>
        </row>
        <row r="3174">
          <cell r="K3174">
            <v>-1.007901899269076</v>
          </cell>
          <cell r="S3174">
            <v>40</v>
          </cell>
        </row>
        <row r="3175">
          <cell r="K3175">
            <v>1.0219254378609004</v>
          </cell>
          <cell r="S3175">
            <v>40</v>
          </cell>
        </row>
        <row r="3176">
          <cell r="K3176">
            <v>-1.0077217984781874</v>
          </cell>
          <cell r="S3176">
            <v>40</v>
          </cell>
        </row>
        <row r="3177">
          <cell r="K3177">
            <v>-5.0404571662480351E-2</v>
          </cell>
          <cell r="S3177">
            <v>40</v>
          </cell>
        </row>
        <row r="3178">
          <cell r="K3178">
            <v>-0.98638849732134137</v>
          </cell>
          <cell r="S3178">
            <v>40</v>
          </cell>
        </row>
        <row r="3179">
          <cell r="K3179">
            <v>96.080006802412413</v>
          </cell>
          <cell r="S3179">
            <v>40</v>
          </cell>
        </row>
        <row r="3180">
          <cell r="K3180">
            <v>4.0835520628603561</v>
          </cell>
          <cell r="S3180">
            <v>40</v>
          </cell>
        </row>
        <row r="3181">
          <cell r="K3181">
            <v>116.86829871449848</v>
          </cell>
          <cell r="S3181">
            <v>40</v>
          </cell>
        </row>
        <row r="3182">
          <cell r="K3182">
            <v>8.593661787017858</v>
          </cell>
          <cell r="S3182">
            <v>40</v>
          </cell>
        </row>
        <row r="3183">
          <cell r="K3183">
            <v>-0.34552461723279293</v>
          </cell>
          <cell r="S3183">
            <v>40</v>
          </cell>
        </row>
        <row r="3184">
          <cell r="K3184">
            <v>14.175680733589967</v>
          </cell>
          <cell r="S3184">
            <v>40</v>
          </cell>
        </row>
        <row r="3185">
          <cell r="K3185">
            <v>-0.39989110576391107</v>
          </cell>
          <cell r="S3185">
            <v>40</v>
          </cell>
        </row>
        <row r="3186">
          <cell r="K3186">
            <v>0.22998926271026504</v>
          </cell>
          <cell r="S3186">
            <v>40</v>
          </cell>
        </row>
        <row r="3187">
          <cell r="K3187">
            <v>-0.27557647142555997</v>
          </cell>
          <cell r="S3187">
            <v>40</v>
          </cell>
        </row>
        <row r="3188">
          <cell r="K3188">
            <v>0.25328082852018402</v>
          </cell>
          <cell r="S3188">
            <v>40</v>
          </cell>
        </row>
        <row r="3189">
          <cell r="K3189">
            <v>-0.2316873977134408</v>
          </cell>
          <cell r="S3189">
            <v>40</v>
          </cell>
        </row>
        <row r="3190">
          <cell r="K3190">
            <v>-0.54371593880647329</v>
          </cell>
          <cell r="S3190">
            <v>40</v>
          </cell>
        </row>
        <row r="3191">
          <cell r="K3191">
            <v>-0.31417977633534289</v>
          </cell>
          <cell r="S3191">
            <v>40</v>
          </cell>
        </row>
        <row r="3192">
          <cell r="K3192">
            <v>77.670587463281322</v>
          </cell>
          <cell r="S3192">
            <v>40</v>
          </cell>
        </row>
        <row r="3193">
          <cell r="K3193">
            <v>-0.52252352543394254</v>
          </cell>
          <cell r="S3193">
            <v>40</v>
          </cell>
        </row>
        <row r="3194">
          <cell r="K3194">
            <v>0.13501085544869701</v>
          </cell>
          <cell r="S3194">
            <v>40</v>
          </cell>
        </row>
        <row r="3195">
          <cell r="K3195">
            <v>0.19771517193061047</v>
          </cell>
          <cell r="S3195">
            <v>40</v>
          </cell>
        </row>
        <row r="3196">
          <cell r="K3196">
            <v>-1.013511663075713E-4</v>
          </cell>
          <cell r="S3196">
            <v>40</v>
          </cell>
        </row>
        <row r="3197">
          <cell r="K3197">
            <v>-0.74353738072255837</v>
          </cell>
          <cell r="S3197">
            <v>40</v>
          </cell>
        </row>
        <row r="3198">
          <cell r="K3198">
            <v>-0.6882670583323427</v>
          </cell>
          <cell r="S3198">
            <v>40</v>
          </cell>
        </row>
        <row r="3199">
          <cell r="K3199">
            <v>0.18242435812488864</v>
          </cell>
          <cell r="S3199">
            <v>40</v>
          </cell>
        </row>
        <row r="3200">
          <cell r="K3200">
            <v>-0.83170071057922401</v>
          </cell>
          <cell r="S3200">
            <v>40</v>
          </cell>
        </row>
        <row r="3201">
          <cell r="K3201">
            <v>0.67275457432329655</v>
          </cell>
          <cell r="S3201">
            <v>40</v>
          </cell>
        </row>
        <row r="3202">
          <cell r="K3202">
            <v>0.48276421066086594</v>
          </cell>
          <cell r="S3202">
            <v>40</v>
          </cell>
        </row>
        <row r="3203">
          <cell r="K3203">
            <v>9.2383241686798054E-2</v>
          </cell>
          <cell r="S3203">
            <v>40</v>
          </cell>
        </row>
        <row r="3204">
          <cell r="K3204">
            <v>-1.0943844878072166</v>
          </cell>
          <cell r="S3204">
            <v>40</v>
          </cell>
        </row>
        <row r="3205">
          <cell r="K3205">
            <v>-1.0281646060329497</v>
          </cell>
          <cell r="S3205">
            <v>40</v>
          </cell>
        </row>
        <row r="3206">
          <cell r="K3206">
            <v>-1.0063646552587644</v>
          </cell>
          <cell r="S3206">
            <v>40</v>
          </cell>
        </row>
        <row r="3207">
          <cell r="K3207">
            <v>8.7011429074861424E-2</v>
          </cell>
          <cell r="S3207">
            <v>40</v>
          </cell>
        </row>
        <row r="3208">
          <cell r="K3208">
            <v>83.351626196196037</v>
          </cell>
          <cell r="S3208">
            <v>40</v>
          </cell>
        </row>
        <row r="3209">
          <cell r="K3209">
            <v>8.7270731962233086</v>
          </cell>
          <cell r="S3209">
            <v>40</v>
          </cell>
        </row>
        <row r="3210">
          <cell r="K3210">
            <v>1704.4294439840601</v>
          </cell>
          <cell r="S3210">
            <v>40</v>
          </cell>
        </row>
        <row r="3211">
          <cell r="K3211">
            <v>17.816815864034655</v>
          </cell>
          <cell r="S3211">
            <v>40</v>
          </cell>
        </row>
        <row r="3212">
          <cell r="K3212">
            <v>855.16647736520986</v>
          </cell>
          <cell r="S3212">
            <v>40</v>
          </cell>
        </row>
        <row r="3213">
          <cell r="K3213">
            <v>-0.54654520096853931</v>
          </cell>
          <cell r="S3213">
            <v>40</v>
          </cell>
        </row>
        <row r="3214">
          <cell r="K3214">
            <v>-0.87906468864721332</v>
          </cell>
          <cell r="S3214">
            <v>40</v>
          </cell>
        </row>
        <row r="3215">
          <cell r="K3215">
            <v>-0.80539525608245244</v>
          </cell>
          <cell r="S3215">
            <v>40</v>
          </cell>
        </row>
        <row r="3216">
          <cell r="K3216">
            <v>-0.78734553502629046</v>
          </cell>
          <cell r="S3216">
            <v>40</v>
          </cell>
        </row>
        <row r="3217">
          <cell r="K3217">
            <v>-11.342721790233735</v>
          </cell>
          <cell r="S3217">
            <v>40</v>
          </cell>
        </row>
        <row r="3218">
          <cell r="K3218">
            <v>-2.0436566374386351</v>
          </cell>
          <cell r="S3218">
            <v>40</v>
          </cell>
        </row>
        <row r="3219">
          <cell r="K3219">
            <v>-2.3067951527068296</v>
          </cell>
          <cell r="S3219">
            <v>40</v>
          </cell>
        </row>
        <row r="3220">
          <cell r="K3220">
            <v>-2.4004478951620221</v>
          </cell>
          <cell r="S3220">
            <v>40</v>
          </cell>
        </row>
        <row r="3221">
          <cell r="K3221">
            <v>-10.89261094706541</v>
          </cell>
          <cell r="S3221">
            <v>40</v>
          </cell>
        </row>
        <row r="3222">
          <cell r="K3222">
            <v>-1.4336506221018108</v>
          </cell>
          <cell r="S3222">
            <v>40</v>
          </cell>
        </row>
        <row r="3223">
          <cell r="K3223">
            <v>-1.8431718849806265</v>
          </cell>
          <cell r="S3223">
            <v>40</v>
          </cell>
        </row>
        <row r="3224">
          <cell r="K3224">
            <v>-1.0494069742876635</v>
          </cell>
          <cell r="S3224">
            <v>40</v>
          </cell>
        </row>
        <row r="3225">
          <cell r="K3225">
            <v>-11.556578515428408</v>
          </cell>
          <cell r="S3225">
            <v>40</v>
          </cell>
        </row>
        <row r="3226">
          <cell r="K3226">
            <v>-11.843708504641425</v>
          </cell>
          <cell r="S3226">
            <v>40</v>
          </cell>
        </row>
        <row r="3227">
          <cell r="K3227">
            <v>-11.106617429682698</v>
          </cell>
          <cell r="S3227">
            <v>40</v>
          </cell>
        </row>
        <row r="3228">
          <cell r="K3228">
            <v>-12.216206648232435</v>
          </cell>
          <cell r="S3228">
            <v>40</v>
          </cell>
        </row>
        <row r="3229">
          <cell r="K3229">
            <v>-12.148838311152964</v>
          </cell>
          <cell r="S3229">
            <v>40</v>
          </cell>
        </row>
        <row r="3230">
          <cell r="K3230">
            <v>-12.005236850792405</v>
          </cell>
          <cell r="S3230">
            <v>40</v>
          </cell>
        </row>
        <row r="3231">
          <cell r="K3231">
            <v>-0.62784564743191684</v>
          </cell>
          <cell r="S3231">
            <v>40</v>
          </cell>
        </row>
        <row r="3232">
          <cell r="K3232">
            <v>-0.49804022474086274</v>
          </cell>
          <cell r="S3232">
            <v>40</v>
          </cell>
        </row>
        <row r="3233">
          <cell r="K3233">
            <v>-0.63227696272146661</v>
          </cell>
          <cell r="S3233">
            <v>40</v>
          </cell>
        </row>
        <row r="3234">
          <cell r="K3234">
            <v>278.34295002320408</v>
          </cell>
          <cell r="S3234">
            <v>40</v>
          </cell>
        </row>
        <row r="3235">
          <cell r="K3235">
            <v>156.73280596059672</v>
          </cell>
          <cell r="S3235">
            <v>40</v>
          </cell>
        </row>
        <row r="3236">
          <cell r="K3236">
            <v>-0.80539519785087421</v>
          </cell>
          <cell r="S3236">
            <v>40</v>
          </cell>
        </row>
        <row r="3237">
          <cell r="K3237">
            <v>-0.78734550548918791</v>
          </cell>
          <cell r="S3237">
            <v>40</v>
          </cell>
        </row>
        <row r="3238">
          <cell r="K3238">
            <v>-8.7251718163531429</v>
          </cell>
          <cell r="S3238">
            <v>40</v>
          </cell>
        </row>
        <row r="3239">
          <cell r="K3239">
            <v>-2.0436555587937457</v>
          </cell>
          <cell r="S3239">
            <v>40</v>
          </cell>
        </row>
        <row r="3240">
          <cell r="K3240">
            <v>-2.3067936799273325</v>
          </cell>
          <cell r="S3240">
            <v>40</v>
          </cell>
        </row>
        <row r="3241">
          <cell r="K3241">
            <v>-2.4004445218290051</v>
          </cell>
          <cell r="S3241">
            <v>40</v>
          </cell>
        </row>
        <row r="3242">
          <cell r="K3242">
            <v>-8.3789320100906792</v>
          </cell>
          <cell r="S3242">
            <v>40</v>
          </cell>
        </row>
        <row r="3243">
          <cell r="K3243">
            <v>-1.4336669855933324</v>
          </cell>
          <cell r="S3243">
            <v>40</v>
          </cell>
        </row>
        <row r="3244">
          <cell r="K3244">
            <v>-1.8431688249006146</v>
          </cell>
          <cell r="S3244">
            <v>40</v>
          </cell>
        </row>
        <row r="3245">
          <cell r="K3245">
            <v>-1.0494069224990632</v>
          </cell>
          <cell r="S3245">
            <v>40</v>
          </cell>
        </row>
        <row r="3246">
          <cell r="K3246">
            <v>-8.8896758898950843</v>
          </cell>
          <cell r="S3246">
            <v>40</v>
          </cell>
        </row>
        <row r="3247">
          <cell r="K3247">
            <v>-9.1105452812829704</v>
          </cell>
          <cell r="S3247">
            <v>40</v>
          </cell>
        </row>
        <row r="3248">
          <cell r="K3248">
            <v>-8.5435512253616768</v>
          </cell>
          <cell r="S3248">
            <v>40</v>
          </cell>
        </row>
        <row r="3249">
          <cell r="K3249">
            <v>-9.3970810498139983</v>
          </cell>
          <cell r="S3249">
            <v>40</v>
          </cell>
        </row>
        <row r="3250">
          <cell r="K3250">
            <v>-9.3452617826273965</v>
          </cell>
          <cell r="S3250">
            <v>40</v>
          </cell>
        </row>
        <row r="3251">
          <cell r="K3251">
            <v>-9.2347982944511742</v>
          </cell>
          <cell r="S3251">
            <v>40</v>
          </cell>
        </row>
        <row r="3252">
          <cell r="K3252">
            <v>-0.62784565390978631</v>
          </cell>
          <cell r="S3252">
            <v>40</v>
          </cell>
        </row>
        <row r="3253">
          <cell r="K3253">
            <v>-0.49804024559412158</v>
          </cell>
          <cell r="S3253">
            <v>40</v>
          </cell>
        </row>
        <row r="3254">
          <cell r="K3254">
            <v>-0.63227699366333889</v>
          </cell>
          <cell r="S3254">
            <v>40</v>
          </cell>
        </row>
        <row r="3255">
          <cell r="K3255">
            <v>1.5354555739076922E-2</v>
          </cell>
          <cell r="S3255">
            <v>40</v>
          </cell>
        </row>
        <row r="3256">
          <cell r="K3256">
            <v>0.10656371931385487</v>
          </cell>
          <cell r="S3256">
            <v>40</v>
          </cell>
        </row>
        <row r="3257">
          <cell r="K3257">
            <v>-0.86890745068173503</v>
          </cell>
          <cell r="S3257">
            <v>40</v>
          </cell>
        </row>
        <row r="3258">
          <cell r="K3258">
            <v>-6.397077143217242</v>
          </cell>
          <cell r="S3258">
            <v>40</v>
          </cell>
        </row>
        <row r="3259">
          <cell r="K3259">
            <v>-6.6554516569290785</v>
          </cell>
          <cell r="S3259">
            <v>40</v>
          </cell>
        </row>
        <row r="3260">
          <cell r="K3260">
            <v>-2.0294633347221334</v>
          </cell>
          <cell r="S3260">
            <v>40</v>
          </cell>
        </row>
        <row r="3261">
          <cell r="K3261">
            <v>-2.2613064600449135</v>
          </cell>
          <cell r="S3261">
            <v>40</v>
          </cell>
        </row>
        <row r="3262">
          <cell r="K3262">
            <v>-2.3481867321606473</v>
          </cell>
          <cell r="S3262">
            <v>40</v>
          </cell>
        </row>
        <row r="3263">
          <cell r="K3263">
            <v>-6.1882570355279141</v>
          </cell>
          <cell r="S3263">
            <v>40</v>
          </cell>
        </row>
        <row r="3264">
          <cell r="K3264">
            <v>-6.500913267736502</v>
          </cell>
          <cell r="S3264">
            <v>40</v>
          </cell>
        </row>
        <row r="3265">
          <cell r="K3265">
            <v>-1.8234830742897978</v>
          </cell>
          <cell r="S3265">
            <v>40</v>
          </cell>
        </row>
        <row r="3266">
          <cell r="K3266">
            <v>-6.3306357480447257</v>
          </cell>
          <cell r="S3266">
            <v>40</v>
          </cell>
        </row>
        <row r="3267">
          <cell r="K3267">
            <v>-6.5944020194283066</v>
          </cell>
          <cell r="S3267">
            <v>40</v>
          </cell>
        </row>
        <row r="3268">
          <cell r="K3268">
            <v>-6.8423521278565564</v>
          </cell>
          <cell r="S3268">
            <v>40</v>
          </cell>
        </row>
        <row r="3269">
          <cell r="K3269">
            <v>-0.70308441439095015</v>
          </cell>
          <cell r="S3269">
            <v>40</v>
          </cell>
        </row>
        <row r="3270">
          <cell r="K3270">
            <v>-6.6885301775634121</v>
          </cell>
          <cell r="S3270">
            <v>40</v>
          </cell>
        </row>
        <row r="3271">
          <cell r="K3271">
            <v>-6.7187627817440605</v>
          </cell>
          <cell r="S3271">
            <v>40</v>
          </cell>
        </row>
        <row r="3272">
          <cell r="K3272">
            <v>-0.6046029547984143</v>
          </cell>
          <cell r="S3272">
            <v>40</v>
          </cell>
        </row>
        <row r="3273">
          <cell r="K3273">
            <v>-0.49826398127331589</v>
          </cell>
          <cell r="S3273">
            <v>40</v>
          </cell>
        </row>
        <row r="3274">
          <cell r="K3274">
            <v>-0.39344014358108875</v>
          </cell>
          <cell r="S3274">
            <v>40</v>
          </cell>
        </row>
        <row r="3275">
          <cell r="K3275">
            <v>-0.48793824783873246</v>
          </cell>
          <cell r="S3275">
            <v>40</v>
          </cell>
        </row>
        <row r="3276">
          <cell r="K3276">
            <v>-0.33128417146237715</v>
          </cell>
          <cell r="S3276">
            <v>40</v>
          </cell>
        </row>
        <row r="3277">
          <cell r="K3277">
            <v>4.6149388956302308E-2</v>
          </cell>
          <cell r="S3277">
            <v>40</v>
          </cell>
        </row>
        <row r="3278">
          <cell r="K3278">
            <v>-0.8481398943252948</v>
          </cell>
          <cell r="S3278">
            <v>40</v>
          </cell>
        </row>
        <row r="3279">
          <cell r="K3279">
            <v>-5.6397990833833767</v>
          </cell>
          <cell r="S3279">
            <v>40</v>
          </cell>
        </row>
        <row r="3280">
          <cell r="K3280">
            <v>-5.8315108345372897</v>
          </cell>
          <cell r="S3280">
            <v>40</v>
          </cell>
        </row>
        <row r="3281">
          <cell r="K3281">
            <v>-1.9403925396670803</v>
          </cell>
          <cell r="S3281">
            <v>40</v>
          </cell>
        </row>
        <row r="3282">
          <cell r="K3282">
            <v>-2.178751283152021</v>
          </cell>
          <cell r="S3282">
            <v>40</v>
          </cell>
        </row>
        <row r="3283">
          <cell r="K3283">
            <v>-2.2615493621339455</v>
          </cell>
          <cell r="S3283">
            <v>40</v>
          </cell>
        </row>
        <row r="3284">
          <cell r="K3284">
            <v>-5.4802932853425936</v>
          </cell>
          <cell r="S3284">
            <v>40</v>
          </cell>
        </row>
        <row r="3285">
          <cell r="K3285">
            <v>-1.4133557659427853</v>
          </cell>
          <cell r="S3285">
            <v>40</v>
          </cell>
        </row>
        <row r="3286">
          <cell r="K3286">
            <v>-1.763287390184811</v>
          </cell>
          <cell r="S3286">
            <v>40</v>
          </cell>
        </row>
        <row r="3287">
          <cell r="K3287">
            <v>-5.6100186131812073</v>
          </cell>
          <cell r="S3287">
            <v>40</v>
          </cell>
        </row>
        <row r="3288">
          <cell r="K3288">
            <v>-5.8631260326416399</v>
          </cell>
          <cell r="S3288">
            <v>40</v>
          </cell>
        </row>
        <row r="3289">
          <cell r="K3289">
            <v>-6.0828874955475118</v>
          </cell>
          <cell r="S3289">
            <v>40</v>
          </cell>
        </row>
        <row r="3290">
          <cell r="K3290">
            <v>-0.65112414634462989</v>
          </cell>
          <cell r="S3290">
            <v>40</v>
          </cell>
        </row>
        <row r="3291">
          <cell r="K3291">
            <v>-5.5394395296075647</v>
          </cell>
          <cell r="S3291">
            <v>40</v>
          </cell>
        </row>
        <row r="3292">
          <cell r="K3292">
            <v>-5.7966603960131282</v>
          </cell>
          <cell r="S3292">
            <v>40</v>
          </cell>
        </row>
        <row r="3293">
          <cell r="K3293">
            <v>-0.55718396089348521</v>
          </cell>
          <cell r="S3293">
            <v>40</v>
          </cell>
        </row>
        <row r="3294">
          <cell r="K3294">
            <v>-0.50263075684817327</v>
          </cell>
          <cell r="S3294">
            <v>40</v>
          </cell>
        </row>
        <row r="3295">
          <cell r="K3295">
            <v>-0.39133817735950349</v>
          </cell>
          <cell r="S3295">
            <v>40</v>
          </cell>
        </row>
        <row r="3296">
          <cell r="K3296">
            <v>-0.48255016226123593</v>
          </cell>
          <cell r="S3296">
            <v>40</v>
          </cell>
        </row>
        <row r="3297">
          <cell r="K3297">
            <v>-0.33906074827610549</v>
          </cell>
          <cell r="S3297">
            <v>40</v>
          </cell>
        </row>
        <row r="3298">
          <cell r="K3298">
            <v>-0.25104759725579001</v>
          </cell>
          <cell r="S3298">
            <v>40</v>
          </cell>
        </row>
        <row r="3299">
          <cell r="K3299">
            <v>-0.85958958659967744</v>
          </cell>
          <cell r="S3299">
            <v>40</v>
          </cell>
        </row>
        <row r="3300">
          <cell r="K3300">
            <v>-5.9668582821856306</v>
          </cell>
          <cell r="S3300">
            <v>40</v>
          </cell>
        </row>
        <row r="3301">
          <cell r="K3301">
            <v>-6.1697603890478492</v>
          </cell>
          <cell r="S3301">
            <v>40</v>
          </cell>
        </row>
        <row r="3302">
          <cell r="K3302">
            <v>-1.6994300535053204</v>
          </cell>
          <cell r="S3302">
            <v>40</v>
          </cell>
        </row>
        <row r="3303">
          <cell r="K3303">
            <v>-1.8831679113231969</v>
          </cell>
          <cell r="S3303">
            <v>40</v>
          </cell>
        </row>
        <row r="3304">
          <cell r="K3304">
            <v>-1.9393279472495768</v>
          </cell>
          <cell r="S3304">
            <v>40</v>
          </cell>
        </row>
        <row r="3305">
          <cell r="K3305">
            <v>-6.2570382012187613</v>
          </cell>
          <cell r="S3305">
            <v>40</v>
          </cell>
        </row>
        <row r="3306">
          <cell r="K3306">
            <v>-1.3122837586730245</v>
          </cell>
          <cell r="S3306">
            <v>40</v>
          </cell>
        </row>
        <row r="3307">
          <cell r="K3307">
            <v>-1.6341383394886224</v>
          </cell>
          <cell r="S3307">
            <v>40</v>
          </cell>
        </row>
        <row r="3308">
          <cell r="K3308">
            <v>-6.1117531726182976</v>
          </cell>
          <cell r="S3308">
            <v>40</v>
          </cell>
        </row>
        <row r="3309">
          <cell r="K3309">
            <v>-6.3024375608335976</v>
          </cell>
          <cell r="S3309">
            <v>40</v>
          </cell>
        </row>
        <row r="3310">
          <cell r="K3310">
            <v>-6.4965221650277325</v>
          </cell>
          <cell r="S3310">
            <v>40</v>
          </cell>
        </row>
        <row r="3311">
          <cell r="K3311">
            <v>-0.63935910071146207</v>
          </cell>
          <cell r="S3311">
            <v>40</v>
          </cell>
        </row>
        <row r="3312">
          <cell r="K3312">
            <v>-0.58918495500099022</v>
          </cell>
          <cell r="S3312">
            <v>40</v>
          </cell>
        </row>
        <row r="3313">
          <cell r="K3313">
            <v>-0.54034833267727655</v>
          </cell>
          <cell r="S3313">
            <v>40</v>
          </cell>
        </row>
        <row r="3314">
          <cell r="K3314">
            <v>-0.53186413449368874</v>
          </cell>
          <cell r="S3314">
            <v>40</v>
          </cell>
        </row>
        <row r="3315">
          <cell r="K3315">
            <v>-0.48034815748664267</v>
          </cell>
          <cell r="S3315">
            <v>40</v>
          </cell>
        </row>
        <row r="3316">
          <cell r="K3316">
            <v>-0.40074298810834197</v>
          </cell>
          <cell r="S3316">
            <v>40</v>
          </cell>
        </row>
        <row r="3317">
          <cell r="K3317">
            <v>-0.4594804412256801</v>
          </cell>
          <cell r="S3317">
            <v>40</v>
          </cell>
        </row>
        <row r="3318">
          <cell r="K3318">
            <v>-0.35096030971806302</v>
          </cell>
          <cell r="S3318">
            <v>40</v>
          </cell>
        </row>
        <row r="3319">
          <cell r="K3319">
            <v>-5.3364711559229505E-2</v>
          </cell>
          <cell r="S3319">
            <v>40</v>
          </cell>
        </row>
        <row r="3320">
          <cell r="K3320">
            <v>-3.8389237303860173</v>
          </cell>
          <cell r="S3320">
            <v>40</v>
          </cell>
        </row>
        <row r="3321">
          <cell r="K3321">
            <v>-4.030085741121594</v>
          </cell>
          <cell r="S3321">
            <v>40</v>
          </cell>
        </row>
        <row r="3322">
          <cell r="K3322">
            <v>-4.18230449277607</v>
          </cell>
          <cell r="S3322">
            <v>40</v>
          </cell>
        </row>
        <row r="3323">
          <cell r="K3323">
            <v>-2.2544300320831945</v>
          </cell>
          <cell r="S3323">
            <v>40</v>
          </cell>
        </row>
        <row r="3324">
          <cell r="K3324">
            <v>-0.11518664178492935</v>
          </cell>
          <cell r="S3324">
            <v>40</v>
          </cell>
        </row>
        <row r="3325">
          <cell r="K3325">
            <v>-4.2496091473757193E-2</v>
          </cell>
          <cell r="S3325">
            <v>40</v>
          </cell>
        </row>
        <row r="3326">
          <cell r="K3326">
            <v>-3.6740108236149158</v>
          </cell>
          <cell r="S3326">
            <v>40</v>
          </cell>
        </row>
        <row r="3327">
          <cell r="K3327">
            <v>-1.5611891764861399</v>
          </cell>
          <cell r="S3327">
            <v>40</v>
          </cell>
        </row>
        <row r="3328">
          <cell r="K3328">
            <v>-4.1000522875638348</v>
          </cell>
          <cell r="S3328">
            <v>40</v>
          </cell>
        </row>
        <row r="3329">
          <cell r="K3329">
            <v>-3.6990373276533211</v>
          </cell>
          <cell r="S3329">
            <v>40</v>
          </cell>
        </row>
        <row r="3330">
          <cell r="K3330">
            <v>-3.9485816013222719</v>
          </cell>
          <cell r="S3330">
            <v>40</v>
          </cell>
        </row>
        <row r="3331">
          <cell r="K3331">
            <v>-4.3538225343834949</v>
          </cell>
          <cell r="S3331">
            <v>40</v>
          </cell>
        </row>
        <row r="3332">
          <cell r="K3332">
            <v>-3.5771104036421622</v>
          </cell>
          <cell r="S3332">
            <v>40</v>
          </cell>
        </row>
        <row r="3333">
          <cell r="K3333">
            <v>-3.7708341708030795</v>
          </cell>
          <cell r="S3333">
            <v>40</v>
          </cell>
        </row>
        <row r="3334">
          <cell r="K3334">
            <v>-3.9399663468391992</v>
          </cell>
          <cell r="S3334">
            <v>40</v>
          </cell>
        </row>
        <row r="3335">
          <cell r="K3335">
            <v>-0.41825233406693485</v>
          </cell>
          <cell r="S3335">
            <v>40</v>
          </cell>
        </row>
        <row r="3336">
          <cell r="K3336">
            <v>-0.32614588614451095</v>
          </cell>
          <cell r="S3336">
            <v>40</v>
          </cell>
        </row>
        <row r="3337">
          <cell r="K3337">
            <v>-0.24663062986412423</v>
          </cell>
          <cell r="S3337">
            <v>40</v>
          </cell>
        </row>
        <row r="3338">
          <cell r="K3338">
            <v>-0.29685475992203053</v>
          </cell>
          <cell r="S3338">
            <v>40</v>
          </cell>
        </row>
        <row r="3339">
          <cell r="K3339">
            <v>735.33286890655347</v>
          </cell>
          <cell r="S3339">
            <v>40</v>
          </cell>
        </row>
        <row r="3340">
          <cell r="K3340">
            <v>652.10232728062567</v>
          </cell>
          <cell r="S3340">
            <v>40</v>
          </cell>
        </row>
        <row r="3341">
          <cell r="K3341">
            <v>-3.9167894129956942</v>
          </cell>
          <cell r="S3341">
            <v>40</v>
          </cell>
        </row>
        <row r="3342">
          <cell r="K3342">
            <v>-4.1082580392675485</v>
          </cell>
          <cell r="S3342">
            <v>40</v>
          </cell>
        </row>
        <row r="3343">
          <cell r="K3343">
            <v>-4.1211485877620291</v>
          </cell>
          <cell r="S3343">
            <v>40</v>
          </cell>
        </row>
        <row r="3344">
          <cell r="K3344">
            <v>-4.2207825693711927</v>
          </cell>
          <cell r="S3344">
            <v>40</v>
          </cell>
        </row>
        <row r="3345">
          <cell r="K3345">
            <v>-4.2534841971355295</v>
          </cell>
          <cell r="S3345">
            <v>40</v>
          </cell>
        </row>
        <row r="3346">
          <cell r="K3346">
            <v>-4.284830569130806</v>
          </cell>
          <cell r="S3346">
            <v>40</v>
          </cell>
        </row>
        <row r="3347">
          <cell r="K3347">
            <v>-2.2605399771968573</v>
          </cell>
          <cell r="S3347">
            <v>40</v>
          </cell>
        </row>
        <row r="3348">
          <cell r="K3348">
            <v>-2.2322512939331083</v>
          </cell>
          <cell r="S3348">
            <v>40</v>
          </cell>
        </row>
        <row r="3349">
          <cell r="K3349">
            <v>-0.11274148512673951</v>
          </cell>
          <cell r="S3349">
            <v>40</v>
          </cell>
        </row>
        <row r="3350">
          <cell r="K3350">
            <v>5.3952551621460936</v>
          </cell>
          <cell r="S3350">
            <v>40</v>
          </cell>
        </row>
        <row r="3351">
          <cell r="K3351">
            <v>-4.3661295714012185E-2</v>
          </cell>
          <cell r="S3351">
            <v>40</v>
          </cell>
        </row>
        <row r="3352">
          <cell r="K3352">
            <v>5.5628192791951818</v>
          </cell>
          <cell r="S3352">
            <v>40</v>
          </cell>
        </row>
        <row r="3353">
          <cell r="K3353">
            <v>-3.7504798919623576</v>
          </cell>
          <cell r="S3353">
            <v>40</v>
          </cell>
        </row>
        <row r="3354">
          <cell r="K3354">
            <v>-3.9859749529186135</v>
          </cell>
          <cell r="S3354">
            <v>40</v>
          </cell>
        </row>
        <row r="3355">
          <cell r="K3355">
            <v>-1.5829108192822268</v>
          </cell>
          <cell r="S3355">
            <v>40</v>
          </cell>
        </row>
        <row r="3356">
          <cell r="K3356">
            <v>-1.559390043732914</v>
          </cell>
          <cell r="S3356">
            <v>40</v>
          </cell>
        </row>
        <row r="3357">
          <cell r="K3357">
            <v>-4.1737325375362566</v>
          </cell>
          <cell r="S3357">
            <v>40</v>
          </cell>
        </row>
        <row r="3358">
          <cell r="K3358">
            <v>-4.252719601747569</v>
          </cell>
          <cell r="S3358">
            <v>40</v>
          </cell>
        </row>
        <row r="3359">
          <cell r="K3359">
            <v>-3.7776322773536064</v>
          </cell>
          <cell r="S3359">
            <v>40</v>
          </cell>
        </row>
        <row r="3360">
          <cell r="K3360">
            <v>-4.0440174003831828</v>
          </cell>
          <cell r="S3360">
            <v>40</v>
          </cell>
        </row>
        <row r="3361">
          <cell r="K3361">
            <v>-4.0352376065720543</v>
          </cell>
          <cell r="S3361">
            <v>40</v>
          </cell>
        </row>
        <row r="3362">
          <cell r="K3362">
            <v>-4.2284921615101947</v>
          </cell>
          <cell r="S3362">
            <v>40</v>
          </cell>
        </row>
        <row r="3363">
          <cell r="K3363">
            <v>-4.412700971848122</v>
          </cell>
          <cell r="S3363">
            <v>40</v>
          </cell>
        </row>
        <row r="3364">
          <cell r="K3364">
            <v>-4.5449143883112031</v>
          </cell>
          <cell r="S3364">
            <v>40</v>
          </cell>
        </row>
        <row r="3365">
          <cell r="K3365">
            <v>-3.6656558431507316</v>
          </cell>
          <cell r="S3365">
            <v>40</v>
          </cell>
        </row>
        <row r="3366">
          <cell r="K3366">
            <v>-3.7893063869681511</v>
          </cell>
          <cell r="S3366">
            <v>40</v>
          </cell>
        </row>
        <row r="3367">
          <cell r="K3367">
            <v>-3.8372650212729345</v>
          </cell>
          <cell r="S3367">
            <v>40</v>
          </cell>
        </row>
        <row r="3368">
          <cell r="K3368">
            <v>-3.8136696495142197</v>
          </cell>
          <cell r="S3368">
            <v>40</v>
          </cell>
        </row>
        <row r="3369">
          <cell r="K3369">
            <v>-4.027862918023791</v>
          </cell>
          <cell r="S3369">
            <v>40</v>
          </cell>
        </row>
        <row r="3370">
          <cell r="K3370">
            <v>-4.0729179921511669</v>
          </cell>
          <cell r="S3370">
            <v>40</v>
          </cell>
        </row>
        <row r="3371">
          <cell r="K3371">
            <v>-0.42125886868860563</v>
          </cell>
          <cell r="S3371">
            <v>40</v>
          </cell>
        </row>
        <row r="3372">
          <cell r="K3372">
            <v>-0.45377455191817528</v>
          </cell>
          <cell r="S3372">
            <v>40</v>
          </cell>
        </row>
        <row r="3373">
          <cell r="K3373">
            <v>-0.33299012511818044</v>
          </cell>
          <cell r="S3373">
            <v>40</v>
          </cell>
        </row>
        <row r="3374">
          <cell r="K3374">
            <v>-0.38328356742528813</v>
          </cell>
          <cell r="S3374">
            <v>40</v>
          </cell>
        </row>
        <row r="3375">
          <cell r="K3375">
            <v>-0.25070624123418056</v>
          </cell>
          <cell r="S3375">
            <v>40</v>
          </cell>
        </row>
        <row r="3376">
          <cell r="K3376">
            <v>-0.29095141391489099</v>
          </cell>
          <cell r="S3376">
            <v>40</v>
          </cell>
        </row>
        <row r="3377">
          <cell r="K3377">
            <v>-0.3026559328036082</v>
          </cell>
          <cell r="S3377">
            <v>40</v>
          </cell>
        </row>
        <row r="3378">
          <cell r="K3378">
            <v>-0.35804787980258701</v>
          </cell>
          <cell r="S3378">
            <v>40</v>
          </cell>
        </row>
        <row r="3379">
          <cell r="K3379">
            <v>749.78623511424826</v>
          </cell>
          <cell r="S3379">
            <v>40</v>
          </cell>
        </row>
        <row r="3380">
          <cell r="K3380">
            <v>-0.23604649288330321</v>
          </cell>
          <cell r="S3380">
            <v>40</v>
          </cell>
        </row>
        <row r="3381">
          <cell r="K3381">
            <v>657.42834152257444</v>
          </cell>
          <cell r="S3381">
            <v>40</v>
          </cell>
        </row>
        <row r="3382">
          <cell r="K3382">
            <v>-0.16266055125437251</v>
          </cell>
          <cell r="S3382">
            <v>40</v>
          </cell>
        </row>
        <row r="3383">
          <cell r="K3383">
            <v>-3.9923100052303209</v>
          </cell>
          <cell r="S3383">
            <v>40</v>
          </cell>
        </row>
        <row r="3384">
          <cell r="K3384">
            <v>-4.2107604329579944</v>
          </cell>
          <cell r="S3384">
            <v>40</v>
          </cell>
        </row>
        <row r="3385">
          <cell r="K3385">
            <v>-4.3096285440209545</v>
          </cell>
          <cell r="S3385">
            <v>40</v>
          </cell>
        </row>
        <row r="3386">
          <cell r="K3386">
            <v>-0.33057806256422306</v>
          </cell>
          <cell r="S3386">
            <v>40</v>
          </cell>
        </row>
        <row r="3387">
          <cell r="K3387">
            <v>-0.11012668576557065</v>
          </cell>
          <cell r="S3387">
            <v>40</v>
          </cell>
        </row>
        <row r="3388">
          <cell r="K3388">
            <v>-5.8517549346579385E-2</v>
          </cell>
          <cell r="S3388">
            <v>40</v>
          </cell>
        </row>
        <row r="3389">
          <cell r="K3389">
            <v>-3.8397124882159313</v>
          </cell>
          <cell r="S3389">
            <v>40</v>
          </cell>
        </row>
        <row r="3390">
          <cell r="K3390">
            <v>-1.6377120120561315</v>
          </cell>
          <cell r="S3390">
            <v>40</v>
          </cell>
        </row>
        <row r="3391">
          <cell r="K3391">
            <v>-4.3117594260063408</v>
          </cell>
          <cell r="S3391">
            <v>40</v>
          </cell>
        </row>
        <row r="3392">
          <cell r="K3392">
            <v>-3.838290016972719</v>
          </cell>
          <cell r="S3392">
            <v>40</v>
          </cell>
        </row>
        <row r="3393">
          <cell r="K3393">
            <v>-4.1131093988121421</v>
          </cell>
          <cell r="S3393">
            <v>40</v>
          </cell>
        </row>
        <row r="3394">
          <cell r="K3394">
            <v>-4.5020094311947947</v>
          </cell>
          <cell r="S3394">
            <v>40</v>
          </cell>
        </row>
        <row r="3395">
          <cell r="K3395">
            <v>-3.7525364675076114</v>
          </cell>
          <cell r="S3395">
            <v>40</v>
          </cell>
        </row>
        <row r="3396">
          <cell r="K3396">
            <v>-3.9021126847030816</v>
          </cell>
          <cell r="S3396">
            <v>40</v>
          </cell>
        </row>
        <row r="3397">
          <cell r="K3397">
            <v>-4.1055755770944904</v>
          </cell>
          <cell r="S3397">
            <v>40</v>
          </cell>
        </row>
        <row r="3398">
          <cell r="K3398">
            <v>-0.42957191936209099</v>
          </cell>
          <cell r="S3398">
            <v>40</v>
          </cell>
        </row>
        <row r="3399">
          <cell r="K3399">
            <v>-0.34975279075590898</v>
          </cell>
          <cell r="S3399">
            <v>40</v>
          </cell>
        </row>
        <row r="3400">
          <cell r="K3400">
            <v>-0.26696321619343871</v>
          </cell>
          <cell r="S3400">
            <v>40</v>
          </cell>
        </row>
        <row r="3401">
          <cell r="K3401">
            <v>-0.32272033133233191</v>
          </cell>
          <cell r="S3401">
            <v>40</v>
          </cell>
        </row>
        <row r="3402">
          <cell r="K3402">
            <v>-0.22072359207572198</v>
          </cell>
          <cell r="S3402">
            <v>40</v>
          </cell>
        </row>
        <row r="3403">
          <cell r="K3403">
            <v>7.4991600251411744E-2</v>
          </cell>
          <cell r="S3403">
            <v>40</v>
          </cell>
        </row>
        <row r="3404">
          <cell r="K3404">
            <v>-0.91086069625042765</v>
          </cell>
          <cell r="S3404">
            <v>40</v>
          </cell>
        </row>
        <row r="3405">
          <cell r="K3405">
            <v>-0.86140461321692041</v>
          </cell>
          <cell r="S3405">
            <v>40</v>
          </cell>
        </row>
        <row r="3406">
          <cell r="K3406">
            <v>-0.81257658600598037</v>
          </cell>
          <cell r="S3406">
            <v>40</v>
          </cell>
        </row>
        <row r="3407">
          <cell r="K3407">
            <v>-0.7062296777485878</v>
          </cell>
          <cell r="S3407">
            <v>40</v>
          </cell>
        </row>
        <row r="3408">
          <cell r="K3408">
            <v>-2.3984097908219075</v>
          </cell>
          <cell r="S3408">
            <v>40</v>
          </cell>
        </row>
        <row r="3409">
          <cell r="K3409">
            <v>-2.4587795287586349</v>
          </cell>
          <cell r="S3409">
            <v>40</v>
          </cell>
        </row>
        <row r="3410">
          <cell r="K3410">
            <v>-1.525571168959365</v>
          </cell>
          <cell r="S3410">
            <v>40</v>
          </cell>
        </row>
        <row r="3411">
          <cell r="K3411">
            <v>-0.64183470954025146</v>
          </cell>
          <cell r="S3411">
            <v>40</v>
          </cell>
        </row>
        <row r="3412">
          <cell r="K3412">
            <v>-0.51160111915734408</v>
          </cell>
          <cell r="S3412">
            <v>40</v>
          </cell>
        </row>
        <row r="3413">
          <cell r="K3413">
            <v>-1.221367904537334</v>
          </cell>
          <cell r="S3413">
            <v>40</v>
          </cell>
        </row>
        <row r="3414">
          <cell r="K3414">
            <v>-1.1322339011812443</v>
          </cell>
          <cell r="S3414">
            <v>40</v>
          </cell>
        </row>
        <row r="3415">
          <cell r="K3415">
            <v>-0.95031940882430477</v>
          </cell>
          <cell r="S3415">
            <v>40</v>
          </cell>
        </row>
        <row r="3416">
          <cell r="K3416">
            <v>-0.80059338484870823</v>
          </cell>
          <cell r="S3416">
            <v>40</v>
          </cell>
        </row>
        <row r="3417">
          <cell r="K3417">
            <v>-0.75411682608677544</v>
          </cell>
          <cell r="S3417">
            <v>40</v>
          </cell>
        </row>
        <row r="3418">
          <cell r="K3418">
            <v>-0.66082323250784392</v>
          </cell>
          <cell r="S3418">
            <v>40</v>
          </cell>
        </row>
        <row r="3419">
          <cell r="K3419">
            <v>-0.7505080626473315</v>
          </cell>
          <cell r="S3419">
            <v>40</v>
          </cell>
        </row>
        <row r="3420">
          <cell r="K3420">
            <v>-0.56848467806043812</v>
          </cell>
          <cell r="S3420">
            <v>40</v>
          </cell>
        </row>
        <row r="3421">
          <cell r="K3421">
            <v>-0.48885180244815768</v>
          </cell>
          <cell r="S3421">
            <v>40</v>
          </cell>
        </row>
        <row r="3422">
          <cell r="K3422">
            <v>-0.62507552478801554</v>
          </cell>
          <cell r="S3422">
            <v>40</v>
          </cell>
        </row>
        <row r="3423">
          <cell r="K3423">
            <v>-0.4947131604650411</v>
          </cell>
          <cell r="S3423">
            <v>40</v>
          </cell>
        </row>
        <row r="3424">
          <cell r="K3424">
            <v>-5.0393139991316283E-2</v>
          </cell>
          <cell r="S3424">
            <v>40</v>
          </cell>
        </row>
        <row r="3425">
          <cell r="K3425">
            <v>-0.93023391012691659</v>
          </cell>
          <cell r="S3425">
            <v>40</v>
          </cell>
        </row>
        <row r="3426">
          <cell r="K3426">
            <v>-0.83868246021423221</v>
          </cell>
          <cell r="S3426">
            <v>40</v>
          </cell>
        </row>
        <row r="3427">
          <cell r="K3427">
            <v>-0.76499976328496977</v>
          </cell>
          <cell r="S3427">
            <v>40</v>
          </cell>
        </row>
        <row r="3428">
          <cell r="K3428">
            <v>-0.67034682113759125</v>
          </cell>
          <cell r="S3428">
            <v>40</v>
          </cell>
        </row>
        <row r="3429">
          <cell r="K3429">
            <v>-2.3843573832817411</v>
          </cell>
          <cell r="S3429">
            <v>40</v>
          </cell>
        </row>
        <row r="3430">
          <cell r="K3430">
            <v>5.7199530866420378</v>
          </cell>
          <cell r="S3430">
            <v>40</v>
          </cell>
        </row>
        <row r="3431">
          <cell r="K3431">
            <v>-1.5532519368489563</v>
          </cell>
          <cell r="S3431">
            <v>40</v>
          </cell>
        </row>
        <row r="3432">
          <cell r="K3432">
            <v>-0.5962483261125906</v>
          </cell>
          <cell r="S3432">
            <v>40</v>
          </cell>
        </row>
        <row r="3433">
          <cell r="K3433">
            <v>-0.45781824025132006</v>
          </cell>
          <cell r="S3433">
            <v>40</v>
          </cell>
        </row>
        <row r="3434">
          <cell r="K3434">
            <v>-1.1892869687699152</v>
          </cell>
          <cell r="S3434">
            <v>40</v>
          </cell>
        </row>
        <row r="3435">
          <cell r="K3435">
            <v>-1.0344791590817854</v>
          </cell>
          <cell r="S3435">
            <v>40</v>
          </cell>
        </row>
        <row r="3436">
          <cell r="K3436">
            <v>-0.97826358900807231</v>
          </cell>
          <cell r="S3436">
            <v>40</v>
          </cell>
        </row>
        <row r="3437">
          <cell r="K3437">
            <v>-0.74124320741506766</v>
          </cell>
          <cell r="S3437">
            <v>40</v>
          </cell>
        </row>
        <row r="3438">
          <cell r="K3438">
            <v>-0.65844307392661683</v>
          </cell>
          <cell r="S3438">
            <v>40</v>
          </cell>
        </row>
        <row r="3439">
          <cell r="K3439">
            <v>-0.56760512595411206</v>
          </cell>
          <cell r="S3439">
            <v>40</v>
          </cell>
        </row>
        <row r="3440">
          <cell r="K3440">
            <v>-0.62642121670509276</v>
          </cell>
          <cell r="S3440">
            <v>40</v>
          </cell>
        </row>
        <row r="3441">
          <cell r="K3441">
            <v>-0.46658206692950632</v>
          </cell>
          <cell r="S3441">
            <v>40</v>
          </cell>
        </row>
        <row r="3442">
          <cell r="K3442">
            <v>-0.39407346471900756</v>
          </cell>
          <cell r="S3442">
            <v>40</v>
          </cell>
        </row>
        <row r="3443">
          <cell r="K3443">
            <v>-0.49602057799256394</v>
          </cell>
          <cell r="S3443">
            <v>40</v>
          </cell>
        </row>
        <row r="3444">
          <cell r="K3444">
            <v>-0.40261562989695671</v>
          </cell>
          <cell r="S3444">
            <v>40</v>
          </cell>
        </row>
        <row r="3445">
          <cell r="K3445">
            <v>-7.6610344649803749E-2</v>
          </cell>
          <cell r="S3445">
            <v>40</v>
          </cell>
        </row>
        <row r="3446">
          <cell r="K3446">
            <v>-0.91135200396172711</v>
          </cell>
          <cell r="S3446">
            <v>40</v>
          </cell>
        </row>
        <row r="3447">
          <cell r="K3447">
            <v>-0.81210504224812496</v>
          </cell>
          <cell r="S3447">
            <v>40</v>
          </cell>
        </row>
        <row r="3448">
          <cell r="K3448">
            <v>-0.72985858845197271</v>
          </cell>
          <cell r="S3448">
            <v>40</v>
          </cell>
        </row>
        <row r="3449">
          <cell r="K3449">
            <v>-0.69088707513232861</v>
          </cell>
          <cell r="S3449">
            <v>40</v>
          </cell>
        </row>
        <row r="3450">
          <cell r="K3450">
            <v>-0.59489950941717717</v>
          </cell>
          <cell r="S3450">
            <v>40</v>
          </cell>
        </row>
        <row r="3451">
          <cell r="K3451">
            <v>-2.3498287782092513</v>
          </cell>
          <cell r="S3451">
            <v>40</v>
          </cell>
        </row>
        <row r="3452">
          <cell r="K3452">
            <v>-1.5136533587628878</v>
          </cell>
          <cell r="S3452">
            <v>40</v>
          </cell>
        </row>
        <row r="3453">
          <cell r="K3453">
            <v>-0.57632141556861627</v>
          </cell>
          <cell r="S3453">
            <v>40</v>
          </cell>
        </row>
        <row r="3454">
          <cell r="K3454">
            <v>-0.43475124265642084</v>
          </cell>
          <cell r="S3454">
            <v>40</v>
          </cell>
        </row>
        <row r="3455">
          <cell r="K3455">
            <v>-1.1632806515578267</v>
          </cell>
          <cell r="S3455">
            <v>40</v>
          </cell>
        </row>
        <row r="3456">
          <cell r="K3456">
            <v>-0.9840190830806862</v>
          </cell>
          <cell r="S3456">
            <v>40</v>
          </cell>
        </row>
        <row r="3457">
          <cell r="K3457">
            <v>-11.821150371164096</v>
          </cell>
          <cell r="S3457">
            <v>40</v>
          </cell>
        </row>
        <row r="3458">
          <cell r="K3458">
            <v>-0.7030698731974494</v>
          </cell>
          <cell r="S3458">
            <v>40</v>
          </cell>
        </row>
        <row r="3459">
          <cell r="K3459">
            <v>-0.62030696899660775</v>
          </cell>
          <cell r="S3459">
            <v>40</v>
          </cell>
        </row>
        <row r="3460">
          <cell r="K3460">
            <v>-0.54090747249104421</v>
          </cell>
          <cell r="S3460">
            <v>40</v>
          </cell>
        </row>
        <row r="3461">
          <cell r="K3461">
            <v>-0.58160437148426813</v>
          </cell>
          <cell r="S3461">
            <v>40</v>
          </cell>
        </row>
        <row r="3462">
          <cell r="K3462">
            <v>-0.46507111886941999</v>
          </cell>
          <cell r="S3462">
            <v>40</v>
          </cell>
        </row>
        <row r="3463">
          <cell r="K3463">
            <v>3.1264289321585488E-2</v>
          </cell>
          <cell r="S3463">
            <v>40</v>
          </cell>
        </row>
        <row r="3464">
          <cell r="K3464">
            <v>-0.48442449342332367</v>
          </cell>
          <cell r="S3464">
            <v>40</v>
          </cell>
        </row>
        <row r="3465">
          <cell r="K3465">
            <v>-0.38078643875190293</v>
          </cell>
          <cell r="S3465">
            <v>40</v>
          </cell>
        </row>
        <row r="3466">
          <cell r="K3466">
            <v>-0.26602880650852401</v>
          </cell>
          <cell r="S3466">
            <v>40</v>
          </cell>
        </row>
        <row r="3467">
          <cell r="K3467">
            <v>-0.91273349074005972</v>
          </cell>
          <cell r="S3467">
            <v>40</v>
          </cell>
        </row>
        <row r="3468">
          <cell r="K3468">
            <v>-0.81028416075564336</v>
          </cell>
          <cell r="S3468">
            <v>40</v>
          </cell>
        </row>
        <row r="3469">
          <cell r="K3469">
            <v>-0.73054249591069376</v>
          </cell>
          <cell r="S3469">
            <v>40</v>
          </cell>
        </row>
        <row r="3470">
          <cell r="K3470">
            <v>-1.8244735162935735</v>
          </cell>
          <cell r="S3470">
            <v>40</v>
          </cell>
        </row>
        <row r="3471">
          <cell r="K3471">
            <v>-1.9305634111643621</v>
          </cell>
          <cell r="S3471">
            <v>40</v>
          </cell>
        </row>
        <row r="3472">
          <cell r="K3472">
            <v>-1.9810911784378138</v>
          </cell>
          <cell r="S3472">
            <v>40</v>
          </cell>
        </row>
        <row r="3473">
          <cell r="K3473">
            <v>-1.3793999647206374</v>
          </cell>
          <cell r="S3473">
            <v>40</v>
          </cell>
        </row>
        <row r="3474">
          <cell r="K3474">
            <v>-0.645395664672064</v>
          </cell>
          <cell r="S3474">
            <v>40</v>
          </cell>
        </row>
        <row r="3475">
          <cell r="K3475">
            <v>-0.51632762003318977</v>
          </cell>
          <cell r="S3475">
            <v>40</v>
          </cell>
        </row>
        <row r="3476">
          <cell r="K3476">
            <v>-1.0957568187472604</v>
          </cell>
          <cell r="S3476">
            <v>40</v>
          </cell>
        </row>
        <row r="3477">
          <cell r="K3477">
            <v>-0.92985275816540258</v>
          </cell>
          <cell r="S3477">
            <v>40</v>
          </cell>
        </row>
        <row r="3478">
          <cell r="K3478">
            <v>-0.99861822466422445</v>
          </cell>
          <cell r="S3478">
            <v>40</v>
          </cell>
        </row>
        <row r="3479">
          <cell r="K3479">
            <v>-0.70151880457007321</v>
          </cell>
          <cell r="S3479">
            <v>40</v>
          </cell>
        </row>
        <row r="3480">
          <cell r="K3480">
            <v>-0.60788533053632388</v>
          </cell>
          <cell r="S3480">
            <v>40</v>
          </cell>
        </row>
        <row r="3481">
          <cell r="K3481">
            <v>-0.53664455758780438</v>
          </cell>
          <cell r="S3481">
            <v>40</v>
          </cell>
        </row>
        <row r="3482">
          <cell r="K3482">
            <v>-0.56610615273905684</v>
          </cell>
          <cell r="S3482">
            <v>40</v>
          </cell>
        </row>
        <row r="3483">
          <cell r="K3483">
            <v>-0.47515841067124187</v>
          </cell>
          <cell r="S3483">
            <v>40</v>
          </cell>
        </row>
        <row r="3484">
          <cell r="K3484">
            <v>254.61357039431519</v>
          </cell>
          <cell r="S3484">
            <v>40</v>
          </cell>
        </row>
        <row r="3485">
          <cell r="K3485">
            <v>-0.4772378016867676</v>
          </cell>
          <cell r="S3485">
            <v>40</v>
          </cell>
        </row>
        <row r="3486">
          <cell r="K3486">
            <v>181.05350134757575</v>
          </cell>
          <cell r="S3486">
            <v>40</v>
          </cell>
        </row>
        <row r="3487">
          <cell r="K3487">
            <v>4.94624835849162E-2</v>
          </cell>
          <cell r="S3487">
            <v>40</v>
          </cell>
        </row>
        <row r="3488">
          <cell r="K3488">
            <v>-0.80648794806454815</v>
          </cell>
          <cell r="S3488">
            <v>40</v>
          </cell>
        </row>
        <row r="3489">
          <cell r="K3489">
            <v>-0.71538955082036892</v>
          </cell>
          <cell r="S3489">
            <v>40</v>
          </cell>
        </row>
        <row r="3490">
          <cell r="K3490">
            <v>-9.416274709964032</v>
          </cell>
          <cell r="S3490">
            <v>40</v>
          </cell>
        </row>
        <row r="3491">
          <cell r="K3491">
            <v>-5.3022285452299173E-2</v>
          </cell>
          <cell r="S3491">
            <v>40</v>
          </cell>
        </row>
        <row r="3492">
          <cell r="K3492">
            <v>-2.6462039555480068</v>
          </cell>
          <cell r="S3492">
            <v>40</v>
          </cell>
        </row>
        <row r="3493">
          <cell r="K3493">
            <v>-2.7277970502334781</v>
          </cell>
          <cell r="S3493">
            <v>40</v>
          </cell>
        </row>
        <row r="3494">
          <cell r="K3494">
            <v>-0.70464364406637059</v>
          </cell>
          <cell r="S3494">
            <v>40</v>
          </cell>
        </row>
        <row r="3495">
          <cell r="K3495">
            <v>-0.44239166103228189</v>
          </cell>
          <cell r="S3495">
            <v>40</v>
          </cell>
        </row>
        <row r="3496">
          <cell r="K3496">
            <v>-0.27005112599989112</v>
          </cell>
          <cell r="S3496">
            <v>40</v>
          </cell>
        </row>
        <row r="3497">
          <cell r="K3497">
            <v>-8.4920381325400509</v>
          </cell>
          <cell r="S3497">
            <v>40</v>
          </cell>
        </row>
        <row r="3498">
          <cell r="K3498">
            <v>-0.91008866043974035</v>
          </cell>
          <cell r="S3498">
            <v>40</v>
          </cell>
        </row>
        <row r="3499">
          <cell r="K3499">
            <v>-0.98227339683541082</v>
          </cell>
          <cell r="S3499">
            <v>40</v>
          </cell>
        </row>
        <row r="3500">
          <cell r="K3500">
            <v>-0.60552611740190831</v>
          </cell>
          <cell r="S3500">
            <v>40</v>
          </cell>
        </row>
        <row r="3501">
          <cell r="K3501">
            <v>-0.51074189710674178</v>
          </cell>
          <cell r="S3501">
            <v>40</v>
          </cell>
        </row>
        <row r="3502">
          <cell r="K3502">
            <v>-0.43141484784019762</v>
          </cell>
          <cell r="S3502">
            <v>40</v>
          </cell>
        </row>
        <row r="3503">
          <cell r="K3503">
            <v>-0.47428880417734076</v>
          </cell>
          <cell r="S3503">
            <v>40</v>
          </cell>
        </row>
        <row r="3504">
          <cell r="K3504">
            <v>-0.34265608388704738</v>
          </cell>
          <cell r="S3504">
            <v>40</v>
          </cell>
        </row>
        <row r="3505">
          <cell r="K3505">
            <v>-0.26156039432307832</v>
          </cell>
          <cell r="S3505">
            <v>40</v>
          </cell>
        </row>
        <row r="3506">
          <cell r="K3506">
            <v>-0.34550595896230979</v>
          </cell>
          <cell r="S3506">
            <v>40</v>
          </cell>
        </row>
        <row r="3507">
          <cell r="K3507">
            <v>-0.24963149695280859</v>
          </cell>
          <cell r="S3507">
            <v>40</v>
          </cell>
        </row>
        <row r="3508">
          <cell r="K3508">
            <v>-3.1392603066517054E-2</v>
          </cell>
          <cell r="S3508">
            <v>40</v>
          </cell>
        </row>
        <row r="3509">
          <cell r="K3509">
            <v>-0.80554539532546554</v>
          </cell>
          <cell r="S3509">
            <v>40</v>
          </cell>
        </row>
        <row r="3510">
          <cell r="K3510">
            <v>-0.83207332781451582</v>
          </cell>
          <cell r="S3510">
            <v>40</v>
          </cell>
        </row>
        <row r="3511">
          <cell r="K3511">
            <v>-0.71482244611697754</v>
          </cell>
          <cell r="S3511">
            <v>40</v>
          </cell>
        </row>
        <row r="3512">
          <cell r="K3512">
            <v>-0.73664060638577433</v>
          </cell>
          <cell r="S3512">
            <v>40</v>
          </cell>
        </row>
        <row r="3513">
          <cell r="K3513">
            <v>-9.6607753173391409</v>
          </cell>
          <cell r="S3513">
            <v>40</v>
          </cell>
        </row>
        <row r="3514">
          <cell r="K3514">
            <v>-0.65426791313563659</v>
          </cell>
          <cell r="S3514">
            <v>40</v>
          </cell>
        </row>
        <row r="3515">
          <cell r="K3515">
            <v>-9.6952491810221482E-3</v>
          </cell>
          <cell r="S3515">
            <v>40</v>
          </cell>
        </row>
        <row r="3516">
          <cell r="K3516">
            <v>-0.10647816454031138</v>
          </cell>
          <cell r="S3516">
            <v>40</v>
          </cell>
        </row>
        <row r="3517">
          <cell r="K3517">
            <v>-2.6480588781687553</v>
          </cell>
          <cell r="S3517">
            <v>40</v>
          </cell>
        </row>
        <row r="3518">
          <cell r="K3518">
            <v>-2.6384912665213811</v>
          </cell>
          <cell r="S3518">
            <v>40</v>
          </cell>
        </row>
        <row r="3519">
          <cell r="K3519">
            <v>-2.7184465295737956</v>
          </cell>
          <cell r="S3519">
            <v>40</v>
          </cell>
        </row>
        <row r="3520">
          <cell r="K3520">
            <v>-2.7119538220634958</v>
          </cell>
          <cell r="S3520">
            <v>40</v>
          </cell>
        </row>
        <row r="3521">
          <cell r="K3521">
            <v>-0.70094825296869778</v>
          </cell>
          <cell r="S3521">
            <v>40</v>
          </cell>
        </row>
        <row r="3522">
          <cell r="K3522">
            <v>-0.74241327184285777</v>
          </cell>
          <cell r="S3522">
            <v>40</v>
          </cell>
        </row>
        <row r="3523">
          <cell r="K3523">
            <v>-0.43874181830033726</v>
          </cell>
          <cell r="S3523">
            <v>40</v>
          </cell>
        </row>
        <row r="3524">
          <cell r="K3524">
            <v>-0.47831834059982897</v>
          </cell>
          <cell r="S3524">
            <v>40</v>
          </cell>
        </row>
        <row r="3525">
          <cell r="K3525">
            <v>-0.27209240976528754</v>
          </cell>
          <cell r="S3525">
            <v>40</v>
          </cell>
        </row>
        <row r="3526">
          <cell r="K3526">
            <v>-0.31020426509612781</v>
          </cell>
          <cell r="S3526">
            <v>40</v>
          </cell>
        </row>
        <row r="3527">
          <cell r="K3527">
            <v>-8.7974670121147884</v>
          </cell>
          <cell r="S3527">
            <v>40</v>
          </cell>
        </row>
        <row r="3528">
          <cell r="K3528">
            <v>-1.0573899259508071</v>
          </cell>
          <cell r="S3528">
            <v>40</v>
          </cell>
        </row>
        <row r="3529">
          <cell r="K3529">
            <v>-0.90790119392636581</v>
          </cell>
          <cell r="S3529">
            <v>40</v>
          </cell>
        </row>
        <row r="3530">
          <cell r="K3530">
            <v>-0.92993338437764672</v>
          </cell>
          <cell r="S3530">
            <v>40</v>
          </cell>
        </row>
        <row r="3531">
          <cell r="K3531">
            <v>-0.99228892578978722</v>
          </cell>
          <cell r="S3531">
            <v>40</v>
          </cell>
        </row>
        <row r="3532">
          <cell r="K3532">
            <v>-0.97899017804270405</v>
          </cell>
          <cell r="S3532">
            <v>40</v>
          </cell>
        </row>
        <row r="3533">
          <cell r="K3533">
            <v>-0.60923212977918306</v>
          </cell>
          <cell r="S3533">
            <v>40</v>
          </cell>
        </row>
        <row r="3534">
          <cell r="K3534">
            <v>-0.64067929814658575</v>
          </cell>
          <cell r="S3534">
            <v>40</v>
          </cell>
        </row>
        <row r="3535">
          <cell r="K3535">
            <v>-0.51550355730666642</v>
          </cell>
          <cell r="S3535">
            <v>40</v>
          </cell>
        </row>
        <row r="3536">
          <cell r="K3536">
            <v>-0.55156948385323812</v>
          </cell>
          <cell r="S3536">
            <v>40</v>
          </cell>
        </row>
        <row r="3537">
          <cell r="K3537">
            <v>-0.43709234357606269</v>
          </cell>
          <cell r="S3537">
            <v>40</v>
          </cell>
        </row>
        <row r="3538">
          <cell r="K3538">
            <v>-0.47730469813143761</v>
          </cell>
          <cell r="S3538">
            <v>40</v>
          </cell>
        </row>
        <row r="3539">
          <cell r="K3539">
            <v>-0.48049465870797592</v>
          </cell>
          <cell r="S3539">
            <v>40</v>
          </cell>
        </row>
        <row r="3540">
          <cell r="K3540">
            <v>-0.51934838423833651</v>
          </cell>
          <cell r="S3540">
            <v>40</v>
          </cell>
        </row>
        <row r="3541">
          <cell r="K3541">
            <v>-0.35180630314643441</v>
          </cell>
          <cell r="S3541">
            <v>40</v>
          </cell>
        </row>
        <row r="3542">
          <cell r="K3542">
            <v>-0.39981077845577956</v>
          </cell>
          <cell r="S3542">
            <v>40</v>
          </cell>
        </row>
        <row r="3543">
          <cell r="K3543">
            <v>-0.26456373709174846</v>
          </cell>
          <cell r="S3543">
            <v>40</v>
          </cell>
        </row>
        <row r="3544">
          <cell r="K3544">
            <v>-0.26510767044262734</v>
          </cell>
          <cell r="S3544">
            <v>40</v>
          </cell>
        </row>
        <row r="3545">
          <cell r="K3545">
            <v>-0.35534723470116991</v>
          </cell>
          <cell r="S3545">
            <v>40</v>
          </cell>
        </row>
        <row r="3546">
          <cell r="K3546">
            <v>-0.40592588353478726</v>
          </cell>
          <cell r="S3546">
            <v>40</v>
          </cell>
        </row>
        <row r="3547">
          <cell r="K3547">
            <v>1437.9083555708514</v>
          </cell>
          <cell r="S3547">
            <v>40</v>
          </cell>
        </row>
        <row r="3548">
          <cell r="K3548">
            <v>9.362318890659467E-2</v>
          </cell>
          <cell r="S3548">
            <v>40</v>
          </cell>
        </row>
        <row r="3549">
          <cell r="K3549">
            <v>-2.320583436965417E-2</v>
          </cell>
          <cell r="S3549">
            <v>40</v>
          </cell>
        </row>
        <row r="3550">
          <cell r="K3550">
            <v>4.1570384290810301E-2</v>
          </cell>
          <cell r="S3550">
            <v>40</v>
          </cell>
        </row>
        <row r="3551">
          <cell r="K3551">
            <v>-0.80833489078730525</v>
          </cell>
          <cell r="S3551">
            <v>40</v>
          </cell>
        </row>
        <row r="3552">
          <cell r="K3552">
            <v>-0.71676615297376356</v>
          </cell>
          <cell r="S3552">
            <v>40</v>
          </cell>
        </row>
        <row r="3553">
          <cell r="K3553">
            <v>-0.64161713396512221</v>
          </cell>
          <cell r="S3553">
            <v>40</v>
          </cell>
        </row>
        <row r="3554">
          <cell r="K3554">
            <v>-0.50131730794945484</v>
          </cell>
          <cell r="S3554">
            <v>40</v>
          </cell>
        </row>
        <row r="3555">
          <cell r="K3555">
            <v>0.90583071729544029</v>
          </cell>
          <cell r="S3555">
            <v>40</v>
          </cell>
        </row>
        <row r="3556">
          <cell r="K3556">
            <v>-2.7049449478152736</v>
          </cell>
          <cell r="S3556">
            <v>40</v>
          </cell>
        </row>
        <row r="3557">
          <cell r="K3557">
            <v>-0.68306906439277926</v>
          </cell>
          <cell r="S3557">
            <v>40</v>
          </cell>
        </row>
        <row r="3558">
          <cell r="K3558">
            <v>-0.44200529690890256</v>
          </cell>
          <cell r="S3558">
            <v>40</v>
          </cell>
        </row>
        <row r="3559">
          <cell r="K3559">
            <v>-0.28573493459034027</v>
          </cell>
          <cell r="S3559">
            <v>40</v>
          </cell>
        </row>
        <row r="3560">
          <cell r="K3560">
            <v>-1.0504835764744682</v>
          </cell>
          <cell r="S3560">
            <v>40</v>
          </cell>
        </row>
        <row r="3561">
          <cell r="K3561">
            <v>-0.91246190288801465</v>
          </cell>
          <cell r="S3561">
            <v>40</v>
          </cell>
        </row>
        <row r="3562">
          <cell r="K3562">
            <v>-1.0182690138226673</v>
          </cell>
          <cell r="S3562">
            <v>40</v>
          </cell>
        </row>
        <row r="3563">
          <cell r="K3563">
            <v>-0.61605963480236292</v>
          </cell>
          <cell r="S3563">
            <v>40</v>
          </cell>
        </row>
        <row r="3564">
          <cell r="K3564">
            <v>-0.52179201936421116</v>
          </cell>
          <cell r="S3564">
            <v>40</v>
          </cell>
        </row>
        <row r="3565">
          <cell r="K3565">
            <v>-0.44809562378249246</v>
          </cell>
          <cell r="S3565">
            <v>40</v>
          </cell>
        </row>
        <row r="3566">
          <cell r="K3566">
            <v>-0.49269430053160268</v>
          </cell>
          <cell r="S3566">
            <v>40</v>
          </cell>
        </row>
        <row r="3567">
          <cell r="K3567">
            <v>-0.36487661354203715</v>
          </cell>
          <cell r="S3567">
            <v>40</v>
          </cell>
        </row>
        <row r="3568">
          <cell r="K3568">
            <v>-0.27150039020184596</v>
          </cell>
          <cell r="S3568">
            <v>40</v>
          </cell>
        </row>
        <row r="3569">
          <cell r="K3569">
            <v>-0.36902644446612703</v>
          </cell>
          <cell r="S3569">
            <v>40</v>
          </cell>
        </row>
        <row r="3570">
          <cell r="K3570">
            <v>1440.3701601187979</v>
          </cell>
          <cell r="S3570">
            <v>40</v>
          </cell>
        </row>
        <row r="3571">
          <cell r="K3571">
            <v>-1.1822745653620632E-2</v>
          </cell>
          <cell r="S3571">
            <v>40</v>
          </cell>
        </row>
        <row r="3572">
          <cell r="K3572">
            <v>-0.99419003039433218</v>
          </cell>
          <cell r="S3572">
            <v>40</v>
          </cell>
        </row>
        <row r="3573">
          <cell r="K3573">
            <v>-0.91104341259451771</v>
          </cell>
          <cell r="S3573">
            <v>40</v>
          </cell>
        </row>
        <row r="3574">
          <cell r="K3574">
            <v>-0.82844821808286617</v>
          </cell>
          <cell r="S3574">
            <v>40</v>
          </cell>
        </row>
        <row r="3575">
          <cell r="K3575">
            <v>-2.3719184292135531</v>
          </cell>
          <cell r="S3575">
            <v>40</v>
          </cell>
        </row>
        <row r="3576">
          <cell r="K3576">
            <v>-2.4780314439552322</v>
          </cell>
          <cell r="S3576">
            <v>40</v>
          </cell>
        </row>
        <row r="3577">
          <cell r="K3577">
            <v>-2.5372557832297282</v>
          </cell>
          <cell r="S3577">
            <v>40</v>
          </cell>
        </row>
        <row r="3578">
          <cell r="K3578">
            <v>-1.8525419121637494</v>
          </cell>
          <cell r="S3578">
            <v>40</v>
          </cell>
        </row>
        <row r="3579">
          <cell r="K3579">
            <v>-0.65235612590850001</v>
          </cell>
          <cell r="S3579">
            <v>40</v>
          </cell>
        </row>
        <row r="3580">
          <cell r="K3580">
            <v>-0.54581855228073384</v>
          </cell>
          <cell r="S3580">
            <v>40</v>
          </cell>
        </row>
        <row r="3581">
          <cell r="K3581">
            <v>-1.3170382229206279</v>
          </cell>
          <cell r="S3581">
            <v>40</v>
          </cell>
        </row>
        <row r="3582">
          <cell r="K3582">
            <v>-1.1017293444320386</v>
          </cell>
          <cell r="S3582">
            <v>40</v>
          </cell>
        </row>
        <row r="3583">
          <cell r="K3583">
            <v>-1.2412273145355026</v>
          </cell>
          <cell r="S3583">
            <v>40</v>
          </cell>
        </row>
        <row r="3584">
          <cell r="K3584">
            <v>-0.85976897716411982</v>
          </cell>
          <cell r="S3584">
            <v>40</v>
          </cell>
        </row>
        <row r="3585">
          <cell r="K3585">
            <v>-0.76655104401187268</v>
          </cell>
          <cell r="S3585">
            <v>40</v>
          </cell>
        </row>
        <row r="3586">
          <cell r="K3586">
            <v>-0.65424309820300686</v>
          </cell>
          <cell r="S3586">
            <v>40</v>
          </cell>
        </row>
        <row r="3587">
          <cell r="K3587">
            <v>-0.77128658051497589</v>
          </cell>
          <cell r="S3587">
            <v>40</v>
          </cell>
        </row>
        <row r="3588">
          <cell r="K3588">
            <v>-0.59820788117902757</v>
          </cell>
          <cell r="S3588">
            <v>40</v>
          </cell>
        </row>
        <row r="3589">
          <cell r="K3589">
            <v>-0.47727325449309205</v>
          </cell>
          <cell r="S3589">
            <v>40</v>
          </cell>
        </row>
        <row r="3590">
          <cell r="K3590">
            <v>-0.65122934053167436</v>
          </cell>
          <cell r="S3590">
            <v>40</v>
          </cell>
        </row>
        <row r="3591">
          <cell r="K3591">
            <v>5625.4065279358274</v>
          </cell>
          <cell r="S3591">
            <v>40</v>
          </cell>
        </row>
        <row r="3592">
          <cell r="K3592">
            <v>-32.101493710623508</v>
          </cell>
          <cell r="S3592">
            <v>40</v>
          </cell>
        </row>
        <row r="3593">
          <cell r="K3593">
            <v>-0.99310036138578217</v>
          </cell>
          <cell r="S3593">
            <v>40</v>
          </cell>
        </row>
        <row r="3594">
          <cell r="K3594">
            <v>-0.87183394269623915</v>
          </cell>
          <cell r="S3594">
            <v>40</v>
          </cell>
        </row>
        <row r="3595">
          <cell r="K3595">
            <v>-0.76998080054194096</v>
          </cell>
          <cell r="S3595">
            <v>40</v>
          </cell>
        </row>
        <row r="3596">
          <cell r="K3596">
            <v>-2.3427792517661157</v>
          </cell>
          <cell r="S3596">
            <v>40</v>
          </cell>
        </row>
        <row r="3597">
          <cell r="K3597">
            <v>-2.4391164101961627</v>
          </cell>
          <cell r="S3597">
            <v>40</v>
          </cell>
        </row>
        <row r="3598">
          <cell r="K3598">
            <v>5.9683540941143542</v>
          </cell>
          <cell r="S3598">
            <v>40</v>
          </cell>
        </row>
        <row r="3599">
          <cell r="K3599">
            <v>-1.8493162223019417</v>
          </cell>
          <cell r="S3599">
            <v>40</v>
          </cell>
        </row>
        <row r="3600">
          <cell r="K3600">
            <v>-0.60319394058518006</v>
          </cell>
          <cell r="S3600">
            <v>40</v>
          </cell>
        </row>
        <row r="3601">
          <cell r="K3601">
            <v>-0.48016719751972908</v>
          </cell>
          <cell r="S3601">
            <v>40</v>
          </cell>
        </row>
        <row r="3602">
          <cell r="K3602">
            <v>-1.2435590993518744</v>
          </cell>
          <cell r="S3602">
            <v>40</v>
          </cell>
        </row>
        <row r="3603">
          <cell r="K3603">
            <v>-0.97161927890125244</v>
          </cell>
          <cell r="S3603">
            <v>40</v>
          </cell>
        </row>
        <row r="3604">
          <cell r="K3604">
            <v>-1.2786340762092863</v>
          </cell>
          <cell r="S3604">
            <v>40</v>
          </cell>
        </row>
        <row r="3605">
          <cell r="K3605">
            <v>-0.77604071401849462</v>
          </cell>
          <cell r="S3605">
            <v>40</v>
          </cell>
        </row>
        <row r="3606">
          <cell r="K3606">
            <v>-0.66128063003575399</v>
          </cell>
          <cell r="S3606">
            <v>40</v>
          </cell>
        </row>
        <row r="3607">
          <cell r="K3607">
            <v>-0.56297311880406098</v>
          </cell>
          <cell r="S3607">
            <v>40</v>
          </cell>
        </row>
        <row r="3608">
          <cell r="K3608">
            <v>-0.63198052037868258</v>
          </cell>
          <cell r="S3608">
            <v>40</v>
          </cell>
        </row>
        <row r="3609">
          <cell r="K3609">
            <v>-0.46587849574996165</v>
          </cell>
          <cell r="S3609">
            <v>40</v>
          </cell>
        </row>
        <row r="3610">
          <cell r="K3610">
            <v>-19.074918689635751</v>
          </cell>
          <cell r="S3610">
            <v>40</v>
          </cell>
        </row>
        <row r="3611">
          <cell r="K3611">
            <v>2830.2661681494674</v>
          </cell>
          <cell r="S3611">
            <v>40</v>
          </cell>
        </row>
        <row r="3612">
          <cell r="K3612">
            <v>-0.37154023994597052</v>
          </cell>
          <cell r="S3612">
            <v>40</v>
          </cell>
        </row>
        <row r="3613">
          <cell r="K3613">
            <v>-23.404069698374233</v>
          </cell>
          <cell r="S3613">
            <v>40</v>
          </cell>
        </row>
        <row r="3614">
          <cell r="K3614">
            <v>-0.95501951315949041</v>
          </cell>
          <cell r="S3614">
            <v>40</v>
          </cell>
        </row>
        <row r="3615">
          <cell r="K3615">
            <v>-0.83237825020716494</v>
          </cell>
          <cell r="S3615">
            <v>40</v>
          </cell>
        </row>
        <row r="3616">
          <cell r="K3616">
            <v>-0.72924579250325727</v>
          </cell>
          <cell r="S3616">
            <v>40</v>
          </cell>
        </row>
        <row r="3617">
          <cell r="K3617">
            <v>-2.2755646448773077</v>
          </cell>
          <cell r="S3617">
            <v>40</v>
          </cell>
        </row>
        <row r="3618">
          <cell r="K3618">
            <v>-2.3613067213301484</v>
          </cell>
          <cell r="S3618">
            <v>40</v>
          </cell>
        </row>
        <row r="3619">
          <cell r="K3619">
            <v>-2.4074061838818963</v>
          </cell>
          <cell r="S3619">
            <v>40</v>
          </cell>
        </row>
        <row r="3620">
          <cell r="K3620">
            <v>-1.8133230139867942</v>
          </cell>
          <cell r="S3620">
            <v>40</v>
          </cell>
        </row>
        <row r="3621">
          <cell r="K3621">
            <v>-0.56824278529960826</v>
          </cell>
          <cell r="S3621">
            <v>40</v>
          </cell>
        </row>
        <row r="3622">
          <cell r="K3622">
            <v>-0.44108688541933672</v>
          </cell>
          <cell r="S3622">
            <v>40</v>
          </cell>
        </row>
        <row r="3623">
          <cell r="K3623">
            <v>-1.1798223174470739</v>
          </cell>
          <cell r="S3623">
            <v>40</v>
          </cell>
        </row>
        <row r="3624">
          <cell r="K3624">
            <v>-13.902008186070592</v>
          </cell>
          <cell r="S3624">
            <v>40</v>
          </cell>
        </row>
        <row r="3625">
          <cell r="K3625">
            <v>-1.2771404079909048</v>
          </cell>
          <cell r="S3625">
            <v>40</v>
          </cell>
        </row>
        <row r="3626">
          <cell r="K3626">
            <v>-0.73041761263327076</v>
          </cell>
          <cell r="S3626">
            <v>40</v>
          </cell>
        </row>
        <row r="3627">
          <cell r="K3627">
            <v>-0.61897216455873005</v>
          </cell>
          <cell r="S3627">
            <v>40</v>
          </cell>
        </row>
        <row r="3628">
          <cell r="K3628">
            <v>-0.52892231566278092</v>
          </cell>
          <cell r="S3628">
            <v>40</v>
          </cell>
        </row>
        <row r="3629">
          <cell r="K3629">
            <v>-0.58658808296743636</v>
          </cell>
          <cell r="S3629">
            <v>40</v>
          </cell>
        </row>
        <row r="3630">
          <cell r="K3630">
            <v>-0.44976759349472006</v>
          </cell>
          <cell r="S3630">
            <v>40</v>
          </cell>
        </row>
        <row r="3631">
          <cell r="K3631">
            <v>-0.33380685834350826</v>
          </cell>
          <cell r="S3631">
            <v>40</v>
          </cell>
        </row>
        <row r="3632">
          <cell r="K3632">
            <v>-0.47087624490875868</v>
          </cell>
          <cell r="S3632">
            <v>40</v>
          </cell>
        </row>
        <row r="3633">
          <cell r="K3633">
            <v>-0.35295882979588761</v>
          </cell>
          <cell r="S3633">
            <v>40</v>
          </cell>
        </row>
        <row r="3634">
          <cell r="K3634">
            <v>-0.24912750858361601</v>
          </cell>
          <cell r="S3634">
            <v>40</v>
          </cell>
        </row>
        <row r="3635">
          <cell r="K3635">
            <v>-0.97007858595666696</v>
          </cell>
          <cell r="S3635">
            <v>40</v>
          </cell>
        </row>
        <row r="3636">
          <cell r="K3636">
            <v>-0.8446260904428009</v>
          </cell>
          <cell r="S3636">
            <v>40</v>
          </cell>
        </row>
        <row r="3637">
          <cell r="K3637">
            <v>-0.7415578844634616</v>
          </cell>
          <cell r="S3637">
            <v>40</v>
          </cell>
        </row>
        <row r="3638">
          <cell r="K3638">
            <v>-1.8986797746327888</v>
          </cell>
          <cell r="S3638">
            <v>40</v>
          </cell>
        </row>
        <row r="3639">
          <cell r="K3639">
            <v>-1.962293035252396</v>
          </cell>
          <cell r="S3639">
            <v>40</v>
          </cell>
        </row>
        <row r="3640">
          <cell r="K3640">
            <v>-1.9971038157652719</v>
          </cell>
          <cell r="S3640">
            <v>40</v>
          </cell>
        </row>
        <row r="3641">
          <cell r="K3641">
            <v>-1.6488186565476171</v>
          </cell>
          <cell r="S3641">
            <v>40</v>
          </cell>
        </row>
        <row r="3642">
          <cell r="K3642">
            <v>-0.64896339744661846</v>
          </cell>
          <cell r="S3642">
            <v>40</v>
          </cell>
        </row>
        <row r="3643">
          <cell r="K3643">
            <v>-0.52592065981359759</v>
          </cell>
          <cell r="S3643">
            <v>40</v>
          </cell>
        </row>
        <row r="3644">
          <cell r="K3644">
            <v>-1.1214879137422595</v>
          </cell>
          <cell r="S3644">
            <v>40</v>
          </cell>
        </row>
        <row r="3645">
          <cell r="K3645">
            <v>-0.94951564886063833</v>
          </cell>
          <cell r="S3645">
            <v>40</v>
          </cell>
        </row>
        <row r="3646">
          <cell r="K3646">
            <v>-1.2430296719740752</v>
          </cell>
          <cell r="S3646">
            <v>40</v>
          </cell>
        </row>
        <row r="3647">
          <cell r="K3647">
            <v>-0.74562725627584203</v>
          </cell>
          <cell r="S3647">
            <v>40</v>
          </cell>
        </row>
        <row r="3648">
          <cell r="K3648">
            <v>-0.62322280669511354</v>
          </cell>
          <cell r="S3648">
            <v>40</v>
          </cell>
        </row>
        <row r="3649">
          <cell r="K3649">
            <v>-0.53563260206317065</v>
          </cell>
          <cell r="S3649">
            <v>40</v>
          </cell>
        </row>
        <row r="3650">
          <cell r="K3650">
            <v>-0.58548084982650805</v>
          </cell>
          <cell r="S3650">
            <v>40</v>
          </cell>
        </row>
        <row r="3651">
          <cell r="K3651">
            <v>-0.45904936409783076</v>
          </cell>
          <cell r="S3651">
            <v>40</v>
          </cell>
        </row>
        <row r="3652">
          <cell r="K3652">
            <v>-0.35644293602760219</v>
          </cell>
          <cell r="S3652">
            <v>40</v>
          </cell>
        </row>
        <row r="3653">
          <cell r="K3653">
            <v>-0.4683623491828936</v>
          </cell>
          <cell r="S3653">
            <v>40</v>
          </cell>
        </row>
        <row r="3654">
          <cell r="K3654">
            <v>1.6646878438648188E-2</v>
          </cell>
          <cell r="S3654">
            <v>40</v>
          </cell>
        </row>
        <row r="3655">
          <cell r="K3655">
            <v>-20.203767394054033</v>
          </cell>
          <cell r="S3655">
            <v>40</v>
          </cell>
        </row>
        <row r="3656">
          <cell r="K3656">
            <v>-0.89042143918870986</v>
          </cell>
          <cell r="S3656">
            <v>40</v>
          </cell>
        </row>
        <row r="3657">
          <cell r="K3657">
            <v>-0.75351902335731225</v>
          </cell>
          <cell r="S3657">
            <v>40</v>
          </cell>
        </row>
        <row r="3658">
          <cell r="K3658">
            <v>-0.64394872218960153</v>
          </cell>
          <cell r="S3658">
            <v>40</v>
          </cell>
        </row>
        <row r="3659">
          <cell r="K3659">
            <v>-0.48920160126730783</v>
          </cell>
          <cell r="S3659">
            <v>40</v>
          </cell>
        </row>
        <row r="3660">
          <cell r="K3660">
            <v>5.5124831434216768</v>
          </cell>
          <cell r="S3660">
            <v>40</v>
          </cell>
        </row>
        <row r="3661">
          <cell r="K3661">
            <v>5.8834265389469547</v>
          </cell>
          <cell r="S3661">
            <v>40</v>
          </cell>
        </row>
        <row r="3662">
          <cell r="K3662">
            <v>-1.9808353972932531</v>
          </cell>
          <cell r="S3662">
            <v>40</v>
          </cell>
        </row>
        <row r="3663">
          <cell r="K3663">
            <v>-0.41257276314943642</v>
          </cell>
          <cell r="S3663">
            <v>40</v>
          </cell>
        </row>
        <row r="3664">
          <cell r="K3664">
            <v>-9.5947249810743145</v>
          </cell>
          <cell r="S3664">
            <v>40</v>
          </cell>
        </row>
        <row r="3665">
          <cell r="K3665">
            <v>-1.1488605456860042</v>
          </cell>
          <cell r="S3665">
            <v>40</v>
          </cell>
        </row>
        <row r="3666">
          <cell r="K3666">
            <v>-11.357302515694874</v>
          </cell>
          <cell r="S3666">
            <v>40</v>
          </cell>
        </row>
        <row r="3667">
          <cell r="K3667">
            <v>-11.805558712042531</v>
          </cell>
          <cell r="S3667">
            <v>40</v>
          </cell>
        </row>
        <row r="3668">
          <cell r="K3668">
            <v>-0.65025047534086267</v>
          </cell>
          <cell r="S3668">
            <v>40</v>
          </cell>
        </row>
        <row r="3669">
          <cell r="K3669">
            <v>-0.52692220218640384</v>
          </cell>
          <cell r="S3669">
            <v>40</v>
          </cell>
        </row>
        <row r="3670">
          <cell r="K3670">
            <v>-0.43486399662430258</v>
          </cell>
          <cell r="S3670">
            <v>40</v>
          </cell>
        </row>
        <row r="3671">
          <cell r="K3671">
            <v>-0.48672278158266397</v>
          </cell>
          <cell r="S3671">
            <v>40</v>
          </cell>
        </row>
        <row r="3672">
          <cell r="K3672">
            <v>-0.33772151846141213</v>
          </cell>
          <cell r="S3672">
            <v>40</v>
          </cell>
        </row>
        <row r="3673">
          <cell r="K3673">
            <v>-0.25197097969489268</v>
          </cell>
          <cell r="S3673">
            <v>40</v>
          </cell>
        </row>
        <row r="3674">
          <cell r="K3674">
            <v>1845.8817741241298</v>
          </cell>
          <cell r="S3674">
            <v>40</v>
          </cell>
        </row>
        <row r="3675">
          <cell r="K3675">
            <v>-0.22563538137874978</v>
          </cell>
          <cell r="S3675">
            <v>40</v>
          </cell>
        </row>
        <row r="3676">
          <cell r="K3676">
            <v>-14.831890210109465</v>
          </cell>
          <cell r="S3676">
            <v>40</v>
          </cell>
        </row>
        <row r="3677">
          <cell r="K3677">
            <v>-0.89213012749943454</v>
          </cell>
          <cell r="S3677">
            <v>40</v>
          </cell>
        </row>
        <row r="3678">
          <cell r="K3678">
            <v>-0.88705381070114964</v>
          </cell>
          <cell r="S3678">
            <v>40</v>
          </cell>
        </row>
        <row r="3679">
          <cell r="K3679">
            <v>-0.75590113414877369</v>
          </cell>
          <cell r="S3679">
            <v>40</v>
          </cell>
        </row>
        <row r="3680">
          <cell r="K3680">
            <v>-0.7558801994118558</v>
          </cell>
          <cell r="S3680">
            <v>40</v>
          </cell>
        </row>
        <row r="3681">
          <cell r="K3681">
            <v>-0.64616381691111924</v>
          </cell>
          <cell r="S3681">
            <v>40</v>
          </cell>
        </row>
        <row r="3682">
          <cell r="K3682">
            <v>-0.65007646469269931</v>
          </cell>
          <cell r="S3682">
            <v>40</v>
          </cell>
        </row>
        <row r="3683">
          <cell r="K3683">
            <v>-0.47044406950398343</v>
          </cell>
          <cell r="S3683">
            <v>40</v>
          </cell>
        </row>
        <row r="3684">
          <cell r="K3684">
            <v>-0.49306229431058657</v>
          </cell>
          <cell r="S3684">
            <v>40</v>
          </cell>
        </row>
        <row r="3685">
          <cell r="K3685">
            <v>5.5051249949675691</v>
          </cell>
          <cell r="S3685">
            <v>40</v>
          </cell>
        </row>
        <row r="3686">
          <cell r="K3686">
            <v>5.3016481820513839</v>
          </cell>
          <cell r="S3686">
            <v>40</v>
          </cell>
        </row>
        <row r="3687">
          <cell r="K3687">
            <v>5.8115664332812367</v>
          </cell>
          <cell r="S3687">
            <v>40</v>
          </cell>
        </row>
        <row r="3688">
          <cell r="K3688">
            <v>5.6743479426765306</v>
          </cell>
          <cell r="S3688">
            <v>40</v>
          </cell>
        </row>
        <row r="3689">
          <cell r="K3689">
            <v>-1.9915835823523571</v>
          </cell>
          <cell r="S3689">
            <v>40</v>
          </cell>
        </row>
        <row r="3690">
          <cell r="K3690">
            <v>-1.9792251767296303</v>
          </cell>
          <cell r="S3690">
            <v>40</v>
          </cell>
        </row>
        <row r="3691">
          <cell r="K3691">
            <v>-2.2082789295978356</v>
          </cell>
          <cell r="S3691">
            <v>40</v>
          </cell>
        </row>
        <row r="3692">
          <cell r="K3692">
            <v>-0.42699564725764699</v>
          </cell>
          <cell r="S3692">
            <v>40</v>
          </cell>
        </row>
        <row r="3693">
          <cell r="K3693">
            <v>-9.8094247030575392</v>
          </cell>
          <cell r="S3693">
            <v>40</v>
          </cell>
        </row>
        <row r="3694">
          <cell r="K3694">
            <v>-0.26576433540622502</v>
          </cell>
          <cell r="S3694">
            <v>40</v>
          </cell>
        </row>
        <row r="3695">
          <cell r="K3695">
            <v>-1.1433393809283756</v>
          </cell>
          <cell r="S3695">
            <v>40</v>
          </cell>
        </row>
        <row r="3696">
          <cell r="K3696">
            <v>-1.1321878038488191</v>
          </cell>
          <cell r="S3696">
            <v>40</v>
          </cell>
        </row>
        <row r="3697">
          <cell r="K3697">
            <v>-0.93795473543729435</v>
          </cell>
          <cell r="S3697">
            <v>40</v>
          </cell>
        </row>
        <row r="3698">
          <cell r="K3698">
            <v>-0.9276947232445204</v>
          </cell>
          <cell r="S3698">
            <v>40</v>
          </cell>
        </row>
        <row r="3699">
          <cell r="K3699">
            <v>-12.134101552214503</v>
          </cell>
          <cell r="S3699">
            <v>40</v>
          </cell>
        </row>
        <row r="3700">
          <cell r="K3700">
            <v>-11.880925878421259</v>
          </cell>
          <cell r="S3700">
            <v>40</v>
          </cell>
        </row>
        <row r="3701">
          <cell r="K3701">
            <v>-0.65445425439254323</v>
          </cell>
          <cell r="S3701">
            <v>40</v>
          </cell>
        </row>
        <row r="3702">
          <cell r="K3702">
            <v>-0.66807864450426424</v>
          </cell>
          <cell r="S3702">
            <v>40</v>
          </cell>
        </row>
        <row r="3703">
          <cell r="K3703">
            <v>-0.53041391929949078</v>
          </cell>
          <cell r="S3703">
            <v>40</v>
          </cell>
        </row>
        <row r="3704">
          <cell r="K3704">
            <v>-0.55265721152289693</v>
          </cell>
          <cell r="S3704">
            <v>40</v>
          </cell>
        </row>
        <row r="3705">
          <cell r="K3705">
            <v>-0.44065582321913949</v>
          </cell>
          <cell r="S3705">
            <v>40</v>
          </cell>
        </row>
        <row r="3706">
          <cell r="K3706">
            <v>-0.46740551761219279</v>
          </cell>
          <cell r="S3706">
            <v>40</v>
          </cell>
        </row>
        <row r="3707">
          <cell r="K3707">
            <v>-0.49300008319371924</v>
          </cell>
          <cell r="S3707">
            <v>40</v>
          </cell>
        </row>
        <row r="3708">
          <cell r="K3708">
            <v>-0.52453416282907872</v>
          </cell>
          <cell r="S3708">
            <v>40</v>
          </cell>
        </row>
        <row r="3709">
          <cell r="K3709">
            <v>-0.34172583446746757</v>
          </cell>
          <cell r="S3709">
            <v>40</v>
          </cell>
        </row>
        <row r="3710">
          <cell r="K3710">
            <v>-0.38471753456155067</v>
          </cell>
          <cell r="S3710">
            <v>40</v>
          </cell>
        </row>
        <row r="3711">
          <cell r="K3711">
            <v>-0.26171836800041609</v>
          </cell>
          <cell r="S3711">
            <v>40</v>
          </cell>
        </row>
        <row r="3712">
          <cell r="K3712">
            <v>-0.28380006794983176</v>
          </cell>
          <cell r="S3712">
            <v>40</v>
          </cell>
        </row>
        <row r="3713">
          <cell r="K3713">
            <v>87.609826563564539</v>
          </cell>
          <cell r="S3713">
            <v>40</v>
          </cell>
        </row>
        <row r="3714">
          <cell r="K3714">
            <v>-0.39000155999689184</v>
          </cell>
          <cell r="S3714">
            <v>40</v>
          </cell>
        </row>
        <row r="3715">
          <cell r="K3715">
            <v>-0.22838813020800341</v>
          </cell>
          <cell r="S3715">
            <v>40</v>
          </cell>
        </row>
        <row r="3716">
          <cell r="K3716">
            <v>196.68186217941192</v>
          </cell>
          <cell r="S3716">
            <v>40</v>
          </cell>
        </row>
        <row r="3717">
          <cell r="K3717">
            <v>-14.80715841091828</v>
          </cell>
          <cell r="S3717">
            <v>40</v>
          </cell>
        </row>
        <row r="3718">
          <cell r="K3718">
            <v>-14.30998475842954</v>
          </cell>
          <cell r="S3718">
            <v>40</v>
          </cell>
        </row>
        <row r="3719">
          <cell r="K3719">
            <v>-0.89832695280942521</v>
          </cell>
          <cell r="S3719">
            <v>40</v>
          </cell>
        </row>
        <row r="3720">
          <cell r="K3720">
            <v>-0.7638132619303013</v>
          </cell>
          <cell r="S3720">
            <v>40</v>
          </cell>
        </row>
        <row r="3721">
          <cell r="K3721">
            <v>-0.65403876334332522</v>
          </cell>
          <cell r="S3721">
            <v>40</v>
          </cell>
        </row>
        <row r="3722">
          <cell r="K3722">
            <v>-0.51347482573693071</v>
          </cell>
          <cell r="S3722">
            <v>40</v>
          </cell>
        </row>
        <row r="3723">
          <cell r="K3723">
            <v>5.5153745937213081</v>
          </cell>
          <cell r="S3723">
            <v>40</v>
          </cell>
        </row>
        <row r="3724">
          <cell r="K3724">
            <v>5.8176705168304528</v>
          </cell>
          <cell r="S3724">
            <v>40</v>
          </cell>
        </row>
        <row r="3725">
          <cell r="K3725">
            <v>-2.0177200616358779</v>
          </cell>
          <cell r="S3725">
            <v>40</v>
          </cell>
        </row>
        <row r="3726">
          <cell r="K3726">
            <v>-2.206702196788811</v>
          </cell>
          <cell r="S3726">
            <v>40</v>
          </cell>
        </row>
        <row r="3727">
          <cell r="K3727">
            <v>-9.9851294436113402</v>
          </cell>
          <cell r="S3727">
            <v>40</v>
          </cell>
        </row>
        <row r="3728">
          <cell r="K3728">
            <v>-1.1430933598472168</v>
          </cell>
          <cell r="S3728">
            <v>40</v>
          </cell>
        </row>
        <row r="3729">
          <cell r="K3729">
            <v>-0.96940317427290001</v>
          </cell>
          <cell r="S3729">
            <v>40</v>
          </cell>
        </row>
        <row r="3730">
          <cell r="K3730">
            <v>-12.360845719676322</v>
          </cell>
          <cell r="S3730">
            <v>40</v>
          </cell>
        </row>
        <row r="3731">
          <cell r="K3731">
            <v>-0.66649527577843592</v>
          </cell>
          <cell r="S3731">
            <v>40</v>
          </cell>
        </row>
        <row r="3732">
          <cell r="K3732">
            <v>-0.54141060835001642</v>
          </cell>
          <cell r="S3732">
            <v>40</v>
          </cell>
        </row>
        <row r="3733">
          <cell r="K3733">
            <v>-0.45077509637180907</v>
          </cell>
          <cell r="S3733">
            <v>40</v>
          </cell>
        </row>
        <row r="3734">
          <cell r="K3734">
            <v>-0.50634477987349424</v>
          </cell>
          <cell r="S3734">
            <v>40</v>
          </cell>
        </row>
        <row r="3735">
          <cell r="K3735">
            <v>-0.35705519189885215</v>
          </cell>
          <cell r="S3735">
            <v>40</v>
          </cell>
        </row>
        <row r="3736">
          <cell r="K3736">
            <v>-0.27197463209157891</v>
          </cell>
          <cell r="S3736">
            <v>40</v>
          </cell>
        </row>
        <row r="3737">
          <cell r="K3737">
            <v>-0.35875130006433426</v>
          </cell>
          <cell r="S3737">
            <v>40</v>
          </cell>
        </row>
        <row r="3738">
          <cell r="K3738">
            <v>215.9676156272225</v>
          </cell>
          <cell r="S3738">
            <v>40</v>
          </cell>
        </row>
        <row r="3739">
          <cell r="K3739">
            <v>-14.466683168933741</v>
          </cell>
          <cell r="S3739">
            <v>40</v>
          </cell>
        </row>
        <row r="3740">
          <cell r="K3740">
            <v>0.10959832469003364</v>
          </cell>
          <cell r="S3740">
            <v>40</v>
          </cell>
        </row>
        <row r="3741">
          <cell r="K3741">
            <v>-0.90067415470135248</v>
          </cell>
          <cell r="S3741">
            <v>40</v>
          </cell>
        </row>
        <row r="3742">
          <cell r="K3742">
            <v>-0.81302095412516973</v>
          </cell>
          <cell r="S3742">
            <v>40</v>
          </cell>
        </row>
        <row r="3743">
          <cell r="K3743">
            <v>-2.3637112623049306</v>
          </cell>
          <cell r="S3743">
            <v>40</v>
          </cell>
        </row>
        <row r="3744">
          <cell r="K3744">
            <v>-2.4738266308769723</v>
          </cell>
          <cell r="S3744">
            <v>40</v>
          </cell>
        </row>
        <row r="3745">
          <cell r="K3745">
            <v>-2.5199299259695498</v>
          </cell>
          <cell r="S3745">
            <v>40</v>
          </cell>
        </row>
        <row r="3746">
          <cell r="K3746">
            <v>-1.9496327829308728</v>
          </cell>
          <cell r="S3746">
            <v>40</v>
          </cell>
        </row>
        <row r="3747">
          <cell r="K3747">
            <v>-0.63472274223404135</v>
          </cell>
          <cell r="S3747">
            <v>40</v>
          </cell>
        </row>
        <row r="3748">
          <cell r="K3748">
            <v>-0.54942965015012624</v>
          </cell>
          <cell r="S3748">
            <v>40</v>
          </cell>
        </row>
        <row r="3749">
          <cell r="K3749">
            <v>-1.274676833638333</v>
          </cell>
          <cell r="S3749">
            <v>40</v>
          </cell>
        </row>
        <row r="3750">
          <cell r="K3750">
            <v>-1.1265816695795421</v>
          </cell>
          <cell r="S3750">
            <v>40</v>
          </cell>
        </row>
        <row r="3751">
          <cell r="K3751">
            <v>-1.4180089323392182</v>
          </cell>
          <cell r="S3751">
            <v>40</v>
          </cell>
        </row>
        <row r="3752">
          <cell r="K3752">
            <v>0.78129882209416002</v>
          </cell>
          <cell r="S3752">
            <v>40</v>
          </cell>
        </row>
        <row r="3753">
          <cell r="K3753">
            <v>-0.77548617432212963</v>
          </cell>
          <cell r="S3753">
            <v>40</v>
          </cell>
        </row>
        <row r="3754">
          <cell r="K3754">
            <v>-0.6955664676825245</v>
          </cell>
          <cell r="S3754">
            <v>40</v>
          </cell>
        </row>
        <row r="3755">
          <cell r="K3755">
            <v>-0.79600897254225966</v>
          </cell>
          <cell r="S3755">
            <v>40</v>
          </cell>
        </row>
        <row r="3756">
          <cell r="K3756">
            <v>-0.6602297294700632</v>
          </cell>
          <cell r="S3756">
            <v>40</v>
          </cell>
        </row>
        <row r="3757">
          <cell r="K3757">
            <v>-0.51649222192295463</v>
          </cell>
          <cell r="S3757">
            <v>40</v>
          </cell>
        </row>
        <row r="3758">
          <cell r="K3758">
            <v>-0.72717359802572168</v>
          </cell>
          <cell r="S3758">
            <v>40</v>
          </cell>
        </row>
        <row r="3759">
          <cell r="K3759">
            <v>7714.556536008914</v>
          </cell>
          <cell r="S3759">
            <v>40</v>
          </cell>
        </row>
        <row r="3760">
          <cell r="K3760">
            <v>-0.41693540767722326</v>
          </cell>
          <cell r="S3760">
            <v>40</v>
          </cell>
        </row>
        <row r="3761">
          <cell r="K3761">
            <v>-0.98183577283763335</v>
          </cell>
          <cell r="S3761">
            <v>40</v>
          </cell>
        </row>
        <row r="3762">
          <cell r="K3762">
            <v>-0.86263587600829805</v>
          </cell>
          <cell r="S3762">
            <v>40</v>
          </cell>
        </row>
        <row r="3763">
          <cell r="K3763">
            <v>-0.75894321767237405</v>
          </cell>
          <cell r="S3763">
            <v>40</v>
          </cell>
        </row>
        <row r="3764">
          <cell r="K3764">
            <v>-0.72062481890228924</v>
          </cell>
          <cell r="S3764">
            <v>40</v>
          </cell>
        </row>
        <row r="3765">
          <cell r="K3765">
            <v>-2.4264674092520124</v>
          </cell>
          <cell r="S3765">
            <v>40</v>
          </cell>
        </row>
        <row r="3766">
          <cell r="K3766">
            <v>-2.4614690254251945</v>
          </cell>
          <cell r="S3766">
            <v>40</v>
          </cell>
        </row>
        <row r="3767">
          <cell r="K3767">
            <v>-1.9367967080649264</v>
          </cell>
          <cell r="S3767">
            <v>40</v>
          </cell>
        </row>
        <row r="3768">
          <cell r="K3768">
            <v>-0.59802396262268198</v>
          </cell>
          <cell r="S3768">
            <v>40</v>
          </cell>
        </row>
        <row r="3769">
          <cell r="K3769">
            <v>-0.49153124360132922</v>
          </cell>
          <cell r="S3769">
            <v>40</v>
          </cell>
        </row>
        <row r="3770">
          <cell r="K3770">
            <v>-1.1915270398951561</v>
          </cell>
          <cell r="S3770">
            <v>40</v>
          </cell>
        </row>
        <row r="3771">
          <cell r="K3771">
            <v>-1.1623954431616244</v>
          </cell>
          <cell r="S3771">
            <v>40</v>
          </cell>
        </row>
        <row r="3772">
          <cell r="K3772">
            <v>-1.4360369837058993</v>
          </cell>
          <cell r="S3772">
            <v>40</v>
          </cell>
        </row>
        <row r="3773">
          <cell r="K3773">
            <v>-0.80168494576748495</v>
          </cell>
          <cell r="S3773">
            <v>40</v>
          </cell>
        </row>
        <row r="3774">
          <cell r="K3774">
            <v>-0.68013907659482342</v>
          </cell>
          <cell r="S3774">
            <v>40</v>
          </cell>
        </row>
        <row r="3775">
          <cell r="K3775">
            <v>-0.58960359410595153</v>
          </cell>
          <cell r="S3775">
            <v>40</v>
          </cell>
        </row>
        <row r="3776">
          <cell r="K3776">
            <v>-0.67068571929782472</v>
          </cell>
          <cell r="S3776">
            <v>40</v>
          </cell>
        </row>
        <row r="3777">
          <cell r="K3777">
            <v>-0.5273216212268772</v>
          </cell>
          <cell r="S3777">
            <v>40</v>
          </cell>
        </row>
        <row r="3778">
          <cell r="K3778">
            <v>-0.41602910710425417</v>
          </cell>
          <cell r="S3778">
            <v>40</v>
          </cell>
        </row>
        <row r="3779">
          <cell r="K3779">
            <v>-0.56340772595145927</v>
          </cell>
          <cell r="S3779">
            <v>40</v>
          </cell>
        </row>
        <row r="3780">
          <cell r="K3780">
            <v>335.95121342789508</v>
          </cell>
          <cell r="S3780">
            <v>40</v>
          </cell>
        </row>
        <row r="3781">
          <cell r="K3781">
            <v>1010.7638182269822</v>
          </cell>
          <cell r="S3781">
            <v>40</v>
          </cell>
        </row>
        <row r="3782">
          <cell r="K3782">
            <v>-0.9412968594718627</v>
          </cell>
          <cell r="S3782">
            <v>40</v>
          </cell>
        </row>
        <row r="3783">
          <cell r="K3783">
            <v>-0.82013451969125639</v>
          </cell>
          <cell r="S3783">
            <v>40</v>
          </cell>
        </row>
        <row r="3784">
          <cell r="K3784">
            <v>-19.108626033507075</v>
          </cell>
          <cell r="S3784">
            <v>40</v>
          </cell>
        </row>
        <row r="3785">
          <cell r="K3785">
            <v>-2.2952251537680168</v>
          </cell>
          <cell r="S3785">
            <v>40</v>
          </cell>
        </row>
        <row r="3786">
          <cell r="K3786">
            <v>-2.3656598156533462</v>
          </cell>
          <cell r="S3786">
            <v>40</v>
          </cell>
        </row>
        <row r="3787">
          <cell r="K3787">
            <v>-2.3990085313476093</v>
          </cell>
          <cell r="S3787">
            <v>40</v>
          </cell>
        </row>
        <row r="3788">
          <cell r="K3788">
            <v>-1.9098917769904422</v>
          </cell>
          <cell r="S3788">
            <v>40</v>
          </cell>
        </row>
        <row r="3789">
          <cell r="K3789">
            <v>-0.55292039224974876</v>
          </cell>
          <cell r="S3789">
            <v>40</v>
          </cell>
        </row>
        <row r="3790">
          <cell r="K3790">
            <v>-0.4407833502601407</v>
          </cell>
          <cell r="S3790">
            <v>40</v>
          </cell>
        </row>
        <row r="3791">
          <cell r="K3791">
            <v>-1.1085396988713465</v>
          </cell>
          <cell r="S3791">
            <v>40</v>
          </cell>
        </row>
        <row r="3792">
          <cell r="K3792">
            <v>-1.1677812265969825</v>
          </cell>
          <cell r="S3792">
            <v>40</v>
          </cell>
        </row>
        <row r="3793">
          <cell r="K3793">
            <v>-1.4341508161941297</v>
          </cell>
          <cell r="S3793">
            <v>40</v>
          </cell>
        </row>
        <row r="3794">
          <cell r="K3794">
            <v>-0.75481907400115156</v>
          </cell>
          <cell r="S3794">
            <v>40</v>
          </cell>
        </row>
        <row r="3795">
          <cell r="K3795">
            <v>-0.6291629180796765</v>
          </cell>
          <cell r="S3795">
            <v>40</v>
          </cell>
        </row>
        <row r="3796">
          <cell r="K3796">
            <v>-0.54573735878220564</v>
          </cell>
          <cell r="S3796">
            <v>40</v>
          </cell>
        </row>
        <row r="3797">
          <cell r="K3797">
            <v>-0.61306561227501521</v>
          </cell>
          <cell r="S3797">
            <v>40</v>
          </cell>
        </row>
        <row r="3798">
          <cell r="K3798">
            <v>-0.49343491444223286</v>
          </cell>
          <cell r="S3798">
            <v>40</v>
          </cell>
        </row>
        <row r="3799">
          <cell r="K3799">
            <v>-0.37339278416636884</v>
          </cell>
          <cell r="S3799">
            <v>40</v>
          </cell>
        </row>
        <row r="3800">
          <cell r="K3800">
            <v>-0.51840600478911947</v>
          </cell>
          <cell r="S3800">
            <v>40</v>
          </cell>
        </row>
        <row r="3801">
          <cell r="K3801">
            <v>-0.38301370589500977</v>
          </cell>
          <cell r="S3801">
            <v>40</v>
          </cell>
        </row>
        <row r="3802">
          <cell r="K3802">
            <v>-0.27946654823684908</v>
          </cell>
          <cell r="S3802">
            <v>40</v>
          </cell>
        </row>
        <row r="3803">
          <cell r="K3803">
            <v>-0.95211398177569195</v>
          </cell>
          <cell r="S3803">
            <v>40</v>
          </cell>
        </row>
        <row r="3804">
          <cell r="K3804">
            <v>-0.82911489537869798</v>
          </cell>
          <cell r="S3804">
            <v>40</v>
          </cell>
        </row>
        <row r="3805">
          <cell r="K3805">
            <v>-0.7257123568633882</v>
          </cell>
          <cell r="S3805">
            <v>40</v>
          </cell>
        </row>
        <row r="3806">
          <cell r="K3806">
            <v>-1.8900925572583769</v>
          </cell>
          <cell r="S3806">
            <v>40</v>
          </cell>
        </row>
        <row r="3807">
          <cell r="K3807">
            <v>-1.9222279880158157</v>
          </cell>
          <cell r="S3807">
            <v>40</v>
          </cell>
        </row>
        <row r="3808">
          <cell r="K3808">
            <v>-1.9633233178036582</v>
          </cell>
          <cell r="S3808">
            <v>40</v>
          </cell>
        </row>
        <row r="3809">
          <cell r="K3809">
            <v>-1.7197345216873061</v>
          </cell>
          <cell r="S3809">
            <v>40</v>
          </cell>
        </row>
        <row r="3810">
          <cell r="K3810">
            <v>-0.65811582967725446</v>
          </cell>
          <cell r="S3810">
            <v>40</v>
          </cell>
        </row>
        <row r="3811">
          <cell r="K3811">
            <v>-0.55554075323838559</v>
          </cell>
          <cell r="S3811">
            <v>40</v>
          </cell>
        </row>
        <row r="3812">
          <cell r="K3812">
            <v>-1.0550809240500283</v>
          </cell>
          <cell r="S3812">
            <v>40</v>
          </cell>
        </row>
        <row r="3813">
          <cell r="K3813">
            <v>-1.118699567750473</v>
          </cell>
          <cell r="S3813">
            <v>40</v>
          </cell>
        </row>
        <row r="3814">
          <cell r="K3814">
            <v>-1.3748252780295211</v>
          </cell>
          <cell r="S3814">
            <v>40</v>
          </cell>
        </row>
        <row r="3815">
          <cell r="K3815">
            <v>-0.78251727160258822</v>
          </cell>
          <cell r="S3815">
            <v>40</v>
          </cell>
        </row>
        <row r="3816">
          <cell r="K3816">
            <v>-0.64359518887467748</v>
          </cell>
          <cell r="S3816">
            <v>40</v>
          </cell>
        </row>
        <row r="3817">
          <cell r="K3817">
            <v>-0.55420235967909082</v>
          </cell>
          <cell r="S3817">
            <v>40</v>
          </cell>
        </row>
        <row r="3818">
          <cell r="K3818">
            <v>-0.61814261195913245</v>
          </cell>
          <cell r="S3818">
            <v>40</v>
          </cell>
        </row>
        <row r="3819">
          <cell r="K3819">
            <v>-0.49790055285376961</v>
          </cell>
          <cell r="S3819">
            <v>40</v>
          </cell>
        </row>
        <row r="3820">
          <cell r="K3820">
            <v>-0.38471729302925084</v>
          </cell>
          <cell r="S3820">
            <v>40</v>
          </cell>
        </row>
        <row r="3821">
          <cell r="K3821">
            <v>-0.5098263967945541</v>
          </cell>
          <cell r="S3821">
            <v>40</v>
          </cell>
        </row>
        <row r="3822">
          <cell r="K3822">
            <v>-0.37315173192897128</v>
          </cell>
          <cell r="S3822">
            <v>40</v>
          </cell>
        </row>
        <row r="3823">
          <cell r="K3823">
            <v>-0.31088046293242794</v>
          </cell>
          <cell r="S3823">
            <v>40</v>
          </cell>
        </row>
        <row r="3824">
          <cell r="K3824">
            <v>-0.87374342585037856</v>
          </cell>
          <cell r="S3824">
            <v>40</v>
          </cell>
        </row>
        <row r="3825">
          <cell r="K3825">
            <v>-0.74230591235265442</v>
          </cell>
          <cell r="S3825">
            <v>40</v>
          </cell>
        </row>
        <row r="3826">
          <cell r="K3826">
            <v>-15.787725111818066</v>
          </cell>
          <cell r="S3826">
            <v>40</v>
          </cell>
        </row>
        <row r="3827">
          <cell r="K3827">
            <v>-0.45397884614439477</v>
          </cell>
          <cell r="S3827">
            <v>40</v>
          </cell>
        </row>
        <row r="3828">
          <cell r="K3828">
            <v>5.6533898846814923</v>
          </cell>
          <cell r="S3828">
            <v>40</v>
          </cell>
        </row>
        <row r="3829">
          <cell r="K3829">
            <v>6.4169136588205662</v>
          </cell>
          <cell r="S3829">
            <v>40</v>
          </cell>
        </row>
        <row r="3830">
          <cell r="K3830">
            <v>-0.55491954308439384</v>
          </cell>
          <cell r="S3830">
            <v>40</v>
          </cell>
        </row>
        <row r="3831">
          <cell r="K3831">
            <v>-0.39028376645704294</v>
          </cell>
          <cell r="S3831">
            <v>40</v>
          </cell>
        </row>
        <row r="3832">
          <cell r="K3832">
            <v>-0.22419635339390373</v>
          </cell>
          <cell r="S3832">
            <v>40</v>
          </cell>
        </row>
        <row r="3833">
          <cell r="K3833">
            <v>-1.0777275465123559</v>
          </cell>
          <cell r="S3833">
            <v>40</v>
          </cell>
        </row>
        <row r="3834">
          <cell r="K3834">
            <v>-1.1882390790457413</v>
          </cell>
          <cell r="S3834">
            <v>40</v>
          </cell>
        </row>
        <row r="3835">
          <cell r="K3835">
            <v>-15.753132533630488</v>
          </cell>
          <cell r="S3835">
            <v>40</v>
          </cell>
        </row>
        <row r="3836">
          <cell r="K3836">
            <v>-0.67625673197298597</v>
          </cell>
          <cell r="S3836">
            <v>40</v>
          </cell>
        </row>
        <row r="3837">
          <cell r="K3837">
            <v>-0.54322930884492182</v>
          </cell>
          <cell r="S3837">
            <v>40</v>
          </cell>
        </row>
        <row r="3838">
          <cell r="K3838">
            <v>-0.45233242952841934</v>
          </cell>
          <cell r="S3838">
            <v>40</v>
          </cell>
        </row>
        <row r="3839">
          <cell r="K3839">
            <v>-0.53264121051867175</v>
          </cell>
          <cell r="S3839">
            <v>40</v>
          </cell>
        </row>
        <row r="3840">
          <cell r="K3840">
            <v>-0.38189612957887897</v>
          </cell>
          <cell r="S3840">
            <v>40</v>
          </cell>
        </row>
        <row r="3841">
          <cell r="K3841">
            <v>-0.28115529148298174</v>
          </cell>
          <cell r="S3841">
            <v>40</v>
          </cell>
        </row>
        <row r="3842">
          <cell r="K3842">
            <v>-0.40500466080544789</v>
          </cell>
          <cell r="S3842">
            <v>40</v>
          </cell>
        </row>
        <row r="3843">
          <cell r="K3843">
            <v>-0.25991720749854075</v>
          </cell>
          <cell r="S3843">
            <v>40</v>
          </cell>
        </row>
        <row r="3844">
          <cell r="K3844">
            <v>-18.302347522144128</v>
          </cell>
          <cell r="S3844">
            <v>40</v>
          </cell>
        </row>
        <row r="3845">
          <cell r="K3845">
            <v>-0.8751985091966703</v>
          </cell>
          <cell r="S3845">
            <v>40</v>
          </cell>
        </row>
        <row r="3846">
          <cell r="K3846">
            <v>-0.87310428020877151</v>
          </cell>
          <cell r="S3846">
            <v>40</v>
          </cell>
        </row>
        <row r="3847">
          <cell r="K3847">
            <v>-0.75257701843227265</v>
          </cell>
          <cell r="S3847">
            <v>40</v>
          </cell>
        </row>
        <row r="3848">
          <cell r="K3848">
            <v>-0.7542489205427626</v>
          </cell>
          <cell r="S3848">
            <v>40</v>
          </cell>
        </row>
        <row r="3849">
          <cell r="K3849">
            <v>-0.6270368921514381</v>
          </cell>
          <cell r="S3849">
            <v>40</v>
          </cell>
        </row>
        <row r="3850">
          <cell r="K3850">
            <v>-0.63132680173951672</v>
          </cell>
          <cell r="S3850">
            <v>40</v>
          </cell>
        </row>
        <row r="3851">
          <cell r="K3851">
            <v>-0.44285269876777372</v>
          </cell>
          <cell r="S3851">
            <v>40</v>
          </cell>
        </row>
        <row r="3852">
          <cell r="K3852">
            <v>-0.48077377014184758</v>
          </cell>
          <cell r="S3852">
            <v>40</v>
          </cell>
        </row>
        <row r="3853">
          <cell r="K3853">
            <v>5.6474317229265703</v>
          </cell>
          <cell r="S3853">
            <v>40</v>
          </cell>
        </row>
        <row r="3854">
          <cell r="K3854">
            <v>5.4223770647802612</v>
          </cell>
          <cell r="S3854">
            <v>40</v>
          </cell>
        </row>
        <row r="3855">
          <cell r="K3855">
            <v>6.2124968927438182</v>
          </cell>
          <cell r="S3855">
            <v>40</v>
          </cell>
        </row>
        <row r="3856">
          <cell r="K3856">
            <v>6.0150330751711385</v>
          </cell>
          <cell r="S3856">
            <v>40</v>
          </cell>
        </row>
        <row r="3857">
          <cell r="K3857">
            <v>-0.55560003824960891</v>
          </cell>
          <cell r="S3857">
            <v>40</v>
          </cell>
        </row>
        <row r="3858">
          <cell r="K3858">
            <v>-0.5857409304524448</v>
          </cell>
          <cell r="S3858">
            <v>40</v>
          </cell>
        </row>
        <row r="3859">
          <cell r="K3859">
            <v>-0.42546518695243601</v>
          </cell>
          <cell r="S3859">
            <v>40</v>
          </cell>
        </row>
        <row r="3860">
          <cell r="K3860">
            <v>-0.45336108947558618</v>
          </cell>
          <cell r="S3860">
            <v>40</v>
          </cell>
        </row>
        <row r="3861">
          <cell r="K3861">
            <v>-0.24086523448021915</v>
          </cell>
          <cell r="S3861">
            <v>40</v>
          </cell>
        </row>
        <row r="3862">
          <cell r="K3862">
            <v>-0.26514774694313387</v>
          </cell>
          <cell r="S3862">
            <v>40</v>
          </cell>
        </row>
        <row r="3863">
          <cell r="K3863">
            <v>-1.0730473943829086</v>
          </cell>
          <cell r="S3863">
            <v>40</v>
          </cell>
        </row>
        <row r="3864">
          <cell r="K3864">
            <v>-1.0840902485057964</v>
          </cell>
          <cell r="S3864">
            <v>40</v>
          </cell>
        </row>
        <row r="3865">
          <cell r="K3865">
            <v>-1.2034798351610061</v>
          </cell>
          <cell r="S3865">
            <v>40</v>
          </cell>
        </row>
        <row r="3866">
          <cell r="K3866">
            <v>-1.1769255423041292</v>
          </cell>
          <cell r="S3866">
            <v>40</v>
          </cell>
        </row>
        <row r="3867">
          <cell r="K3867">
            <v>-16.075591450298298</v>
          </cell>
          <cell r="S3867">
            <v>40</v>
          </cell>
        </row>
        <row r="3868">
          <cell r="K3868">
            <v>-15.869878679305669</v>
          </cell>
          <cell r="S3868">
            <v>40</v>
          </cell>
        </row>
        <row r="3869">
          <cell r="K3869">
            <v>-0.67939175108597172</v>
          </cell>
          <cell r="S3869">
            <v>40</v>
          </cell>
        </row>
        <row r="3870">
          <cell r="K3870">
            <v>-0.6970941713984482</v>
          </cell>
          <cell r="S3870">
            <v>40</v>
          </cell>
        </row>
        <row r="3871">
          <cell r="K3871">
            <v>-0.55859743583014465</v>
          </cell>
          <cell r="S3871">
            <v>40</v>
          </cell>
        </row>
        <row r="3872">
          <cell r="K3872">
            <v>-0.57708201429252104</v>
          </cell>
          <cell r="S3872">
            <v>40</v>
          </cell>
        </row>
        <row r="3873">
          <cell r="K3873">
            <v>-0.45602042926155473</v>
          </cell>
          <cell r="S3873">
            <v>40</v>
          </cell>
        </row>
        <row r="3874">
          <cell r="K3874">
            <v>-0.47975580911300392</v>
          </cell>
          <cell r="S3874">
            <v>40</v>
          </cell>
        </row>
        <row r="3875">
          <cell r="K3875">
            <v>-0.53787358464326651</v>
          </cell>
          <cell r="S3875">
            <v>40</v>
          </cell>
        </row>
        <row r="3876">
          <cell r="K3876">
            <v>-0.56276260896342611</v>
          </cell>
          <cell r="S3876">
            <v>40</v>
          </cell>
        </row>
        <row r="3877">
          <cell r="K3877">
            <v>-0.40228110989621824</v>
          </cell>
          <cell r="S3877">
            <v>40</v>
          </cell>
        </row>
        <row r="3878">
          <cell r="K3878">
            <v>-0.43757333757704331</v>
          </cell>
          <cell r="S3878">
            <v>40</v>
          </cell>
        </row>
        <row r="3879">
          <cell r="K3879">
            <v>-0.28457658472700015</v>
          </cell>
          <cell r="S3879">
            <v>40</v>
          </cell>
        </row>
        <row r="3880">
          <cell r="K3880">
            <v>-0.3150557447561752</v>
          </cell>
          <cell r="S3880">
            <v>40</v>
          </cell>
        </row>
        <row r="3881">
          <cell r="K3881">
            <v>-0.41091622392886717</v>
          </cell>
          <cell r="S3881">
            <v>40</v>
          </cell>
        </row>
        <row r="3882">
          <cell r="K3882">
            <v>-0.44746894781598118</v>
          </cell>
          <cell r="S3882">
            <v>40</v>
          </cell>
        </row>
        <row r="3883">
          <cell r="K3883">
            <v>-0.27329454615875415</v>
          </cell>
          <cell r="S3883">
            <v>40</v>
          </cell>
        </row>
        <row r="3884">
          <cell r="K3884">
            <v>-0.30517752792645514</v>
          </cell>
          <cell r="S3884">
            <v>40</v>
          </cell>
        </row>
        <row r="3885">
          <cell r="K3885">
            <v>-18.469863650563955</v>
          </cell>
          <cell r="S3885">
            <v>40</v>
          </cell>
        </row>
        <row r="3886">
          <cell r="K3886">
            <v>-0.21290178545518226</v>
          </cell>
          <cell r="S3886">
            <v>40</v>
          </cell>
        </row>
        <row r="3887">
          <cell r="K3887">
            <v>-0.8821133904495263</v>
          </cell>
          <cell r="S3887">
            <v>40</v>
          </cell>
        </row>
        <row r="3888">
          <cell r="K3888">
            <v>-0.75257955860111125</v>
          </cell>
          <cell r="S3888">
            <v>40</v>
          </cell>
        </row>
        <row r="3889">
          <cell r="K3889">
            <v>-0.63580978154633938</v>
          </cell>
          <cell r="S3889">
            <v>40</v>
          </cell>
        </row>
        <row r="3890">
          <cell r="K3890">
            <v>-0.48761199402342054</v>
          </cell>
          <cell r="S3890">
            <v>40</v>
          </cell>
        </row>
        <row r="3891">
          <cell r="K3891">
            <v>5.6505676215819136</v>
          </cell>
          <cell r="S3891">
            <v>40</v>
          </cell>
        </row>
        <row r="3892">
          <cell r="K3892">
            <v>6.262194558276458</v>
          </cell>
          <cell r="S3892">
            <v>40</v>
          </cell>
        </row>
        <row r="3893">
          <cell r="K3893">
            <v>-0.53306863751165323</v>
          </cell>
          <cell r="S3893">
            <v>40</v>
          </cell>
        </row>
        <row r="3894">
          <cell r="K3894">
            <v>-0.42546740750470802</v>
          </cell>
          <cell r="S3894">
            <v>40</v>
          </cell>
        </row>
        <row r="3895">
          <cell r="K3895">
            <v>-0.24656234384504996</v>
          </cell>
          <cell r="S3895">
            <v>40</v>
          </cell>
        </row>
        <row r="3896">
          <cell r="K3896">
            <v>-1.0711533409877552</v>
          </cell>
          <cell r="S3896">
            <v>40</v>
          </cell>
        </row>
        <row r="3897">
          <cell r="K3897">
            <v>-1.2034574762413679</v>
          </cell>
          <cell r="S3897">
            <v>40</v>
          </cell>
        </row>
        <row r="3898">
          <cell r="K3898">
            <v>-16.263479660168247</v>
          </cell>
          <cell r="S3898">
            <v>40</v>
          </cell>
        </row>
        <row r="3899">
          <cell r="K3899">
            <v>-0.68991965592089777</v>
          </cell>
          <cell r="S3899">
            <v>40</v>
          </cell>
        </row>
        <row r="3900">
          <cell r="K3900">
            <v>-0.55877778191359917</v>
          </cell>
          <cell r="S3900">
            <v>40</v>
          </cell>
        </row>
        <row r="3901">
          <cell r="K3901">
            <v>-0.46685561566708639</v>
          </cell>
          <cell r="S3901">
            <v>40</v>
          </cell>
        </row>
        <row r="3902">
          <cell r="K3902">
            <v>-0.55124789222494475</v>
          </cell>
          <cell r="S3902">
            <v>40</v>
          </cell>
        </row>
        <row r="3903">
          <cell r="K3903">
            <v>-0.40068761399663722</v>
          </cell>
          <cell r="S3903">
            <v>40</v>
          </cell>
        </row>
        <row r="3904">
          <cell r="K3904">
            <v>-0.29627945101367642</v>
          </cell>
          <cell r="S3904">
            <v>40</v>
          </cell>
        </row>
        <row r="3905">
          <cell r="K3905">
            <v>-0.42533672138405065</v>
          </cell>
          <cell r="S3905">
            <v>40</v>
          </cell>
        </row>
        <row r="3906">
          <cell r="K3906">
            <v>-0.27367404697958814</v>
          </cell>
          <cell r="S3906">
            <v>40</v>
          </cell>
        </row>
        <row r="3907">
          <cell r="K3907">
            <v>-0.21360684471296942</v>
          </cell>
          <cell r="S3907">
            <v>40</v>
          </cell>
        </row>
        <row r="3908">
          <cell r="K3908">
            <v>-0.95864819491292197</v>
          </cell>
          <cell r="S3908">
            <v>40</v>
          </cell>
        </row>
        <row r="3909">
          <cell r="K3909">
            <v>-0.82937627706095884</v>
          </cell>
          <cell r="S3909">
            <v>40</v>
          </cell>
        </row>
        <row r="3910">
          <cell r="K3910">
            <v>-0.71096763521979978</v>
          </cell>
          <cell r="S3910">
            <v>40</v>
          </cell>
        </row>
        <row r="3911">
          <cell r="K3911">
            <v>-2.3843162520292882</v>
          </cell>
          <cell r="S3911">
            <v>40</v>
          </cell>
        </row>
        <row r="3912">
          <cell r="K3912">
            <v>-2.4609728006169167</v>
          </cell>
          <cell r="S3912">
            <v>40</v>
          </cell>
        </row>
        <row r="3913">
          <cell r="K3913">
            <v>-2.5241766740173155</v>
          </cell>
          <cell r="S3913">
            <v>40</v>
          </cell>
        </row>
        <row r="3914">
          <cell r="K3914">
            <v>-0.75194848160646566</v>
          </cell>
          <cell r="S3914">
            <v>40</v>
          </cell>
        </row>
        <row r="3915">
          <cell r="K3915">
            <v>-0.6030396625114457</v>
          </cell>
          <cell r="S3915">
            <v>40</v>
          </cell>
        </row>
        <row r="3916">
          <cell r="K3916">
            <v>-0.49961718291081891</v>
          </cell>
          <cell r="S3916">
            <v>40</v>
          </cell>
        </row>
        <row r="3917">
          <cell r="K3917">
            <v>-1.1440459403793752</v>
          </cell>
          <cell r="S3917">
            <v>40</v>
          </cell>
        </row>
        <row r="3918">
          <cell r="K3918">
            <v>-0.77058676064120368</v>
          </cell>
          <cell r="S3918">
            <v>40</v>
          </cell>
        </row>
        <row r="3919">
          <cell r="K3919">
            <v>-0.57900647689860496</v>
          </cell>
          <cell r="S3919">
            <v>40</v>
          </cell>
        </row>
        <row r="3920">
          <cell r="K3920">
            <v>-0.82746791836480882</v>
          </cell>
          <cell r="S3920">
            <v>40</v>
          </cell>
        </row>
        <row r="3921">
          <cell r="K3921">
            <v>-0.71398639771869832</v>
          </cell>
          <cell r="S3921">
            <v>40</v>
          </cell>
        </row>
        <row r="3922">
          <cell r="K3922">
            <v>-0.59041000936016819</v>
          </cell>
          <cell r="S3922">
            <v>40</v>
          </cell>
        </row>
        <row r="3923">
          <cell r="K3923">
            <v>-0.75284457814538985</v>
          </cell>
          <cell r="S3923">
            <v>40</v>
          </cell>
        </row>
        <row r="3924">
          <cell r="K3924">
            <v>-0.57931208118543087</v>
          </cell>
          <cell r="S3924">
            <v>40</v>
          </cell>
        </row>
        <row r="3925">
          <cell r="K3925">
            <v>-0.42228404348111759</v>
          </cell>
          <cell r="S3925">
            <v>40</v>
          </cell>
        </row>
        <row r="3926">
          <cell r="K3926">
            <v>-0.66252558136959239</v>
          </cell>
          <cell r="S3926">
            <v>40</v>
          </cell>
        </row>
        <row r="3927">
          <cell r="K3927">
            <v>6347.6972327171861</v>
          </cell>
          <cell r="S3927">
            <v>40</v>
          </cell>
        </row>
        <row r="3928">
          <cell r="K3928">
            <v>-1.9909033354153453E-4</v>
          </cell>
          <cell r="S3928">
            <v>40</v>
          </cell>
        </row>
        <row r="3929">
          <cell r="K3929">
            <v>-0.95595960717963335</v>
          </cell>
          <cell r="S3929">
            <v>40</v>
          </cell>
        </row>
        <row r="3930">
          <cell r="K3930">
            <v>-0.79485999761892967</v>
          </cell>
          <cell r="S3930">
            <v>40</v>
          </cell>
        </row>
        <row r="3931">
          <cell r="K3931">
            <v>-0.66983317577940793</v>
          </cell>
          <cell r="S3931">
            <v>40</v>
          </cell>
        </row>
        <row r="3932">
          <cell r="K3932">
            <v>-0.77987348757045794</v>
          </cell>
          <cell r="S3932">
            <v>40</v>
          </cell>
        </row>
        <row r="3933">
          <cell r="K3933">
            <v>-2.4026217419398779</v>
          </cell>
          <cell r="S3933">
            <v>40</v>
          </cell>
        </row>
        <row r="3934">
          <cell r="K3934">
            <v>-2.4572849222283319</v>
          </cell>
          <cell r="S3934">
            <v>40</v>
          </cell>
        </row>
        <row r="3935">
          <cell r="K3935">
            <v>-0.72866693282501216</v>
          </cell>
          <cell r="S3935">
            <v>40</v>
          </cell>
        </row>
        <row r="3936">
          <cell r="K3936">
            <v>-0.56390147675160363</v>
          </cell>
          <cell r="S3936">
            <v>40</v>
          </cell>
        </row>
        <row r="3937">
          <cell r="K3937">
            <v>-0.44853755869206485</v>
          </cell>
          <cell r="S3937">
            <v>40</v>
          </cell>
        </row>
        <row r="3938">
          <cell r="K3938">
            <v>-1.0605583263706611</v>
          </cell>
          <cell r="S3938">
            <v>40</v>
          </cell>
        </row>
        <row r="3939">
          <cell r="K3939">
            <v>-1.4062567845731055</v>
          </cell>
          <cell r="S3939">
            <v>40</v>
          </cell>
        </row>
        <row r="3940">
          <cell r="K3940">
            <v>-26.958964541463754</v>
          </cell>
          <cell r="S3940">
            <v>40</v>
          </cell>
        </row>
        <row r="3941">
          <cell r="K3941">
            <v>-0.78183336491033506</v>
          </cell>
          <cell r="S3941">
            <v>40</v>
          </cell>
        </row>
        <row r="3942">
          <cell r="K3942">
            <v>-0.62846839333815629</v>
          </cell>
          <cell r="S3942">
            <v>40</v>
          </cell>
        </row>
        <row r="3943">
          <cell r="K3943">
            <v>-0.51637861172104116</v>
          </cell>
          <cell r="S3943">
            <v>40</v>
          </cell>
        </row>
        <row r="3944">
          <cell r="K3944">
            <v>-0.64156785115862003</v>
          </cell>
          <cell r="S3944">
            <v>40</v>
          </cell>
        </row>
        <row r="3945">
          <cell r="K3945">
            <v>-0.4868305199018923</v>
          </cell>
          <cell r="S3945">
            <v>40</v>
          </cell>
        </row>
        <row r="3946">
          <cell r="K3946">
            <v>-0.35738556034996904</v>
          </cell>
          <cell r="S3946">
            <v>40</v>
          </cell>
        </row>
        <row r="3947">
          <cell r="K3947">
            <v>4563.3543497476248</v>
          </cell>
          <cell r="S3947">
            <v>40</v>
          </cell>
        </row>
        <row r="3948">
          <cell r="K3948">
            <v>4.3927102030936485E-2</v>
          </cell>
          <cell r="S3948">
            <v>40</v>
          </cell>
        </row>
        <row r="3949">
          <cell r="K3949">
            <v>-0.28858553797959868</v>
          </cell>
          <cell r="S3949">
            <v>40</v>
          </cell>
        </row>
        <row r="3950">
          <cell r="K3950">
            <v>0.28564511283368649</v>
          </cell>
          <cell r="S3950">
            <v>40</v>
          </cell>
        </row>
        <row r="3951">
          <cell r="K3951">
            <v>-0.7493366273498725</v>
          </cell>
          <cell r="S3951">
            <v>40</v>
          </cell>
        </row>
        <row r="3952">
          <cell r="K3952">
            <v>-0.62489775087636423</v>
          </cell>
          <cell r="S3952">
            <v>40</v>
          </cell>
        </row>
        <row r="3953">
          <cell r="K3953">
            <v>-2.2904338709288736</v>
          </cell>
          <cell r="S3953">
            <v>40</v>
          </cell>
        </row>
        <row r="3954">
          <cell r="K3954">
            <v>-2.3707720992644279</v>
          </cell>
          <cell r="S3954">
            <v>40</v>
          </cell>
        </row>
        <row r="3955">
          <cell r="K3955">
            <v>-2.4048680015441031</v>
          </cell>
          <cell r="S3955">
            <v>40</v>
          </cell>
        </row>
        <row r="3956">
          <cell r="K3956">
            <v>-0.69339855186784949</v>
          </cell>
          <cell r="S3956">
            <v>40</v>
          </cell>
        </row>
        <row r="3957">
          <cell r="K3957">
            <v>-0.52182054841722936</v>
          </cell>
          <cell r="S3957">
            <v>40</v>
          </cell>
        </row>
        <row r="3958">
          <cell r="K3958">
            <v>-0.39660545617208337</v>
          </cell>
          <cell r="S3958">
            <v>40</v>
          </cell>
        </row>
        <row r="3959">
          <cell r="K3959">
            <v>-0.99315133421019208</v>
          </cell>
          <cell r="S3959">
            <v>40</v>
          </cell>
        </row>
        <row r="3960">
          <cell r="K3960">
            <v>-1.4081841959561217</v>
          </cell>
          <cell r="S3960">
            <v>40</v>
          </cell>
        </row>
        <row r="3961">
          <cell r="K3961">
            <v>-24.062858235103839</v>
          </cell>
          <cell r="S3961">
            <v>40</v>
          </cell>
        </row>
        <row r="3962">
          <cell r="K3962">
            <v>-0.73330238204372433</v>
          </cell>
          <cell r="S3962">
            <v>40</v>
          </cell>
        </row>
        <row r="3963">
          <cell r="K3963">
            <v>-0.57987604653464186</v>
          </cell>
          <cell r="S3963">
            <v>40</v>
          </cell>
        </row>
        <row r="3964">
          <cell r="K3964">
            <v>-0.4747788622814817</v>
          </cell>
          <cell r="S3964">
            <v>40</v>
          </cell>
        </row>
        <row r="3965">
          <cell r="K3965">
            <v>-0.58606730384492467</v>
          </cell>
          <cell r="S3965">
            <v>40</v>
          </cell>
        </row>
        <row r="3966">
          <cell r="K3966">
            <v>-0.42931768446109836</v>
          </cell>
          <cell r="S3966">
            <v>40</v>
          </cell>
        </row>
        <row r="3967">
          <cell r="K3967">
            <v>-4.2813840781174492E-2</v>
          </cell>
          <cell r="S3967">
            <v>40</v>
          </cell>
        </row>
        <row r="3968">
          <cell r="K3968">
            <v>-0.48683986962124065</v>
          </cell>
          <cell r="S3968">
            <v>40</v>
          </cell>
        </row>
        <row r="3969">
          <cell r="K3969">
            <v>3.9489298495031782E-3</v>
          </cell>
          <cell r="S3969">
            <v>40</v>
          </cell>
        </row>
        <row r="3970">
          <cell r="K3970">
            <v>-34.102809294467342</v>
          </cell>
          <cell r="S3970">
            <v>40</v>
          </cell>
        </row>
        <row r="3971">
          <cell r="K3971">
            <v>-0.92018405990265073</v>
          </cell>
          <cell r="S3971">
            <v>40</v>
          </cell>
        </row>
        <row r="3972">
          <cell r="K3972">
            <v>-0.75034220157227693</v>
          </cell>
          <cell r="S3972">
            <v>40</v>
          </cell>
        </row>
        <row r="3973">
          <cell r="K3973">
            <v>-0.62563787775439805</v>
          </cell>
          <cell r="S3973">
            <v>40</v>
          </cell>
        </row>
        <row r="3974">
          <cell r="K3974">
            <v>-1.8832812739993694</v>
          </cell>
          <cell r="S3974">
            <v>40</v>
          </cell>
        </row>
        <row r="3975">
          <cell r="K3975">
            <v>-1.9596362396100062</v>
          </cell>
          <cell r="S3975">
            <v>40</v>
          </cell>
        </row>
        <row r="3976">
          <cell r="K3976">
            <v>-2.0011394054137712</v>
          </cell>
          <cell r="S3976">
            <v>40</v>
          </cell>
        </row>
        <row r="3977">
          <cell r="K3977">
            <v>-0.78118043273301208</v>
          </cell>
          <cell r="S3977">
            <v>40</v>
          </cell>
        </row>
        <row r="3978">
          <cell r="K3978">
            <v>-0.63430202409932002</v>
          </cell>
          <cell r="S3978">
            <v>40</v>
          </cell>
        </row>
        <row r="3979">
          <cell r="K3979">
            <v>-0.49868471427867328</v>
          </cell>
          <cell r="S3979">
            <v>40</v>
          </cell>
        </row>
        <row r="3980">
          <cell r="K3980">
            <v>-0.97529003792959068</v>
          </cell>
          <cell r="S3980">
            <v>40</v>
          </cell>
        </row>
        <row r="3981">
          <cell r="K3981">
            <v>-0.65575895331711187</v>
          </cell>
          <cell r="S3981">
            <v>40</v>
          </cell>
        </row>
        <row r="3982">
          <cell r="K3982">
            <v>-25.254741171452991</v>
          </cell>
          <cell r="S3982">
            <v>40</v>
          </cell>
        </row>
        <row r="3983">
          <cell r="K3983">
            <v>-0.74836099906210007</v>
          </cell>
          <cell r="S3983">
            <v>40</v>
          </cell>
        </row>
        <row r="3984">
          <cell r="K3984">
            <v>-0.58233493531512259</v>
          </cell>
          <cell r="S3984">
            <v>40</v>
          </cell>
        </row>
        <row r="3985">
          <cell r="K3985">
            <v>-0.48180204203036225</v>
          </cell>
          <cell r="S3985">
            <v>40</v>
          </cell>
        </row>
        <row r="3986">
          <cell r="K3986">
            <v>-0.58637656820253448</v>
          </cell>
          <cell r="S3986">
            <v>40</v>
          </cell>
        </row>
        <row r="3987">
          <cell r="K3987">
            <v>-0.42932123680720496</v>
          </cell>
          <cell r="S3987">
            <v>40</v>
          </cell>
        </row>
        <row r="3988">
          <cell r="K3988">
            <v>3123.7375250288414</v>
          </cell>
          <cell r="S3988">
            <v>40</v>
          </cell>
        </row>
        <row r="3989">
          <cell r="K3989">
            <v>-0.47570577992364466</v>
          </cell>
          <cell r="S3989">
            <v>40</v>
          </cell>
        </row>
        <row r="3990">
          <cell r="K3990">
            <v>4266.4028664085363</v>
          </cell>
          <cell r="S3990">
            <v>40</v>
          </cell>
        </row>
        <row r="3991">
          <cell r="K3991">
            <v>-3.6159283197505193E-2</v>
          </cell>
          <cell r="S3991">
            <v>40</v>
          </cell>
        </row>
        <row r="3992">
          <cell r="K3992">
            <v>-0.87485678232766861</v>
          </cell>
          <cell r="S3992">
            <v>40</v>
          </cell>
        </row>
        <row r="3993">
          <cell r="K3993">
            <v>-0.68763241888599425</v>
          </cell>
          <cell r="S3993">
            <v>40</v>
          </cell>
        </row>
        <row r="3994">
          <cell r="K3994">
            <v>-0.54940143823240895</v>
          </cell>
          <cell r="S3994">
            <v>40</v>
          </cell>
        </row>
        <row r="3995">
          <cell r="K3995">
            <v>-2.7225155402532555</v>
          </cell>
          <cell r="S3995">
            <v>40</v>
          </cell>
        </row>
        <row r="3996">
          <cell r="K3996">
            <v>-2.858643696432956</v>
          </cell>
          <cell r="S3996">
            <v>40</v>
          </cell>
        </row>
        <row r="3997">
          <cell r="K3997">
            <v>-2.8619914900052987</v>
          </cell>
          <cell r="S3997">
            <v>40</v>
          </cell>
        </row>
        <row r="3998">
          <cell r="K3998">
            <v>-0.66587774862272286</v>
          </cell>
          <cell r="S3998">
            <v>40</v>
          </cell>
        </row>
        <row r="3999">
          <cell r="K3999">
            <v>-0.38964002808118053</v>
          </cell>
          <cell r="S3999">
            <v>40</v>
          </cell>
        </row>
        <row r="4000">
          <cell r="K4000">
            <v>-0.225006415399468</v>
          </cell>
          <cell r="S4000">
            <v>40</v>
          </cell>
        </row>
        <row r="4001">
          <cell r="K4001">
            <v>-1.0254238751429534</v>
          </cell>
          <cell r="S4001">
            <v>40</v>
          </cell>
        </row>
        <row r="4002">
          <cell r="K4002">
            <v>-0.54690330128402709</v>
          </cell>
          <cell r="S4002">
            <v>40</v>
          </cell>
        </row>
        <row r="4003">
          <cell r="K4003">
            <v>-20.662580033100276</v>
          </cell>
          <cell r="S4003">
            <v>40</v>
          </cell>
        </row>
        <row r="4004">
          <cell r="K4004">
            <v>-0.68305926121763916</v>
          </cell>
          <cell r="S4004">
            <v>40</v>
          </cell>
        </row>
        <row r="4005">
          <cell r="K4005">
            <v>-0.51339722164867585</v>
          </cell>
          <cell r="S4005">
            <v>40</v>
          </cell>
        </row>
        <row r="4006">
          <cell r="K4006">
            <v>-0.4047831665295209</v>
          </cell>
          <cell r="S4006">
            <v>40</v>
          </cell>
        </row>
        <row r="4007">
          <cell r="K4007">
            <v>-0.52333200321741857</v>
          </cell>
          <cell r="S4007">
            <v>40</v>
          </cell>
        </row>
        <row r="4008">
          <cell r="K4008">
            <v>-0.33883414353305263</v>
          </cell>
          <cell r="S4008">
            <v>40</v>
          </cell>
        </row>
        <row r="4009">
          <cell r="K4009">
            <v>-3.803210305275672E-2</v>
          </cell>
          <cell r="S4009">
            <v>40</v>
          </cell>
        </row>
        <row r="4010">
          <cell r="K4010">
            <v>158.08647458835014</v>
          </cell>
          <cell r="S4010">
            <v>40</v>
          </cell>
        </row>
        <row r="4011">
          <cell r="K4011">
            <v>1.5735551629923017E-2</v>
          </cell>
          <cell r="S4011">
            <v>40</v>
          </cell>
        </row>
        <row r="4012">
          <cell r="K4012">
            <v>-29.074595678711603</v>
          </cell>
          <cell r="S4012">
            <v>40</v>
          </cell>
        </row>
        <row r="4013">
          <cell r="K4013">
            <v>-0.87678476633584956</v>
          </cell>
          <cell r="S4013">
            <v>40</v>
          </cell>
        </row>
        <row r="4014">
          <cell r="K4014">
            <v>-0.88088829244748901</v>
          </cell>
          <cell r="S4014">
            <v>40</v>
          </cell>
        </row>
        <row r="4015">
          <cell r="K4015">
            <v>-0.69208294650253865</v>
          </cell>
          <cell r="S4015">
            <v>40</v>
          </cell>
        </row>
        <row r="4016">
          <cell r="K4016">
            <v>-0.70222305919894312</v>
          </cell>
          <cell r="S4016">
            <v>40</v>
          </cell>
        </row>
        <row r="4017">
          <cell r="K4017">
            <v>-0.55348823757603249</v>
          </cell>
          <cell r="S4017">
            <v>40</v>
          </cell>
        </row>
        <row r="4018">
          <cell r="K4018">
            <v>-0.56560633236177138</v>
          </cell>
          <cell r="S4018">
            <v>40</v>
          </cell>
        </row>
        <row r="4019">
          <cell r="K4019">
            <v>-2.7077342362318331</v>
          </cell>
          <cell r="S4019">
            <v>40</v>
          </cell>
        </row>
        <row r="4020">
          <cell r="K4020">
            <v>-2.7236609295644989</v>
          </cell>
          <cell r="S4020">
            <v>40</v>
          </cell>
        </row>
        <row r="4021">
          <cell r="K4021">
            <v>-2.858188293805966</v>
          </cell>
          <cell r="S4021">
            <v>40</v>
          </cell>
        </row>
        <row r="4022">
          <cell r="K4022">
            <v>-2.8811292985281161</v>
          </cell>
          <cell r="S4022">
            <v>40</v>
          </cell>
        </row>
        <row r="4023">
          <cell r="K4023">
            <v>-2.8604963332073141</v>
          </cell>
          <cell r="S4023">
            <v>40</v>
          </cell>
        </row>
        <row r="4024">
          <cell r="K4024">
            <v>-2.8810714693566708</v>
          </cell>
          <cell r="S4024">
            <v>40</v>
          </cell>
        </row>
        <row r="4025">
          <cell r="K4025">
            <v>-0.67339047657381979</v>
          </cell>
          <cell r="S4025">
            <v>40</v>
          </cell>
        </row>
        <row r="4026">
          <cell r="K4026">
            <v>-0.67480283683904263</v>
          </cell>
          <cell r="S4026">
            <v>40</v>
          </cell>
        </row>
        <row r="4027">
          <cell r="K4027">
            <v>-0.39070636271054365</v>
          </cell>
          <cell r="S4027">
            <v>40</v>
          </cell>
        </row>
        <row r="4028">
          <cell r="K4028">
            <v>-0.39093104656138655</v>
          </cell>
          <cell r="S4028">
            <v>40</v>
          </cell>
        </row>
        <row r="4029">
          <cell r="K4029">
            <v>-0.22788293034089849</v>
          </cell>
          <cell r="S4029">
            <v>40</v>
          </cell>
        </row>
        <row r="4030">
          <cell r="K4030">
            <v>-0.23159870085105741</v>
          </cell>
          <cell r="S4030">
            <v>40</v>
          </cell>
        </row>
        <row r="4031">
          <cell r="K4031">
            <v>-1.0253284463390848</v>
          </cell>
          <cell r="S4031">
            <v>40</v>
          </cell>
        </row>
        <row r="4032">
          <cell r="K4032">
            <v>-1.0462207167322317</v>
          </cell>
          <cell r="S4032">
            <v>40</v>
          </cell>
        </row>
        <row r="4033">
          <cell r="K4033">
            <v>-0.54708727694133263</v>
          </cell>
          <cell r="S4033">
            <v>40</v>
          </cell>
        </row>
        <row r="4034">
          <cell r="K4034">
            <v>-0.56453168520799701</v>
          </cell>
          <cell r="S4034">
            <v>40</v>
          </cell>
        </row>
        <row r="4035">
          <cell r="K4035">
            <v>-21.101732214491108</v>
          </cell>
          <cell r="S4035">
            <v>40</v>
          </cell>
        </row>
        <row r="4036">
          <cell r="K4036">
            <v>-20.796760416736578</v>
          </cell>
          <cell r="S4036">
            <v>40</v>
          </cell>
        </row>
        <row r="4037">
          <cell r="K4037">
            <v>-0.68733687528793652</v>
          </cell>
          <cell r="S4037">
            <v>40</v>
          </cell>
        </row>
        <row r="4038">
          <cell r="K4038">
            <v>-0.70748092286679265</v>
          </cell>
          <cell r="S4038">
            <v>40</v>
          </cell>
        </row>
        <row r="4039">
          <cell r="K4039">
            <v>-0.51791708299597006</v>
          </cell>
          <cell r="S4039">
            <v>40</v>
          </cell>
        </row>
        <row r="4040">
          <cell r="K4040">
            <v>-0.54049442669904768</v>
          </cell>
          <cell r="S4040">
            <v>40</v>
          </cell>
        </row>
        <row r="4041">
          <cell r="K4041">
            <v>-0.40883366152026057</v>
          </cell>
          <cell r="S4041">
            <v>40</v>
          </cell>
        </row>
        <row r="4042">
          <cell r="K4042">
            <v>-0.43855314492126424</v>
          </cell>
          <cell r="S4042">
            <v>40</v>
          </cell>
        </row>
        <row r="4043">
          <cell r="K4043">
            <v>-0.52907242090584938</v>
          </cell>
          <cell r="S4043">
            <v>40</v>
          </cell>
        </row>
        <row r="4044">
          <cell r="K4044">
            <v>-0.5552567820219253</v>
          </cell>
          <cell r="S4044">
            <v>40</v>
          </cell>
        </row>
        <row r="4045">
          <cell r="K4045">
            <v>-0.34425872260791407</v>
          </cell>
          <cell r="S4045">
            <v>40</v>
          </cell>
        </row>
        <row r="4046">
          <cell r="K4046">
            <v>-0.38622970121931066</v>
          </cell>
          <cell r="S4046">
            <v>40</v>
          </cell>
        </row>
        <row r="4047">
          <cell r="K4047">
            <v>-3.6105706209946166E-2</v>
          </cell>
          <cell r="S4047">
            <v>40</v>
          </cell>
        </row>
        <row r="4048">
          <cell r="K4048">
            <v>-0.26752636539212299</v>
          </cell>
          <cell r="S4048">
            <v>40</v>
          </cell>
        </row>
        <row r="4049">
          <cell r="K4049">
            <v>3779.1698576952344</v>
          </cell>
          <cell r="S4049">
            <v>40</v>
          </cell>
        </row>
        <row r="4050">
          <cell r="K4050">
            <v>-0.43722898760039364</v>
          </cell>
          <cell r="S4050">
            <v>40</v>
          </cell>
        </row>
        <row r="4051">
          <cell r="K4051">
            <v>1.3515276224088461E-2</v>
          </cell>
          <cell r="S4051">
            <v>40</v>
          </cell>
        </row>
        <row r="4052">
          <cell r="K4052">
            <v>4.4343226448044518E-2</v>
          </cell>
          <cell r="S4052">
            <v>40</v>
          </cell>
        </row>
        <row r="4053">
          <cell r="K4053">
            <v>-29.032313304585461</v>
          </cell>
          <cell r="S4053">
            <v>40</v>
          </cell>
        </row>
        <row r="4054">
          <cell r="K4054">
            <v>-1.7960322276680027E-2</v>
          </cell>
          <cell r="S4054">
            <v>40</v>
          </cell>
        </row>
        <row r="4055">
          <cell r="K4055">
            <v>-0.88352920181549899</v>
          </cell>
          <cell r="S4055">
            <v>40</v>
          </cell>
        </row>
        <row r="4056">
          <cell r="K4056">
            <v>-0.70424518659451563</v>
          </cell>
          <cell r="S4056">
            <v>40</v>
          </cell>
        </row>
        <row r="4057">
          <cell r="K4057">
            <v>-0.56416771761164253</v>
          </cell>
          <cell r="S4057">
            <v>40</v>
          </cell>
        </row>
        <row r="4058">
          <cell r="K4058">
            <v>-2.7258170944315805</v>
          </cell>
          <cell r="S4058">
            <v>40</v>
          </cell>
        </row>
        <row r="4059">
          <cell r="K4059">
            <v>-2.8337669098990923</v>
          </cell>
          <cell r="S4059">
            <v>40</v>
          </cell>
        </row>
        <row r="4060">
          <cell r="K4060">
            <v>-2.8657578613383272</v>
          </cell>
          <cell r="S4060">
            <v>40</v>
          </cell>
        </row>
        <row r="4061">
          <cell r="K4061">
            <v>-0.68103271429694767</v>
          </cell>
          <cell r="S4061">
            <v>40</v>
          </cell>
        </row>
        <row r="4062">
          <cell r="K4062">
            <v>-0.42975472438619516</v>
          </cell>
          <cell r="S4062">
            <v>40</v>
          </cell>
        </row>
        <row r="4063">
          <cell r="K4063">
            <v>-0.25102591744498021</v>
          </cell>
          <cell r="S4063">
            <v>40</v>
          </cell>
        </row>
        <row r="4064">
          <cell r="K4064">
            <v>-1.0272403928479898</v>
          </cell>
          <cell r="S4064">
            <v>40</v>
          </cell>
        </row>
        <row r="4065">
          <cell r="K4065">
            <v>-0.56046243380292515</v>
          </cell>
          <cell r="S4065">
            <v>40</v>
          </cell>
        </row>
        <row r="4066">
          <cell r="K4066">
            <v>-21.336628796217585</v>
          </cell>
          <cell r="S4066">
            <v>40</v>
          </cell>
        </row>
        <row r="4067">
          <cell r="K4067">
            <v>-0.69816831027696324</v>
          </cell>
          <cell r="S4067">
            <v>40</v>
          </cell>
        </row>
        <row r="4068">
          <cell r="K4068">
            <v>-0.52987855351685742</v>
          </cell>
          <cell r="S4068">
            <v>40</v>
          </cell>
        </row>
        <row r="4069">
          <cell r="K4069">
            <v>-0.42050877973627954</v>
          </cell>
          <cell r="S4069">
            <v>40</v>
          </cell>
        </row>
        <row r="4070">
          <cell r="K4070">
            <v>-0.54194078779727373</v>
          </cell>
          <cell r="S4070">
            <v>40</v>
          </cell>
        </row>
        <row r="4071">
          <cell r="K4071">
            <v>-0.35849037857506638</v>
          </cell>
          <cell r="S4071">
            <v>40</v>
          </cell>
        </row>
        <row r="4072">
          <cell r="K4072">
            <v>-2.8503299560370378E-2</v>
          </cell>
          <cell r="S4072">
            <v>40</v>
          </cell>
        </row>
        <row r="4073">
          <cell r="K4073">
            <v>151.89770390774839</v>
          </cell>
          <cell r="S4073">
            <v>40</v>
          </cell>
        </row>
        <row r="4074">
          <cell r="K4074">
            <v>1.2347567498441292E-2</v>
          </cell>
          <cell r="S4074">
            <v>40</v>
          </cell>
        </row>
        <row r="4075">
          <cell r="K4075">
            <v>-27.758920779510721</v>
          </cell>
          <cell r="S4075">
            <v>40</v>
          </cell>
        </row>
        <row r="4076">
          <cell r="K4076">
            <v>-0.85643575518468529</v>
          </cell>
          <cell r="S4076">
            <v>40</v>
          </cell>
        </row>
        <row r="4077">
          <cell r="K4077">
            <v>-0.7468949884117414</v>
          </cell>
          <cell r="S4077">
            <v>40</v>
          </cell>
        </row>
        <row r="4078">
          <cell r="K4078">
            <v>-0.64918560055559693</v>
          </cell>
          <cell r="S4078">
            <v>40</v>
          </cell>
        </row>
        <row r="4079">
          <cell r="K4079">
            <v>-2.2999766641547872</v>
          </cell>
          <cell r="S4079">
            <v>40</v>
          </cell>
        </row>
        <row r="4080">
          <cell r="K4080">
            <v>-2.3920871105640154</v>
          </cell>
          <cell r="S4080">
            <v>40</v>
          </cell>
        </row>
        <row r="4081">
          <cell r="K4081">
            <v>-2.462833420862907</v>
          </cell>
          <cell r="S4081">
            <v>40</v>
          </cell>
        </row>
        <row r="4082">
          <cell r="K4082">
            <v>-0.68880712803809196</v>
          </cell>
          <cell r="S4082">
            <v>40</v>
          </cell>
        </row>
        <row r="4083">
          <cell r="K4083">
            <v>-0.53412383779003414</v>
          </cell>
          <cell r="S4083">
            <v>40</v>
          </cell>
        </row>
        <row r="4084">
          <cell r="K4084">
            <v>-0.42468357980091287</v>
          </cell>
          <cell r="S4084">
            <v>40</v>
          </cell>
        </row>
        <row r="4085">
          <cell r="K4085">
            <v>-1.0235992528924249</v>
          </cell>
          <cell r="S4085">
            <v>40</v>
          </cell>
        </row>
        <row r="4086">
          <cell r="K4086">
            <v>-0.67794057483893777</v>
          </cell>
          <cell r="S4086">
            <v>40</v>
          </cell>
        </row>
        <row r="4087">
          <cell r="K4087">
            <v>-0.49079994981977182</v>
          </cell>
          <cell r="S4087">
            <v>40</v>
          </cell>
        </row>
        <row r="4088">
          <cell r="K4088">
            <v>-0.75261001172522501</v>
          </cell>
          <cell r="S4088">
            <v>40</v>
          </cell>
        </row>
        <row r="4089">
          <cell r="K4089">
            <v>-0.67383544781029214</v>
          </cell>
          <cell r="S4089">
            <v>40</v>
          </cell>
        </row>
        <row r="4090">
          <cell r="K4090">
            <v>-0.54144338093276756</v>
          </cell>
          <cell r="S4090">
            <v>40</v>
          </cell>
        </row>
        <row r="4091">
          <cell r="K4091">
            <v>-0.71749616801223604</v>
          </cell>
          <cell r="S4091">
            <v>40</v>
          </cell>
        </row>
        <row r="4092">
          <cell r="K4092">
            <v>359.62754611007995</v>
          </cell>
          <cell r="S4092">
            <v>40</v>
          </cell>
        </row>
        <row r="4093">
          <cell r="K4093">
            <v>-3.602258379695393E-2</v>
          </cell>
          <cell r="S4093">
            <v>40</v>
          </cell>
        </row>
        <row r="4094">
          <cell r="K4094">
            <v>75.661025741302907</v>
          </cell>
          <cell r="S4094">
            <v>40</v>
          </cell>
        </row>
        <row r="4095">
          <cell r="K4095">
            <v>2.393893563434922E-2</v>
          </cell>
          <cell r="S4095">
            <v>40</v>
          </cell>
        </row>
        <row r="4096">
          <cell r="K4096">
            <v>-57.067370588535951</v>
          </cell>
          <cell r="S4096">
            <v>40</v>
          </cell>
        </row>
        <row r="4097">
          <cell r="K4097">
            <v>-0.84810316490109061</v>
          </cell>
          <cell r="S4097">
            <v>40</v>
          </cell>
        </row>
        <row r="4098">
          <cell r="K4098">
            <v>-0.71253913914441713</v>
          </cell>
          <cell r="S4098">
            <v>40</v>
          </cell>
        </row>
        <row r="4099">
          <cell r="K4099">
            <v>-0.60764426098047497</v>
          </cell>
          <cell r="S4099">
            <v>40</v>
          </cell>
        </row>
        <row r="4100">
          <cell r="K4100">
            <v>-0.73995582126920711</v>
          </cell>
          <cell r="S4100">
            <v>40</v>
          </cell>
        </row>
        <row r="4101">
          <cell r="K4101">
            <v>-0.64267886790059614</v>
          </cell>
          <cell r="S4101">
            <v>40</v>
          </cell>
        </row>
        <row r="4102">
          <cell r="K4102">
            <v>-2.4177916762981084</v>
          </cell>
          <cell r="S4102">
            <v>40</v>
          </cell>
        </row>
        <row r="4103">
          <cell r="K4103">
            <v>-0.65341961054981124</v>
          </cell>
          <cell r="S4103">
            <v>40</v>
          </cell>
        </row>
        <row r="4104">
          <cell r="K4104">
            <v>-0.47423120636685906</v>
          </cell>
          <cell r="S4104">
            <v>40</v>
          </cell>
        </row>
        <row r="4105">
          <cell r="K4105">
            <v>-0.35022873314293707</v>
          </cell>
          <cell r="S4105">
            <v>40</v>
          </cell>
        </row>
        <row r="4106">
          <cell r="K4106">
            <v>-0.98166324417304573</v>
          </cell>
          <cell r="S4106">
            <v>40</v>
          </cell>
        </row>
        <row r="4107">
          <cell r="K4107">
            <v>-0.60428886868355913</v>
          </cell>
          <cell r="S4107">
            <v>40</v>
          </cell>
        </row>
        <row r="4108">
          <cell r="K4108">
            <v>-25.308695651874473</v>
          </cell>
          <cell r="S4108">
            <v>40</v>
          </cell>
        </row>
        <row r="4109">
          <cell r="K4109">
            <v>-0.70926597062445451</v>
          </cell>
          <cell r="S4109">
            <v>40</v>
          </cell>
        </row>
        <row r="4110">
          <cell r="K4110">
            <v>-0.58976466113497228</v>
          </cell>
          <cell r="S4110">
            <v>40</v>
          </cell>
        </row>
        <row r="4111">
          <cell r="K4111">
            <v>-0.47595276231540562</v>
          </cell>
          <cell r="S4111">
            <v>40</v>
          </cell>
        </row>
        <row r="4112">
          <cell r="K4112">
            <v>-0.60447096563706404</v>
          </cell>
          <cell r="S4112">
            <v>40</v>
          </cell>
        </row>
        <row r="4113">
          <cell r="K4113">
            <v>-0.41193192355708502</v>
          </cell>
          <cell r="S4113">
            <v>40</v>
          </cell>
        </row>
        <row r="4114">
          <cell r="K4114">
            <v>-0.30096482405192093</v>
          </cell>
          <cell r="S4114">
            <v>40</v>
          </cell>
        </row>
        <row r="4115">
          <cell r="K4115">
            <v>-0.50305716278706258</v>
          </cell>
          <cell r="S4115">
            <v>40</v>
          </cell>
        </row>
        <row r="4116">
          <cell r="K4116">
            <v>-0.31247091226286056</v>
          </cell>
          <cell r="S4116">
            <v>40</v>
          </cell>
        </row>
        <row r="4117">
          <cell r="K4117">
            <v>-40.106436251565817</v>
          </cell>
          <cell r="S4117">
            <v>40</v>
          </cell>
        </row>
        <row r="4118">
          <cell r="K4118">
            <v>-0.82018934352404194</v>
          </cell>
          <cell r="S4118">
            <v>40</v>
          </cell>
        </row>
        <row r="4119">
          <cell r="K4119">
            <v>-0.67528545265010476</v>
          </cell>
          <cell r="S4119">
            <v>40</v>
          </cell>
        </row>
        <row r="4120">
          <cell r="K4120">
            <v>-22.910077996086741</v>
          </cell>
          <cell r="S4120">
            <v>40</v>
          </cell>
        </row>
        <row r="4121">
          <cell r="K4121">
            <v>-0.73042560053117001</v>
          </cell>
          <cell r="S4121">
            <v>40</v>
          </cell>
        </row>
        <row r="4122">
          <cell r="K4122">
            <v>-2.2841210846812823</v>
          </cell>
          <cell r="S4122">
            <v>40</v>
          </cell>
        </row>
        <row r="4123">
          <cell r="K4123">
            <v>-2.3458992965294403</v>
          </cell>
          <cell r="S4123">
            <v>40</v>
          </cell>
        </row>
        <row r="4124">
          <cell r="K4124">
            <v>-0.62943784278349424</v>
          </cell>
          <cell r="S4124">
            <v>40</v>
          </cell>
        </row>
        <row r="4125">
          <cell r="K4125">
            <v>-0.4522010376871286</v>
          </cell>
          <cell r="S4125">
            <v>40</v>
          </cell>
        </row>
        <row r="4126">
          <cell r="K4126">
            <v>-0.31994333462269586</v>
          </cell>
          <cell r="S4126">
            <v>40</v>
          </cell>
        </row>
        <row r="4127">
          <cell r="K4127">
            <v>-0.99359847475314511</v>
          </cell>
          <cell r="S4127">
            <v>40</v>
          </cell>
        </row>
        <row r="4128">
          <cell r="K4128">
            <v>-0.55118980510039095</v>
          </cell>
          <cell r="S4128">
            <v>40</v>
          </cell>
        </row>
        <row r="4129">
          <cell r="K4129">
            <v>-22.786898236224577</v>
          </cell>
          <cell r="S4129">
            <v>40</v>
          </cell>
        </row>
        <row r="4130">
          <cell r="K4130">
            <v>-0.66374728237605052</v>
          </cell>
          <cell r="S4130">
            <v>40</v>
          </cell>
        </row>
        <row r="4131">
          <cell r="K4131">
            <v>-0.54904791494087046</v>
          </cell>
          <cell r="S4131">
            <v>40</v>
          </cell>
        </row>
        <row r="4132">
          <cell r="K4132">
            <v>-0.45150276270585227</v>
          </cell>
          <cell r="S4132">
            <v>40</v>
          </cell>
        </row>
        <row r="4133">
          <cell r="K4133">
            <v>-0.55150231831199736</v>
          </cell>
          <cell r="S4133">
            <v>40</v>
          </cell>
        </row>
        <row r="4134">
          <cell r="K4134">
            <v>-0.39687063526076222</v>
          </cell>
          <cell r="S4134">
            <v>40</v>
          </cell>
        </row>
        <row r="4135">
          <cell r="K4135">
            <v>-21.903260910803979</v>
          </cell>
          <cell r="S4135">
            <v>40</v>
          </cell>
        </row>
        <row r="4136">
          <cell r="K4136">
            <v>-0.48292169340535396</v>
          </cell>
          <cell r="S4136">
            <v>40</v>
          </cell>
        </row>
        <row r="4137">
          <cell r="K4137">
            <v>-0.31238178763708535</v>
          </cell>
          <cell r="S4137">
            <v>40</v>
          </cell>
        </row>
        <row r="4138">
          <cell r="K4138">
            <v>-33.624744117836656</v>
          </cell>
          <cell r="S4138">
            <v>40</v>
          </cell>
        </row>
        <row r="4139">
          <cell r="K4139">
            <v>-0.8304364146657639</v>
          </cell>
          <cell r="S4139">
            <v>40</v>
          </cell>
        </row>
        <row r="4140">
          <cell r="K4140">
            <v>-0.67781701690544915</v>
          </cell>
          <cell r="S4140">
            <v>40</v>
          </cell>
        </row>
        <row r="4141">
          <cell r="K4141">
            <v>-0.57046568674203524</v>
          </cell>
          <cell r="S4141">
            <v>40</v>
          </cell>
        </row>
        <row r="4142">
          <cell r="K4142">
            <v>-0.87126313195842231</v>
          </cell>
          <cell r="S4142">
            <v>40</v>
          </cell>
        </row>
        <row r="4143">
          <cell r="K4143">
            <v>-1.9064345203877628</v>
          </cell>
          <cell r="S4143">
            <v>40</v>
          </cell>
        </row>
        <row r="4144">
          <cell r="K4144">
            <v>-1.9644154881692946</v>
          </cell>
          <cell r="S4144">
            <v>40</v>
          </cell>
        </row>
        <row r="4145">
          <cell r="K4145">
            <v>-0.73093685386800145</v>
          </cell>
          <cell r="S4145">
            <v>40</v>
          </cell>
        </row>
        <row r="4146">
          <cell r="K4146">
            <v>-0.56012359489729979</v>
          </cell>
          <cell r="S4146">
            <v>40</v>
          </cell>
        </row>
        <row r="4147">
          <cell r="K4147">
            <v>-0.41882986972557246</v>
          </cell>
          <cell r="S4147">
            <v>40</v>
          </cell>
        </row>
        <row r="4148">
          <cell r="K4148">
            <v>-0.94746722679384754</v>
          </cell>
          <cell r="S4148">
            <v>40</v>
          </cell>
        </row>
        <row r="4149">
          <cell r="K4149">
            <v>-0.57425931476288072</v>
          </cell>
          <cell r="S4149">
            <v>40</v>
          </cell>
        </row>
        <row r="4150">
          <cell r="K4150">
            <v>-23.729643303294225</v>
          </cell>
          <cell r="S4150">
            <v>40</v>
          </cell>
        </row>
        <row r="4151">
          <cell r="K4151">
            <v>-0.67680112631200806</v>
          </cell>
          <cell r="S4151">
            <v>40</v>
          </cell>
        </row>
        <row r="4152">
          <cell r="K4152">
            <v>-0.5421535178558059</v>
          </cell>
          <cell r="S4152">
            <v>40</v>
          </cell>
        </row>
        <row r="4153">
          <cell r="K4153">
            <v>-0.46058919240202884</v>
          </cell>
          <cell r="S4153">
            <v>40</v>
          </cell>
        </row>
        <row r="4154">
          <cell r="K4154">
            <v>-0.5373086077701279</v>
          </cell>
          <cell r="S4154">
            <v>40</v>
          </cell>
        </row>
        <row r="4155">
          <cell r="K4155">
            <v>-0.41429348517401138</v>
          </cell>
          <cell r="S4155">
            <v>40</v>
          </cell>
        </row>
        <row r="4156">
          <cell r="K4156">
            <v>-0.29940161218570382</v>
          </cell>
          <cell r="S4156">
            <v>40</v>
          </cell>
        </row>
        <row r="4157">
          <cell r="K4157">
            <v>-0.46932829893578748</v>
          </cell>
          <cell r="S4157">
            <v>40</v>
          </cell>
        </row>
        <row r="4158">
          <cell r="K4158">
            <v>-0.32574479671058232</v>
          </cell>
          <cell r="S4158">
            <v>40</v>
          </cell>
        </row>
        <row r="4159">
          <cell r="K4159">
            <v>-5.9742507614231879E-3</v>
          </cell>
          <cell r="S4159">
            <v>40</v>
          </cell>
        </row>
        <row r="4160">
          <cell r="K4160">
            <v>-0.75797833798257441</v>
          </cell>
          <cell r="S4160">
            <v>40</v>
          </cell>
        </row>
        <row r="4161">
          <cell r="K4161">
            <v>-0.59673821159345164</v>
          </cell>
          <cell r="S4161">
            <v>40</v>
          </cell>
        </row>
        <row r="4162">
          <cell r="K4162">
            <v>-0.47554343452649889</v>
          </cell>
          <cell r="S4162">
            <v>40</v>
          </cell>
        </row>
        <row r="4163">
          <cell r="K4163">
            <v>-2.6720555934194024</v>
          </cell>
          <cell r="S4163">
            <v>40</v>
          </cell>
        </row>
        <row r="4164">
          <cell r="K4164">
            <v>4.58658270288801</v>
          </cell>
          <cell r="S4164">
            <v>40</v>
          </cell>
        </row>
        <row r="4165">
          <cell r="K4165">
            <v>-2.8505895246324537</v>
          </cell>
          <cell r="S4165">
            <v>40</v>
          </cell>
        </row>
        <row r="4166">
          <cell r="K4166">
            <v>-0.52885364798757473</v>
          </cell>
          <cell r="S4166">
            <v>40</v>
          </cell>
        </row>
        <row r="4167">
          <cell r="K4167">
            <v>-0.2985610647739857</v>
          </cell>
          <cell r="S4167">
            <v>40</v>
          </cell>
        </row>
        <row r="4168">
          <cell r="K4168">
            <v>-14.384618971312475</v>
          </cell>
          <cell r="S4168">
            <v>40</v>
          </cell>
        </row>
        <row r="4169">
          <cell r="K4169">
            <v>-0.93632025376341166</v>
          </cell>
          <cell r="S4169">
            <v>40</v>
          </cell>
        </row>
        <row r="4170">
          <cell r="K4170">
            <v>-19.117336078467172</v>
          </cell>
          <cell r="S4170">
            <v>40</v>
          </cell>
        </row>
        <row r="4171">
          <cell r="K4171">
            <v>-19.200857216922337</v>
          </cell>
          <cell r="S4171">
            <v>40</v>
          </cell>
        </row>
        <row r="4172">
          <cell r="K4172">
            <v>-0.59988833631532335</v>
          </cell>
          <cell r="S4172">
            <v>40</v>
          </cell>
        </row>
        <row r="4173">
          <cell r="K4173">
            <v>-0.45782108245686548</v>
          </cell>
          <cell r="S4173">
            <v>40</v>
          </cell>
        </row>
        <row r="4174">
          <cell r="K4174">
            <v>-0.36077741396700175</v>
          </cell>
          <cell r="S4174">
            <v>40</v>
          </cell>
        </row>
        <row r="4175">
          <cell r="K4175">
            <v>-0.47708649753372379</v>
          </cell>
          <cell r="S4175">
            <v>40</v>
          </cell>
        </row>
        <row r="4176">
          <cell r="K4176">
            <v>-0.29413978606899938</v>
          </cell>
          <cell r="S4176">
            <v>40</v>
          </cell>
        </row>
        <row r="4177">
          <cell r="K4177">
            <v>-0.22712256479351411</v>
          </cell>
          <cell r="S4177">
            <v>40</v>
          </cell>
        </row>
        <row r="4178">
          <cell r="K4178">
            <v>3313.5911582747362</v>
          </cell>
          <cell r="S4178">
            <v>40</v>
          </cell>
        </row>
        <row r="4179">
          <cell r="K4179">
            <v>1.0238313051645085E-3</v>
          </cell>
          <cell r="S4179">
            <v>40</v>
          </cell>
        </row>
        <row r="4180">
          <cell r="K4180">
            <v>-34.163169313916143</v>
          </cell>
          <cell r="S4180">
            <v>40</v>
          </cell>
        </row>
        <row r="4181">
          <cell r="K4181">
            <v>-0.75829845947832231</v>
          </cell>
          <cell r="S4181">
            <v>40</v>
          </cell>
        </row>
        <row r="4182">
          <cell r="K4182">
            <v>-0.76964461490328018</v>
          </cell>
          <cell r="S4182">
            <v>40</v>
          </cell>
        </row>
        <row r="4183">
          <cell r="K4183">
            <v>-0.59823073659025139</v>
          </cell>
          <cell r="S4183">
            <v>40</v>
          </cell>
        </row>
        <row r="4184">
          <cell r="K4184">
            <v>-0.60776528226336224</v>
          </cell>
          <cell r="S4184">
            <v>40</v>
          </cell>
        </row>
        <row r="4185">
          <cell r="K4185">
            <v>-0.47705640301266128</v>
          </cell>
          <cell r="S4185">
            <v>40</v>
          </cell>
        </row>
        <row r="4186">
          <cell r="K4186">
            <v>-0.48910605238652288</v>
          </cell>
          <cell r="S4186">
            <v>40</v>
          </cell>
        </row>
        <row r="4187">
          <cell r="K4187">
            <v>-2.672048121941097</v>
          </cell>
          <cell r="S4187">
            <v>40</v>
          </cell>
        </row>
        <row r="4188">
          <cell r="K4188">
            <v>-2.6750529900104523</v>
          </cell>
          <cell r="S4188">
            <v>40</v>
          </cell>
        </row>
        <row r="4189">
          <cell r="K4189">
            <v>4.7199615112314337</v>
          </cell>
          <cell r="S4189">
            <v>40</v>
          </cell>
        </row>
        <row r="4190">
          <cell r="K4190">
            <v>4.5553332685038326</v>
          </cell>
          <cell r="S4190">
            <v>40</v>
          </cell>
        </row>
        <row r="4191">
          <cell r="K4191">
            <v>5.8786867788130808</v>
          </cell>
          <cell r="S4191">
            <v>40</v>
          </cell>
        </row>
        <row r="4192">
          <cell r="K4192">
            <v>5.8221513641477136</v>
          </cell>
          <cell r="S4192">
            <v>40</v>
          </cell>
        </row>
        <row r="4193">
          <cell r="K4193">
            <v>-0.52485968246695736</v>
          </cell>
          <cell r="S4193">
            <v>40</v>
          </cell>
        </row>
        <row r="4194">
          <cell r="K4194">
            <v>-0.54654514442731983</v>
          </cell>
          <cell r="S4194">
            <v>40</v>
          </cell>
        </row>
        <row r="4195">
          <cell r="K4195">
            <v>-0.30097483386974</v>
          </cell>
          <cell r="S4195">
            <v>40</v>
          </cell>
        </row>
        <row r="4196">
          <cell r="K4196">
            <v>-0.32302998416038753</v>
          </cell>
          <cell r="S4196">
            <v>40</v>
          </cell>
        </row>
        <row r="4197">
          <cell r="K4197">
            <v>-14.732407822918853</v>
          </cell>
          <cell r="S4197">
            <v>40</v>
          </cell>
        </row>
        <row r="4198">
          <cell r="K4198">
            <v>-14.572934109989694</v>
          </cell>
          <cell r="S4198">
            <v>40</v>
          </cell>
        </row>
        <row r="4199">
          <cell r="K4199">
            <v>-0.94584821553573639</v>
          </cell>
          <cell r="S4199">
            <v>40</v>
          </cell>
        </row>
        <row r="4200">
          <cell r="K4200">
            <v>-0.92979497730656857</v>
          </cell>
          <cell r="S4200">
            <v>40</v>
          </cell>
        </row>
        <row r="4201">
          <cell r="K4201">
            <v>-19.485986944504475</v>
          </cell>
          <cell r="S4201">
            <v>40</v>
          </cell>
        </row>
        <row r="4202">
          <cell r="K4202">
            <v>-19.193059029668625</v>
          </cell>
          <cell r="S4202">
            <v>40</v>
          </cell>
        </row>
        <row r="4203">
          <cell r="K4203">
            <v>-19.58879152731112</v>
          </cell>
          <cell r="S4203">
            <v>40</v>
          </cell>
        </row>
        <row r="4204">
          <cell r="K4204">
            <v>-19.131779080251523</v>
          </cell>
          <cell r="S4204">
            <v>40</v>
          </cell>
        </row>
        <row r="4205">
          <cell r="K4205">
            <v>-0.6020328446992631</v>
          </cell>
          <cell r="S4205">
            <v>40</v>
          </cell>
        </row>
        <row r="4206">
          <cell r="K4206">
            <v>-0.62381182835164106</v>
          </cell>
          <cell r="S4206">
            <v>40</v>
          </cell>
        </row>
        <row r="4207">
          <cell r="K4207">
            <v>-0.46062854647427381</v>
          </cell>
          <cell r="S4207">
            <v>40</v>
          </cell>
        </row>
        <row r="4208">
          <cell r="K4208">
            <v>-0.49024639872071302</v>
          </cell>
          <cell r="S4208">
            <v>40</v>
          </cell>
        </row>
        <row r="4209">
          <cell r="K4209">
            <v>-0.36487625221874515</v>
          </cell>
          <cell r="S4209">
            <v>40</v>
          </cell>
        </row>
        <row r="4210">
          <cell r="K4210">
            <v>-0.39813012969094663</v>
          </cell>
          <cell r="S4210">
            <v>40</v>
          </cell>
        </row>
        <row r="4211">
          <cell r="K4211">
            <v>-0.48198752029675546</v>
          </cell>
          <cell r="S4211">
            <v>40</v>
          </cell>
        </row>
        <row r="4212">
          <cell r="K4212">
            <v>-0.50295828614060334</v>
          </cell>
          <cell r="S4212">
            <v>40</v>
          </cell>
        </row>
        <row r="4213">
          <cell r="K4213">
            <v>-0.30022823600129167</v>
          </cell>
          <cell r="S4213">
            <v>40</v>
          </cell>
        </row>
        <row r="4214">
          <cell r="K4214">
            <v>-0.3433592552761856</v>
          </cell>
          <cell r="S4214">
            <v>40</v>
          </cell>
        </row>
        <row r="4215">
          <cell r="K4215">
            <v>-0.22971273887106974</v>
          </cell>
          <cell r="S4215">
            <v>40</v>
          </cell>
        </row>
        <row r="4216">
          <cell r="K4216">
            <v>-0.22559122307284063</v>
          </cell>
          <cell r="S4216">
            <v>40</v>
          </cell>
        </row>
        <row r="4217">
          <cell r="K4217">
            <v>3388.12766169105</v>
          </cell>
          <cell r="S4217">
            <v>40</v>
          </cell>
        </row>
        <row r="4218">
          <cell r="K4218">
            <v>-0.40424721110243766</v>
          </cell>
          <cell r="S4218">
            <v>40</v>
          </cell>
        </row>
        <row r="4219">
          <cell r="K4219">
            <v>-0.22154077403059005</v>
          </cell>
          <cell r="S4219">
            <v>40</v>
          </cell>
        </row>
        <row r="4220">
          <cell r="K4220">
            <v>-0.24115836609221175</v>
          </cell>
          <cell r="S4220">
            <v>40</v>
          </cell>
        </row>
        <row r="4221">
          <cell r="K4221">
            <v>-30.409914920718524</v>
          </cell>
          <cell r="S4221">
            <v>40</v>
          </cell>
        </row>
        <row r="4222">
          <cell r="K4222">
            <v>-28.176460997703956</v>
          </cell>
          <cell r="S4222">
            <v>40</v>
          </cell>
        </row>
        <row r="4223">
          <cell r="K4223">
            <v>-0.76326237829550969</v>
          </cell>
          <cell r="S4223">
            <v>40</v>
          </cell>
        </row>
        <row r="4224">
          <cell r="K4224">
            <v>-0.60685437535494613</v>
          </cell>
          <cell r="S4224">
            <v>40</v>
          </cell>
        </row>
        <row r="4225">
          <cell r="K4225">
            <v>-0.48412711296754152</v>
          </cell>
          <cell r="S4225">
            <v>40</v>
          </cell>
        </row>
        <row r="4226">
          <cell r="K4226">
            <v>-2.696243171744237</v>
          </cell>
          <cell r="S4226">
            <v>40</v>
          </cell>
        </row>
        <row r="4227">
          <cell r="K4227">
            <v>4.6595268627979944</v>
          </cell>
          <cell r="S4227">
            <v>40</v>
          </cell>
        </row>
        <row r="4228">
          <cell r="K4228">
            <v>5.6714483140970477</v>
          </cell>
          <cell r="S4228">
            <v>40</v>
          </cell>
        </row>
        <row r="4229">
          <cell r="K4229">
            <v>-0.51591191955632276</v>
          </cell>
          <cell r="S4229">
            <v>40</v>
          </cell>
        </row>
        <row r="4230">
          <cell r="K4230">
            <v>-0.30990589613833991</v>
          </cell>
          <cell r="S4230">
            <v>40</v>
          </cell>
        </row>
        <row r="4231">
          <cell r="K4231">
            <v>-14.955974396925908</v>
          </cell>
          <cell r="S4231">
            <v>40</v>
          </cell>
        </row>
        <row r="4232">
          <cell r="K4232">
            <v>-0.96541619652468369</v>
          </cell>
          <cell r="S4232">
            <v>40</v>
          </cell>
        </row>
        <row r="4233">
          <cell r="K4233">
            <v>-19.767192753151804</v>
          </cell>
          <cell r="S4233">
            <v>40</v>
          </cell>
        </row>
        <row r="4234">
          <cell r="K4234">
            <v>-19.698191048388836</v>
          </cell>
          <cell r="S4234">
            <v>40</v>
          </cell>
        </row>
        <row r="4235">
          <cell r="K4235">
            <v>-0.6106016612335029</v>
          </cell>
          <cell r="S4235">
            <v>40</v>
          </cell>
        </row>
        <row r="4236">
          <cell r="K4236">
            <v>-0.46982625577385628</v>
          </cell>
          <cell r="S4236">
            <v>40</v>
          </cell>
        </row>
        <row r="4237">
          <cell r="K4237">
            <v>-0.37646735782682278</v>
          </cell>
          <cell r="S4237">
            <v>40</v>
          </cell>
        </row>
        <row r="4238">
          <cell r="K4238">
            <v>-0.49358588683007987</v>
          </cell>
          <cell r="S4238">
            <v>40</v>
          </cell>
        </row>
        <row r="4239">
          <cell r="K4239">
            <v>-0.31604903945763441</v>
          </cell>
          <cell r="S4239">
            <v>40</v>
          </cell>
        </row>
        <row r="4240">
          <cell r="K4240">
            <v>-0.23368357148063604</v>
          </cell>
          <cell r="S4240">
            <v>40</v>
          </cell>
        </row>
        <row r="4241">
          <cell r="K4241">
            <v>3411.2550965024802</v>
          </cell>
          <cell r="S4241">
            <v>40</v>
          </cell>
        </row>
        <row r="4242">
          <cell r="K4242">
            <v>-0.23791252038838162</v>
          </cell>
          <cell r="S4242">
            <v>40</v>
          </cell>
        </row>
        <row r="4243">
          <cell r="K4243">
            <v>-29.34017498791664</v>
          </cell>
          <cell r="S4243">
            <v>40</v>
          </cell>
        </row>
        <row r="4244">
          <cell r="K4244">
            <v>-0.77248727317597932</v>
          </cell>
          <cell r="S4244">
            <v>40</v>
          </cell>
        </row>
        <row r="4245">
          <cell r="K4245">
            <v>-0.64979639380927057</v>
          </cell>
          <cell r="S4245">
            <v>40</v>
          </cell>
        </row>
        <row r="4246">
          <cell r="K4246">
            <v>-0.55356355271588698</v>
          </cell>
          <cell r="S4246">
            <v>40</v>
          </cell>
        </row>
        <row r="4247">
          <cell r="K4247">
            <v>-2.3055974526273868</v>
          </cell>
          <cell r="S4247">
            <v>40</v>
          </cell>
        </row>
        <row r="4248">
          <cell r="K4248">
            <v>-2.3653952464214258</v>
          </cell>
          <cell r="S4248">
            <v>40</v>
          </cell>
        </row>
        <row r="4249">
          <cell r="K4249">
            <v>-2.4230148379055145</v>
          </cell>
          <cell r="S4249">
            <v>40</v>
          </cell>
        </row>
        <row r="4250">
          <cell r="K4250">
            <v>-0.59336938641978321</v>
          </cell>
          <cell r="S4250">
            <v>40</v>
          </cell>
        </row>
        <row r="4251">
          <cell r="K4251">
            <v>-0.40870684023213177</v>
          </cell>
          <cell r="S4251">
            <v>40</v>
          </cell>
        </row>
        <row r="4252">
          <cell r="K4252">
            <v>-0.31092280615902607</v>
          </cell>
          <cell r="S4252">
            <v>40</v>
          </cell>
        </row>
        <row r="4253">
          <cell r="K4253">
            <v>-0.97125887165645219</v>
          </cell>
          <cell r="S4253">
            <v>40</v>
          </cell>
        </row>
        <row r="4254">
          <cell r="K4254">
            <v>-0.56891873403498228</v>
          </cell>
          <cell r="S4254">
            <v>40</v>
          </cell>
        </row>
        <row r="4255">
          <cell r="K4255">
            <v>-29.412823520594578</v>
          </cell>
          <cell r="S4255">
            <v>40</v>
          </cell>
        </row>
        <row r="4256">
          <cell r="K4256">
            <v>-0.67091434951131057</v>
          </cell>
          <cell r="S4256">
            <v>40</v>
          </cell>
        </row>
        <row r="4257">
          <cell r="K4257">
            <v>-0.58060865314169707</v>
          </cell>
          <cell r="S4257">
            <v>40</v>
          </cell>
        </row>
        <row r="4258">
          <cell r="K4258">
            <v>-0.41787676962265147</v>
          </cell>
          <cell r="S4258">
            <v>40</v>
          </cell>
        </row>
        <row r="4259">
          <cell r="K4259">
            <v>-0.63922243753072183</v>
          </cell>
          <cell r="S4259">
            <v>40</v>
          </cell>
        </row>
        <row r="4260">
          <cell r="K4260">
            <v>838.92006604906805</v>
          </cell>
          <cell r="S4260">
            <v>40</v>
          </cell>
        </row>
        <row r="4261">
          <cell r="K4261">
            <v>-0.11616788974583743</v>
          </cell>
          <cell r="S4261">
            <v>40</v>
          </cell>
        </row>
        <row r="4262">
          <cell r="K4262">
            <v>6432.8304851404346</v>
          </cell>
          <cell r="S4262">
            <v>40</v>
          </cell>
        </row>
        <row r="4263">
          <cell r="K4263">
            <v>-6.6615283033037972E-2</v>
          </cell>
          <cell r="S4263">
            <v>40</v>
          </cell>
        </row>
        <row r="4264">
          <cell r="K4264">
            <v>-72.054493863912839</v>
          </cell>
          <cell r="S4264">
            <v>40</v>
          </cell>
        </row>
        <row r="4265">
          <cell r="K4265">
            <v>-0.77489824698177057</v>
          </cell>
          <cell r="S4265">
            <v>40</v>
          </cell>
        </row>
        <row r="4266">
          <cell r="K4266">
            <v>-0.63110041753448398</v>
          </cell>
          <cell r="S4266">
            <v>40</v>
          </cell>
        </row>
        <row r="4267">
          <cell r="K4267">
            <v>-24.837362195587165</v>
          </cell>
          <cell r="S4267">
            <v>40</v>
          </cell>
        </row>
        <row r="4268">
          <cell r="K4268">
            <v>-0.63807875222189048</v>
          </cell>
          <cell r="S4268">
            <v>40</v>
          </cell>
        </row>
        <row r="4269">
          <cell r="K4269">
            <v>-2.3473344269580809</v>
          </cell>
          <cell r="S4269">
            <v>40</v>
          </cell>
        </row>
        <row r="4270">
          <cell r="K4270">
            <v>-2.403189325257955</v>
          </cell>
          <cell r="S4270">
            <v>40</v>
          </cell>
        </row>
        <row r="4271">
          <cell r="K4271">
            <v>-0.58504309881800909</v>
          </cell>
          <cell r="S4271">
            <v>40</v>
          </cell>
        </row>
        <row r="4272">
          <cell r="K4272">
            <v>-0.37517544487133009</v>
          </cell>
          <cell r="S4272">
            <v>40</v>
          </cell>
        </row>
        <row r="4273">
          <cell r="K4273">
            <v>-0.25056875259581635</v>
          </cell>
          <cell r="S4273">
            <v>40</v>
          </cell>
        </row>
        <row r="4274">
          <cell r="K4274">
            <v>-0.90726998966421091</v>
          </cell>
          <cell r="S4274">
            <v>40</v>
          </cell>
        </row>
        <row r="4275">
          <cell r="K4275">
            <v>-0.51551890639547004</v>
          </cell>
          <cell r="S4275">
            <v>40</v>
          </cell>
        </row>
        <row r="4276">
          <cell r="K4276">
            <v>-24.683667020567345</v>
          </cell>
          <cell r="S4276">
            <v>40</v>
          </cell>
        </row>
        <row r="4277">
          <cell r="K4277">
            <v>-0.6316896076225994</v>
          </cell>
          <cell r="S4277">
            <v>40</v>
          </cell>
        </row>
        <row r="4278">
          <cell r="K4278">
            <v>-0.51288401236562764</v>
          </cell>
          <cell r="S4278">
            <v>40</v>
          </cell>
        </row>
        <row r="4279">
          <cell r="K4279">
            <v>-0.38544023844917952</v>
          </cell>
          <cell r="S4279">
            <v>40</v>
          </cell>
        </row>
        <row r="4280">
          <cell r="K4280">
            <v>-0.53958168707989684</v>
          </cell>
          <cell r="S4280">
            <v>40</v>
          </cell>
        </row>
        <row r="4281">
          <cell r="K4281">
            <v>-28.946819438994215</v>
          </cell>
          <cell r="S4281">
            <v>40</v>
          </cell>
        </row>
        <row r="4282">
          <cell r="K4282">
            <v>-0.24213502836565762</v>
          </cell>
          <cell r="S4282">
            <v>40</v>
          </cell>
        </row>
        <row r="4283">
          <cell r="K4283">
            <v>-0.42673616018005267</v>
          </cell>
          <cell r="S4283">
            <v>40</v>
          </cell>
        </row>
        <row r="4284">
          <cell r="K4284">
            <v>-6.8978914249936046E-2</v>
          </cell>
          <cell r="S4284">
            <v>40</v>
          </cell>
        </row>
        <row r="4285">
          <cell r="K4285">
            <v>-56.169700969744149</v>
          </cell>
          <cell r="S4285">
            <v>40</v>
          </cell>
        </row>
        <row r="4286">
          <cell r="K4286">
            <v>-0.73404111326542432</v>
          </cell>
          <cell r="S4286">
            <v>40</v>
          </cell>
        </row>
        <row r="4287">
          <cell r="K4287">
            <v>-20.416097046010432</v>
          </cell>
          <cell r="S4287">
            <v>40</v>
          </cell>
        </row>
        <row r="4288">
          <cell r="K4288">
            <v>-21.837741588774158</v>
          </cell>
          <cell r="S4288">
            <v>40</v>
          </cell>
        </row>
        <row r="4289">
          <cell r="K4289">
            <v>-0.61585174261187259</v>
          </cell>
          <cell r="S4289">
            <v>40</v>
          </cell>
        </row>
        <row r="4290">
          <cell r="K4290">
            <v>-2.2805068474953765</v>
          </cell>
          <cell r="S4290">
            <v>40</v>
          </cell>
        </row>
        <row r="4291">
          <cell r="K4291">
            <v>-2.332425772906761</v>
          </cell>
          <cell r="S4291">
            <v>40</v>
          </cell>
        </row>
        <row r="4292">
          <cell r="K4292">
            <v>-0.54007375020238579</v>
          </cell>
          <cell r="S4292">
            <v>40</v>
          </cell>
        </row>
        <row r="4293">
          <cell r="K4293">
            <v>-0.32392423094179451</v>
          </cell>
          <cell r="S4293">
            <v>40</v>
          </cell>
        </row>
        <row r="4294">
          <cell r="K4294">
            <v>-17.474318653619708</v>
          </cell>
          <cell r="S4294">
            <v>40</v>
          </cell>
        </row>
        <row r="4295">
          <cell r="K4295">
            <v>-0.87819736732164999</v>
          </cell>
          <cell r="S4295">
            <v>40</v>
          </cell>
        </row>
        <row r="4296">
          <cell r="K4296">
            <v>-21.255841121007641</v>
          </cell>
          <cell r="S4296">
            <v>40</v>
          </cell>
        </row>
        <row r="4297">
          <cell r="K4297">
            <v>-21.919960643077577</v>
          </cell>
          <cell r="S4297">
            <v>40</v>
          </cell>
        </row>
        <row r="4298">
          <cell r="K4298">
            <v>-0.57982326243576654</v>
          </cell>
          <cell r="S4298">
            <v>40</v>
          </cell>
        </row>
        <row r="4299">
          <cell r="K4299">
            <v>-0.47039434371665823</v>
          </cell>
          <cell r="S4299">
            <v>40</v>
          </cell>
        </row>
        <row r="4300">
          <cell r="K4300">
            <v>-18.879884964555355</v>
          </cell>
          <cell r="S4300">
            <v>40</v>
          </cell>
        </row>
        <row r="4301">
          <cell r="K4301">
            <v>-0.48310020245550134</v>
          </cell>
          <cell r="S4301">
            <v>40</v>
          </cell>
        </row>
        <row r="4302">
          <cell r="K4302">
            <v>-0.28842376754029508</v>
          </cell>
          <cell r="S4302">
            <v>40</v>
          </cell>
        </row>
        <row r="4303">
          <cell r="K4303">
            <v>-22.596677795539151</v>
          </cell>
          <cell r="S4303">
            <v>40</v>
          </cell>
        </row>
        <row r="4304">
          <cell r="K4304">
            <v>-0.40032228906985468</v>
          </cell>
          <cell r="S4304">
            <v>40</v>
          </cell>
        </row>
        <row r="4305">
          <cell r="K4305">
            <v>-3.9640385420421846E-4</v>
          </cell>
          <cell r="S4305">
            <v>40</v>
          </cell>
        </row>
        <row r="4306">
          <cell r="K4306">
            <v>-39.647572912485707</v>
          </cell>
          <cell r="S4306">
            <v>40</v>
          </cell>
        </row>
        <row r="4307">
          <cell r="K4307">
            <v>-0.74236007692710071</v>
          </cell>
          <cell r="S4307">
            <v>40</v>
          </cell>
        </row>
        <row r="4308">
          <cell r="K4308">
            <v>-0.58850271807185672</v>
          </cell>
          <cell r="S4308">
            <v>40</v>
          </cell>
        </row>
        <row r="4309">
          <cell r="K4309">
            <v>-22.745483762500353</v>
          </cell>
          <cell r="S4309">
            <v>40</v>
          </cell>
        </row>
        <row r="4310">
          <cell r="K4310">
            <v>-1.8359912736042279</v>
          </cell>
          <cell r="S4310">
            <v>40</v>
          </cell>
        </row>
        <row r="4311">
          <cell r="K4311">
            <v>-1.9179625312238227</v>
          </cell>
          <cell r="S4311">
            <v>40</v>
          </cell>
        </row>
        <row r="4312">
          <cell r="K4312">
            <v>-1.9579079390242975</v>
          </cell>
          <cell r="S4312">
            <v>40</v>
          </cell>
        </row>
        <row r="4313">
          <cell r="K4313">
            <v>-0.63457817637405167</v>
          </cell>
          <cell r="S4313">
            <v>40</v>
          </cell>
        </row>
        <row r="4314">
          <cell r="K4314">
            <v>-0.43385302316919933</v>
          </cell>
          <cell r="S4314">
            <v>40</v>
          </cell>
        </row>
        <row r="4315">
          <cell r="K4315">
            <v>-0.29002653668847878</v>
          </cell>
          <cell r="S4315">
            <v>40</v>
          </cell>
        </row>
        <row r="4316">
          <cell r="K4316">
            <v>-0.87333784041012108</v>
          </cell>
          <cell r="S4316">
            <v>40</v>
          </cell>
        </row>
        <row r="4317">
          <cell r="K4317">
            <v>-0.46052200344220329</v>
          </cell>
          <cell r="S4317">
            <v>40</v>
          </cell>
        </row>
        <row r="4318">
          <cell r="K4318">
            <v>-22.771611536763373</v>
          </cell>
          <cell r="S4318">
            <v>40</v>
          </cell>
        </row>
        <row r="4319">
          <cell r="K4319">
            <v>-0.59054077278876549</v>
          </cell>
          <cell r="S4319">
            <v>40</v>
          </cell>
        </row>
        <row r="4320">
          <cell r="K4320">
            <v>-0.4651051062248418</v>
          </cell>
          <cell r="S4320">
            <v>40</v>
          </cell>
        </row>
        <row r="4321">
          <cell r="K4321">
            <v>-0.37138707524549536</v>
          </cell>
          <cell r="S4321">
            <v>40</v>
          </cell>
        </row>
        <row r="4322">
          <cell r="K4322">
            <v>-0.47442695465300611</v>
          </cell>
          <cell r="S4322">
            <v>40</v>
          </cell>
        </row>
        <row r="4323">
          <cell r="K4323">
            <v>281.80496651231226</v>
          </cell>
          <cell r="S4323">
            <v>40</v>
          </cell>
        </row>
        <row r="4324">
          <cell r="K4324">
            <v>-0.23597194589194781</v>
          </cell>
          <cell r="S4324">
            <v>40</v>
          </cell>
        </row>
        <row r="4325">
          <cell r="K4325">
            <v>-0.39991180614645294</v>
          </cell>
          <cell r="S4325">
            <v>40</v>
          </cell>
        </row>
        <row r="4326">
          <cell r="K4326">
            <v>1.9516076506636736E-2</v>
          </cell>
          <cell r="S4326">
            <v>40</v>
          </cell>
        </row>
        <row r="4327">
          <cell r="K4327">
            <v>-40.217965233060639</v>
          </cell>
          <cell r="S4327">
            <v>40</v>
          </cell>
        </row>
        <row r="4328">
          <cell r="K4328">
            <v>-0.64204066418025985</v>
          </cell>
          <cell r="S4328">
            <v>40</v>
          </cell>
        </row>
        <row r="4329">
          <cell r="K4329">
            <v>-0.4889966391990811</v>
          </cell>
          <cell r="S4329">
            <v>40</v>
          </cell>
        </row>
        <row r="4330">
          <cell r="K4330">
            <v>-17.440469379982687</v>
          </cell>
          <cell r="S4330">
            <v>40</v>
          </cell>
        </row>
        <row r="4331">
          <cell r="K4331">
            <v>5.4215068365414698</v>
          </cell>
          <cell r="S4331">
            <v>40</v>
          </cell>
        </row>
        <row r="4332">
          <cell r="K4332">
            <v>5.8663220050715852</v>
          </cell>
          <cell r="S4332">
            <v>40</v>
          </cell>
        </row>
        <row r="4333">
          <cell r="K4333">
            <v>-2.9459269574740894</v>
          </cell>
          <cell r="S4333">
            <v>40</v>
          </cell>
        </row>
        <row r="4334">
          <cell r="K4334">
            <v>-0.34461972285254233</v>
          </cell>
          <cell r="S4334">
            <v>40</v>
          </cell>
        </row>
        <row r="4335">
          <cell r="K4335">
            <v>-12.778797901636068</v>
          </cell>
          <cell r="S4335">
            <v>40</v>
          </cell>
        </row>
        <row r="4336">
          <cell r="K4336">
            <v>-12.395575591393523</v>
          </cell>
          <cell r="S4336">
            <v>40</v>
          </cell>
        </row>
        <row r="4337">
          <cell r="K4337">
            <v>-0.82383666060398819</v>
          </cell>
          <cell r="S4337">
            <v>40</v>
          </cell>
        </row>
        <row r="4338">
          <cell r="K4338">
            <v>-16.843100893471199</v>
          </cell>
          <cell r="S4338">
            <v>40</v>
          </cell>
        </row>
        <row r="4339">
          <cell r="K4339">
            <v>-17.484011451301352</v>
          </cell>
          <cell r="S4339">
            <v>40</v>
          </cell>
        </row>
        <row r="4340">
          <cell r="K4340">
            <v>-0.48596492785230272</v>
          </cell>
          <cell r="S4340">
            <v>40</v>
          </cell>
        </row>
        <row r="4341">
          <cell r="K4341">
            <v>-0.3605957772670414</v>
          </cell>
          <cell r="S4341">
            <v>40</v>
          </cell>
        </row>
        <row r="4342">
          <cell r="K4342">
            <v>-15.46481108082811</v>
          </cell>
          <cell r="S4342">
            <v>40</v>
          </cell>
        </row>
        <row r="4343">
          <cell r="K4343">
            <v>-0.38489031576429522</v>
          </cell>
          <cell r="S4343">
            <v>40</v>
          </cell>
        </row>
        <row r="4344">
          <cell r="K4344">
            <v>1.5201588935834164E-3</v>
          </cell>
          <cell r="S4344">
            <v>40</v>
          </cell>
        </row>
        <row r="4345">
          <cell r="K4345">
            <v>-18.835381053868396</v>
          </cell>
          <cell r="S4345">
            <v>40</v>
          </cell>
        </row>
        <row r="4346">
          <cell r="K4346">
            <v>-0.26858254513115126</v>
          </cell>
          <cell r="S4346">
            <v>40</v>
          </cell>
        </row>
        <row r="4347">
          <cell r="K4347">
            <v>-18.73236143285931</v>
          </cell>
          <cell r="S4347">
            <v>40</v>
          </cell>
        </row>
        <row r="4348">
          <cell r="K4348">
            <v>-29.169309847758239</v>
          </cell>
          <cell r="S4348">
            <v>40</v>
          </cell>
        </row>
        <row r="4349">
          <cell r="K4349">
            <v>-0.64563290020069675</v>
          </cell>
          <cell r="S4349">
            <v>40</v>
          </cell>
        </row>
        <row r="4350">
          <cell r="K4350">
            <v>-0.66425729184430526</v>
          </cell>
          <cell r="S4350">
            <v>40</v>
          </cell>
        </row>
        <row r="4351">
          <cell r="K4351">
            <v>-0.49421054262450193</v>
          </cell>
          <cell r="S4351">
            <v>40</v>
          </cell>
        </row>
        <row r="4352">
          <cell r="K4352">
            <v>-0.50787126498319179</v>
          </cell>
          <cell r="S4352">
            <v>40</v>
          </cell>
        </row>
        <row r="4353">
          <cell r="K4353">
            <v>-17.822818853926236</v>
          </cell>
          <cell r="S4353">
            <v>40</v>
          </cell>
        </row>
        <row r="4354">
          <cell r="K4354">
            <v>-17.823836758927513</v>
          </cell>
          <cell r="S4354">
            <v>40</v>
          </cell>
        </row>
        <row r="4355">
          <cell r="K4355">
            <v>5.477801490020318</v>
          </cell>
          <cell r="S4355">
            <v>40</v>
          </cell>
        </row>
        <row r="4356">
          <cell r="K4356">
            <v>5.1958339622975833</v>
          </cell>
          <cell r="S4356">
            <v>40</v>
          </cell>
        </row>
        <row r="4357">
          <cell r="K4357">
            <v>5.7822272576874605</v>
          </cell>
          <cell r="S4357">
            <v>40</v>
          </cell>
        </row>
        <row r="4358">
          <cell r="K4358">
            <v>5.4556374728202277</v>
          </cell>
          <cell r="S4358">
            <v>40</v>
          </cell>
        </row>
        <row r="4359">
          <cell r="K4359">
            <v>-2.9442427945181762</v>
          </cell>
          <cell r="S4359">
            <v>40</v>
          </cell>
        </row>
        <row r="4360">
          <cell r="K4360">
            <v>4.6474099831875129E-2</v>
          </cell>
          <cell r="S4360">
            <v>40</v>
          </cell>
        </row>
        <row r="4361">
          <cell r="K4361">
            <v>-0.34141260041004701</v>
          </cell>
          <cell r="S4361">
            <v>40</v>
          </cell>
        </row>
        <row r="4362">
          <cell r="K4362">
            <v>-0.38477094539812973</v>
          </cell>
          <cell r="S4362">
            <v>40</v>
          </cell>
        </row>
        <row r="4363">
          <cell r="K4363">
            <v>-13.077884684404779</v>
          </cell>
          <cell r="S4363">
            <v>40</v>
          </cell>
        </row>
        <row r="4364">
          <cell r="K4364">
            <v>-13.22054657186246</v>
          </cell>
          <cell r="S4364">
            <v>40</v>
          </cell>
        </row>
        <row r="4365">
          <cell r="K4365">
            <v>-12.683732192307652</v>
          </cell>
          <cell r="S4365">
            <v>40</v>
          </cell>
        </row>
        <row r="4366">
          <cell r="K4366">
            <v>-12.707226208292489</v>
          </cell>
          <cell r="S4366">
            <v>40</v>
          </cell>
        </row>
        <row r="4367">
          <cell r="K4367">
            <v>-0.83331330766978318</v>
          </cell>
          <cell r="S4367">
            <v>40</v>
          </cell>
        </row>
        <row r="4368">
          <cell r="K4368">
            <v>-0.81307883270826498</v>
          </cell>
          <cell r="S4368">
            <v>40</v>
          </cell>
        </row>
        <row r="4369">
          <cell r="K4369">
            <v>-17.207684294985985</v>
          </cell>
          <cell r="S4369">
            <v>40</v>
          </cell>
        </row>
        <row r="4370">
          <cell r="K4370">
            <v>-17.127989048946638</v>
          </cell>
          <cell r="S4370">
            <v>40</v>
          </cell>
        </row>
        <row r="4371">
          <cell r="K4371">
            <v>-17.845623718094302</v>
          </cell>
          <cell r="S4371">
            <v>40</v>
          </cell>
        </row>
        <row r="4372">
          <cell r="K4372">
            <v>-17.568790573704593</v>
          </cell>
          <cell r="S4372">
            <v>40</v>
          </cell>
        </row>
        <row r="4373">
          <cell r="K4373">
            <v>-0.48873824528221649</v>
          </cell>
          <cell r="S4373">
            <v>40</v>
          </cell>
        </row>
        <row r="4374">
          <cell r="K4374">
            <v>-0.51688261072392361</v>
          </cell>
          <cell r="S4374">
            <v>40</v>
          </cell>
        </row>
        <row r="4375">
          <cell r="K4375">
            <v>-0.36437896922314023</v>
          </cell>
          <cell r="S4375">
            <v>40</v>
          </cell>
        </row>
        <row r="4376">
          <cell r="K4376">
            <v>-0.39311696265564677</v>
          </cell>
          <cell r="S4376">
            <v>40</v>
          </cell>
        </row>
        <row r="4377">
          <cell r="K4377">
            <v>-15.793937486873791</v>
          </cell>
          <cell r="S4377">
            <v>40</v>
          </cell>
        </row>
        <row r="4378">
          <cell r="K4378">
            <v>-14.751882007552549</v>
          </cell>
          <cell r="S4378">
            <v>40</v>
          </cell>
        </row>
        <row r="4379">
          <cell r="K4379">
            <v>-0.38983823843440785</v>
          </cell>
          <cell r="S4379">
            <v>40</v>
          </cell>
        </row>
        <row r="4380">
          <cell r="K4380">
            <v>-0.41563526601693107</v>
          </cell>
          <cell r="S4380">
            <v>40</v>
          </cell>
        </row>
        <row r="4381">
          <cell r="K4381">
            <v>-0.22000813689720061</v>
          </cell>
          <cell r="S4381">
            <v>40</v>
          </cell>
        </row>
        <row r="4382">
          <cell r="K4382">
            <v>-0.23663053635440345</v>
          </cell>
          <cell r="S4382">
            <v>40</v>
          </cell>
        </row>
        <row r="4383">
          <cell r="K4383">
            <v>-18.937913168242417</v>
          </cell>
          <cell r="S4383">
            <v>40</v>
          </cell>
        </row>
        <row r="4384">
          <cell r="K4384">
            <v>-0.17501688856180506</v>
          </cell>
          <cell r="S4384">
            <v>40</v>
          </cell>
        </row>
        <row r="4385">
          <cell r="K4385">
            <v>122.32748149003757</v>
          </cell>
          <cell r="S4385">
            <v>40</v>
          </cell>
        </row>
        <row r="4386">
          <cell r="K4386">
            <v>-0.31956110184096131</v>
          </cell>
          <cell r="S4386">
            <v>40</v>
          </cell>
        </row>
        <row r="4387">
          <cell r="K4387">
            <v>-5.0212244874274843E-2</v>
          </cell>
          <cell r="S4387">
            <v>40</v>
          </cell>
        </row>
        <row r="4388">
          <cell r="K4388">
            <v>-0.16492089701944299</v>
          </cell>
          <cell r="S4388">
            <v>40</v>
          </cell>
        </row>
        <row r="4389">
          <cell r="K4389">
            <v>-28.646170154738286</v>
          </cell>
          <cell r="S4389">
            <v>40</v>
          </cell>
        </row>
        <row r="4390">
          <cell r="K4390">
            <v>-26.966315600250834</v>
          </cell>
          <cell r="S4390">
            <v>40</v>
          </cell>
        </row>
        <row r="4391">
          <cell r="K4391">
            <v>-0.65139342178052528</v>
          </cell>
          <cell r="S4391">
            <v>40</v>
          </cell>
        </row>
        <row r="4392">
          <cell r="K4392">
            <v>-0.50176346396556104</v>
          </cell>
          <cell r="S4392">
            <v>40</v>
          </cell>
        </row>
        <row r="4393">
          <cell r="K4393">
            <v>-17.887271819696089</v>
          </cell>
          <cell r="S4393">
            <v>40</v>
          </cell>
        </row>
        <row r="4394">
          <cell r="K4394">
            <v>5.3939333184601796</v>
          </cell>
          <cell r="S4394">
            <v>40</v>
          </cell>
        </row>
        <row r="4395">
          <cell r="K4395">
            <v>5.5008867843066227</v>
          </cell>
          <cell r="S4395">
            <v>40</v>
          </cell>
        </row>
        <row r="4396">
          <cell r="K4396">
            <v>-2.9417024468823523</v>
          </cell>
          <cell r="S4396">
            <v>40</v>
          </cell>
        </row>
        <row r="4397">
          <cell r="K4397">
            <v>-0.34767720024099613</v>
          </cell>
          <cell r="S4397">
            <v>40</v>
          </cell>
        </row>
        <row r="4398">
          <cell r="K4398">
            <v>-13.302237837185038</v>
          </cell>
          <cell r="S4398">
            <v>40</v>
          </cell>
        </row>
        <row r="4399">
          <cell r="K4399">
            <v>-12.865306831023263</v>
          </cell>
          <cell r="S4399">
            <v>40</v>
          </cell>
        </row>
        <row r="4400">
          <cell r="K4400">
            <v>-0.84605642565409667</v>
          </cell>
          <cell r="S4400">
            <v>40</v>
          </cell>
        </row>
        <row r="4401">
          <cell r="K4401">
            <v>-17.448198910351415</v>
          </cell>
          <cell r="S4401">
            <v>40</v>
          </cell>
        </row>
        <row r="4402">
          <cell r="K4402">
            <v>-17.92685323755174</v>
          </cell>
          <cell r="S4402">
            <v>40</v>
          </cell>
        </row>
        <row r="4403">
          <cell r="K4403">
            <v>-0.49641731072277123</v>
          </cell>
          <cell r="S4403">
            <v>40</v>
          </cell>
        </row>
        <row r="4404">
          <cell r="K4404">
            <v>-0.37291534867571063</v>
          </cell>
          <cell r="S4404">
            <v>40</v>
          </cell>
        </row>
        <row r="4405">
          <cell r="K4405">
            <v>-15.900317832590437</v>
          </cell>
          <cell r="S4405">
            <v>40</v>
          </cell>
        </row>
        <row r="4406">
          <cell r="K4406">
            <v>-0.40017093106947632</v>
          </cell>
          <cell r="S4406">
            <v>40</v>
          </cell>
        </row>
        <row r="4407">
          <cell r="K4407">
            <v>-0.23101334241285867</v>
          </cell>
          <cell r="S4407">
            <v>40</v>
          </cell>
        </row>
        <row r="4408">
          <cell r="K4408">
            <v>-17.969071308247514</v>
          </cell>
          <cell r="S4408">
            <v>40</v>
          </cell>
        </row>
        <row r="4409">
          <cell r="K4409">
            <v>2155.8079756765328</v>
          </cell>
          <cell r="S4409">
            <v>40</v>
          </cell>
        </row>
        <row r="4410">
          <cell r="K4410">
            <v>-4.2359968883092299E-2</v>
          </cell>
          <cell r="S4410">
            <v>40</v>
          </cell>
        </row>
        <row r="4411">
          <cell r="K4411">
            <v>-27.174249172683044</v>
          </cell>
          <cell r="S4411">
            <v>40</v>
          </cell>
        </row>
        <row r="4412">
          <cell r="K4412">
            <v>-0.90778256277878544</v>
          </cell>
          <cell r="S4412">
            <v>40</v>
          </cell>
        </row>
        <row r="4413">
          <cell r="K4413">
            <v>-0.73088866610951997</v>
          </cell>
          <cell r="S4413">
            <v>40</v>
          </cell>
        </row>
        <row r="4414">
          <cell r="K4414">
            <v>-0.58529858052656747</v>
          </cell>
          <cell r="S4414">
            <v>40</v>
          </cell>
        </row>
        <row r="4415">
          <cell r="K4415">
            <v>-2.3679030840006239</v>
          </cell>
          <cell r="S4415">
            <v>40</v>
          </cell>
        </row>
        <row r="4416">
          <cell r="K4416">
            <v>-2.4601731689810284</v>
          </cell>
          <cell r="S4416">
            <v>40</v>
          </cell>
        </row>
        <row r="4417">
          <cell r="K4417">
            <v>-2.5186818472169414</v>
          </cell>
          <cell r="S4417">
            <v>40</v>
          </cell>
        </row>
        <row r="4418">
          <cell r="K4418">
            <v>-0.70065591751761802</v>
          </cell>
          <cell r="S4418">
            <v>40</v>
          </cell>
        </row>
        <row r="4419">
          <cell r="K4419">
            <v>-0.52436391823476025</v>
          </cell>
          <cell r="S4419">
            <v>40</v>
          </cell>
        </row>
        <row r="4420">
          <cell r="K4420">
            <v>-0.39104407045878692</v>
          </cell>
          <cell r="S4420">
            <v>40</v>
          </cell>
        </row>
        <row r="4421">
          <cell r="K4421">
            <v>-1.0264852585761819</v>
          </cell>
          <cell r="S4421">
            <v>40</v>
          </cell>
        </row>
        <row r="4422">
          <cell r="K4422">
            <v>-0.62691076334566165</v>
          </cell>
          <cell r="S4422">
            <v>40</v>
          </cell>
        </row>
        <row r="4423">
          <cell r="K4423">
            <v>-35.173530823671847</v>
          </cell>
          <cell r="S4423">
            <v>40</v>
          </cell>
        </row>
        <row r="4424">
          <cell r="K4424">
            <v>-0.77877017620821842</v>
          </cell>
          <cell r="S4424">
            <v>40</v>
          </cell>
        </row>
        <row r="4425">
          <cell r="K4425">
            <v>-0.62112286860314192</v>
          </cell>
          <cell r="S4425">
            <v>40</v>
          </cell>
        </row>
        <row r="4426">
          <cell r="K4426">
            <v>-0.48394114073844741</v>
          </cell>
          <cell r="S4426">
            <v>40</v>
          </cell>
        </row>
        <row r="4427">
          <cell r="K4427">
            <v>-0.7018063559076424</v>
          </cell>
          <cell r="S4427">
            <v>40</v>
          </cell>
        </row>
        <row r="4428">
          <cell r="K4428">
            <v>411.0248078518984</v>
          </cell>
          <cell r="S4428">
            <v>40</v>
          </cell>
        </row>
        <row r="4429">
          <cell r="K4429">
            <v>-7.4015963797468179E-2</v>
          </cell>
          <cell r="S4429">
            <v>40</v>
          </cell>
        </row>
        <row r="4430">
          <cell r="K4430">
            <v>-0.61816272573669817</v>
          </cell>
          <cell r="S4430">
            <v>40</v>
          </cell>
        </row>
        <row r="4431">
          <cell r="K4431">
            <v>2.4872285033007011E-2</v>
          </cell>
          <cell r="S4431">
            <v>40</v>
          </cell>
        </row>
        <row r="4432">
          <cell r="K4432">
            <v>-84.367204725631595</v>
          </cell>
          <cell r="S4432">
            <v>39</v>
          </cell>
        </row>
        <row r="4433">
          <cell r="K4433">
            <v>-0.91388160039219724</v>
          </cell>
          <cell r="S4433">
            <v>40</v>
          </cell>
        </row>
        <row r="4434">
          <cell r="K4434">
            <v>-0.70872329972089887</v>
          </cell>
          <cell r="S4434">
            <v>40</v>
          </cell>
        </row>
        <row r="4435">
          <cell r="K4435">
            <v>-30.017132854310709</v>
          </cell>
          <cell r="S4435">
            <v>40</v>
          </cell>
        </row>
        <row r="4436">
          <cell r="K4436">
            <v>-2.3335329221232421</v>
          </cell>
          <cell r="S4436">
            <v>40</v>
          </cell>
        </row>
        <row r="4437">
          <cell r="K4437">
            <v>-2.415889843633849</v>
          </cell>
          <cell r="S4437">
            <v>40</v>
          </cell>
        </row>
        <row r="4438">
          <cell r="K4438">
            <v>-2.4671817398193823</v>
          </cell>
          <cell r="S4438">
            <v>40</v>
          </cell>
        </row>
        <row r="4439">
          <cell r="K4439">
            <v>-0.69415919105177482</v>
          </cell>
          <cell r="S4439">
            <v>40</v>
          </cell>
        </row>
        <row r="4440">
          <cell r="K4440">
            <v>-0.49335480421232863</v>
          </cell>
          <cell r="S4440">
            <v>40</v>
          </cell>
        </row>
        <row r="4441">
          <cell r="K4441">
            <v>-0.34138813458567402</v>
          </cell>
          <cell r="S4441">
            <v>40</v>
          </cell>
        </row>
        <row r="4442">
          <cell r="K4442">
            <v>-1.0594445452804797</v>
          </cell>
          <cell r="S4442">
            <v>40</v>
          </cell>
        </row>
        <row r="4443">
          <cell r="K4443">
            <v>-0.56812559955638242</v>
          </cell>
          <cell r="S4443">
            <v>40</v>
          </cell>
        </row>
        <row r="4444">
          <cell r="K4444">
            <v>-29.362198168100068</v>
          </cell>
          <cell r="S4444">
            <v>40</v>
          </cell>
        </row>
        <row r="4445">
          <cell r="K4445">
            <v>-0.74050165411521296</v>
          </cell>
          <cell r="S4445">
            <v>40</v>
          </cell>
        </row>
        <row r="4446">
          <cell r="K4446">
            <v>-0.55467548401264333</v>
          </cell>
          <cell r="S4446">
            <v>40</v>
          </cell>
        </row>
        <row r="4447">
          <cell r="K4447">
            <v>-0.44073988073462789</v>
          </cell>
          <cell r="S4447">
            <v>40</v>
          </cell>
        </row>
        <row r="4448">
          <cell r="K4448">
            <v>-0.60161376043066628</v>
          </cell>
          <cell r="S4448">
            <v>40</v>
          </cell>
        </row>
        <row r="4449">
          <cell r="K4449">
            <v>-0.37227637947080033</v>
          </cell>
          <cell r="S4449">
            <v>40</v>
          </cell>
        </row>
        <row r="4450">
          <cell r="K4450">
            <v>-0.10835888860869274</v>
          </cell>
          <cell r="S4450">
            <v>40</v>
          </cell>
        </row>
        <row r="4451">
          <cell r="K4451">
            <v>-0.51039672373703293</v>
          </cell>
          <cell r="S4451">
            <v>40</v>
          </cell>
        </row>
        <row r="4452">
          <cell r="K4452">
            <v>-1.3813144039128027E-2</v>
          </cell>
          <cell r="S4452">
            <v>40</v>
          </cell>
        </row>
        <row r="4453">
          <cell r="K4453">
            <v>-55.58184198859</v>
          </cell>
          <cell r="S4453">
            <v>39</v>
          </cell>
        </row>
        <row r="4454">
          <cell r="K4454">
            <v>3154.8413517988156</v>
          </cell>
          <cell r="S4454">
            <v>40</v>
          </cell>
        </row>
        <row r="4455">
          <cell r="K4455">
            <v>-0.66804802528415586</v>
          </cell>
          <cell r="S4455">
            <v>40</v>
          </cell>
        </row>
        <row r="4456">
          <cell r="K4456">
            <v>-26.938764755155063</v>
          </cell>
          <cell r="S4456">
            <v>40</v>
          </cell>
        </row>
        <row r="4457">
          <cell r="K4457">
            <v>-0.74152060775198703</v>
          </cell>
          <cell r="S4457">
            <v>40</v>
          </cell>
        </row>
        <row r="4458">
          <cell r="K4458">
            <v>-2.349386930517769</v>
          </cell>
          <cell r="S4458">
            <v>40</v>
          </cell>
        </row>
        <row r="4459">
          <cell r="K4459">
            <v>-2.4036643471846237</v>
          </cell>
          <cell r="S4459">
            <v>40</v>
          </cell>
        </row>
        <row r="4460">
          <cell r="K4460">
            <v>-0.66070386899008049</v>
          </cell>
          <cell r="S4460">
            <v>40</v>
          </cell>
        </row>
        <row r="4461">
          <cell r="K4461">
            <v>-0.4507808064697888</v>
          </cell>
          <cell r="S4461">
            <v>40</v>
          </cell>
        </row>
        <row r="4462">
          <cell r="K4462">
            <v>-0.293945741784157</v>
          </cell>
          <cell r="S4462">
            <v>40</v>
          </cell>
        </row>
        <row r="4463">
          <cell r="K4463">
            <v>-1.0570569502654423</v>
          </cell>
          <cell r="S4463">
            <v>40</v>
          </cell>
        </row>
        <row r="4464">
          <cell r="K4464">
            <v>-25.955814322422903</v>
          </cell>
          <cell r="S4464">
            <v>40</v>
          </cell>
        </row>
        <row r="4465">
          <cell r="K4465">
            <v>-26.323768842617543</v>
          </cell>
          <cell r="S4465">
            <v>40</v>
          </cell>
        </row>
        <row r="4466">
          <cell r="K4466">
            <v>-0.69434751437594133</v>
          </cell>
          <cell r="S4466">
            <v>40</v>
          </cell>
        </row>
        <row r="4467">
          <cell r="K4467">
            <v>-0.51098547234940284</v>
          </cell>
          <cell r="S4467">
            <v>40</v>
          </cell>
        </row>
        <row r="4468">
          <cell r="K4468">
            <v>-26.982440674502271</v>
          </cell>
          <cell r="S4468">
            <v>40</v>
          </cell>
        </row>
        <row r="4469">
          <cell r="K4469">
            <v>-0.55130733104732854</v>
          </cell>
          <cell r="S4469">
            <v>40</v>
          </cell>
        </row>
        <row r="4470">
          <cell r="K4470">
            <v>-0.37785188653409457</v>
          </cell>
          <cell r="S4470">
            <v>40</v>
          </cell>
        </row>
        <row r="4471">
          <cell r="K4471">
            <v>-30.839840295315188</v>
          </cell>
          <cell r="S4471">
            <v>40</v>
          </cell>
        </row>
        <row r="4472">
          <cell r="K4472">
            <v>-0.44958082411792777</v>
          </cell>
          <cell r="S4472">
            <v>40</v>
          </cell>
        </row>
        <row r="4473">
          <cell r="K4473">
            <v>-4.621146435922683E-2</v>
          </cell>
          <cell r="S4473">
            <v>40</v>
          </cell>
        </row>
        <row r="4474">
          <cell r="K4474">
            <v>-52.375323158193389</v>
          </cell>
          <cell r="S4474">
            <v>40</v>
          </cell>
        </row>
        <row r="4475">
          <cell r="K4475">
            <v>-0.88439429845918327</v>
          </cell>
          <cell r="S4475">
            <v>40</v>
          </cell>
        </row>
        <row r="4476">
          <cell r="K4476">
            <v>-0.66961589207415928</v>
          </cell>
          <cell r="S4476">
            <v>40</v>
          </cell>
        </row>
        <row r="4477">
          <cell r="K4477">
            <v>-27.994637765512756</v>
          </cell>
          <cell r="S4477">
            <v>40</v>
          </cell>
        </row>
        <row r="4478">
          <cell r="K4478">
            <v>-1.8603818935924548</v>
          </cell>
          <cell r="S4478">
            <v>40</v>
          </cell>
        </row>
        <row r="4479">
          <cell r="K4479">
            <v>-1.9486327028660249</v>
          </cell>
          <cell r="S4479">
            <v>40</v>
          </cell>
        </row>
        <row r="4480">
          <cell r="K4480">
            <v>-2.013161875581603</v>
          </cell>
          <cell r="S4480">
            <v>40</v>
          </cell>
        </row>
        <row r="4481">
          <cell r="K4481">
            <v>-0.75626692393537087</v>
          </cell>
          <cell r="S4481">
            <v>40</v>
          </cell>
        </row>
        <row r="4482">
          <cell r="K4482">
            <v>-0.56352930165805348</v>
          </cell>
          <cell r="S4482">
            <v>40</v>
          </cell>
        </row>
        <row r="4483">
          <cell r="K4483">
            <v>-0.39022807589310304</v>
          </cell>
          <cell r="S4483">
            <v>40</v>
          </cell>
        </row>
        <row r="4484">
          <cell r="K4484">
            <v>-1.018787594981849</v>
          </cell>
          <cell r="S4484">
            <v>40</v>
          </cell>
        </row>
        <row r="4485">
          <cell r="K4485">
            <v>-0.52697655908487895</v>
          </cell>
          <cell r="S4485">
            <v>40</v>
          </cell>
        </row>
        <row r="4486">
          <cell r="K4486">
            <v>-27.477252424004643</v>
          </cell>
          <cell r="S4486">
            <v>40</v>
          </cell>
        </row>
        <row r="4487">
          <cell r="K4487">
            <v>-0.70681744006389191</v>
          </cell>
          <cell r="S4487">
            <v>40</v>
          </cell>
        </row>
        <row r="4488">
          <cell r="K4488">
            <v>-0.51831115596699195</v>
          </cell>
          <cell r="S4488">
            <v>40</v>
          </cell>
        </row>
        <row r="4489">
          <cell r="K4489">
            <v>-0.40303597944330916</v>
          </cell>
          <cell r="S4489">
            <v>40</v>
          </cell>
        </row>
        <row r="4490">
          <cell r="K4490">
            <v>-0.5490058033450177</v>
          </cell>
          <cell r="S4490">
            <v>40</v>
          </cell>
        </row>
        <row r="4491">
          <cell r="K4491">
            <v>-0.38773452737367509</v>
          </cell>
          <cell r="S4491">
            <v>40</v>
          </cell>
        </row>
        <row r="4492">
          <cell r="K4492">
            <v>-0.12175784596728993</v>
          </cell>
          <cell r="S4492">
            <v>40</v>
          </cell>
        </row>
        <row r="4493">
          <cell r="K4493">
            <v>206.31314617994974</v>
          </cell>
          <cell r="S4493">
            <v>40</v>
          </cell>
        </row>
        <row r="4494">
          <cell r="K4494">
            <v>-3.4794315398166631E-2</v>
          </cell>
          <cell r="S4494">
            <v>40</v>
          </cell>
        </row>
        <row r="4495">
          <cell r="K4495">
            <v>-55.762416292605636</v>
          </cell>
          <cell r="S4495">
            <v>40</v>
          </cell>
        </row>
        <row r="4496">
          <cell r="K4496">
            <v>-0.83114745059028927</v>
          </cell>
          <cell r="S4496">
            <v>40</v>
          </cell>
        </row>
        <row r="4497">
          <cell r="K4497">
            <v>-0.5952658336593083</v>
          </cell>
          <cell r="S4497">
            <v>40</v>
          </cell>
        </row>
        <row r="4498">
          <cell r="K4498">
            <v>-23.103311601590473</v>
          </cell>
          <cell r="S4498">
            <v>40</v>
          </cell>
        </row>
        <row r="4499">
          <cell r="K4499">
            <v>-2.6909707584115252</v>
          </cell>
          <cell r="S4499">
            <v>40</v>
          </cell>
        </row>
        <row r="4500">
          <cell r="K4500">
            <v>-2.8315232890406574</v>
          </cell>
          <cell r="S4500">
            <v>40</v>
          </cell>
        </row>
        <row r="4501">
          <cell r="K4501">
            <v>-2.8401042875969091</v>
          </cell>
          <cell r="S4501">
            <v>40</v>
          </cell>
        </row>
        <row r="4502">
          <cell r="K4502">
            <v>-0.59235995080897486</v>
          </cell>
          <cell r="S4502">
            <v>40</v>
          </cell>
        </row>
        <row r="4503">
          <cell r="K4503">
            <v>-0.29117740454153951</v>
          </cell>
          <cell r="S4503">
            <v>40</v>
          </cell>
        </row>
        <row r="4504">
          <cell r="K4504">
            <v>-17.46739161402186</v>
          </cell>
          <cell r="S4504">
            <v>40</v>
          </cell>
        </row>
        <row r="4505">
          <cell r="K4505">
            <v>-1.0224028726407555</v>
          </cell>
          <cell r="S4505">
            <v>40</v>
          </cell>
        </row>
        <row r="4506">
          <cell r="K4506">
            <v>-22.240436106826291</v>
          </cell>
          <cell r="S4506">
            <v>40</v>
          </cell>
        </row>
        <row r="4507">
          <cell r="K4507">
            <v>-22.38023087782852</v>
          </cell>
          <cell r="S4507">
            <v>40</v>
          </cell>
        </row>
        <row r="4508">
          <cell r="K4508">
            <v>-0.63877416062695369</v>
          </cell>
          <cell r="S4508">
            <v>40</v>
          </cell>
        </row>
        <row r="4509">
          <cell r="K4509">
            <v>-0.43729450082493254</v>
          </cell>
          <cell r="S4509">
            <v>40</v>
          </cell>
        </row>
        <row r="4510">
          <cell r="K4510">
            <v>-0.32635626520244676</v>
          </cell>
          <cell r="S4510">
            <v>40</v>
          </cell>
        </row>
        <row r="4511">
          <cell r="K4511">
            <v>-0.47602459762402605</v>
          </cell>
          <cell r="S4511">
            <v>40</v>
          </cell>
        </row>
        <row r="4512">
          <cell r="K4512">
            <v>-0.27068022014584731</v>
          </cell>
          <cell r="S4512">
            <v>40</v>
          </cell>
        </row>
        <row r="4513">
          <cell r="K4513">
            <v>-26.165025718585692</v>
          </cell>
          <cell r="S4513">
            <v>40</v>
          </cell>
        </row>
        <row r="4514">
          <cell r="K4514">
            <v>4026.8647896836446</v>
          </cell>
          <cell r="S4514">
            <v>40</v>
          </cell>
        </row>
        <row r="4515">
          <cell r="K4515">
            <v>-25.83994885365626</v>
          </cell>
          <cell r="S4515">
            <v>40</v>
          </cell>
        </row>
        <row r="4516">
          <cell r="K4516">
            <v>-43.445265938936387</v>
          </cell>
          <cell r="S4516">
            <v>40</v>
          </cell>
        </row>
        <row r="4517">
          <cell r="K4517">
            <v>-0.83398836608709082</v>
          </cell>
          <cell r="S4517">
            <v>40</v>
          </cell>
        </row>
        <row r="4518">
          <cell r="K4518">
            <v>-0.84239605773678361</v>
          </cell>
          <cell r="S4518">
            <v>40</v>
          </cell>
        </row>
        <row r="4519">
          <cell r="K4519">
            <v>-0.59881494331869156</v>
          </cell>
          <cell r="S4519">
            <v>40</v>
          </cell>
        </row>
        <row r="4520">
          <cell r="K4520">
            <v>-0.61132601724708757</v>
          </cell>
          <cell r="S4520">
            <v>40</v>
          </cell>
        </row>
        <row r="4521">
          <cell r="K4521">
            <v>-23.585757241823408</v>
          </cell>
          <cell r="S4521">
            <v>40</v>
          </cell>
        </row>
        <row r="4522">
          <cell r="K4522">
            <v>-23.605628503698014</v>
          </cell>
          <cell r="S4522">
            <v>40</v>
          </cell>
        </row>
        <row r="4523">
          <cell r="K4523">
            <v>-2.6928139331072658</v>
          </cell>
          <cell r="S4523">
            <v>40</v>
          </cell>
        </row>
        <row r="4524">
          <cell r="K4524">
            <v>-2.7142499290838855</v>
          </cell>
          <cell r="S4524">
            <v>40</v>
          </cell>
        </row>
        <row r="4525">
          <cell r="K4525">
            <v>-2.8385391446182791</v>
          </cell>
          <cell r="S4525">
            <v>40</v>
          </cell>
        </row>
        <row r="4526">
          <cell r="K4526">
            <v>-2.865726709722217</v>
          </cell>
          <cell r="S4526">
            <v>40</v>
          </cell>
        </row>
        <row r="4527">
          <cell r="K4527">
            <v>-2.8494899505110451</v>
          </cell>
          <cell r="S4527">
            <v>40</v>
          </cell>
        </row>
        <row r="4528">
          <cell r="K4528">
            <v>-2.8742700456193315</v>
          </cell>
          <cell r="S4528">
            <v>40</v>
          </cell>
        </row>
        <row r="4529">
          <cell r="K4529">
            <v>-0.59516627711352177</v>
          </cell>
          <cell r="S4529">
            <v>40</v>
          </cell>
        </row>
        <row r="4530">
          <cell r="K4530">
            <v>-0.59597471322052054</v>
          </cell>
          <cell r="S4530">
            <v>40</v>
          </cell>
        </row>
        <row r="4531">
          <cell r="K4531">
            <v>-0.30272357122119092</v>
          </cell>
          <cell r="S4531">
            <v>40</v>
          </cell>
        </row>
        <row r="4532">
          <cell r="K4532">
            <v>-0.30850688548637356</v>
          </cell>
          <cell r="S4532">
            <v>40</v>
          </cell>
        </row>
        <row r="4533">
          <cell r="K4533">
            <v>-17.848792219913072</v>
          </cell>
          <cell r="S4533">
            <v>40</v>
          </cell>
        </row>
        <row r="4534">
          <cell r="K4534">
            <v>-17.580738491788072</v>
          </cell>
          <cell r="S4534">
            <v>40</v>
          </cell>
        </row>
        <row r="4535">
          <cell r="K4535">
            <v>-1.0245279051608844</v>
          </cell>
          <cell r="S4535">
            <v>40</v>
          </cell>
        </row>
        <row r="4536">
          <cell r="K4536">
            <v>-1.0045625180507802</v>
          </cell>
          <cell r="S4536">
            <v>40</v>
          </cell>
        </row>
        <row r="4537">
          <cell r="K4537">
            <v>-22.718050354249367</v>
          </cell>
          <cell r="S4537">
            <v>40</v>
          </cell>
        </row>
        <row r="4538">
          <cell r="K4538">
            <v>-22.388661477572207</v>
          </cell>
          <cell r="S4538">
            <v>40</v>
          </cell>
        </row>
        <row r="4539">
          <cell r="K4539">
            <v>-22.901711328298649</v>
          </cell>
          <cell r="S4539">
            <v>40</v>
          </cell>
        </row>
        <row r="4540">
          <cell r="K4540">
            <v>-22.541405478893168</v>
          </cell>
          <cell r="S4540">
            <v>40</v>
          </cell>
        </row>
        <row r="4541">
          <cell r="K4541">
            <v>-0.64266175471797027</v>
          </cell>
          <cell r="S4541">
            <v>40</v>
          </cell>
        </row>
        <row r="4542">
          <cell r="K4542">
            <v>-0.66522748688931221</v>
          </cell>
          <cell r="S4542">
            <v>40</v>
          </cell>
        </row>
        <row r="4543">
          <cell r="K4543">
            <v>-0.44193675899963469</v>
          </cell>
          <cell r="S4543">
            <v>40</v>
          </cell>
        </row>
        <row r="4544">
          <cell r="K4544">
            <v>-0.47108075873069144</v>
          </cell>
          <cell r="S4544">
            <v>40</v>
          </cell>
        </row>
        <row r="4545">
          <cell r="K4545">
            <v>-0.33168566093260399</v>
          </cell>
          <cell r="S4545">
            <v>40</v>
          </cell>
        </row>
        <row r="4546">
          <cell r="K4546">
            <v>-0.36087096658207019</v>
          </cell>
          <cell r="S4546">
            <v>40</v>
          </cell>
        </row>
        <row r="4547">
          <cell r="K4547">
            <v>-0.48615575190683763</v>
          </cell>
          <cell r="S4547">
            <v>40</v>
          </cell>
        </row>
        <row r="4548">
          <cell r="K4548">
            <v>-0.51519736832398544</v>
          </cell>
          <cell r="S4548">
            <v>40</v>
          </cell>
        </row>
        <row r="4549">
          <cell r="K4549">
            <v>-0.27960473828910443</v>
          </cell>
          <cell r="S4549">
            <v>40</v>
          </cell>
        </row>
        <row r="4550">
          <cell r="K4550">
            <v>-0.32119279475741569</v>
          </cell>
          <cell r="S4550">
            <v>40</v>
          </cell>
        </row>
        <row r="4551">
          <cell r="K4551">
            <v>-26.534242918581956</v>
          </cell>
          <cell r="S4551">
            <v>40</v>
          </cell>
        </row>
        <row r="4552">
          <cell r="K4552">
            <v>-26.314568982171199</v>
          </cell>
          <cell r="S4552">
            <v>40</v>
          </cell>
        </row>
        <row r="4553">
          <cell r="K4553">
            <v>250.73613010769691</v>
          </cell>
          <cell r="S4553">
            <v>40</v>
          </cell>
        </row>
        <row r="4554">
          <cell r="K4554">
            <v>151.17995021287064</v>
          </cell>
          <cell r="S4554">
            <v>40</v>
          </cell>
        </row>
        <row r="4555">
          <cell r="K4555">
            <v>-26.173232355690235</v>
          </cell>
          <cell r="S4555">
            <v>40</v>
          </cell>
        </row>
        <row r="4556">
          <cell r="K4556">
            <v>8.7350880510011131E-4</v>
          </cell>
          <cell r="S4556">
            <v>40</v>
          </cell>
        </row>
        <row r="4557">
          <cell r="K4557">
            <v>-44.334822386382037</v>
          </cell>
          <cell r="S4557">
            <v>40</v>
          </cell>
        </row>
        <row r="4558">
          <cell r="K4558">
            <v>-39.774747274472801</v>
          </cell>
          <cell r="S4558">
            <v>40</v>
          </cell>
        </row>
        <row r="4559">
          <cell r="K4559">
            <v>-0.84056645910229544</v>
          </cell>
          <cell r="S4559">
            <v>40</v>
          </cell>
        </row>
        <row r="4560">
          <cell r="K4560">
            <v>-0.61038636085006759</v>
          </cell>
          <cell r="S4560">
            <v>40</v>
          </cell>
        </row>
        <row r="4561">
          <cell r="K4561">
            <v>-0.5119205416304855</v>
          </cell>
          <cell r="S4561">
            <v>40</v>
          </cell>
        </row>
        <row r="4562">
          <cell r="K4562">
            <v>-2.6932303395076214</v>
          </cell>
          <cell r="S4562">
            <v>40</v>
          </cell>
        </row>
        <row r="4563">
          <cell r="K4563">
            <v>-2.8488750592252705</v>
          </cell>
          <cell r="S4563">
            <v>40</v>
          </cell>
        </row>
        <row r="4564">
          <cell r="K4564">
            <v>-2.835089758580704</v>
          </cell>
          <cell r="S4564">
            <v>40</v>
          </cell>
        </row>
        <row r="4565">
          <cell r="K4565">
            <v>-0.60630202529878274</v>
          </cell>
          <cell r="S4565">
            <v>40</v>
          </cell>
        </row>
        <row r="4566">
          <cell r="K4566">
            <v>-0.3262300897460837</v>
          </cell>
          <cell r="S4566">
            <v>40</v>
          </cell>
        </row>
        <row r="4567">
          <cell r="K4567">
            <v>-0.15405211748458517</v>
          </cell>
          <cell r="S4567">
            <v>40</v>
          </cell>
        </row>
        <row r="4568">
          <cell r="K4568">
            <v>-1.0389460425588166</v>
          </cell>
          <cell r="S4568">
            <v>40</v>
          </cell>
        </row>
        <row r="4569">
          <cell r="K4569">
            <v>-22.969627326061218</v>
          </cell>
          <cell r="S4569">
            <v>40</v>
          </cell>
        </row>
        <row r="4570">
          <cell r="K4570">
            <v>-23.076516558947379</v>
          </cell>
          <cell r="S4570">
            <v>40</v>
          </cell>
        </row>
        <row r="4571">
          <cell r="K4571">
            <v>-0.65415005312845076</v>
          </cell>
          <cell r="S4571">
            <v>40</v>
          </cell>
        </row>
        <row r="4572">
          <cell r="K4572">
            <v>-0.45521589205810675</v>
          </cell>
          <cell r="S4572">
            <v>40</v>
          </cell>
        </row>
        <row r="4573">
          <cell r="K4573">
            <v>-0.34241120739025571</v>
          </cell>
          <cell r="S4573">
            <v>40</v>
          </cell>
        </row>
        <row r="4574">
          <cell r="K4574">
            <v>-0.49919890253523191</v>
          </cell>
          <cell r="S4574">
            <v>40</v>
          </cell>
        </row>
        <row r="4575">
          <cell r="K4575">
            <v>-0.28864840007448328</v>
          </cell>
          <cell r="S4575">
            <v>40</v>
          </cell>
        </row>
        <row r="4576">
          <cell r="K4576">
            <v>-25.832233614396259</v>
          </cell>
          <cell r="S4576">
            <v>40</v>
          </cell>
        </row>
        <row r="4577">
          <cell r="K4577">
            <v>4173.7499378630055</v>
          </cell>
          <cell r="S4577">
            <v>40</v>
          </cell>
        </row>
        <row r="4578">
          <cell r="K4578">
            <v>-3.9632587976755888E-2</v>
          </cell>
          <cell r="S4578">
            <v>40</v>
          </cell>
        </row>
        <row r="4579">
          <cell r="K4579">
            <v>-47.702965009572765</v>
          </cell>
          <cell r="S4579">
            <v>40</v>
          </cell>
        </row>
        <row r="4580">
          <cell r="K4580">
            <v>-0.94727857286483319</v>
          </cell>
          <cell r="S4580">
            <v>40</v>
          </cell>
        </row>
        <row r="4581">
          <cell r="K4581">
            <v>-0.85059921993111987</v>
          </cell>
          <cell r="S4581">
            <v>40</v>
          </cell>
        </row>
        <row r="4582">
          <cell r="K4582">
            <v>-0.75254297049833951</v>
          </cell>
          <cell r="S4582">
            <v>40</v>
          </cell>
        </row>
        <row r="4583">
          <cell r="K4583">
            <v>-2.4281194503357733</v>
          </cell>
          <cell r="S4583">
            <v>40</v>
          </cell>
        </row>
        <row r="4584">
          <cell r="K4584">
            <v>-2.5174419014901046</v>
          </cell>
          <cell r="S4584">
            <v>40</v>
          </cell>
        </row>
        <row r="4585">
          <cell r="K4585">
            <v>-2.5595631719882697</v>
          </cell>
          <cell r="S4585">
            <v>40</v>
          </cell>
        </row>
        <row r="4586">
          <cell r="K4586">
            <v>-0.72609938831074772</v>
          </cell>
          <cell r="S4586">
            <v>40</v>
          </cell>
        </row>
        <row r="4587">
          <cell r="K4587">
            <v>-0.59218299544846331</v>
          </cell>
          <cell r="S4587">
            <v>40</v>
          </cell>
        </row>
        <row r="4588">
          <cell r="K4588">
            <v>-0.50438340745365406</v>
          </cell>
          <cell r="S4588">
            <v>40</v>
          </cell>
        </row>
        <row r="4589">
          <cell r="K4589">
            <v>-1.1368141398920704</v>
          </cell>
          <cell r="S4589">
            <v>40</v>
          </cell>
        </row>
        <row r="4590">
          <cell r="K4590">
            <v>-1.3314596474181739</v>
          </cell>
          <cell r="S4590">
            <v>40</v>
          </cell>
        </row>
        <row r="4591">
          <cell r="K4591">
            <v>-0.6371584657198639</v>
          </cell>
          <cell r="S4591">
            <v>40</v>
          </cell>
        </row>
        <row r="4592">
          <cell r="K4592">
            <v>-0.81346438715560432</v>
          </cell>
          <cell r="S4592">
            <v>40</v>
          </cell>
        </row>
        <row r="4593">
          <cell r="K4593">
            <v>-0.74160780250214331</v>
          </cell>
          <cell r="S4593">
            <v>40</v>
          </cell>
        </row>
        <row r="4594">
          <cell r="K4594">
            <v>-0.63641061252309294</v>
          </cell>
          <cell r="S4594">
            <v>40</v>
          </cell>
        </row>
        <row r="4595">
          <cell r="K4595">
            <v>-0.76459655445605401</v>
          </cell>
          <cell r="S4595">
            <v>40</v>
          </cell>
        </row>
        <row r="4596">
          <cell r="K4596">
            <v>-0.58273377394788384</v>
          </cell>
          <cell r="S4596">
            <v>40</v>
          </cell>
        </row>
        <row r="4597">
          <cell r="K4597">
            <v>-0.42489893331252876</v>
          </cell>
          <cell r="S4597">
            <v>40</v>
          </cell>
        </row>
        <row r="4598">
          <cell r="K4598">
            <v>-0.66104634290485753</v>
          </cell>
          <cell r="S4598">
            <v>40</v>
          </cell>
        </row>
        <row r="4599">
          <cell r="K4599">
            <v>-0.47444790214929017</v>
          </cell>
          <cell r="S4599">
            <v>40</v>
          </cell>
        </row>
        <row r="4600">
          <cell r="K4600">
            <v>-41.507321597511648</v>
          </cell>
          <cell r="S4600">
            <v>40</v>
          </cell>
        </row>
        <row r="4601">
          <cell r="K4601">
            <v>-0.93186238809794586</v>
          </cell>
          <cell r="S4601">
            <v>40</v>
          </cell>
        </row>
        <row r="4602">
          <cell r="K4602">
            <v>-0.80088340689691451</v>
          </cell>
          <cell r="S4602">
            <v>40</v>
          </cell>
        </row>
        <row r="4603">
          <cell r="K4603">
            <v>-0.6913109159228138</v>
          </cell>
          <cell r="S4603">
            <v>40</v>
          </cell>
        </row>
        <row r="4604">
          <cell r="K4604">
            <v>-2.3907731990954786</v>
          </cell>
          <cell r="S4604">
            <v>40</v>
          </cell>
        </row>
        <row r="4605">
          <cell r="K4605">
            <v>-2.4645844575962679</v>
          </cell>
          <cell r="S4605">
            <v>40</v>
          </cell>
        </row>
        <row r="4606">
          <cell r="K4606">
            <v>-2.5021402382865072</v>
          </cell>
          <cell r="S4606">
            <v>40</v>
          </cell>
        </row>
        <row r="4607">
          <cell r="K4607">
            <v>-0.70048788319304867</v>
          </cell>
          <cell r="S4607">
            <v>40</v>
          </cell>
        </row>
        <row r="4608">
          <cell r="K4608">
            <v>-0.54701744571079658</v>
          </cell>
          <cell r="S4608">
            <v>40</v>
          </cell>
        </row>
        <row r="4609">
          <cell r="K4609">
            <v>-0.43850155949392638</v>
          </cell>
          <cell r="S4609">
            <v>40</v>
          </cell>
        </row>
        <row r="4610">
          <cell r="K4610">
            <v>-1.0506440568689881</v>
          </cell>
          <cell r="S4610">
            <v>40</v>
          </cell>
        </row>
        <row r="4611">
          <cell r="K4611">
            <v>-1.3478246872794364</v>
          </cell>
          <cell r="S4611">
            <v>40</v>
          </cell>
        </row>
        <row r="4612">
          <cell r="K4612">
            <v>-20.756735308809127</v>
          </cell>
          <cell r="S4612">
            <v>40</v>
          </cell>
        </row>
        <row r="4613">
          <cell r="K4613">
            <v>-0.75071732132671976</v>
          </cell>
          <cell r="S4613">
            <v>40</v>
          </cell>
        </row>
        <row r="4614">
          <cell r="K4614">
            <v>-0.63474816329591255</v>
          </cell>
          <cell r="S4614">
            <v>40</v>
          </cell>
        </row>
        <row r="4615">
          <cell r="K4615">
            <v>-0.53678892181817073</v>
          </cell>
          <cell r="S4615">
            <v>40</v>
          </cell>
        </row>
        <row r="4616">
          <cell r="K4616">
            <v>-0.62875153856775556</v>
          </cell>
          <cell r="S4616">
            <v>40</v>
          </cell>
        </row>
        <row r="4617">
          <cell r="K4617">
            <v>-0.46496029784362608</v>
          </cell>
          <cell r="S4617">
            <v>40</v>
          </cell>
        </row>
        <row r="4618">
          <cell r="K4618">
            <v>-0.34860095529847041</v>
          </cell>
          <cell r="S4618">
            <v>40</v>
          </cell>
        </row>
        <row r="4619">
          <cell r="K4619">
            <v>-0.50948635915710461</v>
          </cell>
          <cell r="S4619">
            <v>40</v>
          </cell>
        </row>
        <row r="4620">
          <cell r="K4620">
            <v>-0.36770957954558081</v>
          </cell>
          <cell r="S4620">
            <v>40</v>
          </cell>
        </row>
        <row r="4621">
          <cell r="K4621">
            <v>-29.297259385910902</v>
          </cell>
          <cell r="S4621">
            <v>40</v>
          </cell>
        </row>
        <row r="4622">
          <cell r="K4622">
            <v>-0.9009367021971828</v>
          </cell>
          <cell r="S4622">
            <v>40</v>
          </cell>
        </row>
        <row r="4623">
          <cell r="K4623">
            <v>-0.76766318159354685</v>
          </cell>
          <cell r="S4623">
            <v>40</v>
          </cell>
        </row>
        <row r="4624">
          <cell r="K4624">
            <v>-0.65814737340803864</v>
          </cell>
          <cell r="S4624">
            <v>40</v>
          </cell>
        </row>
        <row r="4625">
          <cell r="K4625">
            <v>-2.3024150941306463</v>
          </cell>
          <cell r="S4625">
            <v>40</v>
          </cell>
        </row>
        <row r="4626">
          <cell r="K4626">
            <v>-2.3783411363086295</v>
          </cell>
          <cell r="S4626">
            <v>40</v>
          </cell>
        </row>
        <row r="4627">
          <cell r="K4627">
            <v>-2.4098235199397906</v>
          </cell>
          <cell r="S4627">
            <v>40</v>
          </cell>
        </row>
        <row r="4628">
          <cell r="K4628">
            <v>-0.68249480208750246</v>
          </cell>
          <cell r="S4628">
            <v>40</v>
          </cell>
        </row>
        <row r="4629">
          <cell r="K4629">
            <v>-0.52740181712359202</v>
          </cell>
          <cell r="S4629">
            <v>40</v>
          </cell>
        </row>
        <row r="4630">
          <cell r="K4630">
            <v>-0.40991556426475639</v>
          </cell>
          <cell r="S4630">
            <v>40</v>
          </cell>
        </row>
        <row r="4631">
          <cell r="K4631">
            <v>-0.99650864797237126</v>
          </cell>
          <cell r="S4631">
            <v>40</v>
          </cell>
        </row>
        <row r="4632">
          <cell r="K4632">
            <v>-1.3257046820554816</v>
          </cell>
          <cell r="S4632">
            <v>40</v>
          </cell>
        </row>
        <row r="4633">
          <cell r="K4633">
            <v>-18.688526079140445</v>
          </cell>
          <cell r="S4633">
            <v>40</v>
          </cell>
        </row>
        <row r="4634">
          <cell r="K4634">
            <v>-0.7151444880300033</v>
          </cell>
          <cell r="S4634">
            <v>40</v>
          </cell>
        </row>
        <row r="4635">
          <cell r="K4635">
            <v>-0.59100009441560408</v>
          </cell>
          <cell r="S4635">
            <v>40</v>
          </cell>
        </row>
        <row r="4636">
          <cell r="K4636">
            <v>-0.50175699282029251</v>
          </cell>
          <cell r="S4636">
            <v>40</v>
          </cell>
        </row>
        <row r="4637">
          <cell r="K4637">
            <v>-0.58083942777787056</v>
          </cell>
          <cell r="S4637">
            <v>40</v>
          </cell>
        </row>
        <row r="4638">
          <cell r="K4638">
            <v>-0.45039983011619017</v>
          </cell>
          <cell r="S4638">
            <v>40</v>
          </cell>
        </row>
        <row r="4639">
          <cell r="K4639">
            <v>-0.36156702003141494</v>
          </cell>
          <cell r="S4639">
            <v>40</v>
          </cell>
        </row>
        <row r="4640">
          <cell r="K4640">
            <v>-0.48561996464212415</v>
          </cell>
          <cell r="S4640">
            <v>40</v>
          </cell>
        </row>
        <row r="4641">
          <cell r="K4641">
            <v>-0.33440220254668612</v>
          </cell>
          <cell r="S4641">
            <v>40</v>
          </cell>
        </row>
        <row r="4642">
          <cell r="K4642">
            <v>-0.23914747698060679</v>
          </cell>
          <cell r="S4642">
            <v>40</v>
          </cell>
        </row>
        <row r="4643">
          <cell r="K4643">
            <v>-0.90955587009902905</v>
          </cell>
          <cell r="S4643">
            <v>40</v>
          </cell>
        </row>
        <row r="4644">
          <cell r="K4644">
            <v>-0.77440708620901189</v>
          </cell>
          <cell r="S4644">
            <v>40</v>
          </cell>
        </row>
        <row r="4645">
          <cell r="K4645">
            <v>-0.66490166747559021</v>
          </cell>
          <cell r="S4645">
            <v>40</v>
          </cell>
        </row>
        <row r="4646">
          <cell r="K4646">
            <v>-1.9027161518835207</v>
          </cell>
          <cell r="S4646">
            <v>40</v>
          </cell>
        </row>
        <row r="4647">
          <cell r="K4647">
            <v>-1.9721330999775144</v>
          </cell>
          <cell r="S4647">
            <v>40</v>
          </cell>
        </row>
        <row r="4648">
          <cell r="K4648">
            <v>-2.0069014715973967</v>
          </cell>
          <cell r="S4648">
            <v>40</v>
          </cell>
        </row>
        <row r="4649">
          <cell r="K4649">
            <v>-0.76581768243662507</v>
          </cell>
          <cell r="S4649">
            <v>40</v>
          </cell>
        </row>
        <row r="4650">
          <cell r="K4650">
            <v>-0.62734007335549535</v>
          </cell>
          <cell r="S4650">
            <v>40</v>
          </cell>
        </row>
        <row r="4651">
          <cell r="K4651">
            <v>-0.5064527652137214</v>
          </cell>
          <cell r="S4651">
            <v>40</v>
          </cell>
        </row>
        <row r="4652">
          <cell r="K4652">
            <v>-0.98234112441080867</v>
          </cell>
          <cell r="S4652">
            <v>40</v>
          </cell>
        </row>
        <row r="4653">
          <cell r="K4653">
            <v>-1.2608071105383232</v>
          </cell>
          <cell r="S4653">
            <v>40</v>
          </cell>
        </row>
        <row r="4654">
          <cell r="K4654">
            <v>-0.50556043600463574</v>
          </cell>
          <cell r="S4654">
            <v>40</v>
          </cell>
        </row>
        <row r="4655">
          <cell r="K4655">
            <v>-0.73359692428738543</v>
          </cell>
          <cell r="S4655">
            <v>40</v>
          </cell>
        </row>
        <row r="4656">
          <cell r="K4656">
            <v>-0.59525424253550441</v>
          </cell>
          <cell r="S4656">
            <v>40</v>
          </cell>
        </row>
        <row r="4657">
          <cell r="K4657">
            <v>-0.5153710502307397</v>
          </cell>
          <cell r="S4657">
            <v>40</v>
          </cell>
        </row>
        <row r="4658">
          <cell r="K4658">
            <v>-0.58082296842881864</v>
          </cell>
          <cell r="S4658">
            <v>40</v>
          </cell>
        </row>
        <row r="4659">
          <cell r="K4659">
            <v>-0.45763113034607028</v>
          </cell>
          <cell r="S4659">
            <v>40</v>
          </cell>
        </row>
        <row r="4660">
          <cell r="K4660">
            <v>-0.35551602695270629</v>
          </cell>
          <cell r="S4660">
            <v>40</v>
          </cell>
        </row>
        <row r="4661">
          <cell r="K4661">
            <v>-0.47895887802007436</v>
          </cell>
          <cell r="S4661">
            <v>40</v>
          </cell>
        </row>
        <row r="4662">
          <cell r="K4662">
            <v>-0.35403713111378809</v>
          </cell>
          <cell r="S4662">
            <v>40</v>
          </cell>
        </row>
        <row r="4663">
          <cell r="K4663">
            <v>-8.6401576350846901E-2</v>
          </cell>
          <cell r="S4663">
            <v>40</v>
          </cell>
        </row>
        <row r="4664">
          <cell r="K4664">
            <v>1802.8184796395626</v>
          </cell>
          <cell r="S4664">
            <v>40</v>
          </cell>
        </row>
        <row r="4665">
          <cell r="K4665">
            <v>-0.68494317398060023</v>
          </cell>
          <cell r="S4665">
            <v>40</v>
          </cell>
        </row>
        <row r="4666">
          <cell r="K4666">
            <v>-0.56443970701438051</v>
          </cell>
          <cell r="S4666">
            <v>40</v>
          </cell>
        </row>
        <row r="4667">
          <cell r="K4667">
            <v>-0.47128613703830197</v>
          </cell>
          <cell r="S4667">
            <v>40</v>
          </cell>
        </row>
        <row r="4668">
          <cell r="K4668">
            <v>5.5297433529561815</v>
          </cell>
          <cell r="S4668">
            <v>40</v>
          </cell>
        </row>
        <row r="4669">
          <cell r="K4669">
            <v>6.2273109902730486</v>
          </cell>
          <cell r="S4669">
            <v>40</v>
          </cell>
        </row>
        <row r="4670">
          <cell r="K4670">
            <v>-0.54837033919059397</v>
          </cell>
          <cell r="S4670">
            <v>40</v>
          </cell>
        </row>
        <row r="4671">
          <cell r="K4671">
            <v>-0.37014080031950747</v>
          </cell>
          <cell r="S4671">
            <v>40</v>
          </cell>
        </row>
        <row r="4672">
          <cell r="K4672">
            <v>-0.19676243231015714</v>
          </cell>
          <cell r="S4672">
            <v>40</v>
          </cell>
        </row>
        <row r="4673">
          <cell r="K4673">
            <v>-0.97214938157067676</v>
          </cell>
          <cell r="S4673">
            <v>40</v>
          </cell>
        </row>
        <row r="4674">
          <cell r="K4674">
            <v>-0.57072274837026393</v>
          </cell>
          <cell r="S4674">
            <v>40</v>
          </cell>
        </row>
        <row r="4675">
          <cell r="K4675">
            <v>-15.179772957711913</v>
          </cell>
          <cell r="S4675">
            <v>40</v>
          </cell>
        </row>
        <row r="4676">
          <cell r="K4676">
            <v>-0.63948112415804648</v>
          </cell>
          <cell r="S4676">
            <v>40</v>
          </cell>
        </row>
        <row r="4677">
          <cell r="K4677">
            <v>-0.50304796575571376</v>
          </cell>
          <cell r="S4677">
            <v>40</v>
          </cell>
        </row>
        <row r="4678">
          <cell r="K4678">
            <v>-0.4082036327537546</v>
          </cell>
          <cell r="S4678">
            <v>40</v>
          </cell>
        </row>
        <row r="4679">
          <cell r="K4679">
            <v>-0.48858092214905713</v>
          </cell>
          <cell r="S4679">
            <v>40</v>
          </cell>
        </row>
        <row r="4680">
          <cell r="K4680">
            <v>-0.32792941818494287</v>
          </cell>
          <cell r="S4680">
            <v>40</v>
          </cell>
        </row>
        <row r="4681">
          <cell r="K4681">
            <v>-0.24860641324841942</v>
          </cell>
          <cell r="S4681">
            <v>40</v>
          </cell>
        </row>
        <row r="4682">
          <cell r="K4682">
            <v>-0.34978963394738316</v>
          </cell>
          <cell r="S4682">
            <v>40</v>
          </cell>
        </row>
        <row r="4683">
          <cell r="K4683">
            <v>7.638923005578546E-3</v>
          </cell>
          <cell r="S4683">
            <v>40</v>
          </cell>
        </row>
        <row r="4684">
          <cell r="K4684">
            <v>-18.556489892874207</v>
          </cell>
          <cell r="S4684">
            <v>40</v>
          </cell>
        </row>
        <row r="4685">
          <cell r="K4685">
            <v>1786.1287748828486</v>
          </cell>
          <cell r="S4685">
            <v>40</v>
          </cell>
        </row>
        <row r="4686">
          <cell r="K4686">
            <v>-0.83123809387636138</v>
          </cell>
          <cell r="S4686">
            <v>40</v>
          </cell>
        </row>
        <row r="4687">
          <cell r="K4687">
            <v>-0.6883173006429697</v>
          </cell>
          <cell r="S4687">
            <v>40</v>
          </cell>
        </row>
        <row r="4688">
          <cell r="K4688">
            <v>-0.69003867728691837</v>
          </cell>
          <cell r="S4688">
            <v>40</v>
          </cell>
        </row>
        <row r="4689">
          <cell r="K4689">
            <v>-0.56984382517588617</v>
          </cell>
          <cell r="S4689">
            <v>40</v>
          </cell>
        </row>
        <row r="4690">
          <cell r="K4690">
            <v>-0.57312066192057987</v>
          </cell>
          <cell r="S4690">
            <v>40</v>
          </cell>
        </row>
        <row r="4691">
          <cell r="K4691">
            <v>-0.50521509422691091</v>
          </cell>
          <cell r="S4691">
            <v>40</v>
          </cell>
        </row>
        <row r="4692">
          <cell r="K4692">
            <v>-0.52988842722776874</v>
          </cell>
          <cell r="S4692">
            <v>40</v>
          </cell>
        </row>
        <row r="4693">
          <cell r="K4693">
            <v>5.5641827960845545</v>
          </cell>
          <cell r="S4693">
            <v>40</v>
          </cell>
        </row>
        <row r="4694">
          <cell r="K4694">
            <v>5.3438549971922464</v>
          </cell>
          <cell r="S4694">
            <v>40</v>
          </cell>
        </row>
        <row r="4695">
          <cell r="K4695">
            <v>6.1644509422743239</v>
          </cell>
          <cell r="S4695">
            <v>40</v>
          </cell>
        </row>
        <row r="4696">
          <cell r="K4696">
            <v>6.0015369341636244</v>
          </cell>
          <cell r="S4696">
            <v>40</v>
          </cell>
        </row>
        <row r="4697">
          <cell r="K4697">
            <v>-0.5465196581949282</v>
          </cell>
          <cell r="S4697">
            <v>40</v>
          </cell>
        </row>
        <row r="4698">
          <cell r="K4698">
            <v>-0.56790640592640018</v>
          </cell>
          <cell r="S4698">
            <v>40</v>
          </cell>
        </row>
        <row r="4699">
          <cell r="K4699">
            <v>-0.36921873665385668</v>
          </cell>
          <cell r="S4699">
            <v>40</v>
          </cell>
        </row>
        <row r="4700">
          <cell r="K4700">
            <v>-0.38519552746764163</v>
          </cell>
          <cell r="S4700">
            <v>40</v>
          </cell>
        </row>
        <row r="4701">
          <cell r="K4701">
            <v>-0.20150981706925575</v>
          </cell>
          <cell r="S4701">
            <v>40</v>
          </cell>
        </row>
        <row r="4702">
          <cell r="K4702">
            <v>-0.21349250870000294</v>
          </cell>
          <cell r="S4702">
            <v>40</v>
          </cell>
        </row>
        <row r="4703">
          <cell r="K4703">
            <v>-0.97433057229051256</v>
          </cell>
          <cell r="S4703">
            <v>40</v>
          </cell>
        </row>
        <row r="4704">
          <cell r="K4704">
            <v>-0.99124325025170978</v>
          </cell>
          <cell r="S4704">
            <v>40</v>
          </cell>
        </row>
        <row r="4705">
          <cell r="K4705">
            <v>-0.57363173670596768</v>
          </cell>
          <cell r="S4705">
            <v>40</v>
          </cell>
        </row>
        <row r="4706">
          <cell r="K4706">
            <v>-0.59138132719812053</v>
          </cell>
          <cell r="S4706">
            <v>40</v>
          </cell>
        </row>
        <row r="4707">
          <cell r="K4707">
            <v>-15.504726420851121</v>
          </cell>
          <cell r="S4707">
            <v>40</v>
          </cell>
        </row>
        <row r="4708">
          <cell r="K4708">
            <v>-15.173566063875533</v>
          </cell>
          <cell r="S4708">
            <v>40</v>
          </cell>
        </row>
        <row r="4709">
          <cell r="K4709">
            <v>-0.64419300310479466</v>
          </cell>
          <cell r="S4709">
            <v>40</v>
          </cell>
        </row>
        <row r="4710">
          <cell r="K4710">
            <v>-0.65897371717854869</v>
          </cell>
          <cell r="S4710">
            <v>40</v>
          </cell>
        </row>
        <row r="4711">
          <cell r="K4711">
            <v>-0.50691322572423769</v>
          </cell>
          <cell r="S4711">
            <v>40</v>
          </cell>
        </row>
        <row r="4712">
          <cell r="K4712">
            <v>-0.52587052101716492</v>
          </cell>
          <cell r="S4712">
            <v>40</v>
          </cell>
        </row>
        <row r="4713">
          <cell r="K4713">
            <v>-0.41273720409487602</v>
          </cell>
          <cell r="S4713">
            <v>40</v>
          </cell>
        </row>
        <row r="4714">
          <cell r="K4714">
            <v>-0.44261342255837954</v>
          </cell>
          <cell r="S4714">
            <v>40</v>
          </cell>
        </row>
        <row r="4715">
          <cell r="K4715">
            <v>-0.49406964430695838</v>
          </cell>
          <cell r="S4715">
            <v>40</v>
          </cell>
        </row>
        <row r="4716">
          <cell r="K4716">
            <v>-0.51736160146442267</v>
          </cell>
          <cell r="S4716">
            <v>40</v>
          </cell>
        </row>
        <row r="4717">
          <cell r="K4717">
            <v>-0.33543084100208281</v>
          </cell>
          <cell r="S4717">
            <v>40</v>
          </cell>
        </row>
        <row r="4718">
          <cell r="K4718">
            <v>-0.38062439171525292</v>
          </cell>
          <cell r="S4718">
            <v>40</v>
          </cell>
        </row>
        <row r="4719">
          <cell r="K4719">
            <v>-0.25082334742268886</v>
          </cell>
          <cell r="S4719">
            <v>40</v>
          </cell>
        </row>
        <row r="4720">
          <cell r="K4720">
            <v>-0.27396584725069439</v>
          </cell>
          <cell r="S4720">
            <v>40</v>
          </cell>
        </row>
        <row r="4721">
          <cell r="K4721">
            <v>-0.35654209922028191</v>
          </cell>
          <cell r="S4721">
            <v>40</v>
          </cell>
        </row>
        <row r="4722">
          <cell r="K4722">
            <v>-0.40474587427788788</v>
          </cell>
          <cell r="S4722">
            <v>40</v>
          </cell>
        </row>
        <row r="4723">
          <cell r="K4723">
            <v>1.9304754276336159E-2</v>
          </cell>
          <cell r="S4723">
            <v>40</v>
          </cell>
        </row>
        <row r="4724">
          <cell r="K4724">
            <v>-0.2589258398779839</v>
          </cell>
          <cell r="S4724">
            <v>40</v>
          </cell>
        </row>
        <row r="4725">
          <cell r="K4725">
            <v>-18.925055949564918</v>
          </cell>
          <cell r="S4725">
            <v>40</v>
          </cell>
        </row>
        <row r="4726">
          <cell r="K4726">
            <v>-18.098273557687961</v>
          </cell>
          <cell r="S4726">
            <v>40</v>
          </cell>
        </row>
        <row r="4727">
          <cell r="K4727">
            <v>-0.84300744462742261</v>
          </cell>
          <cell r="S4727">
            <v>40</v>
          </cell>
        </row>
        <row r="4728">
          <cell r="K4728">
            <v>-0.69907460548498412</v>
          </cell>
          <cell r="S4728">
            <v>40</v>
          </cell>
        </row>
        <row r="4729">
          <cell r="K4729">
            <v>-0.58007264520656598</v>
          </cell>
          <cell r="S4729">
            <v>40</v>
          </cell>
        </row>
        <row r="4730">
          <cell r="K4730">
            <v>-0.48860339148716453</v>
          </cell>
          <cell r="S4730">
            <v>40</v>
          </cell>
        </row>
        <row r="4731">
          <cell r="K4731">
            <v>5.4524498059117263</v>
          </cell>
          <cell r="S4731">
            <v>40</v>
          </cell>
        </row>
        <row r="4732">
          <cell r="K4732">
            <v>6.2448405982485617</v>
          </cell>
          <cell r="S4732">
            <v>40</v>
          </cell>
        </row>
        <row r="4733">
          <cell r="K4733">
            <v>-0.5323268762445027</v>
          </cell>
          <cell r="S4733">
            <v>40</v>
          </cell>
        </row>
        <row r="4734">
          <cell r="K4734">
            <v>-0.36429721465424963</v>
          </cell>
          <cell r="S4734">
            <v>40</v>
          </cell>
        </row>
        <row r="4735">
          <cell r="K4735">
            <v>-0.21758139025399767</v>
          </cell>
          <cell r="S4735">
            <v>40</v>
          </cell>
        </row>
        <row r="4736">
          <cell r="K4736">
            <v>-0.97817364112673222</v>
          </cell>
          <cell r="S4736">
            <v>40</v>
          </cell>
        </row>
        <row r="4737">
          <cell r="K4737">
            <v>-0.5781305259757229</v>
          </cell>
          <cell r="S4737">
            <v>40</v>
          </cell>
        </row>
        <row r="4738">
          <cell r="K4738">
            <v>-15.658331451879157</v>
          </cell>
          <cell r="S4738">
            <v>40</v>
          </cell>
        </row>
        <row r="4739">
          <cell r="K4739">
            <v>-0.65554499572310421</v>
          </cell>
          <cell r="S4739">
            <v>40</v>
          </cell>
        </row>
        <row r="4740">
          <cell r="K4740">
            <v>-0.51842603100164197</v>
          </cell>
          <cell r="S4740">
            <v>40</v>
          </cell>
        </row>
        <row r="4741">
          <cell r="K4741">
            <v>-0.42328259511683536</v>
          </cell>
          <cell r="S4741">
            <v>40</v>
          </cell>
        </row>
        <row r="4742">
          <cell r="K4742">
            <v>-0.50789187475812125</v>
          </cell>
          <cell r="S4742">
            <v>40</v>
          </cell>
        </row>
        <row r="4743">
          <cell r="K4743">
            <v>-0.34947130468792703</v>
          </cell>
          <cell r="S4743">
            <v>40</v>
          </cell>
        </row>
        <row r="4744">
          <cell r="K4744">
            <v>-0.25981436356038962</v>
          </cell>
          <cell r="S4744">
            <v>40</v>
          </cell>
        </row>
        <row r="4745">
          <cell r="K4745">
            <v>-0.37337314325729232</v>
          </cell>
          <cell r="S4745">
            <v>40</v>
          </cell>
        </row>
        <row r="4746">
          <cell r="K4746">
            <v>2.6489809840013982E-2</v>
          </cell>
          <cell r="S4746">
            <v>40</v>
          </cell>
        </row>
        <row r="4747">
          <cell r="K4747">
            <v>-18.713504783619484</v>
          </cell>
          <cell r="S4747">
            <v>40</v>
          </cell>
        </row>
        <row r="4748">
          <cell r="K4748">
            <v>-0.89035889284660508</v>
          </cell>
          <cell r="S4748">
            <v>40</v>
          </cell>
        </row>
        <row r="4749">
          <cell r="K4749">
            <v>-0.73962504484380442</v>
          </cell>
          <cell r="S4749">
            <v>40</v>
          </cell>
        </row>
        <row r="4750">
          <cell r="K4750">
            <v>-0.61274641159751086</v>
          </cell>
          <cell r="S4750">
            <v>40</v>
          </cell>
        </row>
        <row r="4751">
          <cell r="K4751">
            <v>-2.4320309267425602</v>
          </cell>
          <cell r="S4751">
            <v>40</v>
          </cell>
        </row>
        <row r="4752">
          <cell r="K4752">
            <v>-2.5252263531155803</v>
          </cell>
          <cell r="S4752">
            <v>40</v>
          </cell>
        </row>
        <row r="4753">
          <cell r="K4753">
            <v>-2.566636120608401</v>
          </cell>
          <cell r="S4753">
            <v>40</v>
          </cell>
        </row>
        <row r="4754">
          <cell r="K4754">
            <v>-0.66092075774973891</v>
          </cell>
          <cell r="S4754">
            <v>40</v>
          </cell>
        </row>
        <row r="4755">
          <cell r="K4755">
            <v>-0.50922083786861116</v>
          </cell>
          <cell r="S4755">
            <v>40</v>
          </cell>
        </row>
        <row r="4756">
          <cell r="K4756">
            <v>-0.39457783232725518</v>
          </cell>
          <cell r="S4756">
            <v>40</v>
          </cell>
        </row>
        <row r="4757">
          <cell r="K4757">
            <v>-1.1287415069871958</v>
          </cell>
          <cell r="S4757">
            <v>40</v>
          </cell>
        </row>
        <row r="4758">
          <cell r="K4758">
            <v>-0.62511004335904152</v>
          </cell>
          <cell r="S4758">
            <v>40</v>
          </cell>
        </row>
        <row r="4759">
          <cell r="K4759">
            <v>-0.4501481201208683</v>
          </cell>
          <cell r="S4759">
            <v>40</v>
          </cell>
        </row>
        <row r="4760">
          <cell r="K4760">
            <v>-0.75435266768067044</v>
          </cell>
          <cell r="S4760">
            <v>40</v>
          </cell>
        </row>
        <row r="4761">
          <cell r="K4761">
            <v>-0.63263453199598718</v>
          </cell>
          <cell r="S4761">
            <v>40</v>
          </cell>
        </row>
        <row r="4762">
          <cell r="K4762">
            <v>-0.48811418061537037</v>
          </cell>
          <cell r="S4762">
            <v>40</v>
          </cell>
        </row>
        <row r="4763">
          <cell r="K4763">
            <v>-0.68213816271023731</v>
          </cell>
          <cell r="S4763">
            <v>40</v>
          </cell>
        </row>
        <row r="4764">
          <cell r="K4764">
            <v>-0.47013630394588979</v>
          </cell>
          <cell r="S4764">
            <v>40</v>
          </cell>
        </row>
        <row r="4765">
          <cell r="K4765">
            <v>-0.13062396879046054</v>
          </cell>
          <cell r="S4765">
            <v>40</v>
          </cell>
        </row>
        <row r="4766">
          <cell r="K4766">
            <v>180.3783043637892</v>
          </cell>
          <cell r="S4766">
            <v>40</v>
          </cell>
        </row>
        <row r="4767">
          <cell r="K4767">
            <v>-5.6940179604027404E-5</v>
          </cell>
          <cell r="S4767">
            <v>40</v>
          </cell>
        </row>
        <row r="4768">
          <cell r="K4768">
            <v>-60.702668490281148</v>
          </cell>
          <cell r="S4768">
            <v>40</v>
          </cell>
        </row>
        <row r="4769">
          <cell r="K4769">
            <v>-0.88058969299508394</v>
          </cell>
          <cell r="S4769">
            <v>40</v>
          </cell>
        </row>
        <row r="4770">
          <cell r="K4770">
            <v>-0.71037745123503315</v>
          </cell>
          <cell r="S4770">
            <v>40</v>
          </cell>
        </row>
        <row r="4771">
          <cell r="K4771">
            <v>-25.305627711446125</v>
          </cell>
          <cell r="S4771">
            <v>40</v>
          </cell>
        </row>
        <row r="4772">
          <cell r="K4772">
            <v>-2.3982597807366193</v>
          </cell>
          <cell r="S4772">
            <v>40</v>
          </cell>
        </row>
        <row r="4773">
          <cell r="K4773">
            <v>-2.4760771125513688</v>
          </cell>
          <cell r="S4773">
            <v>40</v>
          </cell>
        </row>
        <row r="4774">
          <cell r="K4774">
            <v>-2.5219713977626248</v>
          </cell>
          <cell r="S4774">
            <v>40</v>
          </cell>
        </row>
        <row r="4775">
          <cell r="K4775">
            <v>-0.64386152125341123</v>
          </cell>
          <cell r="S4775">
            <v>40</v>
          </cell>
        </row>
        <row r="4776">
          <cell r="K4776">
            <v>-0.47307548992380888</v>
          </cell>
          <cell r="S4776">
            <v>40</v>
          </cell>
        </row>
        <row r="4777">
          <cell r="K4777">
            <v>-0.34550673181940683</v>
          </cell>
          <cell r="S4777">
            <v>40</v>
          </cell>
        </row>
        <row r="4778">
          <cell r="K4778">
            <v>-1.1556542583980571</v>
          </cell>
          <cell r="S4778">
            <v>40</v>
          </cell>
        </row>
        <row r="4779">
          <cell r="K4779">
            <v>-0.56933541306604363</v>
          </cell>
          <cell r="S4779">
            <v>40</v>
          </cell>
        </row>
        <row r="4780">
          <cell r="K4780">
            <v>-25.076707767696277</v>
          </cell>
          <cell r="S4780">
            <v>40</v>
          </cell>
        </row>
        <row r="4781">
          <cell r="K4781">
            <v>-0.70435762289074277</v>
          </cell>
          <cell r="S4781">
            <v>40</v>
          </cell>
        </row>
        <row r="4782">
          <cell r="K4782">
            <v>-0.56449013241903878</v>
          </cell>
          <cell r="S4782">
            <v>40</v>
          </cell>
        </row>
        <row r="4783">
          <cell r="K4783">
            <v>-0.44426895804086558</v>
          </cell>
          <cell r="S4783">
            <v>40</v>
          </cell>
        </row>
        <row r="4784">
          <cell r="K4784">
            <v>-0.58238815926706011</v>
          </cell>
          <cell r="S4784">
            <v>40</v>
          </cell>
        </row>
        <row r="4785">
          <cell r="K4785">
            <v>-0.41226374903237956</v>
          </cell>
          <cell r="S4785">
            <v>40</v>
          </cell>
        </row>
        <row r="4786">
          <cell r="K4786">
            <v>-0.13879854590395929</v>
          </cell>
          <cell r="S4786">
            <v>40</v>
          </cell>
        </row>
        <row r="4787">
          <cell r="K4787">
            <v>4430.1723539694713</v>
          </cell>
          <cell r="S4787">
            <v>40</v>
          </cell>
        </row>
        <row r="4788">
          <cell r="K4788">
            <v>-0.11949999747137643</v>
          </cell>
          <cell r="S4788">
            <v>40</v>
          </cell>
        </row>
        <row r="4789">
          <cell r="K4789">
            <v>-45.566434769675602</v>
          </cell>
          <cell r="S4789">
            <v>40</v>
          </cell>
        </row>
        <row r="4790">
          <cell r="K4790">
            <v>-0.82575561310986834</v>
          </cell>
          <cell r="S4790">
            <v>40</v>
          </cell>
        </row>
        <row r="4791">
          <cell r="K4791">
            <v>-0.65606845429288307</v>
          </cell>
          <cell r="S4791">
            <v>40</v>
          </cell>
        </row>
        <row r="4792">
          <cell r="K4792">
            <v>-21.789294521836784</v>
          </cell>
          <cell r="S4792">
            <v>40</v>
          </cell>
        </row>
        <row r="4793">
          <cell r="K4793">
            <v>-2.2718337920860368</v>
          </cell>
          <cell r="S4793">
            <v>40</v>
          </cell>
        </row>
        <row r="4794">
          <cell r="K4794">
            <v>-2.341819922250858</v>
          </cell>
          <cell r="S4794">
            <v>40</v>
          </cell>
        </row>
        <row r="4795">
          <cell r="K4795">
            <v>-2.3760845843920615</v>
          </cell>
          <cell r="S4795">
            <v>40</v>
          </cell>
        </row>
        <row r="4796">
          <cell r="K4796">
            <v>-0.60278042910477858</v>
          </cell>
          <cell r="S4796">
            <v>40</v>
          </cell>
        </row>
        <row r="4797">
          <cell r="K4797">
            <v>-0.42266838989969013</v>
          </cell>
          <cell r="S4797">
            <v>40</v>
          </cell>
        </row>
        <row r="4798">
          <cell r="K4798">
            <v>-0.29370326326274576</v>
          </cell>
          <cell r="S4798">
            <v>40</v>
          </cell>
        </row>
        <row r="4799">
          <cell r="K4799">
            <v>-1.1631881726027173</v>
          </cell>
          <cell r="S4799">
            <v>40</v>
          </cell>
        </row>
        <row r="4800">
          <cell r="K4800">
            <v>-21.132210899377597</v>
          </cell>
          <cell r="S4800">
            <v>40</v>
          </cell>
        </row>
        <row r="4801">
          <cell r="K4801">
            <v>-21.440777125403567</v>
          </cell>
          <cell r="S4801">
            <v>40</v>
          </cell>
        </row>
        <row r="4802">
          <cell r="K4802">
            <v>-0.64603171019765826</v>
          </cell>
          <cell r="S4802">
            <v>40</v>
          </cell>
        </row>
        <row r="4803">
          <cell r="K4803">
            <v>-0.51257836494162823</v>
          </cell>
          <cell r="S4803">
            <v>40</v>
          </cell>
        </row>
        <row r="4804">
          <cell r="K4804">
            <v>-0.4084134204975286</v>
          </cell>
          <cell r="S4804">
            <v>40</v>
          </cell>
        </row>
        <row r="4805">
          <cell r="K4805">
            <v>-0.51986500368218957</v>
          </cell>
          <cell r="S4805">
            <v>40</v>
          </cell>
        </row>
        <row r="4806">
          <cell r="K4806">
            <v>-0.34180546510950383</v>
          </cell>
          <cell r="S4806">
            <v>40</v>
          </cell>
        </row>
        <row r="4807">
          <cell r="K4807">
            <v>-24.212356777215685</v>
          </cell>
          <cell r="S4807">
            <v>40</v>
          </cell>
        </row>
        <row r="4808">
          <cell r="K4808">
            <v>-0.42106285205576061</v>
          </cell>
          <cell r="S4808">
            <v>40</v>
          </cell>
        </row>
        <row r="4809">
          <cell r="K4809">
            <v>-0.25819223563231325</v>
          </cell>
          <cell r="S4809">
            <v>40</v>
          </cell>
        </row>
        <row r="4810">
          <cell r="K4810">
            <v>-30.015369735830184</v>
          </cell>
          <cell r="S4810">
            <v>40</v>
          </cell>
        </row>
        <row r="4811">
          <cell r="K4811">
            <v>-0.83466697905771015</v>
          </cell>
          <cell r="S4811">
            <v>40</v>
          </cell>
        </row>
        <row r="4812">
          <cell r="K4812">
            <v>-0.66309689574566877</v>
          </cell>
          <cell r="S4812">
            <v>40</v>
          </cell>
        </row>
        <row r="4813">
          <cell r="K4813">
            <v>-22.982408669114832</v>
          </cell>
          <cell r="S4813">
            <v>40</v>
          </cell>
        </row>
        <row r="4814">
          <cell r="K4814">
            <v>-1.8654356200822835</v>
          </cell>
          <cell r="S4814">
            <v>40</v>
          </cell>
        </row>
        <row r="4815">
          <cell r="K4815">
            <v>-1.9386308401266379</v>
          </cell>
          <cell r="S4815">
            <v>40</v>
          </cell>
        </row>
        <row r="4816">
          <cell r="K4816">
            <v>-1.959185173787495</v>
          </cell>
          <cell r="S4816">
            <v>40</v>
          </cell>
        </row>
        <row r="4817">
          <cell r="K4817">
            <v>-0.69866735749704423</v>
          </cell>
          <cell r="S4817">
            <v>40</v>
          </cell>
        </row>
        <row r="4818">
          <cell r="K4818">
            <v>-0.53529814501121853</v>
          </cell>
          <cell r="S4818">
            <v>40</v>
          </cell>
        </row>
        <row r="4819">
          <cell r="K4819">
            <v>-0.39263352193514234</v>
          </cell>
          <cell r="S4819">
            <v>40</v>
          </cell>
        </row>
        <row r="4820">
          <cell r="K4820">
            <v>-1.0852454095208901</v>
          </cell>
          <cell r="S4820">
            <v>40</v>
          </cell>
        </row>
        <row r="4821">
          <cell r="K4821">
            <v>-0.51609292501648296</v>
          </cell>
          <cell r="S4821">
            <v>40</v>
          </cell>
        </row>
        <row r="4822">
          <cell r="K4822">
            <v>-22.530204798795719</v>
          </cell>
          <cell r="S4822">
            <v>40</v>
          </cell>
        </row>
        <row r="4823">
          <cell r="K4823">
            <v>-0.6642624711328885</v>
          </cell>
          <cell r="S4823">
            <v>40</v>
          </cell>
        </row>
        <row r="4824">
          <cell r="K4824">
            <v>-0.51833471887808702</v>
          </cell>
          <cell r="S4824">
            <v>40</v>
          </cell>
        </row>
        <row r="4825">
          <cell r="K4825">
            <v>-0.42138157114947516</v>
          </cell>
          <cell r="S4825">
            <v>40</v>
          </cell>
        </row>
        <row r="4826">
          <cell r="K4826">
            <v>-0.52601620004804017</v>
          </cell>
          <cell r="S4826">
            <v>40</v>
          </cell>
        </row>
        <row r="4827">
          <cell r="K4827">
            <v>-0.35372485412018934</v>
          </cell>
          <cell r="S4827">
            <v>40</v>
          </cell>
        </row>
        <row r="4828">
          <cell r="K4828">
            <v>-25.027627974272409</v>
          </cell>
          <cell r="S4828">
            <v>40</v>
          </cell>
        </row>
        <row r="4829">
          <cell r="K4829">
            <v>-0.41852526938632628</v>
          </cell>
          <cell r="S4829">
            <v>40</v>
          </cell>
        </row>
        <row r="4830">
          <cell r="K4830">
            <v>-3.0385221147061048E-2</v>
          </cell>
          <cell r="S4830">
            <v>40</v>
          </cell>
        </row>
        <row r="4831">
          <cell r="K4831">
            <v>-33.983917820043139</v>
          </cell>
          <cell r="S4831">
            <v>40</v>
          </cell>
        </row>
        <row r="4832">
          <cell r="K4832">
            <v>-0.77526260040942896</v>
          </cell>
          <cell r="S4832">
            <v>40</v>
          </cell>
        </row>
        <row r="4833">
          <cell r="K4833">
            <v>-0.58018281142077621</v>
          </cell>
          <cell r="S4833">
            <v>40</v>
          </cell>
        </row>
        <row r="4834">
          <cell r="K4834">
            <v>-18.683374741004133</v>
          </cell>
          <cell r="S4834">
            <v>40</v>
          </cell>
        </row>
        <row r="4835">
          <cell r="K4835">
            <v>5.3934526869170512</v>
          </cell>
          <cell r="S4835">
            <v>40</v>
          </cell>
        </row>
        <row r="4836">
          <cell r="K4836">
            <v>6.0449528873158398</v>
          </cell>
          <cell r="S4836">
            <v>40</v>
          </cell>
        </row>
        <row r="4837">
          <cell r="K4837">
            <v>6.683258536387628</v>
          </cell>
          <cell r="S4837">
            <v>40</v>
          </cell>
        </row>
        <row r="4838">
          <cell r="K4838">
            <v>-0.43841640080926003</v>
          </cell>
          <cell r="S4838">
            <v>40</v>
          </cell>
        </row>
        <row r="4839">
          <cell r="K4839">
            <v>-0.20691410058760223</v>
          </cell>
          <cell r="S4839">
            <v>40</v>
          </cell>
        </row>
        <row r="4840">
          <cell r="K4840">
            <v>-13.351848570733804</v>
          </cell>
          <cell r="S4840">
            <v>40</v>
          </cell>
        </row>
        <row r="4841">
          <cell r="K4841">
            <v>-1.1523950316973697</v>
          </cell>
          <cell r="S4841">
            <v>40</v>
          </cell>
        </row>
        <row r="4842">
          <cell r="K4842">
            <v>-17.460798557520896</v>
          </cell>
          <cell r="S4842">
            <v>40</v>
          </cell>
        </row>
        <row r="4843">
          <cell r="K4843">
            <v>-17.719609145029576</v>
          </cell>
          <cell r="S4843">
            <v>40</v>
          </cell>
        </row>
        <row r="4844">
          <cell r="K4844">
            <v>-0.58648145761394332</v>
          </cell>
          <cell r="S4844">
            <v>40</v>
          </cell>
        </row>
        <row r="4845">
          <cell r="K4845">
            <v>-0.42434655724643944</v>
          </cell>
          <cell r="S4845">
            <v>40</v>
          </cell>
        </row>
        <row r="4846">
          <cell r="K4846">
            <v>-16.319521717749936</v>
          </cell>
          <cell r="S4846">
            <v>40</v>
          </cell>
        </row>
        <row r="4847">
          <cell r="K4847">
            <v>-0.43091364878951305</v>
          </cell>
          <cell r="S4847">
            <v>40</v>
          </cell>
        </row>
        <row r="4848">
          <cell r="K4848">
            <v>-0.25749062311130572</v>
          </cell>
          <cell r="S4848">
            <v>40</v>
          </cell>
        </row>
        <row r="4849">
          <cell r="K4849">
            <v>-19.107260167928381</v>
          </cell>
          <cell r="S4849">
            <v>40</v>
          </cell>
        </row>
        <row r="4850">
          <cell r="K4850">
            <v>266.48895005199728</v>
          </cell>
          <cell r="S4850">
            <v>40</v>
          </cell>
        </row>
        <row r="4851">
          <cell r="K4851">
            <v>-19.77113406113671</v>
          </cell>
          <cell r="S4851">
            <v>40</v>
          </cell>
        </row>
        <row r="4852">
          <cell r="K4852">
            <v>-26.125911041924706</v>
          </cell>
          <cell r="S4852">
            <v>40</v>
          </cell>
        </row>
        <row r="4853">
          <cell r="K4853">
            <v>-0.77912146867134169</v>
          </cell>
          <cell r="S4853">
            <v>40</v>
          </cell>
        </row>
        <row r="4854">
          <cell r="K4854">
            <v>-0.78064642365098058</v>
          </cell>
          <cell r="S4854">
            <v>40</v>
          </cell>
        </row>
        <row r="4855">
          <cell r="K4855">
            <v>-0.58374678366204391</v>
          </cell>
          <cell r="S4855">
            <v>40</v>
          </cell>
        </row>
        <row r="4856">
          <cell r="K4856">
            <v>-0.58736062226540997</v>
          </cell>
          <cell r="S4856">
            <v>40</v>
          </cell>
        </row>
        <row r="4857">
          <cell r="K4857">
            <v>-19.08597849442415</v>
          </cell>
          <cell r="S4857">
            <v>40</v>
          </cell>
        </row>
        <row r="4858">
          <cell r="K4858">
            <v>-18.899626647688379</v>
          </cell>
          <cell r="S4858">
            <v>40</v>
          </cell>
        </row>
        <row r="4859">
          <cell r="K4859">
            <v>5.2624666583640369</v>
          </cell>
          <cell r="S4859">
            <v>40</v>
          </cell>
        </row>
        <row r="4860">
          <cell r="K4860">
            <v>-2.7913536555996976</v>
          </cell>
          <cell r="S4860">
            <v>40</v>
          </cell>
        </row>
        <row r="4861">
          <cell r="K4861">
            <v>6.0145814158388688</v>
          </cell>
          <cell r="S4861">
            <v>40</v>
          </cell>
        </row>
        <row r="4862">
          <cell r="K4862">
            <v>5.7197276130949479</v>
          </cell>
          <cell r="S4862">
            <v>40</v>
          </cell>
        </row>
        <row r="4863">
          <cell r="K4863">
            <v>6.6753541159177789</v>
          </cell>
          <cell r="S4863">
            <v>40</v>
          </cell>
        </row>
        <row r="4864">
          <cell r="K4864">
            <v>6.4120490694267582</v>
          </cell>
          <cell r="S4864">
            <v>40</v>
          </cell>
        </row>
        <row r="4865">
          <cell r="K4865">
            <v>-0.43537409014372069</v>
          </cell>
          <cell r="S4865">
            <v>40</v>
          </cell>
        </row>
        <row r="4866">
          <cell r="K4866">
            <v>-0.47009675819269897</v>
          </cell>
          <cell r="S4866">
            <v>40</v>
          </cell>
        </row>
        <row r="4867">
          <cell r="K4867">
            <v>-0.20764170110974511</v>
          </cell>
          <cell r="S4867">
            <v>40</v>
          </cell>
        </row>
        <row r="4868">
          <cell r="K4868">
            <v>-0.23600738873497917</v>
          </cell>
          <cell r="S4868">
            <v>40</v>
          </cell>
        </row>
        <row r="4869">
          <cell r="K4869">
            <v>-13.655820761275896</v>
          </cell>
          <cell r="S4869">
            <v>40</v>
          </cell>
        </row>
        <row r="4870">
          <cell r="K4870">
            <v>-13.545814133856259</v>
          </cell>
          <cell r="S4870">
            <v>40</v>
          </cell>
        </row>
        <row r="4871">
          <cell r="K4871">
            <v>-1.1641011275928406</v>
          </cell>
          <cell r="S4871">
            <v>40</v>
          </cell>
        </row>
        <row r="4872">
          <cell r="K4872">
            <v>-1.1404533108027004</v>
          </cell>
          <cell r="S4872">
            <v>40</v>
          </cell>
        </row>
        <row r="4873">
          <cell r="K4873">
            <v>-17.869843621839408</v>
          </cell>
          <cell r="S4873">
            <v>40</v>
          </cell>
        </row>
        <row r="4874">
          <cell r="K4874">
            <v>-17.630810483224423</v>
          </cell>
          <cell r="S4874">
            <v>40</v>
          </cell>
        </row>
        <row r="4875">
          <cell r="K4875">
            <v>-18.097692416168112</v>
          </cell>
          <cell r="S4875">
            <v>40</v>
          </cell>
        </row>
        <row r="4876">
          <cell r="K4876">
            <v>-17.761195011561799</v>
          </cell>
          <cell r="S4876">
            <v>40</v>
          </cell>
        </row>
        <row r="4877">
          <cell r="K4877">
            <v>-0.59045345243589498</v>
          </cell>
          <cell r="S4877">
            <v>40</v>
          </cell>
        </row>
        <row r="4878">
          <cell r="K4878">
            <v>-0.60905885686991046</v>
          </cell>
          <cell r="S4878">
            <v>40</v>
          </cell>
        </row>
        <row r="4879">
          <cell r="K4879">
            <v>-0.42831274874177677</v>
          </cell>
          <cell r="S4879">
            <v>40</v>
          </cell>
        </row>
        <row r="4880">
          <cell r="K4880">
            <v>-0.4554693009864576</v>
          </cell>
          <cell r="S4880">
            <v>40</v>
          </cell>
        </row>
        <row r="4881">
          <cell r="K4881">
            <v>-16.71265470392229</v>
          </cell>
          <cell r="S4881">
            <v>40</v>
          </cell>
        </row>
        <row r="4882">
          <cell r="K4882">
            <v>-0.36376242330771169</v>
          </cell>
          <cell r="S4882">
            <v>40</v>
          </cell>
        </row>
        <row r="4883">
          <cell r="K4883">
            <v>-0.43705878406388382</v>
          </cell>
          <cell r="S4883">
            <v>40</v>
          </cell>
        </row>
        <row r="4884">
          <cell r="K4884">
            <v>-0.47152774838012174</v>
          </cell>
          <cell r="S4884">
            <v>40</v>
          </cell>
        </row>
        <row r="4885">
          <cell r="K4885">
            <v>-0.26132614680776023</v>
          </cell>
          <cell r="S4885">
            <v>40</v>
          </cell>
        </row>
        <row r="4886">
          <cell r="K4886">
            <v>-0.2973787240260034</v>
          </cell>
          <cell r="S4886">
            <v>40</v>
          </cell>
        </row>
        <row r="4887">
          <cell r="K4887">
            <v>-19.145589485272247</v>
          </cell>
          <cell r="S4887">
            <v>40</v>
          </cell>
        </row>
        <row r="4888">
          <cell r="K4888">
            <v>-19.001773229468231</v>
          </cell>
          <cell r="S4888">
            <v>40</v>
          </cell>
        </row>
        <row r="4889">
          <cell r="K4889">
            <v>254.19676856030421</v>
          </cell>
          <cell r="S4889">
            <v>40</v>
          </cell>
        </row>
        <row r="4890">
          <cell r="K4890">
            <v>-0.35154193228410613</v>
          </cell>
          <cell r="S4890">
            <v>40</v>
          </cell>
        </row>
        <row r="4891">
          <cell r="K4891">
            <v>-19.564158573314238</v>
          </cell>
          <cell r="S4891">
            <v>40</v>
          </cell>
        </row>
        <row r="4892">
          <cell r="K4892">
            <v>-0.19826086512783683</v>
          </cell>
          <cell r="S4892">
            <v>40</v>
          </cell>
        </row>
        <row r="4893">
          <cell r="K4893">
            <v>-25.424305032021699</v>
          </cell>
          <cell r="S4893">
            <v>40</v>
          </cell>
        </row>
        <row r="4894">
          <cell r="K4894">
            <v>-23.454687222755936</v>
          </cell>
          <cell r="S4894">
            <v>40</v>
          </cell>
        </row>
        <row r="4895">
          <cell r="K4895">
            <v>-0.78909164654673114</v>
          </cell>
          <cell r="S4895">
            <v>40</v>
          </cell>
        </row>
        <row r="4896">
          <cell r="K4896">
            <v>-0.59446789540773193</v>
          </cell>
          <cell r="S4896">
            <v>40</v>
          </cell>
        </row>
        <row r="4897">
          <cell r="K4897">
            <v>-19.157568126512682</v>
          </cell>
          <cell r="S4897">
            <v>40</v>
          </cell>
        </row>
        <row r="4898">
          <cell r="K4898">
            <v>-2.8173741079615624</v>
          </cell>
          <cell r="S4898">
            <v>40</v>
          </cell>
        </row>
        <row r="4899">
          <cell r="K4899">
            <v>5.8694874995583364</v>
          </cell>
          <cell r="S4899">
            <v>40</v>
          </cell>
        </row>
        <row r="4900">
          <cell r="K4900">
            <v>6.7541125997591962</v>
          </cell>
          <cell r="S4900">
            <v>40</v>
          </cell>
        </row>
        <row r="4901">
          <cell r="K4901">
            <v>-0.44652486928018598</v>
          </cell>
          <cell r="S4901">
            <v>40</v>
          </cell>
        </row>
        <row r="4902">
          <cell r="K4902">
            <v>-0.23859199082954355</v>
          </cell>
          <cell r="S4902">
            <v>40</v>
          </cell>
        </row>
        <row r="4903">
          <cell r="K4903">
            <v>-13.80364734023131</v>
          </cell>
          <cell r="S4903">
            <v>40</v>
          </cell>
        </row>
        <row r="4904">
          <cell r="K4904">
            <v>-1.1809173872024541</v>
          </cell>
          <cell r="S4904">
            <v>40</v>
          </cell>
        </row>
        <row r="4905">
          <cell r="K4905">
            <v>-18.042470449706048</v>
          </cell>
          <cell r="S4905">
            <v>40</v>
          </cell>
        </row>
        <row r="4906">
          <cell r="K4906">
            <v>-18.290058422657406</v>
          </cell>
          <cell r="S4906">
            <v>40</v>
          </cell>
        </row>
        <row r="4907">
          <cell r="K4907">
            <v>-0.60316304365991047</v>
          </cell>
          <cell r="S4907">
            <v>40</v>
          </cell>
        </row>
        <row r="4908">
          <cell r="K4908">
            <v>-0.44059779395486176</v>
          </cell>
          <cell r="S4908">
            <v>40</v>
          </cell>
        </row>
        <row r="4909">
          <cell r="K4909">
            <v>-16.949773059084571</v>
          </cell>
          <cell r="S4909">
            <v>40</v>
          </cell>
        </row>
        <row r="4910">
          <cell r="K4910">
            <v>-0.4508974773059049</v>
          </cell>
          <cell r="S4910">
            <v>40</v>
          </cell>
        </row>
        <row r="4911">
          <cell r="K4911">
            <v>-0.27247904053623717</v>
          </cell>
          <cell r="S4911">
            <v>40</v>
          </cell>
        </row>
        <row r="4912">
          <cell r="K4912">
            <v>-18.952370636917301</v>
          </cell>
          <cell r="S4912">
            <v>40</v>
          </cell>
        </row>
        <row r="4913">
          <cell r="K4913">
            <v>2927.9411383445536</v>
          </cell>
          <cell r="S4913">
            <v>40</v>
          </cell>
        </row>
        <row r="4914">
          <cell r="K4914">
            <v>-19.093327770511117</v>
          </cell>
          <cell r="S4914">
            <v>40</v>
          </cell>
        </row>
        <row r="4915">
          <cell r="K4915">
            <v>-25.007722898518153</v>
          </cell>
          <cell r="S4915">
            <v>40</v>
          </cell>
        </row>
        <row r="4916">
          <cell r="K4916">
            <v>-0.87322249915663219</v>
          </cell>
          <cell r="S4916">
            <v>40</v>
          </cell>
        </row>
        <row r="4917">
          <cell r="K4917">
            <v>-0.70117119723009202</v>
          </cell>
          <cell r="S4917">
            <v>40</v>
          </cell>
        </row>
        <row r="4918">
          <cell r="K4918">
            <v>-0.5537168910592658</v>
          </cell>
          <cell r="S4918">
            <v>40</v>
          </cell>
        </row>
        <row r="4919">
          <cell r="K4919">
            <v>-2.4521234834013219</v>
          </cell>
          <cell r="S4919">
            <v>40</v>
          </cell>
        </row>
        <row r="4920">
          <cell r="K4920">
            <v>-2.5395944097184846</v>
          </cell>
          <cell r="S4920">
            <v>40</v>
          </cell>
        </row>
        <row r="4921">
          <cell r="K4921">
            <v>-2.5774214979932166</v>
          </cell>
          <cell r="S4921">
            <v>40</v>
          </cell>
        </row>
        <row r="4922">
          <cell r="K4922">
            <v>-0.638343725141299</v>
          </cell>
          <cell r="S4922">
            <v>40</v>
          </cell>
        </row>
        <row r="4923">
          <cell r="K4923">
            <v>-0.47620394905910557</v>
          </cell>
          <cell r="S4923">
            <v>40</v>
          </cell>
        </row>
        <row r="4924">
          <cell r="K4924">
            <v>-0.34599110854481907</v>
          </cell>
          <cell r="S4924">
            <v>40</v>
          </cell>
        </row>
        <row r="4925">
          <cell r="K4925">
            <v>-1.2037111634111473</v>
          </cell>
          <cell r="S4925">
            <v>40</v>
          </cell>
        </row>
        <row r="4926">
          <cell r="K4926">
            <v>-0.56100414139338928</v>
          </cell>
          <cell r="S4926">
            <v>40</v>
          </cell>
        </row>
        <row r="4927">
          <cell r="K4927">
            <v>-29.791335723667402</v>
          </cell>
          <cell r="S4927">
            <v>40</v>
          </cell>
        </row>
        <row r="4928">
          <cell r="K4928">
            <v>-0.7409489447120805</v>
          </cell>
          <cell r="S4928">
            <v>40</v>
          </cell>
        </row>
        <row r="4929">
          <cell r="K4929">
            <v>-0.58856662664038073</v>
          </cell>
          <cell r="S4929">
            <v>40</v>
          </cell>
        </row>
        <row r="4930">
          <cell r="K4930">
            <v>-33.50579899759984</v>
          </cell>
          <cell r="S4930">
            <v>40</v>
          </cell>
        </row>
        <row r="4931">
          <cell r="K4931">
            <v>-0.65784513326635463</v>
          </cell>
          <cell r="S4931">
            <v>40</v>
          </cell>
        </row>
        <row r="4932">
          <cell r="K4932">
            <v>-0.37473694482544612</v>
          </cell>
          <cell r="S4932">
            <v>40</v>
          </cell>
        </row>
        <row r="4933">
          <cell r="K4933">
            <v>-42.690984601178144</v>
          </cell>
          <cell r="S4933">
            <v>40</v>
          </cell>
        </row>
        <row r="4934">
          <cell r="K4934">
            <v>-0.54644339082097138</v>
          </cell>
          <cell r="S4934">
            <v>40</v>
          </cell>
        </row>
        <row r="4935">
          <cell r="K4935">
            <v>-2.434852257407814E-2</v>
          </cell>
          <cell r="S4935">
            <v>40</v>
          </cell>
        </row>
        <row r="4936">
          <cell r="K4936">
            <v>-49.549067922256583</v>
          </cell>
          <cell r="S4936">
            <v>36</v>
          </cell>
        </row>
        <row r="4937">
          <cell r="K4937">
            <v>-0.86014010696798104</v>
          </cell>
          <cell r="S4937">
            <v>40</v>
          </cell>
        </row>
        <row r="4938">
          <cell r="K4938">
            <v>-0.66694080416553059</v>
          </cell>
          <cell r="S4938">
            <v>40</v>
          </cell>
        </row>
        <row r="4939">
          <cell r="K4939">
            <v>-25.871329608301128</v>
          </cell>
          <cell r="S4939">
            <v>40</v>
          </cell>
        </row>
        <row r="4940">
          <cell r="K4940">
            <v>-2.412989949599194</v>
          </cell>
          <cell r="S4940">
            <v>40</v>
          </cell>
        </row>
        <row r="4941">
          <cell r="K4941">
            <v>-2.4888744052103946</v>
          </cell>
          <cell r="S4941">
            <v>40</v>
          </cell>
        </row>
        <row r="4942">
          <cell r="K4942">
            <v>-2.5323892603348286</v>
          </cell>
          <cell r="S4942">
            <v>40</v>
          </cell>
        </row>
        <row r="4943">
          <cell r="K4943">
            <v>-0.6187728342922173</v>
          </cell>
          <cell r="S4943">
            <v>40</v>
          </cell>
        </row>
        <row r="4944">
          <cell r="K4944">
            <v>-0.43294979241619419</v>
          </cell>
          <cell r="S4944">
            <v>40</v>
          </cell>
        </row>
        <row r="4945">
          <cell r="K4945">
            <v>-0.28541543019779159</v>
          </cell>
          <cell r="S4945">
            <v>40</v>
          </cell>
        </row>
        <row r="4946">
          <cell r="K4946">
            <v>-1.2182896878169032</v>
          </cell>
          <cell r="S4946">
            <v>40</v>
          </cell>
        </row>
        <row r="4947">
          <cell r="K4947">
            <v>-24.975302540366012</v>
          </cell>
          <cell r="S4947">
            <v>40</v>
          </cell>
        </row>
        <row r="4948">
          <cell r="K4948">
            <v>-25.238900780269397</v>
          </cell>
          <cell r="S4948">
            <v>40</v>
          </cell>
        </row>
        <row r="4949">
          <cell r="K4949">
            <v>-0.6850120240538361</v>
          </cell>
          <cell r="S4949">
            <v>40</v>
          </cell>
        </row>
        <row r="4950">
          <cell r="K4950">
            <v>-0.52615316833011427</v>
          </cell>
          <cell r="S4950">
            <v>40</v>
          </cell>
        </row>
        <row r="4951">
          <cell r="K4951">
            <v>-26.815442984181015</v>
          </cell>
          <cell r="S4951">
            <v>40</v>
          </cell>
        </row>
        <row r="4952">
          <cell r="K4952">
            <v>-0.56073935281312426</v>
          </cell>
          <cell r="S4952">
            <v>40</v>
          </cell>
        </row>
        <row r="4953">
          <cell r="K4953">
            <v>-0.34169443755225215</v>
          </cell>
          <cell r="S4953">
            <v>40</v>
          </cell>
        </row>
        <row r="4954">
          <cell r="K4954">
            <v>-34.364627112781129</v>
          </cell>
          <cell r="S4954">
            <v>40</v>
          </cell>
        </row>
        <row r="4955">
          <cell r="K4955">
            <v>-0.44862312571851903</v>
          </cell>
          <cell r="S4955">
            <v>40</v>
          </cell>
        </row>
        <row r="4956">
          <cell r="K4956">
            <v>-35.165978180151519</v>
          </cell>
          <cell r="S4956">
            <v>40</v>
          </cell>
        </row>
        <row r="4957">
          <cell r="K4957">
            <v>-59.537645413621583</v>
          </cell>
          <cell r="S4957">
            <v>37</v>
          </cell>
        </row>
        <row r="4958">
          <cell r="K4958">
            <v>-0.8048872972539447</v>
          </cell>
          <cell r="S4958">
            <v>40</v>
          </cell>
        </row>
        <row r="4959">
          <cell r="K4959">
            <v>-21.19949114929835</v>
          </cell>
          <cell r="S4959">
            <v>40</v>
          </cell>
        </row>
        <row r="4960">
          <cell r="K4960">
            <v>-22.232516105395462</v>
          </cell>
          <cell r="S4960">
            <v>40</v>
          </cell>
        </row>
        <row r="4961">
          <cell r="K4961">
            <v>-2.2785611646732145</v>
          </cell>
          <cell r="S4961">
            <v>40</v>
          </cell>
        </row>
        <row r="4962">
          <cell r="K4962">
            <v>-2.3509508591555375</v>
          </cell>
          <cell r="S4962">
            <v>40</v>
          </cell>
        </row>
        <row r="4963">
          <cell r="K4963">
            <v>-2.3893309177058786</v>
          </cell>
          <cell r="S4963">
            <v>40</v>
          </cell>
        </row>
        <row r="4964">
          <cell r="K4964">
            <v>-0.57978211687824532</v>
          </cell>
          <cell r="S4964">
            <v>40</v>
          </cell>
        </row>
        <row r="4965">
          <cell r="K4965">
            <v>-0.38236055938299496</v>
          </cell>
          <cell r="S4965">
            <v>40</v>
          </cell>
        </row>
        <row r="4966">
          <cell r="K4966">
            <v>-0.2306783391975778</v>
          </cell>
          <cell r="S4966">
            <v>40</v>
          </cell>
        </row>
        <row r="4967">
          <cell r="K4967">
            <v>-1.2224268314094091</v>
          </cell>
          <cell r="S4967">
            <v>40</v>
          </cell>
        </row>
        <row r="4968">
          <cell r="K4968">
            <v>-21.253690935468896</v>
          </cell>
          <cell r="S4968">
            <v>40</v>
          </cell>
        </row>
        <row r="4969">
          <cell r="K4969">
            <v>-21.600079467651781</v>
          </cell>
          <cell r="S4969">
            <v>40</v>
          </cell>
        </row>
        <row r="4970">
          <cell r="K4970">
            <v>-0.62556609904523486</v>
          </cell>
          <cell r="S4970">
            <v>40</v>
          </cell>
        </row>
        <row r="4971">
          <cell r="K4971">
            <v>-0.47542705846771677</v>
          </cell>
          <cell r="S4971">
            <v>40</v>
          </cell>
        </row>
        <row r="4972">
          <cell r="K4972">
            <v>-20.815672733086387</v>
          </cell>
          <cell r="S4972">
            <v>40</v>
          </cell>
        </row>
        <row r="4973">
          <cell r="K4973">
            <v>-0.50196118814934487</v>
          </cell>
          <cell r="S4973">
            <v>40</v>
          </cell>
        </row>
        <row r="4974">
          <cell r="K4974">
            <v>-0.33597496520135411</v>
          </cell>
          <cell r="S4974">
            <v>40</v>
          </cell>
        </row>
        <row r="4975">
          <cell r="K4975">
            <v>-23.811921085092525</v>
          </cell>
          <cell r="S4975">
            <v>40</v>
          </cell>
        </row>
        <row r="4976">
          <cell r="K4976">
            <v>-0.39135077963977333</v>
          </cell>
          <cell r="S4976">
            <v>40</v>
          </cell>
        </row>
        <row r="4977">
          <cell r="K4977">
            <v>-0.19727880376885898</v>
          </cell>
          <cell r="S4977">
            <v>40</v>
          </cell>
        </row>
        <row r="4978">
          <cell r="K4978">
            <v>-43.110573048079644</v>
          </cell>
          <cell r="S4978">
            <v>40</v>
          </cell>
        </row>
        <row r="4979">
          <cell r="K4979">
            <v>-0.81360085557131523</v>
          </cell>
          <cell r="S4979">
            <v>40</v>
          </cell>
        </row>
        <row r="4980">
          <cell r="K4980">
            <v>-0.61891254289621878</v>
          </cell>
          <cell r="S4980">
            <v>40</v>
          </cell>
        </row>
        <row r="4981">
          <cell r="K4981">
            <v>-23.410755126563238</v>
          </cell>
          <cell r="S4981">
            <v>40</v>
          </cell>
        </row>
        <row r="4982">
          <cell r="K4982">
            <v>-1.8688410111517424</v>
          </cell>
          <cell r="S4982">
            <v>40</v>
          </cell>
        </row>
        <row r="4983">
          <cell r="K4983">
            <v>-1.941054367864562</v>
          </cell>
          <cell r="S4983">
            <v>40</v>
          </cell>
        </row>
        <row r="4984">
          <cell r="K4984">
            <v>-1.9787785218384886</v>
          </cell>
          <cell r="S4984">
            <v>40</v>
          </cell>
        </row>
        <row r="4985">
          <cell r="K4985">
            <v>-0.68207053711299359</v>
          </cell>
          <cell r="S4985">
            <v>40</v>
          </cell>
        </row>
        <row r="4986">
          <cell r="K4986">
            <v>-0.48470881196053056</v>
          </cell>
          <cell r="S4986">
            <v>40</v>
          </cell>
        </row>
        <row r="4987">
          <cell r="K4987">
            <v>-2.0433435660877843</v>
          </cell>
          <cell r="S4987">
            <v>40</v>
          </cell>
        </row>
        <row r="4988">
          <cell r="K4988">
            <v>-1.1425642683028971</v>
          </cell>
          <cell r="S4988">
            <v>40</v>
          </cell>
        </row>
        <row r="4989">
          <cell r="K4989">
            <v>-22.492067672867211</v>
          </cell>
          <cell r="S4989">
            <v>40</v>
          </cell>
        </row>
        <row r="4990">
          <cell r="K4990">
            <v>-22.69448069000261</v>
          </cell>
          <cell r="S4990">
            <v>40</v>
          </cell>
        </row>
        <row r="4991">
          <cell r="K4991">
            <v>-0.6416732847546498</v>
          </cell>
          <cell r="S4991">
            <v>40</v>
          </cell>
        </row>
        <row r="4992">
          <cell r="K4992">
            <v>-0.48783943046959527</v>
          </cell>
          <cell r="S4992">
            <v>40</v>
          </cell>
        </row>
        <row r="4993">
          <cell r="K4993">
            <v>-21.772009344387456</v>
          </cell>
          <cell r="S4993">
            <v>40</v>
          </cell>
        </row>
        <row r="4994">
          <cell r="K4994">
            <v>-0.50370251212336936</v>
          </cell>
          <cell r="S4994">
            <v>40</v>
          </cell>
        </row>
        <row r="4995">
          <cell r="K4995">
            <v>-25.00044294734743</v>
          </cell>
          <cell r="S4995">
            <v>40</v>
          </cell>
        </row>
        <row r="4996">
          <cell r="K4996">
            <v>-26.701120940030702</v>
          </cell>
          <cell r="S4996">
            <v>40</v>
          </cell>
        </row>
        <row r="4997">
          <cell r="K4997">
            <v>-0.39317028922722014</v>
          </cell>
          <cell r="S4997">
            <v>40</v>
          </cell>
        </row>
        <row r="4998">
          <cell r="K4998">
            <v>-28.514589051852703</v>
          </cell>
          <cell r="S4998">
            <v>40</v>
          </cell>
        </row>
        <row r="4999">
          <cell r="K4999">
            <v>-41.201504945096005</v>
          </cell>
          <cell r="S4999">
            <v>40</v>
          </cell>
        </row>
        <row r="5000">
          <cell r="K5000">
            <v>-0.75158279165304731</v>
          </cell>
          <cell r="S5000">
            <v>40</v>
          </cell>
        </row>
        <row r="5001">
          <cell r="K5001">
            <v>-0.53040127644937651</v>
          </cell>
          <cell r="S5001">
            <v>40</v>
          </cell>
        </row>
        <row r="5002">
          <cell r="K5002">
            <v>-18.992809808971426</v>
          </cell>
          <cell r="S5002">
            <v>40</v>
          </cell>
        </row>
        <row r="5003">
          <cell r="K5003">
            <v>5.4422950163532464</v>
          </cell>
          <cell r="S5003">
            <v>40</v>
          </cell>
        </row>
        <row r="5004">
          <cell r="K5004">
            <v>6.3951170482102757</v>
          </cell>
          <cell r="S5004">
            <v>40</v>
          </cell>
        </row>
        <row r="5005">
          <cell r="K5005">
            <v>-3.0040646485058038</v>
          </cell>
          <cell r="S5005">
            <v>40</v>
          </cell>
        </row>
        <row r="5006">
          <cell r="K5006">
            <v>-0.41102022774916069</v>
          </cell>
          <cell r="S5006">
            <v>40</v>
          </cell>
        </row>
        <row r="5007">
          <cell r="K5007">
            <v>-0.15868900644892689</v>
          </cell>
          <cell r="S5007">
            <v>40</v>
          </cell>
        </row>
        <row r="5008">
          <cell r="K5008">
            <v>-13.164244773362546</v>
          </cell>
          <cell r="S5008">
            <v>40</v>
          </cell>
        </row>
        <row r="5009">
          <cell r="K5009">
            <v>-1.2619588044003864</v>
          </cell>
          <cell r="S5009">
            <v>40</v>
          </cell>
        </row>
        <row r="5010">
          <cell r="K5010">
            <v>-17.67218062963169</v>
          </cell>
          <cell r="S5010">
            <v>40</v>
          </cell>
        </row>
        <row r="5011">
          <cell r="K5011">
            <v>-17.897449882292406</v>
          </cell>
          <cell r="S5011">
            <v>40</v>
          </cell>
        </row>
        <row r="5012">
          <cell r="K5012">
            <v>-0.56406324773776462</v>
          </cell>
          <cell r="S5012">
            <v>40</v>
          </cell>
        </row>
        <row r="5013">
          <cell r="K5013">
            <v>-0.38813301810149886</v>
          </cell>
          <cell r="S5013">
            <v>40</v>
          </cell>
        </row>
        <row r="5014">
          <cell r="K5014">
            <v>-16.915146718855294</v>
          </cell>
          <cell r="S5014">
            <v>40</v>
          </cell>
        </row>
        <row r="5015">
          <cell r="K5015">
            <v>-0.40527930015747948</v>
          </cell>
          <cell r="S5015">
            <v>40</v>
          </cell>
        </row>
        <row r="5016">
          <cell r="K5016">
            <v>-0.23158881683805752</v>
          </cell>
          <cell r="S5016">
            <v>40</v>
          </cell>
        </row>
        <row r="5017">
          <cell r="K5017">
            <v>-21.128018773187723</v>
          </cell>
          <cell r="S5017">
            <v>40</v>
          </cell>
        </row>
        <row r="5018">
          <cell r="K5018">
            <v>141.49632336963973</v>
          </cell>
          <cell r="S5018">
            <v>40</v>
          </cell>
        </row>
        <row r="5019">
          <cell r="K5019">
            <v>-21.622873432738118</v>
          </cell>
          <cell r="S5019">
            <v>40</v>
          </cell>
        </row>
        <row r="5020">
          <cell r="K5020">
            <v>-43.685368648527529</v>
          </cell>
          <cell r="S5020">
            <v>40</v>
          </cell>
        </row>
        <row r="5021">
          <cell r="K5021">
            <v>-0.75567901661019787</v>
          </cell>
          <cell r="S5021">
            <v>40</v>
          </cell>
        </row>
        <row r="5022">
          <cell r="K5022">
            <v>-0.75819223656634382</v>
          </cell>
          <cell r="S5022">
            <v>40</v>
          </cell>
        </row>
        <row r="5023">
          <cell r="K5023">
            <v>-0.53651570530126214</v>
          </cell>
          <cell r="S5023">
            <v>40</v>
          </cell>
        </row>
        <row r="5024">
          <cell r="K5024">
            <v>-0.53988813099121225</v>
          </cell>
          <cell r="S5024">
            <v>40</v>
          </cell>
        </row>
        <row r="5025">
          <cell r="K5025">
            <v>-19.435977375348198</v>
          </cell>
          <cell r="S5025">
            <v>40</v>
          </cell>
        </row>
        <row r="5026">
          <cell r="K5026">
            <v>-19.162593839052843</v>
          </cell>
          <cell r="S5026">
            <v>40</v>
          </cell>
        </row>
        <row r="5027">
          <cell r="K5027">
            <v>5.4215376767039363</v>
          </cell>
          <cell r="S5027">
            <v>40</v>
          </cell>
        </row>
        <row r="5028">
          <cell r="K5028">
            <v>5.1447893069940918</v>
          </cell>
          <cell r="S5028">
            <v>40</v>
          </cell>
        </row>
        <row r="5029">
          <cell r="K5029">
            <v>6.3738329118402302</v>
          </cell>
          <cell r="S5029">
            <v>40</v>
          </cell>
        </row>
        <row r="5030">
          <cell r="K5030">
            <v>6.0872361696243598</v>
          </cell>
          <cell r="S5030">
            <v>40</v>
          </cell>
        </row>
        <row r="5031">
          <cell r="K5031">
            <v>-3.0000511862592822</v>
          </cell>
          <cell r="S5031">
            <v>40</v>
          </cell>
        </row>
        <row r="5032">
          <cell r="K5032">
            <v>-2.9903914082252649</v>
          </cell>
          <cell r="S5032">
            <v>40</v>
          </cell>
        </row>
        <row r="5033">
          <cell r="K5033">
            <v>-0.40619923793803164</v>
          </cell>
          <cell r="S5033">
            <v>40</v>
          </cell>
        </row>
        <row r="5034">
          <cell r="K5034">
            <v>-0.44143169113194097</v>
          </cell>
          <cell r="S5034">
            <v>40</v>
          </cell>
        </row>
        <row r="5035">
          <cell r="K5035">
            <v>-0.16962309353047605</v>
          </cell>
          <cell r="S5035">
            <v>40</v>
          </cell>
        </row>
        <row r="5036">
          <cell r="K5036">
            <v>-0.1994002443840977</v>
          </cell>
          <cell r="S5036">
            <v>40</v>
          </cell>
        </row>
        <row r="5037">
          <cell r="K5037">
            <v>-13.46506857814172</v>
          </cell>
          <cell r="S5037">
            <v>40</v>
          </cell>
        </row>
        <row r="5038">
          <cell r="K5038">
            <v>-13.320638352529725</v>
          </cell>
          <cell r="S5038">
            <v>40</v>
          </cell>
        </row>
        <row r="5039">
          <cell r="K5039">
            <v>-1.2676562171613686</v>
          </cell>
          <cell r="S5039">
            <v>40</v>
          </cell>
        </row>
        <row r="5040">
          <cell r="K5040">
            <v>-1.2459203062788666</v>
          </cell>
          <cell r="S5040">
            <v>40</v>
          </cell>
        </row>
        <row r="5041">
          <cell r="K5041">
            <v>-18.041645534700319</v>
          </cell>
          <cell r="S5041">
            <v>40</v>
          </cell>
        </row>
        <row r="5042">
          <cell r="K5042">
            <v>-17.763152793912031</v>
          </cell>
          <cell r="S5042">
            <v>40</v>
          </cell>
        </row>
        <row r="5043">
          <cell r="K5043">
            <v>-18.24980091776742</v>
          </cell>
          <cell r="S5043">
            <v>40</v>
          </cell>
        </row>
        <row r="5044">
          <cell r="K5044">
            <v>-17.886177055582682</v>
          </cell>
          <cell r="S5044">
            <v>40</v>
          </cell>
        </row>
        <row r="5045">
          <cell r="K5045">
            <v>-0.56843029000429124</v>
          </cell>
          <cell r="S5045">
            <v>40</v>
          </cell>
        </row>
        <row r="5046">
          <cell r="K5046">
            <v>-0.58669374045740053</v>
          </cell>
          <cell r="S5046">
            <v>40</v>
          </cell>
        </row>
        <row r="5047">
          <cell r="K5047">
            <v>-0.39325387074886531</v>
          </cell>
          <cell r="S5047">
            <v>40</v>
          </cell>
        </row>
        <row r="5048">
          <cell r="K5048">
            <v>-0.4255096403897109</v>
          </cell>
          <cell r="S5048">
            <v>40</v>
          </cell>
        </row>
        <row r="5049">
          <cell r="K5049">
            <v>-17.22075143472955</v>
          </cell>
          <cell r="S5049">
            <v>40</v>
          </cell>
        </row>
        <row r="5050">
          <cell r="K5050">
            <v>-0.32281213527623331</v>
          </cell>
          <cell r="S5050">
            <v>40</v>
          </cell>
        </row>
        <row r="5051">
          <cell r="K5051">
            <v>-0.41173679407646352</v>
          </cell>
          <cell r="S5051">
            <v>40</v>
          </cell>
        </row>
        <row r="5052">
          <cell r="K5052">
            <v>-0.45128169132251295</v>
          </cell>
          <cell r="S5052">
            <v>40</v>
          </cell>
        </row>
        <row r="5053">
          <cell r="K5053">
            <v>-0.23466321952350802</v>
          </cell>
          <cell r="S5053">
            <v>40</v>
          </cell>
        </row>
        <row r="5054">
          <cell r="K5054">
            <v>-0.25576127567155998</v>
          </cell>
          <cell r="S5054">
            <v>40</v>
          </cell>
        </row>
        <row r="5055">
          <cell r="K5055">
            <v>-21.872196907117939</v>
          </cell>
          <cell r="S5055">
            <v>40</v>
          </cell>
        </row>
        <row r="5056">
          <cell r="K5056">
            <v>-19.77102375502983</v>
          </cell>
          <cell r="S5056">
            <v>40</v>
          </cell>
        </row>
        <row r="5057">
          <cell r="K5057">
            <v>147.74161631135979</v>
          </cell>
          <cell r="S5057">
            <v>40</v>
          </cell>
        </row>
        <row r="5058">
          <cell r="K5058">
            <v>-0.32328671164390155</v>
          </cell>
          <cell r="S5058">
            <v>40</v>
          </cell>
        </row>
        <row r="5059">
          <cell r="K5059">
            <v>-21.93857198927379</v>
          </cell>
          <cell r="S5059">
            <v>40</v>
          </cell>
        </row>
        <row r="5060">
          <cell r="K5060">
            <v>-20.464720246075071</v>
          </cell>
          <cell r="S5060">
            <v>40</v>
          </cell>
        </row>
        <row r="5061">
          <cell r="K5061">
            <v>-47.438972640614082</v>
          </cell>
          <cell r="S5061">
            <v>40</v>
          </cell>
        </row>
        <row r="5062">
          <cell r="K5062">
            <v>-28.026756695779035</v>
          </cell>
          <cell r="S5062">
            <v>40</v>
          </cell>
        </row>
        <row r="5063">
          <cell r="K5063">
            <v>-0.76454670482593245</v>
          </cell>
          <cell r="S5063">
            <v>40</v>
          </cell>
        </row>
        <row r="5064">
          <cell r="K5064">
            <v>-0.5469824864596381</v>
          </cell>
          <cell r="S5064">
            <v>40</v>
          </cell>
        </row>
        <row r="5065">
          <cell r="K5065">
            <v>-19.547983251411107</v>
          </cell>
          <cell r="S5065">
            <v>40</v>
          </cell>
        </row>
        <row r="5066">
          <cell r="K5066">
            <v>5.1883836882831877</v>
          </cell>
          <cell r="S5066">
            <v>40</v>
          </cell>
        </row>
        <row r="5067">
          <cell r="K5067">
            <v>6.2368729027889795</v>
          </cell>
          <cell r="S5067">
            <v>40</v>
          </cell>
        </row>
        <row r="5068">
          <cell r="K5068">
            <v>6.8544835975111162</v>
          </cell>
          <cell r="S5068">
            <v>40</v>
          </cell>
        </row>
        <row r="5069">
          <cell r="K5069">
            <v>-0.43238235532064967</v>
          </cell>
          <cell r="S5069">
            <v>40</v>
          </cell>
        </row>
        <row r="5070">
          <cell r="K5070">
            <v>-0.18252542407858921</v>
          </cell>
          <cell r="S5070">
            <v>40</v>
          </cell>
        </row>
        <row r="5071">
          <cell r="K5071">
            <v>-13.624885411452851</v>
          </cell>
          <cell r="S5071">
            <v>40</v>
          </cell>
        </row>
        <row r="5072">
          <cell r="K5072">
            <v>-1.2814939372589982</v>
          </cell>
          <cell r="S5072">
            <v>40</v>
          </cell>
        </row>
        <row r="5073">
          <cell r="K5073">
            <v>-18.141935931243172</v>
          </cell>
          <cell r="S5073">
            <v>40</v>
          </cell>
        </row>
        <row r="5074">
          <cell r="K5074">
            <v>-18.374744215785743</v>
          </cell>
          <cell r="S5074">
            <v>40</v>
          </cell>
        </row>
        <row r="5075">
          <cell r="K5075">
            <v>-0.57952373861680095</v>
          </cell>
          <cell r="S5075">
            <v>40</v>
          </cell>
        </row>
        <row r="5076">
          <cell r="K5076">
            <v>-0.40370551321937981</v>
          </cell>
          <cell r="S5076">
            <v>40</v>
          </cell>
        </row>
        <row r="5077">
          <cell r="K5077">
            <v>-17.198529178512231</v>
          </cell>
          <cell r="S5077">
            <v>40</v>
          </cell>
        </row>
        <row r="5078">
          <cell r="K5078">
            <v>-0.42583169785478064</v>
          </cell>
          <cell r="S5078">
            <v>40</v>
          </cell>
        </row>
        <row r="5079">
          <cell r="K5079">
            <v>-0.24448962715493741</v>
          </cell>
          <cell r="S5079">
            <v>40</v>
          </cell>
        </row>
        <row r="5080">
          <cell r="K5080">
            <v>-21.625537441633806</v>
          </cell>
          <cell r="S5080">
            <v>40</v>
          </cell>
        </row>
        <row r="5081">
          <cell r="K5081">
            <v>298.11517905138601</v>
          </cell>
          <cell r="S5081">
            <v>40</v>
          </cell>
        </row>
        <row r="5082">
          <cell r="K5082">
            <v>-22.07049515305993</v>
          </cell>
          <cell r="S5082">
            <v>40</v>
          </cell>
        </row>
        <row r="5083">
          <cell r="K5083">
            <v>-33.13679711586596</v>
          </cell>
          <cell r="S5083">
            <v>40</v>
          </cell>
        </row>
        <row r="5084">
          <cell r="K5084">
            <v>-0.88389898446888726</v>
          </cell>
          <cell r="S5084">
            <v>40</v>
          </cell>
        </row>
        <row r="5085">
          <cell r="K5085">
            <v>-0.68001029680786851</v>
          </cell>
          <cell r="S5085">
            <v>40</v>
          </cell>
        </row>
        <row r="5086">
          <cell r="K5086">
            <v>-0.5866737373555333</v>
          </cell>
          <cell r="S5086">
            <v>40</v>
          </cell>
        </row>
        <row r="5087">
          <cell r="K5087">
            <v>-2.4252359250734892</v>
          </cell>
          <cell r="S5087">
            <v>40</v>
          </cell>
        </row>
        <row r="5088">
          <cell r="K5088">
            <v>-2.5141792440098421</v>
          </cell>
          <cell r="S5088">
            <v>40</v>
          </cell>
        </row>
        <row r="5089">
          <cell r="K5089">
            <v>-2.5606124874744278</v>
          </cell>
          <cell r="S5089">
            <v>40</v>
          </cell>
        </row>
        <row r="5090">
          <cell r="K5090">
            <v>-0.648022962853259</v>
          </cell>
          <cell r="S5090">
            <v>40</v>
          </cell>
        </row>
        <row r="5091">
          <cell r="K5091">
            <v>-0.47698396682951116</v>
          </cell>
          <cell r="S5091">
            <v>40</v>
          </cell>
        </row>
        <row r="5092">
          <cell r="K5092">
            <v>-0.33430398244795395</v>
          </cell>
          <cell r="S5092">
            <v>40</v>
          </cell>
        </row>
        <row r="5093">
          <cell r="K5093">
            <v>-1.2703465413874733</v>
          </cell>
          <cell r="S5093">
            <v>40</v>
          </cell>
        </row>
        <row r="5094">
          <cell r="K5094">
            <v>-0.53581653300506926</v>
          </cell>
          <cell r="S5094">
            <v>40</v>
          </cell>
        </row>
        <row r="5095">
          <cell r="K5095">
            <v>-34.586104899146477</v>
          </cell>
          <cell r="S5095">
            <v>40</v>
          </cell>
        </row>
        <row r="5096">
          <cell r="K5096">
            <v>-0.75804055743970133</v>
          </cell>
          <cell r="S5096">
            <v>40</v>
          </cell>
        </row>
        <row r="5097">
          <cell r="K5097">
            <v>-0.58249825238202124</v>
          </cell>
          <cell r="S5097">
            <v>40</v>
          </cell>
        </row>
        <row r="5098">
          <cell r="K5098">
            <v>-0.42488736433096941</v>
          </cell>
          <cell r="S5098">
            <v>40</v>
          </cell>
        </row>
        <row r="5099">
          <cell r="K5099">
            <v>-0.67750632300236768</v>
          </cell>
          <cell r="S5099">
            <v>40</v>
          </cell>
        </row>
        <row r="5100">
          <cell r="K5100">
            <v>-0.40164277613496446</v>
          </cell>
          <cell r="S5100">
            <v>40</v>
          </cell>
        </row>
        <row r="5101">
          <cell r="K5101">
            <v>-58.038369549277228</v>
          </cell>
          <cell r="S5101">
            <v>40</v>
          </cell>
        </row>
        <row r="5102">
          <cell r="K5102">
            <v>-0.59126467046933906</v>
          </cell>
          <cell r="S5102">
            <v>40</v>
          </cell>
        </row>
        <row r="5103">
          <cell r="K5103">
            <v>-6.1920922210833347E-2</v>
          </cell>
          <cell r="S5103">
            <v>40</v>
          </cell>
        </row>
        <row r="5104">
          <cell r="K5104">
            <v>-113.35398636585985</v>
          </cell>
          <cell r="S5104">
            <v>35</v>
          </cell>
        </row>
        <row r="5105">
          <cell r="K5105">
            <v>-0.88035629205398502</v>
          </cell>
          <cell r="S5105">
            <v>40</v>
          </cell>
        </row>
        <row r="5106">
          <cell r="K5106">
            <v>-0.65564568072986795</v>
          </cell>
          <cell r="S5106">
            <v>40</v>
          </cell>
        </row>
        <row r="5107">
          <cell r="K5107">
            <v>-30.17445854870514</v>
          </cell>
          <cell r="S5107">
            <v>40</v>
          </cell>
        </row>
        <row r="5108">
          <cell r="K5108">
            <v>-2.3874143318004015</v>
          </cell>
          <cell r="S5108">
            <v>40</v>
          </cell>
        </row>
        <row r="5109">
          <cell r="K5109">
            <v>-2.4708097788085954</v>
          </cell>
          <cell r="S5109">
            <v>40</v>
          </cell>
        </row>
        <row r="5110">
          <cell r="K5110">
            <v>-2.5146036165176904</v>
          </cell>
          <cell r="S5110">
            <v>40</v>
          </cell>
        </row>
        <row r="5111">
          <cell r="K5111">
            <v>-0.63823223258945228</v>
          </cell>
          <cell r="S5111">
            <v>40</v>
          </cell>
        </row>
        <row r="5112">
          <cell r="K5112">
            <v>-0.44240183890805362</v>
          </cell>
          <cell r="S5112">
            <v>40</v>
          </cell>
        </row>
        <row r="5113">
          <cell r="K5113">
            <v>-0.28102173920027185</v>
          </cell>
          <cell r="S5113">
            <v>40</v>
          </cell>
        </row>
        <row r="5114">
          <cell r="K5114">
            <v>-1.2784851923729994</v>
          </cell>
          <cell r="S5114">
            <v>40</v>
          </cell>
        </row>
        <row r="5115">
          <cell r="K5115">
            <v>-28.686225587113018</v>
          </cell>
          <cell r="S5115">
            <v>40</v>
          </cell>
        </row>
        <row r="5116">
          <cell r="K5116">
            <v>-28.965967859024747</v>
          </cell>
          <cell r="S5116">
            <v>40</v>
          </cell>
        </row>
        <row r="5117">
          <cell r="K5117">
            <v>-0.71951140693764404</v>
          </cell>
          <cell r="S5117">
            <v>40</v>
          </cell>
        </row>
        <row r="5118">
          <cell r="K5118">
            <v>-0.51718396730409366</v>
          </cell>
          <cell r="S5118">
            <v>40</v>
          </cell>
        </row>
        <row r="5119">
          <cell r="K5119">
            <v>-0.39186300713655114</v>
          </cell>
          <cell r="S5119">
            <v>40</v>
          </cell>
        </row>
        <row r="5120">
          <cell r="K5120">
            <v>-0.58231735677174101</v>
          </cell>
          <cell r="S5120">
            <v>40</v>
          </cell>
        </row>
        <row r="5121">
          <cell r="K5121">
            <v>-35.448165121103472</v>
          </cell>
          <cell r="S5121">
            <v>40</v>
          </cell>
        </row>
        <row r="5122">
          <cell r="K5122">
            <v>-43.394805806033752</v>
          </cell>
          <cell r="S5122">
            <v>40</v>
          </cell>
        </row>
        <row r="5123">
          <cell r="K5123">
            <v>-0.49096438044746976</v>
          </cell>
          <cell r="S5123">
            <v>40</v>
          </cell>
        </row>
        <row r="5124">
          <cell r="K5124">
            <v>-7.9667518902145157E-2</v>
          </cell>
          <cell r="S5124">
            <v>40</v>
          </cell>
        </row>
        <row r="5125">
          <cell r="K5125">
            <v>-79.864457772147929</v>
          </cell>
          <cell r="S5125">
            <v>36</v>
          </cell>
        </row>
        <row r="5126">
          <cell r="K5126">
            <v>-0.83641397123580596</v>
          </cell>
          <cell r="S5126">
            <v>40</v>
          </cell>
        </row>
        <row r="5127">
          <cell r="K5127">
            <v>-0.60945902297437915</v>
          </cell>
          <cell r="S5127">
            <v>40</v>
          </cell>
        </row>
        <row r="5128">
          <cell r="K5128">
            <v>-27.193772966626462</v>
          </cell>
          <cell r="S5128">
            <v>40</v>
          </cell>
        </row>
        <row r="5129">
          <cell r="K5129">
            <v>-2.3397379777892198</v>
          </cell>
          <cell r="S5129">
            <v>40</v>
          </cell>
        </row>
        <row r="5130">
          <cell r="K5130">
            <v>-2.4069788655781217</v>
          </cell>
          <cell r="S5130">
            <v>40</v>
          </cell>
        </row>
        <row r="5131">
          <cell r="K5131">
            <v>-2.4519263117225383</v>
          </cell>
          <cell r="S5131">
            <v>40</v>
          </cell>
        </row>
        <row r="5132">
          <cell r="K5132">
            <v>-0.60086765321798608</v>
          </cell>
          <cell r="S5132">
            <v>40</v>
          </cell>
        </row>
        <row r="5133">
          <cell r="K5133">
            <v>-0.38840785267575012</v>
          </cell>
          <cell r="S5133">
            <v>40</v>
          </cell>
        </row>
        <row r="5134">
          <cell r="K5134">
            <v>-0.22142129059051169</v>
          </cell>
          <cell r="S5134">
            <v>40</v>
          </cell>
        </row>
        <row r="5135">
          <cell r="K5135">
            <v>-1.2762712836174395</v>
          </cell>
          <cell r="S5135">
            <v>40</v>
          </cell>
        </row>
        <row r="5136">
          <cell r="K5136">
            <v>-25.537560338590392</v>
          </cell>
          <cell r="S5136">
            <v>40</v>
          </cell>
        </row>
        <row r="5137">
          <cell r="K5137">
            <v>-25.976473331426785</v>
          </cell>
          <cell r="S5137">
            <v>40</v>
          </cell>
        </row>
        <row r="5138">
          <cell r="K5138">
            <v>-0.66995782401038972</v>
          </cell>
          <cell r="S5138">
            <v>40</v>
          </cell>
        </row>
        <row r="5139">
          <cell r="K5139">
            <v>-0.47294193245898586</v>
          </cell>
          <cell r="S5139">
            <v>40</v>
          </cell>
        </row>
        <row r="5140">
          <cell r="K5140">
            <v>-27.30285030537166</v>
          </cell>
          <cell r="S5140">
            <v>40</v>
          </cell>
        </row>
        <row r="5141">
          <cell r="K5141">
            <v>-0.52778506160491279</v>
          </cell>
          <cell r="S5141">
            <v>40</v>
          </cell>
        </row>
        <row r="5142">
          <cell r="K5142">
            <v>-0.31538457532081976</v>
          </cell>
          <cell r="S5142">
            <v>40</v>
          </cell>
        </row>
        <row r="5143">
          <cell r="K5143">
            <v>-34.957356404722063</v>
          </cell>
          <cell r="S5143">
            <v>40</v>
          </cell>
        </row>
        <row r="5144">
          <cell r="K5144">
            <v>158.98765108074218</v>
          </cell>
          <cell r="S5144">
            <v>40</v>
          </cell>
        </row>
        <row r="5145">
          <cell r="K5145">
            <v>-2.0557044164752965E-2</v>
          </cell>
          <cell r="S5145">
            <v>40</v>
          </cell>
        </row>
        <row r="5146">
          <cell r="K5146">
            <v>-54.44214526487751</v>
          </cell>
          <cell r="S5146">
            <v>38</v>
          </cell>
        </row>
        <row r="5147">
          <cell r="K5147">
            <v>-0.84707179407383282</v>
          </cell>
          <cell r="S5147">
            <v>40</v>
          </cell>
        </row>
        <row r="5148">
          <cell r="K5148">
            <v>-0.60909903100099949</v>
          </cell>
          <cell r="S5148">
            <v>40</v>
          </cell>
        </row>
        <row r="5149">
          <cell r="K5149">
            <v>-28.227713846317531</v>
          </cell>
          <cell r="S5149">
            <v>40</v>
          </cell>
        </row>
        <row r="5150">
          <cell r="K5150">
            <v>-1.9159698254114064</v>
          </cell>
          <cell r="S5150">
            <v>40</v>
          </cell>
        </row>
        <row r="5151">
          <cell r="K5151">
            <v>-1.9896639979033481</v>
          </cell>
          <cell r="S5151">
            <v>40</v>
          </cell>
        </row>
        <row r="5152">
          <cell r="K5152">
            <v>-2.0408067573726441</v>
          </cell>
          <cell r="S5152">
            <v>40</v>
          </cell>
        </row>
        <row r="5153">
          <cell r="K5153">
            <v>-0.71627248277569433</v>
          </cell>
          <cell r="S5153">
            <v>40</v>
          </cell>
        </row>
        <row r="5154">
          <cell r="K5154">
            <v>-0.49763599045494034</v>
          </cell>
          <cell r="S5154">
            <v>40</v>
          </cell>
        </row>
        <row r="5155">
          <cell r="K5155">
            <v>-2.0987183058063721</v>
          </cell>
          <cell r="S5155">
            <v>40</v>
          </cell>
        </row>
        <row r="5156">
          <cell r="K5156">
            <v>-1.2028060309461932</v>
          </cell>
          <cell r="S5156">
            <v>40</v>
          </cell>
        </row>
        <row r="5157">
          <cell r="K5157">
            <v>-26.92318443081307</v>
          </cell>
          <cell r="S5157">
            <v>40</v>
          </cell>
        </row>
        <row r="5158">
          <cell r="K5158">
            <v>-27.180882008536724</v>
          </cell>
          <cell r="S5158">
            <v>40</v>
          </cell>
        </row>
        <row r="5159">
          <cell r="K5159">
            <v>-0.68543889509251976</v>
          </cell>
          <cell r="S5159">
            <v>40</v>
          </cell>
        </row>
        <row r="5160">
          <cell r="K5160">
            <v>-0.48336236422458156</v>
          </cell>
          <cell r="S5160">
            <v>40</v>
          </cell>
        </row>
        <row r="5161">
          <cell r="K5161">
            <v>-30.058739351233399</v>
          </cell>
          <cell r="S5161">
            <v>40</v>
          </cell>
        </row>
        <row r="5162">
          <cell r="K5162">
            <v>-0.53441706016666124</v>
          </cell>
          <cell r="S5162">
            <v>40</v>
          </cell>
        </row>
        <row r="5163">
          <cell r="K5163">
            <v>-0.33419189658251758</v>
          </cell>
          <cell r="S5163">
            <v>40</v>
          </cell>
        </row>
        <row r="5164">
          <cell r="K5164">
            <v>-39.278818241550859</v>
          </cell>
          <cell r="S5164">
            <v>40</v>
          </cell>
        </row>
        <row r="5165">
          <cell r="K5165">
            <v>256.90481076250279</v>
          </cell>
          <cell r="S5165">
            <v>40</v>
          </cell>
        </row>
        <row r="5166">
          <cell r="K5166">
            <v>-6.283439302960972E-2</v>
          </cell>
          <cell r="S5166">
            <v>40</v>
          </cell>
        </row>
        <row r="5167">
          <cell r="K5167">
            <v>-49.291974792229439</v>
          </cell>
          <cell r="S5167">
            <v>38</v>
          </cell>
        </row>
        <row r="5168">
          <cell r="K5168">
            <v>-0.79276175058992981</v>
          </cell>
          <cell r="S5168">
            <v>40</v>
          </cell>
        </row>
        <row r="5169">
          <cell r="K5169">
            <v>-0.53580008881721664</v>
          </cell>
          <cell r="S5169">
            <v>40</v>
          </cell>
        </row>
        <row r="5170">
          <cell r="K5170">
            <v>-23.37471328623203</v>
          </cell>
          <cell r="S5170">
            <v>40</v>
          </cell>
        </row>
        <row r="5171">
          <cell r="K5171">
            <v>-2.8192767507555225</v>
          </cell>
          <cell r="S5171">
            <v>40</v>
          </cell>
        </row>
        <row r="5172">
          <cell r="K5172">
            <v>-2.923454551879435</v>
          </cell>
          <cell r="S5172">
            <v>40</v>
          </cell>
        </row>
        <row r="5173">
          <cell r="K5173">
            <v>-2.9877264771631378</v>
          </cell>
          <cell r="S5173">
            <v>40</v>
          </cell>
        </row>
        <row r="5174">
          <cell r="K5174">
            <v>-0.51399321608837745</v>
          </cell>
          <cell r="S5174">
            <v>40</v>
          </cell>
        </row>
        <row r="5175">
          <cell r="K5175">
            <v>-0.20209479060327018</v>
          </cell>
          <cell r="S5175">
            <v>40</v>
          </cell>
        </row>
        <row r="5176">
          <cell r="K5176">
            <v>-16.961425702114859</v>
          </cell>
          <cell r="S5176">
            <v>40</v>
          </cell>
        </row>
        <row r="5177">
          <cell r="K5177">
            <v>-1.3217647482249839</v>
          </cell>
          <cell r="S5177">
            <v>40</v>
          </cell>
        </row>
        <row r="5178">
          <cell r="K5178">
            <v>-21.790983033476731</v>
          </cell>
          <cell r="S5178">
            <v>40</v>
          </cell>
        </row>
        <row r="5179">
          <cell r="K5179">
            <v>-22.190224925731535</v>
          </cell>
          <cell r="S5179">
            <v>40</v>
          </cell>
        </row>
        <row r="5180">
          <cell r="K5180">
            <v>-0.616459273661221</v>
          </cell>
          <cell r="S5180">
            <v>40</v>
          </cell>
        </row>
        <row r="5181">
          <cell r="K5181">
            <v>-0.40174957194474209</v>
          </cell>
          <cell r="S5181">
            <v>40</v>
          </cell>
        </row>
        <row r="5182">
          <cell r="K5182">
            <v>-0.29085135584455685</v>
          </cell>
          <cell r="S5182">
            <v>40</v>
          </cell>
        </row>
        <row r="5183">
          <cell r="K5183">
            <v>-0.45774176293427693</v>
          </cell>
          <cell r="S5183">
            <v>40</v>
          </cell>
        </row>
        <row r="5184">
          <cell r="K5184">
            <v>-3.8721543590249381E-2</v>
          </cell>
          <cell r="S5184">
            <v>40</v>
          </cell>
        </row>
        <row r="5185">
          <cell r="K5185">
            <v>-28.440968413484576</v>
          </cell>
          <cell r="S5185">
            <v>40</v>
          </cell>
        </row>
        <row r="5186">
          <cell r="K5186">
            <v>3802.4279302892605</v>
          </cell>
          <cell r="S5186">
            <v>40</v>
          </cell>
        </row>
        <row r="5187">
          <cell r="K5187">
            <v>-29.1534317199187</v>
          </cell>
          <cell r="S5187">
            <v>40</v>
          </cell>
        </row>
        <row r="5188">
          <cell r="K5188">
            <v>-46.370491173557383</v>
          </cell>
          <cell r="S5188">
            <v>40</v>
          </cell>
        </row>
        <row r="5189">
          <cell r="K5189">
            <v>-0.79608438459779407</v>
          </cell>
          <cell r="S5189">
            <v>40</v>
          </cell>
        </row>
        <row r="5190">
          <cell r="K5190">
            <v>-0.80019049353445248</v>
          </cell>
          <cell r="S5190">
            <v>40</v>
          </cell>
        </row>
        <row r="5191">
          <cell r="K5191">
            <v>-0.5404330524376878</v>
          </cell>
          <cell r="S5191">
            <v>40</v>
          </cell>
        </row>
        <row r="5192">
          <cell r="K5192">
            <v>-0.55011207432917086</v>
          </cell>
          <cell r="S5192">
            <v>40</v>
          </cell>
        </row>
        <row r="5193">
          <cell r="K5193">
            <v>-23.850918401042623</v>
          </cell>
          <cell r="S5193">
            <v>40</v>
          </cell>
        </row>
        <row r="5194">
          <cell r="K5194">
            <v>-23.902807280445618</v>
          </cell>
          <cell r="S5194">
            <v>40</v>
          </cell>
        </row>
        <row r="5195">
          <cell r="K5195">
            <v>-2.8149505146229554</v>
          </cell>
          <cell r="S5195">
            <v>40</v>
          </cell>
        </row>
        <row r="5196">
          <cell r="K5196">
            <v>-2.8412373281599619</v>
          </cell>
          <cell r="S5196">
            <v>40</v>
          </cell>
        </row>
        <row r="5197">
          <cell r="K5197">
            <v>-2.9249426513076533</v>
          </cell>
          <cell r="S5197">
            <v>40</v>
          </cell>
        </row>
        <row r="5198">
          <cell r="K5198">
            <v>-2.962070754788424</v>
          </cell>
          <cell r="S5198">
            <v>40</v>
          </cell>
        </row>
        <row r="5199">
          <cell r="K5199">
            <v>-2.9978509179336785</v>
          </cell>
          <cell r="S5199">
            <v>40</v>
          </cell>
        </row>
        <row r="5200">
          <cell r="K5200">
            <v>-3.0338116377922062</v>
          </cell>
          <cell r="S5200">
            <v>40</v>
          </cell>
        </row>
        <row r="5201">
          <cell r="K5201">
            <v>-0.52243991994100147</v>
          </cell>
          <cell r="S5201">
            <v>40</v>
          </cell>
        </row>
        <row r="5202">
          <cell r="K5202">
            <v>-0.51738107873431249</v>
          </cell>
          <cell r="S5202">
            <v>40</v>
          </cell>
        </row>
        <row r="5203">
          <cell r="K5203">
            <v>-0.20452498375836231</v>
          </cell>
          <cell r="S5203">
            <v>40</v>
          </cell>
        </row>
        <row r="5204">
          <cell r="K5204">
            <v>-0.20413726454917897</v>
          </cell>
          <cell r="S5204">
            <v>40</v>
          </cell>
        </row>
        <row r="5205">
          <cell r="K5205">
            <v>-17.33943420233815</v>
          </cell>
          <cell r="S5205">
            <v>40</v>
          </cell>
        </row>
        <row r="5206">
          <cell r="K5206">
            <v>-17.079327782516572</v>
          </cell>
          <cell r="S5206">
            <v>40</v>
          </cell>
        </row>
        <row r="5207">
          <cell r="K5207">
            <v>-1.3238667523920993</v>
          </cell>
          <cell r="S5207">
            <v>40</v>
          </cell>
        </row>
        <row r="5208">
          <cell r="K5208">
            <v>-1.3129791065505125</v>
          </cell>
          <cell r="S5208">
            <v>40</v>
          </cell>
        </row>
        <row r="5209">
          <cell r="K5209">
            <v>-22.266810032003075</v>
          </cell>
          <cell r="S5209">
            <v>40</v>
          </cell>
        </row>
        <row r="5210">
          <cell r="K5210">
            <v>-21.899511455466712</v>
          </cell>
          <cell r="S5210">
            <v>40</v>
          </cell>
        </row>
        <row r="5211">
          <cell r="K5211">
            <v>-22.647171710893122</v>
          </cell>
          <cell r="S5211">
            <v>40</v>
          </cell>
        </row>
        <row r="5212">
          <cell r="K5212">
            <v>-22.241715086336281</v>
          </cell>
          <cell r="S5212">
            <v>40</v>
          </cell>
        </row>
        <row r="5213">
          <cell r="K5213">
            <v>-0.62111588284356811</v>
          </cell>
          <cell r="S5213">
            <v>40</v>
          </cell>
        </row>
        <row r="5214">
          <cell r="K5214">
            <v>-0.64063262772175833</v>
          </cell>
          <cell r="S5214">
            <v>40</v>
          </cell>
        </row>
        <row r="5215">
          <cell r="K5215">
            <v>-0.40599202125954426</v>
          </cell>
          <cell r="S5215">
            <v>40</v>
          </cell>
        </row>
        <row r="5216">
          <cell r="K5216">
            <v>-0.43454480188041783</v>
          </cell>
          <cell r="S5216">
            <v>40</v>
          </cell>
        </row>
        <row r="5217">
          <cell r="K5217">
            <v>-0.29496571538481237</v>
          </cell>
          <cell r="S5217">
            <v>40</v>
          </cell>
        </row>
        <row r="5218">
          <cell r="K5218">
            <v>-22.54816950224572</v>
          </cell>
          <cell r="S5218">
            <v>40</v>
          </cell>
        </row>
        <row r="5219">
          <cell r="K5219">
            <v>-0.46413665721926495</v>
          </cell>
          <cell r="S5219">
            <v>40</v>
          </cell>
        </row>
        <row r="5220">
          <cell r="K5220">
            <v>-0.49172613372616197</v>
          </cell>
          <cell r="S5220">
            <v>40</v>
          </cell>
        </row>
        <row r="5221">
          <cell r="K5221">
            <v>-3.3420130667827827E-2</v>
          </cell>
          <cell r="S5221">
            <v>40</v>
          </cell>
        </row>
        <row r="5222">
          <cell r="K5222">
            <v>-0.276902378315592</v>
          </cell>
          <cell r="S5222">
            <v>40</v>
          </cell>
        </row>
        <row r="5223">
          <cell r="K5223">
            <v>-28.2930342179557</v>
          </cell>
          <cell r="S5223">
            <v>40</v>
          </cell>
        </row>
        <row r="5224">
          <cell r="K5224">
            <v>-29.821672760861826</v>
          </cell>
          <cell r="S5224">
            <v>40</v>
          </cell>
        </row>
        <row r="5225">
          <cell r="K5225">
            <v>285.423900077121</v>
          </cell>
          <cell r="S5225">
            <v>40</v>
          </cell>
        </row>
        <row r="5226">
          <cell r="K5226">
            <v>3811.7233163277037</v>
          </cell>
          <cell r="S5226">
            <v>40</v>
          </cell>
        </row>
        <row r="5227">
          <cell r="K5227">
            <v>-28.925935173456224</v>
          </cell>
          <cell r="S5227">
            <v>40</v>
          </cell>
        </row>
        <row r="5228">
          <cell r="K5228">
            <v>-29.927231505701783</v>
          </cell>
          <cell r="S5228">
            <v>40</v>
          </cell>
        </row>
        <row r="5229">
          <cell r="K5229">
            <v>-45.90862982628137</v>
          </cell>
          <cell r="S5229">
            <v>40</v>
          </cell>
        </row>
        <row r="5230">
          <cell r="K5230">
            <v>-48.757642681183739</v>
          </cell>
          <cell r="S5230">
            <v>40</v>
          </cell>
        </row>
        <row r="5231">
          <cell r="K5231">
            <v>-0.80396956369664385</v>
          </cell>
          <cell r="S5231">
            <v>40</v>
          </cell>
        </row>
        <row r="5232">
          <cell r="K5232">
            <v>-0.55311560557464989</v>
          </cell>
          <cell r="S5232">
            <v>40</v>
          </cell>
        </row>
        <row r="5233">
          <cell r="K5233">
            <v>-23.960397116207311</v>
          </cell>
          <cell r="S5233">
            <v>40</v>
          </cell>
        </row>
        <row r="5234">
          <cell r="K5234">
            <v>-2.8041793349438549</v>
          </cell>
          <cell r="S5234">
            <v>40</v>
          </cell>
        </row>
        <row r="5235">
          <cell r="K5235">
            <v>-2.946407171349525</v>
          </cell>
          <cell r="S5235">
            <v>40</v>
          </cell>
        </row>
        <row r="5236">
          <cell r="K5236">
            <v>-2.9698394012173002</v>
          </cell>
          <cell r="S5236">
            <v>40</v>
          </cell>
        </row>
        <row r="5237">
          <cell r="K5237">
            <v>-0.52963873669291195</v>
          </cell>
          <cell r="S5237">
            <v>40</v>
          </cell>
        </row>
        <row r="5238">
          <cell r="K5238">
            <v>-0.22331494005839847</v>
          </cell>
          <cell r="S5238">
            <v>40</v>
          </cell>
        </row>
        <row r="5239">
          <cell r="K5239">
            <v>-17.589241009702775</v>
          </cell>
          <cell r="S5239">
            <v>40</v>
          </cell>
        </row>
        <row r="5240">
          <cell r="K5240">
            <v>-1.3350076079451427</v>
          </cell>
          <cell r="S5240">
            <v>40</v>
          </cell>
        </row>
        <row r="5241">
          <cell r="K5241">
            <v>-22.517011224024092</v>
          </cell>
          <cell r="S5241">
            <v>40</v>
          </cell>
        </row>
        <row r="5242">
          <cell r="K5242">
            <v>-22.831101759636727</v>
          </cell>
          <cell r="S5242">
            <v>40</v>
          </cell>
        </row>
        <row r="5243">
          <cell r="K5243">
            <v>-0.63379718011221853</v>
          </cell>
          <cell r="S5243">
            <v>40</v>
          </cell>
        </row>
        <row r="5244">
          <cell r="K5244">
            <v>-0.42017806152984816</v>
          </cell>
          <cell r="S5244">
            <v>40</v>
          </cell>
        </row>
        <row r="5245">
          <cell r="K5245">
            <v>-0.30658348244165817</v>
          </cell>
          <cell r="S5245">
            <v>40</v>
          </cell>
        </row>
        <row r="5246">
          <cell r="K5246">
            <v>-0.477547790309928</v>
          </cell>
          <cell r="S5246">
            <v>40</v>
          </cell>
        </row>
        <row r="5247">
          <cell r="K5247">
            <v>-0.25311785945789078</v>
          </cell>
          <cell r="S5247">
            <v>40</v>
          </cell>
        </row>
        <row r="5248">
          <cell r="K5248">
            <v>-28.389130777090283</v>
          </cell>
          <cell r="S5248">
            <v>40</v>
          </cell>
        </row>
        <row r="5249">
          <cell r="K5249">
            <v>276.94630289542096</v>
          </cell>
          <cell r="S5249">
            <v>40</v>
          </cell>
        </row>
        <row r="5250">
          <cell r="K5250">
            <v>-28.157828342766759</v>
          </cell>
          <cell r="S5250">
            <v>40</v>
          </cell>
        </row>
        <row r="5251">
          <cell r="K5251">
            <v>-43.540674517767762</v>
          </cell>
          <cell r="S5251">
            <v>40</v>
          </cell>
        </row>
        <row r="5252">
          <cell r="K5252">
            <v>-0.87091335670527659</v>
          </cell>
          <cell r="S5252">
            <v>40</v>
          </cell>
        </row>
        <row r="5253">
          <cell r="K5253">
            <v>-0.63281287127617325</v>
          </cell>
          <cell r="S5253">
            <v>40</v>
          </cell>
        </row>
        <row r="5254">
          <cell r="K5254">
            <v>-0.61047805345421435</v>
          </cell>
          <cell r="S5254">
            <v>40</v>
          </cell>
        </row>
        <row r="5255">
          <cell r="K5255">
            <v>-2.4462257948038095</v>
          </cell>
          <cell r="S5255">
            <v>40</v>
          </cell>
        </row>
        <row r="5256">
          <cell r="K5256">
            <v>-2.5435664049675548</v>
          </cell>
          <cell r="S5256">
            <v>40</v>
          </cell>
        </row>
        <row r="5257">
          <cell r="K5257">
            <v>-2.5888637145540936</v>
          </cell>
          <cell r="S5257">
            <v>40</v>
          </cell>
        </row>
        <row r="5258">
          <cell r="K5258">
            <v>-0.62865385069384849</v>
          </cell>
          <cell r="S5258">
            <v>40</v>
          </cell>
        </row>
        <row r="5259">
          <cell r="K5259">
            <v>-0.42186290912049046</v>
          </cell>
          <cell r="S5259">
            <v>40</v>
          </cell>
        </row>
        <row r="5260">
          <cell r="K5260">
            <v>-0.26290032952119519</v>
          </cell>
          <cell r="S5260">
            <v>40</v>
          </cell>
        </row>
        <row r="5261">
          <cell r="K5261">
            <v>-1.2760567043899815</v>
          </cell>
          <cell r="S5261">
            <v>40</v>
          </cell>
        </row>
        <row r="5262">
          <cell r="K5262">
            <v>-0.47315077801610073</v>
          </cell>
          <cell r="S5262">
            <v>40</v>
          </cell>
        </row>
        <row r="5263">
          <cell r="K5263">
            <v>-35.788903508268632</v>
          </cell>
          <cell r="S5263">
            <v>40</v>
          </cell>
        </row>
        <row r="5264">
          <cell r="K5264">
            <v>-0.74945091299419353</v>
          </cell>
          <cell r="S5264">
            <v>40</v>
          </cell>
        </row>
        <row r="5265">
          <cell r="K5265">
            <v>-0.5223998855776234</v>
          </cell>
          <cell r="S5265">
            <v>40</v>
          </cell>
        </row>
        <row r="5266">
          <cell r="K5266">
            <v>-45.763312796067957</v>
          </cell>
          <cell r="S5266">
            <v>40</v>
          </cell>
        </row>
        <row r="5267">
          <cell r="K5267">
            <v>-0.66597905823155912</v>
          </cell>
          <cell r="S5267">
            <v>40</v>
          </cell>
        </row>
        <row r="5268">
          <cell r="K5268">
            <v>-3.7554206884610614E-2</v>
          </cell>
          <cell r="S5268">
            <v>40</v>
          </cell>
        </row>
        <row r="5269">
          <cell r="K5269">
            <v>-72.718472807897399</v>
          </cell>
          <cell r="S5269">
            <v>40</v>
          </cell>
        </row>
        <row r="5270">
          <cell r="K5270">
            <v>-0.57373783243728094</v>
          </cell>
          <cell r="S5270">
            <v>40</v>
          </cell>
        </row>
        <row r="5271">
          <cell r="K5271">
            <v>-4.6244431441024633E-3</v>
          </cell>
          <cell r="S5271">
            <v>40</v>
          </cell>
        </row>
        <row r="5272">
          <cell r="K5272">
            <v>-144.27431810196555</v>
          </cell>
          <cell r="S5272">
            <v>31</v>
          </cell>
        </row>
        <row r="5273">
          <cell r="K5273">
            <v>-0.86435401489116936</v>
          </cell>
          <cell r="S5273">
            <v>40</v>
          </cell>
        </row>
        <row r="5274">
          <cell r="K5274">
            <v>-0.60633449748463075</v>
          </cell>
          <cell r="S5274">
            <v>40</v>
          </cell>
        </row>
        <row r="5275">
          <cell r="K5275">
            <v>-31.804770282634681</v>
          </cell>
          <cell r="S5275">
            <v>40</v>
          </cell>
        </row>
        <row r="5276">
          <cell r="K5276">
            <v>-2.4040348391862092</v>
          </cell>
          <cell r="S5276">
            <v>40</v>
          </cell>
        </row>
        <row r="5277">
          <cell r="K5277">
            <v>-2.4873312526403271</v>
          </cell>
          <cell r="S5277">
            <v>40</v>
          </cell>
        </row>
        <row r="5278">
          <cell r="K5278">
            <v>-2.5413379777846639</v>
          </cell>
          <cell r="S5278">
            <v>40</v>
          </cell>
        </row>
        <row r="5279">
          <cell r="K5279">
            <v>-0.62092918573666378</v>
          </cell>
          <cell r="S5279">
            <v>40</v>
          </cell>
        </row>
        <row r="5280">
          <cell r="K5280">
            <v>-0.38300770881887553</v>
          </cell>
          <cell r="S5280">
            <v>40</v>
          </cell>
        </row>
        <row r="5281">
          <cell r="K5281">
            <v>-0.20305271216533019</v>
          </cell>
          <cell r="S5281">
            <v>40</v>
          </cell>
        </row>
        <row r="5282">
          <cell r="K5282">
            <v>-1.2850049716039207</v>
          </cell>
          <cell r="S5282">
            <v>40</v>
          </cell>
        </row>
        <row r="5283">
          <cell r="K5283">
            <v>-29.386691723200531</v>
          </cell>
          <cell r="S5283">
            <v>40</v>
          </cell>
        </row>
        <row r="5284">
          <cell r="K5284">
            <v>-29.963992547282128</v>
          </cell>
          <cell r="S5284">
            <v>40</v>
          </cell>
        </row>
        <row r="5285">
          <cell r="K5285">
            <v>-0.70473136902735201</v>
          </cell>
          <cell r="S5285">
            <v>40</v>
          </cell>
        </row>
        <row r="5286">
          <cell r="K5286">
            <v>-0.46793356359168847</v>
          </cell>
          <cell r="S5286">
            <v>40</v>
          </cell>
        </row>
        <row r="5287">
          <cell r="K5287">
            <v>-34.667315843211043</v>
          </cell>
          <cell r="S5287">
            <v>40</v>
          </cell>
        </row>
        <row r="5288">
          <cell r="K5288">
            <v>-0.56874623920388745</v>
          </cell>
          <cell r="S5288">
            <v>40</v>
          </cell>
        </row>
        <row r="5289">
          <cell r="K5289">
            <v>-0.31953349649612567</v>
          </cell>
          <cell r="S5289">
            <v>40</v>
          </cell>
        </row>
        <row r="5290">
          <cell r="K5290">
            <v>-55.527715873305432</v>
          </cell>
          <cell r="S5290">
            <v>40</v>
          </cell>
        </row>
        <row r="5291">
          <cell r="K5291">
            <v>-0.47847870930488545</v>
          </cell>
          <cell r="S5291">
            <v>40</v>
          </cell>
        </row>
        <row r="5292">
          <cell r="K5292">
            <v>-54.336502533153606</v>
          </cell>
          <cell r="S5292">
            <v>40</v>
          </cell>
        </row>
        <row r="5293">
          <cell r="K5293">
            <v>-106.91746504958475</v>
          </cell>
          <cell r="S5293">
            <v>32</v>
          </cell>
        </row>
        <row r="5294">
          <cell r="K5294">
            <v>-0.82507289603187628</v>
          </cell>
          <cell r="S5294">
            <v>40</v>
          </cell>
        </row>
        <row r="5295">
          <cell r="K5295">
            <v>-26.87586994835231</v>
          </cell>
          <cell r="S5295">
            <v>40</v>
          </cell>
        </row>
        <row r="5296">
          <cell r="K5296">
            <v>-28.895523799908407</v>
          </cell>
          <cell r="S5296">
            <v>40</v>
          </cell>
        </row>
        <row r="5297">
          <cell r="K5297">
            <v>-2.340629425006818</v>
          </cell>
          <cell r="S5297">
            <v>40</v>
          </cell>
        </row>
        <row r="5298">
          <cell r="K5298">
            <v>-2.4166942789075518</v>
          </cell>
          <cell r="S5298">
            <v>40</v>
          </cell>
        </row>
        <row r="5299">
          <cell r="K5299">
            <v>-2.4680556813444117</v>
          </cell>
          <cell r="S5299">
            <v>40</v>
          </cell>
        </row>
        <row r="5300">
          <cell r="K5300">
            <v>-0.59095298728188606</v>
          </cell>
          <cell r="S5300">
            <v>40</v>
          </cell>
        </row>
        <row r="5301">
          <cell r="K5301">
            <v>-0.34135489840911959</v>
          </cell>
          <cell r="S5301">
            <v>40</v>
          </cell>
        </row>
        <row r="5302">
          <cell r="K5302">
            <v>-21.940006554722</v>
          </cell>
          <cell r="S5302">
            <v>40</v>
          </cell>
        </row>
        <row r="5303">
          <cell r="K5303">
            <v>-1.2766755585240972</v>
          </cell>
          <cell r="S5303">
            <v>40</v>
          </cell>
        </row>
        <row r="5304">
          <cell r="K5304">
            <v>-26.574583920312385</v>
          </cell>
          <cell r="S5304">
            <v>40</v>
          </cell>
        </row>
        <row r="5305">
          <cell r="K5305">
            <v>-27.268173288733351</v>
          </cell>
          <cell r="S5305">
            <v>40</v>
          </cell>
        </row>
        <row r="5306">
          <cell r="K5306">
            <v>-0.66000682298184898</v>
          </cell>
          <cell r="S5306">
            <v>40</v>
          </cell>
        </row>
        <row r="5307">
          <cell r="K5307">
            <v>-0.43678475450922688</v>
          </cell>
          <cell r="S5307">
            <v>40</v>
          </cell>
        </row>
        <row r="5308">
          <cell r="K5308">
            <v>-28.699210829473003</v>
          </cell>
          <cell r="S5308">
            <v>40</v>
          </cell>
        </row>
        <row r="5309">
          <cell r="K5309">
            <v>-0.5183318766548779</v>
          </cell>
          <cell r="S5309">
            <v>40</v>
          </cell>
        </row>
        <row r="5310">
          <cell r="K5310">
            <v>-33.42895374616181</v>
          </cell>
          <cell r="S5310">
            <v>40</v>
          </cell>
        </row>
        <row r="5311">
          <cell r="K5311">
            <v>-36.348200484022051</v>
          </cell>
          <cell r="S5311">
            <v>40</v>
          </cell>
        </row>
        <row r="5312">
          <cell r="K5312">
            <v>4432.4354206308026</v>
          </cell>
          <cell r="S5312">
            <v>40</v>
          </cell>
        </row>
        <row r="5313">
          <cell r="K5313">
            <v>-40.167529553427407</v>
          </cell>
          <cell r="S5313">
            <v>40</v>
          </cell>
        </row>
        <row r="5314">
          <cell r="K5314">
            <v>-85.999638943431052</v>
          </cell>
          <cell r="S5314">
            <v>34</v>
          </cell>
        </row>
        <row r="5315">
          <cell r="K5315">
            <v>-0.83678303180336666</v>
          </cell>
          <cell r="S5315">
            <v>40</v>
          </cell>
        </row>
        <row r="5316">
          <cell r="K5316">
            <v>-0.57501024428182945</v>
          </cell>
          <cell r="S5316">
            <v>40</v>
          </cell>
        </row>
        <row r="5317">
          <cell r="K5317">
            <v>-30.320544489062545</v>
          </cell>
          <cell r="S5317">
            <v>40</v>
          </cell>
        </row>
        <row r="5318">
          <cell r="K5318">
            <v>-1.9182616678754674</v>
          </cell>
          <cell r="S5318">
            <v>40</v>
          </cell>
        </row>
        <row r="5319">
          <cell r="K5319">
            <v>-2.0136120917135916</v>
          </cell>
          <cell r="S5319">
            <v>40</v>
          </cell>
        </row>
        <row r="5320">
          <cell r="K5320">
            <v>-2.0713736948606716</v>
          </cell>
          <cell r="S5320">
            <v>40</v>
          </cell>
        </row>
        <row r="5321">
          <cell r="K5321">
            <v>-0.70299872442968148</v>
          </cell>
          <cell r="S5321">
            <v>40</v>
          </cell>
        </row>
        <row r="5322">
          <cell r="K5322">
            <v>-0.43977030623657642</v>
          </cell>
          <cell r="S5322">
            <v>40</v>
          </cell>
        </row>
        <row r="5323">
          <cell r="K5323">
            <v>-2.1295487929731003</v>
          </cell>
          <cell r="S5323">
            <v>40</v>
          </cell>
        </row>
        <row r="5324">
          <cell r="K5324">
            <v>-1.2057738692887678</v>
          </cell>
          <cell r="S5324">
            <v>40</v>
          </cell>
        </row>
        <row r="5325">
          <cell r="K5325">
            <v>-27.906670537109672</v>
          </cell>
          <cell r="S5325">
            <v>40</v>
          </cell>
        </row>
        <row r="5326">
          <cell r="K5326">
            <v>-28.581498216209788</v>
          </cell>
          <cell r="S5326">
            <v>40</v>
          </cell>
        </row>
        <row r="5327">
          <cell r="K5327">
            <v>-0.67694742968589494</v>
          </cell>
          <cell r="S5327">
            <v>40</v>
          </cell>
        </row>
        <row r="5328">
          <cell r="K5328">
            <v>-0.44715345407747126</v>
          </cell>
          <cell r="S5328">
            <v>40</v>
          </cell>
        </row>
        <row r="5329">
          <cell r="K5329">
            <v>-30.266085436784444</v>
          </cell>
          <cell r="S5329">
            <v>40</v>
          </cell>
        </row>
        <row r="5330">
          <cell r="K5330">
            <v>-0.52452539630432948</v>
          </cell>
          <cell r="S5330">
            <v>40</v>
          </cell>
        </row>
        <row r="5331">
          <cell r="K5331">
            <v>-0.10322670687420785</v>
          </cell>
          <cell r="S5331">
            <v>40</v>
          </cell>
        </row>
        <row r="5332">
          <cell r="K5332">
            <v>-46.364506465230356</v>
          </cell>
          <cell r="S5332">
            <v>40</v>
          </cell>
        </row>
        <row r="5333">
          <cell r="K5333">
            <v>290.58694445286278</v>
          </cell>
          <cell r="S5333">
            <v>40</v>
          </cell>
        </row>
        <row r="5334">
          <cell r="K5334">
            <v>-44.435086763245543</v>
          </cell>
          <cell r="S5334">
            <v>40</v>
          </cell>
        </row>
        <row r="5335">
          <cell r="K5335">
            <v>-88.332716608508619</v>
          </cell>
          <cell r="S5335">
            <v>34</v>
          </cell>
        </row>
        <row r="5336">
          <cell r="K5336">
            <v>-0.78285963857795804</v>
          </cell>
          <cell r="S5336">
            <v>40</v>
          </cell>
        </row>
        <row r="5337">
          <cell r="K5337">
            <v>-0.49454463771724383</v>
          </cell>
          <cell r="S5337">
            <v>40</v>
          </cell>
        </row>
        <row r="5338">
          <cell r="K5338">
            <v>-24.835452967626178</v>
          </cell>
          <cell r="S5338">
            <v>40</v>
          </cell>
        </row>
        <row r="5339">
          <cell r="K5339">
            <v>-2.8187065773415627</v>
          </cell>
          <cell r="S5339">
            <v>40</v>
          </cell>
        </row>
        <row r="5340">
          <cell r="K5340">
            <v>-2.938966700224964</v>
          </cell>
          <cell r="S5340">
            <v>40</v>
          </cell>
        </row>
        <row r="5341">
          <cell r="K5341">
            <v>-3.0187255186237238</v>
          </cell>
          <cell r="S5341">
            <v>40</v>
          </cell>
        </row>
        <row r="5342">
          <cell r="K5342">
            <v>-0.50702782448120309</v>
          </cell>
          <cell r="S5342">
            <v>40</v>
          </cell>
        </row>
        <row r="5343">
          <cell r="K5343">
            <v>-0.1597126593202543</v>
          </cell>
          <cell r="S5343">
            <v>40</v>
          </cell>
        </row>
        <row r="5344">
          <cell r="K5344">
            <v>-17.828806760913828</v>
          </cell>
          <cell r="S5344">
            <v>40</v>
          </cell>
        </row>
        <row r="5345">
          <cell r="K5345">
            <v>-1.3240868457222255</v>
          </cell>
          <cell r="S5345">
            <v>40</v>
          </cell>
        </row>
        <row r="5346">
          <cell r="K5346">
            <v>-22.917993480091361</v>
          </cell>
          <cell r="S5346">
            <v>40</v>
          </cell>
        </row>
        <row r="5347">
          <cell r="K5347">
            <v>-23.528187000864186</v>
          </cell>
          <cell r="S5347">
            <v>40</v>
          </cell>
        </row>
        <row r="5348">
          <cell r="K5348">
            <v>-0.60750193582428935</v>
          </cell>
          <cell r="S5348">
            <v>40</v>
          </cell>
        </row>
        <row r="5349">
          <cell r="K5349">
            <v>-0.36837228720475507</v>
          </cell>
          <cell r="S5349">
            <v>40</v>
          </cell>
        </row>
        <row r="5350">
          <cell r="K5350">
            <v>-0.23848732801871159</v>
          </cell>
          <cell r="S5350">
            <v>40</v>
          </cell>
        </row>
        <row r="5351">
          <cell r="K5351">
            <v>-0.44962924023976125</v>
          </cell>
          <cell r="S5351">
            <v>40</v>
          </cell>
        </row>
        <row r="5352">
          <cell r="K5352">
            <v>-24.1644052810707</v>
          </cell>
          <cell r="S5352">
            <v>40</v>
          </cell>
        </row>
        <row r="5353">
          <cell r="K5353">
            <v>-33.977429645314629</v>
          </cell>
          <cell r="S5353">
            <v>40</v>
          </cell>
        </row>
        <row r="5354">
          <cell r="K5354">
            <v>3889.4788039744381</v>
          </cell>
          <cell r="S5354">
            <v>40</v>
          </cell>
        </row>
        <row r="5355">
          <cell r="K5355">
            <v>-33.502638471911261</v>
          </cell>
          <cell r="S5355">
            <v>40</v>
          </cell>
        </row>
        <row r="5356">
          <cell r="K5356">
            <v>-64.610836694686057</v>
          </cell>
          <cell r="S5356">
            <v>36</v>
          </cell>
        </row>
        <row r="5357">
          <cell r="K5357">
            <v>-0.78674141030390687</v>
          </cell>
          <cell r="S5357">
            <v>40</v>
          </cell>
        </row>
        <row r="5358">
          <cell r="K5358">
            <v>-0.7912784845191061</v>
          </cell>
          <cell r="S5358">
            <v>40</v>
          </cell>
        </row>
        <row r="5359">
          <cell r="K5359">
            <v>-0.49952021221947362</v>
          </cell>
          <cell r="S5359">
            <v>40</v>
          </cell>
        </row>
        <row r="5360">
          <cell r="K5360">
            <v>-0.5101032462077757</v>
          </cell>
          <cell r="S5360">
            <v>40</v>
          </cell>
        </row>
        <row r="5361">
          <cell r="K5361">
            <v>-25.399524862217373</v>
          </cell>
          <cell r="S5361">
            <v>40</v>
          </cell>
        </row>
        <row r="5362">
          <cell r="K5362">
            <v>-25.276598855161737</v>
          </cell>
          <cell r="S5362">
            <v>40</v>
          </cell>
        </row>
        <row r="5363">
          <cell r="K5363">
            <v>-2.8217978487156805</v>
          </cell>
          <cell r="S5363">
            <v>40</v>
          </cell>
        </row>
        <row r="5364">
          <cell r="K5364">
            <v>-2.8424868876910283</v>
          </cell>
          <cell r="S5364">
            <v>40</v>
          </cell>
        </row>
        <row r="5365">
          <cell r="K5365">
            <v>-2.9377556805740785</v>
          </cell>
          <cell r="S5365">
            <v>40</v>
          </cell>
        </row>
        <row r="5366">
          <cell r="K5366">
            <v>-2.9744530503978837</v>
          </cell>
          <cell r="S5366">
            <v>40</v>
          </cell>
        </row>
        <row r="5367">
          <cell r="K5367">
            <v>-3.0337889971401388</v>
          </cell>
          <cell r="S5367">
            <v>40</v>
          </cell>
        </row>
        <row r="5368">
          <cell r="K5368">
            <v>-3.0575801912755782</v>
          </cell>
          <cell r="S5368">
            <v>40</v>
          </cell>
        </row>
        <row r="5369">
          <cell r="K5369">
            <v>-0.51005760370169639</v>
          </cell>
          <cell r="S5369">
            <v>40</v>
          </cell>
        </row>
        <row r="5370">
          <cell r="K5370">
            <v>-0.5048165946426767</v>
          </cell>
          <cell r="S5370">
            <v>40</v>
          </cell>
        </row>
        <row r="5371">
          <cell r="K5371">
            <v>-0.16468180323315723</v>
          </cell>
          <cell r="S5371">
            <v>40</v>
          </cell>
        </row>
        <row r="5372">
          <cell r="K5372">
            <v>-0.16435956758657574</v>
          </cell>
          <cell r="S5372">
            <v>40</v>
          </cell>
        </row>
        <row r="5373">
          <cell r="K5373">
            <v>-18.274600433437961</v>
          </cell>
          <cell r="S5373">
            <v>40</v>
          </cell>
        </row>
        <row r="5374">
          <cell r="K5374">
            <v>-17.947521834648661</v>
          </cell>
          <cell r="S5374">
            <v>40</v>
          </cell>
        </row>
        <row r="5375">
          <cell r="K5375">
            <v>-1.3328490323583622</v>
          </cell>
          <cell r="S5375">
            <v>40</v>
          </cell>
        </row>
        <row r="5376">
          <cell r="K5376">
            <v>-1.3227729213106958</v>
          </cell>
          <cell r="S5376">
            <v>40</v>
          </cell>
        </row>
        <row r="5377">
          <cell r="K5377">
            <v>-23.496908452808267</v>
          </cell>
          <cell r="S5377">
            <v>40</v>
          </cell>
        </row>
        <row r="5378">
          <cell r="K5378">
            <v>-23.086582774431697</v>
          </cell>
          <cell r="S5378">
            <v>40</v>
          </cell>
        </row>
        <row r="5379">
          <cell r="K5379">
            <v>-24.090176938951824</v>
          </cell>
          <cell r="S5379">
            <v>40</v>
          </cell>
        </row>
        <row r="5380">
          <cell r="K5380">
            <v>-23.741087151809857</v>
          </cell>
          <cell r="S5380">
            <v>40</v>
          </cell>
        </row>
        <row r="5381">
          <cell r="K5381">
            <v>-0.61325036393681231</v>
          </cell>
          <cell r="S5381">
            <v>40</v>
          </cell>
        </row>
        <row r="5382">
          <cell r="K5382">
            <v>-0.63314414738720037</v>
          </cell>
          <cell r="S5382">
            <v>40</v>
          </cell>
        </row>
        <row r="5383">
          <cell r="K5383">
            <v>-0.3733852206617928</v>
          </cell>
          <cell r="S5383">
            <v>40</v>
          </cell>
        </row>
        <row r="5384">
          <cell r="K5384">
            <v>-0.40005393865762034</v>
          </cell>
          <cell r="S5384">
            <v>40</v>
          </cell>
        </row>
        <row r="5385">
          <cell r="K5385">
            <v>-0.24768965418689962</v>
          </cell>
          <cell r="S5385">
            <v>40</v>
          </cell>
        </row>
        <row r="5386">
          <cell r="K5386">
            <v>-23.851099364214694</v>
          </cell>
          <cell r="S5386">
            <v>40</v>
          </cell>
        </row>
        <row r="5387">
          <cell r="K5387">
            <v>-0.45679923116255411</v>
          </cell>
          <cell r="S5387">
            <v>40</v>
          </cell>
        </row>
        <row r="5388">
          <cell r="K5388">
            <v>-0.48463287337688765</v>
          </cell>
          <cell r="S5388">
            <v>40</v>
          </cell>
        </row>
        <row r="5389">
          <cell r="K5389">
            <v>-5.3046244010382437E-2</v>
          </cell>
          <cell r="S5389">
            <v>40</v>
          </cell>
        </row>
        <row r="5390">
          <cell r="K5390">
            <v>-25.294108055206571</v>
          </cell>
          <cell r="S5390">
            <v>40</v>
          </cell>
        </row>
        <row r="5391">
          <cell r="K5391">
            <v>-33.326307047032998</v>
          </cell>
          <cell r="S5391">
            <v>40</v>
          </cell>
        </row>
        <row r="5392">
          <cell r="K5392">
            <v>-34.078127147221373</v>
          </cell>
          <cell r="S5392">
            <v>40</v>
          </cell>
        </row>
        <row r="5393">
          <cell r="K5393">
            <v>4011.3917720333252</v>
          </cell>
          <cell r="S5393">
            <v>40</v>
          </cell>
        </row>
        <row r="5394">
          <cell r="K5394">
            <v>4060.1408724865796</v>
          </cell>
          <cell r="S5394">
            <v>40</v>
          </cell>
        </row>
        <row r="5395">
          <cell r="K5395">
            <v>-35.53147463030809</v>
          </cell>
          <cell r="S5395">
            <v>40</v>
          </cell>
        </row>
        <row r="5396">
          <cell r="K5396">
            <v>-32.762818689199413</v>
          </cell>
          <cell r="S5396">
            <v>40</v>
          </cell>
        </row>
        <row r="5397">
          <cell r="K5397">
            <v>-61.218081815076559</v>
          </cell>
          <cell r="S5397">
            <v>36</v>
          </cell>
        </row>
        <row r="5398">
          <cell r="K5398">
            <v>-70.069737389403485</v>
          </cell>
          <cell r="S5398">
            <v>36</v>
          </cell>
        </row>
        <row r="5399">
          <cell r="K5399">
            <v>-0.79522185146022295</v>
          </cell>
          <cell r="S5399">
            <v>40</v>
          </cell>
        </row>
        <row r="5400">
          <cell r="K5400">
            <v>-0.5099369013095264</v>
          </cell>
          <cell r="S5400">
            <v>40</v>
          </cell>
        </row>
        <row r="5401">
          <cell r="K5401">
            <v>-25.570091878497166</v>
          </cell>
          <cell r="S5401">
            <v>40</v>
          </cell>
        </row>
        <row r="5402">
          <cell r="K5402">
            <v>-2.8154202757616744</v>
          </cell>
          <cell r="S5402">
            <v>40</v>
          </cell>
        </row>
        <row r="5403">
          <cell r="K5403">
            <v>-2.9396772988908508</v>
          </cell>
          <cell r="S5403">
            <v>40</v>
          </cell>
        </row>
        <row r="5404">
          <cell r="K5404">
            <v>-2.996633103219108</v>
          </cell>
          <cell r="S5404">
            <v>40</v>
          </cell>
        </row>
        <row r="5405">
          <cell r="K5405">
            <v>-0.51866729065570283</v>
          </cell>
          <cell r="S5405">
            <v>40</v>
          </cell>
        </row>
        <row r="5406">
          <cell r="K5406">
            <v>-0.18101938059616815</v>
          </cell>
          <cell r="S5406">
            <v>40</v>
          </cell>
        </row>
        <row r="5407">
          <cell r="K5407">
            <v>-18.471373216693824</v>
          </cell>
          <cell r="S5407">
            <v>40</v>
          </cell>
        </row>
        <row r="5408">
          <cell r="K5408">
            <v>-1.3434810149071721</v>
          </cell>
          <cell r="S5408">
            <v>40</v>
          </cell>
        </row>
        <row r="5409">
          <cell r="K5409">
            <v>-23.642726478804704</v>
          </cell>
          <cell r="S5409">
            <v>40</v>
          </cell>
        </row>
        <row r="5410">
          <cell r="K5410">
            <v>-24.201913587363322</v>
          </cell>
          <cell r="S5410">
            <v>40</v>
          </cell>
        </row>
        <row r="5411">
          <cell r="K5411">
            <v>-0.62532685871631954</v>
          </cell>
          <cell r="S5411">
            <v>40</v>
          </cell>
        </row>
        <row r="5412">
          <cell r="K5412">
            <v>-0.38516951356142071</v>
          </cell>
          <cell r="S5412">
            <v>40</v>
          </cell>
        </row>
        <row r="5413">
          <cell r="K5413">
            <v>-0.26448203488231498</v>
          </cell>
          <cell r="S5413">
            <v>40</v>
          </cell>
        </row>
        <row r="5414">
          <cell r="K5414">
            <v>-0.47154682792687019</v>
          </cell>
          <cell r="S5414">
            <v>40</v>
          </cell>
        </row>
        <row r="5415">
          <cell r="K5415">
            <v>-5.3734647691694525E-2</v>
          </cell>
          <cell r="S5415">
            <v>40</v>
          </cell>
        </row>
        <row r="5416">
          <cell r="K5416">
            <v>-32.691170992843119</v>
          </cell>
          <cell r="S5416">
            <v>40</v>
          </cell>
        </row>
        <row r="5417">
          <cell r="K5417">
            <v>296.50746984063545</v>
          </cell>
          <cell r="S5417">
            <v>40</v>
          </cell>
        </row>
        <row r="5418">
          <cell r="K5418">
            <v>-37.968038015217857</v>
          </cell>
          <cell r="S5418">
            <v>40</v>
          </cell>
        </row>
        <row r="5419">
          <cell r="K5419">
            <v>-81.501353749561076</v>
          </cell>
          <cell r="S5419">
            <v>37</v>
          </cell>
        </row>
        <row r="5420">
          <cell r="K5420">
            <v>-0.8450819463213477</v>
          </cell>
          <cell r="S5420">
            <v>40</v>
          </cell>
        </row>
        <row r="5421">
          <cell r="K5421">
            <v>-0.57731853884583562</v>
          </cell>
          <cell r="S5421">
            <v>40</v>
          </cell>
        </row>
        <row r="5422">
          <cell r="K5422">
            <v>-0.65375590230448155</v>
          </cell>
          <cell r="S5422">
            <v>40</v>
          </cell>
        </row>
        <row r="5423">
          <cell r="K5423">
            <v>-2.4529732975887359</v>
          </cell>
          <cell r="S5423">
            <v>40</v>
          </cell>
        </row>
        <row r="5424">
          <cell r="K5424">
            <v>-2.5601699132761464</v>
          </cell>
          <cell r="S5424">
            <v>40</v>
          </cell>
        </row>
        <row r="5425">
          <cell r="K5425">
            <v>-2.594830471821346</v>
          </cell>
          <cell r="S5425">
            <v>40</v>
          </cell>
        </row>
        <row r="5426">
          <cell r="K5426">
            <v>-0.60673764151273468</v>
          </cell>
          <cell r="S5426">
            <v>40</v>
          </cell>
        </row>
        <row r="5427">
          <cell r="K5427">
            <v>-0.37440615834770474</v>
          </cell>
          <cell r="S5427">
            <v>40</v>
          </cell>
        </row>
        <row r="5428">
          <cell r="K5428">
            <v>-0.20048010810649766</v>
          </cell>
          <cell r="S5428">
            <v>40</v>
          </cell>
        </row>
        <row r="5429">
          <cell r="K5429">
            <v>-1.3531465929618978</v>
          </cell>
          <cell r="S5429">
            <v>40</v>
          </cell>
        </row>
        <row r="5430">
          <cell r="K5430">
            <v>-40.18204569207743</v>
          </cell>
          <cell r="S5430">
            <v>40</v>
          </cell>
        </row>
        <row r="5431">
          <cell r="K5431">
            <v>-40.334482052974323</v>
          </cell>
          <cell r="S5431">
            <v>40</v>
          </cell>
        </row>
        <row r="5432">
          <cell r="K5432">
            <v>-0.7261686543754664</v>
          </cell>
          <cell r="S5432">
            <v>40</v>
          </cell>
        </row>
        <row r="5433">
          <cell r="K5433">
            <v>-0.48180284665591533</v>
          </cell>
          <cell r="S5433">
            <v>40</v>
          </cell>
        </row>
        <row r="5434">
          <cell r="K5434">
            <v>-49.994538063331795</v>
          </cell>
          <cell r="S5434">
            <v>40</v>
          </cell>
        </row>
        <row r="5435">
          <cell r="K5435">
            <v>-0.62985532498901886</v>
          </cell>
          <cell r="S5435">
            <v>40</v>
          </cell>
        </row>
        <row r="5436">
          <cell r="K5436">
            <v>-61.624577973406879</v>
          </cell>
          <cell r="S5436">
            <v>40</v>
          </cell>
        </row>
        <row r="5437">
          <cell r="K5437">
            <v>-113.10825538751907</v>
          </cell>
          <cell r="S5437">
            <v>39</v>
          </cell>
        </row>
        <row r="5438">
          <cell r="K5438">
            <v>283.72158575800893</v>
          </cell>
          <cell r="S5438">
            <v>40</v>
          </cell>
        </row>
        <row r="5439">
          <cell r="K5439">
            <v>-65.828185715800075</v>
          </cell>
          <cell r="S5439">
            <v>39</v>
          </cell>
        </row>
        <row r="5440">
          <cell r="K5440">
            <v>-267.68147094498977</v>
          </cell>
          <cell r="S5440">
            <v>27</v>
          </cell>
        </row>
        <row r="5441">
          <cell r="K5441">
            <v>-0.83161269248666503</v>
          </cell>
          <cell r="S5441">
            <v>40</v>
          </cell>
        </row>
        <row r="5442">
          <cell r="K5442">
            <v>-33.584615481649607</v>
          </cell>
          <cell r="S5442">
            <v>40</v>
          </cell>
        </row>
        <row r="5443">
          <cell r="K5443">
            <v>-37.021860452436847</v>
          </cell>
          <cell r="S5443">
            <v>40</v>
          </cell>
        </row>
        <row r="5444">
          <cell r="K5444">
            <v>-2.4085424940441098</v>
          </cell>
          <cell r="S5444">
            <v>40</v>
          </cell>
        </row>
        <row r="5445">
          <cell r="K5445">
            <v>-2.5061770785898423</v>
          </cell>
          <cell r="S5445">
            <v>40</v>
          </cell>
        </row>
        <row r="5446">
          <cell r="K5446">
            <v>-2.5636031485845603</v>
          </cell>
          <cell r="S5446">
            <v>40</v>
          </cell>
        </row>
        <row r="5447">
          <cell r="K5447">
            <v>-0.59550261831372231</v>
          </cell>
          <cell r="S5447">
            <v>40</v>
          </cell>
        </row>
        <row r="5448">
          <cell r="K5448">
            <v>-0.32755557071996216</v>
          </cell>
          <cell r="S5448">
            <v>40</v>
          </cell>
        </row>
        <row r="5449">
          <cell r="K5449">
            <v>-27.217867981267151</v>
          </cell>
          <cell r="S5449">
            <v>40</v>
          </cell>
        </row>
        <row r="5450">
          <cell r="K5450">
            <v>-1.354266508856987</v>
          </cell>
          <cell r="S5450">
            <v>40</v>
          </cell>
        </row>
        <row r="5451">
          <cell r="K5451">
            <v>-33.017908600425997</v>
          </cell>
          <cell r="S5451">
            <v>40</v>
          </cell>
        </row>
        <row r="5452">
          <cell r="K5452">
            <v>-33.840043158986205</v>
          </cell>
          <cell r="S5452">
            <v>40</v>
          </cell>
        </row>
        <row r="5453">
          <cell r="K5453">
            <v>-0.67668505094634235</v>
          </cell>
          <cell r="S5453">
            <v>40</v>
          </cell>
        </row>
        <row r="5454">
          <cell r="K5454">
            <v>-34.373147785742518</v>
          </cell>
          <cell r="S5454">
            <v>40</v>
          </cell>
        </row>
        <row r="5455">
          <cell r="K5455">
            <v>-40.447639620746337</v>
          </cell>
          <cell r="S5455">
            <v>40</v>
          </cell>
        </row>
        <row r="5456">
          <cell r="K5456">
            <v>-0.53631871763234196</v>
          </cell>
          <cell r="S5456">
            <v>40</v>
          </cell>
        </row>
        <row r="5457">
          <cell r="K5457">
            <v>-46.661637497024842</v>
          </cell>
          <cell r="S5457">
            <v>40</v>
          </cell>
        </row>
        <row r="5458">
          <cell r="K5458">
            <v>-84.717064164833616</v>
          </cell>
          <cell r="S5458">
            <v>39</v>
          </cell>
        </row>
        <row r="5459">
          <cell r="K5459">
            <v>-0.43688020749793877</v>
          </cell>
          <cell r="S5459">
            <v>40</v>
          </cell>
        </row>
        <row r="5460">
          <cell r="K5460">
            <v>-66.595478548181262</v>
          </cell>
          <cell r="S5460">
            <v>40</v>
          </cell>
        </row>
        <row r="5461">
          <cell r="K5461">
            <v>-0.4175835767915545</v>
          </cell>
          <cell r="S5461">
            <v>28</v>
          </cell>
        </row>
        <row r="5462">
          <cell r="K5462">
            <v>-0.79158250706445843</v>
          </cell>
          <cell r="S5462">
            <v>40</v>
          </cell>
        </row>
        <row r="5463">
          <cell r="K5463">
            <v>-30.381032434582707</v>
          </cell>
          <cell r="S5463">
            <v>40</v>
          </cell>
        </row>
        <row r="5464">
          <cell r="K5464">
            <v>-33.029031033505298</v>
          </cell>
          <cell r="S5464">
            <v>40</v>
          </cell>
        </row>
        <row r="5465">
          <cell r="K5465">
            <v>-2.3480735624695752</v>
          </cell>
          <cell r="S5465">
            <v>40</v>
          </cell>
        </row>
        <row r="5466">
          <cell r="K5466">
            <v>-2.4319453624829572</v>
          </cell>
          <cell r="S5466">
            <v>40</v>
          </cell>
        </row>
        <row r="5467">
          <cell r="K5467">
            <v>-2.4838951165590677</v>
          </cell>
          <cell r="S5467">
            <v>40</v>
          </cell>
        </row>
        <row r="5468">
          <cell r="K5468">
            <v>-0.56104688381074796</v>
          </cell>
          <cell r="S5468">
            <v>40</v>
          </cell>
        </row>
        <row r="5469">
          <cell r="K5469">
            <v>-0.28759617409643856</v>
          </cell>
          <cell r="S5469">
            <v>40</v>
          </cell>
        </row>
        <row r="5470">
          <cell r="K5470">
            <v>-24.401590129056572</v>
          </cell>
          <cell r="S5470">
            <v>40</v>
          </cell>
        </row>
        <row r="5471">
          <cell r="K5471">
            <v>-1.3461778401368887</v>
          </cell>
          <cell r="S5471">
            <v>40</v>
          </cell>
        </row>
        <row r="5472">
          <cell r="K5472">
            <v>-29.823116014415895</v>
          </cell>
          <cell r="S5472">
            <v>40</v>
          </cell>
        </row>
        <row r="5473">
          <cell r="K5473">
            <v>-30.777577016941642</v>
          </cell>
          <cell r="S5473">
            <v>40</v>
          </cell>
        </row>
        <row r="5474">
          <cell r="K5474">
            <v>-0.63163872323491865</v>
          </cell>
          <cell r="S5474">
            <v>40</v>
          </cell>
        </row>
        <row r="5475">
          <cell r="K5475">
            <v>-30.137826200416839</v>
          </cell>
          <cell r="S5475">
            <v>40</v>
          </cell>
        </row>
        <row r="5476">
          <cell r="K5476">
            <v>-36.557696143655292</v>
          </cell>
          <cell r="S5476">
            <v>40</v>
          </cell>
        </row>
        <row r="5477">
          <cell r="K5477">
            <v>-0.49300875995330129</v>
          </cell>
          <cell r="S5477">
            <v>40</v>
          </cell>
        </row>
        <row r="5478">
          <cell r="K5478">
            <v>-34.763374393970359</v>
          </cell>
          <cell r="S5478">
            <v>40</v>
          </cell>
        </row>
        <row r="5479">
          <cell r="K5479">
            <v>-59.125395083660514</v>
          </cell>
          <cell r="S5479">
            <v>40</v>
          </cell>
        </row>
        <row r="5480">
          <cell r="K5480">
            <v>-0.42691012997937861</v>
          </cell>
          <cell r="S5480">
            <v>40</v>
          </cell>
        </row>
        <row r="5481">
          <cell r="K5481">
            <v>-56.388048650731669</v>
          </cell>
          <cell r="S5481">
            <v>40</v>
          </cell>
        </row>
        <row r="5482">
          <cell r="K5482">
            <v>-133.81486650136216</v>
          </cell>
          <cell r="S5482">
            <v>30</v>
          </cell>
        </row>
        <row r="5483">
          <cell r="K5483">
            <v>-0.80021805214347141</v>
          </cell>
          <cell r="S5483">
            <v>40</v>
          </cell>
        </row>
        <row r="5484">
          <cell r="K5484">
            <v>-31.669818597561857</v>
          </cell>
          <cell r="S5484">
            <v>40</v>
          </cell>
        </row>
        <row r="5485">
          <cell r="K5485">
            <v>-34.922872195889894</v>
          </cell>
          <cell r="S5485">
            <v>40</v>
          </cell>
        </row>
        <row r="5486">
          <cell r="K5486">
            <v>-1.9301041621455757</v>
          </cell>
          <cell r="S5486">
            <v>40</v>
          </cell>
        </row>
        <row r="5487">
          <cell r="K5487">
            <v>-2.0290263464036524</v>
          </cell>
          <cell r="S5487">
            <v>40</v>
          </cell>
        </row>
        <row r="5488">
          <cell r="K5488">
            <v>-2.1036597588177477</v>
          </cell>
          <cell r="S5488">
            <v>40</v>
          </cell>
        </row>
        <row r="5489">
          <cell r="K5489">
            <v>-0.67972082778704679</v>
          </cell>
          <cell r="S5489">
            <v>40</v>
          </cell>
        </row>
        <row r="5490">
          <cell r="K5490">
            <v>-0.38285515976891527</v>
          </cell>
          <cell r="S5490">
            <v>40</v>
          </cell>
        </row>
        <row r="5491">
          <cell r="K5491">
            <v>-25.865370732214668</v>
          </cell>
          <cell r="S5491">
            <v>40</v>
          </cell>
        </row>
        <row r="5492">
          <cell r="K5492">
            <v>-1.2743135900464129</v>
          </cell>
          <cell r="S5492">
            <v>40</v>
          </cell>
        </row>
        <row r="5493">
          <cell r="K5493">
            <v>-31.123834824809112</v>
          </cell>
          <cell r="S5493">
            <v>40</v>
          </cell>
        </row>
        <row r="5494">
          <cell r="K5494">
            <v>-32.377304450675219</v>
          </cell>
          <cell r="S5494">
            <v>40</v>
          </cell>
        </row>
        <row r="5495">
          <cell r="K5495">
            <v>-0.64700512277871325</v>
          </cell>
          <cell r="S5495">
            <v>40</v>
          </cell>
        </row>
        <row r="5496">
          <cell r="K5496">
            <v>-0.40522315478081955</v>
          </cell>
          <cell r="S5496">
            <v>40</v>
          </cell>
        </row>
        <row r="5497">
          <cell r="K5497">
            <v>-38.172145257679212</v>
          </cell>
          <cell r="S5497">
            <v>40</v>
          </cell>
        </row>
        <row r="5498">
          <cell r="K5498">
            <v>-0.50033881613911269</v>
          </cell>
          <cell r="S5498">
            <v>40</v>
          </cell>
        </row>
        <row r="5499">
          <cell r="K5499">
            <v>-0.27263258460794232</v>
          </cell>
          <cell r="S5499">
            <v>40</v>
          </cell>
        </row>
        <row r="5500">
          <cell r="K5500">
            <v>-66.040884138176168</v>
          </cell>
          <cell r="S5500">
            <v>40</v>
          </cell>
        </row>
        <row r="5501">
          <cell r="K5501">
            <v>470.73850405358041</v>
          </cell>
          <cell r="S5501">
            <v>40</v>
          </cell>
        </row>
        <row r="5502">
          <cell r="K5502">
            <v>-7.2838904905601715E-2</v>
          </cell>
          <cell r="S5502">
            <v>40</v>
          </cell>
        </row>
        <row r="5503">
          <cell r="K5503">
            <v>-124.88278894823759</v>
          </cell>
          <cell r="S5503">
            <v>31</v>
          </cell>
        </row>
        <row r="5504">
          <cell r="K5504">
            <v>-0.74513844193193068</v>
          </cell>
          <cell r="S5504">
            <v>40</v>
          </cell>
        </row>
        <row r="5505">
          <cell r="K5505">
            <v>-26.5537006174116</v>
          </cell>
          <cell r="S5505">
            <v>40</v>
          </cell>
        </row>
        <row r="5506">
          <cell r="K5506">
            <v>-28.719082428783672</v>
          </cell>
          <cell r="S5506">
            <v>40</v>
          </cell>
        </row>
        <row r="5507">
          <cell r="K5507">
            <v>-0.4044546030921502</v>
          </cell>
          <cell r="S5507">
            <v>40</v>
          </cell>
        </row>
        <row r="5508">
          <cell r="K5508">
            <v>-2.9208167425435949</v>
          </cell>
          <cell r="S5508">
            <v>40</v>
          </cell>
        </row>
        <row r="5509">
          <cell r="K5509">
            <v>-3.0236207344462929</v>
          </cell>
          <cell r="S5509">
            <v>40</v>
          </cell>
        </row>
        <row r="5510">
          <cell r="K5510">
            <v>-0.47043819415547083</v>
          </cell>
          <cell r="S5510">
            <v>40</v>
          </cell>
        </row>
        <row r="5511">
          <cell r="K5511">
            <v>-20.154699189356698</v>
          </cell>
          <cell r="S5511">
            <v>40</v>
          </cell>
        </row>
        <row r="5512">
          <cell r="K5512">
            <v>-19.8985681971748</v>
          </cell>
          <cell r="S5512">
            <v>40</v>
          </cell>
        </row>
        <row r="5513">
          <cell r="K5513">
            <v>-0.63900940688219687</v>
          </cell>
          <cell r="S5513">
            <v>40</v>
          </cell>
        </row>
        <row r="5514">
          <cell r="K5514">
            <v>-25.78970019855425</v>
          </cell>
          <cell r="S5514">
            <v>40</v>
          </cell>
        </row>
        <row r="5515">
          <cell r="K5515">
            <v>-26.607948571667897</v>
          </cell>
          <cell r="S5515">
            <v>40</v>
          </cell>
        </row>
        <row r="5516">
          <cell r="K5516">
            <v>-0.57756300836656116</v>
          </cell>
          <cell r="S5516">
            <v>40</v>
          </cell>
        </row>
        <row r="5517">
          <cell r="K5517">
            <v>-0.33159429153098968</v>
          </cell>
          <cell r="S5517">
            <v>40</v>
          </cell>
        </row>
        <row r="5518">
          <cell r="K5518">
            <v>-28.890404201025593</v>
          </cell>
          <cell r="S5518">
            <v>40</v>
          </cell>
        </row>
        <row r="5519">
          <cell r="K5519">
            <v>-0.41687116425781873</v>
          </cell>
          <cell r="S5519">
            <v>40</v>
          </cell>
        </row>
        <row r="5520">
          <cell r="K5520">
            <v>-29.896275206303741</v>
          </cell>
          <cell r="S5520">
            <v>40</v>
          </cell>
        </row>
        <row r="5521">
          <cell r="K5521">
            <v>-47.976814551240182</v>
          </cell>
          <cell r="S5521">
            <v>40</v>
          </cell>
        </row>
        <row r="5522">
          <cell r="K5522">
            <v>218.35169369469767</v>
          </cell>
          <cell r="S5522">
            <v>40</v>
          </cell>
        </row>
        <row r="5523">
          <cell r="K5523">
            <v>-45.620358183296204</v>
          </cell>
          <cell r="S5523">
            <v>40</v>
          </cell>
        </row>
        <row r="5524">
          <cell r="K5524">
            <v>-163.22029528267686</v>
          </cell>
          <cell r="S5524">
            <v>31</v>
          </cell>
        </row>
        <row r="5525">
          <cell r="K5525">
            <v>-0.74981068821729668</v>
          </cell>
          <cell r="S5525">
            <v>40</v>
          </cell>
        </row>
        <row r="5526">
          <cell r="K5526">
            <v>-0.7552770604048431</v>
          </cell>
          <cell r="S5526">
            <v>40</v>
          </cell>
        </row>
        <row r="5527">
          <cell r="K5527">
            <v>-0.5265782299883468</v>
          </cell>
          <cell r="S5527">
            <v>40</v>
          </cell>
        </row>
        <row r="5528">
          <cell r="K5528">
            <v>-0.53184621109777741</v>
          </cell>
          <cell r="S5528">
            <v>40</v>
          </cell>
        </row>
        <row r="5529">
          <cell r="K5529">
            <v>-29.480179755457872</v>
          </cell>
          <cell r="S5529">
            <v>40</v>
          </cell>
        </row>
        <row r="5530">
          <cell r="K5530">
            <v>-29.362169794166352</v>
          </cell>
          <cell r="S5530">
            <v>40</v>
          </cell>
        </row>
        <row r="5531">
          <cell r="K5531">
            <v>-0.31752426431933789</v>
          </cell>
          <cell r="S5531">
            <v>40</v>
          </cell>
        </row>
        <row r="5532">
          <cell r="K5532">
            <v>-0.3220696096600888</v>
          </cell>
          <cell r="S5532">
            <v>40</v>
          </cell>
        </row>
        <row r="5533">
          <cell r="K5533">
            <v>-2.9343281193068536</v>
          </cell>
          <cell r="S5533">
            <v>40</v>
          </cell>
        </row>
        <row r="5534">
          <cell r="K5534">
            <v>-2.9680663262638287</v>
          </cell>
          <cell r="S5534">
            <v>40</v>
          </cell>
        </row>
        <row r="5535">
          <cell r="K5535">
            <v>-2.9978350321286857</v>
          </cell>
          <cell r="S5535">
            <v>40</v>
          </cell>
        </row>
        <row r="5536">
          <cell r="K5536">
            <v>-3.0207392002563647</v>
          </cell>
          <cell r="S5536">
            <v>40</v>
          </cell>
        </row>
        <row r="5537">
          <cell r="K5537">
            <v>-0.47394577425947154</v>
          </cell>
          <cell r="S5537">
            <v>40</v>
          </cell>
        </row>
        <row r="5538">
          <cell r="K5538">
            <v>-0.46869062478373041</v>
          </cell>
          <cell r="S5538">
            <v>40</v>
          </cell>
        </row>
        <row r="5539">
          <cell r="K5539">
            <v>-20.736436996860583</v>
          </cell>
          <cell r="S5539">
            <v>40</v>
          </cell>
        </row>
        <row r="5540">
          <cell r="K5540">
            <v>-20.420084034909074</v>
          </cell>
          <cell r="S5540">
            <v>40</v>
          </cell>
        </row>
        <row r="5541">
          <cell r="K5541">
            <v>-20.452119256794695</v>
          </cell>
          <cell r="S5541">
            <v>40</v>
          </cell>
        </row>
        <row r="5542">
          <cell r="K5542">
            <v>-20.075538352213467</v>
          </cell>
          <cell r="S5542">
            <v>40</v>
          </cell>
        </row>
        <row r="5543">
          <cell r="K5543">
            <v>-0.6432819515409961</v>
          </cell>
          <cell r="S5543">
            <v>40</v>
          </cell>
        </row>
        <row r="5544">
          <cell r="K5544">
            <v>-0.65680014491101135</v>
          </cell>
          <cell r="S5544">
            <v>40</v>
          </cell>
        </row>
        <row r="5545">
          <cell r="K5545">
            <v>-26.50318351434694</v>
          </cell>
          <cell r="S5545">
            <v>40</v>
          </cell>
        </row>
        <row r="5546">
          <cell r="K5546">
            <v>-26.041779410322093</v>
          </cell>
          <cell r="S5546">
            <v>40</v>
          </cell>
        </row>
        <row r="5547">
          <cell r="K5547">
            <v>-27.353069624963045</v>
          </cell>
          <cell r="S5547">
            <v>40</v>
          </cell>
        </row>
        <row r="5548">
          <cell r="K5548">
            <v>-26.997522495724105</v>
          </cell>
          <cell r="S5548">
            <v>40</v>
          </cell>
        </row>
        <row r="5549">
          <cell r="K5549">
            <v>-0.58368365574242775</v>
          </cell>
          <cell r="S5549">
            <v>40</v>
          </cell>
        </row>
        <row r="5550">
          <cell r="K5550">
            <v>-0.60449018478932548</v>
          </cell>
          <cell r="S5550">
            <v>40</v>
          </cell>
        </row>
        <row r="5551">
          <cell r="K5551">
            <v>-0.33672441185995466</v>
          </cell>
          <cell r="S5551">
            <v>40</v>
          </cell>
        </row>
        <row r="5552">
          <cell r="K5552">
            <v>-0.36219013130846206</v>
          </cell>
          <cell r="S5552">
            <v>40</v>
          </cell>
        </row>
        <row r="5553">
          <cell r="K5553">
            <v>-29.480870852928923</v>
          </cell>
          <cell r="S5553">
            <v>40</v>
          </cell>
        </row>
        <row r="5554">
          <cell r="K5554">
            <v>-29.991555017583618</v>
          </cell>
          <cell r="S5554">
            <v>40</v>
          </cell>
        </row>
        <row r="5555">
          <cell r="K5555">
            <v>-0.4246388375018747</v>
          </cell>
          <cell r="S5555">
            <v>40</v>
          </cell>
        </row>
        <row r="5556">
          <cell r="K5556">
            <v>-0.45389382283104912</v>
          </cell>
          <cell r="S5556">
            <v>40</v>
          </cell>
        </row>
        <row r="5557">
          <cell r="K5557">
            <v>-30.269654487761755</v>
          </cell>
          <cell r="S5557">
            <v>40</v>
          </cell>
        </row>
        <row r="5558">
          <cell r="K5558">
            <v>-30.324121248615462</v>
          </cell>
          <cell r="S5558">
            <v>40</v>
          </cell>
        </row>
        <row r="5559">
          <cell r="K5559">
            <v>-52.510297946921824</v>
          </cell>
          <cell r="S5559">
            <v>40</v>
          </cell>
        </row>
        <row r="5560">
          <cell r="K5560">
            <v>-47.125896734658085</v>
          </cell>
          <cell r="S5560">
            <v>40</v>
          </cell>
        </row>
        <row r="5561">
          <cell r="K5561">
            <v>3153.0397741497932</v>
          </cell>
          <cell r="S5561">
            <v>40</v>
          </cell>
        </row>
        <row r="5562">
          <cell r="K5562">
            <v>4681.1169221259024</v>
          </cell>
          <cell r="S5562">
            <v>40</v>
          </cell>
        </row>
        <row r="5563">
          <cell r="K5563">
            <v>-44.201075676334192</v>
          </cell>
          <cell r="S5563">
            <v>40</v>
          </cell>
        </row>
        <row r="5564">
          <cell r="K5564">
            <v>-40.037439641586381</v>
          </cell>
          <cell r="S5564">
            <v>40</v>
          </cell>
        </row>
        <row r="5565">
          <cell r="K5565">
            <v>-114.50918326053396</v>
          </cell>
          <cell r="S5565">
            <v>31</v>
          </cell>
        </row>
        <row r="5566">
          <cell r="K5566">
            <v>-84.951497155289204</v>
          </cell>
          <cell r="S5566">
            <v>32</v>
          </cell>
        </row>
        <row r="5567">
          <cell r="K5567">
            <v>-0.76060139582240327</v>
          </cell>
          <cell r="S5567">
            <v>40</v>
          </cell>
        </row>
        <row r="5568">
          <cell r="K5568">
            <v>-0.53321180645747179</v>
          </cell>
          <cell r="S5568">
            <v>40</v>
          </cell>
        </row>
        <row r="5569">
          <cell r="K5569">
            <v>-29.702734799035191</v>
          </cell>
          <cell r="S5569">
            <v>40</v>
          </cell>
        </row>
        <row r="5570">
          <cell r="K5570">
            <v>-0.27391205843424887</v>
          </cell>
          <cell r="S5570">
            <v>40</v>
          </cell>
        </row>
        <row r="5571">
          <cell r="K5571">
            <v>-2.9547847325944869</v>
          </cell>
          <cell r="S5571">
            <v>40</v>
          </cell>
        </row>
        <row r="5572">
          <cell r="K5572">
            <v>-3.0142587545531456</v>
          </cell>
          <cell r="S5572">
            <v>40</v>
          </cell>
        </row>
        <row r="5573">
          <cell r="K5573">
            <v>-0.49261740922061992</v>
          </cell>
          <cell r="S5573">
            <v>40</v>
          </cell>
        </row>
        <row r="5574">
          <cell r="K5574">
            <v>-21.128125541849148</v>
          </cell>
          <cell r="S5574">
            <v>40</v>
          </cell>
        </row>
        <row r="5575">
          <cell r="K5575">
            <v>-20.746921165930274</v>
          </cell>
          <cell r="S5575">
            <v>40</v>
          </cell>
        </row>
        <row r="5576">
          <cell r="K5576">
            <v>-0.6517203264874093</v>
          </cell>
          <cell r="S5576">
            <v>40</v>
          </cell>
        </row>
        <row r="5577">
          <cell r="K5577">
            <v>-26.797413579017096</v>
          </cell>
          <cell r="S5577">
            <v>40</v>
          </cell>
        </row>
        <row r="5578">
          <cell r="K5578">
            <v>-27.611238996091984</v>
          </cell>
          <cell r="S5578">
            <v>40</v>
          </cell>
        </row>
        <row r="5579">
          <cell r="K5579">
            <v>-0.59519717811836936</v>
          </cell>
          <cell r="S5579">
            <v>40</v>
          </cell>
        </row>
        <row r="5580">
          <cell r="K5580">
            <v>-0.34832782591829009</v>
          </cell>
          <cell r="S5580">
            <v>40</v>
          </cell>
        </row>
        <row r="5581">
          <cell r="K5581">
            <v>-29.346429941836643</v>
          </cell>
          <cell r="S5581">
            <v>40</v>
          </cell>
        </row>
        <row r="5582">
          <cell r="K5582">
            <v>-0.43940872379480778</v>
          </cell>
          <cell r="S5582">
            <v>40</v>
          </cell>
        </row>
        <row r="5583">
          <cell r="K5583">
            <v>-29.857215194734231</v>
          </cell>
          <cell r="S5583">
            <v>40</v>
          </cell>
        </row>
        <row r="5584">
          <cell r="K5584">
            <v>-52.044511700602769</v>
          </cell>
          <cell r="S5584">
            <v>40</v>
          </cell>
        </row>
        <row r="5585">
          <cell r="K5585">
            <v>3223.2218849617407</v>
          </cell>
          <cell r="S5585">
            <v>40</v>
          </cell>
        </row>
        <row r="5586">
          <cell r="K5586">
            <v>-42.95256619241988</v>
          </cell>
          <cell r="S5586">
            <v>40</v>
          </cell>
        </row>
        <row r="5587">
          <cell r="K5587">
            <v>-103.60720106730636</v>
          </cell>
          <cell r="S5587">
            <v>33</v>
          </cell>
        </row>
        <row r="5588">
          <cell r="K5588">
            <v>-0.93549643113895042</v>
          </cell>
          <cell r="S5588">
            <v>40</v>
          </cell>
        </row>
        <row r="5589">
          <cell r="K5589">
            <v>2908.7076330998752</v>
          </cell>
          <cell r="S5589">
            <v>40</v>
          </cell>
        </row>
        <row r="5590">
          <cell r="K5590">
            <v>-0.7780304681970982</v>
          </cell>
          <cell r="S5590">
            <v>40</v>
          </cell>
        </row>
        <row r="5591">
          <cell r="K5591">
            <v>-0.71949303039435275</v>
          </cell>
          <cell r="S5591">
            <v>40</v>
          </cell>
        </row>
        <row r="5592">
          <cell r="K5592">
            <v>-0.65313746376957416</v>
          </cell>
          <cell r="S5592">
            <v>40</v>
          </cell>
        </row>
        <row r="5593">
          <cell r="K5593">
            <v>-0.61321639687095919</v>
          </cell>
          <cell r="S5593">
            <v>40</v>
          </cell>
        </row>
        <row r="5594">
          <cell r="K5594">
            <v>-1.3384882897759496</v>
          </cell>
          <cell r="S5594">
            <v>40</v>
          </cell>
        </row>
        <row r="5595">
          <cell r="K5595">
            <v>-0.76052920471971008</v>
          </cell>
          <cell r="S5595">
            <v>40</v>
          </cell>
        </row>
        <row r="5596">
          <cell r="K5596">
            <v>-0.6563916646175002</v>
          </cell>
          <cell r="S5596">
            <v>40</v>
          </cell>
        </row>
        <row r="5597">
          <cell r="K5597">
            <v>-1.1462041906088529</v>
          </cell>
          <cell r="S5597">
            <v>40</v>
          </cell>
        </row>
        <row r="5598">
          <cell r="K5598">
            <v>-1.060369499448212</v>
          </cell>
          <cell r="S5598">
            <v>40</v>
          </cell>
        </row>
        <row r="5599">
          <cell r="K5599">
            <v>-0.89871380793900169</v>
          </cell>
          <cell r="S5599">
            <v>40</v>
          </cell>
        </row>
        <row r="5600">
          <cell r="K5600">
            <v>-0.81085588205109538</v>
          </cell>
          <cell r="S5600">
            <v>40</v>
          </cell>
        </row>
        <row r="5601">
          <cell r="K5601">
            <v>-0.70886778559275432</v>
          </cell>
          <cell r="S5601">
            <v>40</v>
          </cell>
        </row>
        <row r="5602">
          <cell r="K5602">
            <v>-0.61173674361450869</v>
          </cell>
          <cell r="S5602">
            <v>40</v>
          </cell>
        </row>
        <row r="5603">
          <cell r="K5603">
            <v>-0.72942247271610372</v>
          </cell>
          <cell r="S5603">
            <v>40</v>
          </cell>
        </row>
        <row r="5604">
          <cell r="K5604">
            <v>4474.1179954791332</v>
          </cell>
          <cell r="S5604">
            <v>40</v>
          </cell>
        </row>
        <row r="5605">
          <cell r="K5605">
            <v>5339.6251627949759</v>
          </cell>
          <cell r="S5605">
            <v>40</v>
          </cell>
        </row>
        <row r="5606">
          <cell r="K5606">
            <v>90.421028553605097</v>
          </cell>
          <cell r="S5606">
            <v>40</v>
          </cell>
        </row>
        <row r="5607">
          <cell r="K5607">
            <v>240.66673902819784</v>
          </cell>
          <cell r="S5607">
            <v>40</v>
          </cell>
        </row>
        <row r="5608">
          <cell r="K5608">
            <v>13587.470935776295</v>
          </cell>
          <cell r="S5608">
            <v>40</v>
          </cell>
        </row>
        <row r="5609">
          <cell r="K5609">
            <v>-0.85636712735232068</v>
          </cell>
          <cell r="S5609">
            <v>40</v>
          </cell>
        </row>
        <row r="5610">
          <cell r="K5610">
            <v>-0.76417301478153565</v>
          </cell>
          <cell r="S5610">
            <v>40</v>
          </cell>
        </row>
        <row r="5611">
          <cell r="K5611">
            <v>-0.68009966380260145</v>
          </cell>
          <cell r="S5611">
            <v>40</v>
          </cell>
        </row>
        <row r="5612">
          <cell r="K5612">
            <v>-0.69692890372325378</v>
          </cell>
          <cell r="S5612">
            <v>40</v>
          </cell>
        </row>
        <row r="5613">
          <cell r="K5613">
            <v>-0.6115351021380323</v>
          </cell>
          <cell r="S5613">
            <v>40</v>
          </cell>
        </row>
        <row r="5614">
          <cell r="K5614">
            <v>-0.55821083988101505</v>
          </cell>
          <cell r="S5614">
            <v>40</v>
          </cell>
        </row>
        <row r="5615">
          <cell r="K5615">
            <v>-1.3334386827345794</v>
          </cell>
          <cell r="S5615">
            <v>40</v>
          </cell>
        </row>
        <row r="5616">
          <cell r="K5616">
            <v>-0.68580926279858223</v>
          </cell>
          <cell r="S5616">
            <v>40</v>
          </cell>
        </row>
        <row r="5617">
          <cell r="K5617">
            <v>-0.56419701400839295</v>
          </cell>
          <cell r="S5617">
            <v>40</v>
          </cell>
        </row>
        <row r="5618">
          <cell r="K5618">
            <v>-1.0465746780822713</v>
          </cell>
          <cell r="S5618">
            <v>40</v>
          </cell>
        </row>
        <row r="5619">
          <cell r="K5619">
            <v>-0.91286839602394299</v>
          </cell>
          <cell r="S5619">
            <v>40</v>
          </cell>
        </row>
        <row r="5620">
          <cell r="K5620">
            <v>-0.86973901748310833</v>
          </cell>
          <cell r="S5620">
            <v>40</v>
          </cell>
        </row>
        <row r="5621">
          <cell r="K5621">
            <v>-0.71386740024009765</v>
          </cell>
          <cell r="S5621">
            <v>40</v>
          </cell>
        </row>
        <row r="5622">
          <cell r="K5622">
            <v>-0.61259501990730081</v>
          </cell>
          <cell r="S5622">
            <v>40</v>
          </cell>
        </row>
        <row r="5623">
          <cell r="K5623">
            <v>-0.52318996367434567</v>
          </cell>
          <cell r="S5623">
            <v>40</v>
          </cell>
        </row>
        <row r="5624">
          <cell r="K5624">
            <v>2814.3041616876494</v>
          </cell>
          <cell r="S5624">
            <v>40</v>
          </cell>
        </row>
        <row r="5625">
          <cell r="K5625">
            <v>142.91037419637013</v>
          </cell>
          <cell r="S5625">
            <v>40</v>
          </cell>
        </row>
        <row r="5626">
          <cell r="K5626">
            <v>-23.727954704888916</v>
          </cell>
          <cell r="S5626">
            <v>40</v>
          </cell>
        </row>
        <row r="5627">
          <cell r="K5627">
            <v>3626.8176154081784</v>
          </cell>
          <cell r="S5627">
            <v>40</v>
          </cell>
        </row>
        <row r="5628">
          <cell r="K5628">
            <v>3032.1021382919021</v>
          </cell>
          <cell r="S5628">
            <v>40</v>
          </cell>
        </row>
        <row r="5629">
          <cell r="K5629">
            <v>-0.39812120498643494</v>
          </cell>
          <cell r="S5629">
            <v>40</v>
          </cell>
        </row>
        <row r="5630">
          <cell r="K5630">
            <v>1975.3721534684928</v>
          </cell>
          <cell r="S5630">
            <v>40</v>
          </cell>
        </row>
        <row r="5631">
          <cell r="K5631">
            <v>-0.71900346889193778</v>
          </cell>
          <cell r="S5631">
            <v>40</v>
          </cell>
        </row>
        <row r="5632">
          <cell r="K5632">
            <v>-0.63611331743180721</v>
          </cell>
          <cell r="S5632">
            <v>40</v>
          </cell>
        </row>
        <row r="5633">
          <cell r="K5633">
            <v>-0.68588737772680419</v>
          </cell>
          <cell r="S5633">
            <v>40</v>
          </cell>
        </row>
        <row r="5634">
          <cell r="K5634">
            <v>-0.59348506530102163</v>
          </cell>
          <cell r="S5634">
            <v>40</v>
          </cell>
        </row>
        <row r="5635">
          <cell r="K5635">
            <v>-0.52696548774054019</v>
          </cell>
          <cell r="S5635">
            <v>40</v>
          </cell>
        </row>
        <row r="5636">
          <cell r="K5636">
            <v>-1.2956757775459755</v>
          </cell>
          <cell r="S5636">
            <v>40</v>
          </cell>
        </row>
        <row r="5637">
          <cell r="K5637">
            <v>-0.64329854905256789</v>
          </cell>
          <cell r="S5637">
            <v>40</v>
          </cell>
        </row>
        <row r="5638">
          <cell r="K5638">
            <v>-0.51881242621275714</v>
          </cell>
          <cell r="S5638">
            <v>40</v>
          </cell>
        </row>
        <row r="5639">
          <cell r="K5639">
            <v>3.8656946330455633E-2</v>
          </cell>
          <cell r="S5639">
            <v>40</v>
          </cell>
        </row>
        <row r="5640">
          <cell r="K5640">
            <v>-0.83477492099321915</v>
          </cell>
          <cell r="S5640">
            <v>40</v>
          </cell>
        </row>
        <row r="5641">
          <cell r="K5641">
            <v>-17.196035224590858</v>
          </cell>
          <cell r="S5641">
            <v>40</v>
          </cell>
        </row>
        <row r="5642">
          <cell r="K5642">
            <v>2227.1160035822381</v>
          </cell>
          <cell r="S5642">
            <v>40</v>
          </cell>
        </row>
        <row r="5643">
          <cell r="K5643">
            <v>-0.56895656327919797</v>
          </cell>
          <cell r="S5643">
            <v>40</v>
          </cell>
        </row>
        <row r="5644">
          <cell r="K5644">
            <v>-0.48185520332642112</v>
          </cell>
          <cell r="S5644">
            <v>40</v>
          </cell>
        </row>
        <row r="5645">
          <cell r="K5645">
            <v>2489.1507514764235</v>
          </cell>
          <cell r="S5645">
            <v>40</v>
          </cell>
        </row>
        <row r="5646">
          <cell r="K5646">
            <v>114.10290166118128</v>
          </cell>
          <cell r="S5646">
            <v>40</v>
          </cell>
        </row>
        <row r="5647">
          <cell r="K5647">
            <v>2201.9465930306037</v>
          </cell>
          <cell r="S5647">
            <v>40</v>
          </cell>
        </row>
        <row r="5648">
          <cell r="K5648">
            <v>2737.5305496248889</v>
          </cell>
          <cell r="S5648">
            <v>40</v>
          </cell>
        </row>
        <row r="5649">
          <cell r="K5649">
            <v>-21.998513479414186</v>
          </cell>
          <cell r="S5649">
            <v>40</v>
          </cell>
        </row>
        <row r="5650">
          <cell r="K5650">
            <v>-9.8106631826689703E-2</v>
          </cell>
          <cell r="S5650">
            <v>40</v>
          </cell>
        </row>
        <row r="5651">
          <cell r="K5651">
            <v>-0.80861483766456965</v>
          </cell>
          <cell r="S5651">
            <v>40</v>
          </cell>
        </row>
        <row r="5652">
          <cell r="K5652">
            <v>-0.72233325614332022</v>
          </cell>
          <cell r="S5652">
            <v>40</v>
          </cell>
        </row>
        <row r="5653">
          <cell r="K5653">
            <v>-0.64670823953071177</v>
          </cell>
          <cell r="S5653">
            <v>40</v>
          </cell>
        </row>
        <row r="5654">
          <cell r="K5654">
            <v>-0.7386129099056834</v>
          </cell>
          <cell r="S5654">
            <v>40</v>
          </cell>
        </row>
        <row r="5655">
          <cell r="K5655">
            <v>-0.6581603693071143</v>
          </cell>
          <cell r="S5655">
            <v>40</v>
          </cell>
        </row>
        <row r="5656">
          <cell r="K5656">
            <v>-0.57751352963349989</v>
          </cell>
          <cell r="S5656">
            <v>40</v>
          </cell>
        </row>
        <row r="5657">
          <cell r="K5657">
            <v>-1.2588603418474977</v>
          </cell>
          <cell r="S5657">
            <v>40</v>
          </cell>
        </row>
        <row r="5658">
          <cell r="K5658">
            <v>-0.64647982207211363</v>
          </cell>
          <cell r="S5658">
            <v>40</v>
          </cell>
        </row>
        <row r="5659">
          <cell r="K5659">
            <v>-0.5330418767964894</v>
          </cell>
          <cell r="S5659">
            <v>40</v>
          </cell>
        </row>
        <row r="5660">
          <cell r="K5660">
            <v>-0.93476228711752818</v>
          </cell>
          <cell r="S5660">
            <v>40</v>
          </cell>
        </row>
        <row r="5661">
          <cell r="K5661">
            <v>-0.79091702312237688</v>
          </cell>
          <cell r="S5661">
            <v>40</v>
          </cell>
        </row>
        <row r="5662">
          <cell r="K5662">
            <v>-0.65244911195944888</v>
          </cell>
          <cell r="S5662">
            <v>40</v>
          </cell>
        </row>
        <row r="5663">
          <cell r="K5663">
            <v>-0.68261742207979459</v>
          </cell>
          <cell r="S5663">
            <v>40</v>
          </cell>
        </row>
        <row r="5664">
          <cell r="K5664">
            <v>-0.58304005465728315</v>
          </cell>
          <cell r="S5664">
            <v>40</v>
          </cell>
        </row>
        <row r="5665">
          <cell r="K5665">
            <v>-0.50022462244207544</v>
          </cell>
          <cell r="S5665">
            <v>40</v>
          </cell>
        </row>
        <row r="5666">
          <cell r="K5666">
            <v>-0.56202676887042469</v>
          </cell>
          <cell r="S5666">
            <v>40</v>
          </cell>
        </row>
        <row r="5667">
          <cell r="K5667">
            <v>2666.0055253022938</v>
          </cell>
          <cell r="S5667">
            <v>40</v>
          </cell>
        </row>
        <row r="5668">
          <cell r="K5668">
            <v>217.23713911227094</v>
          </cell>
          <cell r="S5668">
            <v>40</v>
          </cell>
        </row>
        <row r="5669">
          <cell r="K5669">
            <v>102.93845291527343</v>
          </cell>
          <cell r="S5669">
            <v>40</v>
          </cell>
        </row>
        <row r="5670">
          <cell r="K5670">
            <v>3662.4663078035805</v>
          </cell>
          <cell r="S5670">
            <v>40</v>
          </cell>
        </row>
        <row r="5671">
          <cell r="K5671">
            <v>-8.2812500893651511E-2</v>
          </cell>
          <cell r="S5671">
            <v>40</v>
          </cell>
        </row>
        <row r="5672">
          <cell r="K5672">
            <v>1005.7435615306267</v>
          </cell>
          <cell r="S5672">
            <v>40</v>
          </cell>
        </row>
        <row r="5673">
          <cell r="K5673">
            <v>-11.296924419904771</v>
          </cell>
          <cell r="S5673">
            <v>40</v>
          </cell>
        </row>
        <row r="5674">
          <cell r="K5674">
            <v>-11.648566218644936</v>
          </cell>
          <cell r="S5674">
            <v>40</v>
          </cell>
        </row>
        <row r="5675">
          <cell r="K5675">
            <v>-0.3340486402826377</v>
          </cell>
          <cell r="S5675">
            <v>40</v>
          </cell>
        </row>
        <row r="5676">
          <cell r="K5676">
            <v>-9.5292214819660631E-2</v>
          </cell>
          <cell r="S5676">
            <v>40</v>
          </cell>
        </row>
        <row r="5677">
          <cell r="K5677">
            <v>-5.4885132557620482</v>
          </cell>
          <cell r="S5677">
            <v>40</v>
          </cell>
        </row>
        <row r="5678">
          <cell r="K5678">
            <v>-10.510288391049</v>
          </cell>
          <cell r="S5678">
            <v>40</v>
          </cell>
        </row>
        <row r="5679">
          <cell r="K5679">
            <v>-9.2375893365262485</v>
          </cell>
          <cell r="S5679">
            <v>40</v>
          </cell>
        </row>
        <row r="5680">
          <cell r="K5680">
            <v>-8.4901398561583612</v>
          </cell>
          <cell r="S5680">
            <v>40</v>
          </cell>
        </row>
        <row r="5681">
          <cell r="K5681">
            <v>-0.77547468096957395</v>
          </cell>
          <cell r="S5681">
            <v>40</v>
          </cell>
        </row>
        <row r="5682">
          <cell r="K5682">
            <v>-11.004657262906564</v>
          </cell>
          <cell r="S5682">
            <v>40</v>
          </cell>
        </row>
        <row r="5683">
          <cell r="K5683">
            <v>-11.657060148561271</v>
          </cell>
          <cell r="S5683">
            <v>40</v>
          </cell>
        </row>
        <row r="5684">
          <cell r="K5684">
            <v>-0.48261250329868188</v>
          </cell>
          <cell r="S5684">
            <v>40</v>
          </cell>
        </row>
        <row r="5685">
          <cell r="K5685">
            <v>-0.37970448745749436</v>
          </cell>
          <cell r="S5685">
            <v>40</v>
          </cell>
        </row>
        <row r="5686">
          <cell r="K5686">
            <v>-11.2676841866644</v>
          </cell>
          <cell r="S5686">
            <v>40</v>
          </cell>
        </row>
        <row r="5687">
          <cell r="K5687">
            <v>1818.3550369482916</v>
          </cell>
          <cell r="S5687">
            <v>40</v>
          </cell>
        </row>
        <row r="5688">
          <cell r="K5688">
            <v>1383.0050186939341</v>
          </cell>
          <cell r="S5688">
            <v>40</v>
          </cell>
        </row>
        <row r="5689">
          <cell r="K5689">
            <v>-12.130762917609696</v>
          </cell>
          <cell r="S5689">
            <v>40</v>
          </cell>
        </row>
        <row r="5690">
          <cell r="K5690">
            <v>1579.2840406745602</v>
          </cell>
          <cell r="S5690">
            <v>40</v>
          </cell>
        </row>
        <row r="5691">
          <cell r="K5691">
            <v>1554.8986603248129</v>
          </cell>
          <cell r="S5691">
            <v>40</v>
          </cell>
        </row>
        <row r="5692">
          <cell r="K5692">
            <v>-14.383985615971461</v>
          </cell>
          <cell r="S5692">
            <v>40</v>
          </cell>
        </row>
        <row r="5693">
          <cell r="K5693">
            <v>0.27571792133337997</v>
          </cell>
          <cell r="S5693">
            <v>40</v>
          </cell>
        </row>
        <row r="5694">
          <cell r="K5694">
            <v>997.32468404508586</v>
          </cell>
          <cell r="S5694">
            <v>40</v>
          </cell>
        </row>
        <row r="5695">
          <cell r="K5695">
            <v>-11.599800297079126</v>
          </cell>
          <cell r="S5695">
            <v>40</v>
          </cell>
        </row>
        <row r="5696">
          <cell r="K5696">
            <v>-0.5481895638136558</v>
          </cell>
          <cell r="S5696">
            <v>40</v>
          </cell>
        </row>
        <row r="5697">
          <cell r="K5697">
            <v>-11.950919743484572</v>
          </cell>
          <cell r="S5697">
            <v>40</v>
          </cell>
        </row>
        <row r="5698">
          <cell r="K5698">
            <v>-11.094302519742591</v>
          </cell>
          <cell r="S5698">
            <v>40</v>
          </cell>
        </row>
        <row r="5699">
          <cell r="K5699">
            <v>-0.33576582487873385</v>
          </cell>
          <cell r="S5699">
            <v>40</v>
          </cell>
        </row>
        <row r="5700">
          <cell r="K5700">
            <v>-0.39711960037164712</v>
          </cell>
          <cell r="S5700">
            <v>40</v>
          </cell>
        </row>
        <row r="5701">
          <cell r="K5701">
            <v>-0.11230701839721753</v>
          </cell>
          <cell r="S5701">
            <v>40</v>
          </cell>
        </row>
        <row r="5702">
          <cell r="K5702">
            <v>-0.17901200159943992</v>
          </cell>
          <cell r="S5702">
            <v>40</v>
          </cell>
        </row>
        <row r="5703">
          <cell r="K5703">
            <v>-5.6859271064193271</v>
          </cell>
          <cell r="S5703">
            <v>40</v>
          </cell>
        </row>
        <row r="5704">
          <cell r="K5704">
            <v>-8.03840554608585E-2</v>
          </cell>
          <cell r="S5704">
            <v>40</v>
          </cell>
        </row>
        <row r="5705">
          <cell r="K5705">
            <v>-10.801632408311386</v>
          </cell>
          <cell r="S5705">
            <v>40</v>
          </cell>
        </row>
        <row r="5706">
          <cell r="K5706">
            <v>-10.985552146779559</v>
          </cell>
          <cell r="S5706">
            <v>40</v>
          </cell>
        </row>
        <row r="5707">
          <cell r="K5707">
            <v>-9.5821662540064132</v>
          </cell>
          <cell r="S5707">
            <v>40</v>
          </cell>
        </row>
        <row r="5708">
          <cell r="K5708">
            <v>-9.6671642204231123</v>
          </cell>
          <cell r="S5708">
            <v>40</v>
          </cell>
        </row>
        <row r="5709">
          <cell r="K5709">
            <v>-8.7709452768139915</v>
          </cell>
          <cell r="S5709">
            <v>40</v>
          </cell>
        </row>
        <row r="5710">
          <cell r="K5710">
            <v>-8.7779621492159823</v>
          </cell>
          <cell r="S5710">
            <v>40</v>
          </cell>
        </row>
        <row r="5711">
          <cell r="K5711">
            <v>-0.77808298213302374</v>
          </cell>
          <cell r="S5711">
            <v>40</v>
          </cell>
        </row>
        <row r="5712">
          <cell r="K5712">
            <v>-0.78416378333508574</v>
          </cell>
          <cell r="S5712">
            <v>40</v>
          </cell>
        </row>
        <row r="5713">
          <cell r="K5713">
            <v>-11.28194966793582</v>
          </cell>
          <cell r="S5713">
            <v>40</v>
          </cell>
        </row>
        <row r="5714">
          <cell r="K5714">
            <v>-11.009732500905761</v>
          </cell>
          <cell r="S5714">
            <v>40</v>
          </cell>
        </row>
        <row r="5715">
          <cell r="K5715">
            <v>-11.964541396922934</v>
          </cell>
          <cell r="S5715">
            <v>40</v>
          </cell>
        </row>
        <row r="5716">
          <cell r="K5716">
            <v>-11.604758403536353</v>
          </cell>
          <cell r="S5716">
            <v>40</v>
          </cell>
        </row>
        <row r="5717">
          <cell r="K5717">
            <v>-0.49291311854101183</v>
          </cell>
          <cell r="S5717">
            <v>40</v>
          </cell>
        </row>
        <row r="5718">
          <cell r="K5718">
            <v>-0.50829389021715865</v>
          </cell>
          <cell r="S5718">
            <v>40</v>
          </cell>
        </row>
        <row r="5719">
          <cell r="K5719">
            <v>-0.38568006796015547</v>
          </cell>
          <cell r="S5719">
            <v>40</v>
          </cell>
        </row>
        <row r="5720">
          <cell r="K5720">
            <v>-0.39632314101396066</v>
          </cell>
          <cell r="S5720">
            <v>40</v>
          </cell>
        </row>
        <row r="5721">
          <cell r="K5721">
            <v>-11.629544829425276</v>
          </cell>
          <cell r="S5721">
            <v>40</v>
          </cell>
        </row>
        <row r="5722">
          <cell r="K5722">
            <v>-0.32684408546379173</v>
          </cell>
          <cell r="S5722">
            <v>40</v>
          </cell>
        </row>
        <row r="5723">
          <cell r="K5723">
            <v>106.21136145280778</v>
          </cell>
          <cell r="S5723">
            <v>40</v>
          </cell>
        </row>
        <row r="5724">
          <cell r="K5724">
            <v>-0.40622365403407379</v>
          </cell>
          <cell r="S5724">
            <v>40</v>
          </cell>
        </row>
        <row r="5725">
          <cell r="K5725">
            <v>106.15582040353466</v>
          </cell>
          <cell r="S5725">
            <v>40</v>
          </cell>
        </row>
        <row r="5726">
          <cell r="K5726">
            <v>-0.30974792374743793</v>
          </cell>
          <cell r="S5726">
            <v>40</v>
          </cell>
        </row>
        <row r="5727">
          <cell r="K5727">
            <v>-12.411695777986068</v>
          </cell>
          <cell r="S5727">
            <v>40</v>
          </cell>
        </row>
        <row r="5728">
          <cell r="K5728">
            <v>1132.2653537291728</v>
          </cell>
          <cell r="S5728">
            <v>40</v>
          </cell>
        </row>
        <row r="5729">
          <cell r="K5729">
            <v>128.68319152910036</v>
          </cell>
          <cell r="S5729">
            <v>40</v>
          </cell>
        </row>
        <row r="5730">
          <cell r="K5730">
            <v>1694.9232308434534</v>
          </cell>
          <cell r="S5730">
            <v>40</v>
          </cell>
        </row>
        <row r="5731">
          <cell r="K5731">
            <v>1650.3649821605582</v>
          </cell>
          <cell r="S5731">
            <v>40</v>
          </cell>
        </row>
        <row r="5732">
          <cell r="K5732">
            <v>6.0566242676541784E-3</v>
          </cell>
          <cell r="S5732">
            <v>40</v>
          </cell>
        </row>
        <row r="5733">
          <cell r="K5733">
            <v>-14.6581937146426</v>
          </cell>
          <cell r="S5733">
            <v>40</v>
          </cell>
        </row>
        <row r="5734">
          <cell r="K5734">
            <v>-6.38930626132449E-2</v>
          </cell>
          <cell r="S5734">
            <v>40</v>
          </cell>
        </row>
        <row r="5735">
          <cell r="K5735">
            <v>1039.9497313496681</v>
          </cell>
          <cell r="S5735">
            <v>40</v>
          </cell>
        </row>
        <row r="5736">
          <cell r="K5736">
            <v>-11.709985785933403</v>
          </cell>
          <cell r="S5736">
            <v>40</v>
          </cell>
        </row>
        <row r="5737">
          <cell r="K5737">
            <v>-12.027698045574617</v>
          </cell>
          <cell r="S5737">
            <v>40</v>
          </cell>
        </row>
        <row r="5738">
          <cell r="K5738">
            <v>-0.35979367921500199</v>
          </cell>
          <cell r="S5738">
            <v>40</v>
          </cell>
        </row>
        <row r="5739">
          <cell r="K5739">
            <v>-0.13769376462274968</v>
          </cell>
          <cell r="S5739">
            <v>40</v>
          </cell>
        </row>
        <row r="5740">
          <cell r="K5740">
            <v>-5.8593262489328026</v>
          </cell>
          <cell r="S5740">
            <v>40</v>
          </cell>
        </row>
        <row r="5741">
          <cell r="K5741">
            <v>-11.037611530855742</v>
          </cell>
          <cell r="S5741">
            <v>40</v>
          </cell>
        </row>
        <row r="5742">
          <cell r="K5742">
            <v>-9.7988464813656506</v>
          </cell>
          <cell r="S5742">
            <v>40</v>
          </cell>
        </row>
        <row r="5743">
          <cell r="K5743">
            <v>-8.9108168500281284</v>
          </cell>
          <cell r="S5743">
            <v>40</v>
          </cell>
        </row>
        <row r="5744">
          <cell r="K5744">
            <v>-0.78457737126380334</v>
          </cell>
          <cell r="S5744">
            <v>40</v>
          </cell>
        </row>
        <row r="5745">
          <cell r="K5745">
            <v>-11.383791972472387</v>
          </cell>
          <cell r="S5745">
            <v>40</v>
          </cell>
        </row>
        <row r="5746">
          <cell r="K5746">
            <v>-12.027746961072154</v>
          </cell>
          <cell r="S5746">
            <v>40</v>
          </cell>
        </row>
        <row r="5747">
          <cell r="K5747">
            <v>-0.50672061270469915</v>
          </cell>
          <cell r="S5747">
            <v>40</v>
          </cell>
        </row>
        <row r="5748">
          <cell r="K5748">
            <v>-0.39852381927250652</v>
          </cell>
          <cell r="S5748">
            <v>40</v>
          </cell>
        </row>
        <row r="5749">
          <cell r="K5749">
            <v>-11.780449830077362</v>
          </cell>
          <cell r="S5749">
            <v>40</v>
          </cell>
        </row>
        <row r="5750">
          <cell r="K5750">
            <v>1866.573366945257</v>
          </cell>
          <cell r="S5750">
            <v>40</v>
          </cell>
        </row>
        <row r="5751">
          <cell r="K5751">
            <v>1397.8936021419231</v>
          </cell>
          <cell r="S5751">
            <v>40</v>
          </cell>
        </row>
        <row r="5752">
          <cell r="K5752">
            <v>-3.1273729608569729E-2</v>
          </cell>
          <cell r="S5752">
            <v>40</v>
          </cell>
        </row>
        <row r="5753">
          <cell r="K5753">
            <v>104.41116144630728</v>
          </cell>
          <cell r="S5753">
            <v>40</v>
          </cell>
        </row>
        <row r="5754">
          <cell r="K5754">
            <v>338.65286910713638</v>
          </cell>
          <cell r="S5754">
            <v>40</v>
          </cell>
        </row>
        <row r="5755">
          <cell r="K5755">
            <v>-7.9844902309134505E-2</v>
          </cell>
          <cell r="S5755">
            <v>40</v>
          </cell>
        </row>
        <row r="5756">
          <cell r="K5756">
            <v>-0.81480986679444789</v>
          </cell>
          <cell r="S5756">
            <v>40</v>
          </cell>
        </row>
        <row r="5757">
          <cell r="K5757">
            <v>-0.72664402618486135</v>
          </cell>
          <cell r="S5757">
            <v>40</v>
          </cell>
        </row>
        <row r="5758">
          <cell r="K5758">
            <v>-0.63351665397938606</v>
          </cell>
          <cell r="S5758">
            <v>40</v>
          </cell>
        </row>
        <row r="5759">
          <cell r="K5759">
            <v>-0.60327407735775485</v>
          </cell>
          <cell r="S5759">
            <v>40</v>
          </cell>
        </row>
        <row r="5760">
          <cell r="K5760">
            <v>-0.5611160716822654</v>
          </cell>
          <cell r="S5760">
            <v>40</v>
          </cell>
        </row>
        <row r="5761">
          <cell r="K5761">
            <v>-0.52801374782596</v>
          </cell>
          <cell r="S5761">
            <v>40</v>
          </cell>
        </row>
        <row r="5762">
          <cell r="K5762">
            <v>-0.74772419268679724</v>
          </cell>
          <cell r="S5762">
            <v>40</v>
          </cell>
        </row>
        <row r="5763">
          <cell r="K5763">
            <v>-0.61040105947995882</v>
          </cell>
          <cell r="S5763">
            <v>40</v>
          </cell>
        </row>
        <row r="5764">
          <cell r="K5764">
            <v>-0.50463177927580005</v>
          </cell>
          <cell r="S5764">
            <v>40</v>
          </cell>
        </row>
        <row r="5765">
          <cell r="K5765">
            <v>-1.020427032511054</v>
          </cell>
          <cell r="S5765">
            <v>40</v>
          </cell>
        </row>
        <row r="5766">
          <cell r="K5766">
            <v>-0.97454102949206467</v>
          </cell>
          <cell r="S5766">
            <v>40</v>
          </cell>
        </row>
        <row r="5767">
          <cell r="K5767">
            <v>-31.635573458912297</v>
          </cell>
          <cell r="S5767">
            <v>40</v>
          </cell>
        </row>
        <row r="5768">
          <cell r="K5768">
            <v>-0.70812952759167602</v>
          </cell>
          <cell r="S5768">
            <v>40</v>
          </cell>
        </row>
        <row r="5769">
          <cell r="K5769">
            <v>-0.61502209886314152</v>
          </cell>
          <cell r="S5769">
            <v>40</v>
          </cell>
        </row>
        <row r="5770">
          <cell r="K5770">
            <v>322.75929040441679</v>
          </cell>
          <cell r="S5770">
            <v>40</v>
          </cell>
        </row>
        <row r="5771">
          <cell r="K5771">
            <v>73.148641533813347</v>
          </cell>
          <cell r="S5771">
            <v>40</v>
          </cell>
        </row>
        <row r="5772">
          <cell r="K5772">
            <v>352.89828708494616</v>
          </cell>
          <cell r="S5772">
            <v>40</v>
          </cell>
        </row>
        <row r="5773">
          <cell r="K5773">
            <v>-3.8818247925146827E-2</v>
          </cell>
          <cell r="S5773">
            <v>40</v>
          </cell>
        </row>
        <row r="5774">
          <cell r="K5774">
            <v>6910.6516045812868</v>
          </cell>
          <cell r="S5774">
            <v>40</v>
          </cell>
        </row>
        <row r="5775">
          <cell r="K5775">
            <v>309.16801681091232</v>
          </cell>
          <cell r="S5775">
            <v>40</v>
          </cell>
        </row>
        <row r="5776">
          <cell r="K5776">
            <v>-0.32773943003191847</v>
          </cell>
          <cell r="S5776">
            <v>40</v>
          </cell>
        </row>
        <row r="5777">
          <cell r="K5777">
            <v>-0.75756709457101978</v>
          </cell>
          <cell r="S5777">
            <v>40</v>
          </cell>
        </row>
        <row r="5778">
          <cell r="K5778">
            <v>-0.66118257052113827</v>
          </cell>
          <cell r="S5778">
            <v>40</v>
          </cell>
        </row>
        <row r="5779">
          <cell r="K5779">
            <v>-0.57035460443256703</v>
          </cell>
          <cell r="S5779">
            <v>40</v>
          </cell>
        </row>
        <row r="5780">
          <cell r="K5780">
            <v>-0.59591903448367345</v>
          </cell>
          <cell r="S5780">
            <v>40</v>
          </cell>
        </row>
        <row r="5781">
          <cell r="K5781">
            <v>-0.5300625453124993</v>
          </cell>
          <cell r="S5781">
            <v>40</v>
          </cell>
        </row>
        <row r="5782">
          <cell r="K5782">
            <v>-0.47904845421348791</v>
          </cell>
          <cell r="S5782">
            <v>40</v>
          </cell>
        </row>
        <row r="5783">
          <cell r="K5783">
            <v>-0.6919396942567535</v>
          </cell>
          <cell r="S5783">
            <v>40</v>
          </cell>
        </row>
        <row r="5784">
          <cell r="K5784">
            <v>-0.54376599930288327</v>
          </cell>
          <cell r="S5784">
            <v>40</v>
          </cell>
        </row>
        <row r="5785">
          <cell r="K5785">
            <v>-0.41922760571542195</v>
          </cell>
          <cell r="S5785">
            <v>40</v>
          </cell>
        </row>
        <row r="5786">
          <cell r="K5786">
            <v>-0.9117283147410743</v>
          </cell>
          <cell r="S5786">
            <v>40</v>
          </cell>
        </row>
        <row r="5787">
          <cell r="K5787">
            <v>-0.98899391044862672</v>
          </cell>
          <cell r="S5787">
            <v>40</v>
          </cell>
        </row>
        <row r="5788">
          <cell r="K5788">
            <v>-24.320979892097412</v>
          </cell>
          <cell r="S5788">
            <v>40</v>
          </cell>
        </row>
        <row r="5789">
          <cell r="K5789">
            <v>-0.63280757940205501</v>
          </cell>
          <cell r="S5789">
            <v>40</v>
          </cell>
        </row>
        <row r="5790">
          <cell r="K5790">
            <v>169.21583588428359</v>
          </cell>
          <cell r="S5790">
            <v>40</v>
          </cell>
        </row>
        <row r="5791">
          <cell r="K5791">
            <v>335.83256855422343</v>
          </cell>
          <cell r="S5791">
            <v>40</v>
          </cell>
        </row>
        <row r="5792">
          <cell r="K5792">
            <v>-0.52689323789180487</v>
          </cell>
          <cell r="S5792">
            <v>40</v>
          </cell>
        </row>
        <row r="5793">
          <cell r="K5793">
            <v>2735.9879879067635</v>
          </cell>
          <cell r="S5793">
            <v>40</v>
          </cell>
        </row>
        <row r="5794">
          <cell r="K5794">
            <v>-0.15911854328404815</v>
          </cell>
          <cell r="S5794">
            <v>40</v>
          </cell>
        </row>
        <row r="5795">
          <cell r="K5795">
            <v>234.68414900655563</v>
          </cell>
          <cell r="S5795">
            <v>40</v>
          </cell>
        </row>
        <row r="5796">
          <cell r="K5796">
            <v>2.6997733409943162E-2</v>
          </cell>
          <cell r="S5796">
            <v>40</v>
          </cell>
        </row>
        <row r="5797">
          <cell r="K5797">
            <v>-33.168576605257925</v>
          </cell>
          <cell r="S5797">
            <v>40</v>
          </cell>
        </row>
        <row r="5798">
          <cell r="K5798">
            <v>-0.74135275770385378</v>
          </cell>
          <cell r="S5798">
            <v>40</v>
          </cell>
        </row>
        <row r="5799">
          <cell r="K5799">
            <v>-0.63991742622497416</v>
          </cell>
          <cell r="S5799">
            <v>40</v>
          </cell>
        </row>
        <row r="5800">
          <cell r="K5800">
            <v>-0.54838172013227049</v>
          </cell>
          <cell r="S5800">
            <v>40</v>
          </cell>
        </row>
        <row r="5801">
          <cell r="K5801">
            <v>-0.58827146340065029</v>
          </cell>
          <cell r="S5801">
            <v>40</v>
          </cell>
        </row>
        <row r="5802">
          <cell r="K5802">
            <v>-0.50528636133697935</v>
          </cell>
          <cell r="S5802">
            <v>40</v>
          </cell>
        </row>
        <row r="5803">
          <cell r="K5803">
            <v>-0.44747923862254541</v>
          </cell>
          <cell r="S5803">
            <v>40</v>
          </cell>
        </row>
        <row r="5804">
          <cell r="K5804">
            <v>-0.66356072961520463</v>
          </cell>
          <cell r="S5804">
            <v>40</v>
          </cell>
        </row>
        <row r="5805">
          <cell r="K5805">
            <v>-0.51271921999147052</v>
          </cell>
          <cell r="S5805">
            <v>40</v>
          </cell>
        </row>
        <row r="5806">
          <cell r="K5806">
            <v>-0.36954817721452798</v>
          </cell>
          <cell r="S5806">
            <v>40</v>
          </cell>
        </row>
        <row r="5807">
          <cell r="K5807">
            <v>-0.86117245547181753</v>
          </cell>
          <cell r="S5807">
            <v>40</v>
          </cell>
        </row>
        <row r="5808">
          <cell r="K5808">
            <v>-21.749064968136349</v>
          </cell>
          <cell r="S5808">
            <v>40</v>
          </cell>
        </row>
        <row r="5809">
          <cell r="K5809">
            <v>-21.977448324484776</v>
          </cell>
          <cell r="S5809">
            <v>40</v>
          </cell>
        </row>
        <row r="5810">
          <cell r="K5810">
            <v>-0.60516251109774166</v>
          </cell>
          <cell r="S5810">
            <v>40</v>
          </cell>
        </row>
        <row r="5811">
          <cell r="K5811">
            <v>-0.49816213200096099</v>
          </cell>
          <cell r="S5811">
            <v>40</v>
          </cell>
        </row>
        <row r="5812">
          <cell r="K5812">
            <v>-0.41685770071857403</v>
          </cell>
          <cell r="S5812">
            <v>40</v>
          </cell>
        </row>
        <row r="5813">
          <cell r="K5813">
            <v>3180.5533475676375</v>
          </cell>
          <cell r="S5813">
            <v>40</v>
          </cell>
        </row>
        <row r="5814">
          <cell r="K5814">
            <v>2502.1077780984256</v>
          </cell>
          <cell r="S5814">
            <v>40</v>
          </cell>
        </row>
        <row r="5815">
          <cell r="K5815">
            <v>-9.7925250135490693E-2</v>
          </cell>
          <cell r="S5815">
            <v>40</v>
          </cell>
        </row>
        <row r="5816">
          <cell r="K5816">
            <v>293.15705032302839</v>
          </cell>
          <cell r="S5816">
            <v>40</v>
          </cell>
        </row>
        <row r="5817">
          <cell r="K5817">
            <v>-34.665007963611302</v>
          </cell>
          <cell r="S5817">
            <v>40</v>
          </cell>
        </row>
        <row r="5818">
          <cell r="K5818">
            <v>-28.476517398719157</v>
          </cell>
          <cell r="S5818">
            <v>40</v>
          </cell>
        </row>
        <row r="5819">
          <cell r="K5819">
            <v>-0.74026965727343996</v>
          </cell>
          <cell r="S5819">
            <v>40</v>
          </cell>
        </row>
        <row r="5820">
          <cell r="K5820">
            <v>-0.64592567069394136</v>
          </cell>
          <cell r="S5820">
            <v>40</v>
          </cell>
        </row>
        <row r="5821">
          <cell r="K5821">
            <v>-0.56684815823214807</v>
          </cell>
          <cell r="S5821">
            <v>40</v>
          </cell>
        </row>
        <row r="5822">
          <cell r="K5822">
            <v>-0.67175615115833254</v>
          </cell>
          <cell r="S5822">
            <v>40</v>
          </cell>
        </row>
        <row r="5823">
          <cell r="K5823">
            <v>-0.57850622846512922</v>
          </cell>
          <cell r="S5823">
            <v>40</v>
          </cell>
        </row>
        <row r="5824">
          <cell r="K5824">
            <v>-0.5147995090306603</v>
          </cell>
          <cell r="S5824">
            <v>40</v>
          </cell>
        </row>
        <row r="5825">
          <cell r="K5825">
            <v>-0.67267623931223897</v>
          </cell>
          <cell r="S5825">
            <v>40</v>
          </cell>
        </row>
        <row r="5826">
          <cell r="K5826">
            <v>-0.54067629864817901</v>
          </cell>
          <cell r="S5826">
            <v>40</v>
          </cell>
        </row>
        <row r="5827">
          <cell r="K5827">
            <v>-0.39910514184130663</v>
          </cell>
          <cell r="S5827">
            <v>40</v>
          </cell>
        </row>
        <row r="5828">
          <cell r="K5828">
            <v>-0.81557440636537337</v>
          </cell>
          <cell r="S5828">
            <v>40</v>
          </cell>
        </row>
        <row r="5829">
          <cell r="K5829">
            <v>-0.64102745410748752</v>
          </cell>
          <cell r="S5829">
            <v>40</v>
          </cell>
        </row>
        <row r="5830">
          <cell r="K5830">
            <v>-22.981957457696865</v>
          </cell>
          <cell r="S5830">
            <v>40</v>
          </cell>
        </row>
        <row r="5831">
          <cell r="K5831">
            <v>-0.61796677087823881</v>
          </cell>
          <cell r="S5831">
            <v>40</v>
          </cell>
        </row>
        <row r="5832">
          <cell r="K5832">
            <v>-0.51452009768154705</v>
          </cell>
          <cell r="S5832">
            <v>40</v>
          </cell>
        </row>
        <row r="5833">
          <cell r="K5833">
            <v>-0.42974562939083077</v>
          </cell>
          <cell r="S5833">
            <v>40</v>
          </cell>
        </row>
        <row r="5834">
          <cell r="K5834">
            <v>-0.49912950052966082</v>
          </cell>
          <cell r="S5834">
            <v>40</v>
          </cell>
        </row>
        <row r="5835">
          <cell r="K5835">
            <v>2332.022170395262</v>
          </cell>
          <cell r="S5835">
            <v>40</v>
          </cell>
        </row>
        <row r="5836">
          <cell r="K5836">
            <v>-9.5923649288075452E-2</v>
          </cell>
          <cell r="S5836">
            <v>40</v>
          </cell>
        </row>
        <row r="5837">
          <cell r="K5837">
            <v>158.80285000734844</v>
          </cell>
          <cell r="S5837">
            <v>40</v>
          </cell>
        </row>
        <row r="5838">
          <cell r="K5838">
            <v>-0.10656617335505709</v>
          </cell>
          <cell r="S5838">
            <v>40</v>
          </cell>
        </row>
        <row r="5839">
          <cell r="K5839">
            <v>-30.715620274242195</v>
          </cell>
          <cell r="S5839">
            <v>40</v>
          </cell>
        </row>
        <row r="5840">
          <cell r="K5840">
            <v>-13.978337529708506</v>
          </cell>
          <cell r="S5840">
            <v>40</v>
          </cell>
        </row>
        <row r="5841">
          <cell r="K5841">
            <v>-14.580441972048094</v>
          </cell>
          <cell r="S5841">
            <v>40</v>
          </cell>
        </row>
        <row r="5842">
          <cell r="K5842">
            <v>-14.982263863710667</v>
          </cell>
          <cell r="S5842">
            <v>40</v>
          </cell>
        </row>
        <row r="5843">
          <cell r="K5843">
            <v>-0.13661918569313805</v>
          </cell>
          <cell r="S5843">
            <v>40</v>
          </cell>
        </row>
        <row r="5844">
          <cell r="K5844">
            <v>-7.3266140420510713</v>
          </cell>
          <cell r="S5844">
            <v>40</v>
          </cell>
        </row>
        <row r="5845">
          <cell r="K5845">
            <v>-6.6069068004484928</v>
          </cell>
          <cell r="S5845">
            <v>40</v>
          </cell>
        </row>
        <row r="5846">
          <cell r="K5846">
            <v>-12.459590606539255</v>
          </cell>
          <cell r="S5846">
            <v>40</v>
          </cell>
        </row>
        <row r="5847">
          <cell r="K5847">
            <v>-11.11660036210573</v>
          </cell>
          <cell r="S5847">
            <v>40</v>
          </cell>
        </row>
        <row r="5848">
          <cell r="K5848">
            <v>-10.185527895450399</v>
          </cell>
          <cell r="S5848">
            <v>40</v>
          </cell>
        </row>
        <row r="5849">
          <cell r="K5849">
            <v>-13.899263356842317</v>
          </cell>
          <cell r="S5849">
            <v>40</v>
          </cell>
        </row>
        <row r="5850">
          <cell r="K5850">
            <v>-15.026409089779762</v>
          </cell>
          <cell r="S5850">
            <v>40</v>
          </cell>
        </row>
        <row r="5851">
          <cell r="K5851">
            <v>-15.739358947127515</v>
          </cell>
          <cell r="S5851">
            <v>40</v>
          </cell>
        </row>
        <row r="5852">
          <cell r="K5852">
            <v>-0.41460355869064841</v>
          </cell>
          <cell r="S5852">
            <v>40</v>
          </cell>
        </row>
        <row r="5853">
          <cell r="K5853">
            <v>-14.279414415569553</v>
          </cell>
          <cell r="S5853">
            <v>40</v>
          </cell>
        </row>
        <row r="5854">
          <cell r="K5854">
            <v>-13.992835259405512</v>
          </cell>
          <cell r="S5854">
            <v>40</v>
          </cell>
        </row>
        <row r="5855">
          <cell r="K5855">
            <v>-0.34121501087613532</v>
          </cell>
          <cell r="S5855">
            <v>40</v>
          </cell>
        </row>
        <row r="5856">
          <cell r="K5856">
            <v>-15.252593049290619</v>
          </cell>
          <cell r="S5856">
            <v>40</v>
          </cell>
        </row>
        <row r="5857">
          <cell r="K5857">
            <v>-16.505132123138196</v>
          </cell>
          <cell r="S5857">
            <v>40</v>
          </cell>
        </row>
        <row r="5858">
          <cell r="K5858">
            <v>292.31637624641377</v>
          </cell>
          <cell r="S5858">
            <v>40</v>
          </cell>
        </row>
        <row r="5859">
          <cell r="K5859">
            <v>-4.6180163714490879E-2</v>
          </cell>
          <cell r="S5859">
            <v>40</v>
          </cell>
        </row>
        <row r="5860">
          <cell r="K5860">
            <v>-19.302356029503297</v>
          </cell>
          <cell r="S5860">
            <v>40</v>
          </cell>
        </row>
        <row r="5861">
          <cell r="K5861">
            <v>-14.301608463026371</v>
          </cell>
          <cell r="S5861">
            <v>40</v>
          </cell>
        </row>
        <row r="5862">
          <cell r="K5862">
            <v>-13.953794186191452</v>
          </cell>
          <cell r="S5862">
            <v>40</v>
          </cell>
        </row>
        <row r="5863">
          <cell r="K5863">
            <v>-14.8845328006968</v>
          </cell>
          <cell r="S5863">
            <v>40</v>
          </cell>
        </row>
        <row r="5864">
          <cell r="K5864">
            <v>-14.343285225568446</v>
          </cell>
          <cell r="S5864">
            <v>40</v>
          </cell>
        </row>
        <row r="5865">
          <cell r="K5865">
            <v>-15.325836637431374</v>
          </cell>
          <cell r="S5865">
            <v>40</v>
          </cell>
        </row>
        <row r="5866">
          <cell r="K5866">
            <v>-14.564711204782471</v>
          </cell>
          <cell r="S5866">
            <v>40</v>
          </cell>
        </row>
        <row r="5867">
          <cell r="K5867">
            <v>-0.14128041586329587</v>
          </cell>
          <cell r="S5867">
            <v>40</v>
          </cell>
        </row>
        <row r="5868">
          <cell r="K5868">
            <v>-0.21216000329994791</v>
          </cell>
          <cell r="S5868">
            <v>40</v>
          </cell>
        </row>
        <row r="5869">
          <cell r="K5869">
            <v>-7.5481951676989594</v>
          </cell>
          <cell r="S5869">
            <v>40</v>
          </cell>
        </row>
        <row r="5870">
          <cell r="K5870">
            <v>-7.9100508841743471</v>
          </cell>
          <cell r="S5870">
            <v>40</v>
          </cell>
        </row>
        <row r="5871">
          <cell r="K5871">
            <v>-6.803119143368324</v>
          </cell>
          <cell r="S5871">
            <v>40</v>
          </cell>
        </row>
        <row r="5872">
          <cell r="K5872">
            <v>-7.1709971538895179</v>
          </cell>
          <cell r="S5872">
            <v>40</v>
          </cell>
        </row>
        <row r="5873">
          <cell r="K5873">
            <v>-12.814239846347949</v>
          </cell>
          <cell r="S5873">
            <v>40</v>
          </cell>
        </row>
        <row r="5874">
          <cell r="K5874">
            <v>-12.989883334458577</v>
          </cell>
          <cell r="S5874">
            <v>40</v>
          </cell>
        </row>
        <row r="5875">
          <cell r="K5875">
            <v>-11.397244247757408</v>
          </cell>
          <cell r="S5875">
            <v>40</v>
          </cell>
        </row>
        <row r="5876">
          <cell r="K5876">
            <v>-11.450451309012427</v>
          </cell>
          <cell r="S5876">
            <v>40</v>
          </cell>
        </row>
        <row r="5877">
          <cell r="K5877">
            <v>-10.464956858656153</v>
          </cell>
          <cell r="S5877">
            <v>40</v>
          </cell>
        </row>
        <row r="5878">
          <cell r="K5878">
            <v>-10.468355679505629</v>
          </cell>
          <cell r="S5878">
            <v>40</v>
          </cell>
        </row>
        <row r="5879">
          <cell r="K5879">
            <v>-14.238689735401207</v>
          </cell>
          <cell r="S5879">
            <v>40</v>
          </cell>
        </row>
        <row r="5880">
          <cell r="K5880">
            <v>-14.171675179279065</v>
          </cell>
          <cell r="S5880">
            <v>40</v>
          </cell>
        </row>
        <row r="5881">
          <cell r="K5881">
            <v>-15.358830985093107</v>
          </cell>
          <cell r="S5881">
            <v>40</v>
          </cell>
        </row>
        <row r="5882">
          <cell r="K5882">
            <v>-15.087594571265381</v>
          </cell>
          <cell r="S5882">
            <v>40</v>
          </cell>
        </row>
        <row r="5883">
          <cell r="K5883">
            <v>-16.106026972322145</v>
          </cell>
          <cell r="S5883">
            <v>40</v>
          </cell>
        </row>
        <row r="5884">
          <cell r="K5884">
            <v>-15.712360496202146</v>
          </cell>
          <cell r="S5884">
            <v>40</v>
          </cell>
        </row>
        <row r="5885">
          <cell r="K5885">
            <v>-0.41956635486357802</v>
          </cell>
          <cell r="S5885">
            <v>40</v>
          </cell>
        </row>
        <row r="5886">
          <cell r="K5886">
            <v>-0.43599784728245516</v>
          </cell>
          <cell r="S5886">
            <v>40</v>
          </cell>
        </row>
        <row r="5887">
          <cell r="K5887">
            <v>-14.595426269316643</v>
          </cell>
          <cell r="S5887">
            <v>40</v>
          </cell>
        </row>
        <row r="5888">
          <cell r="K5888">
            <v>-13.490216065046585</v>
          </cell>
          <cell r="S5888">
            <v>40</v>
          </cell>
        </row>
        <row r="5889">
          <cell r="K5889">
            <v>-14.376885275104916</v>
          </cell>
          <cell r="S5889">
            <v>40</v>
          </cell>
        </row>
        <row r="5890">
          <cell r="K5890">
            <v>-12.894471390537754</v>
          </cell>
          <cell r="S5890">
            <v>40</v>
          </cell>
        </row>
        <row r="5891">
          <cell r="K5891">
            <v>2283.0699207477437</v>
          </cell>
          <cell r="S5891">
            <v>40</v>
          </cell>
        </row>
        <row r="5892">
          <cell r="K5892">
            <v>-0.35557359151731577</v>
          </cell>
          <cell r="S5892">
            <v>40</v>
          </cell>
        </row>
        <row r="5893">
          <cell r="K5893">
            <v>254.9116813351535</v>
          </cell>
          <cell r="S5893">
            <v>40</v>
          </cell>
        </row>
        <row r="5894">
          <cell r="K5894">
            <v>-6.9593366787108063E-3</v>
          </cell>
          <cell r="S5894">
            <v>40</v>
          </cell>
        </row>
        <row r="5895">
          <cell r="K5895">
            <v>-17.09756293556384</v>
          </cell>
          <cell r="S5895">
            <v>40</v>
          </cell>
        </row>
        <row r="5896">
          <cell r="K5896">
            <v>-7.7523992516095624E-2</v>
          </cell>
          <cell r="S5896">
            <v>40</v>
          </cell>
        </row>
        <row r="5897">
          <cell r="K5897">
            <v>2096.0001443829156</v>
          </cell>
          <cell r="S5897">
            <v>40</v>
          </cell>
        </row>
        <row r="5898">
          <cell r="K5898">
            <v>1833.9545465968192</v>
          </cell>
          <cell r="S5898">
            <v>40</v>
          </cell>
        </row>
        <row r="5899">
          <cell r="K5899">
            <v>-4.5519086195457061E-2</v>
          </cell>
          <cell r="S5899">
            <v>40</v>
          </cell>
        </row>
        <row r="5900">
          <cell r="K5900">
            <v>-16.320632175195087</v>
          </cell>
          <cell r="S5900">
            <v>40</v>
          </cell>
        </row>
        <row r="5901">
          <cell r="K5901">
            <v>-19.608003588426502</v>
          </cell>
          <cell r="S5901">
            <v>40</v>
          </cell>
        </row>
        <row r="5902">
          <cell r="K5902">
            <v>-18.783959222913673</v>
          </cell>
          <cell r="S5902">
            <v>40</v>
          </cell>
        </row>
        <row r="5903">
          <cell r="K5903">
            <v>-14.434649437509403</v>
          </cell>
          <cell r="S5903">
            <v>40</v>
          </cell>
        </row>
        <row r="5904">
          <cell r="K5904">
            <v>-15.000211631913064</v>
          </cell>
          <cell r="S5904">
            <v>40</v>
          </cell>
        </row>
        <row r="5905">
          <cell r="K5905">
            <v>-15.413835630841515</v>
          </cell>
          <cell r="S5905">
            <v>40</v>
          </cell>
        </row>
        <row r="5906">
          <cell r="K5906">
            <v>-0.15383815286264499</v>
          </cell>
          <cell r="S5906">
            <v>40</v>
          </cell>
        </row>
        <row r="5907">
          <cell r="K5907">
            <v>-7.8351391385861202</v>
          </cell>
          <cell r="S5907">
            <v>40</v>
          </cell>
        </row>
        <row r="5908">
          <cell r="K5908">
            <v>-7.0268902170862662</v>
          </cell>
          <cell r="S5908">
            <v>40</v>
          </cell>
        </row>
        <row r="5909">
          <cell r="K5909">
            <v>-13.09608142158951</v>
          </cell>
          <cell r="S5909">
            <v>40</v>
          </cell>
        </row>
        <row r="5910">
          <cell r="K5910">
            <v>-11.638537936597022</v>
          </cell>
          <cell r="S5910">
            <v>40</v>
          </cell>
        </row>
        <row r="5911">
          <cell r="K5911">
            <v>-10.743825911803595</v>
          </cell>
          <cell r="S5911">
            <v>40</v>
          </cell>
        </row>
        <row r="5912">
          <cell r="K5912">
            <v>-14.332344254944305</v>
          </cell>
          <cell r="S5912">
            <v>40</v>
          </cell>
        </row>
        <row r="5913">
          <cell r="K5913">
            <v>-15.516545281003706</v>
          </cell>
          <cell r="S5913">
            <v>40</v>
          </cell>
        </row>
        <row r="5914">
          <cell r="K5914">
            <v>-16.378597054821981</v>
          </cell>
          <cell r="S5914">
            <v>40</v>
          </cell>
        </row>
        <row r="5915">
          <cell r="K5915">
            <v>-0.43035960622424052</v>
          </cell>
          <cell r="S5915">
            <v>40</v>
          </cell>
        </row>
        <row r="5916">
          <cell r="K5916">
            <v>-14.761281750070125</v>
          </cell>
          <cell r="S5916">
            <v>40</v>
          </cell>
        </row>
        <row r="5917">
          <cell r="K5917">
            <v>-14.6268203932901</v>
          </cell>
          <cell r="S5917">
            <v>40</v>
          </cell>
        </row>
        <row r="5918">
          <cell r="K5918">
            <v>-0.35818823403071454</v>
          </cell>
          <cell r="S5918">
            <v>40</v>
          </cell>
        </row>
        <row r="5919">
          <cell r="K5919">
            <v>-2.1983676439522017E-2</v>
          </cell>
          <cell r="S5919">
            <v>40</v>
          </cell>
        </row>
        <row r="5920">
          <cell r="K5920">
            <v>-8.36780251011041E-2</v>
          </cell>
          <cell r="S5920">
            <v>40</v>
          </cell>
        </row>
        <row r="5921">
          <cell r="K5921">
            <v>2.705562434783855E-2</v>
          </cell>
          <cell r="S5921">
            <v>40</v>
          </cell>
        </row>
        <row r="5922">
          <cell r="K5922">
            <v>-4.4172778072710368E-2</v>
          </cell>
          <cell r="S5922">
            <v>40</v>
          </cell>
        </row>
        <row r="5923">
          <cell r="K5923">
            <v>-19.682590342357368</v>
          </cell>
          <cell r="S5923">
            <v>40</v>
          </cell>
        </row>
        <row r="5924">
          <cell r="K5924">
            <v>-0.72580445875464239</v>
          </cell>
          <cell r="S5924">
            <v>40</v>
          </cell>
        </row>
        <row r="5925">
          <cell r="K5925">
            <v>-0.59107073464800641</v>
          </cell>
          <cell r="S5925">
            <v>40</v>
          </cell>
        </row>
        <row r="5926">
          <cell r="K5926">
            <v>-0.46616007218854161</v>
          </cell>
          <cell r="S5926">
            <v>40</v>
          </cell>
        </row>
        <row r="5927">
          <cell r="K5927">
            <v>-0.55839485845474013</v>
          </cell>
          <cell r="S5927">
            <v>40</v>
          </cell>
        </row>
        <row r="5928">
          <cell r="K5928">
            <v>-0.51101038215545513</v>
          </cell>
          <cell r="S5928">
            <v>40</v>
          </cell>
        </row>
        <row r="5929">
          <cell r="K5929">
            <v>-0.47188286668936802</v>
          </cell>
          <cell r="S5929">
            <v>40</v>
          </cell>
        </row>
        <row r="5930">
          <cell r="K5930">
            <v>-0.62596333588010367</v>
          </cell>
          <cell r="S5930">
            <v>40</v>
          </cell>
        </row>
        <row r="5931">
          <cell r="K5931">
            <v>-0.4772338970800975</v>
          </cell>
          <cell r="S5931">
            <v>40</v>
          </cell>
        </row>
        <row r="5932">
          <cell r="K5932">
            <v>-0.35350833513133045</v>
          </cell>
          <cell r="S5932">
            <v>40</v>
          </cell>
        </row>
        <row r="5933">
          <cell r="K5933">
            <v>-0.91674471724641582</v>
          </cell>
          <cell r="S5933">
            <v>40</v>
          </cell>
        </row>
        <row r="5934">
          <cell r="K5934">
            <v>-34.565358549912133</v>
          </cell>
          <cell r="S5934">
            <v>40</v>
          </cell>
        </row>
        <row r="5935">
          <cell r="K5935">
            <v>-33.385356647931211</v>
          </cell>
          <cell r="S5935">
            <v>40</v>
          </cell>
        </row>
        <row r="5936">
          <cell r="K5936">
            <v>-0.61792863296047107</v>
          </cell>
          <cell r="S5936">
            <v>40</v>
          </cell>
        </row>
        <row r="5937">
          <cell r="K5937">
            <v>4478.3663514571736</v>
          </cell>
          <cell r="S5937">
            <v>40</v>
          </cell>
        </row>
        <row r="5938">
          <cell r="K5938">
            <v>-0.38552052172547185</v>
          </cell>
          <cell r="S5938">
            <v>40</v>
          </cell>
        </row>
        <row r="5939">
          <cell r="K5939">
            <v>352.43864273106823</v>
          </cell>
          <cell r="S5939">
            <v>40</v>
          </cell>
        </row>
        <row r="5940">
          <cell r="K5940">
            <v>4698.3118812514995</v>
          </cell>
          <cell r="S5940">
            <v>40</v>
          </cell>
        </row>
        <row r="5941">
          <cell r="K5941">
            <v>-53.292481013210661</v>
          </cell>
          <cell r="S5941">
            <v>40</v>
          </cell>
        </row>
        <row r="5942">
          <cell r="K5942">
            <v>291.8093035275067</v>
          </cell>
          <cell r="S5942">
            <v>40</v>
          </cell>
        </row>
        <row r="5943">
          <cell r="K5943">
            <v>-68.11790347104467</v>
          </cell>
          <cell r="S5943">
            <v>40</v>
          </cell>
        </row>
        <row r="5944">
          <cell r="K5944">
            <v>-0.51097266695566357</v>
          </cell>
          <cell r="S5944">
            <v>34</v>
          </cell>
        </row>
        <row r="5945">
          <cell r="K5945">
            <v>-0.65979778097638653</v>
          </cell>
          <cell r="S5945">
            <v>40</v>
          </cell>
        </row>
        <row r="5946">
          <cell r="K5946">
            <v>-0.53050906695187805</v>
          </cell>
          <cell r="S5946">
            <v>40</v>
          </cell>
        </row>
        <row r="5947">
          <cell r="K5947">
            <v>-0.44082361874395504</v>
          </cell>
          <cell r="S5947">
            <v>40</v>
          </cell>
        </row>
        <row r="5948">
          <cell r="K5948">
            <v>-0.52867259829292024</v>
          </cell>
          <cell r="S5948">
            <v>40</v>
          </cell>
        </row>
        <row r="5949">
          <cell r="K5949">
            <v>-0.45275616681766312</v>
          </cell>
          <cell r="S5949">
            <v>40</v>
          </cell>
        </row>
        <row r="5950">
          <cell r="K5950">
            <v>-0.38685060943029709</v>
          </cell>
          <cell r="S5950">
            <v>40</v>
          </cell>
        </row>
        <row r="5951">
          <cell r="K5951">
            <v>-0.55942823009493114</v>
          </cell>
          <cell r="S5951">
            <v>40</v>
          </cell>
        </row>
        <row r="5952">
          <cell r="K5952">
            <v>-0.38128869541960414</v>
          </cell>
          <cell r="S5952">
            <v>40</v>
          </cell>
        </row>
        <row r="5953">
          <cell r="K5953">
            <v>-19.437351724441633</v>
          </cell>
          <cell r="S5953">
            <v>40</v>
          </cell>
        </row>
        <row r="5954">
          <cell r="K5954">
            <v>-0.93986017468566008</v>
          </cell>
          <cell r="S5954">
            <v>40</v>
          </cell>
        </row>
        <row r="5955">
          <cell r="K5955">
            <v>-26.513130621446063</v>
          </cell>
          <cell r="S5955">
            <v>40</v>
          </cell>
        </row>
        <row r="5956">
          <cell r="K5956">
            <v>-26.228350800780305</v>
          </cell>
          <cell r="S5956">
            <v>40</v>
          </cell>
        </row>
        <row r="5957">
          <cell r="K5957">
            <v>-0.53296752523191437</v>
          </cell>
          <cell r="S5957">
            <v>40</v>
          </cell>
        </row>
        <row r="5958">
          <cell r="K5958">
            <v>210.70327394431817</v>
          </cell>
          <cell r="S5958">
            <v>40</v>
          </cell>
        </row>
        <row r="5959">
          <cell r="K5959">
            <v>-0.34040021026828521</v>
          </cell>
          <cell r="S5959">
            <v>40</v>
          </cell>
        </row>
        <row r="5960">
          <cell r="K5960">
            <v>390.0022586109103</v>
          </cell>
          <cell r="S5960">
            <v>40</v>
          </cell>
        </row>
        <row r="5961">
          <cell r="K5961">
            <v>-35.748515709032176</v>
          </cell>
          <cell r="S5961">
            <v>40</v>
          </cell>
        </row>
        <row r="5962">
          <cell r="K5962">
            <v>-38.4281174440546</v>
          </cell>
          <cell r="S5962">
            <v>40</v>
          </cell>
        </row>
        <row r="5963">
          <cell r="K5963">
            <v>3.5079546541074549E-2</v>
          </cell>
          <cell r="S5963">
            <v>40</v>
          </cell>
        </row>
        <row r="5964">
          <cell r="K5964">
            <v>-45.208045969398007</v>
          </cell>
          <cell r="S5964">
            <v>40</v>
          </cell>
        </row>
        <row r="5965">
          <cell r="K5965">
            <v>-78.000656928383862</v>
          </cell>
          <cell r="S5965">
            <v>36</v>
          </cell>
        </row>
        <row r="5966">
          <cell r="K5966">
            <v>-0.63895256287613345</v>
          </cell>
          <cell r="S5966">
            <v>40</v>
          </cell>
        </row>
        <row r="5967">
          <cell r="K5967">
            <v>-23.638492293068019</v>
          </cell>
          <cell r="S5967">
            <v>40</v>
          </cell>
        </row>
        <row r="5968">
          <cell r="K5968">
            <v>-24.036119681107383</v>
          </cell>
          <cell r="S5968">
            <v>40</v>
          </cell>
        </row>
        <row r="5969">
          <cell r="K5969">
            <v>-0.50087026850393912</v>
          </cell>
          <cell r="S5969">
            <v>40</v>
          </cell>
        </row>
        <row r="5970">
          <cell r="K5970">
            <v>-0.40849121270126226</v>
          </cell>
          <cell r="S5970">
            <v>40</v>
          </cell>
        </row>
        <row r="5971">
          <cell r="K5971">
            <v>-0.32794370608475221</v>
          </cell>
          <cell r="S5971">
            <v>40</v>
          </cell>
        </row>
        <row r="5972">
          <cell r="K5972">
            <v>-0.52490947932423204</v>
          </cell>
          <cell r="S5972">
            <v>40</v>
          </cell>
        </row>
        <row r="5973">
          <cell r="K5973">
            <v>-0.32851196635926816</v>
          </cell>
          <cell r="S5973">
            <v>40</v>
          </cell>
        </row>
        <row r="5974">
          <cell r="K5974">
            <v>-17.079147927838743</v>
          </cell>
          <cell r="S5974">
            <v>40</v>
          </cell>
        </row>
        <row r="5975">
          <cell r="K5975">
            <v>-0.91701855693988277</v>
          </cell>
          <cell r="S5975">
            <v>40</v>
          </cell>
        </row>
        <row r="5976">
          <cell r="K5976">
            <v>-23.951267247405482</v>
          </cell>
          <cell r="S5976">
            <v>40</v>
          </cell>
        </row>
        <row r="5977">
          <cell r="K5977">
            <v>-23.766747344690955</v>
          </cell>
          <cell r="S5977">
            <v>40</v>
          </cell>
        </row>
        <row r="5978">
          <cell r="K5978">
            <v>-0.500805542272312</v>
          </cell>
          <cell r="S5978">
            <v>40</v>
          </cell>
        </row>
        <row r="5979">
          <cell r="K5979">
            <v>-0.37939850243096984</v>
          </cell>
          <cell r="S5979">
            <v>40</v>
          </cell>
        </row>
        <row r="5980">
          <cell r="K5980">
            <v>-0.29082522596002724</v>
          </cell>
          <cell r="S5980">
            <v>40</v>
          </cell>
        </row>
        <row r="5981">
          <cell r="K5981">
            <v>2774.9139070201104</v>
          </cell>
          <cell r="S5981">
            <v>40</v>
          </cell>
        </row>
        <row r="5982">
          <cell r="K5982">
            <v>-27.879235703532405</v>
          </cell>
          <cell r="S5982">
            <v>40</v>
          </cell>
        </row>
        <row r="5983">
          <cell r="K5983">
            <v>-31.486929578842798</v>
          </cell>
          <cell r="S5983">
            <v>40</v>
          </cell>
        </row>
        <row r="5984">
          <cell r="K5984">
            <v>-33.929459119886957</v>
          </cell>
          <cell r="S5984">
            <v>40</v>
          </cell>
        </row>
        <row r="5985">
          <cell r="K5985">
            <v>-30.956119432694031</v>
          </cell>
          <cell r="S5985">
            <v>40</v>
          </cell>
        </row>
        <row r="5986">
          <cell r="K5986">
            <v>-56.529766684150282</v>
          </cell>
          <cell r="S5986">
            <v>39</v>
          </cell>
        </row>
        <row r="5987">
          <cell r="K5987">
            <v>-0.64565663363339443</v>
          </cell>
          <cell r="S5987">
            <v>40</v>
          </cell>
        </row>
        <row r="5988">
          <cell r="K5988">
            <v>-0.52298239378069888</v>
          </cell>
          <cell r="S5988">
            <v>40</v>
          </cell>
        </row>
        <row r="5989">
          <cell r="K5989">
            <v>-24.96846958434422</v>
          </cell>
          <cell r="S5989">
            <v>40</v>
          </cell>
        </row>
        <row r="5990">
          <cell r="K5990">
            <v>-0.57340021432347021</v>
          </cell>
          <cell r="S5990">
            <v>40</v>
          </cell>
        </row>
        <row r="5991">
          <cell r="K5991">
            <v>-0.48285463859826844</v>
          </cell>
          <cell r="S5991">
            <v>40</v>
          </cell>
        </row>
        <row r="5992">
          <cell r="K5992">
            <v>-0.39750130110083265</v>
          </cell>
          <cell r="S5992">
            <v>40</v>
          </cell>
        </row>
        <row r="5993">
          <cell r="K5993">
            <v>-0.55259633480359571</v>
          </cell>
          <cell r="S5993">
            <v>40</v>
          </cell>
        </row>
        <row r="5994">
          <cell r="K5994">
            <v>-0.36241970140792129</v>
          </cell>
          <cell r="S5994">
            <v>40</v>
          </cell>
        </row>
        <row r="5995">
          <cell r="K5995">
            <v>-0.22872582547196796</v>
          </cell>
          <cell r="S5995">
            <v>40</v>
          </cell>
        </row>
        <row r="5996">
          <cell r="K5996">
            <v>-0.65394520511291754</v>
          </cell>
          <cell r="S5996">
            <v>40</v>
          </cell>
        </row>
        <row r="5997">
          <cell r="K5997">
            <v>-25.004065467501427</v>
          </cell>
          <cell r="S5997">
            <v>40</v>
          </cell>
        </row>
        <row r="5998">
          <cell r="K5998">
            <v>-25.090760137619561</v>
          </cell>
          <cell r="S5998">
            <v>40</v>
          </cell>
        </row>
        <row r="5999">
          <cell r="K5999">
            <v>-0.51670131274119802</v>
          </cell>
          <cell r="S5999">
            <v>40</v>
          </cell>
        </row>
        <row r="6000">
          <cell r="K6000">
            <v>-0.39278321422096102</v>
          </cell>
          <cell r="S6000">
            <v>40</v>
          </cell>
        </row>
        <row r="6001">
          <cell r="K6001">
            <v>-0.29588691313599658</v>
          </cell>
          <cell r="S6001">
            <v>40</v>
          </cell>
        </row>
        <row r="6002">
          <cell r="K6002">
            <v>3432.5276846072952</v>
          </cell>
          <cell r="S6002">
            <v>40</v>
          </cell>
        </row>
        <row r="6003">
          <cell r="K6003">
            <v>-0.15883023786334344</v>
          </cell>
          <cell r="S6003">
            <v>40</v>
          </cell>
        </row>
        <row r="6004">
          <cell r="K6004">
            <v>-34.798094062333426</v>
          </cell>
          <cell r="S6004">
            <v>40</v>
          </cell>
        </row>
        <row r="6005">
          <cell r="K6005">
            <v>-9.9321330810639707E-2</v>
          </cell>
          <cell r="S6005">
            <v>40</v>
          </cell>
        </row>
        <row r="6006">
          <cell r="K6006">
            <v>-37.027742993817263</v>
          </cell>
          <cell r="S6006">
            <v>40</v>
          </cell>
        </row>
        <row r="6007">
          <cell r="K6007">
            <v>-7.5141998317555594E-2</v>
          </cell>
          <cell r="S6007">
            <v>40</v>
          </cell>
        </row>
        <row r="6008">
          <cell r="K6008">
            <v>-15.576351595510536</v>
          </cell>
          <cell r="S6008">
            <v>40</v>
          </cell>
        </row>
        <row r="6009">
          <cell r="K6009">
            <v>-16.143927605449992</v>
          </cell>
          <cell r="S6009">
            <v>40</v>
          </cell>
        </row>
        <row r="6010">
          <cell r="K6010">
            <v>-16.795617665775165</v>
          </cell>
          <cell r="S6010">
            <v>40</v>
          </cell>
        </row>
        <row r="6011">
          <cell r="K6011">
            <v>-8.2114625143930002</v>
          </cell>
          <cell r="S6011">
            <v>40</v>
          </cell>
        </row>
        <row r="6012">
          <cell r="K6012">
            <v>-7.0255043746955907</v>
          </cell>
          <cell r="S6012">
            <v>40</v>
          </cell>
        </row>
        <row r="6013">
          <cell r="K6013">
            <v>-6.0038820518028064</v>
          </cell>
          <cell r="S6013">
            <v>40</v>
          </cell>
        </row>
        <row r="6014">
          <cell r="K6014">
            <v>-12.320306432335478</v>
          </cell>
          <cell r="S6014">
            <v>40</v>
          </cell>
        </row>
        <row r="6015">
          <cell r="K6015">
            <v>-10.828123069208136</v>
          </cell>
          <cell r="S6015">
            <v>40</v>
          </cell>
        </row>
        <row r="6016">
          <cell r="K6016">
            <v>-9.2949577863438204</v>
          </cell>
          <cell r="S6016">
            <v>40</v>
          </cell>
        </row>
        <row r="6017">
          <cell r="K6017">
            <v>-15.95528360499422</v>
          </cell>
          <cell r="S6017">
            <v>40</v>
          </cell>
        </row>
        <row r="6018">
          <cell r="K6018">
            <v>-17.220877902692802</v>
          </cell>
          <cell r="S6018">
            <v>40</v>
          </cell>
        </row>
        <row r="6019">
          <cell r="K6019">
            <v>-16.876492898948356</v>
          </cell>
          <cell r="S6019">
            <v>40</v>
          </cell>
        </row>
        <row r="6020">
          <cell r="K6020">
            <v>-15.332855223553761</v>
          </cell>
          <cell r="S6020">
            <v>40</v>
          </cell>
        </row>
        <row r="6021">
          <cell r="K6021">
            <v>-14.8303305211795</v>
          </cell>
          <cell r="S6021">
            <v>40</v>
          </cell>
        </row>
        <row r="6022">
          <cell r="K6022">
            <v>-0.21033635672353368</v>
          </cell>
          <cell r="S6022">
            <v>40</v>
          </cell>
        </row>
        <row r="6023">
          <cell r="K6023">
            <v>1782.6100483793568</v>
          </cell>
          <cell r="S6023">
            <v>40</v>
          </cell>
        </row>
        <row r="6024">
          <cell r="K6024">
            <v>-17.161624886133389</v>
          </cell>
          <cell r="S6024">
            <v>40</v>
          </cell>
        </row>
        <row r="6025">
          <cell r="K6025">
            <v>-20.401561685360882</v>
          </cell>
          <cell r="S6025">
            <v>40</v>
          </cell>
        </row>
        <row r="6026">
          <cell r="K6026">
            <v>-4.5541398234447882E-2</v>
          </cell>
          <cell r="S6026">
            <v>40</v>
          </cell>
        </row>
        <row r="6027">
          <cell r="K6027">
            <v>-23.566673685022693</v>
          </cell>
          <cell r="S6027">
            <v>40</v>
          </cell>
        </row>
        <row r="6028">
          <cell r="K6028">
            <v>-0.11987338984492762</v>
          </cell>
          <cell r="S6028">
            <v>40</v>
          </cell>
        </row>
        <row r="6029">
          <cell r="K6029">
            <v>-15.90808420114822</v>
          </cell>
          <cell r="S6029">
            <v>40</v>
          </cell>
        </row>
        <row r="6030">
          <cell r="K6030">
            <v>-15.354988828831274</v>
          </cell>
          <cell r="S6030">
            <v>40</v>
          </cell>
        </row>
        <row r="6031">
          <cell r="K6031">
            <v>-16.530151813163688</v>
          </cell>
          <cell r="S6031">
            <v>40</v>
          </cell>
        </row>
        <row r="6032">
          <cell r="K6032">
            <v>-15.571002647526043</v>
          </cell>
          <cell r="S6032">
            <v>40</v>
          </cell>
        </row>
        <row r="6033">
          <cell r="K6033">
            <v>-17.169848422978124</v>
          </cell>
          <cell r="S6033">
            <v>40</v>
          </cell>
        </row>
        <row r="6034">
          <cell r="K6034">
            <v>-15.951676809839428</v>
          </cell>
          <cell r="S6034">
            <v>40</v>
          </cell>
        </row>
        <row r="6035">
          <cell r="K6035">
            <v>-8.5014837301347104</v>
          </cell>
          <cell r="S6035">
            <v>40</v>
          </cell>
        </row>
        <row r="6036">
          <cell r="K6036">
            <v>-8.9085157524377756</v>
          </cell>
          <cell r="S6036">
            <v>40</v>
          </cell>
        </row>
        <row r="6037">
          <cell r="K6037">
            <v>-7.2272588213714348</v>
          </cell>
          <cell r="S6037">
            <v>40</v>
          </cell>
        </row>
        <row r="6038">
          <cell r="K6038">
            <v>-7.6196766405799208</v>
          </cell>
          <cell r="S6038">
            <v>40</v>
          </cell>
        </row>
        <row r="6039">
          <cell r="K6039">
            <v>-6.1928075548101589</v>
          </cell>
          <cell r="S6039">
            <v>40</v>
          </cell>
        </row>
        <row r="6040">
          <cell r="K6040">
            <v>-6.5743998765448737</v>
          </cell>
          <cell r="S6040">
            <v>40</v>
          </cell>
        </row>
        <row r="6041">
          <cell r="K6041">
            <v>-12.63186161250041</v>
          </cell>
          <cell r="S6041">
            <v>40</v>
          </cell>
        </row>
        <row r="6042">
          <cell r="K6042">
            <v>-12.688498555777468</v>
          </cell>
          <cell r="S6042">
            <v>40</v>
          </cell>
        </row>
        <row r="6043">
          <cell r="K6043">
            <v>-11.174950752001813</v>
          </cell>
          <cell r="S6043">
            <v>40</v>
          </cell>
        </row>
        <row r="6044">
          <cell r="K6044">
            <v>-11.147971582386198</v>
          </cell>
          <cell r="S6044">
            <v>40</v>
          </cell>
        </row>
        <row r="6045">
          <cell r="K6045">
            <v>-9.5807738666835807</v>
          </cell>
          <cell r="S6045">
            <v>40</v>
          </cell>
        </row>
        <row r="6046">
          <cell r="K6046">
            <v>-9.4749766894298357</v>
          </cell>
          <cell r="S6046">
            <v>40</v>
          </cell>
        </row>
        <row r="6047">
          <cell r="K6047">
            <v>-16.298465609731519</v>
          </cell>
          <cell r="S6047">
            <v>40</v>
          </cell>
        </row>
        <row r="6048">
          <cell r="K6048">
            <v>-16.029576692502687</v>
          </cell>
          <cell r="S6048">
            <v>40</v>
          </cell>
        </row>
        <row r="6049">
          <cell r="K6049">
            <v>-17.550141027423269</v>
          </cell>
          <cell r="S6049">
            <v>40</v>
          </cell>
        </row>
        <row r="6050">
          <cell r="K6050">
            <v>-17.068311588875947</v>
          </cell>
          <cell r="S6050">
            <v>40</v>
          </cell>
        </row>
        <row r="6051">
          <cell r="K6051">
            <v>-17.259517642942463</v>
          </cell>
          <cell r="S6051">
            <v>40</v>
          </cell>
        </row>
        <row r="6052">
          <cell r="K6052">
            <v>-16.561137639413253</v>
          </cell>
          <cell r="S6052">
            <v>40</v>
          </cell>
        </row>
        <row r="6053">
          <cell r="K6053">
            <v>-15.671784700992308</v>
          </cell>
          <cell r="S6053">
            <v>40</v>
          </cell>
        </row>
        <row r="6054">
          <cell r="K6054">
            <v>-0.34396628538093194</v>
          </cell>
          <cell r="S6054">
            <v>40</v>
          </cell>
        </row>
        <row r="6055">
          <cell r="K6055">
            <v>-15.248194554115932</v>
          </cell>
          <cell r="S6055">
            <v>40</v>
          </cell>
        </row>
        <row r="6056">
          <cell r="K6056">
            <v>-13.397048528489952</v>
          </cell>
          <cell r="S6056">
            <v>40</v>
          </cell>
        </row>
        <row r="6057">
          <cell r="K6057">
            <v>-0.20851009992133493</v>
          </cell>
          <cell r="S6057">
            <v>40</v>
          </cell>
        </row>
        <row r="6058">
          <cell r="K6058">
            <v>-0.20343636868941889</v>
          </cell>
          <cell r="S6058">
            <v>40</v>
          </cell>
        </row>
        <row r="6059">
          <cell r="K6059">
            <v>268.80934707064711</v>
          </cell>
          <cell r="S6059">
            <v>40</v>
          </cell>
        </row>
        <row r="6060">
          <cell r="K6060">
            <v>1642.9147707592183</v>
          </cell>
          <cell r="S6060">
            <v>40</v>
          </cell>
        </row>
        <row r="6061">
          <cell r="K6061">
            <v>-17.833301534721663</v>
          </cell>
          <cell r="S6061">
            <v>40</v>
          </cell>
        </row>
        <row r="6062">
          <cell r="K6062">
            <v>-16.194393450483691</v>
          </cell>
          <cell r="S6062">
            <v>40</v>
          </cell>
        </row>
        <row r="6063">
          <cell r="K6063">
            <v>-20.779753890450191</v>
          </cell>
          <cell r="S6063">
            <v>40</v>
          </cell>
        </row>
        <row r="6064">
          <cell r="K6064">
            <v>-20.213305947371943</v>
          </cell>
          <cell r="S6064">
            <v>40</v>
          </cell>
        </row>
        <row r="6065">
          <cell r="K6065">
            <v>-4.2993214606311336E-2</v>
          </cell>
          <cell r="S6065">
            <v>40</v>
          </cell>
        </row>
        <row r="6066">
          <cell r="K6066">
            <v>-4.7867836214836527E-2</v>
          </cell>
          <cell r="S6066">
            <v>40</v>
          </cell>
        </row>
        <row r="6067">
          <cell r="K6067">
            <v>-22.343908423850532</v>
          </cell>
          <cell r="S6067">
            <v>40</v>
          </cell>
        </row>
        <row r="6068">
          <cell r="K6068">
            <v>-26.248967657031564</v>
          </cell>
          <cell r="S6068">
            <v>40</v>
          </cell>
        </row>
        <row r="6069">
          <cell r="K6069">
            <v>964.79970068083378</v>
          </cell>
          <cell r="S6069">
            <v>40</v>
          </cell>
        </row>
        <row r="6070">
          <cell r="K6070">
            <v>541.87562940779117</v>
          </cell>
          <cell r="S6070">
            <v>40</v>
          </cell>
        </row>
        <row r="6071">
          <cell r="K6071">
            <v>-15.975560388179932</v>
          </cell>
          <cell r="S6071">
            <v>40</v>
          </cell>
        </row>
        <row r="6072">
          <cell r="K6072">
            <v>-16.705797121790084</v>
          </cell>
          <cell r="S6072">
            <v>40</v>
          </cell>
        </row>
        <row r="6073">
          <cell r="K6073">
            <v>-17.21329973172741</v>
          </cell>
          <cell r="S6073">
            <v>40</v>
          </cell>
        </row>
        <row r="6074">
          <cell r="K6074">
            <v>-8.8068131449908229</v>
          </cell>
          <cell r="S6074">
            <v>40</v>
          </cell>
        </row>
        <row r="6075">
          <cell r="K6075">
            <v>-7.3839732789642447</v>
          </cell>
          <cell r="S6075">
            <v>40</v>
          </cell>
        </row>
        <row r="6076">
          <cell r="K6076">
            <v>-6.4560422117703062</v>
          </cell>
          <cell r="S6076">
            <v>40</v>
          </cell>
        </row>
        <row r="6077">
          <cell r="K6077">
            <v>-12.907911519155812</v>
          </cell>
          <cell r="S6077">
            <v>40</v>
          </cell>
        </row>
        <row r="6078">
          <cell r="K6078">
            <v>-11.469829753150297</v>
          </cell>
          <cell r="S6078">
            <v>40</v>
          </cell>
        </row>
        <row r="6079">
          <cell r="K6079">
            <v>-9.890240295957426</v>
          </cell>
          <cell r="S6079">
            <v>40</v>
          </cell>
        </row>
        <row r="6080">
          <cell r="K6080">
            <v>-16.390759073641025</v>
          </cell>
          <cell r="S6080">
            <v>40</v>
          </cell>
        </row>
        <row r="6081">
          <cell r="K6081">
            <v>-17.796319574501421</v>
          </cell>
          <cell r="S6081">
            <v>40</v>
          </cell>
        </row>
        <row r="6082">
          <cell r="K6082">
            <v>-17.491563607157236</v>
          </cell>
          <cell r="S6082">
            <v>40</v>
          </cell>
        </row>
        <row r="6083">
          <cell r="K6083">
            <v>-15.900025186729149</v>
          </cell>
          <cell r="S6083">
            <v>40</v>
          </cell>
        </row>
        <row r="6084">
          <cell r="K6084">
            <v>-15.514833693037941</v>
          </cell>
          <cell r="S6084">
            <v>40</v>
          </cell>
        </row>
        <row r="6085">
          <cell r="K6085">
            <v>-0.2057569504330696</v>
          </cell>
          <cell r="S6085">
            <v>40</v>
          </cell>
        </row>
        <row r="6086">
          <cell r="K6086">
            <v>238.51455343649249</v>
          </cell>
          <cell r="S6086">
            <v>40</v>
          </cell>
        </row>
        <row r="6087">
          <cell r="K6087">
            <v>-17.87972075246158</v>
          </cell>
          <cell r="S6087">
            <v>40</v>
          </cell>
        </row>
        <row r="6088">
          <cell r="K6088">
            <v>-20.624285204030645</v>
          </cell>
          <cell r="S6088">
            <v>40</v>
          </cell>
        </row>
        <row r="6089">
          <cell r="K6089">
            <v>-4.6296124496951502E-2</v>
          </cell>
          <cell r="S6089">
            <v>40</v>
          </cell>
        </row>
        <row r="6090">
          <cell r="K6090">
            <v>-24.497776886150618</v>
          </cell>
          <cell r="S6090">
            <v>40</v>
          </cell>
        </row>
        <row r="6091">
          <cell r="K6091">
            <v>-0.22570623541181167</v>
          </cell>
          <cell r="S6091">
            <v>40</v>
          </cell>
        </row>
        <row r="6092">
          <cell r="K6092">
            <v>-0.89947749560130841</v>
          </cell>
          <cell r="S6092">
            <v>40</v>
          </cell>
        </row>
        <row r="6093">
          <cell r="K6093">
            <v>-0.85530409206816038</v>
          </cell>
          <cell r="S6093">
            <v>40</v>
          </cell>
        </row>
        <row r="6094">
          <cell r="K6094">
            <v>-0.81166529769745799</v>
          </cell>
          <cell r="S6094">
            <v>40</v>
          </cell>
        </row>
        <row r="6095">
          <cell r="K6095">
            <v>-2.5637561971255485</v>
          </cell>
          <cell r="S6095">
            <v>40</v>
          </cell>
        </row>
        <row r="6096">
          <cell r="K6096">
            <v>-2.6545525532821843</v>
          </cell>
          <cell r="S6096">
            <v>40</v>
          </cell>
        </row>
        <row r="6097">
          <cell r="K6097">
            <v>-2.7078083151196695</v>
          </cell>
          <cell r="S6097">
            <v>40</v>
          </cell>
        </row>
        <row r="6098">
          <cell r="K6098">
            <v>-0.67222411028356754</v>
          </cell>
          <cell r="S6098">
            <v>40</v>
          </cell>
        </row>
        <row r="6099">
          <cell r="K6099">
            <v>-0.57243469482362874</v>
          </cell>
          <cell r="S6099">
            <v>40</v>
          </cell>
        </row>
        <row r="6100">
          <cell r="K6100">
            <v>-2.3283461739857709</v>
          </cell>
          <cell r="S6100">
            <v>40</v>
          </cell>
        </row>
        <row r="6101">
          <cell r="K6101">
            <v>-1.0651846021789317</v>
          </cell>
          <cell r="S6101">
            <v>40</v>
          </cell>
        </row>
        <row r="6102">
          <cell r="K6102">
            <v>-1.3546894922144268</v>
          </cell>
          <cell r="S6102">
            <v>40</v>
          </cell>
        </row>
        <row r="6103">
          <cell r="K6103">
            <v>-1.528018495516404</v>
          </cell>
          <cell r="S6103">
            <v>40</v>
          </cell>
        </row>
        <row r="6104">
          <cell r="K6104">
            <v>-0.80363397397230985</v>
          </cell>
          <cell r="S6104">
            <v>40</v>
          </cell>
        </row>
        <row r="6105">
          <cell r="K6105">
            <v>-0.75977436634837781</v>
          </cell>
          <cell r="S6105">
            <v>40</v>
          </cell>
        </row>
        <row r="6106">
          <cell r="K6106">
            <v>-0.70457823295494082</v>
          </cell>
          <cell r="S6106">
            <v>40</v>
          </cell>
        </row>
        <row r="6107">
          <cell r="K6107">
            <v>-0.74420932166007525</v>
          </cell>
          <cell r="S6107">
            <v>40</v>
          </cell>
        </row>
        <row r="6108">
          <cell r="K6108">
            <v>164.6448425485022</v>
          </cell>
          <cell r="S6108">
            <v>40</v>
          </cell>
        </row>
        <row r="6109">
          <cell r="K6109">
            <v>-0.59149295121538703</v>
          </cell>
          <cell r="S6109">
            <v>40</v>
          </cell>
        </row>
        <row r="6110">
          <cell r="K6110">
            <v>8855.7438907709875</v>
          </cell>
          <cell r="S6110">
            <v>40</v>
          </cell>
        </row>
        <row r="6111">
          <cell r="K6111">
            <v>382.83970889218472</v>
          </cell>
          <cell r="S6111">
            <v>40</v>
          </cell>
        </row>
        <row r="6112">
          <cell r="K6112">
            <v>-67.279753836587275</v>
          </cell>
          <cell r="S6112">
            <v>40</v>
          </cell>
        </row>
        <row r="6113">
          <cell r="K6113">
            <v>-0.88345621106207983</v>
          </cell>
          <cell r="S6113">
            <v>40</v>
          </cell>
        </row>
        <row r="6114">
          <cell r="K6114">
            <v>-0.83773214379977012</v>
          </cell>
          <cell r="S6114">
            <v>40</v>
          </cell>
        </row>
        <row r="6115">
          <cell r="K6115">
            <v>-0.79486650064983433</v>
          </cell>
          <cell r="S6115">
            <v>40</v>
          </cell>
        </row>
        <row r="6116">
          <cell r="K6116">
            <v>-2.5112790969385546</v>
          </cell>
          <cell r="S6116">
            <v>40</v>
          </cell>
        </row>
        <row r="6117">
          <cell r="K6117">
            <v>-2.5885005126671756</v>
          </cell>
          <cell r="S6117">
            <v>40</v>
          </cell>
        </row>
        <row r="6118">
          <cell r="K6118">
            <v>-2.6366654422945559</v>
          </cell>
          <cell r="S6118">
            <v>40</v>
          </cell>
        </row>
        <row r="6119">
          <cell r="K6119">
            <v>-0.63433405958386868</v>
          </cell>
          <cell r="S6119">
            <v>40</v>
          </cell>
        </row>
        <row r="6120">
          <cell r="K6120">
            <v>-0.55966421190417137</v>
          </cell>
          <cell r="S6120">
            <v>40</v>
          </cell>
        </row>
        <row r="6121">
          <cell r="K6121">
            <v>-0.50444280575588551</v>
          </cell>
          <cell r="S6121">
            <v>40</v>
          </cell>
        </row>
        <row r="6122">
          <cell r="K6122">
            <v>-1.1806232073911507</v>
          </cell>
          <cell r="S6122">
            <v>40</v>
          </cell>
        </row>
        <row r="6123">
          <cell r="K6123">
            <v>-1.384404727305093</v>
          </cell>
          <cell r="S6123">
            <v>40</v>
          </cell>
        </row>
        <row r="6124">
          <cell r="K6124">
            <v>-1.5273735564417654</v>
          </cell>
          <cell r="S6124">
            <v>40</v>
          </cell>
        </row>
        <row r="6125">
          <cell r="K6125">
            <v>-0.76585654380780632</v>
          </cell>
          <cell r="S6125">
            <v>40</v>
          </cell>
        </row>
        <row r="6126">
          <cell r="K6126">
            <v>-0.70977600909646688</v>
          </cell>
          <cell r="S6126">
            <v>40</v>
          </cell>
        </row>
        <row r="6127">
          <cell r="K6127">
            <v>-0.66162309099619943</v>
          </cell>
          <cell r="S6127">
            <v>40</v>
          </cell>
        </row>
        <row r="6128">
          <cell r="K6128">
            <v>-0.65992079537906601</v>
          </cell>
          <cell r="S6128">
            <v>40</v>
          </cell>
        </row>
        <row r="6129">
          <cell r="K6129">
            <v>5474.0962355795191</v>
          </cell>
          <cell r="S6129">
            <v>40</v>
          </cell>
        </row>
        <row r="6130">
          <cell r="K6130">
            <v>6025.5723291138056</v>
          </cell>
          <cell r="S6130">
            <v>40</v>
          </cell>
        </row>
        <row r="6131">
          <cell r="K6131">
            <v>7333.9642980569988</v>
          </cell>
          <cell r="S6131">
            <v>40</v>
          </cell>
        </row>
        <row r="6132">
          <cell r="K6132">
            <v>-0.50598627861228773</v>
          </cell>
          <cell r="S6132">
            <v>40</v>
          </cell>
        </row>
        <row r="6133">
          <cell r="K6133">
            <v>-0.11120381020499437</v>
          </cell>
          <cell r="S6133">
            <v>40</v>
          </cell>
        </row>
        <row r="6134">
          <cell r="K6134">
            <v>-0.84023995230618065</v>
          </cell>
          <cell r="S6134">
            <v>40</v>
          </cell>
        </row>
        <row r="6135">
          <cell r="K6135">
            <v>-0.79973788994629491</v>
          </cell>
          <cell r="S6135">
            <v>40</v>
          </cell>
        </row>
        <row r="6136">
          <cell r="K6136">
            <v>-0.7618074136841313</v>
          </cell>
          <cell r="S6136">
            <v>40</v>
          </cell>
        </row>
        <row r="6137">
          <cell r="K6137">
            <v>-2.4532728514889732</v>
          </cell>
          <cell r="S6137">
            <v>40</v>
          </cell>
        </row>
        <row r="6138">
          <cell r="K6138">
            <v>-2.5156225654391555</v>
          </cell>
          <cell r="S6138">
            <v>40</v>
          </cell>
        </row>
        <row r="6139">
          <cell r="K6139">
            <v>-2.5638132865799643</v>
          </cell>
          <cell r="S6139">
            <v>40</v>
          </cell>
        </row>
        <row r="6140">
          <cell r="K6140">
            <v>-0.60378501046915733</v>
          </cell>
          <cell r="S6140">
            <v>40</v>
          </cell>
        </row>
        <row r="6141">
          <cell r="K6141">
            <v>-0.54561068919233457</v>
          </cell>
          <cell r="S6141">
            <v>40</v>
          </cell>
        </row>
        <row r="6142">
          <cell r="K6142">
            <v>-0.49895805536415538</v>
          </cell>
          <cell r="S6142">
            <v>40</v>
          </cell>
        </row>
        <row r="6143">
          <cell r="K6143">
            <v>-1.2300572873491946</v>
          </cell>
          <cell r="S6143">
            <v>40</v>
          </cell>
        </row>
        <row r="6144">
          <cell r="K6144">
            <v>-1.3895348521780986</v>
          </cell>
          <cell r="S6144">
            <v>40</v>
          </cell>
        </row>
        <row r="6145">
          <cell r="K6145">
            <v>-1.5060967860489618</v>
          </cell>
          <cell r="S6145">
            <v>40</v>
          </cell>
        </row>
        <row r="6146">
          <cell r="K6146">
            <v>-0.70893218741303154</v>
          </cell>
          <cell r="S6146">
            <v>40</v>
          </cell>
        </row>
        <row r="6147">
          <cell r="K6147">
            <v>-0.66442312282638394</v>
          </cell>
          <cell r="S6147">
            <v>40</v>
          </cell>
        </row>
        <row r="6148">
          <cell r="K6148">
            <v>-0.62575093891266043</v>
          </cell>
          <cell r="S6148">
            <v>40</v>
          </cell>
        </row>
        <row r="6149">
          <cell r="K6149">
            <v>-0.60010925122026193</v>
          </cell>
          <cell r="S6149">
            <v>40</v>
          </cell>
        </row>
        <row r="6150">
          <cell r="K6150">
            <v>-0.54815951817822794</v>
          </cell>
          <cell r="S6150">
            <v>40</v>
          </cell>
        </row>
        <row r="6151">
          <cell r="K6151">
            <v>4872.436680392475</v>
          </cell>
          <cell r="S6151">
            <v>40</v>
          </cell>
        </row>
        <row r="6152">
          <cell r="K6152">
            <v>5232.5616501291743</v>
          </cell>
          <cell r="S6152">
            <v>40</v>
          </cell>
        </row>
        <row r="6153">
          <cell r="K6153">
            <v>-0.49418669506815677</v>
          </cell>
          <cell r="S6153">
            <v>40</v>
          </cell>
        </row>
        <row r="6154">
          <cell r="K6154">
            <v>-0.39645972739353552</v>
          </cell>
          <cell r="S6154">
            <v>40</v>
          </cell>
        </row>
        <row r="6155">
          <cell r="K6155">
            <v>-0.85184159750213528</v>
          </cell>
          <cell r="S6155">
            <v>40</v>
          </cell>
        </row>
        <row r="6156">
          <cell r="K6156">
            <v>-0.81595942536403099</v>
          </cell>
          <cell r="S6156">
            <v>40</v>
          </cell>
        </row>
        <row r="6157">
          <cell r="K6157">
            <v>-0.78533666491965171</v>
          </cell>
          <cell r="S6157">
            <v>40</v>
          </cell>
        </row>
        <row r="6158">
          <cell r="K6158">
            <v>-2.1451894405236565</v>
          </cell>
          <cell r="S6158">
            <v>40</v>
          </cell>
        </row>
        <row r="6159">
          <cell r="K6159">
            <v>-2.1449383748016673</v>
          </cell>
          <cell r="S6159">
            <v>40</v>
          </cell>
        </row>
        <row r="6160">
          <cell r="K6160">
            <v>-2.1622734300820392</v>
          </cell>
          <cell r="S6160">
            <v>40</v>
          </cell>
        </row>
        <row r="6161">
          <cell r="K6161">
            <v>-1.9736499549599011</v>
          </cell>
          <cell r="S6161">
            <v>40</v>
          </cell>
        </row>
        <row r="6162">
          <cell r="K6162">
            <v>-2.0010648507628037</v>
          </cell>
          <cell r="S6162">
            <v>40</v>
          </cell>
        </row>
        <row r="6163">
          <cell r="K6163">
            <v>-2.0142551208349779</v>
          </cell>
          <cell r="S6163">
            <v>40</v>
          </cell>
        </row>
        <row r="6164">
          <cell r="K6164">
            <v>-1.2048891689609214</v>
          </cell>
          <cell r="S6164">
            <v>40</v>
          </cell>
        </row>
        <row r="6165">
          <cell r="K6165">
            <v>-1.3135830694389226</v>
          </cell>
          <cell r="S6165">
            <v>40</v>
          </cell>
        </row>
        <row r="6166">
          <cell r="K6166">
            <v>-1.4047070597037696</v>
          </cell>
          <cell r="S6166">
            <v>40</v>
          </cell>
        </row>
        <row r="6167">
          <cell r="K6167">
            <v>-0.71483516915120071</v>
          </cell>
          <cell r="S6167">
            <v>40</v>
          </cell>
        </row>
        <row r="6168">
          <cell r="K6168">
            <v>-0.67576312551351692</v>
          </cell>
          <cell r="S6168">
            <v>40</v>
          </cell>
        </row>
        <row r="6169">
          <cell r="K6169">
            <v>-0.64149315486997494</v>
          </cell>
          <cell r="S6169">
            <v>40</v>
          </cell>
        </row>
        <row r="6170">
          <cell r="K6170">
            <v>-0.59570721516930314</v>
          </cell>
          <cell r="S6170">
            <v>40</v>
          </cell>
        </row>
        <row r="6171">
          <cell r="K6171">
            <v>-0.55818514930900476</v>
          </cell>
          <cell r="S6171">
            <v>40</v>
          </cell>
        </row>
        <row r="6172">
          <cell r="K6172">
            <v>-0.51798492614342451</v>
          </cell>
          <cell r="S6172">
            <v>40</v>
          </cell>
        </row>
        <row r="6173">
          <cell r="K6173">
            <v>-0.48981192563685161</v>
          </cell>
          <cell r="S6173">
            <v>40</v>
          </cell>
        </row>
        <row r="6174">
          <cell r="K6174">
            <v>552.91054569505286</v>
          </cell>
          <cell r="S6174">
            <v>40</v>
          </cell>
        </row>
        <row r="6175">
          <cell r="K6175">
            <v>-0.44362161667093014</v>
          </cell>
          <cell r="S6175">
            <v>40</v>
          </cell>
        </row>
        <row r="6176">
          <cell r="K6176">
            <v>-0.72875052855556055</v>
          </cell>
          <cell r="S6176">
            <v>40</v>
          </cell>
        </row>
        <row r="6177">
          <cell r="K6177">
            <v>-0.70216327225874853</v>
          </cell>
          <cell r="S6177">
            <v>40</v>
          </cell>
        </row>
        <row r="6178">
          <cell r="K6178">
            <v>-0.67706679336543296</v>
          </cell>
          <cell r="S6178">
            <v>40</v>
          </cell>
        </row>
        <row r="6179">
          <cell r="K6179">
            <v>-0.18605075465444332</v>
          </cell>
          <cell r="S6179">
            <v>40</v>
          </cell>
        </row>
        <row r="6180">
          <cell r="K6180">
            <v>-0.31267680751143012</v>
          </cell>
          <cell r="S6180">
            <v>40</v>
          </cell>
        </row>
        <row r="6181">
          <cell r="K6181">
            <v>-3.0052008323113815</v>
          </cell>
          <cell r="S6181">
            <v>40</v>
          </cell>
        </row>
        <row r="6182">
          <cell r="K6182">
            <v>-0.44024577711809393</v>
          </cell>
          <cell r="S6182">
            <v>40</v>
          </cell>
        </row>
        <row r="6183">
          <cell r="K6183">
            <v>-0.36296617688002719</v>
          </cell>
          <cell r="S6183">
            <v>40</v>
          </cell>
        </row>
        <row r="6184">
          <cell r="K6184">
            <v>-0.31250682462274776</v>
          </cell>
          <cell r="S6184">
            <v>40</v>
          </cell>
        </row>
        <row r="6185">
          <cell r="K6185">
            <v>-1.2678639408584951</v>
          </cell>
          <cell r="S6185">
            <v>40</v>
          </cell>
        </row>
        <row r="6186">
          <cell r="K6186">
            <v>-1.4090369369597022</v>
          </cell>
          <cell r="S6186">
            <v>40</v>
          </cell>
        </row>
        <row r="6187">
          <cell r="K6187">
            <v>-1.5182104937668905</v>
          </cell>
          <cell r="S6187">
            <v>40</v>
          </cell>
        </row>
        <row r="6188">
          <cell r="K6188">
            <v>-0.59674316582323572</v>
          </cell>
          <cell r="S6188">
            <v>40</v>
          </cell>
        </row>
        <row r="6189">
          <cell r="K6189">
            <v>-0.56342474983027724</v>
          </cell>
          <cell r="S6189">
            <v>40</v>
          </cell>
        </row>
        <row r="6190">
          <cell r="K6190">
            <v>-0.53509990510005523</v>
          </cell>
          <cell r="S6190">
            <v>40</v>
          </cell>
        </row>
        <row r="6191">
          <cell r="K6191">
            <v>-0.495838975639875</v>
          </cell>
          <cell r="S6191">
            <v>40</v>
          </cell>
        </row>
        <row r="6192">
          <cell r="K6192">
            <v>-0.4531273039113905</v>
          </cell>
          <cell r="S6192">
            <v>40</v>
          </cell>
        </row>
        <row r="6193">
          <cell r="K6193">
            <v>-0.41184119474164715</v>
          </cell>
          <cell r="S6193">
            <v>40</v>
          </cell>
        </row>
        <row r="6194">
          <cell r="K6194">
            <v>339.03712102675382</v>
          </cell>
          <cell r="S6194">
            <v>40</v>
          </cell>
        </row>
        <row r="6195">
          <cell r="K6195">
            <v>167.37088703758866</v>
          </cell>
          <cell r="S6195">
            <v>40</v>
          </cell>
        </row>
        <row r="6196">
          <cell r="K6196">
            <v>-0.31114931367311921</v>
          </cell>
          <cell r="S6196">
            <v>40</v>
          </cell>
        </row>
        <row r="6197">
          <cell r="K6197">
            <v>-0.72683173020518033</v>
          </cell>
          <cell r="S6197">
            <v>40</v>
          </cell>
        </row>
        <row r="6198">
          <cell r="K6198">
            <v>-0.7414620842128653</v>
          </cell>
          <cell r="S6198">
            <v>40</v>
          </cell>
        </row>
        <row r="6199">
          <cell r="K6199">
            <v>-0.70331952509888807</v>
          </cell>
          <cell r="S6199">
            <v>40</v>
          </cell>
        </row>
        <row r="6200">
          <cell r="K6200">
            <v>-0.71703691129490954</v>
          </cell>
          <cell r="S6200">
            <v>40</v>
          </cell>
        </row>
        <row r="6201">
          <cell r="K6201">
            <v>-0.6795670401507431</v>
          </cell>
          <cell r="S6201">
            <v>40</v>
          </cell>
        </row>
        <row r="6202">
          <cell r="K6202">
            <v>-0.69160846787001806</v>
          </cell>
          <cell r="S6202">
            <v>40</v>
          </cell>
        </row>
        <row r="6203">
          <cell r="K6203">
            <v>-2.9044905755344619</v>
          </cell>
          <cell r="S6203">
            <v>40</v>
          </cell>
        </row>
        <row r="6204">
          <cell r="K6204">
            <v>-2.8657697300955713</v>
          </cell>
          <cell r="S6204">
            <v>40</v>
          </cell>
        </row>
        <row r="6205">
          <cell r="K6205">
            <v>-0.15475888017067174</v>
          </cell>
          <cell r="S6205">
            <v>40</v>
          </cell>
        </row>
        <row r="6206">
          <cell r="K6206">
            <v>-0.32025453719707209</v>
          </cell>
          <cell r="S6206">
            <v>40</v>
          </cell>
        </row>
        <row r="6207">
          <cell r="K6207">
            <v>-3.0158956023683667</v>
          </cell>
          <cell r="S6207">
            <v>40</v>
          </cell>
        </row>
        <row r="6208">
          <cell r="K6208">
            <v>-0.27183691291850748</v>
          </cell>
          <cell r="S6208">
            <v>40</v>
          </cell>
        </row>
        <row r="6209">
          <cell r="K6209">
            <v>-0.45205151033264568</v>
          </cell>
          <cell r="S6209">
            <v>40</v>
          </cell>
        </row>
        <row r="6210">
          <cell r="K6210">
            <v>-0.5104428581936169</v>
          </cell>
          <cell r="S6210">
            <v>40</v>
          </cell>
        </row>
        <row r="6211">
          <cell r="K6211">
            <v>-0.36543545315374798</v>
          </cell>
          <cell r="S6211">
            <v>40</v>
          </cell>
        </row>
        <row r="6212">
          <cell r="K6212">
            <v>-0.41342137948485536</v>
          </cell>
          <cell r="S6212">
            <v>40</v>
          </cell>
        </row>
        <row r="6213">
          <cell r="K6213">
            <v>-0.32162127262203694</v>
          </cell>
          <cell r="S6213">
            <v>40</v>
          </cell>
        </row>
        <row r="6214">
          <cell r="K6214">
            <v>-0.36954507856397384</v>
          </cell>
          <cell r="S6214">
            <v>40</v>
          </cell>
        </row>
        <row r="6215">
          <cell r="K6215">
            <v>-1.2781154066382299</v>
          </cell>
          <cell r="S6215">
            <v>40</v>
          </cell>
        </row>
        <row r="6216">
          <cell r="K6216">
            <v>-1.2460574886491542</v>
          </cell>
          <cell r="S6216">
            <v>40</v>
          </cell>
        </row>
        <row r="6217">
          <cell r="K6217">
            <v>-1.4185061263021232</v>
          </cell>
          <cell r="S6217">
            <v>40</v>
          </cell>
        </row>
        <row r="6218">
          <cell r="K6218">
            <v>-1.3896412645123752</v>
          </cell>
          <cell r="S6218">
            <v>40</v>
          </cell>
        </row>
        <row r="6219">
          <cell r="K6219">
            <v>-1.5183001326507546</v>
          </cell>
          <cell r="S6219">
            <v>40</v>
          </cell>
        </row>
        <row r="6220">
          <cell r="K6220">
            <v>-1.4919549222564228</v>
          </cell>
          <cell r="S6220">
            <v>40</v>
          </cell>
        </row>
        <row r="6221">
          <cell r="K6221">
            <v>-0.60123645206516885</v>
          </cell>
          <cell r="S6221">
            <v>40</v>
          </cell>
        </row>
        <row r="6222">
          <cell r="K6222">
            <v>-0.61488400160884327</v>
          </cell>
          <cell r="S6222">
            <v>40</v>
          </cell>
        </row>
        <row r="6223">
          <cell r="K6223">
            <v>-0.56810645531856507</v>
          </cell>
          <cell r="S6223">
            <v>40</v>
          </cell>
        </row>
        <row r="6224">
          <cell r="K6224">
            <v>-0.579697582174028</v>
          </cell>
          <cell r="S6224">
            <v>40</v>
          </cell>
        </row>
        <row r="6225">
          <cell r="K6225">
            <v>-0.54151618567842719</v>
          </cell>
          <cell r="S6225">
            <v>40</v>
          </cell>
        </row>
        <row r="6226">
          <cell r="K6226">
            <v>-0.55211720398790354</v>
          </cell>
          <cell r="S6226">
            <v>40</v>
          </cell>
        </row>
        <row r="6227">
          <cell r="K6227">
            <v>-0.50198532137022356</v>
          </cell>
          <cell r="S6227">
            <v>40</v>
          </cell>
        </row>
        <row r="6228">
          <cell r="K6228">
            <v>-0.51406616123797177</v>
          </cell>
          <cell r="S6228">
            <v>40</v>
          </cell>
        </row>
        <row r="6229">
          <cell r="K6229">
            <v>-0.46147467103628587</v>
          </cell>
          <cell r="S6229">
            <v>40</v>
          </cell>
        </row>
        <row r="6230">
          <cell r="K6230">
            <v>-0.4747390160694005</v>
          </cell>
          <cell r="S6230">
            <v>40</v>
          </cell>
        </row>
        <row r="6231">
          <cell r="K6231">
            <v>-0.42378817862467366</v>
          </cell>
          <cell r="S6231">
            <v>40</v>
          </cell>
        </row>
        <row r="6232">
          <cell r="K6232">
            <v>-0.43956968730574553</v>
          </cell>
          <cell r="S6232">
            <v>40</v>
          </cell>
        </row>
        <row r="6233">
          <cell r="K6233">
            <v>334.71629529177238</v>
          </cell>
          <cell r="S6233">
            <v>40</v>
          </cell>
        </row>
        <row r="6234">
          <cell r="K6234">
            <v>-0.39965023384164422</v>
          </cell>
          <cell r="S6234">
            <v>40</v>
          </cell>
        </row>
        <row r="6235">
          <cell r="K6235">
            <v>157.06001546767527</v>
          </cell>
          <cell r="S6235">
            <v>40</v>
          </cell>
        </row>
        <row r="6236">
          <cell r="K6236">
            <v>209.79450964313239</v>
          </cell>
          <cell r="S6236">
            <v>40</v>
          </cell>
        </row>
        <row r="6237">
          <cell r="K6237">
            <v>-0.32474955455470511</v>
          </cell>
          <cell r="S6237">
            <v>40</v>
          </cell>
        </row>
        <row r="6238">
          <cell r="K6238">
            <v>-0.33024225710655863</v>
          </cell>
          <cell r="S6238">
            <v>40</v>
          </cell>
        </row>
        <row r="6239">
          <cell r="K6239">
            <v>-0.72756497519989538</v>
          </cell>
          <cell r="S6239">
            <v>40</v>
          </cell>
        </row>
        <row r="6240">
          <cell r="K6240">
            <v>-0.70522702415949134</v>
          </cell>
          <cell r="S6240">
            <v>40</v>
          </cell>
        </row>
        <row r="6241">
          <cell r="K6241">
            <v>-0.68237267296423321</v>
          </cell>
          <cell r="S6241">
            <v>40</v>
          </cell>
        </row>
        <row r="6242">
          <cell r="K6242">
            <v>-2.891352576915232</v>
          </cell>
          <cell r="S6242">
            <v>40</v>
          </cell>
        </row>
        <row r="6243">
          <cell r="K6243">
            <v>-2.9058986582857309</v>
          </cell>
          <cell r="S6243">
            <v>40</v>
          </cell>
        </row>
        <row r="6244">
          <cell r="K6244">
            <v>-0.14554992267522962</v>
          </cell>
          <cell r="S6244">
            <v>40</v>
          </cell>
        </row>
        <row r="6245">
          <cell r="K6245">
            <v>-0.45457853629997269</v>
          </cell>
          <cell r="S6245">
            <v>40</v>
          </cell>
        </row>
        <row r="6246">
          <cell r="K6246">
            <v>-0.36084160958964684</v>
          </cell>
          <cell r="S6246">
            <v>40</v>
          </cell>
        </row>
        <row r="6247">
          <cell r="K6247">
            <v>-0.34106749216849919</v>
          </cell>
          <cell r="S6247">
            <v>40</v>
          </cell>
        </row>
        <row r="6248">
          <cell r="K6248">
            <v>-1.2888500747908007</v>
          </cell>
          <cell r="S6248">
            <v>40</v>
          </cell>
        </row>
        <row r="6249">
          <cell r="K6249">
            <v>-1.4207102396648943</v>
          </cell>
          <cell r="S6249">
            <v>40</v>
          </cell>
        </row>
        <row r="6250">
          <cell r="K6250">
            <v>-1.5307982017852788</v>
          </cell>
          <cell r="S6250">
            <v>40</v>
          </cell>
        </row>
        <row r="6251">
          <cell r="K6251">
            <v>-0.60904242081778759</v>
          </cell>
          <cell r="S6251">
            <v>40</v>
          </cell>
        </row>
        <row r="6252">
          <cell r="K6252">
            <v>-0.57456791255354189</v>
          </cell>
          <cell r="S6252">
            <v>40</v>
          </cell>
        </row>
        <row r="6253">
          <cell r="K6253">
            <v>-0.54762475565536084</v>
          </cell>
          <cell r="S6253">
            <v>40</v>
          </cell>
        </row>
        <row r="6254">
          <cell r="K6254">
            <v>-0.5111569234826927</v>
          </cell>
          <cell r="S6254">
            <v>40</v>
          </cell>
        </row>
        <row r="6255">
          <cell r="K6255">
            <v>-0.47030332378410367</v>
          </cell>
          <cell r="S6255">
            <v>40</v>
          </cell>
        </row>
        <row r="6256">
          <cell r="K6256">
            <v>-0.43387164090441921</v>
          </cell>
          <cell r="S6256">
            <v>40</v>
          </cell>
        </row>
        <row r="6257">
          <cell r="K6257">
            <v>306.72927216594405</v>
          </cell>
          <cell r="S6257">
            <v>40</v>
          </cell>
        </row>
        <row r="6258">
          <cell r="K6258">
            <v>460.9281220134892</v>
          </cell>
          <cell r="S6258">
            <v>40</v>
          </cell>
        </row>
        <row r="6259">
          <cell r="K6259">
            <v>-0.33171441176778821</v>
          </cell>
          <cell r="S6259">
            <v>40</v>
          </cell>
        </row>
        <row r="6260">
          <cell r="K6260">
            <v>-0.90825308569761787</v>
          </cell>
          <cell r="S6260">
            <v>40</v>
          </cell>
        </row>
        <row r="6261">
          <cell r="K6261">
            <v>-0.85011567113136421</v>
          </cell>
          <cell r="S6261">
            <v>40</v>
          </cell>
        </row>
        <row r="6262">
          <cell r="K6262">
            <v>-0.78821665371768879</v>
          </cell>
          <cell r="S6262">
            <v>40</v>
          </cell>
        </row>
        <row r="6263">
          <cell r="K6263">
            <v>-2.5712330994062986</v>
          </cell>
          <cell r="S6263">
            <v>40</v>
          </cell>
        </row>
        <row r="6264">
          <cell r="K6264">
            <v>-2.6442423030467084</v>
          </cell>
          <cell r="S6264">
            <v>40</v>
          </cell>
        </row>
        <row r="6265">
          <cell r="K6265">
            <v>-2.6830375436913618</v>
          </cell>
          <cell r="S6265">
            <v>40</v>
          </cell>
        </row>
        <row r="6266">
          <cell r="K6266">
            <v>-0.67991136870615521</v>
          </cell>
          <cell r="S6266">
            <v>40</v>
          </cell>
        </row>
        <row r="6267">
          <cell r="K6267">
            <v>-0.59853967411688302</v>
          </cell>
          <cell r="S6267">
            <v>40</v>
          </cell>
        </row>
        <row r="6268">
          <cell r="K6268">
            <v>-0.52810278958433421</v>
          </cell>
          <cell r="S6268">
            <v>40</v>
          </cell>
        </row>
        <row r="6269">
          <cell r="K6269">
            <v>-1.2092468176188742</v>
          </cell>
          <cell r="S6269">
            <v>40</v>
          </cell>
        </row>
        <row r="6270">
          <cell r="K6270">
            <v>-1.464092813429394</v>
          </cell>
          <cell r="S6270">
            <v>40</v>
          </cell>
        </row>
        <row r="6271">
          <cell r="K6271">
            <v>-1.5956909420229755</v>
          </cell>
          <cell r="S6271">
            <v>40</v>
          </cell>
        </row>
        <row r="6272">
          <cell r="K6272">
            <v>-0.80747570820124126</v>
          </cell>
          <cell r="S6272">
            <v>40</v>
          </cell>
        </row>
        <row r="6273">
          <cell r="K6273">
            <v>-0.74025437670761907</v>
          </cell>
          <cell r="S6273">
            <v>40</v>
          </cell>
        </row>
        <row r="6274">
          <cell r="K6274">
            <v>-0.66430850608509473</v>
          </cell>
          <cell r="S6274">
            <v>40</v>
          </cell>
        </row>
        <row r="6275">
          <cell r="K6275">
            <v>-0.74173649957817434</v>
          </cell>
          <cell r="S6275">
            <v>40</v>
          </cell>
        </row>
        <row r="6276">
          <cell r="K6276">
            <v>304.30864117214929</v>
          </cell>
          <cell r="S6276">
            <v>40</v>
          </cell>
        </row>
        <row r="6277">
          <cell r="K6277">
            <v>-0.50998720753863469</v>
          </cell>
          <cell r="S6277">
            <v>40</v>
          </cell>
        </row>
        <row r="6278">
          <cell r="K6278">
            <v>10803.508053389034</v>
          </cell>
          <cell r="S6278">
            <v>40</v>
          </cell>
        </row>
        <row r="6279">
          <cell r="K6279">
            <v>503.46299135181567</v>
          </cell>
          <cell r="S6279">
            <v>40</v>
          </cell>
        </row>
        <row r="6280">
          <cell r="K6280">
            <v>-75.634101866863148</v>
          </cell>
          <cell r="S6280">
            <v>40</v>
          </cell>
        </row>
        <row r="6281">
          <cell r="K6281">
            <v>-0.88442373441619959</v>
          </cell>
          <cell r="S6281">
            <v>40</v>
          </cell>
        </row>
        <row r="6282">
          <cell r="K6282">
            <v>-0.81957515484692545</v>
          </cell>
          <cell r="S6282">
            <v>40</v>
          </cell>
        </row>
        <row r="6283">
          <cell r="K6283">
            <v>-0.75926429335118939</v>
          </cell>
          <cell r="S6283">
            <v>40</v>
          </cell>
        </row>
        <row r="6284">
          <cell r="K6284">
            <v>-2.53461837457326</v>
          </cell>
          <cell r="S6284">
            <v>40</v>
          </cell>
        </row>
        <row r="6285">
          <cell r="K6285">
            <v>-2.5993218492064702</v>
          </cell>
          <cell r="S6285">
            <v>40</v>
          </cell>
        </row>
        <row r="6286">
          <cell r="K6286">
            <v>-2.6388768726340439</v>
          </cell>
          <cell r="S6286">
            <v>40</v>
          </cell>
        </row>
        <row r="6287">
          <cell r="K6287">
            <v>-0.65064181367564067</v>
          </cell>
          <cell r="S6287">
            <v>40</v>
          </cell>
        </row>
        <row r="6288">
          <cell r="K6288">
            <v>-0.57556561630982106</v>
          </cell>
          <cell r="S6288">
            <v>40</v>
          </cell>
        </row>
        <row r="6289">
          <cell r="K6289">
            <v>-0.50704028282012115</v>
          </cell>
          <cell r="S6289">
            <v>40</v>
          </cell>
        </row>
        <row r="6290">
          <cell r="K6290">
            <v>-1.2447585717069143</v>
          </cell>
          <cell r="S6290">
            <v>40</v>
          </cell>
        </row>
        <row r="6291">
          <cell r="K6291">
            <v>-1.4659446494515089</v>
          </cell>
          <cell r="S6291">
            <v>40</v>
          </cell>
        </row>
        <row r="6292">
          <cell r="K6292">
            <v>-1.590685515604904</v>
          </cell>
          <cell r="S6292">
            <v>40</v>
          </cell>
        </row>
        <row r="6293">
          <cell r="K6293">
            <v>-0.75832667048615932</v>
          </cell>
          <cell r="S6293">
            <v>40</v>
          </cell>
        </row>
        <row r="6294">
          <cell r="K6294">
            <v>-0.68199811817683431</v>
          </cell>
          <cell r="S6294">
            <v>40</v>
          </cell>
        </row>
        <row r="6295">
          <cell r="K6295">
            <v>-0.61381083450631801</v>
          </cell>
          <cell r="S6295">
            <v>40</v>
          </cell>
        </row>
        <row r="6296">
          <cell r="K6296">
            <v>-0.65105905178965273</v>
          </cell>
          <cell r="S6296">
            <v>40</v>
          </cell>
        </row>
        <row r="6297">
          <cell r="K6297">
            <v>6176.8157282484399</v>
          </cell>
          <cell r="S6297">
            <v>40</v>
          </cell>
        </row>
        <row r="6298">
          <cell r="K6298">
            <v>-0.48576178592300923</v>
          </cell>
          <cell r="S6298">
            <v>40</v>
          </cell>
        </row>
        <row r="6299">
          <cell r="K6299">
            <v>374.64886534322363</v>
          </cell>
          <cell r="S6299">
            <v>40</v>
          </cell>
        </row>
        <row r="6300">
          <cell r="K6300">
            <v>-0.43431893798362781</v>
          </cell>
          <cell r="S6300">
            <v>40</v>
          </cell>
        </row>
        <row r="6301">
          <cell r="K6301">
            <v>-61.715801989594183</v>
          </cell>
          <cell r="S6301">
            <v>40</v>
          </cell>
        </row>
        <row r="6302">
          <cell r="K6302">
            <v>-0.84189340401002888</v>
          </cell>
          <cell r="S6302">
            <v>40</v>
          </cell>
        </row>
        <row r="6303">
          <cell r="K6303">
            <v>-0.77824348878366378</v>
          </cell>
          <cell r="S6303">
            <v>40</v>
          </cell>
        </row>
        <row r="6304">
          <cell r="K6304">
            <v>-0.72059304601766627</v>
          </cell>
          <cell r="S6304">
            <v>40</v>
          </cell>
        </row>
        <row r="6305">
          <cell r="K6305">
            <v>-2.5089482222530144</v>
          </cell>
          <cell r="S6305">
            <v>40</v>
          </cell>
        </row>
        <row r="6306">
          <cell r="K6306">
            <v>-2.556921031999829</v>
          </cell>
          <cell r="S6306">
            <v>40</v>
          </cell>
        </row>
        <row r="6307">
          <cell r="K6307">
            <v>-2.5867620972915857</v>
          </cell>
          <cell r="S6307">
            <v>40</v>
          </cell>
        </row>
        <row r="6308">
          <cell r="K6308">
            <v>-2.1740502751053814</v>
          </cell>
          <cell r="S6308">
            <v>40</v>
          </cell>
        </row>
        <row r="6309">
          <cell r="K6309">
            <v>-2.2387297875318732</v>
          </cell>
          <cell r="S6309">
            <v>40</v>
          </cell>
        </row>
        <row r="6310">
          <cell r="K6310">
            <v>-2.2932162340484541</v>
          </cell>
          <cell r="S6310">
            <v>40</v>
          </cell>
        </row>
        <row r="6311">
          <cell r="K6311">
            <v>-1.285703609289623</v>
          </cell>
          <cell r="S6311">
            <v>40</v>
          </cell>
        </row>
        <row r="6312">
          <cell r="K6312">
            <v>-1.4769409071995707</v>
          </cell>
          <cell r="S6312">
            <v>40</v>
          </cell>
        </row>
        <row r="6313">
          <cell r="K6313">
            <v>-1.5974861358373309</v>
          </cell>
          <cell r="S6313">
            <v>40</v>
          </cell>
        </row>
        <row r="6314">
          <cell r="K6314">
            <v>-0.70566879754800838</v>
          </cell>
          <cell r="S6314">
            <v>40</v>
          </cell>
        </row>
        <row r="6315">
          <cell r="K6315">
            <v>-0.63978041013651232</v>
          </cell>
          <cell r="S6315">
            <v>40</v>
          </cell>
        </row>
        <row r="6316">
          <cell r="K6316">
            <v>-0.58066643029972009</v>
          </cell>
          <cell r="S6316">
            <v>40</v>
          </cell>
        </row>
        <row r="6317">
          <cell r="K6317">
            <v>-0.59575758035612891</v>
          </cell>
          <cell r="S6317">
            <v>40</v>
          </cell>
        </row>
        <row r="6318">
          <cell r="K6318">
            <v>-0.50187890021747672</v>
          </cell>
          <cell r="S6318">
            <v>40</v>
          </cell>
        </row>
        <row r="6319">
          <cell r="K6319">
            <v>-0.43501153990056329</v>
          </cell>
          <cell r="S6319">
            <v>40</v>
          </cell>
        </row>
        <row r="6320">
          <cell r="K6320">
            <v>219.3839721066943</v>
          </cell>
          <cell r="S6320">
            <v>40</v>
          </cell>
        </row>
        <row r="6321">
          <cell r="K6321">
            <v>-0.4230051051860525</v>
          </cell>
          <cell r="S6321">
            <v>40</v>
          </cell>
        </row>
        <row r="6322">
          <cell r="K6322">
            <v>-46.145543078451375</v>
          </cell>
          <cell r="S6322">
            <v>40</v>
          </cell>
        </row>
        <row r="6323">
          <cell r="K6323">
            <v>-0.93944310753346594</v>
          </cell>
          <cell r="S6323">
            <v>40</v>
          </cell>
        </row>
        <row r="6324">
          <cell r="K6324">
            <v>-0.87258718807896196</v>
          </cell>
          <cell r="S6324">
            <v>40</v>
          </cell>
        </row>
        <row r="6325">
          <cell r="K6325">
            <v>-0.81163355573654794</v>
          </cell>
          <cell r="S6325">
            <v>40</v>
          </cell>
        </row>
        <row r="6326">
          <cell r="K6326">
            <v>-2.1216339572415679</v>
          </cell>
          <cell r="S6326">
            <v>40</v>
          </cell>
        </row>
        <row r="6327">
          <cell r="K6327">
            <v>-2.130837049058985</v>
          </cell>
          <cell r="S6327">
            <v>40</v>
          </cell>
        </row>
        <row r="6328">
          <cell r="K6328">
            <v>-2.1458916238940207</v>
          </cell>
          <cell r="S6328">
            <v>40</v>
          </cell>
        </row>
        <row r="6329">
          <cell r="K6329">
            <v>-0.80578510643434198</v>
          </cell>
          <cell r="S6329">
            <v>40</v>
          </cell>
        </row>
        <row r="6330">
          <cell r="K6330">
            <v>-0.74888726586022358</v>
          </cell>
          <cell r="S6330">
            <v>40</v>
          </cell>
        </row>
        <row r="6331">
          <cell r="K6331">
            <v>-2.0504537249081305</v>
          </cell>
          <cell r="S6331">
            <v>40</v>
          </cell>
        </row>
        <row r="6332">
          <cell r="K6332">
            <v>-1.309214024907992</v>
          </cell>
          <cell r="S6332">
            <v>40</v>
          </cell>
        </row>
        <row r="6333">
          <cell r="K6333">
            <v>-1.4622216421873662</v>
          </cell>
          <cell r="S6333">
            <v>40</v>
          </cell>
        </row>
        <row r="6334">
          <cell r="K6334">
            <v>-1.5502699571861607</v>
          </cell>
          <cell r="S6334">
            <v>40</v>
          </cell>
        </row>
        <row r="6335">
          <cell r="K6335">
            <v>-0.79005854378913887</v>
          </cell>
          <cell r="S6335">
            <v>40</v>
          </cell>
        </row>
        <row r="6336">
          <cell r="K6336">
            <v>-0.71522203053280808</v>
          </cell>
          <cell r="S6336">
            <v>40</v>
          </cell>
        </row>
        <row r="6337">
          <cell r="K6337">
            <v>-0.65739714724728227</v>
          </cell>
          <cell r="S6337">
            <v>40</v>
          </cell>
        </row>
        <row r="6338">
          <cell r="K6338">
            <v>-0.64946289260468237</v>
          </cell>
          <cell r="S6338">
            <v>40</v>
          </cell>
        </row>
        <row r="6339">
          <cell r="K6339">
            <v>-0.57844728464857442</v>
          </cell>
          <cell r="S6339">
            <v>40</v>
          </cell>
        </row>
        <row r="6340">
          <cell r="K6340">
            <v>7616.2633088748116</v>
          </cell>
          <cell r="S6340">
            <v>40</v>
          </cell>
        </row>
        <row r="6341">
          <cell r="K6341">
            <v>277.3376734237911</v>
          </cell>
          <cell r="S6341">
            <v>40</v>
          </cell>
        </row>
        <row r="6342">
          <cell r="K6342">
            <v>8085.0751088101379</v>
          </cell>
          <cell r="S6342">
            <v>40</v>
          </cell>
        </row>
        <row r="6343">
          <cell r="K6343">
            <v>-57.472591394953803</v>
          </cell>
          <cell r="S6343">
            <v>40</v>
          </cell>
        </row>
        <row r="6344">
          <cell r="K6344">
            <v>-0.87101855030824371</v>
          </cell>
          <cell r="S6344">
            <v>40</v>
          </cell>
        </row>
        <row r="6345">
          <cell r="K6345">
            <v>-0.80560539702829603</v>
          </cell>
          <cell r="S6345">
            <v>40</v>
          </cell>
        </row>
        <row r="6346">
          <cell r="K6346">
            <v>-0.74245323115886086</v>
          </cell>
          <cell r="S6346">
            <v>40</v>
          </cell>
        </row>
        <row r="6347">
          <cell r="K6347">
            <v>-0.59739633138989368</v>
          </cell>
          <cell r="S6347">
            <v>40</v>
          </cell>
        </row>
        <row r="6348">
          <cell r="K6348">
            <v>-0.48871521046180599</v>
          </cell>
          <cell r="S6348">
            <v>40</v>
          </cell>
        </row>
        <row r="6349">
          <cell r="K6349">
            <v>-2.8978573718381746</v>
          </cell>
          <cell r="S6349">
            <v>40</v>
          </cell>
        </row>
        <row r="6350">
          <cell r="K6350">
            <v>-0.5578598505395056</v>
          </cell>
          <cell r="S6350">
            <v>40</v>
          </cell>
        </row>
        <row r="6351">
          <cell r="K6351">
            <v>-0.51726844267878136</v>
          </cell>
          <cell r="S6351">
            <v>40</v>
          </cell>
        </row>
        <row r="6352">
          <cell r="K6352">
            <v>-0.44413884212923993</v>
          </cell>
          <cell r="S6352">
            <v>40</v>
          </cell>
        </row>
        <row r="6353">
          <cell r="K6353">
            <v>-1.4274826515523615</v>
          </cell>
          <cell r="S6353">
            <v>40</v>
          </cell>
        </row>
        <row r="6354">
          <cell r="K6354">
            <v>-0.70557469481416024</v>
          </cell>
          <cell r="S6354">
            <v>40</v>
          </cell>
        </row>
        <row r="6355">
          <cell r="K6355">
            <v>-0.59599398372756152</v>
          </cell>
          <cell r="S6355">
            <v>40</v>
          </cell>
        </row>
        <row r="6356">
          <cell r="K6356">
            <v>-0.6980370443130911</v>
          </cell>
          <cell r="S6356">
            <v>40</v>
          </cell>
        </row>
        <row r="6357">
          <cell r="K6357">
            <v>-0.62613009163641331</v>
          </cell>
          <cell r="S6357">
            <v>40</v>
          </cell>
        </row>
        <row r="6358">
          <cell r="K6358">
            <v>-0.56676058471773183</v>
          </cell>
          <cell r="S6358">
            <v>40</v>
          </cell>
        </row>
        <row r="6359">
          <cell r="K6359">
            <v>-0.55585001584136162</v>
          </cell>
          <cell r="S6359">
            <v>40</v>
          </cell>
        </row>
        <row r="6360">
          <cell r="K6360">
            <v>5481.5778271172039</v>
          </cell>
          <cell r="S6360">
            <v>40</v>
          </cell>
        </row>
        <row r="6361">
          <cell r="K6361">
            <v>3956.5662450929581</v>
          </cell>
          <cell r="S6361">
            <v>40</v>
          </cell>
        </row>
        <row r="6362">
          <cell r="K6362">
            <v>6186.0524303192706</v>
          </cell>
          <cell r="S6362">
            <v>40</v>
          </cell>
        </row>
        <row r="6363">
          <cell r="K6363">
            <v>7826.1393450111527</v>
          </cell>
          <cell r="S6363">
            <v>40</v>
          </cell>
        </row>
        <row r="6364">
          <cell r="K6364">
            <v>-43.017215780914171</v>
          </cell>
          <cell r="S6364">
            <v>40</v>
          </cell>
        </row>
        <row r="6365">
          <cell r="K6365">
            <v>-0.8658000187301651</v>
          </cell>
          <cell r="S6365">
            <v>40</v>
          </cell>
        </row>
        <row r="6366">
          <cell r="K6366">
            <v>-0.87123063673438272</v>
          </cell>
          <cell r="S6366">
            <v>40</v>
          </cell>
        </row>
        <row r="6367">
          <cell r="K6367">
            <v>-0.80683711172554584</v>
          </cell>
          <cell r="S6367">
            <v>40</v>
          </cell>
        </row>
        <row r="6368">
          <cell r="K6368">
            <v>-0.81355511402899738</v>
          </cell>
          <cell r="S6368">
            <v>40</v>
          </cell>
        </row>
        <row r="6369">
          <cell r="K6369">
            <v>-0.75074208235757256</v>
          </cell>
          <cell r="S6369">
            <v>40</v>
          </cell>
        </row>
        <row r="6370">
          <cell r="K6370">
            <v>-0.75943700020578675</v>
          </cell>
          <cell r="S6370">
            <v>40</v>
          </cell>
        </row>
        <row r="6371">
          <cell r="K6371">
            <v>-0.59571786540115168</v>
          </cell>
          <cell r="S6371">
            <v>40</v>
          </cell>
        </row>
        <row r="6372">
          <cell r="K6372">
            <v>-0.61079648337508818</v>
          </cell>
          <cell r="S6372">
            <v>40</v>
          </cell>
        </row>
        <row r="6373">
          <cell r="K6373">
            <v>-0.48272315575762598</v>
          </cell>
          <cell r="S6373">
            <v>40</v>
          </cell>
        </row>
        <row r="6374">
          <cell r="K6374">
            <v>-0.49569621985171991</v>
          </cell>
          <cell r="S6374">
            <v>40</v>
          </cell>
        </row>
        <row r="6375">
          <cell r="K6375">
            <v>-0.470902148780459</v>
          </cell>
          <cell r="S6375">
            <v>40</v>
          </cell>
        </row>
        <row r="6376">
          <cell r="K6376">
            <v>-2.8832064597776514</v>
          </cell>
          <cell r="S6376">
            <v>40</v>
          </cell>
        </row>
        <row r="6377">
          <cell r="K6377">
            <v>-0.55668778004339636</v>
          </cell>
          <cell r="S6377">
            <v>40</v>
          </cell>
        </row>
        <row r="6378">
          <cell r="K6378">
            <v>-0.57654644089669405</v>
          </cell>
          <cell r="S6378">
            <v>40</v>
          </cell>
        </row>
        <row r="6379">
          <cell r="K6379">
            <v>-0.51447422605053961</v>
          </cell>
          <cell r="S6379">
            <v>40</v>
          </cell>
        </row>
        <row r="6380">
          <cell r="K6380">
            <v>-0.52637670036305573</v>
          </cell>
          <cell r="S6380">
            <v>40</v>
          </cell>
        </row>
        <row r="6381">
          <cell r="K6381">
            <v>-0.47722899897541249</v>
          </cell>
          <cell r="S6381">
            <v>40</v>
          </cell>
        </row>
        <row r="6382">
          <cell r="K6382">
            <v>-0.48469318834355207</v>
          </cell>
          <cell r="S6382">
            <v>40</v>
          </cell>
        </row>
        <row r="6383">
          <cell r="K6383">
            <v>-1.4571335379760892</v>
          </cell>
          <cell r="S6383">
            <v>40</v>
          </cell>
        </row>
        <row r="6384">
          <cell r="K6384">
            <v>-1.4370974935550045</v>
          </cell>
          <cell r="S6384">
            <v>40</v>
          </cell>
        </row>
        <row r="6385">
          <cell r="K6385">
            <v>-0.70321693970181509</v>
          </cell>
          <cell r="S6385">
            <v>40</v>
          </cell>
        </row>
        <row r="6386">
          <cell r="K6386">
            <v>-0.71989264543168385</v>
          </cell>
          <cell r="S6386">
            <v>40</v>
          </cell>
        </row>
        <row r="6387">
          <cell r="K6387">
            <v>-0.59988467995797534</v>
          </cell>
          <cell r="S6387">
            <v>40</v>
          </cell>
        </row>
        <row r="6388">
          <cell r="K6388">
            <v>-0.61636608593122955</v>
          </cell>
          <cell r="S6388">
            <v>40</v>
          </cell>
        </row>
        <row r="6389">
          <cell r="K6389">
            <v>-0.69605862941004371</v>
          </cell>
          <cell r="S6389">
            <v>40</v>
          </cell>
        </row>
        <row r="6390">
          <cell r="K6390">
            <v>-0.70916058598810694</v>
          </cell>
          <cell r="S6390">
            <v>40</v>
          </cell>
        </row>
        <row r="6391">
          <cell r="K6391">
            <v>-0.63132872340316593</v>
          </cell>
          <cell r="S6391">
            <v>40</v>
          </cell>
        </row>
        <row r="6392">
          <cell r="K6392">
            <v>-0.64740779967373985</v>
          </cell>
          <cell r="S6392">
            <v>40</v>
          </cell>
        </row>
        <row r="6393">
          <cell r="K6393">
            <v>-0.57588665385156435</v>
          </cell>
          <cell r="S6393">
            <v>40</v>
          </cell>
        </row>
        <row r="6394">
          <cell r="K6394">
            <v>-0.59414550428036428</v>
          </cell>
          <cell r="S6394">
            <v>40</v>
          </cell>
        </row>
        <row r="6395">
          <cell r="K6395">
            <v>-0.55448517445096324</v>
          </cell>
          <cell r="S6395">
            <v>40</v>
          </cell>
        </row>
        <row r="6396">
          <cell r="K6396">
            <v>-0.57784366013082966</v>
          </cell>
          <cell r="S6396">
            <v>40</v>
          </cell>
        </row>
        <row r="6397">
          <cell r="K6397">
            <v>282.06825284514292</v>
          </cell>
          <cell r="S6397">
            <v>40</v>
          </cell>
        </row>
        <row r="6398">
          <cell r="K6398">
            <v>147.93661042485653</v>
          </cell>
          <cell r="S6398">
            <v>40</v>
          </cell>
        </row>
        <row r="6399">
          <cell r="K6399">
            <v>5750.3582237882902</v>
          </cell>
          <cell r="S6399">
            <v>40</v>
          </cell>
        </row>
        <row r="6400">
          <cell r="K6400">
            <v>5768.4575209435488</v>
          </cell>
          <cell r="S6400">
            <v>40</v>
          </cell>
        </row>
        <row r="6401">
          <cell r="K6401">
            <v>1.5804340636533031E-2</v>
          </cell>
          <cell r="S6401">
            <v>40</v>
          </cell>
        </row>
        <row r="6402">
          <cell r="K6402">
            <v>305.34036477458608</v>
          </cell>
          <cell r="S6402">
            <v>40</v>
          </cell>
        </row>
        <row r="6403">
          <cell r="K6403">
            <v>939.61834047822651</v>
          </cell>
          <cell r="S6403">
            <v>40</v>
          </cell>
        </row>
        <row r="6404">
          <cell r="K6404">
            <v>4950.1856831024743</v>
          </cell>
          <cell r="S6404">
            <v>40</v>
          </cell>
        </row>
        <row r="6405">
          <cell r="K6405">
            <v>10236.935931112321</v>
          </cell>
          <cell r="S6405">
            <v>40</v>
          </cell>
        </row>
        <row r="6406">
          <cell r="K6406">
            <v>-42.873490406450713</v>
          </cell>
          <cell r="S6406">
            <v>40</v>
          </cell>
        </row>
        <row r="6407">
          <cell r="K6407">
            <v>-0.86842949987019979</v>
          </cell>
          <cell r="S6407">
            <v>40</v>
          </cell>
        </row>
        <row r="6408">
          <cell r="K6408">
            <v>-0.8094827493711203</v>
          </cell>
          <cell r="S6408">
            <v>40</v>
          </cell>
        </row>
        <row r="6409">
          <cell r="K6409">
            <v>-0.75789266278393774</v>
          </cell>
          <cell r="S6409">
            <v>40</v>
          </cell>
        </row>
        <row r="6410">
          <cell r="K6410">
            <v>-0.5876151440530587</v>
          </cell>
          <cell r="S6410">
            <v>40</v>
          </cell>
        </row>
        <row r="6411">
          <cell r="K6411">
            <v>-0.5276651879582831</v>
          </cell>
          <cell r="S6411">
            <v>40</v>
          </cell>
        </row>
        <row r="6412">
          <cell r="K6412">
            <v>-0.45966908218226216</v>
          </cell>
          <cell r="S6412">
            <v>40</v>
          </cell>
        </row>
        <row r="6413">
          <cell r="K6413">
            <v>-0.56717729390828442</v>
          </cell>
          <cell r="S6413">
            <v>40</v>
          </cell>
        </row>
        <row r="6414">
          <cell r="K6414">
            <v>-0.52009759153344937</v>
          </cell>
          <cell r="S6414">
            <v>40</v>
          </cell>
        </row>
        <row r="6415">
          <cell r="K6415">
            <v>-0.47559291867977782</v>
          </cell>
          <cell r="S6415">
            <v>40</v>
          </cell>
        </row>
        <row r="6416">
          <cell r="K6416">
            <v>-1.4627312887185953</v>
          </cell>
          <cell r="S6416">
            <v>40</v>
          </cell>
        </row>
        <row r="6417">
          <cell r="K6417">
            <v>-0.71607921178406053</v>
          </cell>
          <cell r="S6417">
            <v>40</v>
          </cell>
        </row>
        <row r="6418">
          <cell r="K6418">
            <v>-0.61428479447625306</v>
          </cell>
          <cell r="S6418">
            <v>40</v>
          </cell>
        </row>
        <row r="6419">
          <cell r="K6419">
            <v>-0.70285090342206202</v>
          </cell>
          <cell r="S6419">
            <v>40</v>
          </cell>
        </row>
        <row r="6420">
          <cell r="K6420">
            <v>-0.63891918588233265</v>
          </cell>
          <cell r="S6420">
            <v>40</v>
          </cell>
        </row>
        <row r="6421">
          <cell r="K6421">
            <v>-0.5845662615997258</v>
          </cell>
          <cell r="S6421">
            <v>40</v>
          </cell>
        </row>
        <row r="6422">
          <cell r="K6422">
            <v>-0.56430386544711308</v>
          </cell>
          <cell r="S6422">
            <v>40</v>
          </cell>
        </row>
        <row r="6423">
          <cell r="K6423">
            <v>5623.0294784907537</v>
          </cell>
          <cell r="S6423">
            <v>40</v>
          </cell>
        </row>
        <row r="6424">
          <cell r="K6424">
            <v>5778.3801883973301</v>
          </cell>
          <cell r="S6424">
            <v>40</v>
          </cell>
        </row>
        <row r="6425">
          <cell r="K6425">
            <v>445.77295708327659</v>
          </cell>
          <cell r="S6425">
            <v>40</v>
          </cell>
        </row>
        <row r="6426">
          <cell r="K6426">
            <v>6166.3627237665087</v>
          </cell>
          <cell r="S6426">
            <v>40</v>
          </cell>
        </row>
        <row r="6427">
          <cell r="K6427">
            <v>-4.4092181193666945E-2</v>
          </cell>
          <cell r="S6427">
            <v>40</v>
          </cell>
        </row>
        <row r="6428">
          <cell r="K6428">
            <v>-0.52808239161552417</v>
          </cell>
          <cell r="S6428">
            <v>40</v>
          </cell>
        </row>
        <row r="6429">
          <cell r="K6429">
            <v>-0.58445107058331391</v>
          </cell>
          <cell r="S6429">
            <v>40</v>
          </cell>
        </row>
        <row r="6430">
          <cell r="K6430">
            <v>-0.65857434541861604</v>
          </cell>
          <cell r="S6430">
            <v>40</v>
          </cell>
        </row>
        <row r="6431">
          <cell r="K6431">
            <v>4.7838613968924412E-3</v>
          </cell>
          <cell r="S6431">
            <v>40</v>
          </cell>
        </row>
        <row r="6432">
          <cell r="K6432">
            <v>0.96382039919594131</v>
          </cell>
          <cell r="S6432">
            <v>40</v>
          </cell>
        </row>
        <row r="6433">
          <cell r="K6433">
            <v>0.93843825637970169</v>
          </cell>
          <cell r="S6433">
            <v>40</v>
          </cell>
        </row>
        <row r="6434">
          <cell r="K6434">
            <v>-1.0420934208147448</v>
          </cell>
          <cell r="S6434">
            <v>40</v>
          </cell>
        </row>
        <row r="6435">
          <cell r="K6435">
            <v>-0.95176856019014588</v>
          </cell>
          <cell r="S6435">
            <v>40</v>
          </cell>
        </row>
        <row r="6436">
          <cell r="K6436">
            <v>-0.27569427937178814</v>
          </cell>
          <cell r="S6436">
            <v>40</v>
          </cell>
        </row>
        <row r="6437">
          <cell r="K6437">
            <v>-0.68868683443234369</v>
          </cell>
          <cell r="S6437">
            <v>40</v>
          </cell>
        </row>
        <row r="6438">
          <cell r="K6438">
            <v>876.25581392032905</v>
          </cell>
          <cell r="S6438">
            <v>40</v>
          </cell>
        </row>
        <row r="6439">
          <cell r="K6439">
            <v>-1.0010710102250551</v>
          </cell>
          <cell r="S6439">
            <v>40</v>
          </cell>
        </row>
        <row r="6440">
          <cell r="K6440">
            <v>-0.60688694547026356</v>
          </cell>
          <cell r="S6440">
            <v>40</v>
          </cell>
        </row>
        <row r="6441">
          <cell r="K6441">
            <v>-0.66469471280833103</v>
          </cell>
          <cell r="S6441">
            <v>40</v>
          </cell>
        </row>
        <row r="6442">
          <cell r="K6442">
            <v>-0.66201493016672119</v>
          </cell>
          <cell r="S6442">
            <v>40</v>
          </cell>
        </row>
        <row r="6443">
          <cell r="K6443">
            <v>-0.60822246654609446</v>
          </cell>
          <cell r="S6443">
            <v>40</v>
          </cell>
        </row>
        <row r="6444">
          <cell r="K6444">
            <v>-0.2370631943672456</v>
          </cell>
          <cell r="S6444">
            <v>40</v>
          </cell>
        </row>
        <row r="6445">
          <cell r="K6445">
            <v>-0.63919174477299534</v>
          </cell>
          <cell r="S6445">
            <v>40</v>
          </cell>
        </row>
        <row r="6446">
          <cell r="K6446">
            <v>-0.2697180279913638</v>
          </cell>
          <cell r="S6446">
            <v>40</v>
          </cell>
        </row>
        <row r="6447">
          <cell r="K6447">
            <v>-0.32254273708732201</v>
          </cell>
          <cell r="S6447">
            <v>40</v>
          </cell>
        </row>
        <row r="6448">
          <cell r="K6448">
            <v>4153.327316394757</v>
          </cell>
          <cell r="S6448">
            <v>40</v>
          </cell>
        </row>
        <row r="6449">
          <cell r="K6449">
            <v>-0.5280830322909027</v>
          </cell>
          <cell r="S6449">
            <v>40</v>
          </cell>
        </row>
        <row r="6450">
          <cell r="K6450">
            <v>-0.58445136100395334</v>
          </cell>
          <cell r="S6450">
            <v>40</v>
          </cell>
        </row>
        <row r="6451">
          <cell r="K6451">
            <v>-0.65857407179048388</v>
          </cell>
          <cell r="S6451">
            <v>40</v>
          </cell>
        </row>
        <row r="6452">
          <cell r="K6452">
            <v>5.2632779954090707E-2</v>
          </cell>
          <cell r="S6452">
            <v>40</v>
          </cell>
        </row>
        <row r="6453">
          <cell r="K6453">
            <v>0.89891772650251367</v>
          </cell>
          <cell r="S6453">
            <v>40</v>
          </cell>
        </row>
        <row r="6454">
          <cell r="K6454">
            <v>0.87911299150978961</v>
          </cell>
          <cell r="S6454">
            <v>40</v>
          </cell>
        </row>
        <row r="6455">
          <cell r="K6455">
            <v>-0.9238987426016444</v>
          </cell>
          <cell r="S6455">
            <v>40</v>
          </cell>
        </row>
        <row r="6456">
          <cell r="K6456">
            <v>-0.82427749340469658</v>
          </cell>
          <cell r="S6456">
            <v>40</v>
          </cell>
        </row>
        <row r="6457">
          <cell r="K6457">
            <v>-0.19034659968877873</v>
          </cell>
          <cell r="S6457">
            <v>40</v>
          </cell>
        </row>
        <row r="6458">
          <cell r="K6458">
            <v>-0.68868744047111452</v>
          </cell>
          <cell r="S6458">
            <v>40</v>
          </cell>
        </row>
        <row r="6459">
          <cell r="K6459">
            <v>0.58842412695565816</v>
          </cell>
          <cell r="S6459">
            <v>40</v>
          </cell>
        </row>
        <row r="6460">
          <cell r="K6460">
            <v>-1.0010668466525627</v>
          </cell>
          <cell r="S6460">
            <v>40</v>
          </cell>
        </row>
        <row r="6461">
          <cell r="K6461">
            <v>-0.6068880451885913</v>
          </cell>
          <cell r="S6461">
            <v>40</v>
          </cell>
        </row>
        <row r="6462">
          <cell r="K6462">
            <v>-0.66469310440875462</v>
          </cell>
          <cell r="S6462">
            <v>40</v>
          </cell>
        </row>
        <row r="6463">
          <cell r="K6463">
            <v>-0.66201486576523683</v>
          </cell>
          <cell r="S6463">
            <v>40</v>
          </cell>
        </row>
        <row r="6464">
          <cell r="K6464">
            <v>-0.60822261394146282</v>
          </cell>
          <cell r="S6464">
            <v>40</v>
          </cell>
        </row>
        <row r="6465">
          <cell r="K6465">
            <v>-0.62827961957380163</v>
          </cell>
          <cell r="S6465">
            <v>40</v>
          </cell>
        </row>
        <row r="6466">
          <cell r="K6466">
            <v>-0.63919192960852322</v>
          </cell>
          <cell r="S6466">
            <v>40</v>
          </cell>
        </row>
        <row r="6467">
          <cell r="K6467">
            <v>-0.64435856783683487</v>
          </cell>
          <cell r="S6467">
            <v>40</v>
          </cell>
        </row>
        <row r="6468">
          <cell r="K6468">
            <v>-0.12429118123612881</v>
          </cell>
          <cell r="S6468">
            <v>40</v>
          </cell>
        </row>
        <row r="6469">
          <cell r="K6469">
            <v>8.3273244718822408</v>
          </cell>
          <cell r="S6469">
            <v>40</v>
          </cell>
        </row>
        <row r="6470">
          <cell r="K6470">
            <v>-0.55971106445557239</v>
          </cell>
          <cell r="S6470">
            <v>40</v>
          </cell>
        </row>
        <row r="6471">
          <cell r="K6471">
            <v>-0.61510432979966445</v>
          </cell>
          <cell r="S6471">
            <v>40</v>
          </cell>
        </row>
        <row r="6472">
          <cell r="K6472">
            <v>-0.67389992448334657</v>
          </cell>
          <cell r="S6472">
            <v>40</v>
          </cell>
        </row>
        <row r="6473">
          <cell r="K6473">
            <v>0.61964960399378488</v>
          </cell>
          <cell r="S6473">
            <v>40</v>
          </cell>
        </row>
        <row r="6474">
          <cell r="K6474">
            <v>1.2754075198815507</v>
          </cell>
          <cell r="S6474">
            <v>40</v>
          </cell>
        </row>
        <row r="6475">
          <cell r="K6475">
            <v>-0.73414180980038068</v>
          </cell>
          <cell r="S6475">
            <v>40</v>
          </cell>
        </row>
        <row r="6476">
          <cell r="K6476">
            <v>8.9657689685028963E-2</v>
          </cell>
          <cell r="S6476">
            <v>40</v>
          </cell>
        </row>
        <row r="6477">
          <cell r="K6477">
            <v>0.24959279818564051</v>
          </cell>
          <cell r="S6477">
            <v>40</v>
          </cell>
        </row>
        <row r="6478">
          <cell r="K6478">
            <v>0.89510649112400209</v>
          </cell>
          <cell r="S6478">
            <v>40</v>
          </cell>
        </row>
        <row r="6479">
          <cell r="K6479">
            <v>1.4574170497968164</v>
          </cell>
          <cell r="S6479">
            <v>40</v>
          </cell>
        </row>
        <row r="6480">
          <cell r="K6480">
            <v>33.726168274220946</v>
          </cell>
          <cell r="S6480">
            <v>40</v>
          </cell>
        </row>
        <row r="6481">
          <cell r="K6481">
            <v>-6.7954520508201879E-4</v>
          </cell>
          <cell r="S6481">
            <v>40</v>
          </cell>
        </row>
        <row r="6482">
          <cell r="K6482">
            <v>-0.69841017560831664</v>
          </cell>
          <cell r="S6482">
            <v>40</v>
          </cell>
        </row>
        <row r="6483">
          <cell r="K6483">
            <v>-2.7342052209184429E-2</v>
          </cell>
          <cell r="S6483">
            <v>40</v>
          </cell>
        </row>
        <row r="6484">
          <cell r="K6484">
            <v>-0.91856266593701164</v>
          </cell>
          <cell r="S6484">
            <v>40</v>
          </cell>
        </row>
        <row r="6485">
          <cell r="K6485">
            <v>-2.8498521112118896E-2</v>
          </cell>
          <cell r="S6485">
            <v>40</v>
          </cell>
        </row>
        <row r="6486">
          <cell r="K6486">
            <v>0.14548240565652176</v>
          </cell>
          <cell r="S6486">
            <v>40</v>
          </cell>
        </row>
        <row r="6487">
          <cell r="K6487">
            <v>-0.77590604764350157</v>
          </cell>
          <cell r="S6487">
            <v>40</v>
          </cell>
        </row>
        <row r="6488">
          <cell r="K6488">
            <v>-0.90268872828817937</v>
          </cell>
          <cell r="S6488">
            <v>40</v>
          </cell>
        </row>
        <row r="6489">
          <cell r="K6489">
            <v>1.696660525874949</v>
          </cell>
          <cell r="S6489">
            <v>40</v>
          </cell>
        </row>
        <row r="6490">
          <cell r="K6490">
            <v>0.49909834824810462</v>
          </cell>
          <cell r="S6490">
            <v>40</v>
          </cell>
        </row>
        <row r="6491">
          <cell r="K6491">
            <v>-0.57074169159979549</v>
          </cell>
          <cell r="S6491">
            <v>40</v>
          </cell>
        </row>
        <row r="6492">
          <cell r="K6492">
            <v>-0.6167257357086382</v>
          </cell>
          <cell r="S6492">
            <v>40</v>
          </cell>
        </row>
        <row r="6493">
          <cell r="K6493">
            <v>-0.65195611085040828</v>
          </cell>
          <cell r="S6493">
            <v>40</v>
          </cell>
        </row>
        <row r="6494">
          <cell r="K6494">
            <v>2.2323431862369169E-3</v>
          </cell>
          <cell r="S6494">
            <v>40</v>
          </cell>
        </row>
        <row r="6495">
          <cell r="K6495">
            <v>-0.69599263733187189</v>
          </cell>
          <cell r="S6495">
            <v>40</v>
          </cell>
        </row>
        <row r="6496">
          <cell r="K6496">
            <v>-0.71514205434020528</v>
          </cell>
          <cell r="S6496">
            <v>40</v>
          </cell>
        </row>
        <row r="6497">
          <cell r="K6497">
            <v>-1.2006556214790127E-3</v>
          </cell>
          <cell r="S6497">
            <v>40</v>
          </cell>
        </row>
        <row r="6498">
          <cell r="K6498">
            <v>-1.1754614720069394</v>
          </cell>
          <cell r="S6498">
            <v>40</v>
          </cell>
        </row>
        <row r="6499">
          <cell r="K6499">
            <v>-0.70883171650063093</v>
          </cell>
          <cell r="S6499">
            <v>40</v>
          </cell>
        </row>
        <row r="6500">
          <cell r="K6500">
            <v>1.415331143010401</v>
          </cell>
          <cell r="S6500">
            <v>40</v>
          </cell>
        </row>
        <row r="6501">
          <cell r="K6501">
            <v>-0.81160521665751939</v>
          </cell>
          <cell r="S6501">
            <v>40</v>
          </cell>
        </row>
        <row r="6502">
          <cell r="K6502">
            <v>-8.1349183865465306E-4</v>
          </cell>
          <cell r="S6502">
            <v>40</v>
          </cell>
        </row>
        <row r="6503">
          <cell r="K6503">
            <v>-0.65198863153565723</v>
          </cell>
          <cell r="S6503">
            <v>40</v>
          </cell>
        </row>
        <row r="6504">
          <cell r="K6504">
            <v>-0.80838167276655559</v>
          </cell>
          <cell r="S6504">
            <v>40</v>
          </cell>
        </row>
        <row r="6505">
          <cell r="K6505">
            <v>-0.87249755272559504</v>
          </cell>
          <cell r="S6505">
            <v>40</v>
          </cell>
        </row>
        <row r="6506">
          <cell r="K6506">
            <v>-1.0376900271792564E-3</v>
          </cell>
          <cell r="S6506">
            <v>40</v>
          </cell>
        </row>
        <row r="6507">
          <cell r="K6507">
            <v>-1.4236704887176049E-3</v>
          </cell>
          <cell r="S6507">
            <v>40</v>
          </cell>
        </row>
        <row r="6508">
          <cell r="K6508">
            <v>-1.3737009360591443E-3</v>
          </cell>
          <cell r="S6508">
            <v>40</v>
          </cell>
        </row>
        <row r="6509">
          <cell r="K6509">
            <v>-1.4005744503571157E-3</v>
          </cell>
          <cell r="S6509">
            <v>40</v>
          </cell>
        </row>
        <row r="6510">
          <cell r="K6510">
            <v>-0.90176955916320412</v>
          </cell>
          <cell r="S6510">
            <v>40</v>
          </cell>
        </row>
        <row r="6511">
          <cell r="K6511">
            <v>-1.0323802391416075</v>
          </cell>
          <cell r="S6511">
            <v>40</v>
          </cell>
        </row>
        <row r="6512">
          <cell r="K6512">
            <v>-0.48911367067080097</v>
          </cell>
          <cell r="S6512">
            <v>40</v>
          </cell>
        </row>
        <row r="6513">
          <cell r="K6513">
            <v>-0.55302209322036411</v>
          </cell>
          <cell r="S6513">
            <v>40</v>
          </cell>
        </row>
        <row r="6514">
          <cell r="K6514">
            <v>-0.59332623908848292</v>
          </cell>
          <cell r="S6514">
            <v>40</v>
          </cell>
        </row>
        <row r="6515">
          <cell r="K6515">
            <v>0.7179718665129633</v>
          </cell>
          <cell r="S6515">
            <v>40</v>
          </cell>
        </row>
        <row r="6516">
          <cell r="K6516">
            <v>0.6495230406051129</v>
          </cell>
          <cell r="S6516">
            <v>40</v>
          </cell>
        </row>
        <row r="6517">
          <cell r="K6517">
            <v>0.66420308994691935</v>
          </cell>
          <cell r="S6517">
            <v>40</v>
          </cell>
        </row>
        <row r="6518">
          <cell r="K6518">
            <v>-1.8092616737852433E-3</v>
          </cell>
          <cell r="S6518">
            <v>40</v>
          </cell>
        </row>
        <row r="6519">
          <cell r="K6519">
            <v>-1.0277200951005643</v>
          </cell>
          <cell r="S6519">
            <v>40</v>
          </cell>
        </row>
        <row r="6520">
          <cell r="K6520">
            <v>1.5952512568917173E-3</v>
          </cell>
          <cell r="S6520">
            <v>40</v>
          </cell>
        </row>
        <row r="6521">
          <cell r="K6521">
            <v>-0.61716478728790791</v>
          </cell>
          <cell r="S6521">
            <v>40</v>
          </cell>
        </row>
        <row r="6522">
          <cell r="K6522">
            <v>-0.7079513616063684</v>
          </cell>
          <cell r="S6522">
            <v>40</v>
          </cell>
        </row>
        <row r="6523">
          <cell r="K6523">
            <v>1.3558258424810392</v>
          </cell>
          <cell r="S6523">
            <v>40</v>
          </cell>
        </row>
        <row r="6524">
          <cell r="K6524">
            <v>-0.58346512082506075</v>
          </cell>
          <cell r="S6524">
            <v>40</v>
          </cell>
        </row>
        <row r="6525">
          <cell r="K6525">
            <v>-0.7045049334572574</v>
          </cell>
          <cell r="S6525">
            <v>40</v>
          </cell>
        </row>
        <row r="6526">
          <cell r="K6526">
            <v>-0.78496104346350215</v>
          </cell>
          <cell r="S6526">
            <v>40</v>
          </cell>
        </row>
        <row r="6527">
          <cell r="K6527">
            <v>-0.7914020130204138</v>
          </cell>
          <cell r="S6527">
            <v>40</v>
          </cell>
        </row>
        <row r="6528">
          <cell r="K6528">
            <v>-0.91656089429599708</v>
          </cell>
          <cell r="S6528">
            <v>40</v>
          </cell>
        </row>
        <row r="6529">
          <cell r="K6529">
            <v>-0.88437874168553854</v>
          </cell>
          <cell r="S6529">
            <v>40</v>
          </cell>
        </row>
        <row r="6530">
          <cell r="K6530">
            <v>-0.93098092035438207</v>
          </cell>
          <cell r="S6530">
            <v>40</v>
          </cell>
        </row>
        <row r="6531">
          <cell r="K6531">
            <v>2.2162098978679468</v>
          </cell>
          <cell r="S6531">
            <v>40</v>
          </cell>
        </row>
        <row r="6532">
          <cell r="K6532">
            <v>1.6496333622468851</v>
          </cell>
          <cell r="S6532">
            <v>40</v>
          </cell>
        </row>
        <row r="6533">
          <cell r="K6533">
            <v>-7.6316894008954606E-3</v>
          </cell>
          <cell r="S6533">
            <v>40</v>
          </cell>
        </row>
        <row r="6534">
          <cell r="K6534">
            <v>-8.0379861543426051E-3</v>
          </cell>
          <cell r="S6534">
            <v>40</v>
          </cell>
        </row>
        <row r="6535">
          <cell r="K6535">
            <v>-7.400417999130251E-3</v>
          </cell>
          <cell r="S6535">
            <v>40</v>
          </cell>
        </row>
        <row r="6536">
          <cell r="K6536">
            <v>0.27485984253640539</v>
          </cell>
          <cell r="S6536">
            <v>40</v>
          </cell>
        </row>
        <row r="6537">
          <cell r="K6537">
            <v>-0.28205311335200495</v>
          </cell>
          <cell r="S6537">
            <v>40</v>
          </cell>
        </row>
        <row r="6538">
          <cell r="K6538">
            <v>-0.31322322081285786</v>
          </cell>
          <cell r="S6538">
            <v>40</v>
          </cell>
        </row>
        <row r="6539">
          <cell r="K6539">
            <v>-1.2840219808196046E-3</v>
          </cell>
          <cell r="S6539">
            <v>40</v>
          </cell>
        </row>
        <row r="6540">
          <cell r="K6540">
            <v>-1.2771967825089901E-3</v>
          </cell>
          <cell r="S6540">
            <v>40</v>
          </cell>
        </row>
        <row r="6541">
          <cell r="K6541">
            <v>0.26028425021062851</v>
          </cell>
          <cell r="S6541">
            <v>40</v>
          </cell>
        </row>
        <row r="6542">
          <cell r="K6542">
            <v>-1.4723703374227859E-3</v>
          </cell>
          <cell r="S6542">
            <v>40</v>
          </cell>
        </row>
        <row r="6543">
          <cell r="K6543">
            <v>-2.120568396700238E-3</v>
          </cell>
          <cell r="S6543">
            <v>40</v>
          </cell>
        </row>
        <row r="6544">
          <cell r="K6544">
            <v>-3.0490453675280065E-3</v>
          </cell>
          <cell r="S6544">
            <v>40</v>
          </cell>
        </row>
        <row r="6545">
          <cell r="K6545">
            <v>-8.3029550714454718E-3</v>
          </cell>
          <cell r="S6545">
            <v>40</v>
          </cell>
        </row>
        <row r="6546">
          <cell r="K6546">
            <v>8.9636167681374679E-5</v>
          </cell>
          <cell r="S6546">
            <v>40</v>
          </cell>
        </row>
        <row r="6547">
          <cell r="K6547">
            <v>-0.46524577955966445</v>
          </cell>
          <cell r="S6547">
            <v>40</v>
          </cell>
        </row>
        <row r="6548">
          <cell r="K6548">
            <v>0.27749634145986335</v>
          </cell>
          <cell r="S6548">
            <v>40</v>
          </cell>
        </row>
        <row r="6549">
          <cell r="K6549">
            <v>-0.19854687488324335</v>
          </cell>
          <cell r="S6549">
            <v>40</v>
          </cell>
        </row>
        <row r="6550">
          <cell r="K6550">
            <v>-1.5123754277891154E-3</v>
          </cell>
          <cell r="S6550">
            <v>40</v>
          </cell>
        </row>
        <row r="6551">
          <cell r="K6551">
            <v>-1.4007471029674522E-3</v>
          </cell>
          <cell r="S6551">
            <v>40</v>
          </cell>
        </row>
        <row r="6552">
          <cell r="K6552">
            <v>-1.6320555054114064E-3</v>
          </cell>
          <cell r="S6552">
            <v>40</v>
          </cell>
        </row>
        <row r="6553">
          <cell r="K6553">
            <v>0.1166041831198404</v>
          </cell>
          <cell r="S6553">
            <v>40</v>
          </cell>
        </row>
        <row r="6554">
          <cell r="K6554">
            <v>-7.2930232219420126E-3</v>
          </cell>
          <cell r="S6554">
            <v>40</v>
          </cell>
        </row>
        <row r="6555">
          <cell r="K6555">
            <v>-1.0376151014447737E-2</v>
          </cell>
          <cell r="S6555">
            <v>40</v>
          </cell>
        </row>
        <row r="6556">
          <cell r="K6556">
            <v>-7.7733310044998949E-3</v>
          </cell>
          <cell r="S6556">
            <v>40</v>
          </cell>
        </row>
        <row r="6557">
          <cell r="K6557">
            <v>-1.0833563900530705E-2</v>
          </cell>
          <cell r="S6557">
            <v>40</v>
          </cell>
        </row>
        <row r="6558">
          <cell r="K6558">
            <v>-7.1982861374158009E-3</v>
          </cell>
          <cell r="S6558">
            <v>40</v>
          </cell>
        </row>
        <row r="6559">
          <cell r="K6559">
            <v>-1.1111464106045825E-2</v>
          </cell>
          <cell r="S6559">
            <v>40</v>
          </cell>
        </row>
        <row r="6560">
          <cell r="K6560">
            <v>0.2730336938252968</v>
          </cell>
          <cell r="S6560">
            <v>40</v>
          </cell>
        </row>
        <row r="6561">
          <cell r="K6561">
            <v>0.29836346963767529</v>
          </cell>
          <cell r="S6561">
            <v>40</v>
          </cell>
        </row>
        <row r="6562">
          <cell r="K6562">
            <v>-0.28004529963820612</v>
          </cell>
          <cell r="S6562">
            <v>40</v>
          </cell>
        </row>
        <row r="6563">
          <cell r="K6563">
            <v>-0.26398126824605594</v>
          </cell>
          <cell r="S6563">
            <v>40</v>
          </cell>
        </row>
        <row r="6564">
          <cell r="K6564">
            <v>0.26433282170258943</v>
          </cell>
          <cell r="S6564">
            <v>40</v>
          </cell>
        </row>
        <row r="6565">
          <cell r="K6565">
            <v>-0.29589188904096458</v>
          </cell>
          <cell r="S6565">
            <v>40</v>
          </cell>
        </row>
        <row r="6566">
          <cell r="K6566">
            <v>-1.2918428182303321E-3</v>
          </cell>
          <cell r="S6566">
            <v>40</v>
          </cell>
        </row>
        <row r="6567">
          <cell r="K6567">
            <v>-6.2032299393321891E-4</v>
          </cell>
          <cell r="S6567">
            <v>40</v>
          </cell>
        </row>
        <row r="6568">
          <cell r="K6568">
            <v>-1.3086417574900058E-3</v>
          </cell>
          <cell r="S6568">
            <v>40</v>
          </cell>
        </row>
        <row r="6569">
          <cell r="K6569">
            <v>-6.250518733126023E-4</v>
          </cell>
          <cell r="S6569">
            <v>40</v>
          </cell>
        </row>
        <row r="6570">
          <cell r="K6570">
            <v>0.25476576083560021</v>
          </cell>
          <cell r="S6570">
            <v>40</v>
          </cell>
        </row>
        <row r="6571">
          <cell r="K6571">
            <v>8.9188305586271721E-2</v>
          </cell>
          <cell r="S6571">
            <v>40</v>
          </cell>
        </row>
        <row r="6572">
          <cell r="K6572">
            <v>-1.2660379312569242E-3</v>
          </cell>
          <cell r="S6572">
            <v>40</v>
          </cell>
        </row>
        <row r="6573">
          <cell r="K6573">
            <v>-8.6301410545398406E-3</v>
          </cell>
          <cell r="S6573">
            <v>40</v>
          </cell>
        </row>
        <row r="6574">
          <cell r="K6574">
            <v>-1.8339989234559904E-3</v>
          </cell>
          <cell r="S6574">
            <v>40</v>
          </cell>
        </row>
        <row r="6575">
          <cell r="K6575">
            <v>-1.0310970454664298E-2</v>
          </cell>
          <cell r="S6575">
            <v>40</v>
          </cell>
        </row>
        <row r="6576">
          <cell r="K6576">
            <v>-2.7354299985850659E-3</v>
          </cell>
          <cell r="S6576">
            <v>40</v>
          </cell>
        </row>
        <row r="6577">
          <cell r="K6577">
            <v>-1.1978606244644153E-2</v>
          </cell>
          <cell r="S6577">
            <v>40</v>
          </cell>
        </row>
        <row r="6578">
          <cell r="K6578">
            <v>-8.2461013230419392E-3</v>
          </cell>
          <cell r="S6578">
            <v>40</v>
          </cell>
        </row>
        <row r="6579">
          <cell r="K6579">
            <v>-1.3551350047534107E-2</v>
          </cell>
          <cell r="S6579">
            <v>40</v>
          </cell>
        </row>
        <row r="6580">
          <cell r="K6580">
            <v>0.16965904918165858</v>
          </cell>
          <cell r="S6580">
            <v>40</v>
          </cell>
        </row>
        <row r="6581">
          <cell r="K6581">
            <v>-6.7075036107767689E-4</v>
          </cell>
          <cell r="S6581">
            <v>40</v>
          </cell>
        </row>
        <row r="6582">
          <cell r="K6582">
            <v>-0.47651669577128397</v>
          </cell>
          <cell r="S6582">
            <v>40</v>
          </cell>
        </row>
        <row r="6583">
          <cell r="K6583">
            <v>-8.0329933135441932E-4</v>
          </cell>
          <cell r="S6583">
            <v>40</v>
          </cell>
        </row>
        <row r="6584">
          <cell r="K6584">
            <v>4.3491029899387999E-3</v>
          </cell>
          <cell r="S6584">
            <v>40</v>
          </cell>
        </row>
        <row r="6585">
          <cell r="K6585">
            <v>7.4516098345664417E-2</v>
          </cell>
          <cell r="S6585">
            <v>40</v>
          </cell>
        </row>
        <row r="6586">
          <cell r="K6586">
            <v>-0.23459302960391309</v>
          </cell>
          <cell r="S6586">
            <v>40</v>
          </cell>
        </row>
        <row r="6587">
          <cell r="K6587">
            <v>-1.6631975140253483E-2</v>
          </cell>
          <cell r="S6587">
            <v>40</v>
          </cell>
        </row>
        <row r="6588">
          <cell r="K6588">
            <v>-1.4706776680250399E-3</v>
          </cell>
          <cell r="S6588">
            <v>40</v>
          </cell>
        </row>
        <row r="6589">
          <cell r="K6589">
            <v>-1.3770638655620846E-2</v>
          </cell>
          <cell r="S6589">
            <v>40</v>
          </cell>
        </row>
        <row r="6590">
          <cell r="K6590">
            <v>-1.4552251515562564E-3</v>
          </cell>
          <cell r="S6590">
            <v>40</v>
          </cell>
        </row>
        <row r="6591">
          <cell r="K6591">
            <v>-1.5565130437525209E-2</v>
          </cell>
          <cell r="S6591">
            <v>40</v>
          </cell>
        </row>
        <row r="6592">
          <cell r="K6592">
            <v>-1.5603129542887549E-3</v>
          </cell>
          <cell r="S6592">
            <v>40</v>
          </cell>
        </row>
        <row r="6593">
          <cell r="K6593">
            <v>-1.1911225504254991E-2</v>
          </cell>
          <cell r="S6593">
            <v>40</v>
          </cell>
        </row>
        <row r="6594">
          <cell r="K6594">
            <v>-3.9711167152565469E-3</v>
          </cell>
          <cell r="S6594">
            <v>40</v>
          </cell>
        </row>
        <row r="6595">
          <cell r="K6595">
            <v>-0.26186399064275617</v>
          </cell>
          <cell r="S6595">
            <v>40</v>
          </cell>
        </row>
        <row r="6596">
          <cell r="K6596">
            <v>-9.0167127268456406E-3</v>
          </cell>
          <cell r="S6596">
            <v>40</v>
          </cell>
        </row>
        <row r="6597">
          <cell r="K6597">
            <v>-9.7584238995688001E-3</v>
          </cell>
          <cell r="S6597">
            <v>40</v>
          </cell>
        </row>
        <row r="6598">
          <cell r="K6598">
            <v>-9.3535618859126295E-3</v>
          </cell>
          <cell r="S6598">
            <v>40</v>
          </cell>
        </row>
        <row r="6599">
          <cell r="K6599">
            <v>0.29422365818607521</v>
          </cell>
          <cell r="S6599">
            <v>40</v>
          </cell>
        </row>
        <row r="6600">
          <cell r="K6600">
            <v>-0.26259493101662928</v>
          </cell>
          <cell r="S6600">
            <v>40</v>
          </cell>
        </row>
        <row r="6601">
          <cell r="K6601">
            <v>-0.30498771003092362</v>
          </cell>
          <cell r="S6601">
            <v>40</v>
          </cell>
        </row>
        <row r="6602">
          <cell r="K6602">
            <v>-6.3923834191363313E-4</v>
          </cell>
          <cell r="S6602">
            <v>40</v>
          </cell>
        </row>
        <row r="6603">
          <cell r="K6603">
            <v>1.6441669893897983</v>
          </cell>
          <cell r="S6603">
            <v>40</v>
          </cell>
        </row>
        <row r="6604">
          <cell r="K6604">
            <v>0.28474100250691575</v>
          </cell>
          <cell r="S6604">
            <v>40</v>
          </cell>
        </row>
        <row r="6605">
          <cell r="K6605">
            <v>-7.5545658700737588E-3</v>
          </cell>
          <cell r="S6605">
            <v>40</v>
          </cell>
        </row>
        <row r="6606">
          <cell r="K6606">
            <v>-9.4036670723137792E-3</v>
          </cell>
          <cell r="S6606">
            <v>40</v>
          </cell>
        </row>
        <row r="6607">
          <cell r="K6607">
            <v>-1.131157946033271E-2</v>
          </cell>
          <cell r="S6607">
            <v>40</v>
          </cell>
        </row>
        <row r="6608">
          <cell r="K6608">
            <v>-1.2143096603948553E-2</v>
          </cell>
          <cell r="S6608">
            <v>40</v>
          </cell>
        </row>
        <row r="6609">
          <cell r="K6609">
            <v>-1.3266996109936029E-2</v>
          </cell>
          <cell r="S6609">
            <v>40</v>
          </cell>
        </row>
        <row r="6610">
          <cell r="K6610">
            <v>-7.8809439363744624E-4</v>
          </cell>
          <cell r="S6610">
            <v>40</v>
          </cell>
        </row>
        <row r="6611">
          <cell r="K6611">
            <v>-1.5978949866560715E-2</v>
          </cell>
          <cell r="S6611">
            <v>40</v>
          </cell>
        </row>
        <row r="6612">
          <cell r="K6612">
            <v>-9.4517411307167834E-4</v>
          </cell>
          <cell r="S6612">
            <v>40</v>
          </cell>
        </row>
        <row r="6613">
          <cell r="K6613">
            <v>-1.4176001443205464E-2</v>
          </cell>
          <cell r="S6613">
            <v>40</v>
          </cell>
        </row>
        <row r="6614">
          <cell r="K6614">
            <v>-1.5229865528277346E-2</v>
          </cell>
          <cell r="S6614">
            <v>40</v>
          </cell>
        </row>
        <row r="6615">
          <cell r="K6615">
            <v>-1.2170589579502617E-2</v>
          </cell>
          <cell r="S6615">
            <v>40</v>
          </cell>
        </row>
        <row r="6616">
          <cell r="K6616">
            <v>-6.2814468248221268E-3</v>
          </cell>
          <cell r="S6616">
            <v>40</v>
          </cell>
        </row>
        <row r="6617">
          <cell r="K6617">
            <v>-0.74452490352623601</v>
          </cell>
          <cell r="S6617">
            <v>40</v>
          </cell>
        </row>
        <row r="6618">
          <cell r="K6618">
            <v>-0.8207458036941141</v>
          </cell>
          <cell r="S6618">
            <v>40</v>
          </cell>
        </row>
        <row r="6619">
          <cell r="K6619">
            <v>1.2282463360115756</v>
          </cell>
          <cell r="S6619">
            <v>40</v>
          </cell>
        </row>
        <row r="6620">
          <cell r="K6620">
            <v>0.12909025064334187</v>
          </cell>
          <cell r="S6620">
            <v>40</v>
          </cell>
        </row>
        <row r="6621">
          <cell r="K6621">
            <v>8.3617160895410473E-4</v>
          </cell>
          <cell r="S6621">
            <v>40</v>
          </cell>
        </row>
        <row r="6622">
          <cell r="K6622">
            <v>8.7345116716889605E-4</v>
          </cell>
          <cell r="S6622">
            <v>40</v>
          </cell>
        </row>
        <row r="6623">
          <cell r="K6623">
            <v>-2.7208070350096362E-2</v>
          </cell>
          <cell r="S6623">
            <v>40</v>
          </cell>
        </row>
        <row r="6624">
          <cell r="K6624">
            <v>0.11698103307979452</v>
          </cell>
          <cell r="S6624">
            <v>40</v>
          </cell>
        </row>
        <row r="6625">
          <cell r="K6625">
            <v>-0.79249029528582438</v>
          </cell>
          <cell r="S6625">
            <v>40</v>
          </cell>
        </row>
        <row r="6626">
          <cell r="K6626">
            <v>1.5224130861733258</v>
          </cell>
          <cell r="S6626">
            <v>40</v>
          </cell>
        </row>
        <row r="6627">
          <cell r="K6627">
            <v>6.4994346479010479E-2</v>
          </cell>
          <cell r="S6627">
            <v>40</v>
          </cell>
        </row>
        <row r="6628">
          <cell r="K6628">
            <v>-1.0216581059778034E-2</v>
          </cell>
          <cell r="S6628">
            <v>40</v>
          </cell>
        </row>
        <row r="6629">
          <cell r="K6629">
            <v>-0.69725734096234981</v>
          </cell>
          <cell r="S6629">
            <v>40</v>
          </cell>
        </row>
        <row r="6630">
          <cell r="K6630">
            <v>-0.86083841104531489</v>
          </cell>
          <cell r="S6630">
            <v>40</v>
          </cell>
        </row>
        <row r="6631">
          <cell r="K6631">
            <v>1.1504576900014662</v>
          </cell>
          <cell r="S6631">
            <v>40</v>
          </cell>
        </row>
        <row r="6632">
          <cell r="K6632">
            <v>-0.8792507128700624</v>
          </cell>
          <cell r="S6632">
            <v>40</v>
          </cell>
        </row>
        <row r="6633">
          <cell r="K6633">
            <v>-0.87695204338505872</v>
          </cell>
          <cell r="S6633">
            <v>40</v>
          </cell>
        </row>
        <row r="6634">
          <cell r="K6634">
            <v>1.2344646316699848</v>
          </cell>
          <cell r="S6634">
            <v>40</v>
          </cell>
        </row>
        <row r="6635">
          <cell r="K6635">
            <v>-0.90287744207105602</v>
          </cell>
          <cell r="S6635">
            <v>40</v>
          </cell>
        </row>
        <row r="6636">
          <cell r="K6636">
            <v>0.81367257803634141</v>
          </cell>
          <cell r="S6636">
            <v>40</v>
          </cell>
        </row>
        <row r="6637">
          <cell r="K6637">
            <v>0.92104937665802833</v>
          </cell>
          <cell r="S6637">
            <v>40</v>
          </cell>
        </row>
        <row r="6638">
          <cell r="K6638">
            <v>-0.75286281961211121</v>
          </cell>
          <cell r="S6638">
            <v>40</v>
          </cell>
        </row>
        <row r="6639">
          <cell r="K6639">
            <v>1.3702082314638762</v>
          </cell>
          <cell r="S6639">
            <v>40</v>
          </cell>
        </row>
        <row r="6640">
          <cell r="K6640">
            <v>1.4773123067456289</v>
          </cell>
          <cell r="S6640">
            <v>40</v>
          </cell>
        </row>
        <row r="6641">
          <cell r="K6641">
            <v>-0.87954225984412071</v>
          </cell>
          <cell r="S6641">
            <v>40</v>
          </cell>
        </row>
        <row r="6642">
          <cell r="K6642">
            <v>-0.86273898773156144</v>
          </cell>
          <cell r="S6642">
            <v>40</v>
          </cell>
        </row>
        <row r="6643">
          <cell r="K6643">
            <v>-0.86844237812266012</v>
          </cell>
          <cell r="S6643">
            <v>40</v>
          </cell>
        </row>
        <row r="6644">
          <cell r="K6644">
            <v>0.81986019589901327</v>
          </cell>
          <cell r="S6644">
            <v>40</v>
          </cell>
        </row>
        <row r="6645">
          <cell r="K6645">
            <v>-0.82720398627911196</v>
          </cell>
          <cell r="S6645">
            <v>40</v>
          </cell>
        </row>
        <row r="6646">
          <cell r="K6646">
            <v>-0.7850583522372151</v>
          </cell>
          <cell r="S6646">
            <v>40</v>
          </cell>
        </row>
        <row r="6647">
          <cell r="K6647">
            <v>1.5544406866672529</v>
          </cell>
          <cell r="S6647">
            <v>40</v>
          </cell>
        </row>
        <row r="6648">
          <cell r="K6648">
            <v>-4.8660892161478186E-4</v>
          </cell>
          <cell r="S6648">
            <v>40</v>
          </cell>
        </row>
        <row r="6649">
          <cell r="K6649">
            <v>-1.0832653962683212</v>
          </cell>
          <cell r="S6649">
            <v>40</v>
          </cell>
        </row>
        <row r="6650">
          <cell r="K6650">
            <v>1.3493024965504505</v>
          </cell>
          <cell r="S6650">
            <v>40</v>
          </cell>
        </row>
        <row r="6651">
          <cell r="K6651">
            <v>-4.8441079742853846E-4</v>
          </cell>
          <cell r="S6651">
            <v>40</v>
          </cell>
        </row>
        <row r="6652">
          <cell r="K6652">
            <v>-5.2444409384303989E-4</v>
          </cell>
          <cell r="S6652">
            <v>40</v>
          </cell>
        </row>
        <row r="6653">
          <cell r="K6653">
            <v>-0.12949226926069382</v>
          </cell>
          <cell r="S6653">
            <v>40</v>
          </cell>
        </row>
        <row r="6654">
          <cell r="K6654">
            <v>2.3039971903571552</v>
          </cell>
          <cell r="S6654">
            <v>40</v>
          </cell>
        </row>
        <row r="6655">
          <cell r="K6655">
            <v>1.187881362863846</v>
          </cell>
          <cell r="S6655">
            <v>40</v>
          </cell>
        </row>
        <row r="6656">
          <cell r="K6656">
            <v>2.1968456401655985</v>
          </cell>
          <cell r="S6656">
            <v>40</v>
          </cell>
        </row>
        <row r="6657">
          <cell r="K6657">
            <v>-1.0638267183907364</v>
          </cell>
          <cell r="S6657">
            <v>40</v>
          </cell>
        </row>
        <row r="6658">
          <cell r="K6658">
            <v>2.3939043150038883</v>
          </cell>
          <cell r="S6658">
            <v>40</v>
          </cell>
        </row>
        <row r="6659">
          <cell r="K6659">
            <v>-0.7455235441050384</v>
          </cell>
          <cell r="S6659">
            <v>40</v>
          </cell>
        </row>
        <row r="6660">
          <cell r="K6660">
            <v>1.3009513134951936</v>
          </cell>
          <cell r="S6660">
            <v>40</v>
          </cell>
        </row>
        <row r="6661">
          <cell r="K6661">
            <v>1.3532405172298636</v>
          </cell>
          <cell r="S6661">
            <v>40</v>
          </cell>
        </row>
        <row r="6662">
          <cell r="K6662">
            <v>-0.85577037034632286</v>
          </cell>
          <cell r="S6662">
            <v>40</v>
          </cell>
        </row>
        <row r="6663">
          <cell r="K6663">
            <v>-0.85624529293473417</v>
          </cell>
          <cell r="S6663">
            <v>40</v>
          </cell>
        </row>
        <row r="6664">
          <cell r="K6664">
            <v>-0.86838497922596225</v>
          </cell>
          <cell r="S6664">
            <v>40</v>
          </cell>
        </row>
        <row r="6665">
          <cell r="K6665">
            <v>0.83821499044756242</v>
          </cell>
          <cell r="S6665">
            <v>40</v>
          </cell>
        </row>
        <row r="6666">
          <cell r="K6666">
            <v>-0.82160474214863821</v>
          </cell>
          <cell r="S6666">
            <v>40</v>
          </cell>
        </row>
        <row r="6667">
          <cell r="K6667">
            <v>-0.80961293534803269</v>
          </cell>
          <cell r="S6667">
            <v>40</v>
          </cell>
        </row>
        <row r="6668">
          <cell r="K6668">
            <v>1.5163909282672761</v>
          </cell>
          <cell r="S6668">
            <v>40</v>
          </cell>
        </row>
        <row r="6669">
          <cell r="K6669">
            <v>-1.0559635420509588</v>
          </cell>
          <cell r="S6669">
            <v>40</v>
          </cell>
        </row>
        <row r="6670">
          <cell r="K6670">
            <v>-1.032267809227996</v>
          </cell>
          <cell r="S6670">
            <v>40</v>
          </cell>
        </row>
        <row r="6671">
          <cell r="K6671">
            <v>-0.76929100119726279</v>
          </cell>
          <cell r="S6671">
            <v>40</v>
          </cell>
        </row>
        <row r="6672">
          <cell r="K6672">
            <v>-0.90437863622874648</v>
          </cell>
          <cell r="S6672">
            <v>40</v>
          </cell>
        </row>
        <row r="6673">
          <cell r="K6673">
            <v>-0.98764010842382699</v>
          </cell>
          <cell r="S6673">
            <v>40</v>
          </cell>
        </row>
        <row r="6674">
          <cell r="K6674">
            <v>-0.96649820510532258</v>
          </cell>
          <cell r="S6674">
            <v>40</v>
          </cell>
        </row>
        <row r="6675">
          <cell r="K6675">
            <v>-1.0040882278916594</v>
          </cell>
          <cell r="S6675">
            <v>40</v>
          </cell>
        </row>
        <row r="6676">
          <cell r="K6676">
            <v>2.6004252859767778</v>
          </cell>
          <cell r="S6676">
            <v>40</v>
          </cell>
        </row>
        <row r="6677">
          <cell r="K6677">
            <v>2.028991067586175E-4</v>
          </cell>
          <cell r="S6677">
            <v>40</v>
          </cell>
        </row>
        <row r="6678">
          <cell r="K6678">
            <v>3.7649053908422698</v>
          </cell>
          <cell r="S6678">
            <v>40</v>
          </cell>
        </row>
        <row r="6679">
          <cell r="K6679">
            <v>3.7203176363502881</v>
          </cell>
          <cell r="S6679">
            <v>40</v>
          </cell>
        </row>
        <row r="6680">
          <cell r="K6680">
            <v>-0.68662190673143675</v>
          </cell>
          <cell r="S6680">
            <v>40</v>
          </cell>
        </row>
        <row r="6681">
          <cell r="K6681">
            <v>-0.75651337380057559</v>
          </cell>
          <cell r="S6681">
            <v>40</v>
          </cell>
        </row>
        <row r="6682">
          <cell r="K6682">
            <v>-0.79196012841608532</v>
          </cell>
          <cell r="S6682">
            <v>40</v>
          </cell>
        </row>
        <row r="6683">
          <cell r="K6683">
            <v>-0.95344109628282692</v>
          </cell>
          <cell r="S6683">
            <v>40</v>
          </cell>
        </row>
        <row r="6684">
          <cell r="K6684">
            <v>-0.95612427129554323</v>
          </cell>
          <cell r="S6684">
            <v>40</v>
          </cell>
        </row>
        <row r="6685">
          <cell r="K6685">
            <v>0.74144959069627425</v>
          </cell>
          <cell r="S6685">
            <v>40</v>
          </cell>
        </row>
        <row r="6686">
          <cell r="K6686">
            <v>0.9651761024196176</v>
          </cell>
          <cell r="S6686">
            <v>40</v>
          </cell>
        </row>
        <row r="6687">
          <cell r="K6687">
            <v>-0.92017713944517054</v>
          </cell>
          <cell r="S6687">
            <v>40</v>
          </cell>
        </row>
        <row r="6688">
          <cell r="K6688">
            <v>-0.9233058832781349</v>
          </cell>
          <cell r="S6688">
            <v>40</v>
          </cell>
        </row>
        <row r="6689">
          <cell r="K6689">
            <v>1.4344839418855377</v>
          </cell>
          <cell r="S6689">
            <v>40</v>
          </cell>
        </row>
        <row r="6690">
          <cell r="K6690">
            <v>-1.0565855933921384</v>
          </cell>
          <cell r="S6690">
            <v>40</v>
          </cell>
        </row>
        <row r="6691">
          <cell r="K6691">
            <v>-6.7105822474524378E-4</v>
          </cell>
          <cell r="S6691">
            <v>40</v>
          </cell>
        </row>
        <row r="6692">
          <cell r="K6692">
            <v>-0.74940641152564502</v>
          </cell>
          <cell r="S6692">
            <v>40</v>
          </cell>
        </row>
        <row r="6693">
          <cell r="K6693">
            <v>1.4062103447933922</v>
          </cell>
          <cell r="S6693">
            <v>40</v>
          </cell>
        </row>
        <row r="6694">
          <cell r="K6694">
            <v>1.8062450262598506</v>
          </cell>
          <cell r="S6694">
            <v>40</v>
          </cell>
        </row>
        <row r="6695">
          <cell r="K6695">
            <v>1.5305926734041784</v>
          </cell>
          <cell r="S6695">
            <v>40</v>
          </cell>
        </row>
        <row r="6696">
          <cell r="K6696">
            <v>2.0511955764564762</v>
          </cell>
          <cell r="S6696">
            <v>40</v>
          </cell>
        </row>
        <row r="6697">
          <cell r="K6697">
            <v>2.1760810177435443</v>
          </cell>
          <cell r="S6697">
            <v>40</v>
          </cell>
        </row>
        <row r="6698">
          <cell r="K6698">
            <v>1.9412416579991814</v>
          </cell>
          <cell r="S6698">
            <v>40</v>
          </cell>
        </row>
        <row r="6699">
          <cell r="K6699">
            <v>2.7923762024601197</v>
          </cell>
          <cell r="S6699">
            <v>40</v>
          </cell>
        </row>
        <row r="6700">
          <cell r="K6700">
            <v>3.1985884899196528</v>
          </cell>
          <cell r="S6700">
            <v>40</v>
          </cell>
        </row>
        <row r="6701">
          <cell r="K6701">
            <v>1.7474785381783877</v>
          </cell>
          <cell r="S6701">
            <v>40</v>
          </cell>
        </row>
        <row r="6702">
          <cell r="K6702">
            <v>2.082160912348856</v>
          </cell>
          <cell r="S6702">
            <v>40</v>
          </cell>
        </row>
        <row r="6703">
          <cell r="K6703">
            <v>2.1578545326084368</v>
          </cell>
          <cell r="S6703">
            <v>40</v>
          </cell>
        </row>
        <row r="6704">
          <cell r="K6704">
            <v>-0.87602974071524098</v>
          </cell>
          <cell r="S6704">
            <v>40</v>
          </cell>
        </row>
        <row r="6705">
          <cell r="K6705">
            <v>-0.81819324766346657</v>
          </cell>
          <cell r="S6705">
            <v>40</v>
          </cell>
        </row>
        <row r="6706">
          <cell r="K6706">
            <v>-0.82387442808547806</v>
          </cell>
          <cell r="S6706">
            <v>40</v>
          </cell>
        </row>
        <row r="6707">
          <cell r="K6707">
            <v>-0.95933097363310726</v>
          </cell>
          <cell r="S6707">
            <v>40</v>
          </cell>
        </row>
        <row r="6708">
          <cell r="K6708">
            <v>-0.87974731275031526</v>
          </cell>
          <cell r="S6708">
            <v>40</v>
          </cell>
        </row>
        <row r="6709">
          <cell r="K6709">
            <v>-0.79513477358921325</v>
          </cell>
          <cell r="S6709">
            <v>40</v>
          </cell>
        </row>
        <row r="6710">
          <cell r="K6710">
            <v>1.3058002227928396</v>
          </cell>
          <cell r="S6710">
            <v>40</v>
          </cell>
        </row>
        <row r="6711">
          <cell r="K6711">
            <v>1.2854188140778189</v>
          </cell>
          <cell r="S6711">
            <v>40</v>
          </cell>
        </row>
        <row r="6712">
          <cell r="K6712">
            <v>1.1120237463292053</v>
          </cell>
          <cell r="S6712">
            <v>40</v>
          </cell>
        </row>
        <row r="6713">
          <cell r="K6713">
            <v>-0.99007443301198161</v>
          </cell>
          <cell r="S6713">
            <v>40</v>
          </cell>
        </row>
        <row r="6714">
          <cell r="K6714">
            <v>-4.0686068257275602E-2</v>
          </cell>
          <cell r="S6714">
            <v>40</v>
          </cell>
        </row>
        <row r="6715">
          <cell r="K6715">
            <v>3.5475836987157092</v>
          </cell>
          <cell r="S6715">
            <v>40</v>
          </cell>
        </row>
        <row r="6716">
          <cell r="K6716">
            <v>5.9738958901069047E-2</v>
          </cell>
          <cell r="S6716">
            <v>40</v>
          </cell>
        </row>
        <row r="6717">
          <cell r="K6717">
            <v>-3.8299405372039402E-3</v>
          </cell>
          <cell r="S6717">
            <v>40</v>
          </cell>
        </row>
        <row r="6718">
          <cell r="K6718">
            <v>-4.2555292192512041E-3</v>
          </cell>
          <cell r="S6718">
            <v>40</v>
          </cell>
        </row>
        <row r="6719">
          <cell r="K6719">
            <v>3.9194457713121769</v>
          </cell>
          <cell r="S6719">
            <v>40</v>
          </cell>
        </row>
        <row r="6720">
          <cell r="K6720">
            <v>-0.35302425802873477</v>
          </cell>
          <cell r="S6720">
            <v>40</v>
          </cell>
        </row>
        <row r="6721">
          <cell r="K6721">
            <v>-0.16893582999004769</v>
          </cell>
          <cell r="S6721">
            <v>40</v>
          </cell>
        </row>
        <row r="6722">
          <cell r="K6722">
            <v>1.6835774883176322</v>
          </cell>
          <cell r="S6722">
            <v>40</v>
          </cell>
        </row>
        <row r="6723">
          <cell r="K6723">
            <v>1.7589027257583234</v>
          </cell>
          <cell r="S6723">
            <v>40</v>
          </cell>
        </row>
        <row r="6724">
          <cell r="K6724">
            <v>2.0076781445621199</v>
          </cell>
          <cell r="S6724">
            <v>40</v>
          </cell>
        </row>
        <row r="6725">
          <cell r="K6725">
            <v>1.8813172007565229</v>
          </cell>
          <cell r="S6725">
            <v>40</v>
          </cell>
        </row>
        <row r="6726">
          <cell r="K6726">
            <v>2.106616840068479</v>
          </cell>
          <cell r="S6726">
            <v>40</v>
          </cell>
        </row>
        <row r="6727">
          <cell r="K6727">
            <v>1.8902834155804489</v>
          </cell>
          <cell r="S6727">
            <v>40</v>
          </cell>
        </row>
        <row r="6728">
          <cell r="K6728">
            <v>-0.86860623628045808</v>
          </cell>
          <cell r="S6728">
            <v>40</v>
          </cell>
        </row>
        <row r="6729">
          <cell r="K6729">
            <v>6.5979188146428655E-2</v>
          </cell>
          <cell r="S6729">
            <v>40</v>
          </cell>
        </row>
        <row r="6730">
          <cell r="K6730">
            <v>-0.81259738129737369</v>
          </cell>
          <cell r="S6730">
            <v>40</v>
          </cell>
        </row>
        <row r="6731">
          <cell r="K6731">
            <v>0.44766728240747083</v>
          </cell>
          <cell r="S6731">
            <v>40</v>
          </cell>
        </row>
        <row r="6732">
          <cell r="K6732">
            <v>-0.8320959308595588</v>
          </cell>
          <cell r="S6732">
            <v>40</v>
          </cell>
        </row>
        <row r="6733">
          <cell r="K6733">
            <v>0.46795620796403403</v>
          </cell>
          <cell r="S6733">
            <v>40</v>
          </cell>
        </row>
        <row r="6734">
          <cell r="K6734">
            <v>-0.95547763827466969</v>
          </cell>
          <cell r="S6734">
            <v>40</v>
          </cell>
        </row>
        <row r="6735">
          <cell r="K6735">
            <v>-0.89337443041358111</v>
          </cell>
          <cell r="S6735">
            <v>40</v>
          </cell>
        </row>
        <row r="6736">
          <cell r="K6736">
            <v>-0.87514806481061114</v>
          </cell>
          <cell r="S6736">
            <v>40</v>
          </cell>
        </row>
        <row r="6737">
          <cell r="K6737">
            <v>4.4795197091916636E-2</v>
          </cell>
          <cell r="S6737">
            <v>40</v>
          </cell>
        </row>
        <row r="6738">
          <cell r="K6738">
            <v>-0.79610338483560172</v>
          </cell>
          <cell r="S6738">
            <v>40</v>
          </cell>
        </row>
        <row r="6739">
          <cell r="K6739">
            <v>0.46766670113879677</v>
          </cell>
          <cell r="S6739">
            <v>40</v>
          </cell>
        </row>
        <row r="6740">
          <cell r="K6740">
            <v>1.3057033870137076</v>
          </cell>
          <cell r="S6740">
            <v>40</v>
          </cell>
        </row>
        <row r="6741">
          <cell r="K6741">
            <v>1.5928981797243638</v>
          </cell>
          <cell r="S6741">
            <v>40</v>
          </cell>
        </row>
        <row r="6742">
          <cell r="K6742">
            <v>1.2745952002276053</v>
          </cell>
          <cell r="S6742">
            <v>40</v>
          </cell>
        </row>
        <row r="6743">
          <cell r="K6743">
            <v>-1.335498557876061E-2</v>
          </cell>
          <cell r="S6743">
            <v>40</v>
          </cell>
        </row>
        <row r="6744">
          <cell r="K6744">
            <v>1.1085548654844646</v>
          </cell>
          <cell r="S6744">
            <v>40</v>
          </cell>
        </row>
        <row r="6745">
          <cell r="K6745">
            <v>-5.0952060732999587E-3</v>
          </cell>
          <cell r="S6745">
            <v>40</v>
          </cell>
        </row>
        <row r="6746">
          <cell r="K6746">
            <v>-0.99547636916157656</v>
          </cell>
          <cell r="S6746">
            <v>40</v>
          </cell>
        </row>
        <row r="6747">
          <cell r="K6747">
            <v>-1.0644680507881778E-2</v>
          </cell>
          <cell r="S6747">
            <v>40</v>
          </cell>
        </row>
        <row r="6748">
          <cell r="K6748">
            <v>-2.5433540396336808E-2</v>
          </cell>
          <cell r="S6748">
            <v>40</v>
          </cell>
        </row>
        <row r="6749">
          <cell r="K6749">
            <v>-1.2751941563499979E-2</v>
          </cell>
          <cell r="S6749">
            <v>40</v>
          </cell>
        </row>
        <row r="6750">
          <cell r="K6750">
            <v>3.7332854627246044</v>
          </cell>
          <cell r="S6750">
            <v>40</v>
          </cell>
        </row>
        <row r="6751">
          <cell r="K6751">
            <v>-1.1991379281967716E-2</v>
          </cell>
          <cell r="S6751">
            <v>40</v>
          </cell>
        </row>
        <row r="6752">
          <cell r="K6752">
            <v>9.2409726045163093E-2</v>
          </cell>
          <cell r="S6752">
            <v>40</v>
          </cell>
        </row>
        <row r="6753">
          <cell r="K6753">
            <v>-1.2785553796497656E-2</v>
          </cell>
          <cell r="S6753">
            <v>40</v>
          </cell>
        </row>
        <row r="6754">
          <cell r="K6754">
            <v>3.2781684094390227</v>
          </cell>
          <cell r="S6754">
            <v>40</v>
          </cell>
        </row>
        <row r="6755">
          <cell r="K6755">
            <v>-1.0363401286882243E-2</v>
          </cell>
          <cell r="S6755">
            <v>40</v>
          </cell>
        </row>
        <row r="6756">
          <cell r="K6756">
            <v>-4.2235820953944727E-3</v>
          </cell>
          <cell r="S6756">
            <v>40</v>
          </cell>
        </row>
        <row r="6757">
          <cell r="K6757">
            <v>-7.8189860331374539E-2</v>
          </cell>
          <cell r="S6757">
            <v>40</v>
          </cell>
        </row>
        <row r="6758">
          <cell r="K6758">
            <v>4.4243062668890634</v>
          </cell>
          <cell r="S6758">
            <v>40</v>
          </cell>
        </row>
        <row r="6759">
          <cell r="K6759">
            <v>-1.0763423501738598E-2</v>
          </cell>
          <cell r="S6759">
            <v>40</v>
          </cell>
        </row>
        <row r="6760">
          <cell r="K6760">
            <v>-4.2762794361027633E-3</v>
          </cell>
          <cell r="S6760">
            <v>40</v>
          </cell>
        </row>
        <row r="6761">
          <cell r="K6761">
            <v>5.1413802127535453</v>
          </cell>
          <cell r="S6761">
            <v>40</v>
          </cell>
        </row>
        <row r="6762">
          <cell r="K6762">
            <v>-0.23811983562486702</v>
          </cell>
          <cell r="S6762">
            <v>40</v>
          </cell>
        </row>
        <row r="6763">
          <cell r="K6763">
            <v>-0.66454727167865191</v>
          </cell>
          <cell r="S6763">
            <v>40</v>
          </cell>
        </row>
        <row r="6764">
          <cell r="K6764">
            <v>1.714772911606345</v>
          </cell>
          <cell r="S6764">
            <v>40</v>
          </cell>
        </row>
        <row r="6765">
          <cell r="K6765">
            <v>1.8119734323418863</v>
          </cell>
          <cell r="S6765">
            <v>40</v>
          </cell>
        </row>
        <row r="6766">
          <cell r="K6766">
            <v>1.854097118712662</v>
          </cell>
          <cell r="S6766">
            <v>40</v>
          </cell>
        </row>
        <row r="6767">
          <cell r="K6767">
            <v>6.2875215386830344E-2</v>
          </cell>
          <cell r="S6767">
            <v>40</v>
          </cell>
        </row>
        <row r="6768">
          <cell r="K6768">
            <v>0.45983179112441325</v>
          </cell>
          <cell r="S6768">
            <v>40</v>
          </cell>
        </row>
        <row r="6769">
          <cell r="K6769">
            <v>-1.1068131877856683E-2</v>
          </cell>
          <cell r="S6769">
            <v>40</v>
          </cell>
        </row>
        <row r="6770">
          <cell r="K6770">
            <v>-0.87275578806416432</v>
          </cell>
          <cell r="S6770">
            <v>40</v>
          </cell>
        </row>
        <row r="6771">
          <cell r="K6771">
            <v>-0.79196821557831099</v>
          </cell>
          <cell r="S6771">
            <v>40</v>
          </cell>
        </row>
        <row r="6772">
          <cell r="K6772">
            <v>4.9909131351975153E-2</v>
          </cell>
          <cell r="S6772">
            <v>40</v>
          </cell>
        </row>
        <row r="6773">
          <cell r="K6773">
            <v>1.574768089289456</v>
          </cell>
          <cell r="S6773">
            <v>40</v>
          </cell>
        </row>
        <row r="6774">
          <cell r="K6774">
            <v>-1.2583978684421959E-2</v>
          </cell>
          <cell r="S6774">
            <v>40</v>
          </cell>
        </row>
        <row r="6775">
          <cell r="K6775">
            <v>-4.0149784037697899E-3</v>
          </cell>
          <cell r="S6775">
            <v>40</v>
          </cell>
        </row>
        <row r="6776">
          <cell r="K6776">
            <v>2.240678582099322</v>
          </cell>
          <cell r="S6776">
            <v>40</v>
          </cell>
        </row>
        <row r="6777">
          <cell r="K6777">
            <v>-1.0662741669517193E-2</v>
          </cell>
          <cell r="S6777">
            <v>40</v>
          </cell>
        </row>
        <row r="6778">
          <cell r="K6778">
            <v>-1.0834572496049242E-2</v>
          </cell>
          <cell r="S6778">
            <v>40</v>
          </cell>
        </row>
        <row r="6779">
          <cell r="K6779">
            <v>-1.0996891028308434E-2</v>
          </cell>
          <cell r="S6779">
            <v>40</v>
          </cell>
        </row>
        <row r="6780">
          <cell r="K6780">
            <v>0.21531477335344459</v>
          </cell>
          <cell r="S6780">
            <v>40</v>
          </cell>
        </row>
        <row r="6781">
          <cell r="K6781">
            <v>6.7555325011621316E-3</v>
          </cell>
          <cell r="S6781">
            <v>40</v>
          </cell>
        </row>
        <row r="6782">
          <cell r="K6782">
            <v>-0.85545706517282838</v>
          </cell>
          <cell r="S6782">
            <v>40</v>
          </cell>
        </row>
        <row r="6783">
          <cell r="K6783">
            <v>-6.5141590546671804E-2</v>
          </cell>
          <cell r="S6783">
            <v>40</v>
          </cell>
        </row>
        <row r="6784">
          <cell r="K6784">
            <v>-0.70208894885371864</v>
          </cell>
          <cell r="S6784">
            <v>40</v>
          </cell>
        </row>
        <row r="6785">
          <cell r="K6785">
            <v>-0.78279491077453534</v>
          </cell>
          <cell r="S6785">
            <v>40</v>
          </cell>
        </row>
        <row r="6786">
          <cell r="K6786">
            <v>1403.748081634242</v>
          </cell>
          <cell r="S6786">
            <v>40</v>
          </cell>
        </row>
        <row r="6787">
          <cell r="K6787">
            <v>16.141187050132558</v>
          </cell>
          <cell r="S6787">
            <v>40</v>
          </cell>
        </row>
        <row r="6788">
          <cell r="K6788">
            <v>0.14649431174075714</v>
          </cell>
          <cell r="S6788">
            <v>40</v>
          </cell>
        </row>
        <row r="6789">
          <cell r="K6789">
            <v>0.56435855651017497</v>
          </cell>
          <cell r="S6789">
            <v>40</v>
          </cell>
        </row>
        <row r="6790">
          <cell r="K6790">
            <v>0.57522659544307642</v>
          </cell>
          <cell r="S6790">
            <v>40</v>
          </cell>
        </row>
        <row r="6791">
          <cell r="K6791">
            <v>0.1314103960429118</v>
          </cell>
          <cell r="S6791">
            <v>40</v>
          </cell>
        </row>
        <row r="6792">
          <cell r="K6792">
            <v>0.13754950134348262</v>
          </cell>
          <cell r="S6792">
            <v>40</v>
          </cell>
        </row>
        <row r="6793">
          <cell r="K6793">
            <v>0.12695357618651024</v>
          </cell>
          <cell r="S6793">
            <v>40</v>
          </cell>
        </row>
        <row r="6794">
          <cell r="K6794">
            <v>-2.4353794321318488E-4</v>
          </cell>
          <cell r="S6794">
            <v>40</v>
          </cell>
        </row>
        <row r="6795">
          <cell r="K6795">
            <v>5.7080394071664181E-2</v>
          </cell>
          <cell r="S6795">
            <v>40</v>
          </cell>
        </row>
        <row r="6796">
          <cell r="K6796">
            <v>9.2180052184603317E-2</v>
          </cell>
          <cell r="S6796">
            <v>40</v>
          </cell>
        </row>
        <row r="6797">
          <cell r="K6797">
            <v>-0.83137461351567754</v>
          </cell>
          <cell r="S6797">
            <v>40</v>
          </cell>
        </row>
        <row r="6798">
          <cell r="K6798">
            <v>23.789654999317307</v>
          </cell>
          <cell r="S6798">
            <v>40</v>
          </cell>
        </row>
        <row r="6799">
          <cell r="K6799">
            <v>0.85657467780536256</v>
          </cell>
          <cell r="S6799">
            <v>40</v>
          </cell>
        </row>
        <row r="6800">
          <cell r="K6800">
            <v>-0.95725368354777596</v>
          </cell>
          <cell r="S6800">
            <v>40</v>
          </cell>
        </row>
        <row r="6801">
          <cell r="K6801">
            <v>0.89055285507384152</v>
          </cell>
          <cell r="S6801">
            <v>40</v>
          </cell>
        </row>
        <row r="6802">
          <cell r="K6802">
            <v>23.797605420342869</v>
          </cell>
          <cell r="S6802">
            <v>40</v>
          </cell>
        </row>
        <row r="6803">
          <cell r="K6803">
            <v>0.91168536291199154</v>
          </cell>
          <cell r="S6803">
            <v>40</v>
          </cell>
        </row>
        <row r="6804">
          <cell r="K6804">
            <v>807.225193627507</v>
          </cell>
          <cell r="S6804">
            <v>40</v>
          </cell>
        </row>
        <row r="6805">
          <cell r="K6805">
            <v>16.881313040739222</v>
          </cell>
          <cell r="S6805">
            <v>40</v>
          </cell>
        </row>
        <row r="6806">
          <cell r="K6806">
            <v>212.98773141613623</v>
          </cell>
          <cell r="S6806">
            <v>40</v>
          </cell>
        </row>
        <row r="6807">
          <cell r="K6807">
            <v>0.93406072338745572</v>
          </cell>
          <cell r="S6807">
            <v>40</v>
          </cell>
        </row>
        <row r="6808">
          <cell r="K6808">
            <v>1.5055839880107451</v>
          </cell>
          <cell r="S6808">
            <v>40</v>
          </cell>
        </row>
        <row r="6809">
          <cell r="K6809">
            <v>-0.93234997407096987</v>
          </cell>
          <cell r="S6809">
            <v>40</v>
          </cell>
        </row>
        <row r="6810">
          <cell r="K6810">
            <v>-0.95195833170307076</v>
          </cell>
          <cell r="S6810">
            <v>40</v>
          </cell>
        </row>
        <row r="6811">
          <cell r="K6811">
            <v>-0.97159466892650381</v>
          </cell>
          <cell r="S6811">
            <v>40</v>
          </cell>
        </row>
        <row r="6812">
          <cell r="K6812">
            <v>-0.97158887633117519</v>
          </cell>
          <cell r="S6812">
            <v>40</v>
          </cell>
        </row>
        <row r="6813">
          <cell r="K6813">
            <v>-0.89611973001698941</v>
          </cell>
          <cell r="S6813">
            <v>40</v>
          </cell>
        </row>
        <row r="6814">
          <cell r="K6814">
            <v>-0.88039368250618955</v>
          </cell>
          <cell r="S6814">
            <v>40</v>
          </cell>
        </row>
        <row r="6815">
          <cell r="K6815">
            <v>-1.201370400358146</v>
          </cell>
          <cell r="S6815">
            <v>40</v>
          </cell>
        </row>
        <row r="6816">
          <cell r="K6816">
            <v>-1.2069087994713439</v>
          </cell>
          <cell r="S6816">
            <v>40</v>
          </cell>
        </row>
        <row r="6817">
          <cell r="K6817">
            <v>-1.0845340572933289</v>
          </cell>
          <cell r="S6817">
            <v>40</v>
          </cell>
        </row>
        <row r="6818">
          <cell r="K6818">
            <v>-0.8957986746582951</v>
          </cell>
          <cell r="S6818">
            <v>40</v>
          </cell>
        </row>
        <row r="6819">
          <cell r="K6819">
            <v>0.10476991698236926</v>
          </cell>
          <cell r="S6819">
            <v>40</v>
          </cell>
        </row>
        <row r="6820">
          <cell r="K6820">
            <v>-0.9790116294317579</v>
          </cell>
          <cell r="S6820">
            <v>40</v>
          </cell>
        </row>
        <row r="6821">
          <cell r="K6821">
            <v>0.11672201845726493</v>
          </cell>
          <cell r="S6821">
            <v>40</v>
          </cell>
        </row>
        <row r="6822">
          <cell r="K6822">
            <v>24.422435905444225</v>
          </cell>
          <cell r="S6822">
            <v>40</v>
          </cell>
        </row>
        <row r="6823">
          <cell r="K6823">
            <v>0.33032503480701658</v>
          </cell>
          <cell r="S6823">
            <v>40</v>
          </cell>
        </row>
        <row r="6824">
          <cell r="K6824">
            <v>19.844419676668529</v>
          </cell>
          <cell r="S6824">
            <v>40</v>
          </cell>
        </row>
        <row r="6825">
          <cell r="K6825">
            <v>-0.95028233267978124</v>
          </cell>
          <cell r="S6825">
            <v>40</v>
          </cell>
        </row>
        <row r="6826">
          <cell r="K6826">
            <v>47.762586003197775</v>
          </cell>
          <cell r="S6826">
            <v>40</v>
          </cell>
        </row>
        <row r="6827">
          <cell r="K6827">
            <v>176.5434012311313</v>
          </cell>
          <cell r="S6827">
            <v>40</v>
          </cell>
        </row>
        <row r="6828">
          <cell r="K6828">
            <v>3.9063475403398678</v>
          </cell>
          <cell r="S6828">
            <v>40</v>
          </cell>
        </row>
        <row r="6829">
          <cell r="K6829">
            <v>4.0190608929486888</v>
          </cell>
          <cell r="S6829">
            <v>40</v>
          </cell>
        </row>
        <row r="6830">
          <cell r="K6830">
            <v>-0.94626979321626314</v>
          </cell>
          <cell r="S6830">
            <v>40</v>
          </cell>
        </row>
        <row r="6831">
          <cell r="K6831">
            <v>-0.9690301432707692</v>
          </cell>
          <cell r="S6831">
            <v>40</v>
          </cell>
        </row>
        <row r="6832">
          <cell r="K6832">
            <v>1.4893922650560001E-3</v>
          </cell>
          <cell r="S6832">
            <v>40</v>
          </cell>
        </row>
        <row r="6833">
          <cell r="K6833">
            <v>-0.96432397186603946</v>
          </cell>
          <cell r="S6833">
            <v>40</v>
          </cell>
        </row>
        <row r="6834">
          <cell r="K6834">
            <v>-0.90675102411068431</v>
          </cell>
          <cell r="S6834">
            <v>40</v>
          </cell>
        </row>
        <row r="6835">
          <cell r="K6835">
            <v>-0.90124313414306867</v>
          </cell>
          <cell r="S6835">
            <v>40</v>
          </cell>
        </row>
        <row r="6836">
          <cell r="K6836">
            <v>0.9663186368040193</v>
          </cell>
          <cell r="S6836">
            <v>40</v>
          </cell>
        </row>
        <row r="6837">
          <cell r="K6837">
            <v>1.2286154591950362</v>
          </cell>
          <cell r="S6837">
            <v>40</v>
          </cell>
        </row>
        <row r="6838">
          <cell r="K6838">
            <v>-1.0583585323002858</v>
          </cell>
          <cell r="S6838">
            <v>40</v>
          </cell>
        </row>
        <row r="6839">
          <cell r="K6839">
            <v>4.7885664165713449</v>
          </cell>
          <cell r="S6839">
            <v>40</v>
          </cell>
        </row>
        <row r="6840">
          <cell r="K6840">
            <v>-0.98835361886808326</v>
          </cell>
          <cell r="S6840">
            <v>40</v>
          </cell>
        </row>
        <row r="6841">
          <cell r="K6841">
            <v>1.2137553246873926E-3</v>
          </cell>
          <cell r="S6841">
            <v>40</v>
          </cell>
        </row>
        <row r="6842">
          <cell r="K6842">
            <v>-1.0532940336434324</v>
          </cell>
          <cell r="S6842">
            <v>40</v>
          </cell>
        </row>
        <row r="6843">
          <cell r="K6843">
            <v>-1.0199851495745211</v>
          </cell>
          <cell r="S6843">
            <v>40</v>
          </cell>
        </row>
        <row r="6844">
          <cell r="K6844">
            <v>15.232108481837107</v>
          </cell>
          <cell r="S6844">
            <v>40</v>
          </cell>
        </row>
        <row r="6845">
          <cell r="K6845">
            <v>-1.0697663192810889</v>
          </cell>
          <cell r="S6845">
            <v>40</v>
          </cell>
        </row>
        <row r="6846">
          <cell r="K6846">
            <v>-0.98623809630200132</v>
          </cell>
          <cell r="S6846">
            <v>40</v>
          </cell>
        </row>
        <row r="6847">
          <cell r="K6847">
            <v>-0.2529647163794288</v>
          </cell>
          <cell r="S6847">
            <v>40</v>
          </cell>
        </row>
        <row r="6848">
          <cell r="K6848">
            <v>5.0304306445216813</v>
          </cell>
          <cell r="S6848">
            <v>40</v>
          </cell>
        </row>
        <row r="6849">
          <cell r="K6849">
            <v>1.3259732990530113</v>
          </cell>
          <cell r="S6849">
            <v>40</v>
          </cell>
        </row>
        <row r="6850">
          <cell r="K6850">
            <v>1.3517969806563677</v>
          </cell>
          <cell r="S6850">
            <v>40</v>
          </cell>
        </row>
        <row r="6851">
          <cell r="K6851">
            <v>-1.026681912755125</v>
          </cell>
          <cell r="S6851">
            <v>40</v>
          </cell>
        </row>
        <row r="6852">
          <cell r="K6852">
            <v>1.1086112532165137E-3</v>
          </cell>
          <cell r="S6852">
            <v>40</v>
          </cell>
        </row>
        <row r="6853">
          <cell r="K6853">
            <v>-1.07219398737547</v>
          </cell>
          <cell r="S6853">
            <v>40</v>
          </cell>
        </row>
        <row r="6854">
          <cell r="K6854">
            <v>-1.039950792224988</v>
          </cell>
          <cell r="S6854">
            <v>40</v>
          </cell>
        </row>
        <row r="6855">
          <cell r="K6855">
            <v>-1.0038758132844003</v>
          </cell>
          <cell r="S6855">
            <v>40</v>
          </cell>
        </row>
        <row r="6856">
          <cell r="K6856">
            <v>-0.99912175623815513</v>
          </cell>
          <cell r="S6856">
            <v>40</v>
          </cell>
        </row>
        <row r="6857">
          <cell r="K6857">
            <v>-1.2174672608247097</v>
          </cell>
          <cell r="S6857">
            <v>40</v>
          </cell>
        </row>
        <row r="6858">
          <cell r="K6858">
            <v>-1.2577598612290668</v>
          </cell>
          <cell r="S6858">
            <v>40</v>
          </cell>
        </row>
        <row r="6859">
          <cell r="K6859">
            <v>-1.1752243957695911</v>
          </cell>
          <cell r="S6859">
            <v>40</v>
          </cell>
        </row>
        <row r="6860">
          <cell r="K6860">
            <v>-0.9419939105554278</v>
          </cell>
          <cell r="S6860">
            <v>40</v>
          </cell>
        </row>
        <row r="6861">
          <cell r="K6861">
            <v>-0.98956751529887454</v>
          </cell>
          <cell r="S6861">
            <v>40</v>
          </cell>
        </row>
        <row r="6862">
          <cell r="K6862">
            <v>-0.9948958120430329</v>
          </cell>
          <cell r="S6862">
            <v>40</v>
          </cell>
        </row>
        <row r="6863">
          <cell r="K6863">
            <v>-1.0462691986386266</v>
          </cell>
          <cell r="S6863">
            <v>40</v>
          </cell>
        </row>
        <row r="6864">
          <cell r="K6864">
            <v>12.874750703303294</v>
          </cell>
          <cell r="S6864">
            <v>40</v>
          </cell>
        </row>
        <row r="6865">
          <cell r="K6865">
            <v>0.65864792658980631</v>
          </cell>
          <cell r="S6865">
            <v>40</v>
          </cell>
        </row>
        <row r="6866">
          <cell r="K6866">
            <v>-1.0137048879186763</v>
          </cell>
          <cell r="S6866">
            <v>40</v>
          </cell>
        </row>
        <row r="6867">
          <cell r="K6867">
            <v>1.975046485354738</v>
          </cell>
          <cell r="S6867">
            <v>40</v>
          </cell>
        </row>
        <row r="6868">
          <cell r="K6868">
            <v>2.4997895885826487</v>
          </cell>
          <cell r="S6868">
            <v>40</v>
          </cell>
        </row>
        <row r="6869">
          <cell r="K6869">
            <v>-7.2879896413719399E-3</v>
          </cell>
          <cell r="S6869">
            <v>40</v>
          </cell>
        </row>
        <row r="6870">
          <cell r="K6870">
            <v>-6.4286889896611708E-3</v>
          </cell>
          <cell r="S6870">
            <v>40</v>
          </cell>
        </row>
        <row r="6871">
          <cell r="K6871">
            <v>-5.459451848559266E-3</v>
          </cell>
          <cell r="S6871">
            <v>40</v>
          </cell>
        </row>
        <row r="6872">
          <cell r="K6872">
            <v>0.50754231237113856</v>
          </cell>
          <cell r="S6872">
            <v>40</v>
          </cell>
        </row>
        <row r="6873">
          <cell r="K6873">
            <v>-1.8939436418565552</v>
          </cell>
          <cell r="S6873">
            <v>40</v>
          </cell>
        </row>
        <row r="6874">
          <cell r="K6874">
            <v>-1.8593731510463256</v>
          </cell>
          <cell r="S6874">
            <v>40</v>
          </cell>
        </row>
        <row r="6875">
          <cell r="K6875">
            <v>0.59229805312601647</v>
          </cell>
          <cell r="S6875">
            <v>40</v>
          </cell>
        </row>
        <row r="6876">
          <cell r="K6876">
            <v>2.7672356874108423E-2</v>
          </cell>
          <cell r="S6876">
            <v>40</v>
          </cell>
        </row>
        <row r="6877">
          <cell r="K6877">
            <v>2.9875291304717607E-2</v>
          </cell>
          <cell r="S6877">
            <v>40</v>
          </cell>
        </row>
        <row r="6878">
          <cell r="K6878">
            <v>-1.3098769483354396</v>
          </cell>
          <cell r="S6878">
            <v>40</v>
          </cell>
        </row>
        <row r="6879">
          <cell r="K6879">
            <v>-1.2227406452642873</v>
          </cell>
          <cell r="S6879">
            <v>40</v>
          </cell>
        </row>
        <row r="6880">
          <cell r="K6880">
            <v>-1.2110159665470928</v>
          </cell>
          <cell r="S6880">
            <v>40</v>
          </cell>
        </row>
        <row r="6881">
          <cell r="K6881">
            <v>-1.0046588115743693</v>
          </cell>
          <cell r="S6881">
            <v>40</v>
          </cell>
        </row>
        <row r="6882">
          <cell r="K6882">
            <v>-0.7845181468715704</v>
          </cell>
          <cell r="S6882">
            <v>40</v>
          </cell>
        </row>
        <row r="6883">
          <cell r="K6883">
            <v>0.74608183247401283</v>
          </cell>
          <cell r="S6883">
            <v>40</v>
          </cell>
        </row>
        <row r="6884">
          <cell r="K6884">
            <v>1.0670282774446853</v>
          </cell>
          <cell r="S6884">
            <v>40</v>
          </cell>
        </row>
        <row r="6885">
          <cell r="K6885">
            <v>-4.1499762678109189E-3</v>
          </cell>
          <cell r="S6885">
            <v>40</v>
          </cell>
        </row>
        <row r="6886">
          <cell r="K6886">
            <v>-1.7504556239766635E-3</v>
          </cell>
          <cell r="S6886">
            <v>40</v>
          </cell>
        </row>
        <row r="6887">
          <cell r="K6887">
            <v>-4.1690899465965147E-3</v>
          </cell>
          <cell r="S6887">
            <v>40</v>
          </cell>
        </row>
        <row r="6888">
          <cell r="K6888">
            <v>-4.392011420189375E-3</v>
          </cell>
          <cell r="S6888">
            <v>40</v>
          </cell>
        </row>
        <row r="6889">
          <cell r="K6889">
            <v>-7.0458376207831169E-3</v>
          </cell>
          <cell r="S6889">
            <v>40</v>
          </cell>
        </row>
        <row r="6890">
          <cell r="K6890">
            <v>-6.9707098255385415E-3</v>
          </cell>
          <cell r="S6890">
            <v>40</v>
          </cell>
        </row>
        <row r="6891">
          <cell r="K6891">
            <v>-1.281201989796212E-2</v>
          </cell>
          <cell r="S6891">
            <v>40</v>
          </cell>
        </row>
        <row r="6892">
          <cell r="K6892">
            <v>-6.231884149350519E-3</v>
          </cell>
          <cell r="S6892">
            <v>40</v>
          </cell>
        </row>
        <row r="6893">
          <cell r="K6893">
            <v>-0.93034617783931262</v>
          </cell>
          <cell r="S6893">
            <v>40</v>
          </cell>
        </row>
        <row r="6894">
          <cell r="K6894">
            <v>-5.2738564362905509E-3</v>
          </cell>
          <cell r="S6894">
            <v>40</v>
          </cell>
        </row>
        <row r="6895">
          <cell r="K6895">
            <v>-1.0307327182908931E-2</v>
          </cell>
          <cell r="S6895">
            <v>40</v>
          </cell>
        </row>
        <row r="6896">
          <cell r="K6896">
            <v>-1.8368728311244884</v>
          </cell>
          <cell r="S6896">
            <v>40</v>
          </cell>
        </row>
        <row r="6897">
          <cell r="K6897">
            <v>-1.8213772768501126</v>
          </cell>
          <cell r="S6897">
            <v>40</v>
          </cell>
        </row>
        <row r="6898">
          <cell r="K6898">
            <v>-1.8903300190814853</v>
          </cell>
          <cell r="S6898">
            <v>40</v>
          </cell>
        </row>
        <row r="6899">
          <cell r="K6899">
            <v>-1.8792271075116673</v>
          </cell>
          <cell r="S6899">
            <v>40</v>
          </cell>
        </row>
        <row r="6900">
          <cell r="K6900">
            <v>-1.8604591507398427</v>
          </cell>
          <cell r="S6900">
            <v>40</v>
          </cell>
        </row>
        <row r="6901">
          <cell r="K6901">
            <v>-1.8358778641407236</v>
          </cell>
          <cell r="S6901">
            <v>40</v>
          </cell>
        </row>
        <row r="6902">
          <cell r="K6902">
            <v>1.5501997515487165</v>
          </cell>
          <cell r="S6902">
            <v>40</v>
          </cell>
        </row>
        <row r="6903">
          <cell r="K6903">
            <v>0.59426852064788083</v>
          </cell>
          <cell r="S6903">
            <v>40</v>
          </cell>
        </row>
        <row r="6904">
          <cell r="K6904">
            <v>2.733787049186924E-2</v>
          </cell>
          <cell r="S6904">
            <v>40</v>
          </cell>
        </row>
        <row r="6905">
          <cell r="K6905">
            <v>5.7373104540825857E-2</v>
          </cell>
          <cell r="S6905">
            <v>40</v>
          </cell>
        </row>
        <row r="6906">
          <cell r="K6906">
            <v>2.9520669256114171E-2</v>
          </cell>
          <cell r="S6906">
            <v>40</v>
          </cell>
        </row>
        <row r="6907">
          <cell r="K6907">
            <v>0.46600673198522846</v>
          </cell>
          <cell r="S6907">
            <v>40</v>
          </cell>
        </row>
        <row r="6908">
          <cell r="K6908">
            <v>-1.3013945421724815</v>
          </cell>
          <cell r="S6908">
            <v>40</v>
          </cell>
        </row>
        <row r="6909">
          <cell r="K6909">
            <v>-1.9154918669704566E-2</v>
          </cell>
          <cell r="S6909">
            <v>40</v>
          </cell>
        </row>
        <row r="6910">
          <cell r="K6910">
            <v>-1.2304924718989172</v>
          </cell>
          <cell r="S6910">
            <v>40</v>
          </cell>
        </row>
        <row r="6911">
          <cell r="K6911">
            <v>-1.1918369103762154</v>
          </cell>
          <cell r="S6911">
            <v>40</v>
          </cell>
        </row>
        <row r="6912">
          <cell r="K6912">
            <v>-1.2201790342094161</v>
          </cell>
          <cell r="S6912">
            <v>40</v>
          </cell>
        </row>
        <row r="6913">
          <cell r="K6913">
            <v>-1.1815501637208274</v>
          </cell>
          <cell r="S6913">
            <v>40</v>
          </cell>
        </row>
        <row r="6914">
          <cell r="K6914">
            <v>-1.0125063453668781</v>
          </cell>
          <cell r="S6914">
            <v>40</v>
          </cell>
        </row>
        <row r="6915">
          <cell r="K6915">
            <v>-1.1704596981133977E-2</v>
          </cell>
          <cell r="S6915">
            <v>40</v>
          </cell>
        </row>
        <row r="6916">
          <cell r="K6916">
            <v>0.5282262919510935</v>
          </cell>
          <cell r="S6916">
            <v>40</v>
          </cell>
        </row>
        <row r="6917">
          <cell r="K6917">
            <v>-1.1850830761697358E-2</v>
          </cell>
          <cell r="S6917">
            <v>40</v>
          </cell>
        </row>
        <row r="6918">
          <cell r="K6918">
            <v>0.56502333453384479</v>
          </cell>
          <cell r="S6918">
            <v>40</v>
          </cell>
        </row>
        <row r="6919">
          <cell r="K6919">
            <v>-1.0038135766744808E-2</v>
          </cell>
          <cell r="S6919">
            <v>40</v>
          </cell>
        </row>
        <row r="6920">
          <cell r="K6920">
            <v>6.4432963298887425E-2</v>
          </cell>
          <cell r="S6920">
            <v>40</v>
          </cell>
        </row>
        <row r="6921">
          <cell r="K6921">
            <v>-1.2046865657679125E-2</v>
          </cell>
          <cell r="S6921">
            <v>40</v>
          </cell>
        </row>
        <row r="6922">
          <cell r="K6922">
            <v>-4.2689493321156286E-3</v>
          </cell>
          <cell r="S6922">
            <v>40</v>
          </cell>
        </row>
        <row r="6923">
          <cell r="K6923">
            <v>2.3732658336375488E-5</v>
          </cell>
          <cell r="S6923">
            <v>40</v>
          </cell>
        </row>
        <row r="6924">
          <cell r="K6924">
            <v>-2.032476295354445E-3</v>
          </cell>
          <cell r="S6924">
            <v>40</v>
          </cell>
        </row>
        <row r="6925">
          <cell r="K6925">
            <v>-0.66114372430809243</v>
          </cell>
          <cell r="S6925">
            <v>40</v>
          </cell>
        </row>
        <row r="6926">
          <cell r="K6926">
            <v>-4.2741704965700705E-3</v>
          </cell>
          <cell r="S6926">
            <v>40</v>
          </cell>
        </row>
        <row r="6927">
          <cell r="K6927">
            <v>-0.79960549155734806</v>
          </cell>
          <cell r="S6927">
            <v>40</v>
          </cell>
        </row>
        <row r="6928">
          <cell r="K6928">
            <v>-4.3546574316391303E-3</v>
          </cell>
          <cell r="S6928">
            <v>40</v>
          </cell>
        </row>
        <row r="6929">
          <cell r="K6929">
            <v>0.78477954352865609</v>
          </cell>
          <cell r="S6929">
            <v>40</v>
          </cell>
        </row>
        <row r="6930">
          <cell r="K6930">
            <v>-6.5590028013932152E-3</v>
          </cell>
          <cell r="S6930">
            <v>40</v>
          </cell>
        </row>
        <row r="6931">
          <cell r="K6931">
            <v>-0.21334300572909901</v>
          </cell>
          <cell r="S6931">
            <v>40</v>
          </cell>
        </row>
        <row r="6932">
          <cell r="K6932">
            <v>-1.2095195504357921E-2</v>
          </cell>
          <cell r="S6932">
            <v>40</v>
          </cell>
        </row>
        <row r="6933">
          <cell r="K6933">
            <v>-0.93182779256132253</v>
          </cell>
          <cell r="S6933">
            <v>40</v>
          </cell>
        </row>
        <row r="6934">
          <cell r="K6934">
            <v>-9.8408202139975108E-3</v>
          </cell>
          <cell r="S6934">
            <v>40</v>
          </cell>
        </row>
        <row r="6935">
          <cell r="K6935">
            <v>7.9107638814894632E-2</v>
          </cell>
          <cell r="S6935">
            <v>40</v>
          </cell>
        </row>
        <row r="6936">
          <cell r="K6936">
            <v>-1.8810434513669161</v>
          </cell>
          <cell r="S6936">
            <v>40</v>
          </cell>
        </row>
        <row r="6937">
          <cell r="K6937">
            <v>-1.8463634664392838</v>
          </cell>
          <cell r="S6937">
            <v>40</v>
          </cell>
        </row>
        <row r="6938">
          <cell r="K6938">
            <v>0.58707868046795053</v>
          </cell>
          <cell r="S6938">
            <v>40</v>
          </cell>
        </row>
        <row r="6939">
          <cell r="K6939">
            <v>5.4798662624486016E-2</v>
          </cell>
          <cell r="S6939">
            <v>40</v>
          </cell>
        </row>
        <row r="6940">
          <cell r="K6940">
            <v>0.46137104084131331</v>
          </cell>
          <cell r="S6940">
            <v>40</v>
          </cell>
        </row>
        <row r="6941">
          <cell r="K6941">
            <v>-1.2462324824640831</v>
          </cell>
          <cell r="S6941">
            <v>40</v>
          </cell>
        </row>
        <row r="6942">
          <cell r="K6942">
            <v>-1.187378051593998</v>
          </cell>
          <cell r="S6942">
            <v>40</v>
          </cell>
        </row>
        <row r="6943">
          <cell r="K6943">
            <v>-1.1868226797568933</v>
          </cell>
          <cell r="S6943">
            <v>40</v>
          </cell>
        </row>
        <row r="6944">
          <cell r="K6944">
            <v>-1.100579545219142E-2</v>
          </cell>
          <cell r="S6944">
            <v>40</v>
          </cell>
        </row>
        <row r="6945">
          <cell r="K6945">
            <v>-1.0978588079282594E-2</v>
          </cell>
          <cell r="S6945">
            <v>40</v>
          </cell>
        </row>
        <row r="6946">
          <cell r="K6946">
            <v>-9.6588089447742862E-3</v>
          </cell>
          <cell r="S6946">
            <v>40</v>
          </cell>
        </row>
        <row r="6947">
          <cell r="K6947">
            <v>-0.95691719156638777</v>
          </cell>
          <cell r="S6947">
            <v>40</v>
          </cell>
        </row>
        <row r="6948">
          <cell r="K6948">
            <v>-0.80391609092396954</v>
          </cell>
          <cell r="S6948">
            <v>40</v>
          </cell>
        </row>
        <row r="6949">
          <cell r="K6949">
            <v>-2.7464826585742314E-3</v>
          </cell>
          <cell r="S6949">
            <v>40</v>
          </cell>
        </row>
        <row r="6950">
          <cell r="K6950">
            <v>-0.82299509823643424</v>
          </cell>
          <cell r="S6950">
            <v>40</v>
          </cell>
        </row>
        <row r="6951">
          <cell r="K6951">
            <v>-0.64128604367937847</v>
          </cell>
          <cell r="S6951">
            <v>40</v>
          </cell>
        </row>
        <row r="6952">
          <cell r="K6952">
            <v>-0.53614424117585635</v>
          </cell>
          <cell r="S6952">
            <v>40</v>
          </cell>
        </row>
        <row r="6953">
          <cell r="K6953">
            <v>-0.73731174197368976</v>
          </cell>
          <cell r="S6953">
            <v>40</v>
          </cell>
        </row>
        <row r="6954">
          <cell r="K6954">
            <v>27.467965529477095</v>
          </cell>
          <cell r="S6954">
            <v>40</v>
          </cell>
        </row>
        <row r="6955">
          <cell r="K6955">
            <v>23.903336825977956</v>
          </cell>
          <cell r="S6955">
            <v>40</v>
          </cell>
        </row>
        <row r="6956">
          <cell r="K6956">
            <v>0.15699356121274774</v>
          </cell>
          <cell r="S6956">
            <v>40</v>
          </cell>
        </row>
        <row r="6957">
          <cell r="K6957">
            <v>0.55025949995144041</v>
          </cell>
          <cell r="S6957">
            <v>40</v>
          </cell>
        </row>
        <row r="6958">
          <cell r="K6958">
            <v>0.55250448798605456</v>
          </cell>
          <cell r="S6958">
            <v>40</v>
          </cell>
        </row>
        <row r="6959">
          <cell r="K6959">
            <v>0.63236828889995489</v>
          </cell>
          <cell r="S6959">
            <v>40</v>
          </cell>
        </row>
        <row r="6960">
          <cell r="K6960">
            <v>0.54985922335610116</v>
          </cell>
          <cell r="S6960">
            <v>40</v>
          </cell>
        </row>
        <row r="6961">
          <cell r="K6961">
            <v>5.0243018869910441E-4</v>
          </cell>
          <cell r="S6961">
            <v>40</v>
          </cell>
        </row>
        <row r="6962">
          <cell r="K6962">
            <v>0.1267535366648776</v>
          </cell>
          <cell r="S6962">
            <v>40</v>
          </cell>
        </row>
        <row r="6963">
          <cell r="K6963">
            <v>7.0089030187950208E-2</v>
          </cell>
          <cell r="S6963">
            <v>40</v>
          </cell>
        </row>
        <row r="6964">
          <cell r="K6964">
            <v>0.17548749656856819</v>
          </cell>
          <cell r="S6964">
            <v>40</v>
          </cell>
        </row>
        <row r="6965">
          <cell r="K6965">
            <v>-0.79600900172836286</v>
          </cell>
          <cell r="S6965">
            <v>40</v>
          </cell>
        </row>
        <row r="6966">
          <cell r="K6966">
            <v>-0.87956636747918404</v>
          </cell>
          <cell r="S6966">
            <v>40</v>
          </cell>
        </row>
        <row r="6967">
          <cell r="K6967">
            <v>0.85570209733887204</v>
          </cell>
          <cell r="S6967">
            <v>40</v>
          </cell>
        </row>
        <row r="6968">
          <cell r="K6968">
            <v>-0.87815048155350728</v>
          </cell>
          <cell r="S6968">
            <v>40</v>
          </cell>
        </row>
        <row r="6969">
          <cell r="K6969">
            <v>0.92677053631473583</v>
          </cell>
          <cell r="S6969">
            <v>40</v>
          </cell>
        </row>
        <row r="6970">
          <cell r="K6970">
            <v>-0.92175856225131991</v>
          </cell>
          <cell r="S6970">
            <v>40</v>
          </cell>
        </row>
        <row r="6971">
          <cell r="K6971">
            <v>-0.98871741014734593</v>
          </cell>
          <cell r="S6971">
            <v>40</v>
          </cell>
        </row>
        <row r="6972">
          <cell r="K6972">
            <v>-0.9138488593546521</v>
          </cell>
          <cell r="S6972">
            <v>40</v>
          </cell>
        </row>
        <row r="6973">
          <cell r="K6973">
            <v>0.87221268408417774</v>
          </cell>
          <cell r="S6973">
            <v>40</v>
          </cell>
        </row>
        <row r="6974">
          <cell r="K6974">
            <v>9.4216428438314317</v>
          </cell>
          <cell r="S6974">
            <v>40</v>
          </cell>
        </row>
        <row r="6975">
          <cell r="K6975">
            <v>326.07708571107776</v>
          </cell>
          <cell r="S6975">
            <v>40</v>
          </cell>
        </row>
        <row r="6976">
          <cell r="K6976">
            <v>27817.026856940396</v>
          </cell>
          <cell r="S6976">
            <v>40</v>
          </cell>
        </row>
        <row r="6977">
          <cell r="K6977">
            <v>-0.92079746382972449</v>
          </cell>
          <cell r="S6977">
            <v>40</v>
          </cell>
        </row>
        <row r="6978">
          <cell r="K6978">
            <v>-0.9472943959019029</v>
          </cell>
          <cell r="S6978">
            <v>40</v>
          </cell>
        </row>
        <row r="6979">
          <cell r="K6979">
            <v>-0.95788632879893831</v>
          </cell>
          <cell r="S6979">
            <v>40</v>
          </cell>
        </row>
        <row r="6980">
          <cell r="K6980">
            <v>-0.91054974065851835</v>
          </cell>
          <cell r="S6980">
            <v>40</v>
          </cell>
        </row>
        <row r="6981">
          <cell r="K6981">
            <v>-0.86353318652487221</v>
          </cell>
          <cell r="S6981">
            <v>40</v>
          </cell>
        </row>
        <row r="6982">
          <cell r="K6982">
            <v>-0.85739361010234083</v>
          </cell>
          <cell r="S6982">
            <v>40</v>
          </cell>
        </row>
        <row r="6983">
          <cell r="K6983">
            <v>0.16720235164844546</v>
          </cell>
          <cell r="S6983">
            <v>40</v>
          </cell>
        </row>
        <row r="6984">
          <cell r="K6984">
            <v>0.14859505628203873</v>
          </cell>
          <cell r="S6984">
            <v>40</v>
          </cell>
        </row>
        <row r="6985">
          <cell r="K6985">
            <v>1.5827751076853068E-4</v>
          </cell>
          <cell r="S6985">
            <v>40</v>
          </cell>
        </row>
        <row r="6986">
          <cell r="K6986">
            <v>1.3051813569791704</v>
          </cell>
          <cell r="S6986">
            <v>40</v>
          </cell>
        </row>
        <row r="6987">
          <cell r="K6987">
            <v>-2.2021582421705488E-4</v>
          </cell>
          <cell r="S6987">
            <v>40</v>
          </cell>
        </row>
        <row r="6988">
          <cell r="K6988">
            <v>-2.9781845866056654E-4</v>
          </cell>
          <cell r="S6988">
            <v>40</v>
          </cell>
        </row>
        <row r="6989">
          <cell r="K6989">
            <v>-2.3197724290112209E-4</v>
          </cell>
          <cell r="S6989">
            <v>40</v>
          </cell>
        </row>
        <row r="6990">
          <cell r="K6990">
            <v>-3.1132672854959674E-4</v>
          </cell>
          <cell r="S6990">
            <v>40</v>
          </cell>
        </row>
        <row r="6991">
          <cell r="K6991">
            <v>-0.92493381553558274</v>
          </cell>
          <cell r="S6991">
            <v>40</v>
          </cell>
        </row>
        <row r="6992">
          <cell r="K6992">
            <v>-3.2553733800534451E-4</v>
          </cell>
          <cell r="S6992">
            <v>40</v>
          </cell>
        </row>
        <row r="6993">
          <cell r="K6993">
            <v>-0.34794216912006531</v>
          </cell>
          <cell r="S6993">
            <v>40</v>
          </cell>
        </row>
        <row r="6994">
          <cell r="K6994">
            <v>356.03769959582269</v>
          </cell>
          <cell r="S6994">
            <v>40</v>
          </cell>
        </row>
        <row r="6995">
          <cell r="K6995">
            <v>1.3725736588273232</v>
          </cell>
          <cell r="S6995">
            <v>40</v>
          </cell>
        </row>
        <row r="6996">
          <cell r="K6996">
            <v>2235.3437421729905</v>
          </cell>
          <cell r="S6996">
            <v>40</v>
          </cell>
        </row>
        <row r="6997">
          <cell r="K6997">
            <v>8248.6637861059444</v>
          </cell>
          <cell r="S6997">
            <v>40</v>
          </cell>
        </row>
        <row r="6998">
          <cell r="K6998">
            <v>-0.90303364605507586</v>
          </cell>
          <cell r="S6998">
            <v>40</v>
          </cell>
        </row>
        <row r="6999">
          <cell r="K6999">
            <v>-0.92204409730923409</v>
          </cell>
          <cell r="S6999">
            <v>40</v>
          </cell>
        </row>
        <row r="7000">
          <cell r="K7000">
            <v>-0.92840437428584754</v>
          </cell>
          <cell r="S7000">
            <v>40</v>
          </cell>
        </row>
        <row r="7001">
          <cell r="K7001">
            <v>0.66746582688276068</v>
          </cell>
          <cell r="S7001">
            <v>40</v>
          </cell>
        </row>
        <row r="7002">
          <cell r="K7002">
            <v>-0.85485403705557184</v>
          </cell>
          <cell r="S7002">
            <v>40</v>
          </cell>
        </row>
        <row r="7003">
          <cell r="K7003">
            <v>-0.8542532222862369</v>
          </cell>
          <cell r="S7003">
            <v>40</v>
          </cell>
        </row>
        <row r="7004">
          <cell r="K7004">
            <v>0.68628777141999353</v>
          </cell>
          <cell r="S7004">
            <v>40</v>
          </cell>
        </row>
        <row r="7005">
          <cell r="K7005">
            <v>1.3837710101458505</v>
          </cell>
          <cell r="S7005">
            <v>40</v>
          </cell>
        </row>
        <row r="7006">
          <cell r="K7006">
            <v>-0.96117508388961015</v>
          </cell>
          <cell r="S7006">
            <v>40</v>
          </cell>
        </row>
        <row r="7007">
          <cell r="K7007">
            <v>-0.82339450944673265</v>
          </cell>
          <cell r="S7007">
            <v>40</v>
          </cell>
        </row>
        <row r="7008">
          <cell r="K7008">
            <v>-0.88474652309597712</v>
          </cell>
          <cell r="S7008">
            <v>40</v>
          </cell>
        </row>
        <row r="7009">
          <cell r="K7009">
            <v>-0.96283460521085085</v>
          </cell>
          <cell r="S7009">
            <v>40</v>
          </cell>
        </row>
        <row r="7010">
          <cell r="K7010">
            <v>-0.24086046305656295</v>
          </cell>
          <cell r="S7010">
            <v>40</v>
          </cell>
        </row>
        <row r="7011">
          <cell r="K7011">
            <v>-1.0345063396241119</v>
          </cell>
          <cell r="S7011">
            <v>40</v>
          </cell>
        </row>
        <row r="7012">
          <cell r="K7012">
            <v>0.32107488692597236</v>
          </cell>
          <cell r="S7012">
            <v>40</v>
          </cell>
        </row>
        <row r="7013">
          <cell r="K7013">
            <v>-1.0635611481082727</v>
          </cell>
          <cell r="S7013">
            <v>40</v>
          </cell>
        </row>
        <row r="7014">
          <cell r="K7014">
            <v>-1.0010179829574839</v>
          </cell>
          <cell r="S7014">
            <v>40</v>
          </cell>
        </row>
        <row r="7015">
          <cell r="K7015">
            <v>-0.90638059247808123</v>
          </cell>
          <cell r="S7015">
            <v>40</v>
          </cell>
        </row>
        <row r="7016">
          <cell r="K7016">
            <v>-1.9415180728122618E-4</v>
          </cell>
          <cell r="S7016">
            <v>40</v>
          </cell>
        </row>
        <row r="7017">
          <cell r="K7017">
            <v>-2.3534633576134363E-4</v>
          </cell>
          <cell r="S7017">
            <v>40</v>
          </cell>
        </row>
        <row r="7018">
          <cell r="K7018">
            <v>1.2707707470489951</v>
          </cell>
          <cell r="S7018">
            <v>40</v>
          </cell>
        </row>
        <row r="7019">
          <cell r="K7019">
            <v>-0.98352796012072818</v>
          </cell>
          <cell r="S7019">
            <v>40</v>
          </cell>
        </row>
        <row r="7020">
          <cell r="K7020">
            <v>-1.0060020056667272</v>
          </cell>
          <cell r="S7020">
            <v>40</v>
          </cell>
        </row>
        <row r="7021">
          <cell r="K7021">
            <v>-1.0342820277262532</v>
          </cell>
          <cell r="S7021">
            <v>40</v>
          </cell>
        </row>
        <row r="7022">
          <cell r="K7022">
            <v>-0.94875309157253473</v>
          </cell>
          <cell r="S7022">
            <v>40</v>
          </cell>
        </row>
        <row r="7023">
          <cell r="K7023">
            <v>-0.93680212073722136</v>
          </cell>
          <cell r="S7023">
            <v>40</v>
          </cell>
        </row>
        <row r="7024">
          <cell r="K7024">
            <v>-0.93693891587473466</v>
          </cell>
          <cell r="S7024">
            <v>40</v>
          </cell>
        </row>
        <row r="7025">
          <cell r="K7025">
            <v>1.4169703234086763</v>
          </cell>
          <cell r="S7025">
            <v>40</v>
          </cell>
        </row>
        <row r="7026">
          <cell r="K7026">
            <v>0.7545518890478381</v>
          </cell>
          <cell r="S7026">
            <v>40</v>
          </cell>
        </row>
        <row r="7027">
          <cell r="K7027">
            <v>9.7871183074592946E-5</v>
          </cell>
          <cell r="S7027">
            <v>40</v>
          </cell>
        </row>
        <row r="7028">
          <cell r="K7028">
            <v>1.0203543734734128</v>
          </cell>
          <cell r="S7028">
            <v>40</v>
          </cell>
        </row>
        <row r="7029">
          <cell r="K7029">
            <v>-2.3640871469385601E-4</v>
          </cell>
          <cell r="S7029">
            <v>40</v>
          </cell>
        </row>
        <row r="7030">
          <cell r="K7030">
            <v>-3.6578215858860903E-4</v>
          </cell>
          <cell r="S7030">
            <v>40</v>
          </cell>
        </row>
        <row r="7031">
          <cell r="K7031">
            <v>-0.48098003677364487</v>
          </cell>
          <cell r="S7031">
            <v>40</v>
          </cell>
        </row>
        <row r="7032">
          <cell r="K7032">
            <v>5.0689449802933737</v>
          </cell>
          <cell r="S7032">
            <v>40</v>
          </cell>
        </row>
        <row r="7033">
          <cell r="K7033">
            <v>0.59431719226508573</v>
          </cell>
          <cell r="S7033">
            <v>40</v>
          </cell>
        </row>
        <row r="7034">
          <cell r="K7034">
            <v>-0.15481900757596415</v>
          </cell>
          <cell r="S7034">
            <v>40</v>
          </cell>
        </row>
        <row r="7035">
          <cell r="K7035">
            <v>0.36210883902770924</v>
          </cell>
          <cell r="S7035">
            <v>40</v>
          </cell>
        </row>
        <row r="7036">
          <cell r="K7036">
            <v>7.8456058078469795</v>
          </cell>
          <cell r="S7036">
            <v>40</v>
          </cell>
        </row>
        <row r="7037">
          <cell r="K7037">
            <v>-3.754824805703114E-3</v>
          </cell>
          <cell r="S7037">
            <v>40</v>
          </cell>
        </row>
        <row r="7038">
          <cell r="K7038">
            <v>-3.7394460254376329E-3</v>
          </cell>
          <cell r="S7038">
            <v>40</v>
          </cell>
        </row>
        <row r="7039">
          <cell r="K7039">
            <v>-2.953445646212615E-3</v>
          </cell>
          <cell r="S7039">
            <v>40</v>
          </cell>
        </row>
        <row r="7040">
          <cell r="K7040">
            <v>-1.9124872154858761</v>
          </cell>
          <cell r="S7040">
            <v>40</v>
          </cell>
        </row>
        <row r="7041">
          <cell r="K7041">
            <v>-1.9686453551795153</v>
          </cell>
          <cell r="S7041">
            <v>40</v>
          </cell>
        </row>
        <row r="7042">
          <cell r="K7042">
            <v>-1.9896424861189586</v>
          </cell>
          <cell r="S7042">
            <v>40</v>
          </cell>
        </row>
        <row r="7043">
          <cell r="K7043">
            <v>-1.7541913075325086</v>
          </cell>
          <cell r="S7043">
            <v>40</v>
          </cell>
        </row>
        <row r="7044">
          <cell r="K7044">
            <v>0.47764092227434163</v>
          </cell>
          <cell r="S7044">
            <v>40</v>
          </cell>
        </row>
        <row r="7045">
          <cell r="K7045">
            <v>0.45301543200200373</v>
          </cell>
          <cell r="S7045">
            <v>40</v>
          </cell>
        </row>
        <row r="7046">
          <cell r="K7046">
            <v>-1.2291743607850683</v>
          </cell>
          <cell r="S7046">
            <v>40</v>
          </cell>
        </row>
        <row r="7047">
          <cell r="K7047">
            <v>1.1250818849583819</v>
          </cell>
          <cell r="S7047">
            <v>40</v>
          </cell>
        </row>
        <row r="7048">
          <cell r="K7048">
            <v>0.67791959666455248</v>
          </cell>
          <cell r="S7048">
            <v>40</v>
          </cell>
        </row>
        <row r="7049">
          <cell r="K7049">
            <v>-5.1077665076837142E-3</v>
          </cell>
          <cell r="S7049">
            <v>40</v>
          </cell>
        </row>
        <row r="7050">
          <cell r="K7050">
            <v>-0.88887885489948482</v>
          </cell>
          <cell r="S7050">
            <v>40</v>
          </cell>
        </row>
        <row r="7051">
          <cell r="K7051">
            <v>-0.70365079234065009</v>
          </cell>
          <cell r="S7051">
            <v>40</v>
          </cell>
        </row>
        <row r="7052">
          <cell r="K7052">
            <v>-0.9394029037578373</v>
          </cell>
          <cell r="S7052">
            <v>40</v>
          </cell>
        </row>
        <row r="7053">
          <cell r="K7053">
            <v>0.17326984280058516</v>
          </cell>
          <cell r="S7053">
            <v>40</v>
          </cell>
        </row>
        <row r="7054">
          <cell r="K7054">
            <v>-5.8635853360345059E-3</v>
          </cell>
          <cell r="S7054">
            <v>40</v>
          </cell>
        </row>
        <row r="7055">
          <cell r="K7055">
            <v>-3.5746792644021065E-2</v>
          </cell>
          <cell r="S7055">
            <v>40</v>
          </cell>
        </row>
        <row r="7056">
          <cell r="K7056">
            <v>-5.1346829287843166E-3</v>
          </cell>
          <cell r="S7056">
            <v>40</v>
          </cell>
        </row>
        <row r="7057">
          <cell r="K7057">
            <v>-8.4151244960079478E-3</v>
          </cell>
          <cell r="S7057">
            <v>40</v>
          </cell>
        </row>
        <row r="7058">
          <cell r="K7058">
            <v>-3.6274302265812079E-3</v>
          </cell>
          <cell r="S7058">
            <v>40</v>
          </cell>
        </row>
        <row r="7059">
          <cell r="K7059">
            <v>-7.7803478851397323E-3</v>
          </cell>
          <cell r="S7059">
            <v>40</v>
          </cell>
        </row>
        <row r="7060">
          <cell r="K7060">
            <v>-3.4986423717431997E-3</v>
          </cell>
          <cell r="S7060">
            <v>40</v>
          </cell>
        </row>
        <row r="7061">
          <cell r="K7061">
            <v>-7.1487865122746991E-3</v>
          </cell>
          <cell r="S7061">
            <v>40</v>
          </cell>
        </row>
        <row r="7062">
          <cell r="K7062">
            <v>-2.9155832556624476E-3</v>
          </cell>
          <cell r="S7062">
            <v>40</v>
          </cell>
        </row>
        <row r="7063">
          <cell r="K7063">
            <v>-6.4297922712243235E-3</v>
          </cell>
          <cell r="S7063">
            <v>40</v>
          </cell>
        </row>
        <row r="7064">
          <cell r="K7064">
            <v>-1.9288539003679201</v>
          </cell>
          <cell r="S7064">
            <v>40</v>
          </cell>
        </row>
        <row r="7065">
          <cell r="K7065">
            <v>-1.8950819079654746</v>
          </cell>
          <cell r="S7065">
            <v>40</v>
          </cell>
        </row>
        <row r="7066">
          <cell r="K7066">
            <v>-1.9815555970300338</v>
          </cell>
          <cell r="S7066">
            <v>40</v>
          </cell>
        </row>
        <row r="7067">
          <cell r="K7067">
            <v>-1.9577164992667597</v>
          </cell>
          <cell r="S7067">
            <v>40</v>
          </cell>
        </row>
        <row r="7068">
          <cell r="K7068">
            <v>-1.9719394219177961</v>
          </cell>
          <cell r="S7068">
            <v>40</v>
          </cell>
        </row>
        <row r="7069">
          <cell r="K7069">
            <v>-1.9312015051961171</v>
          </cell>
          <cell r="S7069">
            <v>40</v>
          </cell>
        </row>
        <row r="7070">
          <cell r="K7070">
            <v>-1.7561389298611265</v>
          </cell>
          <cell r="S7070">
            <v>40</v>
          </cell>
        </row>
        <row r="7071">
          <cell r="K7071">
            <v>0.51758306716810443</v>
          </cell>
          <cell r="S7071">
            <v>40</v>
          </cell>
        </row>
        <row r="7072">
          <cell r="K7072">
            <v>0.48697202738865336</v>
          </cell>
          <cell r="S7072">
            <v>40</v>
          </cell>
        </row>
        <row r="7073">
          <cell r="K7073">
            <v>-0.83269848182983863</v>
          </cell>
          <cell r="S7073">
            <v>40</v>
          </cell>
        </row>
        <row r="7074">
          <cell r="K7074">
            <v>0.45829070373512365</v>
          </cell>
          <cell r="S7074">
            <v>40</v>
          </cell>
        </row>
        <row r="7075">
          <cell r="K7075">
            <v>0.44112881849133367</v>
          </cell>
          <cell r="S7075">
            <v>40</v>
          </cell>
        </row>
        <row r="7076">
          <cell r="K7076">
            <v>-1.2260357568204538</v>
          </cell>
          <cell r="S7076">
            <v>40</v>
          </cell>
        </row>
        <row r="7077">
          <cell r="K7077">
            <v>-1.1881826678244842</v>
          </cell>
          <cell r="S7077">
            <v>40</v>
          </cell>
        </row>
        <row r="7078">
          <cell r="K7078">
            <v>1.1407021346089019</v>
          </cell>
          <cell r="S7078">
            <v>40</v>
          </cell>
        </row>
        <row r="7079">
          <cell r="K7079">
            <v>-1.0749959478050535</v>
          </cell>
          <cell r="S7079">
            <v>40</v>
          </cell>
        </row>
        <row r="7080">
          <cell r="K7080">
            <v>0.67390694526689743</v>
          </cell>
          <cell r="S7080">
            <v>40</v>
          </cell>
        </row>
        <row r="7081">
          <cell r="K7081">
            <v>0.68801730584108378</v>
          </cell>
          <cell r="S7081">
            <v>40</v>
          </cell>
        </row>
        <row r="7082">
          <cell r="K7082">
            <v>-4.9990300413782938E-3</v>
          </cell>
          <cell r="S7082">
            <v>40</v>
          </cell>
        </row>
        <row r="7083">
          <cell r="K7083">
            <v>-7.029808321791918E-3</v>
          </cell>
          <cell r="S7083">
            <v>40</v>
          </cell>
        </row>
        <row r="7084">
          <cell r="K7084">
            <v>-0.91548176508096479</v>
          </cell>
          <cell r="S7084">
            <v>40</v>
          </cell>
        </row>
        <row r="7085">
          <cell r="K7085">
            <v>-6.8331163796997848E-3</v>
          </cell>
          <cell r="S7085">
            <v>40</v>
          </cell>
        </row>
        <row r="7086">
          <cell r="K7086">
            <v>-0.71701964650385541</v>
          </cell>
          <cell r="S7086">
            <v>40</v>
          </cell>
        </row>
        <row r="7087">
          <cell r="K7087">
            <v>-7.2381580625799462E-3</v>
          </cell>
          <cell r="S7087">
            <v>40</v>
          </cell>
        </row>
        <row r="7088">
          <cell r="K7088">
            <v>-0.95435463712423829</v>
          </cell>
          <cell r="S7088">
            <v>40</v>
          </cell>
        </row>
        <row r="7089">
          <cell r="K7089">
            <v>1.7867900152117964E-4</v>
          </cell>
          <cell r="S7089">
            <v>40</v>
          </cell>
        </row>
        <row r="7090">
          <cell r="K7090">
            <v>-0.11326326647515118</v>
          </cell>
          <cell r="S7090">
            <v>40</v>
          </cell>
        </row>
        <row r="7091">
          <cell r="K7091">
            <v>-6.836510792733369E-3</v>
          </cell>
          <cell r="S7091">
            <v>40</v>
          </cell>
        </row>
        <row r="7092">
          <cell r="K7092">
            <v>-6.0487938200327589E-3</v>
          </cell>
          <cell r="S7092">
            <v>40</v>
          </cell>
        </row>
        <row r="7093">
          <cell r="K7093">
            <v>1.9974043858573525E-3</v>
          </cell>
          <cell r="S7093">
            <v>40</v>
          </cell>
        </row>
        <row r="7094">
          <cell r="K7094">
            <v>-2.6289360891901471E-2</v>
          </cell>
          <cell r="S7094">
            <v>40</v>
          </cell>
        </row>
        <row r="7095">
          <cell r="K7095">
            <v>-0.89229350970916654</v>
          </cell>
          <cell r="S7095">
            <v>40</v>
          </cell>
        </row>
        <row r="7096">
          <cell r="K7096">
            <v>-5.9277720430183792E-3</v>
          </cell>
          <cell r="S7096">
            <v>40</v>
          </cell>
        </row>
        <row r="7097">
          <cell r="K7097">
            <v>0.51974474968561535</v>
          </cell>
          <cell r="S7097">
            <v>40</v>
          </cell>
        </row>
        <row r="7098">
          <cell r="K7098">
            <v>-0.52938012438804261</v>
          </cell>
          <cell r="S7098">
            <v>40</v>
          </cell>
        </row>
        <row r="7099">
          <cell r="K7099">
            <v>-0.62712910304988101</v>
          </cell>
          <cell r="S7099">
            <v>40</v>
          </cell>
        </row>
        <row r="7100">
          <cell r="K7100">
            <v>-7.4010993716294125E-3</v>
          </cell>
          <cell r="S7100">
            <v>40</v>
          </cell>
        </row>
        <row r="7101">
          <cell r="K7101">
            <v>-7.1463547700751605E-3</v>
          </cell>
          <cell r="S7101">
            <v>40</v>
          </cell>
        </row>
        <row r="7102">
          <cell r="K7102">
            <v>2.814707464031673E-6</v>
          </cell>
          <cell r="S7102">
            <v>40</v>
          </cell>
        </row>
        <row r="7103">
          <cell r="K7103">
            <v>0.46625294567436998</v>
          </cell>
          <cell r="S7103">
            <v>40</v>
          </cell>
        </row>
        <row r="7104">
          <cell r="K7104">
            <v>-1.957806861823481</v>
          </cell>
          <cell r="S7104">
            <v>40</v>
          </cell>
        </row>
        <row r="7105">
          <cell r="K7105">
            <v>-1.9366475397179082</v>
          </cell>
          <cell r="S7105">
            <v>40</v>
          </cell>
        </row>
        <row r="7106">
          <cell r="K7106">
            <v>1.6550178090983436</v>
          </cell>
          <cell r="S7106">
            <v>40</v>
          </cell>
        </row>
        <row r="7107">
          <cell r="K7107">
            <v>-0.83269741093945826</v>
          </cell>
          <cell r="S7107">
            <v>40</v>
          </cell>
        </row>
        <row r="7108">
          <cell r="K7108">
            <v>0.43634233059813232</v>
          </cell>
          <cell r="S7108">
            <v>40</v>
          </cell>
        </row>
        <row r="7109">
          <cell r="K7109">
            <v>-1.1821350596574223</v>
          </cell>
          <cell r="S7109">
            <v>40</v>
          </cell>
        </row>
        <row r="7110">
          <cell r="K7110">
            <v>-1.0749600150177676</v>
          </cell>
          <cell r="S7110">
            <v>40</v>
          </cell>
        </row>
        <row r="7111">
          <cell r="K7111">
            <v>1.2075938136387774E-2</v>
          </cell>
          <cell r="S7111">
            <v>40</v>
          </cell>
        </row>
        <row r="7112">
          <cell r="K7112">
            <v>-6.681025425463844E-3</v>
          </cell>
          <cell r="S7112">
            <v>40</v>
          </cell>
        </row>
        <row r="7113">
          <cell r="K7113">
            <v>-6.8227823749412572E-3</v>
          </cell>
          <cell r="S7113">
            <v>40</v>
          </cell>
        </row>
        <row r="7114">
          <cell r="K7114">
            <v>-6.7807487450935334E-3</v>
          </cell>
          <cell r="S7114">
            <v>40</v>
          </cell>
        </row>
        <row r="7115">
          <cell r="K7115">
            <v>0.42299305619559496</v>
          </cell>
          <cell r="S7115">
            <v>40</v>
          </cell>
        </row>
        <row r="7116">
          <cell r="K7116">
            <v>-0.84917206619395746</v>
          </cell>
          <cell r="S7116">
            <v>40</v>
          </cell>
        </row>
        <row r="7117">
          <cell r="K7117">
            <v>-0.70091957111631176</v>
          </cell>
          <cell r="S7117">
            <v>40</v>
          </cell>
        </row>
        <row r="7118">
          <cell r="K7118">
            <v>-0.89296433418003984</v>
          </cell>
          <cell r="S7118">
            <v>40</v>
          </cell>
        </row>
        <row r="7119">
          <cell r="K7119">
            <v>-0.639671298348648</v>
          </cell>
          <cell r="S7119">
            <v>40</v>
          </cell>
        </row>
        <row r="7120">
          <cell r="K7120">
            <v>-4.0257232251490983E-3</v>
          </cell>
          <cell r="S7120">
            <v>40</v>
          </cell>
        </row>
        <row r="7121">
          <cell r="K7121">
            <v>21371.912629713632</v>
          </cell>
          <cell r="S7121">
            <v>40</v>
          </cell>
        </row>
        <row r="7122">
          <cell r="K7122">
            <v>15.201054184234254</v>
          </cell>
          <cell r="S7122">
            <v>40</v>
          </cell>
        </row>
        <row r="7123">
          <cell r="K7123">
            <v>14.521074422422965</v>
          </cell>
          <cell r="S7123">
            <v>40</v>
          </cell>
        </row>
        <row r="7124">
          <cell r="K7124">
            <v>0.19194250135950183</v>
          </cell>
          <cell r="S7124">
            <v>40</v>
          </cell>
        </row>
        <row r="7125">
          <cell r="K7125">
            <v>-1.0588837016838486</v>
          </cell>
          <cell r="S7125">
            <v>40</v>
          </cell>
        </row>
        <row r="7126">
          <cell r="K7126">
            <v>0.14394372970260969</v>
          </cell>
          <cell r="S7126">
            <v>40</v>
          </cell>
        </row>
        <row r="7127">
          <cell r="K7127">
            <v>-0.95500158514966071</v>
          </cell>
          <cell r="S7127">
            <v>40</v>
          </cell>
        </row>
        <row r="7128">
          <cell r="K7128">
            <v>0.46490233467116843</v>
          </cell>
          <cell r="S7128">
            <v>40</v>
          </cell>
        </row>
        <row r="7129">
          <cell r="K7129">
            <v>0.43893338001438698</v>
          </cell>
          <cell r="S7129">
            <v>40</v>
          </cell>
        </row>
        <row r="7130">
          <cell r="K7130">
            <v>0.27399052526936341</v>
          </cell>
          <cell r="S7130">
            <v>40</v>
          </cell>
        </row>
        <row r="7131">
          <cell r="K7131">
            <v>-1.0975640146225443</v>
          </cell>
          <cell r="S7131">
            <v>40</v>
          </cell>
        </row>
        <row r="7132">
          <cell r="K7132">
            <v>-1.0661451807398448</v>
          </cell>
          <cell r="S7132">
            <v>40</v>
          </cell>
        </row>
        <row r="7133">
          <cell r="K7133">
            <v>-0.87615233332823161</v>
          </cell>
          <cell r="S7133">
            <v>40</v>
          </cell>
        </row>
        <row r="7134">
          <cell r="K7134">
            <v>1.237377365179074</v>
          </cell>
          <cell r="S7134">
            <v>40</v>
          </cell>
        </row>
        <row r="7135">
          <cell r="K7135">
            <v>-1.1336056440396669</v>
          </cell>
          <cell r="S7135">
            <v>40</v>
          </cell>
        </row>
        <row r="7136">
          <cell r="K7136">
            <v>-1.1031452622523079</v>
          </cell>
          <cell r="S7136">
            <v>40</v>
          </cell>
        </row>
        <row r="7137">
          <cell r="K7137">
            <v>-1.1949833728332138</v>
          </cell>
          <cell r="S7137">
            <v>40</v>
          </cell>
        </row>
        <row r="7138">
          <cell r="K7138">
            <v>0.34833390585036972</v>
          </cell>
          <cell r="S7138">
            <v>40</v>
          </cell>
        </row>
        <row r="7139">
          <cell r="K7139">
            <v>-2.1644115651790676E-4</v>
          </cell>
          <cell r="S7139">
            <v>40</v>
          </cell>
        </row>
        <row r="7140">
          <cell r="K7140">
            <v>0.40498069028687611</v>
          </cell>
          <cell r="S7140">
            <v>40</v>
          </cell>
        </row>
        <row r="7141">
          <cell r="K7141">
            <v>988.34137867726349</v>
          </cell>
          <cell r="S7141">
            <v>40</v>
          </cell>
        </row>
        <row r="7142">
          <cell r="K7142">
            <v>148.49727882785098</v>
          </cell>
          <cell r="S7142">
            <v>40</v>
          </cell>
        </row>
        <row r="7143">
          <cell r="K7143">
            <v>11.134817832987361</v>
          </cell>
          <cell r="S7143">
            <v>40</v>
          </cell>
        </row>
        <row r="7144">
          <cell r="K7144">
            <v>12.456541026269038</v>
          </cell>
          <cell r="S7144">
            <v>40</v>
          </cell>
        </row>
        <row r="7145">
          <cell r="K7145">
            <v>0.16241878847842489</v>
          </cell>
          <cell r="S7145">
            <v>40</v>
          </cell>
        </row>
        <row r="7146">
          <cell r="K7146">
            <v>-1.0124465237144307</v>
          </cell>
          <cell r="S7146">
            <v>40</v>
          </cell>
        </row>
        <row r="7147">
          <cell r="K7147">
            <v>0.97456355886348101</v>
          </cell>
          <cell r="S7147">
            <v>40</v>
          </cell>
        </row>
        <row r="7148">
          <cell r="K7148">
            <v>-0.92334174561663862</v>
          </cell>
          <cell r="S7148">
            <v>40</v>
          </cell>
        </row>
        <row r="7149">
          <cell r="K7149">
            <v>0.34218760628477574</v>
          </cell>
          <cell r="S7149">
            <v>40</v>
          </cell>
        </row>
        <row r="7150">
          <cell r="K7150">
            <v>-0.89282496992791505</v>
          </cell>
          <cell r="S7150">
            <v>40</v>
          </cell>
        </row>
        <row r="7151">
          <cell r="K7151">
            <v>-1.1551191418013316</v>
          </cell>
          <cell r="S7151">
            <v>40</v>
          </cell>
        </row>
        <row r="7152">
          <cell r="K7152">
            <v>-1.0165018542261397</v>
          </cell>
          <cell r="S7152">
            <v>40</v>
          </cell>
        </row>
        <row r="7153">
          <cell r="K7153">
            <v>-0.94340693813571264</v>
          </cell>
          <cell r="S7153">
            <v>40</v>
          </cell>
        </row>
        <row r="7154">
          <cell r="K7154">
            <v>1.2886970106559519</v>
          </cell>
          <cell r="S7154">
            <v>40</v>
          </cell>
        </row>
        <row r="7155">
          <cell r="K7155">
            <v>-2.1893338527298879E-4</v>
          </cell>
          <cell r="S7155">
            <v>40</v>
          </cell>
        </row>
        <row r="7156">
          <cell r="K7156">
            <v>-1.0268954622424689</v>
          </cell>
          <cell r="S7156">
            <v>40</v>
          </cell>
        </row>
        <row r="7157">
          <cell r="K7157">
            <v>-2.0493492517972817E-4</v>
          </cell>
          <cell r="S7157">
            <v>40</v>
          </cell>
        </row>
        <row r="7158">
          <cell r="K7158">
            <v>-3.1831436769129466E-4</v>
          </cell>
          <cell r="S7158">
            <v>40</v>
          </cell>
        </row>
        <row r="7159">
          <cell r="K7159">
            <v>-1.020651610562046</v>
          </cell>
          <cell r="S7159">
            <v>40</v>
          </cell>
        </row>
        <row r="7160">
          <cell r="K7160">
            <v>-1.1200890657392581</v>
          </cell>
          <cell r="S7160">
            <v>40</v>
          </cell>
        </row>
        <row r="7161">
          <cell r="K7161">
            <v>0.42185079917598128</v>
          </cell>
          <cell r="S7161">
            <v>40</v>
          </cell>
        </row>
        <row r="7162">
          <cell r="K7162">
            <v>-3.8653285770459515E-4</v>
          </cell>
          <cell r="S7162">
            <v>40</v>
          </cell>
        </row>
        <row r="7163">
          <cell r="K7163">
            <v>8099.4745542723758</v>
          </cell>
          <cell r="S7163">
            <v>40</v>
          </cell>
        </row>
        <row r="7164">
          <cell r="K7164">
            <v>9.0686050432153884</v>
          </cell>
          <cell r="S7164">
            <v>40</v>
          </cell>
        </row>
        <row r="7165">
          <cell r="K7165">
            <v>202.13458310924062</v>
          </cell>
          <cell r="S7165">
            <v>40</v>
          </cell>
        </row>
        <row r="7166">
          <cell r="K7166">
            <v>-0.97407925623248004</v>
          </cell>
          <cell r="S7166">
            <v>40</v>
          </cell>
        </row>
        <row r="7167">
          <cell r="K7167">
            <v>-0.97561051068766991</v>
          </cell>
          <cell r="S7167">
            <v>40</v>
          </cell>
        </row>
        <row r="7168">
          <cell r="K7168">
            <v>-0.98029074928598536</v>
          </cell>
          <cell r="S7168">
            <v>40</v>
          </cell>
        </row>
        <row r="7169">
          <cell r="K7169">
            <v>2.8354829860797826</v>
          </cell>
          <cell r="S7169">
            <v>40</v>
          </cell>
        </row>
        <row r="7170">
          <cell r="K7170">
            <v>-0.9049168190644028</v>
          </cell>
          <cell r="S7170">
            <v>40</v>
          </cell>
        </row>
        <row r="7171">
          <cell r="K7171">
            <v>-0.89983719179811306</v>
          </cell>
          <cell r="S7171">
            <v>40</v>
          </cell>
        </row>
        <row r="7172">
          <cell r="K7172">
            <v>-1.1118660319357834</v>
          </cell>
          <cell r="S7172">
            <v>40</v>
          </cell>
        </row>
        <row r="7173">
          <cell r="K7173">
            <v>-0.97222561514855632</v>
          </cell>
          <cell r="S7173">
            <v>40</v>
          </cell>
        </row>
        <row r="7174">
          <cell r="K7174">
            <v>-0.95652131392071338</v>
          </cell>
          <cell r="S7174">
            <v>40</v>
          </cell>
        </row>
        <row r="7175">
          <cell r="K7175">
            <v>9.8347728669025454</v>
          </cell>
          <cell r="S7175">
            <v>40</v>
          </cell>
        </row>
        <row r="7176">
          <cell r="K7176">
            <v>-0.97429586111030353</v>
          </cell>
          <cell r="S7176">
            <v>40</v>
          </cell>
        </row>
        <row r="7177">
          <cell r="K7177">
            <v>-1.0194352695673032</v>
          </cell>
          <cell r="S7177">
            <v>40</v>
          </cell>
        </row>
        <row r="7178">
          <cell r="K7178">
            <v>-2.6258835472610977E-4</v>
          </cell>
          <cell r="S7178">
            <v>40</v>
          </cell>
        </row>
        <row r="7179">
          <cell r="K7179">
            <v>0.23194161194530288</v>
          </cell>
          <cell r="S7179">
            <v>40</v>
          </cell>
        </row>
        <row r="7180">
          <cell r="K7180">
            <v>-0.27488191944376389</v>
          </cell>
          <cell r="S7180">
            <v>40</v>
          </cell>
        </row>
        <row r="7181">
          <cell r="K7181">
            <v>-1.1235218408416148</v>
          </cell>
          <cell r="S7181">
            <v>40</v>
          </cell>
        </row>
        <row r="7182">
          <cell r="K7182">
            <v>175.38043576932813</v>
          </cell>
          <cell r="S7182">
            <v>40</v>
          </cell>
        </row>
        <row r="7183">
          <cell r="K7183">
            <v>1.6417285348789066</v>
          </cell>
          <cell r="S7183">
            <v>40</v>
          </cell>
        </row>
        <row r="7184">
          <cell r="K7184">
            <v>10.423385664500668</v>
          </cell>
          <cell r="S7184">
            <v>40</v>
          </cell>
        </row>
        <row r="7185">
          <cell r="K7185">
            <v>8.9231119702679766</v>
          </cell>
          <cell r="S7185">
            <v>40</v>
          </cell>
        </row>
        <row r="7186">
          <cell r="K7186">
            <v>7.971067941658343</v>
          </cell>
          <cell r="S7186">
            <v>40</v>
          </cell>
        </row>
        <row r="7187">
          <cell r="K7187">
            <v>-1.0664315522329548</v>
          </cell>
          <cell r="S7187">
            <v>40</v>
          </cell>
        </row>
        <row r="7188">
          <cell r="K7188">
            <v>-1.0629273236509311</v>
          </cell>
          <cell r="S7188">
            <v>40</v>
          </cell>
        </row>
        <row r="7189">
          <cell r="K7189">
            <v>-1.0752925660514916</v>
          </cell>
          <cell r="S7189">
            <v>40</v>
          </cell>
        </row>
        <row r="7190">
          <cell r="K7190">
            <v>-1.0082312396310702</v>
          </cell>
          <cell r="S7190">
            <v>40</v>
          </cell>
        </row>
        <row r="7191">
          <cell r="K7191">
            <v>-1.0041037681492726</v>
          </cell>
          <cell r="S7191">
            <v>40</v>
          </cell>
        </row>
        <row r="7192">
          <cell r="K7192">
            <v>-0.99336906171177686</v>
          </cell>
          <cell r="S7192">
            <v>40</v>
          </cell>
        </row>
        <row r="7193">
          <cell r="K7193">
            <v>-1.1841977851847618</v>
          </cell>
          <cell r="S7193">
            <v>40</v>
          </cell>
        </row>
        <row r="7194">
          <cell r="K7194">
            <v>-1.0616838046190422</v>
          </cell>
          <cell r="S7194">
            <v>40</v>
          </cell>
        </row>
        <row r="7195">
          <cell r="K7195">
            <v>2.7329919847153767E-4</v>
          </cell>
          <cell r="S7195">
            <v>40</v>
          </cell>
        </row>
        <row r="7196">
          <cell r="K7196">
            <v>10.17651528017819</v>
          </cell>
          <cell r="S7196">
            <v>40</v>
          </cell>
        </row>
        <row r="7197">
          <cell r="K7197">
            <v>1.4387767191644336</v>
          </cell>
          <cell r="S7197">
            <v>40</v>
          </cell>
        </row>
        <row r="7198">
          <cell r="K7198">
            <v>0.40159499474386096</v>
          </cell>
          <cell r="S7198">
            <v>40</v>
          </cell>
        </row>
        <row r="7199">
          <cell r="K7199">
            <v>-1.0502924268219982</v>
          </cell>
          <cell r="S7199">
            <v>40</v>
          </cell>
        </row>
        <row r="7200">
          <cell r="K7200">
            <v>52.364433799324374</v>
          </cell>
          <cell r="S7200">
            <v>40</v>
          </cell>
        </row>
        <row r="7201">
          <cell r="K7201">
            <v>2.1253532999194489</v>
          </cell>
          <cell r="S7201">
            <v>40</v>
          </cell>
        </row>
        <row r="7202">
          <cell r="K7202">
            <v>0.41002549397519023</v>
          </cell>
          <cell r="S7202">
            <v>40</v>
          </cell>
        </row>
        <row r="7203">
          <cell r="K7203">
            <v>2.037122373894364</v>
          </cell>
          <cell r="S7203">
            <v>40</v>
          </cell>
        </row>
        <row r="7204">
          <cell r="K7204">
            <v>2.8686652705030573</v>
          </cell>
          <cell r="S7204">
            <v>40</v>
          </cell>
        </row>
        <row r="7205">
          <cell r="K7205">
            <v>-1.1407176154207599</v>
          </cell>
          <cell r="S7205">
            <v>40</v>
          </cell>
        </row>
        <row r="7206">
          <cell r="K7206">
            <v>-0.99244906505974584</v>
          </cell>
          <cell r="S7206">
            <v>40</v>
          </cell>
        </row>
        <row r="7207">
          <cell r="K7207">
            <v>-2.2430824121447133E-3</v>
          </cell>
          <cell r="S7207">
            <v>40</v>
          </cell>
        </row>
        <row r="7208">
          <cell r="K7208">
            <v>-1.9697688626359844</v>
          </cell>
          <cell r="S7208">
            <v>40</v>
          </cell>
        </row>
        <row r="7209">
          <cell r="K7209">
            <v>1.7885389236134772</v>
          </cell>
          <cell r="S7209">
            <v>40</v>
          </cell>
        </row>
        <row r="7210">
          <cell r="K7210">
            <v>1.7274666163464221</v>
          </cell>
          <cell r="S7210">
            <v>40</v>
          </cell>
        </row>
        <row r="7211">
          <cell r="K7211">
            <v>-1.0717386141663372</v>
          </cell>
          <cell r="S7211">
            <v>40</v>
          </cell>
        </row>
        <row r="7212">
          <cell r="K7212">
            <v>-0.94666546627310644</v>
          </cell>
          <cell r="S7212">
            <v>40</v>
          </cell>
        </row>
        <row r="7213">
          <cell r="K7213">
            <v>0.43884221749048841</v>
          </cell>
          <cell r="S7213">
            <v>40</v>
          </cell>
        </row>
        <row r="7214">
          <cell r="K7214">
            <v>-1.3126347177751969</v>
          </cell>
          <cell r="S7214">
            <v>40</v>
          </cell>
        </row>
        <row r="7215">
          <cell r="K7215">
            <v>-1.42447918529011</v>
          </cell>
          <cell r="S7215">
            <v>40</v>
          </cell>
        </row>
        <row r="7216">
          <cell r="K7216">
            <v>-0.82567201098745313</v>
          </cell>
          <cell r="S7216">
            <v>40</v>
          </cell>
        </row>
        <row r="7217">
          <cell r="K7217">
            <v>-1.1568894301841737</v>
          </cell>
          <cell r="S7217">
            <v>40</v>
          </cell>
        </row>
        <row r="7218">
          <cell r="K7218">
            <v>-0.91351146581545284</v>
          </cell>
          <cell r="S7218">
            <v>40</v>
          </cell>
        </row>
        <row r="7219">
          <cell r="K7219">
            <v>0.13508130490623674</v>
          </cell>
          <cell r="S7219">
            <v>40</v>
          </cell>
        </row>
        <row r="7220">
          <cell r="K7220">
            <v>3.4388595519231804</v>
          </cell>
          <cell r="S7220">
            <v>40</v>
          </cell>
        </row>
        <row r="7221">
          <cell r="K7221">
            <v>3.0839358388228666</v>
          </cell>
          <cell r="S7221">
            <v>40</v>
          </cell>
        </row>
        <row r="7222">
          <cell r="K7222">
            <v>-9.651026699709974E-3</v>
          </cell>
          <cell r="S7222">
            <v>40</v>
          </cell>
        </row>
        <row r="7223">
          <cell r="K7223">
            <v>4.5198173668970663</v>
          </cell>
          <cell r="S7223">
            <v>40</v>
          </cell>
        </row>
        <row r="7224">
          <cell r="K7224">
            <v>-9.3411729414663979E-3</v>
          </cell>
          <cell r="S7224">
            <v>40</v>
          </cell>
        </row>
        <row r="7225">
          <cell r="K7225">
            <v>-1.5627720958159272E-2</v>
          </cell>
          <cell r="S7225">
            <v>40</v>
          </cell>
        </row>
        <row r="7226">
          <cell r="K7226">
            <v>-1.1458807737608472</v>
          </cell>
          <cell r="S7226">
            <v>40</v>
          </cell>
        </row>
        <row r="7227">
          <cell r="K7227">
            <v>-1.0622648448118068</v>
          </cell>
          <cell r="S7227">
            <v>40</v>
          </cell>
        </row>
        <row r="7228">
          <cell r="K7228">
            <v>-0.99954735738363776</v>
          </cell>
          <cell r="S7228">
            <v>40</v>
          </cell>
        </row>
        <row r="7229">
          <cell r="K7229">
            <v>1.0235951320921981</v>
          </cell>
          <cell r="S7229">
            <v>40</v>
          </cell>
        </row>
        <row r="7230">
          <cell r="K7230">
            <v>-0.88026047542606511</v>
          </cell>
          <cell r="S7230">
            <v>40</v>
          </cell>
        </row>
        <row r="7231">
          <cell r="K7231">
            <v>0.5561872336842455</v>
          </cell>
          <cell r="S7231">
            <v>40</v>
          </cell>
        </row>
        <row r="7232">
          <cell r="K7232">
            <v>-1.9655522210598797</v>
          </cell>
          <cell r="S7232">
            <v>40</v>
          </cell>
        </row>
        <row r="7233">
          <cell r="K7233">
            <v>0.47467995092165216</v>
          </cell>
          <cell r="S7233">
            <v>40</v>
          </cell>
        </row>
        <row r="7234">
          <cell r="K7234">
            <v>1.7864897635275339</v>
          </cell>
          <cell r="S7234">
            <v>40</v>
          </cell>
        </row>
        <row r="7235">
          <cell r="K7235">
            <v>-1.8947463911667748</v>
          </cell>
          <cell r="S7235">
            <v>40</v>
          </cell>
        </row>
        <row r="7236">
          <cell r="K7236">
            <v>1.7287141353578448</v>
          </cell>
          <cell r="S7236">
            <v>40</v>
          </cell>
        </row>
        <row r="7237">
          <cell r="K7237">
            <v>-1.8605797927562737</v>
          </cell>
          <cell r="S7237">
            <v>40</v>
          </cell>
        </row>
        <row r="7238">
          <cell r="K7238">
            <v>-1.0725574802729831</v>
          </cell>
          <cell r="S7238">
            <v>40</v>
          </cell>
        </row>
        <row r="7239">
          <cell r="K7239">
            <v>-1.020786946195942</v>
          </cell>
          <cell r="S7239">
            <v>40</v>
          </cell>
        </row>
        <row r="7240">
          <cell r="K7240">
            <v>-0.94333672638727339</v>
          </cell>
          <cell r="S7240">
            <v>40</v>
          </cell>
        </row>
        <row r="7241">
          <cell r="K7241">
            <v>-0.87308508245519167</v>
          </cell>
          <cell r="S7241">
            <v>40</v>
          </cell>
        </row>
        <row r="7242">
          <cell r="K7242">
            <v>0.43718118029994785</v>
          </cell>
          <cell r="S7242">
            <v>40</v>
          </cell>
        </row>
        <row r="7243">
          <cell r="K7243">
            <v>-0.79201805879706599</v>
          </cell>
          <cell r="S7243">
            <v>40</v>
          </cell>
        </row>
        <row r="7244">
          <cell r="K7244">
            <v>-1.3142474406209399</v>
          </cell>
          <cell r="S7244">
            <v>40</v>
          </cell>
        </row>
        <row r="7245">
          <cell r="K7245">
            <v>-1.2970668616580028</v>
          </cell>
          <cell r="S7245">
            <v>40</v>
          </cell>
        </row>
        <row r="7246">
          <cell r="K7246">
            <v>-1.4260342423130288</v>
          </cell>
          <cell r="S7246">
            <v>40</v>
          </cell>
        </row>
        <row r="7247">
          <cell r="K7247">
            <v>-0.93251439163009453</v>
          </cell>
          <cell r="S7247">
            <v>40</v>
          </cell>
        </row>
        <row r="7248">
          <cell r="K7248">
            <v>-0.82796080983510478</v>
          </cell>
          <cell r="S7248">
            <v>40</v>
          </cell>
        </row>
        <row r="7249">
          <cell r="K7249">
            <v>-0.79103156511153905</v>
          </cell>
          <cell r="S7249">
            <v>40</v>
          </cell>
        </row>
        <row r="7250">
          <cell r="K7250">
            <v>-1.1566739048372197</v>
          </cell>
          <cell r="S7250">
            <v>40</v>
          </cell>
        </row>
        <row r="7251">
          <cell r="K7251">
            <v>-0.95899683744571751</v>
          </cell>
          <cell r="S7251">
            <v>40</v>
          </cell>
        </row>
        <row r="7252">
          <cell r="K7252">
            <v>-0.93303239865005128</v>
          </cell>
          <cell r="S7252">
            <v>40</v>
          </cell>
        </row>
        <row r="7253">
          <cell r="K7253">
            <v>-0.90785888522620928</v>
          </cell>
          <cell r="S7253">
            <v>40</v>
          </cell>
        </row>
        <row r="7254">
          <cell r="K7254">
            <v>2.0014134225750513</v>
          </cell>
          <cell r="S7254">
            <v>40</v>
          </cell>
        </row>
        <row r="7255">
          <cell r="K7255">
            <v>-0.85104950143978741</v>
          </cell>
          <cell r="S7255">
            <v>40</v>
          </cell>
        </row>
        <row r="7256">
          <cell r="K7256">
            <v>-0.99581862807178034</v>
          </cell>
          <cell r="S7256">
            <v>40</v>
          </cell>
        </row>
        <row r="7257">
          <cell r="K7257">
            <v>-0.99651705333665663</v>
          </cell>
          <cell r="S7257">
            <v>40</v>
          </cell>
        </row>
        <row r="7258">
          <cell r="K7258">
            <v>3.2161615603683527</v>
          </cell>
          <cell r="S7258">
            <v>40</v>
          </cell>
        </row>
        <row r="7259">
          <cell r="K7259">
            <v>0.71816136349449156</v>
          </cell>
          <cell r="S7259">
            <v>40</v>
          </cell>
        </row>
        <row r="7260">
          <cell r="K7260">
            <v>-9.4394668935627712E-3</v>
          </cell>
          <cell r="S7260">
            <v>40</v>
          </cell>
        </row>
        <row r="7261">
          <cell r="K7261">
            <v>-0.6692363781474342</v>
          </cell>
          <cell r="S7261">
            <v>40</v>
          </cell>
        </row>
        <row r="7262">
          <cell r="K7262">
            <v>0.2086825529431876</v>
          </cell>
          <cell r="S7262">
            <v>40</v>
          </cell>
        </row>
        <row r="7263">
          <cell r="K7263">
            <v>-0.90251818127361438</v>
          </cell>
          <cell r="S7263">
            <v>40</v>
          </cell>
        </row>
        <row r="7264">
          <cell r="K7264">
            <v>-9.3139187228768947E-3</v>
          </cell>
          <cell r="S7264">
            <v>40</v>
          </cell>
        </row>
        <row r="7265">
          <cell r="K7265">
            <v>1.8830344017013496</v>
          </cell>
          <cell r="S7265">
            <v>40</v>
          </cell>
        </row>
        <row r="7266">
          <cell r="K7266">
            <v>-1.5840924287739155E-2</v>
          </cell>
          <cell r="S7266">
            <v>40</v>
          </cell>
        </row>
        <row r="7267">
          <cell r="K7267">
            <v>-0.60829615070034915</v>
          </cell>
          <cell r="S7267">
            <v>40</v>
          </cell>
        </row>
        <row r="7268">
          <cell r="K7268">
            <v>-6.4138220897443409E-3</v>
          </cell>
          <cell r="S7268">
            <v>40</v>
          </cell>
        </row>
        <row r="7269">
          <cell r="K7269">
            <v>1.2626067293654288E-2</v>
          </cell>
          <cell r="S7269">
            <v>40</v>
          </cell>
        </row>
        <row r="7270">
          <cell r="K7270">
            <v>0.79389850762456005</v>
          </cell>
          <cell r="S7270">
            <v>40</v>
          </cell>
        </row>
        <row r="7271">
          <cell r="K7271">
            <v>0.46921150990388233</v>
          </cell>
          <cell r="S7271">
            <v>40</v>
          </cell>
        </row>
        <row r="7272">
          <cell r="K7272">
            <v>-1.8762418131649921</v>
          </cell>
          <cell r="S7272">
            <v>40</v>
          </cell>
        </row>
        <row r="7273">
          <cell r="K7273">
            <v>-1.8646765498444713</v>
          </cell>
          <cell r="S7273">
            <v>40</v>
          </cell>
        </row>
        <row r="7274">
          <cell r="K7274">
            <v>-1.0225888780883139</v>
          </cell>
          <cell r="S7274">
            <v>40</v>
          </cell>
        </row>
        <row r="7275">
          <cell r="K7275">
            <v>-0.90728750912249356</v>
          </cell>
          <cell r="S7275">
            <v>40</v>
          </cell>
        </row>
        <row r="7276">
          <cell r="K7276">
            <v>-0.81591109072990076</v>
          </cell>
          <cell r="S7276">
            <v>40</v>
          </cell>
        </row>
        <row r="7277">
          <cell r="K7277">
            <v>-1.2895739625589069</v>
          </cell>
          <cell r="S7277">
            <v>40</v>
          </cell>
        </row>
        <row r="7278">
          <cell r="K7278">
            <v>-0.94454984547816123</v>
          </cell>
          <cell r="S7278">
            <v>40</v>
          </cell>
        </row>
        <row r="7279">
          <cell r="K7279">
            <v>-0.8060634687596363</v>
          </cell>
          <cell r="S7279">
            <v>40</v>
          </cell>
        </row>
        <row r="7280">
          <cell r="K7280">
            <v>-0.95960006281429489</v>
          </cell>
          <cell r="S7280">
            <v>40</v>
          </cell>
        </row>
        <row r="7281">
          <cell r="K7281">
            <v>-0.90757236046731538</v>
          </cell>
          <cell r="S7281">
            <v>40</v>
          </cell>
        </row>
        <row r="7282">
          <cell r="K7282">
            <v>-5.2060053485441194E-3</v>
          </cell>
          <cell r="S7282">
            <v>40</v>
          </cell>
        </row>
        <row r="7283">
          <cell r="K7283">
            <v>-0.99327480605502416</v>
          </cell>
          <cell r="S7283">
            <v>40</v>
          </cell>
        </row>
        <row r="7284">
          <cell r="K7284">
            <v>2.013711494340788E-3</v>
          </cell>
          <cell r="S7284">
            <v>40</v>
          </cell>
        </row>
        <row r="7285">
          <cell r="K7285">
            <v>-0.77148403158614787</v>
          </cell>
          <cell r="S7285">
            <v>40</v>
          </cell>
        </row>
        <row r="7286">
          <cell r="K7286">
            <v>-0.91578746968936142</v>
          </cell>
          <cell r="S7286">
            <v>40</v>
          </cell>
        </row>
        <row r="7287">
          <cell r="K7287">
            <v>-0.73641771421228142</v>
          </cell>
          <cell r="S7287">
            <v>40</v>
          </cell>
        </row>
        <row r="7288">
          <cell r="K7288">
            <v>4.9687170006652224</v>
          </cell>
          <cell r="S7288">
            <v>40</v>
          </cell>
        </row>
        <row r="7289">
          <cell r="K7289">
            <v>1.3199806948398309</v>
          </cell>
          <cell r="S7289">
            <v>40</v>
          </cell>
        </row>
        <row r="7290">
          <cell r="K7290">
            <v>1.3144191762108806</v>
          </cell>
          <cell r="S7290">
            <v>40</v>
          </cell>
        </row>
        <row r="7291">
          <cell r="K7291">
            <v>1.4180294324621077</v>
          </cell>
          <cell r="S7291">
            <v>40</v>
          </cell>
        </row>
        <row r="7292">
          <cell r="K7292">
            <v>-0.98341251657736983</v>
          </cell>
          <cell r="S7292">
            <v>40</v>
          </cell>
        </row>
        <row r="7293">
          <cell r="K7293">
            <v>-0.98615667279412866</v>
          </cell>
          <cell r="S7293">
            <v>40</v>
          </cell>
        </row>
        <row r="7294">
          <cell r="K7294">
            <v>-0.97868896281760498</v>
          </cell>
          <cell r="S7294">
            <v>40</v>
          </cell>
        </row>
        <row r="7295">
          <cell r="K7295">
            <v>6.5012271060107679E-2</v>
          </cell>
          <cell r="S7295">
            <v>40</v>
          </cell>
        </row>
        <row r="7296">
          <cell r="K7296">
            <v>0.12560758711068873</v>
          </cell>
          <cell r="S7296">
            <v>40</v>
          </cell>
        </row>
        <row r="7297">
          <cell r="K7297">
            <v>0.14186936555806293</v>
          </cell>
          <cell r="S7297">
            <v>40</v>
          </cell>
        </row>
        <row r="7298">
          <cell r="K7298">
            <v>-1.2789165421114873E-4</v>
          </cell>
          <cell r="S7298">
            <v>40</v>
          </cell>
        </row>
        <row r="7299">
          <cell r="K7299">
            <v>-1.0401349148974293</v>
          </cell>
          <cell r="S7299">
            <v>40</v>
          </cell>
        </row>
        <row r="7300">
          <cell r="K7300">
            <v>-0.99714589612450544</v>
          </cell>
          <cell r="S7300">
            <v>40</v>
          </cell>
        </row>
        <row r="7301">
          <cell r="K7301">
            <v>-0.79732606405023099</v>
          </cell>
          <cell r="S7301">
            <v>40</v>
          </cell>
        </row>
        <row r="7302">
          <cell r="K7302">
            <v>1.3892196239656047</v>
          </cell>
          <cell r="S7302">
            <v>40</v>
          </cell>
        </row>
        <row r="7303">
          <cell r="K7303">
            <v>1.5973485826792273</v>
          </cell>
          <cell r="S7303">
            <v>40</v>
          </cell>
        </row>
        <row r="7304">
          <cell r="K7304">
            <v>0.18517203017390546</v>
          </cell>
          <cell r="S7304">
            <v>40</v>
          </cell>
        </row>
        <row r="7305">
          <cell r="K7305">
            <v>1.6490981994257981</v>
          </cell>
          <cell r="S7305">
            <v>40</v>
          </cell>
        </row>
        <row r="7306">
          <cell r="K7306">
            <v>0.42404173243403126</v>
          </cell>
          <cell r="S7306">
            <v>40</v>
          </cell>
        </row>
        <row r="7307">
          <cell r="K7307">
            <v>-2.1425046771354704E-4</v>
          </cell>
          <cell r="S7307">
            <v>40</v>
          </cell>
        </row>
        <row r="7308">
          <cell r="K7308">
            <v>0.46117341703791531</v>
          </cell>
          <cell r="S7308">
            <v>40</v>
          </cell>
        </row>
        <row r="7309">
          <cell r="K7309">
            <v>648.97662719978223</v>
          </cell>
          <cell r="S7309">
            <v>40</v>
          </cell>
        </row>
        <row r="7310">
          <cell r="K7310">
            <v>1.4400210567134217</v>
          </cell>
          <cell r="S7310">
            <v>40</v>
          </cell>
        </row>
        <row r="7311">
          <cell r="K7311">
            <v>1.4144234824128394</v>
          </cell>
          <cell r="S7311">
            <v>40</v>
          </cell>
        </row>
        <row r="7312">
          <cell r="K7312">
            <v>9.4939162180621537</v>
          </cell>
          <cell r="S7312">
            <v>40</v>
          </cell>
        </row>
        <row r="7313">
          <cell r="K7313">
            <v>0.26038040044576582</v>
          </cell>
          <cell r="S7313">
            <v>40</v>
          </cell>
        </row>
        <row r="7314">
          <cell r="K7314">
            <v>-0.97920534900054079</v>
          </cell>
          <cell r="S7314">
            <v>40</v>
          </cell>
        </row>
        <row r="7315">
          <cell r="K7315">
            <v>-0.95886902298401955</v>
          </cell>
          <cell r="S7315">
            <v>40</v>
          </cell>
        </row>
        <row r="7316">
          <cell r="K7316">
            <v>8.5793754321786111E-2</v>
          </cell>
          <cell r="S7316">
            <v>40</v>
          </cell>
        </row>
        <row r="7317">
          <cell r="K7317">
            <v>0.17112327516119613</v>
          </cell>
          <cell r="S7317">
            <v>40</v>
          </cell>
        </row>
        <row r="7318">
          <cell r="K7318">
            <v>0.22365570788615105</v>
          </cell>
          <cell r="S7318">
            <v>40</v>
          </cell>
        </row>
        <row r="7319">
          <cell r="K7319">
            <v>-1.6700004330245233E-4</v>
          </cell>
          <cell r="S7319">
            <v>40</v>
          </cell>
        </row>
        <row r="7320">
          <cell r="K7320">
            <v>1.1923817077830327E-4</v>
          </cell>
          <cell r="S7320">
            <v>40</v>
          </cell>
        </row>
        <row r="7321">
          <cell r="K7321">
            <v>-0.92019381494642061</v>
          </cell>
          <cell r="S7321">
            <v>40</v>
          </cell>
        </row>
        <row r="7322">
          <cell r="K7322">
            <v>50.34326187577021</v>
          </cell>
          <cell r="S7322">
            <v>40</v>
          </cell>
        </row>
        <row r="7323">
          <cell r="K7323">
            <v>-1.0447920252986969</v>
          </cell>
          <cell r="S7323">
            <v>40</v>
          </cell>
        </row>
        <row r="7324">
          <cell r="K7324">
            <v>-0.9868023546569995</v>
          </cell>
          <cell r="S7324">
            <v>40</v>
          </cell>
        </row>
        <row r="7325">
          <cell r="K7325">
            <v>-2.588844644761912E-4</v>
          </cell>
          <cell r="S7325">
            <v>40</v>
          </cell>
        </row>
        <row r="7326">
          <cell r="K7326">
            <v>200.01879085910045</v>
          </cell>
          <cell r="S7326">
            <v>40</v>
          </cell>
        </row>
        <row r="7327">
          <cell r="K7327">
            <v>-0.87243015352640463</v>
          </cell>
          <cell r="S7327">
            <v>40</v>
          </cell>
        </row>
        <row r="7328">
          <cell r="K7328">
            <v>-1.1028642244835345</v>
          </cell>
          <cell r="S7328">
            <v>40</v>
          </cell>
        </row>
        <row r="7329">
          <cell r="K7329">
            <v>-0.8687043236935218</v>
          </cell>
          <cell r="S7329">
            <v>40</v>
          </cell>
        </row>
        <row r="7330">
          <cell r="K7330">
            <v>-0.10500929472850815</v>
          </cell>
          <cell r="S7330">
            <v>40</v>
          </cell>
        </row>
        <row r="7331">
          <cell r="K7331">
            <v>1.3810694854962471</v>
          </cell>
          <cell r="S7331">
            <v>40</v>
          </cell>
        </row>
        <row r="7332">
          <cell r="K7332">
            <v>1.362787596686833</v>
          </cell>
          <cell r="S7332">
            <v>40</v>
          </cell>
        </row>
        <row r="7333">
          <cell r="K7333">
            <v>1.3961979577898256</v>
          </cell>
          <cell r="S7333">
            <v>40</v>
          </cell>
        </row>
        <row r="7334">
          <cell r="K7334">
            <v>-0.94499565792739137</v>
          </cell>
          <cell r="S7334">
            <v>40</v>
          </cell>
        </row>
        <row r="7335">
          <cell r="K7335">
            <v>-0.93954909828479727</v>
          </cell>
          <cell r="S7335">
            <v>40</v>
          </cell>
        </row>
        <row r="7336">
          <cell r="K7336">
            <v>-0.93979832346922154</v>
          </cell>
          <cell r="S7336">
            <v>40</v>
          </cell>
        </row>
        <row r="7337">
          <cell r="K7337">
            <v>3.5820736649695806</v>
          </cell>
          <cell r="S7337">
            <v>40</v>
          </cell>
        </row>
        <row r="7338">
          <cell r="K7338">
            <v>-0.89237156835917542</v>
          </cell>
          <cell r="S7338">
            <v>40</v>
          </cell>
        </row>
        <row r="7339">
          <cell r="K7339">
            <v>-0.89569471708153914</v>
          </cell>
          <cell r="S7339">
            <v>40</v>
          </cell>
        </row>
        <row r="7340">
          <cell r="K7340">
            <v>9.6317372896159732</v>
          </cell>
          <cell r="S7340">
            <v>40</v>
          </cell>
        </row>
        <row r="7341">
          <cell r="K7341">
            <v>-0.94178857314099584</v>
          </cell>
          <cell r="S7341">
            <v>40</v>
          </cell>
        </row>
        <row r="7342">
          <cell r="K7342">
            <v>-0.91424980920450649</v>
          </cell>
          <cell r="S7342">
            <v>40</v>
          </cell>
        </row>
        <row r="7343">
          <cell r="K7343">
            <v>1.2651087809616071</v>
          </cell>
          <cell r="S7343">
            <v>40</v>
          </cell>
        </row>
        <row r="7344">
          <cell r="K7344">
            <v>-0.98218852998109174</v>
          </cell>
          <cell r="S7344">
            <v>40</v>
          </cell>
        </row>
        <row r="7345">
          <cell r="K7345">
            <v>-1.020892476972324</v>
          </cell>
          <cell r="S7345">
            <v>40</v>
          </cell>
        </row>
        <row r="7346">
          <cell r="K7346">
            <v>-2.8494674236672864E-4</v>
          </cell>
          <cell r="S7346">
            <v>40</v>
          </cell>
        </row>
        <row r="7347">
          <cell r="K7347">
            <v>0.70424960594409391</v>
          </cell>
          <cell r="S7347">
            <v>40</v>
          </cell>
        </row>
        <row r="7348">
          <cell r="K7348">
            <v>-0.94477403747527222</v>
          </cell>
          <cell r="S7348">
            <v>40</v>
          </cell>
        </row>
        <row r="7349">
          <cell r="K7349">
            <v>15.967232950464885</v>
          </cell>
          <cell r="S7349">
            <v>40</v>
          </cell>
        </row>
        <row r="7350">
          <cell r="K7350">
            <v>0.37274237122076243</v>
          </cell>
          <cell r="S7350">
            <v>40</v>
          </cell>
        </row>
        <row r="7351">
          <cell r="K7351">
            <v>1.667135338522729</v>
          </cell>
          <cell r="S7351">
            <v>40</v>
          </cell>
        </row>
        <row r="7352">
          <cell r="K7352">
            <v>1.3219906850069774</v>
          </cell>
          <cell r="S7352">
            <v>40</v>
          </cell>
        </row>
        <row r="7353">
          <cell r="K7353">
            <v>1.3560748728146605</v>
          </cell>
          <cell r="S7353">
            <v>40</v>
          </cell>
        </row>
        <row r="7354">
          <cell r="K7354">
            <v>1.3906389114351496</v>
          </cell>
          <cell r="S7354">
            <v>40</v>
          </cell>
        </row>
        <row r="7355">
          <cell r="K7355">
            <v>-1.0619645355181409</v>
          </cell>
          <cell r="S7355">
            <v>40</v>
          </cell>
        </row>
        <row r="7356">
          <cell r="K7356">
            <v>-1.0670001087680345</v>
          </cell>
          <cell r="S7356">
            <v>40</v>
          </cell>
        </row>
        <row r="7357">
          <cell r="K7357">
            <v>-1.0716855097214681</v>
          </cell>
          <cell r="S7357">
            <v>40</v>
          </cell>
        </row>
        <row r="7358">
          <cell r="K7358">
            <v>-1.0160898378473471</v>
          </cell>
          <cell r="S7358">
            <v>40</v>
          </cell>
        </row>
        <row r="7359">
          <cell r="K7359">
            <v>-1.0097627987950428</v>
          </cell>
          <cell r="S7359">
            <v>40</v>
          </cell>
        </row>
        <row r="7360">
          <cell r="K7360">
            <v>-0.99486600489872978</v>
          </cell>
          <cell r="S7360">
            <v>40</v>
          </cell>
        </row>
        <row r="7361">
          <cell r="K7361">
            <v>1.3305317736211906</v>
          </cell>
          <cell r="S7361">
            <v>40</v>
          </cell>
        </row>
        <row r="7362">
          <cell r="K7362">
            <v>1.0046182208332664</v>
          </cell>
          <cell r="S7362">
            <v>40</v>
          </cell>
        </row>
        <row r="7363">
          <cell r="K7363">
            <v>1.8344835618477098E-4</v>
          </cell>
          <cell r="S7363">
            <v>40</v>
          </cell>
        </row>
        <row r="7364">
          <cell r="K7364">
            <v>1.2590208611001004</v>
          </cell>
          <cell r="S7364">
            <v>40</v>
          </cell>
        </row>
        <row r="7365">
          <cell r="K7365">
            <v>0.57391404155276171</v>
          </cell>
          <cell r="S7365">
            <v>40</v>
          </cell>
        </row>
        <row r="7366">
          <cell r="K7366">
            <v>-1.0677294080342083</v>
          </cell>
          <cell r="S7366">
            <v>40</v>
          </cell>
        </row>
        <row r="7367">
          <cell r="K7367">
            <v>2.2368361405633177</v>
          </cell>
          <cell r="S7367">
            <v>40</v>
          </cell>
        </row>
        <row r="7368">
          <cell r="K7368">
            <v>48.373751728510797</v>
          </cell>
          <cell r="S7368">
            <v>40</v>
          </cell>
        </row>
        <row r="7369">
          <cell r="K7369">
            <v>0.39331288124682717</v>
          </cell>
          <cell r="S7369">
            <v>40</v>
          </cell>
        </row>
        <row r="7370">
          <cell r="K7370">
            <v>-1.1332250301336899</v>
          </cell>
          <cell r="S7370">
            <v>40</v>
          </cell>
        </row>
        <row r="7371">
          <cell r="K7371">
            <v>0.45144379295873427</v>
          </cell>
          <cell r="S7371">
            <v>40</v>
          </cell>
        </row>
        <row r="7372">
          <cell r="K7372">
            <v>-0.61018033064278676</v>
          </cell>
          <cell r="S7372">
            <v>40</v>
          </cell>
        </row>
        <row r="7373">
          <cell r="K7373">
            <v>1.5462099703609933</v>
          </cell>
          <cell r="S7373">
            <v>40</v>
          </cell>
        </row>
        <row r="7374">
          <cell r="K7374">
            <v>28.562255190737229</v>
          </cell>
          <cell r="S7374">
            <v>40</v>
          </cell>
        </row>
        <row r="7375">
          <cell r="K7375">
            <v>0.93152801564444243</v>
          </cell>
          <cell r="S7375">
            <v>40</v>
          </cell>
        </row>
        <row r="7376">
          <cell r="K7376">
            <v>-0.93439371509810287</v>
          </cell>
          <cell r="S7376">
            <v>40</v>
          </cell>
        </row>
        <row r="7377">
          <cell r="K7377">
            <v>-1.0198629137527502</v>
          </cell>
          <cell r="S7377">
            <v>40</v>
          </cell>
        </row>
        <row r="7378">
          <cell r="K7378">
            <v>-1.7457707102601554</v>
          </cell>
          <cell r="S7378">
            <v>40</v>
          </cell>
        </row>
        <row r="7379">
          <cell r="K7379">
            <v>-0.95771600831326076</v>
          </cell>
          <cell r="S7379">
            <v>40</v>
          </cell>
        </row>
        <row r="7380">
          <cell r="K7380">
            <v>-0.86536697294407194</v>
          </cell>
          <cell r="S7380">
            <v>40</v>
          </cell>
        </row>
        <row r="7381">
          <cell r="K7381">
            <v>-0.71523195278368046</v>
          </cell>
          <cell r="S7381">
            <v>40</v>
          </cell>
        </row>
        <row r="7382">
          <cell r="K7382">
            <v>-1.137155384574104</v>
          </cell>
          <cell r="S7382">
            <v>40</v>
          </cell>
        </row>
        <row r="7383">
          <cell r="K7383">
            <v>-0.85707266072190802</v>
          </cell>
          <cell r="S7383">
            <v>40</v>
          </cell>
        </row>
        <row r="7384">
          <cell r="K7384">
            <v>-0.70968646985868711</v>
          </cell>
          <cell r="S7384">
            <v>40</v>
          </cell>
        </row>
        <row r="7385">
          <cell r="K7385">
            <v>-1.026988702600222</v>
          </cell>
          <cell r="S7385">
            <v>40</v>
          </cell>
        </row>
        <row r="7386">
          <cell r="K7386">
            <v>-0.78663862748107438</v>
          </cell>
          <cell r="S7386">
            <v>40</v>
          </cell>
        </row>
        <row r="7387">
          <cell r="K7387">
            <v>2.2642244143658994</v>
          </cell>
          <cell r="S7387">
            <v>40</v>
          </cell>
        </row>
        <row r="7388">
          <cell r="K7388">
            <v>2.3145133047153204</v>
          </cell>
          <cell r="S7388">
            <v>40</v>
          </cell>
        </row>
        <row r="7389">
          <cell r="K7389">
            <v>-7.1616253400023757E-3</v>
          </cell>
          <cell r="S7389">
            <v>40</v>
          </cell>
        </row>
        <row r="7390">
          <cell r="K7390">
            <v>-8.2120585668830938E-3</v>
          </cell>
          <cell r="S7390">
            <v>40</v>
          </cell>
        </row>
        <row r="7391">
          <cell r="K7391">
            <v>-7.208898097280275E-3</v>
          </cell>
          <cell r="S7391">
            <v>40</v>
          </cell>
        </row>
        <row r="7392">
          <cell r="K7392">
            <v>-7.8690298012539742E-3</v>
          </cell>
          <cell r="S7392">
            <v>40</v>
          </cell>
        </row>
        <row r="7393">
          <cell r="K7393">
            <v>4.2336696054503635</v>
          </cell>
          <cell r="S7393">
            <v>40</v>
          </cell>
        </row>
        <row r="7394">
          <cell r="K7394">
            <v>0.66355866732290236</v>
          </cell>
          <cell r="S7394">
            <v>40</v>
          </cell>
        </row>
        <row r="7395">
          <cell r="K7395">
            <v>1.6691720352151351</v>
          </cell>
          <cell r="S7395">
            <v>40</v>
          </cell>
        </row>
        <row r="7396">
          <cell r="K7396">
            <v>0.65385731661870217</v>
          </cell>
          <cell r="S7396">
            <v>40</v>
          </cell>
        </row>
        <row r="7397">
          <cell r="K7397">
            <v>241.53175319923832</v>
          </cell>
          <cell r="S7397">
            <v>40</v>
          </cell>
        </row>
        <row r="7398">
          <cell r="K7398">
            <v>0.48991645905086328</v>
          </cell>
          <cell r="S7398">
            <v>40</v>
          </cell>
        </row>
        <row r="7399">
          <cell r="K7399">
            <v>0.33612222626477617</v>
          </cell>
          <cell r="S7399">
            <v>40</v>
          </cell>
        </row>
        <row r="7400">
          <cell r="K7400">
            <v>-0.93161831536666062</v>
          </cell>
          <cell r="S7400">
            <v>40</v>
          </cell>
        </row>
        <row r="7401">
          <cell r="K7401">
            <v>-0.92871824258661939</v>
          </cell>
          <cell r="S7401">
            <v>40</v>
          </cell>
        </row>
        <row r="7402">
          <cell r="K7402">
            <v>-1.0162292583964943</v>
          </cell>
          <cell r="S7402">
            <v>40</v>
          </cell>
        </row>
        <row r="7403">
          <cell r="K7403">
            <v>-0.97775655727684996</v>
          </cell>
          <cell r="S7403">
            <v>40</v>
          </cell>
        </row>
        <row r="7404">
          <cell r="K7404">
            <v>-1.7498127423065162</v>
          </cell>
          <cell r="S7404">
            <v>40</v>
          </cell>
        </row>
        <row r="7405">
          <cell r="K7405">
            <v>4.493890724420227E-2</v>
          </cell>
          <cell r="S7405">
            <v>40</v>
          </cell>
        </row>
        <row r="7406">
          <cell r="K7406">
            <v>-0.94940865880242853</v>
          </cell>
          <cell r="S7406">
            <v>40</v>
          </cell>
        </row>
        <row r="7407">
          <cell r="K7407">
            <v>-0.91596562081508848</v>
          </cell>
          <cell r="S7407">
            <v>40</v>
          </cell>
        </row>
        <row r="7408">
          <cell r="K7408">
            <v>-0.86704571169915567</v>
          </cell>
          <cell r="S7408">
            <v>40</v>
          </cell>
        </row>
        <row r="7409">
          <cell r="K7409">
            <v>-0.83844033212858404</v>
          </cell>
          <cell r="S7409">
            <v>40</v>
          </cell>
        </row>
        <row r="7410">
          <cell r="K7410">
            <v>-0.72426801511930816</v>
          </cell>
          <cell r="S7410">
            <v>40</v>
          </cell>
        </row>
        <row r="7411">
          <cell r="K7411">
            <v>-0.71611216321587601</v>
          </cell>
          <cell r="S7411">
            <v>40</v>
          </cell>
        </row>
        <row r="7412">
          <cell r="K7412">
            <v>-1.1329893080089559</v>
          </cell>
          <cell r="S7412">
            <v>40</v>
          </cell>
        </row>
        <row r="7413">
          <cell r="K7413">
            <v>-1.1417814669467117</v>
          </cell>
          <cell r="S7413">
            <v>40</v>
          </cell>
        </row>
        <row r="7414">
          <cell r="K7414">
            <v>-0.85568218092670834</v>
          </cell>
          <cell r="S7414">
            <v>40</v>
          </cell>
        </row>
        <row r="7415">
          <cell r="K7415">
            <v>-0.85605613009050641</v>
          </cell>
          <cell r="S7415">
            <v>40</v>
          </cell>
        </row>
        <row r="7416">
          <cell r="K7416">
            <v>-0.71572782495416576</v>
          </cell>
          <cell r="S7416">
            <v>40</v>
          </cell>
        </row>
        <row r="7417">
          <cell r="K7417">
            <v>-0.73696603276698724</v>
          </cell>
          <cell r="S7417">
            <v>40</v>
          </cell>
        </row>
        <row r="7418">
          <cell r="K7418">
            <v>-1.024572683338755</v>
          </cell>
          <cell r="S7418">
            <v>40</v>
          </cell>
        </row>
        <row r="7419">
          <cell r="K7419">
            <v>-0.39983962656759386</v>
          </cell>
          <cell r="S7419">
            <v>40</v>
          </cell>
        </row>
        <row r="7420">
          <cell r="K7420">
            <v>-0.78763863411406709</v>
          </cell>
          <cell r="S7420">
            <v>40</v>
          </cell>
        </row>
        <row r="7421">
          <cell r="K7421">
            <v>-6.5372884331706856E-3</v>
          </cell>
          <cell r="S7421">
            <v>40</v>
          </cell>
        </row>
        <row r="7422">
          <cell r="K7422">
            <v>0.51730574376859684</v>
          </cell>
          <cell r="S7422">
            <v>40</v>
          </cell>
        </row>
        <row r="7423">
          <cell r="K7423">
            <v>-5.4620041775647202E-3</v>
          </cell>
          <cell r="S7423">
            <v>40</v>
          </cell>
        </row>
        <row r="7424">
          <cell r="K7424">
            <v>2.6256902542282883</v>
          </cell>
          <cell r="S7424">
            <v>40</v>
          </cell>
        </row>
        <row r="7425">
          <cell r="K7425">
            <v>-0.95779364356241359</v>
          </cell>
          <cell r="S7425">
            <v>40</v>
          </cell>
        </row>
        <row r="7426">
          <cell r="K7426">
            <v>-7.3896249053633026E-3</v>
          </cell>
          <cell r="S7426">
            <v>40</v>
          </cell>
        </row>
        <row r="7427">
          <cell r="K7427">
            <v>-0.80835809098762268</v>
          </cell>
          <cell r="S7427">
            <v>40</v>
          </cell>
        </row>
        <row r="7428">
          <cell r="K7428">
            <v>-0.58444774684805045</v>
          </cell>
          <cell r="S7428">
            <v>40</v>
          </cell>
        </row>
        <row r="7429">
          <cell r="K7429">
            <v>3.460745446394619E-2</v>
          </cell>
          <cell r="S7429">
            <v>40</v>
          </cell>
        </row>
        <row r="7430">
          <cell r="K7430">
            <v>3.1803956962623028</v>
          </cell>
          <cell r="S7430">
            <v>40</v>
          </cell>
        </row>
        <row r="7431">
          <cell r="K7431">
            <v>-0.94234691530169101</v>
          </cell>
          <cell r="S7431">
            <v>40</v>
          </cell>
        </row>
        <row r="7432">
          <cell r="K7432">
            <v>-8.7084589941893581E-3</v>
          </cell>
          <cell r="S7432">
            <v>40</v>
          </cell>
        </row>
        <row r="7433">
          <cell r="K7433">
            <v>0.72169025527230801</v>
          </cell>
          <cell r="S7433">
            <v>40</v>
          </cell>
        </row>
        <row r="7434">
          <cell r="K7434">
            <v>6.9884597136414355</v>
          </cell>
          <cell r="S7434">
            <v>40</v>
          </cell>
        </row>
        <row r="7435">
          <cell r="K7435">
            <v>-8.6810244425827539E-4</v>
          </cell>
          <cell r="S7435">
            <v>40</v>
          </cell>
        </row>
        <row r="7436">
          <cell r="K7436">
            <v>1.644380173231502</v>
          </cell>
          <cell r="S7436">
            <v>40</v>
          </cell>
        </row>
        <row r="7437">
          <cell r="K7437">
            <v>1.7417699829963991</v>
          </cell>
          <cell r="S7437">
            <v>40</v>
          </cell>
        </row>
        <row r="7438">
          <cell r="K7438">
            <v>1.6745351348142288</v>
          </cell>
          <cell r="S7438">
            <v>40</v>
          </cell>
        </row>
        <row r="7439">
          <cell r="K7439">
            <v>-0.91620187674063591</v>
          </cell>
          <cell r="S7439">
            <v>40</v>
          </cell>
        </row>
        <row r="7440">
          <cell r="K7440">
            <v>-0.96924704683921536</v>
          </cell>
          <cell r="S7440">
            <v>40</v>
          </cell>
        </row>
        <row r="7441">
          <cell r="K7441">
            <v>4.2716597295004204E-2</v>
          </cell>
          <cell r="S7441">
            <v>40</v>
          </cell>
        </row>
        <row r="7442">
          <cell r="K7442">
            <v>-0.89591168541310384</v>
          </cell>
          <cell r="S7442">
            <v>40</v>
          </cell>
        </row>
        <row r="7443">
          <cell r="K7443">
            <v>-0.83510890316670927</v>
          </cell>
          <cell r="S7443">
            <v>40</v>
          </cell>
        </row>
        <row r="7444">
          <cell r="K7444">
            <v>-0.73323860816468578</v>
          </cell>
          <cell r="S7444">
            <v>40</v>
          </cell>
        </row>
        <row r="7445">
          <cell r="K7445">
            <v>-1.1358920367973449</v>
          </cell>
          <cell r="S7445">
            <v>40</v>
          </cell>
        </row>
        <row r="7446">
          <cell r="K7446">
            <v>-0.87472108250290859</v>
          </cell>
          <cell r="S7446">
            <v>40</v>
          </cell>
        </row>
        <row r="7447">
          <cell r="K7447">
            <v>-0.74172665443016006</v>
          </cell>
          <cell r="S7447">
            <v>40</v>
          </cell>
        </row>
        <row r="7448">
          <cell r="K7448">
            <v>-0.42790710726273312</v>
          </cell>
          <cell r="S7448">
            <v>40</v>
          </cell>
        </row>
        <row r="7449">
          <cell r="K7449">
            <v>-0.88317960755916403</v>
          </cell>
          <cell r="S7449">
            <v>40</v>
          </cell>
        </row>
        <row r="7450">
          <cell r="K7450">
            <v>-5.7553509376006978E-3</v>
          </cell>
          <cell r="S7450">
            <v>40</v>
          </cell>
        </row>
        <row r="7451">
          <cell r="K7451">
            <v>-0.95048784986700996</v>
          </cell>
          <cell r="S7451">
            <v>40</v>
          </cell>
        </row>
        <row r="7452">
          <cell r="K7452">
            <v>-0.8781012482505266</v>
          </cell>
          <cell r="S7452">
            <v>40</v>
          </cell>
        </row>
        <row r="7453">
          <cell r="K7453">
            <v>-5.4058741499972219E-3</v>
          </cell>
          <cell r="S7453">
            <v>40</v>
          </cell>
        </row>
        <row r="7454">
          <cell r="K7454">
            <v>-0.97259467846707759</v>
          </cell>
          <cell r="S7454">
            <v>40</v>
          </cell>
        </row>
        <row r="7455">
          <cell r="K7455">
            <v>-6.2431292670211587E-3</v>
          </cell>
          <cell r="S7455">
            <v>40</v>
          </cell>
        </row>
        <row r="7456">
          <cell r="K7456">
            <v>-0.25632140059081548</v>
          </cell>
          <cell r="S7456">
            <v>40</v>
          </cell>
        </row>
        <row r="7457">
          <cell r="K7457">
            <v>-0.80241687165519249</v>
          </cell>
          <cell r="S7457">
            <v>40</v>
          </cell>
        </row>
        <row r="7458">
          <cell r="K7458">
            <v>1.2821629773069279</v>
          </cell>
          <cell r="S7458">
            <v>40</v>
          </cell>
        </row>
        <row r="7459">
          <cell r="K7459">
            <v>1.4791130117136166</v>
          </cell>
          <cell r="S7459">
            <v>40</v>
          </cell>
        </row>
        <row r="7460">
          <cell r="K7460">
            <v>-0.90532300615517236</v>
          </cell>
          <cell r="S7460">
            <v>40</v>
          </cell>
        </row>
        <row r="7461">
          <cell r="K7461">
            <v>-0.95345969394304941</v>
          </cell>
          <cell r="S7461">
            <v>40</v>
          </cell>
        </row>
        <row r="7462">
          <cell r="K7462">
            <v>-0.95525654083549694</v>
          </cell>
          <cell r="S7462">
            <v>40</v>
          </cell>
        </row>
        <row r="7463">
          <cell r="K7463">
            <v>-0.85500034718597495</v>
          </cell>
          <cell r="S7463">
            <v>40</v>
          </cell>
        </row>
        <row r="7464">
          <cell r="K7464">
            <v>-0.85736812631125781</v>
          </cell>
          <cell r="S7464">
            <v>40</v>
          </cell>
        </row>
        <row r="7465">
          <cell r="K7465">
            <v>-0.91951034101584339</v>
          </cell>
          <cell r="S7465">
            <v>40</v>
          </cell>
        </row>
        <row r="7466">
          <cell r="K7466">
            <v>0.11825111364352384</v>
          </cell>
          <cell r="S7466">
            <v>40</v>
          </cell>
        </row>
        <row r="7467">
          <cell r="K7467">
            <v>5.3914070120621412E-5</v>
          </cell>
          <cell r="S7467">
            <v>40</v>
          </cell>
        </row>
        <row r="7468">
          <cell r="K7468">
            <v>-0.98185344564480848</v>
          </cell>
          <cell r="S7468">
            <v>40</v>
          </cell>
        </row>
        <row r="7469">
          <cell r="K7469">
            <v>-0.74590887262624128</v>
          </cell>
          <cell r="S7469">
            <v>40</v>
          </cell>
        </row>
        <row r="7470">
          <cell r="K7470">
            <v>1.4769102921563386</v>
          </cell>
          <cell r="S7470">
            <v>40</v>
          </cell>
        </row>
        <row r="7471">
          <cell r="K7471">
            <v>1.7047421553260498</v>
          </cell>
          <cell r="S7471">
            <v>40</v>
          </cell>
        </row>
        <row r="7472">
          <cell r="K7472">
            <v>0.10258358586697598</v>
          </cell>
          <cell r="S7472">
            <v>40</v>
          </cell>
        </row>
        <row r="7473">
          <cell r="K7473">
            <v>10.858026846725641</v>
          </cell>
          <cell r="S7473">
            <v>40</v>
          </cell>
        </row>
        <row r="7474">
          <cell r="K7474">
            <v>8.1466952181331749</v>
          </cell>
          <cell r="S7474">
            <v>40</v>
          </cell>
        </row>
        <row r="7475">
          <cell r="K7475">
            <v>0.58109563913627038</v>
          </cell>
          <cell r="S7475">
            <v>40</v>
          </cell>
        </row>
        <row r="7476">
          <cell r="K7476">
            <v>0.39510559457332067</v>
          </cell>
          <cell r="S7476">
            <v>40</v>
          </cell>
        </row>
        <row r="7477">
          <cell r="K7477">
            <v>-8.6882570347809579E-2</v>
          </cell>
          <cell r="S7477">
            <v>40</v>
          </cell>
        </row>
        <row r="7478">
          <cell r="K7478">
            <v>1.3518014681557169</v>
          </cell>
          <cell r="S7478">
            <v>40</v>
          </cell>
        </row>
        <row r="7479">
          <cell r="K7479">
            <v>1.4039564470410457</v>
          </cell>
          <cell r="S7479">
            <v>40</v>
          </cell>
        </row>
        <row r="7480">
          <cell r="K7480">
            <v>1.5796891965131727</v>
          </cell>
          <cell r="S7480">
            <v>40</v>
          </cell>
        </row>
        <row r="7481">
          <cell r="K7481">
            <v>-0.90147915337133555</v>
          </cell>
          <cell r="S7481">
            <v>40</v>
          </cell>
        </row>
        <row r="7482">
          <cell r="K7482">
            <v>-0.94420784176423789</v>
          </cell>
          <cell r="S7482">
            <v>40</v>
          </cell>
        </row>
        <row r="7483">
          <cell r="K7483">
            <v>-0.94837419592457961</v>
          </cell>
          <cell r="S7483">
            <v>40</v>
          </cell>
        </row>
        <row r="7484">
          <cell r="K7484">
            <v>0.17884424747284411</v>
          </cell>
          <cell r="S7484">
            <v>40</v>
          </cell>
        </row>
        <row r="7485">
          <cell r="K7485">
            <v>-0.82561383471120187</v>
          </cell>
          <cell r="S7485">
            <v>40</v>
          </cell>
        </row>
        <row r="7486">
          <cell r="K7486">
            <v>0.21912344723141219</v>
          </cell>
          <cell r="S7486">
            <v>40</v>
          </cell>
        </row>
        <row r="7487">
          <cell r="K7487">
            <v>-1.6255397998604982E-4</v>
          </cell>
          <cell r="S7487">
            <v>40</v>
          </cell>
        </row>
        <row r="7488">
          <cell r="K7488">
            <v>-0.94176942027167576</v>
          </cell>
          <cell r="S7488">
            <v>40</v>
          </cell>
        </row>
        <row r="7489">
          <cell r="K7489">
            <v>-0.12571907307037522</v>
          </cell>
          <cell r="S7489">
            <v>40</v>
          </cell>
        </row>
        <row r="7490">
          <cell r="K7490">
            <v>1.3179175569831845</v>
          </cell>
          <cell r="S7490">
            <v>40</v>
          </cell>
        </row>
        <row r="7491">
          <cell r="K7491">
            <v>-2.7198000270261949E-4</v>
          </cell>
          <cell r="S7491">
            <v>40</v>
          </cell>
        </row>
        <row r="7492">
          <cell r="K7492">
            <v>0.15483853801832581</v>
          </cell>
          <cell r="S7492">
            <v>40</v>
          </cell>
        </row>
        <row r="7493">
          <cell r="K7493">
            <v>-2.618391705745684E-4</v>
          </cell>
          <cell r="S7493">
            <v>40</v>
          </cell>
        </row>
        <row r="7494">
          <cell r="K7494">
            <v>6.3002612447434414</v>
          </cell>
          <cell r="S7494">
            <v>40</v>
          </cell>
        </row>
        <row r="7495">
          <cell r="K7495">
            <v>6134.4807654138094</v>
          </cell>
          <cell r="S7495">
            <v>40</v>
          </cell>
        </row>
        <row r="7496">
          <cell r="K7496">
            <v>0.32460303863945528</v>
          </cell>
          <cell r="S7496">
            <v>40</v>
          </cell>
        </row>
        <row r="7497">
          <cell r="K7497">
            <v>5.8407389961044647</v>
          </cell>
          <cell r="S7497">
            <v>40</v>
          </cell>
        </row>
        <row r="7498">
          <cell r="K7498">
            <v>-1.0885448210043231</v>
          </cell>
          <cell r="S7498">
            <v>40</v>
          </cell>
        </row>
        <row r="7499">
          <cell r="K7499">
            <v>1.3037994269754636</v>
          </cell>
          <cell r="S7499">
            <v>40</v>
          </cell>
        </row>
        <row r="7500">
          <cell r="K7500">
            <v>1.332388522856452</v>
          </cell>
          <cell r="S7500">
            <v>40</v>
          </cell>
        </row>
        <row r="7501">
          <cell r="K7501">
            <v>1.4687115559142716</v>
          </cell>
          <cell r="S7501">
            <v>40</v>
          </cell>
        </row>
        <row r="7502">
          <cell r="K7502">
            <v>-0.84485495339752381</v>
          </cell>
          <cell r="S7502">
            <v>40</v>
          </cell>
        </row>
        <row r="7503">
          <cell r="K7503">
            <v>-0.8781273056853639</v>
          </cell>
          <cell r="S7503">
            <v>40</v>
          </cell>
        </row>
        <row r="7504">
          <cell r="K7504">
            <v>-0.88224190222442489</v>
          </cell>
          <cell r="S7504">
            <v>40</v>
          </cell>
        </row>
        <row r="7505">
          <cell r="K7505">
            <v>3.6853663298183967</v>
          </cell>
          <cell r="S7505">
            <v>40</v>
          </cell>
        </row>
        <row r="7506">
          <cell r="K7506">
            <v>-0.80871629211584517</v>
          </cell>
          <cell r="S7506">
            <v>40</v>
          </cell>
        </row>
        <row r="7507">
          <cell r="K7507">
            <v>-0.82782408323839196</v>
          </cell>
          <cell r="S7507">
            <v>40</v>
          </cell>
        </row>
        <row r="7508">
          <cell r="K7508">
            <v>-0.97006887638023809</v>
          </cell>
          <cell r="S7508">
            <v>40</v>
          </cell>
        </row>
        <row r="7509">
          <cell r="K7509">
            <v>-0.88044053799447608</v>
          </cell>
          <cell r="S7509">
            <v>40</v>
          </cell>
        </row>
        <row r="7510">
          <cell r="K7510">
            <v>-0.8334535478434274</v>
          </cell>
          <cell r="S7510">
            <v>40</v>
          </cell>
        </row>
        <row r="7511">
          <cell r="K7511">
            <v>-0.75890785015819573</v>
          </cell>
          <cell r="S7511">
            <v>40</v>
          </cell>
        </row>
        <row r="7512">
          <cell r="K7512">
            <v>-0.96489120720295241</v>
          </cell>
          <cell r="S7512">
            <v>40</v>
          </cell>
        </row>
        <row r="7513">
          <cell r="K7513">
            <v>2.4645926484085368</v>
          </cell>
          <cell r="S7513">
            <v>40</v>
          </cell>
        </row>
        <row r="7514">
          <cell r="K7514">
            <v>-0.96664465037155956</v>
          </cell>
          <cell r="S7514">
            <v>40</v>
          </cell>
        </row>
        <row r="7515">
          <cell r="K7515">
            <v>2.6095330463623716</v>
          </cell>
          <cell r="S7515">
            <v>40</v>
          </cell>
        </row>
        <row r="7516">
          <cell r="K7516">
            <v>1.5520362697368459</v>
          </cell>
          <cell r="S7516">
            <v>40</v>
          </cell>
        </row>
        <row r="7517">
          <cell r="K7517">
            <v>-1.0508949079863075</v>
          </cell>
          <cell r="S7517">
            <v>40</v>
          </cell>
        </row>
        <row r="7518">
          <cell r="K7518">
            <v>133.09002708272331</v>
          </cell>
          <cell r="S7518">
            <v>40</v>
          </cell>
        </row>
        <row r="7519">
          <cell r="K7519">
            <v>33.370636817981115</v>
          </cell>
          <cell r="S7519">
            <v>40</v>
          </cell>
        </row>
        <row r="7520">
          <cell r="K7520">
            <v>-0.76635339904767263</v>
          </cell>
          <cell r="S7520">
            <v>40</v>
          </cell>
        </row>
        <row r="7521">
          <cell r="K7521">
            <v>1.2691219303723653</v>
          </cell>
          <cell r="S7521">
            <v>40</v>
          </cell>
        </row>
        <row r="7522">
          <cell r="K7522">
            <v>1.4163952750126088</v>
          </cell>
          <cell r="S7522">
            <v>40</v>
          </cell>
        </row>
        <row r="7523">
          <cell r="K7523">
            <v>-0.92652222002732187</v>
          </cell>
          <cell r="S7523">
            <v>40</v>
          </cell>
        </row>
        <row r="7524">
          <cell r="K7524">
            <v>-0.97015426944481065</v>
          </cell>
          <cell r="S7524">
            <v>40</v>
          </cell>
        </row>
        <row r="7525">
          <cell r="K7525">
            <v>0.79356761859030978</v>
          </cell>
          <cell r="S7525">
            <v>40</v>
          </cell>
        </row>
        <row r="7526">
          <cell r="K7526">
            <v>4.6892923368109534</v>
          </cell>
          <cell r="S7526">
            <v>40</v>
          </cell>
        </row>
        <row r="7527">
          <cell r="K7527">
            <v>-0.90335241826835677</v>
          </cell>
          <cell r="S7527">
            <v>40</v>
          </cell>
        </row>
        <row r="7528">
          <cell r="K7528">
            <v>-0.90668827432011811</v>
          </cell>
          <cell r="S7528">
            <v>40</v>
          </cell>
        </row>
        <row r="7529">
          <cell r="K7529">
            <v>0.15935831156579297</v>
          </cell>
          <cell r="S7529">
            <v>40</v>
          </cell>
        </row>
        <row r="7530">
          <cell r="K7530">
            <v>-0.94599776863771701</v>
          </cell>
          <cell r="S7530">
            <v>40</v>
          </cell>
        </row>
        <row r="7531">
          <cell r="K7531">
            <v>5.849237571117837</v>
          </cell>
          <cell r="S7531">
            <v>40</v>
          </cell>
        </row>
        <row r="7532">
          <cell r="K7532">
            <v>-0.78630734804363622</v>
          </cell>
          <cell r="S7532">
            <v>40</v>
          </cell>
        </row>
        <row r="7533">
          <cell r="K7533">
            <v>1.748531860383713</v>
          </cell>
          <cell r="S7533">
            <v>40</v>
          </cell>
        </row>
        <row r="7534">
          <cell r="K7534">
            <v>2.2113173618556576</v>
          </cell>
          <cell r="S7534">
            <v>40</v>
          </cell>
        </row>
        <row r="7535">
          <cell r="K7535">
            <v>1.6021575051991921</v>
          </cell>
          <cell r="S7535">
            <v>40</v>
          </cell>
        </row>
        <row r="7536">
          <cell r="K7536">
            <v>1677.1278655439305</v>
          </cell>
          <cell r="S7536">
            <v>40</v>
          </cell>
        </row>
        <row r="7537">
          <cell r="K7537">
            <v>2.9215846613390202</v>
          </cell>
          <cell r="S7537">
            <v>40</v>
          </cell>
        </row>
        <row r="7538">
          <cell r="K7538">
            <v>0.23507909978600192</v>
          </cell>
          <cell r="S7538">
            <v>40</v>
          </cell>
        </row>
        <row r="7539">
          <cell r="K7539">
            <v>3.0277387980384538</v>
          </cell>
          <cell r="S7539">
            <v>40</v>
          </cell>
        </row>
        <row r="7540">
          <cell r="K7540">
            <v>16434.052830720477</v>
          </cell>
          <cell r="S7540">
            <v>40</v>
          </cell>
        </row>
        <row r="7541">
          <cell r="K7541">
            <v>1.7745373584701216</v>
          </cell>
          <cell r="S7541">
            <v>40</v>
          </cell>
        </row>
        <row r="7542">
          <cell r="K7542">
            <v>1.7966891453271938</v>
          </cell>
          <cell r="S7542">
            <v>40</v>
          </cell>
        </row>
        <row r="7543">
          <cell r="K7543">
            <v>0.65779839034068599</v>
          </cell>
          <cell r="S7543">
            <v>40</v>
          </cell>
        </row>
        <row r="7544">
          <cell r="K7544">
            <v>-0.74480848075362527</v>
          </cell>
          <cell r="S7544">
            <v>40</v>
          </cell>
        </row>
        <row r="7545">
          <cell r="K7545">
            <v>-0.82268349972184585</v>
          </cell>
          <cell r="S7545">
            <v>40</v>
          </cell>
        </row>
        <row r="7546">
          <cell r="K7546">
            <v>-1.7705203702576437</v>
          </cell>
          <cell r="S7546">
            <v>40</v>
          </cell>
        </row>
        <row r="7547">
          <cell r="K7547">
            <v>-0.70194869177270336</v>
          </cell>
          <cell r="S7547">
            <v>40</v>
          </cell>
        </row>
        <row r="7548">
          <cell r="K7548">
            <v>-0.56003342154747793</v>
          </cell>
          <cell r="S7548">
            <v>40</v>
          </cell>
        </row>
        <row r="7549">
          <cell r="K7549">
            <v>0.3289890117865889</v>
          </cell>
          <cell r="S7549">
            <v>40</v>
          </cell>
        </row>
        <row r="7550">
          <cell r="K7550">
            <v>-2.1628787940208231E-3</v>
          </cell>
          <cell r="S7550">
            <v>40</v>
          </cell>
        </row>
        <row r="7551">
          <cell r="K7551">
            <v>-0.62033481848065619</v>
          </cell>
          <cell r="S7551">
            <v>40</v>
          </cell>
        </row>
        <row r="7552">
          <cell r="K7552">
            <v>-0.47405183658550837</v>
          </cell>
          <cell r="S7552">
            <v>40</v>
          </cell>
        </row>
        <row r="7553">
          <cell r="K7553">
            <v>-0.81781379616919414</v>
          </cell>
          <cell r="S7553">
            <v>40</v>
          </cell>
        </row>
        <row r="7554">
          <cell r="K7554">
            <v>3.6946745574093836</v>
          </cell>
          <cell r="S7554">
            <v>40</v>
          </cell>
        </row>
        <row r="7555">
          <cell r="K7555">
            <v>-0.32392009408358807</v>
          </cell>
          <cell r="S7555">
            <v>40</v>
          </cell>
        </row>
        <row r="7556">
          <cell r="K7556">
            <v>-0.78668106142847549</v>
          </cell>
          <cell r="S7556">
            <v>40</v>
          </cell>
        </row>
        <row r="7557">
          <cell r="K7557">
            <v>-7.2966242843021103E-3</v>
          </cell>
          <cell r="S7557">
            <v>40</v>
          </cell>
        </row>
        <row r="7558">
          <cell r="K7558">
            <v>-0.23149606133677342</v>
          </cell>
          <cell r="S7558">
            <v>40</v>
          </cell>
        </row>
        <row r="7559">
          <cell r="K7559">
            <v>-5.8274850027185991E-3</v>
          </cell>
          <cell r="S7559">
            <v>40</v>
          </cell>
        </row>
        <row r="7560">
          <cell r="K7560">
            <v>-6.2057204237915359E-2</v>
          </cell>
          <cell r="S7560">
            <v>40</v>
          </cell>
        </row>
        <row r="7561">
          <cell r="K7561">
            <v>-1.1171057681313778E-2</v>
          </cell>
          <cell r="S7561">
            <v>40</v>
          </cell>
        </row>
        <row r="7562">
          <cell r="K7562">
            <v>1.7446606707765977</v>
          </cell>
          <cell r="S7562">
            <v>40</v>
          </cell>
        </row>
        <row r="7563">
          <cell r="K7563">
            <v>1.721510165562758</v>
          </cell>
          <cell r="S7563">
            <v>40</v>
          </cell>
        </row>
        <row r="7564">
          <cell r="K7564">
            <v>1.7894849994151958</v>
          </cell>
          <cell r="S7564">
            <v>40</v>
          </cell>
        </row>
        <row r="7565">
          <cell r="K7565">
            <v>1.7524731606363235</v>
          </cell>
          <cell r="S7565">
            <v>40</v>
          </cell>
        </row>
        <row r="7566">
          <cell r="K7566">
            <v>0.66016018139829558</v>
          </cell>
          <cell r="S7566">
            <v>40</v>
          </cell>
        </row>
        <row r="7567">
          <cell r="K7567">
            <v>1.7226885270366239</v>
          </cell>
          <cell r="S7567">
            <v>40</v>
          </cell>
        </row>
        <row r="7568">
          <cell r="K7568">
            <v>-0.75228724926226409</v>
          </cell>
          <cell r="S7568">
            <v>40</v>
          </cell>
        </row>
        <row r="7569">
          <cell r="K7569">
            <v>0.43970743285034497</v>
          </cell>
          <cell r="S7569">
            <v>40</v>
          </cell>
        </row>
        <row r="7570">
          <cell r="K7570">
            <v>-0.83599106948465862</v>
          </cell>
          <cell r="S7570">
            <v>40</v>
          </cell>
        </row>
        <row r="7571">
          <cell r="K7571">
            <v>-0.80486984078187618</v>
          </cell>
          <cell r="S7571">
            <v>40</v>
          </cell>
        </row>
        <row r="7572">
          <cell r="K7572">
            <v>-1.7697238227531622</v>
          </cell>
          <cell r="S7572">
            <v>40</v>
          </cell>
        </row>
        <row r="7573">
          <cell r="K7573">
            <v>-1.7640600029338025</v>
          </cell>
          <cell r="S7573">
            <v>40</v>
          </cell>
        </row>
        <row r="7574">
          <cell r="K7574">
            <v>-0.70138433181713233</v>
          </cell>
          <cell r="S7574">
            <v>40</v>
          </cell>
        </row>
        <row r="7575">
          <cell r="K7575">
            <v>-0.67220271691129585</v>
          </cell>
          <cell r="S7575">
            <v>40</v>
          </cell>
        </row>
        <row r="7576">
          <cell r="K7576">
            <v>-0.56277729706819912</v>
          </cell>
          <cell r="S7576">
            <v>40</v>
          </cell>
        </row>
        <row r="7577">
          <cell r="K7577">
            <v>-0.55325237655530302</v>
          </cell>
          <cell r="S7577">
            <v>40</v>
          </cell>
        </row>
        <row r="7578">
          <cell r="K7578">
            <v>0.33473581151227455</v>
          </cell>
          <cell r="S7578">
            <v>40</v>
          </cell>
        </row>
        <row r="7579">
          <cell r="K7579">
            <v>-0.48474636523089282</v>
          </cell>
          <cell r="S7579">
            <v>40</v>
          </cell>
        </row>
        <row r="7580">
          <cell r="K7580">
            <v>-2.0209466844035686E-3</v>
          </cell>
          <cell r="S7580">
            <v>40</v>
          </cell>
        </row>
        <row r="7581">
          <cell r="K7581">
            <v>-5.3536809045107723E-3</v>
          </cell>
          <cell r="S7581">
            <v>40</v>
          </cell>
        </row>
        <row r="7582">
          <cell r="K7582">
            <v>-0.6206641657616383</v>
          </cell>
          <cell r="S7582">
            <v>40</v>
          </cell>
        </row>
        <row r="7583">
          <cell r="K7583">
            <v>-0.63037332914966482</v>
          </cell>
          <cell r="S7583">
            <v>40</v>
          </cell>
        </row>
        <row r="7584">
          <cell r="K7584">
            <v>-0.47867364494997078</v>
          </cell>
          <cell r="S7584">
            <v>40</v>
          </cell>
        </row>
        <row r="7585">
          <cell r="K7585">
            <v>-0.52110615235388269</v>
          </cell>
          <cell r="S7585">
            <v>40</v>
          </cell>
        </row>
        <row r="7586">
          <cell r="K7586">
            <v>-0.82328159563502989</v>
          </cell>
          <cell r="S7586">
            <v>40</v>
          </cell>
        </row>
        <row r="7587">
          <cell r="K7587">
            <v>-0.72846009497756581</v>
          </cell>
          <cell r="S7587">
            <v>40</v>
          </cell>
        </row>
        <row r="7588">
          <cell r="K7588">
            <v>3.8230989362674901</v>
          </cell>
          <cell r="S7588">
            <v>40</v>
          </cell>
        </row>
        <row r="7589">
          <cell r="K7589">
            <v>-5.2508594808263094E-3</v>
          </cell>
          <cell r="S7589">
            <v>40</v>
          </cell>
        </row>
        <row r="7590">
          <cell r="K7590">
            <v>-0.3410081965385916</v>
          </cell>
          <cell r="S7590">
            <v>40</v>
          </cell>
        </row>
        <row r="7591">
          <cell r="K7591">
            <v>-3.7908607360933083E-3</v>
          </cell>
          <cell r="S7591">
            <v>40</v>
          </cell>
        </row>
        <row r="7592">
          <cell r="K7592">
            <v>-0.84956562214778475</v>
          </cell>
          <cell r="S7592">
            <v>40</v>
          </cell>
        </row>
        <row r="7593">
          <cell r="K7593">
            <v>-0.8276147492597391</v>
          </cell>
          <cell r="S7593">
            <v>40</v>
          </cell>
        </row>
        <row r="7594">
          <cell r="K7594">
            <v>-7.1114189587631223E-3</v>
          </cell>
          <cell r="S7594">
            <v>40</v>
          </cell>
        </row>
        <row r="7595">
          <cell r="K7595">
            <v>4.3192081445254937E-2</v>
          </cell>
          <cell r="S7595">
            <v>40</v>
          </cell>
        </row>
        <row r="7596">
          <cell r="K7596">
            <v>0.84534770835107342</v>
          </cell>
          <cell r="S7596">
            <v>40</v>
          </cell>
        </row>
        <row r="7597">
          <cell r="K7597">
            <v>-0.611291012229772</v>
          </cell>
          <cell r="S7597">
            <v>40</v>
          </cell>
        </row>
        <row r="7598">
          <cell r="K7598">
            <v>-6.0792489268521131E-3</v>
          </cell>
          <cell r="S7598">
            <v>40</v>
          </cell>
        </row>
        <row r="7599">
          <cell r="K7599">
            <v>-4.5182332188503527E-3</v>
          </cell>
          <cell r="S7599">
            <v>40</v>
          </cell>
        </row>
        <row r="7600">
          <cell r="K7600">
            <v>-0.10622560365265016</v>
          </cell>
          <cell r="S7600">
            <v>40</v>
          </cell>
        </row>
        <row r="7601">
          <cell r="K7601">
            <v>-0.58763496712292218</v>
          </cell>
          <cell r="S7601">
            <v>40</v>
          </cell>
        </row>
        <row r="7602">
          <cell r="K7602">
            <v>-9.8359216446017843E-3</v>
          </cell>
          <cell r="S7602">
            <v>40</v>
          </cell>
        </row>
        <row r="7603">
          <cell r="K7603">
            <v>0.30616116930770337</v>
          </cell>
          <cell r="S7603">
            <v>40</v>
          </cell>
        </row>
        <row r="7604">
          <cell r="K7604">
            <v>1.7065094781592207</v>
          </cell>
          <cell r="S7604">
            <v>40</v>
          </cell>
        </row>
        <row r="7605">
          <cell r="K7605">
            <v>1.7281099577187116</v>
          </cell>
          <cell r="S7605">
            <v>40</v>
          </cell>
        </row>
        <row r="7606">
          <cell r="K7606">
            <v>1.6479714118954132</v>
          </cell>
          <cell r="S7606">
            <v>40</v>
          </cell>
        </row>
        <row r="7607">
          <cell r="K7607">
            <v>0.44033942040414292</v>
          </cell>
          <cell r="S7607">
            <v>40</v>
          </cell>
        </row>
        <row r="7608">
          <cell r="K7608">
            <v>-0.81624080962005263</v>
          </cell>
          <cell r="S7608">
            <v>40</v>
          </cell>
        </row>
        <row r="7609">
          <cell r="K7609">
            <v>-1.7650686038389667</v>
          </cell>
          <cell r="S7609">
            <v>40</v>
          </cell>
        </row>
        <row r="7610">
          <cell r="K7610">
            <v>-0.67131582950978053</v>
          </cell>
          <cell r="S7610">
            <v>40</v>
          </cell>
        </row>
        <row r="7611">
          <cell r="K7611">
            <v>-0.56854609843346338</v>
          </cell>
          <cell r="S7611">
            <v>40</v>
          </cell>
        </row>
        <row r="7612">
          <cell r="K7612">
            <v>-0.49737900288458453</v>
          </cell>
          <cell r="S7612">
            <v>40</v>
          </cell>
        </row>
        <row r="7613">
          <cell r="K7613">
            <v>-4.979582869017206E-3</v>
          </cell>
          <cell r="S7613">
            <v>40</v>
          </cell>
        </row>
        <row r="7614">
          <cell r="K7614">
            <v>-0.64961189673466269</v>
          </cell>
          <cell r="S7614">
            <v>40</v>
          </cell>
        </row>
        <row r="7615">
          <cell r="K7615">
            <v>-0.52727010438108579</v>
          </cell>
          <cell r="S7615">
            <v>40</v>
          </cell>
        </row>
        <row r="7616">
          <cell r="K7616">
            <v>-0.72478103844198916</v>
          </cell>
          <cell r="S7616">
            <v>40</v>
          </cell>
        </row>
        <row r="7617">
          <cell r="K7617">
            <v>-4.9739487718562991E-3</v>
          </cell>
          <cell r="S7617">
            <v>40</v>
          </cell>
        </row>
        <row r="7618">
          <cell r="K7618">
            <v>-3.7149578136409719E-3</v>
          </cell>
          <cell r="S7618">
            <v>40</v>
          </cell>
        </row>
        <row r="7619">
          <cell r="K7619">
            <v>-0.79821620926797121</v>
          </cell>
          <cell r="S7619">
            <v>40</v>
          </cell>
        </row>
        <row r="7620">
          <cell r="K7620">
            <v>-0.64589273787401391</v>
          </cell>
          <cell r="S7620">
            <v>40</v>
          </cell>
        </row>
        <row r="7621">
          <cell r="K7621">
            <v>1.2491052450263591</v>
          </cell>
          <cell r="S7621">
            <v>40</v>
          </cell>
        </row>
        <row r="7622">
          <cell r="K7622">
            <v>-0.7722268309380953</v>
          </cell>
          <cell r="S7622">
            <v>40</v>
          </cell>
        </row>
        <row r="7623">
          <cell r="K7623">
            <v>-0.64345553403689404</v>
          </cell>
          <cell r="S7623">
            <v>40</v>
          </cell>
        </row>
        <row r="7624">
          <cell r="K7624">
            <v>6.5717785896255029E-2</v>
          </cell>
          <cell r="S7624">
            <v>40</v>
          </cell>
        </row>
        <row r="7625">
          <cell r="K7625">
            <v>8365.8503787658192</v>
          </cell>
          <cell r="S7625">
            <v>40</v>
          </cell>
        </row>
        <row r="7626">
          <cell r="K7626">
            <v>532.19149674787616</v>
          </cell>
          <cell r="S7626">
            <v>40</v>
          </cell>
        </row>
        <row r="7627">
          <cell r="K7627">
            <v>1.361305362178838</v>
          </cell>
          <cell r="S7627">
            <v>40</v>
          </cell>
        </row>
        <row r="7628">
          <cell r="K7628">
            <v>-1.0253634197177748</v>
          </cell>
          <cell r="S7628">
            <v>40</v>
          </cell>
        </row>
        <row r="7629">
          <cell r="K7629">
            <v>-1.0401813949579652</v>
          </cell>
          <cell r="S7629">
            <v>40</v>
          </cell>
        </row>
        <row r="7630">
          <cell r="K7630">
            <v>6.4989756498568094E-4</v>
          </cell>
          <cell r="S7630">
            <v>40</v>
          </cell>
        </row>
        <row r="7631">
          <cell r="K7631">
            <v>-0.94364786784422627</v>
          </cell>
          <cell r="S7631">
            <v>40</v>
          </cell>
        </row>
        <row r="7632">
          <cell r="K7632">
            <v>0.52271288910306046</v>
          </cell>
          <cell r="S7632">
            <v>40</v>
          </cell>
        </row>
        <row r="7633">
          <cell r="K7633">
            <v>0.43792992564281291</v>
          </cell>
          <cell r="S7633">
            <v>40</v>
          </cell>
        </row>
        <row r="7634">
          <cell r="K7634">
            <v>-1.1450055570185917</v>
          </cell>
          <cell r="S7634">
            <v>40</v>
          </cell>
        </row>
        <row r="7635">
          <cell r="K7635">
            <v>-1.1002802300838135</v>
          </cell>
          <cell r="S7635">
            <v>40</v>
          </cell>
        </row>
        <row r="7636">
          <cell r="K7636">
            <v>-1.0362252554932432</v>
          </cell>
          <cell r="S7636">
            <v>40</v>
          </cell>
        </row>
        <row r="7637">
          <cell r="K7637">
            <v>-0.89496951246416367</v>
          </cell>
          <cell r="S7637">
            <v>40</v>
          </cell>
        </row>
        <row r="7638">
          <cell r="K7638">
            <v>-1.1577386938899719</v>
          </cell>
          <cell r="S7638">
            <v>40</v>
          </cell>
        </row>
        <row r="7639">
          <cell r="K7639">
            <v>-1.9998005937496601E-4</v>
          </cell>
          <cell r="S7639">
            <v>40</v>
          </cell>
        </row>
        <row r="7640">
          <cell r="K7640">
            <v>-1.156169424532099</v>
          </cell>
          <cell r="S7640">
            <v>40</v>
          </cell>
        </row>
        <row r="7641">
          <cell r="K7641">
            <v>0.54833225865048985</v>
          </cell>
          <cell r="S7641">
            <v>40</v>
          </cell>
        </row>
        <row r="7642">
          <cell r="K7642">
            <v>0.25818774798663918</v>
          </cell>
          <cell r="S7642">
            <v>40</v>
          </cell>
        </row>
        <row r="7643">
          <cell r="K7643">
            <v>-1.2793514750786354</v>
          </cell>
          <cell r="S7643">
            <v>40</v>
          </cell>
        </row>
        <row r="7644">
          <cell r="K7644">
            <v>7.1078596627374804</v>
          </cell>
          <cell r="S7644">
            <v>40</v>
          </cell>
        </row>
        <row r="7645">
          <cell r="K7645">
            <v>-0.16079205734397545</v>
          </cell>
          <cell r="S7645">
            <v>39</v>
          </cell>
        </row>
        <row r="7646">
          <cell r="K7646">
            <v>12.010661702084208</v>
          </cell>
          <cell r="S7646">
            <v>40</v>
          </cell>
        </row>
        <row r="7647">
          <cell r="K7647">
            <v>13.438969037424165</v>
          </cell>
          <cell r="S7647">
            <v>40</v>
          </cell>
        </row>
        <row r="7648">
          <cell r="K7648">
            <v>11.364513347078146</v>
          </cell>
          <cell r="S7648">
            <v>40</v>
          </cell>
        </row>
        <row r="7649">
          <cell r="K7649">
            <v>8.8106447679118557E-2</v>
          </cell>
          <cell r="S7649">
            <v>40</v>
          </cell>
        </row>
        <row r="7650">
          <cell r="K7650">
            <v>0.31542327887305954</v>
          </cell>
          <cell r="S7650">
            <v>40</v>
          </cell>
        </row>
        <row r="7651">
          <cell r="K7651">
            <v>-0.97689387984120002</v>
          </cell>
          <cell r="S7651">
            <v>40</v>
          </cell>
        </row>
        <row r="7652">
          <cell r="K7652">
            <v>0.11572550101184274</v>
          </cell>
          <cell r="S7652">
            <v>40</v>
          </cell>
        </row>
        <row r="7653">
          <cell r="K7653">
            <v>0.15363154527258024</v>
          </cell>
          <cell r="S7653">
            <v>40</v>
          </cell>
        </row>
        <row r="7654">
          <cell r="K7654">
            <v>0.19174965346422621</v>
          </cell>
          <cell r="S7654">
            <v>40</v>
          </cell>
        </row>
        <row r="7655">
          <cell r="K7655">
            <v>-1.1217148671295085</v>
          </cell>
          <cell r="S7655">
            <v>40</v>
          </cell>
        </row>
        <row r="7656">
          <cell r="K7656">
            <v>-0.98042818288997458</v>
          </cell>
          <cell r="S7656">
            <v>40</v>
          </cell>
        </row>
        <row r="7657">
          <cell r="K7657">
            <v>0.10850375718054972</v>
          </cell>
          <cell r="S7657">
            <v>40</v>
          </cell>
        </row>
        <row r="7658">
          <cell r="K7658">
            <v>920.02837610843585</v>
          </cell>
          <cell r="S7658">
            <v>40</v>
          </cell>
        </row>
        <row r="7659">
          <cell r="K7659">
            <v>-1.0477633566649964</v>
          </cell>
          <cell r="S7659">
            <v>40</v>
          </cell>
        </row>
        <row r="7660">
          <cell r="K7660">
            <v>-1.0342796326945696</v>
          </cell>
          <cell r="S7660">
            <v>40</v>
          </cell>
        </row>
        <row r="7661">
          <cell r="K7661">
            <v>-1.0594029581191404</v>
          </cell>
          <cell r="S7661">
            <v>40</v>
          </cell>
        </row>
        <row r="7662">
          <cell r="K7662">
            <v>-0.33320188614244045</v>
          </cell>
          <cell r="S7662">
            <v>40</v>
          </cell>
        </row>
        <row r="7663">
          <cell r="K7663">
            <v>-0.12401249933124037</v>
          </cell>
          <cell r="S7663">
            <v>40</v>
          </cell>
        </row>
        <row r="7664">
          <cell r="K7664">
            <v>-2.9731546351042875E-4</v>
          </cell>
          <cell r="S7664">
            <v>40</v>
          </cell>
        </row>
        <row r="7665">
          <cell r="K7665">
            <v>-6.2222108554782565E-2</v>
          </cell>
          <cell r="S7665">
            <v>40</v>
          </cell>
        </row>
        <row r="7666">
          <cell r="K7666">
            <v>2.5647204807118462E-2</v>
          </cell>
          <cell r="S7666">
            <v>39</v>
          </cell>
        </row>
        <row r="7667">
          <cell r="K7667">
            <v>1.3491594151905704</v>
          </cell>
          <cell r="S7667">
            <v>40</v>
          </cell>
        </row>
        <row r="7668">
          <cell r="K7668">
            <v>9.446973191786725</v>
          </cell>
          <cell r="S7668">
            <v>40</v>
          </cell>
        </row>
        <row r="7669">
          <cell r="K7669">
            <v>263.661663723667</v>
          </cell>
          <cell r="S7669">
            <v>40</v>
          </cell>
        </row>
        <row r="7670">
          <cell r="K7670">
            <v>3.6004430629430422</v>
          </cell>
          <cell r="S7670">
            <v>40</v>
          </cell>
        </row>
        <row r="7671">
          <cell r="K7671">
            <v>-0.97702472131061302</v>
          </cell>
          <cell r="S7671">
            <v>40</v>
          </cell>
        </row>
        <row r="7672">
          <cell r="K7672">
            <v>-0.96121920271873418</v>
          </cell>
          <cell r="S7672">
            <v>40</v>
          </cell>
        </row>
        <row r="7673">
          <cell r="K7673">
            <v>-0.91065671462676501</v>
          </cell>
          <cell r="S7673">
            <v>40</v>
          </cell>
        </row>
        <row r="7674">
          <cell r="K7674">
            <v>0.17370978899014644</v>
          </cell>
          <cell r="S7674">
            <v>40</v>
          </cell>
        </row>
        <row r="7675">
          <cell r="K7675">
            <v>-0.91834919740862941</v>
          </cell>
          <cell r="S7675">
            <v>40</v>
          </cell>
        </row>
        <row r="7676">
          <cell r="K7676">
            <v>-1.0838289517089548</v>
          </cell>
          <cell r="S7676">
            <v>40</v>
          </cell>
        </row>
        <row r="7677">
          <cell r="K7677">
            <v>-0.96377736825201255</v>
          </cell>
          <cell r="S7677">
            <v>40</v>
          </cell>
        </row>
        <row r="7678">
          <cell r="K7678">
            <v>6.0232458704876833E-2</v>
          </cell>
          <cell r="S7678">
            <v>40</v>
          </cell>
        </row>
        <row r="7679">
          <cell r="K7679">
            <v>10.705361757598865</v>
          </cell>
          <cell r="S7679">
            <v>40</v>
          </cell>
        </row>
        <row r="7680">
          <cell r="K7680">
            <v>-1.0238283433072215</v>
          </cell>
          <cell r="S7680">
            <v>40</v>
          </cell>
        </row>
        <row r="7681">
          <cell r="K7681">
            <v>41.209938671653227</v>
          </cell>
          <cell r="S7681">
            <v>40</v>
          </cell>
        </row>
        <row r="7682">
          <cell r="K7682">
            <v>-2.7777889991740856E-4</v>
          </cell>
          <cell r="S7682">
            <v>40</v>
          </cell>
        </row>
        <row r="7683">
          <cell r="K7683">
            <v>-1.0510265689799783</v>
          </cell>
          <cell r="S7683">
            <v>40</v>
          </cell>
        </row>
        <row r="7684">
          <cell r="K7684">
            <v>-0.25126470104778048</v>
          </cell>
          <cell r="S7684">
            <v>40</v>
          </cell>
        </row>
        <row r="7685">
          <cell r="K7685">
            <v>31.096631434549113</v>
          </cell>
          <cell r="S7685">
            <v>40</v>
          </cell>
        </row>
        <row r="7686">
          <cell r="K7686">
            <v>2.9648684856673571</v>
          </cell>
          <cell r="S7686">
            <v>40</v>
          </cell>
        </row>
        <row r="7687">
          <cell r="K7687">
            <v>4.0669937728010739</v>
          </cell>
          <cell r="S7687">
            <v>40</v>
          </cell>
        </row>
        <row r="7688">
          <cell r="K7688">
            <v>10.698700468589111</v>
          </cell>
          <cell r="S7688">
            <v>40</v>
          </cell>
        </row>
        <row r="7689">
          <cell r="K7689">
            <v>8.9569232471371247</v>
          </cell>
          <cell r="S7689">
            <v>40</v>
          </cell>
        </row>
        <row r="7690">
          <cell r="K7690">
            <v>1.3768650195207917</v>
          </cell>
          <cell r="S7690">
            <v>40</v>
          </cell>
        </row>
        <row r="7691">
          <cell r="K7691">
            <v>-1.0618750269588635</v>
          </cell>
          <cell r="S7691">
            <v>40</v>
          </cell>
        </row>
        <row r="7692">
          <cell r="K7692">
            <v>6.6525684508724858E-4</v>
          </cell>
          <cell r="S7692">
            <v>40</v>
          </cell>
        </row>
        <row r="7693">
          <cell r="K7693">
            <v>0.76596888207565683</v>
          </cell>
          <cell r="S7693">
            <v>40</v>
          </cell>
        </row>
        <row r="7694">
          <cell r="K7694">
            <v>-1.0045358952572523</v>
          </cell>
          <cell r="S7694">
            <v>40</v>
          </cell>
        </row>
        <row r="7695">
          <cell r="K7695">
            <v>-1.0143442014599875</v>
          </cell>
          <cell r="S7695">
            <v>40</v>
          </cell>
        </row>
        <row r="7696">
          <cell r="K7696">
            <v>-1.0145633107563918</v>
          </cell>
          <cell r="S7696">
            <v>40</v>
          </cell>
        </row>
        <row r="7697">
          <cell r="K7697">
            <v>-1.1808825649522623</v>
          </cell>
          <cell r="S7697">
            <v>40</v>
          </cell>
        </row>
        <row r="7698">
          <cell r="K7698">
            <v>-1.0383473055141259</v>
          </cell>
          <cell r="S7698">
            <v>40</v>
          </cell>
        </row>
        <row r="7699">
          <cell r="K7699">
            <v>-1.0076913375670795</v>
          </cell>
          <cell r="S7699">
            <v>40</v>
          </cell>
        </row>
        <row r="7700">
          <cell r="K7700">
            <v>822.97798860613455</v>
          </cell>
          <cell r="S7700">
            <v>40</v>
          </cell>
        </row>
        <row r="7701">
          <cell r="K7701">
            <v>0.49215493268536636</v>
          </cell>
          <cell r="S7701">
            <v>40</v>
          </cell>
        </row>
        <row r="7702">
          <cell r="K7702">
            <v>0.28886706315541122</v>
          </cell>
          <cell r="S7702">
            <v>40</v>
          </cell>
        </row>
        <row r="7703">
          <cell r="K7703">
            <v>-1.0519185655722927</v>
          </cell>
          <cell r="S7703">
            <v>40</v>
          </cell>
        </row>
        <row r="7704">
          <cell r="K7704">
            <v>0.39704267384249731</v>
          </cell>
          <cell r="S7704">
            <v>40</v>
          </cell>
        </row>
        <row r="7705">
          <cell r="K7705">
            <v>2.3606808047861838</v>
          </cell>
          <cell r="S7705">
            <v>40</v>
          </cell>
        </row>
        <row r="7706">
          <cell r="K7706">
            <v>1.3139138949333402</v>
          </cell>
          <cell r="S7706">
            <v>40</v>
          </cell>
        </row>
        <row r="7707">
          <cell r="K7707">
            <v>1.4980640349065766</v>
          </cell>
          <cell r="S7707">
            <v>40</v>
          </cell>
        </row>
        <row r="7708">
          <cell r="K7708">
            <v>1.4564635450443268</v>
          </cell>
          <cell r="S7708">
            <v>40</v>
          </cell>
        </row>
        <row r="7709">
          <cell r="K7709">
            <v>-1.1224654126312166</v>
          </cell>
          <cell r="S7709">
            <v>40</v>
          </cell>
        </row>
        <row r="7710">
          <cell r="K7710">
            <v>-0.92244387630956215</v>
          </cell>
          <cell r="S7710">
            <v>40</v>
          </cell>
        </row>
        <row r="7711">
          <cell r="K7711">
            <v>-1.7529397779826659E-3</v>
          </cell>
          <cell r="S7711">
            <v>40</v>
          </cell>
        </row>
        <row r="7712">
          <cell r="K7712">
            <v>-1.9216562041418177</v>
          </cell>
          <cell r="S7712">
            <v>40</v>
          </cell>
        </row>
        <row r="7713">
          <cell r="K7713">
            <v>0.51223838146971712</v>
          </cell>
          <cell r="S7713">
            <v>40</v>
          </cell>
        </row>
        <row r="7714">
          <cell r="K7714">
            <v>0.53238047693825674</v>
          </cell>
          <cell r="S7714">
            <v>40</v>
          </cell>
        </row>
        <row r="7715">
          <cell r="K7715">
            <v>-1.0379237595411048</v>
          </cell>
          <cell r="S7715">
            <v>40</v>
          </cell>
        </row>
        <row r="7716">
          <cell r="K7716">
            <v>-0.92010025741569723</v>
          </cell>
          <cell r="S7716">
            <v>40</v>
          </cell>
        </row>
        <row r="7717">
          <cell r="K7717">
            <v>-0.87809180467270309</v>
          </cell>
          <cell r="S7717">
            <v>40</v>
          </cell>
        </row>
        <row r="7718">
          <cell r="K7718">
            <v>-1.2610270131493246</v>
          </cell>
          <cell r="S7718">
            <v>40</v>
          </cell>
        </row>
        <row r="7719">
          <cell r="K7719">
            <v>-0.89124290379006477</v>
          </cell>
          <cell r="S7719">
            <v>40</v>
          </cell>
        </row>
        <row r="7720">
          <cell r="K7720">
            <v>-0.73323210750964951</v>
          </cell>
          <cell r="S7720">
            <v>40</v>
          </cell>
        </row>
        <row r="7721">
          <cell r="K7721">
            <v>-1.1310372185719002</v>
          </cell>
          <cell r="S7721">
            <v>40</v>
          </cell>
        </row>
        <row r="7722">
          <cell r="K7722">
            <v>2.8891039456874474</v>
          </cell>
          <cell r="S7722">
            <v>40</v>
          </cell>
        </row>
        <row r="7723">
          <cell r="K7723">
            <v>0.53006232436572154</v>
          </cell>
          <cell r="S7723">
            <v>40</v>
          </cell>
        </row>
        <row r="7724">
          <cell r="K7724">
            <v>6.1364222667213415</v>
          </cell>
          <cell r="S7724">
            <v>40</v>
          </cell>
        </row>
        <row r="7725">
          <cell r="K7725">
            <v>-0.53843153251653963</v>
          </cell>
          <cell r="S7725">
            <v>40</v>
          </cell>
        </row>
        <row r="7726">
          <cell r="K7726">
            <v>-1.2820196678819418E-2</v>
          </cell>
          <cell r="S7726">
            <v>40</v>
          </cell>
        </row>
        <row r="7727">
          <cell r="K7727">
            <v>-9.4989824897298795E-3</v>
          </cell>
          <cell r="S7727">
            <v>40</v>
          </cell>
        </row>
        <row r="7728">
          <cell r="K7728">
            <v>-1.2157137455607082E-2</v>
          </cell>
          <cell r="S7728">
            <v>40</v>
          </cell>
        </row>
        <row r="7729">
          <cell r="K7729">
            <v>-3.6367977089251151E-2</v>
          </cell>
          <cell r="S7729">
            <v>40</v>
          </cell>
        </row>
        <row r="7730">
          <cell r="K7730">
            <v>-1.1279428256082309</v>
          </cell>
          <cell r="S7730">
            <v>40</v>
          </cell>
        </row>
        <row r="7731">
          <cell r="K7731">
            <v>-1.0537981734797233</v>
          </cell>
          <cell r="S7731">
            <v>40</v>
          </cell>
        </row>
        <row r="7732">
          <cell r="K7732">
            <v>-0.92521087455236417</v>
          </cell>
          <cell r="S7732">
            <v>40</v>
          </cell>
        </row>
        <row r="7733">
          <cell r="K7733">
            <v>1.6662934316705722</v>
          </cell>
          <cell r="S7733">
            <v>40</v>
          </cell>
        </row>
        <row r="7734">
          <cell r="K7734">
            <v>-1.7006205551318193E-3</v>
          </cell>
          <cell r="S7734">
            <v>40</v>
          </cell>
        </row>
        <row r="7735">
          <cell r="K7735">
            <v>-0.76269449684379764</v>
          </cell>
          <cell r="S7735">
            <v>40</v>
          </cell>
        </row>
        <row r="7736">
          <cell r="K7736">
            <v>-1.9252619823809523</v>
          </cell>
          <cell r="S7736">
            <v>40</v>
          </cell>
        </row>
        <row r="7737">
          <cell r="K7737">
            <v>0.48670987411910632</v>
          </cell>
          <cell r="S7737">
            <v>40</v>
          </cell>
        </row>
        <row r="7738">
          <cell r="K7738">
            <v>-1.8450903083871892</v>
          </cell>
          <cell r="S7738">
            <v>40</v>
          </cell>
        </row>
        <row r="7739">
          <cell r="K7739">
            <v>-1.8702734596213146</v>
          </cell>
          <cell r="S7739">
            <v>40</v>
          </cell>
        </row>
        <row r="7740">
          <cell r="K7740">
            <v>0.53130454588317921</v>
          </cell>
          <cell r="S7740">
            <v>40</v>
          </cell>
        </row>
        <row r="7741">
          <cell r="K7741">
            <v>-1.8203590864835546</v>
          </cell>
          <cell r="S7741">
            <v>40</v>
          </cell>
        </row>
        <row r="7742">
          <cell r="K7742">
            <v>-1.0377533486323638</v>
          </cell>
          <cell r="S7742">
            <v>40</v>
          </cell>
        </row>
        <row r="7743">
          <cell r="K7743">
            <v>-0.97207400422456303</v>
          </cell>
          <cell r="S7743">
            <v>40</v>
          </cell>
        </row>
        <row r="7744">
          <cell r="K7744">
            <v>-0.93006188355903929</v>
          </cell>
          <cell r="S7744">
            <v>40</v>
          </cell>
        </row>
        <row r="7745">
          <cell r="K7745">
            <v>-0.85964556772080869</v>
          </cell>
          <cell r="S7745">
            <v>40</v>
          </cell>
        </row>
        <row r="7746">
          <cell r="K7746">
            <v>-0.87810004817128917</v>
          </cell>
          <cell r="S7746">
            <v>40</v>
          </cell>
        </row>
        <row r="7747">
          <cell r="K7747">
            <v>-0.76524185935152345</v>
          </cell>
          <cell r="S7747">
            <v>40</v>
          </cell>
        </row>
        <row r="7748">
          <cell r="K7748">
            <v>-1.2667176006076259</v>
          </cell>
          <cell r="S7748">
            <v>40</v>
          </cell>
        </row>
        <row r="7749">
          <cell r="K7749">
            <v>-1.247349598202762</v>
          </cell>
          <cell r="S7749">
            <v>40</v>
          </cell>
        </row>
        <row r="7750">
          <cell r="K7750">
            <v>-0.89969105395998261</v>
          </cell>
          <cell r="S7750">
            <v>40</v>
          </cell>
        </row>
        <row r="7751">
          <cell r="K7751">
            <v>-0.85555662730216742</v>
          </cell>
          <cell r="S7751">
            <v>40</v>
          </cell>
        </row>
        <row r="7752">
          <cell r="K7752">
            <v>-0.74468331218032935</v>
          </cell>
          <cell r="S7752">
            <v>40</v>
          </cell>
        </row>
        <row r="7753">
          <cell r="K7753">
            <v>-0.71268917705035406</v>
          </cell>
          <cell r="S7753">
            <v>40</v>
          </cell>
        </row>
        <row r="7754">
          <cell r="K7754">
            <v>-1.131232478654487</v>
          </cell>
          <cell r="S7754">
            <v>40</v>
          </cell>
        </row>
        <row r="7755">
          <cell r="K7755">
            <v>-0.95145961069050045</v>
          </cell>
          <cell r="S7755">
            <v>40</v>
          </cell>
        </row>
        <row r="7756">
          <cell r="K7756">
            <v>0.10044860740618035</v>
          </cell>
          <cell r="S7756">
            <v>40</v>
          </cell>
        </row>
        <row r="7757">
          <cell r="K7757">
            <v>0.5894353115186407</v>
          </cell>
          <cell r="S7757">
            <v>40</v>
          </cell>
        </row>
        <row r="7758">
          <cell r="K7758">
            <v>2.7470954115813324</v>
          </cell>
          <cell r="S7758">
            <v>40</v>
          </cell>
        </row>
        <row r="7759">
          <cell r="K7759">
            <v>5.0548053357420868E-3</v>
          </cell>
          <cell r="S7759">
            <v>40</v>
          </cell>
        </row>
        <row r="7760">
          <cell r="K7760">
            <v>3.6544513524624567E-2</v>
          </cell>
          <cell r="S7760">
            <v>40</v>
          </cell>
        </row>
        <row r="7761">
          <cell r="K7761">
            <v>-0.9848503028809541</v>
          </cell>
          <cell r="S7761">
            <v>40</v>
          </cell>
        </row>
        <row r="7762">
          <cell r="K7762">
            <v>-0.57570281666228651</v>
          </cell>
          <cell r="S7762">
            <v>40</v>
          </cell>
        </row>
        <row r="7763">
          <cell r="K7763">
            <v>-0.81663878138800916</v>
          </cell>
          <cell r="S7763">
            <v>40</v>
          </cell>
        </row>
        <row r="7764">
          <cell r="K7764">
            <v>-1.2667259783213232E-2</v>
          </cell>
          <cell r="S7764">
            <v>40</v>
          </cell>
        </row>
        <row r="7765">
          <cell r="K7765">
            <v>-0.6207246811144711</v>
          </cell>
          <cell r="S7765">
            <v>40</v>
          </cell>
        </row>
        <row r="7766">
          <cell r="K7766">
            <v>-9.8894230690258159E-3</v>
          </cell>
          <cell r="S7766">
            <v>40</v>
          </cell>
        </row>
        <row r="7767">
          <cell r="K7767">
            <v>7.4507942794884117E-3</v>
          </cell>
          <cell r="S7767">
            <v>40</v>
          </cell>
        </row>
        <row r="7768">
          <cell r="K7768">
            <v>-1.3019798523679528E-2</v>
          </cell>
          <cell r="S7768">
            <v>40</v>
          </cell>
        </row>
        <row r="7769">
          <cell r="K7769">
            <v>-0.61626926445960162</v>
          </cell>
          <cell r="S7769">
            <v>40</v>
          </cell>
        </row>
        <row r="7770">
          <cell r="K7770">
            <v>-2.9919392332340367E-2</v>
          </cell>
          <cell r="S7770">
            <v>40</v>
          </cell>
        </row>
        <row r="7771">
          <cell r="K7771">
            <v>-1.8833084146341155</v>
          </cell>
          <cell r="S7771">
            <v>40</v>
          </cell>
        </row>
        <row r="7772">
          <cell r="K7772">
            <v>-1.0574847235636904</v>
          </cell>
          <cell r="S7772">
            <v>40</v>
          </cell>
        </row>
        <row r="7773">
          <cell r="K7773">
            <v>1.6365396214487062</v>
          </cell>
          <cell r="S7773">
            <v>40</v>
          </cell>
        </row>
        <row r="7774">
          <cell r="K7774">
            <v>0.59670488537470279</v>
          </cell>
          <cell r="S7774">
            <v>40</v>
          </cell>
        </row>
        <row r="7775">
          <cell r="K7775">
            <v>0.48588266680281733</v>
          </cell>
          <cell r="S7775">
            <v>40</v>
          </cell>
        </row>
        <row r="7776">
          <cell r="K7776">
            <v>-1.8787537541578845</v>
          </cell>
          <cell r="S7776">
            <v>40</v>
          </cell>
        </row>
        <row r="7777">
          <cell r="K7777">
            <v>0.50813793822976316</v>
          </cell>
          <cell r="S7777">
            <v>40</v>
          </cell>
        </row>
        <row r="7778">
          <cell r="K7778">
            <v>-0.9767443412884298</v>
          </cell>
          <cell r="S7778">
            <v>40</v>
          </cell>
        </row>
        <row r="7779">
          <cell r="K7779">
            <v>-0.87362385951773958</v>
          </cell>
          <cell r="S7779">
            <v>40</v>
          </cell>
        </row>
        <row r="7780">
          <cell r="K7780">
            <v>-0.78241195061289781</v>
          </cell>
          <cell r="S7780">
            <v>40</v>
          </cell>
        </row>
        <row r="7781">
          <cell r="K7781">
            <v>-1.2549112633506747</v>
          </cell>
          <cell r="S7781">
            <v>40</v>
          </cell>
        </row>
        <row r="7782">
          <cell r="K7782">
            <v>-0.8675262816878091</v>
          </cell>
          <cell r="S7782">
            <v>40</v>
          </cell>
        </row>
        <row r="7783">
          <cell r="K7783">
            <v>-0.73686963531125615</v>
          </cell>
          <cell r="S7783">
            <v>40</v>
          </cell>
        </row>
        <row r="7784">
          <cell r="K7784">
            <v>-0.94651442217217452</v>
          </cell>
          <cell r="S7784">
            <v>40</v>
          </cell>
        </row>
        <row r="7785">
          <cell r="K7785">
            <v>-5.1479830120974481E-3</v>
          </cell>
          <cell r="S7785">
            <v>40</v>
          </cell>
        </row>
        <row r="7786">
          <cell r="K7786">
            <v>-0.75135407851220348</v>
          </cell>
          <cell r="S7786">
            <v>40</v>
          </cell>
        </row>
        <row r="7787">
          <cell r="K7787">
            <v>-0.98345914423900693</v>
          </cell>
          <cell r="S7787">
            <v>40</v>
          </cell>
        </row>
        <row r="7788">
          <cell r="K7788">
            <v>1.1576882666190913</v>
          </cell>
          <cell r="S7788">
            <v>40</v>
          </cell>
        </row>
        <row r="7789">
          <cell r="K7789">
            <v>-0.65937447224138968</v>
          </cell>
          <cell r="S7789">
            <v>40</v>
          </cell>
        </row>
        <row r="7790">
          <cell r="K7790">
            <v>4.6188305841866973E-3</v>
          </cell>
          <cell r="S7790">
            <v>40</v>
          </cell>
        </row>
        <row r="7791">
          <cell r="K7791">
            <v>-0.69562557606161002</v>
          </cell>
          <cell r="S7791">
            <v>40</v>
          </cell>
        </row>
        <row r="7792">
          <cell r="K7792">
            <v>-1.8503192923422698E-3</v>
          </cell>
          <cell r="S7792">
            <v>40</v>
          </cell>
        </row>
        <row r="7793">
          <cell r="K7793">
            <v>201.69022795422114</v>
          </cell>
          <cell r="S7793">
            <v>40</v>
          </cell>
        </row>
        <row r="7794">
          <cell r="K7794">
            <v>22.683699099432292</v>
          </cell>
          <cell r="S7794">
            <v>40</v>
          </cell>
        </row>
        <row r="7795">
          <cell r="K7795">
            <v>22.641125600702459</v>
          </cell>
          <cell r="S7795">
            <v>40</v>
          </cell>
        </row>
        <row r="7796">
          <cell r="K7796">
            <v>6.206595923362551E-4</v>
          </cell>
          <cell r="S7796">
            <v>40</v>
          </cell>
        </row>
        <row r="7797">
          <cell r="K7797">
            <v>0.5664414466887121</v>
          </cell>
          <cell r="S7797">
            <v>40</v>
          </cell>
        </row>
        <row r="7798">
          <cell r="K7798">
            <v>0.58168899228230242</v>
          </cell>
          <cell r="S7798">
            <v>40</v>
          </cell>
        </row>
        <row r="7799">
          <cell r="K7799">
            <v>-0.95834944194557903</v>
          </cell>
          <cell r="S7799">
            <v>40</v>
          </cell>
        </row>
        <row r="7800">
          <cell r="K7800">
            <v>-0.91770053647306027</v>
          </cell>
          <cell r="S7800">
            <v>40</v>
          </cell>
        </row>
        <row r="7801">
          <cell r="K7801">
            <v>0.53379418958278513</v>
          </cell>
          <cell r="S7801">
            <v>40</v>
          </cell>
        </row>
        <row r="7802">
          <cell r="K7802">
            <v>0.17886294777336376</v>
          </cell>
          <cell r="S7802">
            <v>40</v>
          </cell>
        </row>
        <row r="7803">
          <cell r="K7803">
            <v>0.21885915849945137</v>
          </cell>
          <cell r="S7803">
            <v>40</v>
          </cell>
        </row>
        <row r="7804">
          <cell r="K7804">
            <v>1.4816227161339922E-4</v>
          </cell>
          <cell r="S7804">
            <v>40</v>
          </cell>
        </row>
        <row r="7805">
          <cell r="K7805">
            <v>-0.8219080448962327</v>
          </cell>
          <cell r="S7805">
            <v>40</v>
          </cell>
        </row>
        <row r="7806">
          <cell r="K7806">
            <v>31.33606190397375</v>
          </cell>
          <cell r="S7806">
            <v>40</v>
          </cell>
        </row>
        <row r="7807">
          <cell r="K7807">
            <v>0.80324065699669656</v>
          </cell>
          <cell r="S7807">
            <v>40</v>
          </cell>
        </row>
        <row r="7808">
          <cell r="K7808">
            <v>-0.96710600570779215</v>
          </cell>
          <cell r="S7808">
            <v>40</v>
          </cell>
        </row>
        <row r="7809">
          <cell r="K7809">
            <v>0.89834065159323084</v>
          </cell>
          <cell r="S7809">
            <v>40</v>
          </cell>
        </row>
        <row r="7810">
          <cell r="K7810">
            <v>-0.92040594405329357</v>
          </cell>
          <cell r="S7810">
            <v>40</v>
          </cell>
        </row>
        <row r="7811">
          <cell r="K7811">
            <v>0.93747857829607217</v>
          </cell>
          <cell r="S7811">
            <v>40</v>
          </cell>
        </row>
        <row r="7812">
          <cell r="K7812">
            <v>0.89039645668504963</v>
          </cell>
          <cell r="S7812">
            <v>40</v>
          </cell>
        </row>
        <row r="7813">
          <cell r="K7813">
            <v>471.44525750651127</v>
          </cell>
          <cell r="S7813">
            <v>40</v>
          </cell>
        </row>
        <row r="7814">
          <cell r="K7814">
            <v>1.4565425333479671</v>
          </cell>
          <cell r="S7814">
            <v>40</v>
          </cell>
        </row>
        <row r="7815">
          <cell r="K7815">
            <v>346.29573351081876</v>
          </cell>
          <cell r="S7815">
            <v>40</v>
          </cell>
        </row>
        <row r="7816">
          <cell r="K7816">
            <v>369.32960467834374</v>
          </cell>
          <cell r="S7816">
            <v>40</v>
          </cell>
        </row>
        <row r="7817">
          <cell r="K7817">
            <v>-0.92848902978964221</v>
          </cell>
          <cell r="S7817">
            <v>40</v>
          </cell>
        </row>
        <row r="7818">
          <cell r="K7818">
            <v>-0.95203598801885003</v>
          </cell>
          <cell r="S7818">
            <v>40</v>
          </cell>
        </row>
        <row r="7819">
          <cell r="K7819">
            <v>-0.97263747971510484</v>
          </cell>
          <cell r="S7819">
            <v>40</v>
          </cell>
        </row>
        <row r="7820">
          <cell r="K7820">
            <v>-0.90396617192059958</v>
          </cell>
          <cell r="S7820">
            <v>40</v>
          </cell>
        </row>
        <row r="7821">
          <cell r="K7821">
            <v>-0.87653058447972954</v>
          </cell>
          <cell r="S7821">
            <v>40</v>
          </cell>
        </row>
        <row r="7822">
          <cell r="K7822">
            <v>-0.85674061521116429</v>
          </cell>
          <cell r="S7822">
            <v>40</v>
          </cell>
        </row>
        <row r="7823">
          <cell r="K7823">
            <v>0.23271795000189285</v>
          </cell>
          <cell r="S7823">
            <v>40</v>
          </cell>
        </row>
        <row r="7824">
          <cell r="K7824">
            <v>1.0261311728278824</v>
          </cell>
          <cell r="S7824">
            <v>40</v>
          </cell>
        </row>
        <row r="7825">
          <cell r="K7825">
            <v>-0.94560884862920147</v>
          </cell>
          <cell r="S7825">
            <v>40</v>
          </cell>
        </row>
        <row r="7826">
          <cell r="K7826">
            <v>9.6099692711781248</v>
          </cell>
          <cell r="S7826">
            <v>40</v>
          </cell>
        </row>
        <row r="7827">
          <cell r="K7827">
            <v>0.11572011757281248</v>
          </cell>
          <cell r="S7827">
            <v>40</v>
          </cell>
        </row>
        <row r="7828">
          <cell r="K7828">
            <v>-3.5316931019697566E-4</v>
          </cell>
          <cell r="S7828">
            <v>40</v>
          </cell>
        </row>
        <row r="7829">
          <cell r="K7829">
            <v>-3.2611351749716968E-4</v>
          </cell>
          <cell r="S7829">
            <v>40</v>
          </cell>
        </row>
        <row r="7830">
          <cell r="K7830">
            <v>0.56087195171798654</v>
          </cell>
          <cell r="S7830">
            <v>40</v>
          </cell>
        </row>
        <row r="7831">
          <cell r="K7831">
            <v>1.6454871834186247</v>
          </cell>
          <cell r="S7831">
            <v>40</v>
          </cell>
        </row>
        <row r="7832">
          <cell r="K7832">
            <v>-1.0253480044564809</v>
          </cell>
          <cell r="S7832">
            <v>40</v>
          </cell>
        </row>
        <row r="7833">
          <cell r="K7833">
            <v>-0.93996733348812844</v>
          </cell>
          <cell r="S7833">
            <v>40</v>
          </cell>
        </row>
        <row r="7834">
          <cell r="K7834">
            <v>-8.1134518872666483E-2</v>
          </cell>
          <cell r="S7834">
            <v>40</v>
          </cell>
        </row>
        <row r="7835">
          <cell r="K7835">
            <v>78.844793694377728</v>
          </cell>
          <cell r="S7835">
            <v>40</v>
          </cell>
        </row>
        <row r="7836">
          <cell r="K7836">
            <v>230.43855969342101</v>
          </cell>
          <cell r="S7836">
            <v>40</v>
          </cell>
        </row>
        <row r="7837">
          <cell r="K7837">
            <v>5.622070659819137</v>
          </cell>
          <cell r="S7837">
            <v>40</v>
          </cell>
        </row>
        <row r="7838">
          <cell r="K7838">
            <v>-0.95549581581189824</v>
          </cell>
          <cell r="S7838">
            <v>40</v>
          </cell>
        </row>
        <row r="7839">
          <cell r="K7839">
            <v>-0.9660936317405322</v>
          </cell>
          <cell r="S7839">
            <v>40</v>
          </cell>
        </row>
        <row r="7840">
          <cell r="K7840">
            <v>-0.97744646750637632</v>
          </cell>
          <cell r="S7840">
            <v>40</v>
          </cell>
        </row>
        <row r="7841">
          <cell r="K7841">
            <v>-0.92314306269132229</v>
          </cell>
          <cell r="S7841">
            <v>40</v>
          </cell>
        </row>
        <row r="7842">
          <cell r="K7842">
            <v>-0.91531983587372467</v>
          </cell>
          <cell r="S7842">
            <v>40</v>
          </cell>
        </row>
        <row r="7843">
          <cell r="K7843">
            <v>-0.91102387924923478</v>
          </cell>
          <cell r="S7843">
            <v>40</v>
          </cell>
        </row>
        <row r="7844">
          <cell r="K7844">
            <v>-1.1215759951267232</v>
          </cell>
          <cell r="S7844">
            <v>40</v>
          </cell>
        </row>
        <row r="7845">
          <cell r="K7845">
            <v>-1.0182526331454587</v>
          </cell>
          <cell r="S7845">
            <v>40</v>
          </cell>
        </row>
        <row r="7846">
          <cell r="K7846">
            <v>-0.97360647900906894</v>
          </cell>
          <cell r="S7846">
            <v>40</v>
          </cell>
        </row>
        <row r="7847">
          <cell r="K7847">
            <v>1.3116949942238849</v>
          </cell>
          <cell r="S7847">
            <v>40</v>
          </cell>
        </row>
        <row r="7848">
          <cell r="K7848">
            <v>-0.94777241137199153</v>
          </cell>
          <cell r="S7848">
            <v>40</v>
          </cell>
        </row>
        <row r="7849">
          <cell r="K7849">
            <v>-4.953070121311566E-4</v>
          </cell>
          <cell r="S7849">
            <v>40</v>
          </cell>
        </row>
        <row r="7850">
          <cell r="K7850">
            <v>1.4154987460081776</v>
          </cell>
          <cell r="S7850">
            <v>40</v>
          </cell>
        </row>
        <row r="7851">
          <cell r="K7851">
            <v>114.35888858242643</v>
          </cell>
          <cell r="S7851">
            <v>40</v>
          </cell>
        </row>
        <row r="7852">
          <cell r="K7852">
            <v>26.57232942338943</v>
          </cell>
          <cell r="S7852">
            <v>40</v>
          </cell>
        </row>
        <row r="7853">
          <cell r="K7853">
            <v>-1.1084241817749996</v>
          </cell>
          <cell r="S7853">
            <v>40</v>
          </cell>
        </row>
        <row r="7854">
          <cell r="K7854">
            <v>-0.95520244650468999</v>
          </cell>
          <cell r="S7854">
            <v>40</v>
          </cell>
        </row>
        <row r="7855">
          <cell r="K7855">
            <v>2.9150054283940738</v>
          </cell>
          <cell r="S7855">
            <v>40</v>
          </cell>
        </row>
        <row r="7856">
          <cell r="K7856">
            <v>237.52707204205626</v>
          </cell>
          <cell r="S7856">
            <v>40</v>
          </cell>
        </row>
        <row r="7857">
          <cell r="K7857">
            <v>1.3512488700315919</v>
          </cell>
          <cell r="S7857">
            <v>40</v>
          </cell>
        </row>
        <row r="7858">
          <cell r="K7858">
            <v>414.84584596658942</v>
          </cell>
          <cell r="S7858">
            <v>40</v>
          </cell>
        </row>
        <row r="7859">
          <cell r="K7859">
            <v>-1.0528520721887131</v>
          </cell>
          <cell r="S7859">
            <v>40</v>
          </cell>
        </row>
        <row r="7860">
          <cell r="K7860">
            <v>-1.0666356564072574</v>
          </cell>
          <cell r="S7860">
            <v>40</v>
          </cell>
        </row>
        <row r="7861">
          <cell r="K7861">
            <v>0.79984791828397428</v>
          </cell>
          <cell r="S7861">
            <v>40</v>
          </cell>
        </row>
        <row r="7862">
          <cell r="K7862">
            <v>-1.0191823824282269</v>
          </cell>
          <cell r="S7862">
            <v>40</v>
          </cell>
        </row>
        <row r="7863">
          <cell r="K7863">
            <v>-1.0229130037032752</v>
          </cell>
          <cell r="S7863">
            <v>40</v>
          </cell>
        </row>
        <row r="7864">
          <cell r="K7864">
            <v>-1.0060298453065182</v>
          </cell>
          <cell r="S7864">
            <v>40</v>
          </cell>
        </row>
        <row r="7865">
          <cell r="K7865">
            <v>-5.4575055304969047E-4</v>
          </cell>
          <cell r="S7865">
            <v>40</v>
          </cell>
        </row>
        <row r="7866">
          <cell r="K7866">
            <v>7.3738683847964968</v>
          </cell>
          <cell r="S7866">
            <v>40</v>
          </cell>
        </row>
        <row r="7867">
          <cell r="K7867">
            <v>1.0350075175600222</v>
          </cell>
          <cell r="S7867">
            <v>40</v>
          </cell>
        </row>
        <row r="7868">
          <cell r="K7868">
            <v>1.2909532814172546</v>
          </cell>
          <cell r="S7868">
            <v>40</v>
          </cell>
        </row>
        <row r="7869">
          <cell r="K7869">
            <v>1.463598552560651</v>
          </cell>
          <cell r="S7869">
            <v>40</v>
          </cell>
        </row>
        <row r="7870">
          <cell r="K7870">
            <v>-5.1784124077723767E-4</v>
          </cell>
          <cell r="S7870">
            <v>40</v>
          </cell>
        </row>
        <row r="7871">
          <cell r="K7871">
            <v>-4.1081859297781835E-4</v>
          </cell>
          <cell r="S7871">
            <v>40</v>
          </cell>
        </row>
        <row r="7872">
          <cell r="K7872">
            <v>-1.038766613100256</v>
          </cell>
          <cell r="S7872">
            <v>40</v>
          </cell>
        </row>
        <row r="7873">
          <cell r="K7873">
            <v>-0.94645685178863737</v>
          </cell>
          <cell r="S7873">
            <v>40</v>
          </cell>
        </row>
        <row r="7874">
          <cell r="K7874">
            <v>-5.631863060384457E-4</v>
          </cell>
          <cell r="S7874">
            <v>40</v>
          </cell>
        </row>
        <row r="7875">
          <cell r="K7875">
            <v>-0.3606508758683844</v>
          </cell>
          <cell r="S7875">
            <v>40</v>
          </cell>
        </row>
        <row r="7876">
          <cell r="K7876">
            <v>2.2003901274736597</v>
          </cell>
          <cell r="S7876">
            <v>40</v>
          </cell>
        </row>
        <row r="7877">
          <cell r="K7877">
            <v>-4.4002467949662699E-3</v>
          </cell>
          <cell r="S7877">
            <v>40</v>
          </cell>
        </row>
        <row r="7878">
          <cell r="K7878">
            <v>-0.9097111026342164</v>
          </cell>
          <cell r="S7878">
            <v>40</v>
          </cell>
        </row>
        <row r="7879">
          <cell r="K7879">
            <v>-2.9264810893643517E-3</v>
          </cell>
          <cell r="S7879">
            <v>40</v>
          </cell>
        </row>
        <row r="7880">
          <cell r="K7880">
            <v>3.0086807147618858E-2</v>
          </cell>
          <cell r="S7880">
            <v>40</v>
          </cell>
        </row>
        <row r="7881">
          <cell r="K7881">
            <v>-1.8443516149173249</v>
          </cell>
          <cell r="S7881">
            <v>40</v>
          </cell>
        </row>
        <row r="7882">
          <cell r="K7882">
            <v>-1.8950292251481728</v>
          </cell>
          <cell r="S7882">
            <v>40</v>
          </cell>
        </row>
        <row r="7883">
          <cell r="K7883">
            <v>-1.0246843119734312</v>
          </cell>
          <cell r="S7883">
            <v>40</v>
          </cell>
        </row>
        <row r="7884">
          <cell r="K7884">
            <v>-0.95861100046937009</v>
          </cell>
          <cell r="S7884">
            <v>40</v>
          </cell>
        </row>
        <row r="7885">
          <cell r="K7885">
            <v>-0.88396999129845788</v>
          </cell>
          <cell r="S7885">
            <v>40</v>
          </cell>
        </row>
        <row r="7886">
          <cell r="K7886">
            <v>-1.2424428117801503</v>
          </cell>
          <cell r="S7886">
            <v>40</v>
          </cell>
        </row>
        <row r="7887">
          <cell r="K7887">
            <v>0.80020788610490379</v>
          </cell>
          <cell r="S7887">
            <v>40</v>
          </cell>
        </row>
        <row r="7888">
          <cell r="K7888">
            <v>-0.78876928328728368</v>
          </cell>
          <cell r="S7888">
            <v>40</v>
          </cell>
        </row>
        <row r="7889">
          <cell r="K7889">
            <v>-5.3715397195274878E-3</v>
          </cell>
          <cell r="S7889">
            <v>40</v>
          </cell>
        </row>
        <row r="7890">
          <cell r="K7890">
            <v>-0.81874663771208456</v>
          </cell>
          <cell r="S7890">
            <v>40</v>
          </cell>
        </row>
        <row r="7891">
          <cell r="K7891">
            <v>3.3762041483073081E-2</v>
          </cell>
          <cell r="S7891">
            <v>40</v>
          </cell>
        </row>
        <row r="7892">
          <cell r="K7892">
            <v>1.2471221786887789</v>
          </cell>
          <cell r="S7892">
            <v>40</v>
          </cell>
        </row>
        <row r="7893">
          <cell r="K7893">
            <v>-5.387124511771744E-3</v>
          </cell>
          <cell r="S7893">
            <v>40</v>
          </cell>
        </row>
        <row r="7894">
          <cell r="K7894">
            <v>-1.501325288301486E-3</v>
          </cell>
          <cell r="S7894">
            <v>40</v>
          </cell>
        </row>
        <row r="7895">
          <cell r="K7895">
            <v>-5.182758859481538E-3</v>
          </cell>
          <cell r="S7895">
            <v>40</v>
          </cell>
        </row>
        <row r="7896">
          <cell r="K7896">
            <v>-5.0097527852444451E-3</v>
          </cell>
          <cell r="S7896">
            <v>40</v>
          </cell>
        </row>
        <row r="7897">
          <cell r="K7897">
            <v>-9.3869236492491494E-3</v>
          </cell>
          <cell r="S7897">
            <v>40</v>
          </cell>
        </row>
        <row r="7898">
          <cell r="K7898">
            <v>-4.2740575358636646E-3</v>
          </cell>
          <cell r="S7898">
            <v>40</v>
          </cell>
        </row>
        <row r="7899">
          <cell r="K7899">
            <v>-0.98609021506836658</v>
          </cell>
          <cell r="S7899">
            <v>40</v>
          </cell>
        </row>
        <row r="7900">
          <cell r="K7900">
            <v>-0.91565662685134275</v>
          </cell>
          <cell r="S7900">
            <v>40</v>
          </cell>
        </row>
        <row r="7901">
          <cell r="K7901">
            <v>0.44585285183814816</v>
          </cell>
          <cell r="S7901">
            <v>40</v>
          </cell>
        </row>
        <row r="7902">
          <cell r="K7902">
            <v>-2.8571773807584059E-3</v>
          </cell>
          <cell r="S7902">
            <v>40</v>
          </cell>
        </row>
        <row r="7903">
          <cell r="K7903">
            <v>0.48952582048579268</v>
          </cell>
          <cell r="S7903">
            <v>40</v>
          </cell>
        </row>
        <row r="7904">
          <cell r="K7904">
            <v>-1.106317751384017</v>
          </cell>
          <cell r="S7904">
            <v>40</v>
          </cell>
        </row>
        <row r="7905">
          <cell r="K7905">
            <v>-1.0277481397225909</v>
          </cell>
          <cell r="S7905">
            <v>40</v>
          </cell>
        </row>
        <row r="7906">
          <cell r="K7906">
            <v>-1.8455170312402256</v>
          </cell>
          <cell r="S7906">
            <v>40</v>
          </cell>
        </row>
        <row r="7907">
          <cell r="K7907">
            <v>-1.841198676036327</v>
          </cell>
          <cell r="S7907">
            <v>40</v>
          </cell>
        </row>
        <row r="7908">
          <cell r="K7908">
            <v>-1.885448267888052</v>
          </cell>
          <cell r="S7908">
            <v>40</v>
          </cell>
        </row>
        <row r="7909">
          <cell r="K7909">
            <v>-1.8459314043559065</v>
          </cell>
          <cell r="S7909">
            <v>40</v>
          </cell>
        </row>
        <row r="7910">
          <cell r="K7910">
            <v>-1.015923834254324</v>
          </cell>
          <cell r="S7910">
            <v>40</v>
          </cell>
        </row>
        <row r="7911">
          <cell r="K7911">
            <v>-0.94868281464855919</v>
          </cell>
          <cell r="S7911">
            <v>40</v>
          </cell>
        </row>
        <row r="7912">
          <cell r="K7912">
            <v>-0.95249258204227105</v>
          </cell>
          <cell r="S7912">
            <v>40</v>
          </cell>
        </row>
        <row r="7913">
          <cell r="K7913">
            <v>-0.86719103648592089</v>
          </cell>
          <cell r="S7913">
            <v>40</v>
          </cell>
        </row>
        <row r="7914">
          <cell r="K7914">
            <v>-0.88602928218210264</v>
          </cell>
          <cell r="S7914">
            <v>40</v>
          </cell>
        </row>
        <row r="7915">
          <cell r="K7915">
            <v>-0.78604828698171936</v>
          </cell>
          <cell r="S7915">
            <v>40</v>
          </cell>
        </row>
        <row r="7916">
          <cell r="K7916">
            <v>-1.2467443154507973</v>
          </cell>
          <cell r="S7916">
            <v>40</v>
          </cell>
        </row>
        <row r="7917">
          <cell r="K7917">
            <v>-1.224659718431051</v>
          </cell>
          <cell r="S7917">
            <v>40</v>
          </cell>
        </row>
        <row r="7918">
          <cell r="K7918">
            <v>0.79193951537605445</v>
          </cell>
          <cell r="S7918">
            <v>40</v>
          </cell>
        </row>
        <row r="7919">
          <cell r="K7919">
            <v>-0.97165532171692803</v>
          </cell>
          <cell r="S7919">
            <v>40</v>
          </cell>
        </row>
        <row r="7920">
          <cell r="K7920">
            <v>-0.79596647775624807</v>
          </cell>
          <cell r="S7920">
            <v>40</v>
          </cell>
        </row>
        <row r="7921">
          <cell r="K7921">
            <v>-0.77410704566128963</v>
          </cell>
          <cell r="S7921">
            <v>40</v>
          </cell>
        </row>
        <row r="7922">
          <cell r="K7922">
            <v>-5.2945365412308326E-3</v>
          </cell>
          <cell r="S7922">
            <v>40</v>
          </cell>
        </row>
        <row r="7923">
          <cell r="K7923">
            <v>-0.87818734352808292</v>
          </cell>
          <cell r="S7923">
            <v>40</v>
          </cell>
        </row>
        <row r="7924">
          <cell r="K7924">
            <v>-0.83603775567633531</v>
          </cell>
          <cell r="S7924">
            <v>40</v>
          </cell>
        </row>
        <row r="7925">
          <cell r="K7925">
            <v>-7.9783234495031229E-3</v>
          </cell>
          <cell r="S7925">
            <v>40</v>
          </cell>
        </row>
        <row r="7926">
          <cell r="K7926">
            <v>-0.61067736369636016</v>
          </cell>
          <cell r="S7926">
            <v>40</v>
          </cell>
        </row>
        <row r="7927">
          <cell r="K7927">
            <v>-7.7355786773276305E-3</v>
          </cell>
          <cell r="S7927">
            <v>40</v>
          </cell>
        </row>
        <row r="7928">
          <cell r="K7928">
            <v>0.89248606925082397</v>
          </cell>
          <cell r="S7928">
            <v>40</v>
          </cell>
        </row>
        <row r="7929">
          <cell r="K7929">
            <v>0.38915757368464021</v>
          </cell>
          <cell r="S7929">
            <v>40</v>
          </cell>
        </row>
        <row r="7930">
          <cell r="K7930">
            <v>-5.1707250686108749E-3</v>
          </cell>
          <cell r="S7930">
            <v>40</v>
          </cell>
        </row>
        <row r="7931">
          <cell r="K7931">
            <v>-0.804525579599907</v>
          </cell>
          <cell r="S7931">
            <v>40</v>
          </cell>
        </row>
        <row r="7932">
          <cell r="K7932">
            <v>2.6743878136190808</v>
          </cell>
          <cell r="S7932">
            <v>40</v>
          </cell>
        </row>
        <row r="7933">
          <cell r="K7933">
            <v>0.50266995487360744</v>
          </cell>
          <cell r="S7933">
            <v>40</v>
          </cell>
        </row>
        <row r="7934">
          <cell r="K7934">
            <v>-5.4177035470597936E-3</v>
          </cell>
          <cell r="S7934">
            <v>40</v>
          </cell>
        </row>
        <row r="7935">
          <cell r="K7935">
            <v>0.27656208088650014</v>
          </cell>
          <cell r="S7935">
            <v>40</v>
          </cell>
        </row>
        <row r="7936">
          <cell r="K7936">
            <v>-0.31535156619476795</v>
          </cell>
          <cell r="S7936">
            <v>40</v>
          </cell>
        </row>
        <row r="7937">
          <cell r="K7937">
            <v>-0.70025958643891317</v>
          </cell>
          <cell r="S7937">
            <v>40</v>
          </cell>
        </row>
        <row r="7938">
          <cell r="K7938">
            <v>-9.7525663245756657E-3</v>
          </cell>
          <cell r="S7938">
            <v>40</v>
          </cell>
        </row>
        <row r="7939">
          <cell r="K7939">
            <v>0.12901125437034425</v>
          </cell>
          <cell r="S7939">
            <v>40</v>
          </cell>
        </row>
        <row r="7940">
          <cell r="K7940">
            <v>-8.5962101966756896E-3</v>
          </cell>
          <cell r="S7940">
            <v>40</v>
          </cell>
        </row>
        <row r="7941">
          <cell r="K7941">
            <v>0.62950949008456614</v>
          </cell>
          <cell r="S7941">
            <v>40</v>
          </cell>
        </row>
        <row r="7942">
          <cell r="K7942">
            <v>0.50086840442435288</v>
          </cell>
          <cell r="S7942">
            <v>40</v>
          </cell>
        </row>
        <row r="7943">
          <cell r="K7943">
            <v>6.1910139238636856E-2</v>
          </cell>
          <cell r="S7943">
            <v>40</v>
          </cell>
        </row>
        <row r="7944">
          <cell r="K7944">
            <v>-1.8419417003338672</v>
          </cell>
          <cell r="S7944">
            <v>40</v>
          </cell>
        </row>
        <row r="7945">
          <cell r="K7945">
            <v>-1.8511271867998611</v>
          </cell>
          <cell r="S7945">
            <v>40</v>
          </cell>
        </row>
        <row r="7946">
          <cell r="K7946">
            <v>-0.93015878635533722</v>
          </cell>
          <cell r="S7946">
            <v>40</v>
          </cell>
        </row>
        <row r="7947">
          <cell r="K7947">
            <v>-0.85467337952299582</v>
          </cell>
          <cell r="S7947">
            <v>40</v>
          </cell>
        </row>
        <row r="7948">
          <cell r="K7948">
            <v>-0.79023201488151429</v>
          </cell>
          <cell r="S7948">
            <v>40</v>
          </cell>
        </row>
        <row r="7949">
          <cell r="K7949">
            <v>-1.2238425456780815</v>
          </cell>
          <cell r="S7949">
            <v>40</v>
          </cell>
        </row>
        <row r="7950">
          <cell r="K7950">
            <v>-0.96918565519526878</v>
          </cell>
          <cell r="S7950">
            <v>40</v>
          </cell>
        </row>
        <row r="7951">
          <cell r="K7951">
            <v>-0.78249959597131513</v>
          </cell>
          <cell r="S7951">
            <v>40</v>
          </cell>
        </row>
        <row r="7952">
          <cell r="K7952">
            <v>-0.87817656858292314</v>
          </cell>
          <cell r="S7952">
            <v>40</v>
          </cell>
        </row>
        <row r="7953">
          <cell r="K7953">
            <v>-0.84882202098922954</v>
          </cell>
          <cell r="S7953">
            <v>40</v>
          </cell>
        </row>
        <row r="7954">
          <cell r="K7954">
            <v>-7.5733392431050041E-3</v>
          </cell>
          <cell r="S7954">
            <v>40</v>
          </cell>
        </row>
        <row r="7955">
          <cell r="K7955">
            <v>-0.92170142167652658</v>
          </cell>
          <cell r="S7955">
            <v>40</v>
          </cell>
        </row>
        <row r="7956">
          <cell r="K7956">
            <v>-6.6076170843907848E-3</v>
          </cell>
          <cell r="S7956">
            <v>40</v>
          </cell>
        </row>
        <row r="7957">
          <cell r="K7957">
            <v>0.43734223208585504</v>
          </cell>
          <cell r="S7957">
            <v>40</v>
          </cell>
        </row>
        <row r="7958">
          <cell r="K7958">
            <v>-0.86784545827737225</v>
          </cell>
          <cell r="S7958">
            <v>40</v>
          </cell>
        </row>
        <row r="7959">
          <cell r="K7959">
            <v>1.978553852005259E-2</v>
          </cell>
          <cell r="S7959">
            <v>40</v>
          </cell>
        </row>
        <row r="7960">
          <cell r="K7960">
            <v>-0.59427938383483636</v>
          </cell>
          <cell r="S7960">
            <v>40</v>
          </cell>
        </row>
        <row r="7961">
          <cell r="K7961">
            <v>358.43945836478622</v>
          </cell>
          <cell r="S7961">
            <v>40</v>
          </cell>
        </row>
        <row r="7962">
          <cell r="K7962">
            <v>142248.03064174973</v>
          </cell>
          <cell r="S7962">
            <v>40</v>
          </cell>
        </row>
        <row r="7963">
          <cell r="K7963">
            <v>1.4065561425621744</v>
          </cell>
          <cell r="S7963">
            <v>40</v>
          </cell>
        </row>
        <row r="7964">
          <cell r="K7964">
            <v>0.1965601132458579</v>
          </cell>
          <cell r="S7964">
            <v>40</v>
          </cell>
        </row>
        <row r="7965">
          <cell r="K7965">
            <v>0.59884368796756504</v>
          </cell>
          <cell r="S7965">
            <v>40</v>
          </cell>
        </row>
        <row r="7966">
          <cell r="K7966">
            <v>0.97607171687387195</v>
          </cell>
          <cell r="S7966">
            <v>40</v>
          </cell>
        </row>
        <row r="7967">
          <cell r="K7967">
            <v>-0.9556365620960805</v>
          </cell>
          <cell r="S7967">
            <v>40</v>
          </cell>
        </row>
        <row r="7968">
          <cell r="K7968">
            <v>0.12652515346975449</v>
          </cell>
          <cell r="S7968">
            <v>40</v>
          </cell>
        </row>
        <row r="7969">
          <cell r="K7969">
            <v>0.13408794633352772</v>
          </cell>
          <cell r="S7969">
            <v>40</v>
          </cell>
        </row>
        <row r="7970">
          <cell r="K7970">
            <v>-1.1433781334436262</v>
          </cell>
          <cell r="S7970">
            <v>40</v>
          </cell>
        </row>
        <row r="7971">
          <cell r="K7971">
            <v>1.6565999533779129E-4</v>
          </cell>
          <cell r="S7971">
            <v>40</v>
          </cell>
        </row>
        <row r="7972">
          <cell r="K7972">
            <v>2.4623679962364946E-4</v>
          </cell>
          <cell r="S7972">
            <v>40</v>
          </cell>
        </row>
        <row r="7973">
          <cell r="K7973">
            <v>-0.90360873253244767</v>
          </cell>
          <cell r="S7973">
            <v>40</v>
          </cell>
        </row>
        <row r="7974">
          <cell r="K7974">
            <v>-1.9341014412006254E-4</v>
          </cell>
          <cell r="S7974">
            <v>40</v>
          </cell>
        </row>
        <row r="7975">
          <cell r="K7975">
            <v>-1.0437708067728915</v>
          </cell>
          <cell r="S7975">
            <v>40</v>
          </cell>
        </row>
        <row r="7976">
          <cell r="K7976">
            <v>0.1589293396371704</v>
          </cell>
          <cell r="S7976">
            <v>40</v>
          </cell>
        </row>
        <row r="7977">
          <cell r="K7977">
            <v>-2.2602994193869272E-4</v>
          </cell>
          <cell r="S7977">
            <v>40</v>
          </cell>
        </row>
        <row r="7978">
          <cell r="K7978">
            <v>1.6731646721573368</v>
          </cell>
          <cell r="S7978">
            <v>40</v>
          </cell>
        </row>
        <row r="7979">
          <cell r="K7979">
            <v>1.4772020547322726</v>
          </cell>
          <cell r="S7979">
            <v>40</v>
          </cell>
        </row>
        <row r="7980">
          <cell r="K7980">
            <v>7.1069665167154463</v>
          </cell>
          <cell r="S7980">
            <v>40</v>
          </cell>
        </row>
        <row r="7981">
          <cell r="K7981">
            <v>191.22531624676222</v>
          </cell>
          <cell r="S7981">
            <v>40</v>
          </cell>
        </row>
        <row r="7982">
          <cell r="K7982">
            <v>9.8640371637662376</v>
          </cell>
          <cell r="S7982">
            <v>40</v>
          </cell>
        </row>
        <row r="7983">
          <cell r="K7983">
            <v>270.29220600881916</v>
          </cell>
          <cell r="S7983">
            <v>40</v>
          </cell>
        </row>
        <row r="7984">
          <cell r="K7984">
            <v>1.4797533734334096</v>
          </cell>
          <cell r="S7984">
            <v>40</v>
          </cell>
        </row>
        <row r="7985">
          <cell r="K7985">
            <v>-0.94558695485849409</v>
          </cell>
          <cell r="S7985">
            <v>40</v>
          </cell>
        </row>
        <row r="7986">
          <cell r="K7986">
            <v>-9.8327530250841289E-4</v>
          </cell>
          <cell r="S7986">
            <v>40</v>
          </cell>
        </row>
        <row r="7987">
          <cell r="K7987">
            <v>1.0806657060884251E-3</v>
          </cell>
          <cell r="S7987">
            <v>40</v>
          </cell>
        </row>
        <row r="7988">
          <cell r="K7988">
            <v>-8.0606713492576434E-2</v>
          </cell>
          <cell r="S7988">
            <v>40</v>
          </cell>
        </row>
        <row r="7989">
          <cell r="K7989">
            <v>-0.87852750600812279</v>
          </cell>
          <cell r="S7989">
            <v>40</v>
          </cell>
        </row>
        <row r="7990">
          <cell r="K7990">
            <v>-0.88485203358232245</v>
          </cell>
          <cell r="S7990">
            <v>40</v>
          </cell>
        </row>
        <row r="7991">
          <cell r="K7991">
            <v>-1.3097476437330425E-4</v>
          </cell>
          <cell r="S7991">
            <v>40</v>
          </cell>
        </row>
        <row r="7992">
          <cell r="K7992">
            <v>-0.97529716642146469</v>
          </cell>
          <cell r="S7992">
            <v>40</v>
          </cell>
        </row>
        <row r="7993">
          <cell r="K7993">
            <v>-2.0495814560813674E-2</v>
          </cell>
          <cell r="S7993">
            <v>40</v>
          </cell>
        </row>
        <row r="7994">
          <cell r="K7994">
            <v>660.07071090758859</v>
          </cell>
          <cell r="S7994">
            <v>40</v>
          </cell>
        </row>
        <row r="7995">
          <cell r="K7995">
            <v>-2.851043507036083E-4</v>
          </cell>
          <cell r="S7995">
            <v>40</v>
          </cell>
        </row>
        <row r="7996">
          <cell r="K7996">
            <v>-0.92070706872716412</v>
          </cell>
          <cell r="S7996">
            <v>40</v>
          </cell>
        </row>
        <row r="7997">
          <cell r="K7997">
            <v>-1.0725808388433342</v>
          </cell>
          <cell r="S7997">
            <v>40</v>
          </cell>
        </row>
        <row r="7998">
          <cell r="K7998">
            <v>-0.99289864198494715</v>
          </cell>
          <cell r="S7998">
            <v>40</v>
          </cell>
        </row>
        <row r="7999">
          <cell r="K7999">
            <v>1203.5107563221968</v>
          </cell>
          <cell r="S7999">
            <v>40</v>
          </cell>
        </row>
        <row r="8000">
          <cell r="K8000">
            <v>44.044360019203523</v>
          </cell>
          <cell r="S8000">
            <v>40</v>
          </cell>
        </row>
        <row r="8001">
          <cell r="K8001">
            <v>-0.50244932617010762</v>
          </cell>
          <cell r="S8001">
            <v>40</v>
          </cell>
        </row>
        <row r="8002">
          <cell r="K8002">
            <v>2.0145687047790797</v>
          </cell>
          <cell r="S8002">
            <v>40</v>
          </cell>
        </row>
        <row r="8003">
          <cell r="K8003">
            <v>1.4146848588377934</v>
          </cell>
          <cell r="S8003">
            <v>40</v>
          </cell>
        </row>
        <row r="8004">
          <cell r="K8004">
            <v>139.62784520260789</v>
          </cell>
          <cell r="S8004">
            <v>40</v>
          </cell>
        </row>
        <row r="8005">
          <cell r="K8005">
            <v>183.7210505149462</v>
          </cell>
          <cell r="S8005">
            <v>40</v>
          </cell>
        </row>
        <row r="8006">
          <cell r="K8006">
            <v>-0.97444728544049364</v>
          </cell>
          <cell r="S8006">
            <v>40</v>
          </cell>
        </row>
        <row r="8007">
          <cell r="K8007">
            <v>-0.98112008224068659</v>
          </cell>
          <cell r="S8007">
            <v>40</v>
          </cell>
        </row>
        <row r="8008">
          <cell r="K8008">
            <v>-0.97566698075791281</v>
          </cell>
          <cell r="S8008">
            <v>40</v>
          </cell>
        </row>
        <row r="8009">
          <cell r="K8009">
            <v>-0.91145354287969582</v>
          </cell>
          <cell r="S8009">
            <v>40</v>
          </cell>
        </row>
        <row r="8010">
          <cell r="K8010">
            <v>-0.92019822648631833</v>
          </cell>
          <cell r="S8010">
            <v>40</v>
          </cell>
        </row>
        <row r="8011">
          <cell r="K8011">
            <v>-0.94250837780703711</v>
          </cell>
          <cell r="S8011">
            <v>40</v>
          </cell>
        </row>
        <row r="8012">
          <cell r="K8012">
            <v>-1.0647716698967913</v>
          </cell>
          <cell r="S8012">
            <v>40</v>
          </cell>
        </row>
        <row r="8013">
          <cell r="K8013">
            <v>0.9354170632265858</v>
          </cell>
          <cell r="S8013">
            <v>40</v>
          </cell>
        </row>
        <row r="8014">
          <cell r="K8014">
            <v>-0.929885547799156</v>
          </cell>
          <cell r="S8014">
            <v>40</v>
          </cell>
        </row>
        <row r="8015">
          <cell r="K8015">
            <v>334.06178615714424</v>
          </cell>
          <cell r="S8015">
            <v>40</v>
          </cell>
        </row>
        <row r="8016">
          <cell r="K8016">
            <v>-3.8546704407525854E-4</v>
          </cell>
          <cell r="S8016">
            <v>40</v>
          </cell>
        </row>
        <row r="8017">
          <cell r="K8017">
            <v>-4.0964079319058734E-4</v>
          </cell>
          <cell r="S8017">
            <v>40</v>
          </cell>
        </row>
        <row r="8018">
          <cell r="K8018">
            <v>-3.8263995956617732E-4</v>
          </cell>
          <cell r="S8018">
            <v>40</v>
          </cell>
        </row>
        <row r="8019">
          <cell r="K8019">
            <v>1.4518963334886774E-2</v>
          </cell>
          <cell r="S8019">
            <v>40</v>
          </cell>
        </row>
        <row r="8020">
          <cell r="K8020">
            <v>-0.23993549527196684</v>
          </cell>
          <cell r="S8020">
            <v>40</v>
          </cell>
        </row>
        <row r="8021">
          <cell r="K8021">
            <v>-1.0803641426375921</v>
          </cell>
          <cell r="S8021">
            <v>40</v>
          </cell>
        </row>
        <row r="8022">
          <cell r="K8022">
            <v>0.37144170891598338</v>
          </cell>
          <cell r="S8022">
            <v>40</v>
          </cell>
        </row>
        <row r="8023">
          <cell r="K8023">
            <v>2.584643790720548</v>
          </cell>
          <cell r="S8023">
            <v>40</v>
          </cell>
        </row>
        <row r="8024">
          <cell r="K8024">
            <v>1.3133250414605127</v>
          </cell>
          <cell r="S8024">
            <v>40</v>
          </cell>
        </row>
        <row r="8025">
          <cell r="K8025">
            <v>1.3293395553564289</v>
          </cell>
          <cell r="S8025">
            <v>40</v>
          </cell>
        </row>
        <row r="8026">
          <cell r="K8026">
            <v>6.5214613649788333</v>
          </cell>
          <cell r="S8026">
            <v>40</v>
          </cell>
        </row>
        <row r="8027">
          <cell r="K8027">
            <v>-1.0563060874806689</v>
          </cell>
          <cell r="S8027">
            <v>40</v>
          </cell>
        </row>
        <row r="8028">
          <cell r="K8028">
            <v>0.78548557680350151</v>
          </cell>
          <cell r="S8028">
            <v>40</v>
          </cell>
        </row>
        <row r="8029">
          <cell r="K8029">
            <v>0.81048116740664655</v>
          </cell>
          <cell r="S8029">
            <v>40</v>
          </cell>
        </row>
        <row r="8030">
          <cell r="K8030">
            <v>-0.99911110750781917</v>
          </cell>
          <cell r="S8030">
            <v>40</v>
          </cell>
        </row>
        <row r="8031">
          <cell r="K8031">
            <v>-1.0070874506067142</v>
          </cell>
          <cell r="S8031">
            <v>40</v>
          </cell>
        </row>
        <row r="8032">
          <cell r="K8032">
            <v>-1.0319681754510273</v>
          </cell>
          <cell r="S8032">
            <v>40</v>
          </cell>
        </row>
        <row r="8033">
          <cell r="K8033">
            <v>0.24005231188408532</v>
          </cell>
          <cell r="S8033">
            <v>40</v>
          </cell>
        </row>
        <row r="8034">
          <cell r="K8034">
            <v>1.4742186082358308E-4</v>
          </cell>
          <cell r="S8034">
            <v>40</v>
          </cell>
        </row>
        <row r="8035">
          <cell r="K8035">
            <v>2.399499229126372E-4</v>
          </cell>
          <cell r="S8035">
            <v>40</v>
          </cell>
        </row>
        <row r="8036">
          <cell r="K8036">
            <v>8.4699932137194871</v>
          </cell>
          <cell r="S8036">
            <v>40</v>
          </cell>
        </row>
        <row r="8037">
          <cell r="K8037">
            <v>-1.0123504842602522</v>
          </cell>
          <cell r="S8037">
            <v>40</v>
          </cell>
        </row>
        <row r="8038">
          <cell r="K8038">
            <v>-0.98447141694583973</v>
          </cell>
          <cell r="S8038">
            <v>40</v>
          </cell>
        </row>
        <row r="8039">
          <cell r="K8039">
            <v>-3.8180313021306879E-4</v>
          </cell>
          <cell r="S8039">
            <v>40</v>
          </cell>
        </row>
        <row r="8040">
          <cell r="K8040">
            <v>21.203575013423187</v>
          </cell>
          <cell r="S8040">
            <v>40</v>
          </cell>
        </row>
        <row r="8041">
          <cell r="K8041">
            <v>517.65601758811169</v>
          </cell>
          <cell r="S8041">
            <v>40</v>
          </cell>
        </row>
        <row r="8042">
          <cell r="K8042">
            <v>-1.0430184881195621</v>
          </cell>
          <cell r="S8042">
            <v>40</v>
          </cell>
        </row>
        <row r="8043">
          <cell r="K8043">
            <v>2.300295134498703</v>
          </cell>
          <cell r="S8043">
            <v>40</v>
          </cell>
        </row>
        <row r="8044">
          <cell r="K8044">
            <v>2.4801294764930732</v>
          </cell>
          <cell r="S8044">
            <v>40</v>
          </cell>
        </row>
        <row r="8045">
          <cell r="K8045">
            <v>-3.7099527570229247E-3</v>
          </cell>
          <cell r="S8045">
            <v>40</v>
          </cell>
        </row>
        <row r="8046">
          <cell r="K8046">
            <v>-2.531659032749412E-3</v>
          </cell>
          <cell r="S8046">
            <v>40</v>
          </cell>
        </row>
        <row r="8047">
          <cell r="K8047">
            <v>-1.9681506346025763E-3</v>
          </cell>
          <cell r="S8047">
            <v>40</v>
          </cell>
        </row>
        <row r="8048">
          <cell r="K8048">
            <v>-1.8470663179173001</v>
          </cell>
          <cell r="S8048">
            <v>40</v>
          </cell>
        </row>
        <row r="8049">
          <cell r="K8049">
            <v>-1.834064884696216</v>
          </cell>
          <cell r="S8049">
            <v>40</v>
          </cell>
        </row>
        <row r="8050">
          <cell r="K8050">
            <v>-1.8455063882343155</v>
          </cell>
          <cell r="S8050">
            <v>40</v>
          </cell>
        </row>
        <row r="8051">
          <cell r="K8051">
            <v>-1.0240803174470514</v>
          </cell>
          <cell r="S8051">
            <v>40</v>
          </cell>
        </row>
        <row r="8052">
          <cell r="K8052">
            <v>-0.91229590638883928</v>
          </cell>
          <cell r="S8052">
            <v>40</v>
          </cell>
        </row>
        <row r="8053">
          <cell r="K8053">
            <v>-0.85406684511633768</v>
          </cell>
          <cell r="S8053">
            <v>40</v>
          </cell>
        </row>
        <row r="8054">
          <cell r="K8054">
            <v>-1.2091672950839185</v>
          </cell>
          <cell r="S8054">
            <v>40</v>
          </cell>
        </row>
        <row r="8055">
          <cell r="K8055">
            <v>-0.87603391760996041</v>
          </cell>
          <cell r="S8055">
            <v>40</v>
          </cell>
        </row>
        <row r="8056">
          <cell r="K8056">
            <v>-0.71804419685953069</v>
          </cell>
          <cell r="S8056">
            <v>40</v>
          </cell>
        </row>
        <row r="8057">
          <cell r="K8057">
            <v>-0.98678930997086978</v>
          </cell>
          <cell r="S8057">
            <v>40</v>
          </cell>
        </row>
        <row r="8058">
          <cell r="K8058">
            <v>-0.69053290983870086</v>
          </cell>
          <cell r="S8058">
            <v>40</v>
          </cell>
        </row>
        <row r="8059">
          <cell r="K8059">
            <v>4.8653028416132091</v>
          </cell>
          <cell r="S8059">
            <v>40</v>
          </cell>
        </row>
        <row r="8060">
          <cell r="K8060">
            <v>1.9038400747894639</v>
          </cell>
          <cell r="S8060">
            <v>40</v>
          </cell>
        </row>
        <row r="8061">
          <cell r="K8061">
            <v>-7.3195078423952216E-3</v>
          </cell>
          <cell r="S8061">
            <v>40</v>
          </cell>
        </row>
        <row r="8062">
          <cell r="K8062">
            <v>-1.1873693156227806E-2</v>
          </cell>
          <cell r="S8062">
            <v>40</v>
          </cell>
        </row>
        <row r="8063">
          <cell r="K8063">
            <v>-6.7352478406784043E-3</v>
          </cell>
          <cell r="S8063">
            <v>40</v>
          </cell>
        </row>
        <row r="8064">
          <cell r="K8064">
            <v>-1.1325501480539979E-2</v>
          </cell>
          <cell r="S8064">
            <v>40</v>
          </cell>
        </row>
        <row r="8065">
          <cell r="K8065">
            <v>-1.266179990561781E-2</v>
          </cell>
          <cell r="S8065">
            <v>40</v>
          </cell>
        </row>
        <row r="8066">
          <cell r="K8066">
            <v>-3.6397255659613163E-3</v>
          </cell>
          <cell r="S8066">
            <v>40</v>
          </cell>
        </row>
        <row r="8067">
          <cell r="K8067">
            <v>-0.99919847572787013</v>
          </cell>
          <cell r="S8067">
            <v>40</v>
          </cell>
        </row>
        <row r="8068">
          <cell r="K8068">
            <v>-2.4732902002962379E-3</v>
          </cell>
          <cell r="S8068">
            <v>40</v>
          </cell>
        </row>
        <row r="8069">
          <cell r="K8069">
            <v>1.9103228447628746E-2</v>
          </cell>
          <cell r="S8069">
            <v>40</v>
          </cell>
        </row>
        <row r="8070">
          <cell r="K8070">
            <v>-1.9322586112072756E-3</v>
          </cell>
          <cell r="S8070">
            <v>40</v>
          </cell>
        </row>
        <row r="8071">
          <cell r="K8071">
            <v>-0.75977935961584708</v>
          </cell>
          <cell r="S8071">
            <v>40</v>
          </cell>
        </row>
        <row r="8072">
          <cell r="K8072">
            <v>-1.8465068353116965</v>
          </cell>
          <cell r="S8072">
            <v>40</v>
          </cell>
        </row>
        <row r="8073">
          <cell r="K8073">
            <v>-1.8425910292976406</v>
          </cell>
          <cell r="S8073">
            <v>40</v>
          </cell>
        </row>
        <row r="8074">
          <cell r="K8074">
            <v>-1.8428398933678578</v>
          </cell>
          <cell r="S8074">
            <v>40</v>
          </cell>
        </row>
        <row r="8075">
          <cell r="K8075">
            <v>-1.8280051477120474</v>
          </cell>
          <cell r="S8075">
            <v>40</v>
          </cell>
        </row>
        <row r="8076">
          <cell r="K8076">
            <v>-1.8422993073417662</v>
          </cell>
          <cell r="S8076">
            <v>40</v>
          </cell>
        </row>
        <row r="8077">
          <cell r="K8077">
            <v>-1.8148698828825052</v>
          </cell>
          <cell r="S8077">
            <v>40</v>
          </cell>
        </row>
        <row r="8078">
          <cell r="K8078">
            <v>-1.0145552359245846</v>
          </cell>
          <cell r="S8078">
            <v>40</v>
          </cell>
        </row>
        <row r="8079">
          <cell r="K8079">
            <v>-0.91266790851728219</v>
          </cell>
          <cell r="S8079">
            <v>40</v>
          </cell>
        </row>
        <row r="8080">
          <cell r="K8080">
            <v>-0.90984985696814868</v>
          </cell>
          <cell r="S8080">
            <v>40</v>
          </cell>
        </row>
        <row r="8081">
          <cell r="K8081">
            <v>-0.82359759026857937</v>
          </cell>
          <cell r="S8081">
            <v>40</v>
          </cell>
        </row>
        <row r="8082">
          <cell r="K8082">
            <v>-0.86185194291526657</v>
          </cell>
          <cell r="S8082">
            <v>40</v>
          </cell>
        </row>
        <row r="8083">
          <cell r="K8083">
            <v>-0.77581959399208822</v>
          </cell>
          <cell r="S8083">
            <v>40</v>
          </cell>
        </row>
        <row r="8084">
          <cell r="K8084">
            <v>-1.2000315836550568</v>
          </cell>
          <cell r="S8084">
            <v>40</v>
          </cell>
        </row>
        <row r="8085">
          <cell r="K8085">
            <v>-1.1446478917052518</v>
          </cell>
          <cell r="S8085">
            <v>40</v>
          </cell>
        </row>
        <row r="8086">
          <cell r="K8086">
            <v>-0.88804189150937407</v>
          </cell>
          <cell r="S8086">
            <v>40</v>
          </cell>
        </row>
        <row r="8087">
          <cell r="K8087">
            <v>-0.82507369043393097</v>
          </cell>
          <cell r="S8087">
            <v>40</v>
          </cell>
        </row>
        <row r="8088">
          <cell r="K8088">
            <v>-0.72920973926651311</v>
          </cell>
          <cell r="S8088">
            <v>40</v>
          </cell>
        </row>
        <row r="8089">
          <cell r="K8089">
            <v>-0.72352039541490387</v>
          </cell>
          <cell r="S8089">
            <v>40</v>
          </cell>
        </row>
        <row r="8090">
          <cell r="K8090">
            <v>-3.9665696056118433E-3</v>
          </cell>
          <cell r="S8090">
            <v>40</v>
          </cell>
        </row>
        <row r="8091">
          <cell r="K8091">
            <v>0.46291471781947446</v>
          </cell>
          <cell r="S8091">
            <v>40</v>
          </cell>
        </row>
        <row r="8092">
          <cell r="K8092">
            <v>-0.70486217118416061</v>
          </cell>
          <cell r="S8092">
            <v>40</v>
          </cell>
        </row>
        <row r="8093">
          <cell r="K8093">
            <v>-6.5117575966089584E-3</v>
          </cell>
          <cell r="S8093">
            <v>40</v>
          </cell>
        </row>
        <row r="8094">
          <cell r="K8094">
            <v>9.9332297617565715</v>
          </cell>
          <cell r="S8094">
            <v>40</v>
          </cell>
        </row>
        <row r="8095">
          <cell r="K8095">
            <v>-5.0799712659137138E-3</v>
          </cell>
          <cell r="S8095">
            <v>40</v>
          </cell>
        </row>
        <row r="8096">
          <cell r="K8096">
            <v>2.3499848149836727E-2</v>
          </cell>
          <cell r="S8096">
            <v>40</v>
          </cell>
        </row>
        <row r="8097">
          <cell r="K8097">
            <v>-7.2763691173855973E-3</v>
          </cell>
          <cell r="S8097">
            <v>40</v>
          </cell>
        </row>
        <row r="8098">
          <cell r="K8098">
            <v>-7.2942744800948067E-3</v>
          </cell>
          <cell r="S8098">
            <v>40</v>
          </cell>
        </row>
        <row r="8099">
          <cell r="K8099">
            <v>8.043091176200768E-3</v>
          </cell>
          <cell r="S8099">
            <v>40</v>
          </cell>
        </row>
        <row r="8100">
          <cell r="K8100">
            <v>-1.0742826233058868E-2</v>
          </cell>
          <cell r="S8100">
            <v>40</v>
          </cell>
        </row>
        <row r="8101">
          <cell r="K8101">
            <v>8.3571071313777718</v>
          </cell>
          <cell r="S8101">
            <v>40</v>
          </cell>
        </row>
        <row r="8102">
          <cell r="K8102">
            <v>-6.7696348548422439E-3</v>
          </cell>
          <cell r="S8102">
            <v>40</v>
          </cell>
        </row>
        <row r="8103">
          <cell r="K8103">
            <v>6.6612514187311061E-5</v>
          </cell>
          <cell r="S8103">
            <v>40</v>
          </cell>
        </row>
        <row r="8104">
          <cell r="K8104">
            <v>-1.0589036963669205E-2</v>
          </cell>
          <cell r="S8104">
            <v>40</v>
          </cell>
        </row>
        <row r="8105">
          <cell r="K8105">
            <v>-0.57193203811557458</v>
          </cell>
          <cell r="S8105">
            <v>40</v>
          </cell>
        </row>
        <row r="8106">
          <cell r="K8106">
            <v>-1.2956058198376141E-2</v>
          </cell>
          <cell r="S8106">
            <v>40</v>
          </cell>
        </row>
        <row r="8107">
          <cell r="K8107">
            <v>-0.39465931585844088</v>
          </cell>
          <cell r="S8107">
            <v>40</v>
          </cell>
        </row>
        <row r="8108">
          <cell r="K8108">
            <v>-1.0098708670596153</v>
          </cell>
          <cell r="S8108">
            <v>40</v>
          </cell>
        </row>
        <row r="8109">
          <cell r="K8109">
            <v>3.2028790464456947E-2</v>
          </cell>
          <cell r="S8109">
            <v>40</v>
          </cell>
        </row>
        <row r="8110">
          <cell r="K8110">
            <v>0.56910244119876119</v>
          </cell>
          <cell r="S8110">
            <v>40</v>
          </cell>
        </row>
        <row r="8111">
          <cell r="K8111">
            <v>-1.8446594757768993</v>
          </cell>
          <cell r="S8111">
            <v>40</v>
          </cell>
        </row>
        <row r="8112">
          <cell r="K8112">
            <v>-1.8162934927493526</v>
          </cell>
          <cell r="S8112">
            <v>40</v>
          </cell>
        </row>
        <row r="8113">
          <cell r="K8113">
            <v>-1.8325091309863826</v>
          </cell>
          <cell r="S8113">
            <v>40</v>
          </cell>
        </row>
        <row r="8114">
          <cell r="K8114">
            <v>-0.91506683037816416</v>
          </cell>
          <cell r="S8114">
            <v>40</v>
          </cell>
        </row>
        <row r="8115">
          <cell r="K8115">
            <v>-0.84678191188695162</v>
          </cell>
          <cell r="S8115">
            <v>40</v>
          </cell>
        </row>
        <row r="8116">
          <cell r="K8116">
            <v>-0.77979666726652064</v>
          </cell>
          <cell r="S8116">
            <v>40</v>
          </cell>
        </row>
        <row r="8117">
          <cell r="K8117">
            <v>-1.1404583506256945</v>
          </cell>
          <cell r="S8117">
            <v>40</v>
          </cell>
        </row>
        <row r="8118">
          <cell r="K8118">
            <v>-0.83023412308812017</v>
          </cell>
          <cell r="S8118">
            <v>40</v>
          </cell>
        </row>
        <row r="8119">
          <cell r="K8119">
            <v>-0.7383719335512744</v>
          </cell>
          <cell r="S8119">
            <v>40</v>
          </cell>
        </row>
        <row r="8120">
          <cell r="K8120">
            <v>1.0063339177380056E-4</v>
          </cell>
          <cell r="S8120">
            <v>40</v>
          </cell>
        </row>
        <row r="8121">
          <cell r="K8121">
            <v>-6.183936913061897E-3</v>
          </cell>
          <cell r="S8121">
            <v>40</v>
          </cell>
        </row>
        <row r="8122">
          <cell r="K8122">
            <v>-5.0681776570209664E-3</v>
          </cell>
          <cell r="S8122">
            <v>40</v>
          </cell>
        </row>
        <row r="8123">
          <cell r="K8123">
            <v>-0.90468259999588641</v>
          </cell>
          <cell r="S8123">
            <v>40</v>
          </cell>
        </row>
        <row r="8124">
          <cell r="K8124">
            <v>-0.72730909620439033</v>
          </cell>
          <cell r="S8124">
            <v>40</v>
          </cell>
        </row>
        <row r="8125">
          <cell r="K8125">
            <v>-0.5827779966374238</v>
          </cell>
          <cell r="S8125">
            <v>40</v>
          </cell>
        </row>
        <row r="8126">
          <cell r="K8126">
            <v>-0.83197376556665836</v>
          </cell>
          <cell r="S8126">
            <v>40</v>
          </cell>
        </row>
        <row r="8127">
          <cell r="K8127">
            <v>0.54914584631627905</v>
          </cell>
          <cell r="S8127">
            <v>40</v>
          </cell>
        </row>
        <row r="8128">
          <cell r="K8128">
            <v>0.13985207972296354</v>
          </cell>
          <cell r="S8128">
            <v>40</v>
          </cell>
        </row>
        <row r="8129">
          <cell r="K8129">
            <v>12.583135412768037</v>
          </cell>
          <cell r="S8129">
            <v>40</v>
          </cell>
        </row>
        <row r="8130">
          <cell r="K8130">
            <v>1.3658313069859596</v>
          </cell>
          <cell r="S8130">
            <v>40</v>
          </cell>
        </row>
        <row r="8131">
          <cell r="K8131">
            <v>1.4111623611048296</v>
          </cell>
          <cell r="S8131">
            <v>40</v>
          </cell>
        </row>
        <row r="8132">
          <cell r="K8132">
            <v>0.13214834648841919</v>
          </cell>
          <cell r="S8132">
            <v>40</v>
          </cell>
        </row>
        <row r="8133">
          <cell r="K8133">
            <v>0.77460268366556373</v>
          </cell>
          <cell r="S8133">
            <v>40</v>
          </cell>
        </row>
        <row r="8134">
          <cell r="K8134">
            <v>1.0746721890827953</v>
          </cell>
          <cell r="S8134">
            <v>40</v>
          </cell>
        </row>
        <row r="8135">
          <cell r="K8135">
            <v>5.6415038106289546E-4</v>
          </cell>
          <cell r="S8135">
            <v>40</v>
          </cell>
        </row>
        <row r="8136">
          <cell r="K8136">
            <v>0.18188948492787849</v>
          </cell>
          <cell r="S8136">
            <v>40</v>
          </cell>
        </row>
        <row r="8137">
          <cell r="K8137">
            <v>4.4137598517770132E-2</v>
          </cell>
          <cell r="S8137">
            <v>40</v>
          </cell>
        </row>
        <row r="8138">
          <cell r="K8138">
            <v>-1.1241195472218302</v>
          </cell>
          <cell r="S8138">
            <v>40</v>
          </cell>
        </row>
        <row r="8139">
          <cell r="K8139">
            <v>2.1059368767660082E-4</v>
          </cell>
          <cell r="S8139">
            <v>40</v>
          </cell>
        </row>
        <row r="8140">
          <cell r="K8140">
            <v>2.4677566449076983E-4</v>
          </cell>
          <cell r="S8140">
            <v>40</v>
          </cell>
        </row>
        <row r="8141">
          <cell r="K8141">
            <v>-0.92454261978550722</v>
          </cell>
          <cell r="S8141">
            <v>40</v>
          </cell>
        </row>
        <row r="8142">
          <cell r="K8142">
            <v>-2.0980394948027215E-4</v>
          </cell>
          <cell r="S8142">
            <v>40</v>
          </cell>
        </row>
        <row r="8143">
          <cell r="K8143">
            <v>1.5012797701221239</v>
          </cell>
          <cell r="S8143">
            <v>40</v>
          </cell>
        </row>
        <row r="8144">
          <cell r="K8144">
            <v>0.19725174889566721</v>
          </cell>
          <cell r="S8144">
            <v>40</v>
          </cell>
        </row>
        <row r="8145">
          <cell r="K8145">
            <v>1.4760924569636502</v>
          </cell>
          <cell r="S8145">
            <v>40</v>
          </cell>
        </row>
        <row r="8146">
          <cell r="K8146">
            <v>0.32235988004433475</v>
          </cell>
          <cell r="S8146">
            <v>40</v>
          </cell>
        </row>
        <row r="8147">
          <cell r="K8147">
            <v>-1.176650312819733</v>
          </cell>
          <cell r="S8147">
            <v>40</v>
          </cell>
        </row>
        <row r="8148">
          <cell r="K8148">
            <v>0.29886746985184853</v>
          </cell>
          <cell r="S8148">
            <v>40</v>
          </cell>
        </row>
        <row r="8149">
          <cell r="K8149">
            <v>-0.26444419812098924</v>
          </cell>
          <cell r="S8149">
            <v>36</v>
          </cell>
        </row>
        <row r="8150">
          <cell r="K8150">
            <v>1965.2371587668422</v>
          </cell>
          <cell r="S8150">
            <v>40</v>
          </cell>
        </row>
        <row r="8151">
          <cell r="K8151">
            <v>260.73183165152273</v>
          </cell>
          <cell r="S8151">
            <v>40</v>
          </cell>
        </row>
        <row r="8152">
          <cell r="K8152">
            <v>8.4130805705020713</v>
          </cell>
          <cell r="S8152">
            <v>40</v>
          </cell>
        </row>
        <row r="8153">
          <cell r="K8153">
            <v>-0.94675921749192993</v>
          </cell>
          <cell r="S8153">
            <v>40</v>
          </cell>
        </row>
        <row r="8154">
          <cell r="K8154">
            <v>0.3636829321783005</v>
          </cell>
          <cell r="S8154">
            <v>40</v>
          </cell>
        </row>
        <row r="8155">
          <cell r="K8155">
            <v>1.2417805690688704</v>
          </cell>
          <cell r="S8155">
            <v>40</v>
          </cell>
        </row>
        <row r="8156">
          <cell r="K8156">
            <v>-0.89851161179714412</v>
          </cell>
          <cell r="S8156">
            <v>40</v>
          </cell>
        </row>
        <row r="8157">
          <cell r="K8157">
            <v>0.3641504237243478</v>
          </cell>
          <cell r="S8157">
            <v>40</v>
          </cell>
        </row>
        <row r="8158">
          <cell r="K8158">
            <v>-0.87294682793431144</v>
          </cell>
          <cell r="S8158">
            <v>40</v>
          </cell>
        </row>
        <row r="8159">
          <cell r="K8159">
            <v>15.948532969698141</v>
          </cell>
          <cell r="S8159">
            <v>40</v>
          </cell>
        </row>
        <row r="8160">
          <cell r="K8160">
            <v>-0.93966992809656202</v>
          </cell>
          <cell r="S8160">
            <v>40</v>
          </cell>
        </row>
        <row r="8161">
          <cell r="K8161">
            <v>-4.293651266883234E-2</v>
          </cell>
          <cell r="S8161">
            <v>40</v>
          </cell>
        </row>
        <row r="8162">
          <cell r="K8162">
            <v>10.887155860776051</v>
          </cell>
          <cell r="S8162">
            <v>40</v>
          </cell>
        </row>
        <row r="8163">
          <cell r="K8163">
            <v>-2.9138018629829942E-4</v>
          </cell>
          <cell r="S8163">
            <v>40</v>
          </cell>
        </row>
        <row r="8164">
          <cell r="K8164">
            <v>0.2851581761247895</v>
          </cell>
          <cell r="S8164">
            <v>40</v>
          </cell>
        </row>
        <row r="8165">
          <cell r="K8165">
            <v>-1.07643274513358</v>
          </cell>
          <cell r="S8165">
            <v>40</v>
          </cell>
        </row>
        <row r="8166">
          <cell r="K8166">
            <v>-0.83943689372075203</v>
          </cell>
          <cell r="S8166">
            <v>40</v>
          </cell>
        </row>
        <row r="8167">
          <cell r="K8167">
            <v>0.35679386214043823</v>
          </cell>
          <cell r="S8167">
            <v>40</v>
          </cell>
        </row>
        <row r="8168">
          <cell r="K8168">
            <v>-1.0449334116014426</v>
          </cell>
          <cell r="S8168">
            <v>40</v>
          </cell>
        </row>
        <row r="8169">
          <cell r="K8169">
            <v>-9.5398968607796869E-2</v>
          </cell>
          <cell r="S8169">
            <v>40</v>
          </cell>
        </row>
        <row r="8170">
          <cell r="K8170">
            <v>-0.432203092432422</v>
          </cell>
          <cell r="S8170">
            <v>37</v>
          </cell>
        </row>
        <row r="8171">
          <cell r="K8171">
            <v>1.4191897667801214</v>
          </cell>
          <cell r="S8171">
            <v>40</v>
          </cell>
        </row>
        <row r="8172">
          <cell r="K8172">
            <v>1.3888278786004555</v>
          </cell>
          <cell r="S8172">
            <v>40</v>
          </cell>
        </row>
        <row r="8173">
          <cell r="K8173">
            <v>1.4135201612662145</v>
          </cell>
          <cell r="S8173">
            <v>40</v>
          </cell>
        </row>
        <row r="8174">
          <cell r="K8174">
            <v>-0.98252908619073631</v>
          </cell>
          <cell r="S8174">
            <v>40</v>
          </cell>
        </row>
        <row r="8175">
          <cell r="K8175">
            <v>-0.98659377091699441</v>
          </cell>
          <cell r="S8175">
            <v>40</v>
          </cell>
        </row>
        <row r="8176">
          <cell r="K8176">
            <v>0.70988661979383716</v>
          </cell>
          <cell r="S8176">
            <v>40</v>
          </cell>
        </row>
        <row r="8177">
          <cell r="K8177">
            <v>-0.90844037173592995</v>
          </cell>
          <cell r="S8177">
            <v>40</v>
          </cell>
        </row>
        <row r="8178">
          <cell r="K8178">
            <v>-0.92423755148422271</v>
          </cell>
          <cell r="S8178">
            <v>40</v>
          </cell>
        </row>
        <row r="8179">
          <cell r="K8179">
            <v>-0.94073277088650531</v>
          </cell>
          <cell r="S8179">
            <v>40</v>
          </cell>
        </row>
        <row r="8180">
          <cell r="K8180">
            <v>-1.0471969771462424</v>
          </cell>
          <cell r="S8180">
            <v>40</v>
          </cell>
        </row>
        <row r="8181">
          <cell r="K8181">
            <v>-0.95786212969691364</v>
          </cell>
          <cell r="S8181">
            <v>40</v>
          </cell>
        </row>
        <row r="8182">
          <cell r="K8182">
            <v>-0.9085774003184921</v>
          </cell>
          <cell r="S8182">
            <v>40</v>
          </cell>
        </row>
        <row r="8183">
          <cell r="K8183">
            <v>8.3177637029693372</v>
          </cell>
          <cell r="S8183">
            <v>40</v>
          </cell>
        </row>
        <row r="8184">
          <cell r="K8184">
            <v>-4.0785417972825092E-4</v>
          </cell>
          <cell r="S8184">
            <v>40</v>
          </cell>
        </row>
        <row r="8185">
          <cell r="K8185">
            <v>-0.91628887343308718</v>
          </cell>
          <cell r="S8185">
            <v>40</v>
          </cell>
        </row>
        <row r="8186">
          <cell r="K8186">
            <v>-4.1696498087547777E-4</v>
          </cell>
          <cell r="S8186">
            <v>40</v>
          </cell>
        </row>
        <row r="8187">
          <cell r="K8187">
            <v>-0.99599908361519662</v>
          </cell>
          <cell r="S8187">
            <v>40</v>
          </cell>
        </row>
        <row r="8188">
          <cell r="K8188">
            <v>46.619598291312258</v>
          </cell>
          <cell r="S8188">
            <v>40</v>
          </cell>
        </row>
        <row r="8189">
          <cell r="K8189">
            <v>-1.0425125422501313</v>
          </cell>
          <cell r="S8189">
            <v>40</v>
          </cell>
        </row>
        <row r="8190">
          <cell r="K8190">
            <v>2.4152912776411051</v>
          </cell>
          <cell r="S8190">
            <v>40</v>
          </cell>
        </row>
        <row r="8191">
          <cell r="K8191">
            <v>-0.59796175301312793</v>
          </cell>
          <cell r="S8191">
            <v>40</v>
          </cell>
        </row>
        <row r="8192">
          <cell r="K8192">
            <v>1.3195602431508824</v>
          </cell>
          <cell r="S8192">
            <v>40</v>
          </cell>
        </row>
        <row r="8193">
          <cell r="K8193">
            <v>1.3448195782369727</v>
          </cell>
          <cell r="S8193">
            <v>40</v>
          </cell>
        </row>
        <row r="8194">
          <cell r="K8194">
            <v>6.4958508245466078</v>
          </cell>
          <cell r="S8194">
            <v>40</v>
          </cell>
        </row>
        <row r="8195">
          <cell r="K8195">
            <v>-1.066544957438174</v>
          </cell>
          <cell r="S8195">
            <v>40</v>
          </cell>
        </row>
        <row r="8196">
          <cell r="K8196">
            <v>0.79597565244892321</v>
          </cell>
          <cell r="S8196">
            <v>40</v>
          </cell>
        </row>
        <row r="8197">
          <cell r="K8197">
            <v>1.208444909797699</v>
          </cell>
          <cell r="S8197">
            <v>40</v>
          </cell>
        </row>
        <row r="8198">
          <cell r="K8198">
            <v>-0.99655646479657334</v>
          </cell>
          <cell r="S8198">
            <v>40</v>
          </cell>
        </row>
        <row r="8199">
          <cell r="K8199">
            <v>-1.0179874894966721</v>
          </cell>
          <cell r="S8199">
            <v>40</v>
          </cell>
        </row>
        <row r="8200">
          <cell r="K8200">
            <v>-1.0314940536593271</v>
          </cell>
          <cell r="S8200">
            <v>40</v>
          </cell>
        </row>
        <row r="8201">
          <cell r="K8201">
            <v>0.26196785763154012</v>
          </cell>
          <cell r="S8201">
            <v>40</v>
          </cell>
        </row>
        <row r="8202">
          <cell r="K8202">
            <v>-1.0415370212741268</v>
          </cell>
          <cell r="S8202">
            <v>40</v>
          </cell>
        </row>
        <row r="8203">
          <cell r="K8203">
            <v>-1.0035336534627921</v>
          </cell>
          <cell r="S8203">
            <v>40</v>
          </cell>
        </row>
        <row r="8204">
          <cell r="K8204">
            <v>1.2791880317043467</v>
          </cell>
          <cell r="S8204">
            <v>40</v>
          </cell>
        </row>
        <row r="8205">
          <cell r="K8205">
            <v>-1.016049292623725</v>
          </cell>
          <cell r="S8205">
            <v>40</v>
          </cell>
        </row>
        <row r="8206">
          <cell r="K8206">
            <v>-0.94141321102280495</v>
          </cell>
          <cell r="S8206">
            <v>40</v>
          </cell>
        </row>
        <row r="8207">
          <cell r="K8207">
            <v>-4.0720923753943827E-4</v>
          </cell>
          <cell r="S8207">
            <v>40</v>
          </cell>
        </row>
        <row r="8208">
          <cell r="K8208">
            <v>1.2841345086008504</v>
          </cell>
          <cell r="S8208">
            <v>40</v>
          </cell>
        </row>
        <row r="8209">
          <cell r="K8209">
            <v>2.2400622579249321</v>
          </cell>
          <cell r="S8209">
            <v>40</v>
          </cell>
        </row>
        <row r="8210">
          <cell r="K8210">
            <v>20.129360116365437</v>
          </cell>
          <cell r="S8210">
            <v>40</v>
          </cell>
        </row>
        <row r="8211">
          <cell r="K8211">
            <v>2.1243086188318352</v>
          </cell>
          <cell r="S8211">
            <v>40</v>
          </cell>
        </row>
        <row r="8212">
          <cell r="K8212">
            <v>4.0465754311556443</v>
          </cell>
          <cell r="S8212">
            <v>40</v>
          </cell>
        </row>
        <row r="8213">
          <cell r="K8213">
            <v>-3.6156781839907074E-3</v>
          </cell>
          <cell r="S8213">
            <v>40</v>
          </cell>
        </row>
        <row r="8214">
          <cell r="K8214">
            <v>-2.2969055150090403E-3</v>
          </cell>
          <cell r="S8214">
            <v>40</v>
          </cell>
        </row>
        <row r="8215">
          <cell r="K8215">
            <v>-1.6618387455789804E-3</v>
          </cell>
          <cell r="S8215">
            <v>40</v>
          </cell>
        </row>
        <row r="8216">
          <cell r="K8216">
            <v>-1.8411139518686601</v>
          </cell>
          <cell r="S8216">
            <v>40</v>
          </cell>
        </row>
        <row r="8217">
          <cell r="K8217">
            <v>-1.8486616424922138</v>
          </cell>
          <cell r="S8217">
            <v>40</v>
          </cell>
        </row>
        <row r="8218">
          <cell r="K8218">
            <v>-1.8583375965578892</v>
          </cell>
          <cell r="S8218">
            <v>40</v>
          </cell>
        </row>
        <row r="8219">
          <cell r="K8219">
            <v>-0.99674315519772672</v>
          </cell>
          <cell r="S8219">
            <v>40</v>
          </cell>
        </row>
        <row r="8220">
          <cell r="K8220">
            <v>-0.88806998461401621</v>
          </cell>
          <cell r="S8220">
            <v>40</v>
          </cell>
        </row>
        <row r="8221">
          <cell r="K8221">
            <v>0.44693817698193994</v>
          </cell>
          <cell r="S8221">
            <v>40</v>
          </cell>
        </row>
        <row r="8222">
          <cell r="K8222">
            <v>-1.1347510745478275</v>
          </cell>
          <cell r="S8222">
            <v>40</v>
          </cell>
        </row>
        <row r="8223">
          <cell r="K8223">
            <v>-0.82678889445685411</v>
          </cell>
          <cell r="S8223">
            <v>40</v>
          </cell>
        </row>
        <row r="8224">
          <cell r="K8224">
            <v>-0.64305255372446779</v>
          </cell>
          <cell r="S8224">
            <v>40</v>
          </cell>
        </row>
        <row r="8225">
          <cell r="K8225">
            <v>-0.96075889060157738</v>
          </cell>
          <cell r="S8225">
            <v>40</v>
          </cell>
        </row>
        <row r="8226">
          <cell r="K8226">
            <v>-0.60791048617789611</v>
          </cell>
          <cell r="S8226">
            <v>40</v>
          </cell>
        </row>
        <row r="8227">
          <cell r="K8227">
            <v>-7.6408380176273827E-3</v>
          </cell>
          <cell r="S8227">
            <v>40</v>
          </cell>
        </row>
        <row r="8228">
          <cell r="K8228">
            <v>3.4457417207709553</v>
          </cell>
          <cell r="S8228">
            <v>40</v>
          </cell>
        </row>
        <row r="8229">
          <cell r="K8229">
            <v>0.43184346596170597</v>
          </cell>
          <cell r="S8229">
            <v>40</v>
          </cell>
        </row>
        <row r="8230">
          <cell r="K8230">
            <v>-1.12490318633573E-2</v>
          </cell>
          <cell r="S8230">
            <v>40</v>
          </cell>
        </row>
        <row r="8231">
          <cell r="K8231">
            <v>-6.6992286225963649E-3</v>
          </cell>
          <cell r="S8231">
            <v>40</v>
          </cell>
        </row>
        <row r="8232">
          <cell r="K8232">
            <v>-1.2027950397799319E-2</v>
          </cell>
          <cell r="S8232">
            <v>40</v>
          </cell>
        </row>
        <row r="8233">
          <cell r="K8233">
            <v>-3.7375359204118865E-2</v>
          </cell>
          <cell r="S8233">
            <v>40</v>
          </cell>
        </row>
        <row r="8234">
          <cell r="K8234">
            <v>-3.581552772918569E-3</v>
          </cell>
          <cell r="S8234">
            <v>40</v>
          </cell>
        </row>
        <row r="8235">
          <cell r="K8235">
            <v>-0.99274080427965916</v>
          </cell>
          <cell r="S8235">
            <v>40</v>
          </cell>
        </row>
        <row r="8236">
          <cell r="K8236">
            <v>-2.2683992273229005E-3</v>
          </cell>
          <cell r="S8236">
            <v>40</v>
          </cell>
        </row>
        <row r="8237">
          <cell r="K8237">
            <v>0.51907483827714118</v>
          </cell>
          <cell r="S8237">
            <v>40</v>
          </cell>
        </row>
        <row r="8238">
          <cell r="K8238">
            <v>-1.5857584804275528E-3</v>
          </cell>
          <cell r="S8238">
            <v>40</v>
          </cell>
        </row>
        <row r="8239">
          <cell r="K8239">
            <v>-0.71089786440666669</v>
          </cell>
          <cell r="S8239">
            <v>40</v>
          </cell>
        </row>
        <row r="8240">
          <cell r="K8240">
            <v>-1.8392317746194837</v>
          </cell>
          <cell r="S8240">
            <v>40</v>
          </cell>
        </row>
        <row r="8241">
          <cell r="K8241">
            <v>-1.8460897926530258</v>
          </cell>
          <cell r="S8241">
            <v>40</v>
          </cell>
        </row>
        <row r="8242">
          <cell r="K8242">
            <v>-1.8634894659308761</v>
          </cell>
          <cell r="S8242">
            <v>40</v>
          </cell>
        </row>
        <row r="8243">
          <cell r="K8243">
            <v>-1.8323770951628935</v>
          </cell>
          <cell r="S8243">
            <v>40</v>
          </cell>
        </row>
        <row r="8244">
          <cell r="K8244">
            <v>-1.8554767283957303</v>
          </cell>
          <cell r="S8244">
            <v>40</v>
          </cell>
        </row>
        <row r="8245">
          <cell r="K8245">
            <v>-1.8394211606750657</v>
          </cell>
          <cell r="S8245">
            <v>40</v>
          </cell>
        </row>
        <row r="8246">
          <cell r="K8246">
            <v>-0.99335199550093323</v>
          </cell>
          <cell r="S8246">
            <v>40</v>
          </cell>
        </row>
        <row r="8247">
          <cell r="K8247">
            <v>-0.89233382864166944</v>
          </cell>
          <cell r="S8247">
            <v>40</v>
          </cell>
        </row>
        <row r="8248">
          <cell r="K8248">
            <v>-0.89720180432067109</v>
          </cell>
          <cell r="S8248">
            <v>40</v>
          </cell>
        </row>
        <row r="8249">
          <cell r="K8249">
            <v>-0.81562577517854706</v>
          </cell>
          <cell r="S8249">
            <v>40</v>
          </cell>
        </row>
        <row r="8250">
          <cell r="K8250">
            <v>0.45147667105676742</v>
          </cell>
          <cell r="S8250">
            <v>40</v>
          </cell>
        </row>
        <row r="8251">
          <cell r="K8251">
            <v>0.41789109053643064</v>
          </cell>
          <cell r="S8251">
            <v>40</v>
          </cell>
        </row>
        <row r="8252">
          <cell r="K8252">
            <v>1.139912715808074</v>
          </cell>
          <cell r="S8252">
            <v>40</v>
          </cell>
        </row>
        <row r="8253">
          <cell r="K8253">
            <v>-1.0767118317759616</v>
          </cell>
          <cell r="S8253">
            <v>40</v>
          </cell>
        </row>
        <row r="8254">
          <cell r="K8254">
            <v>-0.84190315245002745</v>
          </cell>
          <cell r="S8254">
            <v>40</v>
          </cell>
        </row>
        <row r="8255">
          <cell r="K8255">
            <v>-0.79361041349112582</v>
          </cell>
          <cell r="S8255">
            <v>40</v>
          </cell>
        </row>
        <row r="8256">
          <cell r="K8256">
            <v>-0.65002946095237302</v>
          </cell>
          <cell r="S8256">
            <v>40</v>
          </cell>
        </row>
        <row r="8257">
          <cell r="K8257">
            <v>-0.65674051583812731</v>
          </cell>
          <cell r="S8257">
            <v>40</v>
          </cell>
        </row>
        <row r="8258">
          <cell r="K8258">
            <v>-0.96611412778600358</v>
          </cell>
          <cell r="S8258">
            <v>40</v>
          </cell>
        </row>
        <row r="8259">
          <cell r="K8259">
            <v>0.45782114281064373</v>
          </cell>
          <cell r="S8259">
            <v>40</v>
          </cell>
        </row>
        <row r="8260">
          <cell r="K8260">
            <v>-0.62475315180252866</v>
          </cell>
          <cell r="S8260">
            <v>40</v>
          </cell>
        </row>
        <row r="8261">
          <cell r="K8261">
            <v>-6.3855827683480214E-3</v>
          </cell>
          <cell r="S8261">
            <v>40</v>
          </cell>
        </row>
        <row r="8262">
          <cell r="K8262">
            <v>-7.8181273359329492E-3</v>
          </cell>
          <cell r="S8262">
            <v>40</v>
          </cell>
        </row>
        <row r="8263">
          <cell r="K8263">
            <v>0.31360274835782193</v>
          </cell>
          <cell r="S8263">
            <v>40</v>
          </cell>
        </row>
        <row r="8264">
          <cell r="K8264">
            <v>3.405984031103547</v>
          </cell>
          <cell r="S8264">
            <v>40</v>
          </cell>
        </row>
        <row r="8265">
          <cell r="K8265">
            <v>-7.1420935184745493E-3</v>
          </cell>
          <cell r="S8265">
            <v>40</v>
          </cell>
        </row>
        <row r="8266">
          <cell r="K8266">
            <v>-0.3688497051774795</v>
          </cell>
          <cell r="S8266">
            <v>40</v>
          </cell>
        </row>
        <row r="8267">
          <cell r="K8267">
            <v>0.85823482337069379</v>
          </cell>
          <cell r="S8267">
            <v>40</v>
          </cell>
        </row>
        <row r="8268">
          <cell r="K8268">
            <v>-0.40963363418611559</v>
          </cell>
          <cell r="S8268">
            <v>40</v>
          </cell>
        </row>
        <row r="8269">
          <cell r="K8269">
            <v>-0.46463057556646592</v>
          </cell>
          <cell r="S8269">
            <v>40</v>
          </cell>
        </row>
        <row r="8270">
          <cell r="K8270">
            <v>-6.7427005886335377E-3</v>
          </cell>
          <cell r="S8270">
            <v>40</v>
          </cell>
        </row>
        <row r="8271">
          <cell r="K8271">
            <v>-0.75277975552204868</v>
          </cell>
          <cell r="S8271">
            <v>40</v>
          </cell>
        </row>
        <row r="8272">
          <cell r="K8272">
            <v>-1.3019382649570565E-2</v>
          </cell>
          <cell r="S8272">
            <v>40</v>
          </cell>
        </row>
        <row r="8273">
          <cell r="K8273">
            <v>5.2638574657968684</v>
          </cell>
          <cell r="S8273">
            <v>40</v>
          </cell>
        </row>
        <row r="8274">
          <cell r="K8274">
            <v>0.39834042754437526</v>
          </cell>
          <cell r="S8274">
            <v>40</v>
          </cell>
        </row>
        <row r="8275">
          <cell r="K8275">
            <v>0.17620506386182058</v>
          </cell>
          <cell r="S8275">
            <v>40</v>
          </cell>
        </row>
        <row r="8276">
          <cell r="K8276">
            <v>-0.9989742230691937</v>
          </cell>
          <cell r="S8276">
            <v>40</v>
          </cell>
        </row>
        <row r="8277">
          <cell r="K8277">
            <v>9.7040171662149774E-2</v>
          </cell>
          <cell r="S8277">
            <v>40</v>
          </cell>
        </row>
        <row r="8278">
          <cell r="K8278">
            <v>0.39006859095350011</v>
          </cell>
          <cell r="S8278">
            <v>40</v>
          </cell>
        </row>
        <row r="8279">
          <cell r="K8279">
            <v>-1.8331584615311471</v>
          </cell>
          <cell r="S8279">
            <v>40</v>
          </cell>
        </row>
        <row r="8280">
          <cell r="K8280">
            <v>-1.81436690890677</v>
          </cell>
          <cell r="S8280">
            <v>40</v>
          </cell>
        </row>
        <row r="8281">
          <cell r="K8281">
            <v>-1.8068116490137505</v>
          </cell>
          <cell r="S8281">
            <v>40</v>
          </cell>
        </row>
        <row r="8282">
          <cell r="K8282">
            <v>-0.92207993520298492</v>
          </cell>
          <cell r="S8282">
            <v>40</v>
          </cell>
        </row>
        <row r="8283">
          <cell r="K8283">
            <v>-0.81695258402197735</v>
          </cell>
          <cell r="S8283">
            <v>40</v>
          </cell>
        </row>
        <row r="8284">
          <cell r="K8284">
            <v>0.42428350385559788</v>
          </cell>
          <cell r="S8284">
            <v>40</v>
          </cell>
        </row>
        <row r="8285">
          <cell r="K8285">
            <v>-1.0820722189131018</v>
          </cell>
          <cell r="S8285">
            <v>40</v>
          </cell>
        </row>
        <row r="8286">
          <cell r="K8286">
            <v>-0.80018166502221966</v>
          </cell>
          <cell r="S8286">
            <v>40</v>
          </cell>
        </row>
        <row r="8287">
          <cell r="K8287">
            <v>-0.67824259837039991</v>
          </cell>
          <cell r="S8287">
            <v>40</v>
          </cell>
        </row>
        <row r="8288">
          <cell r="K8288">
            <v>-0.87152364718832909</v>
          </cell>
          <cell r="S8288">
            <v>40</v>
          </cell>
        </row>
        <row r="8289">
          <cell r="K8289">
            <v>-6.0031981306739018E-3</v>
          </cell>
          <cell r="S8289">
            <v>40</v>
          </cell>
        </row>
        <row r="8290">
          <cell r="K8290">
            <v>-4.4179634081628555E-3</v>
          </cell>
          <cell r="S8290">
            <v>40</v>
          </cell>
        </row>
        <row r="8291">
          <cell r="K8291">
            <v>-6.6651873290024255E-3</v>
          </cell>
          <cell r="S8291">
            <v>40</v>
          </cell>
        </row>
        <row r="8292">
          <cell r="K8292">
            <v>0.66493078743147327</v>
          </cell>
          <cell r="S8292">
            <v>40</v>
          </cell>
        </row>
        <row r="8293">
          <cell r="K8293">
            <v>-0.49387296120717622</v>
          </cell>
          <cell r="S8293">
            <v>40</v>
          </cell>
        </row>
        <row r="8294">
          <cell r="K8294">
            <v>-0.78816413564898147</v>
          </cell>
          <cell r="S8294">
            <v>40</v>
          </cell>
        </row>
        <row r="8295">
          <cell r="K8295">
            <v>-3.7772592417057997E-3</v>
          </cell>
          <cell r="S8295">
            <v>40</v>
          </cell>
        </row>
        <row r="8296">
          <cell r="K8296">
            <v>-5.3465288816737381E-3</v>
          </cell>
          <cell r="S8296">
            <v>40</v>
          </cell>
        </row>
        <row r="8297">
          <cell r="K8297">
            <v>140.715955487277</v>
          </cell>
          <cell r="S8297">
            <v>40</v>
          </cell>
        </row>
        <row r="8298">
          <cell r="K8298">
            <v>1.2885952376959817</v>
          </cell>
          <cell r="S8298">
            <v>40</v>
          </cell>
        </row>
        <row r="8299">
          <cell r="K8299">
            <v>608.61435825826504</v>
          </cell>
          <cell r="S8299">
            <v>40</v>
          </cell>
        </row>
        <row r="8300">
          <cell r="K8300">
            <v>-1.0055314135012816</v>
          </cell>
          <cell r="S8300">
            <v>40</v>
          </cell>
        </row>
        <row r="8301">
          <cell r="K8301">
            <v>0.68455034825945138</v>
          </cell>
          <cell r="S8301">
            <v>40</v>
          </cell>
        </row>
        <row r="8302">
          <cell r="K8302">
            <v>-1.5240846680987372</v>
          </cell>
          <cell r="S8302">
            <v>40</v>
          </cell>
        </row>
        <row r="8303">
          <cell r="K8303">
            <v>1.1674365731818894</v>
          </cell>
          <cell r="S8303">
            <v>40</v>
          </cell>
        </row>
        <row r="8304">
          <cell r="K8304">
            <v>-0.94508535849805542</v>
          </cell>
          <cell r="S8304">
            <v>40</v>
          </cell>
        </row>
        <row r="8305">
          <cell r="K8305">
            <v>-0.96821254649028754</v>
          </cell>
          <cell r="S8305">
            <v>40</v>
          </cell>
        </row>
        <row r="8306">
          <cell r="K8306">
            <v>1.111209227524903</v>
          </cell>
          <cell r="S8306">
            <v>40</v>
          </cell>
        </row>
        <row r="8307">
          <cell r="K8307">
            <v>-1.0465328005882419</v>
          </cell>
          <cell r="S8307">
            <v>40</v>
          </cell>
        </row>
        <row r="8308">
          <cell r="K8308">
            <v>-1.034846351944912</v>
          </cell>
          <cell r="S8308">
            <v>40</v>
          </cell>
        </row>
        <row r="8309">
          <cell r="K8309">
            <v>-0.9030914686819469</v>
          </cell>
          <cell r="S8309">
            <v>40</v>
          </cell>
        </row>
        <row r="8310">
          <cell r="K8310">
            <v>-1.1623788293667541</v>
          </cell>
          <cell r="S8310">
            <v>40</v>
          </cell>
        </row>
        <row r="8311">
          <cell r="K8311">
            <v>0.47417984558895676</v>
          </cell>
          <cell r="S8311">
            <v>40</v>
          </cell>
        </row>
        <row r="8312">
          <cell r="K8312">
            <v>-1.1734499639679652</v>
          </cell>
          <cell r="S8312">
            <v>40</v>
          </cell>
        </row>
        <row r="8313">
          <cell r="K8313">
            <v>0.48328021787070158</v>
          </cell>
          <cell r="S8313">
            <v>40</v>
          </cell>
        </row>
        <row r="8314">
          <cell r="K8314">
            <v>0.37558909639055388</v>
          </cell>
          <cell r="S8314">
            <v>40</v>
          </cell>
        </row>
        <row r="8315">
          <cell r="K8315">
            <v>-1.2559319546349446</v>
          </cell>
          <cell r="S8315">
            <v>40</v>
          </cell>
        </row>
        <row r="8316">
          <cell r="K8316">
            <v>0.33471856565517255</v>
          </cell>
          <cell r="S8316">
            <v>40</v>
          </cell>
        </row>
        <row r="8317">
          <cell r="K8317">
            <v>-0.11660340953698027</v>
          </cell>
          <cell r="S8317">
            <v>35</v>
          </cell>
        </row>
        <row r="8318">
          <cell r="K8318">
            <v>1.3676962890995774</v>
          </cell>
          <cell r="S8318">
            <v>40</v>
          </cell>
        </row>
        <row r="8319">
          <cell r="K8319">
            <v>1.3516808267290545</v>
          </cell>
          <cell r="S8319">
            <v>40</v>
          </cell>
        </row>
        <row r="8320">
          <cell r="K8320">
            <v>12.083600233375829</v>
          </cell>
          <cell r="S8320">
            <v>40</v>
          </cell>
        </row>
        <row r="8321">
          <cell r="K8321">
            <v>-0.98745347169822384</v>
          </cell>
          <cell r="S8321">
            <v>40</v>
          </cell>
        </row>
        <row r="8322">
          <cell r="K8322">
            <v>0.86421168949016003</v>
          </cell>
          <cell r="S8322">
            <v>40</v>
          </cell>
        </row>
        <row r="8323">
          <cell r="K8323">
            <v>1.0349761989185875E-3</v>
          </cell>
          <cell r="S8323">
            <v>40</v>
          </cell>
        </row>
        <row r="8324">
          <cell r="K8324">
            <v>0.39307257088914432</v>
          </cell>
          <cell r="S8324">
            <v>40</v>
          </cell>
        </row>
        <row r="8325">
          <cell r="K8325">
            <v>0.40427294753625626</v>
          </cell>
          <cell r="S8325">
            <v>40</v>
          </cell>
        </row>
        <row r="8326">
          <cell r="K8326">
            <v>0.93309858345283969</v>
          </cell>
          <cell r="S8326">
            <v>40</v>
          </cell>
        </row>
        <row r="8327">
          <cell r="K8327">
            <v>0.92500327907668745</v>
          </cell>
          <cell r="S8327">
            <v>40</v>
          </cell>
        </row>
        <row r="8328">
          <cell r="K8328">
            <v>0.14915082839083577</v>
          </cell>
          <cell r="S8328">
            <v>40</v>
          </cell>
        </row>
        <row r="8329">
          <cell r="K8329">
            <v>0.15200379370251463</v>
          </cell>
          <cell r="S8329">
            <v>40</v>
          </cell>
        </row>
        <row r="8330">
          <cell r="K8330">
            <v>1768803.5782471374</v>
          </cell>
          <cell r="S8330">
            <v>40</v>
          </cell>
        </row>
        <row r="8331">
          <cell r="K8331">
            <v>-1.0261375424943229</v>
          </cell>
          <cell r="S8331">
            <v>40</v>
          </cell>
        </row>
        <row r="8332">
          <cell r="K8332">
            <v>-2.569979496070961E-4</v>
          </cell>
          <cell r="S8332">
            <v>40</v>
          </cell>
        </row>
        <row r="8333">
          <cell r="K8333">
            <v>-2.2223460533132714E-4</v>
          </cell>
          <cell r="S8333">
            <v>40</v>
          </cell>
        </row>
        <row r="8334">
          <cell r="K8334">
            <v>-0.44034619713710921</v>
          </cell>
          <cell r="S8334">
            <v>40</v>
          </cell>
        </row>
        <row r="8335">
          <cell r="K8335">
            <v>221.74205441971108</v>
          </cell>
          <cell r="S8335">
            <v>40</v>
          </cell>
        </row>
        <row r="8336">
          <cell r="K8336">
            <v>-2.9148234173796705E-4</v>
          </cell>
          <cell r="S8336">
            <v>40</v>
          </cell>
        </row>
        <row r="8337">
          <cell r="K8337">
            <v>171.92845627296307</v>
          </cell>
          <cell r="S8337">
            <v>40</v>
          </cell>
        </row>
        <row r="8338">
          <cell r="K8338">
            <v>5.5249201230479827E-2</v>
          </cell>
          <cell r="S8338">
            <v>36</v>
          </cell>
        </row>
        <row r="8339">
          <cell r="K8339">
            <v>293.624364043328</v>
          </cell>
          <cell r="S8339">
            <v>40</v>
          </cell>
        </row>
        <row r="8340">
          <cell r="K8340">
            <v>10.398350804486798</v>
          </cell>
          <cell r="S8340">
            <v>40</v>
          </cell>
        </row>
        <row r="8341">
          <cell r="K8341">
            <v>337.8132241271785</v>
          </cell>
          <cell r="S8341">
            <v>40</v>
          </cell>
        </row>
        <row r="8342">
          <cell r="K8342">
            <v>0.40838936384989744</v>
          </cell>
          <cell r="S8342">
            <v>40</v>
          </cell>
        </row>
        <row r="8343">
          <cell r="K8343">
            <v>-0.95655467457356946</v>
          </cell>
          <cell r="S8343">
            <v>40</v>
          </cell>
        </row>
        <row r="8344">
          <cell r="K8344">
            <v>8.7537040018887909E-4</v>
          </cell>
          <cell r="S8344">
            <v>40</v>
          </cell>
        </row>
        <row r="8345">
          <cell r="K8345">
            <v>0.57000579494787551</v>
          </cell>
          <cell r="S8345">
            <v>40</v>
          </cell>
        </row>
        <row r="8346">
          <cell r="K8346">
            <v>-0.89899167696229154</v>
          </cell>
          <cell r="S8346">
            <v>40</v>
          </cell>
        </row>
        <row r="8347">
          <cell r="K8347">
            <v>0.56404887465949294</v>
          </cell>
          <cell r="S8347">
            <v>40</v>
          </cell>
        </row>
        <row r="8348">
          <cell r="K8348">
            <v>0.92754121448775861</v>
          </cell>
          <cell r="S8348">
            <v>40</v>
          </cell>
        </row>
        <row r="8349">
          <cell r="K8349">
            <v>-0.92935312531103997</v>
          </cell>
          <cell r="S8349">
            <v>40</v>
          </cell>
        </row>
        <row r="8350">
          <cell r="K8350">
            <v>0.1479193472876015</v>
          </cell>
          <cell r="S8350">
            <v>40</v>
          </cell>
        </row>
        <row r="8351">
          <cell r="K8351">
            <v>1.2266244688938899</v>
          </cell>
          <cell r="S8351">
            <v>40</v>
          </cell>
        </row>
        <row r="8352">
          <cell r="K8352">
            <v>-1.0144500186156094</v>
          </cell>
          <cell r="S8352">
            <v>40</v>
          </cell>
        </row>
        <row r="8353">
          <cell r="K8353">
            <v>0.65109877105934499</v>
          </cell>
          <cell r="S8353">
            <v>40</v>
          </cell>
        </row>
        <row r="8354">
          <cell r="K8354">
            <v>-2.7613957338885214E-4</v>
          </cell>
          <cell r="S8354">
            <v>40</v>
          </cell>
        </row>
        <row r="8355">
          <cell r="K8355">
            <v>0.46542730491819856</v>
          </cell>
          <cell r="S8355">
            <v>40</v>
          </cell>
        </row>
        <row r="8356">
          <cell r="K8356">
            <v>152.48180132158237</v>
          </cell>
          <cell r="S8356">
            <v>40</v>
          </cell>
        </row>
        <row r="8357">
          <cell r="K8357">
            <v>0.35960054587438695</v>
          </cell>
          <cell r="S8357">
            <v>40</v>
          </cell>
        </row>
        <row r="8358">
          <cell r="K8358">
            <v>-8.1880999009207811E-2</v>
          </cell>
          <cell r="S8358">
            <v>40</v>
          </cell>
        </row>
        <row r="8359">
          <cell r="K8359">
            <v>1.6970859399896498</v>
          </cell>
          <cell r="S8359">
            <v>38</v>
          </cell>
        </row>
        <row r="8360">
          <cell r="K8360">
            <v>11.362893779022237</v>
          </cell>
          <cell r="S8360">
            <v>40</v>
          </cell>
        </row>
        <row r="8361">
          <cell r="K8361">
            <v>10.269227926584584</v>
          </cell>
          <cell r="S8361">
            <v>40</v>
          </cell>
        </row>
        <row r="8362">
          <cell r="K8362">
            <v>301.7968463675449</v>
          </cell>
          <cell r="S8362">
            <v>40</v>
          </cell>
        </row>
        <row r="8363">
          <cell r="K8363">
            <v>-1.0459889279525409</v>
          </cell>
          <cell r="S8363">
            <v>40</v>
          </cell>
        </row>
        <row r="8364">
          <cell r="K8364">
            <v>0.74433454373100016</v>
          </cell>
          <cell r="S8364">
            <v>40</v>
          </cell>
        </row>
        <row r="8365">
          <cell r="K8365">
            <v>-1.3121825409743728</v>
          </cell>
          <cell r="S8365">
            <v>40</v>
          </cell>
        </row>
        <row r="8366">
          <cell r="K8366">
            <v>-0.98200689318072887</v>
          </cell>
          <cell r="S8366">
            <v>40</v>
          </cell>
        </row>
        <row r="8367">
          <cell r="K8367">
            <v>0.90107235664691077</v>
          </cell>
          <cell r="S8367">
            <v>40</v>
          </cell>
        </row>
        <row r="8368">
          <cell r="K8368">
            <v>-1.0001963463068135</v>
          </cell>
          <cell r="S8368">
            <v>40</v>
          </cell>
        </row>
        <row r="8369">
          <cell r="K8369">
            <v>-1.1200798836754877</v>
          </cell>
          <cell r="S8369">
            <v>40</v>
          </cell>
        </row>
        <row r="8370">
          <cell r="K8370">
            <v>-1.0187541661951893</v>
          </cell>
          <cell r="S8370">
            <v>40</v>
          </cell>
        </row>
        <row r="8371">
          <cell r="K8371">
            <v>-0.97843010828125232</v>
          </cell>
          <cell r="S8371">
            <v>40</v>
          </cell>
        </row>
        <row r="8372">
          <cell r="K8372">
            <v>11.407594690339145</v>
          </cell>
          <cell r="S8372">
            <v>40</v>
          </cell>
        </row>
        <row r="8373">
          <cell r="K8373">
            <v>31.048030595231541</v>
          </cell>
          <cell r="S8373">
            <v>40</v>
          </cell>
        </row>
        <row r="8374">
          <cell r="K8374">
            <v>2.1318741778988994</v>
          </cell>
          <cell r="S8374">
            <v>40</v>
          </cell>
        </row>
        <row r="8375">
          <cell r="K8375">
            <v>-2.8780754230701115E-4</v>
          </cell>
          <cell r="S8375">
            <v>40</v>
          </cell>
        </row>
        <row r="8376">
          <cell r="K8376">
            <v>27.945594449702664</v>
          </cell>
          <cell r="S8376">
            <v>40</v>
          </cell>
        </row>
        <row r="8377">
          <cell r="K8377">
            <v>1.1269658130264479</v>
          </cell>
          <cell r="S8377">
            <v>40</v>
          </cell>
        </row>
        <row r="8378">
          <cell r="K8378">
            <v>50.772077362514302</v>
          </cell>
          <cell r="S8378">
            <v>40</v>
          </cell>
        </row>
        <row r="8379">
          <cell r="K8379">
            <v>57.818402729504051</v>
          </cell>
          <cell r="S8379">
            <v>40</v>
          </cell>
        </row>
        <row r="8380">
          <cell r="K8380">
            <v>157.29283956528641</v>
          </cell>
          <cell r="S8380">
            <v>38</v>
          </cell>
        </row>
        <row r="8381">
          <cell r="K8381">
            <v>-1.0920767573943795</v>
          </cell>
          <cell r="S8381">
            <v>40</v>
          </cell>
        </row>
        <row r="8382">
          <cell r="K8382">
            <v>-1.8181164171397334E-3</v>
          </cell>
          <cell r="S8382">
            <v>40</v>
          </cell>
        </row>
        <row r="8383">
          <cell r="K8383">
            <v>-1.4405474632419762E-3</v>
          </cell>
          <cell r="S8383">
            <v>40</v>
          </cell>
        </row>
        <row r="8384">
          <cell r="K8384">
            <v>-2.124772748338946</v>
          </cell>
          <cell r="S8384">
            <v>40</v>
          </cell>
        </row>
        <row r="8385">
          <cell r="K8385">
            <v>-2.0748989174079036</v>
          </cell>
          <cell r="S8385">
            <v>40</v>
          </cell>
        </row>
        <row r="8386">
          <cell r="K8386">
            <v>-2.0225747775093441</v>
          </cell>
          <cell r="S8386">
            <v>40</v>
          </cell>
        </row>
        <row r="8387">
          <cell r="K8387">
            <v>-1.8887947079921275</v>
          </cell>
          <cell r="S8387">
            <v>40</v>
          </cell>
        </row>
        <row r="8388">
          <cell r="K8388">
            <v>-1.9995838126298873</v>
          </cell>
          <cell r="S8388">
            <v>40</v>
          </cell>
        </row>
        <row r="8389">
          <cell r="K8389">
            <v>-2.0749304941293012</v>
          </cell>
          <cell r="S8389">
            <v>40</v>
          </cell>
        </row>
        <row r="8390">
          <cell r="K8390">
            <v>1.3558748815359996</v>
          </cell>
          <cell r="S8390">
            <v>40</v>
          </cell>
        </row>
        <row r="8391">
          <cell r="K8391">
            <v>-1.5908208393308862</v>
          </cell>
          <cell r="S8391">
            <v>40</v>
          </cell>
        </row>
        <row r="8392">
          <cell r="K8392">
            <v>0.47641008697930776</v>
          </cell>
          <cell r="S8392">
            <v>40</v>
          </cell>
        </row>
        <row r="8393">
          <cell r="K8393">
            <v>-1.0838353004878063</v>
          </cell>
          <cell r="S8393">
            <v>40</v>
          </cell>
        </row>
        <row r="8394">
          <cell r="K8394">
            <v>2.2885495135204383</v>
          </cell>
          <cell r="S8394">
            <v>40</v>
          </cell>
        </row>
        <row r="8395">
          <cell r="K8395">
            <v>2.8130550525999767</v>
          </cell>
          <cell r="S8395">
            <v>40</v>
          </cell>
        </row>
        <row r="8396">
          <cell r="K8396">
            <v>3.2783220230906123</v>
          </cell>
          <cell r="S8396">
            <v>40</v>
          </cell>
        </row>
        <row r="8397">
          <cell r="K8397">
            <v>-1.0292244089472363E-2</v>
          </cell>
          <cell r="S8397">
            <v>40</v>
          </cell>
        </row>
        <row r="8398">
          <cell r="K8398">
            <v>-1.6096743570228899E-2</v>
          </cell>
          <cell r="S8398">
            <v>40</v>
          </cell>
        </row>
        <row r="8399">
          <cell r="K8399">
            <v>-9.3790074767924024E-3</v>
          </cell>
          <cell r="S8399">
            <v>40</v>
          </cell>
        </row>
        <row r="8400">
          <cell r="K8400">
            <v>-1.5734897189857065E-2</v>
          </cell>
          <cell r="S8400">
            <v>40</v>
          </cell>
        </row>
        <row r="8401">
          <cell r="K8401">
            <v>-1.3734037635719032E-2</v>
          </cell>
          <cell r="S8401">
            <v>40</v>
          </cell>
        </row>
        <row r="8402">
          <cell r="K8402">
            <v>-1.0941229689946761</v>
          </cell>
          <cell r="S8402">
            <v>40</v>
          </cell>
        </row>
        <row r="8403">
          <cell r="K8403">
            <v>-5.6317497072987761E-3</v>
          </cell>
          <cell r="S8403">
            <v>40</v>
          </cell>
        </row>
        <row r="8404">
          <cell r="K8404">
            <v>-1.7641965537523836E-3</v>
          </cell>
          <cell r="S8404">
            <v>40</v>
          </cell>
        </row>
        <row r="8405">
          <cell r="K8405">
            <v>-0.84457473415856843</v>
          </cell>
          <cell r="S8405">
            <v>40</v>
          </cell>
        </row>
        <row r="8406">
          <cell r="K8406">
            <v>-1.3844983751862732E-3</v>
          </cell>
          <cell r="S8406">
            <v>40</v>
          </cell>
        </row>
        <row r="8407">
          <cell r="K8407">
            <v>-0.71217417802457395</v>
          </cell>
          <cell r="S8407">
            <v>40</v>
          </cell>
        </row>
        <row r="8408">
          <cell r="K8408">
            <v>-2.1282768836907189</v>
          </cell>
          <cell r="S8408">
            <v>40</v>
          </cell>
        </row>
        <row r="8409">
          <cell r="K8409">
            <v>-1.9914074084105138</v>
          </cell>
          <cell r="S8409">
            <v>40</v>
          </cell>
        </row>
        <row r="8410">
          <cell r="K8410">
            <v>-2.0754722716248981</v>
          </cell>
          <cell r="S8410">
            <v>40</v>
          </cell>
        </row>
        <row r="8411">
          <cell r="K8411">
            <v>-1.9641402430491319</v>
          </cell>
          <cell r="S8411">
            <v>40</v>
          </cell>
        </row>
        <row r="8412">
          <cell r="K8412">
            <v>-2.0322674621333316</v>
          </cell>
          <cell r="S8412">
            <v>40</v>
          </cell>
        </row>
        <row r="8413">
          <cell r="K8413">
            <v>-1.9889400364434544</v>
          </cell>
          <cell r="S8413">
            <v>40</v>
          </cell>
        </row>
        <row r="8414">
          <cell r="K8414">
            <v>0.47083058744131479</v>
          </cell>
          <cell r="S8414">
            <v>40</v>
          </cell>
        </row>
        <row r="8415">
          <cell r="K8415">
            <v>-0.92494332229541087</v>
          </cell>
          <cell r="S8415">
            <v>40</v>
          </cell>
        </row>
        <row r="8416">
          <cell r="K8416">
            <v>-2.0027731751476407</v>
          </cell>
          <cell r="S8416">
            <v>40</v>
          </cell>
        </row>
        <row r="8417">
          <cell r="K8417">
            <v>0.41143283448185508</v>
          </cell>
          <cell r="S8417">
            <v>40</v>
          </cell>
        </row>
        <row r="8418">
          <cell r="K8418">
            <v>-2.0718311605189976</v>
          </cell>
          <cell r="S8418">
            <v>40</v>
          </cell>
        </row>
        <row r="8419">
          <cell r="K8419">
            <v>-2.0095699484005687</v>
          </cell>
          <cell r="S8419">
            <v>40</v>
          </cell>
        </row>
        <row r="8420">
          <cell r="K8420">
            <v>1.3548963884289713</v>
          </cell>
          <cell r="S8420">
            <v>40</v>
          </cell>
        </row>
        <row r="8421">
          <cell r="K8421">
            <v>1.205566553454352</v>
          </cell>
          <cell r="S8421">
            <v>40</v>
          </cell>
        </row>
        <row r="8422">
          <cell r="K8422">
            <v>-1.5898628858279005</v>
          </cell>
          <cell r="S8422">
            <v>40</v>
          </cell>
        </row>
        <row r="8423">
          <cell r="K8423">
            <v>-0.77186446604227177</v>
          </cell>
          <cell r="S8423">
            <v>40</v>
          </cell>
        </row>
        <row r="8424">
          <cell r="K8424">
            <v>0.47702287699474866</v>
          </cell>
          <cell r="S8424">
            <v>40</v>
          </cell>
        </row>
        <row r="8425">
          <cell r="K8425">
            <v>-0.60880810918709505</v>
          </cell>
          <cell r="S8425">
            <v>40</v>
          </cell>
        </row>
        <row r="8426">
          <cell r="K8426">
            <v>-1.0863766005129738</v>
          </cell>
          <cell r="S8426">
            <v>40</v>
          </cell>
        </row>
        <row r="8427">
          <cell r="K8427">
            <v>-0.934956815205919</v>
          </cell>
          <cell r="S8427">
            <v>40</v>
          </cell>
        </row>
        <row r="8428">
          <cell r="K8428">
            <v>2.3458388218945916</v>
          </cell>
          <cell r="S8428">
            <v>40</v>
          </cell>
        </row>
        <row r="8429">
          <cell r="K8429">
            <v>-4.908999694822452E-3</v>
          </cell>
          <cell r="S8429">
            <v>40</v>
          </cell>
        </row>
        <row r="8430">
          <cell r="K8430">
            <v>0.49320038203457384</v>
          </cell>
          <cell r="S8430">
            <v>40</v>
          </cell>
        </row>
        <row r="8431">
          <cell r="K8431">
            <v>0.54921574348740543</v>
          </cell>
          <cell r="S8431">
            <v>40</v>
          </cell>
        </row>
        <row r="8432">
          <cell r="K8432">
            <v>3.0183689688536481</v>
          </cell>
          <cell r="S8432">
            <v>40</v>
          </cell>
        </row>
        <row r="8433">
          <cell r="K8433">
            <v>-0.96393442963825582</v>
          </cell>
          <cell r="S8433">
            <v>40</v>
          </cell>
        </row>
        <row r="8434">
          <cell r="K8434">
            <v>-9.78803596336714E-3</v>
          </cell>
          <cell r="S8434">
            <v>40</v>
          </cell>
        </row>
        <row r="8435">
          <cell r="K8435">
            <v>-0.70429397726969367</v>
          </cell>
          <cell r="S8435">
            <v>40</v>
          </cell>
        </row>
        <row r="8436">
          <cell r="K8436">
            <v>-1.5262405607718068E-2</v>
          </cell>
          <cell r="S8436">
            <v>40</v>
          </cell>
        </row>
        <row r="8437">
          <cell r="K8437">
            <v>-6.5760888842249085E-3</v>
          </cell>
          <cell r="S8437">
            <v>40</v>
          </cell>
        </row>
        <row r="8438">
          <cell r="K8438">
            <v>-9.6747943418577665E-3</v>
          </cell>
          <cell r="S8438">
            <v>40</v>
          </cell>
        </row>
        <row r="8439">
          <cell r="K8439">
            <v>8.4667587027253167E-3</v>
          </cell>
          <cell r="S8439">
            <v>40</v>
          </cell>
        </row>
        <row r="8440">
          <cell r="K8440">
            <v>-1.4668584552017524E-2</v>
          </cell>
          <cell r="S8440">
            <v>40</v>
          </cell>
        </row>
        <row r="8441">
          <cell r="K8441">
            <v>4.2342844290637087</v>
          </cell>
          <cell r="S8441">
            <v>40</v>
          </cell>
        </row>
        <row r="8442">
          <cell r="K8442">
            <v>-1.6075390656512895E-2</v>
          </cell>
          <cell r="S8442">
            <v>40</v>
          </cell>
        </row>
        <row r="8443">
          <cell r="K8443">
            <v>-1.0897697541057303E-2</v>
          </cell>
          <cell r="S8443">
            <v>40</v>
          </cell>
        </row>
        <row r="8444">
          <cell r="K8444">
            <v>-5.3771431820022544E-3</v>
          </cell>
          <cell r="S8444">
            <v>40</v>
          </cell>
        </row>
        <row r="8445">
          <cell r="K8445">
            <v>4.970160672951052E-3</v>
          </cell>
          <cell r="S8445">
            <v>40</v>
          </cell>
        </row>
        <row r="8446">
          <cell r="K8446">
            <v>-0.71755653931464447</v>
          </cell>
          <cell r="S8446">
            <v>40</v>
          </cell>
        </row>
        <row r="8447">
          <cell r="K8447">
            <v>-1.9870915430189253</v>
          </cell>
          <cell r="S8447">
            <v>40</v>
          </cell>
        </row>
        <row r="8448">
          <cell r="K8448">
            <v>-1.9845795732841172</v>
          </cell>
          <cell r="S8448">
            <v>40</v>
          </cell>
        </row>
        <row r="8449">
          <cell r="K8449">
            <v>-1.942326676206936</v>
          </cell>
          <cell r="S8449">
            <v>40</v>
          </cell>
        </row>
        <row r="8450">
          <cell r="K8450">
            <v>-0.92696718890316887</v>
          </cell>
          <cell r="S8450">
            <v>40</v>
          </cell>
        </row>
        <row r="8451">
          <cell r="K8451">
            <v>0.41610993593518175</v>
          </cell>
          <cell r="S8451">
            <v>40</v>
          </cell>
        </row>
        <row r="8452">
          <cell r="K8452">
            <v>-1.9791446640403771</v>
          </cell>
          <cell r="S8452">
            <v>40</v>
          </cell>
        </row>
        <row r="8453">
          <cell r="K8453">
            <v>1.2148344148684076</v>
          </cell>
          <cell r="S8453">
            <v>40</v>
          </cell>
        </row>
        <row r="8454">
          <cell r="K8454">
            <v>-0.78708172067776627</v>
          </cell>
          <cell r="S8454">
            <v>40</v>
          </cell>
        </row>
        <row r="8455">
          <cell r="K8455">
            <v>-0.62694793368809654</v>
          </cell>
          <cell r="S8455">
            <v>40</v>
          </cell>
        </row>
        <row r="8456">
          <cell r="K8456">
            <v>-0.93735075045929017</v>
          </cell>
          <cell r="S8456">
            <v>40</v>
          </cell>
        </row>
        <row r="8457">
          <cell r="K8457">
            <v>-4.5887821808840599E-3</v>
          </cell>
          <cell r="S8457">
            <v>40</v>
          </cell>
        </row>
        <row r="8458">
          <cell r="K8458">
            <v>0.65038405629024165</v>
          </cell>
          <cell r="S8458">
            <v>40</v>
          </cell>
        </row>
        <row r="8459">
          <cell r="K8459">
            <v>-0.96944968409409837</v>
          </cell>
          <cell r="S8459">
            <v>40</v>
          </cell>
        </row>
        <row r="8460">
          <cell r="K8460">
            <v>-0.76976910733103743</v>
          </cell>
          <cell r="S8460">
            <v>40</v>
          </cell>
        </row>
        <row r="8461">
          <cell r="K8461">
            <v>8.1522995378814703E-2</v>
          </cell>
          <cell r="S8461">
            <v>40</v>
          </cell>
        </row>
        <row r="8462">
          <cell r="K8462">
            <v>-0.84037997003521925</v>
          </cell>
          <cell r="S8462">
            <v>40</v>
          </cell>
        </row>
        <row r="8463">
          <cell r="K8463">
            <v>-0.58109204378830337</v>
          </cell>
          <cell r="S8463">
            <v>40</v>
          </cell>
        </row>
        <row r="8464">
          <cell r="K8464">
            <v>8.0700871128811613</v>
          </cell>
          <cell r="S8464">
            <v>40</v>
          </cell>
        </row>
        <row r="8465">
          <cell r="K8465">
            <v>13.778692904046546</v>
          </cell>
          <cell r="S8465">
            <v>40</v>
          </cell>
        </row>
        <row r="8466">
          <cell r="K8466">
            <v>1.2894278087170836</v>
          </cell>
          <cell r="S8466">
            <v>40</v>
          </cell>
        </row>
        <row r="8467">
          <cell r="K8467">
            <v>1.3673321379371899</v>
          </cell>
          <cell r="S8467">
            <v>40</v>
          </cell>
        </row>
        <row r="8468">
          <cell r="K8468">
            <v>0.39179889682112301</v>
          </cell>
          <cell r="S8468">
            <v>40</v>
          </cell>
        </row>
        <row r="8469">
          <cell r="K8469">
            <v>-1.5625616395224058</v>
          </cell>
          <cell r="S8469">
            <v>40</v>
          </cell>
        </row>
        <row r="8470">
          <cell r="K8470">
            <v>-1.5505253630260853</v>
          </cell>
          <cell r="S8470">
            <v>40</v>
          </cell>
        </row>
        <row r="8471">
          <cell r="K8471">
            <v>-0.89553290277468511</v>
          </cell>
          <cell r="S8471">
            <v>40</v>
          </cell>
        </row>
        <row r="8472">
          <cell r="K8472">
            <v>0.56968589836174399</v>
          </cell>
          <cell r="S8472">
            <v>40</v>
          </cell>
        </row>
        <row r="8473">
          <cell r="K8473">
            <v>1.4973292028032887</v>
          </cell>
          <cell r="S8473">
            <v>40</v>
          </cell>
        </row>
        <row r="8474">
          <cell r="K8474">
            <v>-1.6903685699284875E-2</v>
          </cell>
          <cell r="S8474">
            <v>40</v>
          </cell>
        </row>
        <row r="8475">
          <cell r="K8475">
            <v>-1.0288249521573334</v>
          </cell>
          <cell r="S8475">
            <v>40</v>
          </cell>
        </row>
        <row r="8476">
          <cell r="K8476">
            <v>-1.0266140256012097</v>
          </cell>
          <cell r="S8476">
            <v>40</v>
          </cell>
        </row>
        <row r="8477">
          <cell r="K8477">
            <v>-0.91656916161931512</v>
          </cell>
          <cell r="S8477">
            <v>40</v>
          </cell>
        </row>
        <row r="8478">
          <cell r="K8478">
            <v>-1.1189303434049596</v>
          </cell>
          <cell r="S8478">
            <v>40</v>
          </cell>
        </row>
        <row r="8479">
          <cell r="K8479">
            <v>0.54149379696282562</v>
          </cell>
          <cell r="S8479">
            <v>40</v>
          </cell>
        </row>
        <row r="8480">
          <cell r="K8480">
            <v>-1.1922716052830953</v>
          </cell>
          <cell r="S8480">
            <v>40</v>
          </cell>
        </row>
        <row r="8481">
          <cell r="K8481">
            <v>0.47056051816967026</v>
          </cell>
          <cell r="S8481">
            <v>40</v>
          </cell>
        </row>
        <row r="8482">
          <cell r="K8482">
            <v>0.23038175725674873</v>
          </cell>
          <cell r="S8482">
            <v>40</v>
          </cell>
        </row>
        <row r="8483">
          <cell r="K8483">
            <v>-1.2385192783230825</v>
          </cell>
          <cell r="S8483">
            <v>40</v>
          </cell>
        </row>
        <row r="8484">
          <cell r="K8484">
            <v>675.63801824186953</v>
          </cell>
          <cell r="S8484">
            <v>40</v>
          </cell>
        </row>
        <row r="8485">
          <cell r="K8485">
            <v>-0.17203235951762674</v>
          </cell>
          <cell r="S8485">
            <v>31</v>
          </cell>
        </row>
        <row r="8486">
          <cell r="K8486">
            <v>12.814713271119151</v>
          </cell>
          <cell r="S8486">
            <v>40</v>
          </cell>
        </row>
        <row r="8487">
          <cell r="K8487">
            <v>7549.8376664478974</v>
          </cell>
          <cell r="S8487">
            <v>40</v>
          </cell>
        </row>
        <row r="8488">
          <cell r="K8488">
            <v>10499.072169138801</v>
          </cell>
          <cell r="S8488">
            <v>40</v>
          </cell>
        </row>
        <row r="8489">
          <cell r="K8489">
            <v>-0.21987798268465447</v>
          </cell>
          <cell r="S8489">
            <v>40</v>
          </cell>
        </row>
        <row r="8490">
          <cell r="K8490">
            <v>0.55817524556097076</v>
          </cell>
          <cell r="S8490">
            <v>40</v>
          </cell>
        </row>
        <row r="8491">
          <cell r="K8491">
            <v>-1.6528329856329878</v>
          </cell>
          <cell r="S8491">
            <v>40</v>
          </cell>
        </row>
        <row r="8492">
          <cell r="K8492">
            <v>1.0197246397362429</v>
          </cell>
          <cell r="S8492">
            <v>40</v>
          </cell>
        </row>
        <row r="8493">
          <cell r="K8493">
            <v>0.98881539882235858</v>
          </cell>
          <cell r="S8493">
            <v>40</v>
          </cell>
        </row>
        <row r="8494">
          <cell r="K8494">
            <v>1.0065609490918932</v>
          </cell>
          <cell r="S8494">
            <v>40</v>
          </cell>
        </row>
        <row r="8495">
          <cell r="K8495">
            <v>1.0923115912886603</v>
          </cell>
          <cell r="S8495">
            <v>40</v>
          </cell>
        </row>
        <row r="8496">
          <cell r="K8496">
            <v>0.17164656969382217</v>
          </cell>
          <cell r="S8496">
            <v>40</v>
          </cell>
        </row>
        <row r="8497">
          <cell r="K8497">
            <v>0.17657158362667963</v>
          </cell>
          <cell r="S8497">
            <v>40</v>
          </cell>
        </row>
        <row r="8498">
          <cell r="K8498">
            <v>174.55323549324754</v>
          </cell>
          <cell r="S8498">
            <v>40</v>
          </cell>
        </row>
        <row r="8499">
          <cell r="K8499">
            <v>-0.19834024147590928</v>
          </cell>
          <cell r="S8499">
            <v>40</v>
          </cell>
        </row>
        <row r="8500">
          <cell r="K8500">
            <v>-0.41649589347915211</v>
          </cell>
          <cell r="S8500">
            <v>40</v>
          </cell>
        </row>
        <row r="8501">
          <cell r="K8501">
            <v>-2.1890279838236791E-4</v>
          </cell>
          <cell r="S8501">
            <v>40</v>
          </cell>
        </row>
        <row r="8502">
          <cell r="K8502">
            <v>-0.98459175584741232</v>
          </cell>
          <cell r="S8502">
            <v>40</v>
          </cell>
        </row>
        <row r="8503">
          <cell r="K8503">
            <v>-9.8138597350618514E-2</v>
          </cell>
          <cell r="S8503">
            <v>40</v>
          </cell>
        </row>
        <row r="8504">
          <cell r="K8504">
            <v>-1.132015103315005</v>
          </cell>
          <cell r="S8504">
            <v>40</v>
          </cell>
        </row>
        <row r="8505">
          <cell r="K8505">
            <v>3.2338728471611882</v>
          </cell>
          <cell r="S8505">
            <v>40</v>
          </cell>
        </row>
        <row r="8506">
          <cell r="K8506">
            <v>2.5461768761602371E-2</v>
          </cell>
          <cell r="S8506">
            <v>32</v>
          </cell>
        </row>
        <row r="8507">
          <cell r="K8507">
            <v>221.10052945496287</v>
          </cell>
          <cell r="S8507">
            <v>40</v>
          </cell>
        </row>
        <row r="8508">
          <cell r="K8508">
            <v>31749.132196697225</v>
          </cell>
          <cell r="S8508">
            <v>40</v>
          </cell>
        </row>
        <row r="8509">
          <cell r="K8509">
            <v>1.3691994239019039</v>
          </cell>
          <cell r="S8509">
            <v>40</v>
          </cell>
        </row>
        <row r="8510">
          <cell r="K8510">
            <v>0.39684545088650969</v>
          </cell>
          <cell r="S8510">
            <v>40</v>
          </cell>
        </row>
        <row r="8511">
          <cell r="K8511">
            <v>-0.956512797834701</v>
          </cell>
          <cell r="S8511">
            <v>40</v>
          </cell>
        </row>
        <row r="8512">
          <cell r="K8512">
            <v>0.65533576106389579</v>
          </cell>
          <cell r="S8512">
            <v>40</v>
          </cell>
        </row>
        <row r="8513">
          <cell r="K8513">
            <v>0.52452917307760938</v>
          </cell>
          <cell r="S8513">
            <v>40</v>
          </cell>
        </row>
        <row r="8514">
          <cell r="K8514">
            <v>0.4247337273074433</v>
          </cell>
          <cell r="S8514">
            <v>40</v>
          </cell>
        </row>
        <row r="8515">
          <cell r="K8515">
            <v>-0.91199646029529768</v>
          </cell>
          <cell r="S8515">
            <v>40</v>
          </cell>
        </row>
        <row r="8516">
          <cell r="K8516">
            <v>0.9228768142499767</v>
          </cell>
          <cell r="S8516">
            <v>40</v>
          </cell>
        </row>
        <row r="8517">
          <cell r="K8517">
            <v>-0.92712063208086892</v>
          </cell>
          <cell r="S8517">
            <v>40</v>
          </cell>
        </row>
        <row r="8518">
          <cell r="K8518">
            <v>6.4721748507457197E-2</v>
          </cell>
          <cell r="S8518">
            <v>40</v>
          </cell>
        </row>
        <row r="8519">
          <cell r="K8519">
            <v>1460.2762409235791</v>
          </cell>
          <cell r="S8519">
            <v>40</v>
          </cell>
        </row>
        <row r="8520">
          <cell r="K8520">
            <v>-1.0016551989026712</v>
          </cell>
          <cell r="S8520">
            <v>40</v>
          </cell>
        </row>
        <row r="8521">
          <cell r="K8521">
            <v>0.17678832616468418</v>
          </cell>
          <cell r="S8521">
            <v>40</v>
          </cell>
        </row>
        <row r="8522">
          <cell r="K8522">
            <v>-2.7703946110473537E-4</v>
          </cell>
          <cell r="S8522">
            <v>40</v>
          </cell>
        </row>
        <row r="8523">
          <cell r="K8523">
            <v>204.57822354276956</v>
          </cell>
          <cell r="S8523">
            <v>40</v>
          </cell>
        </row>
        <row r="8524">
          <cell r="K8524">
            <v>2.5693640965654612</v>
          </cell>
          <cell r="S8524">
            <v>40</v>
          </cell>
        </row>
        <row r="8525">
          <cell r="K8525">
            <v>0.39694364742881461</v>
          </cell>
          <cell r="S8525">
            <v>40</v>
          </cell>
        </row>
        <row r="8526">
          <cell r="K8526">
            <v>-0.22469478900600037</v>
          </cell>
          <cell r="S8526">
            <v>40</v>
          </cell>
        </row>
        <row r="8527">
          <cell r="K8527">
            <v>27.147235779899955</v>
          </cell>
          <cell r="S8527">
            <v>34</v>
          </cell>
        </row>
        <row r="8528">
          <cell r="K8528">
            <v>1600.0247492214999</v>
          </cell>
          <cell r="S8528">
            <v>40</v>
          </cell>
        </row>
        <row r="8529">
          <cell r="K8529">
            <v>5571.8948336832818</v>
          </cell>
          <cell r="S8529">
            <v>40</v>
          </cell>
        </row>
        <row r="8530">
          <cell r="K8530">
            <v>181.9084664955495</v>
          </cell>
          <cell r="S8530">
            <v>40</v>
          </cell>
        </row>
        <row r="8531">
          <cell r="K8531">
            <v>1.0345943116786305</v>
          </cell>
          <cell r="S8531">
            <v>40</v>
          </cell>
        </row>
        <row r="8532">
          <cell r="K8532">
            <v>0.74697065691056419</v>
          </cell>
          <cell r="S8532">
            <v>40</v>
          </cell>
        </row>
        <row r="8533">
          <cell r="K8533">
            <v>-1.3292800464256878</v>
          </cell>
          <cell r="S8533">
            <v>40</v>
          </cell>
        </row>
        <row r="8534">
          <cell r="K8534">
            <v>-0.98266576753117119</v>
          </cell>
          <cell r="S8534">
            <v>40</v>
          </cell>
        </row>
        <row r="8535">
          <cell r="K8535">
            <v>-1.0092961045923177</v>
          </cell>
          <cell r="S8535">
            <v>40</v>
          </cell>
        </row>
        <row r="8536">
          <cell r="K8536">
            <v>-1.0131849194533347</v>
          </cell>
          <cell r="S8536">
            <v>40</v>
          </cell>
        </row>
        <row r="8537">
          <cell r="K8537">
            <v>-1.1133688105911923</v>
          </cell>
          <cell r="S8537">
            <v>40</v>
          </cell>
        </row>
        <row r="8538">
          <cell r="K8538">
            <v>-1.0257520702448915</v>
          </cell>
          <cell r="S8538">
            <v>40</v>
          </cell>
        </row>
        <row r="8539">
          <cell r="K8539">
            <v>-0.9640898657987178</v>
          </cell>
          <cell r="S8539">
            <v>40</v>
          </cell>
        </row>
        <row r="8540">
          <cell r="K8540">
            <v>214.78343777339384</v>
          </cell>
          <cell r="S8540">
            <v>40</v>
          </cell>
        </row>
        <row r="8541">
          <cell r="K8541">
            <v>0.37827511402243608</v>
          </cell>
          <cell r="S8541">
            <v>40</v>
          </cell>
        </row>
        <row r="8542">
          <cell r="K8542">
            <v>-1.0030350647950379</v>
          </cell>
          <cell r="S8542">
            <v>40</v>
          </cell>
        </row>
        <row r="8543">
          <cell r="K8543">
            <v>-2.8853972839083044E-4</v>
          </cell>
          <cell r="S8543">
            <v>40</v>
          </cell>
        </row>
        <row r="8544">
          <cell r="K8544">
            <v>1.988259405678378</v>
          </cell>
          <cell r="S8544">
            <v>40</v>
          </cell>
        </row>
        <row r="8545">
          <cell r="K8545">
            <v>122.91287299750169</v>
          </cell>
          <cell r="S8545">
            <v>40</v>
          </cell>
        </row>
        <row r="8546">
          <cell r="K8546">
            <v>1.7473794880738147</v>
          </cell>
          <cell r="S8546">
            <v>40</v>
          </cell>
        </row>
        <row r="8547">
          <cell r="K8547">
            <v>19.917326046042707</v>
          </cell>
          <cell r="S8547">
            <v>40</v>
          </cell>
        </row>
        <row r="8548">
          <cell r="K8548">
            <v>2.7341584482026939</v>
          </cell>
          <cell r="S8548">
            <v>34</v>
          </cell>
        </row>
        <row r="8549">
          <cell r="K8549">
            <v>-1.0828200040292015</v>
          </cell>
          <cell r="S8549">
            <v>40</v>
          </cell>
        </row>
        <row r="8550">
          <cell r="K8550">
            <v>-1.6850850284129003E-3</v>
          </cell>
          <cell r="S8550">
            <v>40</v>
          </cell>
        </row>
        <row r="8551">
          <cell r="K8551">
            <v>-1.4533665367084227E-3</v>
          </cell>
          <cell r="S8551">
            <v>40</v>
          </cell>
        </row>
        <row r="8552">
          <cell r="K8552">
            <v>-2.1346156167096249</v>
          </cell>
          <cell r="S8552">
            <v>40</v>
          </cell>
        </row>
        <row r="8553">
          <cell r="K8553">
            <v>-2.0707907743630614</v>
          </cell>
          <cell r="S8553">
            <v>40</v>
          </cell>
        </row>
        <row r="8554">
          <cell r="K8554">
            <v>-2.050551934486379</v>
          </cell>
          <cell r="S8554">
            <v>40</v>
          </cell>
        </row>
        <row r="8555">
          <cell r="K8555">
            <v>0.47044050694840522</v>
          </cell>
          <cell r="S8555">
            <v>40</v>
          </cell>
        </row>
        <row r="8556">
          <cell r="K8556">
            <v>-2.0163630985188945</v>
          </cell>
          <cell r="S8556">
            <v>40</v>
          </cell>
        </row>
        <row r="8557">
          <cell r="K8557">
            <v>-2.0372472847637866</v>
          </cell>
          <cell r="S8557">
            <v>40</v>
          </cell>
        </row>
        <row r="8558">
          <cell r="K8558">
            <v>1.3561175950464923</v>
          </cell>
          <cell r="S8558">
            <v>40</v>
          </cell>
        </row>
        <row r="8559">
          <cell r="K8559">
            <v>-1.5947483815995644</v>
          </cell>
          <cell r="S8559">
            <v>40</v>
          </cell>
        </row>
        <row r="8560">
          <cell r="K8560">
            <v>0.45439289972842956</v>
          </cell>
          <cell r="S8560">
            <v>40</v>
          </cell>
        </row>
        <row r="8561">
          <cell r="K8561">
            <v>-1.0752612517744002</v>
          </cell>
          <cell r="S8561">
            <v>40</v>
          </cell>
        </row>
        <row r="8562">
          <cell r="K8562">
            <v>0.28389864937311982</v>
          </cell>
          <cell r="S8562">
            <v>40</v>
          </cell>
        </row>
        <row r="8563">
          <cell r="K8563">
            <v>2.418840398066564</v>
          </cell>
          <cell r="S8563">
            <v>40</v>
          </cell>
        </row>
        <row r="8564">
          <cell r="K8564">
            <v>8.2451561346616284E-2</v>
          </cell>
          <cell r="S8564">
            <v>40</v>
          </cell>
        </row>
        <row r="8565">
          <cell r="K8565">
            <v>-1.3213862821712816E-2</v>
          </cell>
          <cell r="S8565">
            <v>40</v>
          </cell>
        </row>
        <row r="8566">
          <cell r="K8566">
            <v>-1.8190578793983846E-2</v>
          </cell>
          <cell r="S8566">
            <v>40</v>
          </cell>
        </row>
        <row r="8567">
          <cell r="K8567">
            <v>-9.4104622576979512E-3</v>
          </cell>
          <cell r="S8567">
            <v>40</v>
          </cell>
        </row>
        <row r="8568">
          <cell r="K8568">
            <v>-2.2091625338911729E-2</v>
          </cell>
          <cell r="S8568">
            <v>40</v>
          </cell>
        </row>
        <row r="8569">
          <cell r="K8569">
            <v>-0.93637804298688698</v>
          </cell>
          <cell r="S8569">
            <v>36</v>
          </cell>
        </row>
        <row r="8570">
          <cell r="K8570">
            <v>-1.0853846918497911</v>
          </cell>
          <cell r="S8570">
            <v>40</v>
          </cell>
        </row>
        <row r="8571">
          <cell r="K8571">
            <v>-5.3800359186353692E-3</v>
          </cell>
          <cell r="S8571">
            <v>40</v>
          </cell>
        </row>
        <row r="8572">
          <cell r="K8572">
            <v>-1.6280129802755299E-3</v>
          </cell>
          <cell r="S8572">
            <v>40</v>
          </cell>
        </row>
        <row r="8573">
          <cell r="K8573">
            <v>-0.80413753130956078</v>
          </cell>
          <cell r="S8573">
            <v>40</v>
          </cell>
        </row>
        <row r="8574">
          <cell r="K8574">
            <v>-1.3808614877978225E-3</v>
          </cell>
          <cell r="S8574">
            <v>40</v>
          </cell>
        </row>
        <row r="8575">
          <cell r="K8575">
            <v>-2.1806378699481231E-3</v>
          </cell>
          <cell r="S8575">
            <v>40</v>
          </cell>
        </row>
        <row r="8576">
          <cell r="K8576">
            <v>-2.1400847701595351</v>
          </cell>
          <cell r="S8576">
            <v>40</v>
          </cell>
        </row>
        <row r="8577">
          <cell r="K8577">
            <v>-1.9972396973009419</v>
          </cell>
          <cell r="S8577">
            <v>40</v>
          </cell>
        </row>
        <row r="8578">
          <cell r="K8578">
            <v>-2.0677690789633369</v>
          </cell>
          <cell r="S8578">
            <v>40</v>
          </cell>
        </row>
        <row r="8579">
          <cell r="K8579">
            <v>-1.9684941439392871</v>
          </cell>
          <cell r="S8579">
            <v>40</v>
          </cell>
        </row>
        <row r="8580">
          <cell r="K8580">
            <v>-2.0678212180550539</v>
          </cell>
          <cell r="S8580">
            <v>40</v>
          </cell>
        </row>
        <row r="8581">
          <cell r="K8581">
            <v>-2.0288060155444096</v>
          </cell>
          <cell r="S8581">
            <v>40</v>
          </cell>
        </row>
        <row r="8582">
          <cell r="K8582">
            <v>0.46927331418370832</v>
          </cell>
          <cell r="S8582">
            <v>40</v>
          </cell>
        </row>
        <row r="8583">
          <cell r="K8583">
            <v>-0.91153222593510086</v>
          </cell>
          <cell r="S8583">
            <v>40</v>
          </cell>
        </row>
        <row r="8584">
          <cell r="K8584">
            <v>-2.0136859631254893</v>
          </cell>
          <cell r="S8584">
            <v>40</v>
          </cell>
        </row>
        <row r="8585">
          <cell r="K8585">
            <v>0.39716414066168226</v>
          </cell>
          <cell r="S8585">
            <v>40</v>
          </cell>
        </row>
        <row r="8586">
          <cell r="K8586">
            <v>-2.045913286396889</v>
          </cell>
          <cell r="S8586">
            <v>40</v>
          </cell>
        </row>
        <row r="8587">
          <cell r="K8587">
            <v>-2.0145779356419538</v>
          </cell>
          <cell r="S8587">
            <v>40</v>
          </cell>
        </row>
        <row r="8588">
          <cell r="K8588">
            <v>1.364019531712487</v>
          </cell>
          <cell r="S8588">
            <v>40</v>
          </cell>
        </row>
        <row r="8589">
          <cell r="K8589">
            <v>1.2158800068665985</v>
          </cell>
          <cell r="S8589">
            <v>40</v>
          </cell>
        </row>
        <row r="8590">
          <cell r="K8590">
            <v>-1.5963264777807915</v>
          </cell>
          <cell r="S8590">
            <v>40</v>
          </cell>
        </row>
        <row r="8591">
          <cell r="K8591">
            <v>-0.73092457311048764</v>
          </cell>
          <cell r="S8591">
            <v>40</v>
          </cell>
        </row>
        <row r="8592">
          <cell r="K8592">
            <v>0.45565372586300762</v>
          </cell>
          <cell r="S8592">
            <v>40</v>
          </cell>
        </row>
        <row r="8593">
          <cell r="K8593">
            <v>-0.5541958181207256</v>
          </cell>
          <cell r="S8593">
            <v>40</v>
          </cell>
        </row>
        <row r="8594">
          <cell r="K8594">
            <v>-1.0749963291465807</v>
          </cell>
          <cell r="S8594">
            <v>40</v>
          </cell>
        </row>
        <row r="8595">
          <cell r="K8595">
            <v>-0.92928234273580457</v>
          </cell>
          <cell r="S8595">
            <v>40</v>
          </cell>
        </row>
        <row r="8596">
          <cell r="K8596">
            <v>2.3563165541969027</v>
          </cell>
          <cell r="S8596">
            <v>40</v>
          </cell>
        </row>
        <row r="8597">
          <cell r="K8597">
            <v>-0.79848903557625639</v>
          </cell>
          <cell r="S8597">
            <v>40</v>
          </cell>
        </row>
        <row r="8598">
          <cell r="K8598">
            <v>-1.312869107099034E-3</v>
          </cell>
          <cell r="S8598">
            <v>40</v>
          </cell>
        </row>
        <row r="8599">
          <cell r="K8599">
            <v>-3.2156778422867886E-3</v>
          </cell>
          <cell r="S8599">
            <v>40</v>
          </cell>
        </row>
        <row r="8600">
          <cell r="K8600">
            <v>6.3332397030056373E-2</v>
          </cell>
          <cell r="S8600">
            <v>40</v>
          </cell>
        </row>
        <row r="8601">
          <cell r="K8601">
            <v>-0.95045212121087008</v>
          </cell>
          <cell r="S8601">
            <v>40</v>
          </cell>
        </row>
        <row r="8602">
          <cell r="K8602">
            <v>-1.2936911385162434E-2</v>
          </cell>
          <cell r="S8602">
            <v>40</v>
          </cell>
        </row>
        <row r="8603">
          <cell r="K8603">
            <v>0.13529291455890902</v>
          </cell>
          <cell r="S8603">
            <v>40</v>
          </cell>
        </row>
        <row r="8604">
          <cell r="K8604">
            <v>-1.6777542693587555E-2</v>
          </cell>
          <cell r="S8604">
            <v>40</v>
          </cell>
        </row>
        <row r="8605">
          <cell r="K8605">
            <v>4.2757219879543609</v>
          </cell>
          <cell r="S8605">
            <v>40</v>
          </cell>
        </row>
        <row r="8606">
          <cell r="K8606">
            <v>-9.9137597556681993E-3</v>
          </cell>
          <cell r="S8606">
            <v>40</v>
          </cell>
        </row>
        <row r="8607">
          <cell r="K8607">
            <v>1.0963567512648766</v>
          </cell>
          <cell r="S8607">
            <v>40</v>
          </cell>
        </row>
        <row r="8608">
          <cell r="K8608">
            <v>-2.0757628205158366E-2</v>
          </cell>
          <cell r="S8608">
            <v>40</v>
          </cell>
        </row>
        <row r="8609">
          <cell r="K8609">
            <v>-0.57219669956704455</v>
          </cell>
          <cell r="S8609">
            <v>40</v>
          </cell>
        </row>
        <row r="8610">
          <cell r="K8610">
            <v>-0.8718492507152642</v>
          </cell>
          <cell r="S8610">
            <v>36</v>
          </cell>
        </row>
        <row r="8611">
          <cell r="K8611">
            <v>-1.2348536957383078</v>
          </cell>
          <cell r="S8611">
            <v>36</v>
          </cell>
        </row>
        <row r="8612">
          <cell r="K8612">
            <v>-5.1286400206612161E-3</v>
          </cell>
          <cell r="S8612">
            <v>40</v>
          </cell>
        </row>
        <row r="8613">
          <cell r="K8613">
            <v>-0.81580622986638462</v>
          </cell>
          <cell r="S8613">
            <v>40</v>
          </cell>
        </row>
        <row r="8614">
          <cell r="K8614">
            <v>-2.0888609727948864E-3</v>
          </cell>
          <cell r="S8614">
            <v>40</v>
          </cell>
        </row>
        <row r="8615">
          <cell r="K8615">
            <v>-1.9921193781376689</v>
          </cell>
          <cell r="S8615">
            <v>40</v>
          </cell>
        </row>
        <row r="8616">
          <cell r="K8616">
            <v>-1.970914853192165</v>
          </cell>
          <cell r="S8616">
            <v>40</v>
          </cell>
        </row>
        <row r="8617">
          <cell r="K8617">
            <v>-1.9927842465875976</v>
          </cell>
          <cell r="S8617">
            <v>40</v>
          </cell>
        </row>
        <row r="8618">
          <cell r="K8618">
            <v>-0.91001056176115236</v>
          </cell>
          <cell r="S8618">
            <v>40</v>
          </cell>
        </row>
        <row r="8619">
          <cell r="K8619">
            <v>0.40121666625101088</v>
          </cell>
          <cell r="S8619">
            <v>40</v>
          </cell>
        </row>
        <row r="8620">
          <cell r="K8620">
            <v>-2.0060415828843889</v>
          </cell>
          <cell r="S8620">
            <v>40</v>
          </cell>
        </row>
        <row r="8621">
          <cell r="K8621">
            <v>1.217382861211975</v>
          </cell>
          <cell r="S8621">
            <v>40</v>
          </cell>
        </row>
        <row r="8622">
          <cell r="K8622">
            <v>-0.74016124002374795</v>
          </cell>
          <cell r="S8622">
            <v>40</v>
          </cell>
        </row>
        <row r="8623">
          <cell r="K8623">
            <v>-0.57058979152141376</v>
          </cell>
          <cell r="S8623">
            <v>40</v>
          </cell>
        </row>
        <row r="8624">
          <cell r="K8624">
            <v>-0.92715559180883089</v>
          </cell>
          <cell r="S8624">
            <v>40</v>
          </cell>
        </row>
        <row r="8625">
          <cell r="K8625">
            <v>-0.8093688852299471</v>
          </cell>
          <cell r="S8625">
            <v>40</v>
          </cell>
        </row>
        <row r="8626">
          <cell r="K8626">
            <v>0.94969257538239216</v>
          </cell>
          <cell r="S8626">
            <v>40</v>
          </cell>
        </row>
        <row r="8627">
          <cell r="K8627">
            <v>-0.95992668757644517</v>
          </cell>
          <cell r="S8627">
            <v>40</v>
          </cell>
        </row>
        <row r="8628">
          <cell r="K8628">
            <v>-0.67224743093314798</v>
          </cell>
          <cell r="S8628">
            <v>40</v>
          </cell>
        </row>
        <row r="8629">
          <cell r="K8629">
            <v>-0.60683727685853095</v>
          </cell>
          <cell r="S8629">
            <v>40</v>
          </cell>
        </row>
        <row r="8630">
          <cell r="K8630">
            <v>0.90772230855683067</v>
          </cell>
          <cell r="S8630">
            <v>40</v>
          </cell>
        </row>
        <row r="8631">
          <cell r="K8631">
            <v>-3.8107840063373011E-3</v>
          </cell>
          <cell r="S8631">
            <v>40</v>
          </cell>
        </row>
        <row r="8632">
          <cell r="K8632">
            <v>-3.6521455491108404E-3</v>
          </cell>
          <cell r="S8632">
            <v>37</v>
          </cell>
        </row>
        <row r="8633">
          <cell r="K8633">
            <v>257.07202728472981</v>
          </cell>
          <cell r="S8633">
            <v>40</v>
          </cell>
        </row>
        <row r="8634">
          <cell r="K8634">
            <v>5429.7447276553194</v>
          </cell>
          <cell r="S8634">
            <v>40</v>
          </cell>
        </row>
        <row r="8635">
          <cell r="K8635">
            <v>0.6636213159705987</v>
          </cell>
          <cell r="S8635">
            <v>40</v>
          </cell>
        </row>
        <row r="8636">
          <cell r="K8636">
            <v>0.72257415125457825</v>
          </cell>
          <cell r="S8636">
            <v>40</v>
          </cell>
        </row>
        <row r="8637">
          <cell r="K8637">
            <v>-1.5705308003335532</v>
          </cell>
          <cell r="S8637">
            <v>40</v>
          </cell>
        </row>
        <row r="8638">
          <cell r="K8638">
            <v>-1.5344540126602846</v>
          </cell>
          <cell r="S8638">
            <v>40</v>
          </cell>
        </row>
        <row r="8639">
          <cell r="K8639">
            <v>-0.90156960535882358</v>
          </cell>
          <cell r="S8639">
            <v>40</v>
          </cell>
        </row>
        <row r="8640">
          <cell r="K8640">
            <v>0.57863410561106499</v>
          </cell>
          <cell r="S8640">
            <v>40</v>
          </cell>
        </row>
        <row r="8641">
          <cell r="K8641">
            <v>5.6434492674531606E-4</v>
          </cell>
          <cell r="S8641">
            <v>40</v>
          </cell>
        </row>
        <row r="8642">
          <cell r="K8642">
            <v>-0.53421491616774963</v>
          </cell>
          <cell r="S8642">
            <v>40</v>
          </cell>
        </row>
        <row r="8643">
          <cell r="K8643">
            <v>-1.0173279179821391</v>
          </cell>
          <cell r="S8643">
            <v>40</v>
          </cell>
        </row>
        <row r="8644">
          <cell r="K8644">
            <v>-1.006818319052841</v>
          </cell>
          <cell r="S8644">
            <v>40</v>
          </cell>
        </row>
        <row r="8645">
          <cell r="K8645">
            <v>-0.94107825077205287</v>
          </cell>
          <cell r="S8645">
            <v>40</v>
          </cell>
        </row>
        <row r="8646">
          <cell r="K8646">
            <v>-1.1129015021624593</v>
          </cell>
          <cell r="S8646">
            <v>40</v>
          </cell>
        </row>
        <row r="8647">
          <cell r="K8647">
            <v>575.79049249346531</v>
          </cell>
          <cell r="S8647">
            <v>40</v>
          </cell>
        </row>
        <row r="8648">
          <cell r="K8648">
            <v>-1.2171490652623307</v>
          </cell>
          <cell r="S8648">
            <v>40</v>
          </cell>
        </row>
        <row r="8649">
          <cell r="K8649">
            <v>684.36738053214208</v>
          </cell>
          <cell r="S8649">
            <v>40</v>
          </cell>
        </row>
        <row r="8650">
          <cell r="K8650">
            <v>220.71089817255648</v>
          </cell>
          <cell r="S8650">
            <v>39</v>
          </cell>
        </row>
        <row r="8651">
          <cell r="K8651">
            <v>-1.1921956335667188</v>
          </cell>
          <cell r="S8651">
            <v>40</v>
          </cell>
        </row>
        <row r="8652">
          <cell r="K8652">
            <v>-0.23726909986118236</v>
          </cell>
          <cell r="S8652">
            <v>39</v>
          </cell>
        </row>
        <row r="8653">
          <cell r="K8653">
            <v>6222.9635612439852</v>
          </cell>
          <cell r="S8653">
            <v>27</v>
          </cell>
        </row>
        <row r="8654">
          <cell r="K8654">
            <v>1.3489172824541953</v>
          </cell>
          <cell r="S8654">
            <v>40</v>
          </cell>
        </row>
        <row r="8655">
          <cell r="K8655">
            <v>7210.8847815866748</v>
          </cell>
          <cell r="S8655">
            <v>40</v>
          </cell>
        </row>
        <row r="8656">
          <cell r="K8656">
            <v>12.283806605661983</v>
          </cell>
          <cell r="S8656">
            <v>40</v>
          </cell>
        </row>
        <row r="8657">
          <cell r="K8657">
            <v>-0.24130571513335861</v>
          </cell>
          <cell r="S8657">
            <v>40</v>
          </cell>
        </row>
        <row r="8658">
          <cell r="K8658">
            <v>9.1689630241821964E-4</v>
          </cell>
          <cell r="S8658">
            <v>40</v>
          </cell>
        </row>
        <row r="8659">
          <cell r="K8659">
            <v>-1.6460654018764163</v>
          </cell>
          <cell r="S8659">
            <v>40</v>
          </cell>
        </row>
        <row r="8660">
          <cell r="K8660">
            <v>0.51417499682516898</v>
          </cell>
          <cell r="S8660">
            <v>40</v>
          </cell>
        </row>
        <row r="8661">
          <cell r="K8661">
            <v>0.98069198867899987</v>
          </cell>
          <cell r="S8661">
            <v>40</v>
          </cell>
        </row>
        <row r="8662">
          <cell r="K8662">
            <v>-0.81926179113648634</v>
          </cell>
          <cell r="S8662">
            <v>40</v>
          </cell>
        </row>
        <row r="8663">
          <cell r="K8663">
            <v>0.85261501252865213</v>
          </cell>
          <cell r="S8663">
            <v>40</v>
          </cell>
        </row>
        <row r="8664">
          <cell r="K8664">
            <v>0.18747182537336818</v>
          </cell>
          <cell r="S8664">
            <v>40</v>
          </cell>
        </row>
        <row r="8665">
          <cell r="K8665">
            <v>0.15995459436815329</v>
          </cell>
          <cell r="S8665">
            <v>40</v>
          </cell>
        </row>
        <row r="8666">
          <cell r="K8666">
            <v>-0.92156180154171707</v>
          </cell>
          <cell r="S8666">
            <v>40</v>
          </cell>
        </row>
        <row r="8667">
          <cell r="K8667">
            <v>0.26480995446845496</v>
          </cell>
          <cell r="S8667">
            <v>40</v>
          </cell>
        </row>
        <row r="8668">
          <cell r="K8668">
            <v>-2.2629881254272377E-4</v>
          </cell>
          <cell r="S8668">
            <v>40</v>
          </cell>
        </row>
        <row r="8669">
          <cell r="K8669">
            <v>-1.0821167655954547</v>
          </cell>
          <cell r="S8669">
            <v>40</v>
          </cell>
        </row>
        <row r="8670">
          <cell r="K8670">
            <v>272.72790188058588</v>
          </cell>
          <cell r="S8670">
            <v>40</v>
          </cell>
        </row>
        <row r="8671">
          <cell r="K8671">
            <v>-1.9295544919986782E-2</v>
          </cell>
          <cell r="S8671">
            <v>39</v>
          </cell>
        </row>
        <row r="8672">
          <cell r="K8672">
            <v>-1.0558774986798665</v>
          </cell>
          <cell r="S8672">
            <v>40</v>
          </cell>
        </row>
        <row r="8673">
          <cell r="K8673">
            <v>-0.37328412808442357</v>
          </cell>
          <cell r="S8673">
            <v>40</v>
          </cell>
        </row>
        <row r="8674">
          <cell r="K8674">
            <v>-0.11093533795800928</v>
          </cell>
          <cell r="S8674">
            <v>27</v>
          </cell>
        </row>
        <row r="8675">
          <cell r="K8675">
            <v>253.48004718785617</v>
          </cell>
          <cell r="S8675">
            <v>40</v>
          </cell>
        </row>
        <row r="8676">
          <cell r="K8676">
            <v>375.93268864310221</v>
          </cell>
          <cell r="S8676">
            <v>40</v>
          </cell>
        </row>
        <row r="8677">
          <cell r="K8677">
            <v>1.3666666713873521</v>
          </cell>
          <cell r="S8677">
            <v>40</v>
          </cell>
        </row>
        <row r="8678">
          <cell r="K8678">
            <v>0.40286396215770393</v>
          </cell>
          <cell r="S8678">
            <v>40</v>
          </cell>
        </row>
        <row r="8679">
          <cell r="K8679">
            <v>0.83540024774877408</v>
          </cell>
          <cell r="S8679">
            <v>40</v>
          </cell>
        </row>
        <row r="8680">
          <cell r="K8680">
            <v>7.5039179802480302E-4</v>
          </cell>
          <cell r="S8680">
            <v>40</v>
          </cell>
        </row>
        <row r="8681">
          <cell r="K8681">
            <v>0.4996107332205979</v>
          </cell>
          <cell r="S8681">
            <v>40</v>
          </cell>
        </row>
        <row r="8682">
          <cell r="K8682">
            <v>0.47161758347682026</v>
          </cell>
          <cell r="S8682">
            <v>40</v>
          </cell>
        </row>
        <row r="8683">
          <cell r="K8683">
            <v>-0.90124932831567539</v>
          </cell>
          <cell r="S8683">
            <v>40</v>
          </cell>
        </row>
        <row r="8684">
          <cell r="K8684">
            <v>-0.97505722499231795</v>
          </cell>
          <cell r="S8684">
            <v>40</v>
          </cell>
        </row>
        <row r="8685">
          <cell r="K8685">
            <v>0.12032070117767857</v>
          </cell>
          <cell r="S8685">
            <v>40</v>
          </cell>
        </row>
        <row r="8686">
          <cell r="K8686">
            <v>6.332827382595993E-2</v>
          </cell>
          <cell r="S8686">
            <v>40</v>
          </cell>
        </row>
        <row r="8687">
          <cell r="K8687">
            <v>65.049152311867843</v>
          </cell>
          <cell r="S8687">
            <v>40</v>
          </cell>
        </row>
        <row r="8688">
          <cell r="K8688">
            <v>0.28199867750742635</v>
          </cell>
          <cell r="S8688">
            <v>40</v>
          </cell>
        </row>
        <row r="8689">
          <cell r="K8689">
            <v>4.9900249616487224</v>
          </cell>
          <cell r="S8689">
            <v>40</v>
          </cell>
        </row>
        <row r="8690">
          <cell r="K8690">
            <v>-2.867607709530173E-4</v>
          </cell>
          <cell r="S8690">
            <v>40</v>
          </cell>
        </row>
        <row r="8691">
          <cell r="K8691">
            <v>1.248817850965164</v>
          </cell>
          <cell r="S8691">
            <v>40</v>
          </cell>
        </row>
        <row r="8692">
          <cell r="K8692">
            <v>3.7875428305714842</v>
          </cell>
          <cell r="S8692">
            <v>40</v>
          </cell>
        </row>
        <row r="8693">
          <cell r="K8693">
            <v>-1.1245986209104202</v>
          </cell>
          <cell r="S8693">
            <v>40</v>
          </cell>
        </row>
        <row r="8694">
          <cell r="K8694">
            <v>2282.5747969618615</v>
          </cell>
          <cell r="S8694">
            <v>40</v>
          </cell>
        </row>
        <row r="8695">
          <cell r="K8695">
            <v>1024.4614314130497</v>
          </cell>
          <cell r="S8695">
            <v>30</v>
          </cell>
        </row>
        <row r="8696">
          <cell r="K8696">
            <v>1.2308771141296211</v>
          </cell>
          <cell r="S8696">
            <v>40</v>
          </cell>
        </row>
        <row r="8697">
          <cell r="K8697">
            <v>267.75865762609448</v>
          </cell>
          <cell r="S8697">
            <v>40</v>
          </cell>
        </row>
        <row r="8698">
          <cell r="K8698">
            <v>8.1697757699257032</v>
          </cell>
          <cell r="S8698">
            <v>40</v>
          </cell>
        </row>
        <row r="8699">
          <cell r="K8699">
            <v>-1.0479488538269797</v>
          </cell>
          <cell r="S8699">
            <v>40</v>
          </cell>
        </row>
        <row r="8700">
          <cell r="K8700">
            <v>0.93507201672692952</v>
          </cell>
          <cell r="S8700">
            <v>40</v>
          </cell>
        </row>
        <row r="8701">
          <cell r="K8701">
            <v>1.3504133011202712</v>
          </cell>
          <cell r="S8701">
            <v>40</v>
          </cell>
        </row>
        <row r="8702">
          <cell r="K8702">
            <v>-0.98328966001475226</v>
          </cell>
          <cell r="S8702">
            <v>40</v>
          </cell>
        </row>
        <row r="8703">
          <cell r="K8703">
            <v>-1.0059144918428256</v>
          </cell>
          <cell r="S8703">
            <v>40</v>
          </cell>
        </row>
        <row r="8704">
          <cell r="K8704">
            <v>-1.0063247334968408</v>
          </cell>
          <cell r="S8704">
            <v>40</v>
          </cell>
        </row>
        <row r="8705">
          <cell r="K8705">
            <v>1.0316886096845177</v>
          </cell>
          <cell r="S8705">
            <v>40</v>
          </cell>
        </row>
        <row r="8706">
          <cell r="K8706">
            <v>-1.0109633131609275</v>
          </cell>
          <cell r="S8706">
            <v>40</v>
          </cell>
        </row>
        <row r="8707">
          <cell r="K8707">
            <v>-0.93571740616871646</v>
          </cell>
          <cell r="S8707">
            <v>40</v>
          </cell>
        </row>
        <row r="8708">
          <cell r="K8708">
            <v>11.487847849566249</v>
          </cell>
          <cell r="S8708">
            <v>40</v>
          </cell>
        </row>
        <row r="8709">
          <cell r="K8709">
            <v>36.309345581010312</v>
          </cell>
          <cell r="S8709">
            <v>40</v>
          </cell>
        </row>
        <row r="8710">
          <cell r="K8710">
            <v>2.1126972370171955</v>
          </cell>
          <cell r="S8710">
            <v>40</v>
          </cell>
        </row>
        <row r="8711">
          <cell r="K8711">
            <v>-2.9366199935148391E-4</v>
          </cell>
          <cell r="S8711">
            <v>40</v>
          </cell>
        </row>
        <row r="8712">
          <cell r="K8712">
            <v>48.924253642172317</v>
          </cell>
          <cell r="S8712">
            <v>40</v>
          </cell>
        </row>
        <row r="8713">
          <cell r="K8713">
            <v>80.153185640833641</v>
          </cell>
          <cell r="S8713">
            <v>40</v>
          </cell>
        </row>
        <row r="8714">
          <cell r="K8714">
            <v>-0.38533403725810567</v>
          </cell>
          <cell r="S8714">
            <v>40</v>
          </cell>
        </row>
        <row r="8715">
          <cell r="K8715">
            <v>3605.5296630764969</v>
          </cell>
          <cell r="S8715">
            <v>40</v>
          </cell>
        </row>
        <row r="8716">
          <cell r="K8716">
            <v>-1.4797915010873682E-2</v>
          </cell>
          <cell r="S8716">
            <v>31</v>
          </cell>
        </row>
        <row r="8717">
          <cell r="K8717">
            <v>-2.0106608321674804E-3</v>
          </cell>
          <cell r="S8717">
            <v>40</v>
          </cell>
        </row>
        <row r="8718">
          <cell r="K8718">
            <v>-0.81555740111533404</v>
          </cell>
          <cell r="S8718">
            <v>40</v>
          </cell>
        </row>
        <row r="8719">
          <cell r="K8719">
            <v>-1.2435684967345385E-3</v>
          </cell>
          <cell r="S8719">
            <v>40</v>
          </cell>
        </row>
        <row r="8720">
          <cell r="K8720">
            <v>-2.1551581091000589</v>
          </cell>
          <cell r="S8720">
            <v>40</v>
          </cell>
        </row>
        <row r="8721">
          <cell r="K8721">
            <v>-2.030991818737971</v>
          </cell>
          <cell r="S8721">
            <v>40</v>
          </cell>
        </row>
        <row r="8722">
          <cell r="K8722">
            <v>-2.0697430040879374</v>
          </cell>
          <cell r="S8722">
            <v>40</v>
          </cell>
        </row>
        <row r="8723">
          <cell r="K8723">
            <v>0.46933910717808347</v>
          </cell>
          <cell r="S8723">
            <v>40</v>
          </cell>
        </row>
        <row r="8724">
          <cell r="K8724">
            <v>-1.9909734482276131</v>
          </cell>
          <cell r="S8724">
            <v>40</v>
          </cell>
        </row>
        <row r="8725">
          <cell r="K8725">
            <v>-2.0394303861277128</v>
          </cell>
          <cell r="S8725">
            <v>40</v>
          </cell>
        </row>
        <row r="8726">
          <cell r="K8726">
            <v>-1.4327052646097076</v>
          </cell>
          <cell r="S8726">
            <v>40</v>
          </cell>
        </row>
        <row r="8727">
          <cell r="K8727">
            <v>-0.70872730154345098</v>
          </cell>
          <cell r="S8727">
            <v>40</v>
          </cell>
        </row>
        <row r="8728">
          <cell r="K8728">
            <v>-0.55168842924992512</v>
          </cell>
          <cell r="S8728">
            <v>40</v>
          </cell>
        </row>
        <row r="8729">
          <cell r="K8729">
            <v>-1.0449449594626408</v>
          </cell>
          <cell r="S8729">
            <v>40</v>
          </cell>
        </row>
        <row r="8730">
          <cell r="K8730">
            <v>11.483272919447963</v>
          </cell>
          <cell r="S8730">
            <v>40</v>
          </cell>
        </row>
        <row r="8731">
          <cell r="K8731">
            <v>-1.3556903285253502E-2</v>
          </cell>
          <cell r="S8731">
            <v>40</v>
          </cell>
        </row>
        <row r="8732">
          <cell r="K8732">
            <v>4.4573636285838596</v>
          </cell>
          <cell r="S8732">
            <v>40</v>
          </cell>
        </row>
        <row r="8733">
          <cell r="K8733">
            <v>0.73141528803407774</v>
          </cell>
          <cell r="S8733">
            <v>40</v>
          </cell>
        </row>
        <row r="8734">
          <cell r="K8734">
            <v>-1.7762659587174406E-2</v>
          </cell>
          <cell r="S8734">
            <v>40</v>
          </cell>
        </row>
        <row r="8735">
          <cell r="K8735">
            <v>2.6400797346748535</v>
          </cell>
          <cell r="S8735">
            <v>40</v>
          </cell>
        </row>
        <row r="8736">
          <cell r="K8736">
            <v>11.828326266178088</v>
          </cell>
          <cell r="S8736">
            <v>40</v>
          </cell>
        </row>
        <row r="8737">
          <cell r="K8737">
            <v>-5.2138526865044804E-2</v>
          </cell>
          <cell r="S8737">
            <v>29</v>
          </cell>
        </row>
        <row r="8738">
          <cell r="K8738">
            <v>-1.9428815155213065E-3</v>
          </cell>
          <cell r="S8738">
            <v>40</v>
          </cell>
        </row>
        <row r="8739">
          <cell r="K8739">
            <v>-1.0110243477204197</v>
          </cell>
          <cell r="S8739">
            <v>40</v>
          </cell>
        </row>
        <row r="8740">
          <cell r="K8740">
            <v>-1.3688704942950761E-3</v>
          </cell>
          <cell r="S8740">
            <v>40</v>
          </cell>
        </row>
        <row r="8741">
          <cell r="K8741">
            <v>-0.76558562135927211</v>
          </cell>
          <cell r="S8741">
            <v>40</v>
          </cell>
        </row>
        <row r="8742">
          <cell r="K8742">
            <v>-1.1927429562075447E-3</v>
          </cell>
          <cell r="S8742">
            <v>40</v>
          </cell>
        </row>
        <row r="8743">
          <cell r="K8743">
            <v>-1.6638456229874608E-3</v>
          </cell>
          <cell r="S8743">
            <v>40</v>
          </cell>
        </row>
        <row r="8744">
          <cell r="K8744">
            <v>-2.1524121631632873</v>
          </cell>
          <cell r="S8744">
            <v>40</v>
          </cell>
        </row>
        <row r="8745">
          <cell r="K8745">
            <v>-2.007883800387277</v>
          </cell>
          <cell r="S8745">
            <v>40</v>
          </cell>
        </row>
        <row r="8746">
          <cell r="K8746">
            <v>-2.0422786980944778</v>
          </cell>
          <cell r="S8746">
            <v>40</v>
          </cell>
        </row>
        <row r="8747">
          <cell r="K8747">
            <v>-1.9649124285722612</v>
          </cell>
          <cell r="S8747">
            <v>40</v>
          </cell>
        </row>
        <row r="8748">
          <cell r="K8748">
            <v>-2.0280684239621705</v>
          </cell>
          <cell r="S8748">
            <v>40</v>
          </cell>
        </row>
        <row r="8749">
          <cell r="K8749">
            <v>-2.0118200196869669</v>
          </cell>
          <cell r="S8749">
            <v>40</v>
          </cell>
        </row>
        <row r="8750">
          <cell r="K8750">
            <v>0.4672444405145606</v>
          </cell>
          <cell r="S8750">
            <v>40</v>
          </cell>
        </row>
        <row r="8751">
          <cell r="K8751">
            <v>-0.89793008812085273</v>
          </cell>
          <cell r="S8751">
            <v>40</v>
          </cell>
        </row>
        <row r="8752">
          <cell r="K8752">
            <v>-1.988392867815864</v>
          </cell>
          <cell r="S8752">
            <v>40</v>
          </cell>
        </row>
        <row r="8753">
          <cell r="K8753">
            <v>0.39323006652980902</v>
          </cell>
          <cell r="S8753">
            <v>40</v>
          </cell>
        </row>
        <row r="8754">
          <cell r="K8754">
            <v>-2.0446848809151201</v>
          </cell>
          <cell r="S8754">
            <v>40</v>
          </cell>
        </row>
        <row r="8755">
          <cell r="K8755">
            <v>-2.0226737677552502</v>
          </cell>
          <cell r="S8755">
            <v>40</v>
          </cell>
        </row>
        <row r="8756">
          <cell r="K8756">
            <v>-1.4497970769328834</v>
          </cell>
          <cell r="S8756">
            <v>40</v>
          </cell>
        </row>
        <row r="8757">
          <cell r="K8757">
            <v>-1.3047710079075132</v>
          </cell>
          <cell r="S8757">
            <v>40</v>
          </cell>
        </row>
        <row r="8758">
          <cell r="K8758">
            <v>-0.71332699530679022</v>
          </cell>
          <cell r="S8758">
            <v>40</v>
          </cell>
        </row>
        <row r="8759">
          <cell r="K8759">
            <v>-0.68708934198619975</v>
          </cell>
          <cell r="S8759">
            <v>40</v>
          </cell>
        </row>
        <row r="8760">
          <cell r="K8760">
            <v>-0.56628077009630173</v>
          </cell>
          <cell r="S8760">
            <v>40</v>
          </cell>
        </row>
        <row r="8761">
          <cell r="K8761">
            <v>-0.49919744822414502</v>
          </cell>
          <cell r="S8761">
            <v>40</v>
          </cell>
        </row>
        <row r="8762">
          <cell r="K8762">
            <v>-1.0491173623040035</v>
          </cell>
          <cell r="S8762">
            <v>40</v>
          </cell>
        </row>
        <row r="8763">
          <cell r="K8763">
            <v>-0.92412361016415323</v>
          </cell>
          <cell r="S8763">
            <v>40</v>
          </cell>
        </row>
        <row r="8764">
          <cell r="K8764">
            <v>0.50930187488265144</v>
          </cell>
          <cell r="S8764">
            <v>40</v>
          </cell>
        </row>
        <row r="8765">
          <cell r="K8765">
            <v>-0.74392353033479497</v>
          </cell>
          <cell r="S8765">
            <v>40</v>
          </cell>
        </row>
        <row r="8766">
          <cell r="K8766">
            <v>-1.3576650035950339E-2</v>
          </cell>
          <cell r="S8766">
            <v>40</v>
          </cell>
        </row>
        <row r="8767">
          <cell r="K8767">
            <v>3.7096656821007672</v>
          </cell>
          <cell r="S8767">
            <v>40</v>
          </cell>
        </row>
        <row r="8768">
          <cell r="K8768">
            <v>4.3828553251266467</v>
          </cell>
          <cell r="S8768">
            <v>40</v>
          </cell>
        </row>
        <row r="8769">
          <cell r="K8769">
            <v>0.7576694702901392</v>
          </cell>
          <cell r="S8769">
            <v>40</v>
          </cell>
        </row>
        <row r="8770">
          <cell r="K8770">
            <v>-2.2541114465624889E-3</v>
          </cell>
          <cell r="S8770">
            <v>40</v>
          </cell>
        </row>
        <row r="8771">
          <cell r="K8771">
            <v>-0.66677539149526277</v>
          </cell>
          <cell r="S8771">
            <v>40</v>
          </cell>
        </row>
        <row r="8772">
          <cell r="K8772">
            <v>-3.0003580047022093E-2</v>
          </cell>
          <cell r="S8772">
            <v>40</v>
          </cell>
        </row>
        <row r="8773">
          <cell r="K8773">
            <v>1.9867627676004827E-2</v>
          </cell>
          <cell r="S8773">
            <v>40</v>
          </cell>
        </row>
        <row r="8774">
          <cell r="K8774">
            <v>2.7241481863970742</v>
          </cell>
          <cell r="S8774">
            <v>40</v>
          </cell>
        </row>
        <row r="8775">
          <cell r="K8775">
            <v>8.7227701463275537E-3</v>
          </cell>
          <cell r="S8775">
            <v>40</v>
          </cell>
        </row>
        <row r="8776">
          <cell r="K8776">
            <v>-2.4432520711615186E-2</v>
          </cell>
          <cell r="S8776">
            <v>40</v>
          </cell>
        </row>
        <row r="8777">
          <cell r="K8777">
            <v>-0.62488216485755488</v>
          </cell>
          <cell r="S8777">
            <v>40</v>
          </cell>
        </row>
        <row r="8778">
          <cell r="K8778">
            <v>8.6227843672741056E-2</v>
          </cell>
          <cell r="S8778">
            <v>31</v>
          </cell>
        </row>
        <row r="8779">
          <cell r="K8779">
            <v>-2.4324983737300894E-3</v>
          </cell>
          <cell r="S8779">
            <v>32</v>
          </cell>
        </row>
        <row r="8780">
          <cell r="K8780">
            <v>-4.4636585578221623E-3</v>
          </cell>
          <cell r="S8780">
            <v>40</v>
          </cell>
        </row>
        <row r="8781">
          <cell r="K8781">
            <v>-0.77408061594336952</v>
          </cell>
          <cell r="S8781">
            <v>40</v>
          </cell>
        </row>
        <row r="8782">
          <cell r="K8782">
            <v>-1.61522713744292E-3</v>
          </cell>
          <cell r="S8782">
            <v>40</v>
          </cell>
        </row>
        <row r="8783">
          <cell r="K8783">
            <v>-1.9940543676420557</v>
          </cell>
          <cell r="S8783">
            <v>40</v>
          </cell>
        </row>
        <row r="8784">
          <cell r="K8784">
            <v>-1.9820413259219098</v>
          </cell>
          <cell r="S8784">
            <v>40</v>
          </cell>
        </row>
        <row r="8785">
          <cell r="K8785">
            <v>-2.0274502724745438</v>
          </cell>
          <cell r="S8785">
            <v>40</v>
          </cell>
        </row>
        <row r="8786">
          <cell r="K8786">
            <v>-0.90689309707508137</v>
          </cell>
          <cell r="S8786">
            <v>40</v>
          </cell>
        </row>
        <row r="8787">
          <cell r="K8787">
            <v>0.39625520609525711</v>
          </cell>
          <cell r="S8787">
            <v>40</v>
          </cell>
        </row>
        <row r="8788">
          <cell r="K8788">
            <v>-2.0178561165346265</v>
          </cell>
          <cell r="S8788">
            <v>40</v>
          </cell>
        </row>
        <row r="8789">
          <cell r="K8789">
            <v>-1.3152057667038588</v>
          </cell>
          <cell r="S8789">
            <v>40</v>
          </cell>
        </row>
        <row r="8790">
          <cell r="K8790">
            <v>-0.70060086924001186</v>
          </cell>
          <cell r="S8790">
            <v>40</v>
          </cell>
        </row>
        <row r="8791">
          <cell r="K8791">
            <v>-0.51370603689070959</v>
          </cell>
          <cell r="S8791">
            <v>40</v>
          </cell>
        </row>
        <row r="8792">
          <cell r="K8792">
            <v>-0.91905307225949717</v>
          </cell>
          <cell r="S8792">
            <v>40</v>
          </cell>
        </row>
        <row r="8793">
          <cell r="K8793">
            <v>2.7730896103890778E-4</v>
          </cell>
          <cell r="S8793">
            <v>40</v>
          </cell>
        </row>
        <row r="8794">
          <cell r="K8794">
            <v>-0.6593744974961151</v>
          </cell>
          <cell r="S8794">
            <v>40</v>
          </cell>
        </row>
        <row r="8795">
          <cell r="K8795">
            <v>-0.92371242907849216</v>
          </cell>
          <cell r="S8795">
            <v>40</v>
          </cell>
        </row>
        <row r="8796">
          <cell r="K8796">
            <v>-8.2863680700147654E-3</v>
          </cell>
          <cell r="S8796">
            <v>40</v>
          </cell>
        </row>
        <row r="8797">
          <cell r="K8797">
            <v>-2.9084052963213982E-3</v>
          </cell>
          <cell r="S8797">
            <v>40</v>
          </cell>
        </row>
        <row r="8798">
          <cell r="K8798">
            <v>1.2537412670956918E-2</v>
          </cell>
          <cell r="S8798">
            <v>40</v>
          </cell>
        </row>
        <row r="8799">
          <cell r="K8799">
            <v>4.8569115825491123</v>
          </cell>
          <cell r="S8799">
            <v>40</v>
          </cell>
        </row>
        <row r="8800">
          <cell r="K8800">
            <v>-1.6102649536152838E-2</v>
          </cell>
          <cell r="S8800">
            <v>33</v>
          </cell>
        </row>
        <row r="8801">
          <cell r="K8801">
            <v>-0.82896767316757147</v>
          </cell>
          <cell r="S8801">
            <v>40</v>
          </cell>
        </row>
        <row r="8802">
          <cell r="K8802">
            <v>-0.65522686968076305</v>
          </cell>
          <cell r="S8802">
            <v>40</v>
          </cell>
        </row>
        <row r="8803">
          <cell r="K8803">
            <v>1.6548527657893101E-2</v>
          </cell>
          <cell r="S8803">
            <v>40</v>
          </cell>
        </row>
        <row r="8804">
          <cell r="K8804">
            <v>5.1828484505540029</v>
          </cell>
          <cell r="S8804">
            <v>40</v>
          </cell>
        </row>
        <row r="8805">
          <cell r="K8805">
            <v>1.4100882221305802</v>
          </cell>
          <cell r="S8805">
            <v>40</v>
          </cell>
        </row>
        <row r="8806">
          <cell r="K8806">
            <v>1.4024201296726864</v>
          </cell>
          <cell r="S8806">
            <v>40</v>
          </cell>
        </row>
        <row r="8807">
          <cell r="K8807">
            <v>6.4213638367406434</v>
          </cell>
          <cell r="S8807">
            <v>40</v>
          </cell>
        </row>
        <row r="8808">
          <cell r="K8808">
            <v>5.481599916683547</v>
          </cell>
          <cell r="S8808">
            <v>40</v>
          </cell>
        </row>
        <row r="8809">
          <cell r="K8809">
            <v>1.4545601946596618</v>
          </cell>
          <cell r="S8809">
            <v>40</v>
          </cell>
        </row>
        <row r="8810">
          <cell r="K8810">
            <v>-0.66980363262121989</v>
          </cell>
          <cell r="S8810">
            <v>40</v>
          </cell>
        </row>
        <row r="8811">
          <cell r="K8811">
            <v>-0.66163470948061487</v>
          </cell>
          <cell r="S8811">
            <v>40</v>
          </cell>
        </row>
        <row r="8812">
          <cell r="K8812">
            <v>-0.35671567449052255</v>
          </cell>
          <cell r="S8812">
            <v>40</v>
          </cell>
        </row>
        <row r="8813">
          <cell r="K8813">
            <v>-0.74020506722942481</v>
          </cell>
          <cell r="S8813">
            <v>40</v>
          </cell>
        </row>
        <row r="8814">
          <cell r="K8814">
            <v>-1.0133145172276088</v>
          </cell>
          <cell r="S8814">
            <v>40</v>
          </cell>
        </row>
        <row r="8815">
          <cell r="K8815">
            <v>-0.59383426216835811</v>
          </cell>
          <cell r="S8815">
            <v>40</v>
          </cell>
        </row>
        <row r="8816">
          <cell r="K8816">
            <v>-0.42713589455050532</v>
          </cell>
          <cell r="S8816">
            <v>40</v>
          </cell>
        </row>
        <row r="8817">
          <cell r="K8817">
            <v>8.2504090504549682E-2</v>
          </cell>
          <cell r="S8817">
            <v>40</v>
          </cell>
        </row>
        <row r="8818">
          <cell r="K8818">
            <v>-0.95909311673838116</v>
          </cell>
          <cell r="S8818">
            <v>40</v>
          </cell>
        </row>
        <row r="8819">
          <cell r="K8819">
            <v>-0.94672305361930398</v>
          </cell>
          <cell r="S8819">
            <v>40</v>
          </cell>
        </row>
        <row r="8820">
          <cell r="K8820">
            <v>-0.93783206219374948</v>
          </cell>
          <cell r="S8820">
            <v>40</v>
          </cell>
        </row>
        <row r="8821">
          <cell r="K8821">
            <v>-0.84698808213015087</v>
          </cell>
          <cell r="S8821">
            <v>40</v>
          </cell>
        </row>
        <row r="8822">
          <cell r="K8822">
            <v>-0.66354770717036726</v>
          </cell>
          <cell r="S8822">
            <v>40</v>
          </cell>
        </row>
        <row r="8823">
          <cell r="K8823">
            <v>-1.0070532028566741</v>
          </cell>
          <cell r="S8823">
            <v>40</v>
          </cell>
        </row>
        <row r="8824">
          <cell r="K8824">
            <v>7.7153568848225676E-2</v>
          </cell>
          <cell r="S8824">
            <v>40</v>
          </cell>
        </row>
        <row r="8825">
          <cell r="K8825">
            <v>-1.455505647974882</v>
          </cell>
          <cell r="S8825">
            <v>40</v>
          </cell>
        </row>
        <row r="8826">
          <cell r="K8826">
            <v>-1.4740724902584774</v>
          </cell>
          <cell r="S8826">
            <v>40</v>
          </cell>
        </row>
        <row r="8827">
          <cell r="K8827">
            <v>-1.4434854877252965</v>
          </cell>
          <cell r="S8827">
            <v>40</v>
          </cell>
        </row>
        <row r="8828">
          <cell r="K8828">
            <v>0.18404629211468462</v>
          </cell>
          <cell r="S8828">
            <v>40</v>
          </cell>
        </row>
        <row r="8829">
          <cell r="K8829">
            <v>0.59248956001562592</v>
          </cell>
          <cell r="S8829">
            <v>40</v>
          </cell>
        </row>
        <row r="8830">
          <cell r="K8830">
            <v>0.82181315909346075</v>
          </cell>
          <cell r="S8830">
            <v>40</v>
          </cell>
        </row>
        <row r="8831">
          <cell r="K8831">
            <v>-0.37973391867147432</v>
          </cell>
          <cell r="S8831">
            <v>40</v>
          </cell>
        </row>
        <row r="8832">
          <cell r="K8832">
            <v>-0.41882531906765486</v>
          </cell>
          <cell r="S8832">
            <v>40</v>
          </cell>
        </row>
        <row r="8833">
          <cell r="K8833">
            <v>-1.1913355088000914</v>
          </cell>
          <cell r="S8833">
            <v>40</v>
          </cell>
        </row>
        <row r="8834">
          <cell r="K8834">
            <v>2.4805015251930934E-3</v>
          </cell>
          <cell r="S8834">
            <v>40</v>
          </cell>
        </row>
        <row r="8835">
          <cell r="K8835">
            <v>0.17963811493374188</v>
          </cell>
          <cell r="S8835">
            <v>40</v>
          </cell>
        </row>
        <row r="8836">
          <cell r="K8836">
            <v>-4.6168574708805617E-4</v>
          </cell>
          <cell r="S8836">
            <v>40</v>
          </cell>
        </row>
        <row r="8837">
          <cell r="K8837">
            <v>-0.57723781292068943</v>
          </cell>
          <cell r="S8837">
            <v>40</v>
          </cell>
        </row>
        <row r="8838">
          <cell r="K8838">
            <v>-0.97206079510294019</v>
          </cell>
          <cell r="S8838">
            <v>40</v>
          </cell>
        </row>
        <row r="8839">
          <cell r="K8839">
            <v>16.175799973948862</v>
          </cell>
          <cell r="S8839">
            <v>40</v>
          </cell>
        </row>
        <row r="8840">
          <cell r="K8840">
            <v>-0.9721609080749839</v>
          </cell>
          <cell r="S8840">
            <v>40</v>
          </cell>
        </row>
        <row r="8841">
          <cell r="K8841">
            <v>-0.93392173251770705</v>
          </cell>
          <cell r="S8841">
            <v>40</v>
          </cell>
        </row>
        <row r="8842">
          <cell r="K8842">
            <v>-1.1914146348374148</v>
          </cell>
          <cell r="S8842">
            <v>40</v>
          </cell>
        </row>
        <row r="8843">
          <cell r="K8843">
            <v>-6.7100140150027504E-4</v>
          </cell>
          <cell r="S8843">
            <v>40</v>
          </cell>
        </row>
        <row r="8844">
          <cell r="K8844">
            <v>-6.4555328189115711E-4</v>
          </cell>
          <cell r="S8844">
            <v>40</v>
          </cell>
        </row>
        <row r="8845">
          <cell r="K8845">
            <v>-6.4065520031988564E-4</v>
          </cell>
          <cell r="S8845">
            <v>40</v>
          </cell>
        </row>
        <row r="8846">
          <cell r="K8846">
            <v>-1.3233558704262509</v>
          </cell>
          <cell r="S8846">
            <v>40</v>
          </cell>
        </row>
        <row r="8847">
          <cell r="K8847">
            <v>-1.3403919070134331</v>
          </cell>
          <cell r="S8847">
            <v>40</v>
          </cell>
        </row>
        <row r="8848">
          <cell r="K8848">
            <v>-1.2997403528138638</v>
          </cell>
          <cell r="S8848">
            <v>40</v>
          </cell>
        </row>
        <row r="8849">
          <cell r="K8849">
            <v>0.22686606427418587</v>
          </cell>
          <cell r="S8849">
            <v>40</v>
          </cell>
        </row>
        <row r="8850">
          <cell r="K8850">
            <v>0.56355720060308512</v>
          </cell>
          <cell r="S8850">
            <v>40</v>
          </cell>
        </row>
        <row r="8851">
          <cell r="K8851">
            <v>0.87735165237898827</v>
          </cell>
          <cell r="S8851">
            <v>40</v>
          </cell>
        </row>
        <row r="8852">
          <cell r="K8852">
            <v>-9.1766307103698032E-4</v>
          </cell>
          <cell r="S8852">
            <v>40</v>
          </cell>
        </row>
        <row r="8853">
          <cell r="K8853">
            <v>-8.8377699506271242E-4</v>
          </cell>
          <cell r="S8853">
            <v>40</v>
          </cell>
        </row>
        <row r="8854">
          <cell r="K8854">
            <v>-1.1669196363492373</v>
          </cell>
          <cell r="S8854">
            <v>40</v>
          </cell>
        </row>
        <row r="8855">
          <cell r="K8855">
            <v>-6.3144861328262786E-4</v>
          </cell>
          <cell r="S8855">
            <v>40</v>
          </cell>
        </row>
        <row r="8856">
          <cell r="K8856">
            <v>-6.3692429587936395E-4</v>
          </cell>
          <cell r="S8856">
            <v>40</v>
          </cell>
        </row>
        <row r="8857">
          <cell r="K8857">
            <v>-6.5586029141385168E-4</v>
          </cell>
          <cell r="S8857">
            <v>40</v>
          </cell>
        </row>
        <row r="8858">
          <cell r="K8858">
            <v>-6.748566920251898E-4</v>
          </cell>
          <cell r="S8858">
            <v>40</v>
          </cell>
        </row>
        <row r="8859">
          <cell r="K8859">
            <v>-7.0282039782062773E-4</v>
          </cell>
          <cell r="S8859">
            <v>40</v>
          </cell>
        </row>
        <row r="8860">
          <cell r="K8860">
            <v>12.996623009164972</v>
          </cell>
          <cell r="S8860">
            <v>40</v>
          </cell>
        </row>
        <row r="8861">
          <cell r="K8861">
            <v>-7.1628440257404558E-4</v>
          </cell>
          <cell r="S8861">
            <v>40</v>
          </cell>
        </row>
        <row r="8862">
          <cell r="K8862">
            <v>1.5889333754760973</v>
          </cell>
          <cell r="S8862">
            <v>40</v>
          </cell>
        </row>
        <row r="8863">
          <cell r="K8863">
            <v>2.6515821872416274</v>
          </cell>
          <cell r="S8863">
            <v>40</v>
          </cell>
        </row>
        <row r="8864">
          <cell r="K8864">
            <v>-7.832642639281057E-4</v>
          </cell>
          <cell r="S8864">
            <v>40</v>
          </cell>
        </row>
        <row r="8865">
          <cell r="K8865">
            <v>6.2562263705374169E-2</v>
          </cell>
          <cell r="S8865">
            <v>40</v>
          </cell>
        </row>
        <row r="8866">
          <cell r="K8866">
            <v>0.10277310686884704</v>
          </cell>
          <cell r="S8866">
            <v>40</v>
          </cell>
        </row>
        <row r="8867">
          <cell r="K8867">
            <v>-1.3498128478275739</v>
          </cell>
          <cell r="S8867">
            <v>40</v>
          </cell>
        </row>
        <row r="8868">
          <cell r="K8868">
            <v>0.48154039311045804</v>
          </cell>
          <cell r="S8868">
            <v>40</v>
          </cell>
        </row>
        <row r="8869">
          <cell r="K8869">
            <v>0.66120331351424833</v>
          </cell>
          <cell r="S8869">
            <v>40</v>
          </cell>
        </row>
        <row r="8870">
          <cell r="K8870">
            <v>-1.0449509621139155</v>
          </cell>
          <cell r="S8870">
            <v>40</v>
          </cell>
        </row>
        <row r="8871">
          <cell r="K8871">
            <v>-1.1713520350226092</v>
          </cell>
          <cell r="S8871">
            <v>40</v>
          </cell>
        </row>
        <row r="8872">
          <cell r="K8872">
            <v>-1.1872743233017826</v>
          </cell>
          <cell r="S8872">
            <v>40</v>
          </cell>
        </row>
        <row r="8873">
          <cell r="K8873">
            <v>2.1914468633426443E-2</v>
          </cell>
          <cell r="S8873">
            <v>40</v>
          </cell>
        </row>
        <row r="8874">
          <cell r="K8874">
            <v>2.9589434998859118E-2</v>
          </cell>
          <cell r="S8874">
            <v>40</v>
          </cell>
        </row>
        <row r="8875">
          <cell r="K8875">
            <v>5.8610774213269511E-2</v>
          </cell>
          <cell r="S8875">
            <v>40</v>
          </cell>
        </row>
        <row r="8876">
          <cell r="K8876">
            <v>-6.2932237756147479E-4</v>
          </cell>
          <cell r="S8876">
            <v>40</v>
          </cell>
        </row>
        <row r="8877">
          <cell r="K8877">
            <v>-6.6140942894126072E-4</v>
          </cell>
          <cell r="S8877">
            <v>40</v>
          </cell>
        </row>
        <row r="8878">
          <cell r="K8878">
            <v>-0.98839821404883177</v>
          </cell>
          <cell r="S8878">
            <v>40</v>
          </cell>
        </row>
        <row r="8879">
          <cell r="K8879">
            <v>-6.871389710095383E-4</v>
          </cell>
          <cell r="S8879">
            <v>40</v>
          </cell>
        </row>
        <row r="8880">
          <cell r="K8880">
            <v>-7.1237919774172574E-4</v>
          </cell>
          <cell r="S8880">
            <v>40</v>
          </cell>
        </row>
        <row r="8881">
          <cell r="K8881">
            <v>-0.93735039627779293</v>
          </cell>
          <cell r="S8881">
            <v>40</v>
          </cell>
        </row>
        <row r="8882">
          <cell r="K8882">
            <v>-6.9036848212784602E-4</v>
          </cell>
          <cell r="S8882">
            <v>40</v>
          </cell>
        </row>
        <row r="8883">
          <cell r="K8883">
            <v>0.71718123678957812</v>
          </cell>
          <cell r="S8883">
            <v>40</v>
          </cell>
        </row>
        <row r="8884">
          <cell r="K8884">
            <v>2.2420908699347071</v>
          </cell>
          <cell r="S8884">
            <v>40</v>
          </cell>
        </row>
        <row r="8885">
          <cell r="K8885">
            <v>-7.9129457822327848E-3</v>
          </cell>
          <cell r="S8885">
            <v>40</v>
          </cell>
        </row>
        <row r="8886">
          <cell r="K8886">
            <v>-6.3587246621142311E-3</v>
          </cell>
          <cell r="S8886">
            <v>40</v>
          </cell>
        </row>
        <row r="8887">
          <cell r="K8887">
            <v>0.3897872838748257</v>
          </cell>
          <cell r="S8887">
            <v>40</v>
          </cell>
        </row>
        <row r="8888">
          <cell r="K8888">
            <v>-1.081597057168207</v>
          </cell>
          <cell r="S8888">
            <v>40</v>
          </cell>
        </row>
        <row r="8889">
          <cell r="K8889">
            <v>-1.2565827098946893</v>
          </cell>
          <cell r="S8889">
            <v>40</v>
          </cell>
        </row>
        <row r="8890">
          <cell r="K8890">
            <v>-1.2223505141097772</v>
          </cell>
          <cell r="S8890">
            <v>40</v>
          </cell>
        </row>
        <row r="8891">
          <cell r="K8891">
            <v>-1.2566769762083871</v>
          </cell>
          <cell r="S8891">
            <v>40</v>
          </cell>
        </row>
        <row r="8892">
          <cell r="K8892">
            <v>-3.018791238773768E-3</v>
          </cell>
          <cell r="S8892">
            <v>40</v>
          </cell>
        </row>
        <row r="8893">
          <cell r="K8893">
            <v>-1.0473658366980296</v>
          </cell>
          <cell r="S8893">
            <v>40</v>
          </cell>
        </row>
        <row r="8894">
          <cell r="K8894">
            <v>-3.8807915557551352E-3</v>
          </cell>
          <cell r="S8894">
            <v>40</v>
          </cell>
        </row>
        <row r="8895">
          <cell r="K8895">
            <v>-1.311328520686403E-2</v>
          </cell>
          <cell r="S8895">
            <v>40</v>
          </cell>
        </row>
        <row r="8896">
          <cell r="K8896">
            <v>-1.3626759626884991E-2</v>
          </cell>
          <cell r="S8896">
            <v>40</v>
          </cell>
        </row>
        <row r="8897">
          <cell r="K8897">
            <v>5.6608630033203574E-3</v>
          </cell>
          <cell r="S8897">
            <v>40</v>
          </cell>
        </row>
        <row r="8898">
          <cell r="K8898">
            <v>-4.2087697903182529E-3</v>
          </cell>
          <cell r="S8898">
            <v>40</v>
          </cell>
        </row>
        <row r="8899">
          <cell r="K8899">
            <v>-3.9621860058582032E-3</v>
          </cell>
          <cell r="S8899">
            <v>40</v>
          </cell>
        </row>
        <row r="8900">
          <cell r="K8900">
            <v>3.4172148265173594</v>
          </cell>
          <cell r="S8900">
            <v>40</v>
          </cell>
        </row>
        <row r="8901">
          <cell r="K8901">
            <v>-3.6294759757680988E-3</v>
          </cell>
          <cell r="S8901">
            <v>40</v>
          </cell>
        </row>
        <row r="8902">
          <cell r="K8902">
            <v>-3.8720568330209253E-3</v>
          </cell>
          <cell r="S8902">
            <v>40</v>
          </cell>
        </row>
        <row r="8903">
          <cell r="K8903">
            <v>-3.3249656154795766E-3</v>
          </cell>
          <cell r="S8903">
            <v>40</v>
          </cell>
        </row>
        <row r="8904">
          <cell r="K8904">
            <v>-3.8436479177671218E-3</v>
          </cell>
          <cell r="S8904">
            <v>40</v>
          </cell>
        </row>
        <row r="8905">
          <cell r="K8905">
            <v>-5.7467955995551684E-3</v>
          </cell>
          <cell r="S8905">
            <v>40</v>
          </cell>
        </row>
        <row r="8906">
          <cell r="K8906">
            <v>-7.8822059672716827E-3</v>
          </cell>
          <cell r="S8906">
            <v>40</v>
          </cell>
        </row>
        <row r="8907">
          <cell r="K8907">
            <v>-1.480911000161356E-2</v>
          </cell>
          <cell r="S8907">
            <v>40</v>
          </cell>
        </row>
        <row r="8908">
          <cell r="K8908">
            <v>-6.3712404276336501E-3</v>
          </cell>
          <cell r="S8908">
            <v>40</v>
          </cell>
        </row>
        <row r="8909">
          <cell r="K8909">
            <v>-1.3761101633780066E-2</v>
          </cell>
          <cell r="S8909">
            <v>40</v>
          </cell>
        </row>
        <row r="8910">
          <cell r="K8910">
            <v>-0.76582552923384006</v>
          </cell>
          <cell r="S8910">
            <v>40</v>
          </cell>
        </row>
        <row r="8911">
          <cell r="K8911">
            <v>-1.2426053752506402E-2</v>
          </cell>
          <cell r="S8911">
            <v>40</v>
          </cell>
        </row>
        <row r="8912">
          <cell r="K8912">
            <v>-1.0917172527520198</v>
          </cell>
          <cell r="S8912">
            <v>40</v>
          </cell>
        </row>
        <row r="8913">
          <cell r="K8913">
            <v>-1.1100119939231139</v>
          </cell>
          <cell r="S8913">
            <v>40</v>
          </cell>
        </row>
        <row r="8914">
          <cell r="K8914">
            <v>-1.244014504882359</v>
          </cell>
          <cell r="S8914">
            <v>40</v>
          </cell>
        </row>
        <row r="8915">
          <cell r="K8915">
            <v>-1.2523137518452883</v>
          </cell>
          <cell r="S8915">
            <v>40</v>
          </cell>
        </row>
        <row r="8916">
          <cell r="K8916">
            <v>-1.2201928417647685</v>
          </cell>
          <cell r="S8916">
            <v>40</v>
          </cell>
        </row>
        <row r="8917">
          <cell r="K8917">
            <v>-1.2318688221084746</v>
          </cell>
          <cell r="S8917">
            <v>40</v>
          </cell>
        </row>
        <row r="8918">
          <cell r="K8918">
            <v>-1.2545315468286313</v>
          </cell>
          <cell r="S8918">
            <v>40</v>
          </cell>
        </row>
        <row r="8919">
          <cell r="K8919">
            <v>-1.1206024170325439</v>
          </cell>
          <cell r="S8919">
            <v>40</v>
          </cell>
        </row>
        <row r="8920">
          <cell r="K8920">
            <v>-2.9207694708673071E-3</v>
          </cell>
          <cell r="S8920">
            <v>40</v>
          </cell>
        </row>
        <row r="8921">
          <cell r="K8921">
            <v>-4.7716423346726294E-3</v>
          </cell>
          <cell r="S8921">
            <v>40</v>
          </cell>
        </row>
        <row r="8922">
          <cell r="K8922">
            <v>-1.0462920830959512</v>
          </cell>
          <cell r="S8922">
            <v>40</v>
          </cell>
        </row>
        <row r="8923">
          <cell r="K8923">
            <v>-1.6529032121752603E-3</v>
          </cell>
          <cell r="S8923">
            <v>40</v>
          </cell>
        </row>
        <row r="8924">
          <cell r="K8924">
            <v>-3.973496806688355E-3</v>
          </cell>
          <cell r="S8924">
            <v>40</v>
          </cell>
        </row>
        <row r="8925">
          <cell r="K8925">
            <v>-1.6316960185342652E-3</v>
          </cell>
          <cell r="S8925">
            <v>40</v>
          </cell>
        </row>
        <row r="8926">
          <cell r="K8926">
            <v>-1.2969275286610101E-2</v>
          </cell>
          <cell r="S8926">
            <v>40</v>
          </cell>
        </row>
        <row r="8927">
          <cell r="K8927">
            <v>-1.6710638543449448E-3</v>
          </cell>
          <cell r="S8927">
            <v>40</v>
          </cell>
        </row>
        <row r="8928">
          <cell r="K8928">
            <v>-1.3545158750541618E-2</v>
          </cell>
          <cell r="S8928">
            <v>40</v>
          </cell>
        </row>
        <row r="8929">
          <cell r="K8929">
            <v>-1.7083719013691371E-3</v>
          </cell>
          <cell r="S8929">
            <v>40</v>
          </cell>
        </row>
        <row r="8930">
          <cell r="K8930">
            <v>9.8141976955137388E-3</v>
          </cell>
          <cell r="S8930">
            <v>40</v>
          </cell>
        </row>
        <row r="8931">
          <cell r="K8931">
            <v>-1.3753769114972333E-2</v>
          </cell>
          <cell r="S8931">
            <v>40</v>
          </cell>
        </row>
        <row r="8932">
          <cell r="K8932">
            <v>-4.3235416276995011E-3</v>
          </cell>
          <cell r="S8932">
            <v>40</v>
          </cell>
        </row>
        <row r="8933">
          <cell r="K8933">
            <v>-1.1289665506709391E-2</v>
          </cell>
          <cell r="S8933">
            <v>40</v>
          </cell>
        </row>
        <row r="8934">
          <cell r="K8934">
            <v>-4.0619987407944595E-3</v>
          </cell>
          <cell r="S8934">
            <v>40</v>
          </cell>
        </row>
        <row r="8935">
          <cell r="K8935">
            <v>-9.2896165055919924E-3</v>
          </cell>
          <cell r="S8935">
            <v>40</v>
          </cell>
        </row>
        <row r="8936">
          <cell r="K8936">
            <v>3.4964161920003258</v>
          </cell>
          <cell r="S8936">
            <v>40</v>
          </cell>
        </row>
        <row r="8937">
          <cell r="K8937">
            <v>-0.87227781534351201</v>
          </cell>
          <cell r="S8937">
            <v>40</v>
          </cell>
        </row>
        <row r="8938">
          <cell r="K8938">
            <v>-3.7332653934151268E-3</v>
          </cell>
          <cell r="S8938">
            <v>40</v>
          </cell>
        </row>
        <row r="8939">
          <cell r="K8939">
            <v>-0.74260270150594831</v>
          </cell>
          <cell r="S8939">
            <v>40</v>
          </cell>
        </row>
        <row r="8940">
          <cell r="K8940">
            <v>-3.8537615095002513E-3</v>
          </cell>
          <cell r="S8940">
            <v>40</v>
          </cell>
        </row>
        <row r="8941">
          <cell r="K8941">
            <v>0.31361319455885789</v>
          </cell>
          <cell r="S8941">
            <v>40</v>
          </cell>
        </row>
        <row r="8942">
          <cell r="K8942">
            <v>-3.5000328577651698E-3</v>
          </cell>
          <cell r="S8942">
            <v>40</v>
          </cell>
        </row>
        <row r="8943">
          <cell r="K8943">
            <v>-0.74039552378587914</v>
          </cell>
          <cell r="S8943">
            <v>40</v>
          </cell>
        </row>
        <row r="8944">
          <cell r="K8944">
            <v>-3.7450717086095413E-3</v>
          </cell>
          <cell r="S8944">
            <v>40</v>
          </cell>
        </row>
        <row r="8945">
          <cell r="K8945">
            <v>-9.3931636721726219E-2</v>
          </cell>
          <cell r="S8945">
            <v>40</v>
          </cell>
        </row>
        <row r="8946">
          <cell r="K8946">
            <v>-0.14900784125578154</v>
          </cell>
          <cell r="S8946">
            <v>40</v>
          </cell>
        </row>
        <row r="8947">
          <cell r="K8947">
            <v>4.7100196293933818</v>
          </cell>
          <cell r="S8947">
            <v>40</v>
          </cell>
        </row>
        <row r="8948">
          <cell r="K8948">
            <v>-1.4305403340668673E-2</v>
          </cell>
          <cell r="S8948">
            <v>40</v>
          </cell>
        </row>
        <row r="8949">
          <cell r="K8949">
            <v>-1.3430766680166064E-2</v>
          </cell>
          <cell r="S8949">
            <v>40</v>
          </cell>
        </row>
        <row r="8950">
          <cell r="K8950">
            <v>-1.2095229150605206E-2</v>
          </cell>
          <cell r="S8950">
            <v>40</v>
          </cell>
        </row>
        <row r="8951">
          <cell r="K8951">
            <v>-1.1043908359690018</v>
          </cell>
          <cell r="S8951">
            <v>40</v>
          </cell>
        </row>
        <row r="8952">
          <cell r="K8952">
            <v>-1.2408120889761058</v>
          </cell>
          <cell r="S8952">
            <v>40</v>
          </cell>
        </row>
        <row r="8953">
          <cell r="K8953">
            <v>-1.250859252940117</v>
          </cell>
          <cell r="S8953">
            <v>40</v>
          </cell>
        </row>
        <row r="8954">
          <cell r="K8954">
            <v>-1.1312069354345411</v>
          </cell>
          <cell r="S8954">
            <v>40</v>
          </cell>
        </row>
        <row r="8955">
          <cell r="K8955">
            <v>-4.4234461722559987E-3</v>
          </cell>
          <cell r="S8955">
            <v>40</v>
          </cell>
        </row>
        <row r="8956">
          <cell r="K8956">
            <v>-1.7253229055012567E-3</v>
          </cell>
          <cell r="S8956">
            <v>40</v>
          </cell>
        </row>
        <row r="8957">
          <cell r="K8957">
            <v>-1.6993088245191121E-3</v>
          </cell>
          <cell r="S8957">
            <v>40</v>
          </cell>
        </row>
        <row r="8958">
          <cell r="K8958">
            <v>-1.7314495092960029E-3</v>
          </cell>
          <cell r="S8958">
            <v>40</v>
          </cell>
        </row>
        <row r="8959">
          <cell r="K8959">
            <v>-1.7583730030489336E-3</v>
          </cell>
          <cell r="S8959">
            <v>40</v>
          </cell>
        </row>
        <row r="8960">
          <cell r="K8960">
            <v>-1.3517901392067169E-2</v>
          </cell>
          <cell r="S8960">
            <v>40</v>
          </cell>
        </row>
        <row r="8961">
          <cell r="K8961">
            <v>-1.1202342899228739E-2</v>
          </cell>
          <cell r="S8961">
            <v>40</v>
          </cell>
        </row>
        <row r="8962">
          <cell r="K8962">
            <v>-9.4635962673199729E-3</v>
          </cell>
          <cell r="S8962">
            <v>40</v>
          </cell>
        </row>
        <row r="8963">
          <cell r="K8963">
            <v>-0.88955064513754278</v>
          </cell>
          <cell r="S8963">
            <v>40</v>
          </cell>
        </row>
        <row r="8964">
          <cell r="K8964">
            <v>-0.77758205085169174</v>
          </cell>
          <cell r="S8964">
            <v>40</v>
          </cell>
        </row>
        <row r="8965">
          <cell r="K8965">
            <v>-0.6549046663150504</v>
          </cell>
          <cell r="S8965">
            <v>40</v>
          </cell>
        </row>
        <row r="8966">
          <cell r="K8966">
            <v>-0.75848446691451354</v>
          </cell>
          <cell r="S8966">
            <v>40</v>
          </cell>
        </row>
        <row r="8967">
          <cell r="K8967">
            <v>7.5098760117763069E-3</v>
          </cell>
          <cell r="S8967">
            <v>40</v>
          </cell>
        </row>
        <row r="8968">
          <cell r="K8968">
            <v>-0.59829984717525353</v>
          </cell>
          <cell r="S8968">
            <v>40</v>
          </cell>
        </row>
        <row r="8969">
          <cell r="K8969">
            <v>-0.55586057897212005</v>
          </cell>
          <cell r="S8969">
            <v>40</v>
          </cell>
        </row>
        <row r="8970">
          <cell r="K8970">
            <v>-0.62208335625717071</v>
          </cell>
          <cell r="S8970">
            <v>40</v>
          </cell>
        </row>
        <row r="8971">
          <cell r="K8971">
            <v>9.9688594979665243E-2</v>
          </cell>
          <cell r="S8971">
            <v>40</v>
          </cell>
        </row>
        <row r="8972">
          <cell r="K8972">
            <v>0.642949905545253</v>
          </cell>
          <cell r="S8972">
            <v>40</v>
          </cell>
        </row>
        <row r="8973">
          <cell r="K8973">
            <v>6.4651921366550139E-2</v>
          </cell>
          <cell r="S8973">
            <v>40</v>
          </cell>
        </row>
        <row r="8974">
          <cell r="K8974">
            <v>-0.15148187011814862</v>
          </cell>
          <cell r="S8974">
            <v>40</v>
          </cell>
        </row>
        <row r="8975">
          <cell r="K8975">
            <v>6.2753423037993201</v>
          </cell>
          <cell r="S8975">
            <v>40</v>
          </cell>
        </row>
        <row r="8976">
          <cell r="K8976">
            <v>6.0866516587590365</v>
          </cell>
          <cell r="S8976">
            <v>40</v>
          </cell>
        </row>
        <row r="8977">
          <cell r="K8977">
            <v>5.7160427368407403</v>
          </cell>
          <cell r="S8977">
            <v>40</v>
          </cell>
        </row>
        <row r="8978">
          <cell r="K8978">
            <v>-0.20843389903493376</v>
          </cell>
          <cell r="S8978">
            <v>40</v>
          </cell>
        </row>
        <row r="8979">
          <cell r="K8979">
            <v>-0.9858494885978768</v>
          </cell>
          <cell r="S8979">
            <v>40</v>
          </cell>
        </row>
        <row r="8980">
          <cell r="K8980">
            <v>1.2791465497435939</v>
          </cell>
          <cell r="S8980">
            <v>40</v>
          </cell>
        </row>
        <row r="8981">
          <cell r="K8981">
            <v>1.0915147277370061</v>
          </cell>
          <cell r="S8981">
            <v>40</v>
          </cell>
        </row>
        <row r="8982">
          <cell r="K8982">
            <v>-0.27423516878136139</v>
          </cell>
          <cell r="S8982">
            <v>40</v>
          </cell>
        </row>
        <row r="8983">
          <cell r="K8983">
            <v>-1.0401089701414372</v>
          </cell>
          <cell r="S8983">
            <v>40</v>
          </cell>
        </row>
        <row r="8984">
          <cell r="K8984">
            <v>-4.7105389183472748E-2</v>
          </cell>
          <cell r="S8984">
            <v>40</v>
          </cell>
        </row>
        <row r="8985">
          <cell r="K8985">
            <v>0.22150921258572151</v>
          </cell>
          <cell r="S8985">
            <v>40</v>
          </cell>
        </row>
        <row r="8986">
          <cell r="K8986">
            <v>-1.2358797692111139</v>
          </cell>
          <cell r="S8986">
            <v>40</v>
          </cell>
        </row>
        <row r="8987">
          <cell r="K8987">
            <v>0.82921218352126258</v>
          </cell>
          <cell r="S8987">
            <v>40</v>
          </cell>
        </row>
        <row r="8988">
          <cell r="K8988">
            <v>0.30727246319445911</v>
          </cell>
          <cell r="S8988">
            <v>40</v>
          </cell>
        </row>
        <row r="8989">
          <cell r="K8989">
            <v>-1.2626542904314475</v>
          </cell>
          <cell r="S8989">
            <v>40</v>
          </cell>
        </row>
        <row r="8990">
          <cell r="K8990">
            <v>-0.57524098396303069</v>
          </cell>
          <cell r="S8990">
            <v>40</v>
          </cell>
        </row>
        <row r="8991">
          <cell r="K8991">
            <v>-0.50688816696803696</v>
          </cell>
          <cell r="S8991">
            <v>40</v>
          </cell>
        </row>
        <row r="8992">
          <cell r="K8992">
            <v>-0.49152043005186924</v>
          </cell>
          <cell r="S8992">
            <v>40</v>
          </cell>
        </row>
        <row r="8993">
          <cell r="K8993">
            <v>-1.6391815820772675</v>
          </cell>
          <cell r="S8993">
            <v>40</v>
          </cell>
        </row>
        <row r="8994">
          <cell r="K8994">
            <v>-1.599585542617425</v>
          </cell>
          <cell r="S8994">
            <v>40</v>
          </cell>
        </row>
        <row r="8995">
          <cell r="K8995">
            <v>0.59600684245078228</v>
          </cell>
          <cell r="S8995">
            <v>40</v>
          </cell>
        </row>
        <row r="8996">
          <cell r="K8996">
            <v>-1.4557002845030049</v>
          </cell>
          <cell r="S8996">
            <v>40</v>
          </cell>
        </row>
        <row r="8997">
          <cell r="K8997">
            <v>-1.500236876480967</v>
          </cell>
          <cell r="S8997">
            <v>40</v>
          </cell>
        </row>
        <row r="8998">
          <cell r="K8998">
            <v>-1.5016719610011398</v>
          </cell>
          <cell r="S8998">
            <v>40</v>
          </cell>
        </row>
        <row r="8999">
          <cell r="K8999">
            <v>-6.6291403794755926E-2</v>
          </cell>
          <cell r="S8999">
            <v>40</v>
          </cell>
        </row>
        <row r="9000">
          <cell r="K9000">
            <v>-1.0654027606171739</v>
          </cell>
          <cell r="S9000">
            <v>40</v>
          </cell>
        </row>
        <row r="9001">
          <cell r="K9001">
            <v>4.9303182755341783</v>
          </cell>
          <cell r="S9001">
            <v>40</v>
          </cell>
        </row>
        <row r="9002">
          <cell r="K9002">
            <v>-0.47759233776217669</v>
          </cell>
          <cell r="S9002">
            <v>40</v>
          </cell>
        </row>
        <row r="9003">
          <cell r="K9003">
            <v>1.08158658444296</v>
          </cell>
          <cell r="S9003">
            <v>40</v>
          </cell>
        </row>
        <row r="9004">
          <cell r="K9004">
            <v>1.4079587279292318</v>
          </cell>
          <cell r="S9004">
            <v>40</v>
          </cell>
        </row>
        <row r="9005">
          <cell r="K9005">
            <v>-0.9837339618317974</v>
          </cell>
          <cell r="S9005">
            <v>40</v>
          </cell>
        </row>
        <row r="9006">
          <cell r="K9006">
            <v>-3.3968203146124057E-4</v>
          </cell>
          <cell r="S9006">
            <v>40</v>
          </cell>
        </row>
        <row r="9007">
          <cell r="K9007">
            <v>2.3423444720604434</v>
          </cell>
          <cell r="S9007">
            <v>40</v>
          </cell>
        </row>
        <row r="9008">
          <cell r="K9008">
            <v>-3.3496707503859744E-4</v>
          </cell>
          <cell r="S9008">
            <v>40</v>
          </cell>
        </row>
        <row r="9009">
          <cell r="K9009">
            <v>-1.0406690246054175</v>
          </cell>
          <cell r="S9009">
            <v>40</v>
          </cell>
        </row>
        <row r="9010">
          <cell r="K9010">
            <v>-4.8506821241460648E-4</v>
          </cell>
          <cell r="S9010">
            <v>40</v>
          </cell>
        </row>
        <row r="9011">
          <cell r="K9011">
            <v>-0.65877469879206807</v>
          </cell>
          <cell r="S9011">
            <v>40</v>
          </cell>
        </row>
        <row r="9012">
          <cell r="K9012">
            <v>0.20594275680941315</v>
          </cell>
          <cell r="S9012">
            <v>40</v>
          </cell>
        </row>
        <row r="9013">
          <cell r="K9013">
            <v>-0.94151760250138461</v>
          </cell>
          <cell r="S9013">
            <v>40</v>
          </cell>
        </row>
        <row r="9014">
          <cell r="K9014">
            <v>-1.4646819569230785</v>
          </cell>
          <cell r="S9014">
            <v>40</v>
          </cell>
        </row>
        <row r="9015">
          <cell r="K9015">
            <v>-1.4359764472880372</v>
          </cell>
          <cell r="S9015">
            <v>40</v>
          </cell>
        </row>
        <row r="9016">
          <cell r="K9016">
            <v>-1.4032079582160473</v>
          </cell>
          <cell r="S9016">
            <v>40</v>
          </cell>
        </row>
        <row r="9017">
          <cell r="K9017">
            <v>-1.2811025949293109</v>
          </cell>
          <cell r="S9017">
            <v>40</v>
          </cell>
        </row>
        <row r="9018">
          <cell r="K9018">
            <v>-1.3147290897608257</v>
          </cell>
          <cell r="S9018">
            <v>40</v>
          </cell>
        </row>
        <row r="9019">
          <cell r="K9019">
            <v>-1.3400124895807017</v>
          </cell>
          <cell r="S9019">
            <v>40</v>
          </cell>
        </row>
        <row r="9020">
          <cell r="K9020">
            <v>6.167784937988216E-2</v>
          </cell>
          <cell r="S9020">
            <v>40</v>
          </cell>
        </row>
        <row r="9021">
          <cell r="K9021">
            <v>0.15598829976611675</v>
          </cell>
          <cell r="S9021">
            <v>40</v>
          </cell>
        </row>
        <row r="9022">
          <cell r="K9022">
            <v>0.32171870879513725</v>
          </cell>
          <cell r="S9022">
            <v>40</v>
          </cell>
        </row>
        <row r="9023">
          <cell r="K9023">
            <v>-0.53185605091847021</v>
          </cell>
          <cell r="S9023">
            <v>40</v>
          </cell>
        </row>
        <row r="9024">
          <cell r="K9024">
            <v>-0.43104649761962127</v>
          </cell>
          <cell r="S9024">
            <v>40</v>
          </cell>
        </row>
        <row r="9025">
          <cell r="K9025">
            <v>-0.11031808345449701</v>
          </cell>
          <cell r="S9025">
            <v>40</v>
          </cell>
        </row>
        <row r="9026">
          <cell r="K9026">
            <v>-0.1739444067819135</v>
          </cell>
          <cell r="S9026">
            <v>40</v>
          </cell>
        </row>
        <row r="9027">
          <cell r="K9027">
            <v>9.499674050294403E-2</v>
          </cell>
          <cell r="S9027">
            <v>40</v>
          </cell>
        </row>
        <row r="9028">
          <cell r="K9028">
            <v>-0.90710940236618831</v>
          </cell>
          <cell r="S9028">
            <v>40</v>
          </cell>
        </row>
        <row r="9029">
          <cell r="K9029">
            <v>-0.98374800991967992</v>
          </cell>
          <cell r="S9029">
            <v>40</v>
          </cell>
        </row>
        <row r="9030">
          <cell r="K9030">
            <v>-0.12356237364431151</v>
          </cell>
          <cell r="S9030">
            <v>40</v>
          </cell>
        </row>
        <row r="9031">
          <cell r="K9031">
            <v>9.8181730807691284E-2</v>
          </cell>
          <cell r="S9031">
            <v>40</v>
          </cell>
        </row>
        <row r="9032">
          <cell r="K9032">
            <v>3.8659863108582618E-2</v>
          </cell>
          <cell r="S9032">
            <v>40</v>
          </cell>
        </row>
        <row r="9033">
          <cell r="K9033">
            <v>5.7719194264010433E-2</v>
          </cell>
          <cell r="S9033">
            <v>40</v>
          </cell>
        </row>
        <row r="9034">
          <cell r="K9034">
            <v>-3.452551612395105E-4</v>
          </cell>
          <cell r="S9034">
            <v>40</v>
          </cell>
        </row>
        <row r="9035">
          <cell r="K9035">
            <v>-1.5022843968580224</v>
          </cell>
          <cell r="S9035">
            <v>40</v>
          </cell>
        </row>
        <row r="9036">
          <cell r="K9036">
            <v>-1.4913096139529718</v>
          </cell>
          <cell r="S9036">
            <v>40</v>
          </cell>
        </row>
        <row r="9037">
          <cell r="K9037">
            <v>0.45028157464442436</v>
          </cell>
          <cell r="S9037">
            <v>40</v>
          </cell>
        </row>
        <row r="9038">
          <cell r="K9038">
            <v>-1.2769491697909807</v>
          </cell>
          <cell r="S9038">
            <v>40</v>
          </cell>
        </row>
        <row r="9039">
          <cell r="K9039">
            <v>-1.3007320530664368</v>
          </cell>
          <cell r="S9039">
            <v>40</v>
          </cell>
        </row>
        <row r="9040">
          <cell r="K9040">
            <v>-1.321201365831175</v>
          </cell>
          <cell r="S9040">
            <v>40</v>
          </cell>
        </row>
        <row r="9041">
          <cell r="K9041">
            <v>-5.5562341366161342E-4</v>
          </cell>
          <cell r="S9041">
            <v>40</v>
          </cell>
        </row>
        <row r="9042">
          <cell r="K9042">
            <v>-3.9340867432237527E-4</v>
          </cell>
          <cell r="S9042">
            <v>40</v>
          </cell>
        </row>
        <row r="9043">
          <cell r="K9043">
            <v>-6.9899159561739014E-5</v>
          </cell>
          <cell r="S9043">
            <v>40</v>
          </cell>
        </row>
        <row r="9044">
          <cell r="K9044">
            <v>0.23627511531160936</v>
          </cell>
          <cell r="S9044">
            <v>40</v>
          </cell>
        </row>
        <row r="9045">
          <cell r="K9045">
            <v>0.23492695264130928</v>
          </cell>
          <cell r="S9045">
            <v>40</v>
          </cell>
        </row>
        <row r="9046">
          <cell r="K9046">
            <v>0.27221056149766476</v>
          </cell>
          <cell r="S9046">
            <v>40</v>
          </cell>
        </row>
        <row r="9047">
          <cell r="K9047">
            <v>-0.99075227534156862</v>
          </cell>
          <cell r="S9047">
            <v>40</v>
          </cell>
        </row>
        <row r="9048">
          <cell r="K9048">
            <v>-0.92759708655466699</v>
          </cell>
          <cell r="S9048">
            <v>40</v>
          </cell>
        </row>
        <row r="9049">
          <cell r="K9049">
            <v>-0.9118585689701586</v>
          </cell>
          <cell r="S9049">
            <v>40</v>
          </cell>
        </row>
        <row r="9050">
          <cell r="K9050">
            <v>-0.91270233127775791</v>
          </cell>
          <cell r="S9050">
            <v>40</v>
          </cell>
        </row>
        <row r="9051">
          <cell r="K9051">
            <v>1.898427255736225</v>
          </cell>
          <cell r="S9051">
            <v>40</v>
          </cell>
        </row>
        <row r="9052">
          <cell r="K9052">
            <v>-1.0134839185508326</v>
          </cell>
          <cell r="S9052">
            <v>40</v>
          </cell>
        </row>
        <row r="9053">
          <cell r="K9053">
            <v>-4.4627272971070374E-3</v>
          </cell>
          <cell r="S9053">
            <v>40</v>
          </cell>
        </row>
        <row r="9054">
          <cell r="K9054">
            <v>-3.2997841216277982E-3</v>
          </cell>
          <cell r="S9054">
            <v>40</v>
          </cell>
        </row>
        <row r="9055">
          <cell r="K9055">
            <v>-2.4577417859751489E-3</v>
          </cell>
          <cell r="S9055">
            <v>40</v>
          </cell>
        </row>
        <row r="9056">
          <cell r="K9056">
            <v>1.6287201312075785</v>
          </cell>
          <cell r="S9056">
            <v>40</v>
          </cell>
        </row>
        <row r="9057">
          <cell r="K9057">
            <v>1.6510442887555792</v>
          </cell>
          <cell r="S9057">
            <v>40</v>
          </cell>
        </row>
        <row r="9058">
          <cell r="K9058">
            <v>1.6445595183406514</v>
          </cell>
          <cell r="S9058">
            <v>40</v>
          </cell>
        </row>
        <row r="9059">
          <cell r="K9059">
            <v>-1.3862528423043192</v>
          </cell>
          <cell r="S9059">
            <v>40</v>
          </cell>
        </row>
        <row r="9060">
          <cell r="K9060">
            <v>-1.4418855182478374</v>
          </cell>
          <cell r="S9060">
            <v>40</v>
          </cell>
        </row>
        <row r="9061">
          <cell r="K9061">
            <v>0.60383149173544493</v>
          </cell>
          <cell r="S9061">
            <v>40</v>
          </cell>
        </row>
        <row r="9062">
          <cell r="K9062">
            <v>-5.4628726386576907E-3</v>
          </cell>
          <cell r="S9062">
            <v>40</v>
          </cell>
        </row>
        <row r="9063">
          <cell r="K9063">
            <v>-6.7931693502786402E-3</v>
          </cell>
          <cell r="S9063">
            <v>40</v>
          </cell>
        </row>
        <row r="9064">
          <cell r="K9064">
            <v>-5.7883653103198308E-3</v>
          </cell>
          <cell r="S9064">
            <v>40</v>
          </cell>
        </row>
        <row r="9065">
          <cell r="K9065">
            <v>2.7988011656577343</v>
          </cell>
          <cell r="S9065">
            <v>40</v>
          </cell>
        </row>
        <row r="9066">
          <cell r="K9066">
            <v>2.5502803212861744</v>
          </cell>
          <cell r="S9066">
            <v>40</v>
          </cell>
        </row>
        <row r="9067">
          <cell r="K9067">
            <v>-5.3144200004382669E-3</v>
          </cell>
          <cell r="S9067">
            <v>40</v>
          </cell>
        </row>
        <row r="9068">
          <cell r="K9068">
            <v>3.0516747552835422</v>
          </cell>
          <cell r="S9068">
            <v>40</v>
          </cell>
        </row>
        <row r="9069">
          <cell r="K9069">
            <v>-5.7797649179702837E-3</v>
          </cell>
          <cell r="S9069">
            <v>40</v>
          </cell>
        </row>
        <row r="9070">
          <cell r="K9070">
            <v>-7.398743615011626E-3</v>
          </cell>
          <cell r="S9070">
            <v>40</v>
          </cell>
        </row>
        <row r="9071">
          <cell r="K9071">
            <v>-5.4861323875828177E-3</v>
          </cell>
          <cell r="S9071">
            <v>40</v>
          </cell>
        </row>
        <row r="9072">
          <cell r="K9072">
            <v>-9.5869108178371614E-3</v>
          </cell>
          <cell r="S9072">
            <v>40</v>
          </cell>
        </row>
        <row r="9073">
          <cell r="K9073">
            <v>-8.8993607866429021E-3</v>
          </cell>
          <cell r="S9073">
            <v>40</v>
          </cell>
        </row>
        <row r="9074">
          <cell r="K9074">
            <v>-4.4137460195685539E-3</v>
          </cell>
          <cell r="S9074">
            <v>40</v>
          </cell>
        </row>
        <row r="9075">
          <cell r="K9075">
            <v>-8.4505936883646961E-3</v>
          </cell>
          <cell r="S9075">
            <v>40</v>
          </cell>
        </row>
        <row r="9076">
          <cell r="K9076">
            <v>-3.3021428276116143E-3</v>
          </cell>
          <cell r="S9076">
            <v>40</v>
          </cell>
        </row>
        <row r="9077">
          <cell r="K9077">
            <v>-7.7155806238228637E-3</v>
          </cell>
          <cell r="S9077">
            <v>40</v>
          </cell>
        </row>
        <row r="9078">
          <cell r="K9078">
            <v>-2.4958599341621431E-3</v>
          </cell>
          <cell r="S9078">
            <v>40</v>
          </cell>
        </row>
        <row r="9079">
          <cell r="K9079">
            <v>-6.969656633170002E-3</v>
          </cell>
          <cell r="S9079">
            <v>40</v>
          </cell>
        </row>
        <row r="9080">
          <cell r="K9080">
            <v>1.6272999647119319</v>
          </cell>
          <cell r="S9080">
            <v>40</v>
          </cell>
        </row>
        <row r="9081">
          <cell r="K9081">
            <v>1.6049215872677913</v>
          </cell>
          <cell r="S9081">
            <v>40</v>
          </cell>
        </row>
        <row r="9082">
          <cell r="K9082">
            <v>1.6575426324679889</v>
          </cell>
          <cell r="S9082">
            <v>40</v>
          </cell>
        </row>
        <row r="9083">
          <cell r="K9083">
            <v>1.6405165166447475</v>
          </cell>
          <cell r="S9083">
            <v>40</v>
          </cell>
        </row>
        <row r="9084">
          <cell r="K9084">
            <v>1.6453662463023186</v>
          </cell>
          <cell r="S9084">
            <v>40</v>
          </cell>
        </row>
        <row r="9085">
          <cell r="K9085">
            <v>1.6258054824728603</v>
          </cell>
          <cell r="S9085">
            <v>40</v>
          </cell>
        </row>
        <row r="9086">
          <cell r="K9086">
            <v>-1.3865886770814311</v>
          </cell>
          <cell r="S9086">
            <v>40</v>
          </cell>
        </row>
        <row r="9087">
          <cell r="K9087">
            <v>-1.3119187281021605</v>
          </cell>
          <cell r="S9087">
            <v>40</v>
          </cell>
        </row>
        <row r="9088">
          <cell r="K9088">
            <v>-1.4498983176775952</v>
          </cell>
          <cell r="S9088">
            <v>40</v>
          </cell>
        </row>
        <row r="9089">
          <cell r="K9089">
            <v>-1.405827059397071</v>
          </cell>
          <cell r="S9089">
            <v>40</v>
          </cell>
        </row>
        <row r="9090">
          <cell r="K9090">
            <v>1.4404755665682223</v>
          </cell>
          <cell r="S9090">
            <v>40</v>
          </cell>
        </row>
        <row r="9091">
          <cell r="K9091">
            <v>1.4170145748733267</v>
          </cell>
          <cell r="S9091">
            <v>40</v>
          </cell>
        </row>
        <row r="9092">
          <cell r="K9092">
            <v>-5.5637795576759927E-3</v>
          </cell>
          <cell r="S9092">
            <v>40</v>
          </cell>
        </row>
        <row r="9093">
          <cell r="K9093">
            <v>-2.3208062583277172E-3</v>
          </cell>
          <cell r="S9093">
            <v>40</v>
          </cell>
        </row>
        <row r="9094">
          <cell r="K9094">
            <v>-6.7183978330345078E-3</v>
          </cell>
          <cell r="S9094">
            <v>40</v>
          </cell>
        </row>
        <row r="9095">
          <cell r="K9095">
            <v>-1.304866137546175E-2</v>
          </cell>
          <cell r="S9095">
            <v>40</v>
          </cell>
        </row>
        <row r="9096">
          <cell r="K9096">
            <v>-5.9053419356936716E-3</v>
          </cell>
          <cell r="S9096">
            <v>40</v>
          </cell>
        </row>
        <row r="9097">
          <cell r="K9097">
            <v>-2.6342267457098081E-3</v>
          </cell>
          <cell r="S9097">
            <v>40</v>
          </cell>
        </row>
        <row r="9098">
          <cell r="K9098">
            <v>-6.235553600822008E-3</v>
          </cell>
          <cell r="S9098">
            <v>40</v>
          </cell>
        </row>
        <row r="9099">
          <cell r="K9099">
            <v>-8.536900608301588E-3</v>
          </cell>
          <cell r="S9099">
            <v>40</v>
          </cell>
        </row>
        <row r="9100">
          <cell r="K9100">
            <v>2.5829876803248819</v>
          </cell>
          <cell r="S9100">
            <v>40</v>
          </cell>
        </row>
        <row r="9101">
          <cell r="K9101">
            <v>-6.8178630276432995E-3</v>
          </cell>
          <cell r="S9101">
            <v>40</v>
          </cell>
        </row>
        <row r="9102">
          <cell r="K9102">
            <v>-5.483943336751165E-3</v>
          </cell>
          <cell r="S9102">
            <v>40</v>
          </cell>
        </row>
        <row r="9103">
          <cell r="K9103">
            <v>-5.2926561033204474E-3</v>
          </cell>
          <cell r="S9103">
            <v>40</v>
          </cell>
        </row>
        <row r="9104">
          <cell r="K9104">
            <v>3.1789215667944215</v>
          </cell>
          <cell r="S9104">
            <v>40</v>
          </cell>
        </row>
        <row r="9105">
          <cell r="K9105">
            <v>0.27877260010443172</v>
          </cell>
          <cell r="S9105">
            <v>40</v>
          </cell>
        </row>
        <row r="9106">
          <cell r="K9106">
            <v>-5.9227591335767257E-3</v>
          </cell>
          <cell r="S9106">
            <v>40</v>
          </cell>
        </row>
        <row r="9107">
          <cell r="K9107">
            <v>-0.62973665418356695</v>
          </cell>
          <cell r="S9107">
            <v>40</v>
          </cell>
        </row>
        <row r="9108">
          <cell r="K9108">
            <v>-6.7601503651992523E-3</v>
          </cell>
          <cell r="S9108">
            <v>40</v>
          </cell>
        </row>
        <row r="9109">
          <cell r="K9109">
            <v>6.8889824129083645E-5</v>
          </cell>
          <cell r="S9109">
            <v>40</v>
          </cell>
        </row>
        <row r="9110">
          <cell r="K9110">
            <v>-5.566687739989226E-3</v>
          </cell>
          <cell r="S9110">
            <v>40</v>
          </cell>
        </row>
        <row r="9111">
          <cell r="K9111">
            <v>-0.61506396813331143</v>
          </cell>
          <cell r="S9111">
            <v>40</v>
          </cell>
        </row>
        <row r="9112">
          <cell r="K9112">
            <v>-8.5011647206497398E-3</v>
          </cell>
          <cell r="S9112">
            <v>40</v>
          </cell>
        </row>
        <row r="9113">
          <cell r="K9113">
            <v>3.0033493179389588</v>
          </cell>
          <cell r="S9113">
            <v>40</v>
          </cell>
        </row>
        <row r="9114">
          <cell r="K9114">
            <v>-8.6552930758241574E-3</v>
          </cell>
          <cell r="S9114">
            <v>40</v>
          </cell>
        </row>
        <row r="9115">
          <cell r="K9115">
            <v>-0.57434958920387624</v>
          </cell>
          <cell r="S9115">
            <v>40</v>
          </cell>
        </row>
        <row r="9116">
          <cell r="K9116">
            <v>-8.1313783750720757E-3</v>
          </cell>
          <cell r="S9116">
            <v>40</v>
          </cell>
        </row>
        <row r="9117">
          <cell r="K9117">
            <v>-7.3919408421789399E-3</v>
          </cell>
          <cell r="S9117">
            <v>40</v>
          </cell>
        </row>
        <row r="9118">
          <cell r="K9118">
            <v>-6.8190537803480521E-3</v>
          </cell>
          <cell r="S9118">
            <v>40</v>
          </cell>
        </row>
        <row r="9119">
          <cell r="K9119">
            <v>1.6154971983378623</v>
          </cell>
          <cell r="S9119">
            <v>40</v>
          </cell>
        </row>
        <row r="9120">
          <cell r="K9120">
            <v>1.6337111762183532</v>
          </cell>
          <cell r="S9120">
            <v>40</v>
          </cell>
        </row>
        <row r="9121">
          <cell r="K9121">
            <v>1.5887655373348359</v>
          </cell>
          <cell r="S9121">
            <v>40</v>
          </cell>
        </row>
        <row r="9122">
          <cell r="K9122">
            <v>-1.3264556560811005</v>
          </cell>
          <cell r="S9122">
            <v>40</v>
          </cell>
        </row>
        <row r="9123">
          <cell r="K9123">
            <v>-1.4031430085089347</v>
          </cell>
          <cell r="S9123">
            <v>40</v>
          </cell>
        </row>
        <row r="9124">
          <cell r="K9124">
            <v>1.419060428548323</v>
          </cell>
          <cell r="S9124">
            <v>40</v>
          </cell>
        </row>
        <row r="9125">
          <cell r="K9125">
            <v>-2.4024469175903305E-3</v>
          </cell>
          <cell r="S9125">
            <v>40</v>
          </cell>
        </row>
        <row r="9126">
          <cell r="K9126">
            <v>-1.2424987065986173E-2</v>
          </cell>
          <cell r="S9126">
            <v>40</v>
          </cell>
        </row>
        <row r="9127">
          <cell r="K9127">
            <v>-2.7606941245427326E-3</v>
          </cell>
          <cell r="S9127">
            <v>40</v>
          </cell>
        </row>
        <row r="9128">
          <cell r="K9128">
            <v>-8.2774060664494685E-3</v>
          </cell>
          <cell r="S9128">
            <v>40</v>
          </cell>
        </row>
        <row r="9129">
          <cell r="K9129">
            <v>-6.9173222629694353E-3</v>
          </cell>
          <cell r="S9129">
            <v>40</v>
          </cell>
        </row>
        <row r="9130">
          <cell r="K9130">
            <v>-5.4060331147389191E-3</v>
          </cell>
          <cell r="S9130">
            <v>40</v>
          </cell>
        </row>
        <row r="9131">
          <cell r="K9131">
            <v>-0.79266628720375576</v>
          </cell>
          <cell r="S9131">
            <v>40</v>
          </cell>
        </row>
        <row r="9132">
          <cell r="K9132">
            <v>-0.64011980597207041</v>
          </cell>
          <cell r="S9132">
            <v>40</v>
          </cell>
        </row>
        <row r="9133">
          <cell r="K9133">
            <v>3.7138678247937342</v>
          </cell>
          <cell r="S9133">
            <v>40</v>
          </cell>
        </row>
        <row r="9134">
          <cell r="K9134">
            <v>-0.63309361926179442</v>
          </cell>
          <cell r="S9134">
            <v>40</v>
          </cell>
        </row>
        <row r="9135">
          <cell r="K9135">
            <v>4.6209111409752159</v>
          </cell>
          <cell r="S9135">
            <v>40</v>
          </cell>
        </row>
        <row r="9136">
          <cell r="K9136">
            <v>1.0605721860121342</v>
          </cell>
          <cell r="S9136">
            <v>40</v>
          </cell>
        </row>
        <row r="9137">
          <cell r="K9137">
            <v>-0.58254502392696972</v>
          </cell>
          <cell r="S9137">
            <v>40</v>
          </cell>
        </row>
        <row r="9138">
          <cell r="K9138">
            <v>8.1023591506386425E-2</v>
          </cell>
          <cell r="S9138">
            <v>40</v>
          </cell>
        </row>
        <row r="9139">
          <cell r="K9139">
            <v>8.5996297924595372E-2</v>
          </cell>
          <cell r="S9139">
            <v>40</v>
          </cell>
        </row>
        <row r="9140">
          <cell r="K9140">
            <v>-8.9151442768728995E-2</v>
          </cell>
          <cell r="S9140">
            <v>40</v>
          </cell>
        </row>
        <row r="9141">
          <cell r="K9141">
            <v>-0.26699888400624294</v>
          </cell>
          <cell r="S9141">
            <v>40</v>
          </cell>
        </row>
        <row r="9142">
          <cell r="K9142">
            <v>-0.29711820067508771</v>
          </cell>
          <cell r="S9142">
            <v>40</v>
          </cell>
        </row>
        <row r="9143">
          <cell r="K9143">
            <v>5.7218940919946544</v>
          </cell>
          <cell r="S9143">
            <v>40</v>
          </cell>
        </row>
        <row r="9144">
          <cell r="K9144">
            <v>1.3850771713745149</v>
          </cell>
          <cell r="S9144">
            <v>40</v>
          </cell>
        </row>
        <row r="9145">
          <cell r="K9145">
            <v>1.378028977056009</v>
          </cell>
          <cell r="S9145">
            <v>40</v>
          </cell>
        </row>
        <row r="9146">
          <cell r="K9146">
            <v>-7.2946178937893999E-2</v>
          </cell>
          <cell r="S9146">
            <v>40</v>
          </cell>
        </row>
        <row r="9147">
          <cell r="K9147">
            <v>1.3277636216580366</v>
          </cell>
          <cell r="S9147">
            <v>40</v>
          </cell>
        </row>
        <row r="9148">
          <cell r="K9148">
            <v>1.5765172611927809</v>
          </cell>
          <cell r="S9148">
            <v>40</v>
          </cell>
        </row>
        <row r="9149">
          <cell r="K9149">
            <v>-0.29655955960304697</v>
          </cell>
          <cell r="S9149">
            <v>40</v>
          </cell>
        </row>
        <row r="9150">
          <cell r="K9150">
            <v>-1.0381350183692681</v>
          </cell>
          <cell r="S9150">
            <v>40</v>
          </cell>
        </row>
        <row r="9151">
          <cell r="K9151">
            <v>0.84268290027941584</v>
          </cell>
          <cell r="S9151">
            <v>40</v>
          </cell>
        </row>
        <row r="9152">
          <cell r="K9152">
            <v>0.20123601041030806</v>
          </cell>
          <cell r="S9152">
            <v>40</v>
          </cell>
        </row>
        <row r="9153">
          <cell r="K9153">
            <v>-1.2313835296702571</v>
          </cell>
          <cell r="S9153">
            <v>40</v>
          </cell>
        </row>
        <row r="9154">
          <cell r="K9154">
            <v>-1.3220514398166343</v>
          </cell>
          <cell r="S9154">
            <v>40</v>
          </cell>
        </row>
        <row r="9155">
          <cell r="K9155">
            <v>0.27551242122350494</v>
          </cell>
          <cell r="S9155">
            <v>40</v>
          </cell>
        </row>
        <row r="9156">
          <cell r="K9156">
            <v>335.7052656085757</v>
          </cell>
          <cell r="S9156">
            <v>40</v>
          </cell>
        </row>
        <row r="9157">
          <cell r="K9157">
            <v>4.4837731805741736</v>
          </cell>
          <cell r="S9157">
            <v>34</v>
          </cell>
        </row>
        <row r="9158">
          <cell r="K9158">
            <v>-0.53114388928625411</v>
          </cell>
          <cell r="S9158">
            <v>40</v>
          </cell>
        </row>
        <row r="9159">
          <cell r="K9159">
            <v>-0.57038473276804258</v>
          </cell>
          <cell r="S9159">
            <v>40</v>
          </cell>
        </row>
        <row r="9160">
          <cell r="K9160">
            <v>-2.2712242789334064E-4</v>
          </cell>
          <cell r="S9160">
            <v>40</v>
          </cell>
        </row>
        <row r="9161">
          <cell r="K9161">
            <v>0.57868539263808405</v>
          </cell>
          <cell r="S9161">
            <v>40</v>
          </cell>
        </row>
        <row r="9162">
          <cell r="K9162">
            <v>0.72830771908310521</v>
          </cell>
          <cell r="S9162">
            <v>40</v>
          </cell>
        </row>
        <row r="9163">
          <cell r="K9163">
            <v>0.24635541037378428</v>
          </cell>
          <cell r="S9163">
            <v>40</v>
          </cell>
        </row>
        <row r="9164">
          <cell r="K9164">
            <v>-1.478367597873341</v>
          </cell>
          <cell r="S9164">
            <v>40</v>
          </cell>
        </row>
        <row r="9165">
          <cell r="K9165">
            <v>-1.4770686875518566</v>
          </cell>
          <cell r="S9165">
            <v>40</v>
          </cell>
        </row>
        <row r="9166">
          <cell r="K9166">
            <v>-1.452825872423041</v>
          </cell>
          <cell r="S9166">
            <v>40</v>
          </cell>
        </row>
        <row r="9167">
          <cell r="K9167">
            <v>1.5691603047269858</v>
          </cell>
          <cell r="S9167">
            <v>40</v>
          </cell>
        </row>
        <row r="9168">
          <cell r="K9168">
            <v>4.4123544319996642</v>
          </cell>
          <cell r="S9168">
            <v>40</v>
          </cell>
        </row>
        <row r="9169">
          <cell r="K9169">
            <v>2.8461706165217655</v>
          </cell>
          <cell r="S9169">
            <v>40</v>
          </cell>
        </row>
        <row r="9170">
          <cell r="K9170">
            <v>1.7585081150629261E-2</v>
          </cell>
          <cell r="S9170">
            <v>40</v>
          </cell>
        </row>
        <row r="9171">
          <cell r="K9171">
            <v>-0.90518319631945054</v>
          </cell>
          <cell r="S9171">
            <v>40</v>
          </cell>
        </row>
        <row r="9172">
          <cell r="K9172">
            <v>160.41041333006982</v>
          </cell>
          <cell r="S9172">
            <v>40</v>
          </cell>
        </row>
        <row r="9173">
          <cell r="K9173">
            <v>-3.1084325134488907E-4</v>
          </cell>
          <cell r="S9173">
            <v>40</v>
          </cell>
        </row>
        <row r="9174">
          <cell r="K9174">
            <v>6.1032445559176619E-2</v>
          </cell>
          <cell r="S9174">
            <v>40</v>
          </cell>
        </row>
        <row r="9175">
          <cell r="K9175">
            <v>-0.95778257985332793</v>
          </cell>
          <cell r="S9175">
            <v>40</v>
          </cell>
        </row>
        <row r="9176">
          <cell r="K9176">
            <v>0.90736161130536086</v>
          </cell>
          <cell r="S9176">
            <v>40</v>
          </cell>
        </row>
        <row r="9177">
          <cell r="K9177">
            <v>-1.2449486172391591</v>
          </cell>
          <cell r="S9177">
            <v>40</v>
          </cell>
        </row>
        <row r="9178">
          <cell r="K9178">
            <v>36.10880477560174</v>
          </cell>
          <cell r="S9178">
            <v>36</v>
          </cell>
        </row>
        <row r="9179">
          <cell r="K9179">
            <v>-0.94871272784869387</v>
          </cell>
          <cell r="S9179">
            <v>40</v>
          </cell>
        </row>
        <row r="9180">
          <cell r="K9180">
            <v>-0.9097540492634475</v>
          </cell>
          <cell r="S9180">
            <v>40</v>
          </cell>
        </row>
        <row r="9181">
          <cell r="K9181">
            <v>-0.88341376670945637</v>
          </cell>
          <cell r="S9181">
            <v>40</v>
          </cell>
        </row>
        <row r="9182">
          <cell r="K9182">
            <v>-1.44320609216096</v>
          </cell>
          <cell r="S9182">
            <v>40</v>
          </cell>
        </row>
        <row r="9183">
          <cell r="K9183">
            <v>-1.3958950068731215</v>
          </cell>
          <cell r="S9183">
            <v>40</v>
          </cell>
        </row>
        <row r="9184">
          <cell r="K9184">
            <v>-1.3547844768461381</v>
          </cell>
          <cell r="S9184">
            <v>40</v>
          </cell>
        </row>
        <row r="9185">
          <cell r="K9185">
            <v>-1.3137209173390136</v>
          </cell>
          <cell r="S9185">
            <v>40</v>
          </cell>
        </row>
        <row r="9186">
          <cell r="K9186">
            <v>-1.3334224189666875</v>
          </cell>
          <cell r="S9186">
            <v>40</v>
          </cell>
        </row>
        <row r="9187">
          <cell r="K9187">
            <v>-1.3198421393132755</v>
          </cell>
          <cell r="S9187">
            <v>40</v>
          </cell>
        </row>
        <row r="9188">
          <cell r="K9188">
            <v>-0.97715407876157778</v>
          </cell>
          <cell r="S9188">
            <v>40</v>
          </cell>
        </row>
        <row r="9189">
          <cell r="K9189">
            <v>-1.0556646870660282</v>
          </cell>
          <cell r="S9189">
            <v>40</v>
          </cell>
        </row>
        <row r="9190">
          <cell r="K9190">
            <v>0.9062606276492513</v>
          </cell>
          <cell r="S9190">
            <v>40</v>
          </cell>
        </row>
        <row r="9191">
          <cell r="K9191">
            <v>-3.6374444251177851E-4</v>
          </cell>
          <cell r="S9191">
            <v>40</v>
          </cell>
        </row>
        <row r="9192">
          <cell r="K9192">
            <v>-0.91918386835339339</v>
          </cell>
          <cell r="S9192">
            <v>40</v>
          </cell>
        </row>
        <row r="9193">
          <cell r="K9193">
            <v>2.1731264267251964</v>
          </cell>
          <cell r="S9193">
            <v>40</v>
          </cell>
        </row>
        <row r="9194">
          <cell r="K9194">
            <v>-0.45835515025301959</v>
          </cell>
          <cell r="S9194">
            <v>40</v>
          </cell>
        </row>
        <row r="9195">
          <cell r="K9195">
            <v>3.9697989392894701</v>
          </cell>
          <cell r="S9195">
            <v>40</v>
          </cell>
        </row>
        <row r="9196">
          <cell r="K9196">
            <v>0.26794690617519495</v>
          </cell>
          <cell r="S9196">
            <v>40</v>
          </cell>
        </row>
        <row r="9197">
          <cell r="K9197">
            <v>1.6434514305987773</v>
          </cell>
          <cell r="S9197">
            <v>40</v>
          </cell>
        </row>
        <row r="9198">
          <cell r="K9198">
            <v>-1.0237043105805297</v>
          </cell>
          <cell r="S9198">
            <v>40</v>
          </cell>
        </row>
        <row r="9199">
          <cell r="K9199">
            <v>0.99060558909392693</v>
          </cell>
          <cell r="S9199">
            <v>39</v>
          </cell>
        </row>
        <row r="9200">
          <cell r="K9200">
            <v>-0.89616451750885018</v>
          </cell>
          <cell r="S9200">
            <v>40</v>
          </cell>
        </row>
        <row r="9201">
          <cell r="K9201">
            <v>0.16805351051861814</v>
          </cell>
          <cell r="S9201">
            <v>40</v>
          </cell>
        </row>
        <row r="9202">
          <cell r="K9202">
            <v>0.31692040574595948</v>
          </cell>
          <cell r="S9202">
            <v>40</v>
          </cell>
        </row>
        <row r="9203">
          <cell r="K9203">
            <v>-1.4960528810089626</v>
          </cell>
          <cell r="S9203">
            <v>40</v>
          </cell>
        </row>
        <row r="9204">
          <cell r="K9204">
            <v>-1.4374353604832633</v>
          </cell>
          <cell r="S9204">
            <v>40</v>
          </cell>
        </row>
        <row r="9205">
          <cell r="K9205">
            <v>-1.3888144724134266</v>
          </cell>
          <cell r="S9205">
            <v>40</v>
          </cell>
        </row>
        <row r="9206">
          <cell r="K9206">
            <v>-1.2985321032485879</v>
          </cell>
          <cell r="S9206">
            <v>40</v>
          </cell>
        </row>
        <row r="9207">
          <cell r="K9207">
            <v>-1.3178402851213944</v>
          </cell>
          <cell r="S9207">
            <v>40</v>
          </cell>
        </row>
        <row r="9208">
          <cell r="K9208">
            <v>-1.2929290557082282</v>
          </cell>
          <cell r="S9208">
            <v>40</v>
          </cell>
        </row>
        <row r="9209">
          <cell r="K9209">
            <v>4.7192217457557965E-2</v>
          </cell>
          <cell r="S9209">
            <v>40</v>
          </cell>
        </row>
        <row r="9210">
          <cell r="K9210">
            <v>0.22097867992103851</v>
          </cell>
          <cell r="S9210">
            <v>40</v>
          </cell>
        </row>
        <row r="9211">
          <cell r="K9211">
            <v>-1.1430788881305614</v>
          </cell>
          <cell r="S9211">
            <v>40</v>
          </cell>
        </row>
        <row r="9212">
          <cell r="K9212">
            <v>-0.49296242617934016</v>
          </cell>
          <cell r="S9212">
            <v>40</v>
          </cell>
        </row>
        <row r="9213">
          <cell r="K9213">
            <v>-9.2445410752594839E-2</v>
          </cell>
          <cell r="S9213">
            <v>40</v>
          </cell>
        </row>
        <row r="9214">
          <cell r="K9214">
            <v>1.8688601334920649</v>
          </cell>
          <cell r="S9214">
            <v>40</v>
          </cell>
        </row>
        <row r="9215">
          <cell r="K9215">
            <v>4.3938784264284318E-2</v>
          </cell>
          <cell r="S9215">
            <v>40</v>
          </cell>
        </row>
        <row r="9216">
          <cell r="K9216">
            <v>1.9809507993749822</v>
          </cell>
          <cell r="S9216">
            <v>40</v>
          </cell>
        </row>
        <row r="9217">
          <cell r="K9217">
            <v>0.41403248447505192</v>
          </cell>
          <cell r="S9217">
            <v>40</v>
          </cell>
        </row>
        <row r="9218">
          <cell r="K9218">
            <v>1.8822963689201839</v>
          </cell>
          <cell r="S9218">
            <v>40</v>
          </cell>
        </row>
        <row r="9219">
          <cell r="K9219">
            <v>402.40326209630439</v>
          </cell>
          <cell r="S9219">
            <v>40</v>
          </cell>
        </row>
        <row r="9220">
          <cell r="K9220">
            <v>3.2157217776396023</v>
          </cell>
          <cell r="S9220">
            <v>40</v>
          </cell>
        </row>
        <row r="9221">
          <cell r="K9221">
            <v>-2.9324757872387927E-3</v>
          </cell>
          <cell r="S9221">
            <v>40</v>
          </cell>
        </row>
        <row r="9222">
          <cell r="K9222">
            <v>-1.8951585172037166E-3</v>
          </cell>
          <cell r="S9222">
            <v>40</v>
          </cell>
        </row>
        <row r="9223">
          <cell r="K9223">
            <v>-6.4192137044451437E-3</v>
          </cell>
          <cell r="S9223">
            <v>40</v>
          </cell>
        </row>
        <row r="9224">
          <cell r="K9224">
            <v>1.6396665821106315</v>
          </cell>
          <cell r="S9224">
            <v>40</v>
          </cell>
        </row>
        <row r="9225">
          <cell r="K9225">
            <v>1.6395106800483497</v>
          </cell>
          <cell r="S9225">
            <v>40</v>
          </cell>
        </row>
        <row r="9226">
          <cell r="K9226">
            <v>1.7949208604902879E-2</v>
          </cell>
          <cell r="S9226">
            <v>40</v>
          </cell>
        </row>
        <row r="9227">
          <cell r="K9227">
            <v>1.3809223345084649</v>
          </cell>
          <cell r="S9227">
            <v>40</v>
          </cell>
        </row>
        <row r="9228">
          <cell r="K9228">
            <v>9.4380486063231385E-3</v>
          </cell>
          <cell r="S9228">
            <v>40</v>
          </cell>
        </row>
        <row r="9229">
          <cell r="K9229">
            <v>-0.51421696365043557</v>
          </cell>
          <cell r="S9229">
            <v>40</v>
          </cell>
        </row>
        <row r="9230">
          <cell r="K9230">
            <v>-5.80799283611904E-3</v>
          </cell>
          <cell r="S9230">
            <v>40</v>
          </cell>
        </row>
        <row r="9231">
          <cell r="K9231">
            <v>-6.2785613244394668E-3</v>
          </cell>
          <cell r="S9231">
            <v>40</v>
          </cell>
        </row>
        <row r="9232">
          <cell r="K9232">
            <v>-6.2265666176793107E-3</v>
          </cell>
          <cell r="S9232">
            <v>40</v>
          </cell>
        </row>
        <row r="9233">
          <cell r="K9233">
            <v>2.5450160861846411</v>
          </cell>
          <cell r="S9233">
            <v>40</v>
          </cell>
        </row>
        <row r="9234">
          <cell r="K9234">
            <v>-5.7892306439738276E-3</v>
          </cell>
          <cell r="S9234">
            <v>40</v>
          </cell>
        </row>
        <row r="9235">
          <cell r="K9235">
            <v>-7.269025275265086E-3</v>
          </cell>
          <cell r="S9235">
            <v>40</v>
          </cell>
        </row>
        <row r="9236">
          <cell r="K9236">
            <v>-6.3143232380972634E-3</v>
          </cell>
          <cell r="S9236">
            <v>40</v>
          </cell>
        </row>
        <row r="9237">
          <cell r="K9237">
            <v>-1.0841677001716747E-2</v>
          </cell>
          <cell r="S9237">
            <v>40</v>
          </cell>
        </row>
        <row r="9238">
          <cell r="K9238">
            <v>-1.2443024978723391E-2</v>
          </cell>
          <cell r="S9238">
            <v>40</v>
          </cell>
        </row>
        <row r="9239">
          <cell r="K9239">
            <v>-9.178619031669135E-3</v>
          </cell>
          <cell r="S9239">
            <v>40</v>
          </cell>
        </row>
        <row r="9240">
          <cell r="K9240">
            <v>-1.3455121432735436E-2</v>
          </cell>
          <cell r="S9240">
            <v>40</v>
          </cell>
        </row>
        <row r="9241">
          <cell r="K9241">
            <v>-0.25785875666634489</v>
          </cell>
          <cell r="S9241">
            <v>40</v>
          </cell>
        </row>
        <row r="9242">
          <cell r="K9242">
            <v>-2.9528456302985958E-3</v>
          </cell>
          <cell r="S9242">
            <v>40</v>
          </cell>
        </row>
        <row r="9243">
          <cell r="K9243">
            <v>-6.8798604899466351E-3</v>
          </cell>
          <cell r="S9243">
            <v>40</v>
          </cell>
        </row>
        <row r="9244">
          <cell r="K9244">
            <v>-1.9179261358375631E-3</v>
          </cell>
          <cell r="S9244">
            <v>40</v>
          </cell>
        </row>
        <row r="9245">
          <cell r="K9245">
            <v>-2.5203614885702182E-3</v>
          </cell>
          <cell r="S9245">
            <v>40</v>
          </cell>
        </row>
        <row r="9246">
          <cell r="K9246">
            <v>-6.5109223413941635E-3</v>
          </cell>
          <cell r="S9246">
            <v>40</v>
          </cell>
        </row>
        <row r="9247">
          <cell r="K9247">
            <v>-4.5753674500212766E-3</v>
          </cell>
          <cell r="S9247">
            <v>40</v>
          </cell>
        </row>
        <row r="9248">
          <cell r="K9248">
            <v>1.6529212409091323</v>
          </cell>
          <cell r="S9248">
            <v>40</v>
          </cell>
        </row>
        <row r="9249">
          <cell r="K9249">
            <v>1.6389798690005435</v>
          </cell>
          <cell r="S9249">
            <v>40</v>
          </cell>
        </row>
        <row r="9250">
          <cell r="K9250">
            <v>1.6372515199217759</v>
          </cell>
          <cell r="S9250">
            <v>40</v>
          </cell>
        </row>
        <row r="9251">
          <cell r="K9251">
            <v>1.6202099949950721</v>
          </cell>
          <cell r="S9251">
            <v>40</v>
          </cell>
        </row>
        <row r="9252">
          <cell r="K9252">
            <v>1.7850464260803969E-2</v>
          </cell>
          <cell r="S9252">
            <v>40</v>
          </cell>
        </row>
        <row r="9253">
          <cell r="K9253">
            <v>1.6348259626349255</v>
          </cell>
          <cell r="S9253">
            <v>40</v>
          </cell>
        </row>
        <row r="9254">
          <cell r="K9254">
            <v>1.385480954169205</v>
          </cell>
          <cell r="S9254">
            <v>40</v>
          </cell>
        </row>
        <row r="9255">
          <cell r="K9255">
            <v>-1.3611354476982114</v>
          </cell>
          <cell r="S9255">
            <v>40</v>
          </cell>
        </row>
        <row r="9256">
          <cell r="K9256">
            <v>8.8814115698126229E-3</v>
          </cell>
          <cell r="S9256">
            <v>40</v>
          </cell>
        </row>
        <row r="9257">
          <cell r="K9257">
            <v>0.61273857847174318</v>
          </cell>
          <cell r="S9257">
            <v>40</v>
          </cell>
        </row>
        <row r="9258">
          <cell r="K9258">
            <v>-0.52943783914041698</v>
          </cell>
          <cell r="S9258">
            <v>40</v>
          </cell>
        </row>
        <row r="9259">
          <cell r="K9259">
            <v>0.50680286558094512</v>
          </cell>
          <cell r="S9259">
            <v>40</v>
          </cell>
        </row>
        <row r="9260">
          <cell r="K9260">
            <v>-5.9246388568973849E-3</v>
          </cell>
          <cell r="S9260">
            <v>40</v>
          </cell>
        </row>
        <row r="9261">
          <cell r="K9261">
            <v>-2.5397586697154125E-3</v>
          </cell>
          <cell r="S9261">
            <v>40</v>
          </cell>
        </row>
        <row r="9262">
          <cell r="K9262">
            <v>-6.3885641534374132E-3</v>
          </cell>
          <cell r="S9262">
            <v>40</v>
          </cell>
        </row>
        <row r="9263">
          <cell r="K9263">
            <v>-2.8783172906687578E-3</v>
          </cell>
          <cell r="S9263">
            <v>40</v>
          </cell>
        </row>
        <row r="9264">
          <cell r="K9264">
            <v>-6.3123609330607705E-3</v>
          </cell>
          <cell r="S9264">
            <v>40</v>
          </cell>
        </row>
        <row r="9265">
          <cell r="K9265">
            <v>-2.8098247230235376E-3</v>
          </cell>
          <cell r="S9265">
            <v>40</v>
          </cell>
        </row>
        <row r="9266">
          <cell r="K9266">
            <v>2.5892184949351247</v>
          </cell>
          <cell r="S9266">
            <v>40</v>
          </cell>
        </row>
        <row r="9267">
          <cell r="K9267">
            <v>-6.2217177086866821E-3</v>
          </cell>
          <cell r="S9267">
            <v>40</v>
          </cell>
        </row>
        <row r="9268">
          <cell r="K9268">
            <v>-5.9535174509181095E-3</v>
          </cell>
          <cell r="S9268">
            <v>40</v>
          </cell>
        </row>
        <row r="9269">
          <cell r="K9269">
            <v>-0.60756882136576873</v>
          </cell>
          <cell r="S9269">
            <v>40</v>
          </cell>
        </row>
        <row r="9270">
          <cell r="K9270">
            <v>-7.3888734092932033E-3</v>
          </cell>
          <cell r="S9270">
            <v>40</v>
          </cell>
        </row>
        <row r="9271">
          <cell r="K9271">
            <v>-0.48386160146151236</v>
          </cell>
          <cell r="S9271">
            <v>40</v>
          </cell>
        </row>
        <row r="9272">
          <cell r="K9272">
            <v>-6.3889478912478826E-3</v>
          </cell>
          <cell r="S9272">
            <v>40</v>
          </cell>
        </row>
        <row r="9273">
          <cell r="K9273">
            <v>-0.63809879199237129</v>
          </cell>
          <cell r="S9273">
            <v>40</v>
          </cell>
        </row>
        <row r="9274">
          <cell r="K9274">
            <v>-1.002198525157915E-2</v>
          </cell>
          <cell r="S9274">
            <v>40</v>
          </cell>
        </row>
        <row r="9275">
          <cell r="K9275">
            <v>3.6679145335010053</v>
          </cell>
          <cell r="S9275">
            <v>40</v>
          </cell>
        </row>
        <row r="9276">
          <cell r="K9276">
            <v>-1.3097791974389893E-2</v>
          </cell>
          <cell r="S9276">
            <v>40</v>
          </cell>
        </row>
        <row r="9277">
          <cell r="K9277">
            <v>-0.58361412036176941</v>
          </cell>
          <cell r="S9277">
            <v>40</v>
          </cell>
        </row>
        <row r="9278">
          <cell r="K9278">
            <v>-8.4967277715066285E-3</v>
          </cell>
          <cell r="S9278">
            <v>40</v>
          </cell>
        </row>
        <row r="9279">
          <cell r="K9279">
            <v>3.4745445309726288</v>
          </cell>
          <cell r="S9279">
            <v>40</v>
          </cell>
        </row>
        <row r="9280">
          <cell r="K9280">
            <v>-1.3125158265884933E-2</v>
          </cell>
          <cell r="S9280">
            <v>40</v>
          </cell>
        </row>
        <row r="9281">
          <cell r="K9281">
            <v>-4.5560994540419491E-3</v>
          </cell>
          <cell r="S9281">
            <v>40</v>
          </cell>
        </row>
        <row r="9282">
          <cell r="K9282">
            <v>-4.0695168226656912E-2</v>
          </cell>
          <cell r="S9282">
            <v>40</v>
          </cell>
        </row>
        <row r="9283">
          <cell r="K9283">
            <v>-4.3990065972641136E-3</v>
          </cell>
          <cell r="S9283">
            <v>40</v>
          </cell>
        </row>
        <row r="9284">
          <cell r="K9284">
            <v>-6.5692276027726768E-3</v>
          </cell>
          <cell r="S9284">
            <v>40</v>
          </cell>
        </row>
        <row r="9285">
          <cell r="K9285">
            <v>-5.6824369742978914E-3</v>
          </cell>
          <cell r="S9285">
            <v>40</v>
          </cell>
        </row>
        <row r="9286">
          <cell r="K9286">
            <v>-4.4063385414456159E-3</v>
          </cell>
          <cell r="S9286">
            <v>40</v>
          </cell>
        </row>
        <row r="9287">
          <cell r="K9287">
            <v>1.6168160234899052</v>
          </cell>
          <cell r="S9287">
            <v>40</v>
          </cell>
        </row>
        <row r="9288">
          <cell r="K9288">
            <v>1.6255194524406895</v>
          </cell>
          <cell r="S9288">
            <v>40</v>
          </cell>
        </row>
        <row r="9289">
          <cell r="K9289">
            <v>1.6261472740533791</v>
          </cell>
          <cell r="S9289">
            <v>40</v>
          </cell>
        </row>
        <row r="9290">
          <cell r="K9290">
            <v>-1.3701209571971997</v>
          </cell>
          <cell r="S9290">
            <v>40</v>
          </cell>
        </row>
        <row r="9291">
          <cell r="K9291">
            <v>1.418789450667175</v>
          </cell>
          <cell r="S9291">
            <v>40</v>
          </cell>
        </row>
        <row r="9292">
          <cell r="K9292">
            <v>2.0389244236236434E-2</v>
          </cell>
          <cell r="S9292">
            <v>40</v>
          </cell>
        </row>
        <row r="9293">
          <cell r="K9293">
            <v>-2.6265333868835819E-3</v>
          </cell>
          <cell r="S9293">
            <v>40</v>
          </cell>
        </row>
        <row r="9294">
          <cell r="K9294">
            <v>-3.0096086368176407E-3</v>
          </cell>
          <cell r="S9294">
            <v>40</v>
          </cell>
        </row>
        <row r="9295">
          <cell r="K9295">
            <v>-2.9689596338217132E-3</v>
          </cell>
          <cell r="S9295">
            <v>40</v>
          </cell>
        </row>
        <row r="9296">
          <cell r="K9296">
            <v>-6.2902323735032697E-3</v>
          </cell>
          <cell r="S9296">
            <v>40</v>
          </cell>
        </row>
        <row r="9297">
          <cell r="K9297">
            <v>-4.4596536689042758E-3</v>
          </cell>
          <cell r="S9297">
            <v>40</v>
          </cell>
        </row>
        <row r="9298">
          <cell r="K9298">
            <v>-0.51846160620792714</v>
          </cell>
          <cell r="S9298">
            <v>40</v>
          </cell>
        </row>
        <row r="9299">
          <cell r="K9299">
            <v>-0.64816806036766061</v>
          </cell>
          <cell r="S9299">
            <v>40</v>
          </cell>
        </row>
        <row r="9300">
          <cell r="K9300">
            <v>-0.52143140464554616</v>
          </cell>
          <cell r="S9300">
            <v>40</v>
          </cell>
        </row>
        <row r="9301">
          <cell r="K9301">
            <v>-0.53317899091040866</v>
          </cell>
          <cell r="S9301">
            <v>40</v>
          </cell>
        </row>
        <row r="9302">
          <cell r="K9302">
            <v>-0.51202572968842364</v>
          </cell>
          <cell r="S9302">
            <v>40</v>
          </cell>
        </row>
        <row r="9303">
          <cell r="K9303">
            <v>-0.51346822361361899</v>
          </cell>
          <cell r="S9303">
            <v>40</v>
          </cell>
        </row>
        <row r="9304">
          <cell r="K9304">
            <v>-1.7167715608840704E-2</v>
          </cell>
          <cell r="S9304">
            <v>40</v>
          </cell>
        </row>
        <row r="9305">
          <cell r="K9305">
            <v>-0.79567759062939736</v>
          </cell>
          <cell r="S9305">
            <v>40</v>
          </cell>
        </row>
        <row r="9306">
          <cell r="K9306">
            <v>-0.84177895699472083</v>
          </cell>
          <cell r="S9306">
            <v>40</v>
          </cell>
        </row>
        <row r="9307">
          <cell r="K9307">
            <v>-0.87247885588559637</v>
          </cell>
          <cell r="S9307">
            <v>40</v>
          </cell>
        </row>
        <row r="9308">
          <cell r="K9308">
            <v>-0.31817698636258362</v>
          </cell>
          <cell r="S9308">
            <v>40</v>
          </cell>
        </row>
        <row r="9309">
          <cell r="K9309">
            <v>0.51892223705493845</v>
          </cell>
          <cell r="S9309">
            <v>40</v>
          </cell>
        </row>
        <row r="9310">
          <cell r="K9310">
            <v>7.7744697453932272E-4</v>
          </cell>
          <cell r="S9310">
            <v>40</v>
          </cell>
        </row>
        <row r="9311">
          <cell r="K9311">
            <v>-0.78962241713662529</v>
          </cell>
          <cell r="S9311">
            <v>40</v>
          </cell>
        </row>
        <row r="9312">
          <cell r="K9312">
            <v>-9.5061856177927236E-3</v>
          </cell>
          <cell r="S9312">
            <v>40</v>
          </cell>
        </row>
        <row r="9313">
          <cell r="K9313">
            <v>-0.57802979746330352</v>
          </cell>
          <cell r="S9313">
            <v>40</v>
          </cell>
        </row>
        <row r="9314">
          <cell r="K9314">
            <v>0.13156822410799768</v>
          </cell>
          <cell r="S9314">
            <v>40</v>
          </cell>
        </row>
        <row r="9315">
          <cell r="K9315">
            <v>-0.90429480957881914</v>
          </cell>
          <cell r="S9315">
            <v>40</v>
          </cell>
        </row>
        <row r="9316">
          <cell r="K9316">
            <v>-0.89874783829557525</v>
          </cell>
          <cell r="S9316">
            <v>40</v>
          </cell>
        </row>
        <row r="9317">
          <cell r="K9317">
            <v>-0.72730602723717397</v>
          </cell>
          <cell r="S9317">
            <v>40</v>
          </cell>
        </row>
        <row r="9318">
          <cell r="K9318">
            <v>-0.86353456051620336</v>
          </cell>
          <cell r="S9318">
            <v>40</v>
          </cell>
        </row>
        <row r="9319">
          <cell r="K9319">
            <v>1.1204951292519125</v>
          </cell>
          <cell r="S9319">
            <v>40</v>
          </cell>
        </row>
        <row r="9320">
          <cell r="K9320">
            <v>4.6787286840571152E-2</v>
          </cell>
          <cell r="S9320">
            <v>40</v>
          </cell>
        </row>
        <row r="9321">
          <cell r="K9321">
            <v>1490.1754702170895</v>
          </cell>
          <cell r="S9321">
            <v>40</v>
          </cell>
        </row>
        <row r="9322">
          <cell r="K9322">
            <v>1.5378990210711734</v>
          </cell>
          <cell r="S9322">
            <v>40</v>
          </cell>
        </row>
        <row r="9323">
          <cell r="K9323">
            <v>1545.1644880714621</v>
          </cell>
          <cell r="S9323">
            <v>40</v>
          </cell>
        </row>
        <row r="9324">
          <cell r="K9324">
            <v>1.4871445132896108</v>
          </cell>
          <cell r="S9324">
            <v>40</v>
          </cell>
        </row>
        <row r="9325">
          <cell r="K9325">
            <v>973.02056633433347</v>
          </cell>
          <cell r="S9325">
            <v>40</v>
          </cell>
        </row>
        <row r="9326">
          <cell r="K9326">
            <v>-0.80805998319604511</v>
          </cell>
          <cell r="S9326">
            <v>40</v>
          </cell>
        </row>
        <row r="9327">
          <cell r="K9327">
            <v>-0.83035621890725031</v>
          </cell>
          <cell r="S9327">
            <v>40</v>
          </cell>
        </row>
        <row r="9328">
          <cell r="K9328">
            <v>-0.84194066847925053</v>
          </cell>
          <cell r="S9328">
            <v>40</v>
          </cell>
        </row>
        <row r="9329">
          <cell r="K9329">
            <v>0.45940810874495125</v>
          </cell>
          <cell r="S9329">
            <v>40</v>
          </cell>
        </row>
        <row r="9330">
          <cell r="K9330">
            <v>-1.8477410195219166</v>
          </cell>
          <cell r="S9330">
            <v>40</v>
          </cell>
        </row>
        <row r="9331">
          <cell r="K9331">
            <v>-1.828827640360934</v>
          </cell>
          <cell r="S9331">
            <v>40</v>
          </cell>
        </row>
        <row r="9332">
          <cell r="K9332">
            <v>-0.78731964493573825</v>
          </cell>
          <cell r="S9332">
            <v>40</v>
          </cell>
        </row>
        <row r="9333">
          <cell r="K9333">
            <v>-0.76901540575806993</v>
          </cell>
          <cell r="S9333">
            <v>40</v>
          </cell>
        </row>
        <row r="9334">
          <cell r="K9334">
            <v>0.66453866320384036</v>
          </cell>
          <cell r="S9334">
            <v>40</v>
          </cell>
        </row>
        <row r="9335">
          <cell r="K9335">
            <v>0.10062021067975471</v>
          </cell>
          <cell r="S9335">
            <v>40</v>
          </cell>
        </row>
        <row r="9336">
          <cell r="K9336">
            <v>-0.88154931857700936</v>
          </cell>
          <cell r="S9336">
            <v>40</v>
          </cell>
        </row>
        <row r="9337">
          <cell r="K9337">
            <v>-0.858052405570084</v>
          </cell>
          <cell r="S9337">
            <v>40</v>
          </cell>
        </row>
        <row r="9338">
          <cell r="K9338">
            <v>-0.78928136753438194</v>
          </cell>
          <cell r="S9338">
            <v>40</v>
          </cell>
        </row>
        <row r="9339">
          <cell r="K9339">
            <v>1.2440899003377659</v>
          </cell>
          <cell r="S9339">
            <v>40</v>
          </cell>
        </row>
        <row r="9340">
          <cell r="K9340">
            <v>1.4504966398575121</v>
          </cell>
          <cell r="S9340">
            <v>40</v>
          </cell>
        </row>
        <row r="9341">
          <cell r="K9341">
            <v>1.4395863088365533</v>
          </cell>
          <cell r="S9341">
            <v>40</v>
          </cell>
        </row>
        <row r="9342">
          <cell r="K9342">
            <v>1.940614133854508</v>
          </cell>
          <cell r="S9342">
            <v>40</v>
          </cell>
        </row>
        <row r="9343">
          <cell r="K9343">
            <v>0.1335992210133245</v>
          </cell>
          <cell r="S9343">
            <v>40</v>
          </cell>
        </row>
        <row r="9344">
          <cell r="K9344">
            <v>0.28822024962919851</v>
          </cell>
          <cell r="S9344">
            <v>40</v>
          </cell>
        </row>
        <row r="9345">
          <cell r="K9345">
            <v>-1.0667761169029728</v>
          </cell>
          <cell r="S9345">
            <v>40</v>
          </cell>
        </row>
        <row r="9346">
          <cell r="K9346">
            <v>-0.57549555485471959</v>
          </cell>
          <cell r="S9346">
            <v>40</v>
          </cell>
        </row>
        <row r="9347">
          <cell r="K9347">
            <v>-0.78499781159238957</v>
          </cell>
          <cell r="S9347">
            <v>40</v>
          </cell>
        </row>
        <row r="9348">
          <cell r="K9348">
            <v>-0.81153576989187248</v>
          </cell>
          <cell r="S9348">
            <v>40</v>
          </cell>
        </row>
        <row r="9349">
          <cell r="K9349">
            <v>-0.82135979727674502</v>
          </cell>
          <cell r="S9349">
            <v>40</v>
          </cell>
        </row>
        <row r="9350">
          <cell r="K9350">
            <v>0.87560136039575598</v>
          </cell>
          <cell r="S9350">
            <v>40</v>
          </cell>
        </row>
        <row r="9351">
          <cell r="K9351">
            <v>0.52777755102758228</v>
          </cell>
          <cell r="S9351">
            <v>40</v>
          </cell>
        </row>
        <row r="9352">
          <cell r="K9352">
            <v>-1.650193901855751</v>
          </cell>
          <cell r="S9352">
            <v>40</v>
          </cell>
        </row>
        <row r="9353">
          <cell r="K9353">
            <v>-0.75761116024120057</v>
          </cell>
          <cell r="S9353">
            <v>40</v>
          </cell>
        </row>
        <row r="9354">
          <cell r="K9354">
            <v>-0.76664875139358779</v>
          </cell>
          <cell r="S9354">
            <v>40</v>
          </cell>
        </row>
        <row r="9355">
          <cell r="K9355">
            <v>-0.67744184853161826</v>
          </cell>
          <cell r="S9355">
            <v>40</v>
          </cell>
        </row>
        <row r="9356">
          <cell r="K9356">
            <v>-0.86474465469667228</v>
          </cell>
          <cell r="S9356">
            <v>40</v>
          </cell>
        </row>
        <row r="9357">
          <cell r="K9357">
            <v>-0.83210446040614294</v>
          </cell>
          <cell r="S9357">
            <v>40</v>
          </cell>
        </row>
        <row r="9358">
          <cell r="K9358">
            <v>-0.81438430993665267</v>
          </cell>
          <cell r="S9358">
            <v>40</v>
          </cell>
        </row>
        <row r="9359">
          <cell r="K9359">
            <v>-0.78519375182107631</v>
          </cell>
          <cell r="S9359">
            <v>40</v>
          </cell>
        </row>
        <row r="9360">
          <cell r="K9360">
            <v>-0.82470717894591994</v>
          </cell>
          <cell r="S9360">
            <v>40</v>
          </cell>
        </row>
        <row r="9361">
          <cell r="K9361">
            <v>1.2604087546384721</v>
          </cell>
          <cell r="S9361">
            <v>40</v>
          </cell>
        </row>
        <row r="9362">
          <cell r="K9362">
            <v>-1.690157450031024E-4</v>
          </cell>
          <cell r="S9362">
            <v>40</v>
          </cell>
        </row>
        <row r="9363">
          <cell r="K9363">
            <v>-2.7247573762720123E-4</v>
          </cell>
          <cell r="S9363">
            <v>40</v>
          </cell>
        </row>
        <row r="9364">
          <cell r="K9364">
            <v>38.501133506025731</v>
          </cell>
          <cell r="S9364">
            <v>40</v>
          </cell>
        </row>
        <row r="9365">
          <cell r="K9365">
            <v>-1.0262962641943632</v>
          </cell>
          <cell r="S9365">
            <v>40</v>
          </cell>
        </row>
        <row r="9366">
          <cell r="K9366">
            <v>-4.0289788383650723E-4</v>
          </cell>
          <cell r="S9366">
            <v>40</v>
          </cell>
        </row>
        <row r="9367">
          <cell r="K9367">
            <v>-1.0147950227103024</v>
          </cell>
          <cell r="S9367">
            <v>40</v>
          </cell>
        </row>
        <row r="9368">
          <cell r="K9368">
            <v>-0.99610424848135581</v>
          </cell>
          <cell r="S9368">
            <v>40</v>
          </cell>
        </row>
        <row r="9369">
          <cell r="K9369">
            <v>0.9980230806525261</v>
          </cell>
          <cell r="S9369">
            <v>40</v>
          </cell>
        </row>
        <row r="9370">
          <cell r="K9370">
            <v>0.59422794817468882</v>
          </cell>
          <cell r="S9370">
            <v>40</v>
          </cell>
        </row>
        <row r="9371">
          <cell r="K9371">
            <v>-1.6223912655373605</v>
          </cell>
          <cell r="S9371">
            <v>40</v>
          </cell>
        </row>
        <row r="9372">
          <cell r="K9372">
            <v>-1.5973877764614659</v>
          </cell>
          <cell r="S9372">
            <v>40</v>
          </cell>
        </row>
        <row r="9373">
          <cell r="K9373">
            <v>2.396452893223437</v>
          </cell>
          <cell r="S9373">
            <v>40</v>
          </cell>
        </row>
        <row r="9374">
          <cell r="K9374">
            <v>8.7204466112744466E-4</v>
          </cell>
          <cell r="S9374">
            <v>40</v>
          </cell>
        </row>
        <row r="9375">
          <cell r="K9375">
            <v>0.56437555459433819</v>
          </cell>
          <cell r="S9375">
            <v>40</v>
          </cell>
        </row>
        <row r="9376">
          <cell r="K9376">
            <v>0.5709136885462256</v>
          </cell>
          <cell r="S9376">
            <v>40</v>
          </cell>
        </row>
        <row r="9377">
          <cell r="K9377">
            <v>-0.61563943770032448</v>
          </cell>
          <cell r="S9377">
            <v>40</v>
          </cell>
        </row>
        <row r="9378">
          <cell r="K9378">
            <v>0.4082548454856752</v>
          </cell>
          <cell r="S9378">
            <v>40</v>
          </cell>
        </row>
        <row r="9379">
          <cell r="K9379">
            <v>0.72374542754155202</v>
          </cell>
          <cell r="S9379">
            <v>40</v>
          </cell>
        </row>
        <row r="9380">
          <cell r="K9380">
            <v>-1.1107750899901443</v>
          </cell>
          <cell r="S9380">
            <v>40</v>
          </cell>
        </row>
        <row r="9381">
          <cell r="K9381">
            <v>-1.8180071415838807E-2</v>
          </cell>
          <cell r="S9381">
            <v>40</v>
          </cell>
        </row>
        <row r="9382">
          <cell r="K9382">
            <v>-3.652146056577793E-3</v>
          </cell>
          <cell r="S9382">
            <v>40</v>
          </cell>
        </row>
        <row r="9383">
          <cell r="K9383">
            <v>-0.13483661243763903</v>
          </cell>
          <cell r="S9383">
            <v>40</v>
          </cell>
        </row>
        <row r="9384">
          <cell r="K9384">
            <v>-0.26547762225745386</v>
          </cell>
          <cell r="S9384">
            <v>40</v>
          </cell>
        </row>
        <row r="9385">
          <cell r="K9385">
            <v>-6.0710489510024723E-2</v>
          </cell>
          <cell r="S9385">
            <v>40</v>
          </cell>
        </row>
        <row r="9386">
          <cell r="K9386">
            <v>1.3117016460020874</v>
          </cell>
          <cell r="S9386">
            <v>40</v>
          </cell>
        </row>
        <row r="9387">
          <cell r="K9387">
            <v>0.44742729337677162</v>
          </cell>
          <cell r="S9387">
            <v>40</v>
          </cell>
        </row>
        <row r="9388">
          <cell r="K9388">
            <v>-3.758921134168818E-4</v>
          </cell>
          <cell r="S9388">
            <v>40</v>
          </cell>
        </row>
        <row r="9389">
          <cell r="K9389">
            <v>-1.0201164122607771E-3</v>
          </cell>
          <cell r="S9389">
            <v>40</v>
          </cell>
        </row>
        <row r="9390">
          <cell r="K9390">
            <v>-1.077705462525141E-3</v>
          </cell>
          <cell r="S9390">
            <v>40</v>
          </cell>
        </row>
        <row r="9391">
          <cell r="K9391">
            <v>-1.1351464250648918E-3</v>
          </cell>
          <cell r="S9391">
            <v>40</v>
          </cell>
        </row>
        <row r="9392">
          <cell r="K9392">
            <v>-2.0222953782729594</v>
          </cell>
          <cell r="S9392">
            <v>40</v>
          </cell>
        </row>
        <row r="9393">
          <cell r="K9393">
            <v>-2.0006853736716455</v>
          </cell>
          <cell r="S9393">
            <v>40</v>
          </cell>
        </row>
        <row r="9394">
          <cell r="K9394">
            <v>-2.0701588310697865</v>
          </cell>
          <cell r="S9394">
            <v>40</v>
          </cell>
        </row>
        <row r="9395">
          <cell r="K9395">
            <v>0.41188592387159745</v>
          </cell>
          <cell r="S9395">
            <v>40</v>
          </cell>
        </row>
        <row r="9396">
          <cell r="K9396">
            <v>0.38535908393165641</v>
          </cell>
          <cell r="S9396">
            <v>40</v>
          </cell>
        </row>
        <row r="9397">
          <cell r="K9397">
            <v>-1.9738105429751727</v>
          </cell>
          <cell r="S9397">
            <v>40</v>
          </cell>
        </row>
        <row r="9398">
          <cell r="K9398">
            <v>-1.2607041441854476</v>
          </cell>
          <cell r="S9398">
            <v>40</v>
          </cell>
        </row>
        <row r="9399">
          <cell r="K9399">
            <v>-1.3440028213512265</v>
          </cell>
          <cell r="S9399">
            <v>40</v>
          </cell>
        </row>
        <row r="9400">
          <cell r="K9400">
            <v>1.4175195806287146</v>
          </cell>
          <cell r="S9400">
            <v>40</v>
          </cell>
        </row>
        <row r="9401">
          <cell r="K9401">
            <v>-2.2004049082339997E-3</v>
          </cell>
          <cell r="S9401">
            <v>40</v>
          </cell>
        </row>
        <row r="9402">
          <cell r="K9402">
            <v>-2.0063260004401398E-3</v>
          </cell>
          <cell r="S9402">
            <v>40</v>
          </cell>
        </row>
        <row r="9403">
          <cell r="K9403">
            <v>-1.8145125994274774E-3</v>
          </cell>
          <cell r="S9403">
            <v>40</v>
          </cell>
        </row>
        <row r="9404">
          <cell r="K9404">
            <v>4.7631067999844921E-2</v>
          </cell>
          <cell r="S9404">
            <v>40</v>
          </cell>
        </row>
        <row r="9405">
          <cell r="K9405">
            <v>2.8156468000157191</v>
          </cell>
          <cell r="S9405">
            <v>40</v>
          </cell>
        </row>
        <row r="9406">
          <cell r="K9406">
            <v>-8.497276697092656E-3</v>
          </cell>
          <cell r="S9406">
            <v>40</v>
          </cell>
        </row>
        <row r="9407">
          <cell r="K9407">
            <v>-8.7707227884578753E-3</v>
          </cell>
          <cell r="S9407">
            <v>40</v>
          </cell>
        </row>
        <row r="9408">
          <cell r="K9408">
            <v>-8.1399993037254269E-3</v>
          </cell>
          <cell r="S9408">
            <v>40</v>
          </cell>
        </row>
        <row r="9409">
          <cell r="K9409">
            <v>-0.30710342961104548</v>
          </cell>
          <cell r="S9409">
            <v>40</v>
          </cell>
        </row>
        <row r="9410">
          <cell r="K9410">
            <v>-9.095568886526384E-4</v>
          </cell>
          <cell r="S9410">
            <v>40</v>
          </cell>
        </row>
        <row r="9411">
          <cell r="K9411">
            <v>-2.1234810913360429E-3</v>
          </cell>
          <cell r="S9411">
            <v>40</v>
          </cell>
        </row>
        <row r="9412">
          <cell r="K9412">
            <v>-9.8155315629695154E-4</v>
          </cell>
          <cell r="S9412">
            <v>40</v>
          </cell>
        </row>
        <row r="9413">
          <cell r="K9413">
            <v>-2.2380789227218938E-3</v>
          </cell>
          <cell r="S9413">
            <v>40</v>
          </cell>
        </row>
        <row r="9414">
          <cell r="K9414">
            <v>-1.0259091543002505E-3</v>
          </cell>
          <cell r="S9414">
            <v>40</v>
          </cell>
        </row>
        <row r="9415">
          <cell r="K9415">
            <v>-2.244271852654934E-3</v>
          </cell>
          <cell r="S9415">
            <v>40</v>
          </cell>
        </row>
        <row r="9416">
          <cell r="K9416">
            <v>-2.0411200099403244</v>
          </cell>
          <cell r="S9416">
            <v>40</v>
          </cell>
        </row>
        <row r="9417">
          <cell r="K9417">
            <v>-2.0561424805475363</v>
          </cell>
          <cell r="S9417">
            <v>40</v>
          </cell>
        </row>
        <row r="9418">
          <cell r="K9418">
            <v>-1.9859781331938133</v>
          </cell>
          <cell r="S9418">
            <v>40</v>
          </cell>
        </row>
        <row r="9419">
          <cell r="K9419">
            <v>-1.9950758977567582</v>
          </cell>
          <cell r="S9419">
            <v>40</v>
          </cell>
        </row>
        <row r="9420">
          <cell r="K9420">
            <v>-2.0907451720913377</v>
          </cell>
          <cell r="S9420">
            <v>40</v>
          </cell>
        </row>
        <row r="9421">
          <cell r="K9421">
            <v>-2.079346309857129</v>
          </cell>
          <cell r="S9421">
            <v>40</v>
          </cell>
        </row>
        <row r="9422">
          <cell r="K9422">
            <v>0.41386730723497933</v>
          </cell>
          <cell r="S9422">
            <v>40</v>
          </cell>
        </row>
        <row r="9423">
          <cell r="K9423">
            <v>0.411760132014242</v>
          </cell>
          <cell r="S9423">
            <v>40</v>
          </cell>
        </row>
        <row r="9424">
          <cell r="K9424">
            <v>0.38451550703438964</v>
          </cell>
          <cell r="S9424">
            <v>40</v>
          </cell>
        </row>
        <row r="9425">
          <cell r="K9425">
            <v>0.38090624383652444</v>
          </cell>
          <cell r="S9425">
            <v>40</v>
          </cell>
        </row>
        <row r="9426">
          <cell r="K9426">
            <v>1.5972851347317508E-2</v>
          </cell>
          <cell r="S9426">
            <v>40</v>
          </cell>
        </row>
        <row r="9427">
          <cell r="K9427">
            <v>3.3380696230252811E-2</v>
          </cell>
          <cell r="S9427">
            <v>40</v>
          </cell>
        </row>
        <row r="9428">
          <cell r="K9428">
            <v>-1.2675592394088344</v>
          </cell>
          <cell r="S9428">
            <v>40</v>
          </cell>
        </row>
        <row r="9429">
          <cell r="K9429">
            <v>-1.1856809348931492</v>
          </cell>
          <cell r="S9429">
            <v>40</v>
          </cell>
        </row>
        <row r="9430">
          <cell r="K9430">
            <v>-1.3604099461776897</v>
          </cell>
          <cell r="S9430">
            <v>40</v>
          </cell>
        </row>
        <row r="9431">
          <cell r="K9431">
            <v>-1.2976095537473016</v>
          </cell>
          <cell r="S9431">
            <v>40</v>
          </cell>
        </row>
        <row r="9432">
          <cell r="K9432">
            <v>1.4157947000956554</v>
          </cell>
          <cell r="S9432">
            <v>40</v>
          </cell>
        </row>
        <row r="9433">
          <cell r="K9433">
            <v>1.3692011080049993</v>
          </cell>
          <cell r="S9433">
            <v>40</v>
          </cell>
        </row>
        <row r="9434">
          <cell r="K9434">
            <v>-2.1342708191220685E-3</v>
          </cell>
          <cell r="S9434">
            <v>40</v>
          </cell>
        </row>
        <row r="9435">
          <cell r="K9435">
            <v>-3.3824895862776699E-3</v>
          </cell>
          <cell r="S9435">
            <v>40</v>
          </cell>
        </row>
        <row r="9436">
          <cell r="K9436">
            <v>-1.9776860538057487E-3</v>
          </cell>
          <cell r="S9436">
            <v>40</v>
          </cell>
        </row>
        <row r="9437">
          <cell r="K9437">
            <v>-3.6246322118793674E-3</v>
          </cell>
          <cell r="S9437">
            <v>40</v>
          </cell>
        </row>
        <row r="9438">
          <cell r="K9438">
            <v>-1.7799972321344694E-3</v>
          </cell>
          <cell r="S9438">
            <v>40</v>
          </cell>
        </row>
        <row r="9439">
          <cell r="K9439">
            <v>-3.7781312945068934E-3</v>
          </cell>
          <cell r="S9439">
            <v>40</v>
          </cell>
        </row>
        <row r="9440">
          <cell r="K9440">
            <v>5.9980198756403098E-2</v>
          </cell>
          <cell r="S9440">
            <v>40</v>
          </cell>
        </row>
        <row r="9441">
          <cell r="K9441">
            <v>-4.1382594407109513E-3</v>
          </cell>
          <cell r="S9441">
            <v>40</v>
          </cell>
        </row>
        <row r="9442">
          <cell r="K9442">
            <v>0.28109772288174784</v>
          </cell>
          <cell r="S9442">
            <v>40</v>
          </cell>
        </row>
        <row r="9443">
          <cell r="K9443">
            <v>-3.9007436683849007E-3</v>
          </cell>
          <cell r="S9443">
            <v>40</v>
          </cell>
        </row>
        <row r="9444">
          <cell r="K9444">
            <v>0.47380143522793877</v>
          </cell>
          <cell r="S9444">
            <v>40</v>
          </cell>
        </row>
        <row r="9445">
          <cell r="K9445">
            <v>-0.78541967735041751</v>
          </cell>
          <cell r="S9445">
            <v>40</v>
          </cell>
        </row>
        <row r="9446">
          <cell r="K9446">
            <v>-8.8955893169218089E-3</v>
          </cell>
          <cell r="S9446">
            <v>40</v>
          </cell>
        </row>
        <row r="9447">
          <cell r="K9447">
            <v>-0.72563894455723055</v>
          </cell>
          <cell r="S9447">
            <v>40</v>
          </cell>
        </row>
        <row r="9448">
          <cell r="K9448">
            <v>-8.7658910304977637E-3</v>
          </cell>
          <cell r="S9448">
            <v>40</v>
          </cell>
        </row>
        <row r="9449">
          <cell r="K9449">
            <v>3.9328541469574957E-2</v>
          </cell>
          <cell r="S9449">
            <v>40</v>
          </cell>
        </row>
        <row r="9450">
          <cell r="K9450">
            <v>-6.5216410673407232E-4</v>
          </cell>
          <cell r="S9450">
            <v>40</v>
          </cell>
        </row>
        <row r="9451">
          <cell r="K9451">
            <v>-0.66417909774766859</v>
          </cell>
          <cell r="S9451">
            <v>40</v>
          </cell>
        </row>
        <row r="9452">
          <cell r="K9452">
            <v>-1.9857964733276676E-3</v>
          </cell>
          <cell r="S9452">
            <v>40</v>
          </cell>
        </row>
        <row r="9453">
          <cell r="K9453">
            <v>-2.1150223400781556E-3</v>
          </cell>
          <cell r="S9453">
            <v>40</v>
          </cell>
        </row>
        <row r="9454">
          <cell r="K9454">
            <v>-2.0898711503955546E-3</v>
          </cell>
          <cell r="S9454">
            <v>40</v>
          </cell>
        </row>
        <row r="9455">
          <cell r="K9455">
            <v>-2.0520452447848303</v>
          </cell>
          <cell r="S9455">
            <v>40</v>
          </cell>
        </row>
        <row r="9456">
          <cell r="K9456">
            <v>-2.0226442333720942</v>
          </cell>
          <cell r="S9456">
            <v>40</v>
          </cell>
        </row>
        <row r="9457">
          <cell r="K9457">
            <v>-2.0385457079719953</v>
          </cell>
          <cell r="S9457">
            <v>40</v>
          </cell>
        </row>
        <row r="9458">
          <cell r="K9458">
            <v>0.40839216004388762</v>
          </cell>
          <cell r="S9458">
            <v>40</v>
          </cell>
        </row>
        <row r="9459">
          <cell r="K9459">
            <v>0.3729384351994588</v>
          </cell>
          <cell r="S9459">
            <v>40</v>
          </cell>
        </row>
        <row r="9460">
          <cell r="K9460">
            <v>0.37606317926881033</v>
          </cell>
          <cell r="S9460">
            <v>40</v>
          </cell>
        </row>
        <row r="9461">
          <cell r="K9461">
            <v>-1.1949400083029595</v>
          </cell>
          <cell r="S9461">
            <v>40</v>
          </cell>
        </row>
        <row r="9462">
          <cell r="K9462">
            <v>-1.2971047451979862</v>
          </cell>
          <cell r="S9462">
            <v>40</v>
          </cell>
        </row>
        <row r="9463">
          <cell r="K9463">
            <v>1.3807870186078397</v>
          </cell>
          <cell r="S9463">
            <v>40</v>
          </cell>
        </row>
        <row r="9464">
          <cell r="K9464">
            <v>-3.2119776679360051E-3</v>
          </cell>
          <cell r="S9464">
            <v>40</v>
          </cell>
        </row>
        <row r="9465">
          <cell r="K9465">
            <v>-3.2942036768984881E-3</v>
          </cell>
          <cell r="S9465">
            <v>40</v>
          </cell>
        </row>
        <row r="9466">
          <cell r="K9466">
            <v>-3.472586056445153E-3</v>
          </cell>
          <cell r="S9466">
            <v>40</v>
          </cell>
        </row>
        <row r="9467">
          <cell r="K9467">
            <v>-3.8303344741844E-3</v>
          </cell>
          <cell r="S9467">
            <v>40</v>
          </cell>
        </row>
        <row r="9468">
          <cell r="K9468">
            <v>-3.7549850054524117E-3</v>
          </cell>
          <cell r="S9468">
            <v>40</v>
          </cell>
        </row>
        <row r="9469">
          <cell r="K9469">
            <v>-3.6917908808648948E-3</v>
          </cell>
          <cell r="S9469">
            <v>40</v>
          </cell>
        </row>
        <row r="9470">
          <cell r="K9470">
            <v>-3.4673996119613747E-3</v>
          </cell>
          <cell r="S9470">
            <v>40</v>
          </cell>
        </row>
        <row r="9471">
          <cell r="K9471">
            <v>-0.64859575278310555</v>
          </cell>
          <cell r="S9471">
            <v>40</v>
          </cell>
        </row>
        <row r="9472">
          <cell r="K9472">
            <v>1.3086914156691736</v>
          </cell>
          <cell r="S9472">
            <v>40</v>
          </cell>
        </row>
        <row r="9473">
          <cell r="K9473">
            <v>-0.88342584596759954</v>
          </cell>
          <cell r="S9473">
            <v>40</v>
          </cell>
        </row>
        <row r="9474">
          <cell r="K9474">
            <v>23.314984463715973</v>
          </cell>
          <cell r="S9474">
            <v>40</v>
          </cell>
        </row>
        <row r="9475">
          <cell r="K9475">
            <v>762.35758947587976</v>
          </cell>
          <cell r="S9475">
            <v>40</v>
          </cell>
        </row>
        <row r="9476">
          <cell r="K9476">
            <v>-1.5921168327896575</v>
          </cell>
          <cell r="S9476">
            <v>40</v>
          </cell>
        </row>
        <row r="9477">
          <cell r="K9477">
            <v>-1.562436907381568</v>
          </cell>
          <cell r="S9477">
            <v>40</v>
          </cell>
        </row>
        <row r="9478">
          <cell r="K9478">
            <v>-1.5312673510924149</v>
          </cell>
          <cell r="S9478">
            <v>40</v>
          </cell>
        </row>
        <row r="9479">
          <cell r="K9479">
            <v>-0.43702463594740004</v>
          </cell>
          <cell r="S9479">
            <v>40</v>
          </cell>
        </row>
        <row r="9480">
          <cell r="K9480">
            <v>0.3356846968453695</v>
          </cell>
          <cell r="S9480">
            <v>40</v>
          </cell>
        </row>
        <row r="9481">
          <cell r="K9481">
            <v>0.58139786230269275</v>
          </cell>
          <cell r="S9481">
            <v>40</v>
          </cell>
        </row>
        <row r="9482">
          <cell r="K9482">
            <v>-0.1651183019213481</v>
          </cell>
          <cell r="S9482">
            <v>40</v>
          </cell>
        </row>
        <row r="9483">
          <cell r="K9483">
            <v>0.82145620873138803</v>
          </cell>
          <cell r="S9483">
            <v>40</v>
          </cell>
        </row>
        <row r="9484">
          <cell r="K9484">
            <v>2.0367345968562209E-4</v>
          </cell>
          <cell r="S9484">
            <v>40</v>
          </cell>
        </row>
        <row r="9485">
          <cell r="K9485">
            <v>-0.87695291861265745</v>
          </cell>
          <cell r="S9485">
            <v>40</v>
          </cell>
        </row>
        <row r="9486">
          <cell r="K9486">
            <v>-1.010369289010939</v>
          </cell>
          <cell r="S9486">
            <v>40</v>
          </cell>
        </row>
        <row r="9487">
          <cell r="K9487">
            <v>-1.0818054154104224</v>
          </cell>
          <cell r="S9487">
            <v>40</v>
          </cell>
        </row>
        <row r="9488">
          <cell r="K9488">
            <v>-1.1040315423467446</v>
          </cell>
          <cell r="S9488">
            <v>40</v>
          </cell>
        </row>
        <row r="9489">
          <cell r="K9489">
            <v>0.46297513937302948</v>
          </cell>
          <cell r="S9489">
            <v>40</v>
          </cell>
        </row>
        <row r="9490">
          <cell r="K9490">
            <v>-1.0666472800104931</v>
          </cell>
          <cell r="S9490">
            <v>40</v>
          </cell>
        </row>
        <row r="9491">
          <cell r="K9491">
            <v>0.9591743104334598</v>
          </cell>
          <cell r="S9491">
            <v>40</v>
          </cell>
        </row>
        <row r="9492">
          <cell r="K9492">
            <v>-1.0315684103509364</v>
          </cell>
          <cell r="S9492">
            <v>40</v>
          </cell>
        </row>
        <row r="9493">
          <cell r="K9493">
            <v>-0.46363005983253841</v>
          </cell>
          <cell r="S9493">
            <v>40</v>
          </cell>
        </row>
        <row r="9494">
          <cell r="K9494">
            <v>36.652175535215179</v>
          </cell>
          <cell r="S9494">
            <v>40</v>
          </cell>
        </row>
        <row r="9495">
          <cell r="K9495">
            <v>1.2263908491525404</v>
          </cell>
          <cell r="S9495">
            <v>40</v>
          </cell>
        </row>
        <row r="9496">
          <cell r="K9496">
            <v>1.2491944701414741</v>
          </cell>
          <cell r="S9496">
            <v>40</v>
          </cell>
        </row>
        <row r="9497">
          <cell r="K9497">
            <v>8.70108591587926E-2</v>
          </cell>
          <cell r="S9497">
            <v>40</v>
          </cell>
        </row>
        <row r="9498">
          <cell r="K9498">
            <v>0.73076976469852284</v>
          </cell>
          <cell r="S9498">
            <v>40</v>
          </cell>
        </row>
        <row r="9499">
          <cell r="K9499">
            <v>1.0103407883047934E-3</v>
          </cell>
          <cell r="S9499">
            <v>40</v>
          </cell>
        </row>
        <row r="9500">
          <cell r="K9500">
            <v>-0.8855927367957811</v>
          </cell>
          <cell r="S9500">
            <v>40</v>
          </cell>
        </row>
        <row r="9501">
          <cell r="K9501">
            <v>-0.88671732538967274</v>
          </cell>
          <cell r="S9501">
            <v>40</v>
          </cell>
        </row>
        <row r="9502">
          <cell r="K9502">
            <v>-0.6666087152503446</v>
          </cell>
          <cell r="S9502">
            <v>40</v>
          </cell>
        </row>
        <row r="9503">
          <cell r="K9503">
            <v>0.97609597544161031</v>
          </cell>
          <cell r="S9503">
            <v>40</v>
          </cell>
        </row>
        <row r="9504">
          <cell r="K9504">
            <v>-0.96393365017151</v>
          </cell>
          <cell r="S9504">
            <v>40</v>
          </cell>
        </row>
        <row r="9505">
          <cell r="K9505">
            <v>-0.95934103899438028</v>
          </cell>
          <cell r="S9505">
            <v>40</v>
          </cell>
        </row>
        <row r="9506">
          <cell r="K9506">
            <v>-0.8223914462491585</v>
          </cell>
          <cell r="S9506">
            <v>40</v>
          </cell>
        </row>
        <row r="9507">
          <cell r="K9507">
            <v>-1.2553918466825078E-4</v>
          </cell>
          <cell r="S9507">
            <v>40</v>
          </cell>
        </row>
        <row r="9508">
          <cell r="K9508">
            <v>-0.97123215067173574</v>
          </cell>
          <cell r="S9508">
            <v>40</v>
          </cell>
        </row>
        <row r="9509">
          <cell r="K9509">
            <v>-1.0236778234040038</v>
          </cell>
          <cell r="S9509">
            <v>40</v>
          </cell>
        </row>
        <row r="9510">
          <cell r="K9510">
            <v>47.867155966544729</v>
          </cell>
          <cell r="S9510">
            <v>40</v>
          </cell>
        </row>
        <row r="9511">
          <cell r="K9511">
            <v>-0.43920949644982737</v>
          </cell>
          <cell r="S9511">
            <v>40</v>
          </cell>
        </row>
        <row r="9512">
          <cell r="K9512">
            <v>-0.40336548268652289</v>
          </cell>
          <cell r="S9512">
            <v>40</v>
          </cell>
        </row>
        <row r="9513">
          <cell r="K9513">
            <v>-0.92761918470207227</v>
          </cell>
          <cell r="S9513">
            <v>40</v>
          </cell>
        </row>
        <row r="9514">
          <cell r="K9514">
            <v>1.5789970893511072</v>
          </cell>
          <cell r="S9514">
            <v>40</v>
          </cell>
        </row>
        <row r="9515">
          <cell r="K9515">
            <v>0.38124470714212078</v>
          </cell>
          <cell r="S9515">
            <v>40</v>
          </cell>
        </row>
        <row r="9516">
          <cell r="K9516">
            <v>-0.88636827610603719</v>
          </cell>
          <cell r="S9516">
            <v>40</v>
          </cell>
        </row>
        <row r="9517">
          <cell r="K9517">
            <v>-0.89927259784743063</v>
          </cell>
          <cell r="S9517">
            <v>40</v>
          </cell>
        </row>
        <row r="9518">
          <cell r="K9518">
            <v>-1.6384229887758044</v>
          </cell>
          <cell r="S9518">
            <v>40</v>
          </cell>
        </row>
        <row r="9519">
          <cell r="K9519">
            <v>-1.6106875194946968</v>
          </cell>
          <cell r="S9519">
            <v>40</v>
          </cell>
        </row>
        <row r="9520">
          <cell r="K9520">
            <v>-1.5700479369333213</v>
          </cell>
          <cell r="S9520">
            <v>40</v>
          </cell>
        </row>
        <row r="9521">
          <cell r="K9521">
            <v>0.55217888779856394</v>
          </cell>
          <cell r="S9521">
            <v>40</v>
          </cell>
        </row>
        <row r="9522">
          <cell r="K9522">
            <v>8.8636720811600142E-4</v>
          </cell>
          <cell r="S9522">
            <v>40</v>
          </cell>
        </row>
        <row r="9523">
          <cell r="K9523">
            <v>0.55886459518173703</v>
          </cell>
          <cell r="S9523">
            <v>40</v>
          </cell>
        </row>
        <row r="9524">
          <cell r="K9524">
            <v>-0.69824243693778032</v>
          </cell>
          <cell r="S9524">
            <v>40</v>
          </cell>
        </row>
        <row r="9525">
          <cell r="K9525">
            <v>0.83307651471844546</v>
          </cell>
          <cell r="S9525">
            <v>40</v>
          </cell>
        </row>
        <row r="9526">
          <cell r="K9526">
            <v>-0.2845547557847965</v>
          </cell>
          <cell r="S9526">
            <v>40</v>
          </cell>
        </row>
        <row r="9527">
          <cell r="K9527">
            <v>-6.6098797343794327E-2</v>
          </cell>
          <cell r="S9527">
            <v>40</v>
          </cell>
        </row>
        <row r="9528">
          <cell r="K9528">
            <v>-0.16774642243380064</v>
          </cell>
          <cell r="S9528">
            <v>40</v>
          </cell>
        </row>
        <row r="9529">
          <cell r="K9529">
            <v>-0.13046192892405772</v>
          </cell>
          <cell r="S9529">
            <v>40</v>
          </cell>
        </row>
        <row r="9530">
          <cell r="K9530">
            <v>-0.26103231142438205</v>
          </cell>
          <cell r="S9530">
            <v>40</v>
          </cell>
        </row>
        <row r="9531">
          <cell r="K9531">
            <v>-1.0242354997826346</v>
          </cell>
          <cell r="S9531">
            <v>40</v>
          </cell>
        </row>
        <row r="9532">
          <cell r="K9532">
            <v>-0.97755402110266021</v>
          </cell>
          <cell r="S9532">
            <v>40</v>
          </cell>
        </row>
        <row r="9533">
          <cell r="K9533">
            <v>-1.0230060549977105</v>
          </cell>
          <cell r="S9533">
            <v>40</v>
          </cell>
        </row>
        <row r="9534">
          <cell r="K9534">
            <v>-3.3297149493546094E-4</v>
          </cell>
          <cell r="S9534">
            <v>40</v>
          </cell>
        </row>
        <row r="9535">
          <cell r="K9535">
            <v>-0.83954718033473263</v>
          </cell>
          <cell r="S9535">
            <v>40</v>
          </cell>
        </row>
        <row r="9536">
          <cell r="K9536">
            <v>1.0997258450117644</v>
          </cell>
          <cell r="S9536">
            <v>40</v>
          </cell>
        </row>
        <row r="9537">
          <cell r="K9537">
            <v>1.1371040674906114</v>
          </cell>
          <cell r="S9537">
            <v>40</v>
          </cell>
        </row>
        <row r="9538">
          <cell r="K9538">
            <v>1.1604102579873281</v>
          </cell>
          <cell r="S9538">
            <v>40</v>
          </cell>
        </row>
        <row r="9539">
          <cell r="K9539">
            <v>8.7344305188104309E-4</v>
          </cell>
          <cell r="S9539">
            <v>40</v>
          </cell>
        </row>
        <row r="9540">
          <cell r="K9540">
            <v>-5.6320510400740265E-2</v>
          </cell>
          <cell r="S9540">
            <v>40</v>
          </cell>
        </row>
        <row r="9541">
          <cell r="K9541">
            <v>0.89584123098226498</v>
          </cell>
          <cell r="S9541">
            <v>40</v>
          </cell>
        </row>
        <row r="9542">
          <cell r="K9542">
            <v>0.75372682259171442</v>
          </cell>
          <cell r="S9542">
            <v>40</v>
          </cell>
        </row>
        <row r="9543">
          <cell r="K9543">
            <v>-1.0673585798869778</v>
          </cell>
          <cell r="S9543">
            <v>40</v>
          </cell>
        </row>
        <row r="9544">
          <cell r="K9544">
            <v>1.0367915099296554</v>
          </cell>
          <cell r="S9544">
            <v>40</v>
          </cell>
        </row>
        <row r="9545">
          <cell r="K9545">
            <v>-1.0794177046854951</v>
          </cell>
          <cell r="S9545">
            <v>40</v>
          </cell>
        </row>
        <row r="9546">
          <cell r="K9546">
            <v>2.1958084545165311E-4</v>
          </cell>
          <cell r="S9546">
            <v>40</v>
          </cell>
        </row>
        <row r="9547">
          <cell r="K9547">
            <v>3.0878884669649286E-4</v>
          </cell>
          <cell r="S9547">
            <v>40</v>
          </cell>
        </row>
        <row r="9548">
          <cell r="K9548">
            <v>553.45595579932819</v>
          </cell>
          <cell r="S9548">
            <v>40</v>
          </cell>
        </row>
        <row r="9549">
          <cell r="K9549">
            <v>-1.3564117537424034E-4</v>
          </cell>
          <cell r="S9549">
            <v>40</v>
          </cell>
        </row>
        <row r="9550">
          <cell r="K9550">
            <v>-2.0316202972911661E-4</v>
          </cell>
          <cell r="S9550">
            <v>40</v>
          </cell>
        </row>
        <row r="9551">
          <cell r="K9551">
            <v>-1.9894483528577807E-4</v>
          </cell>
          <cell r="S9551">
            <v>40</v>
          </cell>
        </row>
        <row r="9552">
          <cell r="K9552">
            <v>-1.1545905100545935</v>
          </cell>
          <cell r="S9552">
            <v>40</v>
          </cell>
        </row>
        <row r="9553">
          <cell r="K9553">
            <v>1.8482660735559304</v>
          </cell>
          <cell r="S9553">
            <v>40</v>
          </cell>
        </row>
        <row r="9554">
          <cell r="K9554">
            <v>0.38486881388999133</v>
          </cell>
          <cell r="S9554">
            <v>40</v>
          </cell>
        </row>
        <row r="9555">
          <cell r="K9555">
            <v>1.7893435818295325</v>
          </cell>
          <cell r="S9555">
            <v>40</v>
          </cell>
        </row>
        <row r="9556">
          <cell r="K9556">
            <v>0.19127846866765252</v>
          </cell>
          <cell r="S9556">
            <v>40</v>
          </cell>
        </row>
        <row r="9557">
          <cell r="K9557">
            <v>-1.1107560067999729</v>
          </cell>
          <cell r="S9557">
            <v>40</v>
          </cell>
        </row>
        <row r="9558">
          <cell r="K9558">
            <v>-1.0651199033711793</v>
          </cell>
          <cell r="S9558">
            <v>40</v>
          </cell>
        </row>
        <row r="9559">
          <cell r="K9559">
            <v>-1.0074104425373231</v>
          </cell>
          <cell r="S9559">
            <v>40</v>
          </cell>
        </row>
        <row r="9560">
          <cell r="K9560">
            <v>-1.9527715660811598</v>
          </cell>
          <cell r="S9560">
            <v>40</v>
          </cell>
        </row>
        <row r="9561">
          <cell r="K9561">
            <v>-1.9846481647768828</v>
          </cell>
          <cell r="S9561">
            <v>40</v>
          </cell>
        </row>
        <row r="9562">
          <cell r="K9562">
            <v>-1.9760620955694863</v>
          </cell>
          <cell r="S9562">
            <v>40</v>
          </cell>
        </row>
        <row r="9563">
          <cell r="K9563">
            <v>-0.96664389778487192</v>
          </cell>
          <cell r="S9563">
            <v>40</v>
          </cell>
        </row>
        <row r="9564">
          <cell r="K9564">
            <v>-1.8792937162973944</v>
          </cell>
          <cell r="S9564">
            <v>40</v>
          </cell>
        </row>
        <row r="9565">
          <cell r="K9565">
            <v>-0.99843543421470304</v>
          </cell>
          <cell r="S9565">
            <v>40</v>
          </cell>
        </row>
        <row r="9566">
          <cell r="K9566">
            <v>1.2846037034253242</v>
          </cell>
          <cell r="S9566">
            <v>40</v>
          </cell>
        </row>
        <row r="9567">
          <cell r="K9567">
            <v>4.2369074659207931E-3</v>
          </cell>
          <cell r="S9567">
            <v>40</v>
          </cell>
        </row>
        <row r="9568">
          <cell r="K9568">
            <v>5.2176713964849682E-3</v>
          </cell>
          <cell r="S9568">
            <v>40</v>
          </cell>
        </row>
        <row r="9569">
          <cell r="K9569">
            <v>-1.0705131180503258</v>
          </cell>
          <cell r="S9569">
            <v>40</v>
          </cell>
        </row>
        <row r="9570">
          <cell r="K9570">
            <v>-0.95922589692184523</v>
          </cell>
          <cell r="S9570">
            <v>40</v>
          </cell>
        </row>
        <row r="9571">
          <cell r="K9571">
            <v>2.9981334094762328E-2</v>
          </cell>
          <cell r="S9571">
            <v>40</v>
          </cell>
        </row>
        <row r="9572">
          <cell r="K9572">
            <v>9.6993513937314688</v>
          </cell>
          <cell r="S9572">
            <v>40</v>
          </cell>
        </row>
        <row r="9573">
          <cell r="K9573">
            <v>2.725611017141865</v>
          </cell>
          <cell r="S9573">
            <v>40</v>
          </cell>
        </row>
        <row r="9574">
          <cell r="K9574">
            <v>2.1406254251514065</v>
          </cell>
          <cell r="S9574">
            <v>40</v>
          </cell>
        </row>
        <row r="9575">
          <cell r="K9575">
            <v>-1.0285249437445389E-2</v>
          </cell>
          <cell r="S9575">
            <v>40</v>
          </cell>
        </row>
        <row r="9576">
          <cell r="K9576">
            <v>-1.0578707806733027E-2</v>
          </cell>
          <cell r="S9576">
            <v>40</v>
          </cell>
        </row>
        <row r="9577">
          <cell r="K9577">
            <v>-1.7733356907567947E-2</v>
          </cell>
          <cell r="S9577">
            <v>40</v>
          </cell>
        </row>
        <row r="9578">
          <cell r="K9578">
            <v>-1.6750504981045441E-3</v>
          </cell>
          <cell r="S9578">
            <v>40</v>
          </cell>
        </row>
        <row r="9579">
          <cell r="K9579">
            <v>-3.4698863235136344E-3</v>
          </cell>
          <cell r="S9579">
            <v>40</v>
          </cell>
        </row>
        <row r="9580">
          <cell r="K9580">
            <v>-1.7120811634545143E-3</v>
          </cell>
          <cell r="S9580">
            <v>40</v>
          </cell>
        </row>
        <row r="9581">
          <cell r="K9581">
            <v>-3.4698658132855126E-3</v>
          </cell>
          <cell r="S9581">
            <v>40</v>
          </cell>
        </row>
        <row r="9582">
          <cell r="K9582">
            <v>-1.6505403236328482E-3</v>
          </cell>
          <cell r="S9582">
            <v>40</v>
          </cell>
        </row>
        <row r="9583">
          <cell r="K9583">
            <v>-3.4359692685365407E-3</v>
          </cell>
          <cell r="S9583">
            <v>40</v>
          </cell>
        </row>
        <row r="9584">
          <cell r="K9584">
            <v>-1.9574627810767267</v>
          </cell>
          <cell r="S9584">
            <v>40</v>
          </cell>
        </row>
        <row r="9585">
          <cell r="K9585">
            <v>-1.9292384329111332</v>
          </cell>
          <cell r="S9585">
            <v>40</v>
          </cell>
        </row>
        <row r="9586">
          <cell r="K9586">
            <v>-1.9875765366231932</v>
          </cell>
          <cell r="S9586">
            <v>40</v>
          </cell>
        </row>
        <row r="9587">
          <cell r="K9587">
            <v>-1.9729894153031211</v>
          </cell>
          <cell r="S9587">
            <v>40</v>
          </cell>
        </row>
        <row r="9588">
          <cell r="K9588">
            <v>-1.9796255798834859</v>
          </cell>
          <cell r="S9588">
            <v>40</v>
          </cell>
        </row>
        <row r="9589">
          <cell r="K9589">
            <v>-1.933968420324885</v>
          </cell>
          <cell r="S9589">
            <v>40</v>
          </cell>
        </row>
        <row r="9590">
          <cell r="K9590">
            <v>0.46596232719680641</v>
          </cell>
          <cell r="S9590">
            <v>40</v>
          </cell>
        </row>
        <row r="9591">
          <cell r="K9591">
            <v>-0.94328208226069055</v>
          </cell>
          <cell r="S9591">
            <v>40</v>
          </cell>
        </row>
        <row r="9592">
          <cell r="K9592">
            <v>-1.8984076141695025</v>
          </cell>
          <cell r="S9592">
            <v>40</v>
          </cell>
        </row>
        <row r="9593">
          <cell r="K9593">
            <v>-0.95397696932147313</v>
          </cell>
          <cell r="S9593">
            <v>40</v>
          </cell>
        </row>
        <row r="9594">
          <cell r="K9594">
            <v>-1.0257440346463249</v>
          </cell>
          <cell r="S9594">
            <v>40</v>
          </cell>
        </row>
        <row r="9595">
          <cell r="K9595">
            <v>-0.95710565929143465</v>
          </cell>
          <cell r="S9595">
            <v>40</v>
          </cell>
        </row>
        <row r="9596">
          <cell r="K9596">
            <v>1.3067092867704446</v>
          </cell>
          <cell r="S9596">
            <v>40</v>
          </cell>
        </row>
        <row r="9597">
          <cell r="K9597">
            <v>1.2532717640200173</v>
          </cell>
          <cell r="S9597">
            <v>40</v>
          </cell>
        </row>
        <row r="9598">
          <cell r="K9598">
            <v>4.3526981823735099E-3</v>
          </cell>
          <cell r="S9598">
            <v>40</v>
          </cell>
        </row>
        <row r="9599">
          <cell r="K9599">
            <v>7.8992884231170908E-3</v>
          </cell>
          <cell r="S9599">
            <v>40</v>
          </cell>
        </row>
        <row r="9600">
          <cell r="K9600">
            <v>5.1079061078246604E-3</v>
          </cell>
          <cell r="S9600">
            <v>40</v>
          </cell>
        </row>
        <row r="9601">
          <cell r="K9601">
            <v>-0.96596860205721424</v>
          </cell>
          <cell r="S9601">
            <v>40</v>
          </cell>
        </row>
        <row r="9602">
          <cell r="K9602">
            <v>-1.0689331104206077</v>
          </cell>
          <cell r="S9602">
            <v>40</v>
          </cell>
        </row>
        <row r="9603">
          <cell r="K9603">
            <v>-4.2358804518787844E-3</v>
          </cell>
          <cell r="S9603">
            <v>40</v>
          </cell>
        </row>
        <row r="9604">
          <cell r="K9604">
            <v>2.0904207175985898</v>
          </cell>
          <cell r="S9604">
            <v>40</v>
          </cell>
        </row>
        <row r="9605">
          <cell r="K9605">
            <v>-4.4036603486267206E-3</v>
          </cell>
          <cell r="S9605">
            <v>40</v>
          </cell>
        </row>
        <row r="9606">
          <cell r="K9606">
            <v>2.9112360242330722</v>
          </cell>
          <cell r="S9606">
            <v>40</v>
          </cell>
        </row>
        <row r="9607">
          <cell r="K9607">
            <v>-4.3578623901844365E-3</v>
          </cell>
          <cell r="S9607">
            <v>40</v>
          </cell>
        </row>
        <row r="9608">
          <cell r="K9608">
            <v>0.22518099404654318</v>
          </cell>
          <cell r="S9608">
            <v>40</v>
          </cell>
        </row>
        <row r="9609">
          <cell r="K9609">
            <v>-1.0126535244799715</v>
          </cell>
          <cell r="S9609">
            <v>40</v>
          </cell>
        </row>
        <row r="9610">
          <cell r="K9610">
            <v>0.61428864892370505</v>
          </cell>
          <cell r="S9610">
            <v>40</v>
          </cell>
        </row>
        <row r="9611">
          <cell r="K9611">
            <v>9.4868178918875107E-4</v>
          </cell>
          <cell r="S9611">
            <v>40</v>
          </cell>
        </row>
        <row r="9612">
          <cell r="K9612">
            <v>2.1816095250046597</v>
          </cell>
          <cell r="S9612">
            <v>40</v>
          </cell>
        </row>
        <row r="9613">
          <cell r="K9613">
            <v>1.3164744534738948E-2</v>
          </cell>
          <cell r="S9613">
            <v>40</v>
          </cell>
        </row>
        <row r="9614">
          <cell r="K9614">
            <v>-1.0573641922132152E-2</v>
          </cell>
          <cell r="S9614">
            <v>40</v>
          </cell>
        </row>
        <row r="9615">
          <cell r="K9615">
            <v>1.5597674405655282</v>
          </cell>
          <cell r="S9615">
            <v>40</v>
          </cell>
        </row>
        <row r="9616">
          <cell r="K9616">
            <v>-0.27253710529573011</v>
          </cell>
          <cell r="S9616">
            <v>40</v>
          </cell>
        </row>
        <row r="9617">
          <cell r="K9617">
            <v>-0.81581157802717597</v>
          </cell>
          <cell r="S9617">
            <v>40</v>
          </cell>
        </row>
        <row r="9618">
          <cell r="K9618">
            <v>-1.5578236169974009E-2</v>
          </cell>
          <cell r="S9618">
            <v>40</v>
          </cell>
        </row>
        <row r="9619">
          <cell r="K9619">
            <v>51.976746185241822</v>
          </cell>
          <cell r="S9619">
            <v>40</v>
          </cell>
        </row>
        <row r="9620">
          <cell r="K9620">
            <v>-3.3089757491941846E-3</v>
          </cell>
          <cell r="S9620">
            <v>40</v>
          </cell>
        </row>
        <row r="9621">
          <cell r="K9621">
            <v>-3.2828969356276361E-3</v>
          </cell>
          <cell r="S9621">
            <v>40</v>
          </cell>
        </row>
        <row r="9622">
          <cell r="K9622">
            <v>-3.2830536092891037E-3</v>
          </cell>
          <cell r="S9622">
            <v>40</v>
          </cell>
        </row>
        <row r="9623">
          <cell r="K9623">
            <v>-1.9518779428015951</v>
          </cell>
          <cell r="S9623">
            <v>40</v>
          </cell>
        </row>
        <row r="9624">
          <cell r="K9624">
            <v>-1.9340014200204589</v>
          </cell>
          <cell r="S9624">
            <v>40</v>
          </cell>
        </row>
        <row r="9625">
          <cell r="K9625">
            <v>-1.9595661869609904</v>
          </cell>
          <cell r="S9625">
            <v>40</v>
          </cell>
        </row>
        <row r="9626">
          <cell r="K9626">
            <v>-0.94598182667136865</v>
          </cell>
          <cell r="S9626">
            <v>40</v>
          </cell>
        </row>
        <row r="9627">
          <cell r="K9627">
            <v>-0.95845011001016822</v>
          </cell>
          <cell r="S9627">
            <v>40</v>
          </cell>
        </row>
        <row r="9628">
          <cell r="K9628">
            <v>-0.95108546294307705</v>
          </cell>
          <cell r="S9628">
            <v>40</v>
          </cell>
        </row>
        <row r="9629">
          <cell r="K9629">
            <v>0.78249999937966641</v>
          </cell>
          <cell r="S9629">
            <v>40</v>
          </cell>
        </row>
        <row r="9630">
          <cell r="K9630">
            <v>-1.0443780386464403</v>
          </cell>
          <cell r="S9630">
            <v>40</v>
          </cell>
        </row>
        <row r="9631">
          <cell r="K9631">
            <v>-0.97977382262141</v>
          </cell>
          <cell r="S9631">
            <v>40</v>
          </cell>
        </row>
        <row r="9632">
          <cell r="K9632">
            <v>-3.9798933292572889E-3</v>
          </cell>
          <cell r="S9632">
            <v>40</v>
          </cell>
        </row>
        <row r="9633">
          <cell r="K9633">
            <v>-4.0774009002949151E-3</v>
          </cell>
          <cell r="S9633">
            <v>40</v>
          </cell>
        </row>
        <row r="9634">
          <cell r="K9634">
            <v>-4.1382529061114153E-3</v>
          </cell>
          <cell r="S9634">
            <v>40</v>
          </cell>
        </row>
        <row r="9635">
          <cell r="K9635">
            <v>-0.9947073956421687</v>
          </cell>
          <cell r="S9635">
            <v>40</v>
          </cell>
        </row>
        <row r="9636">
          <cell r="K9636">
            <v>-0.94315340296121086</v>
          </cell>
          <cell r="S9636">
            <v>40</v>
          </cell>
        </row>
        <row r="9637">
          <cell r="K9637">
            <v>1.4703458262253013</v>
          </cell>
          <cell r="S9637">
            <v>40</v>
          </cell>
        </row>
        <row r="9638">
          <cell r="K9638">
            <v>1.4961557286392368</v>
          </cell>
          <cell r="S9638">
            <v>40</v>
          </cell>
        </row>
        <row r="9639">
          <cell r="K9639">
            <v>-0.86245743222345417</v>
          </cell>
          <cell r="S9639">
            <v>40</v>
          </cell>
        </row>
        <row r="9640">
          <cell r="K9640">
            <v>-0.13865184604755731</v>
          </cell>
          <cell r="S9640">
            <v>40</v>
          </cell>
        </row>
        <row r="9641">
          <cell r="K9641">
            <v>-0.79759697063165391</v>
          </cell>
          <cell r="S9641">
            <v>40</v>
          </cell>
        </row>
        <row r="9642">
          <cell r="K9642">
            <v>-0.74826249377717824</v>
          </cell>
          <cell r="S9642">
            <v>40</v>
          </cell>
        </row>
        <row r="9643">
          <cell r="K9643">
            <v>-0.71340926917211878</v>
          </cell>
          <cell r="S9643">
            <v>40</v>
          </cell>
        </row>
        <row r="9644">
          <cell r="K9644">
            <v>-1.8694915331852673</v>
          </cell>
          <cell r="S9644">
            <v>40</v>
          </cell>
        </row>
        <row r="9645">
          <cell r="K9645">
            <v>-2.1014131549109809</v>
          </cell>
          <cell r="S9645">
            <v>40</v>
          </cell>
        </row>
        <row r="9646">
          <cell r="K9646">
            <v>4.9328704462103472</v>
          </cell>
          <cell r="S9646">
            <v>40</v>
          </cell>
        </row>
        <row r="9647">
          <cell r="K9647">
            <v>-0.22500719442446687</v>
          </cell>
          <cell r="S9647">
            <v>40</v>
          </cell>
        </row>
        <row r="9648">
          <cell r="K9648">
            <v>4.9577247603080314</v>
          </cell>
          <cell r="S9648">
            <v>40</v>
          </cell>
        </row>
        <row r="9649">
          <cell r="K9649">
            <v>-1.7040713606289799</v>
          </cell>
          <cell r="S9649">
            <v>40</v>
          </cell>
        </row>
        <row r="9650">
          <cell r="K9650">
            <v>-1.1162332189247575</v>
          </cell>
          <cell r="S9650">
            <v>40</v>
          </cell>
        </row>
        <row r="9651">
          <cell r="K9651">
            <v>-0.24446633803040346</v>
          </cell>
          <cell r="S9651">
            <v>40</v>
          </cell>
        </row>
        <row r="9652">
          <cell r="K9652">
            <v>-0.25346289213246437</v>
          </cell>
          <cell r="S9652">
            <v>40</v>
          </cell>
        </row>
        <row r="9653">
          <cell r="K9653">
            <v>-0.60914047273838567</v>
          </cell>
          <cell r="S9653">
            <v>40</v>
          </cell>
        </row>
        <row r="9654">
          <cell r="K9654">
            <v>-0.54990852034277993</v>
          </cell>
          <cell r="S9654">
            <v>40</v>
          </cell>
        </row>
        <row r="9655">
          <cell r="K9655">
            <v>-0.50321505020296675</v>
          </cell>
          <cell r="S9655">
            <v>40</v>
          </cell>
        </row>
        <row r="9656">
          <cell r="K9656">
            <v>-0.48384500719924489</v>
          </cell>
          <cell r="S9656">
            <v>40</v>
          </cell>
        </row>
        <row r="9657">
          <cell r="K9657">
            <v>-0.41512258334759988</v>
          </cell>
          <cell r="S9657">
            <v>40</v>
          </cell>
        </row>
        <row r="9658">
          <cell r="K9658">
            <v>-0.3458091159065198</v>
          </cell>
          <cell r="S9658">
            <v>40</v>
          </cell>
        </row>
        <row r="9659">
          <cell r="K9659">
            <v>1.9558233831874345</v>
          </cell>
          <cell r="S9659">
            <v>40</v>
          </cell>
        </row>
        <row r="9660">
          <cell r="K9660">
            <v>11.871136071293821</v>
          </cell>
          <cell r="S9660">
            <v>40</v>
          </cell>
        </row>
        <row r="9661">
          <cell r="K9661">
            <v>3.8257592410777197E-2</v>
          </cell>
          <cell r="S9661">
            <v>40</v>
          </cell>
        </row>
        <row r="9662">
          <cell r="K9662">
            <v>-0.79759699883597734</v>
          </cell>
          <cell r="S9662">
            <v>40</v>
          </cell>
        </row>
        <row r="9663">
          <cell r="K9663">
            <v>-0.74826252917287051</v>
          </cell>
          <cell r="S9663">
            <v>40</v>
          </cell>
        </row>
        <row r="9664">
          <cell r="K9664">
            <v>-0.71340931471201496</v>
          </cell>
          <cell r="S9664">
            <v>40</v>
          </cell>
        </row>
        <row r="9665">
          <cell r="K9665">
            <v>-1.8694907654322208</v>
          </cell>
          <cell r="S9665">
            <v>40</v>
          </cell>
        </row>
        <row r="9666">
          <cell r="K9666">
            <v>-2.1014123885830447</v>
          </cell>
          <cell r="S9666">
            <v>40</v>
          </cell>
        </row>
        <row r="9667">
          <cell r="K9667">
            <v>4.9429628019452796</v>
          </cell>
          <cell r="S9667">
            <v>40</v>
          </cell>
        </row>
        <row r="9668">
          <cell r="K9668">
            <v>-0.21622264656053586</v>
          </cell>
          <cell r="S9668">
            <v>40</v>
          </cell>
        </row>
        <row r="9669">
          <cell r="K9669">
            <v>4.86725694966169</v>
          </cell>
          <cell r="S9669">
            <v>40</v>
          </cell>
        </row>
        <row r="9670">
          <cell r="K9670">
            <v>-1.7040713583307381</v>
          </cell>
          <cell r="S9670">
            <v>40</v>
          </cell>
        </row>
        <row r="9671">
          <cell r="K9671">
            <v>-1.11623354300621</v>
          </cell>
          <cell r="S9671">
            <v>40</v>
          </cell>
        </row>
        <row r="9672">
          <cell r="K9672">
            <v>-0.23492207282039365</v>
          </cell>
          <cell r="S9672">
            <v>40</v>
          </cell>
        </row>
        <row r="9673">
          <cell r="K9673">
            <v>-0.24356740809473251</v>
          </cell>
          <cell r="S9673">
            <v>40</v>
          </cell>
        </row>
        <row r="9674">
          <cell r="K9674">
            <v>-0.60914046482486339</v>
          </cell>
          <cell r="S9674">
            <v>40</v>
          </cell>
        </row>
        <row r="9675">
          <cell r="K9675">
            <v>-0.54990850798338053</v>
          </cell>
          <cell r="S9675">
            <v>40</v>
          </cell>
        </row>
        <row r="9676">
          <cell r="K9676">
            <v>-0.50321496838293078</v>
          </cell>
          <cell r="S9676">
            <v>40</v>
          </cell>
        </row>
        <row r="9677">
          <cell r="K9677">
            <v>-0.4838449978126258</v>
          </cell>
          <cell r="S9677">
            <v>40</v>
          </cell>
        </row>
        <row r="9678">
          <cell r="K9678">
            <v>-0.41512262814769568</v>
          </cell>
          <cell r="S9678">
            <v>40</v>
          </cell>
        </row>
        <row r="9679">
          <cell r="K9679">
            <v>-0.34580913910037092</v>
          </cell>
          <cell r="S9679">
            <v>40</v>
          </cell>
        </row>
        <row r="9680">
          <cell r="K9680">
            <v>1.9097437701054591</v>
          </cell>
          <cell r="S9680">
            <v>40</v>
          </cell>
        </row>
        <row r="9681">
          <cell r="K9681">
            <v>11.407709826442941</v>
          </cell>
          <cell r="S9681">
            <v>40</v>
          </cell>
        </row>
        <row r="9682">
          <cell r="K9682">
            <v>3.8257551289263225E-2</v>
          </cell>
          <cell r="S9682">
            <v>40</v>
          </cell>
        </row>
        <row r="9683">
          <cell r="K9683">
            <v>-0.9172402371561128</v>
          </cell>
          <cell r="S9683">
            <v>40</v>
          </cell>
        </row>
        <row r="9684">
          <cell r="K9684">
            <v>-0.84564833173033804</v>
          </cell>
          <cell r="S9684">
            <v>40</v>
          </cell>
        </row>
        <row r="9685">
          <cell r="K9685">
            <v>-0.77740339698946981</v>
          </cell>
          <cell r="S9685">
            <v>40</v>
          </cell>
        </row>
        <row r="9686">
          <cell r="K9686">
            <v>-1.8952710929329595</v>
          </cell>
          <cell r="S9686">
            <v>40</v>
          </cell>
        </row>
        <row r="9687">
          <cell r="K9687">
            <v>-2.1002671386233551</v>
          </cell>
          <cell r="S9687">
            <v>40</v>
          </cell>
        </row>
        <row r="9688">
          <cell r="K9688">
            <v>4.9571467058583663</v>
          </cell>
          <cell r="S9688">
            <v>40</v>
          </cell>
        </row>
        <row r="9689">
          <cell r="K9689">
            <v>-1.0481892360888732</v>
          </cell>
          <cell r="S9689">
            <v>40</v>
          </cell>
        </row>
        <row r="9690">
          <cell r="K9690">
            <v>4.097249045850595</v>
          </cell>
          <cell r="S9690">
            <v>40</v>
          </cell>
        </row>
        <row r="9691">
          <cell r="K9691">
            <v>3.8042735867615751</v>
          </cell>
          <cell r="S9691">
            <v>40</v>
          </cell>
        </row>
        <row r="9692">
          <cell r="K9692">
            <v>-1.2170374032957425</v>
          </cell>
          <cell r="S9692">
            <v>40</v>
          </cell>
        </row>
        <row r="9693">
          <cell r="K9693">
            <v>-1.1289753714391111</v>
          </cell>
          <cell r="S9693">
            <v>40</v>
          </cell>
        </row>
        <row r="9694">
          <cell r="K9694">
            <v>-0.64094504781368766</v>
          </cell>
          <cell r="S9694">
            <v>40</v>
          </cell>
        </row>
        <row r="9695">
          <cell r="K9695">
            <v>-0.63204915111351145</v>
          </cell>
          <cell r="S9695">
            <v>40</v>
          </cell>
        </row>
        <row r="9696">
          <cell r="K9696">
            <v>33.849920457962199</v>
          </cell>
          <cell r="S9696">
            <v>40</v>
          </cell>
        </row>
        <row r="9697">
          <cell r="K9697">
            <v>-0.47340437702494254</v>
          </cell>
          <cell r="S9697">
            <v>40</v>
          </cell>
        </row>
        <row r="9698">
          <cell r="K9698">
            <v>44.078250030512969</v>
          </cell>
          <cell r="S9698">
            <v>40</v>
          </cell>
        </row>
        <row r="9699">
          <cell r="K9699">
            <v>1.8476046607756389</v>
          </cell>
          <cell r="S9699">
            <v>40</v>
          </cell>
        </row>
        <row r="9700">
          <cell r="K9700">
            <v>-6.1450331801851501</v>
          </cell>
          <cell r="S9700">
            <v>40</v>
          </cell>
        </row>
        <row r="9701">
          <cell r="K9701">
            <v>53.308244748741849</v>
          </cell>
          <cell r="S9701">
            <v>40</v>
          </cell>
        </row>
        <row r="9702">
          <cell r="K9702">
            <v>61.717475287119953</v>
          </cell>
          <cell r="S9702">
            <v>40</v>
          </cell>
        </row>
        <row r="9703">
          <cell r="K9703">
            <v>-0.38622358476863433</v>
          </cell>
          <cell r="S9703">
            <v>40</v>
          </cell>
        </row>
        <row r="9704">
          <cell r="K9704">
            <v>-0.87649406652950679</v>
          </cell>
          <cell r="S9704">
            <v>40</v>
          </cell>
        </row>
        <row r="9705">
          <cell r="K9705">
            <v>-0.81505314004100105</v>
          </cell>
          <cell r="S9705">
            <v>40</v>
          </cell>
        </row>
        <row r="9706">
          <cell r="K9706">
            <v>-0.76249698537286525</v>
          </cell>
          <cell r="S9706">
            <v>40</v>
          </cell>
        </row>
        <row r="9707">
          <cell r="K9707">
            <v>-1.8480845695814836</v>
          </cell>
          <cell r="S9707">
            <v>40</v>
          </cell>
        </row>
        <row r="9708">
          <cell r="K9708">
            <v>-2.0632092472686652</v>
          </cell>
          <cell r="S9708">
            <v>40</v>
          </cell>
        </row>
        <row r="9709">
          <cell r="K9709">
            <v>-2.1199107477616876</v>
          </cell>
          <cell r="S9709">
            <v>40</v>
          </cell>
        </row>
        <row r="9710">
          <cell r="K9710">
            <v>-0.82334851543001442</v>
          </cell>
          <cell r="S9710">
            <v>40</v>
          </cell>
        </row>
        <row r="9711">
          <cell r="K9711">
            <v>-1.3330317608342575</v>
          </cell>
          <cell r="S9711">
            <v>40</v>
          </cell>
        </row>
        <row r="9712">
          <cell r="K9712">
            <v>3.4747976402447081</v>
          </cell>
          <cell r="S9712">
            <v>40</v>
          </cell>
        </row>
        <row r="9713">
          <cell r="K9713">
            <v>-1.1762325516789158</v>
          </cell>
          <cell r="S9713">
            <v>40</v>
          </cell>
        </row>
        <row r="9714">
          <cell r="K9714">
            <v>-1.1096217925564258</v>
          </cell>
          <cell r="S9714">
            <v>40</v>
          </cell>
        </row>
        <row r="9715">
          <cell r="K9715">
            <v>-1.3559863148440696E-4</v>
          </cell>
          <cell r="S9715">
            <v>40</v>
          </cell>
        </row>
        <row r="9716">
          <cell r="K9716">
            <v>-0.63143560742615745</v>
          </cell>
          <cell r="S9716">
            <v>40</v>
          </cell>
        </row>
        <row r="9717">
          <cell r="K9717">
            <v>45.433593639964698</v>
          </cell>
          <cell r="S9717">
            <v>40</v>
          </cell>
        </row>
        <row r="9718">
          <cell r="K9718">
            <v>2.4310335131649361</v>
          </cell>
          <cell r="S9718">
            <v>40</v>
          </cell>
        </row>
        <row r="9719">
          <cell r="K9719">
            <v>-0.13468061031537906</v>
          </cell>
          <cell r="S9719">
            <v>40</v>
          </cell>
        </row>
        <row r="9720">
          <cell r="K9720">
            <v>7.2566263295856404</v>
          </cell>
          <cell r="S9720">
            <v>40</v>
          </cell>
        </row>
        <row r="9721">
          <cell r="K9721">
            <v>7.6001182029773906</v>
          </cell>
          <cell r="S9721">
            <v>40</v>
          </cell>
        </row>
        <row r="9722">
          <cell r="K9722">
            <v>196.16184406345775</v>
          </cell>
          <cell r="S9722">
            <v>40</v>
          </cell>
        </row>
        <row r="9723">
          <cell r="K9723">
            <v>1.8300246157447737</v>
          </cell>
          <cell r="S9723">
            <v>40</v>
          </cell>
        </row>
        <row r="9724">
          <cell r="K9724">
            <v>-0.59026416736655662</v>
          </cell>
          <cell r="S9724">
            <v>40</v>
          </cell>
        </row>
        <row r="9725">
          <cell r="K9725">
            <v>-1.0936330937462224</v>
          </cell>
          <cell r="S9725">
            <v>40</v>
          </cell>
        </row>
        <row r="9726">
          <cell r="K9726">
            <v>-1.037484214457854</v>
          </cell>
          <cell r="S9726">
            <v>40</v>
          </cell>
        </row>
        <row r="9727">
          <cell r="K9727">
            <v>-0.98656474046458142</v>
          </cell>
          <cell r="S9727">
            <v>40</v>
          </cell>
        </row>
        <row r="9728">
          <cell r="K9728">
            <v>5.6587633484195949</v>
          </cell>
          <cell r="S9728">
            <v>40</v>
          </cell>
        </row>
        <row r="9729">
          <cell r="K9729">
            <v>6.6276233218583105</v>
          </cell>
          <cell r="S9729">
            <v>40</v>
          </cell>
        </row>
        <row r="9730">
          <cell r="K9730">
            <v>6.9890672998293368</v>
          </cell>
          <cell r="S9730">
            <v>40</v>
          </cell>
        </row>
        <row r="9731">
          <cell r="K9731">
            <v>-0.95767273139453202</v>
          </cell>
          <cell r="S9731">
            <v>40</v>
          </cell>
        </row>
        <row r="9732">
          <cell r="K9732">
            <v>1.2955435672942517</v>
          </cell>
          <cell r="S9732">
            <v>40</v>
          </cell>
        </row>
        <row r="9733">
          <cell r="K9733">
            <v>4.6022450998108857</v>
          </cell>
          <cell r="S9733">
            <v>40</v>
          </cell>
        </row>
        <row r="9734">
          <cell r="K9734">
            <v>-1.3267288095016248</v>
          </cell>
          <cell r="S9734">
            <v>40</v>
          </cell>
        </row>
        <row r="9735">
          <cell r="K9735">
            <v>-0.72656158552781458</v>
          </cell>
          <cell r="S9735">
            <v>40</v>
          </cell>
        </row>
        <row r="9736">
          <cell r="K9736">
            <v>-0.43789571548688477</v>
          </cell>
          <cell r="S9736">
            <v>40</v>
          </cell>
        </row>
        <row r="9737">
          <cell r="K9737">
            <v>-0.90997413153008522</v>
          </cell>
          <cell r="S9737">
            <v>40</v>
          </cell>
        </row>
        <row r="9738">
          <cell r="K9738">
            <v>81.454366474804544</v>
          </cell>
          <cell r="S9738">
            <v>40</v>
          </cell>
        </row>
        <row r="9739">
          <cell r="K9739">
            <v>-0.75072840882648217</v>
          </cell>
          <cell r="S9739">
            <v>40</v>
          </cell>
        </row>
        <row r="9740">
          <cell r="K9740">
            <v>0.64466258931167975</v>
          </cell>
          <cell r="S9740">
            <v>40</v>
          </cell>
        </row>
        <row r="9741">
          <cell r="K9741">
            <v>-0.72055364826149204</v>
          </cell>
          <cell r="S9741">
            <v>40</v>
          </cell>
        </row>
        <row r="9742">
          <cell r="K9742">
            <v>9.4583928995018951</v>
          </cell>
          <cell r="S9742">
            <v>40</v>
          </cell>
        </row>
        <row r="9743">
          <cell r="K9743">
            <v>-0.7193877599062608</v>
          </cell>
          <cell r="S9743">
            <v>40</v>
          </cell>
        </row>
        <row r="9744">
          <cell r="K9744">
            <v>13.0920595255298</v>
          </cell>
          <cell r="S9744">
            <v>40</v>
          </cell>
        </row>
        <row r="9745">
          <cell r="K9745">
            <v>21.115101232541733</v>
          </cell>
          <cell r="S9745">
            <v>40</v>
          </cell>
        </row>
        <row r="9746">
          <cell r="K9746">
            <v>-0.89470139340538479</v>
          </cell>
          <cell r="S9746">
            <v>40</v>
          </cell>
        </row>
        <row r="9747">
          <cell r="K9747">
            <v>-0.83760223367641085</v>
          </cell>
          <cell r="S9747">
            <v>40</v>
          </cell>
        </row>
        <row r="9748">
          <cell r="K9748">
            <v>-1.6914783072970894</v>
          </cell>
          <cell r="S9748">
            <v>40</v>
          </cell>
        </row>
        <row r="9749">
          <cell r="K9749">
            <v>5.6336824177429534</v>
          </cell>
          <cell r="S9749">
            <v>40</v>
          </cell>
        </row>
        <row r="9750">
          <cell r="K9750">
            <v>6.3331425823942835</v>
          </cell>
          <cell r="S9750">
            <v>40</v>
          </cell>
        </row>
        <row r="9751">
          <cell r="K9751">
            <v>6.5026475553302845</v>
          </cell>
          <cell r="S9751">
            <v>40</v>
          </cell>
        </row>
        <row r="9752">
          <cell r="K9752">
            <v>-0.45158148700799822</v>
          </cell>
          <cell r="S9752">
            <v>40</v>
          </cell>
        </row>
        <row r="9753">
          <cell r="K9753">
            <v>4.4365004316883683</v>
          </cell>
          <cell r="S9753">
            <v>40</v>
          </cell>
        </row>
        <row r="9754">
          <cell r="K9754">
            <v>4.935365989284608</v>
          </cell>
          <cell r="S9754">
            <v>40</v>
          </cell>
        </row>
        <row r="9755">
          <cell r="K9755">
            <v>-1.1931439200074259</v>
          </cell>
          <cell r="S9755">
            <v>40</v>
          </cell>
        </row>
        <row r="9756">
          <cell r="K9756">
            <v>-3.2959528330143918E-4</v>
          </cell>
          <cell r="S9756">
            <v>40</v>
          </cell>
        </row>
        <row r="9757">
          <cell r="K9757">
            <v>-0.31021351324548896</v>
          </cell>
          <cell r="S9757">
            <v>40</v>
          </cell>
        </row>
        <row r="9758">
          <cell r="K9758">
            <v>42.748060145272277</v>
          </cell>
          <cell r="S9758">
            <v>40</v>
          </cell>
        </row>
        <row r="9759">
          <cell r="K9759">
            <v>0.78300806124326527</v>
          </cell>
          <cell r="S9759">
            <v>40</v>
          </cell>
        </row>
        <row r="9760">
          <cell r="K9760">
            <v>1.8930796277275399</v>
          </cell>
          <cell r="S9760">
            <v>40</v>
          </cell>
        </row>
        <row r="9761">
          <cell r="K9761">
            <v>1.1207320700515671</v>
          </cell>
          <cell r="S9761">
            <v>40</v>
          </cell>
        </row>
        <row r="9762">
          <cell r="K9762">
            <v>72.295144048419274</v>
          </cell>
          <cell r="S9762">
            <v>40</v>
          </cell>
        </row>
        <row r="9763">
          <cell r="K9763">
            <v>-0.35447876681850476</v>
          </cell>
          <cell r="S9763">
            <v>40</v>
          </cell>
        </row>
        <row r="9764">
          <cell r="K9764">
            <v>116.81274488935892</v>
          </cell>
          <cell r="S9764">
            <v>40</v>
          </cell>
        </row>
        <row r="9765">
          <cell r="K9765">
            <v>-0.33493032743202794</v>
          </cell>
          <cell r="S9765">
            <v>40</v>
          </cell>
        </row>
        <row r="9766">
          <cell r="K9766">
            <v>-0.31623147091273895</v>
          </cell>
          <cell r="S9766">
            <v>40</v>
          </cell>
        </row>
        <row r="9767">
          <cell r="K9767">
            <v>-0.89634260235747187</v>
          </cell>
          <cell r="S9767">
            <v>40</v>
          </cell>
        </row>
        <row r="9768">
          <cell r="K9768">
            <v>0.36363137661940376</v>
          </cell>
          <cell r="S9768">
            <v>40</v>
          </cell>
        </row>
        <row r="9769">
          <cell r="K9769">
            <v>-0.84305457132890804</v>
          </cell>
          <cell r="S9769">
            <v>40</v>
          </cell>
        </row>
        <row r="9770">
          <cell r="K9770">
            <v>0.36579972269926303</v>
          </cell>
          <cell r="S9770">
            <v>40</v>
          </cell>
        </row>
        <row r="9771">
          <cell r="K9771">
            <v>-1.4912760747656522</v>
          </cell>
          <cell r="S9771">
            <v>40</v>
          </cell>
        </row>
        <row r="9772">
          <cell r="K9772">
            <v>0.30281199052207963</v>
          </cell>
          <cell r="S9772">
            <v>40</v>
          </cell>
        </row>
        <row r="9773">
          <cell r="K9773">
            <v>-2.3327031388987032</v>
          </cell>
          <cell r="S9773">
            <v>40</v>
          </cell>
        </row>
        <row r="9774">
          <cell r="K9774">
            <v>5.5943748912185338</v>
          </cell>
          <cell r="S9774">
            <v>40</v>
          </cell>
        </row>
        <row r="9775">
          <cell r="K9775">
            <v>-2.7351581488520589</v>
          </cell>
          <cell r="S9775">
            <v>40</v>
          </cell>
        </row>
        <row r="9776">
          <cell r="K9776">
            <v>6.066420944355075</v>
          </cell>
          <cell r="S9776">
            <v>40</v>
          </cell>
        </row>
        <row r="9777">
          <cell r="K9777">
            <v>-2.8560078229409456</v>
          </cell>
          <cell r="S9777">
            <v>40</v>
          </cell>
        </row>
        <row r="9778">
          <cell r="K9778">
            <v>6.1362980545657217</v>
          </cell>
          <cell r="S9778">
            <v>40</v>
          </cell>
        </row>
        <row r="9779">
          <cell r="K9779">
            <v>1.8136472170401225E-2</v>
          </cell>
          <cell r="S9779">
            <v>40</v>
          </cell>
        </row>
        <row r="9780">
          <cell r="K9780">
            <v>-0.18253064458318816</v>
          </cell>
          <cell r="S9780">
            <v>40</v>
          </cell>
        </row>
        <row r="9781">
          <cell r="K9781">
            <v>0.13238981017828788</v>
          </cell>
          <cell r="S9781">
            <v>40</v>
          </cell>
        </row>
        <row r="9782">
          <cell r="K9782">
            <v>5.8874041675738331</v>
          </cell>
          <cell r="S9782">
            <v>40</v>
          </cell>
        </row>
        <row r="9783">
          <cell r="K9783">
            <v>-1.931884485338033</v>
          </cell>
          <cell r="S9783">
            <v>40</v>
          </cell>
        </row>
        <row r="9784">
          <cell r="K9784">
            <v>4.8791855907699269</v>
          </cell>
          <cell r="S9784">
            <v>40</v>
          </cell>
        </row>
        <row r="9785">
          <cell r="K9785">
            <v>-1.1924773933294108</v>
          </cell>
          <cell r="S9785">
            <v>40</v>
          </cell>
        </row>
        <row r="9786">
          <cell r="K9786">
            <v>-0.21787837210392499</v>
          </cell>
          <cell r="S9786">
            <v>40</v>
          </cell>
        </row>
        <row r="9787">
          <cell r="K9787">
            <v>-5.5245643087077428E-4</v>
          </cell>
          <cell r="S9787">
            <v>40</v>
          </cell>
        </row>
        <row r="9788">
          <cell r="K9788">
            <v>-0.22544235067674229</v>
          </cell>
          <cell r="S9788">
            <v>40</v>
          </cell>
        </row>
        <row r="9789">
          <cell r="K9789">
            <v>-0.30535485217206543</v>
          </cell>
          <cell r="S9789">
            <v>40</v>
          </cell>
        </row>
        <row r="9790">
          <cell r="K9790">
            <v>4.7191791485427901</v>
          </cell>
          <cell r="S9790">
            <v>40</v>
          </cell>
        </row>
        <row r="9791">
          <cell r="K9791">
            <v>23.105624240064735</v>
          </cell>
          <cell r="S9791">
            <v>40</v>
          </cell>
        </row>
        <row r="9792">
          <cell r="K9792">
            <v>0.99999740514853241</v>
          </cell>
          <cell r="S9792">
            <v>40</v>
          </cell>
        </row>
        <row r="9793">
          <cell r="K9793">
            <v>27.882589904538179</v>
          </cell>
          <cell r="S9793">
            <v>40</v>
          </cell>
        </row>
        <row r="9794">
          <cell r="K9794">
            <v>4.9292522511400554</v>
          </cell>
          <cell r="S9794">
            <v>40</v>
          </cell>
        </row>
        <row r="9795">
          <cell r="K9795">
            <v>8.7254820122340898E-2</v>
          </cell>
          <cell r="S9795">
            <v>40</v>
          </cell>
        </row>
        <row r="9796">
          <cell r="K9796">
            <v>1.0850124079739727</v>
          </cell>
          <cell r="S9796">
            <v>40</v>
          </cell>
        </row>
        <row r="9797">
          <cell r="K9797">
            <v>0.616264901726301</v>
          </cell>
          <cell r="S9797">
            <v>40</v>
          </cell>
        </row>
        <row r="9798">
          <cell r="K9798">
            <v>4.8976144808365412</v>
          </cell>
          <cell r="S9798">
            <v>40</v>
          </cell>
        </row>
        <row r="9799">
          <cell r="K9799">
            <v>2.7099677099398627</v>
          </cell>
          <cell r="S9799">
            <v>40</v>
          </cell>
        </row>
        <row r="9800">
          <cell r="K9800">
            <v>-2.1694381483984451</v>
          </cell>
          <cell r="S9800">
            <v>40</v>
          </cell>
        </row>
        <row r="9801">
          <cell r="K9801">
            <v>-0.34755733440977987</v>
          </cell>
          <cell r="S9801">
            <v>40</v>
          </cell>
        </row>
        <row r="9802">
          <cell r="K9802">
            <v>-2.1630944349062515</v>
          </cell>
          <cell r="S9802">
            <v>40</v>
          </cell>
        </row>
        <row r="9803">
          <cell r="K9803">
            <v>133.48471082087838</v>
          </cell>
          <cell r="S9803">
            <v>40</v>
          </cell>
        </row>
        <row r="9804">
          <cell r="K9804">
            <v>-2.1861316921155041</v>
          </cell>
          <cell r="S9804">
            <v>40</v>
          </cell>
        </row>
        <row r="9805">
          <cell r="K9805">
            <v>-0.33659893591486001</v>
          </cell>
          <cell r="S9805">
            <v>40</v>
          </cell>
        </row>
        <row r="9806">
          <cell r="K9806">
            <v>-2.1490829445180739</v>
          </cell>
          <cell r="S9806">
            <v>40</v>
          </cell>
        </row>
        <row r="9807">
          <cell r="K9807">
            <v>-0.17969795722664533</v>
          </cell>
          <cell r="S9807">
            <v>40</v>
          </cell>
        </row>
        <row r="9808">
          <cell r="K9808">
            <v>-2.0174217159587609</v>
          </cell>
          <cell r="S9808">
            <v>40</v>
          </cell>
        </row>
        <row r="9809">
          <cell r="K9809">
            <v>-3.3847741736192843E-2</v>
          </cell>
          <cell r="S9809">
            <v>40</v>
          </cell>
        </row>
        <row r="9810">
          <cell r="K9810">
            <v>0.52395536606221416</v>
          </cell>
          <cell r="S9810">
            <v>40</v>
          </cell>
        </row>
        <row r="9811">
          <cell r="K9811">
            <v>1.1136840766334222</v>
          </cell>
          <cell r="S9811">
            <v>40</v>
          </cell>
        </row>
        <row r="9812">
          <cell r="K9812">
            <v>0.29002822561683667</v>
          </cell>
          <cell r="S9812">
            <v>40</v>
          </cell>
        </row>
        <row r="9813">
          <cell r="K9813">
            <v>0.1494878884365618</v>
          </cell>
          <cell r="S9813">
            <v>40</v>
          </cell>
        </row>
        <row r="9814">
          <cell r="K9814">
            <v>0.12665163636030044</v>
          </cell>
          <cell r="S9814">
            <v>40</v>
          </cell>
        </row>
        <row r="9815">
          <cell r="K9815">
            <v>4.8607825234058162E-2</v>
          </cell>
          <cell r="S9815">
            <v>40</v>
          </cell>
        </row>
        <row r="9816">
          <cell r="K9816">
            <v>-1.5976379258777531</v>
          </cell>
          <cell r="S9816">
            <v>40</v>
          </cell>
        </row>
        <row r="9817">
          <cell r="K9817">
            <v>2.1273226744576421E-3</v>
          </cell>
          <cell r="S9817">
            <v>40</v>
          </cell>
        </row>
        <row r="9818">
          <cell r="K9818">
            <v>-7.3844119098490854E-2</v>
          </cell>
          <cell r="S9818">
            <v>40</v>
          </cell>
        </row>
        <row r="9819">
          <cell r="K9819">
            <v>-0.11088542823856369</v>
          </cell>
          <cell r="S9819">
            <v>40</v>
          </cell>
        </row>
        <row r="9820">
          <cell r="K9820">
            <v>-5.6562781976687813E-2</v>
          </cell>
          <cell r="S9820">
            <v>40</v>
          </cell>
        </row>
        <row r="9821">
          <cell r="K9821">
            <v>0.14422812260837092</v>
          </cell>
          <cell r="S9821">
            <v>40</v>
          </cell>
        </row>
        <row r="9822">
          <cell r="K9822">
            <v>-2.5533601456562605</v>
          </cell>
          <cell r="S9822">
            <v>40</v>
          </cell>
        </row>
        <row r="9823">
          <cell r="K9823">
            <v>-2.3658992991357275</v>
          </cell>
          <cell r="S9823">
            <v>40</v>
          </cell>
        </row>
        <row r="9824">
          <cell r="K9824">
            <v>-2.6045506212926801</v>
          </cell>
          <cell r="S9824">
            <v>40</v>
          </cell>
        </row>
        <row r="9825">
          <cell r="K9825">
            <v>1.2940380179707407</v>
          </cell>
          <cell r="S9825">
            <v>40</v>
          </cell>
        </row>
        <row r="9826">
          <cell r="K9826">
            <v>1.1932081362774751</v>
          </cell>
          <cell r="S9826">
            <v>40</v>
          </cell>
        </row>
        <row r="9827">
          <cell r="K9827">
            <v>1.3977569823072711</v>
          </cell>
          <cell r="S9827">
            <v>40</v>
          </cell>
        </row>
        <row r="9828">
          <cell r="K9828">
            <v>-1.2837014603317689</v>
          </cell>
          <cell r="S9828">
            <v>40</v>
          </cell>
        </row>
        <row r="9829">
          <cell r="K9829">
            <v>-1.0042649556498574E-2</v>
          </cell>
          <cell r="S9829">
            <v>40</v>
          </cell>
        </row>
        <row r="9830">
          <cell r="K9830">
            <v>-0.85503412001844403</v>
          </cell>
          <cell r="S9830">
            <v>40</v>
          </cell>
        </row>
        <row r="9831">
          <cell r="K9831">
            <v>-0.75707512780873554</v>
          </cell>
          <cell r="S9831">
            <v>40</v>
          </cell>
        </row>
        <row r="9832">
          <cell r="K9832">
            <v>59.165075427206396</v>
          </cell>
          <cell r="S9832">
            <v>40</v>
          </cell>
        </row>
        <row r="9833">
          <cell r="K9833">
            <v>-0.71171014501589625</v>
          </cell>
          <cell r="S9833">
            <v>40</v>
          </cell>
        </row>
        <row r="9834">
          <cell r="K9834">
            <v>4.5634326593587247</v>
          </cell>
          <cell r="S9834">
            <v>40</v>
          </cell>
        </row>
        <row r="9835">
          <cell r="K9835">
            <v>5.2331553464151668</v>
          </cell>
          <cell r="S9835">
            <v>40</v>
          </cell>
        </row>
        <row r="9836">
          <cell r="K9836">
            <v>0.42564714949881799</v>
          </cell>
          <cell r="S9836">
            <v>40</v>
          </cell>
        </row>
        <row r="9837">
          <cell r="K9837">
            <v>2.8009818260252524</v>
          </cell>
          <cell r="S9837">
            <v>40</v>
          </cell>
        </row>
        <row r="9838">
          <cell r="K9838">
            <v>3.0800407167572188</v>
          </cell>
          <cell r="S9838">
            <v>40</v>
          </cell>
        </row>
        <row r="9839">
          <cell r="K9839">
            <v>-1.1543282157983052</v>
          </cell>
          <cell r="S9839">
            <v>40</v>
          </cell>
        </row>
        <row r="9840">
          <cell r="K9840">
            <v>-0.5175993189056356</v>
          </cell>
          <cell r="S9840">
            <v>40</v>
          </cell>
        </row>
        <row r="9841">
          <cell r="K9841">
            <v>0.61377987951194346</v>
          </cell>
          <cell r="S9841">
            <v>40</v>
          </cell>
        </row>
        <row r="9842">
          <cell r="K9842">
            <v>-0.62380680016016443</v>
          </cell>
          <cell r="S9842">
            <v>40</v>
          </cell>
        </row>
        <row r="9843">
          <cell r="K9843">
            <v>-0.52296601919594388</v>
          </cell>
          <cell r="S9843">
            <v>40</v>
          </cell>
        </row>
        <row r="9844">
          <cell r="K9844">
            <v>-0.45368283911788165</v>
          </cell>
          <cell r="S9844">
            <v>40</v>
          </cell>
        </row>
        <row r="9845">
          <cell r="K9845">
            <v>-0.466422897040562</v>
          </cell>
          <cell r="S9845">
            <v>40</v>
          </cell>
        </row>
        <row r="9846">
          <cell r="K9846">
            <v>6.395970631712248</v>
          </cell>
          <cell r="S9846">
            <v>40</v>
          </cell>
        </row>
        <row r="9847">
          <cell r="K9847">
            <v>9.4678092626006709</v>
          </cell>
          <cell r="S9847">
            <v>40</v>
          </cell>
        </row>
        <row r="9848">
          <cell r="K9848">
            <v>108.94356798476795</v>
          </cell>
          <cell r="S9848">
            <v>40</v>
          </cell>
        </row>
        <row r="9849">
          <cell r="K9849">
            <v>117.59096578573627</v>
          </cell>
          <cell r="S9849">
            <v>40</v>
          </cell>
        </row>
        <row r="9850">
          <cell r="K9850">
            <v>-3.5493155366192873E-2</v>
          </cell>
          <cell r="S9850">
            <v>40</v>
          </cell>
        </row>
        <row r="9851">
          <cell r="K9851">
            <v>-0.88790185085881024</v>
          </cell>
          <cell r="S9851">
            <v>40</v>
          </cell>
        </row>
        <row r="9852">
          <cell r="K9852">
            <v>-0.7733058929542439</v>
          </cell>
          <cell r="S9852">
            <v>40</v>
          </cell>
        </row>
        <row r="9853">
          <cell r="K9853">
            <v>-0.68107283615998804</v>
          </cell>
          <cell r="S9853">
            <v>40</v>
          </cell>
        </row>
        <row r="9854">
          <cell r="K9854">
            <v>0.39046281539966587</v>
          </cell>
          <cell r="S9854">
            <v>40</v>
          </cell>
        </row>
        <row r="9855">
          <cell r="K9855">
            <v>4.7121056943124966</v>
          </cell>
          <cell r="S9855">
            <v>40</v>
          </cell>
        </row>
        <row r="9856">
          <cell r="K9856">
            <v>-2.2151446161622896</v>
          </cell>
          <cell r="S9856">
            <v>40</v>
          </cell>
        </row>
        <row r="9857">
          <cell r="K9857">
            <v>0.10015239645611333</v>
          </cell>
          <cell r="S9857">
            <v>40</v>
          </cell>
        </row>
        <row r="9858">
          <cell r="K9858">
            <v>1.9651208947683914</v>
          </cell>
          <cell r="S9858">
            <v>40</v>
          </cell>
        </row>
        <row r="9859">
          <cell r="K9859">
            <v>2.3519491965016841</v>
          </cell>
          <cell r="S9859">
            <v>40</v>
          </cell>
        </row>
        <row r="9860">
          <cell r="K9860">
            <v>-1.1429128083854649</v>
          </cell>
          <cell r="S9860">
            <v>40</v>
          </cell>
        </row>
        <row r="9861">
          <cell r="K9861">
            <v>-0.36007730214977052</v>
          </cell>
          <cell r="S9861">
            <v>40</v>
          </cell>
        </row>
        <row r="9862">
          <cell r="K9862">
            <v>-0.94616823304439479</v>
          </cell>
          <cell r="S9862">
            <v>40</v>
          </cell>
        </row>
        <row r="9863">
          <cell r="K9863">
            <v>-0.61728121079526044</v>
          </cell>
          <cell r="S9863">
            <v>40</v>
          </cell>
        </row>
        <row r="9864">
          <cell r="K9864">
            <v>0.14218102461512369</v>
          </cell>
          <cell r="S9864">
            <v>40</v>
          </cell>
        </row>
        <row r="9865">
          <cell r="K9865">
            <v>-0.42761282207620743</v>
          </cell>
          <cell r="S9865">
            <v>40</v>
          </cell>
        </row>
        <row r="9866">
          <cell r="K9866">
            <v>68.724660874843735</v>
          </cell>
          <cell r="S9866">
            <v>40</v>
          </cell>
        </row>
        <row r="9867">
          <cell r="K9867">
            <v>8.8714302225775121</v>
          </cell>
          <cell r="S9867">
            <v>40</v>
          </cell>
        </row>
        <row r="9868">
          <cell r="K9868">
            <v>1.882834289421715E-2</v>
          </cell>
          <cell r="S9868">
            <v>40</v>
          </cell>
        </row>
        <row r="9869">
          <cell r="K9869">
            <v>3.3821732102796895</v>
          </cell>
          <cell r="S9869">
            <v>40</v>
          </cell>
        </row>
        <row r="9870">
          <cell r="K9870">
            <v>3.4668666559062686E-2</v>
          </cell>
          <cell r="S9870">
            <v>40</v>
          </cell>
        </row>
        <row r="9871">
          <cell r="K9871">
            <v>-0.67241497336856459</v>
          </cell>
          <cell r="S9871">
            <v>40</v>
          </cell>
        </row>
        <row r="9872">
          <cell r="K9872">
            <v>-0.86728448994995155</v>
          </cell>
          <cell r="S9872">
            <v>40</v>
          </cell>
        </row>
        <row r="9873">
          <cell r="K9873">
            <v>-0.77267123080735556</v>
          </cell>
          <cell r="S9873">
            <v>40</v>
          </cell>
        </row>
        <row r="9874">
          <cell r="K9874">
            <v>-0.70098816515921347</v>
          </cell>
          <cell r="S9874">
            <v>40</v>
          </cell>
        </row>
        <row r="9875">
          <cell r="K9875">
            <v>-1.9469095367488987</v>
          </cell>
          <cell r="S9875">
            <v>40</v>
          </cell>
        </row>
        <row r="9876">
          <cell r="K9876">
            <v>4.0002693022645452</v>
          </cell>
          <cell r="S9876">
            <v>40</v>
          </cell>
        </row>
        <row r="9877">
          <cell r="K9877">
            <v>4.8167224312155668</v>
          </cell>
          <cell r="S9877">
            <v>40</v>
          </cell>
        </row>
        <row r="9878">
          <cell r="K9878">
            <v>0.37259152007706242</v>
          </cell>
          <cell r="S9878">
            <v>40</v>
          </cell>
        </row>
        <row r="9879">
          <cell r="K9879">
            <v>1.5552471829885592</v>
          </cell>
          <cell r="S9879">
            <v>40</v>
          </cell>
        </row>
        <row r="9880">
          <cell r="K9880">
            <v>2.14196586568062</v>
          </cell>
          <cell r="S9880">
            <v>40</v>
          </cell>
        </row>
        <row r="9881">
          <cell r="K9881">
            <v>-1.1210398111951483</v>
          </cell>
          <cell r="S9881">
            <v>40</v>
          </cell>
        </row>
        <row r="9882">
          <cell r="K9882">
            <v>-0.97377178941778486</v>
          </cell>
          <cell r="S9882">
            <v>40</v>
          </cell>
        </row>
        <row r="9883">
          <cell r="K9883">
            <v>3.7231795959364651</v>
          </cell>
          <cell r="S9883">
            <v>40</v>
          </cell>
        </row>
        <row r="9884">
          <cell r="K9884">
            <v>0.64069567006129047</v>
          </cell>
          <cell r="S9884">
            <v>40</v>
          </cell>
        </row>
        <row r="9885">
          <cell r="K9885">
            <v>-0.11050584833574087</v>
          </cell>
          <cell r="S9885">
            <v>40</v>
          </cell>
        </row>
        <row r="9886">
          <cell r="K9886">
            <v>71.928797053877659</v>
          </cell>
          <cell r="S9886">
            <v>40</v>
          </cell>
        </row>
        <row r="9887">
          <cell r="K9887">
            <v>3.549690939627669</v>
          </cell>
          <cell r="S9887">
            <v>40</v>
          </cell>
        </row>
        <row r="9888">
          <cell r="K9888">
            <v>4.8637128310467252</v>
          </cell>
          <cell r="S9888">
            <v>40</v>
          </cell>
        </row>
        <row r="9889">
          <cell r="K9889">
            <v>-0.42758822634209454</v>
          </cell>
          <cell r="S9889">
            <v>40</v>
          </cell>
        </row>
        <row r="9890">
          <cell r="K9890">
            <v>5.8487366087360151</v>
          </cell>
          <cell r="S9890">
            <v>40</v>
          </cell>
        </row>
        <row r="9891">
          <cell r="K9891">
            <v>-0.53214924496192828</v>
          </cell>
          <cell r="S9891">
            <v>40</v>
          </cell>
        </row>
        <row r="9892">
          <cell r="K9892">
            <v>-1.7202104130499777E-2</v>
          </cell>
          <cell r="S9892">
            <v>40</v>
          </cell>
        </row>
        <row r="9893">
          <cell r="K9893">
            <v>-4.6127981201285126E-2</v>
          </cell>
          <cell r="S9893">
            <v>40</v>
          </cell>
        </row>
        <row r="9894">
          <cell r="K9894">
            <v>2.3604543157074351</v>
          </cell>
          <cell r="S9894">
            <v>40</v>
          </cell>
        </row>
        <row r="9895">
          <cell r="K9895">
            <v>6.7374124963624613</v>
          </cell>
          <cell r="S9895">
            <v>40</v>
          </cell>
        </row>
        <row r="9896">
          <cell r="K9896">
            <v>-1.8814358556176429</v>
          </cell>
          <cell r="S9896">
            <v>40</v>
          </cell>
        </row>
        <row r="9897">
          <cell r="K9897">
            <v>5.91259745013223</v>
          </cell>
          <cell r="S9897">
            <v>40</v>
          </cell>
        </row>
        <row r="9898">
          <cell r="K9898">
            <v>6.769464061881485</v>
          </cell>
          <cell r="S9898">
            <v>40</v>
          </cell>
        </row>
        <row r="9899">
          <cell r="K9899">
            <v>1.3639385482577262</v>
          </cell>
          <cell r="S9899">
            <v>40</v>
          </cell>
        </row>
        <row r="9900">
          <cell r="K9900">
            <v>-1.6470072699203016</v>
          </cell>
          <cell r="S9900">
            <v>40</v>
          </cell>
        </row>
        <row r="9901">
          <cell r="K9901">
            <v>3.6986555785591708</v>
          </cell>
          <cell r="S9901">
            <v>40</v>
          </cell>
        </row>
        <row r="9902">
          <cell r="K9902">
            <v>9.6997485784918666E-3</v>
          </cell>
          <cell r="S9902">
            <v>40</v>
          </cell>
        </row>
        <row r="9903">
          <cell r="K9903">
            <v>0.97091487684864375</v>
          </cell>
          <cell r="S9903">
            <v>40</v>
          </cell>
        </row>
        <row r="9904">
          <cell r="K9904">
            <v>4.6644917645907871</v>
          </cell>
          <cell r="S9904">
            <v>40</v>
          </cell>
        </row>
        <row r="9905">
          <cell r="K9905">
            <v>6.092609420497765</v>
          </cell>
          <cell r="S9905">
            <v>40</v>
          </cell>
        </row>
        <row r="9906">
          <cell r="K9906">
            <v>1.1354397531906055</v>
          </cell>
          <cell r="S9906">
            <v>40</v>
          </cell>
        </row>
        <row r="9907">
          <cell r="K9907">
            <v>0.4998246265450968</v>
          </cell>
          <cell r="S9907">
            <v>40</v>
          </cell>
        </row>
        <row r="9908">
          <cell r="K9908">
            <v>9.4742526346193845</v>
          </cell>
          <cell r="S9908">
            <v>40</v>
          </cell>
        </row>
        <row r="9909">
          <cell r="K9909">
            <v>78.470192284448217</v>
          </cell>
          <cell r="S9909">
            <v>40</v>
          </cell>
        </row>
        <row r="9910">
          <cell r="K9910">
            <v>12.874660242192846</v>
          </cell>
          <cell r="S9910">
            <v>40</v>
          </cell>
        </row>
        <row r="9911">
          <cell r="K9911">
            <v>9.868133576380524</v>
          </cell>
          <cell r="S9911">
            <v>40</v>
          </cell>
        </row>
        <row r="9912">
          <cell r="K9912">
            <v>14.65588956197719</v>
          </cell>
          <cell r="S9912">
            <v>40</v>
          </cell>
        </row>
        <row r="9913">
          <cell r="K9913">
            <v>-8.8690170257431228E-2</v>
          </cell>
          <cell r="S9913">
            <v>40</v>
          </cell>
        </row>
        <row r="9914">
          <cell r="K9914">
            <v>-0.60523860160857124</v>
          </cell>
          <cell r="S9914">
            <v>40</v>
          </cell>
        </row>
        <row r="9915">
          <cell r="K9915">
            <v>3.82182733045709</v>
          </cell>
          <cell r="S9915">
            <v>40</v>
          </cell>
        </row>
        <row r="9916">
          <cell r="K9916">
            <v>1.94710644157158</v>
          </cell>
          <cell r="S9916">
            <v>40</v>
          </cell>
        </row>
        <row r="9917">
          <cell r="K9917">
            <v>-0.63364689857227008</v>
          </cell>
          <cell r="S9917">
            <v>40</v>
          </cell>
        </row>
        <row r="9918">
          <cell r="K9918">
            <v>-0.44052703699463719</v>
          </cell>
          <cell r="S9918">
            <v>40</v>
          </cell>
        </row>
        <row r="9919">
          <cell r="K9919">
            <v>-0.36254620943972848</v>
          </cell>
          <cell r="S9919">
            <v>40</v>
          </cell>
        </row>
        <row r="9920">
          <cell r="K9920">
            <v>0.56335113102707257</v>
          </cell>
          <cell r="S9920">
            <v>40</v>
          </cell>
        </row>
        <row r="9921">
          <cell r="K9921">
            <v>1.9610167084539925</v>
          </cell>
          <cell r="S9921">
            <v>40</v>
          </cell>
        </row>
        <row r="9922">
          <cell r="K9922">
            <v>2.0614384531259593</v>
          </cell>
          <cell r="S9922">
            <v>40</v>
          </cell>
        </row>
        <row r="9923">
          <cell r="K9923">
            <v>-0.68117213617027106</v>
          </cell>
          <cell r="S9923">
            <v>40</v>
          </cell>
        </row>
        <row r="9924">
          <cell r="K9924">
            <v>0.13551718978478444</v>
          </cell>
          <cell r="S9924">
            <v>40</v>
          </cell>
        </row>
        <row r="9925">
          <cell r="K9925">
            <v>3.5468049624996438</v>
          </cell>
          <cell r="S9925">
            <v>40</v>
          </cell>
        </row>
        <row r="9926">
          <cell r="K9926">
            <v>1.2194134513096688</v>
          </cell>
          <cell r="S9926">
            <v>40</v>
          </cell>
        </row>
        <row r="9927">
          <cell r="K9927">
            <v>10.123609501172361</v>
          </cell>
          <cell r="S9927">
            <v>40</v>
          </cell>
        </row>
        <row r="9928">
          <cell r="K9928">
            <v>83.072805999509683</v>
          </cell>
          <cell r="S9928">
            <v>40</v>
          </cell>
        </row>
        <row r="9929">
          <cell r="K9929">
            <v>20.932540155244482</v>
          </cell>
          <cell r="S9929">
            <v>40</v>
          </cell>
        </row>
        <row r="9930">
          <cell r="K9930">
            <v>8.259927983010483</v>
          </cell>
          <cell r="S9930">
            <v>40</v>
          </cell>
        </row>
        <row r="9931">
          <cell r="K9931">
            <v>9.9267411709769396E-2</v>
          </cell>
          <cell r="S9931">
            <v>40</v>
          </cell>
        </row>
        <row r="9932">
          <cell r="K9932">
            <v>101.30012357585129</v>
          </cell>
          <cell r="S9932">
            <v>40</v>
          </cell>
        </row>
        <row r="9933">
          <cell r="K9933">
            <v>5.4408153866583007</v>
          </cell>
          <cell r="S9933">
            <v>40</v>
          </cell>
        </row>
        <row r="9934">
          <cell r="K9934">
            <v>-0.46102099318271578</v>
          </cell>
          <cell r="S9934">
            <v>40</v>
          </cell>
        </row>
        <row r="9935">
          <cell r="K9935">
            <v>-0.38443643826448631</v>
          </cell>
          <cell r="S9935">
            <v>40</v>
          </cell>
        </row>
        <row r="9936">
          <cell r="K9936">
            <v>-0.82461389441970534</v>
          </cell>
          <cell r="S9936">
            <v>40</v>
          </cell>
        </row>
        <row r="9937">
          <cell r="K9937">
            <v>0.2336232120660551</v>
          </cell>
          <cell r="S9937">
            <v>40</v>
          </cell>
        </row>
        <row r="9938">
          <cell r="K9938">
            <v>-0.46714416488742977</v>
          </cell>
          <cell r="S9938">
            <v>40</v>
          </cell>
        </row>
        <row r="9939">
          <cell r="K9939">
            <v>1.8351311808387036</v>
          </cell>
          <cell r="S9939">
            <v>40</v>
          </cell>
        </row>
        <row r="9940">
          <cell r="K9940">
            <v>2.1085678654971601E-2</v>
          </cell>
          <cell r="S9940">
            <v>40</v>
          </cell>
        </row>
        <row r="9941">
          <cell r="K9941">
            <v>-0.62797974612405438</v>
          </cell>
          <cell r="S9941">
            <v>40</v>
          </cell>
        </row>
        <row r="9942">
          <cell r="K9942">
            <v>-0.57943074581831988</v>
          </cell>
          <cell r="S9942">
            <v>40</v>
          </cell>
        </row>
        <row r="9943">
          <cell r="K9943">
            <v>-0.43952040750533894</v>
          </cell>
          <cell r="S9943">
            <v>40</v>
          </cell>
        </row>
        <row r="9944">
          <cell r="K9944">
            <v>5.0875726844932867</v>
          </cell>
          <cell r="S9944">
            <v>40</v>
          </cell>
        </row>
        <row r="9945">
          <cell r="K9945">
            <v>-0.38060146244991094</v>
          </cell>
          <cell r="S9945">
            <v>40</v>
          </cell>
        </row>
        <row r="9946">
          <cell r="K9946">
            <v>5.3522358646059143</v>
          </cell>
          <cell r="S9946">
            <v>40</v>
          </cell>
        </row>
        <row r="9947">
          <cell r="K9947">
            <v>0.55462412059406696</v>
          </cell>
          <cell r="S9947">
            <v>40</v>
          </cell>
        </row>
        <row r="9948">
          <cell r="K9948">
            <v>1.0060766329800281</v>
          </cell>
          <cell r="S9948">
            <v>40</v>
          </cell>
        </row>
        <row r="9949">
          <cell r="K9949">
            <v>2.0676971913874711</v>
          </cell>
          <cell r="S9949">
            <v>40</v>
          </cell>
        </row>
        <row r="9950">
          <cell r="K9950">
            <v>2.1791045438825356</v>
          </cell>
          <cell r="S9950">
            <v>40</v>
          </cell>
        </row>
        <row r="9951">
          <cell r="K9951">
            <v>2.1494256544602672</v>
          </cell>
          <cell r="S9951">
            <v>40</v>
          </cell>
        </row>
        <row r="9952">
          <cell r="K9952">
            <v>2.7839608009618773</v>
          </cell>
          <cell r="S9952">
            <v>40</v>
          </cell>
        </row>
        <row r="9953">
          <cell r="K9953">
            <v>-3.389532757727902E-4</v>
          </cell>
          <cell r="S9953">
            <v>40</v>
          </cell>
        </row>
        <row r="9954">
          <cell r="K9954">
            <v>0.12836166094270665</v>
          </cell>
          <cell r="S9954">
            <v>40</v>
          </cell>
        </row>
        <row r="9955">
          <cell r="K9955">
            <v>-0.66669409759873455</v>
          </cell>
          <cell r="S9955">
            <v>40</v>
          </cell>
        </row>
        <row r="9956">
          <cell r="K9956">
            <v>-0.58616526404961311</v>
          </cell>
          <cell r="S9956">
            <v>40</v>
          </cell>
        </row>
        <row r="9957">
          <cell r="K9957">
            <v>-0.91137479581245207</v>
          </cell>
          <cell r="S9957">
            <v>40</v>
          </cell>
        </row>
        <row r="9958">
          <cell r="K9958">
            <v>1.2335171098824664</v>
          </cell>
          <cell r="S9958">
            <v>40</v>
          </cell>
        </row>
        <row r="9959">
          <cell r="K9959">
            <v>-3.7662764124501056</v>
          </cell>
          <cell r="S9959">
            <v>40</v>
          </cell>
        </row>
        <row r="9960">
          <cell r="K9960">
            <v>1.0140375388484089</v>
          </cell>
          <cell r="S9960">
            <v>40</v>
          </cell>
        </row>
        <row r="9961">
          <cell r="K9961">
            <v>10.434734438398609</v>
          </cell>
          <cell r="S9961">
            <v>40</v>
          </cell>
        </row>
        <row r="9962">
          <cell r="K9962">
            <v>3.4703151518160604</v>
          </cell>
          <cell r="S9962">
            <v>40</v>
          </cell>
        </row>
        <row r="9963">
          <cell r="K9963">
            <v>4.7529683061058687</v>
          </cell>
          <cell r="S9963">
            <v>40</v>
          </cell>
        </row>
        <row r="9964">
          <cell r="K9964">
            <v>1.4118233258349635</v>
          </cell>
          <cell r="S9964">
            <v>40</v>
          </cell>
        </row>
        <row r="9965">
          <cell r="K9965">
            <v>22.463993979168482</v>
          </cell>
          <cell r="S9965">
            <v>40</v>
          </cell>
        </row>
        <row r="9966">
          <cell r="K9966">
            <v>6.7877911149266925</v>
          </cell>
          <cell r="S9966">
            <v>40</v>
          </cell>
        </row>
        <row r="9967">
          <cell r="K9967">
            <v>73.750714649807833</v>
          </cell>
          <cell r="S9967">
            <v>40</v>
          </cell>
        </row>
        <row r="9968">
          <cell r="K9968">
            <v>-2.2112164513344577</v>
          </cell>
          <cell r="S9968">
            <v>40</v>
          </cell>
        </row>
        <row r="9969">
          <cell r="K9969">
            <v>1.9582967066658343</v>
          </cell>
          <cell r="S9969">
            <v>40</v>
          </cell>
        </row>
        <row r="9970">
          <cell r="K9970">
            <v>-2.2158326784090638</v>
          </cell>
          <cell r="S9970">
            <v>40</v>
          </cell>
        </row>
        <row r="9971">
          <cell r="K9971">
            <v>84.169351312706951</v>
          </cell>
          <cell r="S9971">
            <v>40</v>
          </cell>
        </row>
        <row r="9972">
          <cell r="K9972">
            <v>-2.2233633726313609</v>
          </cell>
          <cell r="S9972">
            <v>40</v>
          </cell>
        </row>
        <row r="9973">
          <cell r="K9973">
            <v>5.7036373810831087</v>
          </cell>
          <cell r="S9973">
            <v>40</v>
          </cell>
        </row>
        <row r="9974">
          <cell r="K9974">
            <v>-2.1928001586222519</v>
          </cell>
          <cell r="S9974">
            <v>40</v>
          </cell>
        </row>
        <row r="9975">
          <cell r="K9975">
            <v>5.606310406061743</v>
          </cell>
          <cell r="S9975">
            <v>40</v>
          </cell>
        </row>
        <row r="9976">
          <cell r="K9976">
            <v>-1.6643200238465541</v>
          </cell>
          <cell r="S9976">
            <v>40</v>
          </cell>
        </row>
        <row r="9977">
          <cell r="K9977">
            <v>-0.69978230316971957</v>
          </cell>
          <cell r="S9977">
            <v>40</v>
          </cell>
        </row>
        <row r="9978">
          <cell r="K9978">
            <v>7.6724515988089576E-2</v>
          </cell>
          <cell r="S9978">
            <v>40</v>
          </cell>
        </row>
        <row r="9979">
          <cell r="K9979">
            <v>7.6715936283541764E-4</v>
          </cell>
          <cell r="S9979">
            <v>40</v>
          </cell>
        </row>
        <row r="9980">
          <cell r="K9980">
            <v>0.86958292609918098</v>
          </cell>
          <cell r="S9980">
            <v>40</v>
          </cell>
        </row>
        <row r="9981">
          <cell r="K9981">
            <v>-0.49948204765367654</v>
          </cell>
          <cell r="S9981">
            <v>40</v>
          </cell>
        </row>
        <row r="9982">
          <cell r="K9982">
            <v>0.42037476436628174</v>
          </cell>
          <cell r="S9982">
            <v>40</v>
          </cell>
        </row>
        <row r="9983">
          <cell r="K9983">
            <v>0.52587591793504751</v>
          </cell>
          <cell r="S9983">
            <v>40</v>
          </cell>
        </row>
        <row r="9984">
          <cell r="K9984">
            <v>-0.64254711271386711</v>
          </cell>
          <cell r="S9984">
            <v>40</v>
          </cell>
        </row>
        <row r="9985">
          <cell r="K9985">
            <v>1.9196288114344393</v>
          </cell>
          <cell r="S9985">
            <v>40</v>
          </cell>
        </row>
        <row r="9986">
          <cell r="K9986">
            <v>-0.75770670178888389</v>
          </cell>
          <cell r="S9986">
            <v>40</v>
          </cell>
        </row>
        <row r="9987">
          <cell r="K9987">
            <v>-0.95916688598136368</v>
          </cell>
          <cell r="S9987">
            <v>40</v>
          </cell>
        </row>
        <row r="9988">
          <cell r="K9988">
            <v>0.17363896958513425</v>
          </cell>
          <cell r="S9988">
            <v>40</v>
          </cell>
        </row>
        <row r="9989">
          <cell r="K9989">
            <v>0.15091075106191049</v>
          </cell>
          <cell r="S9989">
            <v>40</v>
          </cell>
        </row>
        <row r="9990">
          <cell r="K9990">
            <v>-2.4992918086028442</v>
          </cell>
          <cell r="S9990">
            <v>40</v>
          </cell>
        </row>
        <row r="9991">
          <cell r="K9991">
            <v>0.83675890714116985</v>
          </cell>
          <cell r="S9991">
            <v>40</v>
          </cell>
        </row>
        <row r="9992">
          <cell r="K9992">
            <v>0.63109219841061603</v>
          </cell>
          <cell r="S9992">
            <v>40</v>
          </cell>
        </row>
        <row r="9993">
          <cell r="K9993">
            <v>1.263624447915912</v>
          </cell>
          <cell r="S9993">
            <v>40</v>
          </cell>
        </row>
        <row r="9994">
          <cell r="K9994">
            <v>-1.1984138900805605</v>
          </cell>
          <cell r="S9994">
            <v>40</v>
          </cell>
        </row>
        <row r="9995">
          <cell r="K9995">
            <v>1.3149384585700861</v>
          </cell>
          <cell r="S9995">
            <v>40</v>
          </cell>
        </row>
        <row r="9996">
          <cell r="K9996">
            <v>-1.0073478971498883E-3</v>
          </cell>
          <cell r="S9996">
            <v>40</v>
          </cell>
        </row>
        <row r="9997">
          <cell r="K9997">
            <v>-2.1375996928225314E-2</v>
          </cell>
          <cell r="S9997">
            <v>40</v>
          </cell>
        </row>
        <row r="9998">
          <cell r="K9998">
            <v>-0.86066569709615048</v>
          </cell>
          <cell r="S9998">
            <v>40</v>
          </cell>
        </row>
        <row r="9999">
          <cell r="K9999">
            <v>1.8994736037380985E-2</v>
          </cell>
          <cell r="S9999">
            <v>40</v>
          </cell>
        </row>
        <row r="10000">
          <cell r="K10000">
            <v>-2.7111700584873302</v>
          </cell>
          <cell r="S10000">
            <v>40</v>
          </cell>
        </row>
        <row r="10001">
          <cell r="K10001">
            <v>-0.73982012896347804</v>
          </cell>
          <cell r="S10001">
            <v>40</v>
          </cell>
        </row>
        <row r="10002">
          <cell r="K10002">
            <v>4.7822764938039111</v>
          </cell>
          <cell r="S10002">
            <v>40</v>
          </cell>
        </row>
        <row r="10003">
          <cell r="K10003">
            <v>5.6109506343465512</v>
          </cell>
          <cell r="S10003">
            <v>40</v>
          </cell>
        </row>
        <row r="10004">
          <cell r="K10004">
            <v>2.902440108538979</v>
          </cell>
          <cell r="S10004">
            <v>40</v>
          </cell>
        </row>
        <row r="10005">
          <cell r="K10005">
            <v>2.7524558963079753</v>
          </cell>
          <cell r="S10005">
            <v>40</v>
          </cell>
        </row>
        <row r="10006">
          <cell r="K10006">
            <v>3.1204818909865706</v>
          </cell>
          <cell r="S10006">
            <v>40</v>
          </cell>
        </row>
        <row r="10007">
          <cell r="K10007">
            <v>-0.71037331046065721</v>
          </cell>
          <cell r="S10007">
            <v>40</v>
          </cell>
        </row>
        <row r="10008">
          <cell r="K10008">
            <v>-4.1620973353402854E-2</v>
          </cell>
          <cell r="S10008">
            <v>40</v>
          </cell>
        </row>
        <row r="10009">
          <cell r="K10009">
            <v>2.399366878813546</v>
          </cell>
          <cell r="S10009">
            <v>40</v>
          </cell>
        </row>
        <row r="10010">
          <cell r="K10010">
            <v>-0.61906757514301358</v>
          </cell>
          <cell r="S10010">
            <v>40</v>
          </cell>
        </row>
        <row r="10011">
          <cell r="K10011">
            <v>-0.50945677312945359</v>
          </cell>
          <cell r="S10011">
            <v>40</v>
          </cell>
        </row>
        <row r="10012">
          <cell r="K10012">
            <v>-0.44335391790316825</v>
          </cell>
          <cell r="S10012">
            <v>40</v>
          </cell>
        </row>
        <row r="10013">
          <cell r="K10013">
            <v>-0.45681374957082033</v>
          </cell>
          <cell r="S10013">
            <v>40</v>
          </cell>
        </row>
        <row r="10014">
          <cell r="K10014">
            <v>120.1520672453271</v>
          </cell>
          <cell r="S10014">
            <v>40</v>
          </cell>
        </row>
        <row r="10015">
          <cell r="K10015">
            <v>-6.6427615020407723E-3</v>
          </cell>
          <cell r="S10015">
            <v>40</v>
          </cell>
        </row>
        <row r="10016">
          <cell r="K10016">
            <v>5.8964370203603638</v>
          </cell>
          <cell r="S10016">
            <v>40</v>
          </cell>
        </row>
        <row r="10017">
          <cell r="K10017">
            <v>1.2024153335757628E-2</v>
          </cell>
          <cell r="S10017">
            <v>40</v>
          </cell>
        </row>
        <row r="10018">
          <cell r="K10018">
            <v>-1.2181434360434926</v>
          </cell>
          <cell r="S10018">
            <v>40</v>
          </cell>
        </row>
        <row r="10019">
          <cell r="K10019">
            <v>-0.89715547662338802</v>
          </cell>
          <cell r="S10019">
            <v>40</v>
          </cell>
        </row>
        <row r="10020">
          <cell r="K10020">
            <v>-0.76714167079974804</v>
          </cell>
          <cell r="S10020">
            <v>40</v>
          </cell>
        </row>
        <row r="10021">
          <cell r="K10021">
            <v>-1.9478126238109197E-2</v>
          </cell>
          <cell r="S10021">
            <v>40</v>
          </cell>
        </row>
        <row r="10022">
          <cell r="K10022">
            <v>0.41494126289876537</v>
          </cell>
          <cell r="S10022">
            <v>40</v>
          </cell>
        </row>
        <row r="10023">
          <cell r="K10023">
            <v>0.36841751908603149</v>
          </cell>
          <cell r="S10023">
            <v>40</v>
          </cell>
        </row>
        <row r="10024">
          <cell r="K10024">
            <v>0.34233918755920117</v>
          </cell>
          <cell r="S10024">
            <v>40</v>
          </cell>
        </row>
        <row r="10025">
          <cell r="K10025">
            <v>0.97159871449429469</v>
          </cell>
          <cell r="S10025">
            <v>40</v>
          </cell>
        </row>
        <row r="10026">
          <cell r="K10026">
            <v>1.1943000497796759</v>
          </cell>
          <cell r="S10026">
            <v>40</v>
          </cell>
        </row>
        <row r="10027">
          <cell r="K10027">
            <v>1.8461436548426886</v>
          </cell>
          <cell r="S10027">
            <v>40</v>
          </cell>
        </row>
        <row r="10028">
          <cell r="K10028">
            <v>-0.71243500990319542</v>
          </cell>
          <cell r="S10028">
            <v>40</v>
          </cell>
        </row>
        <row r="10029">
          <cell r="K10029">
            <v>0.41500301549920743</v>
          </cell>
          <cell r="S10029">
            <v>40</v>
          </cell>
        </row>
        <row r="10030">
          <cell r="K10030">
            <v>0.5453541841749473</v>
          </cell>
          <cell r="S10030">
            <v>40</v>
          </cell>
        </row>
        <row r="10031">
          <cell r="K10031">
            <v>-0.61842356081923622</v>
          </cell>
          <cell r="S10031">
            <v>40</v>
          </cell>
        </row>
        <row r="10032">
          <cell r="K10032">
            <v>0.237214286124937</v>
          </cell>
          <cell r="S10032">
            <v>40</v>
          </cell>
        </row>
        <row r="10033">
          <cell r="K10033">
            <v>-0.42624291002142661</v>
          </cell>
          <cell r="S10033">
            <v>40</v>
          </cell>
        </row>
        <row r="10034">
          <cell r="K10034">
            <v>73.475412336576753</v>
          </cell>
          <cell r="S10034">
            <v>40</v>
          </cell>
        </row>
        <row r="10035">
          <cell r="K10035">
            <v>2.6615369311885151</v>
          </cell>
          <cell r="S10035">
            <v>40</v>
          </cell>
        </row>
        <row r="10036">
          <cell r="K10036">
            <v>16.063520395965192</v>
          </cell>
          <cell r="S10036">
            <v>40</v>
          </cell>
        </row>
        <row r="10037">
          <cell r="K10037">
            <v>7.4937820882128817E-2</v>
          </cell>
          <cell r="S10037">
            <v>40</v>
          </cell>
        </row>
        <row r="10038">
          <cell r="K10038">
            <v>8.1947844217365538E-3</v>
          </cell>
          <cell r="S10038">
            <v>40</v>
          </cell>
        </row>
        <row r="10039">
          <cell r="K10039">
            <v>-0.72002710250718349</v>
          </cell>
          <cell r="S10039">
            <v>40</v>
          </cell>
        </row>
        <row r="10040">
          <cell r="K10040">
            <v>-0.85494410599217963</v>
          </cell>
          <cell r="S10040">
            <v>40</v>
          </cell>
        </row>
        <row r="10041">
          <cell r="K10041">
            <v>-0.74996365272142318</v>
          </cell>
          <cell r="S10041">
            <v>40</v>
          </cell>
        </row>
        <row r="10042">
          <cell r="K10042">
            <v>-0.15219747202626907</v>
          </cell>
          <cell r="S10042">
            <v>40</v>
          </cell>
        </row>
        <row r="10043">
          <cell r="K10043">
            <v>-0.86192609779051288</v>
          </cell>
          <cell r="S10043">
            <v>40</v>
          </cell>
        </row>
        <row r="10044">
          <cell r="K10044">
            <v>1.0751850767243145</v>
          </cell>
          <cell r="S10044">
            <v>40</v>
          </cell>
        </row>
        <row r="10045">
          <cell r="K10045">
            <v>-2.0699244488044197</v>
          </cell>
          <cell r="S10045">
            <v>40</v>
          </cell>
        </row>
        <row r="10046">
          <cell r="K10046">
            <v>0.93072930888035865</v>
          </cell>
          <cell r="S10046">
            <v>40</v>
          </cell>
        </row>
        <row r="10047">
          <cell r="K10047">
            <v>0.83370878448527208</v>
          </cell>
          <cell r="S10047">
            <v>40</v>
          </cell>
        </row>
        <row r="10048">
          <cell r="K10048">
            <v>1.75597884871756</v>
          </cell>
          <cell r="S10048">
            <v>40</v>
          </cell>
        </row>
        <row r="10049">
          <cell r="K10049">
            <v>-0.495635499577189</v>
          </cell>
          <cell r="S10049">
            <v>40</v>
          </cell>
        </row>
        <row r="10050">
          <cell r="K10050">
            <v>0.75320606081759445</v>
          </cell>
          <cell r="S10050">
            <v>40</v>
          </cell>
        </row>
        <row r="10051">
          <cell r="K10051">
            <v>0.57810794909761654</v>
          </cell>
          <cell r="S10051">
            <v>40</v>
          </cell>
        </row>
        <row r="10052">
          <cell r="K10052">
            <v>-0.60006612384365421</v>
          </cell>
          <cell r="S10052">
            <v>40</v>
          </cell>
        </row>
        <row r="10053">
          <cell r="K10053">
            <v>-0.51353031082324152</v>
          </cell>
          <cell r="S10053">
            <v>40</v>
          </cell>
        </row>
        <row r="10054">
          <cell r="K10054">
            <v>0.15018322106169474</v>
          </cell>
          <cell r="S10054">
            <v>40</v>
          </cell>
        </row>
        <row r="10055">
          <cell r="K10055">
            <v>4.3132370935844486</v>
          </cell>
          <cell r="S10055">
            <v>40</v>
          </cell>
        </row>
        <row r="10056">
          <cell r="K10056">
            <v>4.1709960208676309</v>
          </cell>
          <cell r="S10056">
            <v>40</v>
          </cell>
        </row>
        <row r="10057">
          <cell r="K10057">
            <v>9.6601235000728867</v>
          </cell>
          <cell r="S10057">
            <v>40</v>
          </cell>
        </row>
        <row r="10058">
          <cell r="K10058">
            <v>84.996338022564061</v>
          </cell>
          <cell r="S10058">
            <v>40</v>
          </cell>
        </row>
        <row r="10059">
          <cell r="K10059">
            <v>-0.7414061693942513</v>
          </cell>
          <cell r="S10059">
            <v>40</v>
          </cell>
        </row>
        <row r="10060">
          <cell r="K10060">
            <v>-0.98711437670209401</v>
          </cell>
          <cell r="S10060">
            <v>40</v>
          </cell>
        </row>
        <row r="10061">
          <cell r="K10061">
            <v>-0.88315567976642384</v>
          </cell>
          <cell r="S10061">
            <v>40</v>
          </cell>
        </row>
        <row r="10062">
          <cell r="K10062">
            <v>-0.78974392797803694</v>
          </cell>
          <cell r="S10062">
            <v>40</v>
          </cell>
        </row>
        <row r="10063">
          <cell r="K10063">
            <v>1.1070743498241498</v>
          </cell>
          <cell r="S10063">
            <v>40</v>
          </cell>
        </row>
        <row r="10064">
          <cell r="K10064">
            <v>-0.34635118842164292</v>
          </cell>
          <cell r="S10064">
            <v>40</v>
          </cell>
        </row>
        <row r="10065">
          <cell r="K10065">
            <v>-1.9081825498756808</v>
          </cell>
          <cell r="S10065">
            <v>40</v>
          </cell>
        </row>
        <row r="10066">
          <cell r="K10066">
            <v>-1.9558694901745317</v>
          </cell>
          <cell r="S10066">
            <v>40</v>
          </cell>
        </row>
        <row r="10067">
          <cell r="K10067">
            <v>0.9428986794022296</v>
          </cell>
          <cell r="S10067">
            <v>40</v>
          </cell>
        </row>
        <row r="10068">
          <cell r="K10068">
            <v>-0.84282834603034296</v>
          </cell>
          <cell r="S10068">
            <v>40</v>
          </cell>
        </row>
        <row r="10069">
          <cell r="K10069">
            <v>-0.73039093854201242</v>
          </cell>
          <cell r="S10069">
            <v>40</v>
          </cell>
        </row>
        <row r="10070">
          <cell r="K10070">
            <v>-0.41934895740523032</v>
          </cell>
          <cell r="S10070">
            <v>40</v>
          </cell>
        </row>
        <row r="10071">
          <cell r="K10071">
            <v>-0.14343556959354262</v>
          </cell>
          <cell r="S10071">
            <v>40</v>
          </cell>
        </row>
        <row r="10072">
          <cell r="K10072">
            <v>0.5769548414846748</v>
          </cell>
          <cell r="S10072">
            <v>40</v>
          </cell>
        </row>
        <row r="10073">
          <cell r="K10073">
            <v>120.19566429476217</v>
          </cell>
          <cell r="S10073">
            <v>40</v>
          </cell>
        </row>
        <row r="10074">
          <cell r="K10074">
            <v>124.64203710769885</v>
          </cell>
          <cell r="S10074">
            <v>40</v>
          </cell>
        </row>
        <row r="10075">
          <cell r="K10075">
            <v>69.587902796141307</v>
          </cell>
          <cell r="S10075">
            <v>40</v>
          </cell>
        </row>
        <row r="10076">
          <cell r="K10076">
            <v>11.747550918948946</v>
          </cell>
          <cell r="S10076">
            <v>40</v>
          </cell>
        </row>
        <row r="10077">
          <cell r="K10077">
            <v>78.42334171741804</v>
          </cell>
          <cell r="S10077">
            <v>40</v>
          </cell>
        </row>
        <row r="10078">
          <cell r="K10078">
            <v>9.4211316577032491</v>
          </cell>
          <cell r="S10078">
            <v>40</v>
          </cell>
        </row>
        <row r="10079">
          <cell r="K10079">
            <v>4.4041499882113699</v>
          </cell>
          <cell r="S10079">
            <v>40</v>
          </cell>
        </row>
        <row r="10080">
          <cell r="K10080">
            <v>154.45138261370806</v>
          </cell>
          <cell r="S10080">
            <v>40</v>
          </cell>
        </row>
        <row r="10081">
          <cell r="K10081">
            <v>6.296191390811999E-2</v>
          </cell>
          <cell r="S10081">
            <v>40</v>
          </cell>
        </row>
        <row r="10082">
          <cell r="K10082">
            <v>3.2322076504351149E-2</v>
          </cell>
          <cell r="S10082">
            <v>40</v>
          </cell>
        </row>
        <row r="10083">
          <cell r="K10083">
            <v>1.0582842605134251</v>
          </cell>
          <cell r="S10083">
            <v>40</v>
          </cell>
        </row>
        <row r="10084">
          <cell r="K10084">
            <v>-0.57220425004249165</v>
          </cell>
          <cell r="S10084">
            <v>40</v>
          </cell>
        </row>
        <row r="10085">
          <cell r="K10085">
            <v>-0.6148452459326178</v>
          </cell>
          <cell r="S10085">
            <v>40</v>
          </cell>
        </row>
        <row r="10086">
          <cell r="K10086">
            <v>-0.47224349370919816</v>
          </cell>
          <cell r="S10086">
            <v>40</v>
          </cell>
        </row>
        <row r="10087">
          <cell r="K10087">
            <v>-0.4576519294242179</v>
          </cell>
          <cell r="S10087">
            <v>40</v>
          </cell>
        </row>
        <row r="10088">
          <cell r="K10088">
            <v>-0.73564649103155244</v>
          </cell>
          <cell r="S10088">
            <v>40</v>
          </cell>
        </row>
        <row r="10089">
          <cell r="K10089">
            <v>2.5811329436480626</v>
          </cell>
          <cell r="S10089">
            <v>40</v>
          </cell>
        </row>
        <row r="10090">
          <cell r="K10090">
            <v>2.8318911592578835</v>
          </cell>
          <cell r="S10090">
            <v>40</v>
          </cell>
        </row>
        <row r="10091">
          <cell r="K10091">
            <v>-0.49857564601712961</v>
          </cell>
          <cell r="S10091">
            <v>40</v>
          </cell>
        </row>
        <row r="10092">
          <cell r="K10092">
            <v>-0.58341787870460338</v>
          </cell>
          <cell r="S10092">
            <v>40</v>
          </cell>
        </row>
        <row r="10093">
          <cell r="K10093">
            <v>-0.2391373102206899</v>
          </cell>
          <cell r="S10093">
            <v>40</v>
          </cell>
        </row>
        <row r="10094">
          <cell r="K10094">
            <v>1.2416274640583975</v>
          </cell>
          <cell r="S10094">
            <v>40</v>
          </cell>
        </row>
        <row r="10095">
          <cell r="K10095">
            <v>307.86814453764759</v>
          </cell>
          <cell r="S10095">
            <v>40</v>
          </cell>
        </row>
        <row r="10096">
          <cell r="K10096">
            <v>839.80624827912675</v>
          </cell>
          <cell r="S10096">
            <v>40</v>
          </cell>
        </row>
        <row r="10097">
          <cell r="K10097">
            <v>227.06875079068206</v>
          </cell>
          <cell r="S10097">
            <v>40</v>
          </cell>
        </row>
        <row r="10098">
          <cell r="K10098">
            <v>58.228671552589141</v>
          </cell>
          <cell r="S10098">
            <v>40</v>
          </cell>
        </row>
        <row r="10099">
          <cell r="K10099">
            <v>13.920594067469057</v>
          </cell>
          <cell r="S10099">
            <v>40</v>
          </cell>
        </row>
        <row r="10100">
          <cell r="K10100">
            <v>-0.17161810875099082</v>
          </cell>
          <cell r="S10100">
            <v>40</v>
          </cell>
        </row>
        <row r="10101">
          <cell r="K10101">
            <v>4061.3394587276089</v>
          </cell>
          <cell r="S10101">
            <v>40</v>
          </cell>
        </row>
        <row r="10102">
          <cell r="K10102">
            <v>-0.13751683738783754</v>
          </cell>
          <cell r="S10102">
            <v>40</v>
          </cell>
        </row>
        <row r="10103">
          <cell r="K10103">
            <v>0.18454615809436728</v>
          </cell>
          <cell r="S10103">
            <v>40</v>
          </cell>
        </row>
        <row r="10104">
          <cell r="K10104">
            <v>-0.55495483785917188</v>
          </cell>
          <cell r="S10104">
            <v>40</v>
          </cell>
        </row>
        <row r="10105">
          <cell r="K10105">
            <v>0.99050309899311773</v>
          </cell>
          <cell r="S10105">
            <v>40</v>
          </cell>
        </row>
        <row r="10106">
          <cell r="K10106">
            <v>-0.77664212055085047</v>
          </cell>
          <cell r="S10106">
            <v>40</v>
          </cell>
        </row>
        <row r="10107">
          <cell r="K10107">
            <v>-0.57050974567492074</v>
          </cell>
          <cell r="S10107">
            <v>40</v>
          </cell>
        </row>
        <row r="10108">
          <cell r="K10108">
            <v>-0.50969829993846094</v>
          </cell>
          <cell r="S10108">
            <v>40</v>
          </cell>
        </row>
        <row r="10109">
          <cell r="K10109">
            <v>-0.59011637564360953</v>
          </cell>
          <cell r="S10109">
            <v>40</v>
          </cell>
        </row>
        <row r="10110">
          <cell r="K10110">
            <v>-0.5634990285256023</v>
          </cell>
          <cell r="S10110">
            <v>40</v>
          </cell>
        </row>
        <row r="10111">
          <cell r="K10111">
            <v>-0.46273722089043823</v>
          </cell>
          <cell r="S10111">
            <v>40</v>
          </cell>
        </row>
        <row r="10112">
          <cell r="K10112">
            <v>-0.43251743392159869</v>
          </cell>
          <cell r="S10112">
            <v>40</v>
          </cell>
        </row>
        <row r="10113">
          <cell r="K10113">
            <v>0.15395776826607682</v>
          </cell>
          <cell r="S10113">
            <v>40</v>
          </cell>
        </row>
        <row r="10114">
          <cell r="K10114">
            <v>5.1206783014393267</v>
          </cell>
          <cell r="S10114">
            <v>40</v>
          </cell>
        </row>
        <row r="10115">
          <cell r="K10115">
            <v>-0.73114080574787321</v>
          </cell>
          <cell r="S10115">
            <v>40</v>
          </cell>
        </row>
        <row r="10116">
          <cell r="K10116">
            <v>-0.70719521519318762</v>
          </cell>
          <cell r="S10116">
            <v>40</v>
          </cell>
        </row>
        <row r="10117">
          <cell r="K10117">
            <v>2.6140005599939173</v>
          </cell>
          <cell r="S10117">
            <v>40</v>
          </cell>
        </row>
        <row r="10118">
          <cell r="K10118">
            <v>3.1279988525330169</v>
          </cell>
          <cell r="S10118">
            <v>40</v>
          </cell>
        </row>
        <row r="10119">
          <cell r="K10119">
            <v>2.8107440301608491</v>
          </cell>
          <cell r="S10119">
            <v>40</v>
          </cell>
        </row>
        <row r="10120">
          <cell r="K10120">
            <v>3.3494522036697769</v>
          </cell>
          <cell r="S10120">
            <v>40</v>
          </cell>
        </row>
        <row r="10121">
          <cell r="K10121">
            <v>-0.35862628515914802</v>
          </cell>
          <cell r="S10121">
            <v>40</v>
          </cell>
        </row>
        <row r="10122">
          <cell r="K10122">
            <v>-0.37990575332047566</v>
          </cell>
          <cell r="S10122">
            <v>40</v>
          </cell>
        </row>
        <row r="10123">
          <cell r="K10123">
            <v>-0.93172357403830108</v>
          </cell>
          <cell r="S10123">
            <v>40</v>
          </cell>
        </row>
        <row r="10124">
          <cell r="K10124">
            <v>0.4332929802793305</v>
          </cell>
          <cell r="S10124">
            <v>40</v>
          </cell>
        </row>
        <row r="10125">
          <cell r="K10125">
            <v>-0.14417571723971104</v>
          </cell>
          <cell r="S10125">
            <v>40</v>
          </cell>
        </row>
        <row r="10126">
          <cell r="K10126">
            <v>-1.388246856274187</v>
          </cell>
          <cell r="S10126">
            <v>40</v>
          </cell>
        </row>
        <row r="10127">
          <cell r="K10127">
            <v>59.752682761031544</v>
          </cell>
          <cell r="S10127">
            <v>40</v>
          </cell>
        </row>
        <row r="10128">
          <cell r="K10128">
            <v>0.96718150235566558</v>
          </cell>
          <cell r="S10128">
            <v>40</v>
          </cell>
        </row>
        <row r="10129">
          <cell r="K10129">
            <v>5.348299710733615</v>
          </cell>
          <cell r="S10129">
            <v>40</v>
          </cell>
        </row>
        <row r="10130">
          <cell r="K10130">
            <v>2.8507357850428896</v>
          </cell>
          <cell r="S10130">
            <v>40</v>
          </cell>
        </row>
        <row r="10131">
          <cell r="K10131">
            <v>7.7891266571023667</v>
          </cell>
          <cell r="S10131">
            <v>40</v>
          </cell>
        </row>
        <row r="10132">
          <cell r="K10132">
            <v>0.75036119958611447</v>
          </cell>
          <cell r="S10132">
            <v>40</v>
          </cell>
        </row>
        <row r="10133">
          <cell r="K10133">
            <v>96.960035491546165</v>
          </cell>
          <cell r="S10133">
            <v>40</v>
          </cell>
        </row>
        <row r="10134">
          <cell r="K10134">
            <v>6.6341612000118015</v>
          </cell>
          <cell r="S10134">
            <v>40</v>
          </cell>
        </row>
        <row r="10135">
          <cell r="K10135">
            <v>-0.16980669366426845</v>
          </cell>
          <cell r="S10135">
            <v>40</v>
          </cell>
        </row>
        <row r="10136">
          <cell r="K10136">
            <v>-2.4150579685433278</v>
          </cell>
          <cell r="S10136">
            <v>40</v>
          </cell>
        </row>
        <row r="10137">
          <cell r="K10137">
            <v>78.407753721549938</v>
          </cell>
          <cell r="S10137">
            <v>40</v>
          </cell>
        </row>
        <row r="10138">
          <cell r="K10138">
            <v>-2.0967124362074192</v>
          </cell>
          <cell r="S10138">
            <v>40</v>
          </cell>
        </row>
        <row r="10139">
          <cell r="K10139">
            <v>-0.17532611190971176</v>
          </cell>
          <cell r="S10139">
            <v>40</v>
          </cell>
        </row>
        <row r="10140">
          <cell r="K10140">
            <v>-2.5138102843993697</v>
          </cell>
          <cell r="S10140">
            <v>40</v>
          </cell>
        </row>
        <row r="10141">
          <cell r="K10141">
            <v>8.9286324079919392</v>
          </cell>
          <cell r="S10141">
            <v>40</v>
          </cell>
        </row>
        <row r="10142">
          <cell r="K10142">
            <v>-2.1196896018186466</v>
          </cell>
          <cell r="S10142">
            <v>40</v>
          </cell>
        </row>
        <row r="10143">
          <cell r="K10143">
            <v>-0.13998762478402962</v>
          </cell>
          <cell r="S10143">
            <v>40</v>
          </cell>
        </row>
        <row r="10144">
          <cell r="K10144">
            <v>-1.8366556136871528</v>
          </cell>
          <cell r="S10144">
            <v>40</v>
          </cell>
        </row>
        <row r="10145">
          <cell r="K10145">
            <v>-0.70618355297164725</v>
          </cell>
          <cell r="S10145">
            <v>40</v>
          </cell>
        </row>
        <row r="10146">
          <cell r="K10146">
            <v>1.3609101823550171E-3</v>
          </cell>
          <cell r="S10146">
            <v>40</v>
          </cell>
        </row>
        <row r="10147">
          <cell r="K10147">
            <v>0.46173995233110299</v>
          </cell>
          <cell r="S10147">
            <v>40</v>
          </cell>
        </row>
        <row r="10148">
          <cell r="K10148">
            <v>-0.63125982021992744</v>
          </cell>
          <cell r="S10148">
            <v>40</v>
          </cell>
        </row>
        <row r="10149">
          <cell r="K10149">
            <v>0.15651005725469833</v>
          </cell>
          <cell r="S10149">
            <v>40</v>
          </cell>
        </row>
        <row r="10150">
          <cell r="K10150">
            <v>0.14993329344136172</v>
          </cell>
          <cell r="S10150">
            <v>40</v>
          </cell>
        </row>
        <row r="10151">
          <cell r="K10151">
            <v>-0.73817542067230102</v>
          </cell>
          <cell r="S10151">
            <v>40</v>
          </cell>
        </row>
        <row r="10152">
          <cell r="K10152">
            <v>2.8094330506518816</v>
          </cell>
          <cell r="S10152">
            <v>40</v>
          </cell>
        </row>
        <row r="10153">
          <cell r="K10153">
            <v>3.4839030553887649</v>
          </cell>
          <cell r="S10153">
            <v>40</v>
          </cell>
        </row>
        <row r="10154">
          <cell r="K10154">
            <v>-2.9396936147565521E-5</v>
          </cell>
          <cell r="S10154">
            <v>40</v>
          </cell>
        </row>
        <row r="10155">
          <cell r="K10155">
            <v>-9.6167367359991859E-2</v>
          </cell>
          <cell r="S10155">
            <v>40</v>
          </cell>
        </row>
        <row r="10156">
          <cell r="K10156">
            <v>0.48932253149661536</v>
          </cell>
          <cell r="S10156">
            <v>40</v>
          </cell>
        </row>
        <row r="10157">
          <cell r="K10157">
            <v>-2.6261663597595131E-2</v>
          </cell>
          <cell r="S10157">
            <v>40</v>
          </cell>
        </row>
        <row r="10158">
          <cell r="K10158">
            <v>0.44525529972834516</v>
          </cell>
          <cell r="S10158">
            <v>40</v>
          </cell>
        </row>
        <row r="10159">
          <cell r="K10159">
            <v>32.077224744261542</v>
          </cell>
          <cell r="S10159">
            <v>40</v>
          </cell>
        </row>
        <row r="10160">
          <cell r="K10160">
            <v>-0.76836903478918328</v>
          </cell>
          <cell r="S10160">
            <v>40</v>
          </cell>
        </row>
        <row r="10161">
          <cell r="K10161">
            <v>1.1251868510958722</v>
          </cell>
          <cell r="S10161">
            <v>40</v>
          </cell>
        </row>
        <row r="10162">
          <cell r="K10162">
            <v>-1.004717496335068</v>
          </cell>
          <cell r="S10162">
            <v>40</v>
          </cell>
        </row>
        <row r="10163">
          <cell r="K10163">
            <v>1.283886717146578</v>
          </cell>
          <cell r="S10163">
            <v>40</v>
          </cell>
        </row>
        <row r="10164">
          <cell r="K10164">
            <v>-0.98952535650397699</v>
          </cell>
          <cell r="S10164">
            <v>40</v>
          </cell>
        </row>
        <row r="10165">
          <cell r="K10165">
            <v>-2.5915425284348838E-2</v>
          </cell>
          <cell r="S10165">
            <v>40</v>
          </cell>
        </row>
        <row r="10166">
          <cell r="K10166">
            <v>-0.85755744527449562</v>
          </cell>
          <cell r="S10166">
            <v>40</v>
          </cell>
        </row>
        <row r="10167">
          <cell r="K10167">
            <v>-0.73610314236303431</v>
          </cell>
          <cell r="S10167">
            <v>40</v>
          </cell>
        </row>
        <row r="10168">
          <cell r="K10168">
            <v>-0.64048087075152071</v>
          </cell>
          <cell r="S10168">
            <v>40</v>
          </cell>
        </row>
        <row r="10169">
          <cell r="K10169">
            <v>-0.77040417420595519</v>
          </cell>
          <cell r="S10169">
            <v>40</v>
          </cell>
        </row>
        <row r="10170">
          <cell r="K10170">
            <v>-0.67718269157846711</v>
          </cell>
          <cell r="S10170">
            <v>40</v>
          </cell>
        </row>
        <row r="10171">
          <cell r="K10171">
            <v>5.2929594873345689</v>
          </cell>
          <cell r="S10171">
            <v>40</v>
          </cell>
        </row>
        <row r="10172">
          <cell r="K10172">
            <v>-0.73522628608123153</v>
          </cell>
          <cell r="S10172">
            <v>40</v>
          </cell>
        </row>
        <row r="10173">
          <cell r="K10173">
            <v>-0.56975562823317638</v>
          </cell>
          <cell r="S10173">
            <v>40</v>
          </cell>
        </row>
        <row r="10174">
          <cell r="K10174">
            <v>2.6985362244891289</v>
          </cell>
          <cell r="S10174">
            <v>40</v>
          </cell>
        </row>
        <row r="10175">
          <cell r="K10175">
            <v>-0.93044435347646359</v>
          </cell>
          <cell r="S10175">
            <v>40</v>
          </cell>
        </row>
        <row r="10176">
          <cell r="K10176">
            <v>-1.0959581847095003</v>
          </cell>
          <cell r="S10176">
            <v>40</v>
          </cell>
        </row>
        <row r="10177">
          <cell r="K10177">
            <v>-0.34257546106431774</v>
          </cell>
          <cell r="S10177">
            <v>40</v>
          </cell>
        </row>
        <row r="10178">
          <cell r="K10178">
            <v>-0.66270742930333149</v>
          </cell>
          <cell r="S10178">
            <v>40</v>
          </cell>
        </row>
        <row r="10179">
          <cell r="K10179">
            <v>-0.53663470831823068</v>
          </cell>
          <cell r="S10179">
            <v>40</v>
          </cell>
        </row>
        <row r="10180">
          <cell r="K10180">
            <v>-0.4609743115961083</v>
          </cell>
          <cell r="S10180">
            <v>40</v>
          </cell>
        </row>
        <row r="10181">
          <cell r="K10181">
            <v>147.91757607313059</v>
          </cell>
          <cell r="S10181">
            <v>40</v>
          </cell>
        </row>
        <row r="10182">
          <cell r="K10182">
            <v>151.9257746560956</v>
          </cell>
          <cell r="S10182">
            <v>40</v>
          </cell>
        </row>
        <row r="10183">
          <cell r="K10183">
            <v>135.35940866212701</v>
          </cell>
          <cell r="S10183">
            <v>40</v>
          </cell>
        </row>
        <row r="10184">
          <cell r="K10184">
            <v>10.502717165371866</v>
          </cell>
          <cell r="S10184">
            <v>40</v>
          </cell>
        </row>
        <row r="10185">
          <cell r="K10185">
            <v>34.756417858683847</v>
          </cell>
          <cell r="S10185">
            <v>40</v>
          </cell>
        </row>
        <row r="10186">
          <cell r="K10186">
            <v>34.600433191855345</v>
          </cell>
          <cell r="S10186">
            <v>40</v>
          </cell>
        </row>
        <row r="10187">
          <cell r="K10187">
            <v>-0.90003433606040317</v>
          </cell>
          <cell r="S10187">
            <v>40</v>
          </cell>
        </row>
        <row r="10188">
          <cell r="K10188">
            <v>-1.3988378315717263</v>
          </cell>
          <cell r="S10188">
            <v>40</v>
          </cell>
        </row>
        <row r="10189">
          <cell r="K10189">
            <v>1.1173035538517986</v>
          </cell>
          <cell r="S10189">
            <v>40</v>
          </cell>
        </row>
        <row r="10190">
          <cell r="K10190">
            <v>0.23265024916510393</v>
          </cell>
          <cell r="S10190">
            <v>40</v>
          </cell>
        </row>
        <row r="10191">
          <cell r="K10191">
            <v>0.76962694502430062</v>
          </cell>
          <cell r="S10191">
            <v>40</v>
          </cell>
        </row>
        <row r="10192">
          <cell r="K10192">
            <v>-0.77862055451961787</v>
          </cell>
          <cell r="S10192">
            <v>40</v>
          </cell>
        </row>
        <row r="10193">
          <cell r="K10193">
            <v>0.42840537761879932</v>
          </cell>
          <cell r="S10193">
            <v>40</v>
          </cell>
        </row>
        <row r="10194">
          <cell r="K10194">
            <v>0.43564581738646752</v>
          </cell>
          <cell r="S10194">
            <v>40</v>
          </cell>
        </row>
        <row r="10195">
          <cell r="K10195">
            <v>1.0619253406504698</v>
          </cell>
          <cell r="S10195">
            <v>40</v>
          </cell>
        </row>
        <row r="10196">
          <cell r="K10196">
            <v>-0.68806211863576383</v>
          </cell>
          <cell r="S10196">
            <v>40</v>
          </cell>
        </row>
        <row r="10197">
          <cell r="K10197">
            <v>1.1667960316757027</v>
          </cell>
          <cell r="S10197">
            <v>40</v>
          </cell>
        </row>
        <row r="10198">
          <cell r="K10198">
            <v>-0.20720505257862842</v>
          </cell>
          <cell r="S10198">
            <v>40</v>
          </cell>
        </row>
        <row r="10199">
          <cell r="K10199">
            <v>-0.67691972981014592</v>
          </cell>
          <cell r="S10199">
            <v>40</v>
          </cell>
        </row>
        <row r="10200">
          <cell r="K10200">
            <v>2.3812817592691418</v>
          </cell>
          <cell r="S10200">
            <v>40</v>
          </cell>
        </row>
        <row r="10201">
          <cell r="K10201">
            <v>89.017732498442044</v>
          </cell>
          <cell r="S10201">
            <v>40</v>
          </cell>
        </row>
        <row r="10202">
          <cell r="K10202">
            <v>110.84192491091657</v>
          </cell>
          <cell r="S10202">
            <v>40</v>
          </cell>
        </row>
        <row r="10203">
          <cell r="K10203">
            <v>5.7372386236327673</v>
          </cell>
          <cell r="S10203">
            <v>40</v>
          </cell>
        </row>
        <row r="10204">
          <cell r="K10204">
            <v>13.230761025081732</v>
          </cell>
          <cell r="S10204">
            <v>40</v>
          </cell>
        </row>
        <row r="10205">
          <cell r="K10205">
            <v>113.78460040699102</v>
          </cell>
          <cell r="S10205">
            <v>40</v>
          </cell>
        </row>
        <row r="10206">
          <cell r="K10206">
            <v>2.688401504171286E-2</v>
          </cell>
          <cell r="S10206">
            <v>40</v>
          </cell>
        </row>
        <row r="10207">
          <cell r="K10207">
            <v>1.8704309826411882E-2</v>
          </cell>
          <cell r="S10207">
            <v>40</v>
          </cell>
        </row>
        <row r="10208">
          <cell r="K10208">
            <v>-0.86059609241159984</v>
          </cell>
          <cell r="S10208">
            <v>40</v>
          </cell>
        </row>
        <row r="10209">
          <cell r="K10209">
            <v>-0.74730650956864386</v>
          </cell>
          <cell r="S10209">
            <v>40</v>
          </cell>
        </row>
        <row r="10210">
          <cell r="K10210">
            <v>0.75159694939746491</v>
          </cell>
          <cell r="S10210">
            <v>40</v>
          </cell>
        </row>
        <row r="10211">
          <cell r="K10211">
            <v>-0.87928671505904943</v>
          </cell>
          <cell r="S10211">
            <v>40</v>
          </cell>
        </row>
        <row r="10212">
          <cell r="K10212">
            <v>0.5652995388930474</v>
          </cell>
          <cell r="S10212">
            <v>40</v>
          </cell>
        </row>
        <row r="10213">
          <cell r="K10213">
            <v>-0.77680684242400189</v>
          </cell>
          <cell r="S10213">
            <v>40</v>
          </cell>
        </row>
        <row r="10214">
          <cell r="K10214">
            <v>0.8014666813718343</v>
          </cell>
          <cell r="S10214">
            <v>40</v>
          </cell>
        </row>
        <row r="10215">
          <cell r="K10215">
            <v>0.67436845369036458</v>
          </cell>
          <cell r="S10215">
            <v>40</v>
          </cell>
        </row>
        <row r="10216">
          <cell r="K10216">
            <v>1.1619440726439831</v>
          </cell>
          <cell r="S10216">
            <v>40</v>
          </cell>
        </row>
        <row r="10217">
          <cell r="K10217">
            <v>-0.3736624618278816</v>
          </cell>
          <cell r="S10217">
            <v>40</v>
          </cell>
        </row>
        <row r="10218">
          <cell r="K10218">
            <v>1.0666541096334585</v>
          </cell>
          <cell r="S10218">
            <v>40</v>
          </cell>
        </row>
        <row r="10219">
          <cell r="K10219">
            <v>-0.33872666804192486</v>
          </cell>
          <cell r="S10219">
            <v>40</v>
          </cell>
        </row>
        <row r="10220">
          <cell r="K10220">
            <v>1.9198763809437354</v>
          </cell>
          <cell r="S10220">
            <v>40</v>
          </cell>
        </row>
        <row r="10221">
          <cell r="K10221">
            <v>6.2216873948300986</v>
          </cell>
          <cell r="S10221">
            <v>40</v>
          </cell>
        </row>
        <row r="10222">
          <cell r="K10222">
            <v>2.9442256277454151</v>
          </cell>
          <cell r="S10222">
            <v>40</v>
          </cell>
        </row>
        <row r="10223">
          <cell r="K10223">
            <v>113.88046258994476</v>
          </cell>
          <cell r="S10223">
            <v>40</v>
          </cell>
        </row>
        <row r="10224">
          <cell r="K10224">
            <v>135.45444127343524</v>
          </cell>
          <cell r="S10224">
            <v>40</v>
          </cell>
        </row>
        <row r="10225">
          <cell r="K10225">
            <v>11.10578809704</v>
          </cell>
          <cell r="S10225">
            <v>40</v>
          </cell>
        </row>
        <row r="10226">
          <cell r="K10226">
            <v>12.867808309948565</v>
          </cell>
          <cell r="S10226">
            <v>40</v>
          </cell>
        </row>
        <row r="10227">
          <cell r="K10227">
            <v>25.531237420140858</v>
          </cell>
          <cell r="S10227">
            <v>40</v>
          </cell>
        </row>
        <row r="10228">
          <cell r="K10228">
            <v>-5.0506894191520713E-2</v>
          </cell>
          <cell r="S10228">
            <v>40</v>
          </cell>
        </row>
        <row r="10229">
          <cell r="K10229">
            <v>-0.18751319581677423</v>
          </cell>
          <cell r="S10229">
            <v>40</v>
          </cell>
        </row>
        <row r="10230">
          <cell r="K10230">
            <v>-0.23485957456688478</v>
          </cell>
          <cell r="S10230">
            <v>40</v>
          </cell>
        </row>
        <row r="10231">
          <cell r="K10231">
            <v>-0.24936711887678051</v>
          </cell>
          <cell r="S10231">
            <v>40</v>
          </cell>
        </row>
        <row r="10232">
          <cell r="K10232">
            <v>-1.1086554598464335</v>
          </cell>
          <cell r="S10232">
            <v>40</v>
          </cell>
        </row>
        <row r="10233">
          <cell r="K10233">
            <v>0.37719543115834286</v>
          </cell>
          <cell r="S10233">
            <v>40</v>
          </cell>
        </row>
        <row r="10234">
          <cell r="K10234">
            <v>-1.8904984791961523</v>
          </cell>
          <cell r="S10234">
            <v>40</v>
          </cell>
        </row>
        <row r="10235">
          <cell r="K10235">
            <v>-0.97898048421184369</v>
          </cell>
          <cell r="S10235">
            <v>40</v>
          </cell>
        </row>
        <row r="10236">
          <cell r="K10236">
            <v>-0.16564282402510541</v>
          </cell>
          <cell r="S10236">
            <v>40</v>
          </cell>
        </row>
        <row r="10237">
          <cell r="K10237">
            <v>0.51291540992155582</v>
          </cell>
          <cell r="S10237">
            <v>40</v>
          </cell>
        </row>
        <row r="10238">
          <cell r="K10238">
            <v>-0.34777537272139986</v>
          </cell>
          <cell r="S10238">
            <v>40</v>
          </cell>
        </row>
        <row r="10239">
          <cell r="K10239">
            <v>-0.2599610257501716</v>
          </cell>
          <cell r="S10239">
            <v>40</v>
          </cell>
        </row>
        <row r="10240">
          <cell r="K10240">
            <v>-0.71205354166783574</v>
          </cell>
          <cell r="S10240">
            <v>40</v>
          </cell>
        </row>
        <row r="10241">
          <cell r="K10241">
            <v>7.8959964835438559</v>
          </cell>
          <cell r="S10241">
            <v>40</v>
          </cell>
        </row>
        <row r="10242">
          <cell r="K10242">
            <v>-9.3806418100753755E-2</v>
          </cell>
          <cell r="S10242">
            <v>40</v>
          </cell>
        </row>
        <row r="10243">
          <cell r="K10243">
            <v>507.65867786926827</v>
          </cell>
          <cell r="S10243">
            <v>40</v>
          </cell>
        </row>
        <row r="10244">
          <cell r="K10244">
            <v>914.60854697054776</v>
          </cell>
          <cell r="S10244">
            <v>40</v>
          </cell>
        </row>
        <row r="10245">
          <cell r="K10245">
            <v>2537.9736106408564</v>
          </cell>
          <cell r="S10245">
            <v>40</v>
          </cell>
        </row>
        <row r="10246">
          <cell r="K10246">
            <v>7.3397269684688666</v>
          </cell>
          <cell r="S10246">
            <v>40</v>
          </cell>
        </row>
        <row r="10247">
          <cell r="K10247">
            <v>25.678218263518662</v>
          </cell>
          <cell r="S10247">
            <v>40</v>
          </cell>
        </row>
        <row r="10248">
          <cell r="K10248">
            <v>3.2162606036214944E-2</v>
          </cell>
          <cell r="S10248">
            <v>40</v>
          </cell>
        </row>
        <row r="10249">
          <cell r="K10249">
            <v>-4.4847906856595759E-2</v>
          </cell>
          <cell r="S10249">
            <v>40</v>
          </cell>
        </row>
        <row r="10250">
          <cell r="K10250">
            <v>0.19637417138877883</v>
          </cell>
          <cell r="S10250">
            <v>40</v>
          </cell>
        </row>
        <row r="10251">
          <cell r="K10251">
            <v>0.94306153912389523</v>
          </cell>
          <cell r="S10251">
            <v>40</v>
          </cell>
        </row>
        <row r="10252">
          <cell r="K10252">
            <v>0.44210263779673387</v>
          </cell>
          <cell r="S10252">
            <v>40</v>
          </cell>
        </row>
        <row r="10253">
          <cell r="K10253">
            <v>-0.58552703905364101</v>
          </cell>
          <cell r="S10253">
            <v>40</v>
          </cell>
        </row>
        <row r="10254">
          <cell r="K10254">
            <v>-0.43454366410803652</v>
          </cell>
          <cell r="S10254">
            <v>40</v>
          </cell>
        </row>
        <row r="10255">
          <cell r="K10255">
            <v>5.6285922332581002</v>
          </cell>
          <cell r="S10255">
            <v>40</v>
          </cell>
        </row>
        <row r="10256">
          <cell r="K10256">
            <v>-0.66867318046088586</v>
          </cell>
          <cell r="S10256">
            <v>40</v>
          </cell>
        </row>
        <row r="10257">
          <cell r="K10257">
            <v>1.9343193980414519</v>
          </cell>
          <cell r="S10257">
            <v>40</v>
          </cell>
        </row>
        <row r="10258">
          <cell r="K10258">
            <v>3.0048564009912293</v>
          </cell>
          <cell r="S10258">
            <v>40</v>
          </cell>
        </row>
        <row r="10259">
          <cell r="K10259">
            <v>-0.59070302364197702</v>
          </cell>
          <cell r="S10259">
            <v>40</v>
          </cell>
        </row>
        <row r="10260">
          <cell r="K10260">
            <v>-1.1052206951917676</v>
          </cell>
          <cell r="S10260">
            <v>40</v>
          </cell>
        </row>
        <row r="10261">
          <cell r="K10261">
            <v>-0.33434455687999104</v>
          </cell>
          <cell r="S10261">
            <v>40</v>
          </cell>
        </row>
        <row r="10262">
          <cell r="K10262">
            <v>125.25546696000093</v>
          </cell>
          <cell r="S10262">
            <v>40</v>
          </cell>
        </row>
        <row r="10263">
          <cell r="K10263">
            <v>9.5495427003056275</v>
          </cell>
          <cell r="S10263">
            <v>40</v>
          </cell>
        </row>
        <row r="10264">
          <cell r="K10264">
            <v>17.090352035062935</v>
          </cell>
          <cell r="S10264">
            <v>40</v>
          </cell>
        </row>
        <row r="10265">
          <cell r="K10265">
            <v>954.31509468544118</v>
          </cell>
          <cell r="S10265">
            <v>40</v>
          </cell>
        </row>
        <row r="10266">
          <cell r="K10266">
            <v>-0.20091391778138348</v>
          </cell>
          <cell r="S10266">
            <v>40</v>
          </cell>
        </row>
        <row r="10267">
          <cell r="K10267">
            <v>-0.16938899405788052</v>
          </cell>
          <cell r="S10267">
            <v>40</v>
          </cell>
        </row>
        <row r="10268">
          <cell r="K10268">
            <v>-0.16635337450076457</v>
          </cell>
          <cell r="S10268">
            <v>40</v>
          </cell>
        </row>
        <row r="10269">
          <cell r="K10269">
            <v>-0.15102642598951499</v>
          </cell>
          <cell r="S10269">
            <v>40</v>
          </cell>
        </row>
        <row r="10270">
          <cell r="K10270">
            <v>22.736757993161056</v>
          </cell>
          <cell r="S10270">
            <v>40</v>
          </cell>
        </row>
        <row r="10271">
          <cell r="K10271">
            <v>0.25426775850450928</v>
          </cell>
          <cell r="S10271">
            <v>40</v>
          </cell>
        </row>
        <row r="10272">
          <cell r="K10272">
            <v>-0.61921799515107023</v>
          </cell>
          <cell r="S10272">
            <v>40</v>
          </cell>
        </row>
        <row r="10273">
          <cell r="K10273">
            <v>1.2142909264186512</v>
          </cell>
          <cell r="S10273">
            <v>40</v>
          </cell>
        </row>
        <row r="10274">
          <cell r="K10274">
            <v>-0.65806497785657669</v>
          </cell>
          <cell r="S10274">
            <v>40</v>
          </cell>
        </row>
        <row r="10275">
          <cell r="K10275">
            <v>0.42976103003429311</v>
          </cell>
          <cell r="S10275">
            <v>40</v>
          </cell>
        </row>
        <row r="10276">
          <cell r="K10276">
            <v>-0.78943890704865383</v>
          </cell>
          <cell r="S10276">
            <v>40</v>
          </cell>
        </row>
        <row r="10277">
          <cell r="K10277">
            <v>-0.57216776238898936</v>
          </cell>
          <cell r="S10277">
            <v>40</v>
          </cell>
        </row>
        <row r="10278">
          <cell r="K10278">
            <v>-0.57386871607144441</v>
          </cell>
          <cell r="S10278">
            <v>40</v>
          </cell>
        </row>
        <row r="10279">
          <cell r="K10279">
            <v>-0.42582380478311144</v>
          </cell>
          <cell r="S10279">
            <v>40</v>
          </cell>
        </row>
        <row r="10280">
          <cell r="K10280">
            <v>5.1236389673192173</v>
          </cell>
          <cell r="S10280">
            <v>40</v>
          </cell>
        </row>
        <row r="10281">
          <cell r="K10281">
            <v>-0.40445227745890416</v>
          </cell>
          <cell r="S10281">
            <v>40</v>
          </cell>
        </row>
        <row r="10282">
          <cell r="K10282">
            <v>5.5326699717128811</v>
          </cell>
          <cell r="S10282">
            <v>40</v>
          </cell>
        </row>
        <row r="10283">
          <cell r="K10283">
            <v>-0.66876139858191153</v>
          </cell>
          <cell r="S10283">
            <v>40</v>
          </cell>
        </row>
        <row r="10284">
          <cell r="K10284">
            <v>-0.66258134089236942</v>
          </cell>
          <cell r="S10284">
            <v>40</v>
          </cell>
        </row>
        <row r="10285">
          <cell r="K10285">
            <v>1.4472497682056862</v>
          </cell>
          <cell r="S10285">
            <v>40</v>
          </cell>
        </row>
        <row r="10286">
          <cell r="K10286">
            <v>2.0100289413664809</v>
          </cell>
          <cell r="S10286">
            <v>40</v>
          </cell>
        </row>
        <row r="10287">
          <cell r="K10287">
            <v>2.7483891496884394</v>
          </cell>
          <cell r="S10287">
            <v>40</v>
          </cell>
        </row>
        <row r="10288">
          <cell r="K10288">
            <v>3.1845867986250838</v>
          </cell>
          <cell r="S10288">
            <v>40</v>
          </cell>
        </row>
        <row r="10289">
          <cell r="K10289">
            <v>-0.4994277871073271</v>
          </cell>
          <cell r="S10289">
            <v>40</v>
          </cell>
        </row>
        <row r="10290">
          <cell r="K10290">
            <v>-0.61431756086111178</v>
          </cell>
          <cell r="S10290">
            <v>40</v>
          </cell>
        </row>
        <row r="10291">
          <cell r="K10291">
            <v>0.77791290767301935</v>
          </cell>
          <cell r="S10291">
            <v>40</v>
          </cell>
        </row>
        <row r="10292">
          <cell r="K10292">
            <v>0.55939469857258162</v>
          </cell>
          <cell r="S10292">
            <v>40</v>
          </cell>
        </row>
        <row r="10293">
          <cell r="K10293">
            <v>-0.20015902772365746</v>
          </cell>
          <cell r="S10293">
            <v>40</v>
          </cell>
        </row>
        <row r="10294">
          <cell r="K10294">
            <v>-0.62001359402055689</v>
          </cell>
          <cell r="S10294">
            <v>40</v>
          </cell>
        </row>
        <row r="10295">
          <cell r="K10295">
            <v>1.2115873099658574</v>
          </cell>
          <cell r="S10295">
            <v>40</v>
          </cell>
        </row>
        <row r="10296">
          <cell r="K10296">
            <v>-0.75487853738252764</v>
          </cell>
          <cell r="S10296">
            <v>40</v>
          </cell>
        </row>
        <row r="10297">
          <cell r="K10297">
            <v>5.615045323942379</v>
          </cell>
          <cell r="S10297">
            <v>40</v>
          </cell>
        </row>
        <row r="10298">
          <cell r="K10298">
            <v>0.78298505940249064</v>
          </cell>
          <cell r="S10298">
            <v>40</v>
          </cell>
        </row>
        <row r="10299">
          <cell r="K10299">
            <v>10.141144421971237</v>
          </cell>
          <cell r="S10299">
            <v>40</v>
          </cell>
        </row>
        <row r="10300">
          <cell r="K10300">
            <v>11.269763725464982</v>
          </cell>
          <cell r="S10300">
            <v>40</v>
          </cell>
        </row>
        <row r="10301">
          <cell r="K10301">
            <v>632.79978502007805</v>
          </cell>
          <cell r="S10301">
            <v>40</v>
          </cell>
        </row>
        <row r="10302">
          <cell r="K10302">
            <v>1.14983894584083</v>
          </cell>
          <cell r="S10302">
            <v>40</v>
          </cell>
        </row>
        <row r="10303">
          <cell r="K10303">
            <v>-0.19161680652813248</v>
          </cell>
          <cell r="S10303">
            <v>40</v>
          </cell>
        </row>
        <row r="10304">
          <cell r="K10304">
            <v>4.0897220707910797</v>
          </cell>
          <cell r="S10304">
            <v>40</v>
          </cell>
        </row>
        <row r="10305">
          <cell r="K10305">
            <v>-0.17686277540687712</v>
          </cell>
          <cell r="S10305">
            <v>40</v>
          </cell>
        </row>
        <row r="10306">
          <cell r="K10306">
            <v>0.44675001964183303</v>
          </cell>
          <cell r="S10306">
            <v>40</v>
          </cell>
        </row>
        <row r="10307">
          <cell r="K10307">
            <v>-0.16229379627631682</v>
          </cell>
          <cell r="S10307">
            <v>40</v>
          </cell>
        </row>
        <row r="10308">
          <cell r="K10308">
            <v>8.9538150847229652</v>
          </cell>
          <cell r="S10308">
            <v>40</v>
          </cell>
        </row>
        <row r="10309">
          <cell r="K10309">
            <v>-0.176766217185202</v>
          </cell>
          <cell r="S10309">
            <v>40</v>
          </cell>
        </row>
        <row r="10310">
          <cell r="K10310">
            <v>0.35944315860279141</v>
          </cell>
          <cell r="S10310">
            <v>40</v>
          </cell>
        </row>
        <row r="10311">
          <cell r="K10311">
            <v>565.9183230985019</v>
          </cell>
          <cell r="S10311">
            <v>40</v>
          </cell>
        </row>
        <row r="10312">
          <cell r="K10312">
            <v>-1.7594934636983848</v>
          </cell>
          <cell r="S10312">
            <v>40</v>
          </cell>
        </row>
        <row r="10313">
          <cell r="K10313">
            <v>2.695527553716269E-2</v>
          </cell>
          <cell r="S10313">
            <v>40</v>
          </cell>
        </row>
        <row r="10314">
          <cell r="K10314">
            <v>-0.84349205026210961</v>
          </cell>
          <cell r="S10314">
            <v>40</v>
          </cell>
        </row>
        <row r="10315">
          <cell r="K10315">
            <v>8.2384184952478414E-4</v>
          </cell>
          <cell r="S10315">
            <v>40</v>
          </cell>
        </row>
        <row r="10316">
          <cell r="K10316">
            <v>0.97179374000213581</v>
          </cell>
          <cell r="S10316">
            <v>40</v>
          </cell>
        </row>
        <row r="10317">
          <cell r="K10317">
            <v>-0.45278139889038849</v>
          </cell>
          <cell r="S10317">
            <v>40</v>
          </cell>
        </row>
        <row r="10318">
          <cell r="K10318">
            <v>5.3154988531359351</v>
          </cell>
          <cell r="S10318">
            <v>40</v>
          </cell>
        </row>
        <row r="10319">
          <cell r="K10319">
            <v>-0.67018895269640066</v>
          </cell>
          <cell r="S10319">
            <v>40</v>
          </cell>
        </row>
        <row r="10320">
          <cell r="K10320">
            <v>1.3248274576417549</v>
          </cell>
          <cell r="S10320">
            <v>40</v>
          </cell>
        </row>
        <row r="10321">
          <cell r="K10321">
            <v>2.8208429912462853</v>
          </cell>
          <cell r="S10321">
            <v>40</v>
          </cell>
        </row>
        <row r="10322">
          <cell r="K10322">
            <v>0.96109185480964643</v>
          </cell>
          <cell r="S10322">
            <v>40</v>
          </cell>
        </row>
        <row r="10323">
          <cell r="K10323">
            <v>-0.72548570642812904</v>
          </cell>
          <cell r="S10323">
            <v>40</v>
          </cell>
        </row>
        <row r="10324">
          <cell r="K10324">
            <v>0.18667344821342932</v>
          </cell>
          <cell r="S10324">
            <v>40</v>
          </cell>
        </row>
        <row r="10325">
          <cell r="K10325">
            <v>-0.54297407536261433</v>
          </cell>
          <cell r="S10325">
            <v>40</v>
          </cell>
        </row>
        <row r="10326">
          <cell r="K10326">
            <v>0.44007868097389069</v>
          </cell>
          <cell r="S10326">
            <v>40</v>
          </cell>
        </row>
        <row r="10327">
          <cell r="K10327">
            <v>0.62661171470223975</v>
          </cell>
          <cell r="S10327">
            <v>40</v>
          </cell>
        </row>
        <row r="10328">
          <cell r="K10328">
            <v>-1.2112926149728739E-2</v>
          </cell>
          <cell r="S10328">
            <v>40</v>
          </cell>
        </row>
        <row r="10329">
          <cell r="K10329">
            <v>1.1586198814628801</v>
          </cell>
          <cell r="S10329">
            <v>40</v>
          </cell>
        </row>
        <row r="10330">
          <cell r="K10330">
            <v>0.89341741987771561</v>
          </cell>
          <cell r="S10330">
            <v>40</v>
          </cell>
        </row>
        <row r="10331">
          <cell r="K10331">
            <v>0.98428637626608806</v>
          </cell>
          <cell r="S10331">
            <v>40</v>
          </cell>
        </row>
        <row r="10332">
          <cell r="K10332">
            <v>-1.2765090125395515</v>
          </cell>
          <cell r="S10332">
            <v>40</v>
          </cell>
        </row>
        <row r="10333">
          <cell r="K10333">
            <v>-2.8244784703239149E-2</v>
          </cell>
          <cell r="S10333">
            <v>40</v>
          </cell>
        </row>
        <row r="10334">
          <cell r="K10334">
            <v>-0.83293248395948749</v>
          </cell>
          <cell r="S10334">
            <v>40</v>
          </cell>
        </row>
        <row r="10335">
          <cell r="K10335">
            <v>-0.659884123764365</v>
          </cell>
          <cell r="S10335">
            <v>40</v>
          </cell>
        </row>
        <row r="10336">
          <cell r="K10336">
            <v>-0.52709653188444749</v>
          </cell>
          <cell r="S10336">
            <v>40</v>
          </cell>
        </row>
        <row r="10337">
          <cell r="K10337">
            <v>-0.80616244327988273</v>
          </cell>
          <cell r="S10337">
            <v>40</v>
          </cell>
        </row>
        <row r="10338">
          <cell r="K10338">
            <v>-0.7033604194831452</v>
          </cell>
          <cell r="S10338">
            <v>40</v>
          </cell>
        </row>
        <row r="10339">
          <cell r="K10339">
            <v>5.2060780643084632</v>
          </cell>
          <cell r="S10339">
            <v>40</v>
          </cell>
        </row>
        <row r="10340">
          <cell r="K10340">
            <v>-0.69043804178049784</v>
          </cell>
          <cell r="S10340">
            <v>40</v>
          </cell>
        </row>
        <row r="10341">
          <cell r="K10341">
            <v>2.1972155169056737</v>
          </cell>
          <cell r="S10341">
            <v>40</v>
          </cell>
        </row>
        <row r="10342">
          <cell r="K10342">
            <v>3.2398518669074177</v>
          </cell>
          <cell r="S10342">
            <v>40</v>
          </cell>
        </row>
        <row r="10343">
          <cell r="K10343">
            <v>-1.1306910838159077</v>
          </cell>
          <cell r="S10343">
            <v>40</v>
          </cell>
        </row>
        <row r="10344">
          <cell r="K10344">
            <v>-0.47561582691593829</v>
          </cell>
          <cell r="S10344">
            <v>40</v>
          </cell>
        </row>
        <row r="10345">
          <cell r="K10345">
            <v>-0.97000448658011651</v>
          </cell>
          <cell r="S10345">
            <v>40</v>
          </cell>
        </row>
        <row r="10346">
          <cell r="K10346">
            <v>-0.68554256490028542</v>
          </cell>
          <cell r="S10346">
            <v>40</v>
          </cell>
        </row>
        <row r="10347">
          <cell r="K10347">
            <v>-0.51012972941805457</v>
          </cell>
          <cell r="S10347">
            <v>40</v>
          </cell>
        </row>
        <row r="10348">
          <cell r="K10348">
            <v>-0.40766222798506019</v>
          </cell>
          <cell r="S10348">
            <v>40</v>
          </cell>
        </row>
        <row r="10349">
          <cell r="K10349">
            <v>-0.51867171551407765</v>
          </cell>
          <cell r="S10349">
            <v>40</v>
          </cell>
        </row>
        <row r="10350">
          <cell r="K10350">
            <v>14.625792765207828</v>
          </cell>
          <cell r="S10350">
            <v>40</v>
          </cell>
        </row>
        <row r="10351">
          <cell r="K10351">
            <v>10.232534563622909</v>
          </cell>
          <cell r="S10351">
            <v>40</v>
          </cell>
        </row>
        <row r="10352">
          <cell r="K10352">
            <v>207.58329995622671</v>
          </cell>
          <cell r="S10352">
            <v>40</v>
          </cell>
        </row>
        <row r="10353">
          <cell r="K10353">
            <v>36.464075312498196</v>
          </cell>
          <cell r="S10353">
            <v>40</v>
          </cell>
        </row>
        <row r="10354">
          <cell r="K10354">
            <v>-1.8073049092237379</v>
          </cell>
          <cell r="S10354">
            <v>40</v>
          </cell>
        </row>
        <row r="10355">
          <cell r="K10355">
            <v>-0.85091236927667291</v>
          </cell>
          <cell r="S10355">
            <v>40</v>
          </cell>
        </row>
        <row r="10356">
          <cell r="K10356">
            <v>-0.40941051969421549</v>
          </cell>
          <cell r="S10356">
            <v>40</v>
          </cell>
        </row>
        <row r="10357">
          <cell r="K10357">
            <v>-0.55615086425355476</v>
          </cell>
          <cell r="S10357">
            <v>40</v>
          </cell>
        </row>
        <row r="10358">
          <cell r="K10358">
            <v>-0.87066585434034671</v>
          </cell>
          <cell r="S10358">
            <v>40</v>
          </cell>
        </row>
        <row r="10359">
          <cell r="K10359">
            <v>-2.1326864483540171</v>
          </cell>
          <cell r="S10359">
            <v>40</v>
          </cell>
        </row>
        <row r="10360">
          <cell r="K10360">
            <v>4.7377028848515277</v>
          </cell>
          <cell r="S10360">
            <v>40</v>
          </cell>
        </row>
        <row r="10361">
          <cell r="K10361">
            <v>1.6123624737139202</v>
          </cell>
          <cell r="S10361">
            <v>40</v>
          </cell>
        </row>
        <row r="10362">
          <cell r="K10362">
            <v>1.9323690535162581</v>
          </cell>
          <cell r="S10362">
            <v>40</v>
          </cell>
        </row>
        <row r="10363">
          <cell r="K10363">
            <v>2.6320534396658357</v>
          </cell>
          <cell r="S10363">
            <v>40</v>
          </cell>
        </row>
        <row r="10364">
          <cell r="K10364">
            <v>-3.2582462039872806E-2</v>
          </cell>
          <cell r="S10364">
            <v>40</v>
          </cell>
        </row>
        <row r="10365">
          <cell r="K10365">
            <v>-0.56942269262331824</v>
          </cell>
          <cell r="S10365">
            <v>40</v>
          </cell>
        </row>
        <row r="10366">
          <cell r="K10366">
            <v>-0.46404944202088438</v>
          </cell>
          <cell r="S10366">
            <v>40</v>
          </cell>
        </row>
        <row r="10367">
          <cell r="K10367">
            <v>-0.64041626180622602</v>
          </cell>
          <cell r="S10367">
            <v>40</v>
          </cell>
        </row>
        <row r="10368">
          <cell r="K10368">
            <v>113.87137194181228</v>
          </cell>
          <cell r="S10368">
            <v>40</v>
          </cell>
        </row>
        <row r="10369">
          <cell r="K10369">
            <v>-0.37684709494830448</v>
          </cell>
          <cell r="S10369">
            <v>40</v>
          </cell>
        </row>
        <row r="10370">
          <cell r="K10370">
            <v>8.0799284832072207</v>
          </cell>
          <cell r="S10370">
            <v>40</v>
          </cell>
        </row>
        <row r="10371">
          <cell r="K10371">
            <v>144.58133291933487</v>
          </cell>
          <cell r="S10371">
            <v>40</v>
          </cell>
        </row>
        <row r="10372">
          <cell r="K10372">
            <v>-7.745905061877098E-2</v>
          </cell>
          <cell r="S10372">
            <v>40</v>
          </cell>
        </row>
        <row r="10373">
          <cell r="K10373">
            <v>15.519902348424782</v>
          </cell>
          <cell r="S10373">
            <v>40</v>
          </cell>
        </row>
        <row r="10374">
          <cell r="K10374">
            <v>-3.2276079985371887E-2</v>
          </cell>
          <cell r="S10374">
            <v>40</v>
          </cell>
        </row>
        <row r="10375">
          <cell r="K10375">
            <v>-1.5658983889102269</v>
          </cell>
          <cell r="S10375">
            <v>40</v>
          </cell>
        </row>
        <row r="10376">
          <cell r="K10376">
            <v>-0.83609027416810222</v>
          </cell>
          <cell r="S10376">
            <v>40</v>
          </cell>
        </row>
        <row r="10377">
          <cell r="K10377">
            <v>-0.68201506805496348</v>
          </cell>
          <cell r="S10377">
            <v>40</v>
          </cell>
        </row>
        <row r="10378">
          <cell r="K10378">
            <v>-0.5867279923555645</v>
          </cell>
          <cell r="S10378">
            <v>40</v>
          </cell>
        </row>
        <row r="10379">
          <cell r="K10379">
            <v>-0.86495969435355391</v>
          </cell>
          <cell r="S10379">
            <v>40</v>
          </cell>
        </row>
        <row r="10380">
          <cell r="K10380">
            <v>-2.1073242198800997</v>
          </cell>
          <cell r="S10380">
            <v>40</v>
          </cell>
        </row>
        <row r="10381">
          <cell r="K10381">
            <v>4.8067392257541623</v>
          </cell>
          <cell r="S10381">
            <v>40</v>
          </cell>
        </row>
        <row r="10382">
          <cell r="K10382">
            <v>1.1198836833471446</v>
          </cell>
          <cell r="S10382">
            <v>40</v>
          </cell>
        </row>
        <row r="10383">
          <cell r="K10383">
            <v>2.107742945758285</v>
          </cell>
          <cell r="S10383">
            <v>40</v>
          </cell>
        </row>
        <row r="10384">
          <cell r="K10384">
            <v>2.7615529134321011</v>
          </cell>
          <cell r="S10384">
            <v>40</v>
          </cell>
        </row>
        <row r="10385">
          <cell r="K10385">
            <v>-0.1213137982276532</v>
          </cell>
          <cell r="S10385">
            <v>40</v>
          </cell>
        </row>
        <row r="10386">
          <cell r="K10386">
            <v>-0.54706322727129419</v>
          </cell>
          <cell r="S10386">
            <v>40</v>
          </cell>
        </row>
        <row r="10387">
          <cell r="K10387">
            <v>-0.46584531302881349</v>
          </cell>
          <cell r="S10387">
            <v>40</v>
          </cell>
        </row>
        <row r="10388">
          <cell r="K10388">
            <v>4.0482286463238193</v>
          </cell>
          <cell r="S10388">
            <v>40</v>
          </cell>
        </row>
        <row r="10389">
          <cell r="K10389">
            <v>96.71432858437133</v>
          </cell>
          <cell r="S10389">
            <v>40</v>
          </cell>
        </row>
        <row r="10390">
          <cell r="K10390">
            <v>-0.4221430663854796</v>
          </cell>
          <cell r="S10390">
            <v>40</v>
          </cell>
        </row>
        <row r="10391">
          <cell r="K10391">
            <v>6.5804214872156166</v>
          </cell>
          <cell r="S10391">
            <v>40</v>
          </cell>
        </row>
        <row r="10392">
          <cell r="K10392">
            <v>-7.1854181798985534E-2</v>
          </cell>
          <cell r="S10392">
            <v>40</v>
          </cell>
        </row>
        <row r="10393">
          <cell r="K10393">
            <v>121.94354125770923</v>
          </cell>
          <cell r="S10393">
            <v>40</v>
          </cell>
        </row>
        <row r="10394">
          <cell r="K10394">
            <v>145.90404569870174</v>
          </cell>
          <cell r="S10394">
            <v>40</v>
          </cell>
        </row>
        <row r="10395">
          <cell r="K10395">
            <v>-3.9317463223495108E-2</v>
          </cell>
          <cell r="S10395">
            <v>40</v>
          </cell>
        </row>
        <row r="10396">
          <cell r="K10396">
            <v>-1.6014314026755236</v>
          </cell>
          <cell r="S10396">
            <v>40</v>
          </cell>
        </row>
        <row r="10397">
          <cell r="K10397">
            <v>-0.51360698101776636</v>
          </cell>
          <cell r="S10397">
            <v>40</v>
          </cell>
        </row>
        <row r="10398">
          <cell r="K10398">
            <v>-0.5973465758382942</v>
          </cell>
          <cell r="S10398">
            <v>40</v>
          </cell>
        </row>
        <row r="10399">
          <cell r="K10399">
            <v>-0.16579073896040972</v>
          </cell>
          <cell r="S10399">
            <v>40</v>
          </cell>
        </row>
        <row r="10400">
          <cell r="K10400">
            <v>-1.9031480135124899</v>
          </cell>
          <cell r="S10400">
            <v>40</v>
          </cell>
        </row>
        <row r="10401">
          <cell r="K10401">
            <v>-1.9734798784209719</v>
          </cell>
          <cell r="S10401">
            <v>40</v>
          </cell>
        </row>
        <row r="10402">
          <cell r="K10402">
            <v>5.3035951894500117</v>
          </cell>
          <cell r="S10402">
            <v>40</v>
          </cell>
        </row>
        <row r="10403">
          <cell r="K10403">
            <v>-0.90625224864720422</v>
          </cell>
          <cell r="S10403">
            <v>40</v>
          </cell>
        </row>
        <row r="10404">
          <cell r="K10404">
            <v>-0.74373237819605997</v>
          </cell>
          <cell r="S10404">
            <v>40</v>
          </cell>
        </row>
        <row r="10405">
          <cell r="K10405">
            <v>3.7714474006185128</v>
          </cell>
          <cell r="S10405">
            <v>40</v>
          </cell>
        </row>
        <row r="10406">
          <cell r="K10406">
            <v>-0.35499640593823373</v>
          </cell>
          <cell r="S10406">
            <v>40</v>
          </cell>
        </row>
        <row r="10407">
          <cell r="K10407">
            <v>6.118808979387446E-2</v>
          </cell>
          <cell r="S10407">
            <v>40</v>
          </cell>
        </row>
        <row r="10408">
          <cell r="K10408">
            <v>-9.9825443486846396E-3</v>
          </cell>
          <cell r="S10408">
            <v>40</v>
          </cell>
        </row>
        <row r="10409">
          <cell r="K10409">
            <v>-0.62373187128563079</v>
          </cell>
          <cell r="S10409">
            <v>40</v>
          </cell>
        </row>
        <row r="10410">
          <cell r="K10410">
            <v>120.44099683068009</v>
          </cell>
          <cell r="S10410">
            <v>40</v>
          </cell>
        </row>
        <row r="10411">
          <cell r="K10411">
            <v>-0.21428941412620489</v>
          </cell>
          <cell r="S10411">
            <v>40</v>
          </cell>
        </row>
        <row r="10412">
          <cell r="K10412">
            <v>18.989084304364713</v>
          </cell>
          <cell r="S10412">
            <v>40</v>
          </cell>
        </row>
        <row r="10413">
          <cell r="K10413">
            <v>-0.44320959186406683</v>
          </cell>
          <cell r="S10413">
            <v>40</v>
          </cell>
        </row>
        <row r="10414">
          <cell r="K10414">
            <v>-0.37667298983989644</v>
          </cell>
          <cell r="S10414">
            <v>40</v>
          </cell>
        </row>
        <row r="10415">
          <cell r="K10415">
            <v>-9.6707654213127214E-2</v>
          </cell>
          <cell r="S10415">
            <v>40</v>
          </cell>
        </row>
        <row r="10416">
          <cell r="K10416">
            <v>-0.42348832405431869</v>
          </cell>
          <cell r="S10416">
            <v>40</v>
          </cell>
        </row>
        <row r="10417">
          <cell r="K10417">
            <v>-1.2789721096660311</v>
          </cell>
          <cell r="S10417">
            <v>40</v>
          </cell>
        </row>
        <row r="10418">
          <cell r="K10418">
            <v>-0.81487453821732614</v>
          </cell>
          <cell r="S10418">
            <v>40</v>
          </cell>
        </row>
        <row r="10419">
          <cell r="K10419">
            <v>-0.24421154627008818</v>
          </cell>
          <cell r="S10419">
            <v>40</v>
          </cell>
        </row>
        <row r="10420">
          <cell r="K10420">
            <v>-0.53560501243297387</v>
          </cell>
          <cell r="S10420">
            <v>40</v>
          </cell>
        </row>
        <row r="10421">
          <cell r="K10421">
            <v>-0.58607013905506811</v>
          </cell>
          <cell r="S10421">
            <v>40</v>
          </cell>
        </row>
        <row r="10422">
          <cell r="K10422">
            <v>5.4408209531231675</v>
          </cell>
          <cell r="S10422">
            <v>40</v>
          </cell>
        </row>
        <row r="10423">
          <cell r="K10423">
            <v>5.7502626050331545</v>
          </cell>
          <cell r="S10423">
            <v>40</v>
          </cell>
        </row>
        <row r="10424">
          <cell r="K10424">
            <v>1.1417182650896203</v>
          </cell>
          <cell r="S10424">
            <v>40</v>
          </cell>
        </row>
        <row r="10425">
          <cell r="K10425">
            <v>2.7411514008292235</v>
          </cell>
          <cell r="S10425">
            <v>40</v>
          </cell>
        </row>
        <row r="10426">
          <cell r="K10426">
            <v>3.9383384815003923</v>
          </cell>
          <cell r="S10426">
            <v>40</v>
          </cell>
        </row>
        <row r="10427">
          <cell r="K10427">
            <v>-0.37404140714391687</v>
          </cell>
          <cell r="S10427">
            <v>40</v>
          </cell>
        </row>
        <row r="10428">
          <cell r="K10428">
            <v>0.41545473355321566</v>
          </cell>
          <cell r="S10428">
            <v>40</v>
          </cell>
        </row>
        <row r="10429">
          <cell r="K10429">
            <v>-0.37957991840818156</v>
          </cell>
          <cell r="S10429">
            <v>40</v>
          </cell>
        </row>
        <row r="10430">
          <cell r="K10430">
            <v>2.1552889475077137</v>
          </cell>
          <cell r="S10430">
            <v>40</v>
          </cell>
        </row>
        <row r="10431">
          <cell r="K10431">
            <v>-0.40224301130777951</v>
          </cell>
          <cell r="S10431">
            <v>40</v>
          </cell>
        </row>
        <row r="10432">
          <cell r="K10432">
            <v>-0.39411277173250209</v>
          </cell>
          <cell r="S10432">
            <v>40</v>
          </cell>
        </row>
        <row r="10433">
          <cell r="K10433">
            <v>10.743020282617662</v>
          </cell>
          <cell r="S10433">
            <v>40</v>
          </cell>
        </row>
        <row r="10434">
          <cell r="K10434">
            <v>-0.20108013311852804</v>
          </cell>
          <cell r="S10434">
            <v>40</v>
          </cell>
        </row>
        <row r="10435">
          <cell r="K10435">
            <v>-0.25858001825301818</v>
          </cell>
          <cell r="S10435">
            <v>40</v>
          </cell>
        </row>
        <row r="10436">
          <cell r="K10436">
            <v>-0.30518664920599498</v>
          </cell>
          <cell r="S10436">
            <v>40</v>
          </cell>
        </row>
        <row r="10437">
          <cell r="K10437">
            <v>-0.14837405364521494</v>
          </cell>
          <cell r="S10437">
            <v>40</v>
          </cell>
        </row>
        <row r="10438">
          <cell r="K10438">
            <v>-0.63847053642188822</v>
          </cell>
          <cell r="S10438">
            <v>40</v>
          </cell>
        </row>
        <row r="10439">
          <cell r="K10439">
            <v>-0.81702563125659111</v>
          </cell>
          <cell r="S10439">
            <v>40</v>
          </cell>
        </row>
        <row r="10440">
          <cell r="K10440">
            <v>-0.7772299635609986</v>
          </cell>
          <cell r="S10440">
            <v>40</v>
          </cell>
        </row>
        <row r="10441">
          <cell r="K10441">
            <v>6.2099533620884564E-2</v>
          </cell>
          <cell r="S10441">
            <v>40</v>
          </cell>
        </row>
        <row r="10442">
          <cell r="K10442">
            <v>-0.8454569939986164</v>
          </cell>
          <cell r="S10442">
            <v>40</v>
          </cell>
        </row>
        <row r="10443">
          <cell r="K10443">
            <v>1.5728696020504696</v>
          </cell>
          <cell r="S10443">
            <v>40</v>
          </cell>
        </row>
        <row r="10444">
          <cell r="K10444">
            <v>-0.47407591750545386</v>
          </cell>
          <cell r="S10444">
            <v>40</v>
          </cell>
        </row>
        <row r="10445">
          <cell r="K10445">
            <v>-0.60466846815869912</v>
          </cell>
          <cell r="S10445">
            <v>40</v>
          </cell>
        </row>
        <row r="10446">
          <cell r="K10446">
            <v>-0.56547140020916498</v>
          </cell>
          <cell r="S10446">
            <v>40</v>
          </cell>
        </row>
        <row r="10447">
          <cell r="K10447">
            <v>5.3949453625339734</v>
          </cell>
          <cell r="S10447">
            <v>40</v>
          </cell>
        </row>
        <row r="10448">
          <cell r="K10448">
            <v>5.7829608350864783</v>
          </cell>
          <cell r="S10448">
            <v>40</v>
          </cell>
        </row>
        <row r="10449">
          <cell r="K10449">
            <v>5.7465457612252084</v>
          </cell>
          <cell r="S10449">
            <v>40</v>
          </cell>
        </row>
        <row r="10450">
          <cell r="K10450">
            <v>5.9594787378483032</v>
          </cell>
          <cell r="S10450">
            <v>40</v>
          </cell>
        </row>
        <row r="10451">
          <cell r="K10451">
            <v>0.75987463080451489</v>
          </cell>
          <cell r="S10451">
            <v>40</v>
          </cell>
        </row>
        <row r="10452">
          <cell r="K10452">
            <v>1.2703918527097835</v>
          </cell>
          <cell r="S10452">
            <v>40</v>
          </cell>
        </row>
        <row r="10453">
          <cell r="K10453">
            <v>2.7860571875438942</v>
          </cell>
          <cell r="S10453">
            <v>40</v>
          </cell>
        </row>
        <row r="10454">
          <cell r="K10454">
            <v>3.3094543860632655</v>
          </cell>
          <cell r="S10454">
            <v>40</v>
          </cell>
        </row>
        <row r="10455">
          <cell r="K10455">
            <v>3.9290586326312535</v>
          </cell>
          <cell r="S10455">
            <v>40</v>
          </cell>
        </row>
        <row r="10456">
          <cell r="K10456">
            <v>4.4454524357509575</v>
          </cell>
          <cell r="S10456">
            <v>40</v>
          </cell>
        </row>
        <row r="10457">
          <cell r="K10457">
            <v>-0.30230766114260155</v>
          </cell>
          <cell r="S10457">
            <v>40</v>
          </cell>
        </row>
        <row r="10458">
          <cell r="K10458">
            <v>-0.33110938672453494</v>
          </cell>
          <cell r="S10458">
            <v>40</v>
          </cell>
        </row>
        <row r="10459">
          <cell r="K10459">
            <v>0.41843942216213448</v>
          </cell>
          <cell r="S10459">
            <v>40</v>
          </cell>
        </row>
        <row r="10460">
          <cell r="K10460">
            <v>6.7088352219027314E-2</v>
          </cell>
          <cell r="S10460">
            <v>40</v>
          </cell>
        </row>
        <row r="10461">
          <cell r="K10461">
            <v>-0.22827769736034301</v>
          </cell>
          <cell r="S10461">
            <v>40</v>
          </cell>
        </row>
        <row r="10462">
          <cell r="K10462">
            <v>-0.77902632708559083</v>
          </cell>
          <cell r="S10462">
            <v>40</v>
          </cell>
        </row>
        <row r="10463">
          <cell r="K10463">
            <v>0.1313555037211771</v>
          </cell>
          <cell r="S10463">
            <v>40</v>
          </cell>
        </row>
        <row r="10464">
          <cell r="K10464">
            <v>0.81851078018967094</v>
          </cell>
          <cell r="S10464">
            <v>40</v>
          </cell>
        </row>
        <row r="10465">
          <cell r="K10465">
            <v>-0.23943339286887988</v>
          </cell>
          <cell r="S10465">
            <v>40</v>
          </cell>
        </row>
        <row r="10466">
          <cell r="K10466">
            <v>6.7695615393567561</v>
          </cell>
          <cell r="S10466">
            <v>40</v>
          </cell>
        </row>
        <row r="10467">
          <cell r="K10467">
            <v>-0.23935572983321918</v>
          </cell>
          <cell r="S10467">
            <v>40</v>
          </cell>
        </row>
        <row r="10468">
          <cell r="K10468">
            <v>0.71290644787520019</v>
          </cell>
          <cell r="S10468">
            <v>40</v>
          </cell>
        </row>
        <row r="10469">
          <cell r="K10469">
            <v>161.85765425933926</v>
          </cell>
          <cell r="S10469">
            <v>40</v>
          </cell>
        </row>
        <row r="10470">
          <cell r="K10470">
            <v>4.8186312086558001</v>
          </cell>
          <cell r="S10470">
            <v>40</v>
          </cell>
        </row>
        <row r="10471">
          <cell r="K10471">
            <v>-0.20399353635857151</v>
          </cell>
          <cell r="S10471">
            <v>40</v>
          </cell>
        </row>
        <row r="10472">
          <cell r="K10472">
            <v>0.74145281922673822</v>
          </cell>
          <cell r="S10472">
            <v>40</v>
          </cell>
        </row>
        <row r="10473">
          <cell r="K10473">
            <v>-0.59328438369588643</v>
          </cell>
          <cell r="S10473">
            <v>40</v>
          </cell>
        </row>
        <row r="10474">
          <cell r="K10474">
            <v>3739.8401002822302</v>
          </cell>
          <cell r="S10474">
            <v>40</v>
          </cell>
        </row>
        <row r="10475">
          <cell r="K10475">
            <v>-0.1928288969842949</v>
          </cell>
          <cell r="S10475">
            <v>40</v>
          </cell>
        </row>
        <row r="10476">
          <cell r="K10476">
            <v>13.824726203663262</v>
          </cell>
          <cell r="S10476">
            <v>40</v>
          </cell>
        </row>
        <row r="10477">
          <cell r="K10477">
            <v>16.232769896949858</v>
          </cell>
          <cell r="S10477">
            <v>40</v>
          </cell>
        </row>
        <row r="10478">
          <cell r="K10478">
            <v>-2.0285461275639185</v>
          </cell>
          <cell r="S10478">
            <v>40</v>
          </cell>
        </row>
        <row r="10479">
          <cell r="K10479">
            <v>-0.36348548004371811</v>
          </cell>
          <cell r="S10479">
            <v>40</v>
          </cell>
        </row>
        <row r="10480">
          <cell r="K10480">
            <v>-6.7583052730920699</v>
          </cell>
          <cell r="S10480">
            <v>40</v>
          </cell>
        </row>
        <row r="10481">
          <cell r="K10481">
            <v>3.9790895184124889E-2</v>
          </cell>
          <cell r="S10481">
            <v>40</v>
          </cell>
        </row>
        <row r="10482">
          <cell r="K10482">
            <v>-1.1204147628471681</v>
          </cell>
          <cell r="S10482">
            <v>40</v>
          </cell>
        </row>
        <row r="10483">
          <cell r="K10483">
            <v>1.2806193284797769</v>
          </cell>
          <cell r="S10483">
            <v>40</v>
          </cell>
        </row>
        <row r="10484">
          <cell r="K10484">
            <v>-0.57136667094433935</v>
          </cell>
          <cell r="S10484">
            <v>40</v>
          </cell>
        </row>
        <row r="10485">
          <cell r="K10485">
            <v>-0.45830411409347693</v>
          </cell>
          <cell r="S10485">
            <v>40</v>
          </cell>
        </row>
        <row r="10486">
          <cell r="K10486">
            <v>5.906878152529611</v>
          </cell>
          <cell r="S10486">
            <v>40</v>
          </cell>
        </row>
        <row r="10487">
          <cell r="K10487">
            <v>1.0040052524513527</v>
          </cell>
          <cell r="S10487">
            <v>40</v>
          </cell>
        </row>
        <row r="10488">
          <cell r="K10488">
            <v>2.4096543428116335</v>
          </cell>
          <cell r="S10488">
            <v>40</v>
          </cell>
        </row>
        <row r="10489">
          <cell r="K10489">
            <v>3.8910076424349787</v>
          </cell>
          <cell r="S10489">
            <v>40</v>
          </cell>
        </row>
        <row r="10490">
          <cell r="K10490">
            <v>-2.7982789123577868E-2</v>
          </cell>
          <cell r="S10490">
            <v>40</v>
          </cell>
        </row>
        <row r="10491">
          <cell r="K10491">
            <v>-0.92607720815363959</v>
          </cell>
          <cell r="S10491">
            <v>40</v>
          </cell>
        </row>
        <row r="10492">
          <cell r="K10492">
            <v>-1.0069257470720059</v>
          </cell>
          <cell r="S10492">
            <v>40</v>
          </cell>
        </row>
        <row r="10493">
          <cell r="K10493">
            <v>-0.3954546184267666</v>
          </cell>
          <cell r="S10493">
            <v>40</v>
          </cell>
        </row>
        <row r="10494">
          <cell r="K10494">
            <v>-0.13337839315515948</v>
          </cell>
          <cell r="S10494">
            <v>40</v>
          </cell>
        </row>
        <row r="10495">
          <cell r="K10495">
            <v>1.8710984493232909</v>
          </cell>
          <cell r="S10495">
            <v>40</v>
          </cell>
        </row>
        <row r="10496">
          <cell r="K10496">
            <v>5.3155560780085853</v>
          </cell>
          <cell r="S10496">
            <v>40</v>
          </cell>
        </row>
        <row r="10497">
          <cell r="K10497">
            <v>3.1682638977702813</v>
          </cell>
          <cell r="S10497">
            <v>40</v>
          </cell>
        </row>
        <row r="10498">
          <cell r="K10498">
            <v>-3.0733002761735132E-2</v>
          </cell>
          <cell r="S10498">
            <v>40</v>
          </cell>
        </row>
        <row r="10499">
          <cell r="K10499">
            <v>20.092685804320396</v>
          </cell>
          <cell r="S10499">
            <v>40</v>
          </cell>
        </row>
        <row r="10500">
          <cell r="K10500">
            <v>-3.4691657541903058E-2</v>
          </cell>
          <cell r="S10500">
            <v>40</v>
          </cell>
        </row>
        <row r="10501">
          <cell r="K10501">
            <v>-5.0287812929286566E-2</v>
          </cell>
          <cell r="S10501">
            <v>40</v>
          </cell>
        </row>
        <row r="10502">
          <cell r="K10502">
            <v>-0.76040264090766374</v>
          </cell>
          <cell r="S10502">
            <v>40</v>
          </cell>
        </row>
        <row r="10503">
          <cell r="K10503">
            <v>-0.60040255733429637</v>
          </cell>
          <cell r="S10503">
            <v>40</v>
          </cell>
        </row>
        <row r="10504">
          <cell r="K10504">
            <v>-0.47848511954254752</v>
          </cell>
          <cell r="S10504">
            <v>40</v>
          </cell>
        </row>
        <row r="10505">
          <cell r="K10505">
            <v>0.7414456836898824</v>
          </cell>
          <cell r="S10505">
            <v>40</v>
          </cell>
        </row>
        <row r="10506">
          <cell r="K10506">
            <v>-0.69325203571315552</v>
          </cell>
          <cell r="S10506">
            <v>40</v>
          </cell>
        </row>
        <row r="10507">
          <cell r="K10507">
            <v>4.8958366550871446</v>
          </cell>
          <cell r="S10507">
            <v>40</v>
          </cell>
        </row>
        <row r="10508">
          <cell r="K10508">
            <v>-0.66447208643789857</v>
          </cell>
          <cell r="S10508">
            <v>40</v>
          </cell>
        </row>
        <row r="10509">
          <cell r="K10509">
            <v>1.497570582936288</v>
          </cell>
          <cell r="S10509">
            <v>40</v>
          </cell>
        </row>
        <row r="10510">
          <cell r="K10510">
            <v>3.0929314117694564</v>
          </cell>
          <cell r="S10510">
            <v>40</v>
          </cell>
        </row>
        <row r="10511">
          <cell r="K10511">
            <v>-0.58624969562390017</v>
          </cell>
          <cell r="S10511">
            <v>40</v>
          </cell>
        </row>
        <row r="10512">
          <cell r="K10512">
            <v>-0.66556494408656131</v>
          </cell>
          <cell r="S10512">
            <v>40</v>
          </cell>
        </row>
        <row r="10513">
          <cell r="K10513">
            <v>-0.91723732703673133</v>
          </cell>
          <cell r="S10513">
            <v>40</v>
          </cell>
        </row>
        <row r="10514">
          <cell r="K10514">
            <v>-0.63392469171631105</v>
          </cell>
          <cell r="S10514">
            <v>40</v>
          </cell>
        </row>
        <row r="10515">
          <cell r="K10515">
            <v>-0.46675620570560072</v>
          </cell>
          <cell r="S10515">
            <v>40</v>
          </cell>
        </row>
        <row r="10516">
          <cell r="K10516">
            <v>-0.3636959113914785</v>
          </cell>
          <cell r="S10516">
            <v>40</v>
          </cell>
        </row>
        <row r="10517">
          <cell r="K10517">
            <v>-0.47511542271547264</v>
          </cell>
          <cell r="S10517">
            <v>40</v>
          </cell>
        </row>
        <row r="10518">
          <cell r="K10518">
            <v>114.7597639063698</v>
          </cell>
          <cell r="S10518">
            <v>40</v>
          </cell>
        </row>
        <row r="10519">
          <cell r="K10519">
            <v>-1.1724106632948876</v>
          </cell>
          <cell r="S10519">
            <v>40</v>
          </cell>
        </row>
        <row r="10520">
          <cell r="K10520">
            <v>187.45938150848005</v>
          </cell>
          <cell r="S10520">
            <v>40</v>
          </cell>
        </row>
        <row r="10521">
          <cell r="K10521">
            <v>1.1739755798403959E-2</v>
          </cell>
          <cell r="S10521">
            <v>40</v>
          </cell>
        </row>
        <row r="10522">
          <cell r="K10522">
            <v>-1.6451084954125477</v>
          </cell>
          <cell r="S10522">
            <v>40</v>
          </cell>
        </row>
        <row r="10523">
          <cell r="K10523">
            <v>-0.78596813081247385</v>
          </cell>
          <cell r="S10523">
            <v>40</v>
          </cell>
        </row>
        <row r="10524">
          <cell r="K10524">
            <v>0.33470957834841952</v>
          </cell>
          <cell r="S10524">
            <v>40</v>
          </cell>
        </row>
        <row r="10525">
          <cell r="K10525">
            <v>-0.51946123572897795</v>
          </cell>
          <cell r="S10525">
            <v>40</v>
          </cell>
        </row>
        <row r="10526">
          <cell r="K10526">
            <v>0.23940736479177546</v>
          </cell>
          <cell r="S10526">
            <v>40</v>
          </cell>
        </row>
        <row r="10527">
          <cell r="K10527">
            <v>-0.80878751677115479</v>
          </cell>
          <cell r="S10527">
            <v>40</v>
          </cell>
        </row>
        <row r="10528">
          <cell r="K10528">
            <v>-2.1197209354396747</v>
          </cell>
          <cell r="S10528">
            <v>40</v>
          </cell>
        </row>
        <row r="10529">
          <cell r="K10529">
            <v>-3.1602144994210768E-2</v>
          </cell>
          <cell r="S10529">
            <v>40</v>
          </cell>
        </row>
        <row r="10530">
          <cell r="K10530">
            <v>1.4239290880660493</v>
          </cell>
          <cell r="S10530">
            <v>40</v>
          </cell>
        </row>
        <row r="10531">
          <cell r="K10531">
            <v>2.8928998723270567</v>
          </cell>
          <cell r="S10531">
            <v>40</v>
          </cell>
        </row>
        <row r="10532">
          <cell r="K10532">
            <v>-0.60808909221240393</v>
          </cell>
          <cell r="S10532">
            <v>40</v>
          </cell>
        </row>
        <row r="10533">
          <cell r="K10533">
            <v>-0.51254387842700988</v>
          </cell>
          <cell r="S10533">
            <v>40</v>
          </cell>
        </row>
        <row r="10534">
          <cell r="K10534">
            <v>-0.68842197811086159</v>
          </cell>
          <cell r="S10534">
            <v>40</v>
          </cell>
        </row>
        <row r="10535">
          <cell r="K10535">
            <v>-0.60924893443645201</v>
          </cell>
          <cell r="S10535">
            <v>40</v>
          </cell>
        </row>
        <row r="10536">
          <cell r="K10536">
            <v>7.4097612236463624</v>
          </cell>
          <cell r="S10536">
            <v>40</v>
          </cell>
        </row>
        <row r="10537">
          <cell r="K10537">
            <v>-0.36832661303060443</v>
          </cell>
          <cell r="S10537">
            <v>40</v>
          </cell>
        </row>
        <row r="10538">
          <cell r="K10538">
            <v>175.67838365289575</v>
          </cell>
          <cell r="S10538">
            <v>40</v>
          </cell>
        </row>
        <row r="10539">
          <cell r="K10539">
            <v>-0.34522596219063134</v>
          </cell>
          <cell r="S10539">
            <v>40</v>
          </cell>
        </row>
        <row r="10540">
          <cell r="K10540">
            <v>-6.1475698271708228E-2</v>
          </cell>
          <cell r="S10540">
            <v>40</v>
          </cell>
        </row>
        <row r="10541">
          <cell r="K10541">
            <v>118.4543156858288</v>
          </cell>
          <cell r="S10541">
            <v>40</v>
          </cell>
        </row>
        <row r="10542">
          <cell r="K10542">
            <v>-5.8106817411367542E-3</v>
          </cell>
          <cell r="S10542">
            <v>40</v>
          </cell>
        </row>
        <row r="10543">
          <cell r="K10543">
            <v>-1.4707940585414943</v>
          </cell>
          <cell r="S10543">
            <v>40</v>
          </cell>
        </row>
        <row r="10544">
          <cell r="K10544">
            <v>-0.78544870066455352</v>
          </cell>
          <cell r="S10544">
            <v>40</v>
          </cell>
        </row>
        <row r="10545">
          <cell r="K10545">
            <v>-0.64618974901472026</v>
          </cell>
          <cell r="S10545">
            <v>40</v>
          </cell>
        </row>
        <row r="10546">
          <cell r="K10546">
            <v>-0.55416577913708387</v>
          </cell>
          <cell r="S10546">
            <v>40</v>
          </cell>
        </row>
        <row r="10547">
          <cell r="K10547">
            <v>0.37817025331145898</v>
          </cell>
          <cell r="S10547">
            <v>40</v>
          </cell>
        </row>
        <row r="10548">
          <cell r="K10548">
            <v>-0.79171636641163923</v>
          </cell>
          <cell r="S10548">
            <v>40</v>
          </cell>
        </row>
        <row r="10549">
          <cell r="K10549">
            <v>-2.0958575579566965</v>
          </cell>
          <cell r="S10549">
            <v>40</v>
          </cell>
        </row>
        <row r="10550">
          <cell r="K10550">
            <v>7.4235863925630377E-2</v>
          </cell>
          <cell r="S10550">
            <v>40</v>
          </cell>
        </row>
        <row r="10551">
          <cell r="K10551">
            <v>1.1713316668578235</v>
          </cell>
          <cell r="S10551">
            <v>40</v>
          </cell>
        </row>
        <row r="10552">
          <cell r="K10552">
            <v>2.7565703378314659</v>
          </cell>
          <cell r="S10552">
            <v>40</v>
          </cell>
        </row>
        <row r="10553">
          <cell r="K10553">
            <v>1.101134940450302E-2</v>
          </cell>
          <cell r="S10553">
            <v>40</v>
          </cell>
        </row>
        <row r="10554">
          <cell r="K10554">
            <v>-0.72916780879411258</v>
          </cell>
          <cell r="S10554">
            <v>40</v>
          </cell>
        </row>
        <row r="10555">
          <cell r="K10555">
            <v>-0.50560086853371966</v>
          </cell>
          <cell r="S10555">
            <v>40</v>
          </cell>
        </row>
        <row r="10556">
          <cell r="K10556">
            <v>-0.5949109005631249</v>
          </cell>
          <cell r="S10556">
            <v>40</v>
          </cell>
        </row>
        <row r="10557">
          <cell r="K10557">
            <v>122.23286999838619</v>
          </cell>
          <cell r="S10557">
            <v>40</v>
          </cell>
        </row>
        <row r="10558">
          <cell r="K10558">
            <v>-0.17352915243080275</v>
          </cell>
          <cell r="S10558">
            <v>40</v>
          </cell>
        </row>
        <row r="10559">
          <cell r="K10559">
            <v>173.15543020779867</v>
          </cell>
          <cell r="S10559">
            <v>40</v>
          </cell>
        </row>
        <row r="10560">
          <cell r="K10560">
            <v>102.41471067072244</v>
          </cell>
          <cell r="S10560">
            <v>40</v>
          </cell>
        </row>
        <row r="10561">
          <cell r="K10561">
            <v>-1.2876855630951116</v>
          </cell>
          <cell r="S10561">
            <v>40</v>
          </cell>
        </row>
        <row r="10562">
          <cell r="K10562">
            <v>774.26343706061232</v>
          </cell>
          <cell r="S10562">
            <v>40</v>
          </cell>
        </row>
        <row r="10563">
          <cell r="K10563">
            <v>-1.3001561517477538</v>
          </cell>
          <cell r="S10563">
            <v>40</v>
          </cell>
        </row>
        <row r="10564">
          <cell r="K10564">
            <v>-1.6516161632058364</v>
          </cell>
          <cell r="S10564">
            <v>40</v>
          </cell>
        </row>
        <row r="10565">
          <cell r="K10565">
            <v>-0.5499897926310422</v>
          </cell>
          <cell r="S10565">
            <v>40</v>
          </cell>
        </row>
        <row r="10566">
          <cell r="K10566">
            <v>3.8094350917162942</v>
          </cell>
          <cell r="S10566">
            <v>40</v>
          </cell>
        </row>
        <row r="10567">
          <cell r="K10567">
            <v>-0.62401247359804046</v>
          </cell>
          <cell r="S10567">
            <v>40</v>
          </cell>
        </row>
        <row r="10568">
          <cell r="K10568">
            <v>0.42412225964842043</v>
          </cell>
          <cell r="S10568">
            <v>40</v>
          </cell>
        </row>
        <row r="10569">
          <cell r="K10569">
            <v>-2.0569007399738468</v>
          </cell>
          <cell r="S10569">
            <v>40</v>
          </cell>
        </row>
        <row r="10570">
          <cell r="K10570">
            <v>5.3598536302474891</v>
          </cell>
          <cell r="S10570">
            <v>40</v>
          </cell>
        </row>
        <row r="10571">
          <cell r="K10571">
            <v>-0.89227110438367241</v>
          </cell>
          <cell r="S10571">
            <v>40</v>
          </cell>
        </row>
        <row r="10572">
          <cell r="K10572">
            <v>-0.72955778306944852</v>
          </cell>
          <cell r="S10572">
            <v>40</v>
          </cell>
        </row>
        <row r="10573">
          <cell r="K10573">
            <v>4.368671562929344</v>
          </cell>
          <cell r="S10573">
            <v>40</v>
          </cell>
        </row>
        <row r="10574">
          <cell r="K10574">
            <v>-0.23046153487451917</v>
          </cell>
          <cell r="S10574">
            <v>40</v>
          </cell>
        </row>
        <row r="10575">
          <cell r="K10575">
            <v>-0.68113699523665006</v>
          </cell>
          <cell r="S10575">
            <v>40</v>
          </cell>
        </row>
        <row r="10576">
          <cell r="K10576">
            <v>-0.49347268314835557</v>
          </cell>
          <cell r="S10576">
            <v>40</v>
          </cell>
        </row>
        <row r="10577">
          <cell r="K10577">
            <v>-0.68419095028726329</v>
          </cell>
          <cell r="S10577">
            <v>40</v>
          </cell>
        </row>
        <row r="10578">
          <cell r="K10578">
            <v>-0.50530034813639846</v>
          </cell>
          <cell r="S10578">
            <v>40</v>
          </cell>
        </row>
        <row r="10579">
          <cell r="K10579">
            <v>-0.40395594180830491</v>
          </cell>
          <cell r="S10579">
            <v>40</v>
          </cell>
        </row>
        <row r="10580">
          <cell r="K10580">
            <v>115.32944148005271</v>
          </cell>
          <cell r="S10580">
            <v>40</v>
          </cell>
        </row>
        <row r="10581">
          <cell r="K10581">
            <v>-0.40809721825384132</v>
          </cell>
          <cell r="S10581">
            <v>40</v>
          </cell>
        </row>
        <row r="10582">
          <cell r="K10582">
            <v>-0.43433914928580208</v>
          </cell>
          <cell r="S10582">
            <v>40</v>
          </cell>
        </row>
        <row r="10583">
          <cell r="K10583">
            <v>-0.42111281876376155</v>
          </cell>
          <cell r="S10583">
            <v>40</v>
          </cell>
        </row>
        <row r="10584">
          <cell r="K10584">
            <v>-0.42457441970702098</v>
          </cell>
          <cell r="S10584">
            <v>40</v>
          </cell>
        </row>
        <row r="10585">
          <cell r="K10585">
            <v>-1.2214134733206434</v>
          </cell>
          <cell r="S10585">
            <v>40</v>
          </cell>
        </row>
        <row r="10586">
          <cell r="K10586">
            <v>-0.80431585642783965</v>
          </cell>
          <cell r="S10586">
            <v>40</v>
          </cell>
        </row>
        <row r="10587">
          <cell r="K10587">
            <v>6.9906037139428043E-2</v>
          </cell>
          <cell r="S10587">
            <v>40</v>
          </cell>
        </row>
        <row r="10588">
          <cell r="K10588">
            <v>-0.40546996969038573</v>
          </cell>
          <cell r="S10588">
            <v>40</v>
          </cell>
        </row>
        <row r="10589">
          <cell r="K10589">
            <v>-0.52807760008811777</v>
          </cell>
          <cell r="S10589">
            <v>40</v>
          </cell>
        </row>
        <row r="10590">
          <cell r="K10590">
            <v>-0.42006675224375001</v>
          </cell>
          <cell r="S10590">
            <v>40</v>
          </cell>
        </row>
        <row r="10591">
          <cell r="K10591">
            <v>6.1497864299826315</v>
          </cell>
          <cell r="S10591">
            <v>40</v>
          </cell>
        </row>
        <row r="10592">
          <cell r="K10592">
            <v>1.1920086352823764</v>
          </cell>
          <cell r="S10592">
            <v>40</v>
          </cell>
        </row>
        <row r="10593">
          <cell r="K10593">
            <v>2.5392100466216556</v>
          </cell>
          <cell r="S10593">
            <v>40</v>
          </cell>
        </row>
        <row r="10594">
          <cell r="K10594">
            <v>4.2670176294241218</v>
          </cell>
          <cell r="S10594">
            <v>40</v>
          </cell>
        </row>
        <row r="10595">
          <cell r="K10595">
            <v>-0.44743476225958989</v>
          </cell>
          <cell r="S10595">
            <v>40</v>
          </cell>
        </row>
        <row r="10596">
          <cell r="K10596">
            <v>-0.39225209896645202</v>
          </cell>
          <cell r="S10596">
            <v>40</v>
          </cell>
        </row>
        <row r="10597">
          <cell r="K10597">
            <v>-0.39101021561746874</v>
          </cell>
          <cell r="S10597">
            <v>40</v>
          </cell>
        </row>
        <row r="10598">
          <cell r="K10598">
            <v>-0.65023879004690832</v>
          </cell>
          <cell r="S10598">
            <v>40</v>
          </cell>
        </row>
        <row r="10599">
          <cell r="K10599">
            <v>-0.38553709289299593</v>
          </cell>
          <cell r="S10599">
            <v>40</v>
          </cell>
        </row>
        <row r="10600">
          <cell r="K10600">
            <v>-0.28101647556620407</v>
          </cell>
          <cell r="S10600">
            <v>40</v>
          </cell>
        </row>
        <row r="10601">
          <cell r="K10601">
            <v>-0.31774895556502053</v>
          </cell>
          <cell r="S10601">
            <v>40</v>
          </cell>
        </row>
        <row r="10602">
          <cell r="K10602">
            <v>6.5241321414093473E-2</v>
          </cell>
          <cell r="S10602">
            <v>40</v>
          </cell>
        </row>
        <row r="10603">
          <cell r="K10603">
            <v>-0.1097631665807015</v>
          </cell>
          <cell r="S10603">
            <v>40</v>
          </cell>
        </row>
        <row r="10604">
          <cell r="K10604">
            <v>-0.18027383403679434</v>
          </cell>
          <cell r="S10604">
            <v>40</v>
          </cell>
        </row>
        <row r="10605">
          <cell r="K10605">
            <v>-0.49908801151983878</v>
          </cell>
          <cell r="S10605">
            <v>40</v>
          </cell>
        </row>
        <row r="10606">
          <cell r="K10606">
            <v>-1.0374064442335089</v>
          </cell>
          <cell r="S10606">
            <v>40</v>
          </cell>
        </row>
        <row r="10607">
          <cell r="K10607">
            <v>-0.80464855373314248</v>
          </cell>
          <cell r="S10607">
            <v>40</v>
          </cell>
        </row>
        <row r="10608">
          <cell r="K10608">
            <v>-0.38072092147391834</v>
          </cell>
          <cell r="S10608">
            <v>40</v>
          </cell>
        </row>
        <row r="10609">
          <cell r="K10609">
            <v>0.80592532054856902</v>
          </cell>
          <cell r="S10609">
            <v>40</v>
          </cell>
        </row>
        <row r="10610">
          <cell r="K10610">
            <v>-0.54067489987607387</v>
          </cell>
          <cell r="S10610">
            <v>40</v>
          </cell>
        </row>
        <row r="10611">
          <cell r="K10611">
            <v>-0.24367805710156015</v>
          </cell>
          <cell r="S10611">
            <v>40</v>
          </cell>
        </row>
        <row r="10612">
          <cell r="K10612">
            <v>-0.11006279089156173</v>
          </cell>
          <cell r="S10612">
            <v>40</v>
          </cell>
        </row>
        <row r="10613">
          <cell r="K10613">
            <v>-0.53011898690468617</v>
          </cell>
          <cell r="S10613">
            <v>40</v>
          </cell>
        </row>
        <row r="10614">
          <cell r="K10614">
            <v>-0.51522515098079402</v>
          </cell>
          <cell r="S10614">
            <v>40</v>
          </cell>
        </row>
        <row r="10615">
          <cell r="K10615">
            <v>-0.4211680007898449</v>
          </cell>
          <cell r="S10615">
            <v>40</v>
          </cell>
        </row>
        <row r="10616">
          <cell r="K10616">
            <v>4.1395280517526984</v>
          </cell>
          <cell r="S10616">
            <v>40</v>
          </cell>
        </row>
        <row r="10617">
          <cell r="K10617">
            <v>6.1448090384668728</v>
          </cell>
          <cell r="S10617">
            <v>40</v>
          </cell>
        </row>
        <row r="10618">
          <cell r="K10618">
            <v>5.9078847886645747</v>
          </cell>
          <cell r="S10618">
            <v>40</v>
          </cell>
        </row>
        <row r="10619">
          <cell r="K10619">
            <v>1.3738749881987524</v>
          </cell>
          <cell r="S10619">
            <v>40</v>
          </cell>
        </row>
        <row r="10620">
          <cell r="K10620">
            <v>1.8333651522381287</v>
          </cell>
          <cell r="S10620">
            <v>40</v>
          </cell>
        </row>
        <row r="10621">
          <cell r="K10621">
            <v>2.5454334968861452</v>
          </cell>
          <cell r="S10621">
            <v>40</v>
          </cell>
        </row>
        <row r="10622">
          <cell r="K10622">
            <v>2.741435882496734</v>
          </cell>
          <cell r="S10622">
            <v>40</v>
          </cell>
        </row>
        <row r="10623">
          <cell r="K10623">
            <v>4.1251206594729073</v>
          </cell>
          <cell r="S10623">
            <v>40</v>
          </cell>
        </row>
        <row r="10624">
          <cell r="K10624">
            <v>4.3941202449153485</v>
          </cell>
          <cell r="S10624">
            <v>40</v>
          </cell>
        </row>
        <row r="10625">
          <cell r="K10625">
            <v>-0.40343995354650158</v>
          </cell>
          <cell r="S10625">
            <v>40</v>
          </cell>
        </row>
        <row r="10626">
          <cell r="K10626">
            <v>-0.39654081665990931</v>
          </cell>
          <cell r="S10626">
            <v>40</v>
          </cell>
        </row>
        <row r="10627">
          <cell r="K10627">
            <v>-0.23495942870827494</v>
          </cell>
          <cell r="S10627">
            <v>40</v>
          </cell>
        </row>
        <row r="10628">
          <cell r="K10628">
            <v>-0.732436188980504</v>
          </cell>
          <cell r="S10628">
            <v>40</v>
          </cell>
        </row>
        <row r="10629">
          <cell r="K10629">
            <v>-0.23484702127205231</v>
          </cell>
          <cell r="S10629">
            <v>40</v>
          </cell>
        </row>
        <row r="10630">
          <cell r="K10630">
            <v>-0.77075061574908765</v>
          </cell>
          <cell r="S10630">
            <v>40</v>
          </cell>
        </row>
        <row r="10631">
          <cell r="K10631">
            <v>-0.63074843934128677</v>
          </cell>
          <cell r="S10631">
            <v>40</v>
          </cell>
        </row>
        <row r="10632">
          <cell r="K10632">
            <v>-1.061911492457708</v>
          </cell>
          <cell r="S10632">
            <v>40</v>
          </cell>
        </row>
        <row r="10633">
          <cell r="K10633">
            <v>-0.23291379258705128</v>
          </cell>
          <cell r="S10633">
            <v>40</v>
          </cell>
        </row>
        <row r="10634">
          <cell r="K10634">
            <v>4.7762095119488857</v>
          </cell>
          <cell r="S10634">
            <v>40</v>
          </cell>
        </row>
        <row r="10635">
          <cell r="K10635">
            <v>-0.26327623853142407</v>
          </cell>
          <cell r="S10635">
            <v>40</v>
          </cell>
        </row>
        <row r="10636">
          <cell r="K10636">
            <v>4646.3172181463888</v>
          </cell>
          <cell r="S10636">
            <v>40</v>
          </cell>
        </row>
        <row r="10637">
          <cell r="K10637">
            <v>-0.59438922485249646</v>
          </cell>
          <cell r="S10637">
            <v>40</v>
          </cell>
        </row>
        <row r="10638">
          <cell r="K10638">
            <v>6.5918118782921731</v>
          </cell>
          <cell r="S10638">
            <v>40</v>
          </cell>
        </row>
        <row r="10639">
          <cell r="K10639">
            <v>-1.3463493083652882</v>
          </cell>
          <cell r="S10639">
            <v>40</v>
          </cell>
        </row>
        <row r="10640">
          <cell r="K10640">
            <v>0.79151550219505273</v>
          </cell>
          <cell r="S10640">
            <v>40</v>
          </cell>
        </row>
        <row r="10641">
          <cell r="K10641">
            <v>-0.30558725529996267</v>
          </cell>
          <cell r="S10641">
            <v>40</v>
          </cell>
        </row>
        <row r="10642">
          <cell r="K10642">
            <v>-1.8490266120669505</v>
          </cell>
          <cell r="S10642">
            <v>40</v>
          </cell>
        </row>
        <row r="10643">
          <cell r="K10643">
            <v>-0.17969412512450825</v>
          </cell>
          <cell r="S10643">
            <v>40</v>
          </cell>
        </row>
        <row r="10644">
          <cell r="K10644">
            <v>-2.3854965544360116</v>
          </cell>
          <cell r="S10644">
            <v>40</v>
          </cell>
        </row>
        <row r="10645">
          <cell r="K10645">
            <v>-0.31476884987716602</v>
          </cell>
          <cell r="S10645">
            <v>40</v>
          </cell>
        </row>
        <row r="10646">
          <cell r="K10646">
            <v>0.68194531999871333</v>
          </cell>
          <cell r="S10646">
            <v>40</v>
          </cell>
        </row>
        <row r="10647">
          <cell r="K10647">
            <v>-0.47541154581517298</v>
          </cell>
          <cell r="S10647">
            <v>40</v>
          </cell>
        </row>
        <row r="10648">
          <cell r="K10648">
            <v>1.1452145321850129</v>
          </cell>
          <cell r="S10648">
            <v>40</v>
          </cell>
        </row>
        <row r="10649">
          <cell r="K10649">
            <v>4.3966250489178797E-3</v>
          </cell>
          <cell r="S10649">
            <v>40</v>
          </cell>
        </row>
        <row r="10650">
          <cell r="K10650">
            <v>0.35964052504915817</v>
          </cell>
          <cell r="S10650">
            <v>40</v>
          </cell>
        </row>
        <row r="10651">
          <cell r="K10651">
            <v>0.86034176048935251</v>
          </cell>
          <cell r="S10651">
            <v>40</v>
          </cell>
        </row>
        <row r="10652">
          <cell r="K10652">
            <v>-0.53766579101524126</v>
          </cell>
          <cell r="S10652">
            <v>40</v>
          </cell>
        </row>
        <row r="10653">
          <cell r="K10653">
            <v>-0.45175534070436862</v>
          </cell>
          <cell r="S10653">
            <v>40</v>
          </cell>
        </row>
        <row r="10654">
          <cell r="K10654">
            <v>5.8602124770035893</v>
          </cell>
          <cell r="S10654">
            <v>40</v>
          </cell>
        </row>
        <row r="10655">
          <cell r="K10655">
            <v>1.2881946930965207</v>
          </cell>
          <cell r="S10655">
            <v>40</v>
          </cell>
        </row>
        <row r="10656">
          <cell r="K10656">
            <v>2.0639525388542208</v>
          </cell>
          <cell r="S10656">
            <v>40</v>
          </cell>
        </row>
        <row r="10657">
          <cell r="K10657">
            <v>3.4704380638166947</v>
          </cell>
          <cell r="S10657">
            <v>40</v>
          </cell>
        </row>
        <row r="10658">
          <cell r="K10658">
            <v>-0.17285333175089412</v>
          </cell>
          <cell r="S10658">
            <v>40</v>
          </cell>
        </row>
        <row r="10659">
          <cell r="K10659">
            <v>0.15093702165683279</v>
          </cell>
          <cell r="S10659">
            <v>40</v>
          </cell>
        </row>
        <row r="10660">
          <cell r="K10660">
            <v>-0.97788682701492602</v>
          </cell>
          <cell r="S10660">
            <v>40</v>
          </cell>
        </row>
        <row r="10661">
          <cell r="K10661">
            <v>-0.21305782618934643</v>
          </cell>
          <cell r="S10661">
            <v>40</v>
          </cell>
        </row>
        <row r="10662">
          <cell r="K10662">
            <v>0.61901091804616193</v>
          </cell>
          <cell r="S10662">
            <v>40</v>
          </cell>
        </row>
        <row r="10663">
          <cell r="K10663">
            <v>1.9892230033590506</v>
          </cell>
          <cell r="S10663">
            <v>40</v>
          </cell>
        </row>
        <row r="10664">
          <cell r="K10664">
            <v>0.56258661912232522</v>
          </cell>
          <cell r="S10664">
            <v>40</v>
          </cell>
        </row>
        <row r="10665">
          <cell r="K10665">
            <v>2.0115884597149996</v>
          </cell>
          <cell r="S10665">
            <v>40</v>
          </cell>
        </row>
        <row r="10666">
          <cell r="K10666">
            <v>-2.3125295281795747E-2</v>
          </cell>
          <cell r="S10666">
            <v>40</v>
          </cell>
        </row>
        <row r="10667">
          <cell r="K10667">
            <v>1.5550664753219183</v>
          </cell>
          <cell r="S10667">
            <v>40</v>
          </cell>
        </row>
        <row r="10668">
          <cell r="K10668">
            <v>-2.476558394284634E-2</v>
          </cell>
          <cell r="S10668">
            <v>40</v>
          </cell>
        </row>
        <row r="10669">
          <cell r="K10669">
            <v>-4.8223550127902616E-2</v>
          </cell>
          <cell r="S10669">
            <v>40</v>
          </cell>
        </row>
        <row r="10670">
          <cell r="K10670">
            <v>-0.69280948351420968</v>
          </cell>
          <cell r="S10670">
            <v>40</v>
          </cell>
        </row>
        <row r="10671">
          <cell r="K10671">
            <v>-0.52003783612252941</v>
          </cell>
          <cell r="S10671">
            <v>40</v>
          </cell>
        </row>
        <row r="10672">
          <cell r="K10672">
            <v>-0.44498958660583043</v>
          </cell>
          <cell r="S10672">
            <v>40</v>
          </cell>
        </row>
        <row r="10673">
          <cell r="K10673">
            <v>-0.71856221230007844</v>
          </cell>
          <cell r="S10673">
            <v>40</v>
          </cell>
        </row>
        <row r="10674">
          <cell r="K10674">
            <v>4.2794224874040845</v>
          </cell>
          <cell r="S10674">
            <v>40</v>
          </cell>
        </row>
        <row r="10675">
          <cell r="K10675">
            <v>4.7091988166141752</v>
          </cell>
          <cell r="S10675">
            <v>40</v>
          </cell>
        </row>
        <row r="10676">
          <cell r="K10676">
            <v>1.265819313067059</v>
          </cell>
          <cell r="S10676">
            <v>40</v>
          </cell>
        </row>
        <row r="10677">
          <cell r="K10677">
            <v>2.4870556651738132</v>
          </cell>
          <cell r="S10677">
            <v>40</v>
          </cell>
        </row>
        <row r="10678">
          <cell r="K10678">
            <v>3.3958504691893214</v>
          </cell>
          <cell r="S10678">
            <v>40</v>
          </cell>
        </row>
        <row r="10679">
          <cell r="K10679">
            <v>-0.34536148918051807</v>
          </cell>
          <cell r="S10679">
            <v>40</v>
          </cell>
        </row>
        <row r="10680">
          <cell r="K10680">
            <v>-0.86912138120360372</v>
          </cell>
          <cell r="S10680">
            <v>40</v>
          </cell>
        </row>
        <row r="10681">
          <cell r="K10681">
            <v>-0.87236127583463452</v>
          </cell>
          <cell r="S10681">
            <v>40</v>
          </cell>
        </row>
        <row r="10682">
          <cell r="K10682">
            <v>-0.56160790037209918</v>
          </cell>
          <cell r="S10682">
            <v>40</v>
          </cell>
        </row>
        <row r="10683">
          <cell r="K10683">
            <v>-0.39242338038760566</v>
          </cell>
          <cell r="S10683">
            <v>40</v>
          </cell>
        </row>
        <row r="10684">
          <cell r="K10684">
            <v>-0.28515682229552242</v>
          </cell>
          <cell r="S10684">
            <v>40</v>
          </cell>
        </row>
        <row r="10685">
          <cell r="K10685">
            <v>-0.40157324592569288</v>
          </cell>
          <cell r="S10685">
            <v>40</v>
          </cell>
        </row>
        <row r="10686">
          <cell r="K10686">
            <v>-2.3092640278984623E-3</v>
          </cell>
          <cell r="S10686">
            <v>40</v>
          </cell>
        </row>
        <row r="10687">
          <cell r="K10687">
            <v>-1.1629502699854792</v>
          </cell>
          <cell r="S10687">
            <v>40</v>
          </cell>
        </row>
        <row r="10688">
          <cell r="K10688">
            <v>132.73807601153635</v>
          </cell>
          <cell r="S10688">
            <v>40</v>
          </cell>
        </row>
        <row r="10689">
          <cell r="K10689">
            <v>-1.3043806238195081</v>
          </cell>
          <cell r="S10689">
            <v>40</v>
          </cell>
        </row>
        <row r="10690">
          <cell r="K10690">
            <v>-2.0812531330550867</v>
          </cell>
          <cell r="S10690">
            <v>40</v>
          </cell>
        </row>
        <row r="10691">
          <cell r="K10691">
            <v>-0.73807453762131048</v>
          </cell>
          <cell r="S10691">
            <v>40</v>
          </cell>
        </row>
        <row r="10692">
          <cell r="K10692">
            <v>-0.57954637961058308</v>
          </cell>
          <cell r="S10692">
            <v>40</v>
          </cell>
        </row>
        <row r="10693">
          <cell r="K10693">
            <v>-0.45750711942357536</v>
          </cell>
          <cell r="S10693">
            <v>40</v>
          </cell>
        </row>
        <row r="10694">
          <cell r="K10694">
            <v>-0.8274673239427931</v>
          </cell>
          <cell r="S10694">
            <v>40</v>
          </cell>
        </row>
        <row r="10695">
          <cell r="K10695">
            <v>-0.75624862489162148</v>
          </cell>
          <cell r="S10695">
            <v>40</v>
          </cell>
        </row>
        <row r="10696">
          <cell r="K10696">
            <v>-0.67609481859129317</v>
          </cell>
          <cell r="S10696">
            <v>40</v>
          </cell>
        </row>
        <row r="10697">
          <cell r="K10697">
            <v>0.30961689085051297</v>
          </cell>
          <cell r="S10697">
            <v>40</v>
          </cell>
        </row>
        <row r="10698">
          <cell r="K10698">
            <v>1.7694871735318773</v>
          </cell>
          <cell r="S10698">
            <v>40</v>
          </cell>
        </row>
        <row r="10699">
          <cell r="K10699">
            <v>2.8114362034541154</v>
          </cell>
          <cell r="S10699">
            <v>40</v>
          </cell>
        </row>
        <row r="10700">
          <cell r="K10700">
            <v>-1.2694870656951951</v>
          </cell>
          <cell r="S10700">
            <v>40</v>
          </cell>
        </row>
        <row r="10701">
          <cell r="K10701">
            <v>-0.45844189699421767</v>
          </cell>
          <cell r="S10701">
            <v>40</v>
          </cell>
        </row>
        <row r="10702">
          <cell r="K10702">
            <v>-0.71433276161615644</v>
          </cell>
          <cell r="S10702">
            <v>40</v>
          </cell>
        </row>
        <row r="10703">
          <cell r="K10703">
            <v>-0.55124605695475681</v>
          </cell>
          <cell r="S10703">
            <v>40</v>
          </cell>
        </row>
        <row r="10704">
          <cell r="K10704">
            <v>13.051425842468026</v>
          </cell>
          <cell r="S10704">
            <v>40</v>
          </cell>
        </row>
        <row r="10705">
          <cell r="K10705">
            <v>-0.33741500651312523</v>
          </cell>
          <cell r="S10705">
            <v>40</v>
          </cell>
        </row>
        <row r="10706">
          <cell r="K10706">
            <v>157.94816820060458</v>
          </cell>
          <cell r="S10706">
            <v>40</v>
          </cell>
        </row>
        <row r="10707">
          <cell r="K10707">
            <v>-0.33017356513973956</v>
          </cell>
          <cell r="S10707">
            <v>40</v>
          </cell>
        </row>
        <row r="10708">
          <cell r="K10708">
            <v>-1.1597324248797989</v>
          </cell>
          <cell r="S10708">
            <v>40</v>
          </cell>
        </row>
        <row r="10709">
          <cell r="K10709">
            <v>98.264042765789554</v>
          </cell>
          <cell r="S10709">
            <v>40</v>
          </cell>
        </row>
        <row r="10710">
          <cell r="K10710">
            <v>-1.2032358986881639</v>
          </cell>
          <cell r="S10710">
            <v>40</v>
          </cell>
        </row>
        <row r="10711">
          <cell r="K10711">
            <v>-1.7489395224312221</v>
          </cell>
          <cell r="S10711">
            <v>40</v>
          </cell>
        </row>
        <row r="10712">
          <cell r="K10712">
            <v>-0.7261839884764808</v>
          </cell>
          <cell r="S10712">
            <v>40</v>
          </cell>
        </row>
        <row r="10713">
          <cell r="K10713">
            <v>-0.59431682758232862</v>
          </cell>
          <cell r="S10713">
            <v>40</v>
          </cell>
        </row>
        <row r="10714">
          <cell r="K10714">
            <v>-0.50494702544085179</v>
          </cell>
          <cell r="S10714">
            <v>40</v>
          </cell>
        </row>
        <row r="10715">
          <cell r="K10715">
            <v>-0.82204279618460929</v>
          </cell>
          <cell r="S10715">
            <v>40</v>
          </cell>
        </row>
        <row r="10716">
          <cell r="K10716">
            <v>-0.74413976317022179</v>
          </cell>
          <cell r="S10716">
            <v>40</v>
          </cell>
        </row>
        <row r="10717">
          <cell r="K10717">
            <v>-2.0323714325132523</v>
          </cell>
          <cell r="S10717">
            <v>40</v>
          </cell>
        </row>
        <row r="10718">
          <cell r="K10718">
            <v>7.3754364204966352E-2</v>
          </cell>
          <cell r="S10718">
            <v>40</v>
          </cell>
        </row>
        <row r="10719">
          <cell r="K10719">
            <v>1.8851701595963402</v>
          </cell>
          <cell r="S10719">
            <v>40</v>
          </cell>
        </row>
        <row r="10720">
          <cell r="K10720">
            <v>2.9846414719903542</v>
          </cell>
          <cell r="S10720">
            <v>40</v>
          </cell>
        </row>
        <row r="10721">
          <cell r="K10721">
            <v>0.15872907046007967</v>
          </cell>
          <cell r="S10721">
            <v>40</v>
          </cell>
        </row>
        <row r="10722">
          <cell r="K10722">
            <v>-0.57453517368436591</v>
          </cell>
          <cell r="S10722">
            <v>40</v>
          </cell>
        </row>
        <row r="10723">
          <cell r="K10723">
            <v>-0.80407754230487483</v>
          </cell>
          <cell r="S10723">
            <v>40</v>
          </cell>
        </row>
        <row r="10724">
          <cell r="K10724">
            <v>-0.54169685198706996</v>
          </cell>
          <cell r="S10724">
            <v>40</v>
          </cell>
        </row>
        <row r="10725">
          <cell r="K10725">
            <v>23.690918671093563</v>
          </cell>
          <cell r="S10725">
            <v>40</v>
          </cell>
        </row>
        <row r="10726">
          <cell r="K10726">
            <v>-0.15161136957201596</v>
          </cell>
          <cell r="S10726">
            <v>40</v>
          </cell>
        </row>
        <row r="10727">
          <cell r="K10727">
            <v>14.808199888948382</v>
          </cell>
          <cell r="S10727">
            <v>40</v>
          </cell>
        </row>
        <row r="10728">
          <cell r="K10728">
            <v>-0.3766169201347872</v>
          </cell>
          <cell r="S10728">
            <v>40</v>
          </cell>
        </row>
        <row r="10729">
          <cell r="K10729">
            <v>-1.4700866753838597</v>
          </cell>
          <cell r="S10729">
            <v>40</v>
          </cell>
        </row>
        <row r="10730">
          <cell r="K10730">
            <v>188.36695750669637</v>
          </cell>
          <cell r="S10730">
            <v>40</v>
          </cell>
        </row>
        <row r="10731">
          <cell r="K10731">
            <v>-1.5442805195739555</v>
          </cell>
          <cell r="S10731">
            <v>40</v>
          </cell>
        </row>
        <row r="10732">
          <cell r="K10732">
            <v>-2.094719014622854</v>
          </cell>
          <cell r="S10732">
            <v>40</v>
          </cell>
        </row>
        <row r="10733">
          <cell r="K10733">
            <v>-0.194536585378035</v>
          </cell>
          <cell r="S10733">
            <v>40</v>
          </cell>
        </row>
        <row r="10734">
          <cell r="K10734">
            <v>-0.72161924937486699</v>
          </cell>
          <cell r="S10734">
            <v>40</v>
          </cell>
        </row>
        <row r="10735">
          <cell r="K10735">
            <v>-0.58759821164617321</v>
          </cell>
          <cell r="S10735">
            <v>40</v>
          </cell>
        </row>
        <row r="10736">
          <cell r="K10736">
            <v>-1.9957040685527097</v>
          </cell>
          <cell r="S10736">
            <v>40</v>
          </cell>
        </row>
        <row r="10737">
          <cell r="K10737">
            <v>6.7497729294016091</v>
          </cell>
          <cell r="S10737">
            <v>40</v>
          </cell>
        </row>
        <row r="10738">
          <cell r="K10738">
            <v>6.9979453930349855</v>
          </cell>
          <cell r="S10738">
            <v>40</v>
          </cell>
        </row>
        <row r="10739">
          <cell r="K10739">
            <v>-1.6939367669797369</v>
          </cell>
          <cell r="S10739">
            <v>40</v>
          </cell>
        </row>
        <row r="10740">
          <cell r="K10740">
            <v>3.9177497371688137</v>
          </cell>
          <cell r="S10740">
            <v>40</v>
          </cell>
        </row>
        <row r="10741">
          <cell r="K10741">
            <v>4.6015226640515952</v>
          </cell>
          <cell r="S10741">
            <v>40</v>
          </cell>
        </row>
        <row r="10742">
          <cell r="K10742">
            <v>5.9879826490620978E-2</v>
          </cell>
          <cell r="S10742">
            <v>40</v>
          </cell>
        </row>
        <row r="10743">
          <cell r="K10743">
            <v>-9.2097896966305257E-2</v>
          </cell>
          <cell r="S10743">
            <v>40</v>
          </cell>
        </row>
        <row r="10744">
          <cell r="K10744">
            <v>-0.80025918301686927</v>
          </cell>
          <cell r="S10744">
            <v>40</v>
          </cell>
        </row>
        <row r="10745">
          <cell r="K10745">
            <v>4.2645451699098036</v>
          </cell>
          <cell r="S10745">
            <v>40</v>
          </cell>
        </row>
        <row r="10746">
          <cell r="K10746">
            <v>117.80710289772762</v>
          </cell>
          <cell r="S10746">
            <v>40</v>
          </cell>
        </row>
        <row r="10747">
          <cell r="K10747">
            <v>-0.45086290159180892</v>
          </cell>
          <cell r="S10747">
            <v>40</v>
          </cell>
        </row>
        <row r="10748">
          <cell r="K10748">
            <v>12.050444675858049</v>
          </cell>
          <cell r="S10748">
            <v>40</v>
          </cell>
        </row>
        <row r="10749">
          <cell r="K10749">
            <v>-0.46247420489674679</v>
          </cell>
          <cell r="S10749">
            <v>40</v>
          </cell>
        </row>
        <row r="10750">
          <cell r="K10750">
            <v>-0.16848175892266515</v>
          </cell>
          <cell r="S10750">
            <v>40</v>
          </cell>
        </row>
        <row r="10751">
          <cell r="K10751">
            <v>11.781379974657897</v>
          </cell>
          <cell r="S10751">
            <v>40</v>
          </cell>
        </row>
        <row r="10752">
          <cell r="K10752">
            <v>-0.13682040070541249</v>
          </cell>
          <cell r="S10752">
            <v>40</v>
          </cell>
        </row>
        <row r="10753">
          <cell r="K10753">
            <v>-0.16905651918518275</v>
          </cell>
          <cell r="S10753">
            <v>40</v>
          </cell>
        </row>
        <row r="10754">
          <cell r="K10754">
            <v>-0.73314928201952978</v>
          </cell>
          <cell r="S10754">
            <v>40</v>
          </cell>
        </row>
        <row r="10755">
          <cell r="K10755">
            <v>-0.45206150449969279</v>
          </cell>
          <cell r="S10755">
            <v>40</v>
          </cell>
        </row>
        <row r="10756">
          <cell r="K10756">
            <v>-0.46101091177678549</v>
          </cell>
          <cell r="S10756">
            <v>40</v>
          </cell>
        </row>
        <row r="10757">
          <cell r="K10757">
            <v>5.9420524060898545</v>
          </cell>
          <cell r="S10757">
            <v>40</v>
          </cell>
        </row>
        <row r="10758">
          <cell r="K10758">
            <v>6.3099875437593393</v>
          </cell>
          <cell r="S10758">
            <v>40</v>
          </cell>
        </row>
        <row r="10759">
          <cell r="K10759">
            <v>7.3429317911339576</v>
          </cell>
          <cell r="S10759">
            <v>40</v>
          </cell>
        </row>
        <row r="10760">
          <cell r="K10760">
            <v>3.0268679044156066</v>
          </cell>
          <cell r="S10760">
            <v>40</v>
          </cell>
        </row>
        <row r="10761">
          <cell r="K10761">
            <v>3.8518938966706515</v>
          </cell>
          <cell r="S10761">
            <v>40</v>
          </cell>
        </row>
        <row r="10762">
          <cell r="K10762">
            <v>5.1305123280013287</v>
          </cell>
          <cell r="S10762">
            <v>40</v>
          </cell>
        </row>
        <row r="10763">
          <cell r="K10763">
            <v>1.7517124526887293</v>
          </cell>
          <cell r="S10763">
            <v>40</v>
          </cell>
        </row>
        <row r="10764">
          <cell r="K10764">
            <v>-0.40869033633769308</v>
          </cell>
          <cell r="S10764">
            <v>40</v>
          </cell>
        </row>
        <row r="10765">
          <cell r="K10765">
            <v>-0.42864864014447518</v>
          </cell>
          <cell r="S10765">
            <v>40</v>
          </cell>
        </row>
        <row r="10766">
          <cell r="K10766">
            <v>77.623695597837866</v>
          </cell>
          <cell r="S10766">
            <v>40</v>
          </cell>
        </row>
        <row r="10767">
          <cell r="K10767">
            <v>-0.42718428949714865</v>
          </cell>
          <cell r="S10767">
            <v>40</v>
          </cell>
        </row>
        <row r="10768">
          <cell r="K10768">
            <v>-0.36632473250496922</v>
          </cell>
          <cell r="S10768">
            <v>40</v>
          </cell>
        </row>
        <row r="10769">
          <cell r="K10769">
            <v>11.176801816555429</v>
          </cell>
          <cell r="S10769">
            <v>40</v>
          </cell>
        </row>
        <row r="10770">
          <cell r="K10770">
            <v>-0.29088876802508351</v>
          </cell>
          <cell r="S10770">
            <v>40</v>
          </cell>
        </row>
        <row r="10771">
          <cell r="K10771">
            <v>-0.58340122730316024</v>
          </cell>
          <cell r="S10771">
            <v>40</v>
          </cell>
        </row>
        <row r="10772">
          <cell r="K10772">
            <v>-0.1653252679630105</v>
          </cell>
          <cell r="S10772">
            <v>40</v>
          </cell>
        </row>
        <row r="10773">
          <cell r="K10773">
            <v>-0.52165702601828356</v>
          </cell>
          <cell r="S10773">
            <v>40</v>
          </cell>
        </row>
        <row r="10774">
          <cell r="K10774">
            <v>-0.78637488321077098</v>
          </cell>
          <cell r="S10774">
            <v>40</v>
          </cell>
        </row>
        <row r="10775">
          <cell r="K10775">
            <v>-0.73892776281534367</v>
          </cell>
          <cell r="S10775">
            <v>40</v>
          </cell>
        </row>
        <row r="10776">
          <cell r="K10776">
            <v>-0.70980814660452318</v>
          </cell>
          <cell r="S10776">
            <v>40</v>
          </cell>
        </row>
        <row r="10777">
          <cell r="K10777">
            <v>-0.27392954465248259</v>
          </cell>
          <cell r="S10777">
            <v>40</v>
          </cell>
        </row>
        <row r="10778">
          <cell r="K10778">
            <v>-0.33574408100736247</v>
          </cell>
          <cell r="S10778">
            <v>40</v>
          </cell>
        </row>
        <row r="10779">
          <cell r="K10779">
            <v>-0.27770742452097397</v>
          </cell>
          <cell r="S10779">
            <v>40</v>
          </cell>
        </row>
        <row r="10780">
          <cell r="K10780">
            <v>-0.36622769116693815</v>
          </cell>
          <cell r="S10780">
            <v>40</v>
          </cell>
        </row>
        <row r="10781">
          <cell r="K10781">
            <v>5.9432410460165688</v>
          </cell>
          <cell r="S10781">
            <v>40</v>
          </cell>
        </row>
        <row r="10782">
          <cell r="K10782">
            <v>5.6209636611740628</v>
          </cell>
          <cell r="S10782">
            <v>40</v>
          </cell>
        </row>
        <row r="10783">
          <cell r="K10783">
            <v>6.3439102930480402</v>
          </cell>
          <cell r="S10783">
            <v>40</v>
          </cell>
        </row>
        <row r="10784">
          <cell r="K10784">
            <v>5.8576750576885788</v>
          </cell>
          <cell r="S10784">
            <v>40</v>
          </cell>
        </row>
        <row r="10785">
          <cell r="K10785">
            <v>7.3420348563403355</v>
          </cell>
          <cell r="S10785">
            <v>40</v>
          </cell>
        </row>
        <row r="10786">
          <cell r="K10786">
            <v>6.9672938223029952</v>
          </cell>
          <cell r="S10786">
            <v>40</v>
          </cell>
        </row>
        <row r="10787">
          <cell r="K10787">
            <v>3.2591121147555899</v>
          </cell>
          <cell r="S10787">
            <v>40</v>
          </cell>
        </row>
        <row r="10788">
          <cell r="K10788">
            <v>3.0008258561817547</v>
          </cell>
          <cell r="S10788">
            <v>40</v>
          </cell>
        </row>
        <row r="10789">
          <cell r="K10789">
            <v>3.8054178035151445</v>
          </cell>
          <cell r="S10789">
            <v>40</v>
          </cell>
        </row>
        <row r="10790">
          <cell r="K10790">
            <v>3.9871620385159172</v>
          </cell>
          <cell r="S10790">
            <v>40</v>
          </cell>
        </row>
        <row r="10791">
          <cell r="K10791">
            <v>5.1074472011673988</v>
          </cell>
          <cell r="S10791">
            <v>40</v>
          </cell>
        </row>
        <row r="10792">
          <cell r="K10792">
            <v>5.0837580370411137</v>
          </cell>
          <cell r="S10792">
            <v>40</v>
          </cell>
        </row>
        <row r="10793">
          <cell r="K10793">
            <v>1.7155835587420982</v>
          </cell>
          <cell r="S10793">
            <v>40</v>
          </cell>
        </row>
        <row r="10794">
          <cell r="K10794">
            <v>-1.0860697170383304</v>
          </cell>
          <cell r="S10794">
            <v>40</v>
          </cell>
        </row>
        <row r="10795">
          <cell r="K10795">
            <v>-0.24540992351422888</v>
          </cell>
          <cell r="S10795">
            <v>40</v>
          </cell>
        </row>
        <row r="10796">
          <cell r="K10796">
            <v>-0.74395974589253966</v>
          </cell>
          <cell r="S10796">
            <v>40</v>
          </cell>
        </row>
        <row r="10797">
          <cell r="K10797">
            <v>-0.25730596619411467</v>
          </cell>
          <cell r="S10797">
            <v>40</v>
          </cell>
        </row>
        <row r="10798">
          <cell r="K10798">
            <v>-0.81812570042070554</v>
          </cell>
          <cell r="S10798">
            <v>40</v>
          </cell>
        </row>
        <row r="10799">
          <cell r="K10799">
            <v>8.0401766383495143</v>
          </cell>
          <cell r="S10799">
            <v>40</v>
          </cell>
        </row>
        <row r="10800">
          <cell r="K10800">
            <v>0.85453702672496579</v>
          </cell>
          <cell r="S10800">
            <v>40</v>
          </cell>
        </row>
        <row r="10801">
          <cell r="K10801">
            <v>-0.26145478955985146</v>
          </cell>
          <cell r="S10801">
            <v>40</v>
          </cell>
        </row>
        <row r="10802">
          <cell r="K10802">
            <v>-1.953260100928512</v>
          </cell>
          <cell r="S10802">
            <v>40</v>
          </cell>
        </row>
        <row r="10803">
          <cell r="K10803">
            <v>-0.29239414983169143</v>
          </cell>
          <cell r="S10803">
            <v>40</v>
          </cell>
        </row>
        <row r="10804">
          <cell r="K10804">
            <v>0.24766307592578612</v>
          </cell>
          <cell r="S10804">
            <v>40</v>
          </cell>
        </row>
        <row r="10805">
          <cell r="K10805">
            <v>4.1901288799140008</v>
          </cell>
          <cell r="S10805">
            <v>40</v>
          </cell>
        </row>
        <row r="10806">
          <cell r="K10806">
            <v>5.8732773732319394</v>
          </cell>
          <cell r="S10806">
            <v>40</v>
          </cell>
        </row>
        <row r="10807">
          <cell r="K10807">
            <v>-0.17556883238027857</v>
          </cell>
          <cell r="S10807">
            <v>40</v>
          </cell>
        </row>
        <row r="10808">
          <cell r="K10808">
            <v>0.71340958047849112</v>
          </cell>
          <cell r="S10808">
            <v>40</v>
          </cell>
        </row>
        <row r="10809">
          <cell r="K10809">
            <v>-0.31128113528713747</v>
          </cell>
          <cell r="S10809">
            <v>40</v>
          </cell>
        </row>
        <row r="10810">
          <cell r="K10810">
            <v>0.66906980887065581</v>
          </cell>
          <cell r="S10810">
            <v>40</v>
          </cell>
        </row>
        <row r="10811">
          <cell r="K10811">
            <v>-0.16314465700119851</v>
          </cell>
          <cell r="S10811">
            <v>40</v>
          </cell>
        </row>
        <row r="10812">
          <cell r="K10812">
            <v>0.77843021618909092</v>
          </cell>
          <cell r="S10812">
            <v>40</v>
          </cell>
        </row>
        <row r="10813">
          <cell r="K10813">
            <v>9.2808183538997238</v>
          </cell>
          <cell r="S10813">
            <v>40</v>
          </cell>
        </row>
        <row r="10814">
          <cell r="K10814">
            <v>0.7571698528771611</v>
          </cell>
          <cell r="S10814">
            <v>40</v>
          </cell>
        </row>
        <row r="10815">
          <cell r="K10815">
            <v>-0.33619240389044991</v>
          </cell>
          <cell r="S10815">
            <v>40</v>
          </cell>
        </row>
        <row r="10816">
          <cell r="K10816">
            <v>703.09891164833402</v>
          </cell>
          <cell r="S10816">
            <v>40</v>
          </cell>
        </row>
        <row r="10817">
          <cell r="K10817">
            <v>-0.80068280957419069</v>
          </cell>
          <cell r="S10817">
            <v>40</v>
          </cell>
        </row>
        <row r="10818">
          <cell r="K10818">
            <v>1.4502355995484784</v>
          </cell>
          <cell r="S10818">
            <v>40</v>
          </cell>
        </row>
        <row r="10819">
          <cell r="K10819">
            <v>-0.55844807713366795</v>
          </cell>
          <cell r="S10819">
            <v>40</v>
          </cell>
        </row>
        <row r="10820">
          <cell r="K10820">
            <v>5.2829932856790114</v>
          </cell>
          <cell r="S10820">
            <v>40</v>
          </cell>
        </row>
        <row r="10821">
          <cell r="K10821">
            <v>5.3406142968090933</v>
          </cell>
          <cell r="S10821">
            <v>40</v>
          </cell>
        </row>
        <row r="10822">
          <cell r="K10822">
            <v>6.8288066563752539</v>
          </cell>
          <cell r="S10822">
            <v>40</v>
          </cell>
        </row>
        <row r="10823">
          <cell r="K10823">
            <v>2.6241949316953783</v>
          </cell>
          <cell r="S10823">
            <v>40</v>
          </cell>
        </row>
        <row r="10824">
          <cell r="K10824">
            <v>3.2401610483371033</v>
          </cell>
          <cell r="S10824">
            <v>40</v>
          </cell>
        </row>
        <row r="10825">
          <cell r="K10825">
            <v>4.8731218957994873</v>
          </cell>
          <cell r="S10825">
            <v>40</v>
          </cell>
        </row>
        <row r="10826">
          <cell r="K10826">
            <v>0.7239004539856484</v>
          </cell>
          <cell r="S10826">
            <v>40</v>
          </cell>
        </row>
        <row r="10827">
          <cell r="K10827">
            <v>-0.92538865068425646</v>
          </cell>
          <cell r="S10827">
            <v>40</v>
          </cell>
        </row>
        <row r="10828">
          <cell r="K10828">
            <v>0.98612849874504194</v>
          </cell>
          <cell r="S10828">
            <v>40</v>
          </cell>
        </row>
        <row r="10829">
          <cell r="K10829">
            <v>0.33019826882768205</v>
          </cell>
          <cell r="S10829">
            <v>40</v>
          </cell>
        </row>
        <row r="10830">
          <cell r="K10830">
            <v>0.76804318920657955</v>
          </cell>
          <cell r="S10830">
            <v>40</v>
          </cell>
        </row>
        <row r="10831">
          <cell r="K10831">
            <v>-2.325988718619096</v>
          </cell>
          <cell r="S10831">
            <v>40</v>
          </cell>
        </row>
        <row r="10832">
          <cell r="K10832">
            <v>0.23249347033088336</v>
          </cell>
          <cell r="S10832">
            <v>40</v>
          </cell>
        </row>
        <row r="10833">
          <cell r="K10833">
            <v>-1.0978579676693345</v>
          </cell>
          <cell r="S10833">
            <v>40</v>
          </cell>
        </row>
        <row r="10834">
          <cell r="K10834">
            <v>-4.038738887601389E-2</v>
          </cell>
          <cell r="S10834">
            <v>40</v>
          </cell>
        </row>
        <row r="10835">
          <cell r="K10835">
            <v>1.9782842394363132</v>
          </cell>
          <cell r="S10835">
            <v>40</v>
          </cell>
        </row>
        <row r="10836">
          <cell r="K10836">
            <v>-4.0876157862478169E-2</v>
          </cell>
          <cell r="S10836">
            <v>40</v>
          </cell>
        </row>
        <row r="10837">
          <cell r="K10837">
            <v>-7.8735603578168875E-2</v>
          </cell>
          <cell r="S10837">
            <v>40</v>
          </cell>
        </row>
        <row r="10838">
          <cell r="K10838">
            <v>-0.7803766148029716</v>
          </cell>
          <cell r="S10838">
            <v>40</v>
          </cell>
        </row>
        <row r="10839">
          <cell r="K10839">
            <v>-0.56101180882557633</v>
          </cell>
          <cell r="S10839">
            <v>40</v>
          </cell>
        </row>
        <row r="10840">
          <cell r="K10840">
            <v>-0.52028043952783509</v>
          </cell>
          <cell r="S10840">
            <v>40</v>
          </cell>
        </row>
        <row r="10841">
          <cell r="K10841">
            <v>-0.78006663615527982</v>
          </cell>
          <cell r="S10841">
            <v>40</v>
          </cell>
        </row>
        <row r="10842">
          <cell r="K10842">
            <v>5.0032676105207701</v>
          </cell>
          <cell r="S10842">
            <v>40</v>
          </cell>
        </row>
        <row r="10843">
          <cell r="K10843">
            <v>5.5388430935041466</v>
          </cell>
          <cell r="S10843">
            <v>40</v>
          </cell>
        </row>
        <row r="10844">
          <cell r="K10844">
            <v>-0.64798131179503005</v>
          </cell>
          <cell r="S10844">
            <v>40</v>
          </cell>
        </row>
        <row r="10845">
          <cell r="K10845">
            <v>2.6250625077224323</v>
          </cell>
          <cell r="S10845">
            <v>40</v>
          </cell>
        </row>
        <row r="10846">
          <cell r="K10846">
            <v>3.8807225405023003</v>
          </cell>
          <cell r="S10846">
            <v>40</v>
          </cell>
        </row>
        <row r="10847">
          <cell r="K10847">
            <v>0.23571386159935787</v>
          </cell>
          <cell r="S10847">
            <v>40</v>
          </cell>
        </row>
        <row r="10848">
          <cell r="K10848">
            <v>-1.0149512443613613</v>
          </cell>
          <cell r="S10848">
            <v>40</v>
          </cell>
        </row>
        <row r="10849">
          <cell r="K10849">
            <v>-1.0190889543398831</v>
          </cell>
          <cell r="S10849">
            <v>40</v>
          </cell>
        </row>
        <row r="10850">
          <cell r="K10850">
            <v>-0.63569249841821474</v>
          </cell>
          <cell r="S10850">
            <v>40</v>
          </cell>
        </row>
        <row r="10851">
          <cell r="K10851">
            <v>-0.43082269987970379</v>
          </cell>
          <cell r="S10851">
            <v>40</v>
          </cell>
        </row>
        <row r="10852">
          <cell r="K10852">
            <v>-0.31800659464393516</v>
          </cell>
          <cell r="S10852">
            <v>40</v>
          </cell>
        </row>
        <row r="10853">
          <cell r="K10853">
            <v>154.57044174806407</v>
          </cell>
          <cell r="S10853">
            <v>40</v>
          </cell>
        </row>
        <row r="10854">
          <cell r="K10854">
            <v>1.150497138087119E-2</v>
          </cell>
          <cell r="S10854">
            <v>40</v>
          </cell>
        </row>
        <row r="10855">
          <cell r="K10855">
            <v>-1.5779902208255059</v>
          </cell>
          <cell r="S10855">
            <v>40</v>
          </cell>
        </row>
        <row r="10856">
          <cell r="K10856">
            <v>174.68110941850153</v>
          </cell>
          <cell r="S10856">
            <v>40</v>
          </cell>
        </row>
        <row r="10857">
          <cell r="K10857">
            <v>-1.6085778813313372</v>
          </cell>
          <cell r="S10857">
            <v>40</v>
          </cell>
        </row>
        <row r="10858">
          <cell r="K10858">
            <v>-2.5673779539970987</v>
          </cell>
          <cell r="S10858">
            <v>39</v>
          </cell>
        </row>
        <row r="10859">
          <cell r="K10859">
            <v>-0.80532922463243939</v>
          </cell>
          <cell r="S10859">
            <v>40</v>
          </cell>
        </row>
        <row r="10860">
          <cell r="K10860">
            <v>-0.59909157464928597</v>
          </cell>
          <cell r="S10860">
            <v>40</v>
          </cell>
        </row>
        <row r="10861">
          <cell r="K10861">
            <v>-0.5075410480120025</v>
          </cell>
          <cell r="S10861">
            <v>40</v>
          </cell>
        </row>
        <row r="10862">
          <cell r="K10862">
            <v>-0.86901778935403118</v>
          </cell>
          <cell r="S10862">
            <v>40</v>
          </cell>
        </row>
        <row r="10863">
          <cell r="K10863">
            <v>4.4490332293149359</v>
          </cell>
          <cell r="S10863">
            <v>40</v>
          </cell>
        </row>
        <row r="10864">
          <cell r="K10864">
            <v>4.9599457232568342</v>
          </cell>
          <cell r="S10864">
            <v>40</v>
          </cell>
        </row>
        <row r="10865">
          <cell r="K10865">
            <v>-0.72410891870536431</v>
          </cell>
          <cell r="S10865">
            <v>40</v>
          </cell>
        </row>
        <row r="10866">
          <cell r="K10866">
            <v>1.5346865250834132</v>
          </cell>
          <cell r="S10866">
            <v>40</v>
          </cell>
        </row>
        <row r="10867">
          <cell r="K10867">
            <v>3.035748050017026</v>
          </cell>
          <cell r="S10867">
            <v>40</v>
          </cell>
        </row>
        <row r="10868">
          <cell r="K10868">
            <v>-0.99504427924766781</v>
          </cell>
          <cell r="S10868">
            <v>40</v>
          </cell>
        </row>
        <row r="10869">
          <cell r="K10869">
            <v>-0.78746482501902082</v>
          </cell>
          <cell r="S10869">
            <v>40</v>
          </cell>
        </row>
        <row r="10870">
          <cell r="K10870">
            <v>-0.76696552519051531</v>
          </cell>
          <cell r="S10870">
            <v>40</v>
          </cell>
        </row>
        <row r="10871">
          <cell r="K10871">
            <v>-0.59479518143330379</v>
          </cell>
          <cell r="S10871">
            <v>40</v>
          </cell>
        </row>
        <row r="10872">
          <cell r="K10872">
            <v>86.338041726378904</v>
          </cell>
          <cell r="S10872">
            <v>40</v>
          </cell>
        </row>
        <row r="10873">
          <cell r="K10873">
            <v>69.735912108284225</v>
          </cell>
          <cell r="S10873">
            <v>40</v>
          </cell>
        </row>
        <row r="10874">
          <cell r="K10874">
            <v>12.424315082594914</v>
          </cell>
          <cell r="S10874">
            <v>40</v>
          </cell>
        </row>
        <row r="10875">
          <cell r="K10875">
            <v>19.8927168764728</v>
          </cell>
          <cell r="S10875">
            <v>40</v>
          </cell>
        </row>
        <row r="10876">
          <cell r="K10876">
            <v>-1.2645995375686705</v>
          </cell>
          <cell r="S10876">
            <v>40</v>
          </cell>
        </row>
        <row r="10877">
          <cell r="K10877">
            <v>264.8687677218843</v>
          </cell>
          <cell r="S10877">
            <v>40</v>
          </cell>
        </row>
        <row r="10878">
          <cell r="K10878">
            <v>-1.2097154269736283</v>
          </cell>
          <cell r="S10878">
            <v>40</v>
          </cell>
        </row>
        <row r="10879">
          <cell r="K10879">
            <v>-2.2078594345572595</v>
          </cell>
          <cell r="S10879">
            <v>39</v>
          </cell>
        </row>
        <row r="10880">
          <cell r="K10880">
            <v>-0.79813873572256511</v>
          </cell>
          <cell r="S10880">
            <v>40</v>
          </cell>
        </row>
        <row r="10881">
          <cell r="K10881">
            <v>-0.61901368058746042</v>
          </cell>
          <cell r="S10881">
            <v>40</v>
          </cell>
        </row>
        <row r="10882">
          <cell r="K10882">
            <v>-0.50876226345284115</v>
          </cell>
          <cell r="S10882">
            <v>40</v>
          </cell>
        </row>
        <row r="10883">
          <cell r="K10883">
            <v>-0.87501148413679197</v>
          </cell>
          <cell r="S10883">
            <v>40</v>
          </cell>
        </row>
        <row r="10884">
          <cell r="K10884">
            <v>4.3620984598328576</v>
          </cell>
          <cell r="S10884">
            <v>40</v>
          </cell>
        </row>
        <row r="10885">
          <cell r="K10885">
            <v>5.0378125515084813</v>
          </cell>
          <cell r="S10885">
            <v>40</v>
          </cell>
        </row>
        <row r="10886">
          <cell r="K10886">
            <v>-0.71129918219940913</v>
          </cell>
          <cell r="S10886">
            <v>40</v>
          </cell>
        </row>
        <row r="10887">
          <cell r="K10887">
            <v>1.9460668640275842</v>
          </cell>
          <cell r="S10887">
            <v>40</v>
          </cell>
        </row>
        <row r="10888">
          <cell r="K10888">
            <v>3.1293970626756495</v>
          </cell>
          <cell r="S10888">
            <v>40</v>
          </cell>
        </row>
        <row r="10889">
          <cell r="K10889">
            <v>-0.99221006751543417</v>
          </cell>
          <cell r="S10889">
            <v>40</v>
          </cell>
        </row>
        <row r="10890">
          <cell r="K10890">
            <v>-0.63666125158755915</v>
          </cell>
          <cell r="S10890">
            <v>40</v>
          </cell>
        </row>
        <row r="10891">
          <cell r="K10891">
            <v>-0.86534978301666599</v>
          </cell>
          <cell r="S10891">
            <v>40</v>
          </cell>
        </row>
        <row r="10892">
          <cell r="K10892">
            <v>5.778715407942129</v>
          </cell>
          <cell r="S10892">
            <v>40</v>
          </cell>
        </row>
        <row r="10893">
          <cell r="K10893">
            <v>-0.44241152213300194</v>
          </cell>
          <cell r="S10893">
            <v>40</v>
          </cell>
        </row>
        <row r="10894">
          <cell r="K10894">
            <v>-0.37277274168860935</v>
          </cell>
          <cell r="S10894">
            <v>40</v>
          </cell>
        </row>
        <row r="10895">
          <cell r="K10895">
            <v>127.28526185912911</v>
          </cell>
          <cell r="S10895">
            <v>40</v>
          </cell>
        </row>
        <row r="10896">
          <cell r="K10896">
            <v>-0.11216846644109102</v>
          </cell>
          <cell r="S10896">
            <v>40</v>
          </cell>
        </row>
        <row r="10897">
          <cell r="K10897">
            <v>-1.5624358632137039</v>
          </cell>
          <cell r="S10897">
            <v>40</v>
          </cell>
        </row>
        <row r="10898">
          <cell r="K10898">
            <v>-5.2081946095538907E-2</v>
          </cell>
          <cell r="S10898">
            <v>40</v>
          </cell>
        </row>
        <row r="10899">
          <cell r="K10899">
            <v>-1.5693909608002998</v>
          </cell>
          <cell r="S10899">
            <v>40</v>
          </cell>
        </row>
        <row r="10900">
          <cell r="K10900">
            <v>-2.2849709404862257</v>
          </cell>
          <cell r="S10900">
            <v>40</v>
          </cell>
        </row>
        <row r="10901">
          <cell r="K10901">
            <v>-0.63530961577253442</v>
          </cell>
          <cell r="S10901">
            <v>40</v>
          </cell>
        </row>
        <row r="10902">
          <cell r="K10902">
            <v>-0.68050994033861167</v>
          </cell>
          <cell r="S10902">
            <v>40</v>
          </cell>
        </row>
        <row r="10903">
          <cell r="K10903">
            <v>-0.55044123019851632</v>
          </cell>
          <cell r="S10903">
            <v>40</v>
          </cell>
        </row>
        <row r="10904">
          <cell r="K10904">
            <v>-1.8944307998336041</v>
          </cell>
          <cell r="S10904">
            <v>40</v>
          </cell>
        </row>
        <row r="10905">
          <cell r="K10905">
            <v>-1.9749623669169898</v>
          </cell>
          <cell r="S10905">
            <v>40</v>
          </cell>
        </row>
        <row r="10906">
          <cell r="K10906">
            <v>6.3989305884277634</v>
          </cell>
          <cell r="S10906">
            <v>40</v>
          </cell>
        </row>
        <row r="10907">
          <cell r="K10907">
            <v>-0.87898014949597569</v>
          </cell>
          <cell r="S10907">
            <v>40</v>
          </cell>
        </row>
        <row r="10908">
          <cell r="K10908">
            <v>-0.68983681737295277</v>
          </cell>
          <cell r="S10908">
            <v>40</v>
          </cell>
        </row>
        <row r="10909">
          <cell r="K10909">
            <v>3.8814539849239758</v>
          </cell>
          <cell r="S10909">
            <v>40</v>
          </cell>
        </row>
        <row r="10910">
          <cell r="K10910">
            <v>-1.1167846250884603</v>
          </cell>
          <cell r="S10910">
            <v>40</v>
          </cell>
        </row>
        <row r="10911">
          <cell r="K10911">
            <v>-0.11064401534715965</v>
          </cell>
          <cell r="S10911">
            <v>40</v>
          </cell>
        </row>
        <row r="10912">
          <cell r="K10912">
            <v>-0.77289353384493731</v>
          </cell>
          <cell r="S10912">
            <v>40</v>
          </cell>
        </row>
        <row r="10913">
          <cell r="K10913">
            <v>173.68627215568287</v>
          </cell>
          <cell r="S10913">
            <v>40</v>
          </cell>
        </row>
        <row r="10914">
          <cell r="K10914">
            <v>30.78697997463437</v>
          </cell>
          <cell r="S10914">
            <v>40</v>
          </cell>
        </row>
        <row r="10915">
          <cell r="K10915">
            <v>-0.39620520135206844</v>
          </cell>
          <cell r="S10915">
            <v>40</v>
          </cell>
        </row>
        <row r="10916">
          <cell r="K10916">
            <v>23.791548145871992</v>
          </cell>
          <cell r="S10916">
            <v>40</v>
          </cell>
        </row>
        <row r="10917">
          <cell r="K10917">
            <v>101.62399024520514</v>
          </cell>
          <cell r="S10917">
            <v>40</v>
          </cell>
        </row>
        <row r="10918">
          <cell r="K10918">
            <v>-1.194257920429552</v>
          </cell>
          <cell r="S10918">
            <v>40</v>
          </cell>
        </row>
        <row r="10919">
          <cell r="K10919">
            <v>-0.4509261586656157</v>
          </cell>
          <cell r="S10919">
            <v>40</v>
          </cell>
        </row>
        <row r="10920">
          <cell r="K10920">
            <v>-1.2412818835451698</v>
          </cell>
          <cell r="S10920">
            <v>40</v>
          </cell>
        </row>
        <row r="10921">
          <cell r="K10921">
            <v>-1.6722671339734778</v>
          </cell>
          <cell r="S10921">
            <v>40</v>
          </cell>
        </row>
        <row r="10922">
          <cell r="K10922">
            <v>-0.78077881061605048</v>
          </cell>
          <cell r="S10922">
            <v>40</v>
          </cell>
        </row>
        <row r="10923">
          <cell r="K10923">
            <v>-0.73262984565321587</v>
          </cell>
          <cell r="S10923">
            <v>40</v>
          </cell>
        </row>
        <row r="10924">
          <cell r="K10924">
            <v>-0.46412766555674223</v>
          </cell>
          <cell r="S10924">
            <v>40</v>
          </cell>
        </row>
        <row r="10925">
          <cell r="K10925">
            <v>-0.57299905389123029</v>
          </cell>
          <cell r="S10925">
            <v>40</v>
          </cell>
        </row>
        <row r="10926">
          <cell r="K10926">
            <v>5.7096262687124746</v>
          </cell>
          <cell r="S10926">
            <v>40</v>
          </cell>
        </row>
        <row r="10927">
          <cell r="K10927">
            <v>5.8596685619473172</v>
          </cell>
          <cell r="S10927">
            <v>40</v>
          </cell>
        </row>
        <row r="10928">
          <cell r="K10928">
            <v>1.6713688453152502</v>
          </cell>
          <cell r="S10928">
            <v>40</v>
          </cell>
        </row>
        <row r="10929">
          <cell r="K10929">
            <v>3.331069860668245</v>
          </cell>
          <cell r="S10929">
            <v>40</v>
          </cell>
        </row>
        <row r="10930">
          <cell r="K10930">
            <v>4.3946541601368949</v>
          </cell>
          <cell r="S10930">
            <v>40</v>
          </cell>
        </row>
        <row r="10931">
          <cell r="K10931">
            <v>-0.20209481113214017</v>
          </cell>
          <cell r="S10931">
            <v>40</v>
          </cell>
        </row>
        <row r="10932">
          <cell r="K10932">
            <v>-0.41853096186751287</v>
          </cell>
          <cell r="S10932">
            <v>40</v>
          </cell>
        </row>
        <row r="10933">
          <cell r="K10933">
            <v>-0.41454196432073015</v>
          </cell>
          <cell r="S10933">
            <v>40</v>
          </cell>
        </row>
        <row r="10934">
          <cell r="K10934">
            <v>2.4081415789932716</v>
          </cell>
          <cell r="S10934">
            <v>40</v>
          </cell>
        </row>
        <row r="10935">
          <cell r="K10935">
            <v>-0.43962260641339035</v>
          </cell>
          <cell r="S10935">
            <v>40</v>
          </cell>
        </row>
        <row r="10936">
          <cell r="K10936">
            <v>-0.25212390283757025</v>
          </cell>
          <cell r="S10936">
            <v>40</v>
          </cell>
        </row>
        <row r="10937">
          <cell r="K10937">
            <v>-8.0695391486217807E-2</v>
          </cell>
          <cell r="S10937">
            <v>40</v>
          </cell>
        </row>
        <row r="10938">
          <cell r="K10938">
            <v>-0.12910012129639281</v>
          </cell>
          <cell r="S10938">
            <v>40</v>
          </cell>
        </row>
        <row r="10939">
          <cell r="K10939">
            <v>-0.52869253199284472</v>
          </cell>
          <cell r="S10939">
            <v>40</v>
          </cell>
        </row>
        <row r="10940">
          <cell r="K10940">
            <v>-0.19449013074704</v>
          </cell>
          <cell r="S10940">
            <v>40</v>
          </cell>
        </row>
        <row r="10941">
          <cell r="K10941">
            <v>-0.3219687001923483</v>
          </cell>
          <cell r="S10941">
            <v>40</v>
          </cell>
        </row>
        <row r="10942">
          <cell r="K10942">
            <v>-1.3257967024147932</v>
          </cell>
          <cell r="S10942">
            <v>40</v>
          </cell>
        </row>
        <row r="10943">
          <cell r="K10943">
            <v>-0.78527160070060509</v>
          </cell>
          <cell r="S10943">
            <v>40</v>
          </cell>
        </row>
        <row r="10944">
          <cell r="K10944">
            <v>-0.39222934744136378</v>
          </cell>
          <cell r="S10944">
            <v>40</v>
          </cell>
        </row>
        <row r="10945">
          <cell r="K10945">
            <v>8.5110911567134864E-2</v>
          </cell>
          <cell r="S10945">
            <v>40</v>
          </cell>
        </row>
        <row r="10946">
          <cell r="K10946">
            <v>-0.39946714256866722</v>
          </cell>
          <cell r="S10946">
            <v>40</v>
          </cell>
        </row>
        <row r="10947">
          <cell r="K10947">
            <v>-0.27784582873575547</v>
          </cell>
          <cell r="S10947">
            <v>40</v>
          </cell>
        </row>
        <row r="10948">
          <cell r="K10948">
            <v>-1.7576400846151756</v>
          </cell>
          <cell r="S10948">
            <v>40</v>
          </cell>
        </row>
        <row r="10949">
          <cell r="K10949">
            <v>-0.57986408287947822</v>
          </cell>
          <cell r="S10949">
            <v>40</v>
          </cell>
        </row>
        <row r="10950">
          <cell r="K10950">
            <v>-0.53771532374838393</v>
          </cell>
          <cell r="S10950">
            <v>40</v>
          </cell>
        </row>
        <row r="10951">
          <cell r="K10951">
            <v>5.7236471857705151</v>
          </cell>
          <cell r="S10951">
            <v>40</v>
          </cell>
        </row>
        <row r="10952">
          <cell r="K10952">
            <v>5.9686657065123754</v>
          </cell>
          <cell r="S10952">
            <v>40</v>
          </cell>
        </row>
        <row r="10953">
          <cell r="K10953">
            <v>5.9598453827116362</v>
          </cell>
          <cell r="S10953">
            <v>40</v>
          </cell>
        </row>
        <row r="10954">
          <cell r="K10954">
            <v>6.3216705115469551</v>
          </cell>
          <cell r="S10954">
            <v>40</v>
          </cell>
        </row>
        <row r="10955">
          <cell r="K10955">
            <v>1.603900752644337</v>
          </cell>
          <cell r="S10955">
            <v>40</v>
          </cell>
        </row>
        <row r="10956">
          <cell r="K10956">
            <v>1.9121903272527085</v>
          </cell>
          <cell r="S10956">
            <v>40</v>
          </cell>
        </row>
        <row r="10957">
          <cell r="K10957">
            <v>3.1339512230991828</v>
          </cell>
          <cell r="S10957">
            <v>40</v>
          </cell>
        </row>
        <row r="10958">
          <cell r="K10958">
            <v>3.7490632445623788</v>
          </cell>
          <cell r="S10958">
            <v>40</v>
          </cell>
        </row>
        <row r="10959">
          <cell r="K10959">
            <v>4.4078017629957955</v>
          </cell>
          <cell r="S10959">
            <v>40</v>
          </cell>
        </row>
        <row r="10960">
          <cell r="K10960">
            <v>4.7382047111586694</v>
          </cell>
          <cell r="S10960">
            <v>40</v>
          </cell>
        </row>
        <row r="10961">
          <cell r="K10961">
            <v>-0.27757083923371029</v>
          </cell>
          <cell r="S10961">
            <v>40</v>
          </cell>
        </row>
        <row r="10962">
          <cell r="K10962">
            <v>-1.2784982645994851</v>
          </cell>
          <cell r="S10962">
            <v>40</v>
          </cell>
        </row>
        <row r="10963">
          <cell r="K10963">
            <v>-0.25130606716271942</v>
          </cell>
          <cell r="S10963">
            <v>40</v>
          </cell>
        </row>
        <row r="10964">
          <cell r="K10964">
            <v>-0.82757196953486178</v>
          </cell>
          <cell r="S10964">
            <v>40</v>
          </cell>
        </row>
        <row r="10965">
          <cell r="K10965">
            <v>-0.24903785001080725</v>
          </cell>
          <cell r="S10965">
            <v>40</v>
          </cell>
        </row>
        <row r="10966">
          <cell r="K10966">
            <v>-0.92004960812962</v>
          </cell>
          <cell r="S10966">
            <v>40</v>
          </cell>
        </row>
        <row r="10967">
          <cell r="K10967">
            <v>1.4600852838982092</v>
          </cell>
          <cell r="S10967">
            <v>40</v>
          </cell>
        </row>
        <row r="10968">
          <cell r="K10968">
            <v>0.77635671802102846</v>
          </cell>
          <cell r="S10968">
            <v>40</v>
          </cell>
        </row>
        <row r="10969">
          <cell r="K10969">
            <v>-0.26772387459782426</v>
          </cell>
          <cell r="S10969">
            <v>40</v>
          </cell>
        </row>
        <row r="10970">
          <cell r="K10970">
            <v>3.43486245920462</v>
          </cell>
          <cell r="S10970">
            <v>40</v>
          </cell>
        </row>
        <row r="10971">
          <cell r="K10971">
            <v>-0.24931967848680203</v>
          </cell>
          <cell r="S10971">
            <v>40</v>
          </cell>
        </row>
        <row r="10972">
          <cell r="K10972">
            <v>3.351527940627641</v>
          </cell>
          <cell r="S10972">
            <v>40</v>
          </cell>
        </row>
        <row r="10973">
          <cell r="K10973">
            <v>2937.1839650606926</v>
          </cell>
          <cell r="S10973">
            <v>40</v>
          </cell>
        </row>
        <row r="10974">
          <cell r="K10974">
            <v>5.3460491664662237</v>
          </cell>
          <cell r="S10974">
            <v>40</v>
          </cell>
        </row>
        <row r="10975">
          <cell r="K10975">
            <v>16.479729001445541</v>
          </cell>
          <cell r="S10975">
            <v>40</v>
          </cell>
        </row>
        <row r="10976">
          <cell r="K10976">
            <v>6049.7644070356355</v>
          </cell>
          <cell r="S10976">
            <v>40</v>
          </cell>
        </row>
        <row r="10977">
          <cell r="K10977">
            <v>-0.3275792164769461</v>
          </cell>
          <cell r="S10977">
            <v>40</v>
          </cell>
        </row>
        <row r="10978">
          <cell r="K10978">
            <v>-1.6449182104635707</v>
          </cell>
          <cell r="S10978">
            <v>40</v>
          </cell>
        </row>
        <row r="10979">
          <cell r="K10979">
            <v>-0.18559487083898274</v>
          </cell>
          <cell r="S10979">
            <v>40</v>
          </cell>
        </row>
        <row r="10980">
          <cell r="K10980">
            <v>-2.5418368601623516</v>
          </cell>
          <cell r="S10980">
            <v>40</v>
          </cell>
        </row>
        <row r="10981">
          <cell r="K10981">
            <v>1.5523591179094103</v>
          </cell>
          <cell r="S10981">
            <v>40</v>
          </cell>
        </row>
        <row r="10982">
          <cell r="K10982">
            <v>-1.7016198057935132</v>
          </cell>
          <cell r="S10982">
            <v>40</v>
          </cell>
        </row>
        <row r="10983">
          <cell r="K10983">
            <v>-0.57513165490066775</v>
          </cell>
          <cell r="S10983">
            <v>40</v>
          </cell>
        </row>
        <row r="10984">
          <cell r="K10984">
            <v>2.9639748733972699</v>
          </cell>
          <cell r="S10984">
            <v>40</v>
          </cell>
        </row>
        <row r="10985">
          <cell r="K10985">
            <v>0.14490747130464476</v>
          </cell>
          <cell r="S10985">
            <v>40</v>
          </cell>
        </row>
        <row r="10986">
          <cell r="K10986">
            <v>1.4713125423016249</v>
          </cell>
          <cell r="S10986">
            <v>40</v>
          </cell>
        </row>
        <row r="10987">
          <cell r="K10987">
            <v>0.61411272703950204</v>
          </cell>
          <cell r="S10987">
            <v>40</v>
          </cell>
        </row>
        <row r="10988">
          <cell r="K10988">
            <v>-0.56498180706222612</v>
          </cell>
          <cell r="S10988">
            <v>40</v>
          </cell>
        </row>
        <row r="10989">
          <cell r="K10989">
            <v>5.9271520121106978</v>
          </cell>
          <cell r="S10989">
            <v>40</v>
          </cell>
        </row>
        <row r="10990">
          <cell r="K10990">
            <v>5.987257104564657</v>
          </cell>
          <cell r="S10990">
            <v>40</v>
          </cell>
        </row>
        <row r="10991">
          <cell r="K10991">
            <v>-0.62909498251365881</v>
          </cell>
          <cell r="S10991">
            <v>40</v>
          </cell>
        </row>
        <row r="10992">
          <cell r="K10992">
            <v>2.9956452057276151</v>
          </cell>
          <cell r="S10992">
            <v>40</v>
          </cell>
        </row>
        <row r="10993">
          <cell r="K10993">
            <v>4.2814243051640819</v>
          </cell>
          <cell r="S10993">
            <v>40</v>
          </cell>
        </row>
        <row r="10994">
          <cell r="K10994">
            <v>-7.3295930855050456E-2</v>
          </cell>
          <cell r="S10994">
            <v>40</v>
          </cell>
        </row>
        <row r="10995">
          <cell r="K10995">
            <v>-0.94953536367507219</v>
          </cell>
          <cell r="S10995">
            <v>40</v>
          </cell>
        </row>
        <row r="10996">
          <cell r="K10996">
            <v>44.996137298653927</v>
          </cell>
          <cell r="S10996">
            <v>40</v>
          </cell>
        </row>
        <row r="10997">
          <cell r="K10997">
            <v>0.4290942903368013</v>
          </cell>
          <cell r="S10997">
            <v>40</v>
          </cell>
        </row>
        <row r="10998">
          <cell r="K10998">
            <v>0.68876027740336787</v>
          </cell>
          <cell r="S10998">
            <v>40</v>
          </cell>
        </row>
        <row r="10999">
          <cell r="K10999">
            <v>1093.0217740443577</v>
          </cell>
          <cell r="S10999">
            <v>40</v>
          </cell>
        </row>
        <row r="11000">
          <cell r="K11000">
            <v>-0.71635832632749463</v>
          </cell>
          <cell r="S11000">
            <v>40</v>
          </cell>
        </row>
        <row r="11001">
          <cell r="K11001">
            <v>-1.044677186860852</v>
          </cell>
          <cell r="S11001">
            <v>40</v>
          </cell>
        </row>
        <row r="11002">
          <cell r="K11002">
            <v>-4.9012667081010867E-2</v>
          </cell>
          <cell r="S11002">
            <v>40</v>
          </cell>
        </row>
        <row r="11003">
          <cell r="K11003">
            <v>19.718204688467871</v>
          </cell>
          <cell r="S11003">
            <v>40</v>
          </cell>
        </row>
        <row r="11004">
          <cell r="K11004">
            <v>-4.8552254039563224E-2</v>
          </cell>
          <cell r="S11004">
            <v>40</v>
          </cell>
        </row>
        <row r="11005">
          <cell r="K11005">
            <v>-0.17164028946093907</v>
          </cell>
          <cell r="S11005">
            <v>40</v>
          </cell>
        </row>
        <row r="11006">
          <cell r="K11006">
            <v>-0.80485722263821613</v>
          </cell>
          <cell r="S11006">
            <v>40</v>
          </cell>
        </row>
        <row r="11007">
          <cell r="K11007">
            <v>-0.67598181989974571</v>
          </cell>
          <cell r="S11007">
            <v>40</v>
          </cell>
        </row>
        <row r="11008">
          <cell r="K11008">
            <v>-0.58047612765906775</v>
          </cell>
          <cell r="S11008">
            <v>40</v>
          </cell>
        </row>
        <row r="11009">
          <cell r="K11009">
            <v>-0.72373765391854106</v>
          </cell>
          <cell r="S11009">
            <v>40</v>
          </cell>
        </row>
        <row r="11010">
          <cell r="K11010">
            <v>5.1638656666197704</v>
          </cell>
          <cell r="S11010">
            <v>40</v>
          </cell>
        </row>
        <row r="11011">
          <cell r="K11011">
            <v>5.7100326062731996</v>
          </cell>
          <cell r="S11011">
            <v>40</v>
          </cell>
        </row>
        <row r="11012">
          <cell r="K11012">
            <v>-0.6607489923777452</v>
          </cell>
          <cell r="S11012">
            <v>40</v>
          </cell>
        </row>
        <row r="11013">
          <cell r="K11013">
            <v>2.8663078431438662</v>
          </cell>
          <cell r="S11013">
            <v>40</v>
          </cell>
        </row>
        <row r="11014">
          <cell r="K11014">
            <v>3.3388216151366605</v>
          </cell>
          <cell r="S11014">
            <v>40</v>
          </cell>
        </row>
        <row r="11015">
          <cell r="K11015">
            <v>-0.3937128983702094</v>
          </cell>
          <cell r="S11015">
            <v>40</v>
          </cell>
        </row>
        <row r="11016">
          <cell r="K11016">
            <v>-0.24796494885693329</v>
          </cell>
          <cell r="S11016">
            <v>40</v>
          </cell>
        </row>
        <row r="11017">
          <cell r="K11017">
            <v>-0.87098609037001773</v>
          </cell>
          <cell r="S11017">
            <v>40</v>
          </cell>
        </row>
        <row r="11018">
          <cell r="K11018">
            <v>-0.61555391601582121</v>
          </cell>
          <cell r="S11018">
            <v>40</v>
          </cell>
        </row>
        <row r="11019">
          <cell r="K11019">
            <v>-0.49214894109496937</v>
          </cell>
          <cell r="S11019">
            <v>40</v>
          </cell>
        </row>
        <row r="11020">
          <cell r="K11020">
            <v>-0.42413344593027036</v>
          </cell>
          <cell r="S11020">
            <v>40</v>
          </cell>
        </row>
        <row r="11021">
          <cell r="K11021">
            <v>-0.45900565535947652</v>
          </cell>
          <cell r="S11021">
            <v>40</v>
          </cell>
        </row>
        <row r="11022">
          <cell r="K11022">
            <v>8.806575481938193</v>
          </cell>
          <cell r="S11022">
            <v>40</v>
          </cell>
        </row>
        <row r="11023">
          <cell r="K11023">
            <v>35.56074995598054</v>
          </cell>
          <cell r="S11023">
            <v>40</v>
          </cell>
        </row>
        <row r="11024">
          <cell r="K11024">
            <v>126.50895597840423</v>
          </cell>
          <cell r="S11024">
            <v>40</v>
          </cell>
        </row>
        <row r="11025">
          <cell r="K11025">
            <v>-1.4797296703992067E-2</v>
          </cell>
          <cell r="S11025">
            <v>40</v>
          </cell>
        </row>
        <row r="11026">
          <cell r="K11026">
            <v>-1.5892826951661085</v>
          </cell>
          <cell r="S11026">
            <v>40</v>
          </cell>
        </row>
        <row r="11027">
          <cell r="K11027">
            <v>-0.83299472837404009</v>
          </cell>
          <cell r="S11027">
            <v>40</v>
          </cell>
        </row>
        <row r="11028">
          <cell r="K11028">
            <v>0.13495834594987233</v>
          </cell>
          <cell r="S11028">
            <v>40</v>
          </cell>
        </row>
        <row r="11029">
          <cell r="K11029">
            <v>-0.59038475997516882</v>
          </cell>
          <cell r="S11029">
            <v>40</v>
          </cell>
        </row>
        <row r="11030">
          <cell r="K11030">
            <v>0.95749593485355744</v>
          </cell>
          <cell r="S11030">
            <v>40</v>
          </cell>
        </row>
        <row r="11031">
          <cell r="K11031">
            <v>-0.79448795002922201</v>
          </cell>
          <cell r="S11031">
            <v>40</v>
          </cell>
        </row>
        <row r="11032">
          <cell r="K11032">
            <v>-2.1128890833100469</v>
          </cell>
          <cell r="S11032">
            <v>40</v>
          </cell>
        </row>
        <row r="11033">
          <cell r="K11033">
            <v>0.51702405139025187</v>
          </cell>
          <cell r="S11033">
            <v>40</v>
          </cell>
        </row>
        <row r="11034">
          <cell r="K11034">
            <v>1.4537778996684607</v>
          </cell>
          <cell r="S11034">
            <v>40</v>
          </cell>
        </row>
        <row r="11035">
          <cell r="K11035">
            <v>2.2118554015532514</v>
          </cell>
          <cell r="S11035">
            <v>40</v>
          </cell>
        </row>
        <row r="11036">
          <cell r="K11036">
            <v>-0.84101591221490879</v>
          </cell>
          <cell r="S11036">
            <v>40</v>
          </cell>
        </row>
        <row r="11037">
          <cell r="K11037">
            <v>0.21248624660244958</v>
          </cell>
          <cell r="S11037">
            <v>40</v>
          </cell>
        </row>
        <row r="11038">
          <cell r="K11038">
            <v>-0.37242570359909039</v>
          </cell>
          <cell r="S11038">
            <v>40</v>
          </cell>
        </row>
        <row r="11039">
          <cell r="K11039">
            <v>-0.61979289206479304</v>
          </cell>
          <cell r="S11039">
            <v>40</v>
          </cell>
        </row>
        <row r="11040">
          <cell r="K11040">
            <v>4.2109545086319828</v>
          </cell>
          <cell r="S11040">
            <v>40</v>
          </cell>
        </row>
        <row r="11041">
          <cell r="K11041">
            <v>-0.39020559020471002</v>
          </cell>
          <cell r="S11041">
            <v>40</v>
          </cell>
        </row>
        <row r="11042">
          <cell r="K11042">
            <v>4.0297173103203363</v>
          </cell>
          <cell r="S11042">
            <v>40</v>
          </cell>
        </row>
        <row r="11043">
          <cell r="K11043">
            <v>3.8359778540597378</v>
          </cell>
          <cell r="S11043">
            <v>40</v>
          </cell>
        </row>
        <row r="11044">
          <cell r="K11044">
            <v>-2.9809128816050284E-2</v>
          </cell>
          <cell r="S11044">
            <v>40</v>
          </cell>
        </row>
        <row r="11045">
          <cell r="K11045">
            <v>82.803090388684765</v>
          </cell>
          <cell r="S11045">
            <v>40</v>
          </cell>
        </row>
        <row r="11046">
          <cell r="K11046">
            <v>25.099578452616438</v>
          </cell>
          <cell r="S11046">
            <v>40</v>
          </cell>
        </row>
        <row r="11047">
          <cell r="K11047">
            <v>-0.95666911291891699</v>
          </cell>
          <cell r="S11047">
            <v>40</v>
          </cell>
        </row>
        <row r="11048">
          <cell r="K11048">
            <v>-0.81003227808632317</v>
          </cell>
          <cell r="S11048">
            <v>40</v>
          </cell>
        </row>
        <row r="11049">
          <cell r="K11049">
            <v>-0.35372794432513521</v>
          </cell>
          <cell r="S11049">
            <v>40</v>
          </cell>
        </row>
        <row r="11050">
          <cell r="K11050">
            <v>2.6470414962297575</v>
          </cell>
          <cell r="S11050">
            <v>40</v>
          </cell>
        </row>
        <row r="11051">
          <cell r="K11051">
            <v>0.66540756005750834</v>
          </cell>
          <cell r="S11051">
            <v>40</v>
          </cell>
        </row>
        <row r="11052">
          <cell r="K11052">
            <v>-2.0552141344805595</v>
          </cell>
          <cell r="S11052">
            <v>40</v>
          </cell>
        </row>
        <row r="11053">
          <cell r="K11053">
            <v>-2.0857941845710006</v>
          </cell>
          <cell r="S11053">
            <v>40</v>
          </cell>
        </row>
        <row r="11054">
          <cell r="K11054">
            <v>0.57365980171019881</v>
          </cell>
          <cell r="S11054">
            <v>40</v>
          </cell>
        </row>
        <row r="11055">
          <cell r="K11055">
            <v>1.5279060109093816</v>
          </cell>
          <cell r="S11055">
            <v>40</v>
          </cell>
        </row>
        <row r="11056">
          <cell r="K11056">
            <v>2.4768779931188396</v>
          </cell>
          <cell r="S11056">
            <v>40</v>
          </cell>
        </row>
        <row r="11057">
          <cell r="K11057">
            <v>0.64645280740079947</v>
          </cell>
          <cell r="S11057">
            <v>40</v>
          </cell>
        </row>
        <row r="11058">
          <cell r="K11058">
            <v>-0.17989057653044369</v>
          </cell>
          <cell r="S11058">
            <v>40</v>
          </cell>
        </row>
        <row r="11059">
          <cell r="K11059">
            <v>-0.42924013469816596</v>
          </cell>
          <cell r="S11059">
            <v>40</v>
          </cell>
        </row>
        <row r="11060">
          <cell r="K11060">
            <v>-0.60342384615010236</v>
          </cell>
          <cell r="S11060">
            <v>40</v>
          </cell>
        </row>
        <row r="11061">
          <cell r="K11061">
            <v>-0.48844176502424652</v>
          </cell>
          <cell r="S11061">
            <v>40</v>
          </cell>
        </row>
        <row r="11062">
          <cell r="K11062">
            <v>-0.43723437483893279</v>
          </cell>
          <cell r="S11062">
            <v>40</v>
          </cell>
        </row>
        <row r="11063">
          <cell r="K11063">
            <v>5.891531928524202</v>
          </cell>
          <cell r="S11063">
            <v>40</v>
          </cell>
        </row>
        <row r="11064">
          <cell r="K11064">
            <v>117.97264874728621</v>
          </cell>
          <cell r="S11064">
            <v>40</v>
          </cell>
        </row>
        <row r="11065">
          <cell r="K11065">
            <v>795.35855376010636</v>
          </cell>
          <cell r="S11065">
            <v>40</v>
          </cell>
        </row>
        <row r="11066">
          <cell r="K11066">
            <v>175.8528187620596</v>
          </cell>
          <cell r="S11066">
            <v>40</v>
          </cell>
        </row>
        <row r="11067">
          <cell r="K11067">
            <v>26.342540801210564</v>
          </cell>
          <cell r="S11067">
            <v>40</v>
          </cell>
        </row>
        <row r="11068">
          <cell r="K11068">
            <v>-1.4761290732787409</v>
          </cell>
          <cell r="S11068">
            <v>40</v>
          </cell>
        </row>
        <row r="11069">
          <cell r="K11069">
            <v>-0.85069586096874128</v>
          </cell>
          <cell r="S11069">
            <v>40</v>
          </cell>
        </row>
        <row r="11070">
          <cell r="K11070">
            <v>-1.0633204468676987</v>
          </cell>
          <cell r="S11070">
            <v>40</v>
          </cell>
        </row>
        <row r="11071">
          <cell r="K11071">
            <v>0.12481571209398654</v>
          </cell>
          <cell r="S11071">
            <v>40</v>
          </cell>
        </row>
        <row r="11072">
          <cell r="K11072">
            <v>0.24606416125085531</v>
          </cell>
          <cell r="S11072">
            <v>40</v>
          </cell>
        </row>
        <row r="11073">
          <cell r="K11073">
            <v>-1.9536758490726744</v>
          </cell>
          <cell r="S11073">
            <v>40</v>
          </cell>
        </row>
        <row r="11074">
          <cell r="K11074">
            <v>-1.9863849816882158</v>
          </cell>
          <cell r="S11074">
            <v>40</v>
          </cell>
        </row>
        <row r="11075">
          <cell r="K11075">
            <v>-0.26311591474401141</v>
          </cell>
          <cell r="S11075">
            <v>40</v>
          </cell>
        </row>
        <row r="11076">
          <cell r="K11076">
            <v>-0.7967888135191239</v>
          </cell>
          <cell r="S11076">
            <v>40</v>
          </cell>
        </row>
        <row r="11077">
          <cell r="K11077">
            <v>-0.6859539602268192</v>
          </cell>
          <cell r="S11077">
            <v>40</v>
          </cell>
        </row>
        <row r="11078">
          <cell r="K11078">
            <v>-0.20614273778647713</v>
          </cell>
          <cell r="S11078">
            <v>40</v>
          </cell>
        </row>
        <row r="11079">
          <cell r="K11079">
            <v>0.69039570659528871</v>
          </cell>
          <cell r="S11079">
            <v>40</v>
          </cell>
        </row>
        <row r="11080">
          <cell r="K11080">
            <v>-0.22911754296977507</v>
          </cell>
          <cell r="S11080">
            <v>40</v>
          </cell>
        </row>
        <row r="11081">
          <cell r="K11081">
            <v>-0.43959954406348278</v>
          </cell>
          <cell r="S11081">
            <v>40</v>
          </cell>
        </row>
        <row r="11082">
          <cell r="K11082">
            <v>-0.10454951593587579</v>
          </cell>
          <cell r="S11082">
            <v>40</v>
          </cell>
        </row>
        <row r="11083">
          <cell r="K11083">
            <v>-0.23700566936319961</v>
          </cell>
          <cell r="S11083">
            <v>40</v>
          </cell>
        </row>
        <row r="11084">
          <cell r="K11084">
            <v>-0.1357146132145223</v>
          </cell>
          <cell r="S11084">
            <v>40</v>
          </cell>
        </row>
        <row r="11085">
          <cell r="K11085">
            <v>6.9117964800512608</v>
          </cell>
          <cell r="S11085">
            <v>40</v>
          </cell>
        </row>
        <row r="11086">
          <cell r="K11086">
            <v>18.428576510830617</v>
          </cell>
          <cell r="S11086">
            <v>40</v>
          </cell>
        </row>
        <row r="11087">
          <cell r="K11087">
            <v>-0.11959273703288595</v>
          </cell>
          <cell r="S11087">
            <v>40</v>
          </cell>
        </row>
        <row r="11088">
          <cell r="K11088">
            <v>-3.8612179696498841E-2</v>
          </cell>
          <cell r="S11088">
            <v>40</v>
          </cell>
        </row>
        <row r="11089">
          <cell r="K11089">
            <v>1.412528389692972E-2</v>
          </cell>
          <cell r="S11089">
            <v>40</v>
          </cell>
        </row>
        <row r="11090">
          <cell r="K11090">
            <v>-0.15256067912572077</v>
          </cell>
          <cell r="S11090">
            <v>40</v>
          </cell>
        </row>
        <row r="11091">
          <cell r="K11091">
            <v>4.2550129873680446E-2</v>
          </cell>
          <cell r="S11091">
            <v>40</v>
          </cell>
        </row>
        <row r="11092">
          <cell r="K11092">
            <v>1.493899604318812</v>
          </cell>
          <cell r="S11092">
            <v>40</v>
          </cell>
        </row>
        <row r="11093">
          <cell r="K11093">
            <v>1.228668738676149</v>
          </cell>
          <cell r="S11093">
            <v>40</v>
          </cell>
        </row>
        <row r="11094">
          <cell r="K11094">
            <v>-0.43473282908179983</v>
          </cell>
          <cell r="S11094">
            <v>40</v>
          </cell>
        </row>
        <row r="11095">
          <cell r="K11095">
            <v>5.4966132913753096</v>
          </cell>
          <cell r="S11095">
            <v>40</v>
          </cell>
        </row>
        <row r="11096">
          <cell r="K11096">
            <v>-0.62011647718497587</v>
          </cell>
          <cell r="S11096">
            <v>40</v>
          </cell>
        </row>
        <row r="11097">
          <cell r="K11097">
            <v>2.4592191370885925</v>
          </cell>
          <cell r="S11097">
            <v>40</v>
          </cell>
        </row>
        <row r="11098">
          <cell r="K11098">
            <v>3.4482559202611052</v>
          </cell>
          <cell r="S11098">
            <v>40</v>
          </cell>
        </row>
        <row r="11099">
          <cell r="K11099">
            <v>5.1753472708953127E-2</v>
          </cell>
          <cell r="S11099">
            <v>40</v>
          </cell>
        </row>
        <row r="11100">
          <cell r="K11100">
            <v>6.6512631583530588E-2</v>
          </cell>
          <cell r="S11100">
            <v>40</v>
          </cell>
        </row>
        <row r="11101">
          <cell r="K11101">
            <v>-0.30476567224118883</v>
          </cell>
          <cell r="S11101">
            <v>40</v>
          </cell>
        </row>
        <row r="11102">
          <cell r="K11102">
            <v>3.5607574425411568</v>
          </cell>
          <cell r="S11102">
            <v>40</v>
          </cell>
        </row>
        <row r="11103">
          <cell r="K11103">
            <v>8.7418157112307373</v>
          </cell>
          <cell r="S11103">
            <v>40</v>
          </cell>
        </row>
        <row r="11104">
          <cell r="K11104">
            <v>-0.25250001998649113</v>
          </cell>
          <cell r="S11104">
            <v>40</v>
          </cell>
        </row>
        <row r="11105">
          <cell r="K11105">
            <v>10.230544331882211</v>
          </cell>
          <cell r="S11105">
            <v>40</v>
          </cell>
        </row>
        <row r="11106">
          <cell r="K11106">
            <v>-0.22960184126247721</v>
          </cell>
          <cell r="S11106">
            <v>40</v>
          </cell>
        </row>
        <row r="11107">
          <cell r="K11107">
            <v>20.917016056975875</v>
          </cell>
          <cell r="S11107">
            <v>40</v>
          </cell>
        </row>
        <row r="11108">
          <cell r="K11108">
            <v>-0.17262934548586456</v>
          </cell>
          <cell r="S11108">
            <v>40</v>
          </cell>
        </row>
        <row r="11109">
          <cell r="K11109">
            <v>3382.1158271436693</v>
          </cell>
          <cell r="S11109">
            <v>40</v>
          </cell>
        </row>
        <row r="11110">
          <cell r="K11110">
            <v>-9.8301483250634175E-2</v>
          </cell>
          <cell r="S11110">
            <v>40</v>
          </cell>
        </row>
        <row r="11111">
          <cell r="K11111">
            <v>-0.11076989871593507</v>
          </cell>
          <cell r="S11111">
            <v>40</v>
          </cell>
        </row>
        <row r="11112">
          <cell r="K11112">
            <v>-0.39690863304318458</v>
          </cell>
          <cell r="S11112">
            <v>40</v>
          </cell>
        </row>
        <row r="11113">
          <cell r="K11113">
            <v>0.36046030769437926</v>
          </cell>
          <cell r="S11113">
            <v>40</v>
          </cell>
        </row>
        <row r="11114">
          <cell r="K11114">
            <v>-0.59005311576565023</v>
          </cell>
          <cell r="S11114">
            <v>40</v>
          </cell>
        </row>
        <row r="11115">
          <cell r="K11115">
            <v>1.3186756398631854</v>
          </cell>
          <cell r="S11115">
            <v>40</v>
          </cell>
        </row>
        <row r="11116">
          <cell r="K11116">
            <v>-0.43974281555079048</v>
          </cell>
          <cell r="S11116">
            <v>40</v>
          </cell>
        </row>
        <row r="11117">
          <cell r="K11117">
            <v>1.0301845002395094</v>
          </cell>
          <cell r="S11117">
            <v>40</v>
          </cell>
        </row>
        <row r="11118">
          <cell r="K11118">
            <v>1.2779850987911396</v>
          </cell>
          <cell r="S11118">
            <v>40</v>
          </cell>
        </row>
        <row r="11119">
          <cell r="K11119">
            <v>5.2297250055994544</v>
          </cell>
          <cell r="S11119">
            <v>40</v>
          </cell>
        </row>
        <row r="11120">
          <cell r="K11120">
            <v>5.2860184165305499</v>
          </cell>
          <cell r="S11120">
            <v>40</v>
          </cell>
        </row>
        <row r="11121">
          <cell r="K11121">
            <v>5.5300776033513435</v>
          </cell>
          <cell r="S11121">
            <v>40</v>
          </cell>
        </row>
        <row r="11122">
          <cell r="K11122">
            <v>5.7159904787875373</v>
          </cell>
          <cell r="S11122">
            <v>40</v>
          </cell>
        </row>
        <row r="11123">
          <cell r="K11123">
            <v>-0.61865572603195351</v>
          </cell>
          <cell r="S11123">
            <v>40</v>
          </cell>
        </row>
        <row r="11124">
          <cell r="K11124">
            <v>2.3527659714863289</v>
          </cell>
          <cell r="S11124">
            <v>40</v>
          </cell>
        </row>
        <row r="11125">
          <cell r="K11125">
            <v>2.5839349579493569</v>
          </cell>
          <cell r="S11125">
            <v>40</v>
          </cell>
        </row>
        <row r="11126">
          <cell r="K11126">
            <v>2.9501193756681445</v>
          </cell>
          <cell r="S11126">
            <v>40</v>
          </cell>
        </row>
        <row r="11127">
          <cell r="K11127">
            <v>3.4171059886172634</v>
          </cell>
          <cell r="S11127">
            <v>40</v>
          </cell>
        </row>
        <row r="11128">
          <cell r="K11128">
            <v>3.5973864765214008</v>
          </cell>
          <cell r="S11128">
            <v>40</v>
          </cell>
        </row>
        <row r="11129">
          <cell r="K11129">
            <v>5.5484148002811397E-3</v>
          </cell>
          <cell r="S11129">
            <v>40</v>
          </cell>
        </row>
        <row r="11130">
          <cell r="K11130">
            <v>-0.26115273891597929</v>
          </cell>
          <cell r="S11130">
            <v>40</v>
          </cell>
        </row>
        <row r="11131">
          <cell r="K11131">
            <v>9.0155319458134764E-2</v>
          </cell>
          <cell r="S11131">
            <v>40</v>
          </cell>
        </row>
        <row r="11132">
          <cell r="K11132">
            <v>0.34527804121245642</v>
          </cell>
          <cell r="S11132">
            <v>40</v>
          </cell>
        </row>
        <row r="11133">
          <cell r="K11133">
            <v>-0.1828508142295496</v>
          </cell>
          <cell r="S11133">
            <v>40</v>
          </cell>
        </row>
        <row r="11134">
          <cell r="K11134">
            <v>-0.58831515713039517</v>
          </cell>
          <cell r="S11134">
            <v>40</v>
          </cell>
        </row>
        <row r="11135">
          <cell r="K11135">
            <v>38.499581484711641</v>
          </cell>
          <cell r="S11135">
            <v>40</v>
          </cell>
        </row>
        <row r="11136">
          <cell r="K11136">
            <v>-0.84910389756160143</v>
          </cell>
          <cell r="S11136">
            <v>40</v>
          </cell>
        </row>
        <row r="11137">
          <cell r="K11137">
            <v>4.1019575862293527</v>
          </cell>
          <cell r="S11137">
            <v>40</v>
          </cell>
        </row>
        <row r="11138">
          <cell r="K11138">
            <v>5.956804232514636</v>
          </cell>
          <cell r="S11138">
            <v>40</v>
          </cell>
        </row>
        <row r="11139">
          <cell r="K11139">
            <v>14.367458683642797</v>
          </cell>
          <cell r="S11139">
            <v>40</v>
          </cell>
        </row>
        <row r="11140">
          <cell r="K11140">
            <v>0.73765809262639681</v>
          </cell>
          <cell r="S11140">
            <v>40</v>
          </cell>
        </row>
        <row r="11141">
          <cell r="K11141">
            <v>5.6586649744213631</v>
          </cell>
          <cell r="S11141">
            <v>40</v>
          </cell>
        </row>
        <row r="11142">
          <cell r="K11142">
            <v>6.1264595890298255</v>
          </cell>
          <cell r="S11142">
            <v>40</v>
          </cell>
        </row>
        <row r="11143">
          <cell r="K11143">
            <v>-0.22699213796768267</v>
          </cell>
          <cell r="S11143">
            <v>40</v>
          </cell>
        </row>
        <row r="11144">
          <cell r="K11144">
            <v>7.1469929581158068E-2</v>
          </cell>
          <cell r="S11144">
            <v>40</v>
          </cell>
        </row>
        <row r="11145">
          <cell r="K11145">
            <v>-0.17394253673111632</v>
          </cell>
          <cell r="S11145">
            <v>40</v>
          </cell>
        </row>
        <row r="11146">
          <cell r="K11146">
            <v>0.5437120882797476</v>
          </cell>
          <cell r="S11146">
            <v>40</v>
          </cell>
        </row>
        <row r="11147">
          <cell r="K11147">
            <v>-0.16654755798860918</v>
          </cell>
          <cell r="S11147">
            <v>40</v>
          </cell>
        </row>
        <row r="11148">
          <cell r="K11148">
            <v>-2.4460362304977146</v>
          </cell>
          <cell r="S11148">
            <v>40</v>
          </cell>
        </row>
        <row r="11149">
          <cell r="K11149">
            <v>386.01749490911419</v>
          </cell>
          <cell r="S11149">
            <v>40</v>
          </cell>
        </row>
        <row r="11150">
          <cell r="K11150">
            <v>0.65572725773617491</v>
          </cell>
          <cell r="S11150">
            <v>40</v>
          </cell>
        </row>
        <row r="11151">
          <cell r="K11151">
            <v>82367.339109802924</v>
          </cell>
          <cell r="S11151">
            <v>40</v>
          </cell>
        </row>
        <row r="11152">
          <cell r="K11152">
            <v>-1.7280970309787642</v>
          </cell>
          <cell r="S11152">
            <v>40</v>
          </cell>
        </row>
        <row r="11153">
          <cell r="K11153">
            <v>9.5440685363505667E-2</v>
          </cell>
          <cell r="S11153">
            <v>40</v>
          </cell>
        </row>
        <row r="11154">
          <cell r="K11154">
            <v>-1.0729733268489632</v>
          </cell>
          <cell r="S11154">
            <v>40</v>
          </cell>
        </row>
        <row r="11155">
          <cell r="K11155">
            <v>1.3912063214100701</v>
          </cell>
          <cell r="S11155">
            <v>40</v>
          </cell>
        </row>
        <row r="11156">
          <cell r="K11156">
            <v>1.1469940236865439</v>
          </cell>
          <cell r="S11156">
            <v>40</v>
          </cell>
        </row>
        <row r="11157">
          <cell r="K11157">
            <v>-0.46198577982916994</v>
          </cell>
          <cell r="S11157">
            <v>40</v>
          </cell>
        </row>
        <row r="11158">
          <cell r="K11158">
            <v>5.6479412460533593</v>
          </cell>
          <cell r="S11158">
            <v>40</v>
          </cell>
        </row>
        <row r="11159">
          <cell r="K11159">
            <v>-0.63658803511633422</v>
          </cell>
          <cell r="S11159">
            <v>40</v>
          </cell>
        </row>
        <row r="11160">
          <cell r="K11160">
            <v>2.863824668870103</v>
          </cell>
          <cell r="S11160">
            <v>40</v>
          </cell>
        </row>
        <row r="11161">
          <cell r="K11161">
            <v>3.415068298821506</v>
          </cell>
          <cell r="S11161">
            <v>40</v>
          </cell>
        </row>
        <row r="11162">
          <cell r="K11162">
            <v>-0.47228986056905958</v>
          </cell>
          <cell r="S11162">
            <v>40</v>
          </cell>
        </row>
        <row r="11163">
          <cell r="K11163">
            <v>-0.93223331387119424</v>
          </cell>
          <cell r="S11163">
            <v>40</v>
          </cell>
        </row>
        <row r="11164">
          <cell r="K11164">
            <v>-9.3956432447855308E-3</v>
          </cell>
          <cell r="S11164">
            <v>40</v>
          </cell>
        </row>
        <row r="11165">
          <cell r="K11165">
            <v>-7.8719764692334909E-2</v>
          </cell>
          <cell r="S11165">
            <v>40</v>
          </cell>
        </row>
        <row r="11166">
          <cell r="K11166">
            <v>0.56572453257480071</v>
          </cell>
          <cell r="S11166">
            <v>40</v>
          </cell>
        </row>
        <row r="11167">
          <cell r="K11167">
            <v>31.792645302797876</v>
          </cell>
          <cell r="S11167">
            <v>40</v>
          </cell>
        </row>
        <row r="11168">
          <cell r="K11168">
            <v>0.48653700612769368</v>
          </cell>
          <cell r="S11168">
            <v>40</v>
          </cell>
        </row>
        <row r="11169">
          <cell r="K11169">
            <v>2.0594962062632707</v>
          </cell>
          <cell r="S11169">
            <v>40</v>
          </cell>
        </row>
        <row r="11170">
          <cell r="K11170">
            <v>-0.94635401369952532</v>
          </cell>
          <cell r="S11170">
            <v>40</v>
          </cell>
        </row>
        <row r="11171">
          <cell r="K11171">
            <v>1.4393875735584376</v>
          </cell>
          <cell r="S11171">
            <v>40</v>
          </cell>
        </row>
        <row r="11172">
          <cell r="K11172">
            <v>-0.92077904861874715</v>
          </cell>
          <cell r="S11172">
            <v>40</v>
          </cell>
        </row>
        <row r="11173">
          <cell r="K11173">
            <v>-3.6655023171804281E-2</v>
          </cell>
          <cell r="S11173">
            <v>40</v>
          </cell>
        </row>
        <row r="11174">
          <cell r="K11174">
            <v>-0.72940294373911918</v>
          </cell>
          <cell r="S11174">
            <v>40</v>
          </cell>
        </row>
        <row r="11175">
          <cell r="K11175">
            <v>-0.55141869687502265</v>
          </cell>
          <cell r="S11175">
            <v>40</v>
          </cell>
        </row>
        <row r="11176">
          <cell r="K11176">
            <v>-0.51353775102794519</v>
          </cell>
          <cell r="S11176">
            <v>40</v>
          </cell>
        </row>
        <row r="11177">
          <cell r="K11177">
            <v>-0.77072103309462525</v>
          </cell>
          <cell r="S11177">
            <v>40</v>
          </cell>
        </row>
        <row r="11178">
          <cell r="K11178">
            <v>4.9996254093775629</v>
          </cell>
          <cell r="S11178">
            <v>40</v>
          </cell>
        </row>
        <row r="11179">
          <cell r="K11179">
            <v>5.4957899388114422</v>
          </cell>
          <cell r="S11179">
            <v>40</v>
          </cell>
        </row>
        <row r="11180">
          <cell r="K11180">
            <v>-0.62969506868904856</v>
          </cell>
          <cell r="S11180">
            <v>40</v>
          </cell>
        </row>
        <row r="11181">
          <cell r="K11181">
            <v>2.7789917868343124</v>
          </cell>
          <cell r="S11181">
            <v>40</v>
          </cell>
        </row>
        <row r="11182">
          <cell r="K11182">
            <v>3.6343063419838861</v>
          </cell>
          <cell r="S11182">
            <v>40</v>
          </cell>
        </row>
        <row r="11183">
          <cell r="K11183">
            <v>-1.0820441268243777</v>
          </cell>
          <cell r="S11183">
            <v>40</v>
          </cell>
        </row>
        <row r="11184">
          <cell r="K11184">
            <v>-0.56624309669248163</v>
          </cell>
          <cell r="S11184">
            <v>40</v>
          </cell>
        </row>
        <row r="11185">
          <cell r="K11185">
            <v>-0.85546676789670972</v>
          </cell>
          <cell r="S11185">
            <v>40</v>
          </cell>
        </row>
        <row r="11186">
          <cell r="K11186">
            <v>-0.59307496249322278</v>
          </cell>
          <cell r="S11186">
            <v>40</v>
          </cell>
        </row>
        <row r="11187">
          <cell r="K11187">
            <v>-0.43239998610437014</v>
          </cell>
          <cell r="S11187">
            <v>40</v>
          </cell>
        </row>
        <row r="11188">
          <cell r="K11188">
            <v>-0.33171155919686007</v>
          </cell>
          <cell r="S11188">
            <v>40</v>
          </cell>
        </row>
        <row r="11189">
          <cell r="K11189">
            <v>-0.42757811674073798</v>
          </cell>
          <cell r="S11189">
            <v>40</v>
          </cell>
        </row>
        <row r="11190">
          <cell r="K11190">
            <v>2.5567955043790013E-2</v>
          </cell>
          <cell r="S11190">
            <v>40</v>
          </cell>
        </row>
        <row r="11191">
          <cell r="K11191">
            <v>-1.2471608726460772</v>
          </cell>
          <cell r="S11191">
            <v>40</v>
          </cell>
        </row>
        <row r="11192">
          <cell r="K11192">
            <v>14.980408687032744</v>
          </cell>
          <cell r="S11192">
            <v>40</v>
          </cell>
        </row>
        <row r="11193">
          <cell r="K11193">
            <v>-1.31996597715626</v>
          </cell>
          <cell r="S11193">
            <v>40</v>
          </cell>
        </row>
        <row r="11194">
          <cell r="K11194">
            <v>-1.9214775351532687</v>
          </cell>
          <cell r="S11194">
            <v>40</v>
          </cell>
        </row>
        <row r="11195">
          <cell r="K11195">
            <v>-0.32635810028387507</v>
          </cell>
          <cell r="S11195">
            <v>40</v>
          </cell>
        </row>
        <row r="11196">
          <cell r="K11196">
            <v>-0.59446987653426719</v>
          </cell>
          <cell r="S11196">
            <v>40</v>
          </cell>
        </row>
        <row r="11197">
          <cell r="K11197">
            <v>-0.51235891582479498</v>
          </cell>
          <cell r="S11197">
            <v>40</v>
          </cell>
        </row>
        <row r="11198">
          <cell r="K11198">
            <v>-0.85732535276749933</v>
          </cell>
          <cell r="S11198">
            <v>40</v>
          </cell>
        </row>
        <row r="11199">
          <cell r="K11199">
            <v>-2.116343382930562</v>
          </cell>
          <cell r="S11199">
            <v>40</v>
          </cell>
        </row>
        <row r="11200">
          <cell r="K11200">
            <v>4.9545526245523854</v>
          </cell>
          <cell r="S11200">
            <v>40</v>
          </cell>
        </row>
        <row r="11201">
          <cell r="K11201">
            <v>0.40462473959720502</v>
          </cell>
          <cell r="S11201">
            <v>40</v>
          </cell>
        </row>
        <row r="11202">
          <cell r="K11202">
            <v>2.1719298577988324</v>
          </cell>
          <cell r="S11202">
            <v>40</v>
          </cell>
        </row>
        <row r="11203">
          <cell r="K11203">
            <v>2.9681147452752281</v>
          </cell>
          <cell r="S11203">
            <v>40</v>
          </cell>
        </row>
        <row r="11204">
          <cell r="K11204">
            <v>0.51280949014115451</v>
          </cell>
          <cell r="S11204">
            <v>40</v>
          </cell>
        </row>
        <row r="11205">
          <cell r="K11205">
            <v>-0.4259383979490769</v>
          </cell>
          <cell r="S11205">
            <v>40</v>
          </cell>
        </row>
        <row r="11206">
          <cell r="K11206">
            <v>-0.65865781425422598</v>
          </cell>
          <cell r="S11206">
            <v>40</v>
          </cell>
        </row>
        <row r="11207">
          <cell r="K11207">
            <v>-0.5628130991728163</v>
          </cell>
          <cell r="S11207">
            <v>40</v>
          </cell>
        </row>
        <row r="11208">
          <cell r="K11208">
            <v>8.3645522265542915</v>
          </cell>
          <cell r="S11208">
            <v>40</v>
          </cell>
        </row>
        <row r="11209">
          <cell r="K11209">
            <v>-0.3403536276886896</v>
          </cell>
          <cell r="S11209">
            <v>40</v>
          </cell>
        </row>
        <row r="11210">
          <cell r="K11210">
            <v>15.802682032445805</v>
          </cell>
          <cell r="S11210">
            <v>40</v>
          </cell>
        </row>
        <row r="11211">
          <cell r="K11211">
            <v>27.492103229092599</v>
          </cell>
          <cell r="S11211">
            <v>40</v>
          </cell>
        </row>
        <row r="11212">
          <cell r="K11212">
            <v>-1.0724860797719651</v>
          </cell>
          <cell r="S11212">
            <v>40</v>
          </cell>
        </row>
        <row r="11213">
          <cell r="K11213">
            <v>4.9744574520756164E-3</v>
          </cell>
          <cell r="S11213">
            <v>40</v>
          </cell>
        </row>
        <row r="11214">
          <cell r="K11214">
            <v>-1.160115118040205</v>
          </cell>
          <cell r="S11214">
            <v>40</v>
          </cell>
        </row>
        <row r="11215">
          <cell r="K11215">
            <v>-1.5326501465219626</v>
          </cell>
          <cell r="S11215">
            <v>40</v>
          </cell>
        </row>
        <row r="11216">
          <cell r="K11216">
            <v>-0.74548916037012525</v>
          </cell>
          <cell r="S11216">
            <v>40</v>
          </cell>
        </row>
        <row r="11217">
          <cell r="K11217">
            <v>-0.60214751381294163</v>
          </cell>
          <cell r="S11217">
            <v>40</v>
          </cell>
        </row>
        <row r="11218">
          <cell r="K11218">
            <v>-0.51164115111115405</v>
          </cell>
          <cell r="S11218">
            <v>40</v>
          </cell>
        </row>
        <row r="11219">
          <cell r="K11219">
            <v>-0.86848233061891078</v>
          </cell>
          <cell r="S11219">
            <v>40</v>
          </cell>
        </row>
        <row r="11220">
          <cell r="K11220">
            <v>-2.0496041269212104</v>
          </cell>
          <cell r="S11220">
            <v>40</v>
          </cell>
        </row>
        <row r="11221">
          <cell r="K11221">
            <v>4.5716800246090887</v>
          </cell>
          <cell r="S11221">
            <v>40</v>
          </cell>
        </row>
        <row r="11222">
          <cell r="K11222">
            <v>0.80780301025347723</v>
          </cell>
          <cell r="S11222">
            <v>40</v>
          </cell>
        </row>
        <row r="11223">
          <cell r="K11223">
            <v>2.2190605966337471</v>
          </cell>
          <cell r="S11223">
            <v>40</v>
          </cell>
        </row>
        <row r="11224">
          <cell r="K11224">
            <v>2.8656327474354115</v>
          </cell>
          <cell r="S11224">
            <v>40</v>
          </cell>
        </row>
        <row r="11225">
          <cell r="K11225">
            <v>0.30888917112634046</v>
          </cell>
          <cell r="S11225">
            <v>40</v>
          </cell>
        </row>
        <row r="11226">
          <cell r="K11226">
            <v>-0.61130671597940323</v>
          </cell>
          <cell r="S11226">
            <v>40</v>
          </cell>
        </row>
        <row r="11227">
          <cell r="K11227">
            <v>-0.3369852592799964</v>
          </cell>
          <cell r="S11227">
            <v>40</v>
          </cell>
        </row>
        <row r="11228">
          <cell r="K11228">
            <v>-0.54987595397638778</v>
          </cell>
          <cell r="S11228">
            <v>40</v>
          </cell>
        </row>
        <row r="11229">
          <cell r="K11229">
            <v>-0.14350287944842394</v>
          </cell>
          <cell r="S11229">
            <v>40</v>
          </cell>
        </row>
        <row r="11230">
          <cell r="K11230">
            <v>82.941833200809853</v>
          </cell>
          <cell r="S11230">
            <v>40</v>
          </cell>
        </row>
        <row r="11231">
          <cell r="K11231">
            <v>134.25696476416167</v>
          </cell>
          <cell r="S11231">
            <v>40</v>
          </cell>
        </row>
        <row r="11232">
          <cell r="K11232">
            <v>16.619809050455117</v>
          </cell>
          <cell r="S11232">
            <v>40</v>
          </cell>
        </row>
        <row r="11233">
          <cell r="K11233">
            <v>575.65374112507379</v>
          </cell>
          <cell r="S11233">
            <v>40</v>
          </cell>
        </row>
        <row r="11234">
          <cell r="K11234">
            <v>242.85013537449848</v>
          </cell>
          <cell r="S11234">
            <v>40</v>
          </cell>
        </row>
        <row r="11235">
          <cell r="K11235">
            <v>-8.5880633504875653E-2</v>
          </cell>
          <cell r="S11235">
            <v>40</v>
          </cell>
        </row>
        <row r="11236">
          <cell r="K11236">
            <v>-1.9680996723536075</v>
          </cell>
          <cell r="S11236">
            <v>40</v>
          </cell>
        </row>
        <row r="11237">
          <cell r="K11237">
            <v>-0.33730076772125245</v>
          </cell>
          <cell r="S11237">
            <v>40</v>
          </cell>
        </row>
        <row r="11238">
          <cell r="K11238">
            <v>-0.43122470718460459</v>
          </cell>
          <cell r="S11238">
            <v>40</v>
          </cell>
        </row>
        <row r="11239">
          <cell r="K11239">
            <v>-6.3191924283632298E-3</v>
          </cell>
          <cell r="S11239">
            <v>40</v>
          </cell>
        </row>
        <row r="11240">
          <cell r="K11240">
            <v>-2.8776045720960694E-2</v>
          </cell>
          <cell r="S11240">
            <v>40</v>
          </cell>
        </row>
        <row r="11241">
          <cell r="K11241">
            <v>-1.932677993217615</v>
          </cell>
          <cell r="S11241">
            <v>40</v>
          </cell>
        </row>
        <row r="11242">
          <cell r="K11242">
            <v>-1.9623104998476877</v>
          </cell>
          <cell r="S11242">
            <v>40</v>
          </cell>
        </row>
        <row r="11243">
          <cell r="K11243">
            <v>-0.29617740929156772</v>
          </cell>
          <cell r="S11243">
            <v>40</v>
          </cell>
        </row>
        <row r="11244">
          <cell r="K11244">
            <v>-0.71002875585183045</v>
          </cell>
          <cell r="S11244">
            <v>40</v>
          </cell>
        </row>
        <row r="11245">
          <cell r="K11245">
            <v>-0.59315681920046781</v>
          </cell>
          <cell r="S11245">
            <v>40</v>
          </cell>
        </row>
        <row r="11246">
          <cell r="K11246">
            <v>-0.18133442094192981</v>
          </cell>
          <cell r="S11246">
            <v>40</v>
          </cell>
        </row>
        <row r="11247">
          <cell r="K11247">
            <v>-0.60057652046526844</v>
          </cell>
          <cell r="S11247">
            <v>40</v>
          </cell>
        </row>
        <row r="11248">
          <cell r="K11248">
            <v>-0.23024659926397426</v>
          </cell>
          <cell r="S11248">
            <v>40</v>
          </cell>
        </row>
        <row r="11249">
          <cell r="K11249">
            <v>139.01945451543386</v>
          </cell>
          <cell r="S11249">
            <v>40</v>
          </cell>
        </row>
        <row r="11250">
          <cell r="K11250">
            <v>-0.23224938674105078</v>
          </cell>
          <cell r="S11250">
            <v>40</v>
          </cell>
        </row>
        <row r="11251">
          <cell r="K11251">
            <v>-0.22701877721309047</v>
          </cell>
          <cell r="S11251">
            <v>40</v>
          </cell>
        </row>
        <row r="11252">
          <cell r="K11252">
            <v>29.412942505560963</v>
          </cell>
          <cell r="S11252">
            <v>40</v>
          </cell>
        </row>
        <row r="11253">
          <cell r="K11253">
            <v>9.8725763295996298</v>
          </cell>
          <cell r="S11253">
            <v>40</v>
          </cell>
        </row>
        <row r="11254">
          <cell r="K11254">
            <v>15.869618852913016</v>
          </cell>
          <cell r="S11254">
            <v>40</v>
          </cell>
        </row>
        <row r="11255">
          <cell r="K11255">
            <v>-7.6751700083556987E-2</v>
          </cell>
          <cell r="S11255">
            <v>40</v>
          </cell>
        </row>
        <row r="11256">
          <cell r="K11256">
            <v>25.961676388311229</v>
          </cell>
          <cell r="S11256">
            <v>40</v>
          </cell>
        </row>
        <row r="11257">
          <cell r="K11257">
            <v>-5.6889281739706324E-2</v>
          </cell>
          <cell r="S11257">
            <v>40</v>
          </cell>
        </row>
        <row r="11258">
          <cell r="K11258">
            <v>-0.17252748116199249</v>
          </cell>
          <cell r="S11258">
            <v>40</v>
          </cell>
        </row>
        <row r="11259">
          <cell r="K11259">
            <v>2.8312583339493561E-2</v>
          </cell>
          <cell r="S11259">
            <v>40</v>
          </cell>
        </row>
        <row r="11260">
          <cell r="K11260">
            <v>-0.38939190397984169</v>
          </cell>
          <cell r="S11260">
            <v>40</v>
          </cell>
        </row>
        <row r="11261">
          <cell r="K11261">
            <v>-0.42283262227439228</v>
          </cell>
          <cell r="S11261">
            <v>40</v>
          </cell>
        </row>
        <row r="11262">
          <cell r="K11262">
            <v>5.9938663865255952</v>
          </cell>
          <cell r="S11262">
            <v>40</v>
          </cell>
        </row>
        <row r="11263">
          <cell r="K11263">
            <v>6.4172688224070766</v>
          </cell>
          <cell r="S11263">
            <v>40</v>
          </cell>
        </row>
        <row r="11264">
          <cell r="K11264">
            <v>2.8594170130884793</v>
          </cell>
          <cell r="S11264">
            <v>40</v>
          </cell>
        </row>
        <row r="11265">
          <cell r="K11265">
            <v>3.0667530176232596</v>
          </cell>
          <cell r="S11265">
            <v>40</v>
          </cell>
        </row>
        <row r="11266">
          <cell r="K11266">
            <v>3.8845385896804929</v>
          </cell>
          <cell r="S11266">
            <v>40</v>
          </cell>
        </row>
        <row r="11267">
          <cell r="K11267">
            <v>1.0386098517621301</v>
          </cell>
          <cell r="S11267">
            <v>40</v>
          </cell>
        </row>
        <row r="11268">
          <cell r="K11268">
            <v>-0.35678139324820174</v>
          </cell>
          <cell r="S11268">
            <v>40</v>
          </cell>
        </row>
        <row r="11269">
          <cell r="K11269">
            <v>-0.3627464060747963</v>
          </cell>
          <cell r="S11269">
            <v>40</v>
          </cell>
        </row>
        <row r="11270">
          <cell r="K11270">
            <v>7.7613245041451169</v>
          </cell>
          <cell r="S11270">
            <v>40</v>
          </cell>
        </row>
        <row r="11271">
          <cell r="K11271">
            <v>4540.7489550221708</v>
          </cell>
          <cell r="S11271">
            <v>40</v>
          </cell>
        </row>
        <row r="11272">
          <cell r="K11272">
            <v>28.192780522197872</v>
          </cell>
          <cell r="S11272">
            <v>40</v>
          </cell>
        </row>
        <row r="11273">
          <cell r="K11273">
            <v>5829.9756882051297</v>
          </cell>
          <cell r="S11273">
            <v>40</v>
          </cell>
        </row>
        <row r="11274">
          <cell r="K11274">
            <v>-0.18405153550546724</v>
          </cell>
          <cell r="S11274">
            <v>40</v>
          </cell>
        </row>
        <row r="11275">
          <cell r="K11275">
            <v>-0.61625478462493277</v>
          </cell>
          <cell r="S11275">
            <v>40</v>
          </cell>
        </row>
        <row r="11276">
          <cell r="K11276">
            <v>-0.18223460261728602</v>
          </cell>
          <cell r="S11276">
            <v>40</v>
          </cell>
        </row>
        <row r="11277">
          <cell r="K11277">
            <v>-0.65832049286316718</v>
          </cell>
          <cell r="S11277">
            <v>40</v>
          </cell>
        </row>
        <row r="11278">
          <cell r="K11278">
            <v>-0.10590520107358641</v>
          </cell>
          <cell r="S11278">
            <v>40</v>
          </cell>
        </row>
        <row r="11279">
          <cell r="K11279">
            <v>-0.10636801544161026</v>
          </cell>
          <cell r="S11279">
            <v>40</v>
          </cell>
        </row>
        <row r="11280">
          <cell r="K11280">
            <v>-0.41493721468193218</v>
          </cell>
          <cell r="S11280">
            <v>40</v>
          </cell>
        </row>
        <row r="11281">
          <cell r="K11281">
            <v>-0.5472064077465294</v>
          </cell>
          <cell r="S11281">
            <v>40</v>
          </cell>
        </row>
        <row r="11282">
          <cell r="K11282">
            <v>-0.71608886743532274</v>
          </cell>
          <cell r="S11282">
            <v>40</v>
          </cell>
        </row>
        <row r="11283">
          <cell r="K11283">
            <v>-0.23234917093186677</v>
          </cell>
          <cell r="S11283">
            <v>40</v>
          </cell>
        </row>
        <row r="11284">
          <cell r="K11284">
            <v>1.0170487033790543</v>
          </cell>
          <cell r="S11284">
            <v>40</v>
          </cell>
        </row>
        <row r="11285">
          <cell r="K11285">
            <v>-0.44519549072745812</v>
          </cell>
          <cell r="S11285">
            <v>40</v>
          </cell>
        </row>
        <row r="11286">
          <cell r="K11286">
            <v>5.3764131008006961</v>
          </cell>
          <cell r="S11286">
            <v>40</v>
          </cell>
        </row>
        <row r="11287">
          <cell r="K11287">
            <v>5.9692862602202199</v>
          </cell>
          <cell r="S11287">
            <v>40</v>
          </cell>
        </row>
        <row r="11288">
          <cell r="K11288">
            <v>6.1221028255886258</v>
          </cell>
          <cell r="S11288">
            <v>40</v>
          </cell>
        </row>
        <row r="11289">
          <cell r="K11289">
            <v>6.3467445865642231</v>
          </cell>
          <cell r="S11289">
            <v>40</v>
          </cell>
        </row>
        <row r="11290">
          <cell r="K11290">
            <v>6.6674141957733761</v>
          </cell>
          <cell r="S11290">
            <v>40</v>
          </cell>
        </row>
        <row r="11291">
          <cell r="K11291">
            <v>2.9859379200210219</v>
          </cell>
          <cell r="S11291">
            <v>40</v>
          </cell>
        </row>
        <row r="11292">
          <cell r="K11292">
            <v>3.4899879094372714</v>
          </cell>
          <cell r="S11292">
            <v>40</v>
          </cell>
        </row>
        <row r="11293">
          <cell r="K11293">
            <v>3.0884256003787338</v>
          </cell>
          <cell r="S11293">
            <v>40</v>
          </cell>
        </row>
        <row r="11294">
          <cell r="K11294">
            <v>3.659687036255463</v>
          </cell>
          <cell r="S11294">
            <v>40</v>
          </cell>
        </row>
        <row r="11295">
          <cell r="K11295">
            <v>3.8667011863981511</v>
          </cell>
          <cell r="S11295">
            <v>40</v>
          </cell>
        </row>
        <row r="11296">
          <cell r="K11296">
            <v>4.2246599109835996</v>
          </cell>
          <cell r="S11296">
            <v>40</v>
          </cell>
        </row>
        <row r="11297">
          <cell r="K11297">
            <v>0.68136610443098222</v>
          </cell>
          <cell r="S11297">
            <v>40</v>
          </cell>
        </row>
        <row r="11298">
          <cell r="K11298">
            <v>-1.1742234918765959</v>
          </cell>
          <cell r="S11298">
            <v>40</v>
          </cell>
        </row>
        <row r="11299">
          <cell r="K11299">
            <v>-0.21491669467186189</v>
          </cell>
          <cell r="S11299">
            <v>40</v>
          </cell>
        </row>
        <row r="11300">
          <cell r="K11300">
            <v>-0.68013629446938917</v>
          </cell>
          <cell r="S11300">
            <v>40</v>
          </cell>
        </row>
        <row r="11301">
          <cell r="K11301">
            <v>-0.21789109300292012</v>
          </cell>
          <cell r="S11301">
            <v>40</v>
          </cell>
        </row>
        <row r="11302">
          <cell r="K11302">
            <v>-0.72887316190983642</v>
          </cell>
          <cell r="S11302">
            <v>40</v>
          </cell>
        </row>
        <row r="11303">
          <cell r="K11303">
            <v>66.302352447211348</v>
          </cell>
          <cell r="S11303">
            <v>40</v>
          </cell>
        </row>
        <row r="11304">
          <cell r="K11304">
            <v>0.78234859081324382</v>
          </cell>
          <cell r="S11304">
            <v>40</v>
          </cell>
        </row>
        <row r="11305">
          <cell r="K11305">
            <v>12.741759485997999</v>
          </cell>
          <cell r="S11305">
            <v>40</v>
          </cell>
        </row>
        <row r="11306">
          <cell r="K11306">
            <v>2.8438233223173195</v>
          </cell>
          <cell r="S11306">
            <v>40</v>
          </cell>
        </row>
        <row r="11307">
          <cell r="K11307">
            <v>-0.26503081041243509</v>
          </cell>
          <cell r="S11307">
            <v>40</v>
          </cell>
        </row>
        <row r="11308">
          <cell r="K11308">
            <v>3.0951364413752076</v>
          </cell>
          <cell r="S11308">
            <v>40</v>
          </cell>
        </row>
        <row r="11309">
          <cell r="K11309">
            <v>9.4508128315046616</v>
          </cell>
          <cell r="S11309">
            <v>40</v>
          </cell>
        </row>
        <row r="11310">
          <cell r="K11310">
            <v>6.1679564156843822</v>
          </cell>
          <cell r="S11310">
            <v>40</v>
          </cell>
        </row>
        <row r="11311">
          <cell r="K11311">
            <v>-0.19331085969742584</v>
          </cell>
          <cell r="S11311">
            <v>40</v>
          </cell>
        </row>
        <row r="11312">
          <cell r="K11312">
            <v>0.53125902667849711</v>
          </cell>
          <cell r="S11312">
            <v>40</v>
          </cell>
        </row>
        <row r="11313">
          <cell r="K11313">
            <v>-0.18648536745460167</v>
          </cell>
          <cell r="S11313">
            <v>40</v>
          </cell>
        </row>
        <row r="11314">
          <cell r="K11314">
            <v>-1.8037066223032459</v>
          </cell>
          <cell r="S11314">
            <v>40</v>
          </cell>
        </row>
        <row r="11315">
          <cell r="K11315">
            <v>-0.17295281165443985</v>
          </cell>
          <cell r="S11315">
            <v>40</v>
          </cell>
        </row>
        <row r="11316">
          <cell r="K11316">
            <v>0.71944383915405352</v>
          </cell>
          <cell r="S11316">
            <v>40</v>
          </cell>
        </row>
        <row r="11317">
          <cell r="K11317">
            <v>-0.36221066499750365</v>
          </cell>
          <cell r="S11317">
            <v>40</v>
          </cell>
        </row>
        <row r="11318">
          <cell r="K11318">
            <v>-1.7645003873289777</v>
          </cell>
          <cell r="S11318">
            <v>40</v>
          </cell>
        </row>
        <row r="11319">
          <cell r="K11319">
            <v>-0.5607924725573058</v>
          </cell>
          <cell r="S11319">
            <v>40</v>
          </cell>
        </row>
        <row r="11320">
          <cell r="K11320">
            <v>0.99392279914274884</v>
          </cell>
          <cell r="S11320">
            <v>40</v>
          </cell>
        </row>
        <row r="11321">
          <cell r="K11321">
            <v>0.22961006202731782</v>
          </cell>
          <cell r="S11321">
            <v>40</v>
          </cell>
        </row>
        <row r="11322">
          <cell r="K11322">
            <v>-1.392697063686122</v>
          </cell>
          <cell r="S11322">
            <v>40</v>
          </cell>
        </row>
        <row r="11323">
          <cell r="K11323">
            <v>-2.0326644094961424</v>
          </cell>
          <cell r="S11323">
            <v>40</v>
          </cell>
        </row>
        <row r="11324">
          <cell r="K11324">
            <v>-0.47752874210433871</v>
          </cell>
          <cell r="S11324">
            <v>40</v>
          </cell>
        </row>
        <row r="11325">
          <cell r="K11325">
            <v>5.5781454533041517</v>
          </cell>
          <cell r="S11325">
            <v>40</v>
          </cell>
        </row>
        <row r="11326">
          <cell r="K11326">
            <v>6.207497062238283</v>
          </cell>
          <cell r="S11326">
            <v>40</v>
          </cell>
        </row>
        <row r="11327">
          <cell r="K11327">
            <v>2.8160723719372007</v>
          </cell>
          <cell r="S11327">
            <v>40</v>
          </cell>
        </row>
        <row r="11328">
          <cell r="K11328">
            <v>2.6411274109906246</v>
          </cell>
          <cell r="S11328">
            <v>40</v>
          </cell>
        </row>
        <row r="11329">
          <cell r="K11329">
            <v>4.0790243761809384</v>
          </cell>
          <cell r="S11329">
            <v>40</v>
          </cell>
        </row>
        <row r="11330">
          <cell r="K11330">
            <v>0.89512700126427902</v>
          </cell>
          <cell r="S11330">
            <v>40</v>
          </cell>
        </row>
        <row r="11331">
          <cell r="K11331">
            <v>0.3248760988163138</v>
          </cell>
          <cell r="S11331">
            <v>40</v>
          </cell>
        </row>
        <row r="11332">
          <cell r="K11332">
            <v>-1.0508271597338761</v>
          </cell>
          <cell r="S11332">
            <v>40</v>
          </cell>
        </row>
        <row r="11333">
          <cell r="K11333">
            <v>-2.8109481497718081E-2</v>
          </cell>
          <cell r="S11333">
            <v>40</v>
          </cell>
        </row>
        <row r="11334">
          <cell r="K11334">
            <v>0.57109382544170373</v>
          </cell>
          <cell r="S11334">
            <v>40</v>
          </cell>
        </row>
        <row r="11335">
          <cell r="K11335">
            <v>-1.9848962521678268</v>
          </cell>
          <cell r="S11335">
            <v>40</v>
          </cell>
        </row>
        <row r="11336">
          <cell r="K11336">
            <v>0.16043852301742015</v>
          </cell>
          <cell r="S11336">
            <v>40</v>
          </cell>
        </row>
        <row r="11337">
          <cell r="K11337">
            <v>0.85104790652993811</v>
          </cell>
          <cell r="S11337">
            <v>40</v>
          </cell>
        </row>
        <row r="11338">
          <cell r="K11338">
            <v>-3.0686457359225563E-2</v>
          </cell>
          <cell r="S11338">
            <v>40</v>
          </cell>
        </row>
        <row r="11339">
          <cell r="K11339">
            <v>1.7592790263179037</v>
          </cell>
          <cell r="S11339">
            <v>40</v>
          </cell>
        </row>
        <row r="11340">
          <cell r="K11340">
            <v>-3.4256014872030192E-2</v>
          </cell>
          <cell r="S11340">
            <v>40</v>
          </cell>
        </row>
        <row r="11341">
          <cell r="K11341">
            <v>-7.077265797664456E-2</v>
          </cell>
          <cell r="S11341">
            <v>40</v>
          </cell>
        </row>
        <row r="11342">
          <cell r="K11342">
            <v>-0.70668517312366497</v>
          </cell>
          <cell r="S11342">
            <v>40</v>
          </cell>
        </row>
        <row r="11343">
          <cell r="K11343">
            <v>-0.5106018678768105</v>
          </cell>
          <cell r="S11343">
            <v>40</v>
          </cell>
        </row>
        <row r="11344">
          <cell r="K11344">
            <v>-0.56559035588530771</v>
          </cell>
          <cell r="S11344">
            <v>40</v>
          </cell>
        </row>
        <row r="11345">
          <cell r="K11345">
            <v>-0.75749739631584234</v>
          </cell>
          <cell r="S11345">
            <v>40</v>
          </cell>
        </row>
        <row r="11346">
          <cell r="K11346">
            <v>5.153704165872913</v>
          </cell>
          <cell r="S11346">
            <v>40</v>
          </cell>
        </row>
        <row r="11347">
          <cell r="K11347">
            <v>5.7378149121070905</v>
          </cell>
          <cell r="S11347">
            <v>40</v>
          </cell>
        </row>
        <row r="11348">
          <cell r="K11348">
            <v>-0.60533359884388593</v>
          </cell>
          <cell r="S11348">
            <v>40</v>
          </cell>
        </row>
        <row r="11349">
          <cell r="K11349">
            <v>3.1133558151394305</v>
          </cell>
          <cell r="S11349">
            <v>40</v>
          </cell>
        </row>
        <row r="11350">
          <cell r="K11350">
            <v>4.1633848441171821</v>
          </cell>
          <cell r="S11350">
            <v>40</v>
          </cell>
        </row>
        <row r="11351">
          <cell r="K11351">
            <v>-0.21440400393020664</v>
          </cell>
          <cell r="S11351">
            <v>40</v>
          </cell>
        </row>
        <row r="11352">
          <cell r="K11352">
            <v>-0.85463343415623705</v>
          </cell>
          <cell r="S11352">
            <v>40</v>
          </cell>
        </row>
        <row r="11353">
          <cell r="K11353">
            <v>-0.85293061138613491</v>
          </cell>
          <cell r="S11353">
            <v>40</v>
          </cell>
        </row>
        <row r="11354">
          <cell r="K11354">
            <v>-0.574195748014937</v>
          </cell>
          <cell r="S11354">
            <v>40</v>
          </cell>
        </row>
        <row r="11355">
          <cell r="K11355">
            <v>-0.39861237732881211</v>
          </cell>
          <cell r="S11355">
            <v>40</v>
          </cell>
        </row>
        <row r="11356">
          <cell r="K11356">
            <v>-0.27834213992935686</v>
          </cell>
          <cell r="S11356">
            <v>40</v>
          </cell>
        </row>
        <row r="11357">
          <cell r="K11357">
            <v>-0.40257011783249813</v>
          </cell>
          <cell r="S11357">
            <v>40</v>
          </cell>
        </row>
        <row r="11358">
          <cell r="K11358">
            <v>-1.6961113157191496E-2</v>
          </cell>
          <cell r="S11358">
            <v>40</v>
          </cell>
        </row>
        <row r="11359">
          <cell r="K11359">
            <v>-1.3603305718666183</v>
          </cell>
          <cell r="S11359">
            <v>40</v>
          </cell>
        </row>
        <row r="11360">
          <cell r="K11360">
            <v>18.375535115842922</v>
          </cell>
          <cell r="S11360">
            <v>40</v>
          </cell>
        </row>
        <row r="11361">
          <cell r="K11361">
            <v>-1.4201037521281725</v>
          </cell>
          <cell r="S11361">
            <v>40</v>
          </cell>
        </row>
        <row r="11362">
          <cell r="K11362">
            <v>-2.6280062041270646</v>
          </cell>
          <cell r="S11362">
            <v>36</v>
          </cell>
        </row>
        <row r="11363">
          <cell r="K11363">
            <v>0.18397317050791565</v>
          </cell>
          <cell r="S11363">
            <v>40</v>
          </cell>
        </row>
        <row r="11364">
          <cell r="K11364">
            <v>-0.55452961795379985</v>
          </cell>
          <cell r="S11364">
            <v>40</v>
          </cell>
        </row>
        <row r="11365">
          <cell r="K11365">
            <v>-0.56478464773690074</v>
          </cell>
          <cell r="S11365">
            <v>40</v>
          </cell>
        </row>
        <row r="11366">
          <cell r="K11366">
            <v>-0.84642069738719072</v>
          </cell>
          <cell r="S11366">
            <v>40</v>
          </cell>
        </row>
        <row r="11367">
          <cell r="K11367">
            <v>4.6890567080986312</v>
          </cell>
          <cell r="S11367">
            <v>40</v>
          </cell>
        </row>
        <row r="11368">
          <cell r="K11368">
            <v>5.1033199333672385</v>
          </cell>
          <cell r="S11368">
            <v>40</v>
          </cell>
        </row>
        <row r="11369">
          <cell r="K11369">
            <v>1.0058935375200635</v>
          </cell>
          <cell r="S11369">
            <v>40</v>
          </cell>
        </row>
        <row r="11370">
          <cell r="K11370">
            <v>2.5884179237344247</v>
          </cell>
          <cell r="S11370">
            <v>40</v>
          </cell>
        </row>
        <row r="11371">
          <cell r="K11371">
            <v>3.386017492566411</v>
          </cell>
          <cell r="S11371">
            <v>40</v>
          </cell>
        </row>
        <row r="11372">
          <cell r="K11372">
            <v>6.0431568654677102E-2</v>
          </cell>
          <cell r="S11372">
            <v>40</v>
          </cell>
        </row>
        <row r="11373">
          <cell r="K11373">
            <v>-0.35104767686001276</v>
          </cell>
          <cell r="S11373">
            <v>40</v>
          </cell>
        </row>
        <row r="11374">
          <cell r="K11374">
            <v>-0.65915538226661341</v>
          </cell>
          <cell r="S11374">
            <v>40</v>
          </cell>
        </row>
        <row r="11375">
          <cell r="K11375">
            <v>-0.5407675622599637</v>
          </cell>
          <cell r="S11375">
            <v>40</v>
          </cell>
        </row>
        <row r="11376">
          <cell r="K11376">
            <v>11.638756942503409</v>
          </cell>
          <cell r="S11376">
            <v>40</v>
          </cell>
        </row>
        <row r="11377">
          <cell r="K11377">
            <v>-0.31923562854710752</v>
          </cell>
          <cell r="S11377">
            <v>40</v>
          </cell>
        </row>
        <row r="11378">
          <cell r="K11378">
            <v>16.18995876295196</v>
          </cell>
          <cell r="S11378">
            <v>40</v>
          </cell>
        </row>
        <row r="11379">
          <cell r="K11379">
            <v>-3.9546633300996017E-2</v>
          </cell>
          <cell r="S11379">
            <v>40</v>
          </cell>
        </row>
        <row r="11380">
          <cell r="K11380">
            <v>-1.1452092416126944</v>
          </cell>
          <cell r="S11380">
            <v>40</v>
          </cell>
        </row>
        <row r="11381">
          <cell r="K11381">
            <v>-2.2817330824976296E-2</v>
          </cell>
          <cell r="S11381">
            <v>40</v>
          </cell>
        </row>
        <row r="11382">
          <cell r="K11382">
            <v>-1.2013162409818288</v>
          </cell>
          <cell r="S11382">
            <v>40</v>
          </cell>
        </row>
        <row r="11383">
          <cell r="K11383">
            <v>-2.2436457390632008</v>
          </cell>
          <cell r="S11383">
            <v>37</v>
          </cell>
        </row>
        <row r="11384">
          <cell r="K11384">
            <v>-0.72518174484182274</v>
          </cell>
          <cell r="S11384">
            <v>40</v>
          </cell>
        </row>
        <row r="11385">
          <cell r="K11385">
            <v>-0.56986583293492898</v>
          </cell>
          <cell r="S11385">
            <v>40</v>
          </cell>
        </row>
        <row r="11386">
          <cell r="K11386">
            <v>-0.54861767545340989</v>
          </cell>
          <cell r="S11386">
            <v>40</v>
          </cell>
        </row>
        <row r="11387">
          <cell r="K11387">
            <v>-0.86371110418353148</v>
          </cell>
          <cell r="S11387">
            <v>40</v>
          </cell>
        </row>
        <row r="11388">
          <cell r="K11388">
            <v>-2.048122710666628</v>
          </cell>
          <cell r="S11388">
            <v>40</v>
          </cell>
        </row>
        <row r="11389">
          <cell r="K11389">
            <v>4.9048701394918091</v>
          </cell>
          <cell r="S11389">
            <v>40</v>
          </cell>
        </row>
        <row r="11390">
          <cell r="K11390">
            <v>1.0815517241530002</v>
          </cell>
          <cell r="S11390">
            <v>40</v>
          </cell>
        </row>
        <row r="11391">
          <cell r="K11391">
            <v>2.3513745588846482</v>
          </cell>
          <cell r="S11391">
            <v>40</v>
          </cell>
        </row>
        <row r="11392">
          <cell r="K11392">
            <v>3.3246741501854551</v>
          </cell>
          <cell r="S11392">
            <v>40</v>
          </cell>
        </row>
        <row r="11393">
          <cell r="K11393">
            <v>-3.3356092860368072E-2</v>
          </cell>
          <cell r="S11393">
            <v>40</v>
          </cell>
        </row>
        <row r="11394">
          <cell r="K11394">
            <v>-0.50788148157028501</v>
          </cell>
          <cell r="S11394">
            <v>40</v>
          </cell>
        </row>
        <row r="11395">
          <cell r="K11395">
            <v>-0.734495970484074</v>
          </cell>
          <cell r="S11395">
            <v>40</v>
          </cell>
        </row>
        <row r="11396">
          <cell r="K11396">
            <v>-0.53084927813164418</v>
          </cell>
          <cell r="S11396">
            <v>40</v>
          </cell>
        </row>
        <row r="11397">
          <cell r="K11397">
            <v>91.815887164820751</v>
          </cell>
          <cell r="S11397">
            <v>40</v>
          </cell>
        </row>
        <row r="11398">
          <cell r="K11398">
            <v>14.81035677048388</v>
          </cell>
          <cell r="S11398">
            <v>40</v>
          </cell>
        </row>
        <row r="11399">
          <cell r="K11399">
            <v>165.97813533424608</v>
          </cell>
          <cell r="S11399">
            <v>40</v>
          </cell>
        </row>
        <row r="11400">
          <cell r="K11400">
            <v>-0.13073723616308797</v>
          </cell>
          <cell r="S11400">
            <v>40</v>
          </cell>
        </row>
        <row r="11401">
          <cell r="K11401">
            <v>-1.4530968882618263</v>
          </cell>
          <cell r="S11401">
            <v>40</v>
          </cell>
        </row>
        <row r="11402">
          <cell r="K11402">
            <v>-5.0491270689033509E-2</v>
          </cell>
          <cell r="S11402">
            <v>40</v>
          </cell>
        </row>
        <row r="11403">
          <cell r="K11403">
            <v>-1.6887142938661417</v>
          </cell>
          <cell r="S11403">
            <v>40</v>
          </cell>
        </row>
        <row r="11404">
          <cell r="K11404">
            <v>-2.2172337810165077</v>
          </cell>
          <cell r="S11404">
            <v>40</v>
          </cell>
        </row>
        <row r="11405">
          <cell r="K11405">
            <v>-0.31980557432950718</v>
          </cell>
          <cell r="S11405">
            <v>40</v>
          </cell>
        </row>
        <row r="11406">
          <cell r="K11406">
            <v>-0.11394494886306142</v>
          </cell>
          <cell r="S11406">
            <v>40</v>
          </cell>
        </row>
        <row r="11407">
          <cell r="K11407">
            <v>-0.51932502069427666</v>
          </cell>
          <cell r="S11407">
            <v>40</v>
          </cell>
        </row>
        <row r="11408">
          <cell r="K11408">
            <v>0.51092024304305128</v>
          </cell>
          <cell r="S11408">
            <v>40</v>
          </cell>
        </row>
        <row r="11409">
          <cell r="K11409">
            <v>-1.9456298815974744</v>
          </cell>
          <cell r="S11409">
            <v>40</v>
          </cell>
        </row>
        <row r="11410">
          <cell r="K11410">
            <v>-1.9750955536359203</v>
          </cell>
          <cell r="S11410">
            <v>40</v>
          </cell>
        </row>
        <row r="11411">
          <cell r="K11411">
            <v>-0.24803665931918781</v>
          </cell>
          <cell r="S11411">
            <v>40</v>
          </cell>
        </row>
        <row r="11412">
          <cell r="K11412">
            <v>-0.67600801923457476</v>
          </cell>
          <cell r="S11412">
            <v>40</v>
          </cell>
        </row>
        <row r="11413">
          <cell r="K11413">
            <v>-0.53752199009527812</v>
          </cell>
          <cell r="S11413">
            <v>40</v>
          </cell>
        </row>
        <row r="11414">
          <cell r="K11414">
            <v>-0.77429846936041746</v>
          </cell>
          <cell r="S11414">
            <v>40</v>
          </cell>
        </row>
        <row r="11415">
          <cell r="K11415">
            <v>-0.35654462343158161</v>
          </cell>
          <cell r="S11415">
            <v>40</v>
          </cell>
        </row>
        <row r="11416">
          <cell r="K11416">
            <v>-0.10311758191212703</v>
          </cell>
          <cell r="S11416">
            <v>40</v>
          </cell>
        </row>
        <row r="11417">
          <cell r="K11417">
            <v>125.9635900009018</v>
          </cell>
          <cell r="S11417">
            <v>40</v>
          </cell>
        </row>
        <row r="11418">
          <cell r="K11418">
            <v>632.04571975454064</v>
          </cell>
          <cell r="S11418">
            <v>40</v>
          </cell>
        </row>
        <row r="11419">
          <cell r="K11419">
            <v>-0.21735713658748945</v>
          </cell>
          <cell r="S11419">
            <v>40</v>
          </cell>
        </row>
        <row r="11420">
          <cell r="K11420">
            <v>31.196690123464357</v>
          </cell>
          <cell r="S11420">
            <v>40</v>
          </cell>
        </row>
        <row r="11421">
          <cell r="K11421">
            <v>157.2771871118116</v>
          </cell>
          <cell r="S11421">
            <v>40</v>
          </cell>
        </row>
        <row r="11422">
          <cell r="K11422">
            <v>-1.2898040512166933</v>
          </cell>
          <cell r="S11422">
            <v>40</v>
          </cell>
        </row>
        <row r="11423">
          <cell r="K11423">
            <v>-3.9166739949826779E-2</v>
          </cell>
          <cell r="S11423">
            <v>40</v>
          </cell>
        </row>
        <row r="11424">
          <cell r="K11424">
            <v>1.0880954177366831E-2</v>
          </cell>
          <cell r="S11424">
            <v>40</v>
          </cell>
        </row>
        <row r="11425">
          <cell r="K11425">
            <v>-2.1714010519029383</v>
          </cell>
          <cell r="S11425">
            <v>40</v>
          </cell>
        </row>
        <row r="11426">
          <cell r="K11426">
            <v>4.5135424454856285E-2</v>
          </cell>
          <cell r="S11426">
            <v>40</v>
          </cell>
        </row>
        <row r="11427">
          <cell r="K11427">
            <v>0.72975224141379524</v>
          </cell>
          <cell r="S11427">
            <v>40</v>
          </cell>
        </row>
        <row r="11428">
          <cell r="K11428">
            <v>-0.5632909606622728</v>
          </cell>
          <cell r="S11428">
            <v>40</v>
          </cell>
        </row>
        <row r="11429">
          <cell r="K11429">
            <v>5.5226459937767132</v>
          </cell>
          <cell r="S11429">
            <v>40</v>
          </cell>
        </row>
        <row r="11430">
          <cell r="K11430">
            <v>6.2048670932542898</v>
          </cell>
          <cell r="S11430">
            <v>40</v>
          </cell>
        </row>
        <row r="11431">
          <cell r="K11431">
            <v>6.9560802540359798</v>
          </cell>
          <cell r="S11431">
            <v>40</v>
          </cell>
        </row>
        <row r="11432">
          <cell r="K11432">
            <v>2.7635186459241319</v>
          </cell>
          <cell r="S11432">
            <v>40</v>
          </cell>
        </row>
        <row r="11433">
          <cell r="K11433">
            <v>3.3748189618273736</v>
          </cell>
          <cell r="S11433">
            <v>40</v>
          </cell>
        </row>
        <row r="11434">
          <cell r="K11434">
            <v>4.5991688720861958</v>
          </cell>
          <cell r="S11434">
            <v>40</v>
          </cell>
        </row>
        <row r="11435">
          <cell r="K11435">
            <v>1.2259634178394714</v>
          </cell>
          <cell r="S11435">
            <v>40</v>
          </cell>
        </row>
        <row r="11436">
          <cell r="K11436">
            <v>-0.36190052437419579</v>
          </cell>
          <cell r="S11436">
            <v>40</v>
          </cell>
        </row>
        <row r="11437">
          <cell r="K11437">
            <v>-0.36772240186300836</v>
          </cell>
          <cell r="S11437">
            <v>40</v>
          </cell>
        </row>
        <row r="11438">
          <cell r="K11438">
            <v>-0.36375598896722183</v>
          </cell>
          <cell r="S11438">
            <v>40</v>
          </cell>
        </row>
        <row r="11439">
          <cell r="K11439">
            <v>-0.25507759641947458</v>
          </cell>
          <cell r="S11439">
            <v>40</v>
          </cell>
        </row>
        <row r="11440">
          <cell r="K11440">
            <v>-0.25086514070263877</v>
          </cell>
          <cell r="S11440">
            <v>40</v>
          </cell>
        </row>
        <row r="11441">
          <cell r="K11441">
            <v>-0.18024873728978977</v>
          </cell>
          <cell r="S11441">
            <v>40</v>
          </cell>
        </row>
        <row r="11442">
          <cell r="K11442">
            <v>-0.17964559840950944</v>
          </cell>
          <cell r="S11442">
            <v>40</v>
          </cell>
        </row>
        <row r="11443">
          <cell r="K11443">
            <v>-0.60589277697315802</v>
          </cell>
          <cell r="S11443">
            <v>40</v>
          </cell>
        </row>
        <row r="11444">
          <cell r="K11444">
            <v>-0.19257353395545496</v>
          </cell>
          <cell r="S11444">
            <v>40</v>
          </cell>
        </row>
        <row r="11445">
          <cell r="K11445">
            <v>-0.11237600477314663</v>
          </cell>
          <cell r="S11445">
            <v>40</v>
          </cell>
        </row>
        <row r="11446">
          <cell r="K11446">
            <v>-1.5007622495856721</v>
          </cell>
          <cell r="S11446">
            <v>40</v>
          </cell>
        </row>
        <row r="11447">
          <cell r="K11447">
            <v>6.4063066368142962E-2</v>
          </cell>
          <cell r="S11447">
            <v>40</v>
          </cell>
        </row>
        <row r="11448">
          <cell r="K11448">
            <v>-0.4074121846791588</v>
          </cell>
          <cell r="S11448">
            <v>40</v>
          </cell>
        </row>
        <row r="11449">
          <cell r="K11449">
            <v>0.39533474912723499</v>
          </cell>
          <cell r="S11449">
            <v>40</v>
          </cell>
        </row>
        <row r="11450">
          <cell r="K11450">
            <v>-0.44291957609397692</v>
          </cell>
          <cell r="S11450">
            <v>40</v>
          </cell>
        </row>
        <row r="11451">
          <cell r="K11451">
            <v>-0.24244047311955305</v>
          </cell>
          <cell r="S11451">
            <v>40</v>
          </cell>
        </row>
        <row r="11452">
          <cell r="K11452">
            <v>-1.7160680777905519</v>
          </cell>
          <cell r="S11452">
            <v>40</v>
          </cell>
        </row>
        <row r="11453">
          <cell r="K11453">
            <v>5.3387205067814412</v>
          </cell>
          <cell r="S11453">
            <v>40</v>
          </cell>
        </row>
        <row r="11454">
          <cell r="K11454">
            <v>5.6342420321943303</v>
          </cell>
          <cell r="S11454">
            <v>40</v>
          </cell>
        </row>
        <row r="11455">
          <cell r="K11455">
            <v>6.2537675700210951</v>
          </cell>
          <cell r="S11455">
            <v>40</v>
          </cell>
        </row>
        <row r="11456">
          <cell r="K11456">
            <v>6.458290139527473</v>
          </cell>
          <cell r="S11456">
            <v>40</v>
          </cell>
        </row>
        <row r="11457">
          <cell r="K11457">
            <v>6.9224833246082245</v>
          </cell>
          <cell r="S11457">
            <v>40</v>
          </cell>
        </row>
        <row r="11458">
          <cell r="K11458">
            <v>7.1899771288429468</v>
          </cell>
          <cell r="S11458">
            <v>40</v>
          </cell>
        </row>
        <row r="11459">
          <cell r="K11459">
            <v>2.8963662553428522</v>
          </cell>
          <cell r="S11459">
            <v>40</v>
          </cell>
        </row>
        <row r="11460">
          <cell r="K11460">
            <v>3.421848943550867</v>
          </cell>
          <cell r="S11460">
            <v>40</v>
          </cell>
        </row>
        <row r="11461">
          <cell r="K11461">
            <v>3.2057337123916811</v>
          </cell>
          <cell r="S11461">
            <v>40</v>
          </cell>
        </row>
        <row r="11462">
          <cell r="K11462">
            <v>3.6844926718810918</v>
          </cell>
          <cell r="S11462">
            <v>40</v>
          </cell>
        </row>
        <row r="11463">
          <cell r="K11463">
            <v>4.6568951758099422</v>
          </cell>
          <cell r="S11463">
            <v>40</v>
          </cell>
        </row>
        <row r="11464">
          <cell r="K11464">
            <v>5.0611442482832123</v>
          </cell>
          <cell r="S11464">
            <v>40</v>
          </cell>
        </row>
        <row r="11465">
          <cell r="K11465">
            <v>1.2285013525801352</v>
          </cell>
          <cell r="S11465">
            <v>40</v>
          </cell>
        </row>
        <row r="11466">
          <cell r="K11466">
            <v>-1.2768490669520218</v>
          </cell>
          <cell r="S11466">
            <v>40</v>
          </cell>
        </row>
        <row r="11467">
          <cell r="K11467">
            <v>-0.21700272300432605</v>
          </cell>
          <cell r="S11467">
            <v>40</v>
          </cell>
        </row>
        <row r="11468">
          <cell r="K11468">
            <v>-0.69770969082352619</v>
          </cell>
          <cell r="S11468">
            <v>40</v>
          </cell>
        </row>
        <row r="11469">
          <cell r="K11469">
            <v>-0.22052046332672118</v>
          </cell>
          <cell r="S11469">
            <v>40</v>
          </cell>
        </row>
        <row r="11470">
          <cell r="K11470">
            <v>-0.76655879658741188</v>
          </cell>
          <cell r="S11470">
            <v>40</v>
          </cell>
        </row>
        <row r="11471">
          <cell r="K11471">
            <v>-0.22028392258509291</v>
          </cell>
          <cell r="S11471">
            <v>40</v>
          </cell>
        </row>
        <row r="11472">
          <cell r="K11472">
            <v>0.75550644838371261</v>
          </cell>
          <cell r="S11472">
            <v>40</v>
          </cell>
        </row>
        <row r="11473">
          <cell r="K11473">
            <v>-0.25007333842222257</v>
          </cell>
          <cell r="S11473">
            <v>40</v>
          </cell>
        </row>
        <row r="11474">
          <cell r="K11474">
            <v>1.1152452390733307</v>
          </cell>
          <cell r="S11474">
            <v>40</v>
          </cell>
        </row>
        <row r="11475">
          <cell r="K11475">
            <v>-0.25312357313108536</v>
          </cell>
          <cell r="S11475">
            <v>40</v>
          </cell>
        </row>
        <row r="11476">
          <cell r="K11476">
            <v>0.18924107132663462</v>
          </cell>
          <cell r="S11476">
            <v>40</v>
          </cell>
        </row>
        <row r="11477">
          <cell r="K11477">
            <v>-0.18047711715509923</v>
          </cell>
          <cell r="S11477">
            <v>40</v>
          </cell>
        </row>
        <row r="11478">
          <cell r="K11478">
            <v>6.6959968848306781</v>
          </cell>
          <cell r="S11478">
            <v>40</v>
          </cell>
        </row>
        <row r="11479">
          <cell r="K11479">
            <v>-0.18619791194198476</v>
          </cell>
          <cell r="S11479">
            <v>40</v>
          </cell>
        </row>
        <row r="11480">
          <cell r="K11480">
            <v>0.61403777644904278</v>
          </cell>
          <cell r="S11480">
            <v>40</v>
          </cell>
        </row>
        <row r="11481">
          <cell r="K11481">
            <v>-0.39476938455871091</v>
          </cell>
          <cell r="S11481">
            <v>40</v>
          </cell>
        </row>
        <row r="11482">
          <cell r="K11482">
            <v>-1.6254464000546234</v>
          </cell>
          <cell r="S11482">
            <v>40</v>
          </cell>
        </row>
        <row r="11483">
          <cell r="K11483">
            <v>-0.20029665375234834</v>
          </cell>
          <cell r="S11483">
            <v>40</v>
          </cell>
        </row>
        <row r="11484">
          <cell r="K11484">
            <v>0.72216075553819847</v>
          </cell>
          <cell r="S11484">
            <v>40</v>
          </cell>
        </row>
        <row r="11485">
          <cell r="K11485">
            <v>17.423955702728886</v>
          </cell>
          <cell r="S11485">
            <v>40</v>
          </cell>
        </row>
        <row r="11486">
          <cell r="K11486">
            <v>-1.6809097985942805</v>
          </cell>
          <cell r="S11486">
            <v>40</v>
          </cell>
        </row>
        <row r="11487">
          <cell r="K11487">
            <v>-1.1157319521980522</v>
          </cell>
          <cell r="S11487">
            <v>40</v>
          </cell>
        </row>
        <row r="11488">
          <cell r="K11488">
            <v>-1.4380058269150515</v>
          </cell>
          <cell r="S11488">
            <v>40</v>
          </cell>
        </row>
        <row r="11489">
          <cell r="K11489">
            <v>-0.88060427507771655</v>
          </cell>
          <cell r="S11489">
            <v>40</v>
          </cell>
        </row>
        <row r="11490">
          <cell r="K11490">
            <v>-1.6266261165271652</v>
          </cell>
          <cell r="S11490">
            <v>40</v>
          </cell>
        </row>
        <row r="11491">
          <cell r="K11491">
            <v>-0.55856859296101102</v>
          </cell>
          <cell r="S11491">
            <v>40</v>
          </cell>
        </row>
        <row r="11492">
          <cell r="K11492">
            <v>-0.48850072331881295</v>
          </cell>
          <cell r="S11492">
            <v>40</v>
          </cell>
        </row>
        <row r="11493">
          <cell r="K11493">
            <v>5.9050546468342295</v>
          </cell>
          <cell r="S11493">
            <v>40</v>
          </cell>
        </row>
        <row r="11494">
          <cell r="K11494">
            <v>6.2418209510684628</v>
          </cell>
          <cell r="S11494">
            <v>40</v>
          </cell>
        </row>
        <row r="11495">
          <cell r="K11495">
            <v>2.6430384075034739</v>
          </cell>
          <cell r="S11495">
            <v>40</v>
          </cell>
        </row>
        <row r="11496">
          <cell r="K11496">
            <v>3.2037171043911536</v>
          </cell>
          <cell r="S11496">
            <v>40</v>
          </cell>
        </row>
        <row r="11497">
          <cell r="K11497">
            <v>4.7706538742538749</v>
          </cell>
          <cell r="S11497">
            <v>40</v>
          </cell>
        </row>
        <row r="11498">
          <cell r="K11498">
            <v>-1.1495343978056503</v>
          </cell>
          <cell r="S11498">
            <v>40</v>
          </cell>
        </row>
        <row r="11499">
          <cell r="K11499">
            <v>0.25709322010515345</v>
          </cell>
          <cell r="S11499">
            <v>40</v>
          </cell>
        </row>
        <row r="11500">
          <cell r="K11500">
            <v>1.0705449344542071</v>
          </cell>
          <cell r="S11500">
            <v>40</v>
          </cell>
        </row>
        <row r="11501">
          <cell r="K11501">
            <v>0.35351242308885888</v>
          </cell>
          <cell r="S11501">
            <v>40</v>
          </cell>
        </row>
        <row r="11502">
          <cell r="K11502">
            <v>33.154938209403859</v>
          </cell>
          <cell r="S11502">
            <v>40</v>
          </cell>
        </row>
        <row r="11503">
          <cell r="K11503">
            <v>7.9068106184612139</v>
          </cell>
          <cell r="S11503">
            <v>40</v>
          </cell>
        </row>
        <row r="11504">
          <cell r="K11504">
            <v>0.80692797439969788</v>
          </cell>
          <cell r="S11504">
            <v>40</v>
          </cell>
        </row>
        <row r="11505">
          <cell r="K11505">
            <v>-0.93420744381747567</v>
          </cell>
          <cell r="S11505">
            <v>40</v>
          </cell>
        </row>
        <row r="11506">
          <cell r="K11506">
            <v>-4.6209454088201263E-2</v>
          </cell>
          <cell r="S11506">
            <v>40</v>
          </cell>
        </row>
        <row r="11507">
          <cell r="K11507">
            <v>4.4540246157585983</v>
          </cell>
          <cell r="S11507">
            <v>40</v>
          </cell>
        </row>
        <row r="11508">
          <cell r="K11508">
            <v>-4.5957814100556708E-2</v>
          </cell>
          <cell r="S11508">
            <v>40</v>
          </cell>
        </row>
        <row r="11509">
          <cell r="K11509">
            <v>-0.11085623993612406</v>
          </cell>
          <cell r="S11509">
            <v>40</v>
          </cell>
        </row>
        <row r="11510">
          <cell r="K11510">
            <v>-0.73157430781175159</v>
          </cell>
          <cell r="S11510">
            <v>40</v>
          </cell>
        </row>
        <row r="11511">
          <cell r="K11511">
            <v>-0.49446572626239899</v>
          </cell>
          <cell r="S11511">
            <v>40</v>
          </cell>
        </row>
        <row r="11512">
          <cell r="K11512">
            <v>-0.61952382790806637</v>
          </cell>
          <cell r="S11512">
            <v>40</v>
          </cell>
        </row>
        <row r="11513">
          <cell r="K11513">
            <v>-0.75231078858962219</v>
          </cell>
          <cell r="S11513">
            <v>40</v>
          </cell>
        </row>
        <row r="11514">
          <cell r="K11514">
            <v>5.4052653551097229</v>
          </cell>
          <cell r="S11514">
            <v>40</v>
          </cell>
        </row>
        <row r="11515">
          <cell r="K11515">
            <v>6.0594442464875495</v>
          </cell>
          <cell r="S11515">
            <v>40</v>
          </cell>
        </row>
        <row r="11516">
          <cell r="K11516">
            <v>-0.60650619968355735</v>
          </cell>
          <cell r="S11516">
            <v>40</v>
          </cell>
        </row>
        <row r="11517">
          <cell r="K11517">
            <v>-0.39562747479450178</v>
          </cell>
          <cell r="S11517">
            <v>40</v>
          </cell>
        </row>
        <row r="11518">
          <cell r="K11518">
            <v>4.3878836467289482</v>
          </cell>
          <cell r="S11518">
            <v>40</v>
          </cell>
        </row>
        <row r="11519">
          <cell r="K11519">
            <v>-0.21556596870490863</v>
          </cell>
          <cell r="S11519">
            <v>40</v>
          </cell>
        </row>
        <row r="11520">
          <cell r="K11520">
            <v>-0.99763279840654773</v>
          </cell>
          <cell r="S11520">
            <v>40</v>
          </cell>
        </row>
        <row r="11521">
          <cell r="K11521">
            <v>-0.9972643865383749</v>
          </cell>
          <cell r="S11521">
            <v>40</v>
          </cell>
        </row>
        <row r="11522">
          <cell r="K11522">
            <v>-0.605477169370362</v>
          </cell>
          <cell r="S11522">
            <v>40</v>
          </cell>
        </row>
        <row r="11523">
          <cell r="K11523">
            <v>-0.39761610181084373</v>
          </cell>
          <cell r="S11523">
            <v>40</v>
          </cell>
        </row>
        <row r="11524">
          <cell r="K11524">
            <v>-0.27994049258095383</v>
          </cell>
          <cell r="S11524">
            <v>40</v>
          </cell>
        </row>
        <row r="11525">
          <cell r="K11525">
            <v>152.64260324222332</v>
          </cell>
          <cell r="S11525">
            <v>40</v>
          </cell>
        </row>
        <row r="11526">
          <cell r="K11526">
            <v>-1.250723473492805</v>
          </cell>
          <cell r="S11526">
            <v>40</v>
          </cell>
        </row>
        <row r="11527">
          <cell r="K11527">
            <v>-1.7532221633907012</v>
          </cell>
          <cell r="S11527">
            <v>40</v>
          </cell>
        </row>
        <row r="11528">
          <cell r="K11528">
            <v>0.10513103753496059</v>
          </cell>
          <cell r="S11528">
            <v>40</v>
          </cell>
        </row>
        <row r="11529">
          <cell r="K11529">
            <v>-1.7531450932822501</v>
          </cell>
          <cell r="S11529">
            <v>40</v>
          </cell>
        </row>
        <row r="11530">
          <cell r="K11530">
            <v>-3.318411794174795</v>
          </cell>
          <cell r="S11530">
            <v>35</v>
          </cell>
        </row>
        <row r="11531">
          <cell r="K11531">
            <v>-0.76173234061812878</v>
          </cell>
          <cell r="S11531">
            <v>40</v>
          </cell>
        </row>
        <row r="11532">
          <cell r="K11532">
            <v>-0.54095271929118305</v>
          </cell>
          <cell r="S11532">
            <v>40</v>
          </cell>
        </row>
        <row r="11533">
          <cell r="K11533">
            <v>-0.59946698089925921</v>
          </cell>
          <cell r="S11533">
            <v>40</v>
          </cell>
        </row>
        <row r="11534">
          <cell r="K11534">
            <v>-0.8250415052576473</v>
          </cell>
          <cell r="S11534">
            <v>40</v>
          </cell>
        </row>
        <row r="11535">
          <cell r="K11535">
            <v>4.9721065393576618</v>
          </cell>
          <cell r="S11535">
            <v>40</v>
          </cell>
        </row>
        <row r="11536">
          <cell r="K11536">
            <v>-2.2185527155004685</v>
          </cell>
          <cell r="S11536">
            <v>40</v>
          </cell>
        </row>
        <row r="11537">
          <cell r="K11537">
            <v>2.0221301762794668</v>
          </cell>
          <cell r="S11537">
            <v>40</v>
          </cell>
        </row>
        <row r="11538">
          <cell r="K11538">
            <v>2.5381727605184614</v>
          </cell>
          <cell r="S11538">
            <v>40</v>
          </cell>
        </row>
        <row r="11539">
          <cell r="K11539">
            <v>3.7269276351636558</v>
          </cell>
          <cell r="S11539">
            <v>40</v>
          </cell>
        </row>
        <row r="11540">
          <cell r="K11540">
            <v>-0.34263411665093507</v>
          </cell>
          <cell r="S11540">
            <v>40</v>
          </cell>
        </row>
        <row r="11541">
          <cell r="K11541">
            <v>-0.64118933179733706</v>
          </cell>
          <cell r="S11541">
            <v>40</v>
          </cell>
        </row>
        <row r="11542">
          <cell r="K11542">
            <v>-0.75724752313719024</v>
          </cell>
          <cell r="S11542">
            <v>40</v>
          </cell>
        </row>
        <row r="11543">
          <cell r="K11543">
            <v>-0.57428246799576033</v>
          </cell>
          <cell r="S11543">
            <v>40</v>
          </cell>
        </row>
        <row r="11544">
          <cell r="K11544">
            <v>14.061333058423967</v>
          </cell>
          <cell r="S11544">
            <v>40</v>
          </cell>
        </row>
        <row r="11545">
          <cell r="K11545">
            <v>45.138396355406513</v>
          </cell>
          <cell r="S11545">
            <v>40</v>
          </cell>
        </row>
        <row r="11546">
          <cell r="K11546">
            <v>17.346046432475315</v>
          </cell>
          <cell r="S11546">
            <v>40</v>
          </cell>
        </row>
        <row r="11547">
          <cell r="K11547">
            <v>-4.0453362829373514E-2</v>
          </cell>
          <cell r="S11547">
            <v>40</v>
          </cell>
        </row>
        <row r="11548">
          <cell r="K11548">
            <v>-1.2695927639937143</v>
          </cell>
          <cell r="S11548">
            <v>40</v>
          </cell>
        </row>
        <row r="11549">
          <cell r="K11549">
            <v>363.12723165512006</v>
          </cell>
          <cell r="S11549">
            <v>40</v>
          </cell>
        </row>
        <row r="11550">
          <cell r="K11550">
            <v>-1.3352165900549431</v>
          </cell>
          <cell r="S11550">
            <v>40</v>
          </cell>
        </row>
        <row r="11551">
          <cell r="K11551">
            <v>-2.3152083033009525</v>
          </cell>
          <cell r="S11551">
            <v>36</v>
          </cell>
        </row>
        <row r="11552">
          <cell r="K11552">
            <v>-0.75850043859684591</v>
          </cell>
          <cell r="S11552">
            <v>40</v>
          </cell>
        </row>
        <row r="11553">
          <cell r="K11553">
            <v>-0.56940060741421039</v>
          </cell>
          <cell r="S11553">
            <v>40</v>
          </cell>
        </row>
        <row r="11554">
          <cell r="K11554">
            <v>-0.45615721923072644</v>
          </cell>
          <cell r="S11554">
            <v>40</v>
          </cell>
        </row>
        <row r="11555">
          <cell r="K11555">
            <v>-0.82964944490899895</v>
          </cell>
          <cell r="S11555">
            <v>40</v>
          </cell>
        </row>
        <row r="11556">
          <cell r="K11556">
            <v>4.8701684675813164</v>
          </cell>
          <cell r="S11556">
            <v>40</v>
          </cell>
        </row>
        <row r="11557">
          <cell r="K11557">
            <v>-2.1707061468110513</v>
          </cell>
          <cell r="S11557">
            <v>40</v>
          </cell>
        </row>
        <row r="11558">
          <cell r="K11558">
            <v>-0.67444597436168452</v>
          </cell>
          <cell r="S11558">
            <v>40</v>
          </cell>
        </row>
        <row r="11559">
          <cell r="K11559">
            <v>2.5713315854046837</v>
          </cell>
          <cell r="S11559">
            <v>40</v>
          </cell>
        </row>
        <row r="11560">
          <cell r="K11560">
            <v>3.7247362745962427</v>
          </cell>
          <cell r="S11560">
            <v>40</v>
          </cell>
        </row>
        <row r="11561">
          <cell r="K11561">
            <v>-0.27389333886934147</v>
          </cell>
          <cell r="S11561">
            <v>40</v>
          </cell>
        </row>
        <row r="11562">
          <cell r="K11562">
            <v>-0.52013634235079731</v>
          </cell>
          <cell r="S11562">
            <v>40</v>
          </cell>
        </row>
        <row r="11563">
          <cell r="K11563">
            <v>-0.85865508290216896</v>
          </cell>
          <cell r="S11563">
            <v>40</v>
          </cell>
        </row>
        <row r="11564">
          <cell r="K11564">
            <v>8.5387864155019795</v>
          </cell>
          <cell r="S11564">
            <v>40</v>
          </cell>
        </row>
        <row r="11565">
          <cell r="K11565">
            <v>-0.41941974745381116</v>
          </cell>
          <cell r="S11565">
            <v>40</v>
          </cell>
        </row>
        <row r="11566">
          <cell r="K11566">
            <v>-0.21558771226125242</v>
          </cell>
          <cell r="S11566">
            <v>40</v>
          </cell>
        </row>
        <row r="11567">
          <cell r="K11567">
            <v>14.280424565170062</v>
          </cell>
          <cell r="S11567">
            <v>40</v>
          </cell>
        </row>
        <row r="11568">
          <cell r="K11568">
            <v>37.011158031805579</v>
          </cell>
          <cell r="S11568">
            <v>40</v>
          </cell>
        </row>
        <row r="11569">
          <cell r="K11569">
            <v>-1.7002270629172558</v>
          </cell>
          <cell r="S11569">
            <v>40</v>
          </cell>
        </row>
        <row r="11570">
          <cell r="K11570">
            <v>-6.868353434221626E-2</v>
          </cell>
          <cell r="S11570">
            <v>40</v>
          </cell>
        </row>
        <row r="11571">
          <cell r="K11571">
            <v>-1.7415052133855891</v>
          </cell>
          <cell r="S11571">
            <v>40</v>
          </cell>
        </row>
        <row r="11572">
          <cell r="K11572">
            <v>-3.2701744726454005</v>
          </cell>
          <cell r="S11572">
            <v>38</v>
          </cell>
        </row>
        <row r="11573">
          <cell r="K11573">
            <v>2.4878013710759799</v>
          </cell>
          <cell r="S11573">
            <v>40</v>
          </cell>
        </row>
        <row r="11574">
          <cell r="K11574">
            <v>-0.62977466491390988</v>
          </cell>
          <cell r="S11574">
            <v>40</v>
          </cell>
        </row>
        <row r="11575">
          <cell r="K11575">
            <v>-0.497239862206038</v>
          </cell>
          <cell r="S11575">
            <v>40</v>
          </cell>
        </row>
        <row r="11576">
          <cell r="K11576">
            <v>-1.9136932454218516</v>
          </cell>
          <cell r="S11576">
            <v>40</v>
          </cell>
        </row>
        <row r="11577">
          <cell r="K11577">
            <v>-1.9819824237794295</v>
          </cell>
          <cell r="S11577">
            <v>40</v>
          </cell>
        </row>
        <row r="11578">
          <cell r="K11578">
            <v>6.5489010304843189</v>
          </cell>
          <cell r="S11578">
            <v>40</v>
          </cell>
        </row>
        <row r="11579">
          <cell r="K11579">
            <v>-0.84325262310563043</v>
          </cell>
          <cell r="S11579">
            <v>40</v>
          </cell>
        </row>
        <row r="11580">
          <cell r="K11580">
            <v>-0.64781166142349489</v>
          </cell>
          <cell r="S11580">
            <v>40</v>
          </cell>
        </row>
        <row r="11581">
          <cell r="K11581">
            <v>4.228178918221376</v>
          </cell>
          <cell r="S11581">
            <v>40</v>
          </cell>
        </row>
        <row r="11582">
          <cell r="K11582">
            <v>-1.1590129003714518</v>
          </cell>
          <cell r="S11582">
            <v>40</v>
          </cell>
        </row>
        <row r="11583">
          <cell r="K11583">
            <v>-0.12675741301646865</v>
          </cell>
          <cell r="S11583">
            <v>40</v>
          </cell>
        </row>
        <row r="11584">
          <cell r="K11584">
            <v>-0.76323734094050188</v>
          </cell>
          <cell r="S11584">
            <v>40</v>
          </cell>
        </row>
        <row r="11585">
          <cell r="K11585">
            <v>9.8576971716739763</v>
          </cell>
          <cell r="S11585">
            <v>40</v>
          </cell>
        </row>
        <row r="11586">
          <cell r="K11586">
            <v>427.94863229435759</v>
          </cell>
          <cell r="S11586">
            <v>40</v>
          </cell>
        </row>
        <row r="11587">
          <cell r="K11587">
            <v>-0.36180866211485502</v>
          </cell>
          <cell r="S11587">
            <v>40</v>
          </cell>
        </row>
        <row r="11588">
          <cell r="K11588">
            <v>530.10290218215027</v>
          </cell>
          <cell r="S11588">
            <v>40</v>
          </cell>
        </row>
        <row r="11589">
          <cell r="K11589">
            <v>-9.3239125920605181E-2</v>
          </cell>
          <cell r="S11589">
            <v>40</v>
          </cell>
        </row>
        <row r="11590">
          <cell r="K11590">
            <v>-1.2393812622012395</v>
          </cell>
          <cell r="S11590">
            <v>40</v>
          </cell>
        </row>
        <row r="11591">
          <cell r="K11591">
            <v>-0.44175427758666713</v>
          </cell>
          <cell r="S11591">
            <v>40</v>
          </cell>
        </row>
        <row r="11592">
          <cell r="K11592">
            <v>-1.5745546947768874</v>
          </cell>
          <cell r="S11592">
            <v>40</v>
          </cell>
        </row>
        <row r="11593">
          <cell r="K11593">
            <v>-2.5930818541274157</v>
          </cell>
          <cell r="S11593">
            <v>38</v>
          </cell>
        </row>
        <row r="11594">
          <cell r="K11594">
            <v>-0.7306617255148995</v>
          </cell>
          <cell r="S11594">
            <v>40</v>
          </cell>
        </row>
        <row r="11595">
          <cell r="K11595">
            <v>-0.52423778020778578</v>
          </cell>
          <cell r="S11595">
            <v>40</v>
          </cell>
        </row>
        <row r="11596">
          <cell r="K11596">
            <v>-0.47699789644004476</v>
          </cell>
          <cell r="S11596">
            <v>40</v>
          </cell>
        </row>
        <row r="11597">
          <cell r="K11597">
            <v>-0.53361819627634932</v>
          </cell>
          <cell r="S11597">
            <v>40</v>
          </cell>
        </row>
        <row r="11598">
          <cell r="K11598">
            <v>5.920708849385421</v>
          </cell>
          <cell r="S11598">
            <v>40</v>
          </cell>
        </row>
        <row r="11599">
          <cell r="K11599">
            <v>6.6106794948745948</v>
          </cell>
          <cell r="S11599">
            <v>40</v>
          </cell>
        </row>
        <row r="11600">
          <cell r="K11600">
            <v>2.3501055592621647</v>
          </cell>
          <cell r="S11600">
            <v>40</v>
          </cell>
        </row>
        <row r="11601">
          <cell r="K11601">
            <v>3.886138260169</v>
          </cell>
          <cell r="S11601">
            <v>40</v>
          </cell>
        </row>
        <row r="11602">
          <cell r="K11602">
            <v>4.5420757678188952</v>
          </cell>
          <cell r="S11602">
            <v>40</v>
          </cell>
        </row>
        <row r="11603">
          <cell r="K11603">
            <v>1.3047563806857865</v>
          </cell>
          <cell r="S11603">
            <v>40</v>
          </cell>
        </row>
        <row r="11604">
          <cell r="K11604">
            <v>-0.40382823596808964</v>
          </cell>
          <cell r="S11604">
            <v>40</v>
          </cell>
        </row>
        <row r="11605">
          <cell r="K11605">
            <v>-0.4084347062493221</v>
          </cell>
          <cell r="S11605">
            <v>40</v>
          </cell>
        </row>
        <row r="11606">
          <cell r="K11606">
            <v>-0.33262635305669935</v>
          </cell>
          <cell r="S11606">
            <v>40</v>
          </cell>
        </row>
        <row r="11607">
          <cell r="K11607">
            <v>-0.43801857538849137</v>
          </cell>
          <cell r="S11607">
            <v>40</v>
          </cell>
        </row>
        <row r="11608">
          <cell r="K11608">
            <v>-0.25285337463348634</v>
          </cell>
          <cell r="S11608">
            <v>40</v>
          </cell>
        </row>
        <row r="11609">
          <cell r="K11609">
            <v>-0.42197277971007957</v>
          </cell>
          <cell r="S11609">
            <v>40</v>
          </cell>
        </row>
        <row r="11610">
          <cell r="K11610">
            <v>-0.15237434945590425</v>
          </cell>
          <cell r="S11610">
            <v>40</v>
          </cell>
        </row>
        <row r="11611">
          <cell r="K11611">
            <v>-0.65153188627313352</v>
          </cell>
          <cell r="S11611">
            <v>40</v>
          </cell>
        </row>
        <row r="11612">
          <cell r="K11612">
            <v>-0.19010774863916494</v>
          </cell>
          <cell r="S11612">
            <v>40</v>
          </cell>
        </row>
        <row r="11613">
          <cell r="K11613">
            <v>-0.62862969492604648</v>
          </cell>
          <cell r="S11613">
            <v>40</v>
          </cell>
        </row>
        <row r="11614">
          <cell r="K11614">
            <v>-0.82027362374039203</v>
          </cell>
          <cell r="S11614">
            <v>40</v>
          </cell>
        </row>
        <row r="11615">
          <cell r="K11615">
            <v>-0.73435432626408936</v>
          </cell>
          <cell r="S11615">
            <v>40</v>
          </cell>
        </row>
        <row r="11616">
          <cell r="K11616">
            <v>-0.46336425190295638</v>
          </cell>
          <cell r="S11616">
            <v>40</v>
          </cell>
        </row>
        <row r="11617">
          <cell r="K11617">
            <v>-0.52362169466269104</v>
          </cell>
          <cell r="S11617">
            <v>40</v>
          </cell>
        </row>
        <row r="11618">
          <cell r="K11618">
            <v>-0.47261242547589216</v>
          </cell>
          <cell r="S11618">
            <v>40</v>
          </cell>
        </row>
        <row r="11619">
          <cell r="K11619">
            <v>-0.28646164015060727</v>
          </cell>
          <cell r="S11619">
            <v>40</v>
          </cell>
        </row>
        <row r="11620">
          <cell r="K11620">
            <v>-1.5970353303991893</v>
          </cell>
          <cell r="S11620">
            <v>40</v>
          </cell>
        </row>
        <row r="11621">
          <cell r="K11621">
            <v>-0.55238507410930593</v>
          </cell>
          <cell r="S11621">
            <v>40</v>
          </cell>
        </row>
        <row r="11622">
          <cell r="K11622">
            <v>-0.5096671451985596</v>
          </cell>
          <cell r="S11622">
            <v>40</v>
          </cell>
        </row>
        <row r="11623">
          <cell r="K11623">
            <v>5.9310406278721022</v>
          </cell>
          <cell r="S11623">
            <v>40</v>
          </cell>
        </row>
        <row r="11624">
          <cell r="K11624">
            <v>6.2078937591226815</v>
          </cell>
          <cell r="S11624">
            <v>40</v>
          </cell>
        </row>
        <row r="11625">
          <cell r="K11625">
            <v>6.6514576420909952</v>
          </cell>
          <cell r="S11625">
            <v>40</v>
          </cell>
        </row>
        <row r="11626">
          <cell r="K11626">
            <v>7.1372541867961345</v>
          </cell>
          <cell r="S11626">
            <v>40</v>
          </cell>
        </row>
        <row r="11627">
          <cell r="K11627">
            <v>2.0235423144245215</v>
          </cell>
          <cell r="S11627">
            <v>40</v>
          </cell>
        </row>
        <row r="11628">
          <cell r="K11628">
            <v>2.3978877917619381</v>
          </cell>
          <cell r="S11628">
            <v>40</v>
          </cell>
        </row>
        <row r="11629">
          <cell r="K11629">
            <v>3.9516399736171559</v>
          </cell>
          <cell r="S11629">
            <v>40</v>
          </cell>
        </row>
        <row r="11630">
          <cell r="K11630">
            <v>4.3779196899084134</v>
          </cell>
          <cell r="S11630">
            <v>40</v>
          </cell>
        </row>
        <row r="11631">
          <cell r="K11631">
            <v>4.5398747088254039</v>
          </cell>
          <cell r="S11631">
            <v>40</v>
          </cell>
        </row>
        <row r="11632">
          <cell r="K11632">
            <v>4.9544958053420016</v>
          </cell>
          <cell r="S11632">
            <v>40</v>
          </cell>
        </row>
        <row r="11633">
          <cell r="K11633">
            <v>0.73910744171472431</v>
          </cell>
          <cell r="S11633">
            <v>40</v>
          </cell>
        </row>
        <row r="11634">
          <cell r="K11634">
            <v>-0.75499040166229592</v>
          </cell>
          <cell r="S11634">
            <v>40</v>
          </cell>
        </row>
        <row r="11635">
          <cell r="K11635">
            <v>-0.24255758411346881</v>
          </cell>
          <cell r="S11635">
            <v>40</v>
          </cell>
        </row>
        <row r="11636">
          <cell r="K11636">
            <v>-0.82257953252436511</v>
          </cell>
          <cell r="S11636">
            <v>40</v>
          </cell>
        </row>
        <row r="11637">
          <cell r="K11637">
            <v>-0.24527275166615398</v>
          </cell>
          <cell r="S11637">
            <v>40</v>
          </cell>
        </row>
        <row r="11638">
          <cell r="K11638">
            <v>-0.94083674043485299</v>
          </cell>
          <cell r="S11638">
            <v>40</v>
          </cell>
        </row>
        <row r="11639">
          <cell r="K11639">
            <v>-2.5653153908963115E-2</v>
          </cell>
          <cell r="S11639">
            <v>40</v>
          </cell>
        </row>
        <row r="11640">
          <cell r="K11640">
            <v>0.69847736144764205</v>
          </cell>
          <cell r="S11640">
            <v>40</v>
          </cell>
        </row>
        <row r="11641">
          <cell r="K11641">
            <v>-0.26761568732826729</v>
          </cell>
          <cell r="S11641">
            <v>40</v>
          </cell>
        </row>
        <row r="11642">
          <cell r="K11642">
            <v>-2.1254650622439706</v>
          </cell>
          <cell r="S11642">
            <v>40</v>
          </cell>
        </row>
        <row r="11643">
          <cell r="K11643">
            <v>-0.26131586851010341</v>
          </cell>
          <cell r="S11643">
            <v>40</v>
          </cell>
        </row>
        <row r="11644">
          <cell r="K11644">
            <v>3671.1332308094798</v>
          </cell>
          <cell r="S11644">
            <v>40</v>
          </cell>
        </row>
        <row r="11645">
          <cell r="K11645">
            <v>-0.25875032611596321</v>
          </cell>
          <cell r="S11645">
            <v>40</v>
          </cell>
        </row>
        <row r="11646">
          <cell r="K11646">
            <v>6.1859767698235748</v>
          </cell>
          <cell r="S11646">
            <v>40</v>
          </cell>
        </row>
        <row r="11647">
          <cell r="K11647">
            <v>-0.15846425092306332</v>
          </cell>
          <cell r="S11647">
            <v>40</v>
          </cell>
        </row>
        <row r="11648">
          <cell r="K11648">
            <v>3197.0238419245643</v>
          </cell>
          <cell r="S11648">
            <v>40</v>
          </cell>
        </row>
        <row r="11649">
          <cell r="K11649">
            <v>-0.37951429678485754</v>
          </cell>
          <cell r="S11649">
            <v>40</v>
          </cell>
        </row>
        <row r="11650">
          <cell r="K11650">
            <v>-1.7804840014766443</v>
          </cell>
          <cell r="S11650">
            <v>40</v>
          </cell>
        </row>
        <row r="11651">
          <cell r="K11651">
            <v>-0.18320518957074458</v>
          </cell>
          <cell r="S11651">
            <v>40</v>
          </cell>
        </row>
        <row r="11652">
          <cell r="K11652">
            <v>-2.5576857585845385</v>
          </cell>
          <cell r="S11652">
            <v>40</v>
          </cell>
        </row>
        <row r="11653">
          <cell r="K11653">
            <v>-0.36424868629403295</v>
          </cell>
          <cell r="S11653">
            <v>40</v>
          </cell>
        </row>
        <row r="11654">
          <cell r="K11654">
            <v>-1.8182874398891304</v>
          </cell>
          <cell r="S11654">
            <v>40</v>
          </cell>
        </row>
        <row r="11655">
          <cell r="K11655">
            <v>-0.58576890603043463</v>
          </cell>
          <cell r="S11655">
            <v>40</v>
          </cell>
        </row>
        <row r="11656">
          <cell r="K11656">
            <v>17.752371143735036</v>
          </cell>
          <cell r="S11656">
            <v>40</v>
          </cell>
        </row>
        <row r="11657">
          <cell r="K11657">
            <v>0.12732525420974083</v>
          </cell>
          <cell r="S11657">
            <v>40</v>
          </cell>
        </row>
        <row r="11658">
          <cell r="K11658">
            <v>1.3670153102554006</v>
          </cell>
          <cell r="S11658">
            <v>40</v>
          </cell>
        </row>
        <row r="11659">
          <cell r="K11659">
            <v>-0.32664209561966667</v>
          </cell>
          <cell r="S11659">
            <v>40</v>
          </cell>
        </row>
        <row r="11660">
          <cell r="K11660">
            <v>-0.53422945289961909</v>
          </cell>
          <cell r="S11660">
            <v>40</v>
          </cell>
        </row>
        <row r="11661">
          <cell r="K11661">
            <v>6.2853460838975925</v>
          </cell>
          <cell r="S11661">
            <v>40</v>
          </cell>
        </row>
        <row r="11662">
          <cell r="K11662">
            <v>6.7041019833833646</v>
          </cell>
          <cell r="S11662">
            <v>40</v>
          </cell>
        </row>
        <row r="11663">
          <cell r="K11663">
            <v>2.4002792079335609</v>
          </cell>
          <cell r="S11663">
            <v>40</v>
          </cell>
        </row>
        <row r="11664">
          <cell r="K11664">
            <v>4.0816589534212184</v>
          </cell>
          <cell r="S11664">
            <v>40</v>
          </cell>
        </row>
        <row r="11665">
          <cell r="K11665">
            <v>1.5209838734647816</v>
          </cell>
          <cell r="S11665">
            <v>40</v>
          </cell>
        </row>
        <row r="11666">
          <cell r="K11666">
            <v>0.44741988534694205</v>
          </cell>
          <cell r="S11666">
            <v>40</v>
          </cell>
        </row>
        <row r="11667">
          <cell r="K11667">
            <v>-1.770198135896156E-3</v>
          </cell>
          <cell r="S11667">
            <v>40</v>
          </cell>
        </row>
        <row r="11668">
          <cell r="K11668">
            <v>0.96232387640821693</v>
          </cell>
          <cell r="S11668">
            <v>40</v>
          </cell>
        </row>
        <row r="11669">
          <cell r="K11669">
            <v>3.8166523358651859E-2</v>
          </cell>
          <cell r="S11669">
            <v>40</v>
          </cell>
        </row>
        <row r="11670">
          <cell r="K11670">
            <v>46.33678950669708</v>
          </cell>
          <cell r="S11670">
            <v>40</v>
          </cell>
        </row>
        <row r="11671">
          <cell r="K11671">
            <v>0.25148325317775039</v>
          </cell>
          <cell r="S11671">
            <v>40</v>
          </cell>
        </row>
        <row r="11672">
          <cell r="K11672">
            <v>2.293133045221095</v>
          </cell>
          <cell r="S11672">
            <v>40</v>
          </cell>
        </row>
        <row r="11673">
          <cell r="K11673">
            <v>-0.83801787803461381</v>
          </cell>
          <cell r="S11673">
            <v>40</v>
          </cell>
        </row>
        <row r="11674">
          <cell r="K11674">
            <v>-5.111352664070886E-2</v>
          </cell>
          <cell r="S11674">
            <v>40</v>
          </cell>
        </row>
        <row r="11675">
          <cell r="K11675">
            <v>20.57085456115955</v>
          </cell>
          <cell r="S11675">
            <v>40</v>
          </cell>
        </row>
        <row r="11676">
          <cell r="K11676">
            <v>-4.8877849032291656E-2</v>
          </cell>
          <cell r="S11676">
            <v>40</v>
          </cell>
        </row>
        <row r="11677">
          <cell r="K11677">
            <v>-0.15709297474867004</v>
          </cell>
          <cell r="S11677">
            <v>40</v>
          </cell>
        </row>
        <row r="11678">
          <cell r="K11678">
            <v>-0.7155412223035833</v>
          </cell>
          <cell r="S11678">
            <v>40</v>
          </cell>
        </row>
        <row r="11679">
          <cell r="K11679">
            <v>-0.49849778750150642</v>
          </cell>
          <cell r="S11679">
            <v>40</v>
          </cell>
        </row>
        <row r="11680">
          <cell r="K11680">
            <v>-0.63921534528874202</v>
          </cell>
          <cell r="S11680">
            <v>40</v>
          </cell>
        </row>
        <row r="11681">
          <cell r="K11681">
            <v>-2.2114100331499906</v>
          </cell>
          <cell r="S11681">
            <v>40</v>
          </cell>
        </row>
        <row r="11682">
          <cell r="K11682">
            <v>5.7801575054694414</v>
          </cell>
          <cell r="S11682">
            <v>40</v>
          </cell>
        </row>
        <row r="11683">
          <cell r="K11683">
            <v>-2.3776786391248601</v>
          </cell>
          <cell r="S11683">
            <v>40</v>
          </cell>
        </row>
        <row r="11684">
          <cell r="K11684">
            <v>2.6353432413017606</v>
          </cell>
          <cell r="S11684">
            <v>40</v>
          </cell>
        </row>
        <row r="11685">
          <cell r="K11685">
            <v>-0.32886529025205302</v>
          </cell>
          <cell r="S11685">
            <v>40</v>
          </cell>
        </row>
        <row r="11686">
          <cell r="K11686">
            <v>-0.80901864676870894</v>
          </cell>
          <cell r="S11686">
            <v>40</v>
          </cell>
        </row>
        <row r="11687">
          <cell r="K11687">
            <v>-0.71860820519009638</v>
          </cell>
          <cell r="S11687">
            <v>40</v>
          </cell>
        </row>
        <row r="11688">
          <cell r="K11688">
            <v>-1.021910607041036</v>
          </cell>
          <cell r="S11688">
            <v>40</v>
          </cell>
        </row>
        <row r="11689">
          <cell r="K11689">
            <v>-1.0292285901827352</v>
          </cell>
          <cell r="S11689">
            <v>40</v>
          </cell>
        </row>
        <row r="11690">
          <cell r="K11690">
            <v>-0.58867904366679991</v>
          </cell>
          <cell r="S11690">
            <v>40</v>
          </cell>
        </row>
        <row r="11691">
          <cell r="K11691">
            <v>-0.35606043060034609</v>
          </cell>
          <cell r="S11691">
            <v>40</v>
          </cell>
        </row>
        <row r="11692">
          <cell r="K11692">
            <v>-1.3171374282996648</v>
          </cell>
          <cell r="S11692">
            <v>40</v>
          </cell>
        </row>
        <row r="11693">
          <cell r="K11693">
            <v>154.81792561102404</v>
          </cell>
          <cell r="S11693">
            <v>40</v>
          </cell>
        </row>
        <row r="11694">
          <cell r="K11694">
            <v>-1.3729187083991481</v>
          </cell>
          <cell r="S11694">
            <v>40</v>
          </cell>
        </row>
        <row r="11695">
          <cell r="K11695">
            <v>-2.2556178813215304</v>
          </cell>
          <cell r="S11695">
            <v>40</v>
          </cell>
        </row>
        <row r="11696">
          <cell r="K11696">
            <v>16.667349084428288</v>
          </cell>
          <cell r="S11696">
            <v>40</v>
          </cell>
        </row>
        <row r="11697">
          <cell r="K11697">
            <v>-1.9934839877628161</v>
          </cell>
          <cell r="S11697">
            <v>40</v>
          </cell>
        </row>
        <row r="11698">
          <cell r="K11698">
            <v>-4.7120266255000045</v>
          </cell>
          <cell r="S11698">
            <v>31</v>
          </cell>
        </row>
        <row r="11699">
          <cell r="K11699">
            <v>-0.74754222624218392</v>
          </cell>
          <cell r="S11699">
            <v>40</v>
          </cell>
        </row>
        <row r="11700">
          <cell r="K11700">
            <v>-0.49571313727439542</v>
          </cell>
          <cell r="S11700">
            <v>40</v>
          </cell>
        </row>
        <row r="11701">
          <cell r="K11701">
            <v>-0.34460360443722043</v>
          </cell>
          <cell r="S11701">
            <v>40</v>
          </cell>
        </row>
        <row r="11702">
          <cell r="K11702">
            <v>-2.0980523615826399</v>
          </cell>
          <cell r="S11702">
            <v>40</v>
          </cell>
        </row>
        <row r="11703">
          <cell r="K11703">
            <v>5.1356059744527727</v>
          </cell>
          <cell r="S11703">
            <v>40</v>
          </cell>
        </row>
        <row r="11704">
          <cell r="K11704">
            <v>-2.2375380587312828</v>
          </cell>
          <cell r="S11704">
            <v>40</v>
          </cell>
        </row>
        <row r="11705">
          <cell r="K11705">
            <v>1.8730455765429943</v>
          </cell>
          <cell r="S11705">
            <v>40</v>
          </cell>
        </row>
        <row r="11706">
          <cell r="K11706">
            <v>2.6352447185939254</v>
          </cell>
          <cell r="S11706">
            <v>40</v>
          </cell>
        </row>
        <row r="11707">
          <cell r="K11707">
            <v>3.9483075875389875</v>
          </cell>
          <cell r="S11707">
            <v>40</v>
          </cell>
        </row>
        <row r="11708">
          <cell r="K11708">
            <v>-0.37943659046404116</v>
          </cell>
          <cell r="S11708">
            <v>40</v>
          </cell>
        </row>
        <row r="11709">
          <cell r="K11709">
            <v>-0.76900436589407295</v>
          </cell>
          <cell r="S11709">
            <v>40</v>
          </cell>
        </row>
        <row r="11710">
          <cell r="K11710">
            <v>-0.78004123505368828</v>
          </cell>
          <cell r="S11710">
            <v>40</v>
          </cell>
        </row>
        <row r="11711">
          <cell r="K11711">
            <v>4.6128918473223308</v>
          </cell>
          <cell r="S11711">
            <v>40</v>
          </cell>
        </row>
        <row r="11712">
          <cell r="K11712">
            <v>80.714054007794516</v>
          </cell>
          <cell r="S11712">
            <v>40</v>
          </cell>
        </row>
        <row r="11713">
          <cell r="K11713">
            <v>-0.9177502131580092</v>
          </cell>
          <cell r="S11713">
            <v>40</v>
          </cell>
        </row>
        <row r="11714">
          <cell r="K11714">
            <v>246.3713931680218</v>
          </cell>
          <cell r="S11714">
            <v>40</v>
          </cell>
        </row>
        <row r="11715">
          <cell r="K11715">
            <v>-1.0716899779423945</v>
          </cell>
          <cell r="S11715">
            <v>40</v>
          </cell>
        </row>
        <row r="11716">
          <cell r="K11716">
            <v>-1.6216413076344176</v>
          </cell>
          <cell r="S11716">
            <v>40</v>
          </cell>
        </row>
        <row r="11717">
          <cell r="K11717">
            <v>485.09263755236634</v>
          </cell>
          <cell r="S11717">
            <v>40</v>
          </cell>
        </row>
        <row r="11718">
          <cell r="K11718">
            <v>-1.3908399939947882</v>
          </cell>
          <cell r="S11718">
            <v>40</v>
          </cell>
        </row>
        <row r="11719">
          <cell r="K11719">
            <v>-3.8490799925106756</v>
          </cell>
          <cell r="S11719">
            <v>32</v>
          </cell>
        </row>
        <row r="11720">
          <cell r="K11720">
            <v>-0.74728831634437154</v>
          </cell>
          <cell r="S11720">
            <v>40</v>
          </cell>
        </row>
        <row r="11721">
          <cell r="K11721">
            <v>-0.53920799664783958</v>
          </cell>
          <cell r="S11721">
            <v>40</v>
          </cell>
        </row>
        <row r="11722">
          <cell r="K11722">
            <v>-0.41438197764488077</v>
          </cell>
          <cell r="S11722">
            <v>40</v>
          </cell>
        </row>
        <row r="11723">
          <cell r="K11723">
            <v>-0.82328475971842641</v>
          </cell>
          <cell r="S11723">
            <v>40</v>
          </cell>
        </row>
        <row r="11724">
          <cell r="K11724">
            <v>4.9998152961871174</v>
          </cell>
          <cell r="S11724">
            <v>40</v>
          </cell>
        </row>
        <row r="11725">
          <cell r="K11725">
            <v>-2.1956052619835704</v>
          </cell>
          <cell r="S11725">
            <v>40</v>
          </cell>
        </row>
        <row r="11726">
          <cell r="K11726">
            <v>-0.66249708073084035</v>
          </cell>
          <cell r="S11726">
            <v>40</v>
          </cell>
        </row>
        <row r="11727">
          <cell r="K11727">
            <v>2.6370726324664369</v>
          </cell>
          <cell r="S11727">
            <v>40</v>
          </cell>
        </row>
        <row r="11728">
          <cell r="K11728">
            <v>3.9360584543956341</v>
          </cell>
          <cell r="S11728">
            <v>40</v>
          </cell>
        </row>
        <row r="11729">
          <cell r="K11729">
            <v>-0.25619408763512108</v>
          </cell>
          <cell r="S11729">
            <v>40</v>
          </cell>
        </row>
        <row r="11730">
          <cell r="K11730">
            <v>-0.46905644625845372</v>
          </cell>
          <cell r="S11730">
            <v>40</v>
          </cell>
        </row>
        <row r="11731">
          <cell r="K11731">
            <v>-0.90731226186495406</v>
          </cell>
          <cell r="S11731">
            <v>40</v>
          </cell>
        </row>
        <row r="11732">
          <cell r="K11732">
            <v>166.36653654644073</v>
          </cell>
          <cell r="S11732">
            <v>40</v>
          </cell>
        </row>
        <row r="11733">
          <cell r="K11733">
            <v>-0.397498827170506</v>
          </cell>
          <cell r="S11733">
            <v>40</v>
          </cell>
        </row>
        <row r="11734">
          <cell r="K11734">
            <v>-0.20843489326755965</v>
          </cell>
          <cell r="S11734">
            <v>40</v>
          </cell>
        </row>
        <row r="11735">
          <cell r="K11735">
            <v>154.85405182524255</v>
          </cell>
          <cell r="S11735">
            <v>40</v>
          </cell>
        </row>
        <row r="11736">
          <cell r="K11736">
            <v>-0.10508698683177663</v>
          </cell>
          <cell r="S11736">
            <v>40</v>
          </cell>
        </row>
        <row r="11737">
          <cell r="K11737">
            <v>-2.4567043741063852</v>
          </cell>
          <cell r="S11737">
            <v>40</v>
          </cell>
        </row>
        <row r="11738">
          <cell r="K11738">
            <v>-7.4496174256506897E-2</v>
          </cell>
          <cell r="S11738">
            <v>40</v>
          </cell>
        </row>
        <row r="11739">
          <cell r="K11739">
            <v>-1.9777360740372669</v>
          </cell>
          <cell r="S11739">
            <v>40</v>
          </cell>
        </row>
        <row r="11740">
          <cell r="K11740">
            <v>-4.274989163653049</v>
          </cell>
          <cell r="S11740">
            <v>34</v>
          </cell>
        </row>
        <row r="11741">
          <cell r="K11741">
            <v>-0.80003836679810081</v>
          </cell>
          <cell r="S11741">
            <v>40</v>
          </cell>
        </row>
        <row r="11742">
          <cell r="K11742">
            <v>-0.5927132420997655</v>
          </cell>
          <cell r="S11742">
            <v>40</v>
          </cell>
        </row>
        <row r="11743">
          <cell r="K11743">
            <v>-0.43077619405142137</v>
          </cell>
          <cell r="S11743">
            <v>40</v>
          </cell>
        </row>
        <row r="11744">
          <cell r="K11744">
            <v>-1.9276078065195286</v>
          </cell>
          <cell r="S11744">
            <v>40</v>
          </cell>
        </row>
        <row r="11745">
          <cell r="K11745">
            <v>-2.0052940921541325</v>
          </cell>
          <cell r="S11745">
            <v>40</v>
          </cell>
        </row>
        <row r="11746">
          <cell r="K11746">
            <v>6.5702385728931425</v>
          </cell>
          <cell r="S11746">
            <v>40</v>
          </cell>
        </row>
        <row r="11747">
          <cell r="K11747">
            <v>-0.82825672638174452</v>
          </cell>
          <cell r="S11747">
            <v>40</v>
          </cell>
        </row>
        <row r="11748">
          <cell r="K11748">
            <v>-0.59890079490499215</v>
          </cell>
          <cell r="S11748">
            <v>40</v>
          </cell>
        </row>
        <row r="11749">
          <cell r="K11749">
            <v>4.5101567654720363</v>
          </cell>
          <cell r="S11749">
            <v>40</v>
          </cell>
        </row>
        <row r="11750">
          <cell r="K11750">
            <v>-1.1621136189211034</v>
          </cell>
          <cell r="S11750">
            <v>40</v>
          </cell>
        </row>
        <row r="11751">
          <cell r="K11751">
            <v>-0.26892608781636412</v>
          </cell>
          <cell r="S11751">
            <v>40</v>
          </cell>
        </row>
        <row r="11752">
          <cell r="K11752">
            <v>-0.80163429151572896</v>
          </cell>
          <cell r="S11752">
            <v>40</v>
          </cell>
        </row>
        <row r="11753">
          <cell r="K11753">
            <v>8.4715868810123425</v>
          </cell>
          <cell r="S11753">
            <v>40</v>
          </cell>
        </row>
        <row r="11754">
          <cell r="K11754">
            <v>-0.23269392146479576</v>
          </cell>
          <cell r="S11754">
            <v>40</v>
          </cell>
        </row>
        <row r="11755">
          <cell r="K11755">
            <v>-0.93725566303443009</v>
          </cell>
          <cell r="S11755">
            <v>40</v>
          </cell>
        </row>
        <row r="11756">
          <cell r="K11756">
            <v>29.316733832661843</v>
          </cell>
          <cell r="S11756">
            <v>40</v>
          </cell>
        </row>
        <row r="11757">
          <cell r="K11757">
            <v>-0.3674060563389665</v>
          </cell>
          <cell r="S11757">
            <v>40</v>
          </cell>
        </row>
        <row r="11758">
          <cell r="K11758">
            <v>-1.4020717616121214</v>
          </cell>
          <cell r="S11758">
            <v>40</v>
          </cell>
        </row>
        <row r="11759">
          <cell r="K11759">
            <v>-0.44516758735957662</v>
          </cell>
          <cell r="S11759">
            <v>40</v>
          </cell>
        </row>
        <row r="11760">
          <cell r="K11760">
            <v>-1.3709325347202626</v>
          </cell>
          <cell r="S11760">
            <v>40</v>
          </cell>
        </row>
        <row r="11761">
          <cell r="K11761">
            <v>-3.3100125051238969</v>
          </cell>
          <cell r="S11761">
            <v>34</v>
          </cell>
        </row>
        <row r="11762">
          <cell r="K11762">
            <v>-0.47628861889424251</v>
          </cell>
          <cell r="S11762">
            <v>40</v>
          </cell>
        </row>
        <row r="11763">
          <cell r="K11763">
            <v>-0.46438502546223615</v>
          </cell>
          <cell r="S11763">
            <v>40</v>
          </cell>
        </row>
        <row r="11764">
          <cell r="K11764">
            <v>-0.51947964118091638</v>
          </cell>
          <cell r="S11764">
            <v>40</v>
          </cell>
        </row>
        <row r="11765">
          <cell r="K11765">
            <v>-0.51580101053429128</v>
          </cell>
          <cell r="S11765">
            <v>40</v>
          </cell>
        </row>
        <row r="11766">
          <cell r="K11766">
            <v>6.1247941778721433</v>
          </cell>
          <cell r="S11766">
            <v>40</v>
          </cell>
        </row>
        <row r="11767">
          <cell r="K11767">
            <v>6.9572211248991174</v>
          </cell>
          <cell r="S11767">
            <v>40</v>
          </cell>
        </row>
        <row r="11768">
          <cell r="K11768">
            <v>2.2978366591763204</v>
          </cell>
          <cell r="S11768">
            <v>40</v>
          </cell>
        </row>
        <row r="11769">
          <cell r="K11769">
            <v>4.1732894909526195</v>
          </cell>
          <cell r="S11769">
            <v>40</v>
          </cell>
        </row>
        <row r="11770">
          <cell r="K11770">
            <v>4.9769623685690938</v>
          </cell>
          <cell r="S11770">
            <v>40</v>
          </cell>
        </row>
        <row r="11771">
          <cell r="K11771">
            <v>1.0334096783365918</v>
          </cell>
          <cell r="S11771">
            <v>40</v>
          </cell>
        </row>
        <row r="11772">
          <cell r="K11772">
            <v>-0.42537238165680241</v>
          </cell>
          <cell r="S11772">
            <v>40</v>
          </cell>
        </row>
        <row r="11773">
          <cell r="K11773">
            <v>-0.44383391235908981</v>
          </cell>
          <cell r="S11773">
            <v>40</v>
          </cell>
        </row>
        <row r="11774">
          <cell r="K11774">
            <v>-0.41799741739201574</v>
          </cell>
          <cell r="S11774">
            <v>40</v>
          </cell>
        </row>
        <row r="11775">
          <cell r="K11775">
            <v>-0.25714153253308253</v>
          </cell>
          <cell r="S11775">
            <v>40</v>
          </cell>
        </row>
        <row r="11776">
          <cell r="K11776">
            <v>-0.30898886338234616</v>
          </cell>
          <cell r="S11776">
            <v>40</v>
          </cell>
        </row>
        <row r="11777">
          <cell r="K11777">
            <v>-0.43280382734244355</v>
          </cell>
          <cell r="S11777">
            <v>40</v>
          </cell>
        </row>
        <row r="11778">
          <cell r="K11778">
            <v>-0.20390419808126142</v>
          </cell>
          <cell r="S11778">
            <v>40</v>
          </cell>
        </row>
        <row r="11779">
          <cell r="K11779">
            <v>-0.71136443976619479</v>
          </cell>
          <cell r="S11779">
            <v>40</v>
          </cell>
        </row>
        <row r="11780">
          <cell r="K11780">
            <v>-0.20451161989365574</v>
          </cell>
          <cell r="S11780">
            <v>40</v>
          </cell>
        </row>
        <row r="11781">
          <cell r="K11781">
            <v>-1.0089085515663763</v>
          </cell>
          <cell r="S11781">
            <v>40</v>
          </cell>
        </row>
        <row r="11782">
          <cell r="K11782">
            <v>-1.3511224817560623</v>
          </cell>
          <cell r="S11782">
            <v>36</v>
          </cell>
        </row>
        <row r="11783">
          <cell r="K11783">
            <v>-0.72379597500732451</v>
          </cell>
          <cell r="S11783">
            <v>40</v>
          </cell>
        </row>
        <row r="11784">
          <cell r="K11784">
            <v>-0.45179608601309196</v>
          </cell>
          <cell r="S11784">
            <v>40</v>
          </cell>
        </row>
        <row r="11785">
          <cell r="K11785">
            <v>-0.27997890032152739</v>
          </cell>
          <cell r="S11785">
            <v>40</v>
          </cell>
        </row>
        <row r="11786">
          <cell r="K11786">
            <v>-6.9698302098164605E-2</v>
          </cell>
          <cell r="S11786">
            <v>40</v>
          </cell>
        </row>
        <row r="11787">
          <cell r="K11787">
            <v>-0.31313638539474081</v>
          </cell>
          <cell r="S11787">
            <v>40</v>
          </cell>
        </row>
        <row r="11788">
          <cell r="K11788">
            <v>0.78741272835098208</v>
          </cell>
          <cell r="S11788">
            <v>40</v>
          </cell>
        </row>
        <row r="11789">
          <cell r="K11789">
            <v>-0.50954202320932573</v>
          </cell>
          <cell r="S11789">
            <v>40</v>
          </cell>
        </row>
        <row r="11790">
          <cell r="K11790">
            <v>-0.48472255433347616</v>
          </cell>
          <cell r="S11790">
            <v>40</v>
          </cell>
        </row>
        <row r="11791">
          <cell r="K11791">
            <v>6.1409882182796443</v>
          </cell>
          <cell r="S11791">
            <v>40</v>
          </cell>
        </row>
        <row r="11792">
          <cell r="K11792">
            <v>6.4822863412515144</v>
          </cell>
          <cell r="S11792">
            <v>40</v>
          </cell>
        </row>
        <row r="11793">
          <cell r="K11793">
            <v>7.0348694162812002</v>
          </cell>
          <cell r="S11793">
            <v>40</v>
          </cell>
        </row>
        <row r="11794">
          <cell r="K11794">
            <v>7.3595628474537893</v>
          </cell>
          <cell r="S11794">
            <v>40</v>
          </cell>
        </row>
        <row r="11795">
          <cell r="K11795">
            <v>2.2346773700625087</v>
          </cell>
          <cell r="S11795">
            <v>40</v>
          </cell>
        </row>
        <row r="11796">
          <cell r="K11796">
            <v>2.4758809582481276</v>
          </cell>
          <cell r="S11796">
            <v>40</v>
          </cell>
        </row>
        <row r="11797">
          <cell r="K11797">
            <v>4.1509826659444879</v>
          </cell>
          <cell r="S11797">
            <v>40</v>
          </cell>
        </row>
        <row r="11798">
          <cell r="K11798">
            <v>4.4943955146747898</v>
          </cell>
          <cell r="S11798">
            <v>40</v>
          </cell>
        </row>
        <row r="11799">
          <cell r="K11799">
            <v>4.9653295402800781</v>
          </cell>
          <cell r="S11799">
            <v>40</v>
          </cell>
        </row>
        <row r="11800">
          <cell r="K11800">
            <v>5.1816026996123421</v>
          </cell>
          <cell r="S11800">
            <v>40</v>
          </cell>
        </row>
        <row r="11801">
          <cell r="K11801">
            <v>0.6915811975275985</v>
          </cell>
          <cell r="S11801">
            <v>40</v>
          </cell>
        </row>
        <row r="11802">
          <cell r="K11802">
            <v>-1.3046836097114543</v>
          </cell>
          <cell r="S11802">
            <v>40</v>
          </cell>
        </row>
        <row r="11803">
          <cell r="K11803">
            <v>-0.25637180044132224</v>
          </cell>
          <cell r="S11803">
            <v>40</v>
          </cell>
        </row>
        <row r="11804">
          <cell r="K11804">
            <v>-0.90082401137775103</v>
          </cell>
          <cell r="S11804">
            <v>40</v>
          </cell>
        </row>
        <row r="11805">
          <cell r="K11805">
            <v>-0.26724866774486694</v>
          </cell>
          <cell r="S11805">
            <v>40</v>
          </cell>
        </row>
        <row r="11806">
          <cell r="K11806">
            <v>-1.0690138915982383</v>
          </cell>
          <cell r="S11806">
            <v>40</v>
          </cell>
        </row>
        <row r="11807">
          <cell r="K11807">
            <v>2.7807544905786082E-2</v>
          </cell>
          <cell r="S11807">
            <v>40</v>
          </cell>
        </row>
        <row r="11808">
          <cell r="K11808">
            <v>0.65753564098576345</v>
          </cell>
          <cell r="S11808">
            <v>40</v>
          </cell>
        </row>
        <row r="11809">
          <cell r="K11809">
            <v>-0.25564288926730561</v>
          </cell>
          <cell r="S11809">
            <v>40</v>
          </cell>
        </row>
        <row r="11810">
          <cell r="K11810">
            <v>-2.2674003051735059</v>
          </cell>
          <cell r="S11810">
            <v>40</v>
          </cell>
        </row>
        <row r="11811">
          <cell r="K11811">
            <v>-0.11729082315216412</v>
          </cell>
          <cell r="S11811">
            <v>40</v>
          </cell>
        </row>
        <row r="11812">
          <cell r="K11812">
            <v>1890.1381878850862</v>
          </cell>
          <cell r="S11812">
            <v>40</v>
          </cell>
        </row>
        <row r="11813">
          <cell r="K11813">
            <v>-0.26607438568901276</v>
          </cell>
          <cell r="S11813">
            <v>40</v>
          </cell>
        </row>
        <row r="11814">
          <cell r="K11814">
            <v>11.918817387611393</v>
          </cell>
          <cell r="S11814">
            <v>40</v>
          </cell>
        </row>
        <row r="11815">
          <cell r="K11815">
            <v>-0.19432711750613435</v>
          </cell>
          <cell r="S11815">
            <v>40</v>
          </cell>
        </row>
        <row r="11816">
          <cell r="K11816">
            <v>-1.898265291441303</v>
          </cell>
          <cell r="S11816">
            <v>40</v>
          </cell>
        </row>
        <row r="11817">
          <cell r="K11817">
            <v>-0.41807379626942887</v>
          </cell>
          <cell r="S11817">
            <v>40</v>
          </cell>
        </row>
        <row r="11818">
          <cell r="K11818">
            <v>1058.008588932885</v>
          </cell>
          <cell r="S11818">
            <v>40</v>
          </cell>
        </row>
        <row r="11819">
          <cell r="K11819">
            <v>-0.19049440891510774</v>
          </cell>
          <cell r="S11819">
            <v>40</v>
          </cell>
        </row>
        <row r="11820">
          <cell r="K11820">
            <v>-2.5662781189356236</v>
          </cell>
          <cell r="S11820">
            <v>40</v>
          </cell>
        </row>
        <row r="11821">
          <cell r="K11821">
            <v>-0.50515946126409628</v>
          </cell>
          <cell r="S11821">
            <v>40</v>
          </cell>
        </row>
        <row r="11822">
          <cell r="K11822">
            <v>-1.6767039346136994</v>
          </cell>
          <cell r="S11822">
            <v>40</v>
          </cell>
        </row>
        <row r="11823">
          <cell r="K11823">
            <v>-0.82824402499089955</v>
          </cell>
          <cell r="S11823">
            <v>36</v>
          </cell>
        </row>
        <row r="11824">
          <cell r="K11824">
            <v>78.979972107332756</v>
          </cell>
          <cell r="S11824">
            <v>36</v>
          </cell>
        </row>
        <row r="11825">
          <cell r="K11825">
            <v>0.18652808458127032</v>
          </cell>
          <cell r="S11825">
            <v>40</v>
          </cell>
        </row>
        <row r="11826">
          <cell r="K11826">
            <v>11.806799215885228</v>
          </cell>
          <cell r="S11826">
            <v>40</v>
          </cell>
        </row>
        <row r="11827">
          <cell r="K11827">
            <v>0.18614288019337366</v>
          </cell>
          <cell r="S11827">
            <v>40</v>
          </cell>
        </row>
        <row r="11828">
          <cell r="K11828">
            <v>-0.53281483447651401</v>
          </cell>
          <cell r="S11828">
            <v>40</v>
          </cell>
        </row>
        <row r="11829">
          <cell r="K11829">
            <v>6.3012418480992221</v>
          </cell>
          <cell r="S11829">
            <v>40</v>
          </cell>
        </row>
        <row r="11830">
          <cell r="K11830">
            <v>7.0394443034003347</v>
          </cell>
          <cell r="S11830">
            <v>40</v>
          </cell>
        </row>
        <row r="11831">
          <cell r="K11831">
            <v>2.7410160373937487</v>
          </cell>
          <cell r="S11831">
            <v>40</v>
          </cell>
        </row>
        <row r="11832">
          <cell r="K11832">
            <v>4.3157411216026462</v>
          </cell>
          <cell r="S11832">
            <v>40</v>
          </cell>
        </row>
        <row r="11833">
          <cell r="K11833">
            <v>1.5112698902092903</v>
          </cell>
          <cell r="S11833">
            <v>40</v>
          </cell>
        </row>
        <row r="11834">
          <cell r="K11834">
            <v>-0.94625367705135521</v>
          </cell>
          <cell r="S11834">
            <v>40</v>
          </cell>
        </row>
        <row r="11835">
          <cell r="K11835">
            <v>-1.0730652145232633</v>
          </cell>
          <cell r="S11835">
            <v>40</v>
          </cell>
        </row>
        <row r="11836">
          <cell r="K11836">
            <v>0.77547238367812743</v>
          </cell>
          <cell r="S11836">
            <v>40</v>
          </cell>
        </row>
        <row r="11837">
          <cell r="K11837">
            <v>0.16376250391585973</v>
          </cell>
          <cell r="S11837">
            <v>40</v>
          </cell>
        </row>
        <row r="11838">
          <cell r="K11838">
            <v>1.7727231151988427</v>
          </cell>
          <cell r="S11838">
            <v>40</v>
          </cell>
        </row>
        <row r="11839">
          <cell r="K11839">
            <v>-2.6684477097650385E-4</v>
          </cell>
          <cell r="S11839">
            <v>40</v>
          </cell>
        </row>
        <row r="11840">
          <cell r="K11840">
            <v>7.0696796148528955</v>
          </cell>
          <cell r="S11840">
            <v>40</v>
          </cell>
        </row>
        <row r="11841">
          <cell r="K11841">
            <v>-3.4385706657701687E-2</v>
          </cell>
          <cell r="S11841">
            <v>40</v>
          </cell>
        </row>
        <row r="11842">
          <cell r="K11842">
            <v>-8.5727225158758566E-2</v>
          </cell>
          <cell r="S11842">
            <v>40</v>
          </cell>
        </row>
        <row r="11843">
          <cell r="K11843">
            <v>3.0938826845096097</v>
          </cell>
          <cell r="S11843">
            <v>40</v>
          </cell>
        </row>
        <row r="11844">
          <cell r="K11844">
            <v>-8.8032076409761628E-2</v>
          </cell>
          <cell r="S11844">
            <v>40</v>
          </cell>
        </row>
        <row r="11845">
          <cell r="K11845">
            <v>-0.20879115153410302</v>
          </cell>
          <cell r="S11845">
            <v>37</v>
          </cell>
        </row>
        <row r="11846">
          <cell r="K11846">
            <v>-0.67763019917586154</v>
          </cell>
          <cell r="S11846">
            <v>40</v>
          </cell>
        </row>
        <row r="11847">
          <cell r="K11847">
            <v>-0.5413339962853001</v>
          </cell>
          <cell r="S11847">
            <v>40</v>
          </cell>
        </row>
        <row r="11848">
          <cell r="K11848">
            <v>-1.3488861113913451</v>
          </cell>
          <cell r="S11848">
            <v>40</v>
          </cell>
        </row>
        <row r="11849">
          <cell r="K11849">
            <v>-2.2197328915080914</v>
          </cell>
          <cell r="S11849">
            <v>40</v>
          </cell>
        </row>
        <row r="11850">
          <cell r="K11850">
            <v>5.876819000632576</v>
          </cell>
          <cell r="S11850">
            <v>40</v>
          </cell>
        </row>
        <row r="11851">
          <cell r="K11851">
            <v>-2.4139639671746163</v>
          </cell>
          <cell r="S11851">
            <v>40</v>
          </cell>
        </row>
        <row r="11852">
          <cell r="K11852">
            <v>-0.56594686621158052</v>
          </cell>
          <cell r="S11852">
            <v>40</v>
          </cell>
        </row>
        <row r="11853">
          <cell r="K11853">
            <v>3.8436002122326425</v>
          </cell>
          <cell r="S11853">
            <v>40</v>
          </cell>
        </row>
        <row r="11854">
          <cell r="K11854">
            <v>-0.90585753235823097</v>
          </cell>
          <cell r="S11854">
            <v>40</v>
          </cell>
        </row>
        <row r="11855">
          <cell r="K11855">
            <v>-0.64525358110270548</v>
          </cell>
          <cell r="S11855">
            <v>40</v>
          </cell>
        </row>
        <row r="11856">
          <cell r="K11856">
            <v>-1.1564511215867328</v>
          </cell>
          <cell r="S11856">
            <v>40</v>
          </cell>
        </row>
        <row r="11857">
          <cell r="K11857">
            <v>-1.1884266037824895</v>
          </cell>
          <cell r="S11857">
            <v>40</v>
          </cell>
        </row>
        <row r="11858">
          <cell r="K11858">
            <v>-0.55828244621458611</v>
          </cell>
          <cell r="S11858">
            <v>40</v>
          </cell>
        </row>
        <row r="11859">
          <cell r="K11859">
            <v>-0.31497325015876138</v>
          </cell>
          <cell r="S11859">
            <v>40</v>
          </cell>
        </row>
        <row r="11860">
          <cell r="K11860">
            <v>-1.5850229589684224</v>
          </cell>
          <cell r="S11860">
            <v>40</v>
          </cell>
        </row>
        <row r="11861">
          <cell r="K11861">
            <v>8.9067182485388265</v>
          </cell>
          <cell r="S11861">
            <v>40</v>
          </cell>
        </row>
        <row r="11862">
          <cell r="K11862">
            <v>-1.7790955557192785</v>
          </cell>
          <cell r="S11862">
            <v>40</v>
          </cell>
        </row>
        <row r="11863">
          <cell r="K11863">
            <v>-3.6098688426222272</v>
          </cell>
          <cell r="S11863">
            <v>39</v>
          </cell>
        </row>
        <row r="11864">
          <cell r="K11864">
            <v>24.801204209040421</v>
          </cell>
          <cell r="S11864">
            <v>40</v>
          </cell>
        </row>
        <row r="11865">
          <cell r="K11865">
            <v>-2.9563819235756279</v>
          </cell>
          <cell r="S11865">
            <v>39</v>
          </cell>
        </row>
        <row r="11866">
          <cell r="K11866">
            <v>-8.8436145725361648</v>
          </cell>
          <cell r="S11866">
            <v>27</v>
          </cell>
        </row>
        <row r="11867">
          <cell r="K11867">
            <v>-0.70854938043700022</v>
          </cell>
          <cell r="S11867">
            <v>40</v>
          </cell>
        </row>
        <row r="11868">
          <cell r="K11868">
            <v>-0.52093948923756572</v>
          </cell>
          <cell r="S11868">
            <v>40</v>
          </cell>
        </row>
        <row r="11869">
          <cell r="K11869">
            <v>-0.28256679105476662</v>
          </cell>
          <cell r="S11869">
            <v>40</v>
          </cell>
        </row>
        <row r="11870">
          <cell r="K11870">
            <v>-2.1025458387581377</v>
          </cell>
          <cell r="S11870">
            <v>40</v>
          </cell>
        </row>
        <row r="11871">
          <cell r="K11871">
            <v>5.2990478314209186</v>
          </cell>
          <cell r="S11871">
            <v>40</v>
          </cell>
        </row>
        <row r="11872">
          <cell r="K11872">
            <v>-2.2885042475607085</v>
          </cell>
          <cell r="S11872">
            <v>40</v>
          </cell>
        </row>
        <row r="11873">
          <cell r="K11873">
            <v>1.6492895493891635</v>
          </cell>
          <cell r="S11873">
            <v>40</v>
          </cell>
        </row>
        <row r="11874">
          <cell r="K11874">
            <v>3.1247934424171251</v>
          </cell>
          <cell r="S11874">
            <v>40</v>
          </cell>
        </row>
        <row r="11875">
          <cell r="K11875">
            <v>4.1082189705388608</v>
          </cell>
          <cell r="S11875">
            <v>40</v>
          </cell>
        </row>
        <row r="11876">
          <cell r="K11876">
            <v>-0.3189842810340997</v>
          </cell>
          <cell r="S11876">
            <v>40</v>
          </cell>
        </row>
        <row r="11877">
          <cell r="K11877">
            <v>-0.8741414639240076</v>
          </cell>
          <cell r="S11877">
            <v>40</v>
          </cell>
        </row>
        <row r="11878">
          <cell r="K11878">
            <v>-0.89035847888950814</v>
          </cell>
          <cell r="S11878">
            <v>40</v>
          </cell>
        </row>
        <row r="11879">
          <cell r="K11879">
            <v>7.2913826375602007</v>
          </cell>
          <cell r="S11879">
            <v>40</v>
          </cell>
        </row>
        <row r="11880">
          <cell r="K11880">
            <v>-0.14852763973093067</v>
          </cell>
          <cell r="S11880">
            <v>40</v>
          </cell>
        </row>
        <row r="11881">
          <cell r="K11881">
            <v>-1.213465719977846</v>
          </cell>
          <cell r="S11881">
            <v>40</v>
          </cell>
        </row>
        <row r="11882">
          <cell r="K11882">
            <v>-2.3998595775058307E-2</v>
          </cell>
          <cell r="S11882">
            <v>40</v>
          </cell>
        </row>
        <row r="11883">
          <cell r="K11883">
            <v>-1.4107423614618191</v>
          </cell>
          <cell r="S11883">
            <v>40</v>
          </cell>
        </row>
        <row r="11884">
          <cell r="K11884">
            <v>-2.677467737184152</v>
          </cell>
          <cell r="S11884">
            <v>39</v>
          </cell>
        </row>
        <row r="11885">
          <cell r="K11885">
            <v>-1.1612146755629932E-2</v>
          </cell>
          <cell r="S11885">
            <v>40</v>
          </cell>
        </row>
        <row r="11886">
          <cell r="K11886">
            <v>-2.1121050265257244</v>
          </cell>
          <cell r="S11886">
            <v>40</v>
          </cell>
        </row>
        <row r="11887">
          <cell r="K11887">
            <v>-10.524411687078983</v>
          </cell>
          <cell r="S11887">
            <v>28</v>
          </cell>
        </row>
        <row r="11888">
          <cell r="K11888">
            <v>-0.71423015882508234</v>
          </cell>
          <cell r="S11888">
            <v>40</v>
          </cell>
        </row>
        <row r="11889">
          <cell r="K11889">
            <v>-0.51178975480656452</v>
          </cell>
          <cell r="S11889">
            <v>40</v>
          </cell>
        </row>
        <row r="11890">
          <cell r="K11890">
            <v>-0.37014590222387816</v>
          </cell>
          <cell r="S11890">
            <v>40</v>
          </cell>
        </row>
        <row r="11891">
          <cell r="K11891">
            <v>-0.80756830147391545</v>
          </cell>
          <cell r="S11891">
            <v>40</v>
          </cell>
        </row>
        <row r="11892">
          <cell r="K11892">
            <v>5.1779006870777629</v>
          </cell>
          <cell r="S11892">
            <v>40</v>
          </cell>
        </row>
        <row r="11893">
          <cell r="K11893">
            <v>-2.2127682766953787</v>
          </cell>
          <cell r="S11893">
            <v>40</v>
          </cell>
        </row>
        <row r="11894">
          <cell r="K11894">
            <v>-0.63666248265161685</v>
          </cell>
          <cell r="S11894">
            <v>40</v>
          </cell>
        </row>
        <row r="11895">
          <cell r="K11895">
            <v>2.9431599382317981</v>
          </cell>
          <cell r="S11895">
            <v>40</v>
          </cell>
        </row>
        <row r="11896">
          <cell r="K11896">
            <v>4.1616523703027335</v>
          </cell>
          <cell r="S11896">
            <v>40</v>
          </cell>
        </row>
        <row r="11897">
          <cell r="K11897">
            <v>-0.55560124152911583</v>
          </cell>
          <cell r="S11897">
            <v>40</v>
          </cell>
        </row>
        <row r="11898">
          <cell r="K11898">
            <v>-0.99511720370246004</v>
          </cell>
          <cell r="S11898">
            <v>40</v>
          </cell>
        </row>
        <row r="11899">
          <cell r="K11899">
            <v>-1.0405153932282638</v>
          </cell>
          <cell r="S11899">
            <v>40</v>
          </cell>
        </row>
        <row r="11900">
          <cell r="K11900">
            <v>190.03418132809216</v>
          </cell>
          <cell r="S11900">
            <v>40</v>
          </cell>
        </row>
        <row r="11901">
          <cell r="K11901">
            <v>-0.37692002853969359</v>
          </cell>
          <cell r="S11901">
            <v>40</v>
          </cell>
        </row>
        <row r="11902">
          <cell r="K11902">
            <v>-0.22139470896083591</v>
          </cell>
          <cell r="S11902">
            <v>40</v>
          </cell>
        </row>
        <row r="11903">
          <cell r="K11903">
            <v>21.917286788117508</v>
          </cell>
          <cell r="S11903">
            <v>40</v>
          </cell>
        </row>
        <row r="11904">
          <cell r="K11904">
            <v>23.191427899992664</v>
          </cell>
          <cell r="S11904">
            <v>40</v>
          </cell>
        </row>
        <row r="11905">
          <cell r="K11905">
            <v>-2.9111915604011993</v>
          </cell>
          <cell r="S11905">
            <v>40</v>
          </cell>
        </row>
        <row r="11906">
          <cell r="K11906">
            <v>-1.1565487341891743</v>
          </cell>
          <cell r="S11906">
            <v>40</v>
          </cell>
        </row>
        <row r="11907">
          <cell r="K11907">
            <v>-2.4113761729938448</v>
          </cell>
          <cell r="S11907">
            <v>40</v>
          </cell>
        </row>
        <row r="11908">
          <cell r="K11908">
            <v>-6.2024860367328287</v>
          </cell>
          <cell r="S11908">
            <v>30</v>
          </cell>
        </row>
        <row r="11909">
          <cell r="K11909">
            <v>-0.75843152261606228</v>
          </cell>
          <cell r="S11909">
            <v>40</v>
          </cell>
        </row>
        <row r="11910">
          <cell r="K11910">
            <v>-0.54401001175674402</v>
          </cell>
          <cell r="S11910">
            <v>40</v>
          </cell>
        </row>
        <row r="11911">
          <cell r="K11911">
            <v>-0.99290342691527422</v>
          </cell>
          <cell r="S11911">
            <v>40</v>
          </cell>
        </row>
        <row r="11912">
          <cell r="K11912">
            <v>-1.948731891970326</v>
          </cell>
          <cell r="S11912">
            <v>40</v>
          </cell>
        </row>
        <row r="11913">
          <cell r="K11913">
            <v>6.1748509779991272</v>
          </cell>
          <cell r="S11913">
            <v>40</v>
          </cell>
        </row>
        <row r="11914">
          <cell r="K11914">
            <v>6.7496649331827197</v>
          </cell>
          <cell r="S11914">
            <v>40</v>
          </cell>
        </row>
        <row r="11915">
          <cell r="K11915">
            <v>-0.79907208169195965</v>
          </cell>
          <cell r="S11915">
            <v>40</v>
          </cell>
        </row>
        <row r="11916">
          <cell r="K11916">
            <v>-0.54101851363905729</v>
          </cell>
          <cell r="S11916">
            <v>40</v>
          </cell>
        </row>
        <row r="11917">
          <cell r="K11917">
            <v>4.6230257948798794</v>
          </cell>
          <cell r="S11917">
            <v>40</v>
          </cell>
        </row>
        <row r="11918">
          <cell r="K11918">
            <v>-0.80166977355421309</v>
          </cell>
          <cell r="S11918">
            <v>40</v>
          </cell>
        </row>
        <row r="11919">
          <cell r="K11919">
            <v>-0.88992111427306808</v>
          </cell>
          <cell r="S11919">
            <v>40</v>
          </cell>
        </row>
        <row r="11920">
          <cell r="K11920">
            <v>-0.91173713906356746</v>
          </cell>
          <cell r="S11920">
            <v>40</v>
          </cell>
        </row>
        <row r="11921">
          <cell r="K11921">
            <v>184.07379365191278</v>
          </cell>
          <cell r="S11921">
            <v>40</v>
          </cell>
        </row>
        <row r="11922">
          <cell r="K11922">
            <v>-0.23267925275411203</v>
          </cell>
          <cell r="S11922">
            <v>40</v>
          </cell>
        </row>
        <row r="11923">
          <cell r="K11923">
            <v>-1.1216717228152957</v>
          </cell>
          <cell r="S11923">
            <v>40</v>
          </cell>
        </row>
        <row r="11924">
          <cell r="K11924">
            <v>405.51303573820439</v>
          </cell>
          <cell r="S11924">
            <v>40</v>
          </cell>
        </row>
        <row r="11925">
          <cell r="K11925">
            <v>-1.2446216188505752</v>
          </cell>
          <cell r="S11925">
            <v>40</v>
          </cell>
        </row>
        <row r="11926">
          <cell r="K11926">
            <v>-2.130880516114301</v>
          </cell>
          <cell r="S11926">
            <v>40</v>
          </cell>
        </row>
        <row r="11927">
          <cell r="K11927">
            <v>-0.45375569961933293</v>
          </cell>
          <cell r="S11927">
            <v>40</v>
          </cell>
        </row>
        <row r="11928">
          <cell r="K11928">
            <v>-1.9214432269019943</v>
          </cell>
          <cell r="S11928">
            <v>40</v>
          </cell>
        </row>
        <row r="11929">
          <cell r="K11929">
            <v>-6.1405902753041532</v>
          </cell>
          <cell r="S11929">
            <v>31</v>
          </cell>
        </row>
        <row r="11930">
          <cell r="K11930">
            <v>-0.25560410289998731</v>
          </cell>
          <cell r="S11930">
            <v>40</v>
          </cell>
        </row>
        <row r="11931">
          <cell r="K11931">
            <v>-0.54686067673490146</v>
          </cell>
          <cell r="S11931">
            <v>40</v>
          </cell>
        </row>
        <row r="11932">
          <cell r="K11932">
            <v>-0.32904427172361561</v>
          </cell>
          <cell r="S11932">
            <v>40</v>
          </cell>
        </row>
        <row r="11933">
          <cell r="K11933">
            <v>0.15748127841939036</v>
          </cell>
          <cell r="S11933">
            <v>40</v>
          </cell>
        </row>
        <row r="11934">
          <cell r="K11934">
            <v>6.0802157139757016</v>
          </cell>
          <cell r="S11934">
            <v>40</v>
          </cell>
        </row>
        <row r="11935">
          <cell r="K11935">
            <v>7.1307904604690968</v>
          </cell>
          <cell r="S11935">
            <v>40</v>
          </cell>
        </row>
        <row r="11936">
          <cell r="K11936">
            <v>2.3856095728719269</v>
          </cell>
          <cell r="S11936">
            <v>40</v>
          </cell>
        </row>
        <row r="11937">
          <cell r="K11937">
            <v>4.1913056834354698</v>
          </cell>
          <cell r="S11937">
            <v>40</v>
          </cell>
        </row>
        <row r="11938">
          <cell r="K11938">
            <v>5.1898633308653954</v>
          </cell>
          <cell r="S11938">
            <v>40</v>
          </cell>
        </row>
        <row r="11939">
          <cell r="K11939">
            <v>0.35775427873234117</v>
          </cell>
          <cell r="S11939">
            <v>40</v>
          </cell>
        </row>
        <row r="11940">
          <cell r="K11940">
            <v>-0.48365149452683454</v>
          </cell>
          <cell r="S11940">
            <v>40</v>
          </cell>
        </row>
        <row r="11941">
          <cell r="K11941">
            <v>-0.51452130888664072</v>
          </cell>
          <cell r="S11941">
            <v>40</v>
          </cell>
        </row>
        <row r="11942">
          <cell r="K11942">
            <v>1.6875281918816474</v>
          </cell>
          <cell r="S11942">
            <v>40</v>
          </cell>
        </row>
        <row r="11943">
          <cell r="K11943">
            <v>-0.25251637632300794</v>
          </cell>
          <cell r="S11943">
            <v>40</v>
          </cell>
        </row>
        <row r="11944">
          <cell r="K11944">
            <v>-0.60538157867311104</v>
          </cell>
          <cell r="S11944">
            <v>40</v>
          </cell>
        </row>
        <row r="11945">
          <cell r="K11945">
            <v>-0.42615855153853482</v>
          </cell>
          <cell r="S11945">
            <v>40</v>
          </cell>
        </row>
        <row r="11946">
          <cell r="K11946">
            <v>-0.67412530846654484</v>
          </cell>
          <cell r="S11946">
            <v>40</v>
          </cell>
        </row>
        <row r="11947">
          <cell r="K11947">
            <v>-0.96654267953325335</v>
          </cell>
          <cell r="S11947">
            <v>40</v>
          </cell>
        </row>
        <row r="11948">
          <cell r="K11948">
            <v>-0.19395878214630258</v>
          </cell>
          <cell r="S11948">
            <v>40</v>
          </cell>
        </row>
        <row r="11949">
          <cell r="K11949">
            <v>-0.86141039029325372</v>
          </cell>
          <cell r="S11949">
            <v>40</v>
          </cell>
        </row>
        <row r="11950">
          <cell r="K11950">
            <v>-5.7560881031595068</v>
          </cell>
          <cell r="S11950">
            <v>31</v>
          </cell>
        </row>
        <row r="11951">
          <cell r="K11951">
            <v>-9.7796368791728552E-2</v>
          </cell>
          <cell r="S11951">
            <v>40</v>
          </cell>
        </row>
        <row r="11952">
          <cell r="K11952">
            <v>-0.43751595906755825</v>
          </cell>
          <cell r="S11952">
            <v>40</v>
          </cell>
        </row>
        <row r="11953">
          <cell r="K11953">
            <v>-0.32708789804171906</v>
          </cell>
          <cell r="S11953">
            <v>40</v>
          </cell>
        </row>
        <row r="11954">
          <cell r="K11954">
            <v>0.62522683807063728</v>
          </cell>
          <cell r="S11954">
            <v>40</v>
          </cell>
        </row>
        <row r="11955">
          <cell r="K11955">
            <v>-0.35546675741539041</v>
          </cell>
          <cell r="S11955">
            <v>40</v>
          </cell>
        </row>
        <row r="11956">
          <cell r="K11956">
            <v>3716.7303358876334</v>
          </cell>
          <cell r="S11956">
            <v>40</v>
          </cell>
        </row>
        <row r="11957">
          <cell r="K11957">
            <v>-0.48388465792319724</v>
          </cell>
          <cell r="S11957">
            <v>40</v>
          </cell>
        </row>
        <row r="11958">
          <cell r="K11958">
            <v>5.2274161837548272</v>
          </cell>
          <cell r="S11958">
            <v>40</v>
          </cell>
        </row>
        <row r="11959">
          <cell r="K11959">
            <v>6.1399184614345144</v>
          </cell>
          <cell r="S11959">
            <v>40</v>
          </cell>
        </row>
        <row r="11960">
          <cell r="K11960">
            <v>6.5849086832694823</v>
          </cell>
          <cell r="S11960">
            <v>40</v>
          </cell>
        </row>
        <row r="11961">
          <cell r="K11961">
            <v>6.9340128884654391</v>
          </cell>
          <cell r="S11961">
            <v>40</v>
          </cell>
        </row>
        <row r="11962">
          <cell r="K11962">
            <v>7.1995541132924403</v>
          </cell>
          <cell r="S11962">
            <v>40</v>
          </cell>
        </row>
        <row r="11963">
          <cell r="K11963">
            <v>2.3460918955598382</v>
          </cell>
          <cell r="S11963">
            <v>40</v>
          </cell>
        </row>
        <row r="11964">
          <cell r="K11964">
            <v>-0.4991277627394346</v>
          </cell>
          <cell r="S11964">
            <v>40</v>
          </cell>
        </row>
        <row r="11965">
          <cell r="K11965">
            <v>4.1811764021283739</v>
          </cell>
          <cell r="S11965">
            <v>40</v>
          </cell>
        </row>
        <row r="11966">
          <cell r="K11966">
            <v>4.4803606660024666</v>
          </cell>
          <cell r="S11966">
            <v>40</v>
          </cell>
        </row>
        <row r="11967">
          <cell r="K11967">
            <v>5.2455948844098303</v>
          </cell>
          <cell r="S11967">
            <v>40</v>
          </cell>
        </row>
        <row r="11968">
          <cell r="K11968">
            <v>-0.77993774546153882</v>
          </cell>
          <cell r="S11968">
            <v>40</v>
          </cell>
        </row>
        <row r="11969">
          <cell r="K11969">
            <v>0.37433531276482007</v>
          </cell>
          <cell r="S11969">
            <v>40</v>
          </cell>
        </row>
        <row r="11970">
          <cell r="K11970">
            <v>-0.24204092289352142</v>
          </cell>
          <cell r="S11970">
            <v>40</v>
          </cell>
        </row>
        <row r="11971">
          <cell r="K11971">
            <v>-0.2911121268214566</v>
          </cell>
          <cell r="S11971">
            <v>40</v>
          </cell>
        </row>
        <row r="11972">
          <cell r="K11972">
            <v>-1.0631797074450633</v>
          </cell>
          <cell r="S11972">
            <v>40</v>
          </cell>
        </row>
        <row r="11973">
          <cell r="K11973">
            <v>-0.30970343871312239</v>
          </cell>
          <cell r="S11973">
            <v>40</v>
          </cell>
        </row>
        <row r="11974">
          <cell r="K11974">
            <v>-1.2761663811942838</v>
          </cell>
          <cell r="S11974">
            <v>40</v>
          </cell>
        </row>
        <row r="11975">
          <cell r="K11975">
            <v>3.6538664689099951</v>
          </cell>
          <cell r="S11975">
            <v>40</v>
          </cell>
        </row>
        <row r="11976">
          <cell r="K11976">
            <v>0.54262142929349511</v>
          </cell>
          <cell r="S11976">
            <v>40</v>
          </cell>
        </row>
        <row r="11977">
          <cell r="K11977">
            <v>-0.25437929849327207</v>
          </cell>
          <cell r="S11977">
            <v>40</v>
          </cell>
        </row>
        <row r="11978">
          <cell r="K11978">
            <v>7118.7514815753784</v>
          </cell>
          <cell r="S11978">
            <v>40</v>
          </cell>
        </row>
        <row r="11979">
          <cell r="K11979">
            <v>-0.33791651461816802</v>
          </cell>
          <cell r="S11979">
            <v>40</v>
          </cell>
        </row>
        <row r="11980">
          <cell r="K11980">
            <v>-1.6575933197533985</v>
          </cell>
          <cell r="S11980">
            <v>40</v>
          </cell>
        </row>
        <row r="11981">
          <cell r="K11981">
            <v>-0.26803584112174822</v>
          </cell>
          <cell r="S11981">
            <v>40</v>
          </cell>
        </row>
        <row r="11982">
          <cell r="K11982">
            <v>7.2622518575262252</v>
          </cell>
          <cell r="S11982">
            <v>40</v>
          </cell>
        </row>
        <row r="11983">
          <cell r="K11983">
            <v>0.20397940929478794</v>
          </cell>
          <cell r="S11983">
            <v>40</v>
          </cell>
        </row>
        <row r="11984">
          <cell r="K11984">
            <v>-1.0855389958054238</v>
          </cell>
          <cell r="S11984">
            <v>40</v>
          </cell>
        </row>
        <row r="11985">
          <cell r="K11985">
            <v>-0.65913357501896275</v>
          </cell>
          <cell r="S11985">
            <v>40</v>
          </cell>
        </row>
        <row r="11986">
          <cell r="K11986">
            <v>6462.1243260260853</v>
          </cell>
          <cell r="S11986">
            <v>40</v>
          </cell>
        </row>
        <row r="11987">
          <cell r="K11987">
            <v>-0.20023159569696178</v>
          </cell>
          <cell r="S11987">
            <v>40</v>
          </cell>
        </row>
        <row r="11988">
          <cell r="K11988">
            <v>0.90366502958271011</v>
          </cell>
          <cell r="S11988">
            <v>40</v>
          </cell>
        </row>
        <row r="11989">
          <cell r="K11989">
            <v>-0.48434908722234893</v>
          </cell>
          <cell r="S11989">
            <v>40</v>
          </cell>
        </row>
        <row r="11990">
          <cell r="K11990">
            <v>1.6789713869091547</v>
          </cell>
          <cell r="S11990">
            <v>40</v>
          </cell>
        </row>
        <row r="11991">
          <cell r="K11991">
            <v>-2.1939046742785231</v>
          </cell>
          <cell r="S11991">
            <v>31</v>
          </cell>
        </row>
        <row r="11992">
          <cell r="K11992">
            <v>159.0539746683213</v>
          </cell>
          <cell r="S11992">
            <v>32</v>
          </cell>
        </row>
        <row r="11993">
          <cell r="K11993">
            <v>-5.6324991210092948E-2</v>
          </cell>
          <cell r="S11993">
            <v>40</v>
          </cell>
        </row>
        <row r="11994">
          <cell r="K11994">
            <v>-0.65931049389308771</v>
          </cell>
          <cell r="S11994">
            <v>40</v>
          </cell>
        </row>
        <row r="11995">
          <cell r="K11995">
            <v>0.26385147460276565</v>
          </cell>
          <cell r="S11995">
            <v>40</v>
          </cell>
        </row>
        <row r="11996">
          <cell r="K11996">
            <v>-0.4938490696907068</v>
          </cell>
          <cell r="S11996">
            <v>40</v>
          </cell>
        </row>
        <row r="11997">
          <cell r="K11997">
            <v>6.4954836601136492</v>
          </cell>
          <cell r="S11997">
            <v>40</v>
          </cell>
        </row>
        <row r="11998">
          <cell r="K11998">
            <v>7.266455705826357</v>
          </cell>
          <cell r="S11998">
            <v>40</v>
          </cell>
        </row>
        <row r="11999">
          <cell r="K11999">
            <v>2.7423665829317208</v>
          </cell>
          <cell r="S11999">
            <v>40</v>
          </cell>
        </row>
        <row r="12000">
          <cell r="K12000">
            <v>4.3654617612584818</v>
          </cell>
          <cell r="S12000">
            <v>40</v>
          </cell>
        </row>
        <row r="12001">
          <cell r="K12001">
            <v>1.7111245893846432</v>
          </cell>
          <cell r="S12001">
            <v>40</v>
          </cell>
        </row>
        <row r="12002">
          <cell r="K12002">
            <v>-0.89968041152621181</v>
          </cell>
          <cell r="S12002">
            <v>40</v>
          </cell>
        </row>
        <row r="12003">
          <cell r="K12003">
            <v>2633.0573132506756</v>
          </cell>
          <cell r="S12003">
            <v>40</v>
          </cell>
        </row>
        <row r="12004">
          <cell r="K12004">
            <v>2002.9645256705601</v>
          </cell>
          <cell r="S12004">
            <v>40</v>
          </cell>
        </row>
        <row r="12005">
          <cell r="K12005">
            <v>5.1783228619573921E-2</v>
          </cell>
          <cell r="S12005">
            <v>40</v>
          </cell>
        </row>
        <row r="12006">
          <cell r="K12006">
            <v>-1.930878270589617</v>
          </cell>
          <cell r="S12006">
            <v>40</v>
          </cell>
        </row>
        <row r="12007">
          <cell r="K12007">
            <v>-3.5357671019861342E-2</v>
          </cell>
          <cell r="S12007">
            <v>40</v>
          </cell>
        </row>
        <row r="12008">
          <cell r="K12008">
            <v>3431.1850367899387</v>
          </cell>
          <cell r="S12008">
            <v>40</v>
          </cell>
        </row>
        <row r="12009">
          <cell r="K12009">
            <v>-4.0773143170122941E-2</v>
          </cell>
          <cell r="S12009">
            <v>40</v>
          </cell>
        </row>
        <row r="12010">
          <cell r="K12010">
            <v>-0.1927668234532737</v>
          </cell>
          <cell r="S12010">
            <v>40</v>
          </cell>
        </row>
        <row r="12011">
          <cell r="K12011">
            <v>0.99123886316397658</v>
          </cell>
          <cell r="S12011">
            <v>40</v>
          </cell>
        </row>
        <row r="12012">
          <cell r="K12012">
            <v>-0.10566534540110781</v>
          </cell>
          <cell r="S12012">
            <v>40</v>
          </cell>
        </row>
        <row r="12013">
          <cell r="K12013">
            <v>-0.47990835204197541</v>
          </cell>
          <cell r="S12013">
            <v>33</v>
          </cell>
        </row>
        <row r="12014">
          <cell r="K12014">
            <v>0.10332463726540531</v>
          </cell>
          <cell r="S12014">
            <v>40</v>
          </cell>
        </row>
        <row r="12015">
          <cell r="K12015">
            <v>-0.70657923935711175</v>
          </cell>
          <cell r="S12015">
            <v>40</v>
          </cell>
        </row>
        <row r="12016">
          <cell r="K12016">
            <v>4.8402094037966332</v>
          </cell>
          <cell r="S12016">
            <v>40</v>
          </cell>
        </row>
        <row r="12017">
          <cell r="K12017">
            <v>0.5874531282009966</v>
          </cell>
          <cell r="S12017">
            <v>40</v>
          </cell>
        </row>
        <row r="12018">
          <cell r="K12018">
            <v>0.35461567211752421</v>
          </cell>
          <cell r="S12018">
            <v>40</v>
          </cell>
        </row>
        <row r="12019">
          <cell r="K12019">
            <v>-8.8468185189521209E-2</v>
          </cell>
          <cell r="S12019">
            <v>40</v>
          </cell>
        </row>
        <row r="12020">
          <cell r="K12020">
            <v>-0.2006981422524805</v>
          </cell>
          <cell r="S12020">
            <v>40</v>
          </cell>
        </row>
        <row r="12021">
          <cell r="K12021">
            <v>-8.9113666674333208E-2</v>
          </cell>
          <cell r="S12021">
            <v>40</v>
          </cell>
        </row>
        <row r="12022">
          <cell r="K12022">
            <v>-0.12005876394970154</v>
          </cell>
          <cell r="S12022">
            <v>40</v>
          </cell>
        </row>
        <row r="12023">
          <cell r="K12023">
            <v>5.1473090984227836</v>
          </cell>
          <cell r="S12023">
            <v>40</v>
          </cell>
        </row>
        <row r="12024">
          <cell r="K12024">
            <v>1.1871965838295941</v>
          </cell>
          <cell r="S12024">
            <v>40</v>
          </cell>
        </row>
        <row r="12025">
          <cell r="K12025">
            <v>-0.6632804400690403</v>
          </cell>
          <cell r="S12025">
            <v>40</v>
          </cell>
        </row>
        <row r="12026">
          <cell r="K12026">
            <v>-0.10488015851403121</v>
          </cell>
          <cell r="S12026">
            <v>40</v>
          </cell>
        </row>
        <row r="12027">
          <cell r="K12027">
            <v>-0.56564716939445159</v>
          </cell>
          <cell r="S12027">
            <v>40</v>
          </cell>
        </row>
        <row r="12028">
          <cell r="K12028">
            <v>-0.48208222034344389</v>
          </cell>
          <cell r="S12028">
            <v>40</v>
          </cell>
        </row>
        <row r="12029">
          <cell r="K12029">
            <v>112.87349075818194</v>
          </cell>
          <cell r="S12029">
            <v>40</v>
          </cell>
        </row>
        <row r="12030">
          <cell r="K12030">
            <v>116.99999296381088</v>
          </cell>
          <cell r="S12030">
            <v>40</v>
          </cell>
        </row>
        <row r="12031">
          <cell r="K12031">
            <v>14.050458101947729</v>
          </cell>
          <cell r="S12031">
            <v>40</v>
          </cell>
        </row>
        <row r="12032">
          <cell r="K12032">
            <v>9.8201987099095334</v>
          </cell>
          <cell r="S12032">
            <v>40</v>
          </cell>
        </row>
        <row r="12033">
          <cell r="K12033">
            <v>13.678023253847364</v>
          </cell>
          <cell r="S12033">
            <v>40</v>
          </cell>
        </row>
        <row r="12034">
          <cell r="K12034">
            <v>-5.6589134605502633E-2</v>
          </cell>
          <cell r="S12034">
            <v>40</v>
          </cell>
        </row>
        <row r="12035">
          <cell r="K12035">
            <v>5.7967875542043075</v>
          </cell>
          <cell r="S12035">
            <v>40</v>
          </cell>
        </row>
        <row r="12036">
          <cell r="K12036">
            <v>90.970460461285739</v>
          </cell>
          <cell r="S12036">
            <v>40</v>
          </cell>
        </row>
        <row r="12037">
          <cell r="K12037">
            <v>20.762069493085072</v>
          </cell>
          <cell r="S12037">
            <v>40</v>
          </cell>
        </row>
        <row r="12038">
          <cell r="K12038">
            <v>1.2308475280650635</v>
          </cell>
          <cell r="S12038">
            <v>40</v>
          </cell>
        </row>
        <row r="12039">
          <cell r="K12039">
            <v>0.38134998830546513</v>
          </cell>
          <cell r="S12039">
            <v>40</v>
          </cell>
        </row>
        <row r="12040">
          <cell r="K12040">
            <v>-0.1088488248327925</v>
          </cell>
          <cell r="S12040">
            <v>40</v>
          </cell>
        </row>
        <row r="12041">
          <cell r="K12041">
            <v>0.29734629527381745</v>
          </cell>
          <cell r="S12041">
            <v>40</v>
          </cell>
        </row>
        <row r="12042">
          <cell r="K12042">
            <v>6.5484670493402203E-2</v>
          </cell>
          <cell r="S12042">
            <v>40</v>
          </cell>
        </row>
        <row r="12043">
          <cell r="K12043">
            <v>-2.1360018836574034E-2</v>
          </cell>
          <cell r="S12043">
            <v>40</v>
          </cell>
        </row>
        <row r="12044">
          <cell r="K12044">
            <v>0.59146840876604367</v>
          </cell>
          <cell r="S12044">
            <v>40</v>
          </cell>
        </row>
        <row r="12045">
          <cell r="K12045">
            <v>-0.76997094673151745</v>
          </cell>
          <cell r="S12045">
            <v>40</v>
          </cell>
        </row>
        <row r="12046">
          <cell r="K12046">
            <v>-0.13702607067106889</v>
          </cell>
          <cell r="S12046">
            <v>40</v>
          </cell>
        </row>
        <row r="12047">
          <cell r="K12047">
            <v>6.8905222051403836</v>
          </cell>
          <cell r="S12047">
            <v>40</v>
          </cell>
        </row>
        <row r="12048">
          <cell r="K12048">
            <v>113.04956557282208</v>
          </cell>
          <cell r="S12048">
            <v>40</v>
          </cell>
        </row>
        <row r="12049">
          <cell r="K12049">
            <v>12.554472566450503</v>
          </cell>
          <cell r="S12049">
            <v>40</v>
          </cell>
        </row>
        <row r="12050">
          <cell r="K12050">
            <v>1.9317450652522137</v>
          </cell>
          <cell r="S12050">
            <v>40</v>
          </cell>
        </row>
        <row r="12051">
          <cell r="K12051">
            <v>2.8663346501530578</v>
          </cell>
          <cell r="S12051">
            <v>40</v>
          </cell>
        </row>
        <row r="12052">
          <cell r="K12052">
            <v>16.026608847726816</v>
          </cell>
          <cell r="S12052">
            <v>40</v>
          </cell>
        </row>
        <row r="12053">
          <cell r="K12053">
            <v>7.9409150673801747</v>
          </cell>
          <cell r="S12053">
            <v>40</v>
          </cell>
        </row>
        <row r="12054">
          <cell r="K12054">
            <v>-4.6756624601844272E-2</v>
          </cell>
          <cell r="S12054">
            <v>40</v>
          </cell>
        </row>
        <row r="12055">
          <cell r="K12055">
            <v>-1.0431011005685504</v>
          </cell>
          <cell r="S12055">
            <v>40</v>
          </cell>
        </row>
        <row r="12056">
          <cell r="K12056">
            <v>5.824721536667095</v>
          </cell>
          <cell r="S12056">
            <v>40</v>
          </cell>
        </row>
        <row r="12057">
          <cell r="K12057">
            <v>110.63871427132867</v>
          </cell>
          <cell r="S12057">
            <v>40</v>
          </cell>
        </row>
        <row r="12058">
          <cell r="K12058">
            <v>81.58163935352583</v>
          </cell>
          <cell r="S12058">
            <v>40</v>
          </cell>
        </row>
        <row r="12059">
          <cell r="K12059">
            <v>1.4374234005342901</v>
          </cell>
          <cell r="S12059">
            <v>40</v>
          </cell>
        </row>
        <row r="12060">
          <cell r="K12060">
            <v>0.43528133960186721</v>
          </cell>
          <cell r="S12060">
            <v>40</v>
          </cell>
        </row>
        <row r="12061">
          <cell r="K12061">
            <v>7.2492373513971919E-2</v>
          </cell>
          <cell r="S12061">
            <v>40</v>
          </cell>
        </row>
        <row r="12062">
          <cell r="K12062">
            <v>0.41701977853954786</v>
          </cell>
          <cell r="S12062">
            <v>40</v>
          </cell>
        </row>
        <row r="12063">
          <cell r="K12063">
            <v>0.11130344039981119</v>
          </cell>
          <cell r="S12063">
            <v>40</v>
          </cell>
        </row>
        <row r="12064">
          <cell r="K12064">
            <v>3.8228322029020621E-2</v>
          </cell>
          <cell r="S12064">
            <v>40</v>
          </cell>
        </row>
        <row r="12065">
          <cell r="K12065">
            <v>-0.89357585140563778</v>
          </cell>
          <cell r="S12065">
            <v>40</v>
          </cell>
        </row>
        <row r="12066">
          <cell r="K12066">
            <v>-0.78210345675306137</v>
          </cell>
          <cell r="S12066">
            <v>40</v>
          </cell>
        </row>
        <row r="12067">
          <cell r="K12067">
            <v>-0.27641989845203285</v>
          </cell>
          <cell r="S12067">
            <v>40</v>
          </cell>
        </row>
        <row r="12068">
          <cell r="K12068">
            <v>2.4686120767901696</v>
          </cell>
          <cell r="S12068">
            <v>40</v>
          </cell>
        </row>
        <row r="12069">
          <cell r="K12069">
            <v>9.216122607743932</v>
          </cell>
          <cell r="S12069">
            <v>40</v>
          </cell>
        </row>
        <row r="12070">
          <cell r="K12070">
            <v>1.9397067989503833</v>
          </cell>
          <cell r="S12070">
            <v>40</v>
          </cell>
        </row>
        <row r="12071">
          <cell r="K12071">
            <v>8.0616420828728934</v>
          </cell>
          <cell r="S12071">
            <v>40</v>
          </cell>
        </row>
        <row r="12072">
          <cell r="K12072">
            <v>104.84566355250227</v>
          </cell>
          <cell r="S12072">
            <v>40</v>
          </cell>
        </row>
        <row r="12073">
          <cell r="K12073">
            <v>6.1720231482187691</v>
          </cell>
          <cell r="S12073">
            <v>40</v>
          </cell>
        </row>
        <row r="12074">
          <cell r="K12074">
            <v>6.9445143962616944</v>
          </cell>
          <cell r="S12074">
            <v>40</v>
          </cell>
        </row>
        <row r="12075">
          <cell r="K12075">
            <v>150.87115913072586</v>
          </cell>
          <cell r="S12075">
            <v>40</v>
          </cell>
        </row>
        <row r="12076">
          <cell r="K12076">
            <v>-0.45956024430105924</v>
          </cell>
          <cell r="S12076">
            <v>40</v>
          </cell>
        </row>
        <row r="12077">
          <cell r="K12077">
            <v>347.95354585865397</v>
          </cell>
          <cell r="S12077">
            <v>40</v>
          </cell>
        </row>
        <row r="12078">
          <cell r="K12078">
            <v>40.112126531513645</v>
          </cell>
          <cell r="S12078">
            <v>40</v>
          </cell>
        </row>
        <row r="12079">
          <cell r="K12079">
            <v>48.40708983673229</v>
          </cell>
          <cell r="S12079">
            <v>40</v>
          </cell>
        </row>
        <row r="12080">
          <cell r="K12080">
            <v>0.99007215300142426</v>
          </cell>
          <cell r="S12080">
            <v>40</v>
          </cell>
        </row>
        <row r="12081">
          <cell r="K12081">
            <v>0.70809980299492359</v>
          </cell>
          <cell r="S12081">
            <v>40</v>
          </cell>
        </row>
        <row r="12082">
          <cell r="K12082">
            <v>0.80306765217286036</v>
          </cell>
          <cell r="S12082">
            <v>40</v>
          </cell>
        </row>
        <row r="12083">
          <cell r="K12083">
            <v>0.40209076536088312</v>
          </cell>
          <cell r="S12083">
            <v>40</v>
          </cell>
        </row>
        <row r="12084">
          <cell r="K12084">
            <v>-0.82666461259393798</v>
          </cell>
          <cell r="S12084">
            <v>40</v>
          </cell>
        </row>
        <row r="12085">
          <cell r="K12085">
            <v>-0.27457188454024439</v>
          </cell>
          <cell r="S12085">
            <v>40</v>
          </cell>
        </row>
        <row r="12086">
          <cell r="K12086">
            <v>24.847419444037364</v>
          </cell>
          <cell r="S12086">
            <v>40</v>
          </cell>
        </row>
        <row r="12087">
          <cell r="K12087">
            <v>-0.98005137430524325</v>
          </cell>
          <cell r="S12087">
            <v>40</v>
          </cell>
        </row>
        <row r="12088">
          <cell r="K12088">
            <v>-0.89722280788798059</v>
          </cell>
          <cell r="S12088">
            <v>40</v>
          </cell>
        </row>
        <row r="12089">
          <cell r="K12089">
            <v>611.06197282765618</v>
          </cell>
          <cell r="S12089">
            <v>40</v>
          </cell>
        </row>
        <row r="12090">
          <cell r="K12090">
            <v>551.20528083772854</v>
          </cell>
          <cell r="S12090">
            <v>40</v>
          </cell>
        </row>
        <row r="12091">
          <cell r="K12091">
            <v>549.31402053653471</v>
          </cell>
          <cell r="S12091">
            <v>40</v>
          </cell>
        </row>
        <row r="12092">
          <cell r="K12092">
            <v>514.72002434253636</v>
          </cell>
          <cell r="S12092">
            <v>40</v>
          </cell>
        </row>
        <row r="12093">
          <cell r="K12093">
            <v>359.64030780614979</v>
          </cell>
          <cell r="S12093">
            <v>40</v>
          </cell>
        </row>
        <row r="12094">
          <cell r="K12094">
            <v>355.16919000048347</v>
          </cell>
          <cell r="S12094">
            <v>40</v>
          </cell>
        </row>
        <row r="12095">
          <cell r="K12095">
            <v>9.1604452289583875</v>
          </cell>
          <cell r="S12095">
            <v>40</v>
          </cell>
        </row>
        <row r="12096">
          <cell r="K12096">
            <v>354.9681919545169</v>
          </cell>
          <cell r="S12096">
            <v>40</v>
          </cell>
        </row>
        <row r="12097">
          <cell r="K12097">
            <v>423.49013279407922</v>
          </cell>
          <cell r="S12097">
            <v>40</v>
          </cell>
        </row>
        <row r="12098">
          <cell r="K12098">
            <v>18.046598812521548</v>
          </cell>
          <cell r="S12098">
            <v>40</v>
          </cell>
        </row>
        <row r="12099">
          <cell r="K12099">
            <v>2193.234325589865</v>
          </cell>
          <cell r="S12099">
            <v>40</v>
          </cell>
        </row>
        <row r="12100">
          <cell r="K12100">
            <v>-0.51167434792866939</v>
          </cell>
          <cell r="S12100">
            <v>40</v>
          </cell>
        </row>
        <row r="12101">
          <cell r="K12101">
            <v>0.4551958113451044</v>
          </cell>
          <cell r="S12101">
            <v>40</v>
          </cell>
        </row>
        <row r="12102">
          <cell r="K12102">
            <v>1.0163768614987585</v>
          </cell>
          <cell r="S12102">
            <v>40</v>
          </cell>
        </row>
        <row r="12103">
          <cell r="K12103">
            <v>-0.96612630866145688</v>
          </cell>
          <cell r="S12103">
            <v>40</v>
          </cell>
        </row>
        <row r="12104">
          <cell r="K12104">
            <v>0.12877138883905698</v>
          </cell>
          <cell r="S12104">
            <v>40</v>
          </cell>
        </row>
        <row r="12105">
          <cell r="K12105">
            <v>9.563919291517102E-2</v>
          </cell>
          <cell r="S12105">
            <v>40</v>
          </cell>
        </row>
        <row r="12106">
          <cell r="K12106">
            <v>-6.1266625061686314E-2</v>
          </cell>
          <cell r="S12106">
            <v>40</v>
          </cell>
        </row>
        <row r="12107">
          <cell r="K12107">
            <v>0.42782882394568594</v>
          </cell>
          <cell r="S12107">
            <v>40</v>
          </cell>
        </row>
        <row r="12108">
          <cell r="K12108">
            <v>-0.70582705145716262</v>
          </cell>
          <cell r="S12108">
            <v>40</v>
          </cell>
        </row>
        <row r="12109">
          <cell r="K12109">
            <v>9.3392477802793472E-2</v>
          </cell>
          <cell r="S12109">
            <v>40</v>
          </cell>
        </row>
        <row r="12110">
          <cell r="K12110">
            <v>1331.2992070283494</v>
          </cell>
          <cell r="S12110">
            <v>40</v>
          </cell>
        </row>
        <row r="12111">
          <cell r="K12111">
            <v>21.243379302151034</v>
          </cell>
          <cell r="S12111">
            <v>40</v>
          </cell>
        </row>
        <row r="12112">
          <cell r="K12112">
            <v>-0.36412651041402794</v>
          </cell>
          <cell r="S12112">
            <v>40</v>
          </cell>
        </row>
        <row r="12113">
          <cell r="K12113">
            <v>390.4487219396425</v>
          </cell>
          <cell r="S12113">
            <v>40</v>
          </cell>
        </row>
        <row r="12114">
          <cell r="K12114">
            <v>7223.7124982307168</v>
          </cell>
          <cell r="S12114">
            <v>40</v>
          </cell>
        </row>
        <row r="12115">
          <cell r="K12115">
            <v>21.99109053922837</v>
          </cell>
          <cell r="S12115">
            <v>40</v>
          </cell>
        </row>
        <row r="12116">
          <cell r="K12116">
            <v>6003.2134539199915</v>
          </cell>
          <cell r="S12116">
            <v>40</v>
          </cell>
        </row>
        <row r="12117">
          <cell r="K12117">
            <v>3791.1987923669826</v>
          </cell>
          <cell r="S12117">
            <v>40</v>
          </cell>
        </row>
        <row r="12118">
          <cell r="K12118">
            <v>-0.31101372142584527</v>
          </cell>
          <cell r="S12118">
            <v>40</v>
          </cell>
        </row>
        <row r="12119">
          <cell r="K12119">
            <v>10.634980634721963</v>
          </cell>
          <cell r="S12119">
            <v>40</v>
          </cell>
        </row>
        <row r="12120">
          <cell r="K12120">
            <v>-0.79315561974322868</v>
          </cell>
          <cell r="S12120">
            <v>40</v>
          </cell>
        </row>
        <row r="12121">
          <cell r="K12121">
            <v>-0.50081432134944981</v>
          </cell>
          <cell r="S12121">
            <v>40</v>
          </cell>
        </row>
        <row r="12122">
          <cell r="K12122">
            <v>-8.7468017450789637E-2</v>
          </cell>
          <cell r="S12122">
            <v>40</v>
          </cell>
        </row>
        <row r="12123">
          <cell r="K12123">
            <v>-0.51695128794566092</v>
          </cell>
          <cell r="S12123">
            <v>40</v>
          </cell>
        </row>
        <row r="12124">
          <cell r="K12124">
            <v>7.9147180509380161E-2</v>
          </cell>
          <cell r="S12124">
            <v>40</v>
          </cell>
        </row>
        <row r="12125">
          <cell r="K12125">
            <v>0.47546643292134977</v>
          </cell>
          <cell r="S12125">
            <v>40</v>
          </cell>
        </row>
        <row r="12126">
          <cell r="K12126">
            <v>0.24533681852331568</v>
          </cell>
          <cell r="S12126">
            <v>40</v>
          </cell>
        </row>
        <row r="12127">
          <cell r="K12127">
            <v>1.0058122277825767</v>
          </cell>
          <cell r="S12127">
            <v>40</v>
          </cell>
        </row>
        <row r="12128">
          <cell r="K12128">
            <v>0.19514510235430485</v>
          </cell>
          <cell r="S12128">
            <v>40</v>
          </cell>
        </row>
        <row r="12129">
          <cell r="K12129">
            <v>0.33251131178797655</v>
          </cell>
          <cell r="S12129">
            <v>40</v>
          </cell>
        </row>
        <row r="12130">
          <cell r="K12130">
            <v>-6.9625052835958295E-2</v>
          </cell>
          <cell r="S12130">
            <v>40</v>
          </cell>
        </row>
        <row r="12131">
          <cell r="K12131">
            <v>-0.22793361708655763</v>
          </cell>
          <cell r="S12131">
            <v>40</v>
          </cell>
        </row>
        <row r="12132">
          <cell r="K12132">
            <v>-0.75003197918505915</v>
          </cell>
          <cell r="S12132">
            <v>40</v>
          </cell>
        </row>
        <row r="12133">
          <cell r="K12133">
            <v>0.143420163008322</v>
          </cell>
          <cell r="S12133">
            <v>40</v>
          </cell>
        </row>
        <row r="12134">
          <cell r="K12134">
            <v>6.7625721517636822E-2</v>
          </cell>
          <cell r="S12134">
            <v>40</v>
          </cell>
        </row>
        <row r="12135">
          <cell r="K12135">
            <v>-9.7357655665452764E-3</v>
          </cell>
          <cell r="S12135">
            <v>40</v>
          </cell>
        </row>
        <row r="12136">
          <cell r="K12136">
            <v>-2.1849410433604895E-2</v>
          </cell>
          <cell r="S12136">
            <v>40</v>
          </cell>
        </row>
        <row r="12137">
          <cell r="K12137">
            <v>0.44536040696950391</v>
          </cell>
          <cell r="S12137">
            <v>40</v>
          </cell>
        </row>
        <row r="12138">
          <cell r="K12138">
            <v>2.250925461171549</v>
          </cell>
          <cell r="S12138">
            <v>40</v>
          </cell>
        </row>
        <row r="12139">
          <cell r="K12139">
            <v>-0.70942313946665447</v>
          </cell>
          <cell r="S12139">
            <v>40</v>
          </cell>
        </row>
        <row r="12140">
          <cell r="K12140">
            <v>2.7135019320281186</v>
          </cell>
          <cell r="S12140">
            <v>40</v>
          </cell>
        </row>
        <row r="12141">
          <cell r="K12141">
            <v>0.1332568457977798</v>
          </cell>
          <cell r="S12141">
            <v>40</v>
          </cell>
        </row>
        <row r="12142">
          <cell r="K12142">
            <v>-0.9505146291367681</v>
          </cell>
          <cell r="S12142">
            <v>40</v>
          </cell>
        </row>
        <row r="12143">
          <cell r="K12143">
            <v>10.937036347320472</v>
          </cell>
          <cell r="S12143">
            <v>40</v>
          </cell>
        </row>
        <row r="12144">
          <cell r="K12144">
            <v>0.61899063159964074</v>
          </cell>
          <cell r="S12144">
            <v>40</v>
          </cell>
        </row>
        <row r="12145">
          <cell r="K12145">
            <v>1001.2759550191581</v>
          </cell>
          <cell r="S12145">
            <v>40</v>
          </cell>
        </row>
        <row r="12146">
          <cell r="K12146">
            <v>1.4444136626380355</v>
          </cell>
          <cell r="S12146">
            <v>40</v>
          </cell>
        </row>
        <row r="12147">
          <cell r="K12147">
            <v>36.734367992408671</v>
          </cell>
          <cell r="S12147">
            <v>40</v>
          </cell>
        </row>
        <row r="12148">
          <cell r="K12148">
            <v>-1.7756336562683166</v>
          </cell>
          <cell r="S12148">
            <v>40</v>
          </cell>
        </row>
        <row r="12149">
          <cell r="K12149">
            <v>10.325059303669404</v>
          </cell>
          <cell r="S12149">
            <v>40</v>
          </cell>
        </row>
        <row r="12150">
          <cell r="K12150">
            <v>3.4304885750039955</v>
          </cell>
          <cell r="S12150">
            <v>40</v>
          </cell>
        </row>
        <row r="12151">
          <cell r="K12151">
            <v>463.58789685797763</v>
          </cell>
          <cell r="S12151">
            <v>40</v>
          </cell>
        </row>
        <row r="12152">
          <cell r="K12152">
            <v>2.3515633995306811</v>
          </cell>
          <cell r="S12152">
            <v>40</v>
          </cell>
        </row>
        <row r="12153">
          <cell r="K12153">
            <v>-0.21829416541921479</v>
          </cell>
          <cell r="S12153">
            <v>40</v>
          </cell>
        </row>
        <row r="12154">
          <cell r="K12154">
            <v>-1.6659461777001556</v>
          </cell>
          <cell r="S12154">
            <v>40</v>
          </cell>
        </row>
        <row r="12155">
          <cell r="K12155">
            <v>6570.6125314162246</v>
          </cell>
          <cell r="S12155">
            <v>40</v>
          </cell>
        </row>
        <row r="12156">
          <cell r="K12156">
            <v>0.64727151261227878</v>
          </cell>
          <cell r="S12156">
            <v>40</v>
          </cell>
        </row>
        <row r="12157">
          <cell r="K12157">
            <v>14.588248061710123</v>
          </cell>
          <cell r="S12157">
            <v>40</v>
          </cell>
        </row>
        <row r="12158">
          <cell r="K12158">
            <v>-1.5612784596131415</v>
          </cell>
          <cell r="S12158">
            <v>40</v>
          </cell>
        </row>
        <row r="12159">
          <cell r="K12159">
            <v>-0.25420468674008601</v>
          </cell>
          <cell r="S12159">
            <v>40</v>
          </cell>
        </row>
        <row r="12160">
          <cell r="K12160">
            <v>-1.319305016754708</v>
          </cell>
          <cell r="S12160">
            <v>40</v>
          </cell>
        </row>
        <row r="12161">
          <cell r="K12161">
            <v>1.5848359748606562</v>
          </cell>
          <cell r="S12161">
            <v>40</v>
          </cell>
        </row>
        <row r="12162">
          <cell r="K12162">
            <v>-1.5085089108489238</v>
          </cell>
          <cell r="S12162">
            <v>40</v>
          </cell>
        </row>
        <row r="12163">
          <cell r="K12163">
            <v>0.71679803868188385</v>
          </cell>
          <cell r="S12163">
            <v>40</v>
          </cell>
        </row>
        <row r="12164">
          <cell r="K12164">
            <v>0.47302949385224108</v>
          </cell>
          <cell r="S12164">
            <v>40</v>
          </cell>
        </row>
        <row r="12165">
          <cell r="K12165">
            <v>0.92289355656198613</v>
          </cell>
          <cell r="S12165">
            <v>40</v>
          </cell>
        </row>
        <row r="12166">
          <cell r="K12166">
            <v>0.4981006438240142</v>
          </cell>
          <cell r="S12166">
            <v>40</v>
          </cell>
        </row>
        <row r="12167">
          <cell r="K12167">
            <v>0.36361324144498802</v>
          </cell>
          <cell r="S12167">
            <v>40</v>
          </cell>
        </row>
        <row r="12168">
          <cell r="K12168">
            <v>0.29196856135889199</v>
          </cell>
          <cell r="S12168">
            <v>40</v>
          </cell>
        </row>
        <row r="12169">
          <cell r="K12169">
            <v>0.2330698794630657</v>
          </cell>
          <cell r="S12169">
            <v>40</v>
          </cell>
        </row>
        <row r="12170">
          <cell r="K12170">
            <v>-0.97573432160854578</v>
          </cell>
          <cell r="S12170">
            <v>40</v>
          </cell>
        </row>
        <row r="12171">
          <cell r="K12171">
            <v>6.7487823755384957</v>
          </cell>
          <cell r="S12171">
            <v>40</v>
          </cell>
        </row>
        <row r="12172">
          <cell r="K12172">
            <v>-0.12357217572345316</v>
          </cell>
          <cell r="S12172">
            <v>40</v>
          </cell>
        </row>
        <row r="12173">
          <cell r="K12173">
            <v>2.0706624531709168</v>
          </cell>
          <cell r="S12173">
            <v>40</v>
          </cell>
        </row>
        <row r="12174">
          <cell r="K12174">
            <v>661.24276443704537</v>
          </cell>
          <cell r="S12174">
            <v>40</v>
          </cell>
        </row>
        <row r="12175">
          <cell r="K12175">
            <v>-1.2955496568467411</v>
          </cell>
          <cell r="S12175">
            <v>40</v>
          </cell>
        </row>
        <row r="12176">
          <cell r="K12176">
            <v>0.61016191664411057</v>
          </cell>
          <cell r="S12176">
            <v>40</v>
          </cell>
        </row>
        <row r="12177">
          <cell r="K12177">
            <v>0.24502361697100408</v>
          </cell>
          <cell r="S12177">
            <v>40</v>
          </cell>
        </row>
        <row r="12178">
          <cell r="K12178">
            <v>-0.79804425682155034</v>
          </cell>
          <cell r="S12178">
            <v>40</v>
          </cell>
        </row>
        <row r="12179">
          <cell r="K12179">
            <v>4.1789917424826288E-2</v>
          </cell>
          <cell r="S12179">
            <v>40</v>
          </cell>
        </row>
        <row r="12180">
          <cell r="K12180">
            <v>-0.90233452256378199</v>
          </cell>
          <cell r="S12180">
            <v>40</v>
          </cell>
        </row>
        <row r="12181">
          <cell r="K12181">
            <v>-0.77985585082145481</v>
          </cell>
          <cell r="S12181">
            <v>40</v>
          </cell>
        </row>
        <row r="12182">
          <cell r="K12182">
            <v>-0.681248578175078</v>
          </cell>
          <cell r="S12182">
            <v>40</v>
          </cell>
        </row>
        <row r="12183">
          <cell r="K12183">
            <v>-0.5859544907643075</v>
          </cell>
          <cell r="S12183">
            <v>40</v>
          </cell>
        </row>
        <row r="12184">
          <cell r="K12184">
            <v>-0.4008298591756051</v>
          </cell>
          <cell r="S12184">
            <v>40</v>
          </cell>
        </row>
        <row r="12185">
          <cell r="K12185">
            <v>0.50673479431860879</v>
          </cell>
          <cell r="S12185">
            <v>40</v>
          </cell>
        </row>
        <row r="12186">
          <cell r="K12186">
            <v>-1.1176716127229508E-2</v>
          </cell>
          <cell r="S12186">
            <v>40</v>
          </cell>
        </row>
        <row r="12187">
          <cell r="K12187">
            <v>-0.52147832043019715</v>
          </cell>
          <cell r="S12187">
            <v>40</v>
          </cell>
        </row>
        <row r="12188">
          <cell r="K12188">
            <v>-0.63235688550199409</v>
          </cell>
          <cell r="S12188">
            <v>40</v>
          </cell>
        </row>
        <row r="12189">
          <cell r="K12189">
            <v>-0.24449710514079465</v>
          </cell>
          <cell r="S12189">
            <v>40</v>
          </cell>
        </row>
        <row r="12190">
          <cell r="K12190">
            <v>-1.1444407897467639</v>
          </cell>
          <cell r="S12190">
            <v>40</v>
          </cell>
        </row>
        <row r="12191">
          <cell r="K12191">
            <v>0.14250902185142417</v>
          </cell>
          <cell r="S12191">
            <v>40</v>
          </cell>
        </row>
        <row r="12192">
          <cell r="K12192">
            <v>-1.1140178052525931</v>
          </cell>
          <cell r="S12192">
            <v>40</v>
          </cell>
        </row>
        <row r="12193">
          <cell r="K12193">
            <v>-1.1239331738985119</v>
          </cell>
          <cell r="S12193">
            <v>40</v>
          </cell>
        </row>
        <row r="12194">
          <cell r="K12194">
            <v>172.04758699945722</v>
          </cell>
          <cell r="S12194">
            <v>40</v>
          </cell>
        </row>
        <row r="12195">
          <cell r="K12195">
            <v>12.025906164026425</v>
          </cell>
          <cell r="S12195">
            <v>40</v>
          </cell>
        </row>
        <row r="12196">
          <cell r="K12196">
            <v>-0.38934800233240269</v>
          </cell>
          <cell r="S12196">
            <v>40</v>
          </cell>
        </row>
        <row r="12197">
          <cell r="K12197">
            <v>141.34338013452552</v>
          </cell>
          <cell r="S12197">
            <v>40</v>
          </cell>
        </row>
        <row r="12198">
          <cell r="K12198">
            <v>14.410939975567613</v>
          </cell>
          <cell r="S12198">
            <v>40</v>
          </cell>
        </row>
        <row r="12199">
          <cell r="K12199">
            <v>-7.8213647310120413E-2</v>
          </cell>
          <cell r="S12199">
            <v>40</v>
          </cell>
        </row>
        <row r="12200">
          <cell r="K12200">
            <v>17.721146529781656</v>
          </cell>
          <cell r="S12200">
            <v>40</v>
          </cell>
        </row>
        <row r="12201">
          <cell r="K12201">
            <v>192.34988572473509</v>
          </cell>
          <cell r="S12201">
            <v>40</v>
          </cell>
        </row>
        <row r="12202">
          <cell r="K12202">
            <v>-2.6249495371569145</v>
          </cell>
          <cell r="S12202">
            <v>40</v>
          </cell>
        </row>
        <row r="12203">
          <cell r="K12203">
            <v>8.2896518118511988</v>
          </cell>
          <cell r="S12203">
            <v>40</v>
          </cell>
        </row>
        <row r="12204">
          <cell r="K12204">
            <v>-0.3582527198579788</v>
          </cell>
          <cell r="S12204">
            <v>40</v>
          </cell>
        </row>
        <row r="12205">
          <cell r="K12205">
            <v>-0.42417863398220446</v>
          </cell>
          <cell r="S12205">
            <v>40</v>
          </cell>
        </row>
        <row r="12206">
          <cell r="K12206">
            <v>9.7543331066510863E-2</v>
          </cell>
          <cell r="S12206">
            <v>40</v>
          </cell>
        </row>
        <row r="12207">
          <cell r="K12207">
            <v>-0.26238816625264461</v>
          </cell>
          <cell r="S12207">
            <v>40</v>
          </cell>
        </row>
        <row r="12208">
          <cell r="K12208">
            <v>8.8161605697889264E-2</v>
          </cell>
          <cell r="S12208">
            <v>40</v>
          </cell>
        </row>
        <row r="12209">
          <cell r="K12209">
            <v>-2.0765348788087432E-2</v>
          </cell>
          <cell r="S12209">
            <v>40</v>
          </cell>
        </row>
        <row r="12210">
          <cell r="K12210">
            <v>-0.16199074563894211</v>
          </cell>
          <cell r="S12210">
            <v>40</v>
          </cell>
        </row>
        <row r="12211">
          <cell r="K12211">
            <v>-0.20621139715768899</v>
          </cell>
          <cell r="S12211">
            <v>40</v>
          </cell>
        </row>
        <row r="12212">
          <cell r="K12212">
            <v>-0.78315611994930678</v>
          </cell>
          <cell r="S12212">
            <v>40</v>
          </cell>
        </row>
        <row r="12213">
          <cell r="K12213">
            <v>-0.22072852081463029</v>
          </cell>
          <cell r="S12213">
            <v>40</v>
          </cell>
        </row>
        <row r="12214">
          <cell r="K12214">
            <v>-0.7499853056944954</v>
          </cell>
          <cell r="S12214">
            <v>40</v>
          </cell>
        </row>
        <row r="12215">
          <cell r="K12215">
            <v>3.5889708101271607</v>
          </cell>
          <cell r="S12215">
            <v>40</v>
          </cell>
        </row>
        <row r="12216">
          <cell r="K12216">
            <v>-0.11700967703278459</v>
          </cell>
          <cell r="S12216">
            <v>40</v>
          </cell>
        </row>
        <row r="12217">
          <cell r="K12217">
            <v>91.223614029220585</v>
          </cell>
          <cell r="S12217">
            <v>40</v>
          </cell>
        </row>
        <row r="12218">
          <cell r="K12218">
            <v>7.3498144310697491</v>
          </cell>
          <cell r="S12218">
            <v>40</v>
          </cell>
        </row>
        <row r="12219">
          <cell r="K12219">
            <v>-5.5935688910645716E-2</v>
          </cell>
          <cell r="S12219">
            <v>40</v>
          </cell>
        </row>
        <row r="12220">
          <cell r="K12220">
            <v>-1.1064848374372125</v>
          </cell>
          <cell r="S12220">
            <v>40</v>
          </cell>
        </row>
        <row r="12221">
          <cell r="K12221">
            <v>13.928948717238738</v>
          </cell>
          <cell r="S12221">
            <v>40</v>
          </cell>
        </row>
        <row r="12222">
          <cell r="K12222">
            <v>-9.0165629463645341E-2</v>
          </cell>
          <cell r="S12222">
            <v>40</v>
          </cell>
        </row>
        <row r="12223">
          <cell r="K12223">
            <v>-1.7245206118600307</v>
          </cell>
          <cell r="S12223">
            <v>40</v>
          </cell>
        </row>
        <row r="12224">
          <cell r="K12224">
            <v>10.952096720726983</v>
          </cell>
          <cell r="S12224">
            <v>40</v>
          </cell>
        </row>
        <row r="12225">
          <cell r="K12225">
            <v>-0.40545741027882209</v>
          </cell>
          <cell r="S12225">
            <v>40</v>
          </cell>
        </row>
        <row r="12226">
          <cell r="K12226">
            <v>-0.4343711013419887</v>
          </cell>
          <cell r="S12226">
            <v>40</v>
          </cell>
        </row>
        <row r="12227">
          <cell r="K12227">
            <v>0.93313687454489103</v>
          </cell>
          <cell r="S12227">
            <v>40</v>
          </cell>
        </row>
        <row r="12228">
          <cell r="K12228">
            <v>0.26399296213537354</v>
          </cell>
          <cell r="S12228">
            <v>40</v>
          </cell>
        </row>
        <row r="12229">
          <cell r="K12229">
            <v>-7.6870901794517027E-2</v>
          </cell>
          <cell r="S12229">
            <v>40</v>
          </cell>
        </row>
        <row r="12230">
          <cell r="K12230">
            <v>-0.71197596466454194</v>
          </cell>
          <cell r="S12230">
            <v>40</v>
          </cell>
        </row>
        <row r="12231">
          <cell r="K12231">
            <v>-0.5786872774200571</v>
          </cell>
          <cell r="S12231">
            <v>40</v>
          </cell>
        </row>
        <row r="12232">
          <cell r="K12232">
            <v>-0.5064476975152461</v>
          </cell>
          <cell r="S12232">
            <v>40</v>
          </cell>
        </row>
        <row r="12233">
          <cell r="K12233">
            <v>-0.80655486166880752</v>
          </cell>
          <cell r="S12233">
            <v>40</v>
          </cell>
        </row>
        <row r="12234">
          <cell r="K12234">
            <v>-0.29756096231524981</v>
          </cell>
          <cell r="S12234">
            <v>40</v>
          </cell>
        </row>
        <row r="12235">
          <cell r="K12235">
            <v>-0.8396113245280199</v>
          </cell>
          <cell r="S12235">
            <v>40</v>
          </cell>
        </row>
        <row r="12236">
          <cell r="K12236">
            <v>167.15330252622229</v>
          </cell>
          <cell r="S12236">
            <v>40</v>
          </cell>
        </row>
        <row r="12237">
          <cell r="K12237">
            <v>141.20449716754547</v>
          </cell>
          <cell r="S12237">
            <v>40</v>
          </cell>
        </row>
        <row r="12238">
          <cell r="K12238">
            <v>7.491353461624251</v>
          </cell>
          <cell r="S12238">
            <v>40</v>
          </cell>
        </row>
        <row r="12239">
          <cell r="K12239">
            <v>166.74738186203339</v>
          </cell>
          <cell r="S12239">
            <v>40</v>
          </cell>
        </row>
        <row r="12240">
          <cell r="K12240">
            <v>117.44134235592489</v>
          </cell>
          <cell r="S12240">
            <v>40</v>
          </cell>
        </row>
        <row r="12241">
          <cell r="K12241">
            <v>110.29112497059786</v>
          </cell>
          <cell r="S12241">
            <v>40</v>
          </cell>
        </row>
        <row r="12242">
          <cell r="K12242">
            <v>122.06791456230128</v>
          </cell>
          <cell r="S12242">
            <v>40</v>
          </cell>
        </row>
        <row r="12243">
          <cell r="K12243">
            <v>-1.6506116289160422</v>
          </cell>
          <cell r="S12243">
            <v>40</v>
          </cell>
        </row>
        <row r="12244">
          <cell r="K12244">
            <v>-1.7646478049333654</v>
          </cell>
          <cell r="S12244">
            <v>40</v>
          </cell>
        </row>
        <row r="12245">
          <cell r="K12245">
            <v>39.81009701141808</v>
          </cell>
          <cell r="S12245">
            <v>40</v>
          </cell>
        </row>
        <row r="12246">
          <cell r="K12246">
            <v>51.9988820689778</v>
          </cell>
          <cell r="S12246">
            <v>40</v>
          </cell>
        </row>
        <row r="12247">
          <cell r="K12247">
            <v>-0.54759090646708808</v>
          </cell>
          <cell r="S12247">
            <v>40</v>
          </cell>
        </row>
        <row r="12248">
          <cell r="K12248">
            <v>0.68391058907142888</v>
          </cell>
          <cell r="S12248">
            <v>40</v>
          </cell>
        </row>
        <row r="12249">
          <cell r="K12249">
            <v>0.83569327155697648</v>
          </cell>
          <cell r="S12249">
            <v>40</v>
          </cell>
        </row>
        <row r="12250">
          <cell r="K12250">
            <v>0.24753777413947725</v>
          </cell>
          <cell r="S12250">
            <v>40</v>
          </cell>
        </row>
        <row r="12251">
          <cell r="K12251">
            <v>-5.870445403389106E-2</v>
          </cell>
          <cell r="S12251">
            <v>40</v>
          </cell>
        </row>
        <row r="12252">
          <cell r="K12252">
            <v>-0.77499195666480847</v>
          </cell>
          <cell r="S12252">
            <v>40</v>
          </cell>
        </row>
        <row r="12253">
          <cell r="K12253">
            <v>-0.414959932500722</v>
          </cell>
          <cell r="S12253">
            <v>40</v>
          </cell>
        </row>
        <row r="12254">
          <cell r="K12254">
            <v>-0.95279181026232485</v>
          </cell>
          <cell r="S12254">
            <v>40</v>
          </cell>
        </row>
        <row r="12255">
          <cell r="K12255">
            <v>-0.91808872044088974</v>
          </cell>
          <cell r="S12255">
            <v>40</v>
          </cell>
        </row>
        <row r="12256">
          <cell r="K12256">
            <v>-0.360714380737578</v>
          </cell>
          <cell r="S12256">
            <v>40</v>
          </cell>
        </row>
        <row r="12257">
          <cell r="K12257">
            <v>1089.708940315722</v>
          </cell>
          <cell r="S12257">
            <v>40</v>
          </cell>
        </row>
        <row r="12258">
          <cell r="K12258">
            <v>1067.618713173284</v>
          </cell>
          <cell r="S12258">
            <v>40</v>
          </cell>
        </row>
        <row r="12259">
          <cell r="K12259">
            <v>1279.1948758878757</v>
          </cell>
          <cell r="S12259">
            <v>40</v>
          </cell>
        </row>
        <row r="12260">
          <cell r="K12260">
            <v>866.6128520908992</v>
          </cell>
          <cell r="S12260">
            <v>40</v>
          </cell>
        </row>
        <row r="12261">
          <cell r="K12261">
            <v>621.74120011402022</v>
          </cell>
          <cell r="S12261">
            <v>40</v>
          </cell>
        </row>
        <row r="12262">
          <cell r="K12262">
            <v>27.404885319137783</v>
          </cell>
          <cell r="S12262">
            <v>40</v>
          </cell>
        </row>
        <row r="12263">
          <cell r="K12263">
            <v>493.68309341277376</v>
          </cell>
          <cell r="S12263">
            <v>40</v>
          </cell>
        </row>
        <row r="12264">
          <cell r="K12264">
            <v>641.42926662243508</v>
          </cell>
          <cell r="S12264">
            <v>40</v>
          </cell>
        </row>
        <row r="12265">
          <cell r="K12265">
            <v>-0.15580058094136837</v>
          </cell>
          <cell r="S12265">
            <v>40</v>
          </cell>
        </row>
        <row r="12266">
          <cell r="K12266">
            <v>23.493833875752841</v>
          </cell>
          <cell r="S12266">
            <v>40</v>
          </cell>
        </row>
        <row r="12267">
          <cell r="K12267">
            <v>-0.4930243004847113</v>
          </cell>
          <cell r="S12267">
            <v>40</v>
          </cell>
        </row>
        <row r="12268">
          <cell r="K12268">
            <v>-0.43757510129443417</v>
          </cell>
          <cell r="S12268">
            <v>40</v>
          </cell>
        </row>
        <row r="12269">
          <cell r="K12269">
            <v>0.91767474527326787</v>
          </cell>
          <cell r="S12269">
            <v>40</v>
          </cell>
        </row>
        <row r="12270">
          <cell r="K12270">
            <v>0.38076600226522683</v>
          </cell>
          <cell r="S12270">
            <v>40</v>
          </cell>
        </row>
        <row r="12271">
          <cell r="K12271">
            <v>0.11701194313052878</v>
          </cell>
          <cell r="S12271">
            <v>40</v>
          </cell>
        </row>
        <row r="12272">
          <cell r="K12272">
            <v>6.7467898455505189E-3</v>
          </cell>
          <cell r="S12272">
            <v>40</v>
          </cell>
        </row>
        <row r="12273">
          <cell r="K12273">
            <v>3.6012630046804064E-2</v>
          </cell>
          <cell r="S12273">
            <v>40</v>
          </cell>
        </row>
        <row r="12274">
          <cell r="K12274">
            <v>-0.90438537498349048</v>
          </cell>
          <cell r="S12274">
            <v>40</v>
          </cell>
        </row>
        <row r="12275">
          <cell r="K12275">
            <v>-0.76089424279552809</v>
          </cell>
          <cell r="S12275">
            <v>40</v>
          </cell>
        </row>
        <row r="12276">
          <cell r="K12276">
            <v>5.275120040491546E-2</v>
          </cell>
          <cell r="S12276">
            <v>40</v>
          </cell>
        </row>
        <row r="12277">
          <cell r="K12277">
            <v>-0.41987863201710907</v>
          </cell>
          <cell r="S12277">
            <v>40</v>
          </cell>
        </row>
        <row r="12278">
          <cell r="K12278">
            <v>18.796044667406562</v>
          </cell>
          <cell r="S12278">
            <v>40</v>
          </cell>
        </row>
        <row r="12279">
          <cell r="K12279">
            <v>26.296038791343875</v>
          </cell>
          <cell r="S12279">
            <v>40</v>
          </cell>
        </row>
        <row r="12280">
          <cell r="K12280">
            <v>-0.33710764298338985</v>
          </cell>
          <cell r="S12280">
            <v>40</v>
          </cell>
        </row>
        <row r="12281">
          <cell r="K12281">
            <v>-0.18689134855466913</v>
          </cell>
          <cell r="S12281">
            <v>40</v>
          </cell>
        </row>
        <row r="12282">
          <cell r="K12282">
            <v>-0.19856327004175869</v>
          </cell>
          <cell r="S12282">
            <v>40</v>
          </cell>
        </row>
        <row r="12283">
          <cell r="K12283">
            <v>0.29306808933038536</v>
          </cell>
          <cell r="S12283">
            <v>40</v>
          </cell>
        </row>
        <row r="12284">
          <cell r="K12284">
            <v>570.50180688756041</v>
          </cell>
          <cell r="S12284">
            <v>40</v>
          </cell>
        </row>
        <row r="12285">
          <cell r="K12285">
            <v>-0.23866507093643724</v>
          </cell>
          <cell r="S12285">
            <v>40</v>
          </cell>
        </row>
        <row r="12286">
          <cell r="K12286">
            <v>-1.0055685832586465</v>
          </cell>
          <cell r="S12286">
            <v>40</v>
          </cell>
        </row>
        <row r="12287">
          <cell r="K12287">
            <v>275.18703093331465</v>
          </cell>
          <cell r="S12287">
            <v>40</v>
          </cell>
        </row>
        <row r="12288">
          <cell r="K12288">
            <v>-0.22911104418289774</v>
          </cell>
          <cell r="S12288">
            <v>40</v>
          </cell>
        </row>
        <row r="12289">
          <cell r="K12289">
            <v>-0.49988092832159997</v>
          </cell>
          <cell r="S12289">
            <v>40</v>
          </cell>
        </row>
        <row r="12290">
          <cell r="K12290">
            <v>-0.76477099551562278</v>
          </cell>
          <cell r="S12290">
            <v>40</v>
          </cell>
        </row>
        <row r="12291">
          <cell r="K12291">
            <v>-0.44265314407217238</v>
          </cell>
          <cell r="S12291">
            <v>40</v>
          </cell>
        </row>
        <row r="12292">
          <cell r="K12292">
            <v>-0.27307517883452759</v>
          </cell>
          <cell r="S12292">
            <v>40</v>
          </cell>
        </row>
        <row r="12293">
          <cell r="K12293">
            <v>0.89328627757578782</v>
          </cell>
          <cell r="S12293">
            <v>40</v>
          </cell>
        </row>
        <row r="12294">
          <cell r="K12294">
            <v>1.4082300489272942E-2</v>
          </cell>
          <cell r="S12294">
            <v>40</v>
          </cell>
        </row>
        <row r="12295">
          <cell r="K12295">
            <v>0.48965915368565949</v>
          </cell>
          <cell r="S12295">
            <v>40</v>
          </cell>
        </row>
        <row r="12296">
          <cell r="K12296">
            <v>0.30198908043921419</v>
          </cell>
          <cell r="S12296">
            <v>40</v>
          </cell>
        </row>
        <row r="12297">
          <cell r="K12297">
            <v>0.20384171271421883</v>
          </cell>
          <cell r="S12297">
            <v>40</v>
          </cell>
        </row>
        <row r="12298">
          <cell r="K12298">
            <v>-0.25600420838990257</v>
          </cell>
          <cell r="S12298">
            <v>40</v>
          </cell>
        </row>
        <row r="12299">
          <cell r="K12299">
            <v>0.10964100823437438</v>
          </cell>
          <cell r="S12299">
            <v>40</v>
          </cell>
        </row>
        <row r="12300">
          <cell r="K12300">
            <v>-2.2339781446774062E-2</v>
          </cell>
          <cell r="S12300">
            <v>40</v>
          </cell>
        </row>
        <row r="12301">
          <cell r="K12301">
            <v>9.9239881914506708E-2</v>
          </cell>
          <cell r="S12301">
            <v>40</v>
          </cell>
        </row>
        <row r="12302">
          <cell r="K12302">
            <v>8.6941610815631145E-3</v>
          </cell>
          <cell r="S12302">
            <v>40</v>
          </cell>
        </row>
        <row r="12303">
          <cell r="K12303">
            <v>-0.17660683743717018</v>
          </cell>
          <cell r="S12303">
            <v>40</v>
          </cell>
        </row>
        <row r="12304">
          <cell r="K12304">
            <v>-0.492482570736958</v>
          </cell>
          <cell r="S12304">
            <v>40</v>
          </cell>
        </row>
        <row r="12305">
          <cell r="K12305">
            <v>-0.76438613946035261</v>
          </cell>
          <cell r="S12305">
            <v>40</v>
          </cell>
        </row>
        <row r="12306">
          <cell r="K12306">
            <v>3.0801939978783168</v>
          </cell>
          <cell r="S12306">
            <v>40</v>
          </cell>
        </row>
        <row r="12307">
          <cell r="K12307">
            <v>8.4170769082644176E-2</v>
          </cell>
          <cell r="S12307">
            <v>40</v>
          </cell>
        </row>
        <row r="12308">
          <cell r="K12308">
            <v>-1.0074557145966199</v>
          </cell>
          <cell r="S12308">
            <v>40</v>
          </cell>
        </row>
        <row r="12309">
          <cell r="K12309">
            <v>-0.25216236687384186</v>
          </cell>
          <cell r="S12309">
            <v>40</v>
          </cell>
        </row>
        <row r="12310">
          <cell r="K12310">
            <v>-0.74968783507470194</v>
          </cell>
          <cell r="S12310">
            <v>40</v>
          </cell>
        </row>
        <row r="12311">
          <cell r="K12311">
            <v>11.071281445610163</v>
          </cell>
          <cell r="S12311">
            <v>40</v>
          </cell>
        </row>
        <row r="12312">
          <cell r="K12312">
            <v>2.2363903936110853E-2</v>
          </cell>
          <cell r="S12312">
            <v>40</v>
          </cell>
        </row>
        <row r="12313">
          <cell r="K12313">
            <v>-0.30215611706758611</v>
          </cell>
          <cell r="S12313">
            <v>40</v>
          </cell>
        </row>
        <row r="12314">
          <cell r="K12314">
            <v>1.2786461877289628</v>
          </cell>
          <cell r="S12314">
            <v>40</v>
          </cell>
        </row>
        <row r="12315">
          <cell r="K12315">
            <v>-0.33462675399249819</v>
          </cell>
          <cell r="S12315">
            <v>40</v>
          </cell>
        </row>
        <row r="12316">
          <cell r="K12316">
            <v>0.51205406136862419</v>
          </cell>
          <cell r="S12316">
            <v>40</v>
          </cell>
        </row>
        <row r="12317">
          <cell r="K12317">
            <v>11.543453566629772</v>
          </cell>
          <cell r="S12317">
            <v>40</v>
          </cell>
        </row>
        <row r="12318">
          <cell r="K12318">
            <v>0.52442678077197757</v>
          </cell>
          <cell r="S12318">
            <v>40</v>
          </cell>
        </row>
        <row r="12319">
          <cell r="K12319">
            <v>294.33943019060769</v>
          </cell>
          <cell r="S12319">
            <v>40</v>
          </cell>
        </row>
        <row r="12320">
          <cell r="K12320">
            <v>-1.8070502576168028</v>
          </cell>
          <cell r="S12320">
            <v>40</v>
          </cell>
        </row>
        <row r="12321">
          <cell r="K12321">
            <v>74.911777716551541</v>
          </cell>
          <cell r="S12321">
            <v>40</v>
          </cell>
        </row>
        <row r="12322">
          <cell r="K12322">
            <v>-1.401703447494214</v>
          </cell>
          <cell r="S12322">
            <v>40</v>
          </cell>
        </row>
        <row r="12323">
          <cell r="K12323">
            <v>13.127007160860082</v>
          </cell>
          <cell r="S12323">
            <v>40</v>
          </cell>
        </row>
        <row r="12324">
          <cell r="K12324">
            <v>-1.8245853003741943</v>
          </cell>
          <cell r="S12324">
            <v>40</v>
          </cell>
        </row>
        <row r="12325">
          <cell r="K12325">
            <v>13958.742060293051</v>
          </cell>
          <cell r="S12325">
            <v>40</v>
          </cell>
        </row>
        <row r="12326">
          <cell r="K12326">
            <v>-1.3853113947451161</v>
          </cell>
          <cell r="S12326">
            <v>40</v>
          </cell>
        </row>
        <row r="12327">
          <cell r="K12327">
            <v>0.52655180103218191</v>
          </cell>
          <cell r="S12327">
            <v>40</v>
          </cell>
        </row>
        <row r="12328">
          <cell r="K12328">
            <v>0.40763385175024203</v>
          </cell>
          <cell r="S12328">
            <v>40</v>
          </cell>
        </row>
        <row r="12329">
          <cell r="K12329">
            <v>0.31498174020441821</v>
          </cell>
          <cell r="S12329">
            <v>40</v>
          </cell>
        </row>
        <row r="12330">
          <cell r="K12330">
            <v>-1.7008734741270226</v>
          </cell>
          <cell r="S12330">
            <v>40</v>
          </cell>
        </row>
        <row r="12331">
          <cell r="K12331">
            <v>-0.53912096762883033</v>
          </cell>
          <cell r="S12331">
            <v>40</v>
          </cell>
        </row>
        <row r="12332">
          <cell r="K12332">
            <v>0.86541176899569305</v>
          </cell>
          <cell r="S12332">
            <v>40</v>
          </cell>
        </row>
        <row r="12333">
          <cell r="K12333">
            <v>0.92787437035190212</v>
          </cell>
          <cell r="S12333">
            <v>40</v>
          </cell>
        </row>
        <row r="12334">
          <cell r="K12334">
            <v>8.3156367056678879E-2</v>
          </cell>
          <cell r="S12334">
            <v>40</v>
          </cell>
        </row>
        <row r="12335">
          <cell r="K12335">
            <v>0.1964827825364332</v>
          </cell>
          <cell r="S12335">
            <v>40</v>
          </cell>
        </row>
        <row r="12336">
          <cell r="K12336">
            <v>0.15422113302899049</v>
          </cell>
          <cell r="S12336">
            <v>40</v>
          </cell>
        </row>
        <row r="12337">
          <cell r="K12337">
            <v>0.14143309439046001</v>
          </cell>
          <cell r="S12337">
            <v>40</v>
          </cell>
        </row>
        <row r="12338">
          <cell r="K12338">
            <v>1.141270431697293</v>
          </cell>
          <cell r="S12338">
            <v>40</v>
          </cell>
        </row>
        <row r="12339">
          <cell r="K12339">
            <v>0.18973877729735689</v>
          </cell>
          <cell r="S12339">
            <v>40</v>
          </cell>
        </row>
        <row r="12340">
          <cell r="K12340">
            <v>0.28551370149103689</v>
          </cell>
          <cell r="S12340">
            <v>40</v>
          </cell>
        </row>
        <row r="12341">
          <cell r="K12341">
            <v>0.41701678524003855</v>
          </cell>
          <cell r="S12341">
            <v>40</v>
          </cell>
        </row>
        <row r="12342">
          <cell r="K12342">
            <v>3.8313180351104905</v>
          </cell>
          <cell r="S12342">
            <v>40</v>
          </cell>
        </row>
        <row r="12343">
          <cell r="K12343">
            <v>-1.7165342513887858</v>
          </cell>
          <cell r="S12343">
            <v>40</v>
          </cell>
        </row>
        <row r="12344">
          <cell r="K12344">
            <v>-1.7404714990797898</v>
          </cell>
          <cell r="S12344">
            <v>40</v>
          </cell>
        </row>
        <row r="12345">
          <cell r="K12345">
            <v>-0.78231071982716349</v>
          </cell>
          <cell r="S12345">
            <v>40</v>
          </cell>
        </row>
        <row r="12346">
          <cell r="K12346">
            <v>-0.731880757638116</v>
          </cell>
          <cell r="S12346">
            <v>40</v>
          </cell>
        </row>
        <row r="12347">
          <cell r="K12347">
            <v>-0.87479596042188035</v>
          </cell>
          <cell r="S12347">
            <v>40</v>
          </cell>
        </row>
        <row r="12348">
          <cell r="K12348">
            <v>-0.80135559167914416</v>
          </cell>
          <cell r="S12348">
            <v>40</v>
          </cell>
        </row>
        <row r="12349">
          <cell r="K12349">
            <v>-4.258231059019963E-2</v>
          </cell>
          <cell r="S12349">
            <v>40</v>
          </cell>
        </row>
        <row r="12350">
          <cell r="K12350">
            <v>-0.58785814954179993</v>
          </cell>
          <cell r="S12350">
            <v>40</v>
          </cell>
        </row>
        <row r="12351">
          <cell r="K12351">
            <v>-0.41053260239928263</v>
          </cell>
          <cell r="S12351">
            <v>40</v>
          </cell>
        </row>
        <row r="12352">
          <cell r="K12352">
            <v>-0.36901172779635039</v>
          </cell>
          <cell r="S12352">
            <v>40</v>
          </cell>
        </row>
        <row r="12353">
          <cell r="K12353">
            <v>-2.130027732423629E-2</v>
          </cell>
          <cell r="S12353">
            <v>40</v>
          </cell>
        </row>
        <row r="12354">
          <cell r="K12354">
            <v>-0.67636968874600678</v>
          </cell>
          <cell r="S12354">
            <v>40</v>
          </cell>
        </row>
        <row r="12355">
          <cell r="K12355">
            <v>-0.96924284418065354</v>
          </cell>
          <cell r="S12355">
            <v>40</v>
          </cell>
        </row>
        <row r="12356">
          <cell r="K12356">
            <v>-0.93247263662778579</v>
          </cell>
          <cell r="S12356">
            <v>40</v>
          </cell>
        </row>
        <row r="12357">
          <cell r="K12357">
            <v>-1.1053677180894312</v>
          </cell>
          <cell r="S12357">
            <v>40</v>
          </cell>
        </row>
        <row r="12358">
          <cell r="K12358">
            <v>-0.6993761411377899</v>
          </cell>
          <cell r="S12358">
            <v>40</v>
          </cell>
        </row>
        <row r="12359">
          <cell r="K12359">
            <v>-0.63397956654703513</v>
          </cell>
          <cell r="S12359">
            <v>40</v>
          </cell>
        </row>
        <row r="12360">
          <cell r="K12360">
            <v>-1.2361643352642973</v>
          </cell>
          <cell r="S12360">
            <v>40</v>
          </cell>
        </row>
        <row r="12361">
          <cell r="K12361">
            <v>-1.2103131340806452</v>
          </cell>
          <cell r="S12361">
            <v>40</v>
          </cell>
        </row>
        <row r="12362">
          <cell r="K12362">
            <v>-0.46501032491836575</v>
          </cell>
          <cell r="S12362">
            <v>40</v>
          </cell>
        </row>
        <row r="12363">
          <cell r="K12363">
            <v>-0.36135536770145271</v>
          </cell>
          <cell r="S12363">
            <v>40</v>
          </cell>
        </row>
        <row r="12364">
          <cell r="K12364">
            <v>-0.28119022568914098</v>
          </cell>
          <cell r="S12364">
            <v>40</v>
          </cell>
        </row>
        <row r="12365">
          <cell r="K12365">
            <v>143.12593302356305</v>
          </cell>
          <cell r="S12365">
            <v>40</v>
          </cell>
        </row>
        <row r="12366">
          <cell r="K12366">
            <v>-0.10366330120502293</v>
          </cell>
          <cell r="S12366">
            <v>40</v>
          </cell>
        </row>
        <row r="12367">
          <cell r="K12367">
            <v>-2.5867822331988766</v>
          </cell>
          <cell r="S12367">
            <v>40</v>
          </cell>
        </row>
        <row r="12368">
          <cell r="K12368">
            <v>-3.8638715734807753E-2</v>
          </cell>
          <cell r="S12368">
            <v>40</v>
          </cell>
        </row>
        <row r="12369">
          <cell r="K12369">
            <v>-3.3308832225071026</v>
          </cell>
          <cell r="S12369">
            <v>40</v>
          </cell>
        </row>
        <row r="12370">
          <cell r="K12370">
            <v>6.967580809937006E-2</v>
          </cell>
          <cell r="S12370">
            <v>34</v>
          </cell>
        </row>
        <row r="12371">
          <cell r="K12371">
            <v>12.483556116453942</v>
          </cell>
          <cell r="S12371">
            <v>40</v>
          </cell>
        </row>
        <row r="12372">
          <cell r="K12372">
            <v>-0.43371754847971683</v>
          </cell>
          <cell r="S12372">
            <v>40</v>
          </cell>
        </row>
        <row r="12373">
          <cell r="K12373">
            <v>-0.37849586963308979</v>
          </cell>
          <cell r="S12373">
            <v>40</v>
          </cell>
        </row>
        <row r="12374">
          <cell r="K12374">
            <v>-0.45473371971291138</v>
          </cell>
          <cell r="S12374">
            <v>40</v>
          </cell>
        </row>
        <row r="12375">
          <cell r="K12375">
            <v>3.0064533726909509E-2</v>
          </cell>
          <cell r="S12375">
            <v>40</v>
          </cell>
        </row>
        <row r="12376">
          <cell r="K12376">
            <v>-8.8296077926082836E-2</v>
          </cell>
          <cell r="S12376">
            <v>40</v>
          </cell>
        </row>
        <row r="12377">
          <cell r="K12377">
            <v>-0.28716234375983923</v>
          </cell>
          <cell r="S12377">
            <v>40</v>
          </cell>
        </row>
        <row r="12378">
          <cell r="K12378">
            <v>-0.32030381629771704</v>
          </cell>
          <cell r="S12378">
            <v>40</v>
          </cell>
        </row>
        <row r="12379">
          <cell r="K12379">
            <v>-1.2472921375293438</v>
          </cell>
          <cell r="S12379">
            <v>40</v>
          </cell>
        </row>
        <row r="12380">
          <cell r="K12380">
            <v>-0.6585105520224015</v>
          </cell>
          <cell r="S12380">
            <v>40</v>
          </cell>
        </row>
        <row r="12381">
          <cell r="K12381">
            <v>-0.82541146914347718</v>
          </cell>
          <cell r="S12381">
            <v>40</v>
          </cell>
        </row>
        <row r="12382">
          <cell r="K12382">
            <v>-0.82270081597695699</v>
          </cell>
          <cell r="S12382">
            <v>40</v>
          </cell>
        </row>
        <row r="12383">
          <cell r="K12383">
            <v>11.430773997060092</v>
          </cell>
          <cell r="S12383">
            <v>40</v>
          </cell>
        </row>
        <row r="12384">
          <cell r="K12384">
            <v>79.01218086940942</v>
          </cell>
          <cell r="S12384">
            <v>40</v>
          </cell>
        </row>
        <row r="12385">
          <cell r="K12385">
            <v>-0.31759193890275866</v>
          </cell>
          <cell r="S12385">
            <v>40</v>
          </cell>
        </row>
        <row r="12386">
          <cell r="K12386">
            <v>147.66048030182603</v>
          </cell>
          <cell r="S12386">
            <v>40</v>
          </cell>
        </row>
        <row r="12387">
          <cell r="K12387">
            <v>-0.16381966639967727</v>
          </cell>
          <cell r="S12387">
            <v>40</v>
          </cell>
        </row>
        <row r="12388">
          <cell r="K12388">
            <v>-1.5348770542174961</v>
          </cell>
          <cell r="S12388">
            <v>40</v>
          </cell>
        </row>
        <row r="12389">
          <cell r="K12389">
            <v>-8.6387832304556822E-2</v>
          </cell>
          <cell r="S12389">
            <v>40</v>
          </cell>
        </row>
        <row r="12390">
          <cell r="K12390">
            <v>-1.9032477982962464</v>
          </cell>
          <cell r="S12390">
            <v>40</v>
          </cell>
        </row>
        <row r="12391">
          <cell r="K12391">
            <v>-3.8191703528157648</v>
          </cell>
          <cell r="S12391">
            <v>36</v>
          </cell>
        </row>
        <row r="12392">
          <cell r="K12392">
            <v>-0.16067165345323836</v>
          </cell>
          <cell r="S12392">
            <v>40</v>
          </cell>
        </row>
        <row r="12393">
          <cell r="K12393">
            <v>-0.43894706243203829</v>
          </cell>
          <cell r="S12393">
            <v>40</v>
          </cell>
        </row>
        <row r="12394">
          <cell r="K12394">
            <v>-0.46756641171102525</v>
          </cell>
          <cell r="S12394">
            <v>40</v>
          </cell>
        </row>
        <row r="12395">
          <cell r="K12395">
            <v>0.11129657948633437</v>
          </cell>
          <cell r="S12395">
            <v>40</v>
          </cell>
        </row>
        <row r="12396">
          <cell r="K12396">
            <v>-0.27491684903892771</v>
          </cell>
          <cell r="S12396">
            <v>40</v>
          </cell>
        </row>
        <row r="12397">
          <cell r="K12397">
            <v>-0.53293466020988745</v>
          </cell>
          <cell r="S12397">
            <v>40</v>
          </cell>
        </row>
        <row r="12398">
          <cell r="K12398">
            <v>-0.61488274010846111</v>
          </cell>
          <cell r="S12398">
            <v>40</v>
          </cell>
        </row>
        <row r="12399">
          <cell r="K12399">
            <v>-0.54331410324133522</v>
          </cell>
          <cell r="S12399">
            <v>40</v>
          </cell>
        </row>
        <row r="12400">
          <cell r="K12400">
            <v>-0.90782388328111818</v>
          </cell>
          <cell r="S12400">
            <v>40</v>
          </cell>
        </row>
        <row r="12401">
          <cell r="K12401">
            <v>-0.89975671483312769</v>
          </cell>
          <cell r="S12401">
            <v>40</v>
          </cell>
        </row>
        <row r="12402">
          <cell r="K12402">
            <v>-0.92482423927898971</v>
          </cell>
          <cell r="S12402">
            <v>40</v>
          </cell>
        </row>
        <row r="12403">
          <cell r="K12403">
            <v>-0.93316414659111058</v>
          </cell>
          <cell r="S12403">
            <v>40</v>
          </cell>
        </row>
        <row r="12404">
          <cell r="K12404">
            <v>155.72123286220651</v>
          </cell>
          <cell r="S12404">
            <v>40</v>
          </cell>
        </row>
        <row r="12405">
          <cell r="K12405">
            <v>13.427171849993112</v>
          </cell>
          <cell r="S12405">
            <v>40</v>
          </cell>
        </row>
        <row r="12406">
          <cell r="K12406">
            <v>-0.38755928479870327</v>
          </cell>
          <cell r="S12406">
            <v>40</v>
          </cell>
        </row>
        <row r="12407">
          <cell r="K12407">
            <v>7.4235318549926408</v>
          </cell>
          <cell r="S12407">
            <v>40</v>
          </cell>
        </row>
        <row r="12408">
          <cell r="K12408">
            <v>-0.41044178940346476</v>
          </cell>
          <cell r="S12408">
            <v>40</v>
          </cell>
        </row>
        <row r="12409">
          <cell r="K12409">
            <v>-1.7034050152339377</v>
          </cell>
          <cell r="S12409">
            <v>40</v>
          </cell>
        </row>
        <row r="12410">
          <cell r="K12410">
            <v>-0.44153748511745189</v>
          </cell>
          <cell r="S12410">
            <v>40</v>
          </cell>
        </row>
        <row r="12411">
          <cell r="K12411">
            <v>-2.2293432282270897</v>
          </cell>
          <cell r="S12411">
            <v>40</v>
          </cell>
        </row>
        <row r="12412">
          <cell r="K12412">
            <v>-3.4097040316480971</v>
          </cell>
          <cell r="S12412">
            <v>39</v>
          </cell>
        </row>
        <row r="12413">
          <cell r="K12413">
            <v>55.68064798219735</v>
          </cell>
          <cell r="S12413">
            <v>40</v>
          </cell>
        </row>
        <row r="12414">
          <cell r="K12414">
            <v>-0.52441723782582295</v>
          </cell>
          <cell r="S12414">
            <v>40</v>
          </cell>
        </row>
        <row r="12415">
          <cell r="K12415">
            <v>-0.5688436904441575</v>
          </cell>
          <cell r="S12415">
            <v>40</v>
          </cell>
        </row>
        <row r="12416">
          <cell r="K12416">
            <v>0.72860099156585134</v>
          </cell>
          <cell r="S12416">
            <v>40</v>
          </cell>
        </row>
        <row r="12417">
          <cell r="K12417">
            <v>-0.65254652423402459</v>
          </cell>
          <cell r="S12417">
            <v>40</v>
          </cell>
        </row>
        <row r="12418">
          <cell r="K12418">
            <v>-0.17919262135987374</v>
          </cell>
          <cell r="S12418">
            <v>40</v>
          </cell>
        </row>
        <row r="12419">
          <cell r="K12419">
            <v>-0.35745542930142832</v>
          </cell>
          <cell r="S12419">
            <v>40</v>
          </cell>
        </row>
        <row r="12420">
          <cell r="K12420">
            <v>-0.46190160773573147</v>
          </cell>
          <cell r="S12420">
            <v>40</v>
          </cell>
        </row>
        <row r="12421">
          <cell r="K12421">
            <v>-0.2400264437560457</v>
          </cell>
          <cell r="S12421">
            <v>40</v>
          </cell>
        </row>
        <row r="12422">
          <cell r="K12422">
            <v>-0.92010770418822563</v>
          </cell>
          <cell r="S12422">
            <v>40</v>
          </cell>
        </row>
        <row r="12423">
          <cell r="K12423">
            <v>-0.50144988021402281</v>
          </cell>
          <cell r="S12423">
            <v>40</v>
          </cell>
        </row>
        <row r="12424">
          <cell r="K12424">
            <v>-0.61953094354402294</v>
          </cell>
          <cell r="S12424">
            <v>40</v>
          </cell>
        </row>
        <row r="12425">
          <cell r="K12425">
            <v>1130.4941162616599</v>
          </cell>
          <cell r="S12425">
            <v>40</v>
          </cell>
        </row>
        <row r="12426">
          <cell r="K12426">
            <v>1033.6267611018711</v>
          </cell>
          <cell r="S12426">
            <v>40</v>
          </cell>
        </row>
        <row r="12427">
          <cell r="K12427">
            <v>17.921761199688707</v>
          </cell>
          <cell r="S12427">
            <v>40</v>
          </cell>
        </row>
        <row r="12428">
          <cell r="K12428">
            <v>714.21180368606747</v>
          </cell>
          <cell r="S12428">
            <v>40</v>
          </cell>
        </row>
        <row r="12429">
          <cell r="K12429">
            <v>20.773570885428956</v>
          </cell>
          <cell r="S12429">
            <v>40</v>
          </cell>
        </row>
        <row r="12430">
          <cell r="K12430">
            <v>-0.54303112989796998</v>
          </cell>
          <cell r="S12430">
            <v>40</v>
          </cell>
        </row>
        <row r="12431">
          <cell r="K12431">
            <v>3.7515148933578539E-2</v>
          </cell>
          <cell r="S12431">
            <v>40</v>
          </cell>
        </row>
        <row r="12432">
          <cell r="K12432">
            <v>-0.20944062313670134</v>
          </cell>
          <cell r="S12432">
            <v>40</v>
          </cell>
        </row>
        <row r="12433">
          <cell r="K12433">
            <v>-4.2466221828396753</v>
          </cell>
          <cell r="S12433">
            <v>40</v>
          </cell>
        </row>
        <row r="12434">
          <cell r="K12434">
            <v>-0.48650174226973053</v>
          </cell>
          <cell r="S12434">
            <v>40</v>
          </cell>
        </row>
        <row r="12435">
          <cell r="K12435">
            <v>-0.50757040744850779</v>
          </cell>
          <cell r="S12435">
            <v>40</v>
          </cell>
        </row>
        <row r="12436">
          <cell r="K12436">
            <v>-0.53132020468779217</v>
          </cell>
          <cell r="S12436">
            <v>40</v>
          </cell>
        </row>
        <row r="12437">
          <cell r="K12437">
            <v>0.96926047421697437</v>
          </cell>
          <cell r="S12437">
            <v>40</v>
          </cell>
        </row>
        <row r="12438">
          <cell r="K12438">
            <v>4.4888099476754421E-2</v>
          </cell>
          <cell r="S12438">
            <v>40</v>
          </cell>
        </row>
        <row r="12439">
          <cell r="K12439">
            <v>-0.12318954538504708</v>
          </cell>
          <cell r="S12439">
            <v>40</v>
          </cell>
        </row>
        <row r="12440">
          <cell r="K12440">
            <v>3.014477883467016E-2</v>
          </cell>
          <cell r="S12440">
            <v>40</v>
          </cell>
        </row>
        <row r="12441">
          <cell r="K12441">
            <v>-0.31516651744484908</v>
          </cell>
          <cell r="S12441">
            <v>40</v>
          </cell>
        </row>
        <row r="12442">
          <cell r="K12442">
            <v>0.33282920932370896</v>
          </cell>
          <cell r="S12442">
            <v>40</v>
          </cell>
        </row>
        <row r="12443">
          <cell r="K12443">
            <v>-0.63819068219938213</v>
          </cell>
          <cell r="S12443">
            <v>40</v>
          </cell>
        </row>
        <row r="12444">
          <cell r="K12444">
            <v>-0.46193494825831027</v>
          </cell>
          <cell r="S12444">
            <v>40</v>
          </cell>
        </row>
        <row r="12445">
          <cell r="K12445">
            <v>-0.46767530141014679</v>
          </cell>
          <cell r="S12445">
            <v>40</v>
          </cell>
        </row>
        <row r="12446">
          <cell r="K12446">
            <v>11241.282535946893</v>
          </cell>
          <cell r="S12446">
            <v>40</v>
          </cell>
        </row>
        <row r="12447">
          <cell r="K12447">
            <v>-0.34651627624290615</v>
          </cell>
          <cell r="S12447">
            <v>40</v>
          </cell>
        </row>
        <row r="12448">
          <cell r="K12448">
            <v>-0.38603593613924547</v>
          </cell>
          <cell r="S12448">
            <v>40</v>
          </cell>
        </row>
        <row r="12449">
          <cell r="K12449">
            <v>26.310592191836356</v>
          </cell>
          <cell r="S12449">
            <v>40</v>
          </cell>
        </row>
        <row r="12450">
          <cell r="K12450">
            <v>-0.27895006333622785</v>
          </cell>
          <cell r="S12450">
            <v>40</v>
          </cell>
        </row>
        <row r="12451">
          <cell r="K12451">
            <v>-1.208102122610643</v>
          </cell>
          <cell r="S12451">
            <v>40</v>
          </cell>
        </row>
        <row r="12452">
          <cell r="K12452">
            <v>-0.24545313319520601</v>
          </cell>
          <cell r="S12452">
            <v>40</v>
          </cell>
        </row>
        <row r="12453">
          <cell r="K12453">
            <v>-1.336917653674172</v>
          </cell>
          <cell r="S12453">
            <v>40</v>
          </cell>
        </row>
        <row r="12454">
          <cell r="K12454">
            <v>-2.639760101987751</v>
          </cell>
          <cell r="S12454">
            <v>40</v>
          </cell>
        </row>
        <row r="12455">
          <cell r="K12455">
            <v>-0.49058453863354634</v>
          </cell>
          <cell r="S12455">
            <v>40</v>
          </cell>
        </row>
        <row r="12456">
          <cell r="K12456">
            <v>-0.83700554908290092</v>
          </cell>
          <cell r="S12456">
            <v>40</v>
          </cell>
        </row>
        <row r="12457">
          <cell r="K12457">
            <v>-0.30428796575562483</v>
          </cell>
          <cell r="S12457">
            <v>40</v>
          </cell>
        </row>
        <row r="12458">
          <cell r="K12458">
            <v>-0.89356788592501657</v>
          </cell>
          <cell r="S12458">
            <v>40</v>
          </cell>
        </row>
        <row r="12459">
          <cell r="K12459">
            <v>-0.31927803414622397</v>
          </cell>
          <cell r="S12459">
            <v>40</v>
          </cell>
        </row>
        <row r="12460">
          <cell r="K12460">
            <v>-0.31212086422482987</v>
          </cell>
          <cell r="S12460">
            <v>40</v>
          </cell>
        </row>
        <row r="12461">
          <cell r="K12461">
            <v>1.0328542563180978</v>
          </cell>
          <cell r="S12461">
            <v>40</v>
          </cell>
        </row>
        <row r="12462">
          <cell r="K12462">
            <v>0.37166279366152133</v>
          </cell>
          <cell r="S12462">
            <v>40</v>
          </cell>
        </row>
        <row r="12463">
          <cell r="K12463">
            <v>6.8426779231183787E-2</v>
          </cell>
          <cell r="S12463">
            <v>40</v>
          </cell>
        </row>
        <row r="12464">
          <cell r="K12464">
            <v>-0.38697126772727564</v>
          </cell>
          <cell r="S12464">
            <v>40</v>
          </cell>
        </row>
        <row r="12465">
          <cell r="K12465">
            <v>-0.16083912817714086</v>
          </cell>
          <cell r="S12465">
            <v>40</v>
          </cell>
        </row>
        <row r="12466">
          <cell r="K12466">
            <v>-0.46721624382669968</v>
          </cell>
          <cell r="S12466">
            <v>40</v>
          </cell>
        </row>
        <row r="12467">
          <cell r="K12467">
            <v>5.3326145583564528E-2</v>
          </cell>
          <cell r="S12467">
            <v>40</v>
          </cell>
        </row>
        <row r="12468">
          <cell r="K12468">
            <v>3.8903108972460163E-3</v>
          </cell>
          <cell r="S12468">
            <v>40</v>
          </cell>
        </row>
        <row r="12469">
          <cell r="K12469">
            <v>-0.19084007485665938</v>
          </cell>
          <cell r="S12469">
            <v>40</v>
          </cell>
        </row>
        <row r="12470">
          <cell r="K12470">
            <v>-0.53815249247966279</v>
          </cell>
          <cell r="S12470">
            <v>40</v>
          </cell>
        </row>
        <row r="12471">
          <cell r="K12471">
            <v>6.8386717004371794E-2</v>
          </cell>
          <cell r="S12471">
            <v>40</v>
          </cell>
        </row>
        <row r="12472">
          <cell r="K12472">
            <v>-0.58416088838309577</v>
          </cell>
          <cell r="S12472">
            <v>40</v>
          </cell>
        </row>
        <row r="12473">
          <cell r="K12473">
            <v>-0.64314152948377357</v>
          </cell>
          <cell r="S12473">
            <v>40</v>
          </cell>
        </row>
        <row r="12474">
          <cell r="K12474">
            <v>-0.97990180539329585</v>
          </cell>
          <cell r="S12474">
            <v>40</v>
          </cell>
        </row>
        <row r="12475">
          <cell r="K12475">
            <v>-0.27814106391782595</v>
          </cell>
          <cell r="S12475">
            <v>40</v>
          </cell>
        </row>
        <row r="12476">
          <cell r="K12476">
            <v>-0.84669251272936619</v>
          </cell>
          <cell r="S12476">
            <v>40</v>
          </cell>
        </row>
        <row r="12477">
          <cell r="K12477">
            <v>-0.28126032271154583</v>
          </cell>
          <cell r="S12477">
            <v>40</v>
          </cell>
        </row>
        <row r="12478">
          <cell r="K12478">
            <v>-0.89747661273248747</v>
          </cell>
          <cell r="S12478">
            <v>40</v>
          </cell>
        </row>
        <row r="12479">
          <cell r="K12479">
            <v>3429.1750067591879</v>
          </cell>
          <cell r="S12479">
            <v>40</v>
          </cell>
        </row>
        <row r="12480">
          <cell r="K12480">
            <v>-6.8836195621381185E-2</v>
          </cell>
          <cell r="S12480">
            <v>40</v>
          </cell>
        </row>
        <row r="12481">
          <cell r="K12481">
            <v>-0.34205198456409058</v>
          </cell>
          <cell r="S12481">
            <v>40</v>
          </cell>
        </row>
        <row r="12482">
          <cell r="K12482">
            <v>1790.5888257980996</v>
          </cell>
          <cell r="S12482">
            <v>40</v>
          </cell>
        </row>
        <row r="12483">
          <cell r="K12483">
            <v>-0.39531456874829951</v>
          </cell>
          <cell r="S12483">
            <v>40</v>
          </cell>
        </row>
        <row r="12484">
          <cell r="K12484">
            <v>0.36397322872720822</v>
          </cell>
          <cell r="S12484">
            <v>40</v>
          </cell>
        </row>
        <row r="12485">
          <cell r="K12485">
            <v>15.313311364404264</v>
          </cell>
          <cell r="S12485">
            <v>40</v>
          </cell>
        </row>
        <row r="12486">
          <cell r="K12486">
            <v>-1.8293779813627506</v>
          </cell>
          <cell r="S12486">
            <v>40</v>
          </cell>
        </row>
        <row r="12487">
          <cell r="K12487">
            <v>170.45235946366947</v>
          </cell>
          <cell r="S12487">
            <v>40</v>
          </cell>
        </row>
        <row r="12488">
          <cell r="K12488">
            <v>0.55199103644033221</v>
          </cell>
          <cell r="S12488">
            <v>40</v>
          </cell>
        </row>
        <row r="12489">
          <cell r="K12489">
            <v>-0.6973774689390696</v>
          </cell>
          <cell r="S12489">
            <v>40</v>
          </cell>
        </row>
        <row r="12490">
          <cell r="K12490">
            <v>0.33982785334803173</v>
          </cell>
          <cell r="S12490">
            <v>40</v>
          </cell>
        </row>
        <row r="12491">
          <cell r="K12491">
            <v>-0.22977180806735367</v>
          </cell>
          <cell r="S12491">
            <v>40</v>
          </cell>
        </row>
        <row r="12492">
          <cell r="K12492">
            <v>-1.3999492037879382</v>
          </cell>
          <cell r="S12492">
            <v>40</v>
          </cell>
        </row>
        <row r="12493">
          <cell r="K12493">
            <v>-1.316457367441314</v>
          </cell>
          <cell r="S12493">
            <v>40</v>
          </cell>
        </row>
        <row r="12494">
          <cell r="K12494">
            <v>0.4448690300414459</v>
          </cell>
          <cell r="S12494">
            <v>40</v>
          </cell>
        </row>
        <row r="12495">
          <cell r="K12495">
            <v>-1.6032844784057509</v>
          </cell>
          <cell r="S12495">
            <v>40</v>
          </cell>
        </row>
        <row r="12496">
          <cell r="K12496">
            <v>1.6030343788457917</v>
          </cell>
          <cell r="S12496">
            <v>40</v>
          </cell>
        </row>
        <row r="12497">
          <cell r="K12497">
            <v>0.57031185721144639</v>
          </cell>
          <cell r="S12497">
            <v>40</v>
          </cell>
        </row>
        <row r="12498">
          <cell r="K12498">
            <v>1.5613922635201165</v>
          </cell>
          <cell r="S12498">
            <v>40</v>
          </cell>
        </row>
        <row r="12499">
          <cell r="K12499">
            <v>2.7218809758557199</v>
          </cell>
          <cell r="S12499">
            <v>40</v>
          </cell>
        </row>
        <row r="12500">
          <cell r="K12500">
            <v>1.0058688124488726</v>
          </cell>
          <cell r="S12500">
            <v>40</v>
          </cell>
        </row>
        <row r="12501">
          <cell r="K12501">
            <v>4.8753074612444068E-2</v>
          </cell>
          <cell r="S12501">
            <v>40</v>
          </cell>
        </row>
        <row r="12502">
          <cell r="K12502">
            <v>-0.48041359119850557</v>
          </cell>
          <cell r="S12502">
            <v>40</v>
          </cell>
        </row>
        <row r="12503">
          <cell r="K12503">
            <v>4.9863788198284208E-2</v>
          </cell>
          <cell r="S12503">
            <v>40</v>
          </cell>
        </row>
        <row r="12504">
          <cell r="K12504">
            <v>0.20401651558564191</v>
          </cell>
          <cell r="S12504">
            <v>40</v>
          </cell>
        </row>
        <row r="12505">
          <cell r="K12505">
            <v>7.116067210233025E-2</v>
          </cell>
          <cell r="S12505">
            <v>40</v>
          </cell>
        </row>
        <row r="12506">
          <cell r="K12506">
            <v>0.17347912497336099</v>
          </cell>
          <cell r="S12506">
            <v>40</v>
          </cell>
        </row>
        <row r="12507">
          <cell r="K12507">
            <v>0.24521119818075354</v>
          </cell>
          <cell r="S12507">
            <v>40</v>
          </cell>
        </row>
        <row r="12508">
          <cell r="K12508">
            <v>1.3323143482163182</v>
          </cell>
          <cell r="S12508">
            <v>40</v>
          </cell>
        </row>
        <row r="12509">
          <cell r="K12509">
            <v>0.53603287051197024</v>
          </cell>
          <cell r="S12509">
            <v>40</v>
          </cell>
        </row>
        <row r="12510">
          <cell r="K12510">
            <v>7.1853244836037193</v>
          </cell>
          <cell r="S12510">
            <v>40</v>
          </cell>
        </row>
        <row r="12511">
          <cell r="K12511">
            <v>-0.58670658814409904</v>
          </cell>
          <cell r="S12511">
            <v>40</v>
          </cell>
        </row>
        <row r="12512">
          <cell r="K12512">
            <v>-0.77299976137400683</v>
          </cell>
          <cell r="S12512">
            <v>40</v>
          </cell>
        </row>
        <row r="12513">
          <cell r="K12513">
            <v>-0.72099533295829277</v>
          </cell>
          <cell r="S12513">
            <v>40</v>
          </cell>
        </row>
        <row r="12514">
          <cell r="K12514">
            <v>0.12826604786106272</v>
          </cell>
          <cell r="S12514">
            <v>40</v>
          </cell>
        </row>
        <row r="12515">
          <cell r="K12515">
            <v>-0.79539538272493904</v>
          </cell>
          <cell r="S12515">
            <v>40</v>
          </cell>
        </row>
        <row r="12516">
          <cell r="K12516">
            <v>8.8408581057574445E-2</v>
          </cell>
          <cell r="S12516">
            <v>40</v>
          </cell>
        </row>
        <row r="12517">
          <cell r="K12517">
            <v>6.6796734267266311</v>
          </cell>
          <cell r="S12517">
            <v>40</v>
          </cell>
        </row>
        <row r="12518">
          <cell r="K12518">
            <v>-0.93093379753323857</v>
          </cell>
          <cell r="S12518">
            <v>40</v>
          </cell>
        </row>
        <row r="12519">
          <cell r="K12519">
            <v>-0.84529439501721348</v>
          </cell>
          <cell r="S12519">
            <v>40</v>
          </cell>
        </row>
        <row r="12520">
          <cell r="K12520">
            <v>-0.77086219477974971</v>
          </cell>
          <cell r="S12520">
            <v>40</v>
          </cell>
        </row>
        <row r="12521">
          <cell r="K12521">
            <v>-2.4431262953126263</v>
          </cell>
          <cell r="S12521">
            <v>40</v>
          </cell>
        </row>
        <row r="12522">
          <cell r="K12522">
            <v>-2.5370729602323596</v>
          </cell>
          <cell r="S12522">
            <v>40</v>
          </cell>
        </row>
        <row r="12523">
          <cell r="K12523">
            <v>-2.5617069523410665</v>
          </cell>
          <cell r="S12523">
            <v>40</v>
          </cell>
        </row>
        <row r="12524">
          <cell r="K12524">
            <v>0.79332526919124247</v>
          </cell>
          <cell r="S12524">
            <v>40</v>
          </cell>
        </row>
        <row r="12525">
          <cell r="K12525">
            <v>-0.65459782614399853</v>
          </cell>
          <cell r="S12525">
            <v>40</v>
          </cell>
        </row>
        <row r="12526">
          <cell r="K12526">
            <v>-0.58043338205224293</v>
          </cell>
          <cell r="S12526">
            <v>40</v>
          </cell>
        </row>
        <row r="12527">
          <cell r="K12527">
            <v>-1.0265082776808603</v>
          </cell>
          <cell r="S12527">
            <v>40</v>
          </cell>
        </row>
        <row r="12528">
          <cell r="K12528">
            <v>-1.2761609324617433</v>
          </cell>
          <cell r="S12528">
            <v>40</v>
          </cell>
        </row>
        <row r="12529">
          <cell r="K12529">
            <v>-0.66163438880682812</v>
          </cell>
          <cell r="S12529">
            <v>40</v>
          </cell>
        </row>
        <row r="12530">
          <cell r="K12530">
            <v>-0.77509510370543167</v>
          </cell>
          <cell r="S12530">
            <v>40</v>
          </cell>
        </row>
        <row r="12531">
          <cell r="K12531">
            <v>-0.66593431124538671</v>
          </cell>
          <cell r="S12531">
            <v>40</v>
          </cell>
        </row>
        <row r="12532">
          <cell r="K12532">
            <v>-0.58041208632126229</v>
          </cell>
          <cell r="S12532">
            <v>40</v>
          </cell>
        </row>
        <row r="12533">
          <cell r="K12533">
            <v>1.8474326485674293</v>
          </cell>
          <cell r="S12533">
            <v>40</v>
          </cell>
        </row>
        <row r="12534">
          <cell r="K12534">
            <v>233.48467490884201</v>
          </cell>
          <cell r="S12534">
            <v>40</v>
          </cell>
        </row>
        <row r="12535">
          <cell r="K12535">
            <v>19.948756349339362</v>
          </cell>
          <cell r="S12535">
            <v>40</v>
          </cell>
        </row>
        <row r="12536">
          <cell r="K12536">
            <v>280.60088648737838</v>
          </cell>
          <cell r="S12536">
            <v>40</v>
          </cell>
        </row>
        <row r="12537">
          <cell r="K12537">
            <v>3.0321904563595507E-2</v>
          </cell>
          <cell r="S12537">
            <v>40</v>
          </cell>
        </row>
        <row r="12538">
          <cell r="K12538">
            <v>-2.1443943865101818</v>
          </cell>
          <cell r="S12538">
            <v>40</v>
          </cell>
        </row>
        <row r="12539">
          <cell r="K12539">
            <v>-0.96320802077767631</v>
          </cell>
          <cell r="S12539">
            <v>40</v>
          </cell>
        </row>
        <row r="12540">
          <cell r="K12540">
            <v>-0.90171865651832461</v>
          </cell>
          <cell r="S12540">
            <v>40</v>
          </cell>
        </row>
        <row r="12541">
          <cell r="K12541">
            <v>-0.8495914716917814</v>
          </cell>
          <cell r="S12541">
            <v>40</v>
          </cell>
        </row>
        <row r="12542">
          <cell r="K12542">
            <v>-2.3971329442966991</v>
          </cell>
          <cell r="S12542">
            <v>40</v>
          </cell>
        </row>
        <row r="12543">
          <cell r="K12543">
            <v>-2.4938082557528722</v>
          </cell>
          <cell r="S12543">
            <v>40</v>
          </cell>
        </row>
        <row r="12544">
          <cell r="K12544">
            <v>-2.52819134600229</v>
          </cell>
          <cell r="S12544">
            <v>40</v>
          </cell>
        </row>
        <row r="12545">
          <cell r="K12545">
            <v>-0.79743168870607228</v>
          </cell>
          <cell r="S12545">
            <v>40</v>
          </cell>
        </row>
        <row r="12546">
          <cell r="K12546">
            <v>-0.72143467731752275</v>
          </cell>
          <cell r="S12546">
            <v>40</v>
          </cell>
        </row>
        <row r="12547">
          <cell r="K12547">
            <v>-2.1807135469524117</v>
          </cell>
          <cell r="S12547">
            <v>40</v>
          </cell>
        </row>
        <row r="12548">
          <cell r="K12548">
            <v>-0.3475127817709206</v>
          </cell>
          <cell r="S12548">
            <v>40</v>
          </cell>
        </row>
        <row r="12549">
          <cell r="K12549">
            <v>-0.19669924872188813</v>
          </cell>
          <cell r="S12549">
            <v>40</v>
          </cell>
        </row>
        <row r="12550">
          <cell r="K12550">
            <v>-0.76880847120450768</v>
          </cell>
          <cell r="S12550">
            <v>40</v>
          </cell>
        </row>
        <row r="12551">
          <cell r="K12551">
            <v>-0.78418505219911483</v>
          </cell>
          <cell r="S12551">
            <v>40</v>
          </cell>
        </row>
        <row r="12552">
          <cell r="K12552">
            <v>180.45197974307183</v>
          </cell>
          <cell r="S12552">
            <v>40</v>
          </cell>
        </row>
        <row r="12553">
          <cell r="K12553">
            <v>175.80648227558217</v>
          </cell>
          <cell r="S12553">
            <v>40</v>
          </cell>
        </row>
        <row r="12554">
          <cell r="K12554">
            <v>219.02000370555783</v>
          </cell>
          <cell r="S12554">
            <v>40</v>
          </cell>
        </row>
        <row r="12555">
          <cell r="K12555">
            <v>8.8901475501370548</v>
          </cell>
          <cell r="S12555">
            <v>40</v>
          </cell>
        </row>
        <row r="12556">
          <cell r="K12556">
            <v>169.55724291346044</v>
          </cell>
          <cell r="S12556">
            <v>40</v>
          </cell>
        </row>
        <row r="12557">
          <cell r="K12557">
            <v>201.12641678740027</v>
          </cell>
          <cell r="S12557">
            <v>40</v>
          </cell>
        </row>
        <row r="12558">
          <cell r="K12558">
            <v>19.712644384790302</v>
          </cell>
          <cell r="S12558">
            <v>40</v>
          </cell>
        </row>
        <row r="12559">
          <cell r="K12559">
            <v>-1.6980740406399828</v>
          </cell>
          <cell r="S12559">
            <v>40</v>
          </cell>
        </row>
        <row r="12560">
          <cell r="K12560">
            <v>-0.94322623463215349</v>
          </cell>
          <cell r="S12560">
            <v>40</v>
          </cell>
        </row>
        <row r="12561">
          <cell r="K12561">
            <v>-0.89862545798984905</v>
          </cell>
          <cell r="S12561">
            <v>40</v>
          </cell>
        </row>
        <row r="12562">
          <cell r="K12562">
            <v>-0.85979690834082534</v>
          </cell>
          <cell r="S12562">
            <v>40</v>
          </cell>
        </row>
        <row r="12563">
          <cell r="K12563">
            <v>-2.4011904544492499</v>
          </cell>
          <cell r="S12563">
            <v>40</v>
          </cell>
        </row>
        <row r="12564">
          <cell r="K12564">
            <v>-2.4791928751998418</v>
          </cell>
          <cell r="S12564">
            <v>40</v>
          </cell>
        </row>
        <row r="12565">
          <cell r="K12565">
            <v>-2.5268586779949334</v>
          </cell>
          <cell r="S12565">
            <v>40</v>
          </cell>
        </row>
        <row r="12566">
          <cell r="K12566">
            <v>-0.75841676477110442</v>
          </cell>
          <cell r="S12566">
            <v>40</v>
          </cell>
        </row>
        <row r="12567">
          <cell r="K12567">
            <v>-0.70650798839693452</v>
          </cell>
          <cell r="S12567">
            <v>40</v>
          </cell>
        </row>
        <row r="12568">
          <cell r="K12568">
            <v>-0.66595544616164948</v>
          </cell>
          <cell r="S12568">
            <v>40</v>
          </cell>
        </row>
        <row r="12569">
          <cell r="K12569">
            <v>-1.152105306931245</v>
          </cell>
          <cell r="S12569">
            <v>40</v>
          </cell>
        </row>
        <row r="12570">
          <cell r="K12570">
            <v>-1.7749738482124202</v>
          </cell>
          <cell r="S12570">
            <v>40</v>
          </cell>
        </row>
        <row r="12571">
          <cell r="K12571">
            <v>-0.15601516002741508</v>
          </cell>
          <cell r="S12571">
            <v>40</v>
          </cell>
        </row>
        <row r="12572">
          <cell r="K12572">
            <v>2.8246599612497278</v>
          </cell>
          <cell r="S12572">
            <v>40</v>
          </cell>
        </row>
        <row r="12573">
          <cell r="K12573">
            <v>5.7524014671846917</v>
          </cell>
          <cell r="S12573">
            <v>40</v>
          </cell>
        </row>
        <row r="12574">
          <cell r="K12574">
            <v>8.4508722317898055</v>
          </cell>
          <cell r="S12574">
            <v>40</v>
          </cell>
        </row>
        <row r="12575">
          <cell r="K12575">
            <v>253.20632980441758</v>
          </cell>
          <cell r="S12575">
            <v>40</v>
          </cell>
        </row>
        <row r="12576">
          <cell r="K12576">
            <v>212.2807708207869</v>
          </cell>
          <cell r="S12576">
            <v>40</v>
          </cell>
        </row>
        <row r="12577">
          <cell r="K12577">
            <v>-0.13925809862112062</v>
          </cell>
          <cell r="S12577">
            <v>40</v>
          </cell>
        </row>
        <row r="12578">
          <cell r="K12578">
            <v>17.733911747854744</v>
          </cell>
          <cell r="S12578">
            <v>40</v>
          </cell>
        </row>
        <row r="12579">
          <cell r="K12579">
            <v>-1.5354347925090372</v>
          </cell>
          <cell r="S12579">
            <v>40</v>
          </cell>
        </row>
        <row r="12580">
          <cell r="K12580">
            <v>26.317474924135347</v>
          </cell>
          <cell r="S12580">
            <v>40</v>
          </cell>
        </row>
        <row r="12581">
          <cell r="K12581">
            <v>-1.156307388829855</v>
          </cell>
          <cell r="S12581">
            <v>40</v>
          </cell>
        </row>
        <row r="12582">
          <cell r="K12582">
            <v>-1.129511490199268</v>
          </cell>
          <cell r="S12582">
            <v>40</v>
          </cell>
        </row>
        <row r="12583">
          <cell r="K12583">
            <v>-1.1017840631946827</v>
          </cell>
          <cell r="S12583">
            <v>40</v>
          </cell>
        </row>
        <row r="12584">
          <cell r="K12584">
            <v>-2.4640302311227078</v>
          </cell>
          <cell r="S12584">
            <v>40</v>
          </cell>
        </row>
        <row r="12585">
          <cell r="K12585">
            <v>-2.5027864332986596</v>
          </cell>
          <cell r="S12585">
            <v>40</v>
          </cell>
        </row>
        <row r="12586">
          <cell r="K12586">
            <v>-2.5329477704440846</v>
          </cell>
          <cell r="S12586">
            <v>40</v>
          </cell>
        </row>
        <row r="12587">
          <cell r="K12587">
            <v>1.0416596665657234</v>
          </cell>
          <cell r="S12587">
            <v>40</v>
          </cell>
        </row>
        <row r="12588">
          <cell r="K12588">
            <v>-2.1401717488539846</v>
          </cell>
          <cell r="S12588">
            <v>40</v>
          </cell>
        </row>
        <row r="12589">
          <cell r="K12589">
            <v>-2.1713971841507607</v>
          </cell>
          <cell r="S12589">
            <v>40</v>
          </cell>
        </row>
        <row r="12590">
          <cell r="K12590">
            <v>9.8315723399487409E-2</v>
          </cell>
          <cell r="S12590">
            <v>40</v>
          </cell>
        </row>
        <row r="12591">
          <cell r="K12591">
            <v>0.11820071923242609</v>
          </cell>
          <cell r="S12591">
            <v>40</v>
          </cell>
        </row>
        <row r="12592">
          <cell r="K12592">
            <v>0.12545707398309591</v>
          </cell>
          <cell r="S12592">
            <v>40</v>
          </cell>
        </row>
        <row r="12593">
          <cell r="K12593">
            <v>411.22804436747521</v>
          </cell>
          <cell r="S12593">
            <v>40</v>
          </cell>
        </row>
        <row r="12594">
          <cell r="K12594">
            <v>5.2419362124189126</v>
          </cell>
          <cell r="S12594">
            <v>40</v>
          </cell>
        </row>
        <row r="12595">
          <cell r="K12595">
            <v>458.1999633980214</v>
          </cell>
          <cell r="S12595">
            <v>40</v>
          </cell>
        </row>
        <row r="12596">
          <cell r="K12596">
            <v>17.761431009627447</v>
          </cell>
          <cell r="S12596">
            <v>40</v>
          </cell>
        </row>
        <row r="12597">
          <cell r="K12597">
            <v>18.833868349849958</v>
          </cell>
          <cell r="S12597">
            <v>40</v>
          </cell>
        </row>
        <row r="12598">
          <cell r="K12598">
            <v>-8.2413360973550745E-2</v>
          </cell>
          <cell r="S12598">
            <v>40</v>
          </cell>
        </row>
        <row r="12599">
          <cell r="K12599">
            <v>661.9762659154851</v>
          </cell>
          <cell r="S12599">
            <v>40</v>
          </cell>
        </row>
        <row r="12600">
          <cell r="K12600">
            <v>8.0429138002099876</v>
          </cell>
          <cell r="S12600">
            <v>40</v>
          </cell>
        </row>
        <row r="12601">
          <cell r="K12601">
            <v>2.8059636760985884E-2</v>
          </cell>
          <cell r="S12601">
            <v>40</v>
          </cell>
        </row>
        <row r="12602">
          <cell r="K12602">
            <v>-0.97556497082321214</v>
          </cell>
          <cell r="S12602">
            <v>40</v>
          </cell>
        </row>
        <row r="12603">
          <cell r="K12603">
            <v>-0.58949327345341607</v>
          </cell>
          <cell r="S12603">
            <v>40</v>
          </cell>
        </row>
        <row r="12604">
          <cell r="K12604">
            <v>-0.53330439104711491</v>
          </cell>
          <cell r="S12604">
            <v>40</v>
          </cell>
        </row>
        <row r="12605">
          <cell r="K12605">
            <v>5.5053860787099635</v>
          </cell>
          <cell r="S12605">
            <v>40</v>
          </cell>
        </row>
        <row r="12606">
          <cell r="K12606">
            <v>-0.50255933580544387</v>
          </cell>
          <cell r="S12606">
            <v>40</v>
          </cell>
        </row>
        <row r="12607">
          <cell r="K12607">
            <v>5.7252024384575133</v>
          </cell>
          <cell r="S12607">
            <v>40</v>
          </cell>
        </row>
        <row r="12608">
          <cell r="K12608">
            <v>-0.31858269175792936</v>
          </cell>
          <cell r="S12608">
            <v>40</v>
          </cell>
        </row>
        <row r="12609">
          <cell r="K12609">
            <v>1.0771606562704108</v>
          </cell>
          <cell r="S12609">
            <v>40</v>
          </cell>
        </row>
        <row r="12610">
          <cell r="K12610">
            <v>-0.58411141767302555</v>
          </cell>
          <cell r="S12610">
            <v>40</v>
          </cell>
        </row>
        <row r="12611">
          <cell r="K12611">
            <v>-0.35163404427759271</v>
          </cell>
          <cell r="S12611">
            <v>40</v>
          </cell>
        </row>
        <row r="12612">
          <cell r="K12612">
            <v>-0.96170877593502091</v>
          </cell>
          <cell r="S12612">
            <v>40</v>
          </cell>
        </row>
        <row r="12613">
          <cell r="K12613">
            <v>-0.22086920198174373</v>
          </cell>
          <cell r="S12613">
            <v>40</v>
          </cell>
        </row>
        <row r="12614">
          <cell r="K12614">
            <v>163.56620506866034</v>
          </cell>
          <cell r="S12614">
            <v>40</v>
          </cell>
        </row>
        <row r="12615">
          <cell r="K12615">
            <v>4.2294126911539287</v>
          </cell>
          <cell r="S12615">
            <v>40</v>
          </cell>
        </row>
        <row r="12616">
          <cell r="K12616">
            <v>5.8966140929472086</v>
          </cell>
          <cell r="S12616">
            <v>40</v>
          </cell>
        </row>
        <row r="12617">
          <cell r="K12617">
            <v>18.852957179750437</v>
          </cell>
          <cell r="S12617">
            <v>40</v>
          </cell>
        </row>
        <row r="12618">
          <cell r="K12618">
            <v>27.156609620868291</v>
          </cell>
          <cell r="S12618">
            <v>40</v>
          </cell>
        </row>
        <row r="12619">
          <cell r="K12619">
            <v>29.237177407085962</v>
          </cell>
          <cell r="S12619">
            <v>40</v>
          </cell>
        </row>
        <row r="12620">
          <cell r="K12620">
            <v>2166.7862430678892</v>
          </cell>
          <cell r="S12620">
            <v>40</v>
          </cell>
        </row>
        <row r="12621">
          <cell r="K12621">
            <v>33.623859685501465</v>
          </cell>
          <cell r="S12621">
            <v>40</v>
          </cell>
        </row>
        <row r="12622">
          <cell r="K12622">
            <v>35.477993681809551</v>
          </cell>
          <cell r="S12622">
            <v>40</v>
          </cell>
        </row>
        <row r="12623">
          <cell r="K12623">
            <v>-0.97515139095905057</v>
          </cell>
          <cell r="S12623">
            <v>40</v>
          </cell>
        </row>
        <row r="12624">
          <cell r="K12624">
            <v>-0.64132754410360204</v>
          </cell>
          <cell r="S12624">
            <v>40</v>
          </cell>
        </row>
        <row r="12625">
          <cell r="K12625">
            <v>-0.94435229318821956</v>
          </cell>
          <cell r="S12625">
            <v>40</v>
          </cell>
        </row>
        <row r="12626">
          <cell r="K12626">
            <v>-0.61943277169444455</v>
          </cell>
          <cell r="S12626">
            <v>40</v>
          </cell>
        </row>
        <row r="12627">
          <cell r="K12627">
            <v>-0.15639562909397373</v>
          </cell>
          <cell r="S12627">
            <v>40</v>
          </cell>
        </row>
        <row r="12628">
          <cell r="K12628">
            <v>-0.61858034674687334</v>
          </cell>
          <cell r="S12628">
            <v>40</v>
          </cell>
        </row>
        <row r="12629">
          <cell r="K12629">
            <v>5.456026352302052</v>
          </cell>
          <cell r="S12629">
            <v>40</v>
          </cell>
        </row>
        <row r="12630">
          <cell r="K12630">
            <v>-0.48122928801273585</v>
          </cell>
          <cell r="S12630">
            <v>40</v>
          </cell>
        </row>
        <row r="12631">
          <cell r="K12631">
            <v>-0.53766934047164172</v>
          </cell>
          <cell r="S12631">
            <v>40</v>
          </cell>
        </row>
        <row r="12632">
          <cell r="K12632">
            <v>-0.51666724798084884</v>
          </cell>
          <cell r="S12632">
            <v>40</v>
          </cell>
        </row>
        <row r="12633">
          <cell r="K12633">
            <v>5.2955504251170442</v>
          </cell>
          <cell r="S12633">
            <v>40</v>
          </cell>
        </row>
        <row r="12634">
          <cell r="K12634">
            <v>-0.40041904554592411</v>
          </cell>
          <cell r="S12634">
            <v>40</v>
          </cell>
        </row>
        <row r="12635">
          <cell r="K12635">
            <v>-0.5670678186753082</v>
          </cell>
          <cell r="S12635">
            <v>40</v>
          </cell>
        </row>
        <row r="12636">
          <cell r="K12636">
            <v>0.65022936830274403</v>
          </cell>
          <cell r="S12636">
            <v>40</v>
          </cell>
        </row>
        <row r="12637">
          <cell r="K12637">
            <v>0.82252203377083866</v>
          </cell>
          <cell r="S12637">
            <v>40</v>
          </cell>
        </row>
        <row r="12638">
          <cell r="K12638">
            <v>-0.56081243499158939</v>
          </cell>
          <cell r="S12638">
            <v>40</v>
          </cell>
        </row>
        <row r="12639">
          <cell r="K12639">
            <v>0.2335364010425664</v>
          </cell>
          <cell r="S12639">
            <v>40</v>
          </cell>
        </row>
        <row r="12640">
          <cell r="K12640">
            <v>-0.52666638107322228</v>
          </cell>
          <cell r="S12640">
            <v>40</v>
          </cell>
        </row>
        <row r="12641">
          <cell r="K12641">
            <v>-8.0308405102750266E-2</v>
          </cell>
          <cell r="S12641">
            <v>40</v>
          </cell>
        </row>
        <row r="12642">
          <cell r="K12642">
            <v>-1.2814737178733733</v>
          </cell>
          <cell r="S12642">
            <v>40</v>
          </cell>
        </row>
        <row r="12643">
          <cell r="K12643">
            <v>-0.66957955265305968</v>
          </cell>
          <cell r="S12643">
            <v>40</v>
          </cell>
        </row>
        <row r="12644">
          <cell r="K12644">
            <v>-1.4223674644891078</v>
          </cell>
          <cell r="S12644">
            <v>40</v>
          </cell>
        </row>
        <row r="12645">
          <cell r="K12645">
            <v>1.4305824796498532E-2</v>
          </cell>
          <cell r="S12645">
            <v>40</v>
          </cell>
        </row>
        <row r="12646">
          <cell r="K12646">
            <v>-1.5204123805736365</v>
          </cell>
          <cell r="S12646">
            <v>40</v>
          </cell>
        </row>
        <row r="12647">
          <cell r="K12647">
            <v>1.4712740358965499</v>
          </cell>
          <cell r="S12647">
            <v>40</v>
          </cell>
        </row>
        <row r="12648">
          <cell r="K12648">
            <v>-1.2196116940392229E-2</v>
          </cell>
          <cell r="S12648">
            <v>40</v>
          </cell>
        </row>
        <row r="12649">
          <cell r="K12649">
            <v>112.44995437393736</v>
          </cell>
          <cell r="S12649">
            <v>40</v>
          </cell>
        </row>
        <row r="12650">
          <cell r="K12650">
            <v>1.3410071963711239</v>
          </cell>
          <cell r="S12650">
            <v>40</v>
          </cell>
        </row>
        <row r="12651">
          <cell r="K12651">
            <v>126.06404147190966</v>
          </cell>
          <cell r="S12651">
            <v>40</v>
          </cell>
        </row>
        <row r="12652">
          <cell r="K12652">
            <v>4.046612991803908</v>
          </cell>
          <cell r="S12652">
            <v>40</v>
          </cell>
        </row>
        <row r="12653">
          <cell r="K12653">
            <v>613.61951033548507</v>
          </cell>
          <cell r="S12653">
            <v>40</v>
          </cell>
        </row>
        <row r="12654">
          <cell r="K12654">
            <v>4.5504953387380223</v>
          </cell>
          <cell r="S12654">
            <v>40</v>
          </cell>
        </row>
        <row r="12655">
          <cell r="K12655">
            <v>16.724004821551873</v>
          </cell>
          <cell r="S12655">
            <v>40</v>
          </cell>
        </row>
        <row r="12656">
          <cell r="K12656">
            <v>4.0128098121175499</v>
          </cell>
          <cell r="S12656">
            <v>40</v>
          </cell>
        </row>
        <row r="12657">
          <cell r="K12657">
            <v>19.572806006830572</v>
          </cell>
          <cell r="S12657">
            <v>40</v>
          </cell>
        </row>
        <row r="12658">
          <cell r="K12658">
            <v>0.68630520026592345</v>
          </cell>
          <cell r="S12658">
            <v>40</v>
          </cell>
        </row>
        <row r="12659">
          <cell r="K12659">
            <v>17.040119870980647</v>
          </cell>
          <cell r="S12659">
            <v>40</v>
          </cell>
        </row>
        <row r="12660">
          <cell r="K12660">
            <v>0.65155090586728093</v>
          </cell>
          <cell r="S12660">
            <v>40</v>
          </cell>
        </row>
        <row r="12661">
          <cell r="K12661">
            <v>22.944644693747527</v>
          </cell>
          <cell r="S12661">
            <v>40</v>
          </cell>
        </row>
        <row r="12662">
          <cell r="K12662">
            <v>-2.2811605966749595</v>
          </cell>
          <cell r="S12662">
            <v>40</v>
          </cell>
        </row>
        <row r="12663">
          <cell r="K12663">
            <v>23.751120215596302</v>
          </cell>
          <cell r="S12663">
            <v>40</v>
          </cell>
        </row>
        <row r="12664">
          <cell r="K12664">
            <v>2.483367877248575</v>
          </cell>
          <cell r="S12664">
            <v>40</v>
          </cell>
        </row>
        <row r="12665">
          <cell r="K12665">
            <v>4.3806717488924804E-4</v>
          </cell>
          <cell r="S12665">
            <v>40</v>
          </cell>
        </row>
        <row r="12666">
          <cell r="K12666">
            <v>0.5298972091968106</v>
          </cell>
          <cell r="S12666">
            <v>40</v>
          </cell>
        </row>
        <row r="12667">
          <cell r="K12667">
            <v>0.49808207497417684</v>
          </cell>
          <cell r="S12667">
            <v>40</v>
          </cell>
        </row>
        <row r="12668">
          <cell r="K12668">
            <v>-0.52535683637442776</v>
          </cell>
          <cell r="S12668">
            <v>40</v>
          </cell>
        </row>
        <row r="12669">
          <cell r="K12669">
            <v>-0.5221201491483396</v>
          </cell>
          <cell r="S12669">
            <v>40</v>
          </cell>
        </row>
        <row r="12670">
          <cell r="K12670">
            <v>-0.47284285852273944</v>
          </cell>
          <cell r="S12670">
            <v>40</v>
          </cell>
        </row>
        <row r="12671">
          <cell r="K12671">
            <v>0.50476961746868376</v>
          </cell>
          <cell r="S12671">
            <v>40</v>
          </cell>
        </row>
        <row r="12672">
          <cell r="K12672">
            <v>0.78526158269720103</v>
          </cell>
          <cell r="S12672">
            <v>40</v>
          </cell>
        </row>
        <row r="12673">
          <cell r="K12673">
            <v>-0.60924343505702294</v>
          </cell>
          <cell r="S12673">
            <v>40</v>
          </cell>
        </row>
        <row r="12674">
          <cell r="K12674">
            <v>0.49243530932526614</v>
          </cell>
          <cell r="S12674">
            <v>40</v>
          </cell>
        </row>
        <row r="12675">
          <cell r="K12675">
            <v>-0.99272363093614258</v>
          </cell>
          <cell r="S12675">
            <v>40</v>
          </cell>
        </row>
        <row r="12676">
          <cell r="K12676">
            <v>0.17652888029500469</v>
          </cell>
          <cell r="S12676">
            <v>40</v>
          </cell>
        </row>
        <row r="12677">
          <cell r="K12677">
            <v>0.18033176237931151</v>
          </cell>
          <cell r="S12677">
            <v>40</v>
          </cell>
        </row>
        <row r="12678">
          <cell r="K12678">
            <v>0.63085388919508933</v>
          </cell>
          <cell r="S12678">
            <v>40</v>
          </cell>
        </row>
        <row r="12679">
          <cell r="K12679">
            <v>2.6314096505174425E-2</v>
          </cell>
          <cell r="S12679">
            <v>40</v>
          </cell>
        </row>
        <row r="12680">
          <cell r="K12680">
            <v>0.53605384123248312</v>
          </cell>
          <cell r="S12680">
            <v>40</v>
          </cell>
        </row>
        <row r="12681">
          <cell r="K12681">
            <v>0.55060051766124929</v>
          </cell>
          <cell r="S12681">
            <v>40</v>
          </cell>
        </row>
        <row r="12682">
          <cell r="K12682">
            <v>0.54394922874298079</v>
          </cell>
          <cell r="S12682">
            <v>40</v>
          </cell>
        </row>
        <row r="12683">
          <cell r="K12683">
            <v>0.65357140341740494</v>
          </cell>
          <cell r="S12683">
            <v>40</v>
          </cell>
        </row>
        <row r="12684">
          <cell r="K12684">
            <v>-1.1605385097850853</v>
          </cell>
          <cell r="S12684">
            <v>40</v>
          </cell>
        </row>
        <row r="12685">
          <cell r="K12685">
            <v>-3.8590325335606301E-2</v>
          </cell>
          <cell r="S12685">
            <v>40</v>
          </cell>
        </row>
        <row r="12686">
          <cell r="K12686">
            <v>-0.88527944347276244</v>
          </cell>
          <cell r="S12686">
            <v>40</v>
          </cell>
        </row>
        <row r="12687">
          <cell r="K12687">
            <v>-0.78922234844048766</v>
          </cell>
          <cell r="S12687">
            <v>40</v>
          </cell>
        </row>
        <row r="12688">
          <cell r="K12688">
            <v>-0.70200041258364454</v>
          </cell>
          <cell r="S12688">
            <v>40</v>
          </cell>
        </row>
        <row r="12689">
          <cell r="K12689">
            <v>-2.3874703091944194</v>
          </cell>
          <cell r="S12689">
            <v>40</v>
          </cell>
        </row>
        <row r="12690">
          <cell r="K12690">
            <v>-2.4447048863471905</v>
          </cell>
          <cell r="S12690">
            <v>40</v>
          </cell>
        </row>
        <row r="12691">
          <cell r="K12691">
            <v>-2.4672244558746894</v>
          </cell>
          <cell r="S12691">
            <v>40</v>
          </cell>
        </row>
        <row r="12692">
          <cell r="K12692">
            <v>-0.74696714799763619</v>
          </cell>
          <cell r="S12692">
            <v>40</v>
          </cell>
        </row>
        <row r="12693">
          <cell r="K12693">
            <v>-0.66379771350129557</v>
          </cell>
          <cell r="S12693">
            <v>40</v>
          </cell>
        </row>
        <row r="12694">
          <cell r="K12694">
            <v>3.7045810940645629</v>
          </cell>
          <cell r="S12694">
            <v>40</v>
          </cell>
        </row>
        <row r="12695">
          <cell r="K12695">
            <v>-1.1547280691750712</v>
          </cell>
          <cell r="S12695">
            <v>40</v>
          </cell>
        </row>
        <row r="12696">
          <cell r="K12696">
            <v>-1.4144583864342626</v>
          </cell>
          <cell r="S12696">
            <v>40</v>
          </cell>
        </row>
        <row r="12697">
          <cell r="K12697">
            <v>-0.58783343641838681</v>
          </cell>
          <cell r="S12697">
            <v>40</v>
          </cell>
        </row>
        <row r="12698">
          <cell r="K12698">
            <v>-0.7320715409945685</v>
          </cell>
          <cell r="S12698">
            <v>40</v>
          </cell>
        </row>
        <row r="12699">
          <cell r="K12699">
            <v>-0.61269112739005882</v>
          </cell>
          <cell r="S12699">
            <v>40</v>
          </cell>
        </row>
        <row r="12700">
          <cell r="K12700">
            <v>-0.5228395196418788</v>
          </cell>
          <cell r="S12700">
            <v>40</v>
          </cell>
        </row>
        <row r="12701">
          <cell r="K12701">
            <v>5.3347031682327994</v>
          </cell>
          <cell r="S12701">
            <v>40</v>
          </cell>
        </row>
        <row r="12702">
          <cell r="K12702">
            <v>235.93686177662664</v>
          </cell>
          <cell r="S12702">
            <v>40</v>
          </cell>
        </row>
        <row r="12703">
          <cell r="K12703">
            <v>-3.6994755466963458E-2</v>
          </cell>
          <cell r="S12703">
            <v>40</v>
          </cell>
        </row>
        <row r="12704">
          <cell r="K12704">
            <v>23.388800912147921</v>
          </cell>
          <cell r="S12704">
            <v>40</v>
          </cell>
        </row>
        <row r="12705">
          <cell r="K12705">
            <v>510.81067720545065</v>
          </cell>
          <cell r="S12705">
            <v>40</v>
          </cell>
        </row>
        <row r="12706">
          <cell r="K12706">
            <v>-2.48564343745092</v>
          </cell>
          <cell r="S12706">
            <v>40</v>
          </cell>
        </row>
        <row r="12707">
          <cell r="K12707">
            <v>-0.9084028474578929</v>
          </cell>
          <cell r="S12707">
            <v>40</v>
          </cell>
        </row>
        <row r="12708">
          <cell r="K12708">
            <v>-0.83415814785601428</v>
          </cell>
          <cell r="S12708">
            <v>40</v>
          </cell>
        </row>
        <row r="12709">
          <cell r="K12709">
            <v>-0.76770835796113135</v>
          </cell>
          <cell r="S12709">
            <v>40</v>
          </cell>
        </row>
        <row r="12710">
          <cell r="K12710">
            <v>-0.88528798882800053</v>
          </cell>
          <cell r="S12710">
            <v>40</v>
          </cell>
        </row>
        <row r="12711">
          <cell r="K12711">
            <v>-2.3668851545767646</v>
          </cell>
          <cell r="S12711">
            <v>40</v>
          </cell>
        </row>
        <row r="12712">
          <cell r="K12712">
            <v>-2.3930593100152433</v>
          </cell>
          <cell r="S12712">
            <v>40</v>
          </cell>
        </row>
        <row r="12713">
          <cell r="K12713">
            <v>0.7299706903636014</v>
          </cell>
          <cell r="S12713">
            <v>40</v>
          </cell>
        </row>
        <row r="12714">
          <cell r="K12714">
            <v>-0.7576694432703891</v>
          </cell>
          <cell r="S12714">
            <v>40</v>
          </cell>
        </row>
        <row r="12715">
          <cell r="K12715">
            <v>-0.69888915041321287</v>
          </cell>
          <cell r="S12715">
            <v>40</v>
          </cell>
        </row>
        <row r="12716">
          <cell r="K12716">
            <v>-1.6851036340294911</v>
          </cell>
          <cell r="S12716">
            <v>40</v>
          </cell>
        </row>
        <row r="12717">
          <cell r="K12717">
            <v>-0.16519276834299088</v>
          </cell>
          <cell r="S12717">
            <v>40</v>
          </cell>
        </row>
        <row r="12718">
          <cell r="K12718">
            <v>-0.75691297674694658</v>
          </cell>
          <cell r="S12718">
            <v>40</v>
          </cell>
        </row>
        <row r="12719">
          <cell r="K12719">
            <v>-0.73196130537324466</v>
          </cell>
          <cell r="S12719">
            <v>40</v>
          </cell>
        </row>
        <row r="12720">
          <cell r="K12720">
            <v>-0.63403228983592352</v>
          </cell>
          <cell r="S12720">
            <v>40</v>
          </cell>
        </row>
        <row r="12721">
          <cell r="K12721">
            <v>-0.56694420221028829</v>
          </cell>
          <cell r="S12721">
            <v>40</v>
          </cell>
        </row>
        <row r="12722">
          <cell r="K12722">
            <v>258.57553708083543</v>
          </cell>
          <cell r="S12722">
            <v>40</v>
          </cell>
        </row>
        <row r="12723">
          <cell r="K12723">
            <v>224.05678264350067</v>
          </cell>
          <cell r="S12723">
            <v>40</v>
          </cell>
        </row>
        <row r="12724">
          <cell r="K12724">
            <v>473.36306775726808</v>
          </cell>
          <cell r="S12724">
            <v>40</v>
          </cell>
        </row>
        <row r="12725">
          <cell r="K12725">
            <v>7.9427244248877411</v>
          </cell>
          <cell r="S12725">
            <v>40</v>
          </cell>
        </row>
        <row r="12726">
          <cell r="K12726">
            <v>622.74086096830831</v>
          </cell>
          <cell r="S12726">
            <v>40</v>
          </cell>
        </row>
        <row r="12727">
          <cell r="K12727">
            <v>-2.1132583999253769</v>
          </cell>
          <cell r="S12727">
            <v>40</v>
          </cell>
        </row>
        <row r="12728">
          <cell r="K12728">
            <v>-0.90225910110733976</v>
          </cell>
          <cell r="S12728">
            <v>40</v>
          </cell>
        </row>
        <row r="12729">
          <cell r="K12729">
            <v>-0.84223542823117437</v>
          </cell>
          <cell r="S12729">
            <v>40</v>
          </cell>
        </row>
        <row r="12730">
          <cell r="K12730">
            <v>-0.79287976208889976</v>
          </cell>
          <cell r="S12730">
            <v>40</v>
          </cell>
        </row>
        <row r="12731">
          <cell r="K12731">
            <v>-2.3296829159315333</v>
          </cell>
          <cell r="S12731">
            <v>40</v>
          </cell>
        </row>
        <row r="12732">
          <cell r="K12732">
            <v>-2.3685629880090135</v>
          </cell>
          <cell r="S12732">
            <v>40</v>
          </cell>
        </row>
        <row r="12733">
          <cell r="K12733">
            <v>-2.3839691530214959</v>
          </cell>
          <cell r="S12733">
            <v>40</v>
          </cell>
        </row>
        <row r="12734">
          <cell r="K12734">
            <v>-0.76468626885656854</v>
          </cell>
          <cell r="S12734">
            <v>40</v>
          </cell>
        </row>
        <row r="12735">
          <cell r="K12735">
            <v>-0.72102132593468871</v>
          </cell>
          <cell r="S12735">
            <v>40</v>
          </cell>
        </row>
        <row r="12736">
          <cell r="K12736">
            <v>3.4957657228772883</v>
          </cell>
          <cell r="S12736">
            <v>40</v>
          </cell>
        </row>
        <row r="12737">
          <cell r="K12737">
            <v>-1.2203915985389775</v>
          </cell>
          <cell r="S12737">
            <v>40</v>
          </cell>
        </row>
        <row r="12738">
          <cell r="K12738">
            <v>-1.4225986597461162</v>
          </cell>
          <cell r="S12738">
            <v>40</v>
          </cell>
        </row>
        <row r="12739">
          <cell r="K12739">
            <v>-0.68544735461401229</v>
          </cell>
          <cell r="S12739">
            <v>40</v>
          </cell>
        </row>
        <row r="12740">
          <cell r="K12740">
            <v>261.0998357133227</v>
          </cell>
          <cell r="S12740">
            <v>40</v>
          </cell>
        </row>
        <row r="12741">
          <cell r="K12741">
            <v>15.81473215135296</v>
          </cell>
          <cell r="S12741">
            <v>40</v>
          </cell>
        </row>
        <row r="12742">
          <cell r="K12742">
            <v>11.76849942783419</v>
          </cell>
          <cell r="S12742">
            <v>40</v>
          </cell>
        </row>
        <row r="12743">
          <cell r="K12743">
            <v>21.861223994150269</v>
          </cell>
          <cell r="S12743">
            <v>40</v>
          </cell>
        </row>
        <row r="12744">
          <cell r="K12744">
            <v>-0.13631834713209234</v>
          </cell>
          <cell r="S12744">
            <v>40</v>
          </cell>
        </row>
        <row r="12745">
          <cell r="K12745">
            <v>-0.18741119157182018</v>
          </cell>
          <cell r="S12745">
            <v>40</v>
          </cell>
        </row>
        <row r="12746">
          <cell r="K12746">
            <v>315.89922492777896</v>
          </cell>
          <cell r="S12746">
            <v>40</v>
          </cell>
        </row>
        <row r="12747">
          <cell r="K12747">
            <v>-0.1816589504194244</v>
          </cell>
          <cell r="S12747">
            <v>40</v>
          </cell>
        </row>
        <row r="12748">
          <cell r="K12748">
            <v>-2.4477742764410211</v>
          </cell>
          <cell r="S12748">
            <v>40</v>
          </cell>
        </row>
        <row r="12749">
          <cell r="K12749">
            <v>-1.0523740390137566</v>
          </cell>
          <cell r="S12749">
            <v>40</v>
          </cell>
        </row>
        <row r="12750">
          <cell r="K12750">
            <v>-1.0013450839433224</v>
          </cell>
          <cell r="S12750">
            <v>40</v>
          </cell>
        </row>
        <row r="12751">
          <cell r="K12751">
            <v>-0.95529018322295312</v>
          </cell>
          <cell r="S12751">
            <v>40</v>
          </cell>
        </row>
        <row r="12752">
          <cell r="K12752">
            <v>-2.4351020259121601</v>
          </cell>
          <cell r="S12752">
            <v>40</v>
          </cell>
        </row>
        <row r="12753">
          <cell r="K12753">
            <v>-2.4907418365606975</v>
          </cell>
          <cell r="S12753">
            <v>40</v>
          </cell>
        </row>
        <row r="12754">
          <cell r="K12754">
            <v>-2.5396941667380419</v>
          </cell>
          <cell r="S12754">
            <v>40</v>
          </cell>
        </row>
        <row r="12755">
          <cell r="K12755">
            <v>-2.1360477289363682</v>
          </cell>
          <cell r="S12755">
            <v>40</v>
          </cell>
        </row>
        <row r="12756">
          <cell r="K12756">
            <v>-2.1731607773585848</v>
          </cell>
          <cell r="S12756">
            <v>40</v>
          </cell>
        </row>
        <row r="12757">
          <cell r="K12757">
            <v>-2.2059313548868693</v>
          </cell>
          <cell r="S12757">
            <v>40</v>
          </cell>
        </row>
        <row r="12758">
          <cell r="K12758">
            <v>-0.63640159646080663</v>
          </cell>
          <cell r="S12758">
            <v>40</v>
          </cell>
        </row>
        <row r="12759">
          <cell r="K12759">
            <v>0.70336698934069952</v>
          </cell>
          <cell r="S12759">
            <v>40</v>
          </cell>
        </row>
        <row r="12760">
          <cell r="K12760">
            <v>0.45685378272430499</v>
          </cell>
          <cell r="S12760">
            <v>40</v>
          </cell>
        </row>
        <row r="12761">
          <cell r="K12761">
            <v>3.0755741512646475</v>
          </cell>
          <cell r="S12761">
            <v>40</v>
          </cell>
        </row>
        <row r="12762">
          <cell r="K12762">
            <v>316.31565571190868</v>
          </cell>
          <cell r="S12762">
            <v>40</v>
          </cell>
        </row>
        <row r="12763">
          <cell r="K12763">
            <v>302.6940740439648</v>
          </cell>
          <cell r="S12763">
            <v>40</v>
          </cell>
        </row>
        <row r="12764">
          <cell r="K12764">
            <v>-0.15796498355954366</v>
          </cell>
          <cell r="S12764">
            <v>40</v>
          </cell>
        </row>
        <row r="12765">
          <cell r="K12765">
            <v>349.74525178142187</v>
          </cell>
          <cell r="S12765">
            <v>40</v>
          </cell>
        </row>
        <row r="12766">
          <cell r="K12766">
            <v>-0.65226496051528438</v>
          </cell>
          <cell r="S12766">
            <v>40</v>
          </cell>
        </row>
        <row r="12767">
          <cell r="K12767">
            <v>-0.6581378221408658</v>
          </cell>
          <cell r="S12767">
            <v>40</v>
          </cell>
        </row>
        <row r="12768">
          <cell r="K12768">
            <v>22.867098908854423</v>
          </cell>
          <cell r="S12768">
            <v>40</v>
          </cell>
        </row>
        <row r="12769">
          <cell r="K12769">
            <v>428.77467473244951</v>
          </cell>
          <cell r="S12769">
            <v>40</v>
          </cell>
        </row>
        <row r="12770">
          <cell r="K12770">
            <v>-0.49612729736434602</v>
          </cell>
          <cell r="S12770">
            <v>40</v>
          </cell>
        </row>
        <row r="12771">
          <cell r="K12771">
            <v>-0.62765036682566433</v>
          </cell>
          <cell r="S12771">
            <v>40</v>
          </cell>
        </row>
        <row r="12772">
          <cell r="K12772">
            <v>-0.83228920946691531</v>
          </cell>
          <cell r="S12772">
            <v>40</v>
          </cell>
        </row>
        <row r="12773">
          <cell r="K12773">
            <v>1.3220721044531656</v>
          </cell>
          <cell r="S12773">
            <v>40</v>
          </cell>
        </row>
        <row r="12774">
          <cell r="K12774">
            <v>-3.0106572633560855</v>
          </cell>
          <cell r="S12774">
            <v>40</v>
          </cell>
        </row>
        <row r="12775">
          <cell r="K12775">
            <v>-3.0163032837051378</v>
          </cell>
          <cell r="S12775">
            <v>40</v>
          </cell>
        </row>
        <row r="12776">
          <cell r="K12776">
            <v>2.4439528114773106E-2</v>
          </cell>
          <cell r="S12776">
            <v>40</v>
          </cell>
        </row>
        <row r="12777">
          <cell r="K12777">
            <v>0.71926908876784601</v>
          </cell>
          <cell r="S12777">
            <v>40</v>
          </cell>
        </row>
        <row r="12778">
          <cell r="K12778">
            <v>-0.53303598619216985</v>
          </cell>
          <cell r="S12778">
            <v>40</v>
          </cell>
        </row>
        <row r="12779">
          <cell r="K12779">
            <v>-0.31434623858360444</v>
          </cell>
          <cell r="S12779">
            <v>40</v>
          </cell>
        </row>
        <row r="12780">
          <cell r="K12780">
            <v>-0.38026572378558537</v>
          </cell>
          <cell r="S12780">
            <v>40</v>
          </cell>
        </row>
        <row r="12781">
          <cell r="K12781">
            <v>-0.70358647421806719</v>
          </cell>
          <cell r="S12781">
            <v>40</v>
          </cell>
        </row>
        <row r="12782">
          <cell r="K12782">
            <v>-0.22749181717052028</v>
          </cell>
          <cell r="S12782">
            <v>40</v>
          </cell>
        </row>
        <row r="12783">
          <cell r="K12783">
            <v>-0.78534652110475578</v>
          </cell>
          <cell r="S12783">
            <v>40</v>
          </cell>
        </row>
        <row r="12784">
          <cell r="K12784">
            <v>10.313152882898953</v>
          </cell>
          <cell r="S12784">
            <v>40</v>
          </cell>
        </row>
        <row r="12785">
          <cell r="K12785">
            <v>4242.3000158999166</v>
          </cell>
          <cell r="S12785">
            <v>40</v>
          </cell>
        </row>
        <row r="12786">
          <cell r="K12786">
            <v>37.590119986203192</v>
          </cell>
          <cell r="S12786">
            <v>40</v>
          </cell>
        </row>
        <row r="12787">
          <cell r="K12787">
            <v>-0.2404808189233878</v>
          </cell>
          <cell r="S12787">
            <v>40</v>
          </cell>
        </row>
        <row r="12788">
          <cell r="K12788">
            <v>-0.22460958282396093</v>
          </cell>
          <cell r="S12788">
            <v>40</v>
          </cell>
        </row>
        <row r="12789">
          <cell r="K12789">
            <v>86.295058922260282</v>
          </cell>
          <cell r="S12789">
            <v>40</v>
          </cell>
        </row>
        <row r="12790">
          <cell r="K12790">
            <v>-0.1868423565215572</v>
          </cell>
          <cell r="S12790">
            <v>40</v>
          </cell>
        </row>
        <row r="12791">
          <cell r="K12791">
            <v>-8.9997851644498139E-2</v>
          </cell>
          <cell r="S12791">
            <v>40</v>
          </cell>
        </row>
        <row r="12792">
          <cell r="K12792">
            <v>-0.69948134119932504</v>
          </cell>
          <cell r="S12792">
            <v>40</v>
          </cell>
        </row>
        <row r="12793">
          <cell r="K12793">
            <v>-0.27097382237443224</v>
          </cell>
          <cell r="S12793">
            <v>40</v>
          </cell>
        </row>
        <row r="12794">
          <cell r="K12794">
            <v>-0.67407557204762214</v>
          </cell>
          <cell r="S12794">
            <v>40</v>
          </cell>
        </row>
        <row r="12795">
          <cell r="K12795">
            <v>-0.80984810451944522</v>
          </cell>
          <cell r="S12795">
            <v>40</v>
          </cell>
        </row>
        <row r="12796">
          <cell r="K12796">
            <v>-0.67949929633470829</v>
          </cell>
          <cell r="S12796">
            <v>40</v>
          </cell>
        </row>
        <row r="12797">
          <cell r="K12797">
            <v>-0.62934297221501134</v>
          </cell>
          <cell r="S12797">
            <v>40</v>
          </cell>
        </row>
        <row r="12798">
          <cell r="K12798">
            <v>-0.59121383670559446</v>
          </cell>
          <cell r="S12798">
            <v>40</v>
          </cell>
        </row>
        <row r="12799">
          <cell r="K12799">
            <v>-0.51373756219511768</v>
          </cell>
          <cell r="S12799">
            <v>40</v>
          </cell>
        </row>
        <row r="12800">
          <cell r="K12800">
            <v>-0.46500775737803041</v>
          </cell>
          <cell r="S12800">
            <v>40</v>
          </cell>
        </row>
        <row r="12801">
          <cell r="K12801">
            <v>-0.52963007309448962</v>
          </cell>
          <cell r="S12801">
            <v>40</v>
          </cell>
        </row>
        <row r="12802">
          <cell r="K12802">
            <v>-0.48451852772237652</v>
          </cell>
          <cell r="S12802">
            <v>40</v>
          </cell>
        </row>
        <row r="12803">
          <cell r="K12803">
            <v>0.1128512720230101</v>
          </cell>
          <cell r="S12803">
            <v>40</v>
          </cell>
        </row>
        <row r="12804">
          <cell r="K12804">
            <v>0.7434538292223184</v>
          </cell>
          <cell r="S12804">
            <v>40</v>
          </cell>
        </row>
        <row r="12805">
          <cell r="K12805">
            <v>1.1666761764190388</v>
          </cell>
          <cell r="S12805">
            <v>40</v>
          </cell>
        </row>
        <row r="12806">
          <cell r="K12806">
            <v>-0.5609992106915338</v>
          </cell>
          <cell r="S12806">
            <v>40</v>
          </cell>
        </row>
        <row r="12807">
          <cell r="K12807">
            <v>0.72288605781474669</v>
          </cell>
          <cell r="S12807">
            <v>40</v>
          </cell>
        </row>
        <row r="12808">
          <cell r="K12808">
            <v>-0.53558815627226319</v>
          </cell>
          <cell r="S12808">
            <v>40</v>
          </cell>
        </row>
        <row r="12809">
          <cell r="K12809">
            <v>-7.9473646542548251E-2</v>
          </cell>
          <cell r="S12809">
            <v>40</v>
          </cell>
        </row>
        <row r="12810">
          <cell r="K12810">
            <v>0.38078524673416686</v>
          </cell>
          <cell r="S12810">
            <v>40</v>
          </cell>
        </row>
        <row r="12811">
          <cell r="K12811">
            <v>-0.10893545442212318</v>
          </cell>
          <cell r="S12811">
            <v>40</v>
          </cell>
        </row>
        <row r="12812">
          <cell r="K12812">
            <v>0.74841714350050881</v>
          </cell>
          <cell r="S12812">
            <v>40</v>
          </cell>
        </row>
        <row r="12813">
          <cell r="K12813">
            <v>-0.70824134735083599</v>
          </cell>
          <cell r="S12813">
            <v>40</v>
          </cell>
        </row>
        <row r="12814">
          <cell r="K12814">
            <v>0.98694346746008721</v>
          </cell>
          <cell r="S12814">
            <v>40</v>
          </cell>
        </row>
        <row r="12815">
          <cell r="K12815">
            <v>-0.28815419054146607</v>
          </cell>
          <cell r="S12815">
            <v>40</v>
          </cell>
        </row>
        <row r="12816">
          <cell r="K12816">
            <v>6.8209692494216032E-2</v>
          </cell>
          <cell r="S12816">
            <v>40</v>
          </cell>
        </row>
        <row r="12817">
          <cell r="K12817">
            <v>91.061673003751594</v>
          </cell>
          <cell r="S12817">
            <v>40</v>
          </cell>
        </row>
        <row r="12818">
          <cell r="K12818">
            <v>1.42537910593093</v>
          </cell>
          <cell r="S12818">
            <v>40</v>
          </cell>
        </row>
        <row r="12819">
          <cell r="K12819">
            <v>5.8061102250383918</v>
          </cell>
          <cell r="S12819">
            <v>40</v>
          </cell>
        </row>
        <row r="12820">
          <cell r="K12820">
            <v>1.9301086532555998</v>
          </cell>
          <cell r="S12820">
            <v>40</v>
          </cell>
        </row>
        <row r="12821">
          <cell r="K12821">
            <v>2564.8436559310062</v>
          </cell>
          <cell r="S12821">
            <v>40</v>
          </cell>
        </row>
        <row r="12822">
          <cell r="K12822">
            <v>2.902334892190952</v>
          </cell>
          <cell r="S12822">
            <v>40</v>
          </cell>
        </row>
        <row r="12823">
          <cell r="K12823">
            <v>21.527547839494854</v>
          </cell>
          <cell r="S12823">
            <v>40</v>
          </cell>
        </row>
        <row r="12824">
          <cell r="K12824">
            <v>0.67318175027670279</v>
          </cell>
          <cell r="S12824">
            <v>40</v>
          </cell>
        </row>
        <row r="12825">
          <cell r="K12825">
            <v>25.350887876292131</v>
          </cell>
          <cell r="S12825">
            <v>40</v>
          </cell>
        </row>
        <row r="12826">
          <cell r="K12826">
            <v>0.31962288392224519</v>
          </cell>
          <cell r="S12826">
            <v>40</v>
          </cell>
        </row>
        <row r="12827">
          <cell r="K12827">
            <v>-0.22750261452355333</v>
          </cell>
          <cell r="S12827">
            <v>40</v>
          </cell>
        </row>
        <row r="12828">
          <cell r="K12828">
            <v>0.83957028408302525</v>
          </cell>
          <cell r="S12828">
            <v>40</v>
          </cell>
        </row>
        <row r="12829">
          <cell r="K12829">
            <v>22.822938048381619</v>
          </cell>
          <cell r="S12829">
            <v>40</v>
          </cell>
        </row>
        <row r="12830">
          <cell r="K12830">
            <v>0.59687044987526117</v>
          </cell>
          <cell r="S12830">
            <v>40</v>
          </cell>
        </row>
        <row r="12831">
          <cell r="K12831">
            <v>-0.21323836313182573</v>
          </cell>
          <cell r="S12831">
            <v>40</v>
          </cell>
        </row>
        <row r="12832">
          <cell r="K12832">
            <v>2.125244167563646</v>
          </cell>
          <cell r="S12832">
            <v>40</v>
          </cell>
        </row>
        <row r="12833">
          <cell r="K12833">
            <v>-1.0584700583276252</v>
          </cell>
          <cell r="S12833">
            <v>40</v>
          </cell>
        </row>
        <row r="12834">
          <cell r="K12834">
            <v>-1.2346022332743143</v>
          </cell>
          <cell r="S12834">
            <v>40</v>
          </cell>
        </row>
        <row r="12835">
          <cell r="K12835">
            <v>-1.4234559160293796</v>
          </cell>
          <cell r="S12835">
            <v>40</v>
          </cell>
        </row>
        <row r="12836">
          <cell r="K12836">
            <v>-0.61438144457263577</v>
          </cell>
          <cell r="S12836">
            <v>40</v>
          </cell>
        </row>
        <row r="12837">
          <cell r="K12837">
            <v>-0.55895564856938496</v>
          </cell>
          <cell r="S12837">
            <v>40</v>
          </cell>
        </row>
        <row r="12838">
          <cell r="K12838">
            <v>-0.52557048430495912</v>
          </cell>
          <cell r="S12838">
            <v>40</v>
          </cell>
        </row>
        <row r="12839">
          <cell r="K12839">
            <v>0.19043607252890263</v>
          </cell>
          <cell r="S12839">
            <v>40</v>
          </cell>
        </row>
        <row r="12840">
          <cell r="K12840">
            <v>1.21501202586271</v>
          </cell>
          <cell r="S12840">
            <v>40</v>
          </cell>
        </row>
        <row r="12841">
          <cell r="K12841">
            <v>1.6421601858701951</v>
          </cell>
          <cell r="S12841">
            <v>40</v>
          </cell>
        </row>
        <row r="12842">
          <cell r="K12842">
            <v>-0.97630996197777142</v>
          </cell>
          <cell r="S12842">
            <v>40</v>
          </cell>
        </row>
        <row r="12843">
          <cell r="K12843">
            <v>-0.93198072636417451</v>
          </cell>
          <cell r="S12843">
            <v>40</v>
          </cell>
        </row>
        <row r="12844">
          <cell r="K12844">
            <v>-0.9470220060839476</v>
          </cell>
          <cell r="S12844">
            <v>40</v>
          </cell>
        </row>
        <row r="12845">
          <cell r="K12845">
            <v>0.22805337964577432</v>
          </cell>
          <cell r="S12845">
            <v>40</v>
          </cell>
        </row>
        <row r="12846">
          <cell r="K12846">
            <v>0.54616741870426966</v>
          </cell>
          <cell r="S12846">
            <v>40</v>
          </cell>
        </row>
        <row r="12847">
          <cell r="K12847">
            <v>0.35566181062908192</v>
          </cell>
          <cell r="S12847">
            <v>40</v>
          </cell>
        </row>
        <row r="12848">
          <cell r="K12848">
            <v>0.63061141348008976</v>
          </cell>
          <cell r="S12848">
            <v>40</v>
          </cell>
        </row>
        <row r="12849">
          <cell r="K12849">
            <v>3.0146483346993826</v>
          </cell>
          <cell r="S12849">
            <v>40</v>
          </cell>
        </row>
        <row r="12850">
          <cell r="K12850">
            <v>-2.3087590097698176</v>
          </cell>
          <cell r="S12850">
            <v>40</v>
          </cell>
        </row>
        <row r="12851">
          <cell r="K12851">
            <v>0.88545456821635327</v>
          </cell>
          <cell r="S12851">
            <v>40</v>
          </cell>
        </row>
        <row r="12852">
          <cell r="K12852">
            <v>-1.0115227306044487</v>
          </cell>
          <cell r="S12852">
            <v>40</v>
          </cell>
        </row>
        <row r="12853">
          <cell r="K12853">
            <v>-6.1739670095266243E-2</v>
          </cell>
          <cell r="S12853">
            <v>40</v>
          </cell>
        </row>
        <row r="12854">
          <cell r="K12854">
            <v>0</v>
          </cell>
          <cell r="S12854">
            <v>0</v>
          </cell>
        </row>
        <row r="12855">
          <cell r="K12855">
            <v>0</v>
          </cell>
          <cell r="S12855">
            <v>0</v>
          </cell>
        </row>
        <row r="12856">
          <cell r="K12856">
            <v>0</v>
          </cell>
          <cell r="S12856">
            <v>0</v>
          </cell>
        </row>
        <row r="12857">
          <cell r="K12857">
            <v>0</v>
          </cell>
          <cell r="S12857">
            <v>0</v>
          </cell>
        </row>
        <row r="12858">
          <cell r="K12858">
            <v>0</v>
          </cell>
          <cell r="S12858">
            <v>0</v>
          </cell>
        </row>
        <row r="12859">
          <cell r="K12859">
            <v>0</v>
          </cell>
          <cell r="S12859">
            <v>0</v>
          </cell>
        </row>
        <row r="12860">
          <cell r="K12860">
            <v>0</v>
          </cell>
          <cell r="S12860">
            <v>0</v>
          </cell>
        </row>
        <row r="12861">
          <cell r="K12861">
            <v>0</v>
          </cell>
          <cell r="S12861">
            <v>0</v>
          </cell>
        </row>
        <row r="12862">
          <cell r="K12862">
            <v>0</v>
          </cell>
          <cell r="S12862">
            <v>0</v>
          </cell>
        </row>
        <row r="12863">
          <cell r="K12863">
            <v>0</v>
          </cell>
          <cell r="S12863">
            <v>0</v>
          </cell>
        </row>
        <row r="12864">
          <cell r="K12864">
            <v>0</v>
          </cell>
          <cell r="S12864">
            <v>0</v>
          </cell>
        </row>
        <row r="12865">
          <cell r="K12865">
            <v>0</v>
          </cell>
          <cell r="S12865">
            <v>0</v>
          </cell>
        </row>
        <row r="12866">
          <cell r="K12866">
            <v>0</v>
          </cell>
          <cell r="S12866">
            <v>0</v>
          </cell>
        </row>
        <row r="12867">
          <cell r="K12867">
            <v>0</v>
          </cell>
          <cell r="S12867">
            <v>0</v>
          </cell>
        </row>
        <row r="12868">
          <cell r="K12868">
            <v>0</v>
          </cell>
          <cell r="S12868">
            <v>0</v>
          </cell>
        </row>
        <row r="12869">
          <cell r="K12869">
            <v>0</v>
          </cell>
          <cell r="S12869">
            <v>0</v>
          </cell>
        </row>
        <row r="12870">
          <cell r="K12870">
            <v>0</v>
          </cell>
          <cell r="S12870">
            <v>0</v>
          </cell>
        </row>
        <row r="12871">
          <cell r="K12871">
            <v>0</v>
          </cell>
          <cell r="S12871">
            <v>0</v>
          </cell>
        </row>
        <row r="12872">
          <cell r="K12872">
            <v>0</v>
          </cell>
          <cell r="S12872">
            <v>0</v>
          </cell>
        </row>
        <row r="12873">
          <cell r="K12873">
            <v>0</v>
          </cell>
          <cell r="S12873">
            <v>0</v>
          </cell>
        </row>
        <row r="12874">
          <cell r="K12874">
            <v>0</v>
          </cell>
          <cell r="S12874">
            <v>0</v>
          </cell>
        </row>
        <row r="12875">
          <cell r="K12875">
            <v>-0.80062822814232604</v>
          </cell>
          <cell r="S12875">
            <v>40</v>
          </cell>
        </row>
        <row r="12876">
          <cell r="K12876">
            <v>-0.86033577035149622</v>
          </cell>
          <cell r="S12876">
            <v>40</v>
          </cell>
        </row>
        <row r="12877">
          <cell r="K12877">
            <v>-0.88341416842568043</v>
          </cell>
          <cell r="S12877">
            <v>40</v>
          </cell>
        </row>
        <row r="12878">
          <cell r="K12878">
            <v>-1.5748502350795104</v>
          </cell>
          <cell r="S12878">
            <v>40</v>
          </cell>
        </row>
        <row r="12879">
          <cell r="K12879">
            <v>-1.7544712311310615</v>
          </cell>
          <cell r="S12879">
            <v>40</v>
          </cell>
        </row>
        <row r="12880">
          <cell r="K12880">
            <v>-1.8211880359612818</v>
          </cell>
          <cell r="S12880">
            <v>40</v>
          </cell>
        </row>
        <row r="12881">
          <cell r="K12881">
            <v>-1.2597193727117537</v>
          </cell>
          <cell r="S12881">
            <v>40</v>
          </cell>
        </row>
        <row r="12882">
          <cell r="K12882">
            <v>-1.2020994229841562</v>
          </cell>
          <cell r="S12882">
            <v>40</v>
          </cell>
        </row>
        <row r="12883">
          <cell r="K12883">
            <v>-1.5643524898886709</v>
          </cell>
          <cell r="S12883">
            <v>40</v>
          </cell>
        </row>
        <row r="12884">
          <cell r="K12884">
            <v>-0.88587994459685859</v>
          </cell>
          <cell r="S12884">
            <v>40</v>
          </cell>
        </row>
        <row r="12885">
          <cell r="K12885">
            <v>-0.97364313719172091</v>
          </cell>
          <cell r="S12885">
            <v>40</v>
          </cell>
        </row>
        <row r="12886">
          <cell r="K12886">
            <v>-1.0308983293111056</v>
          </cell>
          <cell r="S12886">
            <v>40</v>
          </cell>
        </row>
        <row r="12887">
          <cell r="K12887">
            <v>-0.9398450034486151</v>
          </cell>
          <cell r="S12887">
            <v>40</v>
          </cell>
        </row>
        <row r="12888">
          <cell r="K12888">
            <v>-0.98843622703614986</v>
          </cell>
          <cell r="S12888">
            <v>40</v>
          </cell>
        </row>
        <row r="12889">
          <cell r="K12889">
            <v>-8.7524325200019084E-4</v>
          </cell>
          <cell r="S12889">
            <v>40</v>
          </cell>
        </row>
        <row r="12890">
          <cell r="K12890">
            <v>-1.0102247578449401E-3</v>
          </cell>
          <cell r="S12890">
            <v>40</v>
          </cell>
        </row>
        <row r="12891">
          <cell r="K12891">
            <v>-8.2082253387989951E-4</v>
          </cell>
          <cell r="S12891">
            <v>40</v>
          </cell>
        </row>
        <row r="12892">
          <cell r="K12892">
            <v>-0.89350505580242767</v>
          </cell>
          <cell r="S12892">
            <v>40</v>
          </cell>
        </row>
        <row r="12893">
          <cell r="K12893">
            <v>-8.4468939287870909E-4</v>
          </cell>
          <cell r="S12893">
            <v>40</v>
          </cell>
        </row>
        <row r="12894">
          <cell r="K12894">
            <v>0.21855605680908013</v>
          </cell>
          <cell r="S12894">
            <v>40</v>
          </cell>
        </row>
        <row r="12895">
          <cell r="K12895">
            <v>40.137838709975199</v>
          </cell>
          <cell r="S12895">
            <v>40</v>
          </cell>
        </row>
        <row r="12896">
          <cell r="K12896">
            <v>-1.2979724129536096E-3</v>
          </cell>
          <cell r="S12896">
            <v>40</v>
          </cell>
        </row>
        <row r="12897">
          <cell r="K12897">
            <v>-1.5247006720236244E-3</v>
          </cell>
          <cell r="S12897">
            <v>40</v>
          </cell>
        </row>
        <row r="12898">
          <cell r="K12898">
            <v>-1.1512467523830665E-2</v>
          </cell>
          <cell r="S12898">
            <v>40</v>
          </cell>
        </row>
        <row r="12899">
          <cell r="K12899">
            <v>0.64049372546051231</v>
          </cell>
          <cell r="S12899">
            <v>40</v>
          </cell>
        </row>
        <row r="12900">
          <cell r="K12900">
            <v>4.7116816117797194E-3</v>
          </cell>
          <cell r="S12900">
            <v>40</v>
          </cell>
        </row>
        <row r="12901">
          <cell r="K12901">
            <v>0.48530420356689125</v>
          </cell>
          <cell r="S12901">
            <v>40</v>
          </cell>
        </row>
        <row r="12902">
          <cell r="K12902">
            <v>-2.0295088624307091E-3</v>
          </cell>
          <cell r="S12902">
            <v>40</v>
          </cell>
        </row>
        <row r="12903">
          <cell r="K12903">
            <v>-1.3452978237655124E-2</v>
          </cell>
          <cell r="S12903">
            <v>40</v>
          </cell>
        </row>
        <row r="12904">
          <cell r="K12904">
            <v>1.3919729063663642</v>
          </cell>
          <cell r="S12904">
            <v>40</v>
          </cell>
        </row>
        <row r="12905">
          <cell r="K12905">
            <v>1.3233981933733852</v>
          </cell>
          <cell r="S12905">
            <v>40</v>
          </cell>
        </row>
        <row r="12906">
          <cell r="K12906">
            <v>-9.6675875406181436E-4</v>
          </cell>
          <cell r="S12906">
            <v>40</v>
          </cell>
        </row>
        <row r="12907">
          <cell r="K12907">
            <v>-1.0202873485119976E-3</v>
          </cell>
          <cell r="S12907">
            <v>40</v>
          </cell>
        </row>
        <row r="12908">
          <cell r="K12908">
            <v>-1.9686497671637547E-3</v>
          </cell>
          <cell r="S12908">
            <v>40</v>
          </cell>
        </row>
        <row r="12909">
          <cell r="K12909">
            <v>-1.0165674556632445E-2</v>
          </cell>
          <cell r="S12909">
            <v>40</v>
          </cell>
        </row>
        <row r="12910">
          <cell r="K12910">
            <v>-9.2540136268830508E-3</v>
          </cell>
          <cell r="S12910">
            <v>40</v>
          </cell>
        </row>
        <row r="12911">
          <cell r="K12911">
            <v>-9.6598353260642505E-3</v>
          </cell>
          <cell r="S12911">
            <v>40</v>
          </cell>
        </row>
        <row r="12912">
          <cell r="K12912">
            <v>-1.5619218205168844E-3</v>
          </cell>
          <cell r="S12912">
            <v>40</v>
          </cell>
        </row>
        <row r="12913">
          <cell r="K12913">
            <v>-0.57692780237046148</v>
          </cell>
          <cell r="S12913">
            <v>40</v>
          </cell>
        </row>
        <row r="12914">
          <cell r="K12914">
            <v>-0.81461263832360786</v>
          </cell>
          <cell r="S12914">
            <v>40</v>
          </cell>
        </row>
        <row r="12915">
          <cell r="K12915">
            <v>11.574868148440563</v>
          </cell>
          <cell r="S12915">
            <v>40</v>
          </cell>
        </row>
        <row r="12916">
          <cell r="K12916">
            <v>3.6511035349345407</v>
          </cell>
          <cell r="S12916">
            <v>40</v>
          </cell>
        </row>
        <row r="12917">
          <cell r="K12917">
            <v>-2.9409220316950423E-3</v>
          </cell>
          <cell r="S12917">
            <v>40</v>
          </cell>
        </row>
        <row r="12918">
          <cell r="K12918">
            <v>-3.0281488482033279E-3</v>
          </cell>
          <cell r="S12918">
            <v>40</v>
          </cell>
        </row>
        <row r="12919">
          <cell r="K12919">
            <v>-2.8715419056372822E-3</v>
          </cell>
          <cell r="S12919">
            <v>40</v>
          </cell>
        </row>
        <row r="12920">
          <cell r="K12920">
            <v>-0.74813054209446472</v>
          </cell>
          <cell r="S12920">
            <v>40</v>
          </cell>
        </row>
        <row r="12921">
          <cell r="K12921">
            <v>-1.2331570862946286</v>
          </cell>
          <cell r="S12921">
            <v>40</v>
          </cell>
        </row>
        <row r="12922">
          <cell r="K12922">
            <v>-1.2932747458707547</v>
          </cell>
          <cell r="S12922">
            <v>40</v>
          </cell>
        </row>
        <row r="12923">
          <cell r="K12923">
            <v>-2.9052050042851609E-3</v>
          </cell>
          <cell r="S12923">
            <v>40</v>
          </cell>
        </row>
        <row r="12924">
          <cell r="K12924">
            <v>-3.124968519477459E-3</v>
          </cell>
          <cell r="S12924">
            <v>40</v>
          </cell>
        </row>
        <row r="12925">
          <cell r="K12925">
            <v>-2.5684932927007862E-3</v>
          </cell>
          <cell r="S12925">
            <v>40</v>
          </cell>
        </row>
        <row r="12926">
          <cell r="K12926">
            <v>-2.8808973817054141E-3</v>
          </cell>
          <cell r="S12926">
            <v>40</v>
          </cell>
        </row>
        <row r="12927">
          <cell r="K12927">
            <v>-2.7257678842993677E-3</v>
          </cell>
          <cell r="S12927">
            <v>40</v>
          </cell>
        </row>
        <row r="12928">
          <cell r="K12928">
            <v>-2.8167215600144345E-3</v>
          </cell>
          <cell r="S12928">
            <v>40</v>
          </cell>
        </row>
        <row r="12929">
          <cell r="K12929">
            <v>-0.45472946296028638</v>
          </cell>
          <cell r="S12929">
            <v>40</v>
          </cell>
        </row>
        <row r="12930">
          <cell r="K12930">
            <v>-2.966212848318146E-3</v>
          </cell>
          <cell r="S12930">
            <v>40</v>
          </cell>
        </row>
        <row r="12931">
          <cell r="K12931">
            <v>-2.9920397658551728E-3</v>
          </cell>
          <cell r="S12931">
            <v>40</v>
          </cell>
        </row>
        <row r="12932">
          <cell r="K12932">
            <v>-1.2836314417836753E-3</v>
          </cell>
          <cell r="S12932">
            <v>40</v>
          </cell>
        </row>
        <row r="12933">
          <cell r="K12933">
            <v>-1.3800348736123145E-3</v>
          </cell>
          <cell r="S12933">
            <v>40</v>
          </cell>
        </row>
        <row r="12934">
          <cell r="K12934">
            <v>-2.45579042165816E-3</v>
          </cell>
          <cell r="S12934">
            <v>40</v>
          </cell>
        </row>
        <row r="12935">
          <cell r="K12935">
            <v>-1.532409916799343E-3</v>
          </cell>
          <cell r="S12935">
            <v>40</v>
          </cell>
        </row>
        <row r="12936">
          <cell r="K12936">
            <v>-6.7389323214309788E-4</v>
          </cell>
          <cell r="S12936">
            <v>40</v>
          </cell>
        </row>
        <row r="12937">
          <cell r="K12937">
            <v>-0.21466415213390752</v>
          </cell>
          <cell r="S12937">
            <v>40</v>
          </cell>
        </row>
        <row r="12938">
          <cell r="K12938">
            <v>-1.180555409132497E-3</v>
          </cell>
          <cell r="S12938">
            <v>40</v>
          </cell>
        </row>
        <row r="12939">
          <cell r="K12939">
            <v>-1.5098237009295162E-3</v>
          </cell>
          <cell r="S12939">
            <v>40</v>
          </cell>
        </row>
        <row r="12940">
          <cell r="K12940">
            <v>-1.6176520049535194E-3</v>
          </cell>
          <cell r="S12940">
            <v>40</v>
          </cell>
        </row>
        <row r="12941">
          <cell r="K12941">
            <v>-0.71768900926524093</v>
          </cell>
          <cell r="S12941">
            <v>40</v>
          </cell>
        </row>
        <row r="12942">
          <cell r="K12942">
            <v>1.7703565695766487E-3</v>
          </cell>
          <cell r="S12942">
            <v>40</v>
          </cell>
        </row>
        <row r="12943">
          <cell r="K12943">
            <v>1.7720109890702763E-3</v>
          </cell>
          <cell r="S12943">
            <v>40</v>
          </cell>
        </row>
        <row r="12944">
          <cell r="K12944">
            <v>1.5552738756707281</v>
          </cell>
          <cell r="S12944">
            <v>40</v>
          </cell>
        </row>
        <row r="12945">
          <cell r="K12945">
            <v>-1.7597852810950002E-3</v>
          </cell>
          <cell r="S12945">
            <v>40</v>
          </cell>
        </row>
        <row r="12946">
          <cell r="K12946">
            <v>-0.60645966444003874</v>
          </cell>
          <cell r="S12946">
            <v>40</v>
          </cell>
        </row>
        <row r="12947">
          <cell r="K12947">
            <v>-0.57657085697764821</v>
          </cell>
          <cell r="S12947">
            <v>40</v>
          </cell>
        </row>
        <row r="12948">
          <cell r="K12948">
            <v>-4.2693819942662346E-4</v>
          </cell>
          <cell r="S12948">
            <v>40</v>
          </cell>
        </row>
        <row r="12949">
          <cell r="K12949">
            <v>-0.57418786935799415</v>
          </cell>
          <cell r="S12949">
            <v>40</v>
          </cell>
        </row>
        <row r="12950">
          <cell r="K12950">
            <v>-0.51441621749005551</v>
          </cell>
          <cell r="S12950">
            <v>40</v>
          </cell>
        </row>
        <row r="12951">
          <cell r="K12951">
            <v>-2.1086380769606747E-3</v>
          </cell>
          <cell r="S12951">
            <v>40</v>
          </cell>
        </row>
        <row r="12952">
          <cell r="K12952">
            <v>-2.5225510528656468E-3</v>
          </cell>
          <cell r="S12952">
            <v>40</v>
          </cell>
        </row>
        <row r="12953">
          <cell r="K12953">
            <v>-2.5488777215319264E-3</v>
          </cell>
          <cell r="S12953">
            <v>40</v>
          </cell>
        </row>
        <row r="12954">
          <cell r="K12954">
            <v>-3.7149065102754304E-3</v>
          </cell>
          <cell r="S12954">
            <v>40</v>
          </cell>
        </row>
        <row r="12955">
          <cell r="K12955">
            <v>1.0377796152180976E-7</v>
          </cell>
          <cell r="S12955">
            <v>40</v>
          </cell>
        </row>
        <row r="12956">
          <cell r="K12956">
            <v>-3.7533617482369357E-3</v>
          </cell>
          <cell r="S12956">
            <v>40</v>
          </cell>
        </row>
        <row r="12957">
          <cell r="K12957">
            <v>-2.9356449078236754E-3</v>
          </cell>
          <cell r="S12957">
            <v>40</v>
          </cell>
        </row>
        <row r="12958">
          <cell r="K12958">
            <v>-0.31991668563630071</v>
          </cell>
          <cell r="S12958">
            <v>40</v>
          </cell>
        </row>
        <row r="12959">
          <cell r="K12959">
            <v>-1.7299405735545167E-2</v>
          </cell>
          <cell r="S12959">
            <v>40</v>
          </cell>
        </row>
        <row r="12960">
          <cell r="K12960">
            <v>-1.4732389577515461E-2</v>
          </cell>
          <cell r="S12960">
            <v>40</v>
          </cell>
        </row>
        <row r="12961">
          <cell r="K12961">
            <v>1.0854181496769215E-6</v>
          </cell>
          <cell r="S12961">
            <v>40</v>
          </cell>
        </row>
        <row r="12962">
          <cell r="K12962">
            <v>-1.4818028680922442</v>
          </cell>
          <cell r="S12962">
            <v>40</v>
          </cell>
        </row>
        <row r="12963">
          <cell r="K12963">
            <v>-1.5472760574301216</v>
          </cell>
          <cell r="S12963">
            <v>40</v>
          </cell>
        </row>
        <row r="12964">
          <cell r="K12964">
            <v>-1.5881960705251637</v>
          </cell>
          <cell r="S12964">
            <v>40</v>
          </cell>
        </row>
        <row r="12965">
          <cell r="K12965">
            <v>-7.3307408475685248E-4</v>
          </cell>
          <cell r="S12965">
            <v>40</v>
          </cell>
        </row>
        <row r="12966">
          <cell r="K12966">
            <v>-1.3944246105363944</v>
          </cell>
          <cell r="S12966">
            <v>40</v>
          </cell>
        </row>
        <row r="12967">
          <cell r="K12967">
            <v>-8.754306069589337E-4</v>
          </cell>
          <cell r="S12967">
            <v>40</v>
          </cell>
        </row>
        <row r="12968">
          <cell r="K12968">
            <v>-7.2307427654078754E-4</v>
          </cell>
          <cell r="S12968">
            <v>40</v>
          </cell>
        </row>
        <row r="12969">
          <cell r="K12969">
            <v>-7.9001837817542725E-4</v>
          </cell>
          <cell r="S12969">
            <v>40</v>
          </cell>
        </row>
        <row r="12970">
          <cell r="K12970">
            <v>-8.6272691229081621E-4</v>
          </cell>
          <cell r="S12970">
            <v>40</v>
          </cell>
        </row>
        <row r="12971">
          <cell r="K12971">
            <v>2.5221570265852172E-3</v>
          </cell>
          <cell r="S12971">
            <v>40</v>
          </cell>
        </row>
        <row r="12972">
          <cell r="K12972">
            <v>-9.7044047623472737E-4</v>
          </cell>
          <cell r="S12972">
            <v>40</v>
          </cell>
        </row>
        <row r="12973">
          <cell r="K12973">
            <v>-9.2890777692967194E-4</v>
          </cell>
          <cell r="S12973">
            <v>40</v>
          </cell>
        </row>
        <row r="12974">
          <cell r="K12974">
            <v>-8.8021974596014187E-4</v>
          </cell>
          <cell r="S12974">
            <v>40</v>
          </cell>
        </row>
        <row r="12975">
          <cell r="K12975">
            <v>-7.1528018256376608E-4</v>
          </cell>
          <cell r="S12975">
            <v>40</v>
          </cell>
        </row>
        <row r="12976">
          <cell r="K12976">
            <v>-9.3970758998321541E-4</v>
          </cell>
          <cell r="S12976">
            <v>40</v>
          </cell>
        </row>
        <row r="12977">
          <cell r="K12977">
            <v>-5.8205233232695589E-4</v>
          </cell>
          <cell r="S12977">
            <v>40</v>
          </cell>
        </row>
        <row r="12978">
          <cell r="K12978">
            <v>-1.1076448729438314E-3</v>
          </cell>
          <cell r="S12978">
            <v>40</v>
          </cell>
        </row>
        <row r="12979">
          <cell r="K12979">
            <v>-2.9875998467413208E-3</v>
          </cell>
          <cell r="S12979">
            <v>40</v>
          </cell>
        </row>
        <row r="12980">
          <cell r="K12980">
            <v>-1.7257633257656627E-2</v>
          </cell>
          <cell r="S12980">
            <v>40</v>
          </cell>
        </row>
        <row r="12981">
          <cell r="K12981">
            <v>-1.5835579770187307E-3</v>
          </cell>
          <cell r="S12981">
            <v>40</v>
          </cell>
        </row>
        <row r="12982">
          <cell r="K12982">
            <v>7.5781848360461729E-2</v>
          </cell>
          <cell r="S12982">
            <v>40</v>
          </cell>
        </row>
        <row r="12983">
          <cell r="K12983">
            <v>-1.7667366459250087E-3</v>
          </cell>
          <cell r="S12983">
            <v>40</v>
          </cell>
        </row>
        <row r="12984">
          <cell r="K12984">
            <v>-1.2338647462901801E-2</v>
          </cell>
          <cell r="S12984">
            <v>40</v>
          </cell>
        </row>
        <row r="12985">
          <cell r="K12985">
            <v>-1.8815423031887156E-3</v>
          </cell>
          <cell r="S12985">
            <v>40</v>
          </cell>
        </row>
        <row r="12986">
          <cell r="K12986">
            <v>-1.4854053628195032</v>
          </cell>
          <cell r="S12986">
            <v>40</v>
          </cell>
        </row>
        <row r="12987">
          <cell r="K12987">
            <v>3.7529374381070526</v>
          </cell>
          <cell r="S12987">
            <v>40</v>
          </cell>
        </row>
        <row r="12988">
          <cell r="K12988">
            <v>-1.5476234756410485</v>
          </cell>
          <cell r="S12988">
            <v>40</v>
          </cell>
        </row>
        <row r="12989">
          <cell r="K12989">
            <v>3.898250661486045</v>
          </cell>
          <cell r="S12989">
            <v>40</v>
          </cell>
        </row>
        <row r="12990">
          <cell r="K12990">
            <v>-1.5840520708750665</v>
          </cell>
          <cell r="S12990">
            <v>40</v>
          </cell>
        </row>
        <row r="12991">
          <cell r="K12991">
            <v>3.9288812452550776</v>
          </cell>
          <cell r="S12991">
            <v>40</v>
          </cell>
        </row>
        <row r="12992">
          <cell r="K12992">
            <v>-7.4042933970163804E-4</v>
          </cell>
          <cell r="S12992">
            <v>40</v>
          </cell>
        </row>
        <row r="12993">
          <cell r="K12993">
            <v>-1.2996034632730697E-3</v>
          </cell>
          <cell r="S12993">
            <v>40</v>
          </cell>
        </row>
        <row r="12994">
          <cell r="K12994">
            <v>-1.3998249186595408</v>
          </cell>
          <cell r="S12994">
            <v>40</v>
          </cell>
        </row>
        <row r="12995">
          <cell r="K12995">
            <v>3.484970693009132</v>
          </cell>
          <cell r="S12995">
            <v>40</v>
          </cell>
        </row>
        <row r="12996">
          <cell r="K12996">
            <v>-8.8303887359092925E-4</v>
          </cell>
          <cell r="S12996">
            <v>40</v>
          </cell>
        </row>
        <row r="12997">
          <cell r="K12997">
            <v>3.679583583931938</v>
          </cell>
          <cell r="S12997">
            <v>40</v>
          </cell>
        </row>
        <row r="12998">
          <cell r="K12998">
            <v>-7.2696325697580626E-4</v>
          </cell>
          <cell r="S12998">
            <v>40</v>
          </cell>
        </row>
        <row r="12999">
          <cell r="K12999">
            <v>-1.3587102041223225E-3</v>
          </cell>
          <cell r="S12999">
            <v>40</v>
          </cell>
        </row>
        <row r="13000">
          <cell r="K13000">
            <v>-7.9629336559125128E-4</v>
          </cell>
          <cell r="S13000">
            <v>40</v>
          </cell>
        </row>
        <row r="13001">
          <cell r="K13001">
            <v>-1.4624186434699898E-3</v>
          </cell>
          <cell r="S13001">
            <v>40</v>
          </cell>
        </row>
        <row r="13002">
          <cell r="K13002">
            <v>-8.6217685057430379E-4</v>
          </cell>
          <cell r="S13002">
            <v>40</v>
          </cell>
        </row>
        <row r="13003">
          <cell r="K13003">
            <v>-1.5916008964217327E-3</v>
          </cell>
          <cell r="S13003">
            <v>40</v>
          </cell>
        </row>
        <row r="13004">
          <cell r="K13004">
            <v>0.10916133718489567</v>
          </cell>
          <cell r="S13004">
            <v>40</v>
          </cell>
        </row>
        <row r="13005">
          <cell r="K13005">
            <v>-1.7747528375105523E-3</v>
          </cell>
          <cell r="S13005">
            <v>40</v>
          </cell>
        </row>
        <row r="13006">
          <cell r="K13006">
            <v>-9.9065735507789269E-4</v>
          </cell>
          <cell r="S13006">
            <v>40</v>
          </cell>
        </row>
        <row r="13007">
          <cell r="K13007">
            <v>-1.9674569777965137E-3</v>
          </cell>
          <cell r="S13007">
            <v>40</v>
          </cell>
        </row>
        <row r="13008">
          <cell r="K13008">
            <v>-9.3520146096122956E-4</v>
          </cell>
          <cell r="S13008">
            <v>40</v>
          </cell>
        </row>
        <row r="13009">
          <cell r="K13009">
            <v>-2.036764747275759E-3</v>
          </cell>
          <cell r="S13009">
            <v>40</v>
          </cell>
        </row>
        <row r="13010">
          <cell r="K13010">
            <v>-9.3201174161387736E-4</v>
          </cell>
          <cell r="S13010">
            <v>40</v>
          </cell>
        </row>
        <row r="13011">
          <cell r="K13011">
            <v>-1.9581112791291042E-3</v>
          </cell>
          <cell r="S13011">
            <v>40</v>
          </cell>
        </row>
        <row r="13012">
          <cell r="K13012">
            <v>-6.8864538256552493E-4</v>
          </cell>
          <cell r="S13012">
            <v>40</v>
          </cell>
        </row>
        <row r="13013">
          <cell r="K13013">
            <v>-1.6116579540394905E-3</v>
          </cell>
          <cell r="S13013">
            <v>40</v>
          </cell>
        </row>
        <row r="13014">
          <cell r="K13014">
            <v>-8.7358384320746353E-4</v>
          </cell>
          <cell r="S13014">
            <v>40</v>
          </cell>
        </row>
        <row r="13015">
          <cell r="K13015">
            <v>-1.7106239353348377E-3</v>
          </cell>
          <cell r="S13015">
            <v>40</v>
          </cell>
        </row>
        <row r="13016">
          <cell r="K13016">
            <v>-6.1078930491185882E-4</v>
          </cell>
          <cell r="S13016">
            <v>40</v>
          </cell>
        </row>
        <row r="13017">
          <cell r="K13017">
            <v>-1.4578461286365635E-3</v>
          </cell>
          <cell r="S13017">
            <v>40</v>
          </cell>
        </row>
        <row r="13018">
          <cell r="K13018">
            <v>-1.0424123700758482E-3</v>
          </cell>
          <cell r="S13018">
            <v>40</v>
          </cell>
        </row>
        <row r="13019">
          <cell r="K13019">
            <v>-1.7902153876265953E-3</v>
          </cell>
          <cell r="S13019">
            <v>40</v>
          </cell>
        </row>
        <row r="13020">
          <cell r="K13020">
            <v>-2.8146577316238643E-3</v>
          </cell>
          <cell r="S13020">
            <v>40</v>
          </cell>
        </row>
        <row r="13021">
          <cell r="K13021">
            <v>-2.6452797969829214E-3</v>
          </cell>
          <cell r="S13021">
            <v>40</v>
          </cell>
        </row>
        <row r="13022">
          <cell r="K13022">
            <v>-0.1696465843872727</v>
          </cell>
          <cell r="S13022">
            <v>40</v>
          </cell>
        </row>
        <row r="13023">
          <cell r="K13023">
            <v>-0.14684832936899569</v>
          </cell>
          <cell r="S13023">
            <v>40</v>
          </cell>
        </row>
        <row r="13024">
          <cell r="K13024">
            <v>-0.12400209457354984</v>
          </cell>
          <cell r="S13024">
            <v>40</v>
          </cell>
        </row>
        <row r="13025">
          <cell r="K13025">
            <v>-1.4931816416589803</v>
          </cell>
          <cell r="S13025">
            <v>40</v>
          </cell>
        </row>
        <row r="13026">
          <cell r="K13026">
            <v>-1.552699183862799</v>
          </cell>
          <cell r="S13026">
            <v>40</v>
          </cell>
        </row>
        <row r="13027">
          <cell r="K13027">
            <v>-1.5718825802711291</v>
          </cell>
          <cell r="S13027">
            <v>40</v>
          </cell>
        </row>
        <row r="13028">
          <cell r="K13028">
            <v>-7.7234909219122422E-5</v>
          </cell>
          <cell r="S13028">
            <v>40</v>
          </cell>
        </row>
        <row r="13029">
          <cell r="K13029">
            <v>-1.4320952993893747</v>
          </cell>
          <cell r="S13029">
            <v>40</v>
          </cell>
        </row>
        <row r="13030">
          <cell r="K13030">
            <v>-9.1897222843636547E-5</v>
          </cell>
          <cell r="S13030">
            <v>40</v>
          </cell>
        </row>
        <row r="13031">
          <cell r="K13031">
            <v>-7.4672857837835522E-5</v>
          </cell>
          <cell r="S13031">
            <v>40</v>
          </cell>
        </row>
        <row r="13032">
          <cell r="K13032">
            <v>-8.125578609570171E-5</v>
          </cell>
          <cell r="S13032">
            <v>40</v>
          </cell>
        </row>
        <row r="13033">
          <cell r="K13033">
            <v>-8.8991340570774695E-5</v>
          </cell>
          <cell r="S13033">
            <v>40</v>
          </cell>
        </row>
        <row r="13034">
          <cell r="K13034">
            <v>-0.49872914001365171</v>
          </cell>
          <cell r="S13034">
            <v>40</v>
          </cell>
        </row>
        <row r="13035">
          <cell r="K13035">
            <v>1.1881821588051293E-3</v>
          </cell>
          <cell r="S13035">
            <v>40</v>
          </cell>
        </row>
        <row r="13036">
          <cell r="K13036">
            <v>-1.0317141159061029E-4</v>
          </cell>
          <cell r="S13036">
            <v>40</v>
          </cell>
        </row>
        <row r="13037">
          <cell r="K13037">
            <v>-1.015137871238719E-4</v>
          </cell>
          <cell r="S13037">
            <v>40</v>
          </cell>
        </row>
        <row r="13038">
          <cell r="K13038">
            <v>-7.1981624885518832E-5</v>
          </cell>
          <cell r="S13038">
            <v>40</v>
          </cell>
        </row>
        <row r="13039">
          <cell r="K13039">
            <v>-8.1988483169123622E-5</v>
          </cell>
          <cell r="S13039">
            <v>40</v>
          </cell>
        </row>
        <row r="13040">
          <cell r="K13040">
            <v>-6.5058613435255432E-5</v>
          </cell>
          <cell r="S13040">
            <v>40</v>
          </cell>
        </row>
        <row r="13041">
          <cell r="K13041">
            <v>-9.8668987963938616E-5</v>
          </cell>
          <cell r="S13041">
            <v>40</v>
          </cell>
        </row>
        <row r="13042">
          <cell r="K13042">
            <v>-2.4046334231880934E-4</v>
          </cell>
          <cell r="S13042">
            <v>40</v>
          </cell>
        </row>
        <row r="13043">
          <cell r="K13043">
            <v>-0.91264327389599254</v>
          </cell>
          <cell r="S13043">
            <v>40</v>
          </cell>
        </row>
        <row r="13044">
          <cell r="K13044">
            <v>-0.93719907475169517</v>
          </cell>
          <cell r="S13044">
            <v>40</v>
          </cell>
        </row>
        <row r="13045">
          <cell r="K13045">
            <v>-0.92348231008288739</v>
          </cell>
          <cell r="S13045">
            <v>40</v>
          </cell>
        </row>
        <row r="13046">
          <cell r="K13046">
            <v>0.49888125484501383</v>
          </cell>
          <cell r="S13046">
            <v>40</v>
          </cell>
        </row>
        <row r="13047">
          <cell r="K13047">
            <v>1.7378477604909455</v>
          </cell>
          <cell r="S13047">
            <v>40</v>
          </cell>
        </row>
        <row r="13048">
          <cell r="K13048">
            <v>1.7478353759104528</v>
          </cell>
          <cell r="S13048">
            <v>40</v>
          </cell>
        </row>
        <row r="13049">
          <cell r="K13049">
            <v>1.2890775869524405</v>
          </cell>
          <cell r="S13049">
            <v>40</v>
          </cell>
        </row>
        <row r="13050">
          <cell r="K13050">
            <v>1.6129702133481376</v>
          </cell>
          <cell r="S13050">
            <v>40</v>
          </cell>
        </row>
        <row r="13051">
          <cell r="K13051">
            <v>0.44006991357204706</v>
          </cell>
          <cell r="S13051">
            <v>40</v>
          </cell>
        </row>
        <row r="13052">
          <cell r="K13052">
            <v>-1.0894888786343442</v>
          </cell>
          <cell r="S13052">
            <v>40</v>
          </cell>
        </row>
        <row r="13053">
          <cell r="K13053">
            <v>-1.0989939135665703</v>
          </cell>
          <cell r="S13053">
            <v>40</v>
          </cell>
        </row>
        <row r="13054">
          <cell r="K13054">
            <v>-1.0562386501465717</v>
          </cell>
          <cell r="S13054">
            <v>40</v>
          </cell>
        </row>
        <row r="13055">
          <cell r="K13055">
            <v>-6.6802207890317869E-4</v>
          </cell>
          <cell r="S13055">
            <v>40</v>
          </cell>
        </row>
        <row r="13056">
          <cell r="K13056">
            <v>-6.6884163077911881E-4</v>
          </cell>
          <cell r="S13056">
            <v>40</v>
          </cell>
        </row>
        <row r="13057">
          <cell r="K13057">
            <v>-0.95835020294840279</v>
          </cell>
          <cell r="S13057">
            <v>40</v>
          </cell>
        </row>
        <row r="13058">
          <cell r="K13058">
            <v>-8.1985653937209006E-4</v>
          </cell>
          <cell r="S13058">
            <v>40</v>
          </cell>
        </row>
        <row r="13059">
          <cell r="K13059">
            <v>-0.99165372697634302</v>
          </cell>
          <cell r="S13059">
            <v>40</v>
          </cell>
        </row>
        <row r="13060">
          <cell r="K13060">
            <v>-0.90399359349646147</v>
          </cell>
          <cell r="S13060">
            <v>40</v>
          </cell>
        </row>
        <row r="13061">
          <cell r="K13061">
            <v>-1.1203006755396581</v>
          </cell>
          <cell r="S13061">
            <v>40</v>
          </cell>
        </row>
        <row r="13062">
          <cell r="K13062">
            <v>-0.96745209530545773</v>
          </cell>
          <cell r="S13062">
            <v>40</v>
          </cell>
        </row>
        <row r="13063">
          <cell r="K13063">
            <v>0.39227758616911079</v>
          </cell>
          <cell r="S13063">
            <v>40</v>
          </cell>
        </row>
        <row r="13064">
          <cell r="K13064">
            <v>0.33734095656125923</v>
          </cell>
          <cell r="S13064">
            <v>40</v>
          </cell>
        </row>
        <row r="13065">
          <cell r="K13065">
            <v>0.13832041145209492</v>
          </cell>
          <cell r="S13065">
            <v>40</v>
          </cell>
        </row>
        <row r="13066">
          <cell r="K13066">
            <v>9.8199533350991575E-2</v>
          </cell>
          <cell r="S13066">
            <v>40</v>
          </cell>
        </row>
        <row r="13067">
          <cell r="K13067">
            <v>-0.90031184143800613</v>
          </cell>
          <cell r="S13067">
            <v>40</v>
          </cell>
        </row>
        <row r="13068">
          <cell r="K13068">
            <v>0.54331269955787853</v>
          </cell>
          <cell r="S13068">
            <v>40</v>
          </cell>
        </row>
        <row r="13069">
          <cell r="K13069">
            <v>-1.6457558207488499</v>
          </cell>
          <cell r="S13069">
            <v>40</v>
          </cell>
        </row>
        <row r="13070">
          <cell r="K13070">
            <v>0.39097520062267088</v>
          </cell>
          <cell r="S13070">
            <v>40</v>
          </cell>
        </row>
        <row r="13071">
          <cell r="K13071">
            <v>0.60940988654092965</v>
          </cell>
          <cell r="S13071">
            <v>40</v>
          </cell>
        </row>
        <row r="13072">
          <cell r="K13072">
            <v>0.67275496919919775</v>
          </cell>
          <cell r="S13072">
            <v>40</v>
          </cell>
        </row>
        <row r="13073">
          <cell r="K13073">
            <v>1.2991330570390596</v>
          </cell>
          <cell r="S13073">
            <v>40</v>
          </cell>
        </row>
        <row r="13074">
          <cell r="K13074">
            <v>0.31937548147601175</v>
          </cell>
          <cell r="S13074">
            <v>40</v>
          </cell>
        </row>
        <row r="13075">
          <cell r="K13075">
            <v>0.14803844062828342</v>
          </cell>
          <cell r="S13075">
            <v>40</v>
          </cell>
        </row>
        <row r="13076">
          <cell r="K13076">
            <v>-1.1093558743169685E-3</v>
          </cell>
          <cell r="S13076">
            <v>40</v>
          </cell>
        </row>
        <row r="13077">
          <cell r="K13077">
            <v>-1.1076117351443407E-3</v>
          </cell>
          <cell r="S13077">
            <v>40</v>
          </cell>
        </row>
        <row r="13078">
          <cell r="K13078">
            <v>-8.5346628192391389E-4</v>
          </cell>
          <cell r="S13078">
            <v>40</v>
          </cell>
        </row>
        <row r="13079">
          <cell r="K13079">
            <v>-1.2863650145175677E-3</v>
          </cell>
          <cell r="S13079">
            <v>40</v>
          </cell>
        </row>
        <row r="13080">
          <cell r="K13080">
            <v>-0.75348349011308491</v>
          </cell>
          <cell r="S13080">
            <v>40</v>
          </cell>
        </row>
        <row r="13081">
          <cell r="K13081">
            <v>-0.59129048762749004</v>
          </cell>
          <cell r="S13081">
            <v>40</v>
          </cell>
        </row>
        <row r="13082">
          <cell r="K13082">
            <v>-0.87071758942554922</v>
          </cell>
          <cell r="S13082">
            <v>40</v>
          </cell>
        </row>
        <row r="13083">
          <cell r="K13083">
            <v>-0.66304012704389248</v>
          </cell>
          <cell r="S13083">
            <v>40</v>
          </cell>
        </row>
        <row r="13084">
          <cell r="K13084">
            <v>7.8714050818974082</v>
          </cell>
          <cell r="S13084">
            <v>40</v>
          </cell>
        </row>
        <row r="13085">
          <cell r="K13085">
            <v>-3.3560117973127916E-3</v>
          </cell>
          <cell r="S13085">
            <v>40</v>
          </cell>
        </row>
        <row r="13086">
          <cell r="K13086">
            <v>-5.9986743103768976E-3</v>
          </cell>
          <cell r="S13086">
            <v>40</v>
          </cell>
        </row>
        <row r="13087">
          <cell r="K13087">
            <v>-5.9890884091262642E-3</v>
          </cell>
          <cell r="S13087">
            <v>40</v>
          </cell>
        </row>
        <row r="13088">
          <cell r="K13088">
            <v>1.2607723371894752</v>
          </cell>
          <cell r="S13088">
            <v>40</v>
          </cell>
        </row>
        <row r="13089">
          <cell r="K13089">
            <v>-5.3092649353753659E-3</v>
          </cell>
          <cell r="S13089">
            <v>40</v>
          </cell>
        </row>
        <row r="13090">
          <cell r="K13090">
            <v>-5.5146136261679081E-3</v>
          </cell>
          <cell r="S13090">
            <v>40</v>
          </cell>
        </row>
        <row r="13091">
          <cell r="K13091">
            <v>-1.1380450047735642</v>
          </cell>
          <cell r="S13091">
            <v>40</v>
          </cell>
        </row>
        <row r="13092">
          <cell r="K13092">
            <v>-5.7928104676731405E-3</v>
          </cell>
          <cell r="S13092">
            <v>40</v>
          </cell>
        </row>
        <row r="13093">
          <cell r="K13093">
            <v>-5.1037692342358471E-3</v>
          </cell>
          <cell r="S13093">
            <v>40</v>
          </cell>
        </row>
        <row r="13094">
          <cell r="K13094">
            <v>-5.6059805454473565E-3</v>
          </cell>
          <cell r="S13094">
            <v>40</v>
          </cell>
        </row>
        <row r="13095">
          <cell r="K13095">
            <v>-5.3559417256497308E-3</v>
          </cell>
          <cell r="S13095">
            <v>40</v>
          </cell>
        </row>
        <row r="13096">
          <cell r="K13096">
            <v>-5.2605382178926756E-3</v>
          </cell>
          <cell r="S13096">
            <v>40</v>
          </cell>
        </row>
        <row r="13097">
          <cell r="K13097">
            <v>-0.62182417816913649</v>
          </cell>
          <cell r="S13097">
            <v>40</v>
          </cell>
        </row>
        <row r="13098">
          <cell r="K13098">
            <v>-1.1160299563983207E-3</v>
          </cell>
          <cell r="S13098">
            <v>40</v>
          </cell>
        </row>
        <row r="13099">
          <cell r="K13099">
            <v>-5.6015615229530148E-3</v>
          </cell>
          <cell r="S13099">
            <v>40</v>
          </cell>
        </row>
        <row r="13100">
          <cell r="K13100">
            <v>4.608350529209754</v>
          </cell>
          <cell r="S13100">
            <v>40</v>
          </cell>
        </row>
        <row r="13101">
          <cell r="K13101">
            <v>-4.3601834618309495E-3</v>
          </cell>
          <cell r="S13101">
            <v>40</v>
          </cell>
        </row>
        <row r="13102">
          <cell r="K13102">
            <v>-6.1846451084542099E-3</v>
          </cell>
          <cell r="S13102">
            <v>40</v>
          </cell>
        </row>
        <row r="13103">
          <cell r="K13103">
            <v>-4.3716888925892233E-3</v>
          </cell>
          <cell r="S13103">
            <v>40</v>
          </cell>
        </row>
        <row r="13104">
          <cell r="K13104">
            <v>-1.249631079108023E-3</v>
          </cell>
          <cell r="S13104">
            <v>40</v>
          </cell>
        </row>
        <row r="13105">
          <cell r="K13105">
            <v>-6.9267161349432747E-3</v>
          </cell>
          <cell r="S13105">
            <v>40</v>
          </cell>
        </row>
        <row r="13106">
          <cell r="K13106">
            <v>-1.0416596347421637E-3</v>
          </cell>
          <cell r="S13106">
            <v>40</v>
          </cell>
        </row>
        <row r="13107">
          <cell r="K13107">
            <v>-1.2690107993620372E-3</v>
          </cell>
          <cell r="S13107">
            <v>40</v>
          </cell>
        </row>
        <row r="13108">
          <cell r="K13108">
            <v>-1.0583922454564614E-2</v>
          </cell>
          <cell r="S13108">
            <v>40</v>
          </cell>
        </row>
        <row r="13109">
          <cell r="K13109">
            <v>-0.81754994640354828</v>
          </cell>
          <cell r="S13109">
            <v>40</v>
          </cell>
        </row>
        <row r="13110">
          <cell r="K13110">
            <v>0.84110292340232395</v>
          </cell>
          <cell r="S13110">
            <v>40</v>
          </cell>
        </row>
        <row r="13111">
          <cell r="K13111">
            <v>1.1645188885545161</v>
          </cell>
          <cell r="S13111">
            <v>40</v>
          </cell>
        </row>
        <row r="13112">
          <cell r="K13112">
            <v>-8.2016250503968264E-4</v>
          </cell>
          <cell r="S13112">
            <v>40</v>
          </cell>
        </row>
        <row r="13113">
          <cell r="K13113">
            <v>-0.75083023179343467</v>
          </cell>
          <cell r="S13113">
            <v>40</v>
          </cell>
        </row>
        <row r="13114">
          <cell r="K13114">
            <v>-0.67728796129265811</v>
          </cell>
          <cell r="S13114">
            <v>40</v>
          </cell>
        </row>
        <row r="13115">
          <cell r="K13115">
            <v>-0.6413881877589499</v>
          </cell>
          <cell r="S13115">
            <v>40</v>
          </cell>
        </row>
        <row r="13116">
          <cell r="K13116">
            <v>-0.70909285620610163</v>
          </cell>
          <cell r="S13116">
            <v>40</v>
          </cell>
        </row>
        <row r="13117">
          <cell r="K13117">
            <v>-1.0226708069077649E-2</v>
          </cell>
          <cell r="S13117">
            <v>40</v>
          </cell>
        </row>
        <row r="13118">
          <cell r="K13118">
            <v>1.9133789041230296</v>
          </cell>
          <cell r="S13118">
            <v>40</v>
          </cell>
        </row>
        <row r="13119">
          <cell r="K13119">
            <v>2.2860437688947588</v>
          </cell>
          <cell r="S13119">
            <v>40</v>
          </cell>
        </row>
        <row r="13120">
          <cell r="K13120">
            <v>-1.5812105391732857E-3</v>
          </cell>
          <cell r="S13120">
            <v>40</v>
          </cell>
        </row>
        <row r="13121">
          <cell r="K13121">
            <v>2.7056088425162463</v>
          </cell>
          <cell r="S13121">
            <v>40</v>
          </cell>
        </row>
        <row r="13122">
          <cell r="K13122">
            <v>4.1761297086199134</v>
          </cell>
          <cell r="S13122">
            <v>40</v>
          </cell>
        </row>
        <row r="13123">
          <cell r="K13123">
            <v>3.6725963390580962</v>
          </cell>
          <cell r="S13123">
            <v>40</v>
          </cell>
        </row>
        <row r="13124">
          <cell r="K13124">
            <v>-2.057761823834596E-3</v>
          </cell>
          <cell r="S13124">
            <v>40</v>
          </cell>
        </row>
        <row r="13125">
          <cell r="K13125">
            <v>6.9959800329928621</v>
          </cell>
          <cell r="S13125">
            <v>40</v>
          </cell>
        </row>
        <row r="13126">
          <cell r="K13126">
            <v>8.9825034651606472</v>
          </cell>
          <cell r="S13126">
            <v>40</v>
          </cell>
        </row>
        <row r="13127">
          <cell r="K13127">
            <v>0.17021440341120775</v>
          </cell>
          <cell r="S13127">
            <v>40</v>
          </cell>
        </row>
        <row r="13128">
          <cell r="K13128">
            <v>-9.6456263842624682E-3</v>
          </cell>
          <cell r="S13128">
            <v>40</v>
          </cell>
        </row>
        <row r="13129">
          <cell r="K13129">
            <v>-7.6686998613680751E-3</v>
          </cell>
          <cell r="S13129">
            <v>40</v>
          </cell>
        </row>
        <row r="13130">
          <cell r="K13130">
            <v>3.0185329256805248E-2</v>
          </cell>
          <cell r="S13130">
            <v>40</v>
          </cell>
        </row>
        <row r="13131">
          <cell r="K13131">
            <v>-0.75414466670232116</v>
          </cell>
          <cell r="S13131">
            <v>40</v>
          </cell>
        </row>
        <row r="13132">
          <cell r="K13132">
            <v>-0.73830605283978823</v>
          </cell>
          <cell r="S13132">
            <v>40</v>
          </cell>
        </row>
        <row r="13133">
          <cell r="K13133">
            <v>-0.73612125899256353</v>
          </cell>
          <cell r="S13133">
            <v>40</v>
          </cell>
        </row>
        <row r="13134">
          <cell r="K13134">
            <v>-0.63806947714598017</v>
          </cell>
          <cell r="S13134">
            <v>40</v>
          </cell>
        </row>
        <row r="13135">
          <cell r="K13135">
            <v>-0.57739483581884021</v>
          </cell>
          <cell r="S13135">
            <v>40</v>
          </cell>
        </row>
        <row r="13136">
          <cell r="K13136">
            <v>-1.6575386299808394E-2</v>
          </cell>
          <cell r="S13136">
            <v>40</v>
          </cell>
        </row>
        <row r="13137">
          <cell r="K13137">
            <v>-7.5806726422119244E-3</v>
          </cell>
          <cell r="S13137">
            <v>40</v>
          </cell>
        </row>
        <row r="13138">
          <cell r="K13138">
            <v>1.0541530929824923</v>
          </cell>
          <cell r="S13138">
            <v>40</v>
          </cell>
        </row>
        <row r="13139">
          <cell r="K13139">
            <v>4.8926587255921361E-2</v>
          </cell>
          <cell r="S13139">
            <v>40</v>
          </cell>
        </row>
        <row r="13140">
          <cell r="K13140">
            <v>8.499846112443378E-2</v>
          </cell>
          <cell r="S13140">
            <v>40</v>
          </cell>
        </row>
        <row r="13141">
          <cell r="K13141">
            <v>-0.27729103220465862</v>
          </cell>
          <cell r="S13141">
            <v>40</v>
          </cell>
        </row>
        <row r="13142">
          <cell r="K13142">
            <v>-1.8728543062841751E-3</v>
          </cell>
          <cell r="S13142">
            <v>40</v>
          </cell>
        </row>
        <row r="13143">
          <cell r="K13143">
            <v>-1.5264305908308127E-3</v>
          </cell>
          <cell r="S13143">
            <v>40</v>
          </cell>
        </row>
        <row r="13144">
          <cell r="K13144">
            <v>-2.3237923924344485E-3</v>
          </cell>
          <cell r="S13144">
            <v>40</v>
          </cell>
        </row>
        <row r="13145">
          <cell r="K13145">
            <v>-1.4891177889664376E-3</v>
          </cell>
          <cell r="S13145">
            <v>40</v>
          </cell>
        </row>
        <row r="13146">
          <cell r="K13146">
            <v>-2.351018523610483E-3</v>
          </cell>
          <cell r="S13146">
            <v>40</v>
          </cell>
        </row>
        <row r="13147">
          <cell r="K13147">
            <v>-0.27558731541200976</v>
          </cell>
          <cell r="S13147">
            <v>40</v>
          </cell>
        </row>
        <row r="13148">
          <cell r="K13148">
            <v>-1.1501588657315751E-2</v>
          </cell>
          <cell r="S13148">
            <v>40</v>
          </cell>
        </row>
        <row r="13149">
          <cell r="K13149">
            <v>-1.2019084077376889</v>
          </cell>
          <cell r="S13149">
            <v>40</v>
          </cell>
        </row>
        <row r="13150">
          <cell r="K13150">
            <v>-9.4342743849779379E-3</v>
          </cell>
          <cell r="S13150">
            <v>40</v>
          </cell>
        </row>
        <row r="13151">
          <cell r="K13151">
            <v>-6.1826076084325558E-3</v>
          </cell>
          <cell r="S13151">
            <v>40</v>
          </cell>
        </row>
        <row r="13152">
          <cell r="K13152">
            <v>-7.5263515984648807E-3</v>
          </cell>
          <cell r="S13152">
            <v>40</v>
          </cell>
        </row>
        <row r="13153">
          <cell r="K13153">
            <v>-5.340269860752006E-3</v>
          </cell>
          <cell r="S13153">
            <v>40</v>
          </cell>
        </row>
        <row r="13154">
          <cell r="K13154">
            <v>2.9583396655989212E-2</v>
          </cell>
          <cell r="S13154">
            <v>40</v>
          </cell>
        </row>
        <row r="13155">
          <cell r="K13155">
            <v>-0.36905940780693536</v>
          </cell>
          <cell r="S13155">
            <v>40</v>
          </cell>
        </row>
        <row r="13156">
          <cell r="K13156">
            <v>3.1966798634036807E-2</v>
          </cell>
          <cell r="S13156">
            <v>40</v>
          </cell>
        </row>
        <row r="13157">
          <cell r="K13157">
            <v>-0.29064894068773778</v>
          </cell>
          <cell r="S13157">
            <v>40</v>
          </cell>
        </row>
        <row r="13158">
          <cell r="K13158">
            <v>-0.74327676303804902</v>
          </cell>
          <cell r="S13158">
            <v>40</v>
          </cell>
        </row>
        <row r="13159">
          <cell r="K13159">
            <v>-0.25585816997688438</v>
          </cell>
          <cell r="S13159">
            <v>40</v>
          </cell>
        </row>
        <row r="13160">
          <cell r="K13160">
            <v>-0.73290462733282791</v>
          </cell>
          <cell r="S13160">
            <v>40</v>
          </cell>
        </row>
        <row r="13161">
          <cell r="K13161">
            <v>-0.21286950904248297</v>
          </cell>
          <cell r="S13161">
            <v>40</v>
          </cell>
        </row>
        <row r="13162">
          <cell r="K13162">
            <v>-0.63917862939643821</v>
          </cell>
          <cell r="S13162">
            <v>40</v>
          </cell>
        </row>
        <row r="13163">
          <cell r="K13163">
            <v>-0.14124625771534807</v>
          </cell>
          <cell r="S13163">
            <v>40</v>
          </cell>
        </row>
        <row r="13164">
          <cell r="K13164">
            <v>-0.57870731766063266</v>
          </cell>
          <cell r="S13164">
            <v>40</v>
          </cell>
        </row>
        <row r="13165">
          <cell r="K13165">
            <v>-5.7616176329581631E-2</v>
          </cell>
          <cell r="S13165">
            <v>40</v>
          </cell>
        </row>
        <row r="13166">
          <cell r="K13166">
            <v>-1.6079603947563186E-2</v>
          </cell>
          <cell r="S13166">
            <v>40</v>
          </cell>
        </row>
        <row r="13167">
          <cell r="K13167">
            <v>0.65097253598117777</v>
          </cell>
          <cell r="S13167">
            <v>40</v>
          </cell>
        </row>
        <row r="13168">
          <cell r="K13168">
            <v>-7.1597235652933891E-3</v>
          </cell>
          <cell r="S13168">
            <v>40</v>
          </cell>
        </row>
        <row r="13169">
          <cell r="K13169">
            <v>0.50647815317799649</v>
          </cell>
          <cell r="S13169">
            <v>40</v>
          </cell>
        </row>
        <row r="13170">
          <cell r="K13170">
            <v>1.0633416617723412</v>
          </cell>
          <cell r="S13170">
            <v>40</v>
          </cell>
        </row>
        <row r="13171">
          <cell r="K13171">
            <v>0.34472506650731216</v>
          </cell>
          <cell r="S13171">
            <v>40</v>
          </cell>
        </row>
        <row r="13172">
          <cell r="K13172">
            <v>0.38844968669219021</v>
          </cell>
          <cell r="S13172">
            <v>40</v>
          </cell>
        </row>
        <row r="13173">
          <cell r="K13173">
            <v>-0.91668509484781968</v>
          </cell>
          <cell r="S13173">
            <v>40</v>
          </cell>
        </row>
        <row r="13174">
          <cell r="K13174">
            <v>3.976848510883058</v>
          </cell>
          <cell r="S13174">
            <v>40</v>
          </cell>
        </row>
        <row r="13175">
          <cell r="K13175">
            <v>-4.7513487631124897E-3</v>
          </cell>
          <cell r="S13175">
            <v>40</v>
          </cell>
        </row>
        <row r="13176">
          <cell r="K13176">
            <v>-0.30018038577622824</v>
          </cell>
          <cell r="S13176">
            <v>40</v>
          </cell>
        </row>
        <row r="13177">
          <cell r="K13177">
            <v>-1.9883228554434616E-3</v>
          </cell>
          <cell r="S13177">
            <v>40</v>
          </cell>
        </row>
        <row r="13178">
          <cell r="K13178">
            <v>-1.9507923870849297E-3</v>
          </cell>
          <cell r="S13178">
            <v>40</v>
          </cell>
        </row>
        <row r="13179">
          <cell r="K13179">
            <v>1.4444985941080615</v>
          </cell>
          <cell r="S13179">
            <v>40</v>
          </cell>
        </row>
        <row r="13180">
          <cell r="K13180">
            <v>-1.5276215491231305E-3</v>
          </cell>
          <cell r="S13180">
            <v>40</v>
          </cell>
        </row>
        <row r="13181">
          <cell r="K13181">
            <v>-0.54222427017073815</v>
          </cell>
          <cell r="S13181">
            <v>40</v>
          </cell>
        </row>
        <row r="13182">
          <cell r="K13182">
            <v>-2.2272199265670907E-3</v>
          </cell>
          <cell r="S13182">
            <v>40</v>
          </cell>
        </row>
        <row r="13183">
          <cell r="K13183">
            <v>-5.5045142844325559E-3</v>
          </cell>
          <cell r="S13183">
            <v>40</v>
          </cell>
        </row>
        <row r="13184">
          <cell r="K13184">
            <v>-1.5186616361057045E-3</v>
          </cell>
          <cell r="S13184">
            <v>40</v>
          </cell>
        </row>
        <row r="13185">
          <cell r="K13185">
            <v>-0.54774066495524754</v>
          </cell>
          <cell r="S13185">
            <v>40</v>
          </cell>
        </row>
        <row r="13186">
          <cell r="K13186">
            <v>-2.3013148536140016E-3</v>
          </cell>
          <cell r="S13186">
            <v>40</v>
          </cell>
        </row>
        <row r="13187">
          <cell r="K13187">
            <v>-6.3915328149995766E-3</v>
          </cell>
          <cell r="S13187">
            <v>40</v>
          </cell>
        </row>
        <row r="13188">
          <cell r="K13188">
            <v>-0.33513453658723946</v>
          </cell>
          <cell r="S13188">
            <v>40</v>
          </cell>
        </row>
        <row r="13189">
          <cell r="K13189">
            <v>-0.39855376987730845</v>
          </cell>
          <cell r="S13189">
            <v>40</v>
          </cell>
        </row>
        <row r="13190">
          <cell r="K13190">
            <v>-0.11007202902341211</v>
          </cell>
          <cell r="S13190">
            <v>40</v>
          </cell>
        </row>
        <row r="13191">
          <cell r="K13191">
            <v>-9.0638807050067979E-2</v>
          </cell>
          <cell r="S13191">
            <v>40</v>
          </cell>
        </row>
        <row r="13192">
          <cell r="K13192">
            <v>-7.2832288011663637E-2</v>
          </cell>
          <cell r="S13192">
            <v>40</v>
          </cell>
        </row>
        <row r="13193">
          <cell r="K13193">
            <v>-0.79801557798534828</v>
          </cell>
          <cell r="S13193">
            <v>40</v>
          </cell>
        </row>
        <row r="13194">
          <cell r="K13194">
            <v>-0.76704888301146346</v>
          </cell>
          <cell r="S13194">
            <v>40</v>
          </cell>
        </row>
        <row r="13195">
          <cell r="K13195">
            <v>-0.75559508616250015</v>
          </cell>
          <cell r="S13195">
            <v>40</v>
          </cell>
        </row>
        <row r="13196">
          <cell r="K13196">
            <v>-0.73407212298800661</v>
          </cell>
          <cell r="S13196">
            <v>40</v>
          </cell>
        </row>
        <row r="13197">
          <cell r="K13197">
            <v>-0.6404359395791811</v>
          </cell>
          <cell r="S13197">
            <v>40</v>
          </cell>
        </row>
        <row r="13198">
          <cell r="K13198">
            <v>-0.58460126859047956</v>
          </cell>
          <cell r="S13198">
            <v>40</v>
          </cell>
        </row>
        <row r="13199">
          <cell r="K13199">
            <v>-0.14873292358055706</v>
          </cell>
          <cell r="S13199">
            <v>40</v>
          </cell>
        </row>
        <row r="13200">
          <cell r="K13200">
            <v>-6.2245785345948469E-2</v>
          </cell>
          <cell r="S13200">
            <v>40</v>
          </cell>
        </row>
        <row r="13201">
          <cell r="K13201">
            <v>1.0899418462188473</v>
          </cell>
          <cell r="S13201">
            <v>40</v>
          </cell>
        </row>
        <row r="13202">
          <cell r="K13202">
            <v>7.5893335156711986E-4</v>
          </cell>
          <cell r="S13202">
            <v>40</v>
          </cell>
        </row>
        <row r="13203">
          <cell r="K13203">
            <v>6.7677893315584289E-3</v>
          </cell>
          <cell r="S13203">
            <v>40</v>
          </cell>
        </row>
        <row r="13204">
          <cell r="K13204">
            <v>-1.9025338914638692E-4</v>
          </cell>
          <cell r="S13204">
            <v>40</v>
          </cell>
        </row>
        <row r="13205">
          <cell r="K13205">
            <v>6.3972301680586368</v>
          </cell>
          <cell r="S13205">
            <v>40</v>
          </cell>
        </row>
        <row r="13206">
          <cell r="K13206">
            <v>-1.6130141480196484E-4</v>
          </cell>
          <cell r="S13206">
            <v>40</v>
          </cell>
        </row>
        <row r="13207">
          <cell r="K13207">
            <v>-2.3077307948752922E-4</v>
          </cell>
          <cell r="S13207">
            <v>40</v>
          </cell>
        </row>
        <row r="13208">
          <cell r="K13208">
            <v>-1.7049491343131584E-4</v>
          </cell>
          <cell r="S13208">
            <v>40</v>
          </cell>
        </row>
        <row r="13209">
          <cell r="K13209">
            <v>-2.2092931915094466E-4</v>
          </cell>
          <cell r="S13209">
            <v>40</v>
          </cell>
        </row>
        <row r="13210">
          <cell r="K13210">
            <v>-0.36157789489885855</v>
          </cell>
          <cell r="S13210">
            <v>40</v>
          </cell>
        </row>
        <row r="13211">
          <cell r="K13211">
            <v>-0.99401075843388231</v>
          </cell>
          <cell r="S13211">
            <v>40</v>
          </cell>
        </row>
        <row r="13212">
          <cell r="K13212">
            <v>-5.7811622611047794E-4</v>
          </cell>
          <cell r="S13212">
            <v>40</v>
          </cell>
        </row>
        <row r="13213">
          <cell r="K13213">
            <v>-5.2819329317111731E-4</v>
          </cell>
          <cell r="S13213">
            <v>40</v>
          </cell>
        </row>
        <row r="13214">
          <cell r="K13214">
            <v>-1.7284410695914501</v>
          </cell>
          <cell r="S13214">
            <v>40</v>
          </cell>
        </row>
        <row r="13215">
          <cell r="K13215">
            <v>0.16082434369440579</v>
          </cell>
          <cell r="S13215">
            <v>40</v>
          </cell>
        </row>
        <row r="13216">
          <cell r="K13216">
            <v>-1.8408126997116989</v>
          </cell>
          <cell r="S13216">
            <v>40</v>
          </cell>
        </row>
        <row r="13217">
          <cell r="K13217">
            <v>1.4470800299661524</v>
          </cell>
          <cell r="S13217">
            <v>40</v>
          </cell>
        </row>
        <row r="13218">
          <cell r="K13218">
            <v>0.34593773692743635</v>
          </cell>
          <cell r="S13218">
            <v>40</v>
          </cell>
        </row>
        <row r="13219">
          <cell r="K13219">
            <v>1.6701957659404971</v>
          </cell>
          <cell r="S13219">
            <v>40</v>
          </cell>
        </row>
        <row r="13220">
          <cell r="K13220">
            <v>-1.2477950650851579</v>
          </cell>
          <cell r="S13220">
            <v>40</v>
          </cell>
        </row>
        <row r="13221">
          <cell r="K13221">
            <v>-1.2396498022272933</v>
          </cell>
          <cell r="S13221">
            <v>40</v>
          </cell>
        </row>
        <row r="13222">
          <cell r="K13222">
            <v>-1.0573152842528113</v>
          </cell>
          <cell r="S13222">
            <v>40</v>
          </cell>
        </row>
        <row r="13223">
          <cell r="K13223">
            <v>-6.2921984412362135E-4</v>
          </cell>
          <cell r="S13223">
            <v>40</v>
          </cell>
        </row>
        <row r="13224">
          <cell r="K13224">
            <v>5.7580163549036403</v>
          </cell>
          <cell r="S13224">
            <v>40</v>
          </cell>
        </row>
        <row r="13225">
          <cell r="K13225">
            <v>-4.9460977333013985E-4</v>
          </cell>
          <cell r="S13225">
            <v>40</v>
          </cell>
        </row>
        <row r="13226">
          <cell r="K13226">
            <v>-6.9895214734796496E-4</v>
          </cell>
          <cell r="S13226">
            <v>40</v>
          </cell>
        </row>
        <row r="13227">
          <cell r="K13227">
            <v>-0.9308333081286464</v>
          </cell>
          <cell r="S13227">
            <v>40</v>
          </cell>
        </row>
        <row r="13228">
          <cell r="K13228">
            <v>-0.66197438892970439</v>
          </cell>
          <cell r="S13228">
            <v>40</v>
          </cell>
        </row>
        <row r="13229">
          <cell r="K13229">
            <v>-1.0816511541578784</v>
          </cell>
          <cell r="S13229">
            <v>40</v>
          </cell>
        </row>
        <row r="13230">
          <cell r="K13230">
            <v>0.27032581609216211</v>
          </cell>
          <cell r="S13230">
            <v>40</v>
          </cell>
        </row>
        <row r="13231">
          <cell r="K13231">
            <v>353.60725036476748</v>
          </cell>
          <cell r="S13231">
            <v>40</v>
          </cell>
        </row>
        <row r="13232">
          <cell r="K13232">
            <v>-8.978084680096196E-4</v>
          </cell>
          <cell r="S13232">
            <v>40</v>
          </cell>
        </row>
        <row r="13233">
          <cell r="K13233">
            <v>-9.4276339491227042E-4</v>
          </cell>
          <cell r="S13233">
            <v>40</v>
          </cell>
        </row>
        <row r="13234">
          <cell r="K13234">
            <v>-8.5731664691486565E-4</v>
          </cell>
          <cell r="S13234">
            <v>40</v>
          </cell>
        </row>
        <row r="13235">
          <cell r="K13235">
            <v>-0.91313001715705067</v>
          </cell>
          <cell r="S13235">
            <v>40</v>
          </cell>
        </row>
        <row r="13236">
          <cell r="K13236">
            <v>-0.85214536339385571</v>
          </cell>
          <cell r="S13236">
            <v>40</v>
          </cell>
        </row>
        <row r="13237">
          <cell r="K13237">
            <v>-0.84294733632102936</v>
          </cell>
          <cell r="S13237">
            <v>40</v>
          </cell>
        </row>
        <row r="13238">
          <cell r="K13238">
            <v>-0.98273921083691262</v>
          </cell>
          <cell r="S13238">
            <v>40</v>
          </cell>
        </row>
        <row r="13239">
          <cell r="K13239">
            <v>-0.83425442768979752</v>
          </cell>
          <cell r="S13239">
            <v>40</v>
          </cell>
        </row>
        <row r="13240">
          <cell r="K13240">
            <v>-0.72097167072478785</v>
          </cell>
          <cell r="S13240">
            <v>40</v>
          </cell>
        </row>
        <row r="13241">
          <cell r="K13241">
            <v>-8.431673939173572E-4</v>
          </cell>
          <cell r="S13241">
            <v>40</v>
          </cell>
        </row>
        <row r="13242">
          <cell r="K13242">
            <v>-1.0256239758030606E-3</v>
          </cell>
          <cell r="S13242">
            <v>40</v>
          </cell>
        </row>
        <row r="13243">
          <cell r="K13243">
            <v>-5.9284088621969894E-4</v>
          </cell>
          <cell r="S13243">
            <v>40</v>
          </cell>
        </row>
        <row r="13244">
          <cell r="K13244">
            <v>-1.1162438783065172E-3</v>
          </cell>
          <cell r="S13244">
            <v>40</v>
          </cell>
        </row>
        <row r="13245">
          <cell r="K13245">
            <v>-9.6051684049317106E-4</v>
          </cell>
          <cell r="S13245">
            <v>40</v>
          </cell>
        </row>
        <row r="13246">
          <cell r="K13246">
            <v>-0.75191321660628185</v>
          </cell>
          <cell r="S13246">
            <v>40</v>
          </cell>
        </row>
        <row r="13247">
          <cell r="K13247">
            <v>-1.0990399370204944E-3</v>
          </cell>
          <cell r="S13247">
            <v>40</v>
          </cell>
        </row>
        <row r="13248">
          <cell r="K13248">
            <v>-0.72959686698936566</v>
          </cell>
          <cell r="S13248">
            <v>40</v>
          </cell>
        </row>
        <row r="13249">
          <cell r="K13249">
            <v>-2.1161228149916136E-2</v>
          </cell>
          <cell r="S13249">
            <v>40</v>
          </cell>
        </row>
        <row r="13250">
          <cell r="K13250">
            <v>-0.84001150388646406</v>
          </cell>
          <cell r="S13250">
            <v>40</v>
          </cell>
        </row>
        <row r="13251">
          <cell r="K13251">
            <v>-0.46451632974554224</v>
          </cell>
          <cell r="S13251">
            <v>40</v>
          </cell>
        </row>
        <row r="13252">
          <cell r="K13252">
            <v>8.4491408297996937</v>
          </cell>
          <cell r="S13252">
            <v>40</v>
          </cell>
        </row>
        <row r="13253">
          <cell r="K13253">
            <v>-3.552136811661763E-3</v>
          </cell>
          <cell r="S13253">
            <v>40</v>
          </cell>
        </row>
        <row r="13254">
          <cell r="K13254">
            <v>-7.502438081712904E-3</v>
          </cell>
          <cell r="S13254">
            <v>40</v>
          </cell>
        </row>
        <row r="13255">
          <cell r="K13255">
            <v>-8.144512180511921E-3</v>
          </cell>
          <cell r="S13255">
            <v>40</v>
          </cell>
        </row>
        <row r="13256">
          <cell r="K13256">
            <v>-1.2490503284751082</v>
          </cell>
          <cell r="S13256">
            <v>40</v>
          </cell>
        </row>
        <row r="13257">
          <cell r="K13257">
            <v>-1.4573026565621796</v>
          </cell>
          <cell r="S13257">
            <v>40</v>
          </cell>
        </row>
        <row r="13258">
          <cell r="K13258">
            <v>-1.5512426900780396</v>
          </cell>
          <cell r="S13258">
            <v>40</v>
          </cell>
        </row>
        <row r="13259">
          <cell r="K13259">
            <v>-1.2445440444060041</v>
          </cell>
          <cell r="S13259">
            <v>40</v>
          </cell>
        </row>
        <row r="13260">
          <cell r="K13260">
            <v>-1.3434385178194348</v>
          </cell>
          <cell r="S13260">
            <v>40</v>
          </cell>
        </row>
        <row r="13261">
          <cell r="K13261">
            <v>-1.6156250003573529</v>
          </cell>
          <cell r="S13261">
            <v>40</v>
          </cell>
        </row>
        <row r="13262">
          <cell r="K13262">
            <v>-7.390179407622776E-3</v>
          </cell>
          <cell r="S13262">
            <v>40</v>
          </cell>
        </row>
        <row r="13263">
          <cell r="K13263">
            <v>-7.1341675285391884E-3</v>
          </cell>
          <cell r="S13263">
            <v>40</v>
          </cell>
        </row>
        <row r="13264">
          <cell r="K13264">
            <v>-7.5453245803120926E-3</v>
          </cell>
          <cell r="S13264">
            <v>40</v>
          </cell>
        </row>
        <row r="13265">
          <cell r="K13265">
            <v>-0.67729861862667329</v>
          </cell>
          <cell r="S13265">
            <v>40</v>
          </cell>
        </row>
        <row r="13266">
          <cell r="K13266">
            <v>-0.47970513668844728</v>
          </cell>
          <cell r="S13266">
            <v>40</v>
          </cell>
        </row>
        <row r="13267">
          <cell r="K13267">
            <v>-6.3392171360622581E-3</v>
          </cell>
          <cell r="S13267">
            <v>40</v>
          </cell>
        </row>
        <row r="13268">
          <cell r="K13268">
            <v>4.4471982287244565</v>
          </cell>
          <cell r="S13268">
            <v>40</v>
          </cell>
        </row>
        <row r="13269">
          <cell r="K13269">
            <v>-5.8362226882436802E-3</v>
          </cell>
          <cell r="S13269">
            <v>40</v>
          </cell>
        </row>
        <row r="13270">
          <cell r="K13270">
            <v>-3.9774185372896407E-3</v>
          </cell>
          <cell r="S13270">
            <v>40</v>
          </cell>
        </row>
        <row r="13271">
          <cell r="K13271">
            <v>-0.30596401818274904</v>
          </cell>
          <cell r="S13271">
            <v>40</v>
          </cell>
        </row>
        <row r="13272">
          <cell r="K13272">
            <v>-0.23208481273622278</v>
          </cell>
          <cell r="S13272">
            <v>40</v>
          </cell>
        </row>
        <row r="13273">
          <cell r="K13273">
            <v>-3.3900264518676991E-3</v>
          </cell>
          <cell r="S13273">
            <v>40</v>
          </cell>
        </row>
        <row r="13274">
          <cell r="K13274">
            <v>-1.8212892889231732E-3</v>
          </cell>
          <cell r="S13274">
            <v>40</v>
          </cell>
        </row>
        <row r="13275">
          <cell r="K13275">
            <v>-1.8263127775186509E-3</v>
          </cell>
          <cell r="S13275">
            <v>40</v>
          </cell>
        </row>
        <row r="13276">
          <cell r="K13276">
            <v>-1.770504409498497E-3</v>
          </cell>
          <cell r="S13276">
            <v>40</v>
          </cell>
        </row>
        <row r="13277">
          <cell r="K13277">
            <v>4.7370853777096441E-4</v>
          </cell>
          <cell r="S13277">
            <v>40</v>
          </cell>
        </row>
        <row r="13278">
          <cell r="K13278">
            <v>0.91411524992874815</v>
          </cell>
          <cell r="S13278">
            <v>40</v>
          </cell>
        </row>
        <row r="13279">
          <cell r="K13279">
            <v>1.1086863400529066</v>
          </cell>
          <cell r="S13279">
            <v>40</v>
          </cell>
        </row>
        <row r="13280">
          <cell r="K13280">
            <v>0.98728500308086575</v>
          </cell>
          <cell r="S13280">
            <v>40</v>
          </cell>
        </row>
        <row r="13281">
          <cell r="K13281">
            <v>4.374918818005316E-4</v>
          </cell>
          <cell r="S13281">
            <v>40</v>
          </cell>
        </row>
        <row r="13282">
          <cell r="K13282">
            <v>0.83288328254887445</v>
          </cell>
          <cell r="S13282">
            <v>40</v>
          </cell>
        </row>
        <row r="13283">
          <cell r="K13283">
            <v>45.933307657816222</v>
          </cell>
          <cell r="S13283">
            <v>40</v>
          </cell>
        </row>
        <row r="13284">
          <cell r="K13284">
            <v>-1.4257349024038434E-3</v>
          </cell>
          <cell r="S13284">
            <v>40</v>
          </cell>
        </row>
        <row r="13285">
          <cell r="K13285">
            <v>-1.1297911576431808E-3</v>
          </cell>
          <cell r="S13285">
            <v>40</v>
          </cell>
        </row>
        <row r="13286">
          <cell r="K13286">
            <v>0.24855889207005183</v>
          </cell>
          <cell r="S13286">
            <v>40</v>
          </cell>
        </row>
        <row r="13287">
          <cell r="K13287">
            <v>-0.85076561686270857</v>
          </cell>
          <cell r="S13287">
            <v>40</v>
          </cell>
        </row>
        <row r="13288">
          <cell r="K13288">
            <v>-0.76187775543724467</v>
          </cell>
          <cell r="S13288">
            <v>40</v>
          </cell>
        </row>
        <row r="13289">
          <cell r="K13289">
            <v>2.6538983270624206</v>
          </cell>
          <cell r="S13289">
            <v>40</v>
          </cell>
        </row>
        <row r="13290">
          <cell r="K13290">
            <v>-0.7916622108579745</v>
          </cell>
          <cell r="S13290">
            <v>40</v>
          </cell>
        </row>
        <row r="13291">
          <cell r="K13291">
            <v>-0.54661690203650426</v>
          </cell>
          <cell r="S13291">
            <v>40</v>
          </cell>
        </row>
        <row r="13292">
          <cell r="K13292">
            <v>-0.82930675296594203</v>
          </cell>
          <cell r="S13292">
            <v>40</v>
          </cell>
        </row>
        <row r="13293">
          <cell r="K13293">
            <v>3.8771994504756098</v>
          </cell>
          <cell r="S13293">
            <v>40</v>
          </cell>
        </row>
        <row r="13294">
          <cell r="K13294">
            <v>-0.21513706444490521</v>
          </cell>
          <cell r="S13294">
            <v>40</v>
          </cell>
        </row>
        <row r="13295">
          <cell r="K13295">
            <v>-1.2293556933379492E-2</v>
          </cell>
          <cell r="S13295">
            <v>40</v>
          </cell>
        </row>
        <row r="13296">
          <cell r="K13296">
            <v>-8.6794645994205145E-3</v>
          </cell>
          <cell r="S13296">
            <v>40</v>
          </cell>
        </row>
        <row r="13297">
          <cell r="K13297">
            <v>-6.9304036268596717E-3</v>
          </cell>
          <cell r="S13297">
            <v>40</v>
          </cell>
        </row>
        <row r="13298">
          <cell r="K13298">
            <v>-0.79128196415132412</v>
          </cell>
          <cell r="S13298">
            <v>40</v>
          </cell>
        </row>
        <row r="13299">
          <cell r="K13299">
            <v>2.6140168666650657E-2</v>
          </cell>
          <cell r="S13299">
            <v>40</v>
          </cell>
        </row>
        <row r="13300">
          <cell r="K13300">
            <v>2.6623088819735991E-2</v>
          </cell>
          <cell r="S13300">
            <v>40</v>
          </cell>
        </row>
        <row r="13301">
          <cell r="K13301">
            <v>-0.74537909185222939</v>
          </cell>
          <cell r="S13301">
            <v>40</v>
          </cell>
        </row>
        <row r="13302">
          <cell r="K13302">
            <v>-0.65262856601017283</v>
          </cell>
          <cell r="S13302">
            <v>40</v>
          </cell>
        </row>
        <row r="13303">
          <cell r="K13303">
            <v>-0.56796137757474341</v>
          </cell>
          <cell r="S13303">
            <v>40</v>
          </cell>
        </row>
        <row r="13304">
          <cell r="K13304">
            <v>-1.1897124388931325E-2</v>
          </cell>
          <cell r="S13304">
            <v>40</v>
          </cell>
        </row>
        <row r="13305">
          <cell r="K13305">
            <v>-0.99582190716519481</v>
          </cell>
          <cell r="S13305">
            <v>40</v>
          </cell>
        </row>
        <row r="13306">
          <cell r="K13306">
            <v>-0.52098121853062396</v>
          </cell>
          <cell r="S13306">
            <v>40</v>
          </cell>
        </row>
        <row r="13307">
          <cell r="K13307">
            <v>3.196381572542675E-3</v>
          </cell>
          <cell r="S13307">
            <v>40</v>
          </cell>
        </row>
        <row r="13308">
          <cell r="K13308">
            <v>9.2059071602606679E-2</v>
          </cell>
          <cell r="S13308">
            <v>40</v>
          </cell>
        </row>
        <row r="13309">
          <cell r="K13309">
            <v>-0.30707727414632929</v>
          </cell>
          <cell r="S13309">
            <v>40</v>
          </cell>
        </row>
        <row r="13310">
          <cell r="K13310">
            <v>-1.6035972549746774E-3</v>
          </cell>
          <cell r="S13310">
            <v>40</v>
          </cell>
        </row>
        <row r="13311">
          <cell r="K13311">
            <v>-1.5793064592136352E-3</v>
          </cell>
          <cell r="S13311">
            <v>40</v>
          </cell>
        </row>
        <row r="13312">
          <cell r="K13312">
            <v>-0.17289374060908777</v>
          </cell>
          <cell r="S13312">
            <v>40</v>
          </cell>
        </row>
        <row r="13313">
          <cell r="K13313">
            <v>-1.2627628209779254E-3</v>
          </cell>
          <cell r="S13313">
            <v>40</v>
          </cell>
        </row>
        <row r="13314">
          <cell r="K13314">
            <v>-2.1986477276340144E-3</v>
          </cell>
          <cell r="S13314">
            <v>40</v>
          </cell>
        </row>
        <row r="13315">
          <cell r="K13315">
            <v>-0.30302957478781067</v>
          </cell>
          <cell r="S13315">
            <v>40</v>
          </cell>
        </row>
        <row r="13316">
          <cell r="K13316">
            <v>-1.2160098436343816E-2</v>
          </cell>
          <cell r="S13316">
            <v>40</v>
          </cell>
        </row>
        <row r="13317">
          <cell r="K13317">
            <v>-1.3642493168029044</v>
          </cell>
          <cell r="S13317">
            <v>40</v>
          </cell>
        </row>
        <row r="13318">
          <cell r="K13318">
            <v>-8.5442969155503368E-3</v>
          </cell>
          <cell r="S13318">
            <v>40</v>
          </cell>
        </row>
        <row r="13319">
          <cell r="K13319">
            <v>-1.2493139928414978</v>
          </cell>
          <cell r="S13319">
            <v>40</v>
          </cell>
        </row>
        <row r="13320">
          <cell r="K13320">
            <v>-6.7544593179750438E-3</v>
          </cell>
          <cell r="S13320">
            <v>40</v>
          </cell>
        </row>
        <row r="13321">
          <cell r="K13321">
            <v>-7.1624558942918644E-3</v>
          </cell>
          <cell r="S13321">
            <v>40</v>
          </cell>
        </row>
        <row r="13322">
          <cell r="K13322">
            <v>-0.7868928488544682</v>
          </cell>
          <cell r="S13322">
            <v>40</v>
          </cell>
        </row>
        <row r="13323">
          <cell r="K13323">
            <v>0.11926008365828722</v>
          </cell>
          <cell r="S13323">
            <v>40</v>
          </cell>
        </row>
        <row r="13324">
          <cell r="K13324">
            <v>2.5674391485828282E-2</v>
          </cell>
          <cell r="S13324">
            <v>40</v>
          </cell>
        </row>
        <row r="13325">
          <cell r="K13325">
            <v>0.30302849898803308</v>
          </cell>
          <cell r="S13325">
            <v>40</v>
          </cell>
        </row>
        <row r="13326">
          <cell r="K13326">
            <v>2.592667280138412E-2</v>
          </cell>
          <cell r="S13326">
            <v>40</v>
          </cell>
        </row>
        <row r="13327">
          <cell r="K13327">
            <v>0.32502370564014182</v>
          </cell>
          <cell r="S13327">
            <v>40</v>
          </cell>
        </row>
        <row r="13328">
          <cell r="K13328">
            <v>-0.74542047691691049</v>
          </cell>
          <cell r="S13328">
            <v>40</v>
          </cell>
        </row>
        <row r="13329">
          <cell r="K13329">
            <v>5.5968200010448575E-2</v>
          </cell>
          <cell r="S13329">
            <v>40</v>
          </cell>
        </row>
        <row r="13330">
          <cell r="K13330">
            <v>-0.65739219138256488</v>
          </cell>
          <cell r="S13330">
            <v>40</v>
          </cell>
        </row>
        <row r="13331">
          <cell r="K13331">
            <v>0.22175912676864862</v>
          </cell>
          <cell r="S13331">
            <v>40</v>
          </cell>
        </row>
        <row r="13332">
          <cell r="K13332">
            <v>-0.5739773660282218</v>
          </cell>
          <cell r="S13332">
            <v>40</v>
          </cell>
        </row>
        <row r="13333">
          <cell r="K13333">
            <v>0.34648811492136183</v>
          </cell>
          <cell r="S13333">
            <v>40</v>
          </cell>
        </row>
        <row r="13334">
          <cell r="K13334">
            <v>-1.1305085109166852E-2</v>
          </cell>
          <cell r="S13334">
            <v>40</v>
          </cell>
        </row>
        <row r="13335">
          <cell r="K13335">
            <v>1.897794607739586</v>
          </cell>
          <cell r="S13335">
            <v>40</v>
          </cell>
        </row>
        <row r="13336">
          <cell r="K13336">
            <v>-1.0031398197415349</v>
          </cell>
          <cell r="S13336">
            <v>40</v>
          </cell>
        </row>
        <row r="13337">
          <cell r="K13337">
            <v>2.2217530953256004</v>
          </cell>
          <cell r="S13337">
            <v>40</v>
          </cell>
        </row>
        <row r="13338">
          <cell r="K13338">
            <v>-0.52584416742331652</v>
          </cell>
          <cell r="S13338">
            <v>40</v>
          </cell>
        </row>
        <row r="13339">
          <cell r="K13339">
            <v>9.4099201815166969E-2</v>
          </cell>
          <cell r="S13339">
            <v>40</v>
          </cell>
        </row>
        <row r="13340">
          <cell r="K13340">
            <v>3.0132119604491612E-3</v>
          </cell>
          <cell r="S13340">
            <v>40</v>
          </cell>
        </row>
        <row r="13341">
          <cell r="K13341">
            <v>-5.7585366825888785E-3</v>
          </cell>
          <cell r="S13341">
            <v>40</v>
          </cell>
        </row>
        <row r="13342">
          <cell r="K13342">
            <v>8.8826291859871315E-2</v>
          </cell>
          <cell r="S13342">
            <v>40</v>
          </cell>
        </row>
        <row r="13343">
          <cell r="K13343">
            <v>-4.8058290953753241E-3</v>
          </cell>
          <cell r="S13343">
            <v>40</v>
          </cell>
        </row>
        <row r="13344">
          <cell r="K13344">
            <v>-0.32505286727579963</v>
          </cell>
          <cell r="S13344">
            <v>40</v>
          </cell>
        </row>
        <row r="13345">
          <cell r="K13345">
            <v>-4.5863407949394211E-3</v>
          </cell>
          <cell r="S13345">
            <v>40</v>
          </cell>
        </row>
        <row r="13346">
          <cell r="K13346">
            <v>-1.6520382629981642E-3</v>
          </cell>
          <cell r="S13346">
            <v>40</v>
          </cell>
        </row>
        <row r="13347">
          <cell r="K13347">
            <v>-4.6892065153924575E-3</v>
          </cell>
          <cell r="S13347">
            <v>40</v>
          </cell>
        </row>
        <row r="13348">
          <cell r="K13348">
            <v>-1.6025426423211396E-3</v>
          </cell>
          <cell r="S13348">
            <v>40</v>
          </cell>
        </row>
        <row r="13349">
          <cell r="K13349">
            <v>-0.37988402477343347</v>
          </cell>
          <cell r="S13349">
            <v>40</v>
          </cell>
        </row>
        <row r="13350">
          <cell r="K13350">
            <v>-0.18651525569627544</v>
          </cell>
          <cell r="S13350">
            <v>40</v>
          </cell>
        </row>
        <row r="13351">
          <cell r="K13351">
            <v>-0.28591558507526321</v>
          </cell>
          <cell r="S13351">
            <v>40</v>
          </cell>
        </row>
        <row r="13352">
          <cell r="K13352">
            <v>-1.2825087062638303E-3</v>
          </cell>
          <cell r="S13352">
            <v>40</v>
          </cell>
        </row>
        <row r="13353">
          <cell r="K13353">
            <v>-0.32335197355111045</v>
          </cell>
          <cell r="S13353">
            <v>40</v>
          </cell>
        </row>
        <row r="13354">
          <cell r="K13354">
            <v>-2.1818773829047886E-3</v>
          </cell>
          <cell r="S13354">
            <v>40</v>
          </cell>
        </row>
        <row r="13355">
          <cell r="K13355">
            <v>-5.3499134008779614E-3</v>
          </cell>
          <cell r="S13355">
            <v>40</v>
          </cell>
        </row>
        <row r="13356">
          <cell r="K13356">
            <v>-0.25754687009043131</v>
          </cell>
          <cell r="S13356">
            <v>40</v>
          </cell>
        </row>
        <row r="13357">
          <cell r="K13357">
            <v>-5.6383982545445653E-3</v>
          </cell>
          <cell r="S13357">
            <v>40</v>
          </cell>
        </row>
        <row r="13358">
          <cell r="K13358">
            <v>-0.11915666198001128</v>
          </cell>
          <cell r="S13358">
            <v>40</v>
          </cell>
        </row>
        <row r="13359">
          <cell r="K13359">
            <v>-8.331683406270371E-2</v>
          </cell>
          <cell r="S13359">
            <v>40</v>
          </cell>
        </row>
        <row r="13360">
          <cell r="K13360">
            <v>-6.4050419909036288E-2</v>
          </cell>
          <cell r="S13360">
            <v>40</v>
          </cell>
        </row>
        <row r="13361">
          <cell r="K13361">
            <v>-0.80238062386519615</v>
          </cell>
          <cell r="S13361">
            <v>40</v>
          </cell>
        </row>
        <row r="13362">
          <cell r="K13362">
            <v>-0.73803933068279792</v>
          </cell>
          <cell r="S13362">
            <v>40</v>
          </cell>
        </row>
        <row r="13363">
          <cell r="K13363">
            <v>-0.71570631356771086</v>
          </cell>
          <cell r="S13363">
            <v>40</v>
          </cell>
        </row>
        <row r="13364">
          <cell r="K13364">
            <v>-0.74288058691174974</v>
          </cell>
          <cell r="S13364">
            <v>40</v>
          </cell>
        </row>
        <row r="13365">
          <cell r="K13365">
            <v>-0.67321555469933247</v>
          </cell>
          <cell r="S13365">
            <v>40</v>
          </cell>
        </row>
        <row r="13366">
          <cell r="K13366">
            <v>-0.58301541907430898</v>
          </cell>
          <cell r="S13366">
            <v>40</v>
          </cell>
        </row>
        <row r="13367">
          <cell r="K13367">
            <v>-0.10093224505121519</v>
          </cell>
          <cell r="S13367">
            <v>40</v>
          </cell>
        </row>
        <row r="13368">
          <cell r="K13368">
            <v>-1.0251009585603368</v>
          </cell>
          <cell r="S13368">
            <v>40</v>
          </cell>
        </row>
        <row r="13369">
          <cell r="K13369">
            <v>-0.53612133296720721</v>
          </cell>
          <cell r="S13369">
            <v>40</v>
          </cell>
        </row>
        <row r="13370">
          <cell r="K13370">
            <v>2.365028781992518E-4</v>
          </cell>
          <cell r="S13370">
            <v>40</v>
          </cell>
        </row>
        <row r="13371">
          <cell r="K13371">
            <v>-2.119173008139094E-4</v>
          </cell>
          <cell r="S13371">
            <v>40</v>
          </cell>
        </row>
        <row r="13372">
          <cell r="K13372">
            <v>-2.1555661048808038E-4</v>
          </cell>
          <cell r="S13372">
            <v>40</v>
          </cell>
        </row>
        <row r="13373">
          <cell r="K13373">
            <v>-1.8631539139712841E-4</v>
          </cell>
          <cell r="S13373">
            <v>40</v>
          </cell>
        </row>
        <row r="13374">
          <cell r="K13374">
            <v>-1.5394079274411794E-4</v>
          </cell>
          <cell r="S13374">
            <v>40</v>
          </cell>
        </row>
        <row r="13375">
          <cell r="K13375">
            <v>-0.12519711987742793</v>
          </cell>
          <cell r="S13375">
            <v>40</v>
          </cell>
        </row>
        <row r="13376">
          <cell r="K13376">
            <v>-1.283942123254382E-4</v>
          </cell>
          <cell r="S13376">
            <v>40</v>
          </cell>
        </row>
        <row r="13377">
          <cell r="K13377">
            <v>-1.9477538283749858E-4</v>
          </cell>
          <cell r="S13377">
            <v>40</v>
          </cell>
        </row>
        <row r="13378">
          <cell r="K13378">
            <v>-0.2203298011676868</v>
          </cell>
          <cell r="S13378">
            <v>40</v>
          </cell>
        </row>
        <row r="13379">
          <cell r="K13379">
            <v>-0.97106019249805808</v>
          </cell>
          <cell r="S13379">
            <v>40</v>
          </cell>
        </row>
        <row r="13380">
          <cell r="K13380">
            <v>-0.99519592782848931</v>
          </cell>
          <cell r="S13380">
            <v>40</v>
          </cell>
        </row>
        <row r="13381">
          <cell r="K13381">
            <v>0.17683741337247455</v>
          </cell>
          <cell r="S13381">
            <v>40</v>
          </cell>
        </row>
        <row r="13382">
          <cell r="K13382">
            <v>-1.7444347806638301</v>
          </cell>
          <cell r="S13382">
            <v>40</v>
          </cell>
        </row>
        <row r="13383">
          <cell r="K13383">
            <v>1.6908900242781297</v>
          </cell>
          <cell r="S13383">
            <v>40</v>
          </cell>
        </row>
        <row r="13384">
          <cell r="K13384">
            <v>-1.84963380226904</v>
          </cell>
          <cell r="S13384">
            <v>40</v>
          </cell>
        </row>
        <row r="13385">
          <cell r="K13385">
            <v>0.40411815844287441</v>
          </cell>
          <cell r="S13385">
            <v>40</v>
          </cell>
        </row>
        <row r="13386">
          <cell r="K13386">
            <v>0.38918036621416141</v>
          </cell>
          <cell r="S13386">
            <v>40</v>
          </cell>
        </row>
        <row r="13387">
          <cell r="K13387">
            <v>0.22080340576110333</v>
          </cell>
          <cell r="S13387">
            <v>40</v>
          </cell>
        </row>
        <row r="13388">
          <cell r="K13388">
            <v>9.1635548283998709</v>
          </cell>
          <cell r="S13388">
            <v>40</v>
          </cell>
        </row>
        <row r="13389">
          <cell r="K13389">
            <v>0.1758507158902782</v>
          </cell>
          <cell r="S13389">
            <v>40</v>
          </cell>
        </row>
        <row r="13390">
          <cell r="K13390">
            <v>1.601705558492734</v>
          </cell>
          <cell r="S13390">
            <v>40</v>
          </cell>
        </row>
        <row r="13391">
          <cell r="K13391">
            <v>-0.93925895062072362</v>
          </cell>
          <cell r="S13391">
            <v>40</v>
          </cell>
        </row>
        <row r="13392">
          <cell r="K13392">
            <v>-0.971138516375606</v>
          </cell>
          <cell r="S13392">
            <v>40</v>
          </cell>
        </row>
        <row r="13393">
          <cell r="K13393">
            <v>-0.87565858227200311</v>
          </cell>
          <cell r="S13393">
            <v>40</v>
          </cell>
        </row>
        <row r="13394">
          <cell r="K13394">
            <v>-1.0192564222752551</v>
          </cell>
          <cell r="S13394">
            <v>40</v>
          </cell>
        </row>
        <row r="13395">
          <cell r="K13395">
            <v>-1.0232759511775738</v>
          </cell>
          <cell r="S13395">
            <v>40</v>
          </cell>
        </row>
        <row r="13396">
          <cell r="K13396">
            <v>-0.79629340174515217</v>
          </cell>
          <cell r="S13396">
            <v>40</v>
          </cell>
        </row>
        <row r="13397">
          <cell r="K13397">
            <v>-1.1185178001238472</v>
          </cell>
          <cell r="S13397">
            <v>40</v>
          </cell>
        </row>
        <row r="13398">
          <cell r="K13398">
            <v>19.205327917031109</v>
          </cell>
          <cell r="S13398">
            <v>40</v>
          </cell>
        </row>
        <row r="13399">
          <cell r="K13399">
            <v>-0.60780392416423368</v>
          </cell>
          <cell r="S13399">
            <v>40</v>
          </cell>
        </row>
        <row r="13400">
          <cell r="K13400">
            <v>-0.98148908264899981</v>
          </cell>
          <cell r="S13400">
            <v>40</v>
          </cell>
        </row>
        <row r="13401">
          <cell r="K13401">
            <v>-0.97361750703754346</v>
          </cell>
          <cell r="S13401">
            <v>40</v>
          </cell>
        </row>
        <row r="13402">
          <cell r="K13402">
            <v>-0.91637866285671621</v>
          </cell>
          <cell r="S13402">
            <v>40</v>
          </cell>
        </row>
        <row r="13403">
          <cell r="K13403">
            <v>-0.92204063193964525</v>
          </cell>
          <cell r="S13403">
            <v>40</v>
          </cell>
        </row>
        <row r="13404">
          <cell r="K13404">
            <v>-0.915661526438447</v>
          </cell>
          <cell r="S13404">
            <v>40</v>
          </cell>
        </row>
        <row r="13405">
          <cell r="K13405">
            <v>-0.87702115933325064</v>
          </cell>
          <cell r="S13405">
            <v>40</v>
          </cell>
        </row>
        <row r="13406">
          <cell r="K13406">
            <v>-0.94815781408365618</v>
          </cell>
          <cell r="S13406">
            <v>40</v>
          </cell>
        </row>
        <row r="13407">
          <cell r="K13407">
            <v>-0.85199715448407398</v>
          </cell>
          <cell r="S13407">
            <v>40</v>
          </cell>
        </row>
        <row r="13408">
          <cell r="K13408">
            <v>-0.73994124594479815</v>
          </cell>
          <cell r="S13408">
            <v>40</v>
          </cell>
        </row>
        <row r="13409">
          <cell r="K13409">
            <v>-1.0491864042598191</v>
          </cell>
          <cell r="S13409">
            <v>40</v>
          </cell>
        </row>
        <row r="13410">
          <cell r="K13410">
            <v>-1.1167578047959072</v>
          </cell>
          <cell r="S13410">
            <v>40</v>
          </cell>
        </row>
        <row r="13411">
          <cell r="K13411">
            <v>0.9913500755333321</v>
          </cell>
          <cell r="S13411">
            <v>40</v>
          </cell>
        </row>
        <row r="13412">
          <cell r="K13412">
            <v>-0.99590771289265034</v>
          </cell>
          <cell r="S13412">
            <v>40</v>
          </cell>
        </row>
        <row r="13413">
          <cell r="K13413">
            <v>-0.95870634434895607</v>
          </cell>
          <cell r="S13413">
            <v>40</v>
          </cell>
        </row>
        <row r="13414">
          <cell r="K13414">
            <v>-5.6373395897765073E-4</v>
          </cell>
          <cell r="S13414">
            <v>40</v>
          </cell>
        </row>
        <row r="13415">
          <cell r="K13415">
            <v>-1.0160919554049297</v>
          </cell>
          <cell r="S13415">
            <v>40</v>
          </cell>
        </row>
        <row r="13416">
          <cell r="K13416">
            <v>-0.88050944194020531</v>
          </cell>
          <cell r="S13416">
            <v>40</v>
          </cell>
        </row>
        <row r="13417">
          <cell r="K13417">
            <v>-0.60896622194632732</v>
          </cell>
          <cell r="S13417">
            <v>40</v>
          </cell>
        </row>
        <row r="13418">
          <cell r="K13418">
            <v>-0.94234812526187339</v>
          </cell>
          <cell r="S13418">
            <v>40</v>
          </cell>
        </row>
        <row r="13419">
          <cell r="K13419">
            <v>7.9576198395425237</v>
          </cell>
          <cell r="S13419">
            <v>40</v>
          </cell>
        </row>
        <row r="13420">
          <cell r="K13420">
            <v>7.3240199918059243</v>
          </cell>
          <cell r="S13420">
            <v>40</v>
          </cell>
        </row>
        <row r="13421">
          <cell r="K13421">
            <v>-2.7183815918130727E-3</v>
          </cell>
          <cell r="S13421">
            <v>40</v>
          </cell>
        </row>
        <row r="13422">
          <cell r="K13422">
            <v>-1.0191173043048672E-2</v>
          </cell>
          <cell r="S13422">
            <v>40</v>
          </cell>
        </row>
        <row r="13423">
          <cell r="K13423">
            <v>-1.0268576830391174E-2</v>
          </cell>
          <cell r="S13423">
            <v>40</v>
          </cell>
        </row>
        <row r="13424">
          <cell r="K13424">
            <v>-1.1886487145009403</v>
          </cell>
          <cell r="S13424">
            <v>40</v>
          </cell>
        </row>
        <row r="13425">
          <cell r="K13425">
            <v>-1.2938459895539864</v>
          </cell>
          <cell r="S13425">
            <v>40</v>
          </cell>
        </row>
        <row r="13426">
          <cell r="K13426">
            <v>-1.5036713610956689</v>
          </cell>
          <cell r="S13426">
            <v>40</v>
          </cell>
        </row>
        <row r="13427">
          <cell r="K13427">
            <v>-1.2064141106266508</v>
          </cell>
          <cell r="S13427">
            <v>40</v>
          </cell>
        </row>
        <row r="13428">
          <cell r="K13428">
            <v>-1.3297875581924101</v>
          </cell>
          <cell r="S13428">
            <v>40</v>
          </cell>
        </row>
        <row r="13429">
          <cell r="K13429">
            <v>-1.4876923012151608</v>
          </cell>
          <cell r="S13429">
            <v>40</v>
          </cell>
        </row>
        <row r="13430">
          <cell r="K13430">
            <v>-1.6506938806606245E-3</v>
          </cell>
          <cell r="S13430">
            <v>40</v>
          </cell>
        </row>
        <row r="13431">
          <cell r="K13431">
            <v>-9.9352668693759201E-3</v>
          </cell>
          <cell r="S13431">
            <v>40</v>
          </cell>
        </row>
        <row r="13432">
          <cell r="K13432">
            <v>-9.9291715013163848E-3</v>
          </cell>
          <cell r="S13432">
            <v>40</v>
          </cell>
        </row>
        <row r="13433">
          <cell r="K13433">
            <v>-0.73775349336004958</v>
          </cell>
          <cell r="S13433">
            <v>40</v>
          </cell>
        </row>
        <row r="13434">
          <cell r="K13434">
            <v>-9.4262459036580939E-4</v>
          </cell>
          <cell r="S13434">
            <v>40</v>
          </cell>
        </row>
        <row r="13435">
          <cell r="K13435">
            <v>-9.7252249760265887E-3</v>
          </cell>
          <cell r="S13435">
            <v>40</v>
          </cell>
        </row>
        <row r="13436">
          <cell r="K13436">
            <v>0.20943301630728708</v>
          </cell>
          <cell r="S13436">
            <v>40</v>
          </cell>
        </row>
        <row r="13437">
          <cell r="K13437">
            <v>-0.34712365042790916</v>
          </cell>
          <cell r="S13437">
            <v>40</v>
          </cell>
        </row>
        <row r="13438">
          <cell r="K13438">
            <v>-8.9291274911329939E-3</v>
          </cell>
          <cell r="S13438">
            <v>40</v>
          </cell>
        </row>
        <row r="13439">
          <cell r="K13439">
            <v>-0.28248491055509467</v>
          </cell>
          <cell r="S13439">
            <v>40</v>
          </cell>
        </row>
        <row r="13440">
          <cell r="K13440">
            <v>-0.32018670114304187</v>
          </cell>
          <cell r="S13440">
            <v>40</v>
          </cell>
        </row>
        <row r="13441">
          <cell r="K13441">
            <v>-7.7541997010046326E-3</v>
          </cell>
          <cell r="S13441">
            <v>40</v>
          </cell>
        </row>
        <row r="13442">
          <cell r="K13442">
            <v>-0.95717127189074092</v>
          </cell>
          <cell r="S13442">
            <v>40</v>
          </cell>
        </row>
        <row r="13443">
          <cell r="K13443">
            <v>-0.95092548457351833</v>
          </cell>
          <cell r="S13443">
            <v>40</v>
          </cell>
        </row>
        <row r="13444">
          <cell r="K13444">
            <v>-0.9429134460292915</v>
          </cell>
          <cell r="S13444">
            <v>40</v>
          </cell>
        </row>
        <row r="13445">
          <cell r="K13445">
            <v>-0.88564091565264313</v>
          </cell>
          <cell r="S13445">
            <v>40</v>
          </cell>
        </row>
        <row r="13446">
          <cell r="K13446">
            <v>-0.84075224599065712</v>
          </cell>
          <cell r="S13446">
            <v>40</v>
          </cell>
        </row>
        <row r="13447">
          <cell r="K13447">
            <v>0.87228083385180222</v>
          </cell>
          <cell r="S13447">
            <v>40</v>
          </cell>
        </row>
        <row r="13448">
          <cell r="K13448">
            <v>0.88642227314848898</v>
          </cell>
          <cell r="S13448">
            <v>40</v>
          </cell>
        </row>
        <row r="13449">
          <cell r="K13449">
            <v>4.8506374266036781E-4</v>
          </cell>
          <cell r="S13449">
            <v>40</v>
          </cell>
        </row>
        <row r="13450">
          <cell r="K13450">
            <v>5.6497745281077578E-4</v>
          </cell>
          <cell r="S13450">
            <v>40</v>
          </cell>
        </row>
        <row r="13451">
          <cell r="K13451">
            <v>1.2206285263324017</v>
          </cell>
          <cell r="S13451">
            <v>40</v>
          </cell>
        </row>
        <row r="13452">
          <cell r="K13452">
            <v>-0.9562217518327828</v>
          </cell>
          <cell r="S13452">
            <v>40</v>
          </cell>
        </row>
        <row r="13453">
          <cell r="K13453">
            <v>-0.95176353389177648</v>
          </cell>
          <cell r="S13453">
            <v>40</v>
          </cell>
        </row>
        <row r="13454">
          <cell r="K13454">
            <v>-0.91481253961349829</v>
          </cell>
          <cell r="S13454">
            <v>40</v>
          </cell>
        </row>
        <row r="13455">
          <cell r="K13455">
            <v>-0.86400742648600681</v>
          </cell>
          <cell r="S13455">
            <v>40</v>
          </cell>
        </row>
        <row r="13456">
          <cell r="K13456">
            <v>-0.78425456228644097</v>
          </cell>
          <cell r="S13456">
            <v>40</v>
          </cell>
        </row>
        <row r="13457">
          <cell r="K13457">
            <v>10.791266285024754</v>
          </cell>
          <cell r="S13457">
            <v>40</v>
          </cell>
        </row>
        <row r="13458">
          <cell r="K13458">
            <v>-1.1387174663909933E-3</v>
          </cell>
          <cell r="S13458">
            <v>40</v>
          </cell>
        </row>
        <row r="13459">
          <cell r="K13459">
            <v>-0.25391515524614938</v>
          </cell>
          <cell r="S13459">
            <v>40</v>
          </cell>
        </row>
        <row r="13460">
          <cell r="K13460">
            <v>-0.75305716837372538</v>
          </cell>
          <cell r="S13460">
            <v>40</v>
          </cell>
        </row>
        <row r="13461">
          <cell r="K13461">
            <v>0.1638763026440278</v>
          </cell>
          <cell r="S13461">
            <v>40</v>
          </cell>
        </row>
        <row r="13462">
          <cell r="K13462">
            <v>-0.59560523406319654</v>
          </cell>
          <cell r="S13462">
            <v>40</v>
          </cell>
        </row>
        <row r="13463">
          <cell r="K13463">
            <v>-8.8445387371542464E-3</v>
          </cell>
          <cell r="S13463">
            <v>40</v>
          </cell>
        </row>
        <row r="13464">
          <cell r="K13464">
            <v>-5.9729985402665955E-3</v>
          </cell>
          <cell r="S13464">
            <v>40</v>
          </cell>
        </row>
        <row r="13465">
          <cell r="K13465">
            <v>-4.2061470631422357E-3</v>
          </cell>
          <cell r="S13465">
            <v>40</v>
          </cell>
        </row>
        <row r="13466">
          <cell r="K13466">
            <v>-0.8156491723766619</v>
          </cell>
          <cell r="S13466">
            <v>40</v>
          </cell>
        </row>
        <row r="13467">
          <cell r="K13467">
            <v>-0.77221332952945476</v>
          </cell>
          <cell r="S13467">
            <v>40</v>
          </cell>
        </row>
        <row r="13468">
          <cell r="K13468">
            <v>-0.74209532082768659</v>
          </cell>
          <cell r="S13468">
            <v>40</v>
          </cell>
        </row>
        <row r="13469">
          <cell r="K13469">
            <v>-0.73585310129366532</v>
          </cell>
          <cell r="S13469">
            <v>40</v>
          </cell>
        </row>
        <row r="13470">
          <cell r="K13470">
            <v>-0.68124947722100626</v>
          </cell>
          <cell r="S13470">
            <v>40</v>
          </cell>
        </row>
        <row r="13471">
          <cell r="K13471">
            <v>-0.60966604342522224</v>
          </cell>
          <cell r="S13471">
            <v>40</v>
          </cell>
        </row>
        <row r="13472">
          <cell r="K13472">
            <v>-4.2362811475168414E-3</v>
          </cell>
          <cell r="S13472">
            <v>40</v>
          </cell>
        </row>
        <row r="13473">
          <cell r="K13473">
            <v>0.81991435191838158</v>
          </cell>
          <cell r="S13473">
            <v>40</v>
          </cell>
        </row>
        <row r="13474">
          <cell r="K13474">
            <v>-0.51614585226660614</v>
          </cell>
          <cell r="S13474">
            <v>40</v>
          </cell>
        </row>
        <row r="13475">
          <cell r="K13475">
            <v>0.31129704090314331</v>
          </cell>
          <cell r="S13475">
            <v>40</v>
          </cell>
        </row>
        <row r="13476">
          <cell r="K13476">
            <v>-0.51058797360405095</v>
          </cell>
          <cell r="S13476">
            <v>40</v>
          </cell>
        </row>
        <row r="13477">
          <cell r="K13477">
            <v>3.1846218262130859</v>
          </cell>
          <cell r="S13477">
            <v>40</v>
          </cell>
        </row>
        <row r="13478">
          <cell r="K13478">
            <v>1.1332886997276754</v>
          </cell>
          <cell r="S13478">
            <v>40</v>
          </cell>
        </row>
        <row r="13479">
          <cell r="K13479">
            <v>-1.9972442053843645E-3</v>
          </cell>
          <cell r="S13479">
            <v>40</v>
          </cell>
        </row>
        <row r="13480">
          <cell r="K13480">
            <v>-2.6597110349954318E-3</v>
          </cell>
          <cell r="S13480">
            <v>40</v>
          </cell>
        </row>
        <row r="13481">
          <cell r="K13481">
            <v>-1.9348137182258821E-3</v>
          </cell>
          <cell r="S13481">
            <v>40</v>
          </cell>
        </row>
        <row r="13482">
          <cell r="K13482">
            <v>-2.1637677309401331E-3</v>
          </cell>
          <cell r="S13482">
            <v>40</v>
          </cell>
        </row>
        <row r="13483">
          <cell r="K13483">
            <v>-0.19926477165036183</v>
          </cell>
          <cell r="S13483">
            <v>40</v>
          </cell>
        </row>
        <row r="13484">
          <cell r="K13484">
            <v>-8.7848834562806784E-3</v>
          </cell>
          <cell r="S13484">
            <v>40</v>
          </cell>
        </row>
        <row r="13485">
          <cell r="K13485">
            <v>-1.2545330027513935</v>
          </cell>
          <cell r="S13485">
            <v>40</v>
          </cell>
        </row>
        <row r="13486">
          <cell r="K13486">
            <v>-5.8877388405354407E-3</v>
          </cell>
          <cell r="S13486">
            <v>40</v>
          </cell>
        </row>
        <row r="13487">
          <cell r="K13487">
            <v>-1.1893037875464281</v>
          </cell>
          <cell r="S13487">
            <v>40</v>
          </cell>
        </row>
        <row r="13488">
          <cell r="K13488">
            <v>-4.1333639374328372E-3</v>
          </cell>
          <cell r="S13488">
            <v>40</v>
          </cell>
        </row>
        <row r="13489">
          <cell r="K13489">
            <v>-4.2990557669262122E-3</v>
          </cell>
          <cell r="S13489">
            <v>40</v>
          </cell>
        </row>
        <row r="13490">
          <cell r="K13490">
            <v>-0.81205666195126913</v>
          </cell>
          <cell r="S13490">
            <v>40</v>
          </cell>
        </row>
        <row r="13491">
          <cell r="K13491">
            <v>0.36235562318142878</v>
          </cell>
          <cell r="S13491">
            <v>40</v>
          </cell>
        </row>
        <row r="13492">
          <cell r="K13492">
            <v>-0.7758356500827871</v>
          </cell>
          <cell r="S13492">
            <v>40</v>
          </cell>
        </row>
        <row r="13493">
          <cell r="K13493">
            <v>0.68438364400870044</v>
          </cell>
          <cell r="S13493">
            <v>40</v>
          </cell>
        </row>
        <row r="13494">
          <cell r="K13494">
            <v>-0.74840745244747364</v>
          </cell>
          <cell r="S13494">
            <v>40</v>
          </cell>
        </row>
        <row r="13495">
          <cell r="K13495">
            <v>0.60322147227644962</v>
          </cell>
          <cell r="S13495">
            <v>40</v>
          </cell>
        </row>
        <row r="13496">
          <cell r="K13496">
            <v>-0.73815470054240273</v>
          </cell>
          <cell r="S13496">
            <v>40</v>
          </cell>
        </row>
        <row r="13497">
          <cell r="K13497">
            <v>0.10715773627625759</v>
          </cell>
          <cell r="S13497">
            <v>40</v>
          </cell>
        </row>
        <row r="13498">
          <cell r="K13498">
            <v>-0.69609004768862193</v>
          </cell>
          <cell r="S13498">
            <v>40</v>
          </cell>
        </row>
        <row r="13499">
          <cell r="K13499">
            <v>0.1044221887507069</v>
          </cell>
          <cell r="S13499">
            <v>40</v>
          </cell>
        </row>
        <row r="13500">
          <cell r="K13500">
            <v>-0.61995490926417751</v>
          </cell>
          <cell r="S13500">
            <v>40</v>
          </cell>
        </row>
        <row r="13501">
          <cell r="K13501">
            <v>0.15100919842342997</v>
          </cell>
          <cell r="S13501">
            <v>40</v>
          </cell>
        </row>
        <row r="13502">
          <cell r="K13502">
            <v>-3.9209242529394646E-3</v>
          </cell>
          <cell r="S13502">
            <v>40</v>
          </cell>
        </row>
        <row r="13503">
          <cell r="K13503">
            <v>0.20579305787707969</v>
          </cell>
          <cell r="S13503">
            <v>40</v>
          </cell>
        </row>
        <row r="13504">
          <cell r="K13504">
            <v>3.9351938131747697E-3</v>
          </cell>
          <cell r="S13504">
            <v>40</v>
          </cell>
        </row>
        <row r="13505">
          <cell r="K13505">
            <v>1.7340859169219555E-2</v>
          </cell>
          <cell r="S13505">
            <v>40</v>
          </cell>
        </row>
        <row r="13506">
          <cell r="K13506">
            <v>-0.51950344827267858</v>
          </cell>
          <cell r="S13506">
            <v>40</v>
          </cell>
        </row>
        <row r="13507">
          <cell r="K13507">
            <v>0.21389637369738249</v>
          </cell>
          <cell r="S13507">
            <v>40</v>
          </cell>
        </row>
        <row r="13508">
          <cell r="K13508">
            <v>-0.77302798462507183</v>
          </cell>
          <cell r="S13508">
            <v>40</v>
          </cell>
        </row>
        <row r="13509">
          <cell r="K13509">
            <v>-4.5609440007499504E-3</v>
          </cell>
          <cell r="S13509">
            <v>40</v>
          </cell>
        </row>
        <row r="13510">
          <cell r="K13510">
            <v>-0.55550218129766293</v>
          </cell>
          <cell r="S13510">
            <v>40</v>
          </cell>
        </row>
        <row r="13511">
          <cell r="K13511">
            <v>-6.8069695230470921E-3</v>
          </cell>
          <cell r="S13511">
            <v>40</v>
          </cell>
        </row>
        <row r="13512">
          <cell r="K13512">
            <v>0.8053794655290698</v>
          </cell>
          <cell r="S13512">
            <v>40</v>
          </cell>
        </row>
        <row r="13513">
          <cell r="K13513">
            <v>-6.8372060559663298E-3</v>
          </cell>
          <cell r="S13513">
            <v>40</v>
          </cell>
        </row>
        <row r="13514">
          <cell r="K13514">
            <v>1.1011125179701899</v>
          </cell>
          <cell r="S13514">
            <v>40</v>
          </cell>
        </row>
        <row r="13515">
          <cell r="K13515">
            <v>-6.8026197376751512E-3</v>
          </cell>
          <cell r="S13515">
            <v>40</v>
          </cell>
        </row>
        <row r="13516">
          <cell r="K13516">
            <v>-2.2672258261899648E-3</v>
          </cell>
          <cell r="S13516">
            <v>40</v>
          </cell>
        </row>
        <row r="13517">
          <cell r="K13517">
            <v>-0.54537454013539133</v>
          </cell>
          <cell r="S13517">
            <v>40</v>
          </cell>
        </row>
        <row r="13518">
          <cell r="K13518">
            <v>-2.6536547877106407E-3</v>
          </cell>
          <cell r="S13518">
            <v>40</v>
          </cell>
        </row>
        <row r="13519">
          <cell r="K13519">
            <v>-6.6362245074191688E-3</v>
          </cell>
          <cell r="S13519">
            <v>40</v>
          </cell>
        </row>
        <row r="13520">
          <cell r="K13520">
            <v>-2.0680092206628101E-3</v>
          </cell>
          <cell r="S13520">
            <v>40</v>
          </cell>
        </row>
        <row r="13521">
          <cell r="K13521">
            <v>-0.49915042093116035</v>
          </cell>
          <cell r="S13521">
            <v>40</v>
          </cell>
        </row>
        <row r="13522">
          <cell r="K13522">
            <v>-2.1968583310167E-3</v>
          </cell>
          <cell r="S13522">
            <v>40</v>
          </cell>
        </row>
        <row r="13523">
          <cell r="K13523">
            <v>-0.28224409932001332</v>
          </cell>
          <cell r="S13523">
            <v>40</v>
          </cell>
        </row>
        <row r="13524">
          <cell r="K13524">
            <v>-0.27994422125195423</v>
          </cell>
          <cell r="S13524">
            <v>40</v>
          </cell>
        </row>
        <row r="13525">
          <cell r="K13525">
            <v>-0.26072649277326926</v>
          </cell>
          <cell r="S13525">
            <v>40</v>
          </cell>
        </row>
        <row r="13526">
          <cell r="K13526">
            <v>-8.5900915279456147E-2</v>
          </cell>
          <cell r="S13526">
            <v>40</v>
          </cell>
        </row>
        <row r="13527">
          <cell r="K13527">
            <v>-5.888295986582285E-2</v>
          </cell>
          <cell r="S13527">
            <v>40</v>
          </cell>
        </row>
        <row r="13528">
          <cell r="K13528">
            <v>-4.0230695154551778E-2</v>
          </cell>
          <cell r="S13528">
            <v>40</v>
          </cell>
        </row>
        <row r="13529">
          <cell r="K13529">
            <v>-0.8297962610360583</v>
          </cell>
          <cell r="S13529">
            <v>40</v>
          </cell>
        </row>
        <row r="13530">
          <cell r="K13530">
            <v>-0.77390290352228541</v>
          </cell>
          <cell r="S13530">
            <v>40</v>
          </cell>
        </row>
        <row r="13531">
          <cell r="K13531">
            <v>-0.75382338335838872</v>
          </cell>
          <cell r="S13531">
            <v>40</v>
          </cell>
        </row>
        <row r="13532">
          <cell r="K13532">
            <v>-0.73336789635385224</v>
          </cell>
          <cell r="S13532">
            <v>40</v>
          </cell>
        </row>
        <row r="13533">
          <cell r="K13533">
            <v>-0.6960613183793104</v>
          </cell>
          <cell r="S13533">
            <v>40</v>
          </cell>
        </row>
        <row r="13534">
          <cell r="K13534">
            <v>-0.63037068253276352</v>
          </cell>
          <cell r="S13534">
            <v>40</v>
          </cell>
        </row>
        <row r="13535">
          <cell r="K13535">
            <v>-3.2267844933849994E-2</v>
          </cell>
          <cell r="S13535">
            <v>40</v>
          </cell>
        </row>
        <row r="13536">
          <cell r="K13536">
            <v>3.9427101517681716E-2</v>
          </cell>
          <cell r="S13536">
            <v>40</v>
          </cell>
        </row>
        <row r="13537">
          <cell r="K13537">
            <v>-0.53426744866381559</v>
          </cell>
          <cell r="S13537">
            <v>40</v>
          </cell>
        </row>
        <row r="13538">
          <cell r="K13538">
            <v>3.3044477770722856E-2</v>
          </cell>
          <cell r="S13538">
            <v>40</v>
          </cell>
        </row>
        <row r="13539">
          <cell r="K13539">
            <v>-0.55430528175102767</v>
          </cell>
          <cell r="S13539">
            <v>40</v>
          </cell>
        </row>
        <row r="13540">
          <cell r="K13540">
            <v>-3.0988198256442508E-4</v>
          </cell>
          <cell r="S13540">
            <v>40</v>
          </cell>
        </row>
        <row r="13541">
          <cell r="K13541">
            <v>9.2324161714442424E-2</v>
          </cell>
          <cell r="S13541">
            <v>40</v>
          </cell>
        </row>
        <row r="13542">
          <cell r="K13542">
            <v>-2.3119831445098072E-4</v>
          </cell>
          <cell r="S13542">
            <v>40</v>
          </cell>
        </row>
        <row r="13543">
          <cell r="K13543">
            <v>-2.4753405271732355E-4</v>
          </cell>
          <cell r="S13543">
            <v>40</v>
          </cell>
        </row>
        <row r="13544">
          <cell r="K13544">
            <v>-2.339645891960511E-4</v>
          </cell>
          <cell r="S13544">
            <v>40</v>
          </cell>
        </row>
        <row r="13545">
          <cell r="K13545">
            <v>-2.0668943176155197E-4</v>
          </cell>
          <cell r="S13545">
            <v>40</v>
          </cell>
        </row>
        <row r="13546">
          <cell r="K13546">
            <v>-0.2346378439162794</v>
          </cell>
          <cell r="S13546">
            <v>40</v>
          </cell>
        </row>
        <row r="13547">
          <cell r="K13547">
            <v>-1.0338261401801261</v>
          </cell>
          <cell r="S13547">
            <v>40</v>
          </cell>
        </row>
        <row r="13548">
          <cell r="K13548">
            <v>-3.6796149151160772E-2</v>
          </cell>
          <cell r="S13548">
            <v>40</v>
          </cell>
        </row>
        <row r="13549">
          <cell r="K13549">
            <v>-0.52664449209494657</v>
          </cell>
          <cell r="S13549">
            <v>40</v>
          </cell>
        </row>
        <row r="13550">
          <cell r="K13550">
            <v>-0.98923519218415146</v>
          </cell>
          <cell r="S13550">
            <v>40</v>
          </cell>
        </row>
        <row r="13551">
          <cell r="K13551">
            <v>-0.9494864591210932</v>
          </cell>
          <cell r="S13551">
            <v>40</v>
          </cell>
        </row>
        <row r="13552">
          <cell r="K13552">
            <v>0.71163505289846662</v>
          </cell>
          <cell r="S13552">
            <v>40</v>
          </cell>
        </row>
        <row r="13553">
          <cell r="K13553">
            <v>-0.952715939768085</v>
          </cell>
          <cell r="S13553">
            <v>40</v>
          </cell>
        </row>
        <row r="13554">
          <cell r="K13554">
            <v>-0.8722082708401474</v>
          </cell>
          <cell r="S13554">
            <v>40</v>
          </cell>
        </row>
        <row r="13555">
          <cell r="K13555">
            <v>1.1667141578581919</v>
          </cell>
          <cell r="S13555">
            <v>40</v>
          </cell>
        </row>
        <row r="13556">
          <cell r="K13556">
            <v>-5.6102135791707482E-2</v>
          </cell>
          <cell r="S13556">
            <v>40</v>
          </cell>
        </row>
        <row r="13557">
          <cell r="K13557">
            <v>-0.89670154110408351</v>
          </cell>
          <cell r="S13557">
            <v>40</v>
          </cell>
        </row>
        <row r="13558">
          <cell r="K13558">
            <v>2.9200181233996983E-4</v>
          </cell>
          <cell r="S13558">
            <v>40</v>
          </cell>
        </row>
        <row r="13559">
          <cell r="K13559">
            <v>-1.0034663711807219</v>
          </cell>
          <cell r="S13559">
            <v>40</v>
          </cell>
        </row>
        <row r="13560">
          <cell r="K13560">
            <v>-0.27861721668605977</v>
          </cell>
          <cell r="S13560">
            <v>40</v>
          </cell>
        </row>
        <row r="13561">
          <cell r="K13561">
            <v>-0.58373434865988083</v>
          </cell>
          <cell r="S13561">
            <v>40</v>
          </cell>
        </row>
        <row r="13562">
          <cell r="K13562">
            <v>2.5477055039863736</v>
          </cell>
          <cell r="S13562">
            <v>40</v>
          </cell>
        </row>
        <row r="13563">
          <cell r="K13563">
            <v>-0.69495930779367965</v>
          </cell>
          <cell r="S13563">
            <v>40</v>
          </cell>
        </row>
        <row r="13564">
          <cell r="K13564">
            <v>-1.7534331318581537E-4</v>
          </cell>
          <cell r="S13564">
            <v>40</v>
          </cell>
        </row>
        <row r="13565">
          <cell r="K13565">
            <v>-0.23590430389431438</v>
          </cell>
          <cell r="S13565">
            <v>40</v>
          </cell>
        </row>
        <row r="13566">
          <cell r="K13566">
            <v>-0.530198289348077</v>
          </cell>
          <cell r="S13566">
            <v>40</v>
          </cell>
        </row>
        <row r="13567">
          <cell r="K13567">
            <v>-0.27172339248907829</v>
          </cell>
          <cell r="S13567">
            <v>40</v>
          </cell>
        </row>
        <row r="13568">
          <cell r="K13568">
            <v>-3.524352150349335E-4</v>
          </cell>
          <cell r="S13568">
            <v>40</v>
          </cell>
        </row>
        <row r="13569">
          <cell r="K13569">
            <v>-4.454088327051866E-4</v>
          </cell>
          <cell r="S13569">
            <v>40</v>
          </cell>
        </row>
        <row r="13570">
          <cell r="K13570">
            <v>-5.6711758721196388E-2</v>
          </cell>
          <cell r="S13570">
            <v>40</v>
          </cell>
        </row>
        <row r="13571">
          <cell r="K13571">
            <v>-0.96359732065146952</v>
          </cell>
          <cell r="S13571">
            <v>40</v>
          </cell>
        </row>
        <row r="13572">
          <cell r="K13572">
            <v>-0.89148497981969355</v>
          </cell>
          <cell r="S13572">
            <v>40</v>
          </cell>
        </row>
        <row r="13573">
          <cell r="K13573">
            <v>-0.88596872567505791</v>
          </cell>
          <cell r="S13573">
            <v>40</v>
          </cell>
        </row>
        <row r="13574">
          <cell r="K13574">
            <v>-0.95162759066063296</v>
          </cell>
          <cell r="S13574">
            <v>40</v>
          </cell>
        </row>
        <row r="13575">
          <cell r="K13575">
            <v>-0.88141563357959063</v>
          </cell>
          <cell r="S13575">
            <v>40</v>
          </cell>
        </row>
        <row r="13576">
          <cell r="K13576">
            <v>-0.74511706230002361</v>
          </cell>
          <cell r="S13576">
            <v>40</v>
          </cell>
        </row>
        <row r="13577">
          <cell r="K13577">
            <v>-1.1620459744230622</v>
          </cell>
          <cell r="S13577">
            <v>40</v>
          </cell>
        </row>
        <row r="13578">
          <cell r="K13578">
            <v>1.7456304291139082</v>
          </cell>
          <cell r="S13578">
            <v>40</v>
          </cell>
        </row>
        <row r="13579">
          <cell r="K13579">
            <v>0.83384906627549071</v>
          </cell>
          <cell r="S13579">
            <v>40</v>
          </cell>
        </row>
        <row r="13580">
          <cell r="K13580">
            <v>-5.9131122303357042E-4</v>
          </cell>
          <cell r="S13580">
            <v>40</v>
          </cell>
        </row>
        <row r="13581">
          <cell r="K13581">
            <v>6.5618751049743035E-5</v>
          </cell>
          <cell r="S13581">
            <v>40</v>
          </cell>
        </row>
        <row r="13582">
          <cell r="K13582">
            <v>0.16195000541725704</v>
          </cell>
          <cell r="S13582">
            <v>40</v>
          </cell>
        </row>
        <row r="13583">
          <cell r="K13583">
            <v>-1.0772733395303569</v>
          </cell>
          <cell r="S13583">
            <v>40</v>
          </cell>
        </row>
        <row r="13584">
          <cell r="K13584">
            <v>-0.88154891082235642</v>
          </cell>
          <cell r="S13584">
            <v>40</v>
          </cell>
        </row>
        <row r="13585">
          <cell r="K13585">
            <v>-0.50361144125962365</v>
          </cell>
          <cell r="S13585">
            <v>40</v>
          </cell>
        </row>
        <row r="13586">
          <cell r="K13586">
            <v>-1.009954326153274</v>
          </cell>
          <cell r="S13586">
            <v>40</v>
          </cell>
        </row>
        <row r="13587">
          <cell r="K13587">
            <v>-0.52486023031413209</v>
          </cell>
          <cell r="S13587">
            <v>40</v>
          </cell>
        </row>
        <row r="13588">
          <cell r="K13588">
            <v>-2.1326152520764335E-2</v>
          </cell>
          <cell r="S13588">
            <v>40</v>
          </cell>
        </row>
        <row r="13589">
          <cell r="K13589">
            <v>-2.2210754231871341E-3</v>
          </cell>
          <cell r="S13589">
            <v>40</v>
          </cell>
        </row>
        <row r="13590">
          <cell r="K13590">
            <v>-1.5167382719731658E-2</v>
          </cell>
          <cell r="S13590">
            <v>40</v>
          </cell>
        </row>
        <row r="13591">
          <cell r="K13591">
            <v>-1.4521931559900359E-2</v>
          </cell>
          <cell r="S13591">
            <v>40</v>
          </cell>
        </row>
        <row r="13592">
          <cell r="K13592">
            <v>-1.2059180072499316</v>
          </cell>
          <cell r="S13592">
            <v>40</v>
          </cell>
        </row>
        <row r="13593">
          <cell r="K13593">
            <v>-1.3981749973041502</v>
          </cell>
          <cell r="S13593">
            <v>40</v>
          </cell>
        </row>
        <row r="13594">
          <cell r="K13594">
            <v>-1.4597072939861144</v>
          </cell>
          <cell r="S13594">
            <v>40</v>
          </cell>
        </row>
        <row r="13595">
          <cell r="K13595">
            <v>1.2286403186565534E-3</v>
          </cell>
          <cell r="S13595">
            <v>40</v>
          </cell>
        </row>
        <row r="13596">
          <cell r="K13596">
            <v>1.8781832876134982E-3</v>
          </cell>
          <cell r="S13596">
            <v>40</v>
          </cell>
        </row>
        <row r="13597">
          <cell r="K13597">
            <v>-1.6469269291112685</v>
          </cell>
          <cell r="S13597">
            <v>40</v>
          </cell>
        </row>
        <row r="13598">
          <cell r="K13598">
            <v>-4.0986691743797449E-4</v>
          </cell>
          <cell r="S13598">
            <v>40</v>
          </cell>
        </row>
        <row r="13599">
          <cell r="K13599">
            <v>-1.6104382971745414E-2</v>
          </cell>
          <cell r="S13599">
            <v>40</v>
          </cell>
        </row>
        <row r="13600">
          <cell r="K13600">
            <v>-1.528127611128479E-2</v>
          </cell>
          <cell r="S13600">
            <v>40</v>
          </cell>
        </row>
        <row r="13601">
          <cell r="K13601">
            <v>-0.87034494466050227</v>
          </cell>
          <cell r="S13601">
            <v>40</v>
          </cell>
        </row>
        <row r="13602">
          <cell r="K13602">
            <v>-0.57479482773773338</v>
          </cell>
          <cell r="S13602">
            <v>40</v>
          </cell>
        </row>
        <row r="13603">
          <cell r="K13603">
            <v>-1.3392807103621762E-2</v>
          </cell>
          <cell r="S13603">
            <v>40</v>
          </cell>
        </row>
        <row r="13604">
          <cell r="K13604">
            <v>0.52564972875000848</v>
          </cell>
          <cell r="S13604">
            <v>40</v>
          </cell>
        </row>
        <row r="13605">
          <cell r="K13605">
            <v>-1.2075679156853508E-2</v>
          </cell>
          <cell r="S13605">
            <v>40</v>
          </cell>
        </row>
        <row r="13606">
          <cell r="K13606">
            <v>-6.8812805707024411E-3</v>
          </cell>
          <cell r="S13606">
            <v>40</v>
          </cell>
        </row>
        <row r="13607">
          <cell r="K13607">
            <v>3.1629959405297843</v>
          </cell>
          <cell r="S13607">
            <v>40</v>
          </cell>
        </row>
        <row r="13608">
          <cell r="K13608">
            <v>-0.17502410867395185</v>
          </cell>
          <cell r="S13608">
            <v>40</v>
          </cell>
        </row>
        <row r="13609">
          <cell r="K13609">
            <v>-4.3274071783595729E-3</v>
          </cell>
          <cell r="S13609">
            <v>40</v>
          </cell>
        </row>
        <row r="13610">
          <cell r="K13610">
            <v>-6.3350852836632744E-4</v>
          </cell>
          <cell r="S13610">
            <v>40</v>
          </cell>
        </row>
        <row r="13611">
          <cell r="K13611">
            <v>-8.9931706055892534E-4</v>
          </cell>
          <cell r="S13611">
            <v>40</v>
          </cell>
        </row>
        <row r="13612">
          <cell r="K13612">
            <v>0.26957479262363426</v>
          </cell>
          <cell r="S13612">
            <v>40</v>
          </cell>
        </row>
        <row r="13613">
          <cell r="K13613">
            <v>-0.87608098098417764</v>
          </cell>
          <cell r="S13613">
            <v>40</v>
          </cell>
        </row>
        <row r="13614">
          <cell r="K13614">
            <v>-0.81839601472932022</v>
          </cell>
          <cell r="S13614">
            <v>40</v>
          </cell>
        </row>
        <row r="13615">
          <cell r="K13615">
            <v>0.82891450204505868</v>
          </cell>
          <cell r="S13615">
            <v>40</v>
          </cell>
        </row>
        <row r="13616">
          <cell r="K13616">
            <v>-0.91832608743015831</v>
          </cell>
          <cell r="S13616">
            <v>40</v>
          </cell>
        </row>
        <row r="13617">
          <cell r="K13617">
            <v>-0.853460222339681</v>
          </cell>
          <cell r="S13617">
            <v>40</v>
          </cell>
        </row>
        <row r="13618">
          <cell r="K13618">
            <v>7.4663314135994655E-4</v>
          </cell>
          <cell r="S13618">
            <v>40</v>
          </cell>
        </row>
        <row r="13619">
          <cell r="K13619">
            <v>3.0754246334828168</v>
          </cell>
          <cell r="S13619">
            <v>40</v>
          </cell>
        </row>
        <row r="13620">
          <cell r="K13620">
            <v>-0.91433334487579832</v>
          </cell>
          <cell r="S13620">
            <v>40</v>
          </cell>
        </row>
        <row r="13621">
          <cell r="K13621">
            <v>-0.7670496522524145</v>
          </cell>
          <cell r="S13621">
            <v>40</v>
          </cell>
        </row>
        <row r="13622">
          <cell r="K13622">
            <v>7.6109410287989574</v>
          </cell>
          <cell r="S13622">
            <v>40</v>
          </cell>
        </row>
        <row r="13623">
          <cell r="K13623">
            <v>-0.37312578833715854</v>
          </cell>
          <cell r="S13623">
            <v>40</v>
          </cell>
        </row>
        <row r="13624">
          <cell r="K13624">
            <v>-0.76179347133903885</v>
          </cell>
          <cell r="S13624">
            <v>40</v>
          </cell>
        </row>
        <row r="13625">
          <cell r="K13625">
            <v>23.583713697936115</v>
          </cell>
          <cell r="S13625">
            <v>40</v>
          </cell>
        </row>
        <row r="13626">
          <cell r="K13626">
            <v>-0.15569644376698077</v>
          </cell>
          <cell r="S13626">
            <v>40</v>
          </cell>
        </row>
        <row r="13627">
          <cell r="K13627">
            <v>3.0477831142885643</v>
          </cell>
          <cell r="S13627">
            <v>40</v>
          </cell>
        </row>
        <row r="13628">
          <cell r="K13628">
            <v>-0.2314349933524128</v>
          </cell>
          <cell r="S13628">
            <v>40</v>
          </cell>
        </row>
        <row r="13629">
          <cell r="K13629">
            <v>3.7133674075524605</v>
          </cell>
          <cell r="S13629">
            <v>40</v>
          </cell>
        </row>
        <row r="13630">
          <cell r="K13630">
            <v>5.1201888125550017</v>
          </cell>
          <cell r="S13630">
            <v>40</v>
          </cell>
        </row>
        <row r="13631">
          <cell r="K13631">
            <v>-6.7398769127369543E-3</v>
          </cell>
          <cell r="S13631">
            <v>40</v>
          </cell>
        </row>
        <row r="13632">
          <cell r="K13632">
            <v>-4.1056631838766065E-3</v>
          </cell>
          <cell r="S13632">
            <v>40</v>
          </cell>
        </row>
        <row r="13633">
          <cell r="K13633">
            <v>-2.9586378186129891E-3</v>
          </cell>
          <cell r="S13633">
            <v>40</v>
          </cell>
        </row>
        <row r="13634">
          <cell r="K13634">
            <v>-0.94942356536421191</v>
          </cell>
          <cell r="S13634">
            <v>40</v>
          </cell>
        </row>
        <row r="13635">
          <cell r="K13635">
            <v>-0.90427915960188254</v>
          </cell>
          <cell r="S13635">
            <v>40</v>
          </cell>
        </row>
        <row r="13636">
          <cell r="K13636">
            <v>-0.86115363952329294</v>
          </cell>
          <cell r="S13636">
            <v>40</v>
          </cell>
        </row>
        <row r="13637">
          <cell r="K13637">
            <v>-0.88783623372906795</v>
          </cell>
          <cell r="S13637">
            <v>40</v>
          </cell>
        </row>
        <row r="13638">
          <cell r="K13638">
            <v>-0.75999223748198008</v>
          </cell>
          <cell r="S13638">
            <v>40</v>
          </cell>
        </row>
        <row r="13639">
          <cell r="K13639">
            <v>-0.67994508026603839</v>
          </cell>
          <cell r="S13639">
            <v>40</v>
          </cell>
        </row>
        <row r="13640">
          <cell r="K13640">
            <v>-1.0659103378985595</v>
          </cell>
          <cell r="S13640">
            <v>40</v>
          </cell>
        </row>
        <row r="13641">
          <cell r="K13641">
            <v>-0.66567623886761562</v>
          </cell>
          <cell r="S13641">
            <v>40</v>
          </cell>
        </row>
        <row r="13642">
          <cell r="K13642">
            <v>-4.1219060549132396E-3</v>
          </cell>
          <cell r="S13642">
            <v>40</v>
          </cell>
        </row>
        <row r="13643">
          <cell r="K13643">
            <v>-0.81058357905907241</v>
          </cell>
          <cell r="S13643">
            <v>40</v>
          </cell>
        </row>
        <row r="13644">
          <cell r="K13644">
            <v>0.10156786412024597</v>
          </cell>
          <cell r="S13644">
            <v>40</v>
          </cell>
        </row>
        <row r="13645">
          <cell r="K13645">
            <v>-0.33668840089445845</v>
          </cell>
          <cell r="S13645">
            <v>40</v>
          </cell>
        </row>
        <row r="13646">
          <cell r="K13646">
            <v>0.11926664571368126</v>
          </cell>
          <cell r="S13646">
            <v>40</v>
          </cell>
        </row>
        <row r="13647">
          <cell r="K13647">
            <v>-2.889463753029722E-3</v>
          </cell>
          <cell r="S13647">
            <v>40</v>
          </cell>
        </row>
        <row r="13648">
          <cell r="K13648">
            <v>-4.3773509154270288E-3</v>
          </cell>
          <cell r="S13648">
            <v>40</v>
          </cell>
        </row>
        <row r="13649">
          <cell r="K13649">
            <v>-2.8931783366766429E-3</v>
          </cell>
          <cell r="S13649">
            <v>40</v>
          </cell>
        </row>
        <row r="13650">
          <cell r="K13650">
            <v>-4.0639436395247955E-3</v>
          </cell>
          <cell r="S13650">
            <v>40</v>
          </cell>
        </row>
        <row r="13651">
          <cell r="K13651">
            <v>-8.5100945342306052E-3</v>
          </cell>
          <cell r="S13651">
            <v>40</v>
          </cell>
        </row>
        <row r="13652">
          <cell r="K13652">
            <v>-6.6499450872405204E-3</v>
          </cell>
          <cell r="S13652">
            <v>40</v>
          </cell>
        </row>
        <row r="13653">
          <cell r="K13653">
            <v>-1.4020227962186962</v>
          </cell>
          <cell r="S13653">
            <v>40</v>
          </cell>
        </row>
        <row r="13654">
          <cell r="K13654">
            <v>-4.0836344675453974E-3</v>
          </cell>
          <cell r="S13654">
            <v>40</v>
          </cell>
        </row>
        <row r="13655">
          <cell r="K13655">
            <v>-1.3049230152394362</v>
          </cell>
          <cell r="S13655">
            <v>40</v>
          </cell>
        </row>
        <row r="13656">
          <cell r="K13656">
            <v>-2.8783223921812189E-3</v>
          </cell>
          <cell r="S13656">
            <v>40</v>
          </cell>
        </row>
        <row r="13657">
          <cell r="K13657">
            <v>-1.2124582824901464</v>
          </cell>
          <cell r="S13657">
            <v>40</v>
          </cell>
        </row>
        <row r="13658">
          <cell r="K13658">
            <v>-0.95362932196120032</v>
          </cell>
          <cell r="S13658">
            <v>40</v>
          </cell>
        </row>
        <row r="13659">
          <cell r="K13659">
            <v>-0.47273690745134866</v>
          </cell>
          <cell r="S13659">
            <v>40</v>
          </cell>
        </row>
        <row r="13660">
          <cell r="K13660">
            <v>-0.90307223362833877</v>
          </cell>
          <cell r="S13660">
            <v>40</v>
          </cell>
        </row>
        <row r="13661">
          <cell r="K13661">
            <v>-0.31107342792297171</v>
          </cell>
          <cell r="S13661">
            <v>40</v>
          </cell>
        </row>
        <row r="13662">
          <cell r="K13662">
            <v>-0.86275905826290034</v>
          </cell>
          <cell r="S13662">
            <v>40</v>
          </cell>
        </row>
        <row r="13663">
          <cell r="K13663">
            <v>-0.26289588747626058</v>
          </cell>
          <cell r="S13663">
            <v>40</v>
          </cell>
        </row>
        <row r="13664">
          <cell r="K13664">
            <v>-0.88094431139982143</v>
          </cell>
          <cell r="S13664">
            <v>40</v>
          </cell>
        </row>
        <row r="13665">
          <cell r="K13665">
            <v>-0.50452645000070562</v>
          </cell>
          <cell r="S13665">
            <v>40</v>
          </cell>
        </row>
        <row r="13666">
          <cell r="K13666">
            <v>-0.76345759312492456</v>
          </cell>
          <cell r="S13666">
            <v>40</v>
          </cell>
        </row>
        <row r="13667">
          <cell r="K13667">
            <v>-0.27007193030452292</v>
          </cell>
          <cell r="S13667">
            <v>40</v>
          </cell>
        </row>
        <row r="13668">
          <cell r="K13668">
            <v>-0.6829483655712848</v>
          </cell>
          <cell r="S13668">
            <v>40</v>
          </cell>
        </row>
        <row r="13669">
          <cell r="K13669">
            <v>-6.1460745436753658E-2</v>
          </cell>
          <cell r="S13669">
            <v>40</v>
          </cell>
        </row>
        <row r="13670">
          <cell r="K13670">
            <v>-1.0712358574629688</v>
          </cell>
          <cell r="S13670">
            <v>40</v>
          </cell>
        </row>
        <row r="13671">
          <cell r="K13671">
            <v>-0.7100068350821922</v>
          </cell>
          <cell r="S13671">
            <v>40</v>
          </cell>
        </row>
        <row r="13672">
          <cell r="K13672">
            <v>-0.66780168603485079</v>
          </cell>
          <cell r="S13672">
            <v>40</v>
          </cell>
        </row>
        <row r="13673">
          <cell r="K13673">
            <v>-0.29565584010692253</v>
          </cell>
          <cell r="S13673">
            <v>40</v>
          </cell>
        </row>
        <row r="13674">
          <cell r="K13674">
            <v>-0.52221432547026747</v>
          </cell>
          <cell r="S13674">
            <v>40</v>
          </cell>
        </row>
        <row r="13675">
          <cell r="K13675">
            <v>-0.15849115157882443</v>
          </cell>
          <cell r="S13675">
            <v>40</v>
          </cell>
        </row>
        <row r="13676">
          <cell r="K13676">
            <v>-0.82066336265472217</v>
          </cell>
          <cell r="S13676">
            <v>40</v>
          </cell>
        </row>
        <row r="13677">
          <cell r="K13677">
            <v>-4.7226243686533595E-3</v>
          </cell>
          <cell r="S13677">
            <v>40</v>
          </cell>
        </row>
        <row r="13678">
          <cell r="K13678">
            <v>0.80038902856345429</v>
          </cell>
          <cell r="S13678">
            <v>40</v>
          </cell>
        </row>
        <row r="13679">
          <cell r="K13679">
            <v>-3.2757565123396407E-3</v>
          </cell>
          <cell r="S13679">
            <v>40</v>
          </cell>
        </row>
        <row r="13680">
          <cell r="K13680">
            <v>-4.0405958350288795E-3</v>
          </cell>
          <cell r="S13680">
            <v>40</v>
          </cell>
        </row>
        <row r="13681">
          <cell r="K13681">
            <v>-9.6527533690982971E-3</v>
          </cell>
          <cell r="S13681">
            <v>40</v>
          </cell>
        </row>
        <row r="13682">
          <cell r="K13682">
            <v>11.96204564041523</v>
          </cell>
          <cell r="S13682">
            <v>40</v>
          </cell>
        </row>
        <row r="13683">
          <cell r="K13683">
            <v>-0.991356320296919</v>
          </cell>
          <cell r="S13683">
            <v>40</v>
          </cell>
        </row>
        <row r="13684">
          <cell r="K13684">
            <v>-2.9563800880413505E-3</v>
          </cell>
          <cell r="S13684">
            <v>40</v>
          </cell>
        </row>
        <row r="13685">
          <cell r="K13685">
            <v>-0.61352535301218869</v>
          </cell>
          <cell r="S13685">
            <v>40</v>
          </cell>
        </row>
        <row r="13686">
          <cell r="K13686">
            <v>-4.2653834404263215E-3</v>
          </cell>
          <cell r="S13686">
            <v>40</v>
          </cell>
        </row>
        <row r="13687">
          <cell r="K13687">
            <v>-0.3004640581349366</v>
          </cell>
          <cell r="S13687">
            <v>40</v>
          </cell>
        </row>
        <row r="13688">
          <cell r="K13688">
            <v>-3.0759734187695517E-3</v>
          </cell>
          <cell r="S13688">
            <v>40</v>
          </cell>
        </row>
        <row r="13689">
          <cell r="K13689">
            <v>-0.60016041635956596</v>
          </cell>
          <cell r="S13689">
            <v>40</v>
          </cell>
        </row>
        <row r="13690">
          <cell r="K13690">
            <v>-3.9504910868711079E-3</v>
          </cell>
          <cell r="S13690">
            <v>40</v>
          </cell>
        </row>
        <row r="13691">
          <cell r="K13691">
            <v>-0.26919384996021573</v>
          </cell>
          <cell r="S13691">
            <v>40</v>
          </cell>
        </row>
        <row r="13692">
          <cell r="K13692">
            <v>-8.2516511208709752E-3</v>
          </cell>
          <cell r="S13692">
            <v>40</v>
          </cell>
        </row>
        <row r="13693">
          <cell r="K13693">
            <v>-0.26599010298720438</v>
          </cell>
          <cell r="S13693">
            <v>40</v>
          </cell>
        </row>
        <row r="13694">
          <cell r="K13694">
            <v>-6.4270643771945149E-2</v>
          </cell>
          <cell r="S13694">
            <v>40</v>
          </cell>
        </row>
        <row r="13695">
          <cell r="K13695">
            <v>-4.0177747091669103E-2</v>
          </cell>
          <cell r="S13695">
            <v>40</v>
          </cell>
        </row>
        <row r="13696">
          <cell r="K13696">
            <v>-2.6979100732559342E-2</v>
          </cell>
          <cell r="S13696">
            <v>40</v>
          </cell>
        </row>
        <row r="13697">
          <cell r="K13697">
            <v>-0.95206489895881319</v>
          </cell>
          <cell r="S13697">
            <v>40</v>
          </cell>
        </row>
        <row r="13698">
          <cell r="K13698">
            <v>-0.91417847798496121</v>
          </cell>
          <cell r="S13698">
            <v>40</v>
          </cell>
        </row>
        <row r="13699">
          <cell r="K13699">
            <v>-0.86129674204983631</v>
          </cell>
          <cell r="S13699">
            <v>40</v>
          </cell>
        </row>
        <row r="13700">
          <cell r="K13700">
            <v>-0.89042072213422307</v>
          </cell>
          <cell r="S13700">
            <v>40</v>
          </cell>
        </row>
        <row r="13701">
          <cell r="K13701">
            <v>-0.78286708844375463</v>
          </cell>
          <cell r="S13701">
            <v>40</v>
          </cell>
        </row>
        <row r="13702">
          <cell r="K13702">
            <v>-0.6962799726837966</v>
          </cell>
          <cell r="S13702">
            <v>40</v>
          </cell>
        </row>
        <row r="13703">
          <cell r="K13703">
            <v>-1.082036055557869</v>
          </cell>
          <cell r="S13703">
            <v>40</v>
          </cell>
        </row>
        <row r="13704">
          <cell r="K13704">
            <v>-0.6759595610209661</v>
          </cell>
          <cell r="S13704">
            <v>40</v>
          </cell>
        </row>
        <row r="13705">
          <cell r="K13705">
            <v>-0.54114703751056414</v>
          </cell>
          <cell r="S13705">
            <v>40</v>
          </cell>
        </row>
        <row r="13706">
          <cell r="K13706">
            <v>5.3050075507619837E-2</v>
          </cell>
          <cell r="S13706">
            <v>40</v>
          </cell>
        </row>
        <row r="13707">
          <cell r="K13707">
            <v>4.2317850797447144E-3</v>
          </cell>
          <cell r="S13707">
            <v>40</v>
          </cell>
        </row>
        <row r="13708">
          <cell r="K13708">
            <v>-4.2544365980269307E-4</v>
          </cell>
          <cell r="S13708">
            <v>40</v>
          </cell>
        </row>
        <row r="13709">
          <cell r="K13709">
            <v>0.47591979395709993</v>
          </cell>
          <cell r="S13709">
            <v>40</v>
          </cell>
        </row>
        <row r="13710">
          <cell r="K13710">
            <v>-2.8655285104725684E-4</v>
          </cell>
          <cell r="S13710">
            <v>40</v>
          </cell>
        </row>
        <row r="13711">
          <cell r="K13711">
            <v>-3.9836745440014506E-4</v>
          </cell>
          <cell r="S13711">
            <v>40</v>
          </cell>
        </row>
        <row r="13712">
          <cell r="K13712">
            <v>-3.3999584063331307E-4</v>
          </cell>
          <cell r="S13712">
            <v>40</v>
          </cell>
        </row>
        <row r="13713">
          <cell r="K13713">
            <v>-3.4805428049954502E-4</v>
          </cell>
          <cell r="S13713">
            <v>40</v>
          </cell>
        </row>
        <row r="13714">
          <cell r="K13714">
            <v>-0.25239523932251035</v>
          </cell>
          <cell r="S13714">
            <v>40</v>
          </cell>
        </row>
        <row r="13715">
          <cell r="K13715">
            <v>1.8231105992516747</v>
          </cell>
          <cell r="S13715">
            <v>40</v>
          </cell>
        </row>
        <row r="13716">
          <cell r="K13716">
            <v>-7.8863791508077853E-3</v>
          </cell>
          <cell r="S13716">
            <v>40</v>
          </cell>
        </row>
        <row r="13717">
          <cell r="K13717">
            <v>-5.7900175700322028E-2</v>
          </cell>
          <cell r="S13717">
            <v>40</v>
          </cell>
        </row>
        <row r="13718">
          <cell r="K13718">
            <v>-0.92239075428863426</v>
          </cell>
          <cell r="S13718">
            <v>40</v>
          </cell>
        </row>
        <row r="13719">
          <cell r="K13719">
            <v>-0.85552224004437405</v>
          </cell>
          <cell r="S13719">
            <v>40</v>
          </cell>
        </row>
        <row r="13720">
          <cell r="K13720">
            <v>-0.8052934821474057</v>
          </cell>
          <cell r="S13720">
            <v>40</v>
          </cell>
        </row>
        <row r="13721">
          <cell r="K13721">
            <v>-0.87379837504016244</v>
          </cell>
          <cell r="S13721">
            <v>40</v>
          </cell>
        </row>
        <row r="13722">
          <cell r="K13722">
            <v>-0.77700440420347094</v>
          </cell>
          <cell r="S13722">
            <v>40</v>
          </cell>
        </row>
        <row r="13723">
          <cell r="K13723">
            <v>-0.68797396241781728</v>
          </cell>
          <cell r="S13723">
            <v>40</v>
          </cell>
        </row>
        <row r="13724">
          <cell r="K13724">
            <v>1.281587431479253</v>
          </cell>
          <cell r="S13724">
            <v>40</v>
          </cell>
        </row>
        <row r="13725">
          <cell r="K13725">
            <v>-0.8068746612629667</v>
          </cell>
          <cell r="S13725">
            <v>40</v>
          </cell>
        </row>
        <row r="13726">
          <cell r="K13726">
            <v>2.7227266242706822E-4</v>
          </cell>
          <cell r="S13726">
            <v>40</v>
          </cell>
        </row>
        <row r="13727">
          <cell r="K13727">
            <v>-0.93524028487828137</v>
          </cell>
          <cell r="S13727">
            <v>40</v>
          </cell>
        </row>
        <row r="13728">
          <cell r="K13728">
            <v>-0.72418973217254723</v>
          </cell>
          <cell r="S13728">
            <v>40</v>
          </cell>
        </row>
        <row r="13729">
          <cell r="K13729">
            <v>-2.0525117990150793E-4</v>
          </cell>
          <cell r="S13729">
            <v>40</v>
          </cell>
        </row>
        <row r="13730">
          <cell r="K13730">
            <v>-0.19400676424252739</v>
          </cell>
          <cell r="S13730">
            <v>40</v>
          </cell>
        </row>
        <row r="13731">
          <cell r="K13731">
            <v>-0.58600737033909001</v>
          </cell>
          <cell r="S13731">
            <v>40</v>
          </cell>
        </row>
        <row r="13732">
          <cell r="K13732">
            <v>-1.6174955483040177E-4</v>
          </cell>
          <cell r="S13732">
            <v>40</v>
          </cell>
        </row>
        <row r="13733">
          <cell r="K13733">
            <v>-0.74107562331261512</v>
          </cell>
          <cell r="S13733">
            <v>40</v>
          </cell>
        </row>
        <row r="13734">
          <cell r="K13734">
            <v>0.7892262298754994</v>
          </cell>
          <cell r="S13734">
            <v>40</v>
          </cell>
        </row>
        <row r="13735">
          <cell r="K13735">
            <v>3.1814747168456492</v>
          </cell>
          <cell r="S13735">
            <v>40</v>
          </cell>
        </row>
        <row r="13736">
          <cell r="K13736">
            <v>1.555227273071154</v>
          </cell>
          <cell r="S13736">
            <v>40</v>
          </cell>
        </row>
        <row r="13737">
          <cell r="K13737">
            <v>-0.94779220556039601</v>
          </cell>
          <cell r="S13737">
            <v>40</v>
          </cell>
        </row>
        <row r="13738">
          <cell r="K13738">
            <v>-5.3013892906888398E-2</v>
          </cell>
          <cell r="S13738">
            <v>40</v>
          </cell>
        </row>
        <row r="13739">
          <cell r="K13739">
            <v>-1.0139709100729883</v>
          </cell>
          <cell r="S13739">
            <v>40</v>
          </cell>
        </row>
        <row r="13740">
          <cell r="K13740">
            <v>-0.95616652883878173</v>
          </cell>
          <cell r="S13740">
            <v>40</v>
          </cell>
        </row>
        <row r="13741">
          <cell r="K13741">
            <v>-0.90107421779967012</v>
          </cell>
          <cell r="S13741">
            <v>40</v>
          </cell>
        </row>
        <row r="13742">
          <cell r="K13742">
            <v>-0.99872334000617968</v>
          </cell>
          <cell r="S13742">
            <v>40</v>
          </cell>
        </row>
        <row r="13743">
          <cell r="K13743">
            <v>-0.85376429444087421</v>
          </cell>
          <cell r="S13743">
            <v>40</v>
          </cell>
        </row>
        <row r="13744">
          <cell r="K13744">
            <v>-0.71150487131384288</v>
          </cell>
          <cell r="S13744">
            <v>40</v>
          </cell>
        </row>
        <row r="13745">
          <cell r="K13745">
            <v>1.4653645468061658</v>
          </cell>
          <cell r="S13745">
            <v>40</v>
          </cell>
        </row>
        <row r="13746">
          <cell r="K13746">
            <v>1.0808128859469519</v>
          </cell>
          <cell r="S13746">
            <v>40</v>
          </cell>
        </row>
        <row r="13747">
          <cell r="K13747">
            <v>-0.71522838402510047</v>
          </cell>
          <cell r="S13747">
            <v>40</v>
          </cell>
        </row>
        <row r="13748">
          <cell r="K13748">
            <v>-1.0611572780484069</v>
          </cell>
          <cell r="S13748">
            <v>40</v>
          </cell>
        </row>
        <row r="13749">
          <cell r="K13749">
            <v>-5.4042877183183209E-4</v>
          </cell>
          <cell r="S13749">
            <v>40</v>
          </cell>
        </row>
        <row r="13750">
          <cell r="K13750">
            <v>0.22185749765027751</v>
          </cell>
          <cell r="S13750">
            <v>40</v>
          </cell>
        </row>
        <row r="13751">
          <cell r="K13751">
            <v>-1.1180201943208492</v>
          </cell>
          <cell r="S13751">
            <v>40</v>
          </cell>
        </row>
        <row r="13752">
          <cell r="K13752">
            <v>9.829292716002815</v>
          </cell>
          <cell r="S13752">
            <v>40</v>
          </cell>
        </row>
        <row r="13753">
          <cell r="K13753">
            <v>-3.2401461002988359E-2</v>
          </cell>
          <cell r="S13753">
            <v>40</v>
          </cell>
        </row>
        <row r="13754">
          <cell r="K13754">
            <v>-0.98941985565674218</v>
          </cell>
          <cell r="S13754">
            <v>40</v>
          </cell>
        </row>
        <row r="13755">
          <cell r="K13755">
            <v>-0.3961630203054643</v>
          </cell>
          <cell r="S13755">
            <v>40</v>
          </cell>
        </row>
        <row r="13756">
          <cell r="K13756">
            <v>0.13791662221021894</v>
          </cell>
          <cell r="S13756">
            <v>40</v>
          </cell>
        </row>
        <row r="13757">
          <cell r="K13757">
            <v>-1.9945625481779033E-3</v>
          </cell>
          <cell r="S13757">
            <v>40</v>
          </cell>
        </row>
        <row r="13758">
          <cell r="K13758">
            <v>-1.2477479803930332E-2</v>
          </cell>
          <cell r="S13758">
            <v>40</v>
          </cell>
        </row>
        <row r="13759">
          <cell r="K13759">
            <v>-1.2555737927414806E-2</v>
          </cell>
          <cell r="S13759">
            <v>40</v>
          </cell>
        </row>
        <row r="13760">
          <cell r="K13760">
            <v>-0.76388998553623344</v>
          </cell>
          <cell r="S13760">
            <v>40</v>
          </cell>
        </row>
        <row r="13761">
          <cell r="K13761">
            <v>0.6718136070160613</v>
          </cell>
          <cell r="S13761">
            <v>40</v>
          </cell>
        </row>
        <row r="13762">
          <cell r="K13762">
            <v>1.4193324862508185</v>
          </cell>
          <cell r="S13762">
            <v>40</v>
          </cell>
        </row>
        <row r="13763">
          <cell r="K13763">
            <v>-0.70016848987301561</v>
          </cell>
          <cell r="S13763">
            <v>40</v>
          </cell>
        </row>
        <row r="13764">
          <cell r="K13764">
            <v>0.44018401159065385</v>
          </cell>
          <cell r="S13764">
            <v>40</v>
          </cell>
        </row>
        <row r="13765">
          <cell r="K13765">
            <v>-1.2082100744885036E-2</v>
          </cell>
          <cell r="S13765">
            <v>40</v>
          </cell>
        </row>
        <row r="13766">
          <cell r="K13766">
            <v>1.3064966612773024</v>
          </cell>
          <cell r="S13766">
            <v>40</v>
          </cell>
        </row>
        <row r="13767">
          <cell r="K13767">
            <v>-1.3097074330032597E-2</v>
          </cell>
          <cell r="S13767">
            <v>40</v>
          </cell>
        </row>
        <row r="13768">
          <cell r="K13768">
            <v>-1.4572811811268329</v>
          </cell>
          <cell r="S13768">
            <v>40</v>
          </cell>
        </row>
        <row r="13769">
          <cell r="K13769">
            <v>-0.74388210000446942</v>
          </cell>
          <cell r="S13769">
            <v>40</v>
          </cell>
        </row>
        <row r="13770">
          <cell r="K13770">
            <v>-1.2076919925231199E-2</v>
          </cell>
          <cell r="S13770">
            <v>40</v>
          </cell>
        </row>
        <row r="13771">
          <cell r="K13771">
            <v>-1.0269264712199588E-2</v>
          </cell>
          <cell r="S13771">
            <v>40</v>
          </cell>
        </row>
        <row r="13772">
          <cell r="K13772">
            <v>5.5242880477564063</v>
          </cell>
          <cell r="S13772">
            <v>40</v>
          </cell>
        </row>
        <row r="13773">
          <cell r="K13773">
            <v>-9.5738042494919271E-3</v>
          </cell>
          <cell r="S13773">
            <v>40</v>
          </cell>
        </row>
        <row r="13774">
          <cell r="K13774">
            <v>-1.3930881409833006E-3</v>
          </cell>
          <cell r="S13774">
            <v>40</v>
          </cell>
        </row>
        <row r="13775">
          <cell r="K13775">
            <v>-8.5803668887161413E-3</v>
          </cell>
          <cell r="S13775">
            <v>40</v>
          </cell>
        </row>
        <row r="13776">
          <cell r="K13776">
            <v>-9.6924856487187652E-3</v>
          </cell>
          <cell r="S13776">
            <v>40</v>
          </cell>
        </row>
        <row r="13777">
          <cell r="K13777">
            <v>-7.0235331352828641E-3</v>
          </cell>
          <cell r="S13777">
            <v>40</v>
          </cell>
        </row>
        <row r="13778">
          <cell r="K13778">
            <v>1.5647562693101906</v>
          </cell>
          <cell r="S13778">
            <v>40</v>
          </cell>
        </row>
        <row r="13779">
          <cell r="K13779">
            <v>1.7248901867645703</v>
          </cell>
          <cell r="S13779">
            <v>40</v>
          </cell>
        </row>
        <row r="13780">
          <cell r="K13780">
            <v>-8.0487295520099923E-4</v>
          </cell>
          <cell r="S13780">
            <v>40</v>
          </cell>
        </row>
        <row r="13781">
          <cell r="K13781">
            <v>-0.91041132612831266</v>
          </cell>
          <cell r="S13781">
            <v>40</v>
          </cell>
        </row>
        <row r="13782">
          <cell r="K13782">
            <v>-0.82133257889702804</v>
          </cell>
          <cell r="S13782">
            <v>40</v>
          </cell>
        </row>
        <row r="13783">
          <cell r="K13783">
            <v>-0.80266101390840339</v>
          </cell>
          <cell r="S13783">
            <v>40</v>
          </cell>
        </row>
        <row r="13784">
          <cell r="K13784">
            <v>-0.92211412984757757</v>
          </cell>
          <cell r="S13784">
            <v>40</v>
          </cell>
        </row>
        <row r="13785">
          <cell r="K13785">
            <v>-0.80008446927892862</v>
          </cell>
          <cell r="S13785">
            <v>40</v>
          </cell>
        </row>
        <row r="13786">
          <cell r="K13786">
            <v>-0.68502276752496827</v>
          </cell>
          <cell r="S13786">
            <v>40</v>
          </cell>
        </row>
        <row r="13787">
          <cell r="K13787">
            <v>1.5713055651588834</v>
          </cell>
          <cell r="S13787">
            <v>40</v>
          </cell>
        </row>
        <row r="13788">
          <cell r="K13788">
            <v>1.1914352806959383</v>
          </cell>
          <cell r="S13788">
            <v>40</v>
          </cell>
        </row>
        <row r="13789">
          <cell r="K13789">
            <v>-0.67481653161093302</v>
          </cell>
          <cell r="S13789">
            <v>40</v>
          </cell>
        </row>
        <row r="13790">
          <cell r="K13790">
            <v>1.7985262223612208</v>
          </cell>
          <cell r="S13790">
            <v>40</v>
          </cell>
        </row>
        <row r="13791">
          <cell r="K13791">
            <v>-0.87047340356503711</v>
          </cell>
          <cell r="S13791">
            <v>40</v>
          </cell>
        </row>
        <row r="13792">
          <cell r="K13792">
            <v>-8.412223605366372E-4</v>
          </cell>
          <cell r="S13792">
            <v>40</v>
          </cell>
        </row>
        <row r="13793">
          <cell r="K13793">
            <v>593.25686087018539</v>
          </cell>
          <cell r="S13793">
            <v>40</v>
          </cell>
        </row>
        <row r="13794">
          <cell r="K13794">
            <v>-0.91296597106259092</v>
          </cell>
          <cell r="S13794">
            <v>40</v>
          </cell>
        </row>
        <row r="13795">
          <cell r="K13795">
            <v>-0.60032315766302791</v>
          </cell>
          <cell r="S13795">
            <v>40</v>
          </cell>
        </row>
        <row r="13796">
          <cell r="K13796">
            <v>-1.1514049959188326E-3</v>
          </cell>
          <cell r="S13796">
            <v>40</v>
          </cell>
        </row>
        <row r="13797">
          <cell r="K13797">
            <v>-0.79451517684180817</v>
          </cell>
          <cell r="S13797">
            <v>40</v>
          </cell>
        </row>
        <row r="13798">
          <cell r="K13798">
            <v>0.17323275808832575</v>
          </cell>
          <cell r="S13798">
            <v>40</v>
          </cell>
        </row>
        <row r="13799">
          <cell r="K13799">
            <v>-0.77590835310811446</v>
          </cell>
          <cell r="S13799">
            <v>40</v>
          </cell>
        </row>
        <row r="13800">
          <cell r="K13800">
            <v>-0.62837585742150148</v>
          </cell>
          <cell r="S13800">
            <v>40</v>
          </cell>
        </row>
        <row r="13801">
          <cell r="K13801">
            <v>-2.2572882131946725E-3</v>
          </cell>
          <cell r="S13801">
            <v>40</v>
          </cell>
        </row>
        <row r="13802">
          <cell r="K13802">
            <v>-1.4472145172221251</v>
          </cell>
          <cell r="S13802">
            <v>40</v>
          </cell>
        </row>
        <row r="13803">
          <cell r="K13803">
            <v>-1.4452526085734758</v>
          </cell>
          <cell r="S13803">
            <v>40</v>
          </cell>
        </row>
        <row r="13804">
          <cell r="K13804">
            <v>-1.4976943881646021</v>
          </cell>
          <cell r="S13804">
            <v>40</v>
          </cell>
        </row>
        <row r="13805">
          <cell r="K13805">
            <v>-0.72119447944282844</v>
          </cell>
          <cell r="S13805">
            <v>40</v>
          </cell>
        </row>
        <row r="13806">
          <cell r="K13806">
            <v>-0.60751523127542251</v>
          </cell>
          <cell r="S13806">
            <v>40</v>
          </cell>
        </row>
        <row r="13807">
          <cell r="K13807">
            <v>-3.2315799776636601E-3</v>
          </cell>
          <cell r="S13807">
            <v>40</v>
          </cell>
        </row>
        <row r="13808">
          <cell r="K13808">
            <v>-1.0501589653065146</v>
          </cell>
          <cell r="S13808">
            <v>40</v>
          </cell>
        </row>
        <row r="13809">
          <cell r="K13809">
            <v>-3.7450430531054337E-3</v>
          </cell>
          <cell r="S13809">
            <v>40</v>
          </cell>
        </row>
        <row r="13810">
          <cell r="K13810">
            <v>-3.7525112849914263E-3</v>
          </cell>
          <cell r="S13810">
            <v>40</v>
          </cell>
        </row>
        <row r="13811">
          <cell r="K13811">
            <v>-0.70586394102273653</v>
          </cell>
          <cell r="S13811">
            <v>40</v>
          </cell>
        </row>
        <row r="13812">
          <cell r="K13812">
            <v>-0.44979951297118564</v>
          </cell>
          <cell r="S13812">
            <v>40</v>
          </cell>
        </row>
        <row r="13813">
          <cell r="K13813">
            <v>-0.27950864279862264</v>
          </cell>
          <cell r="S13813">
            <v>40</v>
          </cell>
        </row>
        <row r="13814">
          <cell r="K13814">
            <v>-3.4953537682128489E-3</v>
          </cell>
          <cell r="S13814">
            <v>40</v>
          </cell>
        </row>
        <row r="13815">
          <cell r="K13815">
            <v>-2.7561073221648931E-3</v>
          </cell>
          <cell r="S13815">
            <v>40</v>
          </cell>
        </row>
        <row r="13816">
          <cell r="K13816">
            <v>-0.39379992826514593</v>
          </cell>
          <cell r="S13816">
            <v>40</v>
          </cell>
        </row>
        <row r="13817">
          <cell r="K13817">
            <v>-2.4379550782706602E-3</v>
          </cell>
          <cell r="S13817">
            <v>40</v>
          </cell>
        </row>
        <row r="13818">
          <cell r="K13818">
            <v>-4.3318949980490247E-3</v>
          </cell>
          <cell r="S13818">
            <v>40</v>
          </cell>
        </row>
        <row r="13819">
          <cell r="K13819">
            <v>-2.4472886442466124E-3</v>
          </cell>
          <cell r="S13819">
            <v>40</v>
          </cell>
        </row>
        <row r="13820">
          <cell r="K13820">
            <v>-0.77749202590599731</v>
          </cell>
          <cell r="S13820">
            <v>40</v>
          </cell>
        </row>
        <row r="13821">
          <cell r="K13821">
            <v>-1.2361252197623547</v>
          </cell>
          <cell r="S13821">
            <v>40</v>
          </cell>
        </row>
        <row r="13822">
          <cell r="K13822">
            <v>-0.62878160985035481</v>
          </cell>
          <cell r="S13822">
            <v>40</v>
          </cell>
        </row>
        <row r="13823">
          <cell r="K13823">
            <v>-1.183685074900422</v>
          </cell>
          <cell r="S13823">
            <v>40</v>
          </cell>
        </row>
        <row r="13824">
          <cell r="K13824">
            <v>-2.1584580870944504E-3</v>
          </cell>
          <cell r="S13824">
            <v>40</v>
          </cell>
        </row>
        <row r="13825">
          <cell r="K13825">
            <v>-2.7714596077157237E-3</v>
          </cell>
          <cell r="S13825">
            <v>40</v>
          </cell>
        </row>
        <row r="13826">
          <cell r="K13826">
            <v>-1.4441692338415304</v>
          </cell>
          <cell r="S13826">
            <v>40</v>
          </cell>
        </row>
        <row r="13827">
          <cell r="K13827">
            <v>-0.24593926258508039</v>
          </cell>
          <cell r="S13827">
            <v>40</v>
          </cell>
        </row>
        <row r="13828">
          <cell r="K13828">
            <v>-1.4418739805835266</v>
          </cell>
          <cell r="S13828">
            <v>40</v>
          </cell>
        </row>
        <row r="13829">
          <cell r="K13829">
            <v>-0.15365807873688955</v>
          </cell>
          <cell r="S13829">
            <v>40</v>
          </cell>
        </row>
        <row r="13830">
          <cell r="K13830">
            <v>-1.4914699752529097</v>
          </cell>
          <cell r="S13830">
            <v>40</v>
          </cell>
        </row>
        <row r="13831">
          <cell r="K13831">
            <v>-3.2868011378805378E-2</v>
          </cell>
          <cell r="S13831">
            <v>40</v>
          </cell>
        </row>
        <row r="13832">
          <cell r="K13832">
            <v>-0.71596569861778192</v>
          </cell>
          <cell r="S13832">
            <v>40</v>
          </cell>
        </row>
        <row r="13833">
          <cell r="K13833">
            <v>-0.24134531814649746</v>
          </cell>
          <cell r="S13833">
            <v>40</v>
          </cell>
        </row>
        <row r="13834">
          <cell r="K13834">
            <v>-0.6124155252666148</v>
          </cell>
          <cell r="S13834">
            <v>40</v>
          </cell>
        </row>
        <row r="13835">
          <cell r="K13835">
            <v>-6.6945073462694502E-2</v>
          </cell>
          <cell r="S13835">
            <v>40</v>
          </cell>
        </row>
        <row r="13836">
          <cell r="K13836">
            <v>-3.2778109864662723E-3</v>
          </cell>
          <cell r="S13836">
            <v>40</v>
          </cell>
        </row>
        <row r="13837">
          <cell r="K13837">
            <v>0.15647866205874716</v>
          </cell>
          <cell r="S13837">
            <v>40</v>
          </cell>
        </row>
        <row r="13838">
          <cell r="K13838">
            <v>-1.0553311279503235</v>
          </cell>
          <cell r="S13838">
            <v>40</v>
          </cell>
        </row>
        <row r="13839">
          <cell r="K13839">
            <v>-0.64364414678219894</v>
          </cell>
          <cell r="S13839">
            <v>40</v>
          </cell>
        </row>
        <row r="13840">
          <cell r="K13840">
            <v>-3.7961438190916024E-3</v>
          </cell>
          <cell r="S13840">
            <v>40</v>
          </cell>
        </row>
        <row r="13841">
          <cell r="K13841">
            <v>-0.21620088837025209</v>
          </cell>
          <cell r="S13841">
            <v>40</v>
          </cell>
        </row>
        <row r="13842">
          <cell r="K13842">
            <v>-3.8143863283188304E-3</v>
          </cell>
          <cell r="S13842">
            <v>40</v>
          </cell>
        </row>
        <row r="13843">
          <cell r="K13843">
            <v>-7.7722690659426288E-2</v>
          </cell>
          <cell r="S13843">
            <v>40</v>
          </cell>
        </row>
        <row r="13844">
          <cell r="K13844">
            <v>0.39537655338491018</v>
          </cell>
          <cell r="S13844">
            <v>40</v>
          </cell>
        </row>
        <row r="13845">
          <cell r="K13845">
            <v>-3.4141244990740405E-3</v>
          </cell>
          <cell r="S13845">
            <v>40</v>
          </cell>
        </row>
        <row r="13846">
          <cell r="K13846">
            <v>3.7882637378158432E-2</v>
          </cell>
          <cell r="S13846">
            <v>40</v>
          </cell>
        </row>
        <row r="13847">
          <cell r="K13847">
            <v>-2.8353755952887907E-3</v>
          </cell>
          <cell r="S13847">
            <v>40</v>
          </cell>
        </row>
        <row r="13848">
          <cell r="K13848">
            <v>-0.28713730904011875</v>
          </cell>
          <cell r="S13848">
            <v>40</v>
          </cell>
        </row>
        <row r="13849">
          <cell r="K13849">
            <v>-8.8215171948130833E-3</v>
          </cell>
          <cell r="S13849">
            <v>40</v>
          </cell>
        </row>
        <row r="13850">
          <cell r="K13850">
            <v>-3.5750741795465553E-3</v>
          </cell>
          <cell r="S13850">
            <v>40</v>
          </cell>
        </row>
        <row r="13851">
          <cell r="K13851">
            <v>-0.95259048226206822</v>
          </cell>
          <cell r="S13851">
            <v>40</v>
          </cell>
        </row>
        <row r="13852">
          <cell r="K13852">
            <v>-2.7456214572127084E-3</v>
          </cell>
          <cell r="S13852">
            <v>40</v>
          </cell>
        </row>
        <row r="13853">
          <cell r="K13853">
            <v>8.0374504351794936E-4</v>
          </cell>
          <cell r="S13853">
            <v>40</v>
          </cell>
        </row>
        <row r="13854">
          <cell r="K13854">
            <v>-0.27208368865693838</v>
          </cell>
          <cell r="S13854">
            <v>40</v>
          </cell>
        </row>
        <row r="13855">
          <cell r="K13855">
            <v>-1.0119598211603369E-2</v>
          </cell>
          <cell r="S13855">
            <v>40</v>
          </cell>
        </row>
        <row r="13856">
          <cell r="K13856">
            <v>-2.3675754458880737E-3</v>
          </cell>
          <cell r="S13856">
            <v>40</v>
          </cell>
        </row>
        <row r="13857">
          <cell r="K13857">
            <v>0.97994185736809913</v>
          </cell>
          <cell r="S13857">
            <v>40</v>
          </cell>
        </row>
        <row r="13858">
          <cell r="K13858">
            <v>-4.2869460870703872E-3</v>
          </cell>
          <cell r="S13858">
            <v>40</v>
          </cell>
        </row>
        <row r="13859">
          <cell r="K13859">
            <v>-1.0608582660697526E-2</v>
          </cell>
          <cell r="S13859">
            <v>40</v>
          </cell>
        </row>
        <row r="13860">
          <cell r="K13860">
            <v>-0.47520648623055323</v>
          </cell>
          <cell r="S13860">
            <v>40</v>
          </cell>
        </row>
        <row r="13861">
          <cell r="K13861">
            <v>-8.0709759104688732E-3</v>
          </cell>
          <cell r="S13861">
            <v>40</v>
          </cell>
        </row>
        <row r="13862">
          <cell r="K13862">
            <v>-0.78491691085831161</v>
          </cell>
          <cell r="S13862">
            <v>40</v>
          </cell>
        </row>
        <row r="13863">
          <cell r="K13863">
            <v>-0.63550564791600128</v>
          </cell>
          <cell r="S13863">
            <v>40</v>
          </cell>
        </row>
        <row r="13864">
          <cell r="K13864">
            <v>-2.0210470181127611E-2</v>
          </cell>
          <cell r="S13864">
            <v>40</v>
          </cell>
        </row>
        <row r="13865">
          <cell r="K13865">
            <v>-1.4456402213801087</v>
          </cell>
          <cell r="S13865">
            <v>40</v>
          </cell>
        </row>
        <row r="13866">
          <cell r="K13866">
            <v>-1.4424745615032191</v>
          </cell>
          <cell r="S13866">
            <v>40</v>
          </cell>
        </row>
        <row r="13867">
          <cell r="K13867">
            <v>-1.4798276926880893</v>
          </cell>
          <cell r="S13867">
            <v>40</v>
          </cell>
        </row>
        <row r="13868">
          <cell r="K13868">
            <v>-0.71477288180655074</v>
          </cell>
          <cell r="S13868">
            <v>40</v>
          </cell>
        </row>
        <row r="13869">
          <cell r="K13869">
            <v>-0.62523647996948983</v>
          </cell>
          <cell r="S13869">
            <v>40</v>
          </cell>
        </row>
        <row r="13870">
          <cell r="K13870">
            <v>0.4248844099861897</v>
          </cell>
          <cell r="S13870">
            <v>40</v>
          </cell>
        </row>
        <row r="13871">
          <cell r="K13871">
            <v>-1.0670619903582612</v>
          </cell>
          <cell r="S13871">
            <v>40</v>
          </cell>
        </row>
        <row r="13872">
          <cell r="K13872">
            <v>-3.949338266641039E-4</v>
          </cell>
          <cell r="S13872">
            <v>40</v>
          </cell>
        </row>
        <row r="13873">
          <cell r="K13873">
            <v>-3.9641461783291383E-4</v>
          </cell>
          <cell r="S13873">
            <v>40</v>
          </cell>
        </row>
        <row r="13874">
          <cell r="K13874">
            <v>-0.72816819502271179</v>
          </cell>
          <cell r="S13874">
            <v>40</v>
          </cell>
        </row>
        <row r="13875">
          <cell r="K13875">
            <v>1.6174945710763808E-3</v>
          </cell>
          <cell r="S13875">
            <v>40</v>
          </cell>
        </row>
        <row r="13876">
          <cell r="K13876">
            <v>-0.30492171053136619</v>
          </cell>
          <cell r="S13876">
            <v>40</v>
          </cell>
        </row>
        <row r="13877">
          <cell r="K13877">
            <v>0.15601040838374813</v>
          </cell>
          <cell r="S13877">
            <v>40</v>
          </cell>
        </row>
        <row r="13878">
          <cell r="K13878">
            <v>-2.636590964286794E-4</v>
          </cell>
          <cell r="S13878">
            <v>40</v>
          </cell>
        </row>
        <row r="13879">
          <cell r="K13879">
            <v>-0.21918600612967395</v>
          </cell>
          <cell r="S13879">
            <v>40</v>
          </cell>
        </row>
        <row r="13880">
          <cell r="K13880">
            <v>-2.5436361167626104E-4</v>
          </cell>
          <cell r="S13880">
            <v>40</v>
          </cell>
        </row>
        <row r="13881">
          <cell r="K13881">
            <v>6.2581385807464708E-3</v>
          </cell>
          <cell r="S13881">
            <v>40</v>
          </cell>
        </row>
        <row r="13882">
          <cell r="K13882">
            <v>-0.36396719326683924</v>
          </cell>
          <cell r="S13882">
            <v>40</v>
          </cell>
        </row>
        <row r="13883">
          <cell r="K13883">
            <v>-0.8642491823441486</v>
          </cell>
          <cell r="S13883">
            <v>40</v>
          </cell>
        </row>
        <row r="13884">
          <cell r="K13884">
            <v>4.5314407847824888E-2</v>
          </cell>
          <cell r="S13884">
            <v>40</v>
          </cell>
        </row>
        <row r="13885">
          <cell r="K13885">
            <v>-5.7762491966220034E-2</v>
          </cell>
          <cell r="S13885">
            <v>40</v>
          </cell>
        </row>
        <row r="13886">
          <cell r="K13886">
            <v>-0.82897150951213494</v>
          </cell>
          <cell r="S13886">
            <v>40</v>
          </cell>
        </row>
        <row r="13887">
          <cell r="K13887">
            <v>-0.80872620827707775</v>
          </cell>
          <cell r="S13887">
            <v>40</v>
          </cell>
        </row>
        <row r="13888">
          <cell r="K13888">
            <v>0.73330880155196621</v>
          </cell>
          <cell r="S13888">
            <v>40</v>
          </cell>
        </row>
        <row r="13889">
          <cell r="K13889">
            <v>-0.81519238955223294</v>
          </cell>
          <cell r="S13889">
            <v>40</v>
          </cell>
        </row>
        <row r="13890">
          <cell r="K13890">
            <v>0.64689194497521096</v>
          </cell>
          <cell r="S13890">
            <v>40</v>
          </cell>
        </row>
        <row r="13891">
          <cell r="K13891">
            <v>0.33756219631742784</v>
          </cell>
          <cell r="S13891">
            <v>40</v>
          </cell>
        </row>
        <row r="13892">
          <cell r="K13892">
            <v>6.8518919651853569E-2</v>
          </cell>
          <cell r="S13892">
            <v>40</v>
          </cell>
        </row>
        <row r="13893">
          <cell r="K13893">
            <v>0.91529463303395719</v>
          </cell>
          <cell r="S13893">
            <v>40</v>
          </cell>
        </row>
        <row r="13894">
          <cell r="K13894">
            <v>-8.1565848410001723E-2</v>
          </cell>
          <cell r="S13894">
            <v>40</v>
          </cell>
        </row>
        <row r="13895">
          <cell r="K13895">
            <v>-0.82174400221196153</v>
          </cell>
          <cell r="S13895">
            <v>40</v>
          </cell>
        </row>
        <row r="13896">
          <cell r="K13896">
            <v>-2.1108563723718017E-4</v>
          </cell>
          <cell r="S13896">
            <v>40</v>
          </cell>
        </row>
        <row r="13897">
          <cell r="K13897">
            <v>0.71706902834306518</v>
          </cell>
          <cell r="S13897">
            <v>40</v>
          </cell>
        </row>
        <row r="13898">
          <cell r="K13898">
            <v>-0.2018195952795015</v>
          </cell>
          <cell r="S13898">
            <v>40</v>
          </cell>
        </row>
        <row r="13899">
          <cell r="K13899">
            <v>-2.2085790246809746E-4</v>
          </cell>
          <cell r="S13899">
            <v>40</v>
          </cell>
        </row>
        <row r="13900">
          <cell r="K13900">
            <v>1.0242438289879969</v>
          </cell>
          <cell r="S13900">
            <v>40</v>
          </cell>
        </row>
        <row r="13901">
          <cell r="K13901">
            <v>-0.66418987980973376</v>
          </cell>
          <cell r="S13901">
            <v>40</v>
          </cell>
        </row>
        <row r="13902">
          <cell r="K13902">
            <v>-0.23486288456058729</v>
          </cell>
          <cell r="S13902">
            <v>40</v>
          </cell>
        </row>
        <row r="13903">
          <cell r="K13903">
            <v>0.51234014397840544</v>
          </cell>
          <cell r="S13903">
            <v>40</v>
          </cell>
        </row>
        <row r="13904">
          <cell r="K13904">
            <v>-0.93870262239359981</v>
          </cell>
          <cell r="S13904">
            <v>40</v>
          </cell>
        </row>
        <row r="13905">
          <cell r="K13905">
            <v>-3.8863955804809789E-4</v>
          </cell>
          <cell r="S13905">
            <v>40</v>
          </cell>
        </row>
        <row r="13906">
          <cell r="K13906">
            <v>-5.097973900391381E-2</v>
          </cell>
          <cell r="S13906">
            <v>40</v>
          </cell>
        </row>
        <row r="13907">
          <cell r="K13907">
            <v>-0.93987540660728663</v>
          </cell>
          <cell r="S13907">
            <v>40</v>
          </cell>
        </row>
        <row r="13908">
          <cell r="K13908">
            <v>-0.9211236559375503</v>
          </cell>
          <cell r="S13908">
            <v>40</v>
          </cell>
        </row>
        <row r="13909">
          <cell r="K13909">
            <v>-0.92998748621087146</v>
          </cell>
          <cell r="S13909">
            <v>40</v>
          </cell>
        </row>
        <row r="13910">
          <cell r="K13910">
            <v>-0.98855552370138733</v>
          </cell>
          <cell r="S13910">
            <v>40</v>
          </cell>
        </row>
        <row r="13911">
          <cell r="K13911">
            <v>-0.80482670666201084</v>
          </cell>
          <cell r="S13911">
            <v>40</v>
          </cell>
        </row>
        <row r="13912">
          <cell r="K13912">
            <v>-0.68726461191243304</v>
          </cell>
          <cell r="S13912">
            <v>40</v>
          </cell>
        </row>
        <row r="13913">
          <cell r="K13913">
            <v>1.4334320599202188</v>
          </cell>
          <cell r="S13913">
            <v>40</v>
          </cell>
        </row>
        <row r="13914">
          <cell r="K13914">
            <v>1.7768340539373337</v>
          </cell>
          <cell r="S13914">
            <v>40</v>
          </cell>
        </row>
        <row r="13915">
          <cell r="K13915">
            <v>0.85603846967615005</v>
          </cell>
          <cell r="S13915">
            <v>40</v>
          </cell>
        </row>
        <row r="13916">
          <cell r="K13916">
            <v>-5.1295870443176584E-4</v>
          </cell>
          <cell r="S13916">
            <v>40</v>
          </cell>
        </row>
        <row r="13917">
          <cell r="K13917">
            <v>-4.2009834466298183E-2</v>
          </cell>
          <cell r="S13917">
            <v>40</v>
          </cell>
        </row>
        <row r="13918">
          <cell r="K13918">
            <v>-3.6826579535182168E-2</v>
          </cell>
          <cell r="S13918">
            <v>40</v>
          </cell>
        </row>
        <row r="13919">
          <cell r="K13919">
            <v>-5.8795394140647816E-4</v>
          </cell>
          <cell r="S13919">
            <v>40</v>
          </cell>
        </row>
        <row r="13920">
          <cell r="K13920">
            <v>-3.8472621159515275E-2</v>
          </cell>
          <cell r="S13920">
            <v>40</v>
          </cell>
        </row>
        <row r="13921">
          <cell r="K13921">
            <v>-9.9551413858978862E-5</v>
          </cell>
          <cell r="S13921">
            <v>40</v>
          </cell>
        </row>
        <row r="13922">
          <cell r="K13922">
            <v>-0.81262162655363912</v>
          </cell>
          <cell r="S13922">
            <v>40</v>
          </cell>
        </row>
        <row r="13923">
          <cell r="K13923">
            <v>-0.12956994660058233</v>
          </cell>
          <cell r="S13923">
            <v>40</v>
          </cell>
        </row>
        <row r="13924">
          <cell r="K13924">
            <v>-0.19423813149401942</v>
          </cell>
          <cell r="S13924">
            <v>40</v>
          </cell>
        </row>
        <row r="13925">
          <cell r="K13925">
            <v>-1.7581128623957584E-3</v>
          </cell>
          <cell r="S13925">
            <v>40</v>
          </cell>
        </row>
        <row r="13926">
          <cell r="K13926">
            <v>-1.0891145816559172E-2</v>
          </cell>
          <cell r="S13926">
            <v>40</v>
          </cell>
        </row>
        <row r="13927">
          <cell r="K13927">
            <v>-1.2424143337417122E-2</v>
          </cell>
          <cell r="S13927">
            <v>40</v>
          </cell>
        </row>
        <row r="13928">
          <cell r="K13928">
            <v>0.84972368593364012</v>
          </cell>
          <cell r="S13928">
            <v>40</v>
          </cell>
        </row>
        <row r="13929">
          <cell r="K13929">
            <v>-1.472664438734824</v>
          </cell>
          <cell r="S13929">
            <v>40</v>
          </cell>
        </row>
        <row r="13930">
          <cell r="K13930">
            <v>-1.5558998528855241</v>
          </cell>
          <cell r="S13930">
            <v>40</v>
          </cell>
        </row>
        <row r="13931">
          <cell r="K13931">
            <v>-0.64292349707739549</v>
          </cell>
          <cell r="S13931">
            <v>40</v>
          </cell>
        </row>
        <row r="13932">
          <cell r="K13932">
            <v>-1.5518604835419356</v>
          </cell>
          <cell r="S13932">
            <v>40</v>
          </cell>
        </row>
        <row r="13933">
          <cell r="K13933">
            <v>-1.8664354502562179</v>
          </cell>
          <cell r="S13933">
            <v>40</v>
          </cell>
        </row>
        <row r="13934">
          <cell r="K13934">
            <v>-1.1670855354261114E-3</v>
          </cell>
          <cell r="S13934">
            <v>40</v>
          </cell>
        </row>
        <row r="13935">
          <cell r="K13935">
            <v>-1.1681087556244082E-2</v>
          </cell>
          <cell r="S13935">
            <v>40</v>
          </cell>
        </row>
        <row r="13936">
          <cell r="K13936">
            <v>-1.4728443171609604</v>
          </cell>
          <cell r="S13936">
            <v>40</v>
          </cell>
        </row>
        <row r="13937">
          <cell r="K13937">
            <v>-0.64884636815184615</v>
          </cell>
          <cell r="S13937">
            <v>40</v>
          </cell>
        </row>
        <row r="13938">
          <cell r="K13938">
            <v>-1.0282468520575939E-2</v>
          </cell>
          <cell r="S13938">
            <v>40</v>
          </cell>
        </row>
        <row r="13939">
          <cell r="K13939">
            <v>-9.5571641863917145E-3</v>
          </cell>
          <cell r="S13939">
            <v>40</v>
          </cell>
        </row>
        <row r="13940">
          <cell r="K13940">
            <v>5.1128973616870788</v>
          </cell>
          <cell r="S13940">
            <v>40</v>
          </cell>
        </row>
        <row r="13941">
          <cell r="K13941">
            <v>-9.540952525416535E-3</v>
          </cell>
          <cell r="S13941">
            <v>40</v>
          </cell>
        </row>
        <row r="13942">
          <cell r="K13942">
            <v>-1.8095876838336014E-3</v>
          </cell>
          <cell r="S13942">
            <v>40</v>
          </cell>
        </row>
        <row r="13943">
          <cell r="K13943">
            <v>-3.7486311623179439E-4</v>
          </cell>
          <cell r="S13943">
            <v>40</v>
          </cell>
        </row>
        <row r="13944">
          <cell r="K13944">
            <v>-9.3282714569830165E-3</v>
          </cell>
          <cell r="S13944">
            <v>40</v>
          </cell>
        </row>
        <row r="13945">
          <cell r="K13945">
            <v>-1.4945725477017431E-2</v>
          </cell>
          <cell r="S13945">
            <v>40</v>
          </cell>
        </row>
        <row r="13946">
          <cell r="K13946">
            <v>-6.4129339003807554E-4</v>
          </cell>
          <cell r="S13946">
            <v>40</v>
          </cell>
        </row>
        <row r="13947">
          <cell r="K13947">
            <v>-6.7929849562684257E-4</v>
          </cell>
          <cell r="S13947">
            <v>40</v>
          </cell>
        </row>
        <row r="13948">
          <cell r="K13948">
            <v>-2.1280444490551408E-2</v>
          </cell>
          <cell r="S13948">
            <v>40</v>
          </cell>
        </row>
        <row r="13949">
          <cell r="K13949">
            <v>-0.80217691811377223</v>
          </cell>
          <cell r="S13949">
            <v>40</v>
          </cell>
        </row>
        <row r="13950">
          <cell r="K13950">
            <v>-0.70427212747856149</v>
          </cell>
          <cell r="S13950">
            <v>40</v>
          </cell>
        </row>
        <row r="13951">
          <cell r="K13951">
            <v>0.86119917150318792</v>
          </cell>
          <cell r="S13951">
            <v>40</v>
          </cell>
        </row>
        <row r="13952">
          <cell r="K13952">
            <v>-0.82086295360669559</v>
          </cell>
          <cell r="S13952">
            <v>40</v>
          </cell>
        </row>
        <row r="13953">
          <cell r="K13953">
            <v>-0.68518110631508045</v>
          </cell>
          <cell r="S13953">
            <v>40</v>
          </cell>
        </row>
        <row r="13954">
          <cell r="K13954">
            <v>0.71557210202138799</v>
          </cell>
          <cell r="S13954">
            <v>40</v>
          </cell>
        </row>
        <row r="13955">
          <cell r="K13955">
            <v>1.3654043708338719</v>
          </cell>
          <cell r="S13955">
            <v>40</v>
          </cell>
        </row>
        <row r="13956">
          <cell r="K13956">
            <v>0.91252710031334672</v>
          </cell>
          <cell r="S13956">
            <v>40</v>
          </cell>
        </row>
        <row r="13957">
          <cell r="K13957">
            <v>0.28727067067924472</v>
          </cell>
          <cell r="S13957">
            <v>40</v>
          </cell>
        </row>
        <row r="13958">
          <cell r="K13958">
            <v>2.0418040983140018</v>
          </cell>
          <cell r="S13958">
            <v>40</v>
          </cell>
        </row>
        <row r="13959">
          <cell r="K13959">
            <v>-7.3907247951633334E-4</v>
          </cell>
          <cell r="S13959">
            <v>40</v>
          </cell>
        </row>
        <row r="13960">
          <cell r="K13960">
            <v>-5.3492209704770501E-4</v>
          </cell>
          <cell r="S13960">
            <v>40</v>
          </cell>
        </row>
        <row r="13961">
          <cell r="K13961">
            <v>2.6986512842859502</v>
          </cell>
          <cell r="S13961">
            <v>40</v>
          </cell>
        </row>
        <row r="13962">
          <cell r="K13962">
            <v>4.6670455662081043</v>
          </cell>
          <cell r="S13962">
            <v>40</v>
          </cell>
        </row>
        <row r="13963">
          <cell r="K13963">
            <v>-0.48397657327257138</v>
          </cell>
          <cell r="S13963">
            <v>40</v>
          </cell>
        </row>
        <row r="13964">
          <cell r="K13964">
            <v>-1.0019377070947227E-3</v>
          </cell>
          <cell r="S13964">
            <v>40</v>
          </cell>
        </row>
        <row r="13965">
          <cell r="K13965">
            <v>-0.56090692753812232</v>
          </cell>
          <cell r="S13965">
            <v>40</v>
          </cell>
        </row>
        <row r="13966">
          <cell r="K13966">
            <v>13.259480880219057</v>
          </cell>
          <cell r="S13966">
            <v>40</v>
          </cell>
        </row>
        <row r="13967">
          <cell r="K13967">
            <v>-0.65717823439701462</v>
          </cell>
          <cell r="S13967">
            <v>40</v>
          </cell>
        </row>
        <row r="13968">
          <cell r="K13968">
            <v>-2.5143594783814376E-3</v>
          </cell>
          <cell r="S13968">
            <v>40</v>
          </cell>
        </row>
        <row r="13969">
          <cell r="K13969">
            <v>-1.8629115745969098E-3</v>
          </cell>
          <cell r="S13969">
            <v>40</v>
          </cell>
        </row>
        <row r="13970">
          <cell r="K13970">
            <v>1.6363888260071936E-2</v>
          </cell>
          <cell r="S13970">
            <v>40</v>
          </cell>
        </row>
        <row r="13971">
          <cell r="K13971">
            <v>1.6364155095688251E-2</v>
          </cell>
          <cell r="S13971">
            <v>40</v>
          </cell>
        </row>
        <row r="13972">
          <cell r="K13972">
            <v>-2.4053988360070999E-3</v>
          </cell>
          <cell r="S13972">
            <v>40</v>
          </cell>
        </row>
        <row r="13973">
          <cell r="K13973">
            <v>-0.5487587874949954</v>
          </cell>
          <cell r="S13973">
            <v>40</v>
          </cell>
        </row>
        <row r="13974">
          <cell r="K13974">
            <v>-2.9302929806995946E-3</v>
          </cell>
          <cell r="S13974">
            <v>40</v>
          </cell>
        </row>
        <row r="13975">
          <cell r="K13975">
            <v>-3.0028449672070924E-3</v>
          </cell>
          <cell r="S13975">
            <v>40</v>
          </cell>
        </row>
        <row r="13976">
          <cell r="K13976">
            <v>-0.97165985526234644</v>
          </cell>
          <cell r="S13976">
            <v>40</v>
          </cell>
        </row>
        <row r="13977">
          <cell r="K13977">
            <v>-3.4634609208131499E-3</v>
          </cell>
          <cell r="S13977">
            <v>40</v>
          </cell>
        </row>
        <row r="13978">
          <cell r="K13978">
            <v>-3.8008556674514488E-3</v>
          </cell>
          <cell r="S13978">
            <v>40</v>
          </cell>
        </row>
        <row r="13979">
          <cell r="K13979">
            <v>7.8447586152110074E-3</v>
          </cell>
          <cell r="S13979">
            <v>40</v>
          </cell>
        </row>
        <row r="13980">
          <cell r="K13980">
            <v>-0.30652889479977263</v>
          </cell>
          <cell r="S13980">
            <v>40</v>
          </cell>
        </row>
        <row r="13981">
          <cell r="K13981">
            <v>-0.23244543256091918</v>
          </cell>
          <cell r="S13981">
            <v>40</v>
          </cell>
        </row>
        <row r="13982">
          <cell r="K13982">
            <v>-3.3592714325321417E-3</v>
          </cell>
          <cell r="S13982">
            <v>40</v>
          </cell>
        </row>
        <row r="13983">
          <cell r="K13983">
            <v>-3.7696999905159588E-3</v>
          </cell>
          <cell r="S13983">
            <v>40</v>
          </cell>
        </row>
        <row r="13984">
          <cell r="K13984">
            <v>5.234831459565385E-5</v>
          </cell>
          <cell r="S13984">
            <v>40</v>
          </cell>
        </row>
        <row r="13985">
          <cell r="K13985">
            <v>-2.5004510411954393E-3</v>
          </cell>
          <cell r="S13985">
            <v>40</v>
          </cell>
        </row>
        <row r="13986">
          <cell r="K13986">
            <v>-5.0902860513259759E-3</v>
          </cell>
          <cell r="S13986">
            <v>40</v>
          </cell>
        </row>
        <row r="13987">
          <cell r="K13987">
            <v>-1.1283915396380743E-2</v>
          </cell>
          <cell r="S13987">
            <v>40</v>
          </cell>
        </row>
        <row r="13988">
          <cell r="K13988">
            <v>-0.65755470245572556</v>
          </cell>
          <cell r="S13988">
            <v>40</v>
          </cell>
        </row>
        <row r="13989">
          <cell r="K13989">
            <v>-1.3629051425124981E-3</v>
          </cell>
          <cell r="S13989">
            <v>40</v>
          </cell>
        </row>
        <row r="13990">
          <cell r="K13990">
            <v>-2.4664047824524116E-3</v>
          </cell>
          <cell r="S13990">
            <v>40</v>
          </cell>
        </row>
        <row r="13991">
          <cell r="K13991">
            <v>-2.200125622604663E-3</v>
          </cell>
          <cell r="S13991">
            <v>40</v>
          </cell>
        </row>
        <row r="13992">
          <cell r="K13992">
            <v>-1.8062021826829391E-3</v>
          </cell>
          <cell r="S13992">
            <v>40</v>
          </cell>
        </row>
        <row r="13993">
          <cell r="K13993">
            <v>0.18794482724294015</v>
          </cell>
          <cell r="S13993">
            <v>40</v>
          </cell>
        </row>
        <row r="13994">
          <cell r="K13994">
            <v>-1.4276444284926764</v>
          </cell>
          <cell r="S13994">
            <v>40</v>
          </cell>
        </row>
        <row r="13995">
          <cell r="K13995">
            <v>4.2637125630493147</v>
          </cell>
          <cell r="S13995">
            <v>40</v>
          </cell>
        </row>
        <row r="13996">
          <cell r="K13996">
            <v>1.5861227465402042E-2</v>
          </cell>
          <cell r="S13996">
            <v>40</v>
          </cell>
        </row>
        <row r="13997">
          <cell r="K13997">
            <v>4.319814154267851</v>
          </cell>
          <cell r="S13997">
            <v>40</v>
          </cell>
        </row>
        <row r="13998">
          <cell r="K13998">
            <v>-2.4478765502233798E-3</v>
          </cell>
          <cell r="S13998">
            <v>40</v>
          </cell>
        </row>
        <row r="13999">
          <cell r="K13999">
            <v>4.5795380936125154</v>
          </cell>
          <cell r="S13999">
            <v>40</v>
          </cell>
        </row>
        <row r="14000">
          <cell r="K14000">
            <v>-0.54531568242177086</v>
          </cell>
          <cell r="S14000">
            <v>40</v>
          </cell>
        </row>
        <row r="14001">
          <cell r="K14001">
            <v>0.47646273435206676</v>
          </cell>
          <cell r="S14001">
            <v>40</v>
          </cell>
        </row>
        <row r="14002">
          <cell r="K14002">
            <v>-2.977109923160832E-3</v>
          </cell>
          <cell r="S14002">
            <v>40</v>
          </cell>
        </row>
        <row r="14003">
          <cell r="K14003">
            <v>0.61808501447730024</v>
          </cell>
          <cell r="S14003">
            <v>40</v>
          </cell>
        </row>
        <row r="14004">
          <cell r="K14004">
            <v>-3.05016233245502E-3</v>
          </cell>
          <cell r="S14004">
            <v>40</v>
          </cell>
        </row>
        <row r="14005">
          <cell r="K14005">
            <v>3.9107111208568832</v>
          </cell>
          <cell r="S14005">
            <v>40</v>
          </cell>
        </row>
        <row r="14006">
          <cell r="K14006">
            <v>-0.97727741618350805</v>
          </cell>
          <cell r="S14006">
            <v>40</v>
          </cell>
        </row>
        <row r="14007">
          <cell r="K14007">
            <v>4.1546706975585178E-2</v>
          </cell>
          <cell r="S14007">
            <v>40</v>
          </cell>
        </row>
        <row r="14008">
          <cell r="K14008">
            <v>-3.5187172870494794E-3</v>
          </cell>
          <cell r="S14008">
            <v>40</v>
          </cell>
        </row>
        <row r="14009">
          <cell r="K14009">
            <v>-6.58687154230781E-3</v>
          </cell>
          <cell r="S14009">
            <v>40</v>
          </cell>
        </row>
        <row r="14010">
          <cell r="K14010">
            <v>-3.8394966269143572E-3</v>
          </cell>
          <cell r="S14010">
            <v>40</v>
          </cell>
        </row>
        <row r="14011">
          <cell r="K14011">
            <v>-7.20066929765835E-3</v>
          </cell>
          <cell r="S14011">
            <v>40</v>
          </cell>
        </row>
        <row r="14012">
          <cell r="K14012">
            <v>2.3702607751032601E-2</v>
          </cell>
          <cell r="S14012">
            <v>40</v>
          </cell>
        </row>
        <row r="14013">
          <cell r="K14013">
            <v>-7.1508597626320442E-3</v>
          </cell>
          <cell r="S14013">
            <v>40</v>
          </cell>
        </row>
        <row r="14014">
          <cell r="K14014">
            <v>-0.3177900647053869</v>
          </cell>
          <cell r="S14014">
            <v>40</v>
          </cell>
        </row>
        <row r="14015">
          <cell r="K14015">
            <v>-7.8907014279201281E-3</v>
          </cell>
          <cell r="S14015">
            <v>40</v>
          </cell>
        </row>
        <row r="14016">
          <cell r="K14016">
            <v>-0.23267763418847512</v>
          </cell>
          <cell r="S14016">
            <v>40</v>
          </cell>
        </row>
        <row r="14017">
          <cell r="K14017">
            <v>-7.6133645838622286E-3</v>
          </cell>
          <cell r="S14017">
            <v>40</v>
          </cell>
        </row>
        <row r="14018">
          <cell r="K14018">
            <v>-3.534226534410012E-3</v>
          </cell>
          <cell r="S14018">
            <v>40</v>
          </cell>
        </row>
        <row r="14019">
          <cell r="K14019">
            <v>-7.9072125786501576E-3</v>
          </cell>
          <cell r="S14019">
            <v>40</v>
          </cell>
        </row>
        <row r="14020">
          <cell r="K14020">
            <v>-3.6362279932675508E-3</v>
          </cell>
          <cell r="S14020">
            <v>40</v>
          </cell>
        </row>
        <row r="14021">
          <cell r="K14021">
            <v>-7.8046156794933149E-3</v>
          </cell>
          <cell r="S14021">
            <v>40</v>
          </cell>
        </row>
        <row r="14022">
          <cell r="K14022">
            <v>-5.8497530555554744E-3</v>
          </cell>
          <cell r="S14022">
            <v>40</v>
          </cell>
        </row>
        <row r="14023">
          <cell r="K14023">
            <v>-7.9720318187061108E-3</v>
          </cell>
          <cell r="S14023">
            <v>40</v>
          </cell>
        </row>
        <row r="14024">
          <cell r="K14024">
            <v>-2.6414902530275783E-3</v>
          </cell>
          <cell r="S14024">
            <v>40</v>
          </cell>
        </row>
        <row r="14025">
          <cell r="K14025">
            <v>-5.7744886501186537E-3</v>
          </cell>
          <cell r="S14025">
            <v>40</v>
          </cell>
        </row>
        <row r="14026">
          <cell r="K14026">
            <v>-4.7126154517166449E-3</v>
          </cell>
          <cell r="S14026">
            <v>40</v>
          </cell>
        </row>
        <row r="14027">
          <cell r="K14027">
            <v>-6.865621078947449E-3</v>
          </cell>
          <cell r="S14027">
            <v>40</v>
          </cell>
        </row>
        <row r="14028">
          <cell r="K14028">
            <v>-1.0578091101288037E-2</v>
          </cell>
          <cell r="S14028">
            <v>40</v>
          </cell>
        </row>
        <row r="14029">
          <cell r="K14029">
            <v>-1.479178440724032E-2</v>
          </cell>
          <cell r="S14029">
            <v>40</v>
          </cell>
        </row>
        <row r="14030">
          <cell r="K14030">
            <v>-0.66484118926463154</v>
          </cell>
          <cell r="S14030">
            <v>40</v>
          </cell>
        </row>
        <row r="14031">
          <cell r="K14031">
            <v>-2.3914195724799546E-2</v>
          </cell>
          <cell r="S14031">
            <v>40</v>
          </cell>
        </row>
        <row r="14032">
          <cell r="K14032">
            <v>-1.6271435122812782E-2</v>
          </cell>
          <cell r="S14032">
            <v>40</v>
          </cell>
        </row>
        <row r="14033">
          <cell r="K14033">
            <v>-1.429091965033185</v>
          </cell>
          <cell r="S14033">
            <v>40</v>
          </cell>
        </row>
        <row r="14034">
          <cell r="K14034">
            <v>0.14936353703618527</v>
          </cell>
          <cell r="S14034">
            <v>40</v>
          </cell>
        </row>
        <row r="14035">
          <cell r="K14035">
            <v>-2.5441653850244764E-4</v>
          </cell>
          <cell r="S14035">
            <v>40</v>
          </cell>
        </row>
        <row r="14036">
          <cell r="K14036">
            <v>-0.54922794124303587</v>
          </cell>
          <cell r="S14036">
            <v>40</v>
          </cell>
        </row>
        <row r="14037">
          <cell r="K14037">
            <v>-3.084568644966059E-4</v>
          </cell>
          <cell r="S14037">
            <v>40</v>
          </cell>
        </row>
        <row r="14038">
          <cell r="K14038">
            <v>-3.1540337245822709E-4</v>
          </cell>
          <cell r="S14038">
            <v>40</v>
          </cell>
        </row>
        <row r="14039">
          <cell r="K14039">
            <v>-0.98975973397825401</v>
          </cell>
          <cell r="S14039">
            <v>40</v>
          </cell>
        </row>
        <row r="14040">
          <cell r="K14040">
            <v>-3.6596671958362805E-4</v>
          </cell>
          <cell r="S14040">
            <v>40</v>
          </cell>
        </row>
        <row r="14041">
          <cell r="K14041">
            <v>-3.9274462628548289E-4</v>
          </cell>
          <cell r="S14041">
            <v>40</v>
          </cell>
        </row>
        <row r="14042">
          <cell r="K14042">
            <v>1.4984572386606045E-4</v>
          </cell>
          <cell r="S14042">
            <v>40</v>
          </cell>
        </row>
        <row r="14043">
          <cell r="K14043">
            <v>-0.32979623175551798</v>
          </cell>
          <cell r="S14043">
            <v>40</v>
          </cell>
        </row>
        <row r="14044">
          <cell r="K14044">
            <v>-0.23885847078080413</v>
          </cell>
          <cell r="S14044">
            <v>40</v>
          </cell>
        </row>
        <row r="14045">
          <cell r="K14045">
            <v>-3.7452935614223573E-4</v>
          </cell>
          <cell r="S14045">
            <v>40</v>
          </cell>
        </row>
        <row r="14046">
          <cell r="K14046">
            <v>-3.568397214841732E-4</v>
          </cell>
          <cell r="S14046">
            <v>40</v>
          </cell>
        </row>
        <row r="14047">
          <cell r="K14047">
            <v>-5.7453263709832255E-4</v>
          </cell>
          <cell r="S14047">
            <v>40</v>
          </cell>
        </row>
        <row r="14048">
          <cell r="K14048">
            <v>-2.7260514689999551E-4</v>
          </cell>
          <cell r="S14048">
            <v>40</v>
          </cell>
        </row>
        <row r="14049">
          <cell r="K14049">
            <v>-5.0116364819877514E-4</v>
          </cell>
          <cell r="S14049">
            <v>40</v>
          </cell>
        </row>
        <row r="14050">
          <cell r="K14050">
            <v>-1.3570538966409125E-2</v>
          </cell>
          <cell r="S14050">
            <v>40</v>
          </cell>
        </row>
        <row r="14051">
          <cell r="K14051">
            <v>-1.0359874021069184</v>
          </cell>
          <cell r="S14051">
            <v>40</v>
          </cell>
        </row>
        <row r="14052">
          <cell r="K14052">
            <v>-1.1642510480687568E-2</v>
          </cell>
          <cell r="S14052">
            <v>40</v>
          </cell>
        </row>
        <row r="14053">
          <cell r="K14053">
            <v>-6.6590584019148025E-2</v>
          </cell>
          <cell r="S14053">
            <v>40</v>
          </cell>
        </row>
        <row r="14054">
          <cell r="K14054">
            <v>-0.97067884876519472</v>
          </cell>
          <cell r="S14054">
            <v>40</v>
          </cell>
        </row>
        <row r="14055">
          <cell r="K14055">
            <v>0.70672269798927601</v>
          </cell>
          <cell r="S14055">
            <v>40</v>
          </cell>
        </row>
        <row r="14056">
          <cell r="K14056">
            <v>-1.3979917780035021</v>
          </cell>
          <cell r="S14056">
            <v>40</v>
          </cell>
        </row>
        <row r="14057">
          <cell r="K14057">
            <v>1.0182802060741891</v>
          </cell>
          <cell r="S14057">
            <v>40</v>
          </cell>
        </row>
        <row r="14058">
          <cell r="K14058">
            <v>-0.61568423895783819</v>
          </cell>
          <cell r="S14058">
            <v>40</v>
          </cell>
        </row>
        <row r="14059">
          <cell r="K14059">
            <v>8.1193360852853391E-4</v>
          </cell>
          <cell r="S14059">
            <v>40</v>
          </cell>
        </row>
        <row r="14060">
          <cell r="K14060">
            <v>0.20608965360681786</v>
          </cell>
          <cell r="S14060">
            <v>40</v>
          </cell>
        </row>
        <row r="14061">
          <cell r="K14061">
            <v>-0.81751594482332413</v>
          </cell>
          <cell r="S14061">
            <v>40</v>
          </cell>
        </row>
        <row r="14062">
          <cell r="K14062">
            <v>1.3841633905190092E-2</v>
          </cell>
          <cell r="S14062">
            <v>40</v>
          </cell>
        </row>
        <row r="14063">
          <cell r="K14063">
            <v>-0.983334006367105</v>
          </cell>
          <cell r="S14063">
            <v>40</v>
          </cell>
        </row>
        <row r="14064">
          <cell r="K14064">
            <v>8.4958235856624444</v>
          </cell>
          <cell r="S14064">
            <v>40</v>
          </cell>
        </row>
        <row r="14065">
          <cell r="K14065">
            <v>-5.0755391020283515E-2</v>
          </cell>
          <cell r="S14065">
            <v>40</v>
          </cell>
        </row>
        <row r="14066">
          <cell r="K14066">
            <v>139.7161784517024</v>
          </cell>
          <cell r="S14066">
            <v>40</v>
          </cell>
        </row>
        <row r="14067">
          <cell r="K14067">
            <v>-0.30043415527577211</v>
          </cell>
          <cell r="S14067">
            <v>40</v>
          </cell>
        </row>
        <row r="14068">
          <cell r="K14068">
            <v>-1.0985610886906857E-2</v>
          </cell>
          <cell r="S14068">
            <v>40</v>
          </cell>
        </row>
        <row r="14069">
          <cell r="K14069">
            <v>-3.1332833558077978E-4</v>
          </cell>
          <cell r="S14069">
            <v>40</v>
          </cell>
        </row>
        <row r="14070">
          <cell r="K14070">
            <v>-0.15492047857577732</v>
          </cell>
          <cell r="S14070">
            <v>40</v>
          </cell>
        </row>
        <row r="14071">
          <cell r="K14071">
            <v>-0.1883399578930052</v>
          </cell>
          <cell r="S14071">
            <v>39</v>
          </cell>
        </row>
        <row r="14072">
          <cell r="K14072">
            <v>-1.0825129751591003</v>
          </cell>
          <cell r="S14072">
            <v>40</v>
          </cell>
        </row>
        <row r="14073">
          <cell r="K14073">
            <v>-3.2666775948886367E-2</v>
          </cell>
          <cell r="S14073">
            <v>40</v>
          </cell>
        </row>
        <row r="14074">
          <cell r="K14074">
            <v>-6.0997070752764754E-2</v>
          </cell>
          <cell r="S14074">
            <v>40</v>
          </cell>
        </row>
        <row r="14075">
          <cell r="K14075">
            <v>-0.97182866626321074</v>
          </cell>
          <cell r="S14075">
            <v>40</v>
          </cell>
        </row>
        <row r="14076">
          <cell r="K14076">
            <v>-0.90314274875117551</v>
          </cell>
          <cell r="S14076">
            <v>40</v>
          </cell>
        </row>
        <row r="14077">
          <cell r="K14077">
            <v>0.55184636531424092</v>
          </cell>
          <cell r="S14077">
            <v>40</v>
          </cell>
        </row>
        <row r="14078">
          <cell r="K14078">
            <v>-0.96251705664583909</v>
          </cell>
          <cell r="S14078">
            <v>40</v>
          </cell>
        </row>
        <row r="14079">
          <cell r="K14079">
            <v>-0.81328036986820251</v>
          </cell>
          <cell r="S14079">
            <v>40</v>
          </cell>
        </row>
        <row r="14080">
          <cell r="K14080">
            <v>-0.66047095192856908</v>
          </cell>
          <cell r="S14080">
            <v>40</v>
          </cell>
        </row>
        <row r="14081">
          <cell r="K14081">
            <v>0.15180169964185597</v>
          </cell>
          <cell r="S14081">
            <v>40</v>
          </cell>
        </row>
        <row r="14082">
          <cell r="K14082">
            <v>-0.86155955441092746</v>
          </cell>
          <cell r="S14082">
            <v>40</v>
          </cell>
        </row>
        <row r="14083">
          <cell r="K14083">
            <v>-2.2721118536836754E-2</v>
          </cell>
          <cell r="S14083">
            <v>40</v>
          </cell>
        </row>
        <row r="14084">
          <cell r="K14084">
            <v>-1.0797101125069046</v>
          </cell>
          <cell r="S14084">
            <v>40</v>
          </cell>
        </row>
        <row r="14085">
          <cell r="K14085">
            <v>2.0393935083046814E-5</v>
          </cell>
          <cell r="S14085">
            <v>40</v>
          </cell>
        </row>
        <row r="14086">
          <cell r="K14086">
            <v>-4.6205580951840783E-2</v>
          </cell>
          <cell r="S14086">
            <v>40</v>
          </cell>
        </row>
        <row r="14087">
          <cell r="K14087">
            <v>-1.0566183914037985</v>
          </cell>
          <cell r="S14087">
            <v>40</v>
          </cell>
        </row>
        <row r="14088">
          <cell r="K14088">
            <v>-0.57269880970578479</v>
          </cell>
          <cell r="S14088">
            <v>40</v>
          </cell>
        </row>
        <row r="14089">
          <cell r="K14089">
            <v>4.0013523341204407E-2</v>
          </cell>
          <cell r="S14089">
            <v>40</v>
          </cell>
        </row>
        <row r="14090">
          <cell r="K14090">
            <v>-1.0066958451104617</v>
          </cell>
          <cell r="S14090">
            <v>40</v>
          </cell>
        </row>
        <row r="14091">
          <cell r="K14091">
            <v>165.87939196413365</v>
          </cell>
          <cell r="S14091">
            <v>40</v>
          </cell>
        </row>
        <row r="14092">
          <cell r="K14092">
            <v>-7.1825643452633356E-2</v>
          </cell>
          <cell r="S14092">
            <v>39</v>
          </cell>
        </row>
        <row r="14093">
          <cell r="K14093">
            <v>-1.8986039471948983E-3</v>
          </cell>
          <cell r="S14093">
            <v>40</v>
          </cell>
        </row>
        <row r="14094">
          <cell r="K14094">
            <v>-1.5398052643797028E-2</v>
          </cell>
          <cell r="S14094">
            <v>40</v>
          </cell>
        </row>
        <row r="14095">
          <cell r="K14095">
            <v>-1.56244926488098E-2</v>
          </cell>
          <cell r="S14095">
            <v>40</v>
          </cell>
        </row>
        <row r="14096">
          <cell r="K14096">
            <v>-1.2061186640028538</v>
          </cell>
          <cell r="S14096">
            <v>40</v>
          </cell>
        </row>
        <row r="14097">
          <cell r="K14097">
            <v>-1.434366703394963</v>
          </cell>
          <cell r="S14097">
            <v>40</v>
          </cell>
        </row>
        <row r="14098">
          <cell r="K14098">
            <v>-1.5731934189097554</v>
          </cell>
          <cell r="S14098">
            <v>40</v>
          </cell>
        </row>
        <row r="14099">
          <cell r="K14099">
            <v>-0.81039004252236868</v>
          </cell>
          <cell r="S14099">
            <v>40</v>
          </cell>
        </row>
        <row r="14100">
          <cell r="K14100">
            <v>-1.5057758545663795</v>
          </cell>
          <cell r="S14100">
            <v>40</v>
          </cell>
        </row>
        <row r="14101">
          <cell r="K14101">
            <v>-1.8269591129611147</v>
          </cell>
          <cell r="S14101">
            <v>40</v>
          </cell>
        </row>
        <row r="14102">
          <cell r="K14102">
            <v>-0.92328198287404284</v>
          </cell>
          <cell r="S14102">
            <v>40</v>
          </cell>
        </row>
        <row r="14103">
          <cell r="K14103">
            <v>-1.7233947058469059E-2</v>
          </cell>
          <cell r="S14103">
            <v>40</v>
          </cell>
        </row>
        <row r="14104">
          <cell r="K14104">
            <v>-1.5516031032105155</v>
          </cell>
          <cell r="S14104">
            <v>40</v>
          </cell>
        </row>
        <row r="14105">
          <cell r="K14105">
            <v>-0.81845271111720641</v>
          </cell>
          <cell r="S14105">
            <v>40</v>
          </cell>
        </row>
        <row r="14106">
          <cell r="K14106">
            <v>-1.5677265729570466E-2</v>
          </cell>
          <cell r="S14106">
            <v>40</v>
          </cell>
        </row>
        <row r="14107">
          <cell r="K14107">
            <v>-1.3025484310955758E-2</v>
          </cell>
          <cell r="S14107">
            <v>40</v>
          </cell>
        </row>
        <row r="14108">
          <cell r="K14108">
            <v>0.75791690603714745</v>
          </cell>
          <cell r="S14108">
            <v>40</v>
          </cell>
        </row>
        <row r="14109">
          <cell r="K14109">
            <v>-8.1747363134570469E-3</v>
          </cell>
          <cell r="S14109">
            <v>40</v>
          </cell>
        </row>
        <row r="14110">
          <cell r="K14110">
            <v>2.5318528062460836E-3</v>
          </cell>
          <cell r="S14110">
            <v>40</v>
          </cell>
        </row>
        <row r="14111">
          <cell r="K14111">
            <v>3.24483340642912</v>
          </cell>
          <cell r="S14111">
            <v>40</v>
          </cell>
        </row>
        <row r="14112">
          <cell r="K14112">
            <v>-8.4312394954884438E-3</v>
          </cell>
          <cell r="S14112">
            <v>40</v>
          </cell>
        </row>
        <row r="14113">
          <cell r="K14113">
            <v>-5.3442764955065085E-3</v>
          </cell>
          <cell r="S14113">
            <v>40</v>
          </cell>
        </row>
        <row r="14114">
          <cell r="K14114">
            <v>-1.0295093406886879</v>
          </cell>
          <cell r="S14114">
            <v>40</v>
          </cell>
        </row>
        <row r="14115">
          <cell r="K14115">
            <v>-7.8046271920322648E-4</v>
          </cell>
          <cell r="S14115">
            <v>40</v>
          </cell>
        </row>
        <row r="14116">
          <cell r="K14116">
            <v>-6.2968338735960546E-4</v>
          </cell>
          <cell r="S14116">
            <v>40</v>
          </cell>
        </row>
        <row r="14117">
          <cell r="K14117">
            <v>-0.86555333186360228</v>
          </cell>
          <cell r="S14117">
            <v>40</v>
          </cell>
        </row>
        <row r="14118">
          <cell r="K14118">
            <v>-0.80064086532810852</v>
          </cell>
          <cell r="S14118">
            <v>40</v>
          </cell>
        </row>
        <row r="14119">
          <cell r="K14119">
            <v>-1.184763475755275</v>
          </cell>
          <cell r="S14119">
            <v>40</v>
          </cell>
        </row>
        <row r="14120">
          <cell r="K14120">
            <v>-0.9082661709951938</v>
          </cell>
          <cell r="S14120">
            <v>40</v>
          </cell>
        </row>
        <row r="14121">
          <cell r="K14121">
            <v>-0.79915683982129182</v>
          </cell>
          <cell r="S14121">
            <v>40</v>
          </cell>
        </row>
        <row r="14122">
          <cell r="K14122">
            <v>0.70146231540055959</v>
          </cell>
          <cell r="S14122">
            <v>40</v>
          </cell>
        </row>
        <row r="14123">
          <cell r="K14123">
            <v>-5.9349796826079783E-4</v>
          </cell>
          <cell r="S14123">
            <v>40</v>
          </cell>
        </row>
        <row r="14124">
          <cell r="K14124">
            <v>-0.83307152759717396</v>
          </cell>
          <cell r="S14124">
            <v>40</v>
          </cell>
        </row>
        <row r="14125">
          <cell r="K14125">
            <v>0.77438571263005973</v>
          </cell>
          <cell r="S14125">
            <v>40</v>
          </cell>
        </row>
        <row r="14126">
          <cell r="K14126">
            <v>0.86427335916553194</v>
          </cell>
          <cell r="S14126">
            <v>40</v>
          </cell>
        </row>
        <row r="14127">
          <cell r="K14127">
            <v>-0.82390366102869361</v>
          </cell>
          <cell r="S14127">
            <v>40</v>
          </cell>
        </row>
        <row r="14128">
          <cell r="K14128">
            <v>-2.5567534526174537E-2</v>
          </cell>
          <cell r="S14128">
            <v>40</v>
          </cell>
        </row>
        <row r="14129">
          <cell r="K14129">
            <v>-0.37043267543475084</v>
          </cell>
          <cell r="S14129">
            <v>40</v>
          </cell>
        </row>
        <row r="14130">
          <cell r="K14130">
            <v>-0.79631637309187198</v>
          </cell>
          <cell r="S14130">
            <v>40</v>
          </cell>
        </row>
        <row r="14131">
          <cell r="K14131">
            <v>-0.365216336893539</v>
          </cell>
          <cell r="S14131">
            <v>40</v>
          </cell>
        </row>
        <row r="14132">
          <cell r="K14132">
            <v>0.32447128419023019</v>
          </cell>
          <cell r="S14132">
            <v>40</v>
          </cell>
        </row>
        <row r="14133">
          <cell r="K14133">
            <v>-0.18095860136937739</v>
          </cell>
          <cell r="S14133">
            <v>40</v>
          </cell>
        </row>
        <row r="14134">
          <cell r="K14134">
            <v>8.5415114839332471</v>
          </cell>
          <cell r="S14134">
            <v>40</v>
          </cell>
        </row>
        <row r="14135">
          <cell r="K14135">
            <v>-0.88874162497042719</v>
          </cell>
          <cell r="S14135">
            <v>40</v>
          </cell>
        </row>
        <row r="14136">
          <cell r="K14136">
            <v>-2.9762845577280682E-3</v>
          </cell>
          <cell r="S14136">
            <v>40</v>
          </cell>
        </row>
        <row r="14137">
          <cell r="K14137">
            <v>-2.2925319331769185E-3</v>
          </cell>
          <cell r="S14137">
            <v>40</v>
          </cell>
        </row>
        <row r="14138">
          <cell r="K14138">
            <v>-0.96158768589256494</v>
          </cell>
          <cell r="S14138">
            <v>40</v>
          </cell>
        </row>
        <row r="14139">
          <cell r="K14139">
            <v>-0.87373164528641145</v>
          </cell>
          <cell r="S14139">
            <v>40</v>
          </cell>
        </row>
        <row r="14140">
          <cell r="K14140">
            <v>-0.81305427899676663</v>
          </cell>
          <cell r="S14140">
            <v>40</v>
          </cell>
        </row>
        <row r="14141">
          <cell r="K14141">
            <v>-0.87127693318908028</v>
          </cell>
          <cell r="S14141">
            <v>40</v>
          </cell>
        </row>
        <row r="14142">
          <cell r="K14142">
            <v>-0.73063380916528375</v>
          </cell>
          <cell r="S14142">
            <v>40</v>
          </cell>
        </row>
        <row r="14143">
          <cell r="K14143">
            <v>-0.64962600625010181</v>
          </cell>
          <cell r="S14143">
            <v>40</v>
          </cell>
        </row>
        <row r="14144">
          <cell r="K14144">
            <v>-1.0785808421163989</v>
          </cell>
          <cell r="S14144">
            <v>40</v>
          </cell>
        </row>
        <row r="14145">
          <cell r="K14145">
            <v>-0.59490151726467655</v>
          </cell>
          <cell r="S14145">
            <v>40</v>
          </cell>
        </row>
        <row r="14146">
          <cell r="K14146">
            <v>-4.5894950834581821E-3</v>
          </cell>
          <cell r="S14146">
            <v>40</v>
          </cell>
        </row>
        <row r="14147">
          <cell r="K14147">
            <v>3.5011698519782342E-3</v>
          </cell>
          <cell r="S14147">
            <v>40</v>
          </cell>
        </row>
        <row r="14148">
          <cell r="K14148">
            <v>-4.4652678311445501E-3</v>
          </cell>
          <cell r="S14148">
            <v>40</v>
          </cell>
        </row>
        <row r="14149">
          <cell r="K14149">
            <v>-0.31657819072977406</v>
          </cell>
          <cell r="S14149">
            <v>40</v>
          </cell>
        </row>
        <row r="14150">
          <cell r="K14150">
            <v>-4.2513198763017455E-3</v>
          </cell>
          <cell r="S14150">
            <v>40</v>
          </cell>
        </row>
        <row r="14151">
          <cell r="K14151">
            <v>-0.14693122882225096</v>
          </cell>
          <cell r="S14151">
            <v>40</v>
          </cell>
        </row>
        <row r="14152">
          <cell r="K14152">
            <v>-0.29603562701747682</v>
          </cell>
          <cell r="S14152">
            <v>40</v>
          </cell>
        </row>
        <row r="14153">
          <cell r="K14153">
            <v>-2.9185203712713708E-3</v>
          </cell>
          <cell r="S14153">
            <v>40</v>
          </cell>
        </row>
        <row r="14154">
          <cell r="K14154">
            <v>-0.17443540104918326</v>
          </cell>
          <cell r="S14154">
            <v>40</v>
          </cell>
        </row>
        <row r="14155">
          <cell r="K14155">
            <v>-1.8635514149620423E-2</v>
          </cell>
          <cell r="S14155">
            <v>40</v>
          </cell>
        </row>
        <row r="14156">
          <cell r="K14156">
            <v>-5.5326197222057725E-3</v>
          </cell>
          <cell r="S14156">
            <v>40</v>
          </cell>
        </row>
        <row r="14157">
          <cell r="K14157">
            <v>-1.3976973244057722</v>
          </cell>
          <cell r="S14157">
            <v>40</v>
          </cell>
        </row>
        <row r="14158">
          <cell r="K14158">
            <v>-2.9183491474698E-3</v>
          </cell>
          <cell r="S14158">
            <v>40</v>
          </cell>
        </row>
        <row r="14159">
          <cell r="K14159">
            <v>-1.2603237599016093</v>
          </cell>
          <cell r="S14159">
            <v>40</v>
          </cell>
        </row>
        <row r="14160">
          <cell r="K14160">
            <v>-2.2417582349903908E-3</v>
          </cell>
          <cell r="S14160">
            <v>40</v>
          </cell>
        </row>
        <row r="14161">
          <cell r="K14161">
            <v>-3.0721657090976508E-3</v>
          </cell>
          <cell r="S14161">
            <v>40</v>
          </cell>
        </row>
        <row r="14162">
          <cell r="K14162">
            <v>-0.96353851629605625</v>
          </cell>
          <cell r="S14162">
            <v>40</v>
          </cell>
        </row>
        <row r="14163">
          <cell r="K14163">
            <v>-0.73244848741041657</v>
          </cell>
          <cell r="S14163">
            <v>40</v>
          </cell>
        </row>
        <row r="14164">
          <cell r="K14164">
            <v>-0.87876358982013802</v>
          </cell>
          <cell r="S14164">
            <v>40</v>
          </cell>
        </row>
        <row r="14165">
          <cell r="K14165">
            <v>-0.62475118284746534</v>
          </cell>
          <cell r="S14165">
            <v>40</v>
          </cell>
        </row>
        <row r="14166">
          <cell r="K14166">
            <v>-0.81730415477949447</v>
          </cell>
          <cell r="S14166">
            <v>40</v>
          </cell>
        </row>
        <row r="14167">
          <cell r="K14167">
            <v>-0.57202840260951682</v>
          </cell>
          <cell r="S14167">
            <v>40</v>
          </cell>
        </row>
        <row r="14168">
          <cell r="K14168">
            <v>-0.87320493198957949</v>
          </cell>
          <cell r="S14168">
            <v>40</v>
          </cell>
        </row>
        <row r="14169">
          <cell r="K14169">
            <v>-0.61644872034165688</v>
          </cell>
          <cell r="S14169">
            <v>40</v>
          </cell>
        </row>
        <row r="14170">
          <cell r="K14170">
            <v>-0.73654654270930919</v>
          </cell>
          <cell r="S14170">
            <v>40</v>
          </cell>
        </row>
        <row r="14171">
          <cell r="K14171">
            <v>-0.35835218754903048</v>
          </cell>
          <cell r="S14171">
            <v>40</v>
          </cell>
        </row>
        <row r="14172">
          <cell r="K14172">
            <v>-0.65204839822794125</v>
          </cell>
          <cell r="S14172">
            <v>40</v>
          </cell>
        </row>
        <row r="14173">
          <cell r="K14173">
            <v>-0.14819771212505783</v>
          </cell>
          <cell r="S14173">
            <v>40</v>
          </cell>
        </row>
        <row r="14174">
          <cell r="K14174">
            <v>-1.0814119080744014</v>
          </cell>
          <cell r="S14174">
            <v>40</v>
          </cell>
        </row>
        <row r="14175">
          <cell r="K14175">
            <v>-0.73889987428633552</v>
          </cell>
          <cell r="S14175">
            <v>40</v>
          </cell>
        </row>
        <row r="14176">
          <cell r="K14176">
            <v>-0.59896039349371166</v>
          </cell>
          <cell r="S14176">
            <v>40</v>
          </cell>
        </row>
        <row r="14177">
          <cell r="K14177">
            <v>-0.28298396182874452</v>
          </cell>
          <cell r="S14177">
            <v>40</v>
          </cell>
        </row>
        <row r="14178">
          <cell r="K14178">
            <v>-4.6609857060751648E-3</v>
          </cell>
          <cell r="S14178">
            <v>40</v>
          </cell>
        </row>
        <row r="14179">
          <cell r="K14179">
            <v>-0.14842254441817485</v>
          </cell>
          <cell r="S14179">
            <v>40</v>
          </cell>
        </row>
        <row r="14180">
          <cell r="K14180">
            <v>3.0250223233976884E-3</v>
          </cell>
          <cell r="S14180">
            <v>40</v>
          </cell>
        </row>
        <row r="14181">
          <cell r="K14181">
            <v>-4.090134236013873E-3</v>
          </cell>
          <cell r="S14181">
            <v>40</v>
          </cell>
        </row>
        <row r="14182">
          <cell r="K14182">
            <v>-4.5799480071920988E-3</v>
          </cell>
          <cell r="S14182">
            <v>40</v>
          </cell>
        </row>
        <row r="14183">
          <cell r="K14183">
            <v>-1.0794229563824715E-2</v>
          </cell>
          <cell r="S14183">
            <v>40</v>
          </cell>
        </row>
        <row r="14184">
          <cell r="K14184">
            <v>-0.31757581693589587</v>
          </cell>
          <cell r="S14184">
            <v>40</v>
          </cell>
        </row>
        <row r="14185">
          <cell r="K14185">
            <v>-1.1076791524420891E-2</v>
          </cell>
          <cell r="S14185">
            <v>40</v>
          </cell>
        </row>
        <row r="14186">
          <cell r="K14186">
            <v>-3.9635346903149835E-3</v>
          </cell>
          <cell r="S14186">
            <v>40</v>
          </cell>
        </row>
        <row r="14187">
          <cell r="K14187">
            <v>-1.0836549822896396E-2</v>
          </cell>
          <cell r="S14187">
            <v>40</v>
          </cell>
        </row>
        <row r="14188">
          <cell r="K14188">
            <v>-0.14978118878279201</v>
          </cell>
          <cell r="S14188">
            <v>40</v>
          </cell>
        </row>
        <row r="14189">
          <cell r="K14189">
            <v>-0.62989534767588895</v>
          </cell>
          <cell r="S14189">
            <v>40</v>
          </cell>
        </row>
        <row r="14190">
          <cell r="K14190">
            <v>-0.29652517317068272</v>
          </cell>
          <cell r="S14190">
            <v>40</v>
          </cell>
        </row>
        <row r="14191">
          <cell r="K14191">
            <v>-0.22696561259923989</v>
          </cell>
          <cell r="S14191">
            <v>40</v>
          </cell>
        </row>
        <row r="14192">
          <cell r="K14192">
            <v>-3.07901199010627E-3</v>
          </cell>
          <cell r="S14192">
            <v>40</v>
          </cell>
        </row>
        <row r="14193">
          <cell r="K14193">
            <v>-0.58514031512326015</v>
          </cell>
          <cell r="S14193">
            <v>40</v>
          </cell>
        </row>
        <row r="14194">
          <cell r="K14194">
            <v>-0.17104759737626246</v>
          </cell>
          <cell r="S14194">
            <v>40</v>
          </cell>
        </row>
        <row r="14195">
          <cell r="K14195">
            <v>-0.19100693831051657</v>
          </cell>
          <cell r="S14195">
            <v>40</v>
          </cell>
        </row>
        <row r="14196">
          <cell r="K14196">
            <v>-1.3452268468314521E-2</v>
          </cell>
          <cell r="S14196">
            <v>40</v>
          </cell>
        </row>
        <row r="14197">
          <cell r="K14197">
            <v>-0.18425293749733435</v>
          </cell>
          <cell r="S14197">
            <v>40</v>
          </cell>
        </row>
        <row r="14198">
          <cell r="K14198">
            <v>-5.3659154345369144E-2</v>
          </cell>
          <cell r="S14198">
            <v>40</v>
          </cell>
        </row>
        <row r="14199">
          <cell r="K14199">
            <v>-2.8562829981265456E-2</v>
          </cell>
          <cell r="S14199">
            <v>40</v>
          </cell>
        </row>
        <row r="14200">
          <cell r="K14200">
            <v>-2.0914637372265517E-2</v>
          </cell>
          <cell r="S14200">
            <v>40</v>
          </cell>
        </row>
        <row r="14201">
          <cell r="K14201">
            <v>-0.96953908789073051</v>
          </cell>
          <cell r="S14201">
            <v>40</v>
          </cell>
        </row>
        <row r="14202">
          <cell r="K14202">
            <v>-0.88822070624631311</v>
          </cell>
          <cell r="S14202">
            <v>40</v>
          </cell>
        </row>
        <row r="14203">
          <cell r="K14203">
            <v>-0.82827366316869566</v>
          </cell>
          <cell r="S14203">
            <v>40</v>
          </cell>
        </row>
        <row r="14204">
          <cell r="K14204">
            <v>-0.88690491542178751</v>
          </cell>
          <cell r="S14204">
            <v>40</v>
          </cell>
        </row>
        <row r="14205">
          <cell r="K14205">
            <v>-0.75358285075181819</v>
          </cell>
          <cell r="S14205">
            <v>40</v>
          </cell>
        </row>
        <row r="14206">
          <cell r="K14206">
            <v>-0.66483870064264494</v>
          </cell>
          <cell r="S14206">
            <v>40</v>
          </cell>
        </row>
        <row r="14207">
          <cell r="K14207">
            <v>1.6688998460408947E-2</v>
          </cell>
          <cell r="S14207">
            <v>40</v>
          </cell>
        </row>
        <row r="14208">
          <cell r="K14208">
            <v>-0.61410897888884108</v>
          </cell>
          <cell r="S14208">
            <v>40</v>
          </cell>
        </row>
        <row r="14209">
          <cell r="K14209">
            <v>-4.8290090896437087E-4</v>
          </cell>
          <cell r="S14209">
            <v>40</v>
          </cell>
        </row>
        <row r="14210">
          <cell r="K14210">
            <v>9.0369807333528062E-5</v>
          </cell>
          <cell r="S14210">
            <v>40</v>
          </cell>
        </row>
        <row r="14211">
          <cell r="K14211">
            <v>-4.7041373523235518E-4</v>
          </cell>
          <cell r="S14211">
            <v>40</v>
          </cell>
        </row>
        <row r="14212">
          <cell r="K14212">
            <v>-0.3215749042347068</v>
          </cell>
          <cell r="S14212">
            <v>40</v>
          </cell>
        </row>
        <row r="14213">
          <cell r="K14213">
            <v>-4.1544075829729111E-4</v>
          </cell>
          <cell r="S14213">
            <v>40</v>
          </cell>
        </row>
        <row r="14214">
          <cell r="K14214">
            <v>-0.12649044054636585</v>
          </cell>
          <cell r="S14214">
            <v>40</v>
          </cell>
        </row>
        <row r="14215">
          <cell r="K14215">
            <v>-0.2910824858009925</v>
          </cell>
          <cell r="S14215">
            <v>40</v>
          </cell>
        </row>
        <row r="14216">
          <cell r="K14216">
            <v>-3.1117747574261012E-4</v>
          </cell>
          <cell r="S14216">
            <v>40</v>
          </cell>
        </row>
        <row r="14217">
          <cell r="K14217">
            <v>-0.14257543397904601</v>
          </cell>
          <cell r="S14217">
            <v>40</v>
          </cell>
        </row>
        <row r="14218">
          <cell r="K14218">
            <v>-1.4938521943485786E-3</v>
          </cell>
          <cell r="S14218">
            <v>40</v>
          </cell>
        </row>
        <row r="14219">
          <cell r="K14219">
            <v>-0.99634713680886122</v>
          </cell>
          <cell r="S14219">
            <v>40</v>
          </cell>
        </row>
        <row r="14220">
          <cell r="K14220">
            <v>-0.9765087622180153</v>
          </cell>
          <cell r="S14220">
            <v>40</v>
          </cell>
        </row>
        <row r="14221">
          <cell r="K14221">
            <v>-0.89573342464347283</v>
          </cell>
          <cell r="S14221">
            <v>40</v>
          </cell>
        </row>
        <row r="14222">
          <cell r="K14222">
            <v>1.6708475494473445</v>
          </cell>
          <cell r="S14222">
            <v>40</v>
          </cell>
        </row>
        <row r="14223">
          <cell r="K14223">
            <v>-1.827272652305568</v>
          </cell>
          <cell r="S14223">
            <v>40</v>
          </cell>
        </row>
        <row r="14224">
          <cell r="K14224">
            <v>-1.8385100013732225</v>
          </cell>
          <cell r="S14224">
            <v>40</v>
          </cell>
        </row>
        <row r="14225">
          <cell r="K14225">
            <v>-1.6380500762091834</v>
          </cell>
          <cell r="S14225">
            <v>40</v>
          </cell>
        </row>
        <row r="14226">
          <cell r="K14226">
            <v>1.6615037120820431</v>
          </cell>
          <cell r="S14226">
            <v>40</v>
          </cell>
        </row>
        <row r="14227">
          <cell r="K14227">
            <v>1.7230611650077476</v>
          </cell>
          <cell r="S14227">
            <v>40</v>
          </cell>
        </row>
        <row r="14228">
          <cell r="K14228">
            <v>0.36371684303283408</v>
          </cell>
          <cell r="S14228">
            <v>40</v>
          </cell>
        </row>
        <row r="14229">
          <cell r="K14229">
            <v>0.40186922964297983</v>
          </cell>
          <cell r="S14229">
            <v>40</v>
          </cell>
        </row>
        <row r="14230">
          <cell r="K14230">
            <v>0.78265030903554489</v>
          </cell>
          <cell r="S14230">
            <v>40</v>
          </cell>
        </row>
        <row r="14231">
          <cell r="K14231">
            <v>-0.96661803976259986</v>
          </cell>
          <cell r="S14231">
            <v>40</v>
          </cell>
        </row>
        <row r="14232">
          <cell r="K14232">
            <v>-0.92660429629255758</v>
          </cell>
          <cell r="S14232">
            <v>40</v>
          </cell>
        </row>
        <row r="14233">
          <cell r="K14233">
            <v>6.5056834532989551</v>
          </cell>
          <cell r="S14233">
            <v>40</v>
          </cell>
        </row>
        <row r="14234">
          <cell r="K14234">
            <v>-1.0030298447664743</v>
          </cell>
          <cell r="S14234">
            <v>40</v>
          </cell>
        </row>
        <row r="14235">
          <cell r="K14235">
            <v>-0.927326117897455</v>
          </cell>
          <cell r="S14235">
            <v>40</v>
          </cell>
        </row>
        <row r="14236">
          <cell r="K14236">
            <v>0.35953242324177725</v>
          </cell>
          <cell r="S14236">
            <v>40</v>
          </cell>
        </row>
        <row r="14237">
          <cell r="K14237">
            <v>-1.0776826909871604</v>
          </cell>
          <cell r="S14237">
            <v>40</v>
          </cell>
        </row>
        <row r="14238">
          <cell r="K14238">
            <v>21.248488743150347</v>
          </cell>
          <cell r="S14238">
            <v>40</v>
          </cell>
        </row>
        <row r="14239">
          <cell r="K14239">
            <v>1.6735162161286685</v>
          </cell>
          <cell r="S14239">
            <v>40</v>
          </cell>
        </row>
        <row r="14240">
          <cell r="K14240">
            <v>0.61888889835067751</v>
          </cell>
          <cell r="S14240">
            <v>40</v>
          </cell>
        </row>
        <row r="14241">
          <cell r="K14241">
            <v>0.21635768782447118</v>
          </cell>
          <cell r="S14241">
            <v>40</v>
          </cell>
        </row>
        <row r="14242">
          <cell r="K14242">
            <v>-3.7379114327371052E-2</v>
          </cell>
          <cell r="S14242">
            <v>40</v>
          </cell>
        </row>
        <row r="14243">
          <cell r="K14243">
            <v>-0.91215213100911807</v>
          </cell>
          <cell r="S14243">
            <v>40</v>
          </cell>
        </row>
        <row r="14244">
          <cell r="K14244">
            <v>-0.86561942233850953</v>
          </cell>
          <cell r="S14244">
            <v>40</v>
          </cell>
        </row>
        <row r="14245">
          <cell r="K14245">
            <v>-0.82851789634826056</v>
          </cell>
          <cell r="S14245">
            <v>40</v>
          </cell>
        </row>
        <row r="14246">
          <cell r="K14246">
            <v>-0.89745509895442077</v>
          </cell>
          <cell r="S14246">
            <v>40</v>
          </cell>
        </row>
        <row r="14247">
          <cell r="K14247">
            <v>-0.81219863309462237</v>
          </cell>
          <cell r="S14247">
            <v>40</v>
          </cell>
        </row>
        <row r="14248">
          <cell r="K14248">
            <v>-0.70744361632427943</v>
          </cell>
          <cell r="S14248">
            <v>40</v>
          </cell>
        </row>
        <row r="14249">
          <cell r="K14249">
            <v>-1.1022484228541916</v>
          </cell>
          <cell r="S14249">
            <v>40</v>
          </cell>
        </row>
        <row r="14250">
          <cell r="K14250">
            <v>-1.0132882467934032</v>
          </cell>
          <cell r="S14250">
            <v>40</v>
          </cell>
        </row>
        <row r="14251">
          <cell r="K14251">
            <v>-0.78351108050575791</v>
          </cell>
          <cell r="S14251">
            <v>40</v>
          </cell>
        </row>
        <row r="14252">
          <cell r="K14252">
            <v>-0.99368612904605547</v>
          </cell>
          <cell r="S14252">
            <v>40</v>
          </cell>
        </row>
        <row r="14253">
          <cell r="K14253">
            <v>6.161226764746703E-2</v>
          </cell>
          <cell r="S14253">
            <v>40</v>
          </cell>
        </row>
        <row r="14254">
          <cell r="K14254">
            <v>1.5607814420807199E-2</v>
          </cell>
          <cell r="S14254">
            <v>40</v>
          </cell>
        </row>
        <row r="14255">
          <cell r="K14255">
            <v>-1.0076846705354727</v>
          </cell>
          <cell r="S14255">
            <v>40</v>
          </cell>
        </row>
        <row r="14256">
          <cell r="K14256">
            <v>-0.75787255281651866</v>
          </cell>
          <cell r="S14256">
            <v>40</v>
          </cell>
        </row>
        <row r="14257">
          <cell r="K14257">
            <v>-0.41738211301765016</v>
          </cell>
          <cell r="S14257">
            <v>40</v>
          </cell>
        </row>
        <row r="14258">
          <cell r="K14258">
            <v>-0.87317142097464262</v>
          </cell>
          <cell r="S14258">
            <v>40</v>
          </cell>
        </row>
        <row r="14259">
          <cell r="K14259">
            <v>-0.45022211614153418</v>
          </cell>
          <cell r="S14259">
            <v>40</v>
          </cell>
        </row>
        <row r="14260">
          <cell r="K14260">
            <v>7.5520420525454828</v>
          </cell>
          <cell r="S14260">
            <v>40</v>
          </cell>
        </row>
        <row r="14261">
          <cell r="K14261">
            <v>-2.7417930815238725E-3</v>
          </cell>
          <cell r="S14261">
            <v>40</v>
          </cell>
        </row>
        <row r="14262">
          <cell r="K14262">
            <v>-9.8135381239462804E-3</v>
          </cell>
          <cell r="S14262">
            <v>40</v>
          </cell>
        </row>
        <row r="14263">
          <cell r="K14263">
            <v>-9.6765154431804664E-3</v>
          </cell>
          <cell r="S14263">
            <v>40</v>
          </cell>
        </row>
        <row r="14264">
          <cell r="K14264">
            <v>-1.1679438870788188</v>
          </cell>
          <cell r="S14264">
            <v>40</v>
          </cell>
        </row>
        <row r="14265">
          <cell r="K14265">
            <v>-1.4572893677986547</v>
          </cell>
          <cell r="S14265">
            <v>40</v>
          </cell>
        </row>
        <row r="14266">
          <cell r="K14266">
            <v>-1.5749250679519142</v>
          </cell>
          <cell r="S14266">
            <v>40</v>
          </cell>
        </row>
        <row r="14267">
          <cell r="K14267">
            <v>-1.2427188430535188</v>
          </cell>
          <cell r="S14267">
            <v>40</v>
          </cell>
        </row>
        <row r="14268">
          <cell r="K14268">
            <v>-1.3939549504031024</v>
          </cell>
          <cell r="S14268">
            <v>40</v>
          </cell>
        </row>
        <row r="14269">
          <cell r="K14269">
            <v>-1.6870749355735939</v>
          </cell>
          <cell r="S14269">
            <v>40</v>
          </cell>
        </row>
        <row r="14270">
          <cell r="K14270">
            <v>-1.1225642677197868E-3</v>
          </cell>
          <cell r="S14270">
            <v>40</v>
          </cell>
        </row>
        <row r="14271">
          <cell r="K14271">
            <v>-9.0885369403443782E-3</v>
          </cell>
          <cell r="S14271">
            <v>40</v>
          </cell>
        </row>
        <row r="14272">
          <cell r="K14272">
            <v>-9.1566054928255546E-3</v>
          </cell>
          <cell r="S14272">
            <v>40</v>
          </cell>
        </row>
        <row r="14273">
          <cell r="K14273">
            <v>-1.3977418466428965E-3</v>
          </cell>
          <cell r="S14273">
            <v>40</v>
          </cell>
        </row>
        <row r="14274">
          <cell r="K14274">
            <v>-8.8094224362382913E-4</v>
          </cell>
          <cell r="S14274">
            <v>40</v>
          </cell>
        </row>
        <row r="14275">
          <cell r="K14275">
            <v>-8.5172275272527506E-3</v>
          </cell>
          <cell r="S14275">
            <v>40</v>
          </cell>
        </row>
        <row r="14276">
          <cell r="K14276">
            <v>390.86737430409181</v>
          </cell>
          <cell r="S14276">
            <v>40</v>
          </cell>
        </row>
        <row r="14277">
          <cell r="K14277">
            <v>-7.1191012641493977E-3</v>
          </cell>
          <cell r="S14277">
            <v>40</v>
          </cell>
        </row>
        <row r="14278">
          <cell r="K14278">
            <v>-3.5472840369384067E-3</v>
          </cell>
          <cell r="S14278">
            <v>40</v>
          </cell>
        </row>
        <row r="14279">
          <cell r="K14279">
            <v>-6.4065533534851957E-3</v>
          </cell>
          <cell r="S14279">
            <v>40</v>
          </cell>
        </row>
        <row r="14280">
          <cell r="K14280">
            <v>-0.25194065357604856</v>
          </cell>
          <cell r="S14280">
            <v>40</v>
          </cell>
        </row>
        <row r="14281">
          <cell r="K14281">
            <v>3.1113758869071994E-4</v>
          </cell>
          <cell r="S14281">
            <v>40</v>
          </cell>
        </row>
        <row r="14282">
          <cell r="K14282">
            <v>-1.1520861129325753E-3</v>
          </cell>
          <cell r="S14282">
            <v>40</v>
          </cell>
        </row>
        <row r="14283">
          <cell r="K14283">
            <v>-1.3022626050680274E-3</v>
          </cell>
          <cell r="S14283">
            <v>40</v>
          </cell>
        </row>
        <row r="14284">
          <cell r="K14284">
            <v>-0.92319202790906429</v>
          </cell>
          <cell r="S14284">
            <v>40</v>
          </cell>
        </row>
        <row r="14285">
          <cell r="K14285">
            <v>-0.8887147762890264</v>
          </cell>
          <cell r="S14285">
            <v>40</v>
          </cell>
        </row>
        <row r="14286">
          <cell r="K14286">
            <v>0.90432337395626061</v>
          </cell>
          <cell r="S14286">
            <v>40</v>
          </cell>
        </row>
        <row r="14287">
          <cell r="K14287">
            <v>-1.1035218858754552</v>
          </cell>
          <cell r="S14287">
            <v>40</v>
          </cell>
        </row>
        <row r="14288">
          <cell r="K14288">
            <v>-0.91312499529010116</v>
          </cell>
          <cell r="S14288">
            <v>40</v>
          </cell>
        </row>
        <row r="14289">
          <cell r="K14289">
            <v>-0.82327346475249219</v>
          </cell>
          <cell r="S14289">
            <v>40</v>
          </cell>
        </row>
        <row r="14290">
          <cell r="K14290">
            <v>0.80542622509494266</v>
          </cell>
          <cell r="S14290">
            <v>40</v>
          </cell>
        </row>
        <row r="14291">
          <cell r="K14291">
            <v>-1.0917511324838361E-3</v>
          </cell>
          <cell r="S14291">
            <v>40</v>
          </cell>
        </row>
        <row r="14292">
          <cell r="K14292">
            <v>-8.1406664406755158E-4</v>
          </cell>
          <cell r="S14292">
            <v>40</v>
          </cell>
        </row>
        <row r="14293">
          <cell r="K14293">
            <v>0.99692100178042797</v>
          </cell>
          <cell r="S14293">
            <v>40</v>
          </cell>
        </row>
        <row r="14294">
          <cell r="K14294">
            <v>0.17962158404255044</v>
          </cell>
          <cell r="S14294">
            <v>40</v>
          </cell>
        </row>
        <row r="14295">
          <cell r="K14295">
            <v>4.2150731751500974</v>
          </cell>
          <cell r="S14295">
            <v>40</v>
          </cell>
        </row>
        <row r="14296">
          <cell r="K14296">
            <v>-0.76380362646945021</v>
          </cell>
          <cell r="S14296">
            <v>40</v>
          </cell>
        </row>
        <row r="14297">
          <cell r="K14297">
            <v>2.2915255823071226</v>
          </cell>
          <cell r="S14297">
            <v>40</v>
          </cell>
        </row>
        <row r="14298">
          <cell r="K14298">
            <v>-0.82968132510443238</v>
          </cell>
          <cell r="S14298">
            <v>40</v>
          </cell>
        </row>
        <row r="14299">
          <cell r="K14299">
            <v>-0.58306620398204234</v>
          </cell>
          <cell r="S14299">
            <v>40</v>
          </cell>
        </row>
        <row r="14300">
          <cell r="K14300">
            <v>-0.82322544178458745</v>
          </cell>
          <cell r="S14300">
            <v>40</v>
          </cell>
        </row>
        <row r="14301">
          <cell r="K14301">
            <v>-0.68588971993239445</v>
          </cell>
          <cell r="S14301">
            <v>40</v>
          </cell>
        </row>
        <row r="14302">
          <cell r="K14302">
            <v>-0.25893292654322053</v>
          </cell>
          <cell r="S14302">
            <v>40</v>
          </cell>
        </row>
        <row r="14303">
          <cell r="K14303">
            <v>-8.423658629772502E-3</v>
          </cell>
          <cell r="S14303">
            <v>40</v>
          </cell>
        </row>
        <row r="14304">
          <cell r="K14304">
            <v>-5.202914871644931E-3</v>
          </cell>
          <cell r="S14304">
            <v>40</v>
          </cell>
        </row>
        <row r="14305">
          <cell r="K14305">
            <v>-2.9203439715100843E-3</v>
          </cell>
          <cell r="S14305">
            <v>40</v>
          </cell>
        </row>
        <row r="14306">
          <cell r="K14306">
            <v>-0.7864623532164795</v>
          </cell>
          <cell r="S14306">
            <v>40</v>
          </cell>
        </row>
        <row r="14307">
          <cell r="K14307">
            <v>-0.73462653623437213</v>
          </cell>
          <cell r="S14307">
            <v>40</v>
          </cell>
        </row>
        <row r="14308">
          <cell r="K14308">
            <v>-0.68701449850298801</v>
          </cell>
          <cell r="S14308">
            <v>40</v>
          </cell>
        </row>
        <row r="14309">
          <cell r="K14309">
            <v>-0.72545174337414697</v>
          </cell>
          <cell r="S14309">
            <v>40</v>
          </cell>
        </row>
        <row r="14310">
          <cell r="K14310">
            <v>-0.64906633371021727</v>
          </cell>
          <cell r="S14310">
            <v>40</v>
          </cell>
        </row>
        <row r="14311">
          <cell r="K14311">
            <v>-0.56449761013207833</v>
          </cell>
          <cell r="S14311">
            <v>40</v>
          </cell>
        </row>
        <row r="14312">
          <cell r="K14312">
            <v>-1.0188617078657516</v>
          </cell>
          <cell r="S14312">
            <v>40</v>
          </cell>
        </row>
        <row r="14313">
          <cell r="K14313">
            <v>-0.60908912616286237</v>
          </cell>
          <cell r="S14313">
            <v>40</v>
          </cell>
        </row>
        <row r="14314">
          <cell r="K14314">
            <v>-2.8494690675269362E-3</v>
          </cell>
          <cell r="S14314">
            <v>40</v>
          </cell>
        </row>
        <row r="14315">
          <cell r="K14315">
            <v>-0.70888123284111537</v>
          </cell>
          <cell r="S14315">
            <v>40</v>
          </cell>
        </row>
        <row r="14316">
          <cell r="K14316">
            <v>-0.45335645867804086</v>
          </cell>
          <cell r="S14316">
            <v>40</v>
          </cell>
        </row>
        <row r="14317">
          <cell r="K14317">
            <v>-0.31642157353584549</v>
          </cell>
          <cell r="S14317">
            <v>40</v>
          </cell>
        </row>
        <row r="14318">
          <cell r="K14318">
            <v>-2.3001479653897176E-3</v>
          </cell>
          <cell r="S14318">
            <v>40</v>
          </cell>
        </row>
        <row r="14319">
          <cell r="K14319">
            <v>-2.1051405860454003E-3</v>
          </cell>
          <cell r="S14319">
            <v>40</v>
          </cell>
        </row>
        <row r="14320">
          <cell r="K14320">
            <v>-0.18156727604866413</v>
          </cell>
          <cell r="S14320">
            <v>40</v>
          </cell>
        </row>
        <row r="14321">
          <cell r="K14321">
            <v>-1.652823922125729E-3</v>
          </cell>
          <cell r="S14321">
            <v>40</v>
          </cell>
        </row>
        <row r="14322">
          <cell r="K14322">
            <v>-2.5596260844218846E-3</v>
          </cell>
          <cell r="S14322">
            <v>40</v>
          </cell>
        </row>
        <row r="14323">
          <cell r="K14323">
            <v>-0.308846048791381</v>
          </cell>
          <cell r="S14323">
            <v>40</v>
          </cell>
        </row>
        <row r="14324">
          <cell r="K14324">
            <v>-8.3573594791853494E-3</v>
          </cell>
          <cell r="S14324">
            <v>40</v>
          </cell>
        </row>
        <row r="14325">
          <cell r="K14325">
            <v>-1.2820879046989981</v>
          </cell>
          <cell r="S14325">
            <v>40</v>
          </cell>
        </row>
        <row r="14326">
          <cell r="K14326">
            <v>-5.1692472430211267E-3</v>
          </cell>
          <cell r="S14326">
            <v>40</v>
          </cell>
        </row>
        <row r="14327">
          <cell r="K14327">
            <v>-1.2192199248696725</v>
          </cell>
          <cell r="S14327">
            <v>40</v>
          </cell>
        </row>
        <row r="14328">
          <cell r="K14328">
            <v>-2.9614302533298806E-3</v>
          </cell>
          <cell r="S14328">
            <v>40</v>
          </cell>
        </row>
        <row r="14329">
          <cell r="K14329">
            <v>-4.5877432748231643E-3</v>
          </cell>
          <cell r="S14329">
            <v>40</v>
          </cell>
        </row>
        <row r="14330">
          <cell r="K14330">
            <v>-0.7987194931785303</v>
          </cell>
          <cell r="S14330">
            <v>40</v>
          </cell>
        </row>
        <row r="14331">
          <cell r="K14331">
            <v>0.30617262367221543</v>
          </cell>
          <cell r="S14331">
            <v>40</v>
          </cell>
        </row>
        <row r="14332">
          <cell r="K14332">
            <v>-0.73080804121375453</v>
          </cell>
          <cell r="S14332">
            <v>40</v>
          </cell>
        </row>
        <row r="14333">
          <cell r="K14333">
            <v>0.41484154845874099</v>
          </cell>
          <cell r="S14333">
            <v>40</v>
          </cell>
        </row>
        <row r="14334">
          <cell r="K14334">
            <v>-0.68990082338552239</v>
          </cell>
          <cell r="S14334">
            <v>40</v>
          </cell>
        </row>
        <row r="14335">
          <cell r="K14335">
            <v>0.81386996047553828</v>
          </cell>
          <cell r="S14335">
            <v>40</v>
          </cell>
        </row>
        <row r="14336">
          <cell r="K14336">
            <v>-0.72547268220296524</v>
          </cell>
          <cell r="S14336">
            <v>40</v>
          </cell>
        </row>
        <row r="14337">
          <cell r="K14337">
            <v>6.87958944634076E-2</v>
          </cell>
          <cell r="S14337">
            <v>40</v>
          </cell>
        </row>
        <row r="14338">
          <cell r="K14338">
            <v>-0.65151879063120932</v>
          </cell>
          <cell r="S14338">
            <v>40</v>
          </cell>
        </row>
        <row r="14339">
          <cell r="K14339">
            <v>0.14814420101204279</v>
          </cell>
          <cell r="S14339">
            <v>40</v>
          </cell>
        </row>
        <row r="14340">
          <cell r="K14340">
            <v>-0.56932718460433251</v>
          </cell>
          <cell r="S14340">
            <v>40</v>
          </cell>
        </row>
        <row r="14341">
          <cell r="K14341">
            <v>0.2121425741845554</v>
          </cell>
          <cell r="S14341">
            <v>40</v>
          </cell>
        </row>
        <row r="14342">
          <cell r="K14342">
            <v>-1.0228978658928394</v>
          </cell>
          <cell r="S14342">
            <v>40</v>
          </cell>
        </row>
        <row r="14343">
          <cell r="K14343">
            <v>0.14844582963207129</v>
          </cell>
          <cell r="S14343">
            <v>40</v>
          </cell>
        </row>
        <row r="14344">
          <cell r="K14344">
            <v>-0.61247135452310908</v>
          </cell>
          <cell r="S14344">
            <v>40</v>
          </cell>
        </row>
        <row r="14345">
          <cell r="K14345">
            <v>-5.4136524871415716E-2</v>
          </cell>
          <cell r="S14345">
            <v>40</v>
          </cell>
        </row>
        <row r="14346">
          <cell r="K14346">
            <v>-2.8968949442111317E-3</v>
          </cell>
          <cell r="S14346">
            <v>40</v>
          </cell>
        </row>
        <row r="14347">
          <cell r="K14347">
            <v>0.14972773150928512</v>
          </cell>
          <cell r="S14347">
            <v>40</v>
          </cell>
        </row>
        <row r="14348">
          <cell r="K14348">
            <v>0.29382606485222224</v>
          </cell>
          <cell r="S14348">
            <v>40</v>
          </cell>
        </row>
        <row r="14349">
          <cell r="K14349">
            <v>-5.024627331724661E-3</v>
          </cell>
          <cell r="S14349">
            <v>40</v>
          </cell>
        </row>
        <row r="14350">
          <cell r="K14350">
            <v>-0.46784789068164967</v>
          </cell>
          <cell r="S14350">
            <v>40</v>
          </cell>
        </row>
        <row r="14351">
          <cell r="K14351">
            <v>-6.4714137759387131E-3</v>
          </cell>
          <cell r="S14351">
            <v>40</v>
          </cell>
        </row>
        <row r="14352">
          <cell r="K14352">
            <v>-0.32667944258421938</v>
          </cell>
          <cell r="S14352">
            <v>40</v>
          </cell>
        </row>
        <row r="14353">
          <cell r="K14353">
            <v>-6.3039222181496104E-3</v>
          </cell>
          <cell r="S14353">
            <v>40</v>
          </cell>
        </row>
        <row r="14354">
          <cell r="K14354">
            <v>-2.3856935688268423E-3</v>
          </cell>
          <cell r="S14354">
            <v>40</v>
          </cell>
        </row>
        <row r="14355">
          <cell r="K14355">
            <v>-6.6525030645139104E-3</v>
          </cell>
          <cell r="S14355">
            <v>40</v>
          </cell>
        </row>
        <row r="14356">
          <cell r="K14356">
            <v>-2.0540304003824846E-3</v>
          </cell>
          <cell r="S14356">
            <v>40</v>
          </cell>
        </row>
        <row r="14357">
          <cell r="K14357">
            <v>-0.45862545400781818</v>
          </cell>
          <cell r="S14357">
            <v>40</v>
          </cell>
        </row>
        <row r="14358">
          <cell r="K14358">
            <v>-0.14512983167403565</v>
          </cell>
          <cell r="S14358">
            <v>40</v>
          </cell>
        </row>
        <row r="14359">
          <cell r="K14359">
            <v>-0.35401106198342563</v>
          </cell>
          <cell r="S14359">
            <v>40</v>
          </cell>
        </row>
        <row r="14360">
          <cell r="K14360">
            <v>-1.6746499068385063E-3</v>
          </cell>
          <cell r="S14360">
            <v>40</v>
          </cell>
        </row>
        <row r="14361">
          <cell r="K14361">
            <v>-0.41098849867313575</v>
          </cell>
          <cell r="S14361">
            <v>40</v>
          </cell>
        </row>
        <row r="14362">
          <cell r="K14362">
            <v>-7.4513260933537981E-2</v>
          </cell>
          <cell r="S14362">
            <v>40</v>
          </cell>
        </row>
        <row r="14363">
          <cell r="K14363">
            <v>-0.35217954543218444</v>
          </cell>
          <cell r="S14363">
            <v>40</v>
          </cell>
        </row>
        <row r="14364">
          <cell r="K14364">
            <v>-6.3308942779280843E-3</v>
          </cell>
          <cell r="S14364">
            <v>40</v>
          </cell>
        </row>
        <row r="14365">
          <cell r="K14365">
            <v>-8.0528638942908085E-3</v>
          </cell>
          <cell r="S14365">
            <v>40</v>
          </cell>
        </row>
        <row r="14366">
          <cell r="K14366">
            <v>-8.2190284584962831E-2</v>
          </cell>
          <cell r="S14366">
            <v>40</v>
          </cell>
        </row>
        <row r="14367">
          <cell r="K14367">
            <v>-5.1059289772790104E-2</v>
          </cell>
          <cell r="S14367">
            <v>40</v>
          </cell>
        </row>
        <row r="14368">
          <cell r="K14368">
            <v>-3.5064276198304233E-2</v>
          </cell>
          <cell r="S14368">
            <v>40</v>
          </cell>
        </row>
        <row r="14369">
          <cell r="K14369">
            <v>-0.79610515498977463</v>
          </cell>
          <cell r="S14369">
            <v>40</v>
          </cell>
        </row>
        <row r="14370">
          <cell r="K14370">
            <v>-0.74034900784064617</v>
          </cell>
          <cell r="S14370">
            <v>40</v>
          </cell>
        </row>
        <row r="14371">
          <cell r="K14371">
            <v>-0.69745814417093477</v>
          </cell>
          <cell r="S14371">
            <v>40</v>
          </cell>
        </row>
        <row r="14372">
          <cell r="K14372">
            <v>-0.72412404598710112</v>
          </cell>
          <cell r="S14372">
            <v>40</v>
          </cell>
        </row>
        <row r="14373">
          <cell r="K14373">
            <v>-0.65684288532518331</v>
          </cell>
          <cell r="S14373">
            <v>40</v>
          </cell>
        </row>
        <row r="14374">
          <cell r="K14374">
            <v>0.2051937865155955</v>
          </cell>
          <cell r="S14374">
            <v>40</v>
          </cell>
        </row>
        <row r="14375">
          <cell r="K14375">
            <v>-1.0356625325042579</v>
          </cell>
          <cell r="S14375">
            <v>40</v>
          </cell>
        </row>
        <row r="14376">
          <cell r="K14376">
            <v>-0.62019495561459914</v>
          </cell>
          <cell r="S14376">
            <v>40</v>
          </cell>
        </row>
        <row r="14377">
          <cell r="K14377">
            <v>-3.0123007014307813E-4</v>
          </cell>
          <cell r="S14377">
            <v>40</v>
          </cell>
        </row>
        <row r="14378">
          <cell r="K14378">
            <v>7.7621562322154695E-6</v>
          </cell>
          <cell r="S14378">
            <v>40</v>
          </cell>
        </row>
        <row r="14379">
          <cell r="K14379">
            <v>-0.48633956392430411</v>
          </cell>
          <cell r="S14379">
            <v>40</v>
          </cell>
        </row>
        <row r="14380">
          <cell r="K14380">
            <v>-2.9409766777016794E-4</v>
          </cell>
          <cell r="S14380">
            <v>40</v>
          </cell>
        </row>
        <row r="14381">
          <cell r="K14381">
            <v>-2.5576021013082729E-4</v>
          </cell>
          <cell r="S14381">
            <v>40</v>
          </cell>
        </row>
        <row r="14382">
          <cell r="K14382">
            <v>-2.0984046707044621E-4</v>
          </cell>
          <cell r="S14382">
            <v>40</v>
          </cell>
        </row>
        <row r="14383">
          <cell r="K14383">
            <v>-0.11327726047921947</v>
          </cell>
          <cell r="S14383">
            <v>40</v>
          </cell>
        </row>
        <row r="14384">
          <cell r="K14384">
            <v>-1.7769535469549811E-4</v>
          </cell>
          <cell r="S14384">
            <v>40</v>
          </cell>
        </row>
        <row r="14385">
          <cell r="K14385">
            <v>-4.1359026758526561E-2</v>
          </cell>
          <cell r="S14385">
            <v>40</v>
          </cell>
        </row>
        <row r="14386">
          <cell r="K14386">
            <v>-5.9463007375935633E-4</v>
          </cell>
          <cell r="S14386">
            <v>40</v>
          </cell>
        </row>
        <row r="14387">
          <cell r="K14387">
            <v>-4.727899308176275E-4</v>
          </cell>
          <cell r="S14387">
            <v>40</v>
          </cell>
        </row>
        <row r="14388">
          <cell r="K14388">
            <v>3.0287529785051844E-2</v>
          </cell>
          <cell r="S14388">
            <v>40</v>
          </cell>
        </row>
        <row r="14389">
          <cell r="K14389">
            <v>-5.3506857819741967E-2</v>
          </cell>
          <cell r="S14389">
            <v>40</v>
          </cell>
        </row>
        <row r="14390">
          <cell r="K14390">
            <v>-1.2871794319543541</v>
          </cell>
          <cell r="S14390">
            <v>40</v>
          </cell>
        </row>
        <row r="14391">
          <cell r="K14391">
            <v>-1.3606876917998048</v>
          </cell>
          <cell r="S14391">
            <v>40</v>
          </cell>
        </row>
        <row r="14392">
          <cell r="K14392">
            <v>-1.3828450460045141</v>
          </cell>
          <cell r="S14392">
            <v>40</v>
          </cell>
        </row>
        <row r="14393">
          <cell r="K14393">
            <v>-1.274582647511364</v>
          </cell>
          <cell r="S14393">
            <v>40</v>
          </cell>
        </row>
        <row r="14394">
          <cell r="K14394">
            <v>-1.4002742196681779</v>
          </cell>
          <cell r="S14394">
            <v>40</v>
          </cell>
        </row>
        <row r="14395">
          <cell r="K14395">
            <v>-1.4621884712506226</v>
          </cell>
          <cell r="S14395">
            <v>40</v>
          </cell>
        </row>
        <row r="14396">
          <cell r="K14396">
            <v>0.52514797807856728</v>
          </cell>
          <cell r="S14396">
            <v>40</v>
          </cell>
        </row>
        <row r="14397">
          <cell r="K14397">
            <v>0.44194157651826188</v>
          </cell>
          <cell r="S14397">
            <v>40</v>
          </cell>
        </row>
        <row r="14398">
          <cell r="K14398">
            <v>0.1444698915415622</v>
          </cell>
          <cell r="S14398">
            <v>40</v>
          </cell>
        </row>
        <row r="14399">
          <cell r="K14399">
            <v>-0.86956831816360036</v>
          </cell>
          <cell r="S14399">
            <v>40</v>
          </cell>
        </row>
        <row r="14400">
          <cell r="K14400">
            <v>-0.61707234382457354</v>
          </cell>
          <cell r="S14400">
            <v>40</v>
          </cell>
        </row>
        <row r="14401">
          <cell r="K14401">
            <v>-4.4039188396894621E-2</v>
          </cell>
          <cell r="S14401">
            <v>40</v>
          </cell>
        </row>
        <row r="14402">
          <cell r="K14402">
            <v>2.9031802702895613</v>
          </cell>
          <cell r="S14402">
            <v>40</v>
          </cell>
        </row>
        <row r="14403">
          <cell r="K14403">
            <v>-0.5496131011280404</v>
          </cell>
          <cell r="S14403">
            <v>40</v>
          </cell>
        </row>
        <row r="14404">
          <cell r="K14404">
            <v>-0.22292112216762378</v>
          </cell>
          <cell r="S14404">
            <v>40</v>
          </cell>
        </row>
        <row r="14405">
          <cell r="K14405">
            <v>-0.64403233379447899</v>
          </cell>
          <cell r="S14405">
            <v>40</v>
          </cell>
        </row>
        <row r="14406">
          <cell r="K14406">
            <v>-0.21790049722054178</v>
          </cell>
          <cell r="S14406">
            <v>40</v>
          </cell>
        </row>
        <row r="14407">
          <cell r="K14407">
            <v>-0.24358088061770222</v>
          </cell>
          <cell r="S14407">
            <v>40</v>
          </cell>
        </row>
        <row r="14408">
          <cell r="K14408">
            <v>-4.8722091865770304E-4</v>
          </cell>
          <cell r="S14408">
            <v>40</v>
          </cell>
        </row>
        <row r="14409">
          <cell r="K14409">
            <v>-4.7069051236700327E-4</v>
          </cell>
          <cell r="S14409">
            <v>40</v>
          </cell>
        </row>
        <row r="14410">
          <cell r="K14410">
            <v>-4.3891448568017154E-2</v>
          </cell>
          <cell r="S14410">
            <v>40</v>
          </cell>
        </row>
        <row r="14411">
          <cell r="K14411">
            <v>-0.94359120769104177</v>
          </cell>
          <cell r="S14411">
            <v>40</v>
          </cell>
        </row>
        <row r="14412">
          <cell r="K14412">
            <v>-0.84766030674750392</v>
          </cell>
          <cell r="S14412">
            <v>40</v>
          </cell>
        </row>
        <row r="14413">
          <cell r="K14413">
            <v>-0.83214277213841104</v>
          </cell>
          <cell r="S14413">
            <v>40</v>
          </cell>
        </row>
        <row r="14414">
          <cell r="K14414">
            <v>-0.92862709877367944</v>
          </cell>
          <cell r="S14414">
            <v>40</v>
          </cell>
        </row>
        <row r="14415">
          <cell r="K14415">
            <v>-0.70867496830595234</v>
          </cell>
          <cell r="S14415">
            <v>40</v>
          </cell>
        </row>
        <row r="14416">
          <cell r="K14416">
            <v>-0.63595246750990186</v>
          </cell>
          <cell r="S14416">
            <v>40</v>
          </cell>
        </row>
        <row r="14417">
          <cell r="K14417">
            <v>-1.1654934899368126</v>
          </cell>
          <cell r="S14417">
            <v>40</v>
          </cell>
        </row>
        <row r="14418">
          <cell r="K14418">
            <v>-0.82434269691644857</v>
          </cell>
          <cell r="S14418">
            <v>40</v>
          </cell>
        </row>
        <row r="14419">
          <cell r="K14419">
            <v>0.65105672916664115</v>
          </cell>
          <cell r="S14419">
            <v>40</v>
          </cell>
        </row>
        <row r="14420">
          <cell r="K14420">
            <v>-6.1856563531682601E-4</v>
          </cell>
          <cell r="S14420">
            <v>40</v>
          </cell>
        </row>
        <row r="14421">
          <cell r="K14421">
            <v>-0.79803732683361517</v>
          </cell>
          <cell r="S14421">
            <v>40</v>
          </cell>
        </row>
        <row r="14422">
          <cell r="K14422">
            <v>-3.4659919043311296E-2</v>
          </cell>
          <cell r="S14422">
            <v>40</v>
          </cell>
        </row>
        <row r="14423">
          <cell r="K14423">
            <v>-0.95912205805460926</v>
          </cell>
          <cell r="S14423">
            <v>40</v>
          </cell>
        </row>
        <row r="14424">
          <cell r="K14424">
            <v>-0.59091881542261082</v>
          </cell>
          <cell r="S14424">
            <v>40</v>
          </cell>
        </row>
        <row r="14425">
          <cell r="K14425">
            <v>0.69362979300145067</v>
          </cell>
          <cell r="S14425">
            <v>40</v>
          </cell>
        </row>
        <row r="14426">
          <cell r="K14426">
            <v>-0.77339620303578627</v>
          </cell>
          <cell r="S14426">
            <v>40</v>
          </cell>
        </row>
        <row r="14427">
          <cell r="K14427">
            <v>5.8173241966558775</v>
          </cell>
          <cell r="S14427">
            <v>40</v>
          </cell>
        </row>
        <row r="14428">
          <cell r="K14428">
            <v>-0.11593274324347753</v>
          </cell>
          <cell r="S14428">
            <v>40</v>
          </cell>
        </row>
        <row r="14429">
          <cell r="K14429">
            <v>-1.2130616514946256E-2</v>
          </cell>
          <cell r="S14429">
            <v>40</v>
          </cell>
        </row>
        <row r="14430">
          <cell r="K14430">
            <v>-1.1630081663785246E-2</v>
          </cell>
          <cell r="S14430">
            <v>40</v>
          </cell>
        </row>
        <row r="14431">
          <cell r="K14431">
            <v>-1.2063618060929492E-2</v>
          </cell>
          <cell r="S14431">
            <v>40</v>
          </cell>
        </row>
        <row r="14432">
          <cell r="K14432">
            <v>-1.2636122039156825</v>
          </cell>
          <cell r="S14432">
            <v>40</v>
          </cell>
        </row>
        <row r="14433">
          <cell r="K14433">
            <v>-1.581362424681692</v>
          </cell>
          <cell r="S14433">
            <v>40</v>
          </cell>
        </row>
        <row r="14434">
          <cell r="K14434">
            <v>-1.579418717789244</v>
          </cell>
          <cell r="S14434">
            <v>40</v>
          </cell>
        </row>
        <row r="14435">
          <cell r="K14435">
            <v>-1.3088766351990559</v>
          </cell>
          <cell r="S14435">
            <v>40</v>
          </cell>
        </row>
        <row r="14436">
          <cell r="K14436">
            <v>-1.581866588800916</v>
          </cell>
          <cell r="S14436">
            <v>40</v>
          </cell>
        </row>
        <row r="14437">
          <cell r="K14437">
            <v>-1.8572930939133985</v>
          </cell>
          <cell r="S14437">
            <v>40</v>
          </cell>
        </row>
        <row r="14438">
          <cell r="K14438">
            <v>-0.90868097278482829</v>
          </cell>
          <cell r="S14438">
            <v>40</v>
          </cell>
        </row>
        <row r="14439">
          <cell r="K14439">
            <v>-1.1527403114374177E-2</v>
          </cell>
          <cell r="S14439">
            <v>40</v>
          </cell>
        </row>
        <row r="14440">
          <cell r="K14440">
            <v>-1.5012441775877174</v>
          </cell>
          <cell r="S14440">
            <v>40</v>
          </cell>
        </row>
        <row r="14441">
          <cell r="K14441">
            <v>1.176065539419247</v>
          </cell>
          <cell r="S14441">
            <v>40</v>
          </cell>
        </row>
        <row r="14442">
          <cell r="K14442">
            <v>-1.0704497182957693E-2</v>
          </cell>
          <cell r="S14442">
            <v>40</v>
          </cell>
        </row>
        <row r="14443">
          <cell r="K14443">
            <v>-9.4759956814716995E-3</v>
          </cell>
          <cell r="S14443">
            <v>40</v>
          </cell>
        </row>
        <row r="14444">
          <cell r="K14444">
            <v>4.3206909268802898</v>
          </cell>
          <cell r="S14444">
            <v>40</v>
          </cell>
        </row>
        <row r="14445">
          <cell r="K14445">
            <v>-9.2849519183610882E-3</v>
          </cell>
          <cell r="S14445">
            <v>40</v>
          </cell>
        </row>
        <row r="14446">
          <cell r="K14446">
            <v>-8.8259364561451225E-4</v>
          </cell>
          <cell r="S14446">
            <v>40</v>
          </cell>
        </row>
        <row r="14447">
          <cell r="K14447">
            <v>-2.8568178168369599E-4</v>
          </cell>
          <cell r="S14447">
            <v>40</v>
          </cell>
        </row>
        <row r="14448">
          <cell r="K14448">
            <v>-8.2258917177186388E-3</v>
          </cell>
          <cell r="S14448">
            <v>40</v>
          </cell>
        </row>
        <row r="14449">
          <cell r="K14449">
            <v>-5.7140835740901747E-3</v>
          </cell>
          <cell r="S14449">
            <v>40</v>
          </cell>
        </row>
        <row r="14450">
          <cell r="K14450">
            <v>0.63122598099560501</v>
          </cell>
          <cell r="S14450">
            <v>40</v>
          </cell>
        </row>
        <row r="14451">
          <cell r="K14451">
            <v>0.19711999776904893</v>
          </cell>
          <cell r="S14451">
            <v>40</v>
          </cell>
        </row>
        <row r="14452">
          <cell r="K14452">
            <v>7.8304923404399249E-2</v>
          </cell>
          <cell r="S14452">
            <v>40</v>
          </cell>
        </row>
        <row r="14453">
          <cell r="K14453">
            <v>-0.87634776697992889</v>
          </cell>
          <cell r="S14453">
            <v>40</v>
          </cell>
        </row>
        <row r="14454">
          <cell r="K14454">
            <v>-1.1061459186532048</v>
          </cell>
          <cell r="S14454">
            <v>40</v>
          </cell>
        </row>
        <row r="14455">
          <cell r="K14455">
            <v>-1.0833969679913009</v>
          </cell>
          <cell r="S14455">
            <v>40</v>
          </cell>
        </row>
        <row r="14456">
          <cell r="K14456">
            <v>-0.9043345160693026</v>
          </cell>
          <cell r="S14456">
            <v>40</v>
          </cell>
        </row>
        <row r="14457">
          <cell r="K14457">
            <v>-0.78675294813117203</v>
          </cell>
          <cell r="S14457">
            <v>40</v>
          </cell>
        </row>
        <row r="14458">
          <cell r="K14458">
            <v>1.2146026450781278</v>
          </cell>
          <cell r="S14458">
            <v>40</v>
          </cell>
        </row>
        <row r="14459">
          <cell r="K14459">
            <v>-1.1057736922220791E-3</v>
          </cell>
          <cell r="S14459">
            <v>40</v>
          </cell>
        </row>
        <row r="14460">
          <cell r="K14460">
            <v>-0.82024159042647682</v>
          </cell>
          <cell r="S14460">
            <v>40</v>
          </cell>
        </row>
        <row r="14461">
          <cell r="K14461">
            <v>0.3551951070145466</v>
          </cell>
          <cell r="S14461">
            <v>40</v>
          </cell>
        </row>
        <row r="14462">
          <cell r="K14462">
            <v>8.6303002301185803</v>
          </cell>
          <cell r="S14462">
            <v>40</v>
          </cell>
        </row>
        <row r="14463">
          <cell r="K14463">
            <v>-0.82458850650980553</v>
          </cell>
          <cell r="S14463">
            <v>40</v>
          </cell>
        </row>
        <row r="14464">
          <cell r="K14464">
            <v>-6.6533362553152886E-4</v>
          </cell>
          <cell r="S14464">
            <v>40</v>
          </cell>
        </row>
        <row r="14465">
          <cell r="K14465">
            <v>2.5113455433226681</v>
          </cell>
          <cell r="S14465">
            <v>40</v>
          </cell>
        </row>
        <row r="14466">
          <cell r="K14466">
            <v>3.2143438886599816</v>
          </cell>
          <cell r="S14466">
            <v>40</v>
          </cell>
        </row>
        <row r="14467">
          <cell r="K14467">
            <v>-0.19071521138900346</v>
          </cell>
          <cell r="S14467">
            <v>40</v>
          </cell>
        </row>
        <row r="14468">
          <cell r="K14468">
            <v>-1.0254946741418206E-3</v>
          </cell>
          <cell r="S14468">
            <v>40</v>
          </cell>
        </row>
        <row r="14469">
          <cell r="K14469">
            <v>3.9073172974210322</v>
          </cell>
          <cell r="S14469">
            <v>40</v>
          </cell>
        </row>
        <row r="14470">
          <cell r="K14470">
            <v>0.74301806403562187</v>
          </cell>
          <cell r="S14470">
            <v>40</v>
          </cell>
        </row>
        <row r="14471">
          <cell r="K14471">
            <v>-6.1842635318203071E-3</v>
          </cell>
          <cell r="S14471">
            <v>40</v>
          </cell>
        </row>
        <row r="14472">
          <cell r="K14472">
            <v>-3.3016463281252129E-3</v>
          </cell>
          <cell r="S14472">
            <v>40</v>
          </cell>
        </row>
        <row r="14473">
          <cell r="K14473">
            <v>-3.7790066432220842E-3</v>
          </cell>
          <cell r="S14473">
            <v>40</v>
          </cell>
        </row>
        <row r="14474">
          <cell r="K14474">
            <v>-0.75360159202058197</v>
          </cell>
          <cell r="S14474">
            <v>40</v>
          </cell>
        </row>
        <row r="14475">
          <cell r="K14475">
            <v>-0.7100867660165644</v>
          </cell>
          <cell r="S14475">
            <v>40</v>
          </cell>
        </row>
        <row r="14476">
          <cell r="K14476">
            <v>-0.64219244019077093</v>
          </cell>
          <cell r="S14476">
            <v>40</v>
          </cell>
        </row>
        <row r="14477">
          <cell r="K14477">
            <v>-0.68413904639256251</v>
          </cell>
          <cell r="S14477">
            <v>40</v>
          </cell>
        </row>
        <row r="14478">
          <cell r="K14478">
            <v>-0.57936417240607052</v>
          </cell>
          <cell r="S14478">
            <v>40</v>
          </cell>
        </row>
        <row r="14479">
          <cell r="K14479">
            <v>-0.49447726386189267</v>
          </cell>
          <cell r="S14479">
            <v>40</v>
          </cell>
        </row>
        <row r="14480">
          <cell r="K14480">
            <v>3.0750484136226673E-3</v>
          </cell>
          <cell r="S14480">
            <v>40</v>
          </cell>
        </row>
        <row r="14481">
          <cell r="K14481">
            <v>-0.49732499782393069</v>
          </cell>
          <cell r="S14481">
            <v>40</v>
          </cell>
        </row>
        <row r="14482">
          <cell r="K14482">
            <v>-3.5041083683945845E-3</v>
          </cell>
          <cell r="S14482">
            <v>40</v>
          </cell>
        </row>
        <row r="14483">
          <cell r="K14483">
            <v>-0.63741198085691664</v>
          </cell>
          <cell r="S14483">
            <v>40</v>
          </cell>
        </row>
        <row r="14484">
          <cell r="K14484">
            <v>-0.35680532071430815</v>
          </cell>
          <cell r="S14484">
            <v>40</v>
          </cell>
        </row>
        <row r="14485">
          <cell r="K14485">
            <v>-0.29447910449276282</v>
          </cell>
          <cell r="S14485">
            <v>40</v>
          </cell>
        </row>
        <row r="14486">
          <cell r="K14486">
            <v>-2.5672645888382057E-3</v>
          </cell>
          <cell r="S14486">
            <v>40</v>
          </cell>
        </row>
        <row r="14487">
          <cell r="K14487">
            <v>-3.0706034474690174E-3</v>
          </cell>
          <cell r="S14487">
            <v>40</v>
          </cell>
        </row>
        <row r="14488">
          <cell r="K14488">
            <v>-6.7772338855083252E-3</v>
          </cell>
          <cell r="S14488">
            <v>40</v>
          </cell>
        </row>
        <row r="14489">
          <cell r="K14489">
            <v>-2.0652082982727648E-3</v>
          </cell>
          <cell r="S14489">
            <v>40</v>
          </cell>
        </row>
        <row r="14490">
          <cell r="K14490">
            <v>-6.1253582479808277E-3</v>
          </cell>
          <cell r="S14490">
            <v>40</v>
          </cell>
        </row>
        <row r="14491">
          <cell r="K14491">
            <v>-0.40696583393059105</v>
          </cell>
          <cell r="S14491">
            <v>40</v>
          </cell>
        </row>
        <row r="14492">
          <cell r="K14492">
            <v>-6.1478681618476472E-3</v>
          </cell>
          <cell r="S14492">
            <v>40</v>
          </cell>
        </row>
        <row r="14493">
          <cell r="K14493">
            <v>-1.3239038786826296</v>
          </cell>
          <cell r="S14493">
            <v>40</v>
          </cell>
        </row>
        <row r="14494">
          <cell r="K14494">
            <v>-3.2534800155869627E-3</v>
          </cell>
          <cell r="S14494">
            <v>40</v>
          </cell>
        </row>
        <row r="14495">
          <cell r="K14495">
            <v>-1.2188903713896126</v>
          </cell>
          <cell r="S14495">
            <v>40</v>
          </cell>
        </row>
        <row r="14496">
          <cell r="K14496">
            <v>-3.7909578658500793E-3</v>
          </cell>
          <cell r="S14496">
            <v>40</v>
          </cell>
        </row>
        <row r="14497">
          <cell r="K14497">
            <v>-3.3506846414226806E-3</v>
          </cell>
          <cell r="S14497">
            <v>40</v>
          </cell>
        </row>
        <row r="14498">
          <cell r="K14498">
            <v>-0.75834502885048682</v>
          </cell>
          <cell r="S14498">
            <v>40</v>
          </cell>
        </row>
        <row r="14499">
          <cell r="K14499">
            <v>-5.9754091255560256E-2</v>
          </cell>
          <cell r="S14499">
            <v>40</v>
          </cell>
        </row>
        <row r="14500">
          <cell r="K14500">
            <v>-0.71182796370197643</v>
          </cell>
          <cell r="S14500">
            <v>40</v>
          </cell>
        </row>
        <row r="14501">
          <cell r="K14501">
            <v>3.5383554011458741E-2</v>
          </cell>
          <cell r="S14501">
            <v>40</v>
          </cell>
        </row>
        <row r="14502">
          <cell r="K14502">
            <v>-0.64665934328104169</v>
          </cell>
          <cell r="S14502">
            <v>40</v>
          </cell>
        </row>
        <row r="14503">
          <cell r="K14503">
            <v>0.24486508903831475</v>
          </cell>
          <cell r="S14503">
            <v>40</v>
          </cell>
        </row>
        <row r="14504">
          <cell r="K14504">
            <v>-0.68455834395494408</v>
          </cell>
          <cell r="S14504">
            <v>40</v>
          </cell>
        </row>
        <row r="14505">
          <cell r="K14505">
            <v>-0.19313447784729021</v>
          </cell>
          <cell r="S14505">
            <v>40</v>
          </cell>
        </row>
        <row r="14506">
          <cell r="K14506">
            <v>-0.58399329783645437</v>
          </cell>
          <cell r="S14506">
            <v>40</v>
          </cell>
        </row>
        <row r="14507">
          <cell r="K14507">
            <v>-2.8484833336684997E-3</v>
          </cell>
          <cell r="S14507">
            <v>40</v>
          </cell>
        </row>
        <row r="14508">
          <cell r="K14508">
            <v>-0.50062665730526834</v>
          </cell>
          <cell r="S14508">
            <v>40</v>
          </cell>
        </row>
        <row r="14509">
          <cell r="K14509">
            <v>0.17253606259241824</v>
          </cell>
          <cell r="S14509">
            <v>40</v>
          </cell>
        </row>
        <row r="14510">
          <cell r="K14510">
            <v>3.1632354454725858E-3</v>
          </cell>
          <cell r="S14510">
            <v>40</v>
          </cell>
        </row>
        <row r="14511">
          <cell r="K14511">
            <v>-0.40627807793802656</v>
          </cell>
          <cell r="S14511">
            <v>40</v>
          </cell>
        </row>
        <row r="14512">
          <cell r="K14512">
            <v>-0.50534647379741604</v>
          </cell>
          <cell r="S14512">
            <v>40</v>
          </cell>
        </row>
        <row r="14513">
          <cell r="K14513">
            <v>-5.1014304166470702E-2</v>
          </cell>
          <cell r="S14513">
            <v>40</v>
          </cell>
        </row>
        <row r="14514">
          <cell r="K14514">
            <v>-3.5610470772196251E-3</v>
          </cell>
          <cell r="S14514">
            <v>40</v>
          </cell>
        </row>
        <row r="14515">
          <cell r="K14515">
            <v>-1.5494360165556403E-3</v>
          </cell>
          <cell r="S14515">
            <v>40</v>
          </cell>
        </row>
        <row r="14516">
          <cell r="K14516">
            <v>-0.64983050705855638</v>
          </cell>
          <cell r="S14516">
            <v>40</v>
          </cell>
        </row>
        <row r="14517">
          <cell r="K14517">
            <v>-4.0099725238921949E-3</v>
          </cell>
          <cell r="S14517">
            <v>40</v>
          </cell>
        </row>
        <row r="14518">
          <cell r="K14518">
            <v>-3.2692017340521704E-3</v>
          </cell>
          <cell r="S14518">
            <v>40</v>
          </cell>
        </row>
        <row r="14519">
          <cell r="K14519">
            <v>-8.4002927942469323E-3</v>
          </cell>
          <cell r="S14519">
            <v>40</v>
          </cell>
        </row>
        <row r="14520">
          <cell r="K14520">
            <v>-0.28576859529456933</v>
          </cell>
          <cell r="S14520">
            <v>40</v>
          </cell>
        </row>
        <row r="14521">
          <cell r="K14521">
            <v>-8.0741397317434394E-3</v>
          </cell>
          <cell r="S14521">
            <v>40</v>
          </cell>
        </row>
        <row r="14522">
          <cell r="K14522">
            <v>-2.6631466678516944E-3</v>
          </cell>
          <cell r="S14522">
            <v>40</v>
          </cell>
        </row>
        <row r="14523">
          <cell r="K14523">
            <v>-8.228389875620374E-3</v>
          </cell>
          <cell r="S14523">
            <v>40</v>
          </cell>
        </row>
        <row r="14524">
          <cell r="K14524">
            <v>-2.9768864950200425E-3</v>
          </cell>
          <cell r="S14524">
            <v>40</v>
          </cell>
        </row>
        <row r="14525">
          <cell r="K14525">
            <v>-0.42008487831953395</v>
          </cell>
          <cell r="S14525">
            <v>40</v>
          </cell>
        </row>
        <row r="14526">
          <cell r="K14526">
            <v>-0.27918744174469301</v>
          </cell>
          <cell r="S14526">
            <v>40</v>
          </cell>
        </row>
        <row r="14527">
          <cell r="K14527">
            <v>-9.3038170303894885E-3</v>
          </cell>
          <cell r="S14527">
            <v>40</v>
          </cell>
        </row>
        <row r="14528">
          <cell r="K14528">
            <v>-2.0504294385130925E-3</v>
          </cell>
          <cell r="S14528">
            <v>40</v>
          </cell>
        </row>
        <row r="14529">
          <cell r="K14529">
            <v>-0.43502914519840019</v>
          </cell>
          <cell r="S14529">
            <v>40</v>
          </cell>
        </row>
        <row r="14530">
          <cell r="K14530">
            <v>-5.6143205378113431E-3</v>
          </cell>
          <cell r="S14530">
            <v>40</v>
          </cell>
        </row>
        <row r="14531">
          <cell r="K14531">
            <v>-0.22581187714734752</v>
          </cell>
          <cell r="S14531">
            <v>40</v>
          </cell>
        </row>
        <row r="14532">
          <cell r="K14532">
            <v>-1.1552285894678561E-2</v>
          </cell>
          <cell r="S14532">
            <v>40</v>
          </cell>
        </row>
        <row r="14533">
          <cell r="K14533">
            <v>-1.4177423940672979E-2</v>
          </cell>
          <cell r="S14533">
            <v>40</v>
          </cell>
        </row>
        <row r="14534">
          <cell r="K14534">
            <v>-6.077458999877413E-2</v>
          </cell>
          <cell r="S14534">
            <v>40</v>
          </cell>
        </row>
        <row r="14535">
          <cell r="K14535">
            <v>-3.2278653975577859E-2</v>
          </cell>
          <cell r="S14535">
            <v>40</v>
          </cell>
        </row>
        <row r="14536">
          <cell r="K14536">
            <v>-2.1792799881169157E-2</v>
          </cell>
          <cell r="S14536">
            <v>40</v>
          </cell>
        </row>
        <row r="14537">
          <cell r="K14537">
            <v>-0.76304186414101483</v>
          </cell>
          <cell r="S14537">
            <v>40</v>
          </cell>
        </row>
        <row r="14538">
          <cell r="K14538">
            <v>-0.72454039329201014</v>
          </cell>
          <cell r="S14538">
            <v>40</v>
          </cell>
        </row>
        <row r="14539">
          <cell r="K14539">
            <v>-0.6569126630282065</v>
          </cell>
          <cell r="S14539">
            <v>40</v>
          </cell>
        </row>
        <row r="14540">
          <cell r="K14540">
            <v>-0.69048643774358542</v>
          </cell>
          <cell r="S14540">
            <v>40</v>
          </cell>
        </row>
        <row r="14541">
          <cell r="K14541">
            <v>-0.60520210318255219</v>
          </cell>
          <cell r="S14541">
            <v>40</v>
          </cell>
        </row>
        <row r="14542">
          <cell r="K14542">
            <v>-0.50799122178705935</v>
          </cell>
          <cell r="S14542">
            <v>40</v>
          </cell>
        </row>
        <row r="14543">
          <cell r="K14543">
            <v>3.3439716500837255E-2</v>
          </cell>
          <cell r="S14543">
            <v>40</v>
          </cell>
        </row>
        <row r="14544">
          <cell r="K14544">
            <v>-0.52143462440805699</v>
          </cell>
          <cell r="S14544">
            <v>40</v>
          </cell>
        </row>
        <row r="14545">
          <cell r="K14545">
            <v>-3.6861187921122913E-4</v>
          </cell>
          <cell r="S14545">
            <v>40</v>
          </cell>
        </row>
        <row r="14546">
          <cell r="K14546">
            <v>2.1510369730192177E-5</v>
          </cell>
          <cell r="S14546">
            <v>40</v>
          </cell>
        </row>
        <row r="14547">
          <cell r="K14547">
            <v>-3.4014960183556574E-4</v>
          </cell>
          <cell r="S14547">
            <v>40</v>
          </cell>
        </row>
        <row r="14548">
          <cell r="K14548">
            <v>-0.27460199988582706</v>
          </cell>
          <cell r="S14548">
            <v>40</v>
          </cell>
        </row>
        <row r="14549">
          <cell r="K14549">
            <v>-2.9102140751318046E-4</v>
          </cell>
          <cell r="S14549">
            <v>40</v>
          </cell>
        </row>
        <row r="14550">
          <cell r="K14550">
            <v>-2.8817591881580962E-4</v>
          </cell>
          <cell r="S14550">
            <v>40</v>
          </cell>
        </row>
        <row r="14551">
          <cell r="K14551">
            <v>-0.2426104704721779</v>
          </cell>
          <cell r="S14551">
            <v>40</v>
          </cell>
        </row>
        <row r="14552">
          <cell r="K14552">
            <v>-2.0016325280432042E-4</v>
          </cell>
          <cell r="S14552">
            <v>40</v>
          </cell>
        </row>
        <row r="14553">
          <cell r="K14553">
            <v>-4.923880701468334E-4</v>
          </cell>
          <cell r="S14553">
            <v>40</v>
          </cell>
        </row>
        <row r="14554">
          <cell r="K14554">
            <v>-0.39444387440171225</v>
          </cell>
          <cell r="S14554">
            <v>40</v>
          </cell>
        </row>
        <row r="14555">
          <cell r="K14555">
            <v>-4.6225848774684259E-4</v>
          </cell>
          <cell r="S14555">
            <v>40</v>
          </cell>
        </row>
        <row r="14556">
          <cell r="K14556">
            <v>-5.4033959153996343E-2</v>
          </cell>
          <cell r="S14556">
            <v>40</v>
          </cell>
        </row>
        <row r="14557">
          <cell r="K14557">
            <v>-5.2084905943061199E-2</v>
          </cell>
          <cell r="S14557">
            <v>40</v>
          </cell>
        </row>
        <row r="14558">
          <cell r="K14558">
            <v>-1.2988408086907206</v>
          </cell>
          <cell r="S14558">
            <v>40</v>
          </cell>
        </row>
        <row r="14559">
          <cell r="K14559">
            <v>-1.374569059425135</v>
          </cell>
          <cell r="S14559">
            <v>40</v>
          </cell>
        </row>
        <row r="14560">
          <cell r="K14560">
            <v>-1.4028972595195364</v>
          </cell>
          <cell r="S14560">
            <v>40</v>
          </cell>
        </row>
        <row r="14561">
          <cell r="K14561">
            <v>1.2714963608793799</v>
          </cell>
          <cell r="S14561">
            <v>40</v>
          </cell>
        </row>
        <row r="14562">
          <cell r="K14562">
            <v>-1.4104524709248785</v>
          </cell>
          <cell r="S14562">
            <v>40</v>
          </cell>
        </row>
        <row r="14563">
          <cell r="K14563">
            <v>-1.5139312895135215</v>
          </cell>
          <cell r="S14563">
            <v>40</v>
          </cell>
        </row>
        <row r="14564">
          <cell r="K14564">
            <v>0.42771932034915372</v>
          </cell>
          <cell r="S14564">
            <v>40</v>
          </cell>
        </row>
        <row r="14565">
          <cell r="K14565">
            <v>0.35252306306696052</v>
          </cell>
          <cell r="S14565">
            <v>40</v>
          </cell>
        </row>
        <row r="14566">
          <cell r="K14566">
            <v>1.355844635655548</v>
          </cell>
          <cell r="S14566">
            <v>40</v>
          </cell>
        </row>
        <row r="14567">
          <cell r="K14567">
            <v>-0.84212117843623047</v>
          </cell>
          <cell r="S14567">
            <v>40</v>
          </cell>
        </row>
        <row r="14568">
          <cell r="K14568">
            <v>-9.5862856045032512E-3</v>
          </cell>
          <cell r="S14568">
            <v>40</v>
          </cell>
        </row>
        <row r="14569">
          <cell r="K14569">
            <v>-4.6389155653255819E-2</v>
          </cell>
          <cell r="S14569">
            <v>40</v>
          </cell>
        </row>
        <row r="14570">
          <cell r="K14570">
            <v>2.943592528617899</v>
          </cell>
          <cell r="S14570">
            <v>40</v>
          </cell>
        </row>
        <row r="14571">
          <cell r="K14571">
            <v>-0.37111166036922627</v>
          </cell>
          <cell r="S14571">
            <v>40</v>
          </cell>
        </row>
        <row r="14572">
          <cell r="K14572">
            <v>4.2959767383868811E-3</v>
          </cell>
          <cell r="S14572">
            <v>40</v>
          </cell>
        </row>
        <row r="14573">
          <cell r="K14573">
            <v>-0.69313698366942988</v>
          </cell>
          <cell r="S14573">
            <v>40</v>
          </cell>
        </row>
        <row r="14574">
          <cell r="K14574">
            <v>-0.34273050788756432</v>
          </cell>
          <cell r="S14574">
            <v>40</v>
          </cell>
        </row>
        <row r="14575">
          <cell r="K14575">
            <v>-5.2592741774020228E-2</v>
          </cell>
          <cell r="S14575">
            <v>36</v>
          </cell>
        </row>
        <row r="14576">
          <cell r="K14576">
            <v>-5.0441297304659348E-4</v>
          </cell>
          <cell r="S14576">
            <v>40</v>
          </cell>
        </row>
        <row r="14577">
          <cell r="K14577">
            <v>-4.6123390570750662E-2</v>
          </cell>
          <cell r="S14577">
            <v>40</v>
          </cell>
        </row>
        <row r="14578">
          <cell r="K14578">
            <v>-4.2982329337068699E-2</v>
          </cell>
          <cell r="S14578">
            <v>40</v>
          </cell>
        </row>
        <row r="14579">
          <cell r="K14579">
            <v>-0.93619924182106495</v>
          </cell>
          <cell r="S14579">
            <v>40</v>
          </cell>
        </row>
        <row r="14580">
          <cell r="K14580">
            <v>-0.83312176087445322</v>
          </cell>
          <cell r="S14580">
            <v>40</v>
          </cell>
        </row>
        <row r="14581">
          <cell r="K14581">
            <v>-0.81850099342343519</v>
          </cell>
          <cell r="S14581">
            <v>40</v>
          </cell>
        </row>
        <row r="14582">
          <cell r="K14582">
            <v>-0.89642103030023379</v>
          </cell>
          <cell r="S14582">
            <v>40</v>
          </cell>
        </row>
        <row r="14583">
          <cell r="K14583">
            <v>-0.69499936556086483</v>
          </cell>
          <cell r="S14583">
            <v>40</v>
          </cell>
        </row>
        <row r="14584">
          <cell r="K14584">
            <v>-0.58155586593008701</v>
          </cell>
          <cell r="S14584">
            <v>40</v>
          </cell>
        </row>
        <row r="14585">
          <cell r="K14585">
            <v>-1.135452041609099</v>
          </cell>
          <cell r="S14585">
            <v>40</v>
          </cell>
        </row>
        <row r="14586">
          <cell r="K14586">
            <v>-0.75987741877075488</v>
          </cell>
          <cell r="S14586">
            <v>40</v>
          </cell>
        </row>
        <row r="14587">
          <cell r="K14587">
            <v>0.58076654200750866</v>
          </cell>
          <cell r="S14587">
            <v>40</v>
          </cell>
        </row>
        <row r="14588">
          <cell r="K14588">
            <v>6.6085305320339928E-6</v>
          </cell>
          <cell r="S14588">
            <v>40</v>
          </cell>
        </row>
        <row r="14589">
          <cell r="K14589">
            <v>-4.0308591133515493E-4</v>
          </cell>
          <cell r="S14589">
            <v>40</v>
          </cell>
        </row>
        <row r="14590">
          <cell r="K14590">
            <v>-3.3398869808873063E-2</v>
          </cell>
          <cell r="S14590">
            <v>40</v>
          </cell>
        </row>
        <row r="14591">
          <cell r="K14591">
            <v>-0.93107731158634244</v>
          </cell>
          <cell r="S14591">
            <v>40</v>
          </cell>
        </row>
        <row r="14592">
          <cell r="K14592">
            <v>0.34144649673531269</v>
          </cell>
          <cell r="S14592">
            <v>40</v>
          </cell>
        </row>
        <row r="14593">
          <cell r="K14593">
            <v>1.672595941388296</v>
          </cell>
          <cell r="S14593">
            <v>40</v>
          </cell>
        </row>
        <row r="14594">
          <cell r="K14594">
            <v>-0.75549914010840691</v>
          </cell>
          <cell r="S14594">
            <v>40</v>
          </cell>
        </row>
        <row r="14595">
          <cell r="K14595">
            <v>-0.13673107082694561</v>
          </cell>
          <cell r="S14595">
            <v>40</v>
          </cell>
        </row>
        <row r="14596">
          <cell r="K14596">
            <v>-3.070235382209599E-2</v>
          </cell>
          <cell r="S14596">
            <v>37</v>
          </cell>
        </row>
        <row r="14597">
          <cell r="K14597">
            <v>-1.2057280858191579E-2</v>
          </cell>
          <cell r="S14597">
            <v>40</v>
          </cell>
        </row>
        <row r="14598">
          <cell r="K14598">
            <v>-1.1448831837432775E-2</v>
          </cell>
          <cell r="S14598">
            <v>40</v>
          </cell>
        </row>
        <row r="14599">
          <cell r="K14599">
            <v>-1.2574479002254271E-2</v>
          </cell>
          <cell r="S14599">
            <v>40</v>
          </cell>
        </row>
        <row r="14600">
          <cell r="K14600">
            <v>-1.27739750057559</v>
          </cell>
          <cell r="S14600">
            <v>40</v>
          </cell>
        </row>
        <row r="14601">
          <cell r="K14601">
            <v>-1.5099699240033446</v>
          </cell>
          <cell r="S14601">
            <v>40</v>
          </cell>
        </row>
        <row r="14602">
          <cell r="K14602">
            <v>-1.6477513688006766</v>
          </cell>
          <cell r="S14602">
            <v>40</v>
          </cell>
        </row>
        <row r="14603">
          <cell r="K14603">
            <v>-1.3142013709134419</v>
          </cell>
          <cell r="S14603">
            <v>40</v>
          </cell>
        </row>
        <row r="14604">
          <cell r="K14604">
            <v>-1.6706146525877561</v>
          </cell>
          <cell r="S14604">
            <v>40</v>
          </cell>
        </row>
        <row r="14605">
          <cell r="K14605">
            <v>-1.9391009128593231</v>
          </cell>
          <cell r="S14605">
            <v>40</v>
          </cell>
        </row>
        <row r="14606">
          <cell r="K14606">
            <v>-1.1805105437458267E-2</v>
          </cell>
          <cell r="S14606">
            <v>40</v>
          </cell>
        </row>
        <row r="14607">
          <cell r="K14607">
            <v>-1.1158493777283326E-2</v>
          </cell>
          <cell r="S14607">
            <v>40</v>
          </cell>
        </row>
        <row r="14608">
          <cell r="K14608">
            <v>-1.5886752973209484</v>
          </cell>
          <cell r="S14608">
            <v>40</v>
          </cell>
        </row>
        <row r="14609">
          <cell r="K14609">
            <v>1.3773357902468602E-4</v>
          </cell>
          <cell r="S14609">
            <v>40</v>
          </cell>
        </row>
        <row r="14610">
          <cell r="K14610">
            <v>-1.0239591966099035E-2</v>
          </cell>
          <cell r="S14610">
            <v>40</v>
          </cell>
        </row>
        <row r="14611">
          <cell r="K14611">
            <v>-0.77753071138873742</v>
          </cell>
          <cell r="S14611">
            <v>40</v>
          </cell>
        </row>
        <row r="14612">
          <cell r="K14612">
            <v>3.7998898858659285</v>
          </cell>
          <cell r="S14612">
            <v>40</v>
          </cell>
        </row>
        <row r="14613">
          <cell r="K14613">
            <v>-3.3551836416660184E-3</v>
          </cell>
          <cell r="S14613">
            <v>40</v>
          </cell>
        </row>
        <row r="14614">
          <cell r="K14614">
            <v>8.5649662963273691E-3</v>
          </cell>
          <cell r="S14614">
            <v>40</v>
          </cell>
        </row>
        <row r="14615">
          <cell r="K14615">
            <v>-0.29244776427727814</v>
          </cell>
          <cell r="S14615">
            <v>40</v>
          </cell>
        </row>
        <row r="14616">
          <cell r="K14616">
            <v>-9.9116257882430323E-4</v>
          </cell>
          <cell r="S14616">
            <v>40</v>
          </cell>
        </row>
        <row r="14617">
          <cell r="K14617">
            <v>-6.3001657283173534E-4</v>
          </cell>
          <cell r="S14617">
            <v>40</v>
          </cell>
        </row>
        <row r="14618">
          <cell r="K14618">
            <v>0.42278981582450786</v>
          </cell>
          <cell r="S14618">
            <v>40</v>
          </cell>
        </row>
        <row r="14619">
          <cell r="K14619">
            <v>0.1856884211453283</v>
          </cell>
          <cell r="S14619">
            <v>40</v>
          </cell>
        </row>
        <row r="14620">
          <cell r="K14620">
            <v>-2.1627907963339767E-2</v>
          </cell>
          <cell r="S14620">
            <v>40</v>
          </cell>
        </row>
        <row r="14621">
          <cell r="K14621">
            <v>-0.87360196349507513</v>
          </cell>
          <cell r="S14621">
            <v>40</v>
          </cell>
        </row>
        <row r="14622">
          <cell r="K14622">
            <v>1.0931072516831903</v>
          </cell>
          <cell r="S14622">
            <v>40</v>
          </cell>
        </row>
        <row r="14623">
          <cell r="K14623">
            <v>-1.1135873069347879</v>
          </cell>
          <cell r="S14623">
            <v>40</v>
          </cell>
        </row>
        <row r="14624">
          <cell r="K14624">
            <v>-0.9049314163753287</v>
          </cell>
          <cell r="S14624">
            <v>40</v>
          </cell>
        </row>
        <row r="14625">
          <cell r="K14625">
            <v>0.83545217293509066</v>
          </cell>
          <cell r="S14625">
            <v>40</v>
          </cell>
        </row>
        <row r="14626">
          <cell r="K14626">
            <v>-1.2312448420564339</v>
          </cell>
          <cell r="S14626">
            <v>40</v>
          </cell>
        </row>
        <row r="14627">
          <cell r="K14627">
            <v>-9.8796482101937751E-4</v>
          </cell>
          <cell r="S14627">
            <v>40</v>
          </cell>
        </row>
        <row r="14628">
          <cell r="K14628">
            <v>1.0968211534137831</v>
          </cell>
          <cell r="S14628">
            <v>40</v>
          </cell>
        </row>
        <row r="14629">
          <cell r="K14629">
            <v>0.21667874626802983</v>
          </cell>
          <cell r="S14629">
            <v>40</v>
          </cell>
        </row>
        <row r="14630">
          <cell r="K14630">
            <v>0.22591237373044665</v>
          </cell>
          <cell r="S14630">
            <v>40</v>
          </cell>
        </row>
        <row r="14631">
          <cell r="K14631">
            <v>-8.8100487496829748E-4</v>
          </cell>
          <cell r="S14631">
            <v>40</v>
          </cell>
        </row>
        <row r="14632">
          <cell r="K14632">
            <v>-1.6424325193913479E-2</v>
          </cell>
          <cell r="S14632">
            <v>40</v>
          </cell>
        </row>
        <row r="14633">
          <cell r="K14633">
            <v>2.6306532052034832</v>
          </cell>
          <cell r="S14633">
            <v>40</v>
          </cell>
        </row>
        <row r="14634">
          <cell r="K14634">
            <v>3.1435267029221858</v>
          </cell>
          <cell r="S14634">
            <v>40</v>
          </cell>
        </row>
        <row r="14635">
          <cell r="K14635">
            <v>-1.141884685730149E-2</v>
          </cell>
          <cell r="S14635">
            <v>40</v>
          </cell>
        </row>
        <row r="14636">
          <cell r="K14636">
            <v>-0.79071861920582565</v>
          </cell>
          <cell r="S14636">
            <v>40</v>
          </cell>
        </row>
        <row r="14637">
          <cell r="K14637">
            <v>-0.26366565306927509</v>
          </cell>
          <cell r="S14637">
            <v>40</v>
          </cell>
        </row>
        <row r="14638">
          <cell r="K14638">
            <v>8.8371514824956545</v>
          </cell>
          <cell r="S14638">
            <v>40</v>
          </cell>
        </row>
        <row r="14639">
          <cell r="K14639">
            <v>-5.7449325450562522E-3</v>
          </cell>
          <cell r="S14639">
            <v>40</v>
          </cell>
        </row>
        <row r="14640">
          <cell r="K14640">
            <v>-2.8932942755457349E-3</v>
          </cell>
          <cell r="S14640">
            <v>40</v>
          </cell>
        </row>
        <row r="14641">
          <cell r="K14641">
            <v>-2.2502779982543422E-3</v>
          </cell>
          <cell r="S14641">
            <v>40</v>
          </cell>
        </row>
        <row r="14642">
          <cell r="K14642">
            <v>-0.74925751397581486</v>
          </cell>
          <cell r="S14642">
            <v>40</v>
          </cell>
        </row>
        <row r="14643">
          <cell r="K14643">
            <v>-0.69098065153427934</v>
          </cell>
          <cell r="S14643">
            <v>40</v>
          </cell>
        </row>
        <row r="14644">
          <cell r="K14644">
            <v>-0.61829646790790582</v>
          </cell>
          <cell r="S14644">
            <v>40</v>
          </cell>
        </row>
        <row r="14645">
          <cell r="K14645">
            <v>-0.67561008135350842</v>
          </cell>
          <cell r="S14645">
            <v>40</v>
          </cell>
        </row>
        <row r="14646">
          <cell r="K14646">
            <v>-0.54465901873696643</v>
          </cell>
          <cell r="S14646">
            <v>40</v>
          </cell>
        </row>
        <row r="14647">
          <cell r="K14647">
            <v>-0.45414486376571739</v>
          </cell>
          <cell r="S14647">
            <v>40</v>
          </cell>
        </row>
        <row r="14648">
          <cell r="K14648">
            <v>-0.70507714118243803</v>
          </cell>
          <cell r="S14648">
            <v>40</v>
          </cell>
        </row>
        <row r="14649">
          <cell r="K14649">
            <v>-3.4840690043930335E-3</v>
          </cell>
          <cell r="S14649">
            <v>40</v>
          </cell>
        </row>
        <row r="14650">
          <cell r="K14650">
            <v>-3.5875560411159245E-3</v>
          </cell>
          <cell r="S14650">
            <v>40</v>
          </cell>
        </row>
        <row r="14651">
          <cell r="K14651">
            <v>-0.59476197270076525</v>
          </cell>
          <cell r="S14651">
            <v>40</v>
          </cell>
        </row>
        <row r="14652">
          <cell r="K14652">
            <v>-0.32207468927215999</v>
          </cell>
          <cell r="S14652">
            <v>40</v>
          </cell>
        </row>
        <row r="14653">
          <cell r="K14653">
            <v>-0.30014736922052943</v>
          </cell>
          <cell r="S14653">
            <v>40</v>
          </cell>
        </row>
        <row r="14654">
          <cell r="K14654">
            <v>-2.4315995467963148E-3</v>
          </cell>
          <cell r="S14654">
            <v>40</v>
          </cell>
        </row>
        <row r="14655">
          <cell r="K14655">
            <v>-0.15094577091422795</v>
          </cell>
          <cell r="S14655">
            <v>40</v>
          </cell>
        </row>
        <row r="14656">
          <cell r="K14656">
            <v>-0.39391404341975245</v>
          </cell>
          <cell r="S14656">
            <v>40</v>
          </cell>
        </row>
        <row r="14657">
          <cell r="K14657">
            <v>-2.2761304125798582E-3</v>
          </cell>
          <cell r="S14657">
            <v>40</v>
          </cell>
        </row>
        <row r="14658">
          <cell r="K14658">
            <v>-0.29091025762605971</v>
          </cell>
          <cell r="S14658">
            <v>40</v>
          </cell>
        </row>
        <row r="14659">
          <cell r="K14659">
            <v>-1.7164494062692329E-2</v>
          </cell>
          <cell r="S14659">
            <v>40</v>
          </cell>
        </row>
        <row r="14660">
          <cell r="K14660">
            <v>-5.7124584880812179E-3</v>
          </cell>
          <cell r="S14660">
            <v>40</v>
          </cell>
        </row>
        <row r="14661">
          <cell r="K14661">
            <v>-1.3102562156679161</v>
          </cell>
          <cell r="S14661">
            <v>40</v>
          </cell>
        </row>
        <row r="14662">
          <cell r="K14662">
            <v>-2.805454169324983E-3</v>
          </cell>
          <cell r="S14662">
            <v>40</v>
          </cell>
        </row>
        <row r="14663">
          <cell r="K14663">
            <v>-1.1803226171528725</v>
          </cell>
          <cell r="S14663">
            <v>40</v>
          </cell>
        </row>
        <row r="14664">
          <cell r="K14664">
            <v>-2.1078435648873239E-3</v>
          </cell>
          <cell r="S14664">
            <v>40</v>
          </cell>
        </row>
        <row r="14665">
          <cell r="K14665">
            <v>-3.2334213572051554E-3</v>
          </cell>
          <cell r="S14665">
            <v>40</v>
          </cell>
        </row>
        <row r="14666">
          <cell r="K14666">
            <v>-0.75030198140705828</v>
          </cell>
          <cell r="S14666">
            <v>40</v>
          </cell>
        </row>
        <row r="14667">
          <cell r="K14667">
            <v>1.7287457904992934E-2</v>
          </cell>
          <cell r="S14667">
            <v>40</v>
          </cell>
        </row>
        <row r="14668">
          <cell r="K14668">
            <v>-0.6940574226189522</v>
          </cell>
          <cell r="S14668">
            <v>40</v>
          </cell>
        </row>
        <row r="14669">
          <cell r="K14669">
            <v>0.13941938315199953</v>
          </cell>
          <cell r="S14669">
            <v>40</v>
          </cell>
        </row>
        <row r="14670">
          <cell r="K14670">
            <v>-0.62448920233762018</v>
          </cell>
          <cell r="S14670">
            <v>40</v>
          </cell>
        </row>
        <row r="14671">
          <cell r="K14671">
            <v>0.40526562515546627</v>
          </cell>
          <cell r="S14671">
            <v>40</v>
          </cell>
        </row>
        <row r="14672">
          <cell r="K14672">
            <v>-0.67054940223235915</v>
          </cell>
          <cell r="S14672">
            <v>40</v>
          </cell>
        </row>
        <row r="14673">
          <cell r="K14673">
            <v>-0.17509885190768507</v>
          </cell>
          <cell r="S14673">
            <v>40</v>
          </cell>
        </row>
        <row r="14674">
          <cell r="K14674">
            <v>-0.55109169775365463</v>
          </cell>
          <cell r="S14674">
            <v>40</v>
          </cell>
        </row>
        <row r="14675">
          <cell r="K14675">
            <v>6.7914199916579709E-2</v>
          </cell>
          <cell r="S14675">
            <v>40</v>
          </cell>
        </row>
        <row r="14676">
          <cell r="K14676">
            <v>-0.45872852260713726</v>
          </cell>
          <cell r="S14676">
            <v>40</v>
          </cell>
        </row>
        <row r="14677">
          <cell r="K14677">
            <v>0.2322138688417574</v>
          </cell>
          <cell r="S14677">
            <v>40</v>
          </cell>
        </row>
        <row r="14678">
          <cell r="K14678">
            <v>-0.70534321226669416</v>
          </cell>
          <cell r="S14678">
            <v>40</v>
          </cell>
        </row>
        <row r="14679">
          <cell r="K14679">
            <v>-0.33330794101194089</v>
          </cell>
          <cell r="S14679">
            <v>40</v>
          </cell>
        </row>
        <row r="14680">
          <cell r="K14680">
            <v>-3.5376373730258903E-3</v>
          </cell>
          <cell r="S14680">
            <v>40</v>
          </cell>
        </row>
        <row r="14681">
          <cell r="K14681">
            <v>-2.1878090401560461E-2</v>
          </cell>
          <cell r="S14681">
            <v>40</v>
          </cell>
        </row>
        <row r="14682">
          <cell r="K14682">
            <v>-3.6261132941181129E-3</v>
          </cell>
          <cell r="S14682">
            <v>40</v>
          </cell>
        </row>
        <row r="14683">
          <cell r="K14683">
            <v>6.4684002623820347E-2</v>
          </cell>
          <cell r="S14683">
            <v>40</v>
          </cell>
        </row>
        <row r="14684">
          <cell r="K14684">
            <v>-0.60995704985762589</v>
          </cell>
          <cell r="S14684">
            <v>40</v>
          </cell>
        </row>
        <row r="14685">
          <cell r="K14685">
            <v>-3.7986917483428259E-3</v>
          </cell>
          <cell r="S14685">
            <v>40</v>
          </cell>
        </row>
        <row r="14686">
          <cell r="K14686">
            <v>-0.32741306772907841</v>
          </cell>
          <cell r="S14686">
            <v>40</v>
          </cell>
        </row>
        <row r="14687">
          <cell r="K14687">
            <v>-8.1295724031479766E-3</v>
          </cell>
          <cell r="S14687">
            <v>40</v>
          </cell>
        </row>
        <row r="14688">
          <cell r="K14688">
            <v>-0.29667481827938308</v>
          </cell>
          <cell r="S14688">
            <v>40</v>
          </cell>
        </row>
        <row r="14689">
          <cell r="K14689">
            <v>-8.5837107571680379E-3</v>
          </cell>
          <cell r="S14689">
            <v>40</v>
          </cell>
        </row>
        <row r="14690">
          <cell r="K14690">
            <v>-2.5541431749736485E-3</v>
          </cell>
          <cell r="S14690">
            <v>40</v>
          </cell>
        </row>
        <row r="14691">
          <cell r="K14691">
            <v>1.4392292628995758</v>
          </cell>
          <cell r="S14691">
            <v>40</v>
          </cell>
        </row>
        <row r="14692">
          <cell r="K14692">
            <v>-0.12538260803581613</v>
          </cell>
          <cell r="S14692">
            <v>40</v>
          </cell>
        </row>
        <row r="14693">
          <cell r="K14693">
            <v>-0.32888181074639111</v>
          </cell>
          <cell r="S14693">
            <v>40</v>
          </cell>
        </row>
        <row r="14694">
          <cell r="K14694">
            <v>-0.44604731409152082</v>
          </cell>
          <cell r="S14694">
            <v>40</v>
          </cell>
        </row>
        <row r="14695">
          <cell r="K14695">
            <v>-8.2835464762685898E-2</v>
          </cell>
          <cell r="S14695">
            <v>40</v>
          </cell>
        </row>
        <row r="14696">
          <cell r="K14696">
            <v>-2.1959449780792921E-3</v>
          </cell>
          <cell r="S14696">
            <v>40</v>
          </cell>
        </row>
        <row r="14697">
          <cell r="K14697">
            <v>-0.41672970562727768</v>
          </cell>
          <cell r="S14697">
            <v>40</v>
          </cell>
        </row>
        <row r="14698">
          <cell r="K14698">
            <v>-8.0367269689737321E-3</v>
          </cell>
          <cell r="S14698">
            <v>40</v>
          </cell>
        </row>
        <row r="14699">
          <cell r="K14699">
            <v>-1.0521065586174468E-2</v>
          </cell>
          <cell r="S14699">
            <v>40</v>
          </cell>
        </row>
        <row r="14700">
          <cell r="K14700">
            <v>-2.023553361860848E-2</v>
          </cell>
          <cell r="S14700">
            <v>40</v>
          </cell>
        </row>
        <row r="14701">
          <cell r="K14701">
            <v>-0.44557824745415364</v>
          </cell>
          <cell r="S14701">
            <v>40</v>
          </cell>
        </row>
        <row r="14702">
          <cell r="K14702">
            <v>-5.6412692247182594E-2</v>
          </cell>
          <cell r="S14702">
            <v>40</v>
          </cell>
        </row>
        <row r="14703">
          <cell r="K14703">
            <v>-2.7206591318462613E-2</v>
          </cell>
          <cell r="S14703">
            <v>40</v>
          </cell>
        </row>
        <row r="14704">
          <cell r="K14704">
            <v>-1.9402711223082052E-2</v>
          </cell>
          <cell r="S14704">
            <v>40</v>
          </cell>
        </row>
        <row r="14705">
          <cell r="K14705">
            <v>-0.76134690211050571</v>
          </cell>
          <cell r="S14705">
            <v>40</v>
          </cell>
        </row>
        <row r="14706">
          <cell r="K14706">
            <v>-0.70806956385445163</v>
          </cell>
          <cell r="S14706">
            <v>40</v>
          </cell>
        </row>
        <row r="14707">
          <cell r="K14707">
            <v>-0.63977500511298546</v>
          </cell>
          <cell r="S14707">
            <v>40</v>
          </cell>
        </row>
        <row r="14708">
          <cell r="K14708">
            <v>-0.68781940143684517</v>
          </cell>
          <cell r="S14708">
            <v>40</v>
          </cell>
        </row>
        <row r="14709">
          <cell r="K14709">
            <v>-0.56518873893388222</v>
          </cell>
          <cell r="S14709">
            <v>40</v>
          </cell>
        </row>
        <row r="14710">
          <cell r="K14710">
            <v>-0.47334058157780862</v>
          </cell>
          <cell r="S14710">
            <v>40</v>
          </cell>
        </row>
        <row r="14711">
          <cell r="K14711">
            <v>-0.71568458521574974</v>
          </cell>
          <cell r="S14711">
            <v>40</v>
          </cell>
        </row>
        <row r="14712">
          <cell r="K14712">
            <v>-3.6783436953586121E-4</v>
          </cell>
          <cell r="S14712">
            <v>40</v>
          </cell>
        </row>
        <row r="14713">
          <cell r="K14713">
            <v>-3.7446634197827692E-4</v>
          </cell>
          <cell r="S14713">
            <v>40</v>
          </cell>
        </row>
        <row r="14714">
          <cell r="K14714">
            <v>-0.63780572787778289</v>
          </cell>
          <cell r="S14714">
            <v>40</v>
          </cell>
        </row>
        <row r="14715">
          <cell r="K14715">
            <v>-0.32377047814174459</v>
          </cell>
          <cell r="S14715">
            <v>40</v>
          </cell>
        </row>
        <row r="14716">
          <cell r="K14716">
            <v>-0.27413455425935745</v>
          </cell>
          <cell r="S14716">
            <v>40</v>
          </cell>
        </row>
        <row r="14717">
          <cell r="K14717">
            <v>-2.8597526474361906E-4</v>
          </cell>
          <cell r="S14717">
            <v>40</v>
          </cell>
        </row>
        <row r="14718">
          <cell r="K14718">
            <v>-0.11322543085375159</v>
          </cell>
          <cell r="S14718">
            <v>40</v>
          </cell>
        </row>
        <row r="14719">
          <cell r="K14719">
            <v>-0.45059593708785184</v>
          </cell>
          <cell r="S14719">
            <v>40</v>
          </cell>
        </row>
        <row r="14720">
          <cell r="K14720">
            <v>-2.1529097998608987E-4</v>
          </cell>
          <cell r="S14720">
            <v>40</v>
          </cell>
        </row>
        <row r="14721">
          <cell r="K14721">
            <v>-0.28611352719383654</v>
          </cell>
          <cell r="S14721">
            <v>40</v>
          </cell>
        </row>
        <row r="14722">
          <cell r="K14722">
            <v>-1.3704253805209095E-3</v>
          </cell>
          <cell r="S14722">
            <v>40</v>
          </cell>
        </row>
        <row r="14723">
          <cell r="K14723">
            <v>0.18828406644711237</v>
          </cell>
          <cell r="S14723">
            <v>40</v>
          </cell>
        </row>
        <row r="14724">
          <cell r="K14724">
            <v>0.11041402121303652</v>
          </cell>
          <cell r="S14724">
            <v>40</v>
          </cell>
        </row>
        <row r="14725">
          <cell r="K14725">
            <v>-6.7139304156015003E-2</v>
          </cell>
          <cell r="S14725">
            <v>40</v>
          </cell>
        </row>
        <row r="14726">
          <cell r="K14726">
            <v>5.9995131258153199E-4</v>
          </cell>
          <cell r="S14726">
            <v>40</v>
          </cell>
        </row>
        <row r="14727">
          <cell r="K14727">
            <v>-1.3739382212430558</v>
          </cell>
          <cell r="S14727">
            <v>40</v>
          </cell>
        </row>
        <row r="14728">
          <cell r="K14728">
            <v>-1.4075714638925161</v>
          </cell>
          <cell r="S14728">
            <v>40</v>
          </cell>
        </row>
        <row r="14729">
          <cell r="K14729">
            <v>0.27133172720204735</v>
          </cell>
          <cell r="S14729">
            <v>40</v>
          </cell>
        </row>
        <row r="14730">
          <cell r="K14730">
            <v>7.6326061453844854E-4</v>
          </cell>
          <cell r="S14730">
            <v>40</v>
          </cell>
        </row>
        <row r="14731">
          <cell r="K14731">
            <v>0.81435157119414525</v>
          </cell>
          <cell r="S14731">
            <v>40</v>
          </cell>
        </row>
        <row r="14732">
          <cell r="K14732">
            <v>-1.0009226000919105</v>
          </cell>
          <cell r="S14732">
            <v>40</v>
          </cell>
        </row>
        <row r="14733">
          <cell r="K14733">
            <v>0.74500985203841263</v>
          </cell>
          <cell r="S14733">
            <v>40</v>
          </cell>
        </row>
        <row r="14734">
          <cell r="K14734">
            <v>-0.66011803516568135</v>
          </cell>
          <cell r="S14734">
            <v>40</v>
          </cell>
        </row>
        <row r="14735">
          <cell r="K14735">
            <v>-0.95496051703494389</v>
          </cell>
          <cell r="S14735">
            <v>40</v>
          </cell>
        </row>
        <row r="14736">
          <cell r="K14736">
            <v>-0.33549811750259584</v>
          </cell>
          <cell r="S14736">
            <v>40</v>
          </cell>
        </row>
        <row r="14737">
          <cell r="K14737">
            <v>-5.2273500988349701E-2</v>
          </cell>
          <cell r="S14737">
            <v>40</v>
          </cell>
        </row>
        <row r="14738">
          <cell r="K14738">
            <v>172.5056727848214</v>
          </cell>
          <cell r="S14738">
            <v>40</v>
          </cell>
        </row>
        <row r="14739">
          <cell r="K14739">
            <v>40.977203686482312</v>
          </cell>
          <cell r="S14739">
            <v>40</v>
          </cell>
        </row>
        <row r="14740">
          <cell r="K14740">
            <v>0.59947964098684847</v>
          </cell>
          <cell r="S14740">
            <v>40</v>
          </cell>
        </row>
        <row r="14741">
          <cell r="K14741">
            <v>-0.81905670090745653</v>
          </cell>
          <cell r="S14741">
            <v>40</v>
          </cell>
        </row>
        <row r="14742">
          <cell r="K14742">
            <v>-0.27844789300713729</v>
          </cell>
          <cell r="S14742">
            <v>40</v>
          </cell>
        </row>
        <row r="14743">
          <cell r="K14743">
            <v>-0.18499525042049986</v>
          </cell>
          <cell r="S14743">
            <v>35</v>
          </cell>
        </row>
        <row r="14744">
          <cell r="K14744">
            <v>0.17824034711818437</v>
          </cell>
          <cell r="S14744">
            <v>40</v>
          </cell>
        </row>
        <row r="14745">
          <cell r="K14745">
            <v>-1.1597560954642729E-2</v>
          </cell>
          <cell r="S14745">
            <v>40</v>
          </cell>
        </row>
        <row r="14746">
          <cell r="K14746">
            <v>-6.0006014629025245E-2</v>
          </cell>
          <cell r="S14746">
            <v>40</v>
          </cell>
        </row>
        <row r="14747">
          <cell r="K14747">
            <v>-0.92497574478521372</v>
          </cell>
          <cell r="S14747">
            <v>40</v>
          </cell>
        </row>
        <row r="14748">
          <cell r="K14748">
            <v>-0.86879180146544976</v>
          </cell>
          <cell r="S14748">
            <v>40</v>
          </cell>
        </row>
        <row r="14749">
          <cell r="K14749">
            <v>0.53468884093867453</v>
          </cell>
          <cell r="S14749">
            <v>40</v>
          </cell>
        </row>
        <row r="14750">
          <cell r="K14750">
            <v>-0.91798739734214763</v>
          </cell>
          <cell r="S14750">
            <v>40</v>
          </cell>
        </row>
        <row r="14751">
          <cell r="K14751">
            <v>-0.73719360651936205</v>
          </cell>
          <cell r="S14751">
            <v>40</v>
          </cell>
        </row>
        <row r="14752">
          <cell r="K14752">
            <v>0.37576592808996834</v>
          </cell>
          <cell r="S14752">
            <v>40</v>
          </cell>
        </row>
        <row r="14753">
          <cell r="K14753">
            <v>14.694971236558255</v>
          </cell>
          <cell r="S14753">
            <v>40</v>
          </cell>
        </row>
        <row r="14754">
          <cell r="K14754">
            <v>4.7992555106223385E-4</v>
          </cell>
          <cell r="S14754">
            <v>40</v>
          </cell>
        </row>
        <row r="14755">
          <cell r="K14755">
            <v>-0.4644103030386823</v>
          </cell>
          <cell r="S14755">
            <v>40</v>
          </cell>
        </row>
        <row r="14756">
          <cell r="K14756">
            <v>-1.0621262057627852</v>
          </cell>
          <cell r="S14756">
            <v>40</v>
          </cell>
        </row>
        <row r="14757">
          <cell r="K14757">
            <v>1.5758993702213773E-5</v>
          </cell>
          <cell r="S14757">
            <v>40</v>
          </cell>
        </row>
        <row r="14758">
          <cell r="K14758">
            <v>1.663288205800558</v>
          </cell>
          <cell r="S14758">
            <v>40</v>
          </cell>
        </row>
        <row r="14759">
          <cell r="K14759">
            <v>-1.034220102630937</v>
          </cell>
          <cell r="S14759">
            <v>40</v>
          </cell>
        </row>
        <row r="14760">
          <cell r="K14760">
            <v>-0.21746383676555803</v>
          </cell>
          <cell r="S14760">
            <v>40</v>
          </cell>
        </row>
        <row r="14761">
          <cell r="K14761">
            <v>-0.19952531913777791</v>
          </cell>
          <cell r="S14761">
            <v>40</v>
          </cell>
        </row>
        <row r="14762">
          <cell r="K14762">
            <v>-0.97496218245041821</v>
          </cell>
          <cell r="S14762">
            <v>40</v>
          </cell>
        </row>
        <row r="14763">
          <cell r="K14763">
            <v>-0.19847778990807666</v>
          </cell>
          <cell r="S14763">
            <v>40</v>
          </cell>
        </row>
        <row r="14764">
          <cell r="K14764">
            <v>-6.193390654053154E-2</v>
          </cell>
          <cell r="S14764">
            <v>36</v>
          </cell>
        </row>
        <row r="14765">
          <cell r="K14765">
            <v>-1.0611757419110912</v>
          </cell>
          <cell r="S14765">
            <v>40</v>
          </cell>
        </row>
        <row r="14766">
          <cell r="K14766">
            <v>-1.5215378385008945E-2</v>
          </cell>
          <cell r="S14766">
            <v>40</v>
          </cell>
        </row>
        <row r="14767">
          <cell r="K14767">
            <v>-1.6157347869965574E-2</v>
          </cell>
          <cell r="S14767">
            <v>40</v>
          </cell>
        </row>
        <row r="14768">
          <cell r="K14768">
            <v>-1.2426924500267746</v>
          </cell>
          <cell r="S14768">
            <v>40</v>
          </cell>
        </row>
        <row r="14769">
          <cell r="K14769">
            <v>-1.4813748246041867</v>
          </cell>
          <cell r="S14769">
            <v>40</v>
          </cell>
        </row>
        <row r="14770">
          <cell r="K14770">
            <v>-1.5539747729621096</v>
          </cell>
          <cell r="S14770">
            <v>40</v>
          </cell>
        </row>
        <row r="14771">
          <cell r="K14771">
            <v>-1.249863086145756</v>
          </cell>
          <cell r="S14771">
            <v>40</v>
          </cell>
        </row>
        <row r="14772">
          <cell r="K14772">
            <v>-1.6503377397887251</v>
          </cell>
          <cell r="S14772">
            <v>40</v>
          </cell>
        </row>
        <row r="14773">
          <cell r="K14773">
            <v>-1.9018145127133248</v>
          </cell>
          <cell r="S14773">
            <v>40</v>
          </cell>
        </row>
        <row r="14774">
          <cell r="K14774">
            <v>-1.2639506879197582E-4</v>
          </cell>
          <cell r="S14774">
            <v>40</v>
          </cell>
        </row>
        <row r="14775">
          <cell r="K14775">
            <v>-1.6036723644822844E-2</v>
          </cell>
          <cell r="S14775">
            <v>40</v>
          </cell>
        </row>
        <row r="14776">
          <cell r="K14776">
            <v>-1.6530896312954777</v>
          </cell>
          <cell r="S14776">
            <v>40</v>
          </cell>
        </row>
        <row r="14777">
          <cell r="K14777">
            <v>-0.81564264211217219</v>
          </cell>
          <cell r="S14777">
            <v>40</v>
          </cell>
        </row>
        <row r="14778">
          <cell r="K14778">
            <v>-1.45434651266596E-2</v>
          </cell>
          <cell r="S14778">
            <v>40</v>
          </cell>
        </row>
        <row r="14779">
          <cell r="K14779">
            <v>-1.1128851322671596E-2</v>
          </cell>
          <cell r="S14779">
            <v>40</v>
          </cell>
        </row>
        <row r="14780">
          <cell r="K14780">
            <v>4.1935434363593505</v>
          </cell>
          <cell r="S14780">
            <v>40</v>
          </cell>
        </row>
        <row r="14781">
          <cell r="K14781">
            <v>-7.6255892505563867E-3</v>
          </cell>
          <cell r="S14781">
            <v>40</v>
          </cell>
        </row>
        <row r="14782">
          <cell r="K14782">
            <v>4.1927337791031732E-3</v>
          </cell>
          <cell r="S14782">
            <v>40</v>
          </cell>
        </row>
        <row r="14783">
          <cell r="K14783">
            <v>3.0738206901375498</v>
          </cell>
          <cell r="S14783">
            <v>40</v>
          </cell>
        </row>
        <row r="14784">
          <cell r="K14784">
            <v>-9.6044089315239986E-3</v>
          </cell>
          <cell r="S14784">
            <v>40</v>
          </cell>
        </row>
        <row r="14785">
          <cell r="K14785">
            <v>1.2325631779853718E-2</v>
          </cell>
          <cell r="S14785">
            <v>38</v>
          </cell>
        </row>
        <row r="14786">
          <cell r="K14786">
            <v>-1.0120626533771526</v>
          </cell>
          <cell r="S14786">
            <v>40</v>
          </cell>
        </row>
        <row r="14787">
          <cell r="K14787">
            <v>-7.1127050160120031E-4</v>
          </cell>
          <cell r="S14787">
            <v>40</v>
          </cell>
        </row>
        <row r="14788">
          <cell r="K14788">
            <v>-2.635805166979498E-2</v>
          </cell>
          <cell r="S14788">
            <v>40</v>
          </cell>
        </row>
        <row r="14789">
          <cell r="K14789">
            <v>-0.853421767500119</v>
          </cell>
          <cell r="S14789">
            <v>40</v>
          </cell>
        </row>
        <row r="14790">
          <cell r="K14790">
            <v>1.3041526498986917</v>
          </cell>
          <cell r="S14790">
            <v>40</v>
          </cell>
        </row>
        <row r="14791">
          <cell r="K14791">
            <v>-1.1786643118666953</v>
          </cell>
          <cell r="S14791">
            <v>40</v>
          </cell>
        </row>
        <row r="14792">
          <cell r="K14792">
            <v>-0.89481793533344423</v>
          </cell>
          <cell r="S14792">
            <v>40</v>
          </cell>
        </row>
        <row r="14793">
          <cell r="K14793">
            <v>6.3175272853515784E-4</v>
          </cell>
          <cell r="S14793">
            <v>40</v>
          </cell>
        </row>
        <row r="14794">
          <cell r="K14794">
            <v>-1.3129766109364436</v>
          </cell>
          <cell r="S14794">
            <v>40</v>
          </cell>
        </row>
        <row r="14795">
          <cell r="K14795">
            <v>-4.6201080729598712E-4</v>
          </cell>
          <cell r="S14795">
            <v>40</v>
          </cell>
        </row>
        <row r="14796">
          <cell r="K14796">
            <v>-0.78634045197957081</v>
          </cell>
          <cell r="S14796">
            <v>40</v>
          </cell>
        </row>
        <row r="14797">
          <cell r="K14797">
            <v>1.2685735542622616</v>
          </cell>
          <cell r="S14797">
            <v>40</v>
          </cell>
        </row>
        <row r="14798">
          <cell r="K14798">
            <v>0.50378980404554263</v>
          </cell>
          <cell r="S14798">
            <v>40</v>
          </cell>
        </row>
        <row r="14799">
          <cell r="K14799">
            <v>-0.79256228837180331</v>
          </cell>
          <cell r="S14799">
            <v>40</v>
          </cell>
        </row>
        <row r="14800">
          <cell r="K14800">
            <v>-2.5899675825149068E-2</v>
          </cell>
          <cell r="S14800">
            <v>40</v>
          </cell>
        </row>
        <row r="14801">
          <cell r="K14801">
            <v>-0.34436602097026214</v>
          </cell>
          <cell r="S14801">
            <v>40</v>
          </cell>
        </row>
        <row r="14802">
          <cell r="K14802">
            <v>-0.63570215773647476</v>
          </cell>
          <cell r="S14802">
            <v>40</v>
          </cell>
        </row>
        <row r="14803">
          <cell r="K14803">
            <v>-0.15706220719767988</v>
          </cell>
          <cell r="S14803">
            <v>40</v>
          </cell>
        </row>
        <row r="14804">
          <cell r="K14804">
            <v>0.34587209880393355</v>
          </cell>
          <cell r="S14804">
            <v>40</v>
          </cell>
        </row>
        <row r="14805">
          <cell r="K14805">
            <v>-1.4954532951741286E-2</v>
          </cell>
          <cell r="S14805">
            <v>40</v>
          </cell>
        </row>
        <row r="14806">
          <cell r="K14806">
            <v>-2.7486834792050316E-3</v>
          </cell>
          <cell r="S14806">
            <v>38</v>
          </cell>
        </row>
        <row r="14807">
          <cell r="K14807">
            <v>-4.973117397368631E-3</v>
          </cell>
          <cell r="S14807">
            <v>40</v>
          </cell>
        </row>
        <row r="14808">
          <cell r="K14808">
            <v>-2.4501450998200901E-3</v>
          </cell>
          <cell r="S14808">
            <v>40</v>
          </cell>
        </row>
        <row r="14809">
          <cell r="K14809">
            <v>-1.8275816716801421E-3</v>
          </cell>
          <cell r="S14809">
            <v>40</v>
          </cell>
        </row>
        <row r="14810">
          <cell r="K14810">
            <v>-0.88572045247951681</v>
          </cell>
          <cell r="S14810">
            <v>40</v>
          </cell>
        </row>
        <row r="14811">
          <cell r="K14811">
            <v>1.1885920001124324E-2</v>
          </cell>
          <cell r="S14811">
            <v>40</v>
          </cell>
        </row>
        <row r="14812">
          <cell r="K14812">
            <v>-1.4234765209844653</v>
          </cell>
          <cell r="S14812">
            <v>40</v>
          </cell>
        </row>
        <row r="14813">
          <cell r="K14813">
            <v>-0.81119031286192467</v>
          </cell>
          <cell r="S14813">
            <v>40</v>
          </cell>
        </row>
        <row r="14814">
          <cell r="K14814">
            <v>-0.65746435902618494</v>
          </cell>
          <cell r="S14814">
            <v>40</v>
          </cell>
        </row>
        <row r="14815">
          <cell r="K14815">
            <v>0.46080682556260372</v>
          </cell>
          <cell r="S14815">
            <v>40</v>
          </cell>
        </row>
        <row r="14816">
          <cell r="K14816">
            <v>-1.2264024554960453</v>
          </cell>
          <cell r="S14816">
            <v>40</v>
          </cell>
        </row>
        <row r="14817">
          <cell r="K14817">
            <v>-4.4714788148810646E-3</v>
          </cell>
          <cell r="S14817">
            <v>40</v>
          </cell>
        </row>
        <row r="14818">
          <cell r="K14818">
            <v>-4.5601539648103071E-3</v>
          </cell>
          <cell r="S14818">
            <v>40</v>
          </cell>
        </row>
        <row r="14819">
          <cell r="K14819">
            <v>-0.70737143067213504</v>
          </cell>
          <cell r="S14819">
            <v>40</v>
          </cell>
        </row>
        <row r="14820">
          <cell r="K14820">
            <v>-4.3941425104168045E-3</v>
          </cell>
          <cell r="S14820">
            <v>40</v>
          </cell>
        </row>
        <row r="14821">
          <cell r="K14821">
            <v>-0.38268026233454949</v>
          </cell>
          <cell r="S14821">
            <v>40</v>
          </cell>
        </row>
        <row r="14822">
          <cell r="K14822">
            <v>-3.7899894421582151E-3</v>
          </cell>
          <cell r="S14822">
            <v>40</v>
          </cell>
        </row>
        <row r="14823">
          <cell r="K14823">
            <v>-4.483862098997018E-3</v>
          </cell>
          <cell r="S14823">
            <v>40</v>
          </cell>
        </row>
        <row r="14824">
          <cell r="K14824">
            <v>-9.548021909922131E-3</v>
          </cell>
          <cell r="S14824">
            <v>40</v>
          </cell>
        </row>
        <row r="14825">
          <cell r="K14825">
            <v>-2.7164334059445439E-3</v>
          </cell>
          <cell r="S14825">
            <v>40</v>
          </cell>
        </row>
        <row r="14826">
          <cell r="K14826">
            <v>-8.4101572828878257E-3</v>
          </cell>
          <cell r="S14826">
            <v>40</v>
          </cell>
        </row>
        <row r="14827">
          <cell r="K14827">
            <v>-1.2314134862466374E-2</v>
          </cell>
          <cell r="S14827">
            <v>40</v>
          </cell>
        </row>
        <row r="14828">
          <cell r="K14828">
            <v>-4.912607220676185E-3</v>
          </cell>
          <cell r="S14828">
            <v>40</v>
          </cell>
        </row>
        <row r="14829">
          <cell r="K14829">
            <v>-1.2930920916687842</v>
          </cell>
          <cell r="S14829">
            <v>40</v>
          </cell>
        </row>
        <row r="14830">
          <cell r="K14830">
            <v>-2.3805418147331606E-3</v>
          </cell>
          <cell r="S14830">
            <v>40</v>
          </cell>
        </row>
        <row r="14831">
          <cell r="K14831">
            <v>-1.1823993733269216</v>
          </cell>
          <cell r="S14831">
            <v>40</v>
          </cell>
        </row>
        <row r="14832">
          <cell r="K14832">
            <v>-1.7429137438068419E-3</v>
          </cell>
          <cell r="S14832">
            <v>40</v>
          </cell>
        </row>
        <row r="14833">
          <cell r="K14833">
            <v>-2.4854729928248881E-3</v>
          </cell>
          <cell r="S14833">
            <v>40</v>
          </cell>
        </row>
        <row r="14834">
          <cell r="K14834">
            <v>-0.88821776732551161</v>
          </cell>
          <cell r="S14834">
            <v>40</v>
          </cell>
        </row>
        <row r="14835">
          <cell r="K14835">
            <v>6.6388772913517982E-2</v>
          </cell>
          <cell r="S14835">
            <v>40</v>
          </cell>
        </row>
        <row r="14836">
          <cell r="K14836">
            <v>1.1546843137231267E-2</v>
          </cell>
          <cell r="S14836">
            <v>40</v>
          </cell>
        </row>
        <row r="14837">
          <cell r="K14837">
            <v>0.17908017135875065</v>
          </cell>
          <cell r="S14837">
            <v>40</v>
          </cell>
        </row>
        <row r="14838">
          <cell r="K14838">
            <v>-1.4188856791459632</v>
          </cell>
          <cell r="S14838">
            <v>40</v>
          </cell>
        </row>
        <row r="14839">
          <cell r="K14839">
            <v>0.2896003179506792</v>
          </cell>
          <cell r="S14839">
            <v>40</v>
          </cell>
        </row>
        <row r="14840">
          <cell r="K14840">
            <v>-0.81576445206114556</v>
          </cell>
          <cell r="S14840">
            <v>40</v>
          </cell>
        </row>
        <row r="14841">
          <cell r="K14841">
            <v>-0.11703686663756911</v>
          </cell>
          <cell r="S14841">
            <v>40</v>
          </cell>
        </row>
        <row r="14842">
          <cell r="K14842">
            <v>-0.66086514451762368</v>
          </cell>
          <cell r="S14842">
            <v>40</v>
          </cell>
        </row>
        <row r="14843">
          <cell r="K14843">
            <v>0.13171774085237692</v>
          </cell>
          <cell r="S14843">
            <v>40</v>
          </cell>
        </row>
        <row r="14844">
          <cell r="K14844">
            <v>0.46402595387389434</v>
          </cell>
          <cell r="S14844">
            <v>40</v>
          </cell>
        </row>
        <row r="14845">
          <cell r="K14845">
            <v>0.22760853236608422</v>
          </cell>
          <cell r="S14845">
            <v>40</v>
          </cell>
        </row>
        <row r="14846">
          <cell r="K14846">
            <v>-1.2296596658373202</v>
          </cell>
          <cell r="S14846">
            <v>40</v>
          </cell>
        </row>
        <row r="14847">
          <cell r="K14847">
            <v>-0.30893202514543422</v>
          </cell>
          <cell r="S14847">
            <v>40</v>
          </cell>
        </row>
        <row r="14848">
          <cell r="K14848">
            <v>-4.5487598635682597E-3</v>
          </cell>
          <cell r="S14848">
            <v>40</v>
          </cell>
        </row>
        <row r="14849">
          <cell r="K14849">
            <v>-1.6858070559668193E-2</v>
          </cell>
          <cell r="S14849">
            <v>40</v>
          </cell>
        </row>
        <row r="14850">
          <cell r="K14850">
            <v>-4.6276111079979919E-3</v>
          </cell>
          <cell r="S14850">
            <v>40</v>
          </cell>
        </row>
        <row r="14851">
          <cell r="K14851">
            <v>0.10750091429844896</v>
          </cell>
          <cell r="S14851">
            <v>40</v>
          </cell>
        </row>
        <row r="14852">
          <cell r="K14852">
            <v>-0.72132598868933429</v>
          </cell>
          <cell r="S14852">
            <v>40</v>
          </cell>
        </row>
        <row r="14853">
          <cell r="K14853">
            <v>-3.5958626652363075E-3</v>
          </cell>
          <cell r="S14853">
            <v>40</v>
          </cell>
        </row>
        <row r="14854">
          <cell r="K14854">
            <v>-4.5226300367235015E-3</v>
          </cell>
          <cell r="S14854">
            <v>40</v>
          </cell>
        </row>
        <row r="14855">
          <cell r="K14855">
            <v>-1.0766070512820225E-2</v>
          </cell>
          <cell r="S14855">
            <v>40</v>
          </cell>
        </row>
        <row r="14856">
          <cell r="K14856">
            <v>-0.37512744645246227</v>
          </cell>
          <cell r="S14856">
            <v>40</v>
          </cell>
        </row>
        <row r="14857">
          <cell r="K14857">
            <v>-1.1455757113973281E-2</v>
          </cell>
          <cell r="S14857">
            <v>40</v>
          </cell>
        </row>
        <row r="14858">
          <cell r="K14858">
            <v>-3.8956586102593649E-3</v>
          </cell>
          <cell r="S14858">
            <v>40</v>
          </cell>
        </row>
        <row r="14859">
          <cell r="K14859">
            <v>-1.075833546962926E-2</v>
          </cell>
          <cell r="S14859">
            <v>40</v>
          </cell>
        </row>
        <row r="14860">
          <cell r="K14860">
            <v>-0.12829550439628473</v>
          </cell>
          <cell r="S14860">
            <v>40</v>
          </cell>
        </row>
        <row r="14861">
          <cell r="K14861">
            <v>-0.43782154630736975</v>
          </cell>
          <cell r="S14861">
            <v>40</v>
          </cell>
        </row>
        <row r="14862">
          <cell r="K14862">
            <v>-9.3155577391245206E-3</v>
          </cell>
          <cell r="S14862">
            <v>40</v>
          </cell>
        </row>
        <row r="14863">
          <cell r="K14863">
            <v>-1.3697659801167994E-2</v>
          </cell>
          <cell r="S14863">
            <v>40</v>
          </cell>
        </row>
        <row r="14864">
          <cell r="K14864">
            <v>-2.8088994404173338E-3</v>
          </cell>
          <cell r="S14864">
            <v>40</v>
          </cell>
        </row>
        <row r="14865">
          <cell r="K14865">
            <v>-0.55162573931003422</v>
          </cell>
          <cell r="S14865">
            <v>40</v>
          </cell>
        </row>
        <row r="14866">
          <cell r="K14866">
            <v>-0.23950527209824524</v>
          </cell>
          <cell r="S14866">
            <v>40</v>
          </cell>
        </row>
        <row r="14867">
          <cell r="K14867">
            <v>-1.2723491714942092E-2</v>
          </cell>
          <cell r="S14867">
            <v>40</v>
          </cell>
        </row>
        <row r="14868">
          <cell r="K14868">
            <v>-1.3874245746600131E-2</v>
          </cell>
          <cell r="S14868">
            <v>40</v>
          </cell>
        </row>
        <row r="14869">
          <cell r="K14869">
            <v>-2.4390095742064175E-2</v>
          </cell>
          <cell r="S14869">
            <v>40</v>
          </cell>
        </row>
        <row r="14870">
          <cell r="K14870">
            <v>-4.7655561979258618E-2</v>
          </cell>
          <cell r="S14870">
            <v>40</v>
          </cell>
        </row>
        <row r="14871">
          <cell r="K14871">
            <v>-2.2828849771702683E-2</v>
          </cell>
          <cell r="S14871">
            <v>40</v>
          </cell>
        </row>
        <row r="14872">
          <cell r="K14872">
            <v>-1.5885208475961313E-2</v>
          </cell>
          <cell r="S14872">
            <v>40</v>
          </cell>
        </row>
        <row r="14873">
          <cell r="K14873">
            <v>-0.89217646112560645</v>
          </cell>
          <cell r="S14873">
            <v>40</v>
          </cell>
        </row>
        <row r="14874">
          <cell r="K14874">
            <v>0.11155825386498194</v>
          </cell>
          <cell r="S14874">
            <v>40</v>
          </cell>
        </row>
        <row r="14875">
          <cell r="K14875">
            <v>0.12308587936000571</v>
          </cell>
          <cell r="S14875">
            <v>40</v>
          </cell>
        </row>
        <row r="14876">
          <cell r="K14876">
            <v>-0.8205876876561744</v>
          </cell>
          <cell r="S14876">
            <v>40</v>
          </cell>
        </row>
        <row r="14877">
          <cell r="K14877">
            <v>-0.67387093922806973</v>
          </cell>
          <cell r="S14877">
            <v>40</v>
          </cell>
        </row>
        <row r="14878">
          <cell r="K14878">
            <v>0.47625497642156278</v>
          </cell>
          <cell r="S14878">
            <v>40</v>
          </cell>
        </row>
        <row r="14879">
          <cell r="K14879">
            <v>4.6384500001932019E-2</v>
          </cell>
          <cell r="S14879">
            <v>40</v>
          </cell>
        </row>
        <row r="14880">
          <cell r="K14880">
            <v>-4.7268060447521967E-4</v>
          </cell>
          <cell r="S14880">
            <v>40</v>
          </cell>
        </row>
        <row r="14881">
          <cell r="K14881">
            <v>-4.7878291149477579E-4</v>
          </cell>
          <cell r="S14881">
            <v>40</v>
          </cell>
        </row>
        <row r="14882">
          <cell r="K14882">
            <v>-0.74607809293027094</v>
          </cell>
          <cell r="S14882">
            <v>40</v>
          </cell>
        </row>
        <row r="14883">
          <cell r="K14883">
            <v>-0.36386206916841496</v>
          </cell>
          <cell r="S14883">
            <v>40</v>
          </cell>
        </row>
        <row r="14884">
          <cell r="K14884">
            <v>-0.34542465622964508</v>
          </cell>
          <cell r="S14884">
            <v>40</v>
          </cell>
        </row>
        <row r="14885">
          <cell r="K14885">
            <v>-4.1722318827586727E-4</v>
          </cell>
          <cell r="S14885">
            <v>40</v>
          </cell>
        </row>
        <row r="14886">
          <cell r="K14886">
            <v>-0.13375216817830385</v>
          </cell>
          <cell r="S14886">
            <v>40</v>
          </cell>
        </row>
        <row r="14887">
          <cell r="K14887">
            <v>-0.35289970977314095</v>
          </cell>
          <cell r="S14887">
            <v>40</v>
          </cell>
        </row>
        <row r="14888">
          <cell r="K14888">
            <v>-2.9221289132895278E-4</v>
          </cell>
          <cell r="S14888">
            <v>40</v>
          </cell>
        </row>
        <row r="14889">
          <cell r="K14889">
            <v>-0.24346924789817184</v>
          </cell>
          <cell r="S14889">
            <v>40</v>
          </cell>
        </row>
        <row r="14890">
          <cell r="K14890">
            <v>-1.1947768194423317E-3</v>
          </cell>
          <cell r="S14890">
            <v>40</v>
          </cell>
        </row>
        <row r="14891">
          <cell r="K14891">
            <v>-3.6709049526068352E-4</v>
          </cell>
          <cell r="S14891">
            <v>40</v>
          </cell>
        </row>
        <row r="14892">
          <cell r="K14892">
            <v>-7.0487333239304797E-2</v>
          </cell>
          <cell r="S14892">
            <v>40</v>
          </cell>
        </row>
        <row r="14893">
          <cell r="K14893">
            <v>-6.911892652903133E-2</v>
          </cell>
          <cell r="S14893">
            <v>40</v>
          </cell>
        </row>
        <row r="14894">
          <cell r="K14894">
            <v>1.4661112476049953</v>
          </cell>
          <cell r="S14894">
            <v>40</v>
          </cell>
        </row>
        <row r="14895">
          <cell r="K14895">
            <v>-1.4207417002778673</v>
          </cell>
          <cell r="S14895">
            <v>40</v>
          </cell>
        </row>
        <row r="14896">
          <cell r="K14896">
            <v>-1.4409940369393599</v>
          </cell>
          <cell r="S14896">
            <v>40</v>
          </cell>
        </row>
        <row r="14897">
          <cell r="K14897">
            <v>0.97170935093291644</v>
          </cell>
          <cell r="S14897">
            <v>40</v>
          </cell>
        </row>
        <row r="14898">
          <cell r="K14898">
            <v>-1.5085197425312049</v>
          </cell>
          <cell r="S14898">
            <v>40</v>
          </cell>
        </row>
        <row r="14899">
          <cell r="K14899">
            <v>0.51050970743482171</v>
          </cell>
          <cell r="S14899">
            <v>40</v>
          </cell>
        </row>
        <row r="14900">
          <cell r="K14900">
            <v>-1.0074903273245386</v>
          </cell>
          <cell r="S14900">
            <v>40</v>
          </cell>
        </row>
        <row r="14901">
          <cell r="K14901">
            <v>-0.27249826924846815</v>
          </cell>
          <cell r="S14901">
            <v>40</v>
          </cell>
        </row>
        <row r="14902">
          <cell r="K14902">
            <v>1.4740383828221064</v>
          </cell>
          <cell r="S14902">
            <v>40</v>
          </cell>
        </row>
        <row r="14903">
          <cell r="K14903">
            <v>-0.94530556978983571</v>
          </cell>
          <cell r="S14903">
            <v>40</v>
          </cell>
        </row>
        <row r="14904">
          <cell r="K14904">
            <v>-0.55421100262810796</v>
          </cell>
          <cell r="S14904">
            <v>40</v>
          </cell>
        </row>
        <row r="14905">
          <cell r="K14905">
            <v>-5.9462667218232443E-2</v>
          </cell>
          <cell r="S14905">
            <v>40</v>
          </cell>
        </row>
        <row r="14906">
          <cell r="K14906">
            <v>2.6138867564175601</v>
          </cell>
          <cell r="S14906">
            <v>40</v>
          </cell>
        </row>
        <row r="14907">
          <cell r="K14907">
            <v>0.24134861737890548</v>
          </cell>
          <cell r="S14907">
            <v>40</v>
          </cell>
        </row>
        <row r="14908">
          <cell r="K14908">
            <v>0.75316762666600834</v>
          </cell>
          <cell r="S14908">
            <v>40</v>
          </cell>
        </row>
        <row r="14909">
          <cell r="K14909">
            <v>-0.80177194773872518</v>
          </cell>
          <cell r="S14909">
            <v>40</v>
          </cell>
        </row>
        <row r="14910">
          <cell r="K14910">
            <v>-0.19193248351848538</v>
          </cell>
          <cell r="S14910">
            <v>40</v>
          </cell>
        </row>
        <row r="14911">
          <cell r="K14911">
            <v>-0.17227288675170799</v>
          </cell>
          <cell r="S14911">
            <v>31</v>
          </cell>
        </row>
        <row r="14912">
          <cell r="K14912">
            <v>0.17100580829414752</v>
          </cell>
          <cell r="S14912">
            <v>40</v>
          </cell>
        </row>
        <row r="14913">
          <cell r="K14913">
            <v>-6.3922308765007416E-2</v>
          </cell>
          <cell r="S14913">
            <v>40</v>
          </cell>
        </row>
        <row r="14914">
          <cell r="K14914">
            <v>-6.2519426313614082E-2</v>
          </cell>
          <cell r="S14914">
            <v>40</v>
          </cell>
        </row>
        <row r="14915">
          <cell r="K14915">
            <v>-0.9120192395205321</v>
          </cell>
          <cell r="S14915">
            <v>40</v>
          </cell>
        </row>
        <row r="14916">
          <cell r="K14916">
            <v>0.5258716771349774</v>
          </cell>
          <cell r="S14916">
            <v>40</v>
          </cell>
        </row>
        <row r="14917">
          <cell r="K14917">
            <v>-1.6777851628877147</v>
          </cell>
          <cell r="S14917">
            <v>40</v>
          </cell>
        </row>
        <row r="14918">
          <cell r="K14918">
            <v>-0.9020641474824056</v>
          </cell>
          <cell r="S14918">
            <v>40</v>
          </cell>
        </row>
        <row r="14919">
          <cell r="K14919">
            <v>0.52930864847082204</v>
          </cell>
          <cell r="S14919">
            <v>40</v>
          </cell>
        </row>
        <row r="14920">
          <cell r="K14920">
            <v>0.36655555045225213</v>
          </cell>
          <cell r="S14920">
            <v>40</v>
          </cell>
        </row>
        <row r="14921">
          <cell r="K14921">
            <v>0.11793370105418002</v>
          </cell>
          <cell r="S14921">
            <v>40</v>
          </cell>
        </row>
        <row r="14922">
          <cell r="K14922">
            <v>4.8772354813301567E-4</v>
          </cell>
          <cell r="S14922">
            <v>40</v>
          </cell>
        </row>
        <row r="14923">
          <cell r="K14923">
            <v>-6.2930800180028321E-2</v>
          </cell>
          <cell r="S14923">
            <v>40</v>
          </cell>
        </row>
        <row r="14924">
          <cell r="K14924">
            <v>0.12350204314486597</v>
          </cell>
          <cell r="S14924">
            <v>40</v>
          </cell>
        </row>
        <row r="14925">
          <cell r="K14925">
            <v>0.55131800771328643</v>
          </cell>
          <cell r="S14925">
            <v>40</v>
          </cell>
        </row>
        <row r="14926">
          <cell r="K14926">
            <v>-4.7019386521178139E-2</v>
          </cell>
          <cell r="S14926">
            <v>40</v>
          </cell>
        </row>
        <row r="14927">
          <cell r="K14927">
            <v>-1.0302203595044375</v>
          </cell>
          <cell r="S14927">
            <v>40</v>
          </cell>
        </row>
        <row r="14928">
          <cell r="K14928">
            <v>0.18842000524736136</v>
          </cell>
          <cell r="S14928">
            <v>40</v>
          </cell>
        </row>
        <row r="14929">
          <cell r="K14929">
            <v>-5.1170365439190908E-2</v>
          </cell>
          <cell r="S14929">
            <v>40</v>
          </cell>
        </row>
        <row r="14930">
          <cell r="K14930">
            <v>-0.94252644524075213</v>
          </cell>
          <cell r="S14930">
            <v>40</v>
          </cell>
        </row>
        <row r="14931">
          <cell r="K14931">
            <v>-0.11134708951740432</v>
          </cell>
          <cell r="S14931">
            <v>40</v>
          </cell>
        </row>
        <row r="14932">
          <cell r="K14932">
            <v>-7.977694687059167E-2</v>
          </cell>
          <cell r="S14932">
            <v>32</v>
          </cell>
        </row>
        <row r="14933">
          <cell r="K14933">
            <v>-1.809156818136998E-2</v>
          </cell>
          <cell r="S14933">
            <v>40</v>
          </cell>
        </row>
        <row r="14934">
          <cell r="K14934">
            <v>-1.6349551582960305E-2</v>
          </cell>
          <cell r="S14934">
            <v>40</v>
          </cell>
        </row>
        <row r="14935">
          <cell r="K14935">
            <v>-1.84327903510761E-2</v>
          </cell>
          <cell r="S14935">
            <v>40</v>
          </cell>
        </row>
        <row r="14936">
          <cell r="K14936">
            <v>-1.2436874736631449</v>
          </cell>
          <cell r="S14936">
            <v>40</v>
          </cell>
        </row>
        <row r="14937">
          <cell r="K14937">
            <v>-1.5080578300051484</v>
          </cell>
          <cell r="S14937">
            <v>40</v>
          </cell>
        </row>
        <row r="14938">
          <cell r="K14938">
            <v>-1.5794689464611567</v>
          </cell>
          <cell r="S14938">
            <v>40</v>
          </cell>
        </row>
        <row r="14939">
          <cell r="K14939">
            <v>-1.2402415849519506</v>
          </cell>
          <cell r="S14939">
            <v>40</v>
          </cell>
        </row>
        <row r="14940">
          <cell r="K14940">
            <v>-1.8181367373595183</v>
          </cell>
          <cell r="S14940">
            <v>40</v>
          </cell>
        </row>
        <row r="14941">
          <cell r="K14941">
            <v>-1.9502406209674141</v>
          </cell>
          <cell r="S14941">
            <v>40</v>
          </cell>
        </row>
        <row r="14942">
          <cell r="K14942">
            <v>-1.8700816087323382E-4</v>
          </cell>
          <cell r="S14942">
            <v>40</v>
          </cell>
        </row>
        <row r="14943">
          <cell r="K14943">
            <v>-1.6658637052945728E-2</v>
          </cell>
          <cell r="S14943">
            <v>40</v>
          </cell>
        </row>
        <row r="14944">
          <cell r="K14944">
            <v>-1.6763328649542317</v>
          </cell>
          <cell r="S14944">
            <v>40</v>
          </cell>
        </row>
        <row r="14945">
          <cell r="K14945">
            <v>-0.80053224478620866</v>
          </cell>
          <cell r="S14945">
            <v>40</v>
          </cell>
        </row>
        <row r="14946">
          <cell r="K14946">
            <v>-1.4436625305700813E-2</v>
          </cell>
          <cell r="S14946">
            <v>40</v>
          </cell>
        </row>
        <row r="14947">
          <cell r="K14947">
            <v>-9.1437231479254092E-3</v>
          </cell>
          <cell r="S14947">
            <v>40</v>
          </cell>
        </row>
        <row r="14948">
          <cell r="K14948">
            <v>132.86423854237253</v>
          </cell>
          <cell r="S14948">
            <v>40</v>
          </cell>
        </row>
        <row r="14949">
          <cell r="K14949">
            <v>-5.24277567698982E-3</v>
          </cell>
          <cell r="S14949">
            <v>40</v>
          </cell>
        </row>
        <row r="14950">
          <cell r="K14950">
            <v>2.0128286088438137E-2</v>
          </cell>
          <cell r="S14950">
            <v>40</v>
          </cell>
        </row>
        <row r="14951">
          <cell r="K14951">
            <v>3.1395878891570588</v>
          </cell>
          <cell r="S14951">
            <v>40</v>
          </cell>
        </row>
        <row r="14952">
          <cell r="K14952">
            <v>-4.668779718512598E-3</v>
          </cell>
          <cell r="S14952">
            <v>40</v>
          </cell>
        </row>
        <row r="14953">
          <cell r="K14953">
            <v>2.9534720531356444</v>
          </cell>
          <cell r="S14953">
            <v>34</v>
          </cell>
        </row>
        <row r="14954">
          <cell r="K14954">
            <v>-1.0200850834784549</v>
          </cell>
          <cell r="S14954">
            <v>40</v>
          </cell>
        </row>
        <row r="14955">
          <cell r="K14955">
            <v>-0.88835668274643909</v>
          </cell>
          <cell r="S14955">
            <v>40</v>
          </cell>
        </row>
        <row r="14956">
          <cell r="K14956">
            <v>-2.7451893060676583E-2</v>
          </cell>
          <cell r="S14956">
            <v>40</v>
          </cell>
        </row>
        <row r="14957">
          <cell r="K14957">
            <v>-0.86338246874893454</v>
          </cell>
          <cell r="S14957">
            <v>40</v>
          </cell>
        </row>
        <row r="14958">
          <cell r="K14958">
            <v>-1.1837731467590906</v>
          </cell>
          <cell r="S14958">
            <v>40</v>
          </cell>
        </row>
        <row r="14959">
          <cell r="K14959">
            <v>-1.2056700947342525</v>
          </cell>
          <cell r="S14959">
            <v>40</v>
          </cell>
        </row>
        <row r="14960">
          <cell r="K14960">
            <v>-0.88347401756277189</v>
          </cell>
          <cell r="S14960">
            <v>40</v>
          </cell>
        </row>
        <row r="14961">
          <cell r="K14961">
            <v>-1.2633266247180293</v>
          </cell>
          <cell r="S14961">
            <v>40</v>
          </cell>
        </row>
        <row r="14962">
          <cell r="K14962">
            <v>-1.3316342532465584</v>
          </cell>
          <cell r="S14962">
            <v>40</v>
          </cell>
        </row>
        <row r="14963">
          <cell r="K14963">
            <v>-1.0176627927509283</v>
          </cell>
          <cell r="S14963">
            <v>40</v>
          </cell>
        </row>
        <row r="14964">
          <cell r="K14964">
            <v>-0.74497066588872973</v>
          </cell>
          <cell r="S14964">
            <v>40</v>
          </cell>
        </row>
        <row r="14965">
          <cell r="K14965">
            <v>1.3130325793244335</v>
          </cell>
          <cell r="S14965">
            <v>40</v>
          </cell>
        </row>
        <row r="14966">
          <cell r="K14966">
            <v>14.043985919042809</v>
          </cell>
          <cell r="S14966">
            <v>40</v>
          </cell>
        </row>
        <row r="14967">
          <cell r="K14967">
            <v>-0.71292802756249374</v>
          </cell>
          <cell r="S14967">
            <v>40</v>
          </cell>
        </row>
        <row r="14968">
          <cell r="K14968">
            <v>-2.056696753949425E-2</v>
          </cell>
          <cell r="S14968">
            <v>40</v>
          </cell>
        </row>
        <row r="14969">
          <cell r="K14969">
            <v>-0.33759598382089778</v>
          </cell>
          <cell r="S14969">
            <v>40</v>
          </cell>
        </row>
        <row r="14970">
          <cell r="K14970">
            <v>-0.38730376471781741</v>
          </cell>
          <cell r="S14970">
            <v>40</v>
          </cell>
        </row>
        <row r="14971">
          <cell r="K14971">
            <v>-0.13387170088480602</v>
          </cell>
          <cell r="S14971">
            <v>40</v>
          </cell>
        </row>
        <row r="14972">
          <cell r="K14972">
            <v>0.32228172351953305</v>
          </cell>
          <cell r="S14972">
            <v>40</v>
          </cell>
        </row>
        <row r="14973">
          <cell r="K14973">
            <v>3.4239793206020641</v>
          </cell>
          <cell r="S14973">
            <v>40</v>
          </cell>
        </row>
        <row r="14974">
          <cell r="K14974">
            <v>-3.6000071400924281E-2</v>
          </cell>
          <cell r="S14974">
            <v>34</v>
          </cell>
        </row>
        <row r="14975">
          <cell r="K14975">
            <v>-4.6669662103995231E-3</v>
          </cell>
          <cell r="S14975">
            <v>40</v>
          </cell>
        </row>
        <row r="14976">
          <cell r="K14976">
            <v>-2.1797240208648455E-3</v>
          </cell>
          <cell r="S14976">
            <v>40</v>
          </cell>
        </row>
        <row r="14977">
          <cell r="K14977">
            <v>-2.0469912015049592E-3</v>
          </cell>
          <cell r="S14977">
            <v>40</v>
          </cell>
        </row>
        <row r="14978">
          <cell r="K14978">
            <v>-0.88069895586707769</v>
          </cell>
          <cell r="S14978">
            <v>40</v>
          </cell>
        </row>
        <row r="14979">
          <cell r="K14979">
            <v>-1.3897502255955461</v>
          </cell>
          <cell r="S14979">
            <v>40</v>
          </cell>
        </row>
        <row r="14980">
          <cell r="K14980">
            <v>-1.4662426328597959</v>
          </cell>
          <cell r="S14980">
            <v>40</v>
          </cell>
        </row>
        <row r="14981">
          <cell r="K14981">
            <v>-0.80578041740672313</v>
          </cell>
          <cell r="S14981">
            <v>40</v>
          </cell>
        </row>
        <row r="14982">
          <cell r="K14982">
            <v>-0.63229283214782983</v>
          </cell>
          <cell r="S14982">
            <v>40</v>
          </cell>
        </row>
        <row r="14983">
          <cell r="K14983">
            <v>-0.53817630764130753</v>
          </cell>
          <cell r="S14983">
            <v>40</v>
          </cell>
        </row>
        <row r="14984">
          <cell r="K14984">
            <v>-1.2301687395567487</v>
          </cell>
          <cell r="S14984">
            <v>40</v>
          </cell>
        </row>
        <row r="14985">
          <cell r="K14985">
            <v>-4.6647620738476201E-3</v>
          </cell>
          <cell r="S14985">
            <v>40</v>
          </cell>
        </row>
        <row r="14986">
          <cell r="K14986">
            <v>-4.9119413746400884E-3</v>
          </cell>
          <cell r="S14986">
            <v>40</v>
          </cell>
        </row>
        <row r="14987">
          <cell r="K14987">
            <v>4.6297467538834892E-3</v>
          </cell>
          <cell r="S14987">
            <v>40</v>
          </cell>
        </row>
        <row r="14988">
          <cell r="K14988">
            <v>-0.31747906936728032</v>
          </cell>
          <cell r="S14988">
            <v>40</v>
          </cell>
        </row>
        <row r="14989">
          <cell r="K14989">
            <v>-0.3947892610285299</v>
          </cell>
          <cell r="S14989">
            <v>40</v>
          </cell>
        </row>
        <row r="14990">
          <cell r="K14990">
            <v>-3.8851598509987029E-3</v>
          </cell>
          <cell r="S14990">
            <v>40</v>
          </cell>
        </row>
        <row r="14991">
          <cell r="K14991">
            <v>-0.2513938597042023</v>
          </cell>
          <cell r="S14991">
            <v>40</v>
          </cell>
        </row>
        <row r="14992">
          <cell r="K14992">
            <v>-1.1562838525542589E-2</v>
          </cell>
          <cell r="S14992">
            <v>40</v>
          </cell>
        </row>
        <row r="14993">
          <cell r="K14993">
            <v>-2.8263260418823874E-3</v>
          </cell>
          <cell r="S14993">
            <v>40</v>
          </cell>
        </row>
        <row r="14994">
          <cell r="K14994">
            <v>-1.2973010597984095E-2</v>
          </cell>
          <cell r="S14994">
            <v>40</v>
          </cell>
        </row>
        <row r="14995">
          <cell r="K14995">
            <v>-1.5687061606653303E-2</v>
          </cell>
          <cell r="S14995">
            <v>36</v>
          </cell>
        </row>
        <row r="14996">
          <cell r="K14996">
            <v>-4.6039193239902024E-3</v>
          </cell>
          <cell r="S14996">
            <v>40</v>
          </cell>
        </row>
        <row r="14997">
          <cell r="K14997">
            <v>-1.2919290411906705</v>
          </cell>
          <cell r="S14997">
            <v>40</v>
          </cell>
        </row>
        <row r="14998">
          <cell r="K14998">
            <v>-2.1231442164693958E-3</v>
          </cell>
          <cell r="S14998">
            <v>40</v>
          </cell>
        </row>
        <row r="14999">
          <cell r="K14999">
            <v>-1.157757634994512</v>
          </cell>
          <cell r="S14999">
            <v>40</v>
          </cell>
        </row>
        <row r="15000">
          <cell r="K15000">
            <v>-1.9230743534241887E-3</v>
          </cell>
          <cell r="S15000">
            <v>40</v>
          </cell>
        </row>
        <row r="15001">
          <cell r="K15001">
            <v>-2.2603188880224822E-3</v>
          </cell>
          <cell r="S15001">
            <v>40</v>
          </cell>
        </row>
        <row r="15002">
          <cell r="K15002">
            <v>-0.87950449802763198</v>
          </cell>
          <cell r="S15002">
            <v>40</v>
          </cell>
        </row>
        <row r="15003">
          <cell r="K15003">
            <v>4.3298116675362201E-2</v>
          </cell>
          <cell r="S15003">
            <v>40</v>
          </cell>
        </row>
        <row r="15004">
          <cell r="K15004">
            <v>1.1852340547485645E-2</v>
          </cell>
          <cell r="S15004">
            <v>40</v>
          </cell>
        </row>
        <row r="15005">
          <cell r="K15005">
            <v>0.18730816389093322</v>
          </cell>
          <cell r="S15005">
            <v>40</v>
          </cell>
        </row>
        <row r="15006">
          <cell r="K15006">
            <v>-1.4666590046851655</v>
          </cell>
          <cell r="S15006">
            <v>40</v>
          </cell>
        </row>
        <row r="15007">
          <cell r="K15007">
            <v>0.36805307217229144</v>
          </cell>
          <cell r="S15007">
            <v>40</v>
          </cell>
        </row>
        <row r="15008">
          <cell r="K15008">
            <v>-0.80913411258326351</v>
          </cell>
          <cell r="S15008">
            <v>40</v>
          </cell>
        </row>
        <row r="15009">
          <cell r="K15009">
            <v>-0.110062019499234</v>
          </cell>
          <cell r="S15009">
            <v>40</v>
          </cell>
        </row>
        <row r="15010">
          <cell r="K15010">
            <v>-0.63572954684850402</v>
          </cell>
          <cell r="S15010">
            <v>40</v>
          </cell>
        </row>
        <row r="15011">
          <cell r="K15011">
            <v>0.15407923699493711</v>
          </cell>
          <cell r="S15011">
            <v>40</v>
          </cell>
        </row>
        <row r="15012">
          <cell r="K15012">
            <v>0.44102360931801055</v>
          </cell>
          <cell r="S15012">
            <v>40</v>
          </cell>
        </row>
        <row r="15013">
          <cell r="K15013">
            <v>0.24847519767775497</v>
          </cell>
          <cell r="S15013">
            <v>40</v>
          </cell>
        </row>
        <row r="15014">
          <cell r="K15014">
            <v>-1.2369999243923553</v>
          </cell>
          <cell r="S15014">
            <v>40</v>
          </cell>
        </row>
        <row r="15015">
          <cell r="K15015">
            <v>-0.31029820914182726</v>
          </cell>
          <cell r="S15015">
            <v>40</v>
          </cell>
        </row>
        <row r="15016">
          <cell r="K15016">
            <v>-4.758121287063626E-3</v>
          </cell>
          <cell r="S15016">
            <v>40</v>
          </cell>
        </row>
        <row r="15017">
          <cell r="K15017">
            <v>-4.8256936070679879E-2</v>
          </cell>
          <cell r="S15017">
            <v>40</v>
          </cell>
        </row>
        <row r="15018">
          <cell r="K15018">
            <v>-4.9963063411542904E-3</v>
          </cell>
          <cell r="S15018">
            <v>40</v>
          </cell>
        </row>
        <row r="15019">
          <cell r="K15019">
            <v>0.11064721187039915</v>
          </cell>
          <cell r="S15019">
            <v>40</v>
          </cell>
        </row>
        <row r="15020">
          <cell r="K15020">
            <v>-0.70322513687889976</v>
          </cell>
          <cell r="S15020">
            <v>40</v>
          </cell>
        </row>
        <row r="15021">
          <cell r="K15021">
            <v>-3.3981433724079215E-3</v>
          </cell>
          <cell r="S15021">
            <v>40</v>
          </cell>
        </row>
        <row r="15022">
          <cell r="K15022">
            <v>-0.31853745671976902</v>
          </cell>
          <cell r="S15022">
            <v>40</v>
          </cell>
        </row>
        <row r="15023">
          <cell r="K15023">
            <v>-1.1147480907564835E-2</v>
          </cell>
          <cell r="S15023">
            <v>40</v>
          </cell>
        </row>
        <row r="15024">
          <cell r="K15024">
            <v>-0.42264117992555911</v>
          </cell>
          <cell r="S15024">
            <v>40</v>
          </cell>
        </row>
        <row r="15025">
          <cell r="K15025">
            <v>-1.0930477128969713E-2</v>
          </cell>
          <cell r="S15025">
            <v>40</v>
          </cell>
        </row>
        <row r="15026">
          <cell r="K15026">
            <v>-4.04856153341845E-3</v>
          </cell>
          <cell r="S15026">
            <v>40</v>
          </cell>
        </row>
        <row r="15027">
          <cell r="K15027">
            <v>-1.1154867951295725E-2</v>
          </cell>
          <cell r="S15027">
            <v>40</v>
          </cell>
        </row>
        <row r="15028">
          <cell r="K15028">
            <v>-0.22781936240864997</v>
          </cell>
          <cell r="S15028">
            <v>40</v>
          </cell>
        </row>
        <row r="15029">
          <cell r="K15029">
            <v>-1.1679560971523352E-2</v>
          </cell>
          <cell r="S15029">
            <v>40</v>
          </cell>
        </row>
        <row r="15030">
          <cell r="K15030">
            <v>-0.37808292361431267</v>
          </cell>
          <cell r="S15030">
            <v>40</v>
          </cell>
        </row>
        <row r="15031">
          <cell r="K15031">
            <v>-1.6239401170141061E-2</v>
          </cell>
          <cell r="S15031">
            <v>40</v>
          </cell>
        </row>
        <row r="15032">
          <cell r="K15032">
            <v>-2.9115286523744856E-3</v>
          </cell>
          <cell r="S15032">
            <v>40</v>
          </cell>
        </row>
        <row r="15033">
          <cell r="K15033">
            <v>-0.54943684572669238</v>
          </cell>
          <cell r="S15033">
            <v>40</v>
          </cell>
        </row>
        <row r="15034">
          <cell r="K15034">
            <v>-0.41266913651361903</v>
          </cell>
          <cell r="S15034">
            <v>40</v>
          </cell>
        </row>
        <row r="15035">
          <cell r="K15035">
            <v>-0.12301332896719155</v>
          </cell>
          <cell r="S15035">
            <v>40</v>
          </cell>
        </row>
        <row r="15036">
          <cell r="K15036">
            <v>-1.6016852061387251E-2</v>
          </cell>
          <cell r="S15036">
            <v>36</v>
          </cell>
        </row>
        <row r="15037">
          <cell r="K15037">
            <v>-3.0704976675877179E-2</v>
          </cell>
          <cell r="S15037">
            <v>36</v>
          </cell>
        </row>
        <row r="15038">
          <cell r="K15038">
            <v>-4.4788650114807822E-2</v>
          </cell>
          <cell r="S15038">
            <v>40</v>
          </cell>
        </row>
        <row r="15039">
          <cell r="K15039">
            <v>-2.0357516317670462E-2</v>
          </cell>
          <cell r="S15039">
            <v>40</v>
          </cell>
        </row>
        <row r="15040">
          <cell r="K15040">
            <v>-1.7178037873999488E-2</v>
          </cell>
          <cell r="S15040">
            <v>40</v>
          </cell>
        </row>
        <row r="15041">
          <cell r="K15041">
            <v>-0.90211591656171009</v>
          </cell>
          <cell r="S15041">
            <v>40</v>
          </cell>
        </row>
        <row r="15042">
          <cell r="K15042">
            <v>0.1127894250721006</v>
          </cell>
          <cell r="S15042">
            <v>40</v>
          </cell>
        </row>
        <row r="15043">
          <cell r="K15043">
            <v>-1.4435567287428075</v>
          </cell>
          <cell r="S15043">
            <v>40</v>
          </cell>
        </row>
        <row r="15044">
          <cell r="K15044">
            <v>-0.81669715169472923</v>
          </cell>
          <cell r="S15044">
            <v>40</v>
          </cell>
        </row>
        <row r="15045">
          <cell r="K15045">
            <v>-0.64515083244608151</v>
          </cell>
          <cell r="S15045">
            <v>40</v>
          </cell>
        </row>
        <row r="15046">
          <cell r="K15046">
            <v>0.44726087048841312</v>
          </cell>
          <cell r="S15046">
            <v>40</v>
          </cell>
        </row>
        <row r="15047">
          <cell r="K15047">
            <v>-1.2433818779096111</v>
          </cell>
          <cell r="S15047">
            <v>40</v>
          </cell>
        </row>
        <row r="15048">
          <cell r="K15048">
            <v>-4.9337898327778357E-4</v>
          </cell>
          <cell r="S15048">
            <v>40</v>
          </cell>
        </row>
        <row r="15049">
          <cell r="K15049">
            <v>-5.1456941077390576E-4</v>
          </cell>
          <cell r="S15049">
            <v>40</v>
          </cell>
        </row>
        <row r="15050">
          <cell r="K15050">
            <v>-0.73116501007537626</v>
          </cell>
          <cell r="S15050">
            <v>40</v>
          </cell>
        </row>
        <row r="15051">
          <cell r="K15051">
            <v>-0.32058799418972722</v>
          </cell>
          <cell r="S15051">
            <v>40</v>
          </cell>
        </row>
        <row r="15052">
          <cell r="K15052">
            <v>-0.39366600529983647</v>
          </cell>
          <cell r="S15052">
            <v>40</v>
          </cell>
        </row>
        <row r="15053">
          <cell r="K15053">
            <v>-4.3234874909172896E-4</v>
          </cell>
          <cell r="S15053">
            <v>40</v>
          </cell>
        </row>
        <row r="15054">
          <cell r="K15054">
            <v>-0.20714949553717538</v>
          </cell>
          <cell r="S15054">
            <v>40</v>
          </cell>
        </row>
        <row r="15055">
          <cell r="K15055">
            <v>-0.40139771554578491</v>
          </cell>
          <cell r="S15055">
            <v>40</v>
          </cell>
        </row>
        <row r="15056">
          <cell r="K15056">
            <v>-2.8930127527237006E-4</v>
          </cell>
          <cell r="S15056">
            <v>40</v>
          </cell>
        </row>
        <row r="15057">
          <cell r="K15057">
            <v>-1.2102999156835092E-3</v>
          </cell>
          <cell r="S15057">
            <v>40</v>
          </cell>
        </row>
        <row r="15058">
          <cell r="K15058">
            <v>-1.2140507866317811E-3</v>
          </cell>
          <cell r="S15058">
            <v>37</v>
          </cell>
        </row>
        <row r="15059">
          <cell r="K15059">
            <v>-3.2338173179995676E-4</v>
          </cell>
          <cell r="S15059">
            <v>40</v>
          </cell>
        </row>
        <row r="15060">
          <cell r="K15060">
            <v>-7.7406300601689543E-2</v>
          </cell>
          <cell r="S15060">
            <v>40</v>
          </cell>
        </row>
        <row r="15061">
          <cell r="K15061">
            <v>-7.7669169064445862E-2</v>
          </cell>
          <cell r="S15061">
            <v>40</v>
          </cell>
        </row>
        <row r="15062">
          <cell r="K15062">
            <v>0.31363054118530875</v>
          </cell>
          <cell r="S15062">
            <v>40</v>
          </cell>
        </row>
        <row r="15063">
          <cell r="K15063">
            <v>-1.4348847884338043</v>
          </cell>
          <cell r="S15063">
            <v>40</v>
          </cell>
        </row>
        <row r="15064">
          <cell r="K15064">
            <v>-1.4755651791765061</v>
          </cell>
          <cell r="S15064">
            <v>40</v>
          </cell>
        </row>
        <row r="15065">
          <cell r="K15065">
            <v>1.11203110020395</v>
          </cell>
          <cell r="S15065">
            <v>40</v>
          </cell>
        </row>
        <row r="15066">
          <cell r="K15066">
            <v>0.56531113518802301</v>
          </cell>
          <cell r="S15066">
            <v>40</v>
          </cell>
        </row>
        <row r="15067">
          <cell r="K15067">
            <v>7.9920158754396284E-4</v>
          </cell>
          <cell r="S15067">
            <v>40</v>
          </cell>
        </row>
        <row r="15068">
          <cell r="K15068">
            <v>1.0489257694940262</v>
          </cell>
          <cell r="S15068">
            <v>40</v>
          </cell>
        </row>
        <row r="15069">
          <cell r="K15069">
            <v>-1.025723025734657</v>
          </cell>
          <cell r="S15069">
            <v>40</v>
          </cell>
        </row>
        <row r="15070">
          <cell r="K15070">
            <v>-7.9511391582809288E-2</v>
          </cell>
          <cell r="S15070">
            <v>40</v>
          </cell>
        </row>
        <row r="15071">
          <cell r="K15071">
            <v>-0.90810874311358403</v>
          </cell>
          <cell r="S15071">
            <v>40</v>
          </cell>
        </row>
        <row r="15072">
          <cell r="K15072">
            <v>0.1863238933164908</v>
          </cell>
          <cell r="S15072">
            <v>40</v>
          </cell>
        </row>
        <row r="15073">
          <cell r="K15073">
            <v>1.5980272169139831</v>
          </cell>
          <cell r="S15073">
            <v>40</v>
          </cell>
        </row>
        <row r="15074">
          <cell r="K15074">
            <v>-0.24319658854612866</v>
          </cell>
          <cell r="S15074">
            <v>40</v>
          </cell>
        </row>
        <row r="15075">
          <cell r="K15075">
            <v>-0.27719461758471631</v>
          </cell>
          <cell r="S15075">
            <v>40</v>
          </cell>
        </row>
        <row r="15076">
          <cell r="K15076">
            <v>-0.11040129609225574</v>
          </cell>
          <cell r="S15076">
            <v>39</v>
          </cell>
        </row>
        <row r="15077">
          <cell r="K15077">
            <v>-0.72045918482026372</v>
          </cell>
          <cell r="S15077">
            <v>40</v>
          </cell>
        </row>
        <row r="15078">
          <cell r="K15078">
            <v>1.9439508573126974E-2</v>
          </cell>
          <cell r="S15078">
            <v>39</v>
          </cell>
        </row>
        <row r="15079">
          <cell r="K15079">
            <v>-0.31222366750577601</v>
          </cell>
          <cell r="S15079">
            <v>27</v>
          </cell>
        </row>
        <row r="15080">
          <cell r="K15080">
            <v>0.11867740285098646</v>
          </cell>
          <cell r="S15080">
            <v>40</v>
          </cell>
        </row>
        <row r="15081">
          <cell r="K15081">
            <v>-7.0741971123250813E-2</v>
          </cell>
          <cell r="S15081">
            <v>40</v>
          </cell>
        </row>
        <row r="15082">
          <cell r="K15082">
            <v>-7.2335034585013003E-2</v>
          </cell>
          <cell r="S15082">
            <v>40</v>
          </cell>
        </row>
        <row r="15083">
          <cell r="K15083">
            <v>-0.87301489280961897</v>
          </cell>
          <cell r="S15083">
            <v>40</v>
          </cell>
        </row>
        <row r="15084">
          <cell r="K15084">
            <v>-1.668473824247241</v>
          </cell>
          <cell r="S15084">
            <v>40</v>
          </cell>
        </row>
        <row r="15085">
          <cell r="K15085">
            <v>-1.7220056017732799</v>
          </cell>
          <cell r="S15085">
            <v>40</v>
          </cell>
        </row>
        <row r="15086">
          <cell r="K15086">
            <v>-0.8952536641297788</v>
          </cell>
          <cell r="S15086">
            <v>40</v>
          </cell>
        </row>
        <row r="15087">
          <cell r="K15087">
            <v>-0.3959398237466461</v>
          </cell>
          <cell r="S15087">
            <v>40</v>
          </cell>
        </row>
        <row r="15088">
          <cell r="K15088">
            <v>1.7045131709375438</v>
          </cell>
          <cell r="S15088">
            <v>40</v>
          </cell>
        </row>
        <row r="15089">
          <cell r="K15089">
            <v>0.10880471232403884</v>
          </cell>
          <cell r="S15089">
            <v>40</v>
          </cell>
        </row>
        <row r="15090">
          <cell r="K15090">
            <v>-8.9631719466550311E-2</v>
          </cell>
          <cell r="S15090">
            <v>40</v>
          </cell>
        </row>
        <row r="15091">
          <cell r="K15091">
            <v>-6.946613933731953E-2</v>
          </cell>
          <cell r="S15091">
            <v>40</v>
          </cell>
        </row>
        <row r="15092">
          <cell r="K15092">
            <v>10.144085823471881</v>
          </cell>
          <cell r="S15092">
            <v>40</v>
          </cell>
        </row>
        <row r="15093">
          <cell r="K15093">
            <v>-6.1171371267876647E-2</v>
          </cell>
          <cell r="S15093">
            <v>40</v>
          </cell>
        </row>
        <row r="15094">
          <cell r="K15094">
            <v>1.7460253689068927</v>
          </cell>
          <cell r="S15094">
            <v>40</v>
          </cell>
        </row>
        <row r="15095">
          <cell r="K15095">
            <v>-0.9886851903563566</v>
          </cell>
          <cell r="S15095">
            <v>40</v>
          </cell>
        </row>
        <row r="15096">
          <cell r="K15096">
            <v>-0.19992191226094966</v>
          </cell>
          <cell r="S15096">
            <v>40</v>
          </cell>
        </row>
        <row r="15097">
          <cell r="K15097">
            <v>-9.2311024806963946E-2</v>
          </cell>
          <cell r="S15097">
            <v>39</v>
          </cell>
        </row>
        <row r="15098">
          <cell r="K15098">
            <v>-0.8160385224884259</v>
          </cell>
          <cell r="S15098">
            <v>40</v>
          </cell>
        </row>
        <row r="15099">
          <cell r="K15099">
            <v>-5.6628744203931922E-2</v>
          </cell>
          <cell r="S15099">
            <v>40</v>
          </cell>
        </row>
        <row r="15100">
          <cell r="K15100">
            <v>-1.5456950436768722</v>
          </cell>
          <cell r="S15100">
            <v>28</v>
          </cell>
        </row>
        <row r="15101">
          <cell r="K15101">
            <v>-2.0006326959931785E-2</v>
          </cell>
          <cell r="S15101">
            <v>40</v>
          </cell>
        </row>
        <row r="15102">
          <cell r="K15102">
            <v>-1.7958103249076998E-2</v>
          </cell>
          <cell r="S15102">
            <v>40</v>
          </cell>
        </row>
        <row r="15103">
          <cell r="K15103">
            <v>-2.4205738355115032E-2</v>
          </cell>
          <cell r="S15103">
            <v>40</v>
          </cell>
        </row>
        <row r="15104">
          <cell r="K15104">
            <v>-1.2674200372269875</v>
          </cell>
          <cell r="S15104">
            <v>40</v>
          </cell>
        </row>
        <row r="15105">
          <cell r="K15105">
            <v>-1.5523160245517302</v>
          </cell>
          <cell r="S15105">
            <v>40</v>
          </cell>
        </row>
        <row r="15106">
          <cell r="K15106">
            <v>-1.6621279440145262</v>
          </cell>
          <cell r="S15106">
            <v>40</v>
          </cell>
        </row>
        <row r="15107">
          <cell r="K15107">
            <v>1.1245451127131221E-3</v>
          </cell>
          <cell r="S15107">
            <v>40</v>
          </cell>
        </row>
        <row r="15108">
          <cell r="K15108">
            <v>-1.8354330918484332</v>
          </cell>
          <cell r="S15108">
            <v>40</v>
          </cell>
        </row>
        <row r="15109">
          <cell r="K15109">
            <v>-1.9994526255286043</v>
          </cell>
          <cell r="S15109">
            <v>40</v>
          </cell>
        </row>
        <row r="15110">
          <cell r="K15110">
            <v>-1.0434532139378183</v>
          </cell>
          <cell r="S15110">
            <v>40</v>
          </cell>
        </row>
        <row r="15111">
          <cell r="K15111">
            <v>-1.5081877439825218</v>
          </cell>
          <cell r="S15111">
            <v>40</v>
          </cell>
        </row>
        <row r="15112">
          <cell r="K15112">
            <v>-1.7173957955087906</v>
          </cell>
          <cell r="S15112">
            <v>40</v>
          </cell>
        </row>
        <row r="15113">
          <cell r="K15113">
            <v>-0.75812969503525907</v>
          </cell>
          <cell r="S15113">
            <v>40</v>
          </cell>
        </row>
        <row r="15114">
          <cell r="K15114">
            <v>-1.6242316914398168E-2</v>
          </cell>
          <cell r="S15114">
            <v>40</v>
          </cell>
        </row>
        <row r="15115">
          <cell r="K15115">
            <v>-9.2667185927448013E-3</v>
          </cell>
          <cell r="S15115">
            <v>40</v>
          </cell>
        </row>
        <row r="15116">
          <cell r="K15116">
            <v>3.5005965369394301</v>
          </cell>
          <cell r="S15116">
            <v>40</v>
          </cell>
        </row>
        <row r="15117">
          <cell r="K15117">
            <v>-1.4985891328148131E-4</v>
          </cell>
          <cell r="S15117">
            <v>40</v>
          </cell>
        </row>
        <row r="15118">
          <cell r="K15118">
            <v>10.996485454752085</v>
          </cell>
          <cell r="S15118">
            <v>40</v>
          </cell>
        </row>
        <row r="15119">
          <cell r="K15119">
            <v>-1.5667286947029523E-2</v>
          </cell>
          <cell r="S15119">
            <v>40</v>
          </cell>
        </row>
        <row r="15120">
          <cell r="K15120">
            <v>-9.4920877491592462E-2</v>
          </cell>
          <cell r="S15120">
            <v>40</v>
          </cell>
        </row>
        <row r="15121">
          <cell r="K15121">
            <v>-2.5618051816192457E-2</v>
          </cell>
          <cell r="S15121">
            <v>30</v>
          </cell>
        </row>
        <row r="15122">
          <cell r="K15122">
            <v>-1.0087641140726553</v>
          </cell>
          <cell r="S15122">
            <v>40</v>
          </cell>
        </row>
        <row r="15123">
          <cell r="K15123">
            <v>-3.2273071901301839E-2</v>
          </cell>
          <cell r="S15123">
            <v>40</v>
          </cell>
        </row>
        <row r="15124">
          <cell r="K15124">
            <v>-3.0727864423931463E-2</v>
          </cell>
          <cell r="S15124">
            <v>40</v>
          </cell>
        </row>
        <row r="15125">
          <cell r="K15125">
            <v>-0.83975609015025021</v>
          </cell>
          <cell r="S15125">
            <v>40</v>
          </cell>
        </row>
        <row r="15126">
          <cell r="K15126">
            <v>-1.1863326499499125</v>
          </cell>
          <cell r="S15126">
            <v>40</v>
          </cell>
        </row>
        <row r="15127">
          <cell r="K15127">
            <v>-1.2330208879510609</v>
          </cell>
          <cell r="S15127">
            <v>40</v>
          </cell>
        </row>
        <row r="15128">
          <cell r="K15128">
            <v>-0.88623281862691705</v>
          </cell>
          <cell r="S15128">
            <v>40</v>
          </cell>
        </row>
        <row r="15129">
          <cell r="K15129">
            <v>-1.2853512810789509</v>
          </cell>
          <cell r="S15129">
            <v>40</v>
          </cell>
        </row>
        <row r="15130">
          <cell r="K15130">
            <v>1.3931254118765664</v>
          </cell>
          <cell r="S15130">
            <v>40</v>
          </cell>
        </row>
        <row r="15131">
          <cell r="K15131">
            <v>-0.97168885910484248</v>
          </cell>
          <cell r="S15131">
            <v>40</v>
          </cell>
        </row>
        <row r="15132">
          <cell r="K15132">
            <v>0.80057976818565857</v>
          </cell>
          <cell r="S15132">
            <v>40</v>
          </cell>
        </row>
        <row r="15133">
          <cell r="K15133">
            <v>1.3675504829313498</v>
          </cell>
          <cell r="S15133">
            <v>40</v>
          </cell>
        </row>
        <row r="15134">
          <cell r="K15134">
            <v>19.837227200379075</v>
          </cell>
          <cell r="S15134">
            <v>40</v>
          </cell>
        </row>
        <row r="15135">
          <cell r="K15135">
            <v>-2.994054902573173E-2</v>
          </cell>
          <cell r="S15135">
            <v>40</v>
          </cell>
        </row>
        <row r="15136">
          <cell r="K15136">
            <v>-2.4959652203462204E-2</v>
          </cell>
          <cell r="S15136">
            <v>40</v>
          </cell>
        </row>
        <row r="15137">
          <cell r="K15137">
            <v>-0.28154428268016868</v>
          </cell>
          <cell r="S15137">
            <v>40</v>
          </cell>
        </row>
        <row r="15138">
          <cell r="K15138">
            <v>-0.47586030463013357</v>
          </cell>
          <cell r="S15138">
            <v>40</v>
          </cell>
        </row>
        <row r="15139">
          <cell r="K15139">
            <v>-0.24073872958318168</v>
          </cell>
          <cell r="S15139">
            <v>40</v>
          </cell>
        </row>
        <row r="15140">
          <cell r="K15140">
            <v>14.109213217804404</v>
          </cell>
          <cell r="S15140">
            <v>40</v>
          </cell>
        </row>
        <row r="15141">
          <cell r="K15141">
            <v>5.1351306116449162</v>
          </cell>
          <cell r="S15141">
            <v>40</v>
          </cell>
        </row>
        <row r="15142">
          <cell r="K15142">
            <v>-6.2213923346183871E-2</v>
          </cell>
          <cell r="S15142">
            <v>31</v>
          </cell>
        </row>
        <row r="15143">
          <cell r="K15143">
            <v>-3.7313452447492864E-3</v>
          </cell>
          <cell r="S15143">
            <v>40</v>
          </cell>
        </row>
        <row r="15144">
          <cell r="K15144">
            <v>-1.7516657283788381E-3</v>
          </cell>
          <cell r="S15144">
            <v>40</v>
          </cell>
        </row>
        <row r="15145">
          <cell r="K15145">
            <v>-1.9269468307455202E-3</v>
          </cell>
          <cell r="S15145">
            <v>40</v>
          </cell>
        </row>
        <row r="15146">
          <cell r="K15146">
            <v>-0.87306164219396032</v>
          </cell>
          <cell r="S15146">
            <v>40</v>
          </cell>
        </row>
        <row r="15147">
          <cell r="K15147">
            <v>-1.4052133959949775</v>
          </cell>
          <cell r="S15147">
            <v>40</v>
          </cell>
        </row>
        <row r="15148">
          <cell r="K15148">
            <v>-1.5001831992069921</v>
          </cell>
          <cell r="S15148">
            <v>40</v>
          </cell>
        </row>
        <row r="15149">
          <cell r="K15149">
            <v>-0.78847516674190843</v>
          </cell>
          <cell r="S15149">
            <v>40</v>
          </cell>
        </row>
        <row r="15150">
          <cell r="K15150">
            <v>-0.60032264913326228</v>
          </cell>
          <cell r="S15150">
            <v>40</v>
          </cell>
        </row>
        <row r="15151">
          <cell r="K15151">
            <v>0.40730281732696283</v>
          </cell>
          <cell r="S15151">
            <v>40</v>
          </cell>
        </row>
        <row r="15152">
          <cell r="K15152">
            <v>-0.70443887897080171</v>
          </cell>
          <cell r="S15152">
            <v>40</v>
          </cell>
        </row>
        <row r="15153">
          <cell r="K15153">
            <v>-5.2706928777624378E-3</v>
          </cell>
          <cell r="S15153">
            <v>40</v>
          </cell>
        </row>
        <row r="15154">
          <cell r="K15154">
            <v>-5.7018094478053314E-3</v>
          </cell>
          <cell r="S15154">
            <v>40</v>
          </cell>
        </row>
        <row r="15155">
          <cell r="K15155">
            <v>9.9270135677758942E-3</v>
          </cell>
          <cell r="S15155">
            <v>40</v>
          </cell>
        </row>
        <row r="15156">
          <cell r="K15156">
            <v>-0.32933794137834427</v>
          </cell>
          <cell r="S15156">
            <v>40</v>
          </cell>
        </row>
        <row r="15157">
          <cell r="K15157">
            <v>-0.41770657659244959</v>
          </cell>
          <cell r="S15157">
            <v>40</v>
          </cell>
        </row>
        <row r="15158">
          <cell r="K15158">
            <v>-3.9961300726064734E-3</v>
          </cell>
          <cell r="S15158">
            <v>40</v>
          </cell>
        </row>
        <row r="15159">
          <cell r="K15159">
            <v>-0.38046823804450203</v>
          </cell>
          <cell r="S15159">
            <v>40</v>
          </cell>
        </row>
        <row r="15160">
          <cell r="K15160">
            <v>-1.3511270351860562E-2</v>
          </cell>
          <cell r="S15160">
            <v>40</v>
          </cell>
        </row>
        <row r="15161">
          <cell r="K15161">
            <v>-3.2748500275702722E-3</v>
          </cell>
          <cell r="S15161">
            <v>40</v>
          </cell>
        </row>
        <row r="15162">
          <cell r="K15162">
            <v>-1.3711750819087851E-2</v>
          </cell>
          <cell r="S15162">
            <v>40</v>
          </cell>
        </row>
        <row r="15163">
          <cell r="K15163">
            <v>-5.3578964248634751E-2</v>
          </cell>
          <cell r="S15163">
            <v>31</v>
          </cell>
        </row>
        <row r="15164">
          <cell r="K15164">
            <v>-3.6968165782394775E-3</v>
          </cell>
          <cell r="S15164">
            <v>40</v>
          </cell>
        </row>
        <row r="15165">
          <cell r="K15165">
            <v>-1.2715748098076807</v>
          </cell>
          <cell r="S15165">
            <v>40</v>
          </cell>
        </row>
        <row r="15166">
          <cell r="K15166">
            <v>-1.6981067285824036E-3</v>
          </cell>
          <cell r="S15166">
            <v>40</v>
          </cell>
        </row>
        <row r="15167">
          <cell r="K15167">
            <v>-2.31099786298458E-3</v>
          </cell>
          <cell r="S15167">
            <v>40</v>
          </cell>
        </row>
        <row r="15168">
          <cell r="K15168">
            <v>-1.8157010661781756E-3</v>
          </cell>
          <cell r="S15168">
            <v>40</v>
          </cell>
        </row>
        <row r="15169">
          <cell r="K15169">
            <v>-1.7213590897734773E-3</v>
          </cell>
          <cell r="S15169">
            <v>40</v>
          </cell>
        </row>
        <row r="15170">
          <cell r="K15170">
            <v>-0.87467573189271697</v>
          </cell>
          <cell r="S15170">
            <v>40</v>
          </cell>
        </row>
        <row r="15171">
          <cell r="K15171">
            <v>6.9909487536330139E-2</v>
          </cell>
          <cell r="S15171">
            <v>40</v>
          </cell>
        </row>
        <row r="15172">
          <cell r="K15172">
            <v>-1.4041362568984228</v>
          </cell>
          <cell r="S15172">
            <v>40</v>
          </cell>
        </row>
        <row r="15173">
          <cell r="K15173">
            <v>0.13175826948270639</v>
          </cell>
          <cell r="S15173">
            <v>40</v>
          </cell>
        </row>
        <row r="15174">
          <cell r="K15174">
            <v>-1.4828763180869111</v>
          </cell>
          <cell r="S15174">
            <v>40</v>
          </cell>
        </row>
        <row r="15175">
          <cell r="K15175">
            <v>0.17199469499866812</v>
          </cell>
          <cell r="S15175">
            <v>40</v>
          </cell>
        </row>
        <row r="15176">
          <cell r="K15176">
            <v>-0.79034345592540411</v>
          </cell>
          <cell r="S15176">
            <v>40</v>
          </cell>
        </row>
        <row r="15177">
          <cell r="K15177">
            <v>-8.8216712737827649E-2</v>
          </cell>
          <cell r="S15177">
            <v>40</v>
          </cell>
        </row>
        <row r="15178">
          <cell r="K15178">
            <v>-0.60546261147312952</v>
          </cell>
          <cell r="S15178">
            <v>40</v>
          </cell>
        </row>
        <row r="15179">
          <cell r="K15179">
            <v>0.1684986845264326</v>
          </cell>
          <cell r="S15179">
            <v>40</v>
          </cell>
        </row>
        <row r="15180">
          <cell r="K15180">
            <v>0.41040930390246111</v>
          </cell>
          <cell r="S15180">
            <v>40</v>
          </cell>
        </row>
        <row r="15181">
          <cell r="K15181">
            <v>0.3084822285927582</v>
          </cell>
          <cell r="S15181">
            <v>40</v>
          </cell>
        </row>
        <row r="15182">
          <cell r="K15182">
            <v>-0.70842159949038497</v>
          </cell>
          <cell r="S15182">
            <v>40</v>
          </cell>
        </row>
        <row r="15183">
          <cell r="K15183">
            <v>-0.26155002727066207</v>
          </cell>
          <cell r="S15183">
            <v>40</v>
          </cell>
        </row>
        <row r="15184">
          <cell r="K15184">
            <v>-5.3678674183522332E-3</v>
          </cell>
          <cell r="S15184">
            <v>40</v>
          </cell>
        </row>
        <row r="15185">
          <cell r="K15185">
            <v>-1.637894273401869E-2</v>
          </cell>
          <cell r="S15185">
            <v>40</v>
          </cell>
        </row>
        <row r="15186">
          <cell r="K15186">
            <v>-5.7817232040992921E-3</v>
          </cell>
          <cell r="S15186">
            <v>40</v>
          </cell>
        </row>
        <row r="15187">
          <cell r="K15187">
            <v>-1.2232782566480494E-2</v>
          </cell>
          <cell r="S15187">
            <v>40</v>
          </cell>
        </row>
        <row r="15188">
          <cell r="K15188">
            <v>-0.64026343902305205</v>
          </cell>
          <cell r="S15188">
            <v>40</v>
          </cell>
        </row>
        <row r="15189">
          <cell r="K15189">
            <v>-2.8482001827104335E-3</v>
          </cell>
          <cell r="S15189">
            <v>40</v>
          </cell>
        </row>
        <row r="15190">
          <cell r="K15190">
            <v>-0.32839490015721529</v>
          </cell>
          <cell r="S15190">
            <v>40</v>
          </cell>
        </row>
        <row r="15191">
          <cell r="K15191">
            <v>-1.284313721996036E-2</v>
          </cell>
          <cell r="S15191">
            <v>40</v>
          </cell>
        </row>
        <row r="15192">
          <cell r="K15192">
            <v>-0.39326467164402257</v>
          </cell>
          <cell r="S15192">
            <v>40</v>
          </cell>
        </row>
        <row r="15193">
          <cell r="K15193">
            <v>-0.27857974395753421</v>
          </cell>
          <cell r="S15193">
            <v>40</v>
          </cell>
        </row>
        <row r="15194">
          <cell r="K15194">
            <v>-4.1757479434349036E-3</v>
          </cell>
          <cell r="S15194">
            <v>40</v>
          </cell>
        </row>
        <row r="15195">
          <cell r="K15195">
            <v>-1.2095600331378209E-2</v>
          </cell>
          <cell r="S15195">
            <v>40</v>
          </cell>
        </row>
        <row r="15196">
          <cell r="K15196">
            <v>-0.4913578439765634</v>
          </cell>
          <cell r="S15196">
            <v>40</v>
          </cell>
        </row>
        <row r="15197">
          <cell r="K15197">
            <v>-0.31592621023412421</v>
          </cell>
          <cell r="S15197">
            <v>40</v>
          </cell>
        </row>
        <row r="15198">
          <cell r="K15198">
            <v>-1.5630420837748241E-2</v>
          </cell>
          <cell r="S15198">
            <v>40</v>
          </cell>
        </row>
        <row r="15199">
          <cell r="K15199">
            <v>-0.15896685721827672</v>
          </cell>
          <cell r="S15199">
            <v>40</v>
          </cell>
        </row>
        <row r="15200">
          <cell r="K15200">
            <v>-3.3364014894460572E-3</v>
          </cell>
          <cell r="S15200">
            <v>40</v>
          </cell>
        </row>
        <row r="15201">
          <cell r="K15201">
            <v>-0.52323519765060011</v>
          </cell>
          <cell r="S15201">
            <v>40</v>
          </cell>
        </row>
        <row r="15202">
          <cell r="K15202">
            <v>-1.3703326699270241E-2</v>
          </cell>
          <cell r="S15202">
            <v>40</v>
          </cell>
        </row>
        <row r="15203">
          <cell r="K15203">
            <v>-1.6144634162434991E-2</v>
          </cell>
          <cell r="S15203">
            <v>40</v>
          </cell>
        </row>
        <row r="15204">
          <cell r="K15204">
            <v>-3.54543936818758E-2</v>
          </cell>
          <cell r="S15204">
            <v>31</v>
          </cell>
        </row>
        <row r="15205">
          <cell r="K15205">
            <v>-0.5157798561036997</v>
          </cell>
          <cell r="S15205">
            <v>32</v>
          </cell>
        </row>
        <row r="15206">
          <cell r="K15206">
            <v>-3.623591405684036E-2</v>
          </cell>
          <cell r="S15206">
            <v>40</v>
          </cell>
        </row>
        <row r="15207">
          <cell r="K15207">
            <v>-1.5892620058926225E-2</v>
          </cell>
          <cell r="S15207">
            <v>40</v>
          </cell>
        </row>
        <row r="15208">
          <cell r="K15208">
            <v>-1.6064147248791037E-2</v>
          </cell>
          <cell r="S15208">
            <v>40</v>
          </cell>
        </row>
        <row r="15209">
          <cell r="K15209">
            <v>-0.88170647447943051</v>
          </cell>
          <cell r="S15209">
            <v>40</v>
          </cell>
        </row>
        <row r="15210">
          <cell r="K15210">
            <v>-1.4040248516040872</v>
          </cell>
          <cell r="S15210">
            <v>40</v>
          </cell>
        </row>
        <row r="15211">
          <cell r="K15211">
            <v>-1.4823146461900547</v>
          </cell>
          <cell r="S15211">
            <v>40</v>
          </cell>
        </row>
        <row r="15212">
          <cell r="K15212">
            <v>-0.79953284984580353</v>
          </cell>
          <cell r="S15212">
            <v>40</v>
          </cell>
        </row>
        <row r="15213">
          <cell r="K15213">
            <v>-0.6174639012542753</v>
          </cell>
          <cell r="S15213">
            <v>40</v>
          </cell>
        </row>
        <row r="15214">
          <cell r="K15214">
            <v>0.41998907624002385</v>
          </cell>
          <cell r="S15214">
            <v>40</v>
          </cell>
        </row>
        <row r="15215">
          <cell r="K15215">
            <v>-0.71589436999627254</v>
          </cell>
          <cell r="S15215">
            <v>40</v>
          </cell>
        </row>
        <row r="15216">
          <cell r="K15216">
            <v>-5.5826169454772424E-4</v>
          </cell>
          <cell r="S15216">
            <v>40</v>
          </cell>
        </row>
        <row r="15217">
          <cell r="K15217">
            <v>-5.9721028033198889E-4</v>
          </cell>
          <cell r="S15217">
            <v>40</v>
          </cell>
        </row>
        <row r="15218">
          <cell r="K15218">
            <v>-0.67683291462461648</v>
          </cell>
          <cell r="S15218">
            <v>40</v>
          </cell>
        </row>
        <row r="15219">
          <cell r="K15219">
            <v>-0.32027327681581952</v>
          </cell>
          <cell r="S15219">
            <v>40</v>
          </cell>
        </row>
        <row r="15220">
          <cell r="K15220">
            <v>-0.37544013075022103</v>
          </cell>
          <cell r="S15220">
            <v>40</v>
          </cell>
        </row>
        <row r="15221">
          <cell r="K15221">
            <v>-4.5727364501823653E-4</v>
          </cell>
          <cell r="S15221">
            <v>40</v>
          </cell>
        </row>
        <row r="15222">
          <cell r="K15222">
            <v>-8.5763021510328798E-3</v>
          </cell>
          <cell r="S15222">
            <v>40</v>
          </cell>
        </row>
        <row r="15223">
          <cell r="K15223">
            <v>-1.6322322634138163E-3</v>
          </cell>
          <cell r="S15223">
            <v>40</v>
          </cell>
        </row>
        <row r="15224">
          <cell r="K15224">
            <v>-3.0530649579771184E-4</v>
          </cell>
          <cell r="S15224">
            <v>40</v>
          </cell>
        </row>
        <row r="15225">
          <cell r="K15225">
            <v>-0.4121985552780888</v>
          </cell>
          <cell r="S15225">
            <v>40</v>
          </cell>
        </row>
        <row r="15226">
          <cell r="K15226">
            <v>-2.7117939862350803E-3</v>
          </cell>
          <cell r="S15226">
            <v>33</v>
          </cell>
        </row>
        <row r="15227">
          <cell r="K15227">
            <v>-0.29786006235003881</v>
          </cell>
          <cell r="S15227">
            <v>40</v>
          </cell>
        </row>
        <row r="15228">
          <cell r="K15228">
            <v>0.57235175462963439</v>
          </cell>
          <cell r="S15228">
            <v>40</v>
          </cell>
        </row>
        <row r="15229">
          <cell r="K15229">
            <v>0.90489112648911407</v>
          </cell>
          <cell r="S15229">
            <v>40</v>
          </cell>
        </row>
        <row r="15230">
          <cell r="K15230">
            <v>-1.5293104846222172</v>
          </cell>
          <cell r="S15230">
            <v>40</v>
          </cell>
        </row>
        <row r="15231">
          <cell r="K15231">
            <v>-1.6268408538542387</v>
          </cell>
          <cell r="S15231">
            <v>40</v>
          </cell>
        </row>
        <row r="15232">
          <cell r="K15232">
            <v>-1.6672378726989758</v>
          </cell>
          <cell r="S15232">
            <v>40</v>
          </cell>
        </row>
        <row r="15233">
          <cell r="K15233">
            <v>1.1929149184150374</v>
          </cell>
          <cell r="S15233">
            <v>40</v>
          </cell>
        </row>
        <row r="15234">
          <cell r="K15234">
            <v>4.3809354835980319</v>
          </cell>
          <cell r="S15234">
            <v>40</v>
          </cell>
        </row>
        <row r="15235">
          <cell r="K15235">
            <v>4.4443372111437887</v>
          </cell>
          <cell r="S15235">
            <v>40</v>
          </cell>
        </row>
        <row r="15236">
          <cell r="K15236">
            <v>-0.57574464693945915</v>
          </cell>
          <cell r="S15236">
            <v>40</v>
          </cell>
        </row>
        <row r="15237">
          <cell r="K15237">
            <v>-0.33074397988034271</v>
          </cell>
          <cell r="S15237">
            <v>40</v>
          </cell>
        </row>
        <row r="15238">
          <cell r="K15238">
            <v>4.0094051349432044E-2</v>
          </cell>
          <cell r="S15238">
            <v>40</v>
          </cell>
        </row>
        <row r="15239">
          <cell r="K15239">
            <v>-1.0550321274599037</v>
          </cell>
          <cell r="S15239">
            <v>40</v>
          </cell>
        </row>
        <row r="15240">
          <cell r="K15240">
            <v>-1.0501832756679279</v>
          </cell>
          <cell r="S15240">
            <v>40</v>
          </cell>
        </row>
        <row r="15241">
          <cell r="K15241">
            <v>1.0687223797549876</v>
          </cell>
          <cell r="S15241">
            <v>40</v>
          </cell>
        </row>
        <row r="15242">
          <cell r="K15242">
            <v>-1.1659313371945115</v>
          </cell>
          <cell r="S15242">
            <v>40</v>
          </cell>
        </row>
        <row r="15243">
          <cell r="K15243">
            <v>-1.2086376066979025</v>
          </cell>
          <cell r="S15243">
            <v>40</v>
          </cell>
        </row>
        <row r="15244">
          <cell r="K15244">
            <v>6.838278063558592</v>
          </cell>
          <cell r="S15244">
            <v>40</v>
          </cell>
        </row>
        <row r="15245">
          <cell r="K15245">
            <v>3.0842879293788066</v>
          </cell>
          <cell r="S15245">
            <v>40</v>
          </cell>
        </row>
        <row r="15246">
          <cell r="K15246">
            <v>13.215170441434527</v>
          </cell>
          <cell r="S15246">
            <v>40</v>
          </cell>
        </row>
        <row r="15247">
          <cell r="K15247">
            <v>26.94447300512234</v>
          </cell>
          <cell r="S15247">
            <v>40</v>
          </cell>
        </row>
        <row r="15248">
          <cell r="K15248">
            <v>-0.96700572716106792</v>
          </cell>
          <cell r="S15248">
            <v>40</v>
          </cell>
        </row>
        <row r="15249">
          <cell r="K15249">
            <v>-0.91657012163663221</v>
          </cell>
          <cell r="S15249">
            <v>40</v>
          </cell>
        </row>
        <row r="15250">
          <cell r="K15250">
            <v>6.7209193320695013E-2</v>
          </cell>
          <cell r="S15250">
            <v>40</v>
          </cell>
        </row>
        <row r="15251">
          <cell r="K15251">
            <v>-1.1862577961781537</v>
          </cell>
          <cell r="S15251">
            <v>40</v>
          </cell>
        </row>
        <row r="15252">
          <cell r="K15252">
            <v>1.2105976570419721</v>
          </cell>
          <cell r="S15252">
            <v>40</v>
          </cell>
        </row>
        <row r="15253">
          <cell r="K15253">
            <v>1.2448728982375745</v>
          </cell>
          <cell r="S15253">
            <v>40</v>
          </cell>
        </row>
        <row r="15254">
          <cell r="K15254">
            <v>-1.2206397630380039</v>
          </cell>
          <cell r="S15254">
            <v>40</v>
          </cell>
        </row>
        <row r="15255">
          <cell r="K15255">
            <v>-1.1191796747153318</v>
          </cell>
          <cell r="S15255">
            <v>40</v>
          </cell>
        </row>
        <row r="15256">
          <cell r="K15256">
            <v>1.1174428522895234</v>
          </cell>
          <cell r="S15256">
            <v>40</v>
          </cell>
        </row>
        <row r="15257">
          <cell r="K15257">
            <v>-0.9729682322970894</v>
          </cell>
          <cell r="S15257">
            <v>40</v>
          </cell>
        </row>
        <row r="15258">
          <cell r="K15258">
            <v>-0.99270876707516698</v>
          </cell>
          <cell r="S15258">
            <v>40</v>
          </cell>
        </row>
        <row r="15259">
          <cell r="K15259">
            <v>4.9161469948710824E-2</v>
          </cell>
          <cell r="S15259">
            <v>40</v>
          </cell>
        </row>
        <row r="15260">
          <cell r="K15260">
            <v>4.0880228232454892</v>
          </cell>
          <cell r="S15260">
            <v>40</v>
          </cell>
        </row>
        <row r="15261">
          <cell r="K15261">
            <v>0.24528017521548803</v>
          </cell>
          <cell r="S15261">
            <v>40</v>
          </cell>
        </row>
        <row r="15262">
          <cell r="K15262">
            <v>0.42686124884778309</v>
          </cell>
          <cell r="S15262">
            <v>40</v>
          </cell>
        </row>
        <row r="15263">
          <cell r="K15263">
            <v>2.0722709116796099E-2</v>
          </cell>
          <cell r="S15263">
            <v>40</v>
          </cell>
        </row>
        <row r="15264">
          <cell r="K15264">
            <v>0.17277656302092534</v>
          </cell>
          <cell r="S15264">
            <v>40</v>
          </cell>
        </row>
        <row r="15265">
          <cell r="K15265">
            <v>6.3816091299434055</v>
          </cell>
          <cell r="S15265">
            <v>40</v>
          </cell>
        </row>
        <row r="15266">
          <cell r="K15266">
            <v>4.4706013784409193E-2</v>
          </cell>
          <cell r="S15266">
            <v>40</v>
          </cell>
        </row>
        <row r="15267">
          <cell r="K15267">
            <v>19.58602479822849</v>
          </cell>
          <cell r="S15267">
            <v>40</v>
          </cell>
        </row>
        <row r="15268">
          <cell r="K15268">
            <v>-1.4715698043770662E-2</v>
          </cell>
          <cell r="S15268">
            <v>40</v>
          </cell>
        </row>
        <row r="15269">
          <cell r="K15269">
            <v>-2.6421858749201732E-3</v>
          </cell>
          <cell r="S15269">
            <v>40</v>
          </cell>
        </row>
        <row r="15270">
          <cell r="K15270">
            <v>-0.90508262470983269</v>
          </cell>
          <cell r="S15270">
            <v>40</v>
          </cell>
        </row>
        <row r="15271">
          <cell r="K15271">
            <v>-0.83172788110584916</v>
          </cell>
          <cell r="S15271">
            <v>40</v>
          </cell>
        </row>
        <row r="15272">
          <cell r="K15272">
            <v>-0.89460803048416215</v>
          </cell>
          <cell r="S15272">
            <v>40</v>
          </cell>
        </row>
        <row r="15273">
          <cell r="K15273">
            <v>-0.69310195515404316</v>
          </cell>
          <cell r="S15273">
            <v>40</v>
          </cell>
        </row>
        <row r="15274">
          <cell r="K15274">
            <v>3.6436717340275031E-3</v>
          </cell>
          <cell r="S15274">
            <v>40</v>
          </cell>
        </row>
        <row r="15275">
          <cell r="K15275">
            <v>-0.81453871153558266</v>
          </cell>
          <cell r="S15275">
            <v>40</v>
          </cell>
        </row>
        <row r="15276">
          <cell r="K15276">
            <v>-0.65753912612571241</v>
          </cell>
          <cell r="S15276">
            <v>40</v>
          </cell>
        </row>
        <row r="15277">
          <cell r="K15277">
            <v>-8.4323799682826679E-3</v>
          </cell>
          <cell r="S15277">
            <v>40</v>
          </cell>
        </row>
        <row r="15278">
          <cell r="K15278">
            <v>-4.1437452764735453E-3</v>
          </cell>
          <cell r="S15278">
            <v>40</v>
          </cell>
        </row>
        <row r="15279">
          <cell r="K15279">
            <v>-2.7360667582711638E-3</v>
          </cell>
          <cell r="S15279">
            <v>40</v>
          </cell>
        </row>
        <row r="15280">
          <cell r="K15280">
            <v>-1.1267772502304808E-2</v>
          </cell>
          <cell r="S15280">
            <v>40</v>
          </cell>
        </row>
        <row r="15281">
          <cell r="K15281">
            <v>-0.74492812806521558</v>
          </cell>
          <cell r="S15281">
            <v>40</v>
          </cell>
        </row>
        <row r="15282">
          <cell r="K15282">
            <v>-0.6589729196784827</v>
          </cell>
          <cell r="S15282">
            <v>40</v>
          </cell>
        </row>
        <row r="15283">
          <cell r="K15283">
            <v>-1.5675702632749967E-2</v>
          </cell>
          <cell r="S15283">
            <v>40</v>
          </cell>
        </row>
        <row r="15284">
          <cell r="K15284">
            <v>2.9208030363358577</v>
          </cell>
          <cell r="S15284">
            <v>40</v>
          </cell>
        </row>
        <row r="15285">
          <cell r="K15285">
            <v>-0.62687013750616127</v>
          </cell>
          <cell r="S15285">
            <v>40</v>
          </cell>
        </row>
        <row r="15286">
          <cell r="K15286">
            <v>31.290800132052933</v>
          </cell>
          <cell r="S15286">
            <v>40</v>
          </cell>
        </row>
        <row r="15287">
          <cell r="K15287">
            <v>0.30034459697418059</v>
          </cell>
          <cell r="S15287">
            <v>40</v>
          </cell>
        </row>
        <row r="15288">
          <cell r="K15288">
            <v>3.156332495177506</v>
          </cell>
          <cell r="S15288">
            <v>40</v>
          </cell>
        </row>
        <row r="15289">
          <cell r="K15289">
            <v>1.7739246501840145</v>
          </cell>
          <cell r="S15289">
            <v>40</v>
          </cell>
        </row>
        <row r="15290">
          <cell r="K15290">
            <v>-1.1956136314127654E-2</v>
          </cell>
          <cell r="S15290">
            <v>40</v>
          </cell>
        </row>
        <row r="15291">
          <cell r="K15291">
            <v>-2.0740645330505863E-3</v>
          </cell>
          <cell r="S15291">
            <v>40</v>
          </cell>
        </row>
        <row r="15292">
          <cell r="K15292">
            <v>-1.8016922848976737E-3</v>
          </cell>
          <cell r="S15292">
            <v>40</v>
          </cell>
        </row>
        <row r="15293">
          <cell r="K15293">
            <v>-1.0064222302470923E-3</v>
          </cell>
          <cell r="S15293">
            <v>40</v>
          </cell>
        </row>
        <row r="15294">
          <cell r="K15294">
            <v>-8.5286638791910133E-4</v>
          </cell>
          <cell r="S15294">
            <v>40</v>
          </cell>
        </row>
        <row r="15295">
          <cell r="K15295">
            <v>-0.92596555974774253</v>
          </cell>
          <cell r="S15295">
            <v>40</v>
          </cell>
        </row>
        <row r="15296">
          <cell r="K15296">
            <v>-1.3152163314234676E-2</v>
          </cell>
          <cell r="S15296">
            <v>40</v>
          </cell>
        </row>
        <row r="15297">
          <cell r="K15297">
            <v>-8.0899030753696572E-4</v>
          </cell>
          <cell r="S15297">
            <v>40</v>
          </cell>
        </row>
        <row r="15298">
          <cell r="K15298">
            <v>-5.5898858513217964E-4</v>
          </cell>
          <cell r="S15298">
            <v>40</v>
          </cell>
        </row>
        <row r="15299">
          <cell r="K15299">
            <v>-1.055960867969467E-2</v>
          </cell>
          <cell r="S15299">
            <v>40</v>
          </cell>
        </row>
        <row r="15300">
          <cell r="K15300">
            <v>-1.3526028889394907E-3</v>
          </cell>
          <cell r="S15300">
            <v>40</v>
          </cell>
        </row>
        <row r="15301">
          <cell r="K15301">
            <v>-0.79829400552368057</v>
          </cell>
          <cell r="S15301">
            <v>40</v>
          </cell>
        </row>
        <row r="15302">
          <cell r="K15302">
            <v>-0.81569458955208163</v>
          </cell>
          <cell r="S15302">
            <v>40</v>
          </cell>
        </row>
        <row r="15303">
          <cell r="K15303">
            <v>-0.78052355073695656</v>
          </cell>
          <cell r="S15303">
            <v>40</v>
          </cell>
        </row>
        <row r="15304">
          <cell r="K15304">
            <v>-0.74841669027501068</v>
          </cell>
          <cell r="S15304">
            <v>40</v>
          </cell>
        </row>
        <row r="15305">
          <cell r="K15305">
            <v>-0.76405943222969408</v>
          </cell>
          <cell r="S15305">
            <v>40</v>
          </cell>
        </row>
        <row r="15306">
          <cell r="K15306">
            <v>-0.81936361642162403</v>
          </cell>
          <cell r="S15306">
            <v>40</v>
          </cell>
        </row>
        <row r="15307">
          <cell r="K15307">
            <v>3.8370129939856326</v>
          </cell>
          <cell r="S15307">
            <v>40</v>
          </cell>
        </row>
        <row r="15308">
          <cell r="K15308">
            <v>-0.83022259208022153</v>
          </cell>
          <cell r="S15308">
            <v>40</v>
          </cell>
        </row>
        <row r="15309">
          <cell r="K15309">
            <v>0.25923206158372347</v>
          </cell>
          <cell r="S15309">
            <v>40</v>
          </cell>
        </row>
        <row r="15310">
          <cell r="K15310">
            <v>3.4519013321201566</v>
          </cell>
          <cell r="S15310">
            <v>40</v>
          </cell>
        </row>
        <row r="15311">
          <cell r="K15311">
            <v>0.24308130655603791</v>
          </cell>
          <cell r="S15311">
            <v>40</v>
          </cell>
        </row>
        <row r="15312">
          <cell r="K15312">
            <v>0.24274386407154508</v>
          </cell>
          <cell r="S15312">
            <v>40</v>
          </cell>
        </row>
        <row r="15313">
          <cell r="K15313">
            <v>-4.717820418741722E-3</v>
          </cell>
          <cell r="S15313">
            <v>40</v>
          </cell>
        </row>
        <row r="15314">
          <cell r="K15314">
            <v>-0.45364791288858258</v>
          </cell>
          <cell r="S15314">
            <v>40</v>
          </cell>
        </row>
        <row r="15315">
          <cell r="K15315">
            <v>-0.34113045645912715</v>
          </cell>
          <cell r="S15315">
            <v>40</v>
          </cell>
        </row>
        <row r="15316">
          <cell r="K15316">
            <v>-0.27413885245350667</v>
          </cell>
          <cell r="S15316">
            <v>40</v>
          </cell>
        </row>
        <row r="15317">
          <cell r="K15317">
            <v>-1.8691522323375709E-3</v>
          </cell>
          <cell r="S15317">
            <v>40</v>
          </cell>
        </row>
        <row r="15318">
          <cell r="K15318">
            <v>-1.7983863925455507E-3</v>
          </cell>
          <cell r="S15318">
            <v>40</v>
          </cell>
        </row>
        <row r="15319">
          <cell r="K15319">
            <v>-1.8007483045422358E-3</v>
          </cell>
          <cell r="S15319">
            <v>40</v>
          </cell>
        </row>
        <row r="15320">
          <cell r="K15320">
            <v>-1.2990172388596522E-2</v>
          </cell>
          <cell r="S15320">
            <v>40</v>
          </cell>
        </row>
        <row r="15321">
          <cell r="K15321">
            <v>-7.1749134222366204E-3</v>
          </cell>
          <cell r="S15321">
            <v>40</v>
          </cell>
        </row>
        <row r="15322">
          <cell r="K15322">
            <v>-1.886551103488754E-3</v>
          </cell>
          <cell r="S15322">
            <v>40</v>
          </cell>
        </row>
        <row r="15323">
          <cell r="K15323">
            <v>0.11755093058219986</v>
          </cell>
          <cell r="S15323">
            <v>40</v>
          </cell>
        </row>
        <row r="15324">
          <cell r="K15324">
            <v>-0.44396835341178476</v>
          </cell>
          <cell r="S15324">
            <v>40</v>
          </cell>
        </row>
        <row r="15325">
          <cell r="K15325">
            <v>-0.44249264108116021</v>
          </cell>
          <cell r="S15325">
            <v>40</v>
          </cell>
        </row>
        <row r="15326">
          <cell r="K15326">
            <v>-0.33128025459937749</v>
          </cell>
          <cell r="S15326">
            <v>40</v>
          </cell>
        </row>
        <row r="15327">
          <cell r="K15327">
            <v>-0.32390717882496733</v>
          </cell>
          <cell r="S15327">
            <v>40</v>
          </cell>
        </row>
        <row r="15328">
          <cell r="K15328">
            <v>9.5614683868988019E-4</v>
          </cell>
          <cell r="S15328">
            <v>40</v>
          </cell>
        </row>
        <row r="15329">
          <cell r="K15329">
            <v>-0.23551540041880842</v>
          </cell>
          <cell r="S15329">
            <v>40</v>
          </cell>
        </row>
        <row r="15330">
          <cell r="K15330">
            <v>1.7299653186331799E-3</v>
          </cell>
          <cell r="S15330">
            <v>40</v>
          </cell>
        </row>
        <row r="15331">
          <cell r="K15331">
            <v>-6.7697794366780714E-3</v>
          </cell>
          <cell r="S15331">
            <v>40</v>
          </cell>
        </row>
        <row r="15332">
          <cell r="K15332">
            <v>0.24705241048460544</v>
          </cell>
          <cell r="S15332">
            <v>40</v>
          </cell>
        </row>
        <row r="15333">
          <cell r="K15333">
            <v>-6.7982700636940591E-3</v>
          </cell>
          <cell r="S15333">
            <v>40</v>
          </cell>
        </row>
        <row r="15334">
          <cell r="K15334">
            <v>-6.3512542998648723E-3</v>
          </cell>
          <cell r="S15334">
            <v>40</v>
          </cell>
        </row>
        <row r="15335">
          <cell r="K15335">
            <v>-3.5076864388989631E-3</v>
          </cell>
          <cell r="S15335">
            <v>40</v>
          </cell>
        </row>
        <row r="15336">
          <cell r="K15336">
            <v>-4.7118393810174969E-3</v>
          </cell>
          <cell r="S15336">
            <v>40</v>
          </cell>
        </row>
        <row r="15337">
          <cell r="K15337">
            <v>-3.9527582240427997E-3</v>
          </cell>
          <cell r="S15337">
            <v>40</v>
          </cell>
        </row>
        <row r="15338">
          <cell r="K15338">
            <v>-0.45786055841933537</v>
          </cell>
          <cell r="S15338">
            <v>40</v>
          </cell>
        </row>
        <row r="15339">
          <cell r="K15339">
            <v>7.2507568204175348</v>
          </cell>
          <cell r="S15339">
            <v>40</v>
          </cell>
        </row>
        <row r="15340">
          <cell r="K15340">
            <v>-0.35274469408462539</v>
          </cell>
          <cell r="S15340">
            <v>40</v>
          </cell>
        </row>
        <row r="15341">
          <cell r="K15341">
            <v>4.1128436086128639</v>
          </cell>
          <cell r="S15341">
            <v>40</v>
          </cell>
        </row>
        <row r="15342">
          <cell r="K15342">
            <v>-0.2816497436823594</v>
          </cell>
          <cell r="S15342">
            <v>40</v>
          </cell>
        </row>
        <row r="15343">
          <cell r="K15343">
            <v>4.3535745544242168</v>
          </cell>
          <cell r="S15343">
            <v>40</v>
          </cell>
        </row>
        <row r="15344">
          <cell r="K15344">
            <v>-1.9030146979637189E-3</v>
          </cell>
          <cell r="S15344">
            <v>40</v>
          </cell>
        </row>
        <row r="15345">
          <cell r="K15345">
            <v>3.3673195697172997</v>
          </cell>
          <cell r="S15345">
            <v>40</v>
          </cell>
        </row>
        <row r="15346">
          <cell r="K15346">
            <v>-1.8409552971728426E-3</v>
          </cell>
          <cell r="S15346">
            <v>40</v>
          </cell>
        </row>
        <row r="15347">
          <cell r="K15347">
            <v>3.8478342076685181</v>
          </cell>
          <cell r="S15347">
            <v>40</v>
          </cell>
        </row>
        <row r="15348">
          <cell r="K15348">
            <v>-1.8302961585990008E-3</v>
          </cell>
          <cell r="S15348">
            <v>40</v>
          </cell>
        </row>
        <row r="15349">
          <cell r="K15349">
            <v>4.0034544973775841</v>
          </cell>
          <cell r="S15349">
            <v>40</v>
          </cell>
        </row>
        <row r="15350">
          <cell r="K15350">
            <v>-1.2921914407277453E-2</v>
          </cell>
          <cell r="S15350">
            <v>40</v>
          </cell>
        </row>
        <row r="15351">
          <cell r="K15351">
            <v>-4.9130736068183235E-3</v>
          </cell>
          <cell r="S15351">
            <v>40</v>
          </cell>
        </row>
        <row r="15352">
          <cell r="K15352">
            <v>-7.1493549969998032E-3</v>
          </cell>
          <cell r="S15352">
            <v>40</v>
          </cell>
        </row>
        <row r="15353">
          <cell r="K15353">
            <v>-1.2811585629944644</v>
          </cell>
          <cell r="S15353">
            <v>40</v>
          </cell>
        </row>
        <row r="15354">
          <cell r="K15354">
            <v>-1.9955569992966258E-3</v>
          </cell>
          <cell r="S15354">
            <v>40</v>
          </cell>
        </row>
        <row r="15355">
          <cell r="K15355">
            <v>-1.5552606628950096</v>
          </cell>
          <cell r="S15355">
            <v>40</v>
          </cell>
        </row>
        <row r="15356">
          <cell r="K15356">
            <v>0.46047368633066699</v>
          </cell>
          <cell r="S15356">
            <v>40</v>
          </cell>
        </row>
        <row r="15357">
          <cell r="K15357">
            <v>-3.3842347094918939E-3</v>
          </cell>
          <cell r="S15357">
            <v>40</v>
          </cell>
        </row>
        <row r="15358">
          <cell r="K15358">
            <v>-0.44930770475442366</v>
          </cell>
          <cell r="S15358">
            <v>40</v>
          </cell>
        </row>
        <row r="15359">
          <cell r="K15359">
            <v>-3.7388654267770331E-3</v>
          </cell>
          <cell r="S15359">
            <v>40</v>
          </cell>
        </row>
        <row r="15360">
          <cell r="K15360">
            <v>-0.43838026229603444</v>
          </cell>
          <cell r="S15360">
            <v>40</v>
          </cell>
        </row>
        <row r="15361">
          <cell r="K15361">
            <v>-4.3082423506727802E-3</v>
          </cell>
          <cell r="S15361">
            <v>40</v>
          </cell>
        </row>
        <row r="15362">
          <cell r="K15362">
            <v>-0.33949171926117788</v>
          </cell>
          <cell r="S15362">
            <v>40</v>
          </cell>
        </row>
        <row r="15363">
          <cell r="K15363">
            <v>-3.6263944491426504E-3</v>
          </cell>
          <cell r="S15363">
            <v>40</v>
          </cell>
        </row>
        <row r="15364">
          <cell r="K15364">
            <v>-0.32639473892668253</v>
          </cell>
          <cell r="S15364">
            <v>40</v>
          </cell>
        </row>
        <row r="15365">
          <cell r="K15365">
            <v>-1.1386108066807263</v>
          </cell>
          <cell r="S15365">
            <v>40</v>
          </cell>
        </row>
        <row r="15366">
          <cell r="K15366">
            <v>-0.35108009058806117</v>
          </cell>
          <cell r="S15366">
            <v>40</v>
          </cell>
        </row>
        <row r="15367">
          <cell r="K15367">
            <v>-5.7003414254342159E-3</v>
          </cell>
          <cell r="S15367">
            <v>40</v>
          </cell>
        </row>
        <row r="15368">
          <cell r="K15368">
            <v>-0.24111113914767107</v>
          </cell>
          <cell r="S15368">
            <v>40</v>
          </cell>
        </row>
        <row r="15369">
          <cell r="K15369">
            <v>1.3453111897928556</v>
          </cell>
          <cell r="S15369">
            <v>40</v>
          </cell>
        </row>
        <row r="15370">
          <cell r="K15370">
            <v>-0.31881225554792869</v>
          </cell>
          <cell r="S15370">
            <v>40</v>
          </cell>
        </row>
        <row r="15371">
          <cell r="K15371">
            <v>-5.9008185434636278E-3</v>
          </cell>
          <cell r="S15371">
            <v>40</v>
          </cell>
        </row>
        <row r="15372">
          <cell r="K15372">
            <v>-6.9388667854752371E-3</v>
          </cell>
          <cell r="S15372">
            <v>40</v>
          </cell>
        </row>
        <row r="15373">
          <cell r="K15373">
            <v>-7.4856826171912985E-3</v>
          </cell>
          <cell r="S15373">
            <v>40</v>
          </cell>
        </row>
        <row r="15374">
          <cell r="K15374">
            <v>-8.4463319911787599E-2</v>
          </cell>
          <cell r="S15374">
            <v>40</v>
          </cell>
        </row>
        <row r="15375">
          <cell r="K15375">
            <v>-6.3902535047597422E-2</v>
          </cell>
          <cell r="S15375">
            <v>40</v>
          </cell>
        </row>
        <row r="15376">
          <cell r="K15376">
            <v>-4.8234131176644518E-2</v>
          </cell>
          <cell r="S15376">
            <v>40</v>
          </cell>
        </row>
        <row r="15377">
          <cell r="K15377">
            <v>-0.47132223214992763</v>
          </cell>
          <cell r="S15377">
            <v>40</v>
          </cell>
        </row>
        <row r="15378">
          <cell r="K15378">
            <v>-0.3703616339340996</v>
          </cell>
          <cell r="S15378">
            <v>40</v>
          </cell>
        </row>
        <row r="15379">
          <cell r="K15379">
            <v>-0.2962996994159719</v>
          </cell>
          <cell r="S15379">
            <v>40</v>
          </cell>
        </row>
        <row r="15380">
          <cell r="K15380">
            <v>-1.9725022992898861E-4</v>
          </cell>
          <cell r="S15380">
            <v>40</v>
          </cell>
        </row>
        <row r="15381">
          <cell r="K15381">
            <v>-1.9080610644717016E-4</v>
          </cell>
          <cell r="S15381">
            <v>40</v>
          </cell>
        </row>
        <row r="15382">
          <cell r="K15382">
            <v>-1.8834229002750855E-4</v>
          </cell>
          <cell r="S15382">
            <v>40</v>
          </cell>
        </row>
        <row r="15383">
          <cell r="K15383">
            <v>-0.12665494217509279</v>
          </cell>
          <cell r="S15383">
            <v>40</v>
          </cell>
        </row>
        <row r="15384">
          <cell r="K15384">
            <v>-2.3422138358050103E-4</v>
          </cell>
          <cell r="S15384">
            <v>40</v>
          </cell>
        </row>
        <row r="15385">
          <cell r="K15385">
            <v>-2.019372005614083E-2</v>
          </cell>
          <cell r="S15385">
            <v>40</v>
          </cell>
        </row>
        <row r="15386">
          <cell r="K15386">
            <v>4.0718054303556017E-2</v>
          </cell>
          <cell r="S15386">
            <v>40</v>
          </cell>
        </row>
        <row r="15387">
          <cell r="K15387">
            <v>-0.46711976678037098</v>
          </cell>
          <cell r="S15387">
            <v>40</v>
          </cell>
        </row>
        <row r="15388">
          <cell r="K15388">
            <v>-0.43436117667254903</v>
          </cell>
          <cell r="S15388">
            <v>40</v>
          </cell>
        </row>
        <row r="15389">
          <cell r="K15389">
            <v>-0.35724731533720239</v>
          </cell>
          <cell r="S15389">
            <v>40</v>
          </cell>
        </row>
        <row r="15390">
          <cell r="K15390">
            <v>-0.32263306667514691</v>
          </cell>
          <cell r="S15390">
            <v>40</v>
          </cell>
        </row>
        <row r="15391">
          <cell r="K15391">
            <v>-0.33965143962798994</v>
          </cell>
          <cell r="S15391">
            <v>40</v>
          </cell>
        </row>
        <row r="15392">
          <cell r="K15392">
            <v>-0.25547909582255512</v>
          </cell>
          <cell r="S15392">
            <v>40</v>
          </cell>
        </row>
        <row r="15393">
          <cell r="K15393">
            <v>-0.28176085838938192</v>
          </cell>
          <cell r="S15393">
            <v>40</v>
          </cell>
        </row>
        <row r="15394">
          <cell r="K15394">
            <v>0.51905790761887582</v>
          </cell>
          <cell r="S15394">
            <v>40</v>
          </cell>
        </row>
        <row r="15395">
          <cell r="K15395">
            <v>-1.0468234512786443</v>
          </cell>
          <cell r="S15395">
            <v>40</v>
          </cell>
        </row>
        <row r="15396">
          <cell r="K15396">
            <v>-1.0106096379348191</v>
          </cell>
          <cell r="S15396">
            <v>40</v>
          </cell>
        </row>
        <row r="15397">
          <cell r="K15397">
            <v>1.5347735826547255</v>
          </cell>
          <cell r="S15397">
            <v>40</v>
          </cell>
        </row>
        <row r="15398">
          <cell r="K15398">
            <v>-1.6254137688336008</v>
          </cell>
          <cell r="S15398">
            <v>40</v>
          </cell>
        </row>
        <row r="15399">
          <cell r="K15399">
            <v>0.22422626343652582</v>
          </cell>
          <cell r="S15399">
            <v>40</v>
          </cell>
        </row>
        <row r="15400">
          <cell r="K15400">
            <v>0.18259706121830832</v>
          </cell>
          <cell r="S15400">
            <v>40</v>
          </cell>
        </row>
        <row r="15401">
          <cell r="K15401">
            <v>-1.4656402480578437</v>
          </cell>
          <cell r="S15401">
            <v>40</v>
          </cell>
        </row>
        <row r="15402">
          <cell r="K15402">
            <v>-1.5781995392197103</v>
          </cell>
          <cell r="S15402">
            <v>40</v>
          </cell>
        </row>
        <row r="15403">
          <cell r="K15403">
            <v>5.1631855843016297</v>
          </cell>
          <cell r="S15403">
            <v>40</v>
          </cell>
        </row>
        <row r="15404">
          <cell r="K15404">
            <v>-0.3616030624777774</v>
          </cell>
          <cell r="S15404">
            <v>40</v>
          </cell>
        </row>
        <row r="15405">
          <cell r="K15405">
            <v>-0.27874178997142912</v>
          </cell>
          <cell r="S15405">
            <v>40</v>
          </cell>
        </row>
        <row r="15406">
          <cell r="K15406">
            <v>-1.1749520938462603</v>
          </cell>
          <cell r="S15406">
            <v>40</v>
          </cell>
        </row>
        <row r="15407">
          <cell r="K15407">
            <v>-1.0842496322991637</v>
          </cell>
          <cell r="S15407">
            <v>40</v>
          </cell>
        </row>
        <row r="15408">
          <cell r="K15408">
            <v>-0.24711303663767295</v>
          </cell>
          <cell r="S15408">
            <v>40</v>
          </cell>
        </row>
        <row r="15409">
          <cell r="K15409">
            <v>-0.16500229254742768</v>
          </cell>
          <cell r="S15409">
            <v>40</v>
          </cell>
        </row>
        <row r="15410">
          <cell r="K15410">
            <v>42.528101971612557</v>
          </cell>
          <cell r="S15410">
            <v>40</v>
          </cell>
        </row>
        <row r="15411">
          <cell r="K15411">
            <v>0.1008022865800452</v>
          </cell>
          <cell r="S15411">
            <v>40</v>
          </cell>
        </row>
        <row r="15412">
          <cell r="K15412">
            <v>-1.1338049935924366</v>
          </cell>
          <cell r="S15412">
            <v>40</v>
          </cell>
        </row>
        <row r="15413">
          <cell r="K15413">
            <v>0.20144587980558984</v>
          </cell>
          <cell r="S15413">
            <v>40</v>
          </cell>
        </row>
        <row r="15414">
          <cell r="K15414">
            <v>12.775324992009207</v>
          </cell>
          <cell r="S15414">
            <v>40</v>
          </cell>
        </row>
        <row r="15415">
          <cell r="K15415">
            <v>2.749617233991062E-2</v>
          </cell>
          <cell r="S15415">
            <v>40</v>
          </cell>
        </row>
        <row r="15416">
          <cell r="K15416">
            <v>0.15626376107749002</v>
          </cell>
          <cell r="S15416">
            <v>40</v>
          </cell>
        </row>
        <row r="15417">
          <cell r="K15417">
            <v>0.12924441655303209</v>
          </cell>
          <cell r="S15417">
            <v>40</v>
          </cell>
        </row>
        <row r="15418">
          <cell r="K15418">
            <v>-3.9939685790296227E-2</v>
          </cell>
          <cell r="S15418">
            <v>40</v>
          </cell>
        </row>
        <row r="15419">
          <cell r="K15419">
            <v>1.1541578187300493E-3</v>
          </cell>
          <cell r="S15419">
            <v>40</v>
          </cell>
        </row>
        <row r="15420">
          <cell r="K15420">
            <v>0.67747513321314223</v>
          </cell>
          <cell r="S15420">
            <v>40</v>
          </cell>
        </row>
        <row r="15421">
          <cell r="K15421">
            <v>1.5304089941813373E-3</v>
          </cell>
          <cell r="S15421">
            <v>40</v>
          </cell>
        </row>
        <row r="15422">
          <cell r="K15422">
            <v>0.52678394759873082</v>
          </cell>
          <cell r="S15422">
            <v>40</v>
          </cell>
        </row>
        <row r="15423">
          <cell r="K15423">
            <v>1.3075318973734671</v>
          </cell>
          <cell r="S15423">
            <v>40</v>
          </cell>
        </row>
        <row r="15424">
          <cell r="K15424">
            <v>1.3702183798598524</v>
          </cell>
          <cell r="S15424">
            <v>40</v>
          </cell>
        </row>
        <row r="15425">
          <cell r="K15425">
            <v>8.1058268532874844E-2</v>
          </cell>
          <cell r="S15425">
            <v>40</v>
          </cell>
        </row>
        <row r="15426">
          <cell r="K15426">
            <v>7.3172069673281256E-2</v>
          </cell>
          <cell r="S15426">
            <v>40</v>
          </cell>
        </row>
        <row r="15427">
          <cell r="K15427">
            <v>-1.7074291567542398E-4</v>
          </cell>
          <cell r="S15427">
            <v>40</v>
          </cell>
        </row>
        <row r="15428">
          <cell r="K15428">
            <v>0.55541503815862281</v>
          </cell>
          <cell r="S15428">
            <v>40</v>
          </cell>
        </row>
        <row r="15429">
          <cell r="K15429">
            <v>7.1395390790167603</v>
          </cell>
          <cell r="S15429">
            <v>40</v>
          </cell>
        </row>
        <row r="15430">
          <cell r="K15430">
            <v>6.6901772606187251</v>
          </cell>
          <cell r="S15430">
            <v>40</v>
          </cell>
        </row>
        <row r="15431">
          <cell r="K15431">
            <v>0.20593261100170682</v>
          </cell>
          <cell r="S15431">
            <v>40</v>
          </cell>
        </row>
        <row r="15432">
          <cell r="K15432">
            <v>6.7782376665996429</v>
          </cell>
          <cell r="S15432">
            <v>40</v>
          </cell>
        </row>
        <row r="15433">
          <cell r="K15433">
            <v>4.5377351009912212</v>
          </cell>
          <cell r="S15433">
            <v>40</v>
          </cell>
        </row>
        <row r="15434">
          <cell r="K15434">
            <v>0.13766247738389106</v>
          </cell>
          <cell r="S15434">
            <v>40</v>
          </cell>
        </row>
        <row r="15435">
          <cell r="K15435">
            <v>0.16536916817786282</v>
          </cell>
          <cell r="S15435">
            <v>40</v>
          </cell>
        </row>
        <row r="15436">
          <cell r="K15436">
            <v>1.0924024131048277E-2</v>
          </cell>
          <cell r="S15436">
            <v>40</v>
          </cell>
        </row>
        <row r="15437">
          <cell r="K15437">
            <v>-0.91363865079728546</v>
          </cell>
          <cell r="S15437">
            <v>40</v>
          </cell>
        </row>
        <row r="15438">
          <cell r="K15438">
            <v>-0.82731073692196755</v>
          </cell>
          <cell r="S15438">
            <v>40</v>
          </cell>
        </row>
        <row r="15439">
          <cell r="K15439">
            <v>-1.0888076419342527E-3</v>
          </cell>
          <cell r="S15439">
            <v>40</v>
          </cell>
        </row>
        <row r="15440">
          <cell r="K15440">
            <v>-0.8138919799735379</v>
          </cell>
          <cell r="S15440">
            <v>40</v>
          </cell>
        </row>
        <row r="15441">
          <cell r="K15441">
            <v>-0.54594128430309918</v>
          </cell>
          <cell r="S15441">
            <v>40</v>
          </cell>
        </row>
        <row r="15442">
          <cell r="K15442">
            <v>1.5503758837375308</v>
          </cell>
          <cell r="S15442">
            <v>40</v>
          </cell>
        </row>
        <row r="15443">
          <cell r="K15443">
            <v>-0.77253292641762694</v>
          </cell>
          <cell r="S15443">
            <v>40</v>
          </cell>
        </row>
        <row r="15444">
          <cell r="K15444">
            <v>-0.52024346892530327</v>
          </cell>
          <cell r="S15444">
            <v>40</v>
          </cell>
        </row>
        <row r="15445">
          <cell r="K15445">
            <v>-1.065003553705049E-2</v>
          </cell>
          <cell r="S15445">
            <v>40</v>
          </cell>
        </row>
        <row r="15446">
          <cell r="K15446">
            <v>-0.98549988053251936</v>
          </cell>
          <cell r="S15446">
            <v>40</v>
          </cell>
        </row>
        <row r="15447">
          <cell r="K15447">
            <v>-1.4160261202454024E-2</v>
          </cell>
          <cell r="S15447">
            <v>40</v>
          </cell>
        </row>
        <row r="15448">
          <cell r="K15448">
            <v>-1.4978341818430262E-2</v>
          </cell>
          <cell r="S15448">
            <v>40</v>
          </cell>
        </row>
        <row r="15449">
          <cell r="K15449">
            <v>-0.68245570474380757</v>
          </cell>
          <cell r="S15449">
            <v>40</v>
          </cell>
        </row>
        <row r="15450">
          <cell r="K15450">
            <v>-1.835754993272402E-2</v>
          </cell>
          <cell r="S15450">
            <v>40</v>
          </cell>
        </row>
        <row r="15451">
          <cell r="K15451">
            <v>-2.0766269524303348E-2</v>
          </cell>
          <cell r="S15451">
            <v>40</v>
          </cell>
        </row>
        <row r="15452">
          <cell r="K15452">
            <v>0.31444114636087273</v>
          </cell>
          <cell r="S15452">
            <v>40</v>
          </cell>
        </row>
        <row r="15453">
          <cell r="K15453">
            <v>121.85552699976502</v>
          </cell>
          <cell r="S15453">
            <v>40</v>
          </cell>
        </row>
        <row r="15454">
          <cell r="K15454">
            <v>-0.5432892292188839</v>
          </cell>
          <cell r="S15454">
            <v>40</v>
          </cell>
        </row>
        <row r="15455">
          <cell r="K15455">
            <v>2.6147287510498938</v>
          </cell>
          <cell r="S15455">
            <v>40</v>
          </cell>
        </row>
        <row r="15456">
          <cell r="K15456">
            <v>-4.3518922060203954E-2</v>
          </cell>
          <cell r="S15456">
            <v>40</v>
          </cell>
        </row>
        <row r="15457">
          <cell r="K15457">
            <v>-1.5828197704854888E-2</v>
          </cell>
          <cell r="S15457">
            <v>40</v>
          </cell>
        </row>
        <row r="15458">
          <cell r="K15458">
            <v>-0.8656916887477335</v>
          </cell>
          <cell r="S15458">
            <v>40</v>
          </cell>
        </row>
        <row r="15459">
          <cell r="K15459">
            <v>-0.7972643812592336</v>
          </cell>
          <cell r="S15459">
            <v>40</v>
          </cell>
        </row>
        <row r="15460">
          <cell r="K15460">
            <v>-1.6352918828544765E-2</v>
          </cell>
          <cell r="S15460">
            <v>40</v>
          </cell>
        </row>
        <row r="15461">
          <cell r="K15461">
            <v>-2.5892175176756195E-4</v>
          </cell>
          <cell r="S15461">
            <v>40</v>
          </cell>
        </row>
        <row r="15462">
          <cell r="K15462">
            <v>-1.0292215069547512</v>
          </cell>
          <cell r="S15462">
            <v>40</v>
          </cell>
        </row>
        <row r="15463">
          <cell r="K15463">
            <v>-1.0810046687453227</v>
          </cell>
          <cell r="S15463">
            <v>40</v>
          </cell>
        </row>
        <row r="15464">
          <cell r="K15464">
            <v>-1.6406483446101248E-4</v>
          </cell>
          <cell r="S15464">
            <v>40</v>
          </cell>
        </row>
        <row r="15465">
          <cell r="K15465">
            <v>-0.97484219761985036</v>
          </cell>
          <cell r="S15465">
            <v>40</v>
          </cell>
        </row>
        <row r="15466">
          <cell r="K15466">
            <v>-1.6199837160777698E-2</v>
          </cell>
          <cell r="S15466">
            <v>40</v>
          </cell>
        </row>
        <row r="15467">
          <cell r="K15467">
            <v>-0.79424662491804521</v>
          </cell>
          <cell r="S15467">
            <v>40</v>
          </cell>
        </row>
        <row r="15468">
          <cell r="K15468">
            <v>-1.4778343847332146E-2</v>
          </cell>
          <cell r="S15468">
            <v>40</v>
          </cell>
        </row>
        <row r="15469">
          <cell r="K15469">
            <v>-1.6301636796047386E-2</v>
          </cell>
          <cell r="S15469">
            <v>40</v>
          </cell>
        </row>
        <row r="15470">
          <cell r="K15470">
            <v>-9.7272281571976981E-4</v>
          </cell>
          <cell r="S15470">
            <v>40</v>
          </cell>
        </row>
        <row r="15471">
          <cell r="K15471">
            <v>-8.8825374777822409E-4</v>
          </cell>
          <cell r="S15471">
            <v>40</v>
          </cell>
        </row>
        <row r="15472">
          <cell r="K15472">
            <v>-0.66876968368970269</v>
          </cell>
          <cell r="S15472">
            <v>40</v>
          </cell>
        </row>
        <row r="15473">
          <cell r="K15473">
            <v>-0.77069987407562246</v>
          </cell>
          <cell r="S15473">
            <v>40</v>
          </cell>
        </row>
        <row r="15474">
          <cell r="K15474">
            <v>-0.71125956462072548</v>
          </cell>
          <cell r="S15474">
            <v>40</v>
          </cell>
        </row>
        <row r="15475">
          <cell r="K15475">
            <v>-0.64584445896291043</v>
          </cell>
          <cell r="S15475">
            <v>40</v>
          </cell>
        </row>
        <row r="15476">
          <cell r="K15476">
            <v>-0.74009822473298859</v>
          </cell>
          <cell r="S15476">
            <v>40</v>
          </cell>
        </row>
        <row r="15477">
          <cell r="K15477">
            <v>0.98927203176729139</v>
          </cell>
          <cell r="S15477">
            <v>40</v>
          </cell>
        </row>
        <row r="15478">
          <cell r="K15478">
            <v>-1.1385758299782126E-2</v>
          </cell>
          <cell r="S15478">
            <v>40</v>
          </cell>
        </row>
        <row r="15479">
          <cell r="K15479">
            <v>-4.9451392396210065E-3</v>
          </cell>
          <cell r="S15479">
            <v>40</v>
          </cell>
        </row>
        <row r="15480">
          <cell r="K15480">
            <v>-3.3270797501834676E-3</v>
          </cell>
          <cell r="S15480">
            <v>40</v>
          </cell>
        </row>
        <row r="15481">
          <cell r="K15481">
            <v>-2.5893795274865824E-3</v>
          </cell>
          <cell r="S15481">
            <v>40</v>
          </cell>
        </row>
        <row r="15482">
          <cell r="K15482">
            <v>-0.44318594238850412</v>
          </cell>
          <cell r="S15482">
            <v>40</v>
          </cell>
        </row>
        <row r="15483">
          <cell r="K15483">
            <v>-0.3511773623482039</v>
          </cell>
          <cell r="S15483">
            <v>40</v>
          </cell>
        </row>
        <row r="15484">
          <cell r="K15484">
            <v>-0.27893251647135958</v>
          </cell>
          <cell r="S15484">
            <v>40</v>
          </cell>
        </row>
        <row r="15485">
          <cell r="K15485">
            <v>-2.3899762826480229E-3</v>
          </cell>
          <cell r="S15485">
            <v>40</v>
          </cell>
        </row>
        <row r="15486">
          <cell r="K15486">
            <v>-0.35325738611663421</v>
          </cell>
          <cell r="S15486">
            <v>40</v>
          </cell>
        </row>
        <row r="15487">
          <cell r="K15487">
            <v>-0.27221884696990761</v>
          </cell>
          <cell r="S15487">
            <v>40</v>
          </cell>
        </row>
        <row r="15488">
          <cell r="K15488">
            <v>-2.7321947972880696E-3</v>
          </cell>
          <cell r="S15488">
            <v>40</v>
          </cell>
        </row>
        <row r="15489">
          <cell r="K15489">
            <v>-0.98830348686073588</v>
          </cell>
          <cell r="S15489">
            <v>40</v>
          </cell>
        </row>
        <row r="15490">
          <cell r="K15490">
            <v>-3.2774004654327008E-3</v>
          </cell>
          <cell r="S15490">
            <v>40</v>
          </cell>
        </row>
        <row r="15491">
          <cell r="K15491">
            <v>-3.4910413744669638E-3</v>
          </cell>
          <cell r="S15491">
            <v>40</v>
          </cell>
        </row>
        <row r="15492">
          <cell r="K15492">
            <v>-0.40711372995877854</v>
          </cell>
          <cell r="S15492">
            <v>40</v>
          </cell>
        </row>
        <row r="15493">
          <cell r="K15493">
            <v>-8.7323969592579815E-4</v>
          </cell>
          <cell r="S15493">
            <v>40</v>
          </cell>
        </row>
        <row r="15494">
          <cell r="K15494">
            <v>-0.310915227322764</v>
          </cell>
          <cell r="S15494">
            <v>40</v>
          </cell>
        </row>
        <row r="15495">
          <cell r="K15495">
            <v>-0.35271359752786569</v>
          </cell>
          <cell r="S15495">
            <v>40</v>
          </cell>
        </row>
        <row r="15496">
          <cell r="K15496">
            <v>-8.1980770720204432E-3</v>
          </cell>
          <cell r="S15496">
            <v>40</v>
          </cell>
        </row>
        <row r="15497">
          <cell r="K15497">
            <v>-0.2634227727531061</v>
          </cell>
          <cell r="S15497">
            <v>40</v>
          </cell>
        </row>
        <row r="15498">
          <cell r="K15498">
            <v>1.2190172310251446</v>
          </cell>
          <cell r="S15498">
            <v>40</v>
          </cell>
        </row>
        <row r="15499">
          <cell r="K15499">
            <v>-9.889929606467519E-3</v>
          </cell>
          <cell r="S15499">
            <v>40</v>
          </cell>
        </row>
        <row r="15500">
          <cell r="K15500">
            <v>-4.9605933910741931E-3</v>
          </cell>
          <cell r="S15500">
            <v>40</v>
          </cell>
        </row>
        <row r="15501">
          <cell r="K15501">
            <v>-4.8186461333248852E-3</v>
          </cell>
          <cell r="S15501">
            <v>40</v>
          </cell>
        </row>
        <row r="15502">
          <cell r="K15502">
            <v>-3.3316874345769186E-3</v>
          </cell>
          <cell r="S15502">
            <v>40</v>
          </cell>
        </row>
        <row r="15503">
          <cell r="K15503">
            <v>-5.4553037353397768E-3</v>
          </cell>
          <cell r="S15503">
            <v>40</v>
          </cell>
        </row>
        <row r="15504">
          <cell r="K15504">
            <v>-2.5837706752709715E-3</v>
          </cell>
          <cell r="S15504">
            <v>40</v>
          </cell>
        </row>
        <row r="15505">
          <cell r="K15505">
            <v>-5.9304293610159455E-3</v>
          </cell>
          <cell r="S15505">
            <v>40</v>
          </cell>
        </row>
        <row r="15506">
          <cell r="K15506">
            <v>-0.44717024367239033</v>
          </cell>
          <cell r="S15506">
            <v>40</v>
          </cell>
        </row>
        <row r="15507">
          <cell r="K15507">
            <v>6.9467945146600014</v>
          </cell>
          <cell r="S15507">
            <v>40</v>
          </cell>
        </row>
        <row r="15508">
          <cell r="K15508">
            <v>-0.35662969367213415</v>
          </cell>
          <cell r="S15508">
            <v>40</v>
          </cell>
        </row>
        <row r="15509">
          <cell r="K15509">
            <v>1.5932107812107512</v>
          </cell>
          <cell r="S15509">
            <v>40</v>
          </cell>
        </row>
        <row r="15510">
          <cell r="K15510">
            <v>-0.28651655879837451</v>
          </cell>
          <cell r="S15510">
            <v>40</v>
          </cell>
        </row>
        <row r="15511">
          <cell r="K15511">
            <v>4.1914292632795949</v>
          </cell>
          <cell r="S15511">
            <v>40</v>
          </cell>
        </row>
        <row r="15512">
          <cell r="K15512">
            <v>-0.44791564907871079</v>
          </cell>
          <cell r="S15512">
            <v>40</v>
          </cell>
        </row>
        <row r="15513">
          <cell r="K15513">
            <v>3.8413242097564924</v>
          </cell>
          <cell r="S15513">
            <v>40</v>
          </cell>
        </row>
        <row r="15514">
          <cell r="K15514">
            <v>-0.35550478828234999</v>
          </cell>
          <cell r="S15514">
            <v>40</v>
          </cell>
        </row>
        <row r="15515">
          <cell r="K15515">
            <v>4.0637136216399998</v>
          </cell>
          <cell r="S15515">
            <v>40</v>
          </cell>
        </row>
        <row r="15516">
          <cell r="K15516">
            <v>-2.3766277661063976E-3</v>
          </cell>
          <cell r="S15516">
            <v>40</v>
          </cell>
        </row>
        <row r="15517">
          <cell r="K15517">
            <v>4.1469282349127461</v>
          </cell>
          <cell r="S15517">
            <v>40</v>
          </cell>
        </row>
        <row r="15518">
          <cell r="K15518">
            <v>-2.7594320324494442E-3</v>
          </cell>
          <cell r="S15518">
            <v>40</v>
          </cell>
        </row>
        <row r="15519">
          <cell r="K15519">
            <v>-1.6141531053630525</v>
          </cell>
          <cell r="S15519">
            <v>40</v>
          </cell>
        </row>
        <row r="15520">
          <cell r="K15520">
            <v>-0.98754849786071719</v>
          </cell>
          <cell r="S15520">
            <v>40</v>
          </cell>
        </row>
        <row r="15521">
          <cell r="K15521">
            <v>-4.8946214016086518E-3</v>
          </cell>
          <cell r="S15521">
            <v>40</v>
          </cell>
        </row>
        <row r="15522">
          <cell r="K15522">
            <v>-3.2909865803806477E-3</v>
          </cell>
          <cell r="S15522">
            <v>40</v>
          </cell>
        </row>
        <row r="15523">
          <cell r="K15523">
            <v>-5.2451604807413213E-3</v>
          </cell>
          <cell r="S15523">
            <v>40</v>
          </cell>
        </row>
        <row r="15524">
          <cell r="K15524">
            <v>-3.5651464164455685E-3</v>
          </cell>
          <cell r="S15524">
            <v>40</v>
          </cell>
        </row>
        <row r="15525">
          <cell r="K15525">
            <v>-5.2107893213693812E-3</v>
          </cell>
          <cell r="S15525">
            <v>40</v>
          </cell>
        </row>
        <row r="15526">
          <cell r="K15526">
            <v>-0.40721093784008788</v>
          </cell>
          <cell r="S15526">
            <v>40</v>
          </cell>
        </row>
        <row r="15527">
          <cell r="K15527">
            <v>-5.6798876672514344E-3</v>
          </cell>
          <cell r="S15527">
            <v>40</v>
          </cell>
        </row>
        <row r="15528">
          <cell r="K15528">
            <v>-9.2588911815677587E-4</v>
          </cell>
          <cell r="S15528">
            <v>40</v>
          </cell>
        </row>
        <row r="15529">
          <cell r="K15529">
            <v>-6.7241654007868749E-3</v>
          </cell>
          <cell r="S15529">
            <v>40</v>
          </cell>
        </row>
        <row r="15530">
          <cell r="K15530">
            <v>-0.31419602443460054</v>
          </cell>
          <cell r="S15530">
            <v>40</v>
          </cell>
        </row>
        <row r="15531">
          <cell r="K15531">
            <v>-5.7319543623954626E-3</v>
          </cell>
          <cell r="S15531">
            <v>40</v>
          </cell>
        </row>
        <row r="15532">
          <cell r="K15532">
            <v>-0.3560241182797943</v>
          </cell>
          <cell r="S15532">
            <v>40</v>
          </cell>
        </row>
        <row r="15533">
          <cell r="K15533">
            <v>-7.0356401654103106E-3</v>
          </cell>
          <cell r="S15533">
            <v>40</v>
          </cell>
        </row>
        <row r="15534">
          <cell r="K15534">
            <v>-7.5571171084754122E-3</v>
          </cell>
          <cell r="S15534">
            <v>40</v>
          </cell>
        </row>
        <row r="15535">
          <cell r="K15535">
            <v>-0.30916549155719175</v>
          </cell>
          <cell r="S15535">
            <v>40</v>
          </cell>
        </row>
        <row r="15536">
          <cell r="K15536">
            <v>-0.25701399859434532</v>
          </cell>
          <cell r="S15536">
            <v>40</v>
          </cell>
        </row>
        <row r="15537">
          <cell r="K15537">
            <v>-6.6523347417196824E-3</v>
          </cell>
          <cell r="S15537">
            <v>40</v>
          </cell>
        </row>
        <row r="15538">
          <cell r="K15538">
            <v>1.2179734872920902</v>
          </cell>
          <cell r="S15538">
            <v>40</v>
          </cell>
        </row>
        <row r="15539">
          <cell r="K15539">
            <v>-9.732472741291083E-3</v>
          </cell>
          <cell r="S15539">
            <v>40</v>
          </cell>
        </row>
        <row r="15540">
          <cell r="K15540">
            <v>-9.8967603163208802E-3</v>
          </cell>
          <cell r="S15540">
            <v>40</v>
          </cell>
        </row>
        <row r="15541">
          <cell r="K15541">
            <v>-1.4895046847262445E-2</v>
          </cell>
          <cell r="S15541">
            <v>40</v>
          </cell>
        </row>
        <row r="15542">
          <cell r="K15542">
            <v>-4.9975087821507752E-2</v>
          </cell>
          <cell r="S15542">
            <v>40</v>
          </cell>
        </row>
        <row r="15543">
          <cell r="K15543">
            <v>-3.405859189833544E-2</v>
          </cell>
          <cell r="S15543">
            <v>40</v>
          </cell>
        </row>
        <row r="15544">
          <cell r="K15544">
            <v>-2.557482733261621E-2</v>
          </cell>
          <cell r="S15544">
            <v>40</v>
          </cell>
        </row>
        <row r="15545">
          <cell r="K15545">
            <v>-0.45959596588662732</v>
          </cell>
          <cell r="S15545">
            <v>40</v>
          </cell>
        </row>
        <row r="15546">
          <cell r="K15546">
            <v>-0.36577944660827866</v>
          </cell>
          <cell r="S15546">
            <v>40</v>
          </cell>
        </row>
        <row r="15547">
          <cell r="K15547">
            <v>-0.30051782457653731</v>
          </cell>
          <cell r="S15547">
            <v>40</v>
          </cell>
        </row>
        <row r="15548">
          <cell r="K15548">
            <v>-0.45299616401543868</v>
          </cell>
          <cell r="S15548">
            <v>40</v>
          </cell>
        </row>
        <row r="15549">
          <cell r="K15549">
            <v>-0.36647262553501425</v>
          </cell>
          <cell r="S15549">
            <v>40</v>
          </cell>
        </row>
        <row r="15550">
          <cell r="K15550">
            <v>-0.29479988136323576</v>
          </cell>
          <cell r="S15550">
            <v>40</v>
          </cell>
        </row>
        <row r="15551">
          <cell r="K15551">
            <v>-2.8456556503041435E-4</v>
          </cell>
          <cell r="S15551">
            <v>40</v>
          </cell>
        </row>
        <row r="15552">
          <cell r="K15552">
            <v>-0.99208626564013214</v>
          </cell>
          <cell r="S15552">
            <v>40</v>
          </cell>
        </row>
        <row r="15553">
          <cell r="K15553">
            <v>-3.3808791607673117E-4</v>
          </cell>
          <cell r="S15553">
            <v>40</v>
          </cell>
        </row>
        <row r="15554">
          <cell r="K15554">
            <v>-3.6605764166533006E-4</v>
          </cell>
          <cell r="S15554">
            <v>40</v>
          </cell>
        </row>
        <row r="15555">
          <cell r="K15555">
            <v>-3.9630636998840409E-4</v>
          </cell>
          <cell r="S15555">
            <v>40</v>
          </cell>
        </row>
        <row r="15556">
          <cell r="K15556">
            <v>-0.69602086256345319</v>
          </cell>
          <cell r="S15556">
            <v>40</v>
          </cell>
        </row>
        <row r="15557">
          <cell r="K15557">
            <v>-0.3173606877217105</v>
          </cell>
          <cell r="S15557">
            <v>40</v>
          </cell>
        </row>
        <row r="15558">
          <cell r="K15558">
            <v>-0.34987747043920842</v>
          </cell>
          <cell r="S15558">
            <v>40</v>
          </cell>
        </row>
        <row r="15559">
          <cell r="K15559">
            <v>-4.3194595686918153E-3</v>
          </cell>
          <cell r="S15559">
            <v>40</v>
          </cell>
        </row>
        <row r="15560">
          <cell r="K15560">
            <v>-0.24470128173120717</v>
          </cell>
          <cell r="S15560">
            <v>40</v>
          </cell>
        </row>
        <row r="15561">
          <cell r="K15561">
            <v>1.2877741843089841E-2</v>
          </cell>
          <cell r="S15561">
            <v>40</v>
          </cell>
        </row>
        <row r="15562">
          <cell r="K15562">
            <v>-1.0189718169885769E-3</v>
          </cell>
          <cell r="S15562">
            <v>40</v>
          </cell>
        </row>
        <row r="15563">
          <cell r="K15563">
            <v>-0.99904642687901002</v>
          </cell>
          <cell r="S15563">
            <v>40</v>
          </cell>
        </row>
        <row r="15564">
          <cell r="K15564">
            <v>1.5329728146876289</v>
          </cell>
          <cell r="S15564">
            <v>40</v>
          </cell>
        </row>
        <row r="15565">
          <cell r="K15565">
            <v>1.4957712295197028</v>
          </cell>
          <cell r="S15565">
            <v>40</v>
          </cell>
        </row>
        <row r="15566">
          <cell r="K15566">
            <v>-0.23520647936747008</v>
          </cell>
          <cell r="S15566">
            <v>40</v>
          </cell>
        </row>
        <row r="15567">
          <cell r="K15567">
            <v>0.10865659532822648</v>
          </cell>
          <cell r="S15567">
            <v>40</v>
          </cell>
        </row>
        <row r="15568">
          <cell r="K15568">
            <v>-0.41794111084172791</v>
          </cell>
          <cell r="S15568">
            <v>40</v>
          </cell>
        </row>
        <row r="15569">
          <cell r="K15569">
            <v>-1.5492616602523142</v>
          </cell>
          <cell r="S15569">
            <v>40</v>
          </cell>
        </row>
        <row r="15570">
          <cell r="K15570">
            <v>-1.6416203633734276</v>
          </cell>
          <cell r="S15570">
            <v>40</v>
          </cell>
        </row>
        <row r="15571">
          <cell r="K15571">
            <v>0.47438137004902919</v>
          </cell>
          <cell r="S15571">
            <v>40</v>
          </cell>
        </row>
        <row r="15572">
          <cell r="K15572">
            <v>9.9706515152687983E-2</v>
          </cell>
          <cell r="S15572">
            <v>40</v>
          </cell>
        </row>
        <row r="15573">
          <cell r="K15573">
            <v>-1.1908022667014586</v>
          </cell>
          <cell r="S15573">
            <v>40</v>
          </cell>
        </row>
        <row r="15574">
          <cell r="K15574">
            <v>1.4167743742619705</v>
          </cell>
          <cell r="S15574">
            <v>40</v>
          </cell>
        </row>
        <row r="15575">
          <cell r="K15575">
            <v>-0.2610019568135713</v>
          </cell>
          <cell r="S15575">
            <v>40</v>
          </cell>
        </row>
        <row r="15576">
          <cell r="K15576">
            <v>-0.18574987536282087</v>
          </cell>
          <cell r="S15576">
            <v>40</v>
          </cell>
        </row>
        <row r="15577">
          <cell r="K15577">
            <v>1.3832990321490457</v>
          </cell>
          <cell r="S15577">
            <v>40</v>
          </cell>
        </row>
        <row r="15578">
          <cell r="K15578">
            <v>9.680030128369381E-2</v>
          </cell>
          <cell r="S15578">
            <v>40</v>
          </cell>
        </row>
        <row r="15579">
          <cell r="K15579">
            <v>16.055910899735956</v>
          </cell>
          <cell r="S15579">
            <v>40</v>
          </cell>
        </row>
        <row r="15580">
          <cell r="K15580">
            <v>2.1058834271842013</v>
          </cell>
          <cell r="S15580">
            <v>40</v>
          </cell>
        </row>
        <row r="15581">
          <cell r="K15581">
            <v>15.159027009518789</v>
          </cell>
          <cell r="S15581">
            <v>40</v>
          </cell>
        </row>
        <row r="15582">
          <cell r="K15582">
            <v>0.97981430648744472</v>
          </cell>
          <cell r="S15582">
            <v>40</v>
          </cell>
        </row>
        <row r="15583">
          <cell r="K15583">
            <v>43.582759649613443</v>
          </cell>
          <cell r="S15583">
            <v>34</v>
          </cell>
        </row>
        <row r="15584">
          <cell r="K15584">
            <v>-4.1372967175187944E-2</v>
          </cell>
          <cell r="S15584">
            <v>40</v>
          </cell>
        </row>
        <row r="15585">
          <cell r="K15585">
            <v>-4.339641962767838E-2</v>
          </cell>
          <cell r="S15585">
            <v>40</v>
          </cell>
        </row>
        <row r="15586">
          <cell r="K15586">
            <v>-4.7254268278029546E-2</v>
          </cell>
          <cell r="S15586">
            <v>40</v>
          </cell>
        </row>
        <row r="15587">
          <cell r="K15587">
            <v>1.2855907058646413E-3</v>
          </cell>
          <cell r="S15587">
            <v>40</v>
          </cell>
        </row>
        <row r="15588">
          <cell r="K15588">
            <v>1.4677528197882144E-3</v>
          </cell>
          <cell r="S15588">
            <v>40</v>
          </cell>
        </row>
        <row r="15589">
          <cell r="K15589">
            <v>-0.92953488898704972</v>
          </cell>
          <cell r="S15589">
            <v>40</v>
          </cell>
        </row>
        <row r="15590">
          <cell r="K15590">
            <v>-1.3021509637125632</v>
          </cell>
          <cell r="S15590">
            <v>40</v>
          </cell>
        </row>
        <row r="15591">
          <cell r="K15591">
            <v>9.0995875875644189E-4</v>
          </cell>
          <cell r="S15591">
            <v>40</v>
          </cell>
        </row>
        <row r="15592">
          <cell r="K15592">
            <v>-0.76903715786759574</v>
          </cell>
          <cell r="S15592">
            <v>40</v>
          </cell>
        </row>
        <row r="15593">
          <cell r="K15593">
            <v>-3.9509981885605219E-4</v>
          </cell>
          <cell r="S15593">
            <v>40</v>
          </cell>
        </row>
        <row r="15594">
          <cell r="K15594">
            <v>-0.9658619048928786</v>
          </cell>
          <cell r="S15594">
            <v>40</v>
          </cell>
        </row>
        <row r="15595">
          <cell r="K15595">
            <v>1.1281997165377804</v>
          </cell>
          <cell r="S15595">
            <v>40</v>
          </cell>
        </row>
        <row r="15596">
          <cell r="K15596">
            <v>0.2921888897627607</v>
          </cell>
          <cell r="S15596">
            <v>40</v>
          </cell>
        </row>
        <row r="15597">
          <cell r="K15597">
            <v>4.1993419874707341</v>
          </cell>
          <cell r="S15597">
            <v>40</v>
          </cell>
        </row>
        <row r="15598">
          <cell r="K15598">
            <v>-0.47233697052209683</v>
          </cell>
          <cell r="S15598">
            <v>40</v>
          </cell>
        </row>
        <row r="15599">
          <cell r="K15599">
            <v>6.8297060598608619</v>
          </cell>
          <cell r="S15599">
            <v>40</v>
          </cell>
        </row>
        <row r="15600">
          <cell r="K15600">
            <v>-0.19530994171737912</v>
          </cell>
          <cell r="S15600">
            <v>40</v>
          </cell>
        </row>
        <row r="15601">
          <cell r="K15601">
            <v>-2.3765527901058601E-2</v>
          </cell>
          <cell r="S15601">
            <v>40</v>
          </cell>
        </row>
        <row r="15602">
          <cell r="K15602">
            <v>0.26593114465845186</v>
          </cell>
          <cell r="S15602">
            <v>40</v>
          </cell>
        </row>
        <row r="15603">
          <cell r="K15603">
            <v>3.1135227718137853E-3</v>
          </cell>
          <cell r="S15603">
            <v>40</v>
          </cell>
        </row>
        <row r="15604">
          <cell r="K15604">
            <v>3.3599794867953845</v>
          </cell>
          <cell r="S15604">
            <v>36</v>
          </cell>
        </row>
        <row r="15605">
          <cell r="K15605">
            <v>-1.2563769517134611E-3</v>
          </cell>
          <cell r="S15605">
            <v>40</v>
          </cell>
        </row>
        <row r="15606">
          <cell r="K15606">
            <v>-0.73289547112173992</v>
          </cell>
          <cell r="S15606">
            <v>40</v>
          </cell>
        </row>
        <row r="15607">
          <cell r="K15607">
            <v>-2.4688373298202969E-2</v>
          </cell>
          <cell r="S15607">
            <v>40</v>
          </cell>
        </row>
        <row r="15608">
          <cell r="K15608">
            <v>-0.54837407980662789</v>
          </cell>
          <cell r="S15608">
            <v>40</v>
          </cell>
        </row>
        <row r="15609">
          <cell r="K15609">
            <v>-1.1144274031524425E-2</v>
          </cell>
          <cell r="S15609">
            <v>40</v>
          </cell>
        </row>
        <row r="15610">
          <cell r="K15610">
            <v>1.8400034641749046</v>
          </cell>
          <cell r="S15610">
            <v>40</v>
          </cell>
        </row>
        <row r="15611">
          <cell r="K15611">
            <v>-0.56428698652694176</v>
          </cell>
          <cell r="S15611">
            <v>40</v>
          </cell>
        </row>
        <row r="15612">
          <cell r="K15612">
            <v>-1.1865668517574816E-2</v>
          </cell>
          <cell r="S15612">
            <v>40</v>
          </cell>
        </row>
        <row r="15613">
          <cell r="K15613">
            <v>1.9360760860401609</v>
          </cell>
          <cell r="S15613">
            <v>40</v>
          </cell>
        </row>
        <row r="15614">
          <cell r="K15614">
            <v>-1.5435994696085059E-2</v>
          </cell>
          <cell r="S15614">
            <v>40</v>
          </cell>
        </row>
        <row r="15615">
          <cell r="K15615">
            <v>-1.708444507897873E-2</v>
          </cell>
          <cell r="S15615">
            <v>40</v>
          </cell>
        </row>
        <row r="15616">
          <cell r="K15616">
            <v>-1.9481535508207314E-2</v>
          </cell>
          <cell r="S15616">
            <v>40</v>
          </cell>
        </row>
        <row r="15617">
          <cell r="K15617">
            <v>-1.9858885044219069E-2</v>
          </cell>
          <cell r="S15617">
            <v>40</v>
          </cell>
        </row>
        <row r="15618">
          <cell r="K15618">
            <v>-2.4157972940509888E-2</v>
          </cell>
          <cell r="S15618">
            <v>40</v>
          </cell>
        </row>
        <row r="15619">
          <cell r="K15619">
            <v>-3.3146014287520863E-2</v>
          </cell>
          <cell r="S15619">
            <v>40</v>
          </cell>
        </row>
        <row r="15620">
          <cell r="K15620">
            <v>2.3779124397579068</v>
          </cell>
          <cell r="S15620">
            <v>40</v>
          </cell>
        </row>
        <row r="15621">
          <cell r="K15621">
            <v>-0.4566066931308061</v>
          </cell>
          <cell r="S15621">
            <v>40</v>
          </cell>
        </row>
        <row r="15622">
          <cell r="K15622">
            <v>-9.3119947333581664E-3</v>
          </cell>
          <cell r="S15622">
            <v>40</v>
          </cell>
        </row>
        <row r="15623">
          <cell r="K15623">
            <v>-4.7970885047239835E-2</v>
          </cell>
          <cell r="S15623">
            <v>40</v>
          </cell>
        </row>
        <row r="15624">
          <cell r="K15624">
            <v>1.4086081849745209E-3</v>
          </cell>
          <cell r="S15624">
            <v>40</v>
          </cell>
        </row>
        <row r="15625">
          <cell r="K15625">
            <v>0.39172128521997662</v>
          </cell>
          <cell r="S15625">
            <v>39</v>
          </cell>
        </row>
        <row r="15626">
          <cell r="K15626">
            <v>-1.0850271134526673E-3</v>
          </cell>
          <cell r="S15626">
            <v>40</v>
          </cell>
        </row>
        <row r="15627">
          <cell r="K15627">
            <v>-1.7949071650628999E-2</v>
          </cell>
          <cell r="S15627">
            <v>40</v>
          </cell>
        </row>
        <row r="15628">
          <cell r="K15628">
            <v>-1.8521536369902839E-2</v>
          </cell>
          <cell r="S15628">
            <v>40</v>
          </cell>
        </row>
        <row r="15629">
          <cell r="K15629">
            <v>-1.0208009169965346</v>
          </cell>
          <cell r="S15629">
            <v>40</v>
          </cell>
        </row>
        <row r="15630">
          <cell r="K15630">
            <v>-1.073445489986715</v>
          </cell>
          <cell r="S15630">
            <v>40</v>
          </cell>
        </row>
        <row r="15631">
          <cell r="K15631">
            <v>-1.6985800827147159E-2</v>
          </cell>
          <cell r="S15631">
            <v>40</v>
          </cell>
        </row>
        <row r="15632">
          <cell r="K15632">
            <v>-0.96107570629868788</v>
          </cell>
          <cell r="S15632">
            <v>40</v>
          </cell>
        </row>
        <row r="15633">
          <cell r="K15633">
            <v>-1.7663775393720969E-2</v>
          </cell>
          <cell r="S15633">
            <v>40</v>
          </cell>
        </row>
        <row r="15634">
          <cell r="K15634">
            <v>-1.7792891145908995E-2</v>
          </cell>
          <cell r="S15634">
            <v>40</v>
          </cell>
        </row>
        <row r="15635">
          <cell r="K15635">
            <v>-7.4361805348058902E-4</v>
          </cell>
          <cell r="S15635">
            <v>40</v>
          </cell>
        </row>
        <row r="15636">
          <cell r="K15636">
            <v>-1.7816326136238628E-2</v>
          </cell>
          <cell r="S15636">
            <v>40</v>
          </cell>
        </row>
        <row r="15637">
          <cell r="K15637">
            <v>-1.9495607899575999E-2</v>
          </cell>
          <cell r="S15637">
            <v>40</v>
          </cell>
        </row>
        <row r="15638">
          <cell r="K15638">
            <v>-0.69408554399907585</v>
          </cell>
          <cell r="S15638">
            <v>40</v>
          </cell>
        </row>
        <row r="15639">
          <cell r="K15639">
            <v>-0.64165054499677765</v>
          </cell>
          <cell r="S15639">
            <v>40</v>
          </cell>
        </row>
        <row r="15640">
          <cell r="K15640">
            <v>2.2037755974180842</v>
          </cell>
          <cell r="S15640">
            <v>40</v>
          </cell>
        </row>
        <row r="15641">
          <cell r="K15641">
            <v>-0.73397817338832094</v>
          </cell>
          <cell r="S15641">
            <v>40</v>
          </cell>
        </row>
        <row r="15642">
          <cell r="K15642">
            <v>2.5714894442574563</v>
          </cell>
          <cell r="S15642">
            <v>40</v>
          </cell>
        </row>
        <row r="15643">
          <cell r="K15643">
            <v>-1.4505885136525364E-2</v>
          </cell>
          <cell r="S15643">
            <v>40</v>
          </cell>
        </row>
        <row r="15644">
          <cell r="K15644">
            <v>3.0263298713084579</v>
          </cell>
          <cell r="S15644">
            <v>40</v>
          </cell>
        </row>
        <row r="15645">
          <cell r="K15645">
            <v>1.4327236414825795E-2</v>
          </cell>
          <cell r="S15645">
            <v>40</v>
          </cell>
        </row>
        <row r="15646">
          <cell r="K15646">
            <v>0.1210761441256562</v>
          </cell>
          <cell r="S15646">
            <v>40</v>
          </cell>
        </row>
        <row r="15647">
          <cell r="K15647">
            <v>-2.9464606684372519E-3</v>
          </cell>
          <cell r="S15647">
            <v>40</v>
          </cell>
        </row>
        <row r="15648">
          <cell r="K15648">
            <v>-2.2027648277931217E-3</v>
          </cell>
          <cell r="S15648">
            <v>40</v>
          </cell>
        </row>
        <row r="15649">
          <cell r="K15649">
            <v>-5.2255879372283074E-3</v>
          </cell>
          <cell r="S15649">
            <v>40</v>
          </cell>
        </row>
        <row r="15650">
          <cell r="K15650">
            <v>-0.34996466363209955</v>
          </cell>
          <cell r="S15650">
            <v>40</v>
          </cell>
        </row>
        <row r="15651">
          <cell r="K15651">
            <v>-0.25017138571796993</v>
          </cell>
          <cell r="S15651">
            <v>40</v>
          </cell>
        </row>
        <row r="15652">
          <cell r="K15652">
            <v>-0.17136339221482208</v>
          </cell>
          <cell r="S15652">
            <v>40</v>
          </cell>
        </row>
        <row r="15653">
          <cell r="K15653">
            <v>-0.37249090815611358</v>
          </cell>
          <cell r="S15653">
            <v>40</v>
          </cell>
        </row>
        <row r="15654">
          <cell r="K15654">
            <v>-2.5940557185555333E-3</v>
          </cell>
          <cell r="S15654">
            <v>40</v>
          </cell>
        </row>
        <row r="15655">
          <cell r="K15655">
            <v>-2.6121909130788746E-3</v>
          </cell>
          <cell r="S15655">
            <v>40</v>
          </cell>
        </row>
        <row r="15656">
          <cell r="K15656">
            <v>-0.9519768846130674</v>
          </cell>
          <cell r="S15656">
            <v>40</v>
          </cell>
        </row>
        <row r="15657">
          <cell r="K15657">
            <v>-3.7447330144409819E-3</v>
          </cell>
          <cell r="S15657">
            <v>40</v>
          </cell>
        </row>
        <row r="15658">
          <cell r="K15658">
            <v>-4.3616569255863361E-3</v>
          </cell>
          <cell r="S15658">
            <v>40</v>
          </cell>
        </row>
        <row r="15659">
          <cell r="K15659">
            <v>-4.2021840167840493E-3</v>
          </cell>
          <cell r="S15659">
            <v>40</v>
          </cell>
        </row>
        <row r="15660">
          <cell r="K15660">
            <v>-0.75865264282068345</v>
          </cell>
          <cell r="S15660">
            <v>40</v>
          </cell>
        </row>
        <row r="15661">
          <cell r="K15661">
            <v>-0.90046164990380106</v>
          </cell>
          <cell r="S15661">
            <v>40</v>
          </cell>
        </row>
        <row r="15662">
          <cell r="K15662">
            <v>-0.3555060966142804</v>
          </cell>
          <cell r="S15662">
            <v>40</v>
          </cell>
        </row>
        <row r="15663">
          <cell r="K15663">
            <v>-1.0040785101740484</v>
          </cell>
          <cell r="S15663">
            <v>40</v>
          </cell>
        </row>
        <row r="15664">
          <cell r="K15664">
            <v>-1.1923227233308071E-2</v>
          </cell>
          <cell r="S15664">
            <v>40</v>
          </cell>
        </row>
        <row r="15665">
          <cell r="K15665">
            <v>1.2451434317968595</v>
          </cell>
          <cell r="S15665">
            <v>40</v>
          </cell>
        </row>
        <row r="15666">
          <cell r="K15666">
            <v>-1.392467766289061E-2</v>
          </cell>
          <cell r="S15666">
            <v>40</v>
          </cell>
        </row>
        <row r="15667">
          <cell r="K15667">
            <v>-6.1344527928579601E-3</v>
          </cell>
          <cell r="S15667">
            <v>40</v>
          </cell>
        </row>
        <row r="15668">
          <cell r="K15668">
            <v>-2.9762709534161122E-3</v>
          </cell>
          <cell r="S15668">
            <v>40</v>
          </cell>
        </row>
        <row r="15669">
          <cell r="K15669">
            <v>-5.9441700460878813E-3</v>
          </cell>
          <cell r="S15669">
            <v>40</v>
          </cell>
        </row>
        <row r="15670">
          <cell r="K15670">
            <v>-2.1779178430303713E-3</v>
          </cell>
          <cell r="S15670">
            <v>40</v>
          </cell>
        </row>
        <row r="15671">
          <cell r="K15671">
            <v>-7.0107901860009874E-3</v>
          </cell>
          <cell r="S15671">
            <v>40</v>
          </cell>
        </row>
        <row r="15672">
          <cell r="K15672">
            <v>-5.2599310566459967E-3</v>
          </cell>
          <cell r="S15672">
            <v>40</v>
          </cell>
        </row>
        <row r="15673">
          <cell r="K15673">
            <v>-7.9711460171379856E-3</v>
          </cell>
          <cell r="S15673">
            <v>40</v>
          </cell>
        </row>
        <row r="15674">
          <cell r="K15674">
            <v>-0.35707518232021018</v>
          </cell>
          <cell r="S15674">
            <v>40</v>
          </cell>
        </row>
        <row r="15675">
          <cell r="K15675">
            <v>1.4747079247769912</v>
          </cell>
          <cell r="S15675">
            <v>40</v>
          </cell>
        </row>
        <row r="15676">
          <cell r="K15676">
            <v>-0.25607992482397413</v>
          </cell>
          <cell r="S15676">
            <v>40</v>
          </cell>
        </row>
        <row r="15677">
          <cell r="K15677">
            <v>4.1592911112752402</v>
          </cell>
          <cell r="S15677">
            <v>40</v>
          </cell>
        </row>
        <row r="15678">
          <cell r="K15678">
            <v>-0.17867937231586736</v>
          </cell>
          <cell r="S15678">
            <v>40</v>
          </cell>
        </row>
        <row r="15679">
          <cell r="K15679">
            <v>4.1231386575762823</v>
          </cell>
          <cell r="S15679">
            <v>40</v>
          </cell>
        </row>
        <row r="15680">
          <cell r="K15680">
            <v>-0.37633296591016641</v>
          </cell>
          <cell r="S15680">
            <v>40</v>
          </cell>
        </row>
        <row r="15681">
          <cell r="K15681">
            <v>3.8625380865445207</v>
          </cell>
          <cell r="S15681">
            <v>40</v>
          </cell>
        </row>
        <row r="15682">
          <cell r="K15682">
            <v>-2.6409053461690481E-3</v>
          </cell>
          <cell r="S15682">
            <v>40</v>
          </cell>
        </row>
        <row r="15683">
          <cell r="K15683">
            <v>3.9968834301071876</v>
          </cell>
          <cell r="S15683">
            <v>40</v>
          </cell>
        </row>
        <row r="15684">
          <cell r="K15684">
            <v>-2.6439759489361959E-3</v>
          </cell>
          <cell r="S15684">
            <v>40</v>
          </cell>
        </row>
        <row r="15685">
          <cell r="K15685">
            <v>4.2758389866906557</v>
          </cell>
          <cell r="S15685">
            <v>40</v>
          </cell>
        </row>
        <row r="15686">
          <cell r="K15686">
            <v>-0.95194839633810246</v>
          </cell>
          <cell r="S15686">
            <v>40</v>
          </cell>
        </row>
        <row r="15687">
          <cell r="K15687">
            <v>-5.2506446970166992E-3</v>
          </cell>
          <cell r="S15687">
            <v>40</v>
          </cell>
        </row>
        <row r="15688">
          <cell r="K15688">
            <v>-3.7809063612180439E-3</v>
          </cell>
          <cell r="S15688">
            <v>40</v>
          </cell>
        </row>
        <row r="15689">
          <cell r="K15689">
            <v>-5.9102198905074555E-3</v>
          </cell>
          <cell r="S15689">
            <v>40</v>
          </cell>
        </row>
        <row r="15690">
          <cell r="K15690">
            <v>-4.3634118549593162E-3</v>
          </cell>
          <cell r="S15690">
            <v>40</v>
          </cell>
        </row>
        <row r="15691">
          <cell r="K15691">
            <v>-6.4489598607145827E-3</v>
          </cell>
          <cell r="S15691">
            <v>40</v>
          </cell>
        </row>
        <row r="15692">
          <cell r="K15692">
            <v>-4.233489486293574E-3</v>
          </cell>
          <cell r="S15692">
            <v>40</v>
          </cell>
        </row>
        <row r="15693">
          <cell r="K15693">
            <v>-6.3016046199347864E-3</v>
          </cell>
          <cell r="S15693">
            <v>40</v>
          </cell>
        </row>
        <row r="15694">
          <cell r="K15694">
            <v>-7.1908415408731912E-4</v>
          </cell>
          <cell r="S15694">
            <v>40</v>
          </cell>
        </row>
        <row r="15695">
          <cell r="K15695">
            <v>-7.9104111809794146E-3</v>
          </cell>
          <cell r="S15695">
            <v>40</v>
          </cell>
        </row>
        <row r="15696">
          <cell r="K15696">
            <v>-0.88278939779113863</v>
          </cell>
          <cell r="S15696">
            <v>40</v>
          </cell>
        </row>
        <row r="15697">
          <cell r="K15697">
            <v>-1.0501407193019723E-2</v>
          </cell>
          <cell r="S15697">
            <v>40</v>
          </cell>
        </row>
        <row r="15698">
          <cell r="K15698">
            <v>-0.35532216882326989</v>
          </cell>
          <cell r="S15698">
            <v>40</v>
          </cell>
        </row>
        <row r="15699">
          <cell r="K15699">
            <v>-7.6024915423394245E-3</v>
          </cell>
          <cell r="S15699">
            <v>40</v>
          </cell>
        </row>
        <row r="15700">
          <cell r="K15700">
            <v>-1.0487527909875682</v>
          </cell>
          <cell r="S15700">
            <v>40</v>
          </cell>
        </row>
        <row r="15701">
          <cell r="K15701">
            <v>-1.2088738464475886E-2</v>
          </cell>
          <cell r="S15701">
            <v>40</v>
          </cell>
        </row>
        <row r="15702">
          <cell r="K15702">
            <v>-1.1964338028287865E-2</v>
          </cell>
          <cell r="S15702">
            <v>40</v>
          </cell>
        </row>
        <row r="15703">
          <cell r="K15703">
            <v>-1.8337440127268657E-2</v>
          </cell>
          <cell r="S15703">
            <v>40</v>
          </cell>
        </row>
        <row r="15704">
          <cell r="K15704">
            <v>1.2492626699980802</v>
          </cell>
          <cell r="S15704">
            <v>40</v>
          </cell>
        </row>
        <row r="15705">
          <cell r="K15705">
            <v>-1.0111513573625613E-2</v>
          </cell>
          <cell r="S15705">
            <v>40</v>
          </cell>
        </row>
        <row r="15706">
          <cell r="K15706">
            <v>-1.5071100772332589E-2</v>
          </cell>
          <cell r="S15706">
            <v>40</v>
          </cell>
        </row>
        <row r="15707">
          <cell r="K15707">
            <v>-2.1248047432618457E-2</v>
          </cell>
          <cell r="S15707">
            <v>40</v>
          </cell>
        </row>
        <row r="15708">
          <cell r="K15708">
            <v>7.6508151006567122E-3</v>
          </cell>
          <cell r="S15708">
            <v>40</v>
          </cell>
        </row>
        <row r="15709">
          <cell r="K15709">
            <v>-1.1697574963845726E-3</v>
          </cell>
          <cell r="S15709">
            <v>40</v>
          </cell>
        </row>
        <row r="15710">
          <cell r="K15710">
            <v>-3.0991459559881768E-2</v>
          </cell>
          <cell r="S15710">
            <v>40</v>
          </cell>
        </row>
        <row r="15711">
          <cell r="K15711">
            <v>-2.0488415309153896E-2</v>
          </cell>
          <cell r="S15711">
            <v>40</v>
          </cell>
        </row>
        <row r="15712">
          <cell r="K15712">
            <v>-5.2567418334526709E-4</v>
          </cell>
          <cell r="S15712">
            <v>40</v>
          </cell>
        </row>
        <row r="15713">
          <cell r="K15713">
            <v>-0.38111978515018985</v>
          </cell>
          <cell r="S15713">
            <v>40</v>
          </cell>
        </row>
        <row r="15714">
          <cell r="K15714">
            <v>-0.26999794663122789</v>
          </cell>
          <cell r="S15714">
            <v>40</v>
          </cell>
        </row>
        <row r="15715">
          <cell r="K15715">
            <v>-0.19470419821468066</v>
          </cell>
          <cell r="S15715">
            <v>40</v>
          </cell>
        </row>
        <row r="15716">
          <cell r="K15716">
            <v>-0.38595696068286045</v>
          </cell>
          <cell r="S15716">
            <v>40</v>
          </cell>
        </row>
        <row r="15717">
          <cell r="K15717">
            <v>-2.7326788174583325E-4</v>
          </cell>
          <cell r="S15717">
            <v>40</v>
          </cell>
        </row>
        <row r="15718">
          <cell r="K15718">
            <v>-2.7141981617324277E-4</v>
          </cell>
          <cell r="S15718">
            <v>40</v>
          </cell>
        </row>
        <row r="15719">
          <cell r="K15719">
            <v>-0.95636494408557116</v>
          </cell>
          <cell r="S15719">
            <v>40</v>
          </cell>
        </row>
        <row r="15720">
          <cell r="K15720">
            <v>-3.8455442526709948E-4</v>
          </cell>
          <cell r="S15720">
            <v>40</v>
          </cell>
        </row>
        <row r="15721">
          <cell r="K15721">
            <v>-4.3273989085462061E-4</v>
          </cell>
          <cell r="S15721">
            <v>40</v>
          </cell>
        </row>
        <row r="15722">
          <cell r="K15722">
            <v>-4.2953600489005581E-4</v>
          </cell>
          <cell r="S15722">
            <v>40</v>
          </cell>
        </row>
        <row r="15723">
          <cell r="K15723">
            <v>-0.73269229659711299</v>
          </cell>
          <cell r="S15723">
            <v>40</v>
          </cell>
        </row>
        <row r="15724">
          <cell r="K15724">
            <v>-0.8914804957557676</v>
          </cell>
          <cell r="S15724">
            <v>40</v>
          </cell>
        </row>
        <row r="15725">
          <cell r="K15725">
            <v>-0.34809038717162699</v>
          </cell>
          <cell r="S15725">
            <v>40</v>
          </cell>
        </row>
        <row r="15726">
          <cell r="K15726">
            <v>-1.0304272413972375</v>
          </cell>
          <cell r="S15726">
            <v>40</v>
          </cell>
        </row>
        <row r="15727">
          <cell r="K15727">
            <v>-1.2200233321603834E-3</v>
          </cell>
          <cell r="S15727">
            <v>40</v>
          </cell>
        </row>
        <row r="15728">
          <cell r="K15728">
            <v>-0.33678637387530369</v>
          </cell>
          <cell r="S15728">
            <v>40</v>
          </cell>
        </row>
        <row r="15729">
          <cell r="K15729">
            <v>-1.1402742403221924E-3</v>
          </cell>
          <cell r="S15729">
            <v>40</v>
          </cell>
        </row>
        <row r="15730">
          <cell r="K15730">
            <v>-1.3933628869533257</v>
          </cell>
          <cell r="S15730">
            <v>40</v>
          </cell>
        </row>
        <row r="15731">
          <cell r="K15731">
            <v>1.3163462788944427</v>
          </cell>
          <cell r="S15731">
            <v>40</v>
          </cell>
        </row>
        <row r="15732">
          <cell r="K15732">
            <v>-0.86060045122788276</v>
          </cell>
          <cell r="S15732">
            <v>40</v>
          </cell>
        </row>
        <row r="15733">
          <cell r="K15733">
            <v>0.10639826183602746</v>
          </cell>
          <cell r="S15733">
            <v>40</v>
          </cell>
        </row>
        <row r="15734">
          <cell r="K15734">
            <v>-0.87133664951522016</v>
          </cell>
          <cell r="S15734">
            <v>40</v>
          </cell>
        </row>
        <row r="15735">
          <cell r="K15735">
            <v>0.61513843906616916</v>
          </cell>
          <cell r="S15735">
            <v>40</v>
          </cell>
        </row>
        <row r="15736">
          <cell r="K15736">
            <v>-1.4689739563232336</v>
          </cell>
          <cell r="S15736">
            <v>40</v>
          </cell>
        </row>
        <row r="15737">
          <cell r="K15737">
            <v>-0.78548167331244956</v>
          </cell>
          <cell r="S15737">
            <v>40</v>
          </cell>
        </row>
        <row r="15738">
          <cell r="K15738">
            <v>0.85103756485134174</v>
          </cell>
          <cell r="S15738">
            <v>40</v>
          </cell>
        </row>
        <row r="15739">
          <cell r="K15739">
            <v>0.39302741668196539</v>
          </cell>
          <cell r="S15739">
            <v>40</v>
          </cell>
        </row>
        <row r="15740">
          <cell r="K15740">
            <v>0.10429591399557855</v>
          </cell>
          <cell r="S15740">
            <v>40</v>
          </cell>
        </row>
        <row r="15741">
          <cell r="K15741">
            <v>0.80088821158545531</v>
          </cell>
          <cell r="S15741">
            <v>40</v>
          </cell>
        </row>
        <row r="15742">
          <cell r="K15742">
            <v>-0.63508503994608034</v>
          </cell>
          <cell r="S15742">
            <v>40</v>
          </cell>
        </row>
        <row r="15743">
          <cell r="K15743">
            <v>-0.9138056097052496</v>
          </cell>
          <cell r="S15743">
            <v>40</v>
          </cell>
        </row>
        <row r="15744">
          <cell r="K15744">
            <v>-0.8303479596490313</v>
          </cell>
          <cell r="S15744">
            <v>40</v>
          </cell>
        </row>
        <row r="15745">
          <cell r="K15745">
            <v>-0.74404463013990207</v>
          </cell>
          <cell r="S15745">
            <v>40</v>
          </cell>
        </row>
        <row r="15746">
          <cell r="K15746">
            <v>1.1066742928558877</v>
          </cell>
          <cell r="S15746">
            <v>40</v>
          </cell>
        </row>
        <row r="15747">
          <cell r="K15747">
            <v>-0.76195844895518516</v>
          </cell>
          <cell r="S15747">
            <v>40</v>
          </cell>
        </row>
        <row r="15748">
          <cell r="K15748">
            <v>7.6223980320377605</v>
          </cell>
          <cell r="S15748">
            <v>40</v>
          </cell>
        </row>
        <row r="15749">
          <cell r="K15749">
            <v>-0.84163628153334824</v>
          </cell>
          <cell r="S15749">
            <v>40</v>
          </cell>
        </row>
        <row r="15750">
          <cell r="K15750">
            <v>-0.78471068914954789</v>
          </cell>
          <cell r="S15750">
            <v>40</v>
          </cell>
        </row>
        <row r="15751">
          <cell r="K15751">
            <v>-0.11994218001773101</v>
          </cell>
          <cell r="S15751">
            <v>40</v>
          </cell>
        </row>
        <row r="15752">
          <cell r="K15752">
            <v>-0.7664982936720921</v>
          </cell>
          <cell r="S15752">
            <v>40</v>
          </cell>
        </row>
        <row r="15753">
          <cell r="K15753">
            <v>1.3119111134574091</v>
          </cell>
          <cell r="S15753">
            <v>40</v>
          </cell>
        </row>
        <row r="15754">
          <cell r="K15754">
            <v>-0.75577297605495009</v>
          </cell>
          <cell r="S15754">
            <v>40</v>
          </cell>
        </row>
        <row r="15755">
          <cell r="K15755">
            <v>-0.9235063820828735</v>
          </cell>
          <cell r="S15755">
            <v>40</v>
          </cell>
        </row>
        <row r="15756">
          <cell r="K15756">
            <v>-1.7366692993323321</v>
          </cell>
          <cell r="S15756">
            <v>40</v>
          </cell>
        </row>
        <row r="15757">
          <cell r="K15757">
            <v>-1.7321480369395279</v>
          </cell>
          <cell r="S15757">
            <v>40</v>
          </cell>
        </row>
        <row r="15758">
          <cell r="K15758">
            <v>-0.86168955072046327</v>
          </cell>
          <cell r="S15758">
            <v>40</v>
          </cell>
        </row>
        <row r="15759">
          <cell r="K15759">
            <v>-0.83416989025779176</v>
          </cell>
          <cell r="S15759">
            <v>40</v>
          </cell>
        </row>
        <row r="15760">
          <cell r="K15760">
            <v>-0.75965087516339835</v>
          </cell>
          <cell r="S15760">
            <v>40</v>
          </cell>
        </row>
        <row r="15761">
          <cell r="K15761">
            <v>-0.80893473780325342</v>
          </cell>
          <cell r="S15761">
            <v>40</v>
          </cell>
        </row>
        <row r="15762">
          <cell r="K15762">
            <v>-0.83075655266675064</v>
          </cell>
          <cell r="S15762">
            <v>40</v>
          </cell>
        </row>
        <row r="15763">
          <cell r="K15763">
            <v>-0.81597330341915797</v>
          </cell>
          <cell r="S15763">
            <v>40</v>
          </cell>
        </row>
        <row r="15764">
          <cell r="K15764">
            <v>1.8603728161666442</v>
          </cell>
          <cell r="S15764">
            <v>40</v>
          </cell>
        </row>
        <row r="15765">
          <cell r="K15765">
            <v>-3.9419454261314051E-4</v>
          </cell>
          <cell r="S15765">
            <v>40</v>
          </cell>
        </row>
        <row r="15766">
          <cell r="K15766">
            <v>-3.7811733871684838E-4</v>
          </cell>
          <cell r="S15766">
            <v>40</v>
          </cell>
        </row>
        <row r="15767">
          <cell r="K15767">
            <v>-0.92007878616153882</v>
          </cell>
          <cell r="S15767">
            <v>40</v>
          </cell>
        </row>
        <row r="15768">
          <cell r="K15768">
            <v>848.14756420828166</v>
          </cell>
          <cell r="S15768">
            <v>40</v>
          </cell>
        </row>
        <row r="15769">
          <cell r="K15769">
            <v>-0.80363291626563349</v>
          </cell>
          <cell r="S15769">
            <v>40</v>
          </cell>
        </row>
        <row r="15770">
          <cell r="K15770">
            <v>-0.87276732941203372</v>
          </cell>
          <cell r="S15770">
            <v>40</v>
          </cell>
        </row>
        <row r="15771">
          <cell r="K15771">
            <v>-0.77900841585212333</v>
          </cell>
          <cell r="S15771">
            <v>40</v>
          </cell>
        </row>
        <row r="15772">
          <cell r="K15772">
            <v>-6.7724143894932143E-2</v>
          </cell>
          <cell r="S15772">
            <v>40</v>
          </cell>
        </row>
        <row r="15773">
          <cell r="K15773">
            <v>-0.84527368841608252</v>
          </cell>
          <cell r="S15773">
            <v>40</v>
          </cell>
        </row>
        <row r="15774">
          <cell r="K15774">
            <v>-0.80275547388879465</v>
          </cell>
          <cell r="S15774">
            <v>40</v>
          </cell>
        </row>
        <row r="15775">
          <cell r="K15775">
            <v>-7.6701202402534559E-4</v>
          </cell>
          <cell r="S15775">
            <v>40</v>
          </cell>
        </row>
        <row r="15776">
          <cell r="K15776">
            <v>3.7350105248309712E-4</v>
          </cell>
          <cell r="S15776">
            <v>40</v>
          </cell>
        </row>
        <row r="15777">
          <cell r="K15777">
            <v>-1.2688106342742618</v>
          </cell>
          <cell r="S15777">
            <v>40</v>
          </cell>
        </row>
        <row r="15778">
          <cell r="K15778">
            <v>-1.3778142760713188</v>
          </cell>
          <cell r="S15778">
            <v>40</v>
          </cell>
        </row>
        <row r="15779">
          <cell r="K15779">
            <v>0.67444292915028137</v>
          </cell>
          <cell r="S15779">
            <v>40</v>
          </cell>
        </row>
        <row r="15780">
          <cell r="K15780">
            <v>1.7997632133074104E-3</v>
          </cell>
          <cell r="S15780">
            <v>40</v>
          </cell>
        </row>
        <row r="15781">
          <cell r="K15781">
            <v>2.015838476771122E-3</v>
          </cell>
          <cell r="S15781">
            <v>40</v>
          </cell>
        </row>
        <row r="15782">
          <cell r="K15782">
            <v>-0.74894882216513325</v>
          </cell>
          <cell r="S15782">
            <v>40</v>
          </cell>
        </row>
        <row r="15783">
          <cell r="K15783">
            <v>8.1734125610365453E-4</v>
          </cell>
          <cell r="S15783">
            <v>40</v>
          </cell>
        </row>
        <row r="15784">
          <cell r="K15784">
            <v>1.3377901891803479</v>
          </cell>
          <cell r="S15784">
            <v>40</v>
          </cell>
        </row>
        <row r="15785">
          <cell r="K15785">
            <v>-0.24696680099881613</v>
          </cell>
          <cell r="S15785">
            <v>40</v>
          </cell>
        </row>
        <row r="15786">
          <cell r="K15786">
            <v>2.7843115168613886</v>
          </cell>
          <cell r="S15786">
            <v>40</v>
          </cell>
        </row>
        <row r="15787">
          <cell r="K15787">
            <v>-1.9333016467218345E-2</v>
          </cell>
          <cell r="S15787">
            <v>40</v>
          </cell>
        </row>
        <row r="15788">
          <cell r="K15788">
            <v>1.2768312470777479</v>
          </cell>
          <cell r="S15788">
            <v>40</v>
          </cell>
        </row>
        <row r="15789">
          <cell r="K15789">
            <v>8.0233824335570052</v>
          </cell>
          <cell r="S15789">
            <v>40</v>
          </cell>
        </row>
        <row r="15790">
          <cell r="K15790">
            <v>-2.4932370628057712E-2</v>
          </cell>
          <cell r="S15790">
            <v>40</v>
          </cell>
        </row>
        <row r="15791">
          <cell r="K15791">
            <v>3.4049136769535857</v>
          </cell>
          <cell r="S15791">
            <v>40</v>
          </cell>
        </row>
        <row r="15792">
          <cell r="K15792">
            <v>-2.3496980222936587E-2</v>
          </cell>
          <cell r="S15792">
            <v>40</v>
          </cell>
        </row>
        <row r="15793">
          <cell r="K15793">
            <v>-2.8937069921286411E-2</v>
          </cell>
          <cell r="S15793">
            <v>40</v>
          </cell>
        </row>
        <row r="15794">
          <cell r="K15794">
            <v>-1.7408479421745658E-4</v>
          </cell>
          <cell r="S15794">
            <v>40</v>
          </cell>
        </row>
        <row r="15795">
          <cell r="K15795">
            <v>-2.0343956130221931E-4</v>
          </cell>
          <cell r="S15795">
            <v>40</v>
          </cell>
        </row>
        <row r="15796">
          <cell r="K15796">
            <v>-2.3064743558191475E-4</v>
          </cell>
          <cell r="S15796">
            <v>40</v>
          </cell>
        </row>
        <row r="15797">
          <cell r="K15797">
            <v>-0.86019259345424537</v>
          </cell>
          <cell r="S15797">
            <v>40</v>
          </cell>
        </row>
        <row r="15798">
          <cell r="K15798">
            <v>-0.84635059801100898</v>
          </cell>
          <cell r="S15798">
            <v>40</v>
          </cell>
        </row>
        <row r="15799">
          <cell r="K15799">
            <v>3.785470177279984E-4</v>
          </cell>
          <cell r="S15799">
            <v>40</v>
          </cell>
        </row>
        <row r="15800">
          <cell r="K15800">
            <v>5.7071447602540307E-4</v>
          </cell>
          <cell r="S15800">
            <v>40</v>
          </cell>
        </row>
        <row r="15801">
          <cell r="K15801">
            <v>-0.77616027103788643</v>
          </cell>
          <cell r="S15801">
            <v>40</v>
          </cell>
        </row>
        <row r="15802">
          <cell r="K15802">
            <v>-0.78132186242212665</v>
          </cell>
          <cell r="S15802">
            <v>40</v>
          </cell>
        </row>
        <row r="15803">
          <cell r="K15803">
            <v>-0.68329198571748284</v>
          </cell>
          <cell r="S15803">
            <v>40</v>
          </cell>
        </row>
        <row r="15804">
          <cell r="K15804">
            <v>-0.71774902032472621</v>
          </cell>
          <cell r="S15804">
            <v>40</v>
          </cell>
        </row>
        <row r="15805">
          <cell r="K15805">
            <v>-0.71144420142231968</v>
          </cell>
          <cell r="S15805">
            <v>40</v>
          </cell>
        </row>
        <row r="15806">
          <cell r="K15806">
            <v>1.5123304610379027</v>
          </cell>
          <cell r="S15806">
            <v>40</v>
          </cell>
        </row>
        <row r="15807">
          <cell r="K15807">
            <v>-0.64376002256605436</v>
          </cell>
          <cell r="S15807">
            <v>40</v>
          </cell>
        </row>
        <row r="15808">
          <cell r="K15808">
            <v>-0.66383260705779301</v>
          </cell>
          <cell r="S15808">
            <v>40</v>
          </cell>
        </row>
        <row r="15809">
          <cell r="K15809">
            <v>-5.1373386166888061E-4</v>
          </cell>
          <cell r="S15809">
            <v>40</v>
          </cell>
        </row>
        <row r="15810">
          <cell r="K15810">
            <v>-6.3167677474701943E-4</v>
          </cell>
          <cell r="S15810">
            <v>40</v>
          </cell>
        </row>
        <row r="15811">
          <cell r="K15811">
            <v>-0.75859054213150778</v>
          </cell>
          <cell r="S15811">
            <v>40</v>
          </cell>
        </row>
        <row r="15812">
          <cell r="K15812">
            <v>1.4755078229214901E-4</v>
          </cell>
          <cell r="S15812">
            <v>40</v>
          </cell>
        </row>
        <row r="15813">
          <cell r="K15813">
            <v>0.41879014599776787</v>
          </cell>
          <cell r="S15813">
            <v>40</v>
          </cell>
        </row>
        <row r="15814">
          <cell r="K15814">
            <v>-2.5441712446187158E-2</v>
          </cell>
          <cell r="S15814">
            <v>40</v>
          </cell>
        </row>
        <row r="15815">
          <cell r="K15815">
            <v>-3.1765492487594157E-3</v>
          </cell>
          <cell r="S15815">
            <v>40</v>
          </cell>
        </row>
        <row r="15816">
          <cell r="K15816">
            <v>-2.8670303470030817E-3</v>
          </cell>
          <cell r="S15816">
            <v>40</v>
          </cell>
        </row>
        <row r="15817">
          <cell r="K15817">
            <v>-2.5976510199993146E-3</v>
          </cell>
          <cell r="S15817">
            <v>40</v>
          </cell>
        </row>
        <row r="15818">
          <cell r="K15818">
            <v>-1.6723116684084771</v>
          </cell>
          <cell r="S15818">
            <v>40</v>
          </cell>
        </row>
        <row r="15819">
          <cell r="K15819">
            <v>-1.668051610186168</v>
          </cell>
          <cell r="S15819">
            <v>40</v>
          </cell>
        </row>
        <row r="15820">
          <cell r="K15820">
            <v>-1.6895199478756369</v>
          </cell>
          <cell r="S15820">
            <v>40</v>
          </cell>
        </row>
        <row r="15821">
          <cell r="K15821">
            <v>-1.7048994586256523</v>
          </cell>
          <cell r="S15821">
            <v>40</v>
          </cell>
        </row>
        <row r="15822">
          <cell r="K15822">
            <v>-1.7289136324753207</v>
          </cell>
          <cell r="S15822">
            <v>40</v>
          </cell>
        </row>
        <row r="15823">
          <cell r="K15823">
            <v>-1.7737095418367486</v>
          </cell>
          <cell r="S15823">
            <v>40</v>
          </cell>
        </row>
        <row r="15824">
          <cell r="K15824">
            <v>-1.3060986079420067</v>
          </cell>
          <cell r="S15824">
            <v>40</v>
          </cell>
        </row>
        <row r="15825">
          <cell r="K15825">
            <v>-1.3797457135954239</v>
          </cell>
          <cell r="S15825">
            <v>40</v>
          </cell>
        </row>
        <row r="15826">
          <cell r="K15826">
            <v>-1.4367036984866568</v>
          </cell>
          <cell r="S15826">
            <v>40</v>
          </cell>
        </row>
        <row r="15827">
          <cell r="K15827">
            <v>3.4509128998676307E-4</v>
          </cell>
          <cell r="S15827">
            <v>40</v>
          </cell>
        </row>
        <row r="15828">
          <cell r="K15828">
            <v>-0.65183906002023562</v>
          </cell>
          <cell r="S15828">
            <v>40</v>
          </cell>
        </row>
        <row r="15829">
          <cell r="K15829">
            <v>8.8708595031808425E-3</v>
          </cell>
          <cell r="S15829">
            <v>40</v>
          </cell>
        </row>
        <row r="15830">
          <cell r="K15830">
            <v>0.33553450833335713</v>
          </cell>
          <cell r="S15830">
            <v>40</v>
          </cell>
        </row>
        <row r="15831">
          <cell r="K15831">
            <v>-0.37902509944570467</v>
          </cell>
          <cell r="S15831">
            <v>40</v>
          </cell>
        </row>
        <row r="15832">
          <cell r="K15832">
            <v>-5.5100779556597106E-3</v>
          </cell>
          <cell r="S15832">
            <v>40</v>
          </cell>
        </row>
        <row r="15833">
          <cell r="K15833">
            <v>-5.6684894845863421E-3</v>
          </cell>
          <cell r="S15833">
            <v>40</v>
          </cell>
        </row>
        <row r="15834">
          <cell r="K15834">
            <v>-6.1765326343116876E-3</v>
          </cell>
          <cell r="S15834">
            <v>40</v>
          </cell>
        </row>
        <row r="15835">
          <cell r="K15835">
            <v>-0.33084570826565884</v>
          </cell>
          <cell r="S15835">
            <v>40</v>
          </cell>
        </row>
        <row r="15836">
          <cell r="K15836">
            <v>-3.0462507710014922E-3</v>
          </cell>
          <cell r="S15836">
            <v>40</v>
          </cell>
        </row>
        <row r="15837">
          <cell r="K15837">
            <v>-1.3406660656367781</v>
          </cell>
          <cell r="S15837">
            <v>40</v>
          </cell>
        </row>
        <row r="15838">
          <cell r="K15838">
            <v>-2.7614597408895636E-3</v>
          </cell>
          <cell r="S15838">
            <v>40</v>
          </cell>
        </row>
        <row r="15839">
          <cell r="K15839">
            <v>-1.3004513448343025</v>
          </cell>
          <cell r="S15839">
            <v>40</v>
          </cell>
        </row>
        <row r="15840">
          <cell r="K15840">
            <v>-2.5073515797382124E-3</v>
          </cell>
          <cell r="S15840">
            <v>40</v>
          </cell>
        </row>
        <row r="15841">
          <cell r="K15841">
            <v>-1.2686694265275766</v>
          </cell>
          <cell r="S15841">
            <v>40</v>
          </cell>
        </row>
        <row r="15842">
          <cell r="K15842">
            <v>-1.677036986122145</v>
          </cell>
          <cell r="S15842">
            <v>40</v>
          </cell>
        </row>
        <row r="15843">
          <cell r="K15843">
            <v>0.52900983942630686</v>
          </cell>
          <cell r="S15843">
            <v>40</v>
          </cell>
        </row>
        <row r="15844">
          <cell r="K15844">
            <v>-1.6712495426102183</v>
          </cell>
          <cell r="S15844">
            <v>40</v>
          </cell>
        </row>
        <row r="15845">
          <cell r="K15845">
            <v>0.47387613167318016</v>
          </cell>
          <cell r="S15845">
            <v>40</v>
          </cell>
        </row>
        <row r="15846">
          <cell r="K15846">
            <v>-1.6983203930610669</v>
          </cell>
          <cell r="S15846">
            <v>40</v>
          </cell>
        </row>
        <row r="15847">
          <cell r="K15847">
            <v>4.1015709558925062</v>
          </cell>
          <cell r="S15847">
            <v>40</v>
          </cell>
        </row>
        <row r="15848">
          <cell r="K15848">
            <v>-1.7129895550683134</v>
          </cell>
          <cell r="S15848">
            <v>40</v>
          </cell>
        </row>
        <row r="15849">
          <cell r="K15849">
            <v>0.81200199408807938</v>
          </cell>
          <cell r="S15849">
            <v>40</v>
          </cell>
        </row>
        <row r="15850">
          <cell r="K15850">
            <v>-1.7244957595826926</v>
          </cell>
          <cell r="S15850">
            <v>40</v>
          </cell>
        </row>
        <row r="15851">
          <cell r="K15851">
            <v>0.90166361603688427</v>
          </cell>
          <cell r="S15851">
            <v>40</v>
          </cell>
        </row>
        <row r="15852">
          <cell r="K15852">
            <v>-1.7670657857298848</v>
          </cell>
          <cell r="S15852">
            <v>40</v>
          </cell>
        </row>
        <row r="15853">
          <cell r="K15853">
            <v>0.89898294539479973</v>
          </cell>
          <cell r="S15853">
            <v>40</v>
          </cell>
        </row>
        <row r="15854">
          <cell r="K15854">
            <v>-1.310240744112787</v>
          </cell>
          <cell r="S15854">
            <v>40</v>
          </cell>
        </row>
        <row r="15855">
          <cell r="K15855">
            <v>2.6510357361250647</v>
          </cell>
          <cell r="S15855">
            <v>40</v>
          </cell>
        </row>
        <row r="15856">
          <cell r="K15856">
            <v>-1.3846621313785408</v>
          </cell>
          <cell r="S15856">
            <v>40</v>
          </cell>
        </row>
        <row r="15857">
          <cell r="K15857">
            <v>0.20388257394204118</v>
          </cell>
          <cell r="S15857">
            <v>40</v>
          </cell>
        </row>
        <row r="15858">
          <cell r="K15858">
            <v>-1.4327818680644708</v>
          </cell>
          <cell r="S15858">
            <v>40</v>
          </cell>
        </row>
        <row r="15859">
          <cell r="K15859">
            <v>0.29336546902555649</v>
          </cell>
          <cell r="S15859">
            <v>40</v>
          </cell>
        </row>
        <row r="15860">
          <cell r="K15860">
            <v>-0.7016134625936552</v>
          </cell>
          <cell r="S15860">
            <v>40</v>
          </cell>
        </row>
        <row r="15861">
          <cell r="K15861">
            <v>-7.3706270771896924E-3</v>
          </cell>
          <cell r="S15861">
            <v>40</v>
          </cell>
        </row>
        <row r="15862">
          <cell r="K15862">
            <v>-0.66145320503189298</v>
          </cell>
          <cell r="S15862">
            <v>40</v>
          </cell>
        </row>
        <row r="15863">
          <cell r="K15863">
            <v>-7.5773154787969685E-3</v>
          </cell>
          <cell r="S15863">
            <v>40</v>
          </cell>
        </row>
        <row r="15864">
          <cell r="K15864">
            <v>7.1100882464276635E-2</v>
          </cell>
          <cell r="S15864">
            <v>40</v>
          </cell>
        </row>
        <row r="15865">
          <cell r="K15865">
            <v>-7.8537145505076789E-3</v>
          </cell>
          <cell r="S15865">
            <v>40</v>
          </cell>
        </row>
        <row r="15866">
          <cell r="K15866">
            <v>24.198827003796467</v>
          </cell>
          <cell r="S15866">
            <v>40</v>
          </cell>
        </row>
        <row r="15867">
          <cell r="K15867">
            <v>-6.4287049264370711E-4</v>
          </cell>
          <cell r="S15867">
            <v>40</v>
          </cell>
        </row>
        <row r="15868">
          <cell r="K15868">
            <v>-0.37963575168271185</v>
          </cell>
          <cell r="S15868">
            <v>40</v>
          </cell>
        </row>
        <row r="15869">
          <cell r="K15869">
            <v>-0.56517516922544553</v>
          </cell>
          <cell r="S15869">
            <v>40</v>
          </cell>
        </row>
        <row r="15870">
          <cell r="K15870">
            <v>-0.35442477301166764</v>
          </cell>
          <cell r="S15870">
            <v>40</v>
          </cell>
        </row>
        <row r="15871">
          <cell r="K15871">
            <v>-0.54222074928487662</v>
          </cell>
          <cell r="S15871">
            <v>40</v>
          </cell>
        </row>
        <row r="15872">
          <cell r="K15872">
            <v>-5.6678363421242307E-3</v>
          </cell>
          <cell r="S15872">
            <v>40</v>
          </cell>
        </row>
        <row r="15873">
          <cell r="K15873">
            <v>-0.46316101373537388</v>
          </cell>
          <cell r="S15873">
            <v>40</v>
          </cell>
        </row>
        <row r="15874">
          <cell r="K15874">
            <v>-6.3236470589290925E-3</v>
          </cell>
          <cell r="S15874">
            <v>40</v>
          </cell>
        </row>
        <row r="15875">
          <cell r="K15875">
            <v>-1.014756746452041E-2</v>
          </cell>
          <cell r="S15875">
            <v>40</v>
          </cell>
        </row>
        <row r="15876">
          <cell r="K15876">
            <v>-0.31033003467088727</v>
          </cell>
          <cell r="S15876">
            <v>40</v>
          </cell>
        </row>
        <row r="15877">
          <cell r="K15877">
            <v>-9.7894407885584529E-3</v>
          </cell>
          <cell r="S15877">
            <v>40</v>
          </cell>
        </row>
        <row r="15878">
          <cell r="K15878">
            <v>-2.9090173919555762E-2</v>
          </cell>
          <cell r="S15878">
            <v>40</v>
          </cell>
        </row>
        <row r="15879">
          <cell r="K15879">
            <v>-2.6326736444593421E-2</v>
          </cell>
          <cell r="S15879">
            <v>40</v>
          </cell>
        </row>
        <row r="15880">
          <cell r="K15880">
            <v>-2.4055387338173133E-2</v>
          </cell>
          <cell r="S15880">
            <v>40</v>
          </cell>
        </row>
        <row r="15881">
          <cell r="K15881">
            <v>-1.6846384778104422</v>
          </cell>
          <cell r="S15881">
            <v>40</v>
          </cell>
        </row>
        <row r="15882">
          <cell r="K15882">
            <v>-1.6817345892734543</v>
          </cell>
          <cell r="S15882">
            <v>40</v>
          </cell>
        </row>
        <row r="15883">
          <cell r="K15883">
            <v>-1.6830192066074883</v>
          </cell>
          <cell r="S15883">
            <v>40</v>
          </cell>
        </row>
        <row r="15884">
          <cell r="K15884">
            <v>-1.7164058526826698</v>
          </cell>
          <cell r="S15884">
            <v>40</v>
          </cell>
        </row>
        <row r="15885">
          <cell r="K15885">
            <v>-1.7340878317192441</v>
          </cell>
          <cell r="S15885">
            <v>40</v>
          </cell>
        </row>
        <row r="15886">
          <cell r="K15886">
            <v>-1.757068085139998</v>
          </cell>
          <cell r="S15886">
            <v>40</v>
          </cell>
        </row>
        <row r="15887">
          <cell r="K15887">
            <v>-1.3236482936565057</v>
          </cell>
          <cell r="S15887">
            <v>40</v>
          </cell>
        </row>
        <row r="15888">
          <cell r="K15888">
            <v>-1.3865309474287857</v>
          </cell>
          <cell r="S15888">
            <v>40</v>
          </cell>
        </row>
        <row r="15889">
          <cell r="K15889">
            <v>-1.4364728568590832</v>
          </cell>
          <cell r="S15889">
            <v>40</v>
          </cell>
        </row>
        <row r="15890">
          <cell r="K15890">
            <v>9.4444093058419659E-5</v>
          </cell>
          <cell r="S15890">
            <v>40</v>
          </cell>
        </row>
        <row r="15891">
          <cell r="K15891">
            <v>-0.67053320335087241</v>
          </cell>
          <cell r="S15891">
            <v>40</v>
          </cell>
        </row>
        <row r="15892">
          <cell r="K15892">
            <v>7.5829542686822959E-2</v>
          </cell>
          <cell r="S15892">
            <v>40</v>
          </cell>
        </row>
        <row r="15893">
          <cell r="K15893">
            <v>3.0597484917993571E-2</v>
          </cell>
          <cell r="S15893">
            <v>40</v>
          </cell>
        </row>
        <row r="15894">
          <cell r="K15894">
            <v>-0.38464029283732393</v>
          </cell>
          <cell r="S15894">
            <v>40</v>
          </cell>
        </row>
        <row r="15895">
          <cell r="K15895">
            <v>-0.36216479205822955</v>
          </cell>
          <cell r="S15895">
            <v>40</v>
          </cell>
        </row>
        <row r="15896">
          <cell r="K15896">
            <v>-5.5976464588787923E-4</v>
          </cell>
          <cell r="S15896">
            <v>40</v>
          </cell>
        </row>
        <row r="15897">
          <cell r="K15897">
            <v>-6.1098945838396852E-4</v>
          </cell>
          <cell r="S15897">
            <v>40</v>
          </cell>
        </row>
        <row r="15898">
          <cell r="K15898">
            <v>-0.29535569005021994</v>
          </cell>
          <cell r="S15898">
            <v>40</v>
          </cell>
        </row>
        <row r="15899">
          <cell r="K15899">
            <v>-0.90880656477166555</v>
          </cell>
          <cell r="S15899">
            <v>40</v>
          </cell>
        </row>
        <row r="15900">
          <cell r="K15900">
            <v>-0.45261365548974192</v>
          </cell>
          <cell r="S15900">
            <v>40</v>
          </cell>
        </row>
        <row r="15901">
          <cell r="K15901">
            <v>-0.35060190010093756</v>
          </cell>
          <cell r="S15901">
            <v>40</v>
          </cell>
        </row>
        <row r="15902">
          <cell r="K15902">
            <v>-1.3059703629630433</v>
          </cell>
          <cell r="S15902">
            <v>40</v>
          </cell>
        </row>
        <row r="15903">
          <cell r="K15903">
            <v>-1.3439459023694564</v>
          </cell>
          <cell r="S15903">
            <v>40</v>
          </cell>
        </row>
        <row r="15904">
          <cell r="K15904">
            <v>-1.4001279109707445</v>
          </cell>
          <cell r="S15904">
            <v>40</v>
          </cell>
        </row>
        <row r="15905">
          <cell r="K15905">
            <v>-1.3332449591883446</v>
          </cell>
          <cell r="S15905">
            <v>40</v>
          </cell>
        </row>
        <row r="15906">
          <cell r="K15906">
            <v>-1.3849619197495646</v>
          </cell>
          <cell r="S15906">
            <v>40</v>
          </cell>
        </row>
        <row r="15907">
          <cell r="K15907">
            <v>-1.4651211362372161</v>
          </cell>
          <cell r="S15907">
            <v>40</v>
          </cell>
        </row>
        <row r="15908">
          <cell r="K15908">
            <v>-0.99937698096819549</v>
          </cell>
          <cell r="S15908">
            <v>40</v>
          </cell>
        </row>
        <row r="15909">
          <cell r="K15909">
            <v>-0.91359098115423831</v>
          </cell>
          <cell r="S15909">
            <v>40</v>
          </cell>
        </row>
        <row r="15910">
          <cell r="K15910">
            <v>-0.67888287327696617</v>
          </cell>
          <cell r="S15910">
            <v>40</v>
          </cell>
        </row>
        <row r="15911">
          <cell r="K15911">
            <v>-0.89945450025352447</v>
          </cell>
          <cell r="S15911">
            <v>40</v>
          </cell>
        </row>
        <row r="15912">
          <cell r="K15912">
            <v>-0.81189217281257986</v>
          </cell>
          <cell r="S15912">
            <v>40</v>
          </cell>
        </row>
        <row r="15913">
          <cell r="K15913">
            <v>4.3043410329525592E-2</v>
          </cell>
          <cell r="S15913">
            <v>40</v>
          </cell>
        </row>
        <row r="15914">
          <cell r="K15914">
            <v>-0.80566531483194748</v>
          </cell>
          <cell r="S15914">
            <v>40</v>
          </cell>
        </row>
        <row r="15915">
          <cell r="K15915">
            <v>-0.71709698274827949</v>
          </cell>
          <cell r="S15915">
            <v>40</v>
          </cell>
        </row>
        <row r="15916">
          <cell r="K15916">
            <v>-2.3743326187713185E-4</v>
          </cell>
          <cell r="S15916">
            <v>40</v>
          </cell>
        </row>
        <row r="15917">
          <cell r="K15917">
            <v>-0.75625433940341003</v>
          </cell>
          <cell r="S15917">
            <v>40</v>
          </cell>
        </row>
        <row r="15918">
          <cell r="K15918">
            <v>-0.15733581853212669</v>
          </cell>
          <cell r="S15918">
            <v>40</v>
          </cell>
        </row>
        <row r="15919">
          <cell r="K15919">
            <v>0.84860032671453434</v>
          </cell>
          <cell r="S15919">
            <v>40</v>
          </cell>
        </row>
        <row r="15920">
          <cell r="K15920">
            <v>-0.83021559959326463</v>
          </cell>
          <cell r="S15920">
            <v>40</v>
          </cell>
        </row>
        <row r="15921">
          <cell r="K15921">
            <v>-0.81161714458058332</v>
          </cell>
          <cell r="S15921">
            <v>40</v>
          </cell>
        </row>
        <row r="15922">
          <cell r="K15922">
            <v>-0.6611685628561268</v>
          </cell>
          <cell r="S15922">
            <v>40</v>
          </cell>
        </row>
        <row r="15923">
          <cell r="K15923">
            <v>-1.0566899422500931</v>
          </cell>
          <cell r="S15923">
            <v>40</v>
          </cell>
        </row>
        <row r="15924">
          <cell r="K15924">
            <v>-1.0198436049719635</v>
          </cell>
          <cell r="S15924">
            <v>40</v>
          </cell>
        </row>
        <row r="15925">
          <cell r="K15925">
            <v>-0.99952627598090815</v>
          </cell>
          <cell r="S15925">
            <v>40</v>
          </cell>
        </row>
        <row r="15926">
          <cell r="K15926">
            <v>-0.94986409199839383</v>
          </cell>
          <cell r="S15926">
            <v>40</v>
          </cell>
        </row>
        <row r="15927">
          <cell r="K15927">
            <v>-0.93288113925748228</v>
          </cell>
          <cell r="S15927">
            <v>40</v>
          </cell>
        </row>
        <row r="15928">
          <cell r="K15928">
            <v>-0.8509179358807083</v>
          </cell>
          <cell r="S15928">
            <v>40</v>
          </cell>
        </row>
        <row r="15929">
          <cell r="K15929">
            <v>1.2006215348289355</v>
          </cell>
          <cell r="S15929">
            <v>40</v>
          </cell>
        </row>
        <row r="15930">
          <cell r="K15930">
            <v>-0.90373256795197265</v>
          </cell>
          <cell r="S15930">
            <v>40</v>
          </cell>
        </row>
        <row r="15931">
          <cell r="K15931">
            <v>-0.86683017150568931</v>
          </cell>
          <cell r="S15931">
            <v>40</v>
          </cell>
        </row>
        <row r="15932">
          <cell r="K15932">
            <v>-0.88965637528219377</v>
          </cell>
          <cell r="S15932">
            <v>40</v>
          </cell>
        </row>
        <row r="15933">
          <cell r="K15933">
            <v>-4.6926328971155208E-2</v>
          </cell>
          <cell r="S15933">
            <v>40</v>
          </cell>
        </row>
        <row r="15934">
          <cell r="K15934">
            <v>-0.74460771520832258</v>
          </cell>
          <cell r="S15934">
            <v>40</v>
          </cell>
        </row>
        <row r="15935">
          <cell r="K15935">
            <v>-0.91360160728754503</v>
          </cell>
          <cell r="S15935">
            <v>40</v>
          </cell>
        </row>
        <row r="15936">
          <cell r="K15936">
            <v>4.8528334650226067E-2</v>
          </cell>
          <cell r="S15936">
            <v>40</v>
          </cell>
        </row>
        <row r="15937">
          <cell r="K15937">
            <v>4.4699028476906744</v>
          </cell>
          <cell r="S15937">
            <v>40</v>
          </cell>
        </row>
        <row r="15938">
          <cell r="K15938">
            <v>8.6690294567601818</v>
          </cell>
          <cell r="S15938">
            <v>40</v>
          </cell>
        </row>
        <row r="15939">
          <cell r="K15939">
            <v>-0.57335536729427361</v>
          </cell>
          <cell r="S15939">
            <v>40</v>
          </cell>
        </row>
        <row r="15940">
          <cell r="K15940">
            <v>374.7706904051862</v>
          </cell>
          <cell r="S15940">
            <v>40</v>
          </cell>
        </row>
        <row r="15941">
          <cell r="K15941">
            <v>-9.076334674204445E-4</v>
          </cell>
          <cell r="S15941">
            <v>40</v>
          </cell>
        </row>
        <row r="15942">
          <cell r="K15942">
            <v>-0.78032104299477245</v>
          </cell>
          <cell r="S15942">
            <v>40</v>
          </cell>
        </row>
        <row r="15943">
          <cell r="K15943">
            <v>2.5296727769271721E-3</v>
          </cell>
          <cell r="S15943">
            <v>40</v>
          </cell>
        </row>
        <row r="15944">
          <cell r="K15944">
            <v>-1.2015266224459611</v>
          </cell>
          <cell r="S15944">
            <v>40</v>
          </cell>
        </row>
        <row r="15945">
          <cell r="K15945">
            <v>-1.3463792188963948</v>
          </cell>
          <cell r="S15945">
            <v>40</v>
          </cell>
        </row>
        <row r="15946">
          <cell r="K15946">
            <v>-1.575375788613768</v>
          </cell>
          <cell r="S15946">
            <v>40</v>
          </cell>
        </row>
        <row r="15947">
          <cell r="K15947">
            <v>-1.3678827504121387</v>
          </cell>
          <cell r="S15947">
            <v>40</v>
          </cell>
        </row>
        <row r="15948">
          <cell r="K15948">
            <v>0.67308836565845787</v>
          </cell>
          <cell r="S15948">
            <v>40</v>
          </cell>
        </row>
        <row r="15949">
          <cell r="K15949">
            <v>-1.6977370037264539</v>
          </cell>
          <cell r="S15949">
            <v>40</v>
          </cell>
        </row>
        <row r="15950">
          <cell r="K15950">
            <v>0.91996114584858069</v>
          </cell>
          <cell r="S15950">
            <v>40</v>
          </cell>
        </row>
        <row r="15951">
          <cell r="K15951">
            <v>-1.1972467900414145</v>
          </cell>
          <cell r="S15951">
            <v>40</v>
          </cell>
        </row>
        <row r="15952">
          <cell r="K15952">
            <v>-1.7383959925297291E-2</v>
          </cell>
          <cell r="S15952">
            <v>40</v>
          </cell>
        </row>
        <row r="15953">
          <cell r="K15953">
            <v>3.5060408673077466</v>
          </cell>
          <cell r="S15953">
            <v>40</v>
          </cell>
        </row>
        <row r="15954">
          <cell r="K15954">
            <v>-1.9778661213364555E-2</v>
          </cell>
          <cell r="S15954">
            <v>40</v>
          </cell>
        </row>
        <row r="15955">
          <cell r="K15955">
            <v>-2.1252702877919374E-2</v>
          </cell>
          <cell r="S15955">
            <v>40</v>
          </cell>
        </row>
        <row r="15956">
          <cell r="K15956">
            <v>2.7588946049373742</v>
          </cell>
          <cell r="S15956">
            <v>40</v>
          </cell>
        </row>
        <row r="15957">
          <cell r="K15957">
            <v>2.4470069430699724</v>
          </cell>
          <cell r="S15957">
            <v>40</v>
          </cell>
        </row>
        <row r="15958">
          <cell r="K15958">
            <v>-2.5525195207686008E-2</v>
          </cell>
          <cell r="S15958">
            <v>40</v>
          </cell>
        </row>
        <row r="15959">
          <cell r="K15959">
            <v>2.73473142324579</v>
          </cell>
          <cell r="S15959">
            <v>40</v>
          </cell>
        </row>
        <row r="15960">
          <cell r="K15960">
            <v>-0.63505366053817791</v>
          </cell>
          <cell r="S15960">
            <v>40</v>
          </cell>
        </row>
        <row r="15961">
          <cell r="K15961">
            <v>-0.38859825167520551</v>
          </cell>
          <cell r="S15961">
            <v>40</v>
          </cell>
        </row>
        <row r="15962">
          <cell r="K15962">
            <v>-0.92008818166247763</v>
          </cell>
          <cell r="S15962">
            <v>40</v>
          </cell>
        </row>
        <row r="15963">
          <cell r="K15963">
            <v>-0.92334135075491508</v>
          </cell>
          <cell r="S15963">
            <v>40</v>
          </cell>
        </row>
        <row r="15964">
          <cell r="K15964">
            <v>-0.89325318313853208</v>
          </cell>
          <cell r="S15964">
            <v>40</v>
          </cell>
        </row>
        <row r="15965">
          <cell r="K15965">
            <v>-0.97445422809066129</v>
          </cell>
          <cell r="S15965">
            <v>40</v>
          </cell>
        </row>
        <row r="15966">
          <cell r="K15966">
            <v>-0.93068970741209156</v>
          </cell>
          <cell r="S15966">
            <v>40</v>
          </cell>
        </row>
        <row r="15967">
          <cell r="K15967">
            <v>-0.91884299087838373</v>
          </cell>
          <cell r="S15967">
            <v>40</v>
          </cell>
        </row>
        <row r="15968">
          <cell r="K15968">
            <v>-0.92389022281135991</v>
          </cell>
          <cell r="S15968">
            <v>40</v>
          </cell>
        </row>
        <row r="15969">
          <cell r="K15969">
            <v>-0.92293722889039043</v>
          </cell>
          <cell r="S15969">
            <v>40</v>
          </cell>
        </row>
        <row r="15970">
          <cell r="K15970">
            <v>-0.90377957298255107</v>
          </cell>
          <cell r="S15970">
            <v>40</v>
          </cell>
        </row>
        <row r="15971">
          <cell r="K15971">
            <v>1.1292744308913714</v>
          </cell>
          <cell r="S15971">
            <v>40</v>
          </cell>
        </row>
        <row r="15972">
          <cell r="K15972">
            <v>-0.86018036786618512</v>
          </cell>
          <cell r="S15972">
            <v>40</v>
          </cell>
        </row>
        <row r="15973">
          <cell r="K15973">
            <v>-0.84896252172160935</v>
          </cell>
          <cell r="S15973">
            <v>40</v>
          </cell>
        </row>
        <row r="15974">
          <cell r="K15974">
            <v>2.477733167918541</v>
          </cell>
          <cell r="S15974">
            <v>40</v>
          </cell>
        </row>
        <row r="15975">
          <cell r="K15975">
            <v>128.55568674812889</v>
          </cell>
          <cell r="S15975">
            <v>40</v>
          </cell>
        </row>
        <row r="15976">
          <cell r="K15976">
            <v>2.0137568605081944</v>
          </cell>
          <cell r="S15976">
            <v>40</v>
          </cell>
        </row>
        <row r="15977">
          <cell r="K15977">
            <v>1.9263886514056598</v>
          </cell>
          <cell r="S15977">
            <v>40</v>
          </cell>
        </row>
        <row r="15978">
          <cell r="K15978">
            <v>-0.91669088806235588</v>
          </cell>
          <cell r="S15978">
            <v>40</v>
          </cell>
        </row>
        <row r="15979">
          <cell r="K15979">
            <v>-0.21538365374303306</v>
          </cell>
          <cell r="S15979">
            <v>40</v>
          </cell>
        </row>
        <row r="15980">
          <cell r="K15980">
            <v>0.22977081590086953</v>
          </cell>
          <cell r="S15980">
            <v>40</v>
          </cell>
        </row>
        <row r="15981">
          <cell r="K15981">
            <v>-0.9182258889276067</v>
          </cell>
          <cell r="S15981">
            <v>40</v>
          </cell>
        </row>
        <row r="15982">
          <cell r="K15982">
            <v>-4.5088519494205483E-2</v>
          </cell>
          <cell r="S15982">
            <v>40</v>
          </cell>
        </row>
        <row r="15983">
          <cell r="K15983">
            <v>-3.3389318842894328E-3</v>
          </cell>
          <cell r="S15983">
            <v>40</v>
          </cell>
        </row>
        <row r="15984">
          <cell r="K15984">
            <v>-2.7603785232934407E-3</v>
          </cell>
          <cell r="S15984">
            <v>40</v>
          </cell>
        </row>
        <row r="15985">
          <cell r="K15985">
            <v>-2.2686120479779096E-3</v>
          </cell>
          <cell r="S15985">
            <v>40</v>
          </cell>
        </row>
        <row r="15986">
          <cell r="K15986">
            <v>-1.649648626411536</v>
          </cell>
          <cell r="S15986">
            <v>40</v>
          </cell>
        </row>
        <row r="15987">
          <cell r="K15987">
            <v>-1.6650026640132294</v>
          </cell>
          <cell r="S15987">
            <v>40</v>
          </cell>
        </row>
        <row r="15988">
          <cell r="K15988">
            <v>-1.6721722385650621</v>
          </cell>
          <cell r="S15988">
            <v>40</v>
          </cell>
        </row>
        <row r="15989">
          <cell r="K15989">
            <v>-1.7274078215615116</v>
          </cell>
          <cell r="S15989">
            <v>40</v>
          </cell>
        </row>
        <row r="15990">
          <cell r="K15990">
            <v>-1.7325064573300677</v>
          </cell>
          <cell r="S15990">
            <v>40</v>
          </cell>
        </row>
        <row r="15991">
          <cell r="K15991">
            <v>-1.7514708317597343</v>
          </cell>
          <cell r="S15991">
            <v>40</v>
          </cell>
        </row>
        <row r="15992">
          <cell r="K15992">
            <v>-1.3881317648633078</v>
          </cell>
          <cell r="S15992">
            <v>40</v>
          </cell>
        </row>
        <row r="15993">
          <cell r="K15993">
            <v>-1.4404118358200315</v>
          </cell>
          <cell r="S15993">
            <v>40</v>
          </cell>
        </row>
        <row r="15994">
          <cell r="K15994">
            <v>-1.5043372104851491</v>
          </cell>
          <cell r="S15994">
            <v>40</v>
          </cell>
        </row>
        <row r="15995">
          <cell r="K15995">
            <v>2.1763240977139012E-2</v>
          </cell>
          <cell r="S15995">
            <v>40</v>
          </cell>
        </row>
        <row r="15996">
          <cell r="K15996">
            <v>1.2634339218439867</v>
          </cell>
          <cell r="S15996">
            <v>40</v>
          </cell>
        </row>
        <row r="15997">
          <cell r="K15997">
            <v>3.9725794003648187</v>
          </cell>
          <cell r="S15997">
            <v>40</v>
          </cell>
        </row>
        <row r="15998">
          <cell r="K15998">
            <v>2.7531238548082086</v>
          </cell>
          <cell r="S15998">
            <v>40</v>
          </cell>
        </row>
        <row r="15999">
          <cell r="K15999">
            <v>-0.28407490513294698</v>
          </cell>
          <cell r="S15999">
            <v>40</v>
          </cell>
        </row>
        <row r="16000">
          <cell r="K16000">
            <v>-0.26245265883528707</v>
          </cell>
          <cell r="S16000">
            <v>40</v>
          </cell>
        </row>
        <row r="16001">
          <cell r="K16001">
            <v>-5.1921190015654442E-3</v>
          </cell>
          <cell r="S16001">
            <v>40</v>
          </cell>
        </row>
        <row r="16002">
          <cell r="K16002">
            <v>-0.15452766101007795</v>
          </cell>
          <cell r="S16002">
            <v>40</v>
          </cell>
        </row>
        <row r="16003">
          <cell r="K16003">
            <v>-0.36269533342146032</v>
          </cell>
          <cell r="S16003">
            <v>40</v>
          </cell>
        </row>
        <row r="16004">
          <cell r="K16004">
            <v>-3.1692228840024218E-3</v>
          </cell>
          <cell r="S16004">
            <v>40</v>
          </cell>
        </row>
        <row r="16005">
          <cell r="K16005">
            <v>1.2002029484851693</v>
          </cell>
          <cell r="S16005">
            <v>40</v>
          </cell>
        </row>
        <row r="16006">
          <cell r="K16006">
            <v>-2.6717380854656045E-3</v>
          </cell>
          <cell r="S16006">
            <v>40</v>
          </cell>
        </row>
        <row r="16007">
          <cell r="K16007">
            <v>-1.1525911546944154</v>
          </cell>
          <cell r="S16007">
            <v>40</v>
          </cell>
        </row>
        <row r="16008">
          <cell r="K16008">
            <v>-2.2201190162853593E-3</v>
          </cell>
          <cell r="S16008">
            <v>40</v>
          </cell>
        </row>
        <row r="16009">
          <cell r="K16009">
            <v>-1.13039445259508</v>
          </cell>
          <cell r="S16009">
            <v>40</v>
          </cell>
        </row>
        <row r="16010">
          <cell r="K16010">
            <v>-1.650288155125696</v>
          </cell>
          <cell r="S16010">
            <v>40</v>
          </cell>
        </row>
        <row r="16011">
          <cell r="K16011">
            <v>-0.37152797961348771</v>
          </cell>
          <cell r="S16011">
            <v>40</v>
          </cell>
        </row>
        <row r="16012">
          <cell r="K16012">
            <v>-1.6641514623674316</v>
          </cell>
          <cell r="S16012">
            <v>40</v>
          </cell>
        </row>
        <row r="16013">
          <cell r="K16013">
            <v>-0.26117233262885603</v>
          </cell>
          <cell r="S16013">
            <v>40</v>
          </cell>
        </row>
        <row r="16014">
          <cell r="K16014">
            <v>-1.6706598152064918</v>
          </cell>
          <cell r="S16014">
            <v>40</v>
          </cell>
        </row>
        <row r="16015">
          <cell r="K16015">
            <v>-0.28553353409456933</v>
          </cell>
          <cell r="S16015">
            <v>40</v>
          </cell>
        </row>
        <row r="16016">
          <cell r="K16016">
            <v>-1.7291568046534653</v>
          </cell>
          <cell r="S16016">
            <v>40</v>
          </cell>
        </row>
        <row r="16017">
          <cell r="K16017">
            <v>-0.28284298788584789</v>
          </cell>
          <cell r="S16017">
            <v>40</v>
          </cell>
        </row>
        <row r="16018">
          <cell r="K16018">
            <v>-1.7358309493610338</v>
          </cell>
          <cell r="S16018">
            <v>40</v>
          </cell>
        </row>
        <row r="16019">
          <cell r="K16019">
            <v>-0.28710737428913313</v>
          </cell>
          <cell r="S16019">
            <v>40</v>
          </cell>
        </row>
        <row r="16020">
          <cell r="K16020">
            <v>-1.744191188979882</v>
          </cell>
          <cell r="S16020">
            <v>40</v>
          </cell>
        </row>
        <row r="16021">
          <cell r="K16021">
            <v>-0.27584929663200058</v>
          </cell>
          <cell r="S16021">
            <v>40</v>
          </cell>
        </row>
        <row r="16022">
          <cell r="K16022">
            <v>-1.400955053541481</v>
          </cell>
          <cell r="S16022">
            <v>40</v>
          </cell>
        </row>
        <row r="16023">
          <cell r="K16023">
            <v>-0.45143977412864578</v>
          </cell>
          <cell r="S16023">
            <v>40</v>
          </cell>
        </row>
        <row r="16024">
          <cell r="K16024">
            <v>-1.4501052993031276</v>
          </cell>
          <cell r="S16024">
            <v>40</v>
          </cell>
        </row>
        <row r="16025">
          <cell r="K16025">
            <v>-0.36425196007860378</v>
          </cell>
          <cell r="S16025">
            <v>40</v>
          </cell>
        </row>
        <row r="16026">
          <cell r="K16026">
            <v>-1.5026807660320372</v>
          </cell>
          <cell r="S16026">
            <v>40</v>
          </cell>
        </row>
        <row r="16027">
          <cell r="K16027">
            <v>-0.28864996407386162</v>
          </cell>
          <cell r="S16027">
            <v>40</v>
          </cell>
        </row>
        <row r="16028">
          <cell r="K16028">
            <v>2.3653566366238794E-2</v>
          </cell>
          <cell r="S16028">
            <v>40</v>
          </cell>
        </row>
        <row r="16029">
          <cell r="K16029">
            <v>-1.5498182775277318E-3</v>
          </cell>
          <cell r="S16029">
            <v>40</v>
          </cell>
        </row>
        <row r="16030">
          <cell r="K16030">
            <v>1.2539393133950121</v>
          </cell>
          <cell r="S16030">
            <v>40</v>
          </cell>
        </row>
        <row r="16031">
          <cell r="K16031">
            <v>-1.6224635362897693E-3</v>
          </cell>
          <cell r="S16031">
            <v>40</v>
          </cell>
        </row>
        <row r="16032">
          <cell r="K16032">
            <v>2.711696609857964</v>
          </cell>
          <cell r="S16032">
            <v>40</v>
          </cell>
        </row>
        <row r="16033">
          <cell r="K16033">
            <v>-0.96207718852939927</v>
          </cell>
          <cell r="S16033">
            <v>40</v>
          </cell>
        </row>
        <row r="16034">
          <cell r="K16034">
            <v>0.39586021242944958</v>
          </cell>
          <cell r="S16034">
            <v>40</v>
          </cell>
        </row>
        <row r="16035">
          <cell r="K16035">
            <v>1.241457282809074</v>
          </cell>
          <cell r="S16035">
            <v>40</v>
          </cell>
        </row>
        <row r="16036">
          <cell r="K16036">
            <v>-0.29611886476711274</v>
          </cell>
          <cell r="S16036">
            <v>40</v>
          </cell>
        </row>
        <row r="16037">
          <cell r="K16037">
            <v>-0.7571887715240001</v>
          </cell>
          <cell r="S16037">
            <v>40</v>
          </cell>
        </row>
        <row r="16038">
          <cell r="K16038">
            <v>-0.25819005176769805</v>
          </cell>
          <cell r="S16038">
            <v>40</v>
          </cell>
        </row>
        <row r="16039">
          <cell r="K16039">
            <v>-0.70250445732851841</v>
          </cell>
          <cell r="S16039">
            <v>40</v>
          </cell>
        </row>
        <row r="16040">
          <cell r="K16040">
            <v>-5.3378959506295122E-3</v>
          </cell>
          <cell r="S16040">
            <v>40</v>
          </cell>
        </row>
        <row r="16041">
          <cell r="K16041">
            <v>-0.66998552064703343</v>
          </cell>
          <cell r="S16041">
            <v>40</v>
          </cell>
        </row>
        <row r="16042">
          <cell r="K16042">
            <v>-0.17371406305437936</v>
          </cell>
          <cell r="S16042">
            <v>40</v>
          </cell>
        </row>
        <row r="16043">
          <cell r="K16043">
            <v>-0.63298572595754821</v>
          </cell>
          <cell r="S16043">
            <v>40</v>
          </cell>
        </row>
        <row r="16044">
          <cell r="K16044">
            <v>-0.28514509541409427</v>
          </cell>
          <cell r="S16044">
            <v>40</v>
          </cell>
        </row>
        <row r="16045">
          <cell r="K16045">
            <v>-0.3906518604582318</v>
          </cell>
          <cell r="S16045">
            <v>40</v>
          </cell>
        </row>
        <row r="16046">
          <cell r="K16046">
            <v>-3.0673734281308731E-2</v>
          </cell>
          <cell r="S16046">
            <v>40</v>
          </cell>
        </row>
        <row r="16047">
          <cell r="K16047">
            <v>-2.5902595078289938E-2</v>
          </cell>
          <cell r="S16047">
            <v>40</v>
          </cell>
        </row>
        <row r="16048">
          <cell r="K16048">
            <v>-2.1735685511646705E-2</v>
          </cell>
          <cell r="S16048">
            <v>40</v>
          </cell>
        </row>
        <row r="16049">
          <cell r="K16049">
            <v>-1.6555151346215096</v>
          </cell>
          <cell r="S16049">
            <v>40</v>
          </cell>
        </row>
        <row r="16050">
          <cell r="K16050">
            <v>-1.6512593547252283</v>
          </cell>
          <cell r="S16050">
            <v>40</v>
          </cell>
        </row>
        <row r="16051">
          <cell r="K16051">
            <v>-1.6783647847548602</v>
          </cell>
          <cell r="S16051">
            <v>40</v>
          </cell>
        </row>
        <row r="16052">
          <cell r="K16052">
            <v>-1.7226360536261944</v>
          </cell>
          <cell r="S16052">
            <v>40</v>
          </cell>
        </row>
        <row r="16053">
          <cell r="K16053">
            <v>-1.7363807277605821</v>
          </cell>
          <cell r="S16053">
            <v>40</v>
          </cell>
        </row>
        <row r="16054">
          <cell r="K16054">
            <v>-1.7497030552109418</v>
          </cell>
          <cell r="S16054">
            <v>40</v>
          </cell>
        </row>
        <row r="16055">
          <cell r="K16055">
            <v>-1.4031884018725935</v>
          </cell>
          <cell r="S16055">
            <v>40</v>
          </cell>
        </row>
        <row r="16056">
          <cell r="K16056">
            <v>-1.4540505869011573</v>
          </cell>
          <cell r="S16056">
            <v>40</v>
          </cell>
        </row>
        <row r="16057">
          <cell r="K16057">
            <v>-1.5016713817107328</v>
          </cell>
          <cell r="S16057">
            <v>40</v>
          </cell>
        </row>
        <row r="16058">
          <cell r="K16058">
            <v>-0.77187503385478062</v>
          </cell>
          <cell r="S16058">
            <v>40</v>
          </cell>
        </row>
        <row r="16059">
          <cell r="K16059">
            <v>0.11749482124720025</v>
          </cell>
          <cell r="S16059">
            <v>40</v>
          </cell>
        </row>
        <row r="16060">
          <cell r="K16060">
            <v>-0.3199970639673001</v>
          </cell>
          <cell r="S16060">
            <v>40</v>
          </cell>
        </row>
        <row r="16061">
          <cell r="K16061">
            <v>3.7554061282017381E-2</v>
          </cell>
          <cell r="S16061">
            <v>40</v>
          </cell>
        </row>
        <row r="16062">
          <cell r="K16062">
            <v>-0.32330706029424516</v>
          </cell>
          <cell r="S16062">
            <v>40</v>
          </cell>
        </row>
        <row r="16063">
          <cell r="K16063">
            <v>-0.25588103174118976</v>
          </cell>
          <cell r="S16063">
            <v>40</v>
          </cell>
        </row>
        <row r="16064">
          <cell r="K16064">
            <v>-5.3274094216624939E-4</v>
          </cell>
          <cell r="S16064">
            <v>40</v>
          </cell>
        </row>
        <row r="16065">
          <cell r="K16065">
            <v>-0.19924926349698349</v>
          </cell>
          <cell r="S16065">
            <v>40</v>
          </cell>
        </row>
        <row r="16066">
          <cell r="K16066">
            <v>-0.28446909640103801</v>
          </cell>
          <cell r="S16066">
            <v>40</v>
          </cell>
        </row>
        <row r="16067">
          <cell r="K16067">
            <v>0</v>
          </cell>
          <cell r="S16067">
            <v>0</v>
          </cell>
        </row>
        <row r="16068">
          <cell r="K16068">
            <v>0</v>
          </cell>
          <cell r="S16068">
            <v>0</v>
          </cell>
        </row>
        <row r="16069">
          <cell r="K16069">
            <v>0</v>
          </cell>
          <cell r="S16069">
            <v>0</v>
          </cell>
        </row>
        <row r="16070">
          <cell r="K16070">
            <v>0</v>
          </cell>
          <cell r="S16070">
            <v>0</v>
          </cell>
        </row>
        <row r="16071">
          <cell r="K16071">
            <v>0</v>
          </cell>
          <cell r="S16071">
            <v>0</v>
          </cell>
        </row>
        <row r="16072">
          <cell r="S16072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mes"/>
      <sheetName val="Contracts"/>
      <sheetName val="data"/>
      <sheetName val="time summary"/>
      <sheetName val="progs"/>
    </sheetNames>
    <sheetDataSet>
      <sheetData sheetId="0"/>
      <sheetData sheetId="1">
        <row r="3">
          <cell r="A3">
            <v>10005</v>
          </cell>
          <cell r="B3">
            <v>0</v>
          </cell>
          <cell r="C3" t="str">
            <v>HRC</v>
          </cell>
          <cell r="D3" t="str">
            <v>HRC Economic determinants of road accidents</v>
          </cell>
        </row>
        <row r="4">
          <cell r="A4">
            <v>2049</v>
          </cell>
          <cell r="B4">
            <v>170</v>
          </cell>
          <cell r="C4" t="str">
            <v>DOL CBA</v>
          </cell>
          <cell r="D4" t="str">
            <v>Labour Dept. CBA Guide</v>
          </cell>
        </row>
        <row r="5">
          <cell r="A5">
            <v>1962</v>
          </cell>
          <cell r="B5">
            <v>150</v>
          </cell>
          <cell r="C5" t="str">
            <v>TP Waste Article</v>
          </cell>
          <cell r="D5" t="str">
            <v>Trade Pub Waste Article</v>
          </cell>
        </row>
        <row r="6">
          <cell r="A6">
            <v>1960</v>
          </cell>
          <cell r="B6">
            <v>180</v>
          </cell>
          <cell r="C6" t="str">
            <v>WHL Hurdle rates</v>
          </cell>
          <cell r="D6" t="str">
            <v>WHL Hurdle rates</v>
          </cell>
        </row>
        <row r="7">
          <cell r="A7">
            <v>1943</v>
          </cell>
          <cell r="B7">
            <v>185</v>
          </cell>
          <cell r="C7" t="str">
            <v>CRC Plan change 25 hearing</v>
          </cell>
          <cell r="D7" t="str">
            <v>CRC Plan change 25 hearing</v>
          </cell>
        </row>
        <row r="8">
          <cell r="A8">
            <v>1936</v>
          </cell>
          <cell r="B8">
            <v>160</v>
          </cell>
          <cell r="C8" t="str">
            <v>MTA WOF Presentation</v>
          </cell>
          <cell r="D8" t="str">
            <v>MTA WOF Presentation</v>
          </cell>
        </row>
        <row r="9">
          <cell r="A9">
            <v>1930</v>
          </cell>
          <cell r="B9">
            <v>180</v>
          </cell>
          <cell r="C9" t="str">
            <v>CRC Pegasus Bay evidence</v>
          </cell>
          <cell r="D9" t="str">
            <v>CRC Pegasus Bay evidence</v>
          </cell>
        </row>
        <row r="10">
          <cell r="A10">
            <v>1925</v>
          </cell>
          <cell r="B10">
            <v>250</v>
          </cell>
          <cell r="C10" t="str">
            <v>IPCR Parallel Importing</v>
          </cell>
          <cell r="D10" t="str">
            <v>IPCR Parallel Importing Review</v>
          </cell>
        </row>
        <row r="11">
          <cell r="A11">
            <v>1869</v>
          </cell>
          <cell r="B11">
            <v>180</v>
          </cell>
          <cell r="C11" t="str">
            <v>NZTB Quarterly forecasts</v>
          </cell>
          <cell r="D11" t="str">
            <v>NZTB Quarterly forecasts</v>
          </cell>
        </row>
        <row r="12">
          <cell r="A12">
            <v>1907</v>
          </cell>
          <cell r="B12">
            <v>180</v>
          </cell>
          <cell r="C12" t="str">
            <v>CRC Sustainability &amp; efficiency</v>
          </cell>
          <cell r="D12" t="str">
            <v>CRC Sustainability &amp; efficiency</v>
          </cell>
        </row>
        <row r="13">
          <cell r="A13">
            <v>1899</v>
          </cell>
          <cell r="B13">
            <v>200</v>
          </cell>
          <cell r="C13" t="str">
            <v>Chch Strategic Assets</v>
          </cell>
          <cell r="D13" t="str">
            <v>Chch City Strategic Assets</v>
          </cell>
        </row>
        <row r="14">
          <cell r="A14">
            <v>1891</v>
          </cell>
          <cell r="B14">
            <v>200</v>
          </cell>
          <cell r="C14" t="str">
            <v>CRC Pegasus Bay preview</v>
          </cell>
          <cell r="D14" t="str">
            <v>CRC Pegasus Bay preview</v>
          </cell>
        </row>
        <row r="15">
          <cell r="A15">
            <v>1862</v>
          </cell>
          <cell r="B15">
            <v>170</v>
          </cell>
          <cell r="C15" t="str">
            <v>Rangipo Prison impacts</v>
          </cell>
          <cell r="D15" t="str">
            <v>Rangipo Prison impacts</v>
          </cell>
        </row>
        <row r="16">
          <cell r="A16">
            <v>1880</v>
          </cell>
          <cell r="B16">
            <v>250</v>
          </cell>
          <cell r="C16" t="str">
            <v>Macquarrie- Orion Sale</v>
          </cell>
          <cell r="D16" t="str">
            <v>Macquarrie- Orion Sale</v>
          </cell>
        </row>
        <row r="17">
          <cell r="A17">
            <v>1743</v>
          </cell>
          <cell r="B17">
            <v>210</v>
          </cell>
          <cell r="C17" t="str">
            <v>Peer Review Value of Life</v>
          </cell>
          <cell r="D17" t="str">
            <v>LTSA Peer Review Value of Life</v>
          </cell>
        </row>
        <row r="18">
          <cell r="A18">
            <v>1871</v>
          </cell>
          <cell r="B18">
            <v>200</v>
          </cell>
          <cell r="C18" t="str">
            <v>Regulatory &amp; Industry structures</v>
          </cell>
          <cell r="D18" t="str">
            <v>Regulatory &amp; Industry structures</v>
          </cell>
        </row>
        <row r="19">
          <cell r="A19">
            <v>1864</v>
          </cell>
          <cell r="B19">
            <v>200</v>
          </cell>
          <cell r="C19" t="str">
            <v>TranzRail Road Cost Comparison</v>
          </cell>
          <cell r="D19" t="str">
            <v>TranzRail Road Cost Comparison</v>
          </cell>
        </row>
        <row r="20">
          <cell r="A20">
            <v>1824</v>
          </cell>
          <cell r="B20">
            <v>180</v>
          </cell>
          <cell r="C20" t="str">
            <v>Treasury land transport regs</v>
          </cell>
          <cell r="D20" t="str">
            <v>Treasury land transport regulations</v>
          </cell>
        </row>
        <row r="21">
          <cell r="A21">
            <v>1811</v>
          </cell>
          <cell r="B21">
            <v>180</v>
          </cell>
          <cell r="C21" t="str">
            <v>Transfund workshop</v>
          </cell>
          <cell r="D21" t="str">
            <v>Transfund methodology workshop</v>
          </cell>
        </row>
        <row r="22">
          <cell r="A22">
            <v>1812</v>
          </cell>
          <cell r="B22">
            <v>200</v>
          </cell>
          <cell r="C22" t="str">
            <v xml:space="preserve">Tranzit Motorway </v>
          </cell>
          <cell r="D22" t="str">
            <v>Transit Motorway Monopoly</v>
          </cell>
        </row>
        <row r="23">
          <cell r="A23">
            <v>1853</v>
          </cell>
          <cell r="B23">
            <v>200</v>
          </cell>
          <cell r="C23" t="str">
            <v>VUW DIA Course</v>
          </cell>
          <cell r="D23" t="str">
            <v>VUW DIA Course</v>
          </cell>
        </row>
        <row r="24">
          <cell r="A24">
            <v>1810</v>
          </cell>
          <cell r="B24">
            <v>200</v>
          </cell>
          <cell r="C24" t="str">
            <v>VUW MPP CBA course</v>
          </cell>
          <cell r="D24" t="str">
            <v>VUW MPP CBA course</v>
          </cell>
        </row>
        <row r="25">
          <cell r="A25">
            <v>1804</v>
          </cell>
          <cell r="B25">
            <v>180</v>
          </cell>
          <cell r="C25" t="str">
            <v>LTSA Delay costs</v>
          </cell>
          <cell r="D25" t="str">
            <v>LTSA Delay costs</v>
          </cell>
        </row>
        <row r="26">
          <cell r="A26">
            <v>1802</v>
          </cell>
          <cell r="B26">
            <v>180</v>
          </cell>
          <cell r="C26" t="str">
            <v>Mosquito strategy</v>
          </cell>
          <cell r="D26" t="str">
            <v>Mosquito strategy</v>
          </cell>
        </row>
        <row r="27">
          <cell r="A27">
            <v>1796</v>
          </cell>
          <cell r="B27">
            <v>170</v>
          </cell>
          <cell r="C27" t="str">
            <v>DOC Supply costs</v>
          </cell>
          <cell r="D27" t="str">
            <v>DOC Supply Costs</v>
          </cell>
        </row>
        <row r="28">
          <cell r="A28">
            <v>1791</v>
          </cell>
          <cell r="B28">
            <v>200</v>
          </cell>
          <cell r="C28" t="str">
            <v>DOC Book review</v>
          </cell>
          <cell r="D28" t="str">
            <v>DOC Book review</v>
          </cell>
        </row>
        <row r="29">
          <cell r="A29">
            <v>1790</v>
          </cell>
          <cell r="B29">
            <v>180</v>
          </cell>
          <cell r="C29" t="str">
            <v>ACC Data Assessment</v>
          </cell>
          <cell r="D29" t="str">
            <v>ACC CBA Data Assessment</v>
          </cell>
        </row>
        <row r="30">
          <cell r="A30">
            <v>1782</v>
          </cell>
          <cell r="B30">
            <v>170</v>
          </cell>
          <cell r="C30" t="str">
            <v>MFE Waste &amp; Recycling</v>
          </cell>
          <cell r="D30" t="str">
            <v>MFE Waste &amp; Recycling</v>
          </cell>
        </row>
        <row r="31">
          <cell r="A31">
            <v>1778</v>
          </cell>
          <cell r="B31">
            <v>180</v>
          </cell>
          <cell r="C31" t="str">
            <v>LTSA Lost output</v>
          </cell>
          <cell r="D31" t="str">
            <v>LTSA Lost output</v>
          </cell>
        </row>
        <row r="32">
          <cell r="A32">
            <v>1777</v>
          </cell>
          <cell r="B32">
            <v>180</v>
          </cell>
          <cell r="C32" t="str">
            <v>Foreign Fish Investment</v>
          </cell>
          <cell r="D32" t="str">
            <v>MFish Foreign Investment</v>
          </cell>
        </row>
        <row r="33">
          <cell r="A33">
            <v>1769</v>
          </cell>
          <cell r="B33">
            <v>175</v>
          </cell>
          <cell r="C33" t="str">
            <v>Mosquito CBA</v>
          </cell>
          <cell r="D33" t="str">
            <v>MOH Mosquito CBA</v>
          </cell>
        </row>
        <row r="34">
          <cell r="A34">
            <v>1771</v>
          </cell>
          <cell r="B34">
            <v>180</v>
          </cell>
          <cell r="C34" t="str">
            <v>Hospital reconfiguration</v>
          </cell>
          <cell r="D34" t="str">
            <v>PCC/WCC Hospital reconfiguration</v>
          </cell>
        </row>
        <row r="35">
          <cell r="A35">
            <v>1756</v>
          </cell>
          <cell r="B35">
            <v>180</v>
          </cell>
          <cell r="C35" t="str">
            <v>LTSA WOF review</v>
          </cell>
          <cell r="D35" t="str">
            <v>LTSA WOF Timing review</v>
          </cell>
        </row>
        <row r="36">
          <cell r="A36">
            <v>1745</v>
          </cell>
          <cell r="B36">
            <v>200</v>
          </cell>
          <cell r="C36" t="str">
            <v>Digital TV Value</v>
          </cell>
          <cell r="D36" t="str">
            <v>Digital TV Valuation</v>
          </cell>
        </row>
        <row r="37">
          <cell r="A37">
            <v>1740</v>
          </cell>
          <cell r="B37">
            <v>175</v>
          </cell>
          <cell r="C37" t="str">
            <v>MAF Urban trees</v>
          </cell>
          <cell r="D37" t="str">
            <v>MAF Urban trees valuation</v>
          </cell>
        </row>
        <row r="38">
          <cell r="A38">
            <v>1732</v>
          </cell>
          <cell r="B38">
            <v>200</v>
          </cell>
          <cell r="C38" t="str">
            <v>MOC Water review</v>
          </cell>
          <cell r="D38" t="str">
            <v>MOC Water review (Opus et al)</v>
          </cell>
        </row>
        <row r="39">
          <cell r="A39">
            <v>1721</v>
          </cell>
          <cell r="B39">
            <v>180</v>
          </cell>
          <cell r="C39" t="str">
            <v>Wool Group Fund allocation</v>
          </cell>
          <cell r="D39" t="str">
            <v>Wool Group Fund allocation</v>
          </cell>
        </row>
        <row r="40">
          <cell r="A40">
            <v>1719</v>
          </cell>
          <cell r="B40">
            <v>180</v>
          </cell>
          <cell r="C40" t="str">
            <v>Auckland Infrastructure</v>
          </cell>
          <cell r="D40" t="str">
            <v>Auckland Investment Appraisals</v>
          </cell>
        </row>
        <row r="41">
          <cell r="A41">
            <v>1696</v>
          </cell>
          <cell r="B41">
            <v>200</v>
          </cell>
          <cell r="C41" t="str">
            <v>Road Pricing</v>
          </cell>
          <cell r="D41" t="str">
            <v>PWC Road Pricing principles</v>
          </cell>
        </row>
        <row r="42">
          <cell r="A42">
            <v>1689</v>
          </cell>
          <cell r="B42">
            <v>180</v>
          </cell>
          <cell r="C42" t="str">
            <v>Road Reform</v>
          </cell>
          <cell r="D42" t="str">
            <v>LTSA Road Reform</v>
          </cell>
        </row>
        <row r="43">
          <cell r="A43">
            <v>1684</v>
          </cell>
          <cell r="B43">
            <v>180</v>
          </cell>
          <cell r="C43" t="str">
            <v>Transfund ATR</v>
          </cell>
          <cell r="D43" t="str">
            <v>Transfund ATR User Benefits</v>
          </cell>
        </row>
        <row r="44">
          <cell r="A44">
            <v>1655</v>
          </cell>
          <cell r="B44">
            <v>200</v>
          </cell>
          <cell r="C44" t="str">
            <v>MOC Workshop</v>
          </cell>
          <cell r="D44" t="str">
            <v>MOC Regulatory Impacts</v>
          </cell>
        </row>
        <row r="45">
          <cell r="A45">
            <v>1652</v>
          </cell>
          <cell r="B45">
            <v>180</v>
          </cell>
          <cell r="C45" t="str">
            <v>Road Costs</v>
          </cell>
          <cell r="D45" t="str">
            <v>TranzRail Road Cost</v>
          </cell>
        </row>
        <row r="46">
          <cell r="A46">
            <v>1641</v>
          </cell>
          <cell r="B46">
            <v>170</v>
          </cell>
          <cell r="C46" t="str">
            <v>Fish tender</v>
          </cell>
          <cell r="D46" t="str">
            <v>M Fish tender</v>
          </cell>
        </row>
        <row r="47">
          <cell r="A47">
            <v>1633</v>
          </cell>
          <cell r="B47">
            <v>180</v>
          </cell>
          <cell r="C47" t="str">
            <v>Polytechnics</v>
          </cell>
          <cell r="D47" t="str">
            <v>APNZ Polytechnics study</v>
          </cell>
        </row>
        <row r="48">
          <cell r="A48">
            <v>1620</v>
          </cell>
          <cell r="B48">
            <v>171</v>
          </cell>
          <cell r="C48" t="str">
            <v>MOC Ozone</v>
          </cell>
          <cell r="D48" t="str">
            <v>MOC Ozone permits</v>
          </cell>
        </row>
        <row r="49">
          <cell r="A49">
            <v>1615</v>
          </cell>
          <cell r="B49">
            <v>200</v>
          </cell>
          <cell r="C49" t="str">
            <v>VUW Impacts</v>
          </cell>
          <cell r="D49" t="str">
            <v>VUW Impact study</v>
          </cell>
        </row>
        <row r="50">
          <cell r="A50">
            <v>1608</v>
          </cell>
          <cell r="B50">
            <v>200</v>
          </cell>
          <cell r="C50" t="str">
            <v>MOC GHG trade</v>
          </cell>
          <cell r="D50" t="str">
            <v>MOC GHG Emissions Trade</v>
          </cell>
        </row>
        <row r="51">
          <cell r="A51">
            <v>1607</v>
          </cell>
          <cell r="B51">
            <v>170</v>
          </cell>
          <cell r="C51" t="str">
            <v>MDL Transport</v>
          </cell>
          <cell r="D51" t="str">
            <v>MDL Transport for WRCC</v>
          </cell>
        </row>
        <row r="52">
          <cell r="A52">
            <v>1594</v>
          </cell>
          <cell r="B52">
            <v>170</v>
          </cell>
          <cell r="C52" t="str">
            <v>MDL Health Law</v>
          </cell>
          <cell r="D52" t="str">
            <v>MDL Health Law Review</v>
          </cell>
        </row>
        <row r="53">
          <cell r="A53">
            <v>1581</v>
          </cell>
          <cell r="B53">
            <v>180</v>
          </cell>
          <cell r="C53" t="str">
            <v>Transfund II</v>
          </cell>
          <cell r="D53" t="str">
            <v>Transfund Ratios II</v>
          </cell>
        </row>
        <row r="54">
          <cell r="A54">
            <v>1577</v>
          </cell>
          <cell r="B54">
            <v>200</v>
          </cell>
          <cell r="C54" t="str">
            <v>Efficiency ratios</v>
          </cell>
          <cell r="D54" t="str">
            <v>Transfund efficiency ratios</v>
          </cell>
        </row>
        <row r="55">
          <cell r="A55">
            <v>1572</v>
          </cell>
          <cell r="B55">
            <v>180</v>
          </cell>
          <cell r="C55" t="str">
            <v>West Coast Coal</v>
          </cell>
          <cell r="D55" t="str">
            <v>TranzRail West Coast Coal</v>
          </cell>
        </row>
        <row r="56">
          <cell r="A56">
            <v>1571</v>
          </cell>
          <cell r="B56">
            <v>285</v>
          </cell>
          <cell r="C56" t="str">
            <v>Dairy Value Added</v>
          </cell>
          <cell r="D56" t="str">
            <v>Dairy Board Value Added</v>
          </cell>
        </row>
        <row r="57">
          <cell r="A57">
            <v>1566</v>
          </cell>
          <cell r="B57">
            <v>175</v>
          </cell>
          <cell r="C57" t="str">
            <v>LTSA Update</v>
          </cell>
          <cell r="D57" t="str">
            <v>LTSA Update social cost of accidents</v>
          </cell>
        </row>
        <row r="58">
          <cell r="A58">
            <v>1565</v>
          </cell>
          <cell r="B58">
            <v>180</v>
          </cell>
          <cell r="C58" t="str">
            <v>Con Value</v>
          </cell>
          <cell r="D58" t="str">
            <v>Tsy/DoC Values</v>
          </cell>
        </row>
        <row r="59">
          <cell r="A59">
            <v>1500</v>
          </cell>
          <cell r="B59">
            <v>180</v>
          </cell>
          <cell r="C59" t="str">
            <v>LTSA Tinting</v>
          </cell>
          <cell r="D59" t="str">
            <v>LTSA Tinted windows</v>
          </cell>
        </row>
        <row r="60">
          <cell r="A60">
            <v>1485</v>
          </cell>
          <cell r="B60">
            <v>200</v>
          </cell>
          <cell r="C60" t="str">
            <v>Ferry terminal</v>
          </cell>
          <cell r="D60" t="str">
            <v>WCC Ferry relocation</v>
          </cell>
        </row>
        <row r="61">
          <cell r="A61">
            <v>1484</v>
          </cell>
          <cell r="B61">
            <v>0</v>
          </cell>
          <cell r="C61" t="str">
            <v>ARC Prospecting</v>
          </cell>
          <cell r="D61" t="str">
            <v>Auckland RC Prospecting</v>
          </cell>
        </row>
        <row r="62">
          <cell r="A62">
            <v>1483</v>
          </cell>
          <cell r="B62">
            <v>180</v>
          </cell>
          <cell r="C62" t="str">
            <v>Fish quota</v>
          </cell>
          <cell r="D62" t="str">
            <v>Sea FIC Fish quota</v>
          </cell>
        </row>
        <row r="63">
          <cell r="A63">
            <v>1481</v>
          </cell>
          <cell r="B63">
            <v>170</v>
          </cell>
          <cell r="C63" t="str">
            <v>RAG Paper</v>
          </cell>
          <cell r="D63" t="str">
            <v>Tranzrail RAG paper</v>
          </cell>
        </row>
        <row r="64">
          <cell r="A64">
            <v>1455</v>
          </cell>
          <cell r="B64">
            <v>190</v>
          </cell>
          <cell r="C64" t="str">
            <v>Air rules CBA</v>
          </cell>
          <cell r="D64" t="str">
            <v>CAA Rules CBA</v>
          </cell>
        </row>
        <row r="65">
          <cell r="A65">
            <v>1453</v>
          </cell>
          <cell r="B65">
            <v>175</v>
          </cell>
          <cell r="C65" t="str">
            <v>MIA Safety</v>
          </cell>
          <cell r="D65" t="str">
            <v>MIA Safety Rules</v>
          </cell>
        </row>
        <row r="66">
          <cell r="A66">
            <v>1451</v>
          </cell>
          <cell r="B66">
            <v>200</v>
          </cell>
          <cell r="C66" t="str">
            <v>Chaffers</v>
          </cell>
          <cell r="D66" t="str">
            <v>WCC Chaffers CBA</v>
          </cell>
        </row>
        <row r="67">
          <cell r="A67">
            <v>1442</v>
          </cell>
          <cell r="B67">
            <v>200</v>
          </cell>
          <cell r="C67" t="str">
            <v>Tsy Road</v>
          </cell>
          <cell r="D67" t="str">
            <v>Road reform comment</v>
          </cell>
        </row>
        <row r="68">
          <cell r="A68">
            <v>1436</v>
          </cell>
          <cell r="B68">
            <v>170</v>
          </cell>
          <cell r="C68" t="str">
            <v>CO2 Trades</v>
          </cell>
          <cell r="D68" t="str">
            <v>Trade in carbon removal</v>
          </cell>
        </row>
        <row r="69">
          <cell r="A69">
            <v>1411</v>
          </cell>
          <cell r="B69">
            <v>180</v>
          </cell>
          <cell r="C69" t="str">
            <v>EECA Review</v>
          </cell>
          <cell r="D69" t="str">
            <v>MOC Review of EECA</v>
          </cell>
        </row>
        <row r="70">
          <cell r="A70">
            <v>1408</v>
          </cell>
          <cell r="B70">
            <v>200</v>
          </cell>
          <cell r="C70" t="str">
            <v>Tsy Moth</v>
          </cell>
          <cell r="D70" t="str">
            <v>Moth eradication CBA</v>
          </cell>
        </row>
        <row r="71">
          <cell r="A71">
            <v>1406</v>
          </cell>
          <cell r="B71">
            <v>170</v>
          </cell>
          <cell r="C71" t="str">
            <v>Sport benefits</v>
          </cell>
          <cell r="D71" t="str">
            <v>High Performance Sports</v>
          </cell>
        </row>
        <row r="72">
          <cell r="A72">
            <v>1301</v>
          </cell>
          <cell r="B72">
            <v>175</v>
          </cell>
          <cell r="C72" t="str">
            <v>Sth Aus Rly</v>
          </cell>
          <cell r="D72" t="str">
            <v>Transrail Acquisitions</v>
          </cell>
        </row>
        <row r="73">
          <cell r="A73">
            <v>1288</v>
          </cell>
          <cell r="B73">
            <v>175</v>
          </cell>
          <cell r="C73" t="str">
            <v>Airport</v>
          </cell>
          <cell r="D73" t="str">
            <v>WCC Airport Noise</v>
          </cell>
        </row>
        <row r="74">
          <cell r="A74">
            <v>1276</v>
          </cell>
          <cell r="B74">
            <v>160</v>
          </cell>
          <cell r="C74" t="str">
            <v>WCC CBA</v>
          </cell>
          <cell r="D74" t="str">
            <v>WCC CBA Manual</v>
          </cell>
        </row>
        <row r="75">
          <cell r="A75">
            <v>1272</v>
          </cell>
          <cell r="B75">
            <v>180</v>
          </cell>
          <cell r="C75" t="str">
            <v>Silica Sand</v>
          </cell>
          <cell r="D75" t="str">
            <v>MOC Silica Sand mining</v>
          </cell>
        </row>
        <row r="76">
          <cell r="A76">
            <v>951</v>
          </cell>
          <cell r="B76">
            <v>170</v>
          </cell>
          <cell r="C76" t="str">
            <v>Update</v>
          </cell>
          <cell r="D76" t="str">
            <v>Update</v>
          </cell>
        </row>
        <row r="77">
          <cell r="A77">
            <v>981</v>
          </cell>
          <cell r="B77">
            <v>175</v>
          </cell>
          <cell r="C77" t="str">
            <v>LTPS</v>
          </cell>
          <cell r="D77" t="str">
            <v>Tranzrail Land TP</v>
          </cell>
        </row>
        <row r="78">
          <cell r="A78">
            <v>847</v>
          </cell>
          <cell r="B78">
            <v>170</v>
          </cell>
          <cell r="C78" t="str">
            <v>NZIER Policy workshop</v>
          </cell>
          <cell r="D78" t="str">
            <v>NZIER Public policy workshop</v>
          </cell>
        </row>
        <row r="79">
          <cell r="A79">
            <v>843</v>
          </cell>
          <cell r="B79">
            <v>170</v>
          </cell>
          <cell r="C79" t="str">
            <v>Enquiries from the public</v>
          </cell>
          <cell r="D79" t="str">
            <v>Public enquiries</v>
          </cell>
        </row>
        <row r="80">
          <cell r="A80">
            <v>842</v>
          </cell>
          <cell r="B80">
            <v>160</v>
          </cell>
          <cell r="C80" t="str">
            <v>Risk book</v>
          </cell>
          <cell r="D80" t="str">
            <v>Risk book</v>
          </cell>
        </row>
        <row r="81">
          <cell r="A81">
            <v>839</v>
          </cell>
          <cell r="B81">
            <v>170</v>
          </cell>
          <cell r="C81" t="str">
            <v>Visitor pres.</v>
          </cell>
          <cell r="D81" t="str">
            <v>Presentations to visitors</v>
          </cell>
        </row>
        <row r="82">
          <cell r="A82">
            <v>837</v>
          </cell>
          <cell r="B82">
            <v>170</v>
          </cell>
          <cell r="C82" t="str">
            <v>Jnl/conf pap</v>
          </cell>
          <cell r="D82" t="str">
            <v>Prep Jnl/Conf papers</v>
          </cell>
        </row>
        <row r="83">
          <cell r="A83">
            <v>833</v>
          </cell>
          <cell r="B83">
            <v>170</v>
          </cell>
          <cell r="C83" t="str">
            <v>Student req</v>
          </cell>
          <cell r="D83" t="str">
            <v>Handling student req</v>
          </cell>
        </row>
        <row r="84">
          <cell r="A84">
            <v>827</v>
          </cell>
          <cell r="B84">
            <v>170</v>
          </cell>
          <cell r="C84" t="str">
            <v>Reviews</v>
          </cell>
          <cell r="D84" t="str">
            <v>Article/book review</v>
          </cell>
        </row>
        <row r="85">
          <cell r="A85">
            <v>824</v>
          </cell>
          <cell r="B85">
            <v>0</v>
          </cell>
          <cell r="C85" t="str">
            <v>Prop</v>
          </cell>
          <cell r="D85" t="str">
            <v>Proposals/prospecting</v>
          </cell>
        </row>
        <row r="86">
          <cell r="A86">
            <v>823</v>
          </cell>
          <cell r="B86">
            <v>0</v>
          </cell>
          <cell r="C86" t="str">
            <v>unpaid</v>
          </cell>
          <cell r="D86" t="str">
            <v>Unpaid Leave</v>
          </cell>
        </row>
        <row r="87">
          <cell r="A87">
            <v>822</v>
          </cell>
          <cell r="B87">
            <v>0</v>
          </cell>
          <cell r="C87" t="str">
            <v>Stat</v>
          </cell>
          <cell r="D87" t="str">
            <v>Other paid leave</v>
          </cell>
        </row>
        <row r="88">
          <cell r="A88">
            <v>821</v>
          </cell>
          <cell r="B88">
            <v>0</v>
          </cell>
          <cell r="C88" t="str">
            <v>Sick</v>
          </cell>
          <cell r="D88" t="str">
            <v>Sick Leave</v>
          </cell>
        </row>
        <row r="89">
          <cell r="A89">
            <v>820</v>
          </cell>
          <cell r="B89">
            <v>0</v>
          </cell>
          <cell r="C89" t="str">
            <v>Ann</v>
          </cell>
          <cell r="D89" t="str">
            <v>Annual Leave</v>
          </cell>
        </row>
        <row r="90">
          <cell r="A90">
            <v>819</v>
          </cell>
          <cell r="B90">
            <v>0</v>
          </cell>
          <cell r="C90" t="str">
            <v>Other</v>
          </cell>
          <cell r="D90" t="str">
            <v>Other Other</v>
          </cell>
        </row>
        <row r="91">
          <cell r="A91">
            <v>818</v>
          </cell>
          <cell r="B91">
            <v>0</v>
          </cell>
          <cell r="C91" t="str">
            <v>Travel</v>
          </cell>
          <cell r="D91" t="str">
            <v>Unpaid Travel</v>
          </cell>
        </row>
        <row r="92">
          <cell r="A92">
            <v>817</v>
          </cell>
          <cell r="B92">
            <v>0</v>
          </cell>
          <cell r="C92" t="str">
            <v>Probs</v>
          </cell>
          <cell r="D92" t="str">
            <v>Computer disruption</v>
          </cell>
        </row>
        <row r="93">
          <cell r="A93">
            <v>816</v>
          </cell>
          <cell r="B93">
            <v>0</v>
          </cell>
          <cell r="C93" t="str">
            <v>Admin</v>
          </cell>
          <cell r="D93" t="str">
            <v>Administration</v>
          </cell>
        </row>
        <row r="94">
          <cell r="A94">
            <v>815</v>
          </cell>
          <cell r="B94">
            <v>0</v>
          </cell>
          <cell r="C94" t="str">
            <v>Other T</v>
          </cell>
          <cell r="D94" t="str">
            <v>Other Training</v>
          </cell>
        </row>
        <row r="95">
          <cell r="A95">
            <v>814</v>
          </cell>
          <cell r="B95">
            <v>0</v>
          </cell>
          <cell r="C95" t="str">
            <v>Misc/read</v>
          </cell>
          <cell r="D95" t="str">
            <v>Miscellaneous/reading</v>
          </cell>
        </row>
        <row r="96">
          <cell r="A96">
            <v>813</v>
          </cell>
          <cell r="B96">
            <v>0</v>
          </cell>
          <cell r="C96" t="str">
            <v>Comp</v>
          </cell>
          <cell r="D96" t="str">
            <v>Computer training</v>
          </cell>
        </row>
        <row r="97">
          <cell r="A97">
            <v>812</v>
          </cell>
          <cell r="B97">
            <v>0</v>
          </cell>
          <cell r="C97" t="str">
            <v>Conf</v>
          </cell>
          <cell r="D97" t="str">
            <v>Conferences</v>
          </cell>
        </row>
      </sheetData>
      <sheetData sheetId="2"/>
      <sheetData sheetId="3"/>
      <sheetData sheetId="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s - LDVs Equations"/>
      <sheetName val="PCs"/>
      <sheetName val="LDVs"/>
      <sheetName val="HDV - BUS Equations"/>
      <sheetName val="HDVs - BUS"/>
    </sheetNames>
    <sheetDataSet>
      <sheetData sheetId="0">
        <row r="2">
          <cell r="A2" t="str">
            <v>Equation 1</v>
          </cell>
          <cell r="B2" t="str">
            <v xml:space="preserve"> y = ((Alpha + Gamma * Speed + Epsilon * Speed ^ 2 + Zita / Speed) / (1 + Beta * Speed + Delta * Speed ^ 2)) * (1- RF)</v>
          </cell>
        </row>
        <row r="3">
          <cell r="A3" t="str">
            <v>Equation 2</v>
          </cell>
          <cell r="B3" t="str">
            <v xml:space="preserve"> y = ((Alpha * Speed ^ 2) + (Beta * Speed) + Gamma + (Delta * Log(Speed)) + (Epsilon * Exp(Zita * Speed)) +(Ita * (Speed ^ Thita))) * (1 - RF)</v>
          </cell>
        </row>
        <row r="4">
          <cell r="A4" t="str">
            <v>Equation 3</v>
          </cell>
          <cell r="B4" t="str">
            <v xml:space="preserve"> y = (Alpha + Beta * (1 + Exp(- (Speed + Gamma) / Delta ))^(-1) ) * (1- RF)</v>
          </cell>
        </row>
        <row r="5">
          <cell r="A5" t="str">
            <v>Equation 4</v>
          </cell>
          <cell r="B5" t="str">
            <v xml:space="preserve"> y = (Alpha * Speed ^(Beta) ) * (1- RF)</v>
          </cell>
        </row>
        <row r="6">
          <cell r="A6" t="str">
            <v>Equation 5</v>
          </cell>
          <cell r="B6" t="str">
            <v xml:space="preserve"> y = (((Alpha * Speed ^ 2) + (Beta * Speed) + Gamma + (Delta * Log(Speed)) + (Epsilon * Exp(Zita * Speed)) +(Ita * (Speed ^ Thita))) * (1 - RF))/1000</v>
          </cell>
        </row>
        <row r="7">
          <cell r="A7" t="str">
            <v>Equation 6</v>
          </cell>
          <cell r="B7" t="str">
            <v xml:space="preserve"> y = ((Alpha + (Beta / (1 + Exp((((-1) * Gamma) + (Delta * Log(Speed))) + (Epsilon * Speed)))))) * (1 - RF)</v>
          </cell>
        </row>
        <row r="8">
          <cell r="A8" t="str">
            <v>Equation 7</v>
          </cell>
          <cell r="B8" t="str">
            <v xml:space="preserve"> y = (((((Alpha * (Speed ^ 3)) + (Beta * (Speed ^ 2))) + (Gamma * Speed)) + Delta))* (1 - RF)</v>
          </cell>
        </row>
        <row r="9">
          <cell r="A9" t="str">
            <v>Equation 8</v>
          </cell>
          <cell r="B9" t="str">
            <v xml:space="preserve"> y = (((Alpha * (Beta ^ Speed)) * (Speed ^ Gamma))) * (1 - RF)</v>
          </cell>
        </row>
        <row r="10">
          <cell r="A10" t="str">
            <v>Equation 9</v>
          </cell>
          <cell r="B10" t="str">
            <v xml:space="preserve"> y = (((Alpha * (Speed ^ Beta)) + (Gamma * (Speed ^ Delta)))) * (1 - RF)</v>
          </cell>
        </row>
        <row r="11">
          <cell r="A11" t="str">
            <v>Equation 10</v>
          </cell>
          <cell r="B11" t="str">
            <v xml:space="preserve"> y = ((1 / (Alpha + (Beta * (Speed ^ Gamma))))) * (1 - RF)</v>
          </cell>
        </row>
        <row r="12">
          <cell r="A12" t="str">
            <v>Equation 11</v>
          </cell>
          <cell r="B12" t="str">
            <v xml:space="preserve"> y = (((Alpha + (Beta * Speed)) ^ ((-1) / Gamma))) * (1 - RF)</v>
          </cell>
        </row>
        <row r="13">
          <cell r="A13" t="str">
            <v>Equation 12</v>
          </cell>
          <cell r="B13" t="str">
            <v xml:space="preserve"> y = ((1 / (((Gamma * (Speed ^ 2)) + (Beta * Speed)) + Alpha))) * (1 - RF)</v>
          </cell>
        </row>
        <row r="14">
          <cell r="A14" t="str">
            <v>Equation 13</v>
          </cell>
          <cell r="B14" t="str">
            <v xml:space="preserve"> y = (Exp((Alpha + (Beta / Speed)) + (Gamma * Log(Speed)))) * (1 - RF)</v>
          </cell>
        </row>
        <row r="15">
          <cell r="A15" t="str">
            <v>Equation 14</v>
          </cell>
          <cell r="B15" t="str">
            <v xml:space="preserve"> y = (((Epsilon + (Alpha * Exp(((-1) * Beta) * Speed))) + (Gamma * Exp(((-1) * Delta) * Speed)))) * (1 - RF)</v>
          </cell>
        </row>
        <row r="16">
          <cell r="A16" t="str">
            <v>Equation 15</v>
          </cell>
          <cell r="B16" t="str">
            <v xml:space="preserve"> y = ((((Alpha * (Speed ^ 2)) + (Beta * Speed)) + Gamma)) * (1 - RF)</v>
          </cell>
        </row>
        <row r="17">
          <cell r="A17" t="str">
            <v>Equation 16</v>
          </cell>
          <cell r="B17" t="str">
            <v xml:space="preserve"> y = ((Alpha - (Beta * Exp(((-1) * Gamma) * (Speed ^ Delta))))) * (1 - RF)</v>
          </cell>
        </row>
        <row r="18">
          <cell r="A18" t="str">
            <v>Equation 17</v>
          </cell>
          <cell r="B18" t="str">
            <v xml:space="preserve"> y = ((Alpha * Speed ^ 5) + (Beta * Speed ^ 4) + (Gamma * Speed ^ 3) + (Delta * Speed ^ 2) + (Epsilon * Speed) + Zita) * (1 - RF)</v>
          </cell>
        </row>
      </sheetData>
      <sheetData sheetId="1" refreshError="1"/>
      <sheetData sheetId="2" refreshError="1"/>
      <sheetData sheetId="3">
        <row r="2">
          <cell r="A2" t="str">
            <v>Equation 1</v>
          </cell>
          <cell r="B2" t="str">
            <v>y = (((((Alpha * (Speed ^ 3)) + (Beta * (Speed ^ 2))) + (Gamma * Speed)) + Delta))</v>
          </cell>
        </row>
        <row r="3">
          <cell r="A3" t="str">
            <v>Equation 2</v>
          </cell>
          <cell r="B3" t="str">
            <v>y = ((((Alpha * (Speed ^ 2)) + (Beta * Speed)) + Gamma))</v>
          </cell>
        </row>
        <row r="4">
          <cell r="A4" t="str">
            <v>Equation 3</v>
          </cell>
          <cell r="B4" t="str">
            <v>y = (((Alpha * (Beta ^ Speed)) * (Speed ^ Gamma)))</v>
          </cell>
        </row>
        <row r="5">
          <cell r="A5" t="str">
            <v>Equation 4</v>
          </cell>
          <cell r="B5" t="str">
            <v>y = (((Alpha * (Speed ^ Beta)) + (Gamma * (Speed ^ Delta))))</v>
          </cell>
        </row>
        <row r="6">
          <cell r="A6" t="str">
            <v>Equation 5</v>
          </cell>
          <cell r="B6" t="str">
            <v>y = (((Alpha + (Beta * Speed)) ^ ((-1) / Gamma)))</v>
          </cell>
        </row>
        <row r="7">
          <cell r="A7" t="str">
            <v>Equation 6</v>
          </cell>
          <cell r="B7" t="str">
            <v>y = (((Alpha + (Beta * Speed)) + (((Gamma - Beta) * (1 - Exp(((-1) * Delta) * Speed))) / Delta)))</v>
          </cell>
        </row>
        <row r="8">
          <cell r="A8" t="str">
            <v>Equation 7</v>
          </cell>
          <cell r="B8" t="str">
            <v>y = (((Epsilon + (Alpha * Exp(((-1) * Beta) * Speed))) + (Gamma * Exp(((-1) * Delta) * Speed))))</v>
          </cell>
        </row>
        <row r="9">
          <cell r="A9" t="str">
            <v>Equation 8</v>
          </cell>
          <cell r="B9" t="str">
            <v>y = ((1 / (((Gamma * (Speed ^ 2)) + (Beta * Speed)) + Alpha)))</v>
          </cell>
        </row>
        <row r="10">
          <cell r="A10" t="str">
            <v>Equation 9</v>
          </cell>
          <cell r="B10" t="str">
            <v>y = ((1 / (Alpha + (Beta * (Speed ^ Gamma)))))</v>
          </cell>
        </row>
        <row r="11">
          <cell r="A11" t="str">
            <v>Equation 10</v>
          </cell>
          <cell r="B11" t="str">
            <v>y = ((1 / (Alpha + (Beta * Speed))))</v>
          </cell>
        </row>
        <row r="12">
          <cell r="A12" t="str">
            <v>Equation 11</v>
          </cell>
          <cell r="B12" t="str">
            <v>y = ((Alpha - (Beta * Exp(((-1) * Gamma) * (Speed ^ Delta)))))</v>
          </cell>
        </row>
        <row r="13">
          <cell r="A13" t="str">
            <v>Equation 12</v>
          </cell>
          <cell r="B13" t="str">
            <v>y = ((Alpha / (1 + (Beta * Exp(((-1) * Gamma) * Speed)))))</v>
          </cell>
        </row>
        <row r="14">
          <cell r="A14" t="str">
            <v>Equation 13</v>
          </cell>
          <cell r="B14" t="str">
            <v>y = ((Alpha + (Beta / (1 + Exp((((-1) * Gamma) + (Delta * Log(Speed))) + (Epsilon * Speed))))))</v>
          </cell>
        </row>
        <row r="15">
          <cell r="A15" t="str">
            <v>Equation 14</v>
          </cell>
          <cell r="B15" t="str">
            <v>y = ((Gamma + (Alpha * Exp(((-1) * Beta) * Speed))))</v>
          </cell>
        </row>
        <row r="16">
          <cell r="A16" t="str">
            <v>Equation 15</v>
          </cell>
          <cell r="B16" t="str">
            <v>y = ((Gamma + (Alpha * Exp(Beta * Speed))))</v>
          </cell>
        </row>
        <row r="17">
          <cell r="A17" t="str">
            <v>Equation 16</v>
          </cell>
          <cell r="B17" t="str">
            <v>y = (Exp((Alpha + (Beta / Speed)) + (Gamma * Log(Speed))))</v>
          </cell>
        </row>
      </sheetData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 Assumptions"/>
      <sheetName val="Pop assumptions"/>
      <sheetName val="Current"/>
      <sheetName val="Constant"/>
      <sheetName val="Constant (aapc)"/>
      <sheetName val="Constant scaled"/>
      <sheetName val="Consolidated"/>
      <sheetName val="Consolidated scaled"/>
      <sheetName val="Employment"/>
      <sheetName val="Regional GDP"/>
      <sheetName val="Regional GDP scaled"/>
      <sheetName val="Tables"/>
      <sheetName val="Chart5"/>
      <sheetName val="Chart6 (2)"/>
      <sheetName val="Chart1"/>
      <sheetName val="Chart5 (2)"/>
      <sheetName val="Chart6 (3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43">
          <cell r="A43">
            <v>32203</v>
          </cell>
        </row>
        <row r="44">
          <cell r="A44">
            <v>32568</v>
          </cell>
        </row>
        <row r="45">
          <cell r="A45">
            <v>32933</v>
          </cell>
        </row>
        <row r="46">
          <cell r="A46">
            <v>33298</v>
          </cell>
        </row>
        <row r="47">
          <cell r="A47">
            <v>33664</v>
          </cell>
          <cell r="B47">
            <v>-1.45598990430581</v>
          </cell>
          <cell r="C47">
            <v>0.20783663264427962</v>
          </cell>
          <cell r="D47">
            <v>0</v>
          </cell>
          <cell r="E47">
            <v>0.74790028373958695</v>
          </cell>
          <cell r="F47">
            <v>-2.3892433088544296</v>
          </cell>
          <cell r="G47">
            <v>-6.6455079299700799</v>
          </cell>
          <cell r="H47">
            <v>-3.1388200173475909</v>
          </cell>
          <cell r="I47">
            <v>3.4820292917366182</v>
          </cell>
          <cell r="J47">
            <v>0.2074164777265306</v>
          </cell>
          <cell r="K47">
            <v>1.8074020902532641</v>
          </cell>
          <cell r="L47">
            <v>-2.3008758110593148</v>
          </cell>
          <cell r="N47">
            <v>-1.4472928984669453</v>
          </cell>
          <cell r="O47">
            <v>0.20783663264427962</v>
          </cell>
          <cell r="P47">
            <v>2.3974749927577883</v>
          </cell>
          <cell r="Q47">
            <v>0.74790028373958695</v>
          </cell>
          <cell r="R47">
            <v>-2.3892433088544296</v>
          </cell>
          <cell r="S47">
            <v>-6.6455079299700639</v>
          </cell>
          <cell r="T47">
            <v>-3.1388200173475909</v>
          </cell>
          <cell r="U47">
            <v>3.4820292917366182</v>
          </cell>
          <cell r="V47">
            <v>0.2074164777265306</v>
          </cell>
          <cell r="W47">
            <v>1.8074020902532473</v>
          </cell>
          <cell r="X47">
            <v>-2.3008758110593148</v>
          </cell>
          <cell r="Z47">
            <v>-1.1836629158970213</v>
          </cell>
          <cell r="AA47">
            <v>0.20783663264426291</v>
          </cell>
          <cell r="AB47">
            <v>2.3974749927578047</v>
          </cell>
          <cell r="AC47">
            <v>0.74790028373958695</v>
          </cell>
          <cell r="AD47">
            <v>-2.3892433088544296</v>
          </cell>
          <cell r="AE47">
            <v>-6.6455079299700639</v>
          </cell>
          <cell r="AF47">
            <v>-3.1388200173475824</v>
          </cell>
          <cell r="AG47">
            <v>3.4820292917366014</v>
          </cell>
          <cell r="AH47">
            <v>0.2074164777265306</v>
          </cell>
          <cell r="AI47">
            <v>1.8074020902532473</v>
          </cell>
          <cell r="AJ47">
            <v>-2.3008758110593148</v>
          </cell>
          <cell r="AL47">
            <v>-1.1647579574894706</v>
          </cell>
          <cell r="AM47">
            <v>0.20783663264426291</v>
          </cell>
          <cell r="AN47">
            <v>2.3974749927577883</v>
          </cell>
          <cell r="AO47">
            <v>0.74790028373958695</v>
          </cell>
          <cell r="AP47">
            <v>-2.3892433088544296</v>
          </cell>
          <cell r="AQ47">
            <v>-6.6455079299700719</v>
          </cell>
          <cell r="AR47">
            <v>-3.1388200173475744</v>
          </cell>
          <cell r="AS47">
            <v>3.4820292917366182</v>
          </cell>
          <cell r="AT47">
            <v>0.2074164777265306</v>
          </cell>
          <cell r="AU47">
            <v>1.8074020902532473</v>
          </cell>
          <cell r="AV47">
            <v>-2.3008758110593148</v>
          </cell>
          <cell r="AX47">
            <v>-1.2606309220754119</v>
          </cell>
          <cell r="AY47">
            <v>0.20783663264426291</v>
          </cell>
          <cell r="AZ47">
            <v>2.3974749927577883</v>
          </cell>
          <cell r="BA47">
            <v>0.74790028373958695</v>
          </cell>
          <cell r="BB47">
            <v>-2.3892433088544296</v>
          </cell>
          <cell r="BC47">
            <v>-6.6455079299700799</v>
          </cell>
          <cell r="BD47">
            <v>-3.1388200173475744</v>
          </cell>
          <cell r="BE47">
            <v>3.4820292917366182</v>
          </cell>
          <cell r="BF47">
            <v>0.2074164777265306</v>
          </cell>
          <cell r="BG47">
            <v>1.8074020902532473</v>
          </cell>
          <cell r="BH47">
            <v>-2.3008758110593148</v>
          </cell>
          <cell r="BJ47">
            <v>-1.5263227582663963</v>
          </cell>
          <cell r="BK47">
            <v>0.20783663264426291</v>
          </cell>
          <cell r="BL47">
            <v>0</v>
          </cell>
          <cell r="BM47">
            <v>0.74790028373958695</v>
          </cell>
          <cell r="BN47">
            <v>-2.3892433088544212</v>
          </cell>
          <cell r="BO47">
            <v>-6.6455079299700639</v>
          </cell>
          <cell r="BP47">
            <v>-3.1388200173475824</v>
          </cell>
          <cell r="BQ47">
            <v>3.4820292917366182</v>
          </cell>
          <cell r="BR47">
            <v>0.2074164777265306</v>
          </cell>
          <cell r="BS47">
            <v>1.8074020902532473</v>
          </cell>
          <cell r="BT47">
            <v>-2.3008758110593233</v>
          </cell>
          <cell r="BV47">
            <v>-1.443332830815991</v>
          </cell>
          <cell r="BW47">
            <v>0.20783663264426291</v>
          </cell>
          <cell r="BX47">
            <v>0</v>
          </cell>
          <cell r="BY47">
            <v>0.74790028373958695</v>
          </cell>
          <cell r="BZ47">
            <v>-2.3892433088544296</v>
          </cell>
          <cell r="CA47">
            <v>-6.6455079299700639</v>
          </cell>
          <cell r="CB47">
            <v>-3.1388200173475824</v>
          </cell>
          <cell r="CC47">
            <v>3.4820292917366014</v>
          </cell>
          <cell r="CD47">
            <v>0.2074164777265306</v>
          </cell>
          <cell r="CE47">
            <v>1.8074020902532473</v>
          </cell>
          <cell r="CF47">
            <v>-2.3008758110593068</v>
          </cell>
          <cell r="CH47">
            <v>-1.250127634770748</v>
          </cell>
          <cell r="CI47">
            <v>0.20783663264426291</v>
          </cell>
          <cell r="CJ47">
            <v>2.3974749927577883</v>
          </cell>
          <cell r="CK47">
            <v>0.74790028373958695</v>
          </cell>
          <cell r="CL47">
            <v>-2.3892433088544212</v>
          </cell>
          <cell r="CM47">
            <v>-6.6455079299700719</v>
          </cell>
          <cell r="CN47">
            <v>-3.1388200173475744</v>
          </cell>
          <cell r="CO47">
            <v>3.4820292917366182</v>
          </cell>
          <cell r="CP47">
            <v>0.2074164777265306</v>
          </cell>
          <cell r="CQ47">
            <v>1.8074020902532641</v>
          </cell>
          <cell r="CR47">
            <v>-2.3008758110593233</v>
          </cell>
          <cell r="CT47">
            <v>-0.86920004318917776</v>
          </cell>
          <cell r="CU47">
            <v>0.20783663264427962</v>
          </cell>
          <cell r="CV47">
            <v>2.3974749927577883</v>
          </cell>
          <cell r="CW47">
            <v>0.74790028373958695</v>
          </cell>
          <cell r="CX47">
            <v>-2.3892433088544212</v>
          </cell>
          <cell r="CY47">
            <v>-6.6455079299700719</v>
          </cell>
          <cell r="CZ47">
            <v>-3.1388200173475909</v>
          </cell>
          <cell r="DA47">
            <v>3.4820292917366182</v>
          </cell>
          <cell r="DB47">
            <v>0.20741647772651389</v>
          </cell>
          <cell r="DC47">
            <v>1.8074020902532473</v>
          </cell>
          <cell r="DD47">
            <v>-2.3008758110593068</v>
          </cell>
          <cell r="DF47">
            <v>-1.3086658227380088</v>
          </cell>
          <cell r="DG47">
            <v>0.20783663264427962</v>
          </cell>
          <cell r="DH47">
            <v>2.3974749927577883</v>
          </cell>
          <cell r="DI47">
            <v>0.74790028373958695</v>
          </cell>
          <cell r="DJ47">
            <v>-2.3892433088544296</v>
          </cell>
          <cell r="DK47">
            <v>-6.6455079299700719</v>
          </cell>
          <cell r="DL47">
            <v>-3.1388200173475824</v>
          </cell>
          <cell r="DM47">
            <v>3.4820292917366182</v>
          </cell>
          <cell r="DN47">
            <v>0.2074164777265306</v>
          </cell>
          <cell r="DO47">
            <v>1.8074020902532473</v>
          </cell>
          <cell r="DP47">
            <v>-2.3008758110593148</v>
          </cell>
          <cell r="DR47">
            <v>-1.3396479058142896</v>
          </cell>
          <cell r="DS47">
            <v>0.20783663264427962</v>
          </cell>
          <cell r="DT47">
            <v>2.3974749927577883</v>
          </cell>
          <cell r="DU47">
            <v>0.74790028373958695</v>
          </cell>
          <cell r="DV47">
            <v>-2.3892433088544212</v>
          </cell>
          <cell r="DW47">
            <v>-6.6455079299700719</v>
          </cell>
          <cell r="DX47">
            <v>-3.1388200173475824</v>
          </cell>
          <cell r="DY47">
            <v>3.4820292917366182</v>
          </cell>
          <cell r="DZ47">
            <v>0.2074164777265306</v>
          </cell>
          <cell r="EA47">
            <v>1.8074020902532473</v>
          </cell>
          <cell r="EB47">
            <v>-2.3008758110593068</v>
          </cell>
          <cell r="ED47">
            <v>-1.220065672348003</v>
          </cell>
          <cell r="EE47">
            <v>0.20783663264426291</v>
          </cell>
          <cell r="EF47">
            <v>0</v>
          </cell>
          <cell r="EG47">
            <v>0.74790028373958695</v>
          </cell>
          <cell r="EH47">
            <v>-2.3892433088544212</v>
          </cell>
          <cell r="EI47">
            <v>-6.6455079299700799</v>
          </cell>
          <cell r="EJ47">
            <v>-3.1388200173475909</v>
          </cell>
          <cell r="EK47">
            <v>3.4820292917366182</v>
          </cell>
          <cell r="EL47">
            <v>0.2074164777265306</v>
          </cell>
          <cell r="EM47">
            <v>1.8074020902532473</v>
          </cell>
          <cell r="EN47">
            <v>-2.3008758110593148</v>
          </cell>
        </row>
        <row r="48">
          <cell r="A48">
            <v>34029</v>
          </cell>
          <cell r="B48">
            <v>0.51401962322095152</v>
          </cell>
          <cell r="C48">
            <v>-10.071205914143981</v>
          </cell>
          <cell r="D48">
            <v>0</v>
          </cell>
          <cell r="E48">
            <v>1.925536898952189</v>
          </cell>
          <cell r="F48">
            <v>2.3298746371504127</v>
          </cell>
          <cell r="G48">
            <v>-1.8316332374727087</v>
          </cell>
          <cell r="H48">
            <v>2.7033264784996351</v>
          </cell>
          <cell r="I48">
            <v>3.8832736027202417</v>
          </cell>
          <cell r="J48">
            <v>0.70859243144263939</v>
          </cell>
          <cell r="K48">
            <v>2.0003403535215769</v>
          </cell>
          <cell r="L48">
            <v>-0.11069243758028022</v>
          </cell>
          <cell r="N48">
            <v>1.5361565479979022</v>
          </cell>
          <cell r="O48">
            <v>-10.071205914143992</v>
          </cell>
          <cell r="P48">
            <v>1.4720082077428791</v>
          </cell>
          <cell r="Q48">
            <v>1.925536898952189</v>
          </cell>
          <cell r="R48">
            <v>2.3298746371504127</v>
          </cell>
          <cell r="S48">
            <v>-1.8316332374727087</v>
          </cell>
          <cell r="T48">
            <v>2.7033264784996351</v>
          </cell>
          <cell r="U48">
            <v>3.8832736027202417</v>
          </cell>
          <cell r="V48">
            <v>0.70859243144263939</v>
          </cell>
          <cell r="W48">
            <v>2.0003403535215769</v>
          </cell>
          <cell r="X48">
            <v>-0.11069243758028022</v>
          </cell>
          <cell r="Z48">
            <v>0.73724764620648475</v>
          </cell>
          <cell r="AA48">
            <v>-10.071205914143992</v>
          </cell>
          <cell r="AB48">
            <v>1.4720082077428622</v>
          </cell>
          <cell r="AC48">
            <v>1.9255368989522061</v>
          </cell>
          <cell r="AD48">
            <v>2.3298746371504127</v>
          </cell>
          <cell r="AE48">
            <v>-1.8316332374727087</v>
          </cell>
          <cell r="AF48">
            <v>2.7033264784996351</v>
          </cell>
          <cell r="AG48">
            <v>3.8832736027202417</v>
          </cell>
          <cell r="AH48">
            <v>0.70859243144262241</v>
          </cell>
          <cell r="AI48">
            <v>2.0003403535215769</v>
          </cell>
          <cell r="AJ48">
            <v>-0.11069243758028022</v>
          </cell>
          <cell r="AL48">
            <v>1.1100201526646369</v>
          </cell>
          <cell r="AM48">
            <v>-10.071205914143992</v>
          </cell>
          <cell r="AN48">
            <v>1.4720082077428791</v>
          </cell>
          <cell r="AO48">
            <v>1.925536898952189</v>
          </cell>
          <cell r="AP48">
            <v>2.3298746371504127</v>
          </cell>
          <cell r="AQ48">
            <v>-1.8316332374727087</v>
          </cell>
          <cell r="AR48">
            <v>2.7033264784996351</v>
          </cell>
          <cell r="AS48">
            <v>3.8832736027202248</v>
          </cell>
          <cell r="AT48">
            <v>0.70859243144263939</v>
          </cell>
          <cell r="AU48">
            <v>2.0003403535215769</v>
          </cell>
          <cell r="AV48">
            <v>-0.11069243758028022</v>
          </cell>
          <cell r="AX48">
            <v>0.40937066240627207</v>
          </cell>
          <cell r="AY48">
            <v>-10.071205914143992</v>
          </cell>
          <cell r="AZ48">
            <v>1.4720082077428791</v>
          </cell>
          <cell r="BA48">
            <v>1.925536898952189</v>
          </cell>
          <cell r="BB48">
            <v>2.3298746371504127</v>
          </cell>
          <cell r="BC48">
            <v>-1.8316332374727087</v>
          </cell>
          <cell r="BD48">
            <v>2.7033264784996183</v>
          </cell>
          <cell r="BE48">
            <v>3.8832736027202417</v>
          </cell>
          <cell r="BF48">
            <v>0.70859243144263939</v>
          </cell>
          <cell r="BG48">
            <v>2.0003403535215769</v>
          </cell>
          <cell r="BH48">
            <v>-0.11069243758028022</v>
          </cell>
          <cell r="BJ48">
            <v>-0.20961454694529147</v>
          </cell>
          <cell r="BK48">
            <v>-10.071205914143992</v>
          </cell>
          <cell r="BL48">
            <v>0</v>
          </cell>
          <cell r="BM48">
            <v>1.9255368989522061</v>
          </cell>
          <cell r="BN48">
            <v>2.3298746371504127</v>
          </cell>
          <cell r="BO48">
            <v>-1.8316332374727171</v>
          </cell>
          <cell r="BP48">
            <v>2.7033264784996351</v>
          </cell>
          <cell r="BQ48">
            <v>3.8832736027202417</v>
          </cell>
          <cell r="BR48">
            <v>0.70859243144263939</v>
          </cell>
          <cell r="BS48">
            <v>2.0003403535215769</v>
          </cell>
          <cell r="BT48">
            <v>-0.11069243758028022</v>
          </cell>
          <cell r="BV48">
            <v>0.42255208137089717</v>
          </cell>
          <cell r="BW48">
            <v>-10.071205914143992</v>
          </cell>
          <cell r="BX48">
            <v>0</v>
          </cell>
          <cell r="BY48">
            <v>1.925536898952189</v>
          </cell>
          <cell r="BZ48">
            <v>2.3298746371504127</v>
          </cell>
          <cell r="CA48">
            <v>-1.8316332374727087</v>
          </cell>
          <cell r="CB48">
            <v>2.7033264784996351</v>
          </cell>
          <cell r="CC48">
            <v>3.8832736027202417</v>
          </cell>
          <cell r="CD48">
            <v>0.70859243144263939</v>
          </cell>
          <cell r="CE48">
            <v>2.0003403535215769</v>
          </cell>
          <cell r="CF48">
            <v>-0.1106924375802887</v>
          </cell>
          <cell r="CH48">
            <v>1.3353853867427157</v>
          </cell>
          <cell r="CI48">
            <v>-10.071205914143992</v>
          </cell>
          <cell r="CJ48">
            <v>1.4720082077428791</v>
          </cell>
          <cell r="CK48">
            <v>1.925536898952189</v>
          </cell>
          <cell r="CL48">
            <v>2.3298746371504127</v>
          </cell>
          <cell r="CM48">
            <v>-1.8316332374727087</v>
          </cell>
          <cell r="CN48">
            <v>2.7033264784996351</v>
          </cell>
          <cell r="CO48">
            <v>3.8832736027202417</v>
          </cell>
          <cell r="CP48">
            <v>0.70859243144263939</v>
          </cell>
          <cell r="CQ48">
            <v>2.0003403535215769</v>
          </cell>
          <cell r="CR48">
            <v>-0.11069243758028022</v>
          </cell>
          <cell r="CT48">
            <v>0.75256211179919319</v>
          </cell>
          <cell r="CU48">
            <v>-10.071205914143992</v>
          </cell>
          <cell r="CV48">
            <v>1.4720082077428791</v>
          </cell>
          <cell r="CW48">
            <v>1.925536898952189</v>
          </cell>
          <cell r="CX48">
            <v>2.3298746371504127</v>
          </cell>
          <cell r="CY48">
            <v>-1.8316332374727087</v>
          </cell>
          <cell r="CZ48">
            <v>2.703326478499652</v>
          </cell>
          <cell r="DA48">
            <v>3.8832736027202417</v>
          </cell>
          <cell r="DB48">
            <v>0.70859243144263939</v>
          </cell>
          <cell r="DC48">
            <v>2.0003403535215769</v>
          </cell>
          <cell r="DD48">
            <v>-0.1106924375802887</v>
          </cell>
          <cell r="DF48">
            <v>1.1509238677956946</v>
          </cell>
          <cell r="DG48">
            <v>-10.071205914143999</v>
          </cell>
          <cell r="DH48">
            <v>1.4720082077428622</v>
          </cell>
          <cell r="DI48">
            <v>1.925536898952189</v>
          </cell>
          <cell r="DJ48">
            <v>2.3298746371504127</v>
          </cell>
          <cell r="DK48">
            <v>-1.8316332374727002</v>
          </cell>
          <cell r="DL48">
            <v>2.7033264784996351</v>
          </cell>
          <cell r="DM48">
            <v>3.8832736027202248</v>
          </cell>
          <cell r="DN48">
            <v>0.70859243144263939</v>
          </cell>
          <cell r="DO48">
            <v>2.0003403535215769</v>
          </cell>
          <cell r="DP48">
            <v>-0.11069243758028022</v>
          </cell>
          <cell r="DR48">
            <v>0.86744276255226183</v>
          </cell>
          <cell r="DS48">
            <v>-10.071205914143992</v>
          </cell>
          <cell r="DT48">
            <v>1.4720082077428791</v>
          </cell>
          <cell r="DU48">
            <v>1.925536898952189</v>
          </cell>
          <cell r="DV48">
            <v>2.3298746371504127</v>
          </cell>
          <cell r="DW48">
            <v>-1.8316332374727087</v>
          </cell>
          <cell r="DX48">
            <v>2.7033264784996351</v>
          </cell>
          <cell r="DY48">
            <v>3.8832736027202417</v>
          </cell>
          <cell r="DZ48">
            <v>0.70859243144263939</v>
          </cell>
          <cell r="EA48">
            <v>2.0003403535215769</v>
          </cell>
          <cell r="EB48">
            <v>-0.1106924375802887</v>
          </cell>
          <cell r="ED48">
            <v>2.7618876617130361E-2</v>
          </cell>
          <cell r="EE48">
            <v>-10.071205914143992</v>
          </cell>
          <cell r="EF48">
            <v>0</v>
          </cell>
          <cell r="EG48">
            <v>1.925536898952189</v>
          </cell>
          <cell r="EH48">
            <v>2.3298746371504127</v>
          </cell>
          <cell r="EI48">
            <v>-1.8316332374727002</v>
          </cell>
          <cell r="EJ48">
            <v>2.7033264784996351</v>
          </cell>
          <cell r="EK48">
            <v>3.8832736027202248</v>
          </cell>
          <cell r="EL48">
            <v>0.70859243144263939</v>
          </cell>
          <cell r="EM48">
            <v>2.0003403535215769</v>
          </cell>
          <cell r="EN48">
            <v>-0.11069243758028022</v>
          </cell>
        </row>
        <row r="49">
          <cell r="A49">
            <v>34394</v>
          </cell>
          <cell r="B49">
            <v>7.153128094924166</v>
          </cell>
          <cell r="C49">
            <v>21.959046101993451</v>
          </cell>
          <cell r="D49">
            <v>0</v>
          </cell>
          <cell r="E49">
            <v>3.953803600679298</v>
          </cell>
          <cell r="F49">
            <v>8.0538564711933027</v>
          </cell>
          <cell r="G49">
            <v>8.7786906944611438</v>
          </cell>
          <cell r="H49">
            <v>5.9572740623024423</v>
          </cell>
          <cell r="I49">
            <v>9.4506483791005635</v>
          </cell>
          <cell r="J49">
            <v>3.0861462789190068</v>
          </cell>
          <cell r="K49">
            <v>5.3454968414410207</v>
          </cell>
          <cell r="L49">
            <v>1.6767696359797677</v>
          </cell>
          <cell r="N49">
            <v>6.2443382412077142</v>
          </cell>
          <cell r="O49">
            <v>21.959046101993451</v>
          </cell>
          <cell r="P49">
            <v>2.8117336488926821</v>
          </cell>
          <cell r="Q49">
            <v>3.953803600679298</v>
          </cell>
          <cell r="R49">
            <v>8.0538564711933027</v>
          </cell>
          <cell r="S49">
            <v>8.7786906944611438</v>
          </cell>
          <cell r="T49">
            <v>5.9572740623024192</v>
          </cell>
          <cell r="U49">
            <v>9.4506483791005635</v>
          </cell>
          <cell r="V49">
            <v>3.0861462789190068</v>
          </cell>
          <cell r="W49">
            <v>5.3454968414410438</v>
          </cell>
          <cell r="X49">
            <v>1.6767696359797677</v>
          </cell>
          <cell r="Z49">
            <v>6.7460304732807508</v>
          </cell>
          <cell r="AA49">
            <v>21.959046101993472</v>
          </cell>
          <cell r="AB49">
            <v>2.8117336488926821</v>
          </cell>
          <cell r="AC49">
            <v>3.9538036006792749</v>
          </cell>
          <cell r="AD49">
            <v>8.0538564711933027</v>
          </cell>
          <cell r="AE49">
            <v>8.7786906944611438</v>
          </cell>
          <cell r="AF49">
            <v>5.9572740623024423</v>
          </cell>
          <cell r="AG49">
            <v>9.4506483791005635</v>
          </cell>
          <cell r="AH49">
            <v>3.0861462789190299</v>
          </cell>
          <cell r="AI49">
            <v>5.3454968414410438</v>
          </cell>
          <cell r="AJ49">
            <v>1.6767696359797677</v>
          </cell>
          <cell r="AL49">
            <v>6.4777552363431079</v>
          </cell>
          <cell r="AM49">
            <v>21.959046101993472</v>
          </cell>
          <cell r="AN49">
            <v>2.8117336488927052</v>
          </cell>
          <cell r="AO49">
            <v>3.953803600679298</v>
          </cell>
          <cell r="AP49">
            <v>8.0538564711933027</v>
          </cell>
          <cell r="AQ49">
            <v>8.7786906944611438</v>
          </cell>
          <cell r="AR49">
            <v>5.9572740623024423</v>
          </cell>
          <cell r="AS49">
            <v>9.4506483791005635</v>
          </cell>
          <cell r="AT49">
            <v>3.0861462789190299</v>
          </cell>
          <cell r="AU49">
            <v>5.3454968414410207</v>
          </cell>
          <cell r="AV49">
            <v>1.6767696359797677</v>
          </cell>
          <cell r="AX49">
            <v>7.1420533191487001</v>
          </cell>
          <cell r="AY49">
            <v>21.959046101993451</v>
          </cell>
          <cell r="AZ49">
            <v>2.8117336488926821</v>
          </cell>
          <cell r="BA49">
            <v>3.953803600679298</v>
          </cell>
          <cell r="BB49">
            <v>8.0538564711933027</v>
          </cell>
          <cell r="BC49">
            <v>8.7786906944611438</v>
          </cell>
          <cell r="BD49">
            <v>5.9572740623024423</v>
          </cell>
          <cell r="BE49">
            <v>9.4506483791005635</v>
          </cell>
          <cell r="BF49">
            <v>3.0861462789190068</v>
          </cell>
          <cell r="BG49">
            <v>5.3454968414410438</v>
          </cell>
          <cell r="BH49">
            <v>1.6767696359797677</v>
          </cell>
          <cell r="BJ49">
            <v>7.5345731821106821</v>
          </cell>
          <cell r="BK49">
            <v>21.959046101993472</v>
          </cell>
          <cell r="BL49">
            <v>0</v>
          </cell>
          <cell r="BM49">
            <v>3.9538036006792749</v>
          </cell>
          <cell r="BN49">
            <v>8.0538564711933258</v>
          </cell>
          <cell r="BO49">
            <v>8.7786906944611438</v>
          </cell>
          <cell r="BP49">
            <v>5.9572740623024192</v>
          </cell>
          <cell r="BQ49">
            <v>9.4506483791005635</v>
          </cell>
          <cell r="BR49">
            <v>3.0861462789190068</v>
          </cell>
          <cell r="BS49">
            <v>5.3454968414410207</v>
          </cell>
          <cell r="BT49">
            <v>1.6767696359797677</v>
          </cell>
          <cell r="BV49">
            <v>6.8997701549264212</v>
          </cell>
          <cell r="BW49">
            <v>21.959046101993472</v>
          </cell>
          <cell r="BX49">
            <v>0</v>
          </cell>
          <cell r="BY49">
            <v>3.953803600679298</v>
          </cell>
          <cell r="BZ49">
            <v>8.0538564711933027</v>
          </cell>
          <cell r="CA49">
            <v>8.7786906944611438</v>
          </cell>
          <cell r="CB49">
            <v>5.9572740623024423</v>
          </cell>
          <cell r="CC49">
            <v>9.4506483791005387</v>
          </cell>
          <cell r="CD49">
            <v>3.0861462789190068</v>
          </cell>
          <cell r="CE49">
            <v>5.3454968414410207</v>
          </cell>
          <cell r="CF49">
            <v>1.6767696359797677</v>
          </cell>
          <cell r="CH49">
            <v>5.7439156906965882</v>
          </cell>
          <cell r="CI49">
            <v>21.959046101993472</v>
          </cell>
          <cell r="CJ49">
            <v>2.8117336488926821</v>
          </cell>
          <cell r="CK49">
            <v>3.953803600679298</v>
          </cell>
          <cell r="CL49">
            <v>8.0538564711933027</v>
          </cell>
          <cell r="CM49">
            <v>8.7786906944611438</v>
          </cell>
          <cell r="CN49">
            <v>5.9572740623024423</v>
          </cell>
          <cell r="CO49">
            <v>9.4506483791005635</v>
          </cell>
          <cell r="CP49">
            <v>3.0861462789190068</v>
          </cell>
          <cell r="CQ49">
            <v>5.3454968414410438</v>
          </cell>
          <cell r="CR49">
            <v>1.6767696359797677</v>
          </cell>
          <cell r="CT49">
            <v>6.3874865243601198</v>
          </cell>
          <cell r="CU49">
            <v>21.959046101993451</v>
          </cell>
          <cell r="CV49">
            <v>2.8117336488926821</v>
          </cell>
          <cell r="CW49">
            <v>3.953803600679298</v>
          </cell>
          <cell r="CX49">
            <v>8.0538564711933027</v>
          </cell>
          <cell r="CY49">
            <v>8.7786906944611438</v>
          </cell>
          <cell r="CZ49">
            <v>5.9572740623024423</v>
          </cell>
          <cell r="DA49">
            <v>9.4506483791005635</v>
          </cell>
          <cell r="DB49">
            <v>3.0861462789190068</v>
          </cell>
          <cell r="DC49">
            <v>5.3454968414410438</v>
          </cell>
          <cell r="DD49">
            <v>1.6767696359797677</v>
          </cell>
          <cell r="DF49">
            <v>6.7777243506557339</v>
          </cell>
          <cell r="DG49">
            <v>21.959046101993451</v>
          </cell>
          <cell r="DH49">
            <v>2.8117336488926821</v>
          </cell>
          <cell r="DI49">
            <v>3.953803600679298</v>
          </cell>
          <cell r="DJ49">
            <v>8.0538564711933027</v>
          </cell>
          <cell r="DK49">
            <v>8.7786906944611438</v>
          </cell>
          <cell r="DL49">
            <v>5.9572740623024423</v>
          </cell>
          <cell r="DM49">
            <v>9.4506483791005635</v>
          </cell>
          <cell r="DN49">
            <v>3.0861462789190068</v>
          </cell>
          <cell r="DO49">
            <v>5.3454968414410438</v>
          </cell>
          <cell r="DP49">
            <v>1.6767696359797677</v>
          </cell>
          <cell r="DR49">
            <v>6.6122358447978646</v>
          </cell>
          <cell r="DS49">
            <v>21.959046101993451</v>
          </cell>
          <cell r="DT49">
            <v>2.8117336488926821</v>
          </cell>
          <cell r="DU49">
            <v>3.953803600679298</v>
          </cell>
          <cell r="DV49">
            <v>8.0538564711933027</v>
          </cell>
          <cell r="DW49">
            <v>8.7786906944611438</v>
          </cell>
          <cell r="DX49">
            <v>5.9572740623024192</v>
          </cell>
          <cell r="DY49">
            <v>9.4506483791005387</v>
          </cell>
          <cell r="DZ49">
            <v>3.0861462789190068</v>
          </cell>
          <cell r="EA49">
            <v>5.3454968414410438</v>
          </cell>
          <cell r="EB49">
            <v>1.6767696359797677</v>
          </cell>
          <cell r="ED49">
            <v>7.7660453633378701</v>
          </cell>
          <cell r="EE49">
            <v>21.959046101993472</v>
          </cell>
          <cell r="EF49">
            <v>0</v>
          </cell>
          <cell r="EG49">
            <v>3.953803600679298</v>
          </cell>
          <cell r="EH49">
            <v>8.0538564711933258</v>
          </cell>
          <cell r="EI49">
            <v>8.7786906944611438</v>
          </cell>
          <cell r="EJ49">
            <v>5.9572740623024192</v>
          </cell>
          <cell r="EK49">
            <v>9.4506483791005635</v>
          </cell>
          <cell r="EL49">
            <v>3.0861462789190068</v>
          </cell>
          <cell r="EM49">
            <v>5.3454968414410438</v>
          </cell>
          <cell r="EN49">
            <v>1.6767696359797677</v>
          </cell>
        </row>
        <row r="50">
          <cell r="A50">
            <v>34759</v>
          </cell>
          <cell r="B50">
            <v>5.1835488800724416</v>
          </cell>
          <cell r="C50">
            <v>-0.68046241018692999</v>
          </cell>
          <cell r="D50">
            <v>0</v>
          </cell>
          <cell r="E50">
            <v>3.9300602419678152</v>
          </cell>
          <cell r="F50">
            <v>6.983036661911374</v>
          </cell>
          <cell r="G50">
            <v>8.0047144142261732</v>
          </cell>
          <cell r="H50">
            <v>7.0240567581160516</v>
          </cell>
          <cell r="I50">
            <v>10.281600871172081</v>
          </cell>
          <cell r="J50">
            <v>2.0559941017349472</v>
          </cell>
          <cell r="K50">
            <v>5.2454896301464391</v>
          </cell>
          <cell r="L50">
            <v>-0.65359067043531127</v>
          </cell>
          <cell r="N50">
            <v>5.7960545795946894</v>
          </cell>
          <cell r="O50">
            <v>-0.68046241018690923</v>
          </cell>
          <cell r="P50">
            <v>-1.9943987776833767</v>
          </cell>
          <cell r="Q50">
            <v>3.9300602419678152</v>
          </cell>
          <cell r="R50">
            <v>6.983036661911374</v>
          </cell>
          <cell r="S50">
            <v>8.0047144142261732</v>
          </cell>
          <cell r="T50">
            <v>7.0240567581160516</v>
          </cell>
          <cell r="U50">
            <v>10.281600871172081</v>
          </cell>
          <cell r="V50">
            <v>2.0559941017349472</v>
          </cell>
          <cell r="W50">
            <v>5.2454896301464178</v>
          </cell>
          <cell r="X50">
            <v>-0.65359067043531127</v>
          </cell>
          <cell r="Z50">
            <v>4.7849019934208981</v>
          </cell>
          <cell r="AA50">
            <v>-0.68046241018691966</v>
          </cell>
          <cell r="AB50">
            <v>-1.9943987776833871</v>
          </cell>
          <cell r="AC50">
            <v>3.9300602419678152</v>
          </cell>
          <cell r="AD50">
            <v>6.983036661911374</v>
          </cell>
          <cell r="AE50">
            <v>8.0047144142261732</v>
          </cell>
          <cell r="AF50">
            <v>7.0240567581160516</v>
          </cell>
          <cell r="AG50">
            <v>10.281600871172081</v>
          </cell>
          <cell r="AH50">
            <v>2.0559941017349264</v>
          </cell>
          <cell r="AI50">
            <v>5.2454896301464178</v>
          </cell>
          <cell r="AJ50">
            <v>-0.6535906704353216</v>
          </cell>
          <cell r="AL50">
            <v>5.0693612350636297</v>
          </cell>
          <cell r="AM50">
            <v>-0.68046241018691966</v>
          </cell>
          <cell r="AN50">
            <v>-1.9943987776833976</v>
          </cell>
          <cell r="AO50">
            <v>3.9300602419678152</v>
          </cell>
          <cell r="AP50">
            <v>6.983036661911374</v>
          </cell>
          <cell r="AQ50">
            <v>8.0047144142261732</v>
          </cell>
          <cell r="AR50">
            <v>7.0240567581160516</v>
          </cell>
          <cell r="AS50">
            <v>10.281600871172081</v>
          </cell>
          <cell r="AT50">
            <v>2.0559941017349264</v>
          </cell>
          <cell r="AU50">
            <v>5.2454896301464178</v>
          </cell>
          <cell r="AV50">
            <v>-0.65359067043531127</v>
          </cell>
          <cell r="AX50">
            <v>4.8064881035479123</v>
          </cell>
          <cell r="AY50">
            <v>-0.68046241018690923</v>
          </cell>
          <cell r="AZ50">
            <v>-1.9943987776833871</v>
          </cell>
          <cell r="BA50">
            <v>3.9300602419678152</v>
          </cell>
          <cell r="BB50">
            <v>6.983036661911374</v>
          </cell>
          <cell r="BC50">
            <v>8.0047144142261732</v>
          </cell>
          <cell r="BD50">
            <v>7.0240567581160516</v>
          </cell>
          <cell r="BE50">
            <v>10.281600871172081</v>
          </cell>
          <cell r="BF50">
            <v>2.0559941017349472</v>
          </cell>
          <cell r="BG50">
            <v>5.2454896301464178</v>
          </cell>
          <cell r="BH50">
            <v>-0.65359067043531127</v>
          </cell>
          <cell r="BJ50">
            <v>4.4374729413403147</v>
          </cell>
          <cell r="BK50">
            <v>-0.68046241018690923</v>
          </cell>
          <cell r="BL50">
            <v>0</v>
          </cell>
          <cell r="BM50">
            <v>3.9300602419678152</v>
          </cell>
          <cell r="BN50">
            <v>6.983036661911374</v>
          </cell>
          <cell r="BO50">
            <v>8.0047144142261732</v>
          </cell>
          <cell r="BP50">
            <v>7.0240567581160516</v>
          </cell>
          <cell r="BQ50">
            <v>10.281600871172081</v>
          </cell>
          <cell r="BR50">
            <v>2.0559941017349264</v>
          </cell>
          <cell r="BS50">
            <v>5.2454896301464178</v>
          </cell>
          <cell r="BT50">
            <v>-0.65359067043530084</v>
          </cell>
          <cell r="BV50">
            <v>4.7922796478305552</v>
          </cell>
          <cell r="BW50">
            <v>-0.68046241018690923</v>
          </cell>
          <cell r="BX50">
            <v>0</v>
          </cell>
          <cell r="BY50">
            <v>3.9300602419678152</v>
          </cell>
          <cell r="BZ50">
            <v>6.9830366619113526</v>
          </cell>
          <cell r="CA50">
            <v>8.0047144142261732</v>
          </cell>
          <cell r="CB50">
            <v>7.0240567581160516</v>
          </cell>
          <cell r="CC50">
            <v>10.281600871172081</v>
          </cell>
          <cell r="CD50">
            <v>2.0559941017349264</v>
          </cell>
          <cell r="CE50">
            <v>5.2454896301464178</v>
          </cell>
          <cell r="CF50">
            <v>-0.65359067043531127</v>
          </cell>
          <cell r="CH50">
            <v>5.1802827793145267</v>
          </cell>
          <cell r="CI50">
            <v>-0.68046241018691966</v>
          </cell>
          <cell r="CJ50">
            <v>-1.9943987776833976</v>
          </cell>
          <cell r="CK50">
            <v>3.9300602419678152</v>
          </cell>
          <cell r="CL50">
            <v>6.983036661911374</v>
          </cell>
          <cell r="CM50">
            <v>8.0047144142261732</v>
          </cell>
          <cell r="CN50">
            <v>7.0240567581160516</v>
          </cell>
          <cell r="CO50">
            <v>10.281600871172081</v>
          </cell>
          <cell r="CP50">
            <v>2.0559941017349264</v>
          </cell>
          <cell r="CQ50">
            <v>5.2454896301464178</v>
          </cell>
          <cell r="CR50">
            <v>-0.65359067043530084</v>
          </cell>
          <cell r="CT50">
            <v>4.1274389084117846</v>
          </cell>
          <cell r="CU50">
            <v>-0.68046241018690923</v>
          </cell>
          <cell r="CV50">
            <v>-1.9943987776833871</v>
          </cell>
          <cell r="CW50">
            <v>3.9300602419678152</v>
          </cell>
          <cell r="CX50">
            <v>6.983036661911374</v>
          </cell>
          <cell r="CY50">
            <v>8.0047144142261732</v>
          </cell>
          <cell r="CZ50">
            <v>7.0240567581160516</v>
          </cell>
          <cell r="DA50">
            <v>10.281600871172081</v>
          </cell>
          <cell r="DB50">
            <v>2.0559941017349472</v>
          </cell>
          <cell r="DC50">
            <v>5.2454896301464178</v>
          </cell>
          <cell r="DD50">
            <v>-0.65359067043531127</v>
          </cell>
          <cell r="DF50">
            <v>5.6126451225248841</v>
          </cell>
          <cell r="DG50">
            <v>-0.68046241018690923</v>
          </cell>
          <cell r="DH50">
            <v>-1.9943987776833871</v>
          </cell>
          <cell r="DI50">
            <v>3.9300602419678152</v>
          </cell>
          <cell r="DJ50">
            <v>6.983036661911374</v>
          </cell>
          <cell r="DK50">
            <v>8.0047144142261732</v>
          </cell>
          <cell r="DL50">
            <v>7.0240567581160516</v>
          </cell>
          <cell r="DM50">
            <v>10.281600871172081</v>
          </cell>
          <cell r="DN50">
            <v>2.0559941017349472</v>
          </cell>
          <cell r="DO50">
            <v>5.2454896301464178</v>
          </cell>
          <cell r="DP50">
            <v>-0.6535906704353216</v>
          </cell>
          <cell r="DR50">
            <v>5.199119035091071</v>
          </cell>
          <cell r="DS50">
            <v>-0.68046241018690923</v>
          </cell>
          <cell r="DT50">
            <v>-1.9943987776833976</v>
          </cell>
          <cell r="DU50">
            <v>3.9300602419678152</v>
          </cell>
          <cell r="DV50">
            <v>6.983036661911374</v>
          </cell>
          <cell r="DW50">
            <v>8.0047144142261732</v>
          </cell>
          <cell r="DX50">
            <v>7.0240567581160516</v>
          </cell>
          <cell r="DY50">
            <v>10.281600871172103</v>
          </cell>
          <cell r="DZ50">
            <v>2.0559941017349264</v>
          </cell>
          <cell r="EA50">
            <v>5.2454896301464178</v>
          </cell>
          <cell r="EB50">
            <v>-0.6535906704353216</v>
          </cell>
          <cell r="ED50">
            <v>4.8247727499713733</v>
          </cell>
          <cell r="EE50">
            <v>-0.68046241018690923</v>
          </cell>
          <cell r="EF50">
            <v>0</v>
          </cell>
          <cell r="EG50">
            <v>3.9300602419678152</v>
          </cell>
          <cell r="EH50">
            <v>6.9830366619113526</v>
          </cell>
          <cell r="EI50">
            <v>8.0047144142261732</v>
          </cell>
          <cell r="EJ50">
            <v>7.0240567581160516</v>
          </cell>
          <cell r="EK50">
            <v>10.281600871172081</v>
          </cell>
          <cell r="EL50">
            <v>2.0559941017349264</v>
          </cell>
          <cell r="EM50">
            <v>5.2454896301464391</v>
          </cell>
          <cell r="EN50">
            <v>-0.65359067043531127</v>
          </cell>
        </row>
        <row r="51">
          <cell r="A51">
            <v>35125</v>
          </cell>
          <cell r="B51">
            <v>4.3341154574260132</v>
          </cell>
          <cell r="C51">
            <v>8.3397335183033459</v>
          </cell>
          <cell r="D51">
            <v>0</v>
          </cell>
          <cell r="E51">
            <v>3.9876677585714795</v>
          </cell>
          <cell r="F51">
            <v>0.87993019800914973</v>
          </cell>
          <cell r="G51">
            <v>5.1136093887018266</v>
          </cell>
          <cell r="H51">
            <v>2.6815988270928033</v>
          </cell>
          <cell r="I51">
            <v>11.844207651696644</v>
          </cell>
          <cell r="J51">
            <v>4.8989339701226058</v>
          </cell>
          <cell r="K51">
            <v>3.7543275462913308</v>
          </cell>
          <cell r="L51">
            <v>2.1260616054696668</v>
          </cell>
          <cell r="N51">
            <v>3.980426460716191</v>
          </cell>
          <cell r="O51">
            <v>8.3397335183033245</v>
          </cell>
          <cell r="P51">
            <v>1.9343840339473459</v>
          </cell>
          <cell r="Q51">
            <v>3.9876677585715026</v>
          </cell>
          <cell r="R51">
            <v>0.87993019800914973</v>
          </cell>
          <cell r="S51">
            <v>5.1136093887018266</v>
          </cell>
          <cell r="T51">
            <v>2.6815988270928033</v>
          </cell>
          <cell r="U51">
            <v>11.844207651696669</v>
          </cell>
          <cell r="V51">
            <v>4.8989339701226058</v>
          </cell>
          <cell r="W51">
            <v>3.7543275462913308</v>
          </cell>
          <cell r="X51">
            <v>2.1260616054696668</v>
          </cell>
          <cell r="Z51">
            <v>4.0645707593429892</v>
          </cell>
          <cell r="AA51">
            <v>8.3397335183033245</v>
          </cell>
          <cell r="AB51">
            <v>1.9343840339473459</v>
          </cell>
          <cell r="AC51">
            <v>3.9876677585715026</v>
          </cell>
          <cell r="AD51">
            <v>0.87993019800912686</v>
          </cell>
          <cell r="AE51">
            <v>5.1136093887018266</v>
          </cell>
          <cell r="AF51">
            <v>2.6815988270928033</v>
          </cell>
          <cell r="AG51">
            <v>11.844207651696644</v>
          </cell>
          <cell r="AH51">
            <v>4.8989339701226058</v>
          </cell>
          <cell r="AI51">
            <v>3.7543275462913308</v>
          </cell>
          <cell r="AJ51">
            <v>2.1260616054696895</v>
          </cell>
          <cell r="AL51">
            <v>4.1053276914305048</v>
          </cell>
          <cell r="AM51">
            <v>8.3397335183033245</v>
          </cell>
          <cell r="AN51">
            <v>1.9343840339473459</v>
          </cell>
          <cell r="AO51">
            <v>3.9876677585715026</v>
          </cell>
          <cell r="AP51">
            <v>0.87993019800914973</v>
          </cell>
          <cell r="AQ51">
            <v>5.1136093887018266</v>
          </cell>
          <cell r="AR51">
            <v>2.6815988270928033</v>
          </cell>
          <cell r="AS51">
            <v>11.844207651696621</v>
          </cell>
          <cell r="AT51">
            <v>4.8989339701226058</v>
          </cell>
          <cell r="AU51">
            <v>3.7543275462913308</v>
          </cell>
          <cell r="AV51">
            <v>2.1260616054696895</v>
          </cell>
          <cell r="AX51">
            <v>4.348170594635925</v>
          </cell>
          <cell r="AY51">
            <v>8.3397335183033245</v>
          </cell>
          <cell r="AZ51">
            <v>1.9343840339473459</v>
          </cell>
          <cell r="BA51">
            <v>3.9876677585714795</v>
          </cell>
          <cell r="BB51">
            <v>0.87993019800912686</v>
          </cell>
          <cell r="BC51">
            <v>5.1136093887018497</v>
          </cell>
          <cell r="BD51">
            <v>2.6815988270928033</v>
          </cell>
          <cell r="BE51">
            <v>11.844207651696621</v>
          </cell>
          <cell r="BF51">
            <v>4.8989339701226058</v>
          </cell>
          <cell r="BG51">
            <v>3.7543275462913308</v>
          </cell>
          <cell r="BH51">
            <v>2.1260616054696668</v>
          </cell>
          <cell r="BJ51">
            <v>4.2588348573145751</v>
          </cell>
          <cell r="BK51">
            <v>8.3397335183033245</v>
          </cell>
          <cell r="BL51">
            <v>0</v>
          </cell>
          <cell r="BM51">
            <v>3.9876677585715026</v>
          </cell>
          <cell r="BN51">
            <v>0.87993019800914973</v>
          </cell>
          <cell r="BO51">
            <v>5.1136093887018266</v>
          </cell>
          <cell r="BP51">
            <v>2.6815988270928033</v>
          </cell>
          <cell r="BQ51">
            <v>11.844207651696644</v>
          </cell>
          <cell r="BR51">
            <v>4.8989339701226058</v>
          </cell>
          <cell r="BS51">
            <v>3.7543275462913308</v>
          </cell>
          <cell r="BT51">
            <v>2.1260616054696668</v>
          </cell>
          <cell r="BV51">
            <v>4.0695173860154199</v>
          </cell>
          <cell r="BW51">
            <v>8.3397335183033245</v>
          </cell>
          <cell r="BX51">
            <v>0</v>
          </cell>
          <cell r="BY51">
            <v>3.9876677585715026</v>
          </cell>
          <cell r="BZ51">
            <v>0.87993019800914973</v>
          </cell>
          <cell r="CA51">
            <v>5.1136093887018266</v>
          </cell>
          <cell r="CB51">
            <v>2.6815988270928033</v>
          </cell>
          <cell r="CC51">
            <v>11.844207651696644</v>
          </cell>
          <cell r="CD51">
            <v>4.8989339701226058</v>
          </cell>
          <cell r="CE51">
            <v>3.7543275462913308</v>
          </cell>
          <cell r="CF51">
            <v>2.1260616054696668</v>
          </cell>
          <cell r="CH51">
            <v>4.2382013163321908</v>
          </cell>
          <cell r="CI51">
            <v>8.3397335183033245</v>
          </cell>
          <cell r="CJ51">
            <v>1.9343840339473459</v>
          </cell>
          <cell r="CK51">
            <v>3.9876677585714795</v>
          </cell>
          <cell r="CL51">
            <v>0.87993019800912686</v>
          </cell>
          <cell r="CM51">
            <v>5.1136093887018266</v>
          </cell>
          <cell r="CN51">
            <v>2.6815988270928259</v>
          </cell>
          <cell r="CO51">
            <v>11.844207651696669</v>
          </cell>
          <cell r="CP51">
            <v>4.8989339701226058</v>
          </cell>
          <cell r="CQ51">
            <v>3.7543275462913308</v>
          </cell>
          <cell r="CR51">
            <v>2.1260616054696895</v>
          </cell>
          <cell r="CT51">
            <v>4.0224756631032754</v>
          </cell>
          <cell r="CU51">
            <v>8.3397335183033245</v>
          </cell>
          <cell r="CV51">
            <v>1.9343840339473459</v>
          </cell>
          <cell r="CW51">
            <v>3.9876677585715026</v>
          </cell>
          <cell r="CX51">
            <v>0.87993019800912686</v>
          </cell>
          <cell r="CY51">
            <v>5.1136093887018497</v>
          </cell>
          <cell r="CZ51">
            <v>2.6815988270928033</v>
          </cell>
          <cell r="DA51">
            <v>11.844207651696644</v>
          </cell>
          <cell r="DB51">
            <v>4.8989339701226058</v>
          </cell>
          <cell r="DC51">
            <v>3.7543275462913308</v>
          </cell>
          <cell r="DD51">
            <v>2.1260616054696668</v>
          </cell>
          <cell r="DF51">
            <v>4.2329869186743085</v>
          </cell>
          <cell r="DG51">
            <v>8.3397335183033245</v>
          </cell>
          <cell r="DH51">
            <v>1.9343840339473459</v>
          </cell>
          <cell r="DI51">
            <v>3.9876677585715026</v>
          </cell>
          <cell r="DJ51">
            <v>0.87993019800914973</v>
          </cell>
          <cell r="DK51">
            <v>5.1136093887018266</v>
          </cell>
          <cell r="DL51">
            <v>2.6815988270928033</v>
          </cell>
          <cell r="DM51">
            <v>11.844207651696644</v>
          </cell>
          <cell r="DN51">
            <v>4.8989339701226058</v>
          </cell>
          <cell r="DO51">
            <v>3.7543275462913308</v>
          </cell>
          <cell r="DP51">
            <v>2.1260616054696668</v>
          </cell>
          <cell r="DR51">
            <v>4.2464416283623407</v>
          </cell>
          <cell r="DS51">
            <v>8.3397335183033245</v>
          </cell>
          <cell r="DT51">
            <v>1.9343840339473459</v>
          </cell>
          <cell r="DU51">
            <v>3.9876677585715026</v>
          </cell>
          <cell r="DV51">
            <v>0.87993019800914973</v>
          </cell>
          <cell r="DW51">
            <v>5.1136093887018266</v>
          </cell>
          <cell r="DX51">
            <v>2.6815988270928033</v>
          </cell>
          <cell r="DY51">
            <v>11.844207651696644</v>
          </cell>
          <cell r="DZ51">
            <v>4.8989339701226058</v>
          </cell>
          <cell r="EA51">
            <v>3.7543275462913308</v>
          </cell>
          <cell r="EB51">
            <v>2.1260616054696895</v>
          </cell>
          <cell r="ED51">
            <v>4.7415408376821011</v>
          </cell>
          <cell r="EE51">
            <v>8.3397335183033245</v>
          </cell>
          <cell r="EF51">
            <v>0</v>
          </cell>
          <cell r="EG51">
            <v>3.9876677585715026</v>
          </cell>
          <cell r="EH51">
            <v>0.87993019800914973</v>
          </cell>
          <cell r="EI51">
            <v>5.1136093887018266</v>
          </cell>
          <cell r="EJ51">
            <v>2.6815988270928033</v>
          </cell>
          <cell r="EK51">
            <v>11.844207651696644</v>
          </cell>
          <cell r="EL51">
            <v>4.8989339701226058</v>
          </cell>
          <cell r="EM51">
            <v>3.7543275462913077</v>
          </cell>
          <cell r="EN51">
            <v>2.1260616054696895</v>
          </cell>
        </row>
        <row r="52">
          <cell r="A52">
            <v>35490</v>
          </cell>
          <cell r="B52">
            <v>3.2442119005833936</v>
          </cell>
          <cell r="C52">
            <v>12.872570934091343</v>
          </cell>
          <cell r="D52">
            <v>0</v>
          </cell>
          <cell r="E52">
            <v>1.3732725165639128</v>
          </cell>
          <cell r="F52">
            <v>2.1855700141041026</v>
          </cell>
          <cell r="G52">
            <v>2.2574329444937029</v>
          </cell>
          <cell r="H52">
            <v>-6.7358375725560998E-2</v>
          </cell>
          <cell r="I52">
            <v>5.2587820884883891</v>
          </cell>
          <cell r="J52">
            <v>4.073621215776539</v>
          </cell>
          <cell r="K52">
            <v>4.8341063334862024</v>
          </cell>
          <cell r="L52">
            <v>-0.24832556703694161</v>
          </cell>
          <cell r="N52">
            <v>2.6614443597552162</v>
          </cell>
          <cell r="O52">
            <v>12.872570934091343</v>
          </cell>
          <cell r="P52">
            <v>11.187245481244259</v>
          </cell>
          <cell r="Q52">
            <v>1.3732725165639128</v>
          </cell>
          <cell r="R52">
            <v>2.1855700141041026</v>
          </cell>
          <cell r="S52">
            <v>2.2574329444936772</v>
          </cell>
          <cell r="T52">
            <v>-6.7358375725573683E-2</v>
          </cell>
          <cell r="U52">
            <v>5.2587820884883643</v>
          </cell>
          <cell r="V52">
            <v>4.0736212157765133</v>
          </cell>
          <cell r="W52">
            <v>4.8341063334862024</v>
          </cell>
          <cell r="X52">
            <v>-0.24832556703692893</v>
          </cell>
          <cell r="Z52">
            <v>3.7788870599514857</v>
          </cell>
          <cell r="AA52">
            <v>12.872570934091369</v>
          </cell>
          <cell r="AB52">
            <v>11.187245481244284</v>
          </cell>
          <cell r="AC52">
            <v>1.3732725165639128</v>
          </cell>
          <cell r="AD52">
            <v>2.1855700141041279</v>
          </cell>
          <cell r="AE52">
            <v>2.2574329444937029</v>
          </cell>
          <cell r="AF52">
            <v>-6.7358375725573683E-2</v>
          </cell>
          <cell r="AG52">
            <v>5.2587820884883891</v>
          </cell>
          <cell r="AH52">
            <v>4.073621215776539</v>
          </cell>
          <cell r="AI52">
            <v>4.8341063334862273</v>
          </cell>
          <cell r="AJ52">
            <v>-0.24832556703694161</v>
          </cell>
          <cell r="AL52">
            <v>3.566624339661506</v>
          </cell>
          <cell r="AM52">
            <v>12.872570934091369</v>
          </cell>
          <cell r="AN52">
            <v>11.187245481244284</v>
          </cell>
          <cell r="AO52">
            <v>1.3732725165639128</v>
          </cell>
          <cell r="AP52">
            <v>2.1855700141041279</v>
          </cell>
          <cell r="AQ52">
            <v>2.2574329444937029</v>
          </cell>
          <cell r="AR52">
            <v>-6.7358375725548328E-2</v>
          </cell>
          <cell r="AS52">
            <v>5.2587820884883891</v>
          </cell>
          <cell r="AT52">
            <v>4.0736212157765133</v>
          </cell>
          <cell r="AU52">
            <v>4.8341063334862273</v>
          </cell>
          <cell r="AV52">
            <v>-0.24832556703694161</v>
          </cell>
          <cell r="AX52">
            <v>3.5402183499366524</v>
          </cell>
          <cell r="AY52">
            <v>12.872570934091369</v>
          </cell>
          <cell r="AZ52">
            <v>11.187245481244284</v>
          </cell>
          <cell r="BA52">
            <v>1.3732725165639128</v>
          </cell>
          <cell r="BB52">
            <v>2.1855700141041279</v>
          </cell>
          <cell r="BC52">
            <v>2.2574329444936772</v>
          </cell>
          <cell r="BD52">
            <v>-6.7358375725560998E-2</v>
          </cell>
          <cell r="BE52">
            <v>5.2587820884883891</v>
          </cell>
          <cell r="BF52">
            <v>4.073621215776539</v>
          </cell>
          <cell r="BG52">
            <v>4.8341063334862273</v>
          </cell>
          <cell r="BH52">
            <v>-0.24832556703694161</v>
          </cell>
          <cell r="BJ52">
            <v>3.6084444852457986</v>
          </cell>
          <cell r="BK52">
            <v>12.872570934091343</v>
          </cell>
          <cell r="BL52">
            <v>0</v>
          </cell>
          <cell r="BM52">
            <v>1.3732725165638873</v>
          </cell>
          <cell r="BN52">
            <v>2.1855700141041026</v>
          </cell>
          <cell r="BO52">
            <v>2.2574329444937029</v>
          </cell>
          <cell r="BP52">
            <v>-6.7358375725573683E-2</v>
          </cell>
          <cell r="BQ52">
            <v>5.2587820884884149</v>
          </cell>
          <cell r="BR52">
            <v>4.073621215776539</v>
          </cell>
          <cell r="BS52">
            <v>4.8341063334862024</v>
          </cell>
          <cell r="BT52">
            <v>-0.24832556703692893</v>
          </cell>
          <cell r="BV52">
            <v>3.1872112548804621</v>
          </cell>
          <cell r="BW52">
            <v>12.872570934091343</v>
          </cell>
          <cell r="BX52">
            <v>0</v>
          </cell>
          <cell r="BY52">
            <v>1.3732725165639128</v>
          </cell>
          <cell r="BZ52">
            <v>2.1855700141041279</v>
          </cell>
          <cell r="CA52">
            <v>2.2574329444937029</v>
          </cell>
          <cell r="CB52">
            <v>-6.7358375725560998E-2</v>
          </cell>
          <cell r="CC52">
            <v>5.2587820884883891</v>
          </cell>
          <cell r="CD52">
            <v>4.0736212157765133</v>
          </cell>
          <cell r="CE52">
            <v>4.8341063334862273</v>
          </cell>
          <cell r="CF52">
            <v>-0.24832556703692893</v>
          </cell>
          <cell r="CH52">
            <v>2.7097888666343994</v>
          </cell>
          <cell r="CI52">
            <v>12.872570934091343</v>
          </cell>
          <cell r="CJ52">
            <v>11.187245481244284</v>
          </cell>
          <cell r="CK52">
            <v>1.3732725165639128</v>
          </cell>
          <cell r="CL52">
            <v>2.1855700141041279</v>
          </cell>
          <cell r="CM52">
            <v>2.2574329444937029</v>
          </cell>
          <cell r="CN52">
            <v>-6.7358375725586367E-2</v>
          </cell>
          <cell r="CO52">
            <v>5.2587820884883643</v>
          </cell>
          <cell r="CP52">
            <v>4.0736212157765133</v>
          </cell>
          <cell r="CQ52">
            <v>4.8341063334862024</v>
          </cell>
          <cell r="CR52">
            <v>-0.24832556703694161</v>
          </cell>
          <cell r="CT52">
            <v>3.9842518222493295</v>
          </cell>
          <cell r="CU52">
            <v>12.872570934091343</v>
          </cell>
          <cell r="CV52">
            <v>11.187245481244284</v>
          </cell>
          <cell r="CW52">
            <v>1.3732725165639128</v>
          </cell>
          <cell r="CX52">
            <v>2.1855700141041279</v>
          </cell>
          <cell r="CY52">
            <v>2.2574329444936772</v>
          </cell>
          <cell r="CZ52">
            <v>-6.7358375725573683E-2</v>
          </cell>
          <cell r="DA52">
            <v>5.2587820884884149</v>
          </cell>
          <cell r="DB52">
            <v>4.073621215776539</v>
          </cell>
          <cell r="DC52">
            <v>4.8341063334862024</v>
          </cell>
          <cell r="DD52">
            <v>-0.24832556703691627</v>
          </cell>
          <cell r="DF52">
            <v>3.0032791425063099</v>
          </cell>
          <cell r="DG52">
            <v>12.872570934091343</v>
          </cell>
          <cell r="DH52">
            <v>11.187245481244259</v>
          </cell>
          <cell r="DI52">
            <v>1.3732725165639128</v>
          </cell>
          <cell r="DJ52">
            <v>2.1855700141041279</v>
          </cell>
          <cell r="DK52">
            <v>2.2574329444936772</v>
          </cell>
          <cell r="DL52">
            <v>-6.7358375725548328E-2</v>
          </cell>
          <cell r="DM52">
            <v>5.2587820884883891</v>
          </cell>
          <cell r="DN52">
            <v>4.0736212157765133</v>
          </cell>
          <cell r="DO52">
            <v>4.8341063334862024</v>
          </cell>
          <cell r="DP52">
            <v>-0.24832556703692893</v>
          </cell>
          <cell r="DR52">
            <v>3.0676099289000947</v>
          </cell>
          <cell r="DS52">
            <v>12.872570934091369</v>
          </cell>
          <cell r="DT52">
            <v>11.187245481244284</v>
          </cell>
          <cell r="DU52">
            <v>1.3732725165638873</v>
          </cell>
          <cell r="DV52">
            <v>2.1855700141041279</v>
          </cell>
          <cell r="DW52">
            <v>2.2574329444937029</v>
          </cell>
          <cell r="DX52">
            <v>-6.7358375725573683E-2</v>
          </cell>
          <cell r="DY52">
            <v>5.2587820884884149</v>
          </cell>
          <cell r="DZ52">
            <v>4.073621215776539</v>
          </cell>
          <cell r="EA52">
            <v>4.8341063334862024</v>
          </cell>
          <cell r="EB52">
            <v>-0.24832556703692893</v>
          </cell>
          <cell r="ED52">
            <v>3.6989794245564367</v>
          </cell>
          <cell r="EE52">
            <v>12.872570934091343</v>
          </cell>
          <cell r="EF52">
            <v>0</v>
          </cell>
          <cell r="EG52">
            <v>1.3732725165638873</v>
          </cell>
          <cell r="EH52">
            <v>2.1855700141041279</v>
          </cell>
          <cell r="EI52">
            <v>2.2574329444937029</v>
          </cell>
          <cell r="EJ52">
            <v>-6.7358375725560998E-2</v>
          </cell>
          <cell r="EK52">
            <v>5.2587820884883891</v>
          </cell>
          <cell r="EL52">
            <v>4.0736212157765133</v>
          </cell>
          <cell r="EM52">
            <v>4.8341063334862024</v>
          </cell>
          <cell r="EN52">
            <v>-0.24832556703692893</v>
          </cell>
        </row>
        <row r="53">
          <cell r="A53">
            <v>35855</v>
          </cell>
          <cell r="B53">
            <v>1.6504556099689482</v>
          </cell>
          <cell r="C53">
            <v>-0.41556266761809668</v>
          </cell>
          <cell r="D53">
            <v>0</v>
          </cell>
          <cell r="E53">
            <v>5.7198606972959931</v>
          </cell>
          <cell r="F53">
            <v>0.2331353848068336</v>
          </cell>
          <cell r="G53">
            <v>-0.28354642646832295</v>
          </cell>
          <cell r="H53">
            <v>1.5878084688853551</v>
          </cell>
          <cell r="I53">
            <v>4.8347339324895744</v>
          </cell>
          <cell r="J53">
            <v>2.8840120300842282</v>
          </cell>
          <cell r="K53">
            <v>3.4591796753941635</v>
          </cell>
          <cell r="L53">
            <v>-1.0554606764091354</v>
          </cell>
          <cell r="N53">
            <v>1.9014173673267631</v>
          </cell>
          <cell r="O53">
            <v>-0.41556266761808475</v>
          </cell>
          <cell r="P53">
            <v>1.931173651417166</v>
          </cell>
          <cell r="Q53">
            <v>5.7198606972959931</v>
          </cell>
          <cell r="R53">
            <v>0.2331353848068336</v>
          </cell>
          <cell r="S53">
            <v>-0.28354642646831102</v>
          </cell>
          <cell r="T53">
            <v>1.5878084688853551</v>
          </cell>
          <cell r="U53">
            <v>4.8347339324895744</v>
          </cell>
          <cell r="V53">
            <v>2.8840120300842282</v>
          </cell>
          <cell r="W53">
            <v>3.45917967539414</v>
          </cell>
          <cell r="X53">
            <v>-1.0554606764091472</v>
          </cell>
          <cell r="Z53">
            <v>1.7459792776022276</v>
          </cell>
          <cell r="AA53">
            <v>-0.41556266761809668</v>
          </cell>
          <cell r="AB53">
            <v>1.931173651417166</v>
          </cell>
          <cell r="AC53">
            <v>5.7198606972959931</v>
          </cell>
          <cell r="AD53">
            <v>0.2331353848068336</v>
          </cell>
          <cell r="AE53">
            <v>-0.28354642646833483</v>
          </cell>
          <cell r="AF53">
            <v>1.5878084688853551</v>
          </cell>
          <cell r="AG53">
            <v>4.8347339324895744</v>
          </cell>
          <cell r="AH53">
            <v>2.8840120300842282</v>
          </cell>
          <cell r="AI53">
            <v>3.4591796753941635</v>
          </cell>
          <cell r="AJ53">
            <v>-1.0554606764091592</v>
          </cell>
          <cell r="AL53">
            <v>1.8721341492456967</v>
          </cell>
          <cell r="AM53">
            <v>-0.41556266761809668</v>
          </cell>
          <cell r="AN53">
            <v>1.931173651417166</v>
          </cell>
          <cell r="AO53">
            <v>5.7198606972959931</v>
          </cell>
          <cell r="AP53">
            <v>0.23313538480680981</v>
          </cell>
          <cell r="AQ53">
            <v>-0.28354642646832295</v>
          </cell>
          <cell r="AR53">
            <v>1.5878084688853551</v>
          </cell>
          <cell r="AS53">
            <v>4.8347339324895744</v>
          </cell>
          <cell r="AT53">
            <v>2.8840120300842282</v>
          </cell>
          <cell r="AU53">
            <v>3.4591796753941635</v>
          </cell>
          <cell r="AV53">
            <v>-1.0554606764091472</v>
          </cell>
          <cell r="AX53">
            <v>1.7238533270212963</v>
          </cell>
          <cell r="AY53">
            <v>-0.41556266761810856</v>
          </cell>
          <cell r="AZ53">
            <v>1.931173651417166</v>
          </cell>
          <cell r="BA53">
            <v>5.7198606972959691</v>
          </cell>
          <cell r="BB53">
            <v>0.23313538480680981</v>
          </cell>
          <cell r="BC53">
            <v>-0.28354642646832295</v>
          </cell>
          <cell r="BD53">
            <v>1.5878084688853551</v>
          </cell>
          <cell r="BE53">
            <v>4.8347339324895744</v>
          </cell>
          <cell r="BF53">
            <v>2.8840120300842043</v>
          </cell>
          <cell r="BG53">
            <v>3.4591796753941635</v>
          </cell>
          <cell r="BH53">
            <v>-1.0554606764091592</v>
          </cell>
          <cell r="BJ53">
            <v>1.536374450087985</v>
          </cell>
          <cell r="BK53">
            <v>-0.41556266761809668</v>
          </cell>
          <cell r="BL53">
            <v>0</v>
          </cell>
          <cell r="BM53">
            <v>5.7198606972959931</v>
          </cell>
          <cell r="BN53">
            <v>0.2331353848068336</v>
          </cell>
          <cell r="BO53">
            <v>-0.28354642646832295</v>
          </cell>
          <cell r="BP53">
            <v>1.5878084688853551</v>
          </cell>
          <cell r="BQ53">
            <v>4.8347339324895744</v>
          </cell>
          <cell r="BR53">
            <v>2.8840120300842282</v>
          </cell>
          <cell r="BS53">
            <v>3.4591796753941635</v>
          </cell>
          <cell r="BT53">
            <v>-1.0554606764091472</v>
          </cell>
          <cell r="BV53">
            <v>1.5722060531807358</v>
          </cell>
          <cell r="BW53">
            <v>-0.41556266761808475</v>
          </cell>
          <cell r="BX53">
            <v>0</v>
          </cell>
          <cell r="BY53">
            <v>5.7198606972959931</v>
          </cell>
          <cell r="BZ53">
            <v>0.23313538480680981</v>
          </cell>
          <cell r="CA53">
            <v>-0.28354642646832295</v>
          </cell>
          <cell r="CB53">
            <v>1.5878084688853551</v>
          </cell>
          <cell r="CC53">
            <v>4.8347339324895744</v>
          </cell>
          <cell r="CD53">
            <v>2.8840120300842282</v>
          </cell>
          <cell r="CE53">
            <v>3.4591796753941635</v>
          </cell>
          <cell r="CF53">
            <v>-1.0554606764091592</v>
          </cell>
          <cell r="CH53">
            <v>1.8580049020410438</v>
          </cell>
          <cell r="CI53">
            <v>-0.41556266761808475</v>
          </cell>
          <cell r="CJ53">
            <v>1.931173651417166</v>
          </cell>
          <cell r="CK53">
            <v>5.7198606972959931</v>
          </cell>
          <cell r="CL53">
            <v>0.2331353848068336</v>
          </cell>
          <cell r="CM53">
            <v>-0.28354642646833483</v>
          </cell>
          <cell r="CN53">
            <v>1.5878084688853551</v>
          </cell>
          <cell r="CO53">
            <v>4.8347339324895744</v>
          </cell>
          <cell r="CP53">
            <v>2.8840120300842282</v>
          </cell>
          <cell r="CQ53">
            <v>3.4591796753941635</v>
          </cell>
          <cell r="CR53">
            <v>-1.0554606764091592</v>
          </cell>
          <cell r="CT53">
            <v>1.8437544261229677</v>
          </cell>
          <cell r="CU53">
            <v>-0.41556266761808475</v>
          </cell>
          <cell r="CV53">
            <v>1.931173651417166</v>
          </cell>
          <cell r="CW53">
            <v>5.7198606972959931</v>
          </cell>
          <cell r="CX53">
            <v>0.2331353848068336</v>
          </cell>
          <cell r="CY53">
            <v>-0.28354642646832295</v>
          </cell>
          <cell r="CZ53">
            <v>1.5878084688853791</v>
          </cell>
          <cell r="DA53">
            <v>4.8347339324895744</v>
          </cell>
          <cell r="DB53">
            <v>2.8840120300842043</v>
          </cell>
          <cell r="DC53">
            <v>3.45917967539414</v>
          </cell>
          <cell r="DD53">
            <v>-1.0554606764091592</v>
          </cell>
          <cell r="DF53">
            <v>1.8684035418101264</v>
          </cell>
          <cell r="DG53">
            <v>-0.41556266761809668</v>
          </cell>
          <cell r="DH53">
            <v>1.931173651417166</v>
          </cell>
          <cell r="DI53">
            <v>5.7198606972959691</v>
          </cell>
          <cell r="DJ53">
            <v>0.2331353848068336</v>
          </cell>
          <cell r="DK53">
            <v>-0.28354642646832295</v>
          </cell>
          <cell r="DL53">
            <v>1.5878084688853313</v>
          </cell>
          <cell r="DM53">
            <v>4.8347339324895984</v>
          </cell>
          <cell r="DN53">
            <v>2.8840120300842282</v>
          </cell>
          <cell r="DO53">
            <v>3.4591796753941635</v>
          </cell>
          <cell r="DP53">
            <v>-1.0554606764091354</v>
          </cell>
          <cell r="DR53">
            <v>1.8952356616228405</v>
          </cell>
          <cell r="DS53">
            <v>-0.41556266761809668</v>
          </cell>
          <cell r="DT53">
            <v>1.931173651417166</v>
          </cell>
          <cell r="DU53">
            <v>5.7198606972959931</v>
          </cell>
          <cell r="DV53">
            <v>0.2331353848068336</v>
          </cell>
          <cell r="DW53">
            <v>-0.28354642646832295</v>
          </cell>
          <cell r="DX53">
            <v>1.5878084688853313</v>
          </cell>
          <cell r="DY53">
            <v>4.8347339324895744</v>
          </cell>
          <cell r="DZ53">
            <v>2.8840120300842282</v>
          </cell>
          <cell r="EA53">
            <v>3.4591796753941635</v>
          </cell>
          <cell r="EB53">
            <v>-1.0554606764091592</v>
          </cell>
          <cell r="ED53">
            <v>1.7899926751647088</v>
          </cell>
          <cell r="EE53">
            <v>-0.41556266761808475</v>
          </cell>
          <cell r="EF53">
            <v>0</v>
          </cell>
          <cell r="EG53">
            <v>5.7198606972959931</v>
          </cell>
          <cell r="EH53">
            <v>0.2331353848068336</v>
          </cell>
          <cell r="EI53">
            <v>-0.28354642646832295</v>
          </cell>
          <cell r="EJ53">
            <v>1.5878084688853551</v>
          </cell>
          <cell r="EK53">
            <v>4.8347339324895744</v>
          </cell>
          <cell r="EL53">
            <v>2.8840120300842282</v>
          </cell>
          <cell r="EM53">
            <v>3.4591796753941635</v>
          </cell>
          <cell r="EN53">
            <v>-1.0554606764091592</v>
          </cell>
        </row>
        <row r="54">
          <cell r="A54">
            <v>36220</v>
          </cell>
          <cell r="B54">
            <v>0.91786748284088393</v>
          </cell>
          <cell r="C54">
            <v>0.4070459384414799</v>
          </cell>
          <cell r="D54">
            <v>0</v>
          </cell>
          <cell r="E54">
            <v>1.8261563924253397</v>
          </cell>
          <cell r="F54">
            <v>2.2145621584239676</v>
          </cell>
          <cell r="G54">
            <v>2.5098834480901648</v>
          </cell>
          <cell r="H54">
            <v>2.1094470442199342</v>
          </cell>
          <cell r="I54">
            <v>-2.9762712541289846</v>
          </cell>
          <cell r="J54">
            <v>-0.44722944914358959</v>
          </cell>
          <cell r="K54">
            <v>0.60603247405549254</v>
          </cell>
          <cell r="L54">
            <v>0.36264804886353758</v>
          </cell>
          <cell r="N54">
            <v>0.13844580274395835</v>
          </cell>
          <cell r="O54">
            <v>0.4070459384414799</v>
          </cell>
          <cell r="P54">
            <v>1.8699784564059376</v>
          </cell>
          <cell r="Q54">
            <v>1.8261563924253397</v>
          </cell>
          <cell r="R54">
            <v>2.2145621584239676</v>
          </cell>
          <cell r="S54">
            <v>2.5098834480901648</v>
          </cell>
          <cell r="T54">
            <v>-0.27514228350303432</v>
          </cell>
          <cell r="U54">
            <v>-2.9762712541289824</v>
          </cell>
          <cell r="V54">
            <v>-0.44722944914359181</v>
          </cell>
          <cell r="W54">
            <v>-1.2522037094704395</v>
          </cell>
          <cell r="X54">
            <v>0.36264804886353758</v>
          </cell>
          <cell r="Z54">
            <v>0.5689980998799582</v>
          </cell>
          <cell r="AA54">
            <v>0.4070459384414799</v>
          </cell>
          <cell r="AB54">
            <v>1.8699784564059376</v>
          </cell>
          <cell r="AC54">
            <v>1.8261563924253397</v>
          </cell>
          <cell r="AD54">
            <v>2.2145621584239676</v>
          </cell>
          <cell r="AE54">
            <v>2.5098834480901648</v>
          </cell>
          <cell r="AF54">
            <v>0.40579872552721391</v>
          </cell>
          <cell r="AG54">
            <v>-2.9762712541289846</v>
          </cell>
          <cell r="AH54">
            <v>-0.44722944914358959</v>
          </cell>
          <cell r="AI54">
            <v>-0.74578975972666472</v>
          </cell>
          <cell r="AJ54">
            <v>0.36264804886353758</v>
          </cell>
          <cell r="AL54">
            <v>0.56959729723260466</v>
          </cell>
          <cell r="AM54">
            <v>0.4070459384414799</v>
          </cell>
          <cell r="AN54">
            <v>1.8699784564059376</v>
          </cell>
          <cell r="AO54">
            <v>1.8261563924253397</v>
          </cell>
          <cell r="AP54">
            <v>2.2145621584239676</v>
          </cell>
          <cell r="AQ54">
            <v>2.5098834480901648</v>
          </cell>
          <cell r="AR54">
            <v>0.65676655052086008</v>
          </cell>
          <cell r="AS54">
            <v>-2.9762712541289846</v>
          </cell>
          <cell r="AT54">
            <v>-0.44722944914359181</v>
          </cell>
          <cell r="AU54">
            <v>-0.25576242932681753</v>
          </cell>
          <cell r="AV54">
            <v>0.36264804886353758</v>
          </cell>
          <cell r="AX54">
            <v>0.74384038244015294</v>
          </cell>
          <cell r="AY54">
            <v>0.4070459384414799</v>
          </cell>
          <cell r="AZ54">
            <v>1.8699784564059423</v>
          </cell>
          <cell r="BA54">
            <v>1.8261563924253397</v>
          </cell>
          <cell r="BB54">
            <v>2.2145621584239676</v>
          </cell>
          <cell r="BC54">
            <v>2.5098834480901648</v>
          </cell>
          <cell r="BD54">
            <v>1.3433724878998541</v>
          </cell>
          <cell r="BE54">
            <v>-2.9762712541289869</v>
          </cell>
          <cell r="BF54">
            <v>-0.44722944914358959</v>
          </cell>
          <cell r="BG54">
            <v>0.23360116833377079</v>
          </cell>
          <cell r="BH54">
            <v>0.36264804886353758</v>
          </cell>
          <cell r="BJ54">
            <v>2.1582196202740711</v>
          </cell>
          <cell r="BK54">
            <v>0.4070459384414799</v>
          </cell>
          <cell r="BL54">
            <v>0</v>
          </cell>
          <cell r="BM54">
            <v>1.8261563924253397</v>
          </cell>
          <cell r="BN54">
            <v>2.2145621584239676</v>
          </cell>
          <cell r="BO54">
            <v>2.5098834480901648</v>
          </cell>
          <cell r="BP54">
            <v>10.846056839577608</v>
          </cell>
          <cell r="BQ54">
            <v>-2.9762712541289846</v>
          </cell>
          <cell r="BR54">
            <v>-0.44722944914358959</v>
          </cell>
          <cell r="BS54">
            <v>10.181832258413221</v>
          </cell>
          <cell r="BT54">
            <v>0.36264804886353758</v>
          </cell>
          <cell r="BV54">
            <v>0.87237105687618666</v>
          </cell>
          <cell r="BW54">
            <v>0.40704593844147546</v>
          </cell>
          <cell r="BX54">
            <v>0</v>
          </cell>
          <cell r="BY54">
            <v>1.8261563924253397</v>
          </cell>
          <cell r="BZ54">
            <v>2.2145621584239676</v>
          </cell>
          <cell r="CA54">
            <v>2.5098834480901648</v>
          </cell>
          <cell r="CB54">
            <v>1.9339049121006509</v>
          </cell>
          <cell r="CC54">
            <v>-2.9762712541289846</v>
          </cell>
          <cell r="CD54">
            <v>-0.44722944914359181</v>
          </cell>
          <cell r="CE54">
            <v>-7.0243763110522189E-6</v>
          </cell>
          <cell r="CF54">
            <v>0.36264804886353758</v>
          </cell>
          <cell r="CH54">
            <v>5.2275347670782679E-2</v>
          </cell>
          <cell r="CI54">
            <v>0.4070459384414799</v>
          </cell>
          <cell r="CJ54">
            <v>1.8699784564059376</v>
          </cell>
          <cell r="CK54">
            <v>1.8261563924253397</v>
          </cell>
          <cell r="CL54">
            <v>2.2145621584239676</v>
          </cell>
          <cell r="CM54">
            <v>2.5098834480901604</v>
          </cell>
          <cell r="CN54">
            <v>0.1818217645076865</v>
          </cell>
          <cell r="CO54">
            <v>-2.9762712541289824</v>
          </cell>
          <cell r="CP54">
            <v>-0.44722944914359181</v>
          </cell>
          <cell r="CQ54">
            <v>-1.0185906234654711</v>
          </cell>
          <cell r="CR54">
            <v>0.36264804886354207</v>
          </cell>
          <cell r="CT54">
            <v>0.94016153220572996</v>
          </cell>
          <cell r="CU54">
            <v>0.4070459384414799</v>
          </cell>
          <cell r="CV54">
            <v>1.8699784564059423</v>
          </cell>
          <cell r="CW54">
            <v>1.8261563924253397</v>
          </cell>
          <cell r="CX54">
            <v>2.2145621584239676</v>
          </cell>
          <cell r="CY54">
            <v>2.5098834480901604</v>
          </cell>
          <cell r="CZ54">
            <v>1.3659869484341836</v>
          </cell>
          <cell r="DA54">
            <v>-2.9762712541289846</v>
          </cell>
          <cell r="DB54">
            <v>-0.44722944914358737</v>
          </cell>
          <cell r="DC54">
            <v>0.83203042426050444</v>
          </cell>
          <cell r="DD54">
            <v>0.36264804886353758</v>
          </cell>
          <cell r="DF54">
            <v>0.22339309581678179</v>
          </cell>
          <cell r="DG54">
            <v>0.4070459384414799</v>
          </cell>
          <cell r="DH54">
            <v>1.8699784564059376</v>
          </cell>
          <cell r="DI54">
            <v>1.8261563924253439</v>
          </cell>
          <cell r="DJ54">
            <v>2.2145621584239676</v>
          </cell>
          <cell r="DK54">
            <v>2.5098834480901648</v>
          </cell>
          <cell r="DL54">
            <v>6.2877425091910827E-2</v>
          </cell>
          <cell r="DM54">
            <v>-2.9762712541289846</v>
          </cell>
          <cell r="DN54">
            <v>-0.44722944914358959</v>
          </cell>
          <cell r="DO54">
            <v>-0.9690178163447748</v>
          </cell>
          <cell r="DP54">
            <v>0.36264804886353308</v>
          </cell>
          <cell r="DR54">
            <v>0.69026454642453494</v>
          </cell>
          <cell r="DS54">
            <v>0.4070459384414799</v>
          </cell>
          <cell r="DT54">
            <v>1.8699784564059376</v>
          </cell>
          <cell r="DU54">
            <v>1.8261563924253397</v>
          </cell>
          <cell r="DV54">
            <v>2.2145621584239676</v>
          </cell>
          <cell r="DW54">
            <v>2.5098834480901648</v>
          </cell>
          <cell r="DX54">
            <v>1.2446734529544778</v>
          </cell>
          <cell r="DY54">
            <v>-2.9762712541289846</v>
          </cell>
          <cell r="DZ54">
            <v>-0.44722944914358959</v>
          </cell>
          <cell r="EA54">
            <v>2.562161311741621E-2</v>
          </cell>
          <cell r="EB54">
            <v>0.36264804886353758</v>
          </cell>
          <cell r="ED54">
            <v>2.0660235720633136</v>
          </cell>
          <cell r="EE54">
            <v>0.4070459384414799</v>
          </cell>
          <cell r="EF54">
            <v>0</v>
          </cell>
          <cell r="EG54">
            <v>1.8261563924253397</v>
          </cell>
          <cell r="EH54">
            <v>2.2145621584239676</v>
          </cell>
          <cell r="EI54">
            <v>2.5098834480901604</v>
          </cell>
          <cell r="EJ54">
            <v>29.594553788367573</v>
          </cell>
          <cell r="EK54">
            <v>-2.9762712541289824</v>
          </cell>
          <cell r="EL54">
            <v>-0.44722944914359181</v>
          </cell>
          <cell r="EM54">
            <v>24.350631545873718</v>
          </cell>
          <cell r="EN54">
            <v>0.36264804886353758</v>
          </cell>
        </row>
        <row r="55">
          <cell r="A55">
            <v>36586</v>
          </cell>
          <cell r="B55">
            <v>4.6492723201155162</v>
          </cell>
          <cell r="C55">
            <v>4.8849261690762287</v>
          </cell>
          <cell r="D55">
            <v>0</v>
          </cell>
          <cell r="E55">
            <v>1.3731108906393446</v>
          </cell>
          <cell r="F55">
            <v>5.90822367069525</v>
          </cell>
          <cell r="G55">
            <v>6.0590915944152091</v>
          </cell>
          <cell r="H55">
            <v>6.430822870307213</v>
          </cell>
          <cell r="I55">
            <v>9.7768723681535601</v>
          </cell>
          <cell r="J55">
            <v>0.55375323563376577</v>
          </cell>
          <cell r="K55">
            <v>3.025009853324069</v>
          </cell>
          <cell r="L55">
            <v>-0.48614573704907998</v>
          </cell>
          <cell r="N55">
            <v>5.0311834403906408</v>
          </cell>
          <cell r="O55">
            <v>4.8849261690762287</v>
          </cell>
          <cell r="P55">
            <v>0.76647986573606008</v>
          </cell>
          <cell r="Q55">
            <v>1.3731108906393446</v>
          </cell>
          <cell r="R55">
            <v>5.90822367069525</v>
          </cell>
          <cell r="S55">
            <v>6.059091594415186</v>
          </cell>
          <cell r="T55">
            <v>7.2322449905562873</v>
          </cell>
          <cell r="U55">
            <v>9.7768723681535388</v>
          </cell>
          <cell r="V55">
            <v>0.55375323563376577</v>
          </cell>
          <cell r="W55">
            <v>3.6717237945618852</v>
          </cell>
          <cell r="X55">
            <v>-0.48614573704907998</v>
          </cell>
          <cell r="Z55">
            <v>4.5578630806258236</v>
          </cell>
          <cell r="AA55">
            <v>4.8849261690762518</v>
          </cell>
          <cell r="AB55">
            <v>0.76647986573606008</v>
          </cell>
          <cell r="AC55">
            <v>1.3731108906393446</v>
          </cell>
          <cell r="AD55">
            <v>5.90822367069525</v>
          </cell>
          <cell r="AE55">
            <v>6.059091594415186</v>
          </cell>
          <cell r="AF55">
            <v>6.9844654851664272</v>
          </cell>
          <cell r="AG55">
            <v>9.7768723681535601</v>
          </cell>
          <cell r="AH55">
            <v>0.55375323563378809</v>
          </cell>
          <cell r="AI55">
            <v>3.4832284722071174</v>
          </cell>
          <cell r="AJ55">
            <v>-0.4861457370490912</v>
          </cell>
          <cell r="AL55">
            <v>4.7334686479603372</v>
          </cell>
          <cell r="AM55">
            <v>4.8849261690762287</v>
          </cell>
          <cell r="AN55">
            <v>0.76647986573606008</v>
          </cell>
          <cell r="AO55">
            <v>1.3731108906393446</v>
          </cell>
          <cell r="AP55">
            <v>5.90822367069525</v>
          </cell>
          <cell r="AQ55">
            <v>6.059091594415186</v>
          </cell>
          <cell r="AR55">
            <v>6.897225244195142</v>
          </cell>
          <cell r="AS55">
            <v>9.7768723681535601</v>
          </cell>
          <cell r="AT55">
            <v>0.55375323563376577</v>
          </cell>
          <cell r="AU55">
            <v>3.3099477618048674</v>
          </cell>
          <cell r="AV55">
            <v>-0.4861457370490912</v>
          </cell>
          <cell r="AX55">
            <v>4.5254870420105009</v>
          </cell>
          <cell r="AY55">
            <v>4.8849261690762287</v>
          </cell>
          <cell r="AZ55">
            <v>0.76647986573606008</v>
          </cell>
          <cell r="BA55">
            <v>1.3731108906393446</v>
          </cell>
          <cell r="BB55">
            <v>5.90822367069525</v>
          </cell>
          <cell r="BC55">
            <v>6.059091594415186</v>
          </cell>
          <cell r="BD55">
            <v>6.6689403859209389</v>
          </cell>
          <cell r="BE55">
            <v>9.7768723681535601</v>
          </cell>
          <cell r="BF55">
            <v>0.55375323563376577</v>
          </cell>
          <cell r="BG55">
            <v>3.1451981449966873</v>
          </cell>
          <cell r="BH55">
            <v>-0.48614573704907998</v>
          </cell>
          <cell r="BJ55">
            <v>3.7738014698604827</v>
          </cell>
          <cell r="BK55">
            <v>4.8849261690762287</v>
          </cell>
          <cell r="BL55">
            <v>0</v>
          </cell>
          <cell r="BM55">
            <v>1.3731108906393446</v>
          </cell>
          <cell r="BN55">
            <v>5.90822367069525</v>
          </cell>
          <cell r="BO55">
            <v>6.0590915944152091</v>
          </cell>
          <cell r="BP55">
            <v>4.5465807260813387</v>
          </cell>
          <cell r="BQ55">
            <v>9.7768723681535388</v>
          </cell>
          <cell r="BR55">
            <v>0.55375323563378809</v>
          </cell>
          <cell r="BS55">
            <v>0.94682632199835137</v>
          </cell>
          <cell r="BT55">
            <v>-0.4861457370490912</v>
          </cell>
          <cell r="BV55">
            <v>4.2426469915626486</v>
          </cell>
          <cell r="BW55">
            <v>4.8849261690762518</v>
          </cell>
          <cell r="BX55">
            <v>0</v>
          </cell>
          <cell r="BY55">
            <v>1.3731108906393446</v>
          </cell>
          <cell r="BZ55">
            <v>5.90822367069525</v>
          </cell>
          <cell r="CA55">
            <v>6.0590915944152091</v>
          </cell>
          <cell r="CB55">
            <v>6.4839301896070332</v>
          </cell>
          <cell r="CC55">
            <v>9.7768723681535601</v>
          </cell>
          <cell r="CD55">
            <v>0.55375323563376577</v>
          </cell>
          <cell r="CE55">
            <v>3.222848873327433</v>
          </cell>
          <cell r="CF55">
            <v>-0.48614573704907998</v>
          </cell>
          <cell r="CH55">
            <v>4.4696770778706041</v>
          </cell>
          <cell r="CI55">
            <v>4.8849261690762287</v>
          </cell>
          <cell r="CJ55">
            <v>0.76647986573606008</v>
          </cell>
          <cell r="CK55">
            <v>1.3731108906393446</v>
          </cell>
          <cell r="CL55">
            <v>5.9082236706952722</v>
          </cell>
          <cell r="CM55">
            <v>6.0590915944152091</v>
          </cell>
          <cell r="CN55">
            <v>7.0641380492002614</v>
          </cell>
          <cell r="CO55">
            <v>9.7768723681535388</v>
          </cell>
          <cell r="CP55">
            <v>0.55375323563378809</v>
          </cell>
          <cell r="CQ55">
            <v>3.5835322574669277</v>
          </cell>
          <cell r="CR55">
            <v>-0.48614573704910241</v>
          </cell>
          <cell r="CT55">
            <v>4.0656383117789296</v>
          </cell>
          <cell r="CU55">
            <v>4.8849261690762287</v>
          </cell>
          <cell r="CV55">
            <v>0.76647986573606008</v>
          </cell>
          <cell r="CW55">
            <v>1.3731108906393446</v>
          </cell>
          <cell r="CX55">
            <v>5.90822367069525</v>
          </cell>
          <cell r="CY55">
            <v>6.0590915944152091</v>
          </cell>
          <cell r="CZ55">
            <v>6.6616687909960666</v>
          </cell>
          <cell r="DA55">
            <v>9.7768723681535601</v>
          </cell>
          <cell r="DB55">
            <v>0.55375323563376577</v>
          </cell>
          <cell r="DC55">
            <v>2.9541531595993735</v>
          </cell>
          <cell r="DD55">
            <v>-0.4861457370490912</v>
          </cell>
          <cell r="DF55">
            <v>5.0538509011729849</v>
          </cell>
          <cell r="DG55">
            <v>4.8849261690762287</v>
          </cell>
          <cell r="DH55">
            <v>0.76647986573606008</v>
          </cell>
          <cell r="DI55">
            <v>1.3731108906393446</v>
          </cell>
          <cell r="DJ55">
            <v>5.90822367069525</v>
          </cell>
          <cell r="DK55">
            <v>6.0590915944152091</v>
          </cell>
          <cell r="DL55">
            <v>7.1071648953236339</v>
          </cell>
          <cell r="DM55">
            <v>9.7768723681535601</v>
          </cell>
          <cell r="DN55">
            <v>0.55375323563376577</v>
          </cell>
          <cell r="DO55">
            <v>3.5650936273836504</v>
          </cell>
          <cell r="DP55">
            <v>-0.48614573704907998</v>
          </cell>
          <cell r="DR55">
            <v>4.514044827674013</v>
          </cell>
          <cell r="DS55">
            <v>4.8849261690762287</v>
          </cell>
          <cell r="DT55">
            <v>0.76647986573606008</v>
          </cell>
          <cell r="DU55">
            <v>1.3731108906393446</v>
          </cell>
          <cell r="DV55">
            <v>5.90822367069525</v>
          </cell>
          <cell r="DW55">
            <v>6.0590915944152313</v>
          </cell>
          <cell r="DX55">
            <v>6.7008562697891252</v>
          </cell>
          <cell r="DY55">
            <v>9.7768723681535601</v>
          </cell>
          <cell r="DZ55">
            <v>0.55375323563376577</v>
          </cell>
          <cell r="EA55">
            <v>3.2142423606493482</v>
          </cell>
          <cell r="EB55">
            <v>-0.4861457370490912</v>
          </cell>
          <cell r="ED55">
            <v>4.235739782999226</v>
          </cell>
          <cell r="EE55">
            <v>4.8849261690762287</v>
          </cell>
          <cell r="EF55">
            <v>0</v>
          </cell>
          <cell r="EG55">
            <v>1.3731108906393446</v>
          </cell>
          <cell r="EH55">
            <v>5.9082236706952722</v>
          </cell>
          <cell r="EI55">
            <v>6.0590915944152091</v>
          </cell>
          <cell r="EJ55">
            <v>2.7352056733394061</v>
          </cell>
          <cell r="EK55">
            <v>9.7768723681535601</v>
          </cell>
          <cell r="EL55">
            <v>0.55375323563376577</v>
          </cell>
          <cell r="EM55">
            <v>-0.48904792600982777</v>
          </cell>
          <cell r="EN55">
            <v>-0.48614573704907998</v>
          </cell>
        </row>
        <row r="56">
          <cell r="A56">
            <v>36951</v>
          </cell>
          <cell r="B56">
            <v>2.8838840758016016</v>
          </cell>
          <cell r="C56">
            <v>5.3550051570612558</v>
          </cell>
          <cell r="D56">
            <v>0</v>
          </cell>
          <cell r="E56">
            <v>3.4680925014079977</v>
          </cell>
          <cell r="F56">
            <v>2.5550592258298339</v>
          </cell>
          <cell r="G56">
            <v>-5.0657400932315158</v>
          </cell>
          <cell r="H56">
            <v>2.8211164218000073</v>
          </cell>
          <cell r="I56">
            <v>9.3466455653061846</v>
          </cell>
          <cell r="J56">
            <v>2.1812990860933219</v>
          </cell>
          <cell r="K56">
            <v>5.2070494294445409</v>
          </cell>
          <cell r="L56">
            <v>1.7532491950287523</v>
          </cell>
          <cell r="N56">
            <v>2.4967135552307118</v>
          </cell>
          <cell r="O56">
            <v>5.3550051570612558</v>
          </cell>
          <cell r="P56">
            <v>-0.420741860311448</v>
          </cell>
          <cell r="Q56">
            <v>3.4680925014079977</v>
          </cell>
          <cell r="R56">
            <v>2.5550592258298339</v>
          </cell>
          <cell r="S56">
            <v>-5.0657400932315158</v>
          </cell>
          <cell r="T56">
            <v>1.964913089270188</v>
          </cell>
          <cell r="U56">
            <v>9.3466455653061846</v>
          </cell>
          <cell r="V56">
            <v>2.1812990860933219</v>
          </cell>
          <cell r="W56">
            <v>4.2449034274919564</v>
          </cell>
          <cell r="X56">
            <v>1.7532491950287523</v>
          </cell>
          <cell r="Z56">
            <v>2.6768815569335969</v>
          </cell>
          <cell r="AA56">
            <v>5.3550051570612558</v>
          </cell>
          <cell r="AB56">
            <v>-0.420741860311448</v>
          </cell>
          <cell r="AC56">
            <v>3.4680925014079977</v>
          </cell>
          <cell r="AD56">
            <v>2.5550592258298339</v>
          </cell>
          <cell r="AE56">
            <v>-5.0657400932315015</v>
          </cell>
          <cell r="AF56">
            <v>3.3870033735350042</v>
          </cell>
          <cell r="AG56">
            <v>9.3466455653061846</v>
          </cell>
          <cell r="AH56">
            <v>2.1812990860933219</v>
          </cell>
          <cell r="AI56">
            <v>5.7117161134965109</v>
          </cell>
          <cell r="AJ56">
            <v>1.7532491950287794</v>
          </cell>
          <cell r="AL56">
            <v>1.6945273895698776</v>
          </cell>
          <cell r="AM56">
            <v>5.3550051570612824</v>
          </cell>
          <cell r="AN56">
            <v>-0.420741860311448</v>
          </cell>
          <cell r="AO56">
            <v>3.4680925014079977</v>
          </cell>
          <cell r="AP56">
            <v>2.5550592258298339</v>
          </cell>
          <cell r="AQ56">
            <v>-5.0657400932315015</v>
          </cell>
          <cell r="AR56">
            <v>0.44733571302238895</v>
          </cell>
          <cell r="AS56">
            <v>9.3466455653061846</v>
          </cell>
          <cell r="AT56">
            <v>2.1812990860933219</v>
          </cell>
          <cell r="AU56">
            <v>2.5226593873510024</v>
          </cell>
          <cell r="AV56">
            <v>1.7532491950287794</v>
          </cell>
          <cell r="AX56">
            <v>3.7266315516566451</v>
          </cell>
          <cell r="AY56">
            <v>5.3550051570612558</v>
          </cell>
          <cell r="AZ56">
            <v>-0.42074186031146144</v>
          </cell>
          <cell r="BA56">
            <v>3.4680925014079977</v>
          </cell>
          <cell r="BB56">
            <v>2.5550592258298339</v>
          </cell>
          <cell r="BC56">
            <v>-5.0657400932315015</v>
          </cell>
          <cell r="BD56">
            <v>5.3629885711737</v>
          </cell>
          <cell r="BE56">
            <v>9.3466455653061846</v>
          </cell>
          <cell r="BF56">
            <v>2.1812990860933219</v>
          </cell>
          <cell r="BG56">
            <v>7.7801812363082572</v>
          </cell>
          <cell r="BH56">
            <v>1.7532491950287523</v>
          </cell>
          <cell r="BJ56">
            <v>2.6075478464059776</v>
          </cell>
          <cell r="BK56">
            <v>5.3550051570612558</v>
          </cell>
          <cell r="BL56">
            <v>0</v>
          </cell>
          <cell r="BM56">
            <v>3.4680925014079977</v>
          </cell>
          <cell r="BN56">
            <v>2.5550592258298339</v>
          </cell>
          <cell r="BO56">
            <v>-5.0657400932315158</v>
          </cell>
          <cell r="BP56">
            <v>4.7015673325261016</v>
          </cell>
          <cell r="BQ56">
            <v>9.3466455653061846</v>
          </cell>
          <cell r="BR56">
            <v>2.1812990860933219</v>
          </cell>
          <cell r="BS56">
            <v>7.2462184086320889</v>
          </cell>
          <cell r="BT56">
            <v>1.7532491950287523</v>
          </cell>
          <cell r="BV56">
            <v>3.3662347294614481</v>
          </cell>
          <cell r="BW56">
            <v>5.3550051570612558</v>
          </cell>
          <cell r="BX56">
            <v>0</v>
          </cell>
          <cell r="BY56">
            <v>3.4680925014079977</v>
          </cell>
          <cell r="BZ56">
            <v>2.5550592258298339</v>
          </cell>
          <cell r="CA56">
            <v>-5.0657400932315158</v>
          </cell>
          <cell r="CB56">
            <v>5.7223576797215818</v>
          </cell>
          <cell r="CC56">
            <v>9.3466455653061846</v>
          </cell>
          <cell r="CD56">
            <v>2.1812990860933219</v>
          </cell>
          <cell r="CE56">
            <v>7.1654591754329156</v>
          </cell>
          <cell r="CF56">
            <v>1.7532491950287523</v>
          </cell>
          <cell r="CH56">
            <v>3.1487017834661346</v>
          </cell>
          <cell r="CI56">
            <v>5.3550051570612558</v>
          </cell>
          <cell r="CJ56">
            <v>-0.420741860311448</v>
          </cell>
          <cell r="CK56">
            <v>3.4680925014079977</v>
          </cell>
          <cell r="CL56">
            <v>2.5550592258298339</v>
          </cell>
          <cell r="CM56">
            <v>-5.0657400932315158</v>
          </cell>
          <cell r="CN56">
            <v>3.6446159939829887</v>
          </cell>
          <cell r="CO56">
            <v>9.3466455653061846</v>
          </cell>
          <cell r="CP56">
            <v>2.1812990860933219</v>
          </cell>
          <cell r="CQ56">
            <v>5.8112395522799263</v>
          </cell>
          <cell r="CR56">
            <v>1.7532491950287794</v>
          </cell>
          <cell r="CT56">
            <v>3.2631379695798213</v>
          </cell>
          <cell r="CU56">
            <v>5.3550051570612558</v>
          </cell>
          <cell r="CV56">
            <v>-0.420741860311448</v>
          </cell>
          <cell r="CW56">
            <v>3.4680925014079977</v>
          </cell>
          <cell r="CX56">
            <v>2.5550592258298339</v>
          </cell>
          <cell r="CY56">
            <v>-5.0657400932315015</v>
          </cell>
          <cell r="CZ56">
            <v>4.9438845658560373</v>
          </cell>
          <cell r="DA56">
            <v>9.3466455653061846</v>
          </cell>
          <cell r="DB56">
            <v>2.1812990860932948</v>
          </cell>
          <cell r="DC56">
            <v>8.0262981008595222</v>
          </cell>
          <cell r="DD56">
            <v>1.7532491950287523</v>
          </cell>
          <cell r="DF56">
            <v>3.196051628267127</v>
          </cell>
          <cell r="DG56">
            <v>5.3550051570612824</v>
          </cell>
          <cell r="DH56">
            <v>-0.42074186031146144</v>
          </cell>
          <cell r="DI56">
            <v>3.4680925014079977</v>
          </cell>
          <cell r="DJ56">
            <v>2.5550592258298339</v>
          </cell>
          <cell r="DK56">
            <v>-5.0657400932315015</v>
          </cell>
          <cell r="DL56">
            <v>3.1469048937117403</v>
          </cell>
          <cell r="DM56">
            <v>9.3466455653061846</v>
          </cell>
          <cell r="DN56">
            <v>2.1812990860933219</v>
          </cell>
          <cell r="DO56">
            <v>5.5460776688921865</v>
          </cell>
          <cell r="DP56">
            <v>1.7532491950287523</v>
          </cell>
          <cell r="DR56">
            <v>3.5036558127262918</v>
          </cell>
          <cell r="DS56">
            <v>5.3550051570612558</v>
          </cell>
          <cell r="DT56">
            <v>-0.42074186031146144</v>
          </cell>
          <cell r="DU56">
            <v>3.4680925014079977</v>
          </cell>
          <cell r="DV56">
            <v>2.5550592258298339</v>
          </cell>
          <cell r="DW56">
            <v>-5.0657400932315158</v>
          </cell>
          <cell r="DX56">
            <v>5.1553983041316584</v>
          </cell>
          <cell r="DY56">
            <v>9.346645565306158</v>
          </cell>
          <cell r="DZ56">
            <v>2.1812990860933219</v>
          </cell>
          <cell r="EA56">
            <v>7.4085776519343831</v>
          </cell>
          <cell r="EB56">
            <v>1.7532491950287523</v>
          </cell>
          <cell r="ED56">
            <v>1.7016651720605624</v>
          </cell>
          <cell r="EE56">
            <v>5.3550051570612558</v>
          </cell>
          <cell r="EF56">
            <v>0</v>
          </cell>
          <cell r="EG56">
            <v>3.4680925014079977</v>
          </cell>
          <cell r="EH56">
            <v>2.5550592258298073</v>
          </cell>
          <cell r="EI56">
            <v>-5.0657400932315015</v>
          </cell>
          <cell r="EJ56">
            <v>-17.473418855019514</v>
          </cell>
          <cell r="EK56">
            <v>9.3466455653061846</v>
          </cell>
          <cell r="EL56">
            <v>2.1812990860932948</v>
          </cell>
          <cell r="EM56">
            <v>-14.60414127539245</v>
          </cell>
          <cell r="EN56">
            <v>1.7532491950287523</v>
          </cell>
        </row>
        <row r="57">
          <cell r="A57">
            <v>37316</v>
          </cell>
          <cell r="B57">
            <v>-2.4385560938244843</v>
          </cell>
          <cell r="C57">
            <v>3.4163797450902429</v>
          </cell>
          <cell r="D57">
            <v>0</v>
          </cell>
          <cell r="E57">
            <v>2.4542812055867582</v>
          </cell>
          <cell r="F57">
            <v>3.1045525547447919</v>
          </cell>
          <cell r="G57">
            <v>2.0304898497704662</v>
          </cell>
          <cell r="H57">
            <v>-13.109024024581618</v>
          </cell>
          <cell r="I57">
            <v>6.7245660214044243</v>
          </cell>
          <cell r="J57">
            <v>2.4859539469479666</v>
          </cell>
          <cell r="K57">
            <v>-10.195853445834677</v>
          </cell>
          <cell r="L57">
            <v>0.50223457433573737</v>
          </cell>
          <cell r="N57">
            <v>3.0234999471229207</v>
          </cell>
          <cell r="O57">
            <v>3.4163797450902429</v>
          </cell>
          <cell r="P57">
            <v>2.2979520828587505</v>
          </cell>
          <cell r="Q57">
            <v>2.4542812055867582</v>
          </cell>
          <cell r="R57">
            <v>3.1045525547447919</v>
          </cell>
          <cell r="S57">
            <v>2.0304898497704662</v>
          </cell>
          <cell r="T57">
            <v>2.4358589098737355</v>
          </cell>
          <cell r="U57">
            <v>6.7245660214044243</v>
          </cell>
          <cell r="V57">
            <v>2.4859539469479666</v>
          </cell>
          <cell r="W57">
            <v>2.9334975977133162</v>
          </cell>
          <cell r="X57">
            <v>0.50223457433573737</v>
          </cell>
          <cell r="Z57">
            <v>2.0387669727371938</v>
          </cell>
          <cell r="AA57">
            <v>3.4163797450902429</v>
          </cell>
          <cell r="AB57">
            <v>2.2979520828587763</v>
          </cell>
          <cell r="AC57">
            <v>2.4542812055867582</v>
          </cell>
          <cell r="AD57">
            <v>3.1045525547447919</v>
          </cell>
          <cell r="AE57">
            <v>2.0304898497704662</v>
          </cell>
          <cell r="AF57">
            <v>-0.38914643866255</v>
          </cell>
          <cell r="AG57">
            <v>6.7245660214044243</v>
          </cell>
          <cell r="AH57">
            <v>2.4859539469479666</v>
          </cell>
          <cell r="AI57">
            <v>0.77213108844290057</v>
          </cell>
          <cell r="AJ57">
            <v>0.50223457433573737</v>
          </cell>
          <cell r="AL57">
            <v>0.71955372823724328</v>
          </cell>
          <cell r="AM57">
            <v>3.4163797450902167</v>
          </cell>
          <cell r="AN57">
            <v>2.2979520828587505</v>
          </cell>
          <cell r="AO57">
            <v>2.4542812055867582</v>
          </cell>
          <cell r="AP57">
            <v>3.1045525547447919</v>
          </cell>
          <cell r="AQ57">
            <v>2.0304898497704662</v>
          </cell>
          <cell r="AR57">
            <v>-3.3861592178334634</v>
          </cell>
          <cell r="AS57">
            <v>6.7245660214044243</v>
          </cell>
          <cell r="AT57">
            <v>2.4859539469479666</v>
          </cell>
          <cell r="AU57">
            <v>-3.6265703737583879</v>
          </cell>
          <cell r="AV57">
            <v>0.50223457433573737</v>
          </cell>
          <cell r="AX57">
            <v>1.4979400006156718</v>
          </cell>
          <cell r="AY57">
            <v>3.4163797450902429</v>
          </cell>
          <cell r="AZ57">
            <v>2.2979520828587763</v>
          </cell>
          <cell r="BA57">
            <v>2.4542812055867582</v>
          </cell>
          <cell r="BB57">
            <v>3.1045525547447919</v>
          </cell>
          <cell r="BC57">
            <v>2.0304898497704662</v>
          </cell>
          <cell r="BD57">
            <v>-1.8263440326705196</v>
          </cell>
          <cell r="BE57">
            <v>6.7245660214044243</v>
          </cell>
          <cell r="BF57">
            <v>2.4859539469479666</v>
          </cell>
          <cell r="BG57">
            <v>-1.1206156340541744</v>
          </cell>
          <cell r="BH57">
            <v>0.50223457433573737</v>
          </cell>
          <cell r="BJ57">
            <v>9.6141719061737074</v>
          </cell>
          <cell r="BK57">
            <v>3.4163797450902429</v>
          </cell>
          <cell r="BL57">
            <v>0</v>
          </cell>
          <cell r="BM57">
            <v>2.4542812055867582</v>
          </cell>
          <cell r="BN57">
            <v>3.1045525547447919</v>
          </cell>
          <cell r="BO57">
            <v>2.0304898497704924</v>
          </cell>
          <cell r="BP57">
            <v>51.817420319119499</v>
          </cell>
          <cell r="BQ57">
            <v>6.7245660214044243</v>
          </cell>
          <cell r="BR57">
            <v>2.4859539469479666</v>
          </cell>
          <cell r="BS57">
            <v>55.281374042111437</v>
          </cell>
          <cell r="BT57">
            <v>0.50223457433573737</v>
          </cell>
          <cell r="BV57">
            <v>4.815620297611134</v>
          </cell>
          <cell r="BW57">
            <v>3.4163797450902429</v>
          </cell>
          <cell r="BX57">
            <v>0</v>
          </cell>
          <cell r="BY57">
            <v>2.4542812055867582</v>
          </cell>
          <cell r="BZ57">
            <v>3.1045525547447919</v>
          </cell>
          <cell r="CA57">
            <v>2.0304898497704662</v>
          </cell>
          <cell r="CB57">
            <v>10.44717454893374</v>
          </cell>
          <cell r="CC57">
            <v>6.7245660214044243</v>
          </cell>
          <cell r="CD57">
            <v>2.4859539469479666</v>
          </cell>
          <cell r="CE57">
            <v>8.9268716898248996</v>
          </cell>
          <cell r="CF57">
            <v>0.50223457433573737</v>
          </cell>
          <cell r="CH57">
            <v>2.3474323187414159</v>
          </cell>
          <cell r="CI57">
            <v>3.4163797450902429</v>
          </cell>
          <cell r="CJ57">
            <v>2.2979520828587505</v>
          </cell>
          <cell r="CK57">
            <v>2.4542812055867582</v>
          </cell>
          <cell r="CL57">
            <v>3.1045525547447919</v>
          </cell>
          <cell r="CM57">
            <v>2.0304898497704662</v>
          </cell>
          <cell r="CN57">
            <v>0.1005726438374546</v>
          </cell>
          <cell r="CO57">
            <v>6.7245660214044243</v>
          </cell>
          <cell r="CP57">
            <v>2.4859539469479666</v>
          </cell>
          <cell r="CQ57">
            <v>1.6865017302364218</v>
          </cell>
          <cell r="CR57">
            <v>0.50223457433571128</v>
          </cell>
          <cell r="CT57">
            <v>1.7106980830261742</v>
          </cell>
          <cell r="CU57">
            <v>3.4163797450902429</v>
          </cell>
          <cell r="CV57">
            <v>2.2979520828587763</v>
          </cell>
          <cell r="CW57">
            <v>2.4542812055867582</v>
          </cell>
          <cell r="CX57">
            <v>3.1045525547447919</v>
          </cell>
          <cell r="CY57">
            <v>2.0304898497704662</v>
          </cell>
          <cell r="CZ57">
            <v>-1.1721473301334004</v>
          </cell>
          <cell r="DA57">
            <v>6.7245660214044243</v>
          </cell>
          <cell r="DB57">
            <v>2.4859539469479923</v>
          </cell>
          <cell r="DC57">
            <v>-1.8620418860830259</v>
          </cell>
          <cell r="DD57">
            <v>0.50223457433573737</v>
          </cell>
          <cell r="DF57">
            <v>2.4553052148728494</v>
          </cell>
          <cell r="DG57">
            <v>3.4163797450902429</v>
          </cell>
          <cell r="DH57">
            <v>2.2979520828587763</v>
          </cell>
          <cell r="DI57">
            <v>2.4542812055867582</v>
          </cell>
          <cell r="DJ57">
            <v>3.1045525547447919</v>
          </cell>
          <cell r="DK57">
            <v>2.0304898497704662</v>
          </cell>
          <cell r="DL57">
            <v>0.51235309034471377</v>
          </cell>
          <cell r="DM57">
            <v>6.7245660214044243</v>
          </cell>
          <cell r="DN57">
            <v>2.4859539469479666</v>
          </cell>
          <cell r="DO57">
            <v>1.2222718914138941</v>
          </cell>
          <cell r="DP57">
            <v>0.50223457433576346</v>
          </cell>
          <cell r="DR57">
            <v>3.5993772218142039</v>
          </cell>
          <cell r="DS57">
            <v>3.4163797450902429</v>
          </cell>
          <cell r="DT57">
            <v>2.2979520828587505</v>
          </cell>
          <cell r="DU57">
            <v>2.4542812055867844</v>
          </cell>
          <cell r="DV57">
            <v>3.1045525547447657</v>
          </cell>
          <cell r="DW57">
            <v>2.0304898497704662</v>
          </cell>
          <cell r="DX57">
            <v>4.4160281739480354</v>
          </cell>
          <cell r="DY57">
            <v>6.7245660214044243</v>
          </cell>
          <cell r="DZ57">
            <v>2.4859539469479666</v>
          </cell>
          <cell r="EA57">
            <v>5.0312243636129104</v>
          </cell>
          <cell r="EB57">
            <v>0.50223457433573737</v>
          </cell>
          <cell r="ED57">
            <v>10.539947549928419</v>
          </cell>
          <cell r="EE57">
            <v>3.4163797450902429</v>
          </cell>
          <cell r="EF57">
            <v>0</v>
          </cell>
          <cell r="EG57">
            <v>2.4542812055867844</v>
          </cell>
          <cell r="EH57">
            <v>3.1045525547448176</v>
          </cell>
          <cell r="EI57">
            <v>2.0304898497704924</v>
          </cell>
          <cell r="EJ57">
            <v>154.79553616309505</v>
          </cell>
          <cell r="EK57">
            <v>6.7245660214044243</v>
          </cell>
          <cell r="EL57">
            <v>2.4859539469479666</v>
          </cell>
          <cell r="EM57">
            <v>148.7598596480629</v>
          </cell>
          <cell r="EN57">
            <v>0.50223457433573737</v>
          </cell>
        </row>
        <row r="58">
          <cell r="A58">
            <v>37681</v>
          </cell>
          <cell r="B58">
            <v>1.0257283804720574</v>
          </cell>
          <cell r="C58">
            <v>2.1314014911477455</v>
          </cell>
          <cell r="D58">
            <v>0</v>
          </cell>
          <cell r="E58">
            <v>1.5311701308384114</v>
          </cell>
          <cell r="F58">
            <v>1.9473395232001243</v>
          </cell>
          <cell r="G58">
            <v>1.2752299777971261</v>
          </cell>
          <cell r="H58">
            <v>-1.258020319212964</v>
          </cell>
          <cell r="I58">
            <v>4.2035900965832393</v>
          </cell>
          <cell r="J58">
            <v>1.5646877440389602</v>
          </cell>
          <cell r="K58">
            <v>-0.2743092144792072</v>
          </cell>
          <cell r="L58">
            <v>0.31333271848103483</v>
          </cell>
          <cell r="N58">
            <v>2.0847546483779178</v>
          </cell>
          <cell r="O58">
            <v>2.1314014911477455</v>
          </cell>
          <cell r="P58">
            <v>1.4432113861211817</v>
          </cell>
          <cell r="Q58">
            <v>1.5311701308384114</v>
          </cell>
          <cell r="R58">
            <v>1.9473395232000974</v>
          </cell>
          <cell r="S58">
            <v>1.2752299777971261</v>
          </cell>
          <cell r="T58">
            <v>1.9884762870513046</v>
          </cell>
          <cell r="U58">
            <v>4.2035900965832393</v>
          </cell>
          <cell r="V58">
            <v>1.5646877440389331</v>
          </cell>
          <cell r="W58">
            <v>2.3867371609505108</v>
          </cell>
          <cell r="X58">
            <v>0.31333271848103483</v>
          </cell>
          <cell r="Z58">
            <v>1.7251122991868151</v>
          </cell>
          <cell r="AA58">
            <v>2.1314014911477455</v>
          </cell>
          <cell r="AB58">
            <v>1.4432113861211817</v>
          </cell>
          <cell r="AC58">
            <v>1.5311701308384114</v>
          </cell>
          <cell r="AD58">
            <v>1.9473395232000974</v>
          </cell>
          <cell r="AE58">
            <v>1.2752299777971261</v>
          </cell>
          <cell r="AF58">
            <v>1.1072068934794173</v>
          </cell>
          <cell r="AG58">
            <v>4.2035900965832393</v>
          </cell>
          <cell r="AH58">
            <v>1.5646877440389331</v>
          </cell>
          <cell r="AI58">
            <v>1.6941899129869407</v>
          </cell>
          <cell r="AJ58">
            <v>0.31333271848103483</v>
          </cell>
          <cell r="AL58">
            <v>1.5845256329277468</v>
          </cell>
          <cell r="AM58">
            <v>2.1314014911477455</v>
          </cell>
          <cell r="AN58">
            <v>1.4432113861211817</v>
          </cell>
          <cell r="AO58">
            <v>1.5311701308384114</v>
          </cell>
          <cell r="AP58">
            <v>1.9473395232000974</v>
          </cell>
          <cell r="AQ58">
            <v>1.2752299777971261</v>
          </cell>
          <cell r="AR58">
            <v>0.72639145944325045</v>
          </cell>
          <cell r="AS58">
            <v>4.2035900965832393</v>
          </cell>
          <cell r="AT58">
            <v>1.5646877440389602</v>
          </cell>
          <cell r="AU58">
            <v>0.95488421505245269</v>
          </cell>
          <cell r="AV58">
            <v>0.31333271848103483</v>
          </cell>
          <cell r="AX58">
            <v>1.3545453851476097</v>
          </cell>
          <cell r="AY58">
            <v>2.1314014911477455</v>
          </cell>
          <cell r="AZ58">
            <v>1.4432113861211817</v>
          </cell>
          <cell r="BA58">
            <v>1.5311701308384114</v>
          </cell>
          <cell r="BB58">
            <v>1.9473395232000974</v>
          </cell>
          <cell r="BC58">
            <v>1.2752299777971261</v>
          </cell>
          <cell r="BD58">
            <v>-1.0469856089217851E-2</v>
          </cell>
          <cell r="BE58">
            <v>4.2035900965832393</v>
          </cell>
          <cell r="BF58">
            <v>1.5646877440389331</v>
          </cell>
          <cell r="BG58">
            <v>0.44871987435135374</v>
          </cell>
          <cell r="BH58">
            <v>0.31333271848106181</v>
          </cell>
          <cell r="BJ58">
            <v>0.57987468643803108</v>
          </cell>
          <cell r="BK58">
            <v>2.1314014911477455</v>
          </cell>
          <cell r="BL58">
            <v>0</v>
          </cell>
          <cell r="BM58">
            <v>1.5311701308384114</v>
          </cell>
          <cell r="BN58">
            <v>1.9473395232001243</v>
          </cell>
          <cell r="BO58">
            <v>1.2752299777971261</v>
          </cell>
          <cell r="BP58">
            <v>-4.626608752379143</v>
          </cell>
          <cell r="BQ58">
            <v>4.2035900965832127</v>
          </cell>
          <cell r="BR58">
            <v>1.5646877440389602</v>
          </cell>
          <cell r="BS58">
            <v>-4.4670232919899808</v>
          </cell>
          <cell r="BT58">
            <v>0.31333271848103483</v>
          </cell>
          <cell r="BV58">
            <v>1.3283648398270564</v>
          </cell>
          <cell r="BW58">
            <v>2.1314014911477455</v>
          </cell>
          <cell r="BX58">
            <v>0</v>
          </cell>
          <cell r="BY58">
            <v>1.5311701308384114</v>
          </cell>
          <cell r="BZ58">
            <v>1.9473395232000974</v>
          </cell>
          <cell r="CA58">
            <v>1.275229977797153</v>
          </cell>
          <cell r="CB58">
            <v>-0.39084837240355086</v>
          </cell>
          <cell r="CC58">
            <v>4.2035900965832393</v>
          </cell>
          <cell r="CD58">
            <v>1.5646877440389602</v>
          </cell>
          <cell r="CE58">
            <v>0.87642323767157926</v>
          </cell>
          <cell r="CF58">
            <v>0.31333271848103483</v>
          </cell>
          <cell r="CH58">
            <v>1.8812798194014935</v>
          </cell>
          <cell r="CI58">
            <v>2.1314014911477455</v>
          </cell>
          <cell r="CJ58">
            <v>1.4432113861211817</v>
          </cell>
          <cell r="CK58">
            <v>1.5311701308384114</v>
          </cell>
          <cell r="CL58">
            <v>1.9473395232000974</v>
          </cell>
          <cell r="CM58">
            <v>1.275229977797153</v>
          </cell>
          <cell r="CN58">
            <v>1.3951515047593088</v>
          </cell>
          <cell r="CO58">
            <v>4.2035900965832393</v>
          </cell>
          <cell r="CP58">
            <v>1.5646877440389602</v>
          </cell>
          <cell r="CQ58">
            <v>2.066896484265385</v>
          </cell>
          <cell r="CR58">
            <v>0.31333271848103483</v>
          </cell>
          <cell r="CT58">
            <v>1.318967778940805</v>
          </cell>
          <cell r="CU58">
            <v>2.1314014911477455</v>
          </cell>
          <cell r="CV58">
            <v>1.4432113861211546</v>
          </cell>
          <cell r="CW58">
            <v>1.5311701308384114</v>
          </cell>
          <cell r="CX58">
            <v>1.9473395232000974</v>
          </cell>
          <cell r="CY58">
            <v>1.2752299777971261</v>
          </cell>
          <cell r="CZ58">
            <v>-3.1271240107776807E-2</v>
          </cell>
          <cell r="DA58">
            <v>4.2035900965832393</v>
          </cell>
          <cell r="DB58">
            <v>1.5646877440389602</v>
          </cell>
          <cell r="DC58">
            <v>-0.27169601413509953</v>
          </cell>
          <cell r="DD58">
            <v>0.31333271848103483</v>
          </cell>
          <cell r="DF58">
            <v>1.9784955887617528</v>
          </cell>
          <cell r="DG58">
            <v>2.1314014911477455</v>
          </cell>
          <cell r="DH58">
            <v>1.4432113861211817</v>
          </cell>
          <cell r="DI58">
            <v>1.5311701308384114</v>
          </cell>
          <cell r="DJ58">
            <v>1.9473395232000974</v>
          </cell>
          <cell r="DK58">
            <v>1.2752299777971261</v>
          </cell>
          <cell r="DL58">
            <v>1.5465796662632538</v>
          </cell>
          <cell r="DM58">
            <v>4.2035900965832393</v>
          </cell>
          <cell r="DN58">
            <v>1.5646877440389602</v>
          </cell>
          <cell r="DO58">
            <v>1.9961758882199558</v>
          </cell>
          <cell r="DP58">
            <v>0.31333271848103483</v>
          </cell>
          <cell r="DR58">
            <v>1.4401133439316594</v>
          </cell>
          <cell r="DS58">
            <v>2.1314014911477455</v>
          </cell>
          <cell r="DT58">
            <v>1.4432113861211817</v>
          </cell>
          <cell r="DU58">
            <v>1.5311701308384114</v>
          </cell>
          <cell r="DV58">
            <v>1.9473395232000974</v>
          </cell>
          <cell r="DW58">
            <v>1.275229977797153</v>
          </cell>
          <cell r="DX58">
            <v>0.2060434853797064</v>
          </cell>
          <cell r="DY58">
            <v>4.2035900965832393</v>
          </cell>
          <cell r="DZ58">
            <v>1.5646877440389602</v>
          </cell>
          <cell r="EA58">
            <v>0.79435793998728732</v>
          </cell>
          <cell r="EB58">
            <v>0.31333271848103483</v>
          </cell>
          <cell r="ED58">
            <v>1.0769738342251589</v>
          </cell>
          <cell r="EE58">
            <v>2.1314014911477455</v>
          </cell>
          <cell r="EF58">
            <v>0</v>
          </cell>
          <cell r="EG58">
            <v>1.5311701308384114</v>
          </cell>
          <cell r="EH58">
            <v>1.9473395232000974</v>
          </cell>
          <cell r="EI58">
            <v>1.2752299777971261</v>
          </cell>
          <cell r="EJ58">
            <v>-6.5051666450217294</v>
          </cell>
          <cell r="EK58">
            <v>4.2035900965832127</v>
          </cell>
          <cell r="EL58">
            <v>1.5646877440389602</v>
          </cell>
          <cell r="EM58">
            <v>-5.8976255986084798</v>
          </cell>
          <cell r="EN58">
            <v>0.31333271848106181</v>
          </cell>
        </row>
        <row r="59">
          <cell r="A59">
            <v>38047</v>
          </cell>
          <cell r="B59">
            <v>2.7376948344437935</v>
          </cell>
          <cell r="C59">
            <v>3.3659173341519559</v>
          </cell>
          <cell r="D59">
            <v>0</v>
          </cell>
          <cell r="E59">
            <v>2.4180296890706487</v>
          </cell>
          <cell r="F59">
            <v>3.0852187171529781</v>
          </cell>
          <cell r="G59">
            <v>2.0219498950455499</v>
          </cell>
          <cell r="H59">
            <v>1.5069636826539323</v>
          </cell>
          <cell r="I59">
            <v>6.6464399892520465</v>
          </cell>
          <cell r="J59">
            <v>2.4841919963319783</v>
          </cell>
          <cell r="K59">
            <v>2.5439038294030532</v>
          </cell>
          <cell r="L59">
            <v>0.49481622874544057</v>
          </cell>
          <cell r="N59">
            <v>3.4205956618045041</v>
          </cell>
          <cell r="O59">
            <v>3.3659173341519559</v>
          </cell>
          <cell r="P59">
            <v>2.2883693012741881</v>
          </cell>
          <cell r="Q59">
            <v>2.4180296890706723</v>
          </cell>
          <cell r="R59">
            <v>3.0852187171530017</v>
          </cell>
          <cell r="S59">
            <v>2.0219498950455499</v>
          </cell>
          <cell r="T59">
            <v>3.4253757073852356</v>
          </cell>
          <cell r="U59">
            <v>6.6464399892520225</v>
          </cell>
          <cell r="V59">
            <v>2.4841919963319783</v>
          </cell>
          <cell r="W59">
            <v>4.1142816117606342</v>
          </cell>
          <cell r="X59">
            <v>0.49481622874544057</v>
          </cell>
          <cell r="Z59">
            <v>3.1059412459653934</v>
          </cell>
          <cell r="AA59">
            <v>3.3659173341519324</v>
          </cell>
          <cell r="AB59">
            <v>2.2883693012742112</v>
          </cell>
          <cell r="AC59">
            <v>2.4180296890706723</v>
          </cell>
          <cell r="AD59">
            <v>3.0852187171530248</v>
          </cell>
          <cell r="AE59">
            <v>2.0219498950455499</v>
          </cell>
          <cell r="AF59">
            <v>2.9146697477458363</v>
          </cell>
          <cell r="AG59">
            <v>6.6464399892520225</v>
          </cell>
          <cell r="AH59">
            <v>2.4841919963319783</v>
          </cell>
          <cell r="AI59">
            <v>3.7121190931042656</v>
          </cell>
          <cell r="AJ59">
            <v>0.49481622874544057</v>
          </cell>
          <cell r="AL59">
            <v>3.0966160495551343</v>
          </cell>
          <cell r="AM59">
            <v>3.3659173341519559</v>
          </cell>
          <cell r="AN59">
            <v>2.2883693012741881</v>
          </cell>
          <cell r="AO59">
            <v>2.4180296890706723</v>
          </cell>
          <cell r="AP59">
            <v>3.0852187171529781</v>
          </cell>
          <cell r="AQ59">
            <v>2.0219498950455499</v>
          </cell>
          <cell r="AR59">
            <v>2.6917026753391231</v>
          </cell>
          <cell r="AS59">
            <v>6.6464399892520465</v>
          </cell>
          <cell r="AT59">
            <v>2.4841919963319783</v>
          </cell>
          <cell r="AU59">
            <v>3.277781146901019</v>
          </cell>
          <cell r="AV59">
            <v>0.49481622874546399</v>
          </cell>
          <cell r="AX59">
            <v>2.9056231068746108</v>
          </cell>
          <cell r="AY59">
            <v>3.3659173341519559</v>
          </cell>
          <cell r="AZ59">
            <v>2.2883693012741881</v>
          </cell>
          <cell r="BA59">
            <v>2.4180296890706487</v>
          </cell>
          <cell r="BB59">
            <v>3.0852187171529781</v>
          </cell>
          <cell r="BC59">
            <v>2.0219498950455499</v>
          </cell>
          <cell r="BD59">
            <v>2.2562997469965462</v>
          </cell>
          <cell r="BE59">
            <v>6.6464399892520225</v>
          </cell>
          <cell r="BF59">
            <v>2.4841919963320014</v>
          </cell>
          <cell r="BG59">
            <v>2.9773736722924449</v>
          </cell>
          <cell r="BH59">
            <v>0.49481622874544057</v>
          </cell>
          <cell r="BJ59">
            <v>2.2455963051508876</v>
          </cell>
          <cell r="BK59">
            <v>3.3659173341519559</v>
          </cell>
          <cell r="BL59">
            <v>0</v>
          </cell>
          <cell r="BM59">
            <v>2.4180296890706723</v>
          </cell>
          <cell r="BN59">
            <v>3.0852187171529781</v>
          </cell>
          <cell r="BO59">
            <v>2.0219498950455499</v>
          </cell>
          <cell r="BP59">
            <v>-0.59632764223954682</v>
          </cell>
          <cell r="BQ59">
            <v>6.6464399892520465</v>
          </cell>
          <cell r="BR59">
            <v>2.4841919963319783</v>
          </cell>
          <cell r="BS59">
            <v>-7.5350660829299129E-2</v>
          </cell>
          <cell r="BT59">
            <v>0.49481622874544057</v>
          </cell>
          <cell r="BV59">
            <v>2.7926088969678187</v>
          </cell>
          <cell r="BW59">
            <v>3.3659173341519324</v>
          </cell>
          <cell r="BX59">
            <v>0</v>
          </cell>
          <cell r="BY59">
            <v>2.4180296890706723</v>
          </cell>
          <cell r="BZ59">
            <v>3.0852187171530017</v>
          </cell>
          <cell r="CA59">
            <v>2.0219498950455264</v>
          </cell>
          <cell r="CB59">
            <v>2.0294638087786256</v>
          </cell>
          <cell r="CC59">
            <v>6.6464399892520465</v>
          </cell>
          <cell r="CD59">
            <v>2.4841919963319783</v>
          </cell>
          <cell r="CE59">
            <v>3.2313775620978884</v>
          </cell>
          <cell r="CF59">
            <v>0.49481622874546399</v>
          </cell>
          <cell r="CH59">
            <v>3.2477642000902085</v>
          </cell>
          <cell r="CI59">
            <v>3.3659173341519559</v>
          </cell>
          <cell r="CJ59">
            <v>2.2883693012741881</v>
          </cell>
          <cell r="CK59">
            <v>2.4180296890706723</v>
          </cell>
          <cell r="CL59">
            <v>3.0852187171530017</v>
          </cell>
          <cell r="CM59">
            <v>2.0219498950455499</v>
          </cell>
          <cell r="CN59">
            <v>3.0823431010450655</v>
          </cell>
          <cell r="CO59">
            <v>6.6464399892520225</v>
          </cell>
          <cell r="CP59">
            <v>2.4841919963319783</v>
          </cell>
          <cell r="CQ59">
            <v>3.9291105008181724</v>
          </cell>
          <cell r="CR59">
            <v>0.49481622874544057</v>
          </cell>
          <cell r="CT59">
            <v>2.798778088627385</v>
          </cell>
          <cell r="CU59">
            <v>3.3659173341519559</v>
          </cell>
          <cell r="CV59">
            <v>2.2883693012742112</v>
          </cell>
          <cell r="CW59">
            <v>2.4180296890706723</v>
          </cell>
          <cell r="CX59">
            <v>3.0852187171530017</v>
          </cell>
          <cell r="CY59">
            <v>2.0219498950455499</v>
          </cell>
          <cell r="CZ59">
            <v>2.2439317362025983</v>
          </cell>
          <cell r="DA59">
            <v>6.6464399892520225</v>
          </cell>
          <cell r="DB59">
            <v>2.4841919963319783</v>
          </cell>
          <cell r="DC59">
            <v>2.5454798086848536</v>
          </cell>
          <cell r="DD59">
            <v>0.49481622874544057</v>
          </cell>
          <cell r="DF59">
            <v>3.392268223043704</v>
          </cell>
          <cell r="DG59">
            <v>3.3659173341519559</v>
          </cell>
          <cell r="DH59">
            <v>2.2883693012741881</v>
          </cell>
          <cell r="DI59">
            <v>2.4180296890706487</v>
          </cell>
          <cell r="DJ59">
            <v>3.0852187171529781</v>
          </cell>
          <cell r="DK59">
            <v>2.0219498950455264</v>
          </cell>
          <cell r="DL59">
            <v>3.1702063630506561</v>
          </cell>
          <cell r="DM59">
            <v>6.6464399892520225</v>
          </cell>
          <cell r="DN59">
            <v>2.4841919963319783</v>
          </cell>
          <cell r="DO59">
            <v>3.8880373972471793</v>
          </cell>
          <cell r="DP59">
            <v>0.49481622874544057</v>
          </cell>
          <cell r="DR59">
            <v>2.9644989988078629</v>
          </cell>
          <cell r="DS59">
            <v>3.3659173341519559</v>
          </cell>
          <cell r="DT59">
            <v>2.2883693012741881</v>
          </cell>
          <cell r="DU59">
            <v>2.4180296890706723</v>
          </cell>
          <cell r="DV59">
            <v>3.0852187171530017</v>
          </cell>
          <cell r="DW59">
            <v>2.0219498950455264</v>
          </cell>
          <cell r="DX59">
            <v>2.3847822967812036</v>
          </cell>
          <cell r="DY59">
            <v>6.6464399892520225</v>
          </cell>
          <cell r="DZ59">
            <v>2.4841919963319783</v>
          </cell>
          <cell r="EA59">
            <v>3.1827785568330893</v>
          </cell>
          <cell r="EB59">
            <v>0.49481622874544057</v>
          </cell>
          <cell r="ED59">
            <v>2.7047681618667552</v>
          </cell>
          <cell r="EE59">
            <v>3.3659173341519559</v>
          </cell>
          <cell r="EF59">
            <v>0</v>
          </cell>
          <cell r="EG59">
            <v>2.4180296890706723</v>
          </cell>
          <cell r="EH59">
            <v>3.0852187171530017</v>
          </cell>
          <cell r="EI59">
            <v>2.0219498950455499</v>
          </cell>
          <cell r="EJ59">
            <v>-1.8228211128526874</v>
          </cell>
          <cell r="EK59">
            <v>6.6464399892520465</v>
          </cell>
          <cell r="EL59">
            <v>2.4841919963319783</v>
          </cell>
          <cell r="EM59">
            <v>-1.012570187103456</v>
          </cell>
          <cell r="EN59">
            <v>0.49481622874544057</v>
          </cell>
        </row>
        <row r="60">
          <cell r="A60">
            <v>38412</v>
          </cell>
          <cell r="B60">
            <v>2.6282910876961108</v>
          </cell>
          <cell r="C60">
            <v>2.7643974496601857</v>
          </cell>
          <cell r="D60">
            <v>0</v>
          </cell>
          <cell r="E60">
            <v>1.9859059038221192</v>
          </cell>
          <cell r="F60">
            <v>2.5484293595522489</v>
          </cell>
          <cell r="G60">
            <v>1.6725749602804352</v>
          </cell>
          <cell r="H60">
            <v>2.3869889035396192</v>
          </cell>
          <cell r="I60">
            <v>5.4704611877676674</v>
          </cell>
          <cell r="J60">
            <v>2.0597686123757608</v>
          </cell>
          <cell r="K60">
            <v>3.0908302653420257</v>
          </cell>
          <cell r="L60">
            <v>0.40638810478394216</v>
          </cell>
          <cell r="N60">
            <v>2.8723626378682754</v>
          </cell>
          <cell r="O60">
            <v>2.7643974496601635</v>
          </cell>
          <cell r="P60">
            <v>1.8931114024558673</v>
          </cell>
          <cell r="Q60">
            <v>1.9859059038221192</v>
          </cell>
          <cell r="R60">
            <v>2.5484293595522489</v>
          </cell>
          <cell r="S60">
            <v>1.6725749602804352</v>
          </cell>
          <cell r="T60">
            <v>2.9046327487563715</v>
          </cell>
          <cell r="U60">
            <v>5.4704611877676896</v>
          </cell>
          <cell r="V60">
            <v>2.0597686123757608</v>
          </cell>
          <cell r="W60">
            <v>3.5130901983774665</v>
          </cell>
          <cell r="X60">
            <v>0.40638810478394216</v>
          </cell>
          <cell r="Z60">
            <v>2.6932302274373487</v>
          </cell>
          <cell r="AA60">
            <v>2.7643974496601857</v>
          </cell>
          <cell r="AB60">
            <v>1.8931114024558673</v>
          </cell>
          <cell r="AC60">
            <v>1.9859059038221192</v>
          </cell>
          <cell r="AD60">
            <v>2.5484293595522489</v>
          </cell>
          <cell r="AE60">
            <v>1.6725749602804352</v>
          </cell>
          <cell r="AF60">
            <v>2.7686179367136678</v>
          </cell>
          <cell r="AG60">
            <v>5.4704611877676674</v>
          </cell>
          <cell r="AH60">
            <v>2.0597686123757608</v>
          </cell>
          <cell r="AI60">
            <v>3.406108745794084</v>
          </cell>
          <cell r="AJ60">
            <v>0.40638810478394216</v>
          </cell>
          <cell r="AL60">
            <v>2.7544839853851144</v>
          </cell>
          <cell r="AM60">
            <v>2.7643974496601857</v>
          </cell>
          <cell r="AN60">
            <v>1.8931114024558897</v>
          </cell>
          <cell r="AO60">
            <v>1.9859059038221192</v>
          </cell>
          <cell r="AP60">
            <v>2.5484293595522489</v>
          </cell>
          <cell r="AQ60">
            <v>1.672574960280413</v>
          </cell>
          <cell r="AR60">
            <v>2.708833239639485</v>
          </cell>
          <cell r="AS60">
            <v>5.4704611877676674</v>
          </cell>
          <cell r="AT60">
            <v>2.0597686123757608</v>
          </cell>
          <cell r="AU60">
            <v>3.2896799541254995</v>
          </cell>
          <cell r="AV60">
            <v>0.40638810478394216</v>
          </cell>
          <cell r="AX60">
            <v>2.6520787219755926</v>
          </cell>
          <cell r="AY60">
            <v>2.7643974496601635</v>
          </cell>
          <cell r="AZ60">
            <v>1.8931114024558673</v>
          </cell>
          <cell r="BA60">
            <v>1.9859059038221192</v>
          </cell>
          <cell r="BB60">
            <v>2.5484293595522489</v>
          </cell>
          <cell r="BC60">
            <v>1.6725749602804352</v>
          </cell>
          <cell r="BD60">
            <v>2.5913745795023515</v>
          </cell>
          <cell r="BE60">
            <v>5.4704611877676896</v>
          </cell>
          <cell r="BF60">
            <v>2.0597686123757608</v>
          </cell>
          <cell r="BG60">
            <v>3.2086073845713861</v>
          </cell>
          <cell r="BH60">
            <v>0.40638810478394216</v>
          </cell>
          <cell r="BJ60">
            <v>2.2830962660344012</v>
          </cell>
          <cell r="BK60">
            <v>2.7643974496601857</v>
          </cell>
          <cell r="BL60">
            <v>0</v>
          </cell>
          <cell r="BM60">
            <v>1.985905903822097</v>
          </cell>
          <cell r="BN60">
            <v>2.5484293595522489</v>
          </cell>
          <cell r="BO60">
            <v>1.672574960280413</v>
          </cell>
          <cell r="BP60">
            <v>1.7977101084506488</v>
          </cell>
          <cell r="BQ60">
            <v>5.4704611877676674</v>
          </cell>
          <cell r="BR60">
            <v>2.0597686123757608</v>
          </cell>
          <cell r="BS60">
            <v>2.3585588825034836</v>
          </cell>
          <cell r="BT60">
            <v>0.40638810478394216</v>
          </cell>
          <cell r="BV60">
            <v>2.5362520661537769</v>
          </cell>
          <cell r="BW60">
            <v>2.7643974496601857</v>
          </cell>
          <cell r="BX60">
            <v>0</v>
          </cell>
          <cell r="BY60">
            <v>1.9859059038221192</v>
          </cell>
          <cell r="BZ60">
            <v>2.5484293595522489</v>
          </cell>
          <cell r="CA60">
            <v>1.6725749602804352</v>
          </cell>
          <cell r="CB60">
            <v>2.5298043123058616</v>
          </cell>
          <cell r="CC60">
            <v>5.4704611877676674</v>
          </cell>
          <cell r="CD60">
            <v>2.0597686123757608</v>
          </cell>
          <cell r="CE60">
            <v>3.2771860150356793</v>
          </cell>
          <cell r="CF60">
            <v>0.40638810478391996</v>
          </cell>
          <cell r="CH60">
            <v>2.7831186201613622</v>
          </cell>
          <cell r="CI60">
            <v>2.7643974496601857</v>
          </cell>
          <cell r="CJ60">
            <v>1.8931114024558673</v>
          </cell>
          <cell r="CK60">
            <v>1.985905903822097</v>
          </cell>
          <cell r="CL60">
            <v>2.5484293595522489</v>
          </cell>
          <cell r="CM60">
            <v>1.672574960280413</v>
          </cell>
          <cell r="CN60">
            <v>2.8134149108181532</v>
          </cell>
          <cell r="CO60">
            <v>5.4704611877676896</v>
          </cell>
          <cell r="CP60">
            <v>2.0597686123757608</v>
          </cell>
          <cell r="CQ60">
            <v>3.4639294582035864</v>
          </cell>
          <cell r="CR60">
            <v>0.40638810478394216</v>
          </cell>
          <cell r="CT60">
            <v>2.5474888103189874</v>
          </cell>
          <cell r="CU60">
            <v>2.7643974496601635</v>
          </cell>
          <cell r="CV60">
            <v>1.8931114024558673</v>
          </cell>
          <cell r="CW60">
            <v>1.9859059038221192</v>
          </cell>
          <cell r="CX60">
            <v>2.5484293595522489</v>
          </cell>
          <cell r="CY60">
            <v>1.6725749602804352</v>
          </cell>
          <cell r="CZ60">
            <v>2.5880241998967048</v>
          </cell>
          <cell r="DA60">
            <v>5.4704611877676896</v>
          </cell>
          <cell r="DB60">
            <v>2.0597686123757608</v>
          </cell>
          <cell r="DC60">
            <v>3.091260182183595</v>
          </cell>
          <cell r="DD60">
            <v>0.40638810478394216</v>
          </cell>
          <cell r="DF60">
            <v>2.8943245848676691</v>
          </cell>
          <cell r="DG60">
            <v>2.7643974496601857</v>
          </cell>
          <cell r="DH60">
            <v>1.8931114024558897</v>
          </cell>
          <cell r="DI60">
            <v>1.9859059038221192</v>
          </cell>
          <cell r="DJ60">
            <v>2.5484293595522489</v>
          </cell>
          <cell r="DK60">
            <v>1.6725749602804352</v>
          </cell>
          <cell r="DL60">
            <v>2.8368339941335354</v>
          </cell>
          <cell r="DM60">
            <v>5.4704611877676896</v>
          </cell>
          <cell r="DN60">
            <v>2.0597686123757608</v>
          </cell>
          <cell r="DO60">
            <v>3.4530024899180947</v>
          </cell>
          <cell r="DP60">
            <v>0.40638810478394216</v>
          </cell>
          <cell r="DR60">
            <v>2.6767064547057906</v>
          </cell>
          <cell r="DS60">
            <v>2.7643974496601857</v>
          </cell>
          <cell r="DT60">
            <v>1.8931114024558673</v>
          </cell>
          <cell r="DU60">
            <v>1.985905903822097</v>
          </cell>
          <cell r="DV60">
            <v>2.5484293595522489</v>
          </cell>
          <cell r="DW60">
            <v>1.6725749602804352</v>
          </cell>
          <cell r="DX60">
            <v>2.6261338897293287</v>
          </cell>
          <cell r="DY60">
            <v>5.4704611877676674</v>
          </cell>
          <cell r="DZ60">
            <v>2.0597686123757608</v>
          </cell>
          <cell r="EA60">
            <v>3.2640895359275413</v>
          </cell>
          <cell r="EB60">
            <v>0.40638810478394216</v>
          </cell>
          <cell r="ED60">
            <v>2.5598615494374144</v>
          </cell>
          <cell r="EE60">
            <v>2.7643974496601857</v>
          </cell>
          <cell r="EF60">
            <v>0</v>
          </cell>
          <cell r="EG60">
            <v>1.9859059038221192</v>
          </cell>
          <cell r="EH60">
            <v>2.5484293595522489</v>
          </cell>
          <cell r="EI60">
            <v>1.6725749602804352</v>
          </cell>
          <cell r="EJ60">
            <v>1.4430517157376841</v>
          </cell>
          <cell r="EK60">
            <v>5.4704611877676896</v>
          </cell>
          <cell r="EL60">
            <v>2.0597686123757608</v>
          </cell>
          <cell r="EM60">
            <v>2.0876230775382263</v>
          </cell>
          <cell r="EN60">
            <v>0.40638810478394216</v>
          </cell>
        </row>
        <row r="61">
          <cell r="A61">
            <v>38777</v>
          </cell>
          <cell r="B61">
            <v>1.8975344035810249</v>
          </cell>
          <cell r="C61">
            <v>2.9248045560066513</v>
          </cell>
          <cell r="D61">
            <v>0</v>
          </cell>
          <cell r="E61">
            <v>2.1011402090583648</v>
          </cell>
          <cell r="F61">
            <v>2.7095114486948235</v>
          </cell>
          <cell r="G61">
            <v>1.780589357771853</v>
          </cell>
          <cell r="H61">
            <v>-0.47457464722154463</v>
          </cell>
          <cell r="I61">
            <v>5.7988347735798502</v>
          </cell>
          <cell r="J61">
            <v>2.1972177196680787</v>
          </cell>
          <cell r="K61">
            <v>0.77706669392294858</v>
          </cell>
          <cell r="L61">
            <v>0.42996921985087394</v>
          </cell>
          <cell r="N61">
            <v>2.7866577908269408</v>
          </cell>
          <cell r="O61">
            <v>2.9248045560066758</v>
          </cell>
          <cell r="P61">
            <v>2.0156046021663778</v>
          </cell>
          <cell r="Q61">
            <v>2.1011402090583648</v>
          </cell>
          <cell r="R61">
            <v>2.7095114486948235</v>
          </cell>
          <cell r="S61">
            <v>1.7805893577718774</v>
          </cell>
          <cell r="T61">
            <v>2.3435533201171515</v>
          </cell>
          <cell r="U61">
            <v>5.7988347735798502</v>
          </cell>
          <cell r="V61">
            <v>2.1972177196680787</v>
          </cell>
          <cell r="W61">
            <v>2.9078545774094247</v>
          </cell>
          <cell r="X61">
            <v>0.42996921985087394</v>
          </cell>
          <cell r="Z61">
            <v>2.6223064163169996</v>
          </cell>
          <cell r="AA61">
            <v>2.9248045560066513</v>
          </cell>
          <cell r="AB61">
            <v>2.0156046021664022</v>
          </cell>
          <cell r="AC61">
            <v>2.10114020905834</v>
          </cell>
          <cell r="AD61">
            <v>2.7095114486948235</v>
          </cell>
          <cell r="AE61">
            <v>1.780589357771853</v>
          </cell>
          <cell r="AF61">
            <v>2.1243577964263789</v>
          </cell>
          <cell r="AG61">
            <v>5.7988347735798502</v>
          </cell>
          <cell r="AH61">
            <v>2.1972177196680787</v>
          </cell>
          <cell r="AI61">
            <v>2.9287618173552037</v>
          </cell>
          <cell r="AJ61">
            <v>0.42996921985087394</v>
          </cell>
          <cell r="AL61">
            <v>1.8519462104758633</v>
          </cell>
          <cell r="AM61">
            <v>2.9248045560066513</v>
          </cell>
          <cell r="AN61">
            <v>2.0156046021663778</v>
          </cell>
          <cell r="AO61">
            <v>2.1011402090583648</v>
          </cell>
          <cell r="AP61">
            <v>2.7095114486948235</v>
          </cell>
          <cell r="AQ61">
            <v>1.7805893577718774</v>
          </cell>
          <cell r="AR61">
            <v>-7.2539241540752322E-2</v>
          </cell>
          <cell r="AS61">
            <v>5.7988347735798502</v>
          </cell>
          <cell r="AT61">
            <v>2.1972177196680542</v>
          </cell>
          <cell r="AU61">
            <v>0.15099827320059414</v>
          </cell>
          <cell r="AV61">
            <v>0.42996921985087394</v>
          </cell>
          <cell r="AX61">
            <v>2.7379848723042777</v>
          </cell>
          <cell r="AY61">
            <v>2.9248045560066513</v>
          </cell>
          <cell r="AZ61">
            <v>2.0156046021664022</v>
          </cell>
          <cell r="BA61">
            <v>2.1011402090583648</v>
          </cell>
          <cell r="BB61">
            <v>2.7095114486948235</v>
          </cell>
          <cell r="BC61">
            <v>1.7805893577718774</v>
          </cell>
          <cell r="BD61">
            <v>2.457948164052028</v>
          </cell>
          <cell r="BE61">
            <v>5.7988347735798502</v>
          </cell>
          <cell r="BF61">
            <v>2.1972177196680542</v>
          </cell>
          <cell r="BG61">
            <v>3.140342569879055</v>
          </cell>
          <cell r="BH61">
            <v>0.42996921985087394</v>
          </cell>
          <cell r="BJ61">
            <v>2.1993307659255112</v>
          </cell>
          <cell r="BK61">
            <v>2.9248045560066513</v>
          </cell>
          <cell r="BL61">
            <v>0</v>
          </cell>
          <cell r="BM61">
            <v>2.1011402090583648</v>
          </cell>
          <cell r="BN61">
            <v>2.7095114486948235</v>
          </cell>
          <cell r="BO61">
            <v>1.7805893577718774</v>
          </cell>
          <cell r="BP61">
            <v>0.57468216956894924</v>
          </cell>
          <cell r="BQ61">
            <v>5.7988347735798502</v>
          </cell>
          <cell r="BR61">
            <v>2.1972177196680542</v>
          </cell>
          <cell r="BS61">
            <v>1.1319362125383974</v>
          </cell>
          <cell r="BT61">
            <v>0.42996921985087394</v>
          </cell>
          <cell r="BV61">
            <v>2.6005899958772671</v>
          </cell>
          <cell r="BW61">
            <v>2.9248045560066513</v>
          </cell>
          <cell r="BX61">
            <v>0</v>
          </cell>
          <cell r="BY61">
            <v>2.10114020905834</v>
          </cell>
          <cell r="BZ61">
            <v>2.7095114486948235</v>
          </cell>
          <cell r="CA61">
            <v>1.7805893577718774</v>
          </cell>
          <cell r="CB61">
            <v>2.2506020489845295</v>
          </cell>
          <cell r="CC61">
            <v>5.7988347735798502</v>
          </cell>
          <cell r="CD61">
            <v>2.1972177196680542</v>
          </cell>
          <cell r="CE61">
            <v>3.2049639463669815</v>
          </cell>
          <cell r="CF61">
            <v>0.42996921985087394</v>
          </cell>
          <cell r="CH61">
            <v>2.9200518285747767</v>
          </cell>
          <cell r="CI61">
            <v>2.9248045560066513</v>
          </cell>
          <cell r="CJ61">
            <v>2.0156046021664022</v>
          </cell>
          <cell r="CK61">
            <v>2.1011402090583648</v>
          </cell>
          <cell r="CL61">
            <v>2.7095114486948235</v>
          </cell>
          <cell r="CM61">
            <v>1.7805893577718774</v>
          </cell>
          <cell r="CN61">
            <v>2.7792106707898609</v>
          </cell>
          <cell r="CO61">
            <v>5.7988347735798502</v>
          </cell>
          <cell r="CP61">
            <v>2.1972177196680542</v>
          </cell>
          <cell r="CQ61">
            <v>3.5477449122501636</v>
          </cell>
          <cell r="CR61">
            <v>0.42996921985087394</v>
          </cell>
          <cell r="CT61">
            <v>2.3806291093817267</v>
          </cell>
          <cell r="CU61">
            <v>2.9248045560066758</v>
          </cell>
          <cell r="CV61">
            <v>2.0156046021663778</v>
          </cell>
          <cell r="CW61">
            <v>2.1011402090583648</v>
          </cell>
          <cell r="CX61">
            <v>2.7095114486948235</v>
          </cell>
          <cell r="CY61">
            <v>1.7805893577718774</v>
          </cell>
          <cell r="CZ61">
            <v>1.6120668452356166</v>
          </cell>
          <cell r="DA61">
            <v>5.7988347735798502</v>
          </cell>
          <cell r="DB61">
            <v>2.1972177196680542</v>
          </cell>
          <cell r="DC61">
            <v>1.8202904973360916</v>
          </cell>
          <cell r="DD61">
            <v>0.42996921985087394</v>
          </cell>
          <cell r="DF61">
            <v>2.9483391500258138</v>
          </cell>
          <cell r="DG61">
            <v>2.9248045560066513</v>
          </cell>
          <cell r="DH61">
            <v>2.0156046021663778</v>
          </cell>
          <cell r="DI61">
            <v>2.1011402090583648</v>
          </cell>
          <cell r="DJ61">
            <v>2.7095114486948235</v>
          </cell>
          <cell r="DK61">
            <v>1.7805893577718774</v>
          </cell>
          <cell r="DL61">
            <v>2.5868331833786962</v>
          </cell>
          <cell r="DM61">
            <v>5.7988347735798502</v>
          </cell>
          <cell r="DN61">
            <v>2.1972177196680542</v>
          </cell>
          <cell r="DO61">
            <v>3.2714419034314357</v>
          </cell>
          <cell r="DP61">
            <v>0.42996921985087394</v>
          </cell>
          <cell r="DR61">
            <v>2.7524942041414757</v>
          </cell>
          <cell r="DS61">
            <v>2.9248045560066513</v>
          </cell>
          <cell r="DT61">
            <v>2.0156046021663778</v>
          </cell>
          <cell r="DU61">
            <v>2.1011402090583648</v>
          </cell>
          <cell r="DV61">
            <v>2.7095114486948479</v>
          </cell>
          <cell r="DW61">
            <v>1.7805893577718774</v>
          </cell>
          <cell r="DX61">
            <v>2.4541818488613956</v>
          </cell>
          <cell r="DY61">
            <v>5.7988347735798502</v>
          </cell>
          <cell r="DZ61">
            <v>2.1972177196680542</v>
          </cell>
          <cell r="EA61">
            <v>3.1801137491103426</v>
          </cell>
          <cell r="EB61">
            <v>0.42996921985087394</v>
          </cell>
          <cell r="ED61">
            <v>2.2038963364489295</v>
          </cell>
          <cell r="EE61">
            <v>2.9248045560066513</v>
          </cell>
          <cell r="EF61">
            <v>0</v>
          </cell>
          <cell r="EG61">
            <v>2.1011402090583648</v>
          </cell>
          <cell r="EH61">
            <v>2.7095114486948235</v>
          </cell>
          <cell r="EI61">
            <v>1.780589357771853</v>
          </cell>
          <cell r="EJ61">
            <v>-3.8698000618868416</v>
          </cell>
          <cell r="EK61">
            <v>5.7988347735798502</v>
          </cell>
          <cell r="EL61">
            <v>2.1972177196680787</v>
          </cell>
          <cell r="EM61">
            <v>-3.0508675318443554</v>
          </cell>
          <cell r="EN61">
            <v>0.42996921985087394</v>
          </cell>
        </row>
        <row r="62">
          <cell r="A62">
            <v>39142</v>
          </cell>
          <cell r="B62">
            <v>3.6149221300515233</v>
          </cell>
          <cell r="C62">
            <v>1.3538584694525004</v>
          </cell>
          <cell r="D62">
            <v>0</v>
          </cell>
          <cell r="E62">
            <v>0.97259369406371932</v>
          </cell>
          <cell r="F62">
            <v>1.2599901189236939</v>
          </cell>
          <cell r="G62">
            <v>0.8290657964659357</v>
          </cell>
          <cell r="H62">
            <v>8.9325824284078212</v>
          </cell>
          <cell r="I62">
            <v>2.6890939250750789</v>
          </cell>
          <cell r="J62">
            <v>1.0250148401169428</v>
          </cell>
          <cell r="K62">
            <v>8.0240136840062029</v>
          </cell>
          <cell r="L62">
            <v>0.19902782389827861</v>
          </cell>
          <cell r="N62">
            <v>1.7371200157181299</v>
          </cell>
          <cell r="O62">
            <v>1.3538584694525004</v>
          </cell>
          <cell r="P62">
            <v>0.93863304427790861</v>
          </cell>
          <cell r="Q62">
            <v>0.97259369406371932</v>
          </cell>
          <cell r="R62">
            <v>1.2599901189236939</v>
          </cell>
          <cell r="S62">
            <v>0.8290657964659357</v>
          </cell>
          <cell r="T62">
            <v>2.2287593611327723</v>
          </cell>
          <cell r="U62">
            <v>2.6890939250750789</v>
          </cell>
          <cell r="V62">
            <v>1.025014840116929</v>
          </cell>
          <cell r="W62">
            <v>2.6694759393331768</v>
          </cell>
          <cell r="X62">
            <v>0.19902782389827861</v>
          </cell>
          <cell r="Z62">
            <v>2.0807536724619879</v>
          </cell>
          <cell r="AA62">
            <v>1.3538584694525004</v>
          </cell>
          <cell r="AB62">
            <v>0.93863304427789485</v>
          </cell>
          <cell r="AC62">
            <v>0.97259369406373308</v>
          </cell>
          <cell r="AD62">
            <v>1.2599901189236939</v>
          </cell>
          <cell r="AE62">
            <v>0.8290657964659357</v>
          </cell>
          <cell r="AF62">
            <v>3.7339033410571991</v>
          </cell>
          <cell r="AG62">
            <v>2.6890939250750789</v>
          </cell>
          <cell r="AH62">
            <v>1.025014840116929</v>
          </cell>
          <cell r="AI62">
            <v>3.7644632073992357</v>
          </cell>
          <cell r="AJ62">
            <v>0.19902782389827861</v>
          </cell>
          <cell r="AL62">
            <v>2.6520036598481012</v>
          </cell>
          <cell r="AM62">
            <v>1.3538584694525004</v>
          </cell>
          <cell r="AN62">
            <v>0.93863304427790861</v>
          </cell>
          <cell r="AO62">
            <v>0.97259369406373308</v>
          </cell>
          <cell r="AP62">
            <v>1.2599901189237077</v>
          </cell>
          <cell r="AQ62">
            <v>0.82906579646592193</v>
          </cell>
          <cell r="AR62">
            <v>4.8468971785162216</v>
          </cell>
          <cell r="AS62">
            <v>2.6890939250750652</v>
          </cell>
          <cell r="AT62">
            <v>1.0250148401169428</v>
          </cell>
          <cell r="AU62">
            <v>5.6690298080964494</v>
          </cell>
          <cell r="AV62">
            <v>0.19902782389827861</v>
          </cell>
          <cell r="AX62">
            <v>2.6226678868844777</v>
          </cell>
          <cell r="AY62">
            <v>1.3538584694525144</v>
          </cell>
          <cell r="AZ62">
            <v>0.93863304427790861</v>
          </cell>
          <cell r="BA62">
            <v>0.97259369406371932</v>
          </cell>
          <cell r="BB62">
            <v>1.2599901189237077</v>
          </cell>
          <cell r="BC62">
            <v>0.8290657964659357</v>
          </cell>
          <cell r="BD62">
            <v>5.2866294796022402</v>
          </cell>
          <cell r="BE62">
            <v>2.6890939250750652</v>
          </cell>
          <cell r="BF62">
            <v>1.0250148401169428</v>
          </cell>
          <cell r="BG62">
            <v>5.5820835324716427</v>
          </cell>
          <cell r="BH62">
            <v>0.19902782389827861</v>
          </cell>
          <cell r="BJ62">
            <v>3.3689395889766383</v>
          </cell>
          <cell r="BK62">
            <v>1.3538584694525004</v>
          </cell>
          <cell r="BL62">
            <v>0</v>
          </cell>
          <cell r="BM62">
            <v>0.97259369406371932</v>
          </cell>
          <cell r="BN62">
            <v>1.2599901189236939</v>
          </cell>
          <cell r="BO62">
            <v>0.8290657964659357</v>
          </cell>
          <cell r="BP62">
            <v>13.659285610386233</v>
          </cell>
          <cell r="BQ62">
            <v>2.6890939250750789</v>
          </cell>
          <cell r="BR62">
            <v>1.0250148401169428</v>
          </cell>
          <cell r="BS62">
            <v>14.565004751689054</v>
          </cell>
          <cell r="BT62">
            <v>0.19902782389827861</v>
          </cell>
          <cell r="BV62">
            <v>2.5917462507206945</v>
          </cell>
          <cell r="BW62">
            <v>1.3538584694525004</v>
          </cell>
          <cell r="BX62">
            <v>0</v>
          </cell>
          <cell r="BY62">
            <v>0.97259369406371932</v>
          </cell>
          <cell r="BZ62">
            <v>1.2599901189236939</v>
          </cell>
          <cell r="CA62">
            <v>0.82906579646592193</v>
          </cell>
          <cell r="CB62">
            <v>6.5386609211147748</v>
          </cell>
          <cell r="CC62">
            <v>2.6890939250750789</v>
          </cell>
          <cell r="CD62">
            <v>1.0250148401169428</v>
          </cell>
          <cell r="CE62">
            <v>5.2314429771368607</v>
          </cell>
          <cell r="CF62">
            <v>0.19902782389827861</v>
          </cell>
          <cell r="CH62">
            <v>1.8128091558323289</v>
          </cell>
          <cell r="CI62">
            <v>1.3538584694525004</v>
          </cell>
          <cell r="CJ62">
            <v>0.93863304427790861</v>
          </cell>
          <cell r="CK62">
            <v>0.97259369406373308</v>
          </cell>
          <cell r="CL62">
            <v>1.2599901189236939</v>
          </cell>
          <cell r="CM62">
            <v>0.8290657964659357</v>
          </cell>
          <cell r="CN62">
            <v>2.8419888432913756</v>
          </cell>
          <cell r="CO62">
            <v>2.6890939250750789</v>
          </cell>
          <cell r="CP62">
            <v>1.0250148401169428</v>
          </cell>
          <cell r="CQ62">
            <v>2.7934170284730202</v>
          </cell>
          <cell r="CR62">
            <v>0.19902782389827861</v>
          </cell>
          <cell r="CT62">
            <v>2.7971762829597679</v>
          </cell>
          <cell r="CU62">
            <v>1.3538584694525004</v>
          </cell>
          <cell r="CV62">
            <v>0.93863304427789485</v>
          </cell>
          <cell r="CW62">
            <v>0.97259369406373308</v>
          </cell>
          <cell r="CX62">
            <v>1.2599901189237077</v>
          </cell>
          <cell r="CY62">
            <v>0.8290657964659357</v>
          </cell>
          <cell r="CZ62">
            <v>6.3846444286356894</v>
          </cell>
          <cell r="DA62">
            <v>2.6890939250750652</v>
          </cell>
          <cell r="DB62">
            <v>1.0250148401169428</v>
          </cell>
          <cell r="DC62">
            <v>8.27040849056851</v>
          </cell>
          <cell r="DD62">
            <v>0.19902782389827861</v>
          </cell>
          <cell r="DF62">
            <v>1.9409385905293064</v>
          </cell>
          <cell r="DG62">
            <v>1.3538584694525004</v>
          </cell>
          <cell r="DH62">
            <v>0.93863304427792238</v>
          </cell>
          <cell r="DI62">
            <v>0.97259369406373308</v>
          </cell>
          <cell r="DJ62">
            <v>1.2599901189236939</v>
          </cell>
          <cell r="DK62">
            <v>0.8290657964659357</v>
          </cell>
          <cell r="DL62">
            <v>2.8614089532729658</v>
          </cell>
          <cell r="DM62">
            <v>2.6890939250750652</v>
          </cell>
          <cell r="DN62">
            <v>1.0250148401169428</v>
          </cell>
          <cell r="DO62">
            <v>3.1677946467062839</v>
          </cell>
          <cell r="DP62">
            <v>0.19902782389827861</v>
          </cell>
          <cell r="DR62">
            <v>2.784019864285936</v>
          </cell>
          <cell r="DS62">
            <v>1.3538584694525004</v>
          </cell>
          <cell r="DT62">
            <v>0.93863304427790861</v>
          </cell>
          <cell r="DU62">
            <v>0.97259369406373308</v>
          </cell>
          <cell r="DV62">
            <v>1.2599901189236939</v>
          </cell>
          <cell r="DW62">
            <v>0.8290657964659357</v>
          </cell>
          <cell r="DX62">
            <v>5.7945482629671909</v>
          </cell>
          <cell r="DY62">
            <v>2.6890939250750652</v>
          </cell>
          <cell r="DZ62">
            <v>1.0250148401169428</v>
          </cell>
          <cell r="EA62">
            <v>5.8002193264837709</v>
          </cell>
          <cell r="EB62">
            <v>0.19902782389827861</v>
          </cell>
          <cell r="ED62">
            <v>3.0106500454059715</v>
          </cell>
          <cell r="EE62">
            <v>1.3538584694525004</v>
          </cell>
          <cell r="EF62">
            <v>0</v>
          </cell>
          <cell r="EG62">
            <v>0.97259369406373308</v>
          </cell>
          <cell r="EH62">
            <v>1.2599901189236939</v>
          </cell>
          <cell r="EI62">
            <v>0.8290657964659357</v>
          </cell>
          <cell r="EJ62">
            <v>19.308784233391034</v>
          </cell>
          <cell r="EK62">
            <v>2.6890939250750652</v>
          </cell>
          <cell r="EL62">
            <v>1.0250148401169428</v>
          </cell>
          <cell r="EM62">
            <v>19.229635486463867</v>
          </cell>
          <cell r="EN62">
            <v>0.19902782389827861</v>
          </cell>
        </row>
        <row r="63">
          <cell r="A63">
            <v>39508</v>
          </cell>
          <cell r="B63">
            <v>2.1263683559731961</v>
          </cell>
          <cell r="C63">
            <v>2.0492862126600522</v>
          </cell>
          <cell r="D63">
            <v>0</v>
          </cell>
          <cell r="E63">
            <v>1.4721796204967539</v>
          </cell>
          <cell r="F63">
            <v>1.9143671034484104</v>
          </cell>
          <cell r="G63">
            <v>1.2609820621091425</v>
          </cell>
          <cell r="H63">
            <v>2.1868426738338482</v>
          </cell>
          <cell r="I63">
            <v>4.0765475773228923</v>
          </cell>
          <cell r="J63">
            <v>1.5614674699144035</v>
          </cell>
          <cell r="K63">
            <v>2.6956748658318559</v>
          </cell>
          <cell r="L63">
            <v>0.30126116877045322</v>
          </cell>
          <cell r="N63">
            <v>2.1901125319189862</v>
          </cell>
          <cell r="O63">
            <v>2.0492862126600309</v>
          </cell>
          <cell r="P63">
            <v>1.4278519267338725</v>
          </cell>
          <cell r="Q63">
            <v>1.4721796204967539</v>
          </cell>
          <cell r="R63">
            <v>1.914367103448432</v>
          </cell>
          <cell r="S63">
            <v>1.2609820621091425</v>
          </cell>
          <cell r="T63">
            <v>2.1868426738338056</v>
          </cell>
          <cell r="U63">
            <v>4.076547577322871</v>
          </cell>
          <cell r="V63">
            <v>1.5614674699144035</v>
          </cell>
          <cell r="W63">
            <v>2.6956748658318128</v>
          </cell>
          <cell r="X63">
            <v>0.30126116877045322</v>
          </cell>
          <cell r="Z63">
            <v>2.0845922041705434</v>
          </cell>
          <cell r="AA63">
            <v>2.0492862126600522</v>
          </cell>
          <cell r="AB63">
            <v>1.4278519267338938</v>
          </cell>
          <cell r="AC63">
            <v>1.4721796204967323</v>
          </cell>
          <cell r="AD63">
            <v>1.9143671034484104</v>
          </cell>
          <cell r="AE63">
            <v>1.2609820621091425</v>
          </cell>
          <cell r="AF63">
            <v>2.1868426738337194</v>
          </cell>
          <cell r="AG63">
            <v>4.076547577322871</v>
          </cell>
          <cell r="AH63">
            <v>1.5614674699144035</v>
          </cell>
          <cell r="AI63">
            <v>2.6956748658317484</v>
          </cell>
          <cell r="AJ63">
            <v>0.30126116877045322</v>
          </cell>
          <cell r="AL63">
            <v>2.154994555462153</v>
          </cell>
          <cell r="AM63">
            <v>2.0492862126600522</v>
          </cell>
          <cell r="AN63">
            <v>1.4278519267338725</v>
          </cell>
          <cell r="AO63">
            <v>1.4721796204967539</v>
          </cell>
          <cell r="AP63">
            <v>1.9143671034484104</v>
          </cell>
          <cell r="AQ63">
            <v>1.2609820621091425</v>
          </cell>
          <cell r="AR63">
            <v>2.1868426738338482</v>
          </cell>
          <cell r="AS63">
            <v>4.076547577322871</v>
          </cell>
          <cell r="AT63">
            <v>1.5614674699144035</v>
          </cell>
          <cell r="AU63">
            <v>2.6956748658318772</v>
          </cell>
          <cell r="AV63">
            <v>0.30126116877045322</v>
          </cell>
          <cell r="AX63">
            <v>2.1005017365823386</v>
          </cell>
          <cell r="AY63">
            <v>2.0492862126600522</v>
          </cell>
          <cell r="AZ63">
            <v>1.4278519267338725</v>
          </cell>
          <cell r="BA63">
            <v>1.4721796204967539</v>
          </cell>
          <cell r="BB63">
            <v>1.9143671034484104</v>
          </cell>
          <cell r="BC63">
            <v>1.2609820621091425</v>
          </cell>
          <cell r="BD63">
            <v>2.1868426738338482</v>
          </cell>
          <cell r="BE63">
            <v>4.076547577322871</v>
          </cell>
          <cell r="BF63">
            <v>1.5614674699144035</v>
          </cell>
          <cell r="BG63">
            <v>2.6956748658318772</v>
          </cell>
          <cell r="BH63">
            <v>0.30126116877045322</v>
          </cell>
          <cell r="BJ63">
            <v>1.8884851344388665</v>
          </cell>
          <cell r="BK63">
            <v>2.0492862126600522</v>
          </cell>
          <cell r="BL63">
            <v>0</v>
          </cell>
          <cell r="BM63">
            <v>1.4721796204967323</v>
          </cell>
          <cell r="BN63">
            <v>1.9143671034484104</v>
          </cell>
          <cell r="BO63">
            <v>1.2609820621091425</v>
          </cell>
          <cell r="BP63">
            <v>2.18684267383159</v>
          </cell>
          <cell r="BQ63">
            <v>4.076547577322871</v>
          </cell>
          <cell r="BR63">
            <v>1.5614674699144035</v>
          </cell>
          <cell r="BS63">
            <v>2.6956748658295115</v>
          </cell>
          <cell r="BT63">
            <v>0.30126116877045322</v>
          </cell>
          <cell r="BV63">
            <v>2.0078794855918902</v>
          </cell>
          <cell r="BW63">
            <v>2.0492862126600522</v>
          </cell>
          <cell r="BX63">
            <v>0</v>
          </cell>
          <cell r="BY63">
            <v>1.4721796204967323</v>
          </cell>
          <cell r="BZ63">
            <v>1.914367103448432</v>
          </cell>
          <cell r="CA63">
            <v>1.2609820621091425</v>
          </cell>
          <cell r="CB63">
            <v>2.1868426738341498</v>
          </cell>
          <cell r="CC63">
            <v>4.0765475773228923</v>
          </cell>
          <cell r="CD63">
            <v>1.5614674699144035</v>
          </cell>
          <cell r="CE63">
            <v>2.6956748658320926</v>
          </cell>
          <cell r="CF63">
            <v>0.30126116877045322</v>
          </cell>
          <cell r="CH63">
            <v>2.1524251405341754</v>
          </cell>
          <cell r="CI63">
            <v>2.0492862126600522</v>
          </cell>
          <cell r="CJ63">
            <v>1.427851926733851</v>
          </cell>
          <cell r="CK63">
            <v>1.4721796204967323</v>
          </cell>
          <cell r="CL63">
            <v>1.9143671034484104</v>
          </cell>
          <cell r="CM63">
            <v>1.2609820621091425</v>
          </cell>
          <cell r="CN63">
            <v>2.1868426738335471</v>
          </cell>
          <cell r="CO63">
            <v>4.076547577322871</v>
          </cell>
          <cell r="CP63">
            <v>1.5614674699144035</v>
          </cell>
          <cell r="CQ63">
            <v>2.6956748658316405</v>
          </cell>
          <cell r="CR63">
            <v>0.30126116877045322</v>
          </cell>
          <cell r="CT63">
            <v>2.017262977122436</v>
          </cell>
          <cell r="CU63">
            <v>2.0492862126600309</v>
          </cell>
          <cell r="CV63">
            <v>1.4278519267338725</v>
          </cell>
          <cell r="CW63">
            <v>1.4721796204967539</v>
          </cell>
          <cell r="CX63">
            <v>1.9143671034484104</v>
          </cell>
          <cell r="CY63">
            <v>1.2609820621091425</v>
          </cell>
          <cell r="CZ63">
            <v>2.1868426738338482</v>
          </cell>
          <cell r="DA63">
            <v>4.076547577322871</v>
          </cell>
          <cell r="DB63">
            <v>1.5614674699144035</v>
          </cell>
          <cell r="DC63">
            <v>2.6956748658318772</v>
          </cell>
          <cell r="DD63">
            <v>0.30126116877045322</v>
          </cell>
          <cell r="DF63">
            <v>2.2242281478779047</v>
          </cell>
          <cell r="DG63">
            <v>2.0492862126600522</v>
          </cell>
          <cell r="DH63">
            <v>1.4278519267338725</v>
          </cell>
          <cell r="DI63">
            <v>1.4721796204967323</v>
          </cell>
          <cell r="DJ63">
            <v>1.9143671034484104</v>
          </cell>
          <cell r="DK63">
            <v>1.2609820621091425</v>
          </cell>
          <cell r="DL63">
            <v>2.1868426738340849</v>
          </cell>
          <cell r="DM63">
            <v>4.076547577322871</v>
          </cell>
          <cell r="DN63">
            <v>1.5614674699144035</v>
          </cell>
          <cell r="DO63">
            <v>2.6956748658321139</v>
          </cell>
          <cell r="DP63">
            <v>0.30126116877045322</v>
          </cell>
          <cell r="DR63">
            <v>2.1117650742194183</v>
          </cell>
          <cell r="DS63">
            <v>2.0492862126600522</v>
          </cell>
          <cell r="DT63">
            <v>1.4278519267338725</v>
          </cell>
          <cell r="DU63">
            <v>1.4721796204967323</v>
          </cell>
          <cell r="DV63">
            <v>1.9143671034484104</v>
          </cell>
          <cell r="DW63">
            <v>1.2609820621091641</v>
          </cell>
          <cell r="DX63">
            <v>2.1868426738331816</v>
          </cell>
          <cell r="DY63">
            <v>4.0765475773228923</v>
          </cell>
          <cell r="DZ63">
            <v>1.5614674699144035</v>
          </cell>
          <cell r="EA63">
            <v>2.6956748658312319</v>
          </cell>
          <cell r="EB63">
            <v>0.30126116877045322</v>
          </cell>
          <cell r="ED63">
            <v>2.0609903707124344</v>
          </cell>
          <cell r="EE63">
            <v>2.0492862126600522</v>
          </cell>
          <cell r="EF63">
            <v>0</v>
          </cell>
          <cell r="EG63">
            <v>1.4721796204967539</v>
          </cell>
          <cell r="EH63">
            <v>1.9143671034484104</v>
          </cell>
          <cell r="EI63">
            <v>1.2609820621091641</v>
          </cell>
          <cell r="EJ63">
            <v>2.1868426738319124</v>
          </cell>
          <cell r="EK63">
            <v>4.076547577322871</v>
          </cell>
          <cell r="EL63">
            <v>1.5614674699144035</v>
          </cell>
          <cell r="EM63">
            <v>2.6956748658299632</v>
          </cell>
          <cell r="EN63">
            <v>0.30126116877045322</v>
          </cell>
        </row>
        <row r="64">
          <cell r="A64">
            <v>39873</v>
          </cell>
          <cell r="B64">
            <v>1.9297004869092804</v>
          </cell>
          <cell r="C64">
            <v>1.8472647371809037</v>
          </cell>
          <cell r="D64">
            <v>0</v>
          </cell>
          <cell r="E64">
            <v>1.3270501128341259</v>
          </cell>
          <cell r="F64">
            <v>1.7318517411453074</v>
          </cell>
          <cell r="G64">
            <v>1.1419573740258848</v>
          </cell>
          <cell r="H64">
            <v>1.9716965927243</v>
          </cell>
          <cell r="I64">
            <v>3.6800856196050482</v>
          </cell>
          <cell r="J64">
            <v>1.4162198606647707</v>
          </cell>
          <cell r="K64">
            <v>2.4439801630188067</v>
          </cell>
          <cell r="L64">
            <v>0.27156243125298063</v>
          </cell>
          <cell r="N64">
            <v>1.9869445034773614</v>
          </cell>
          <cell r="O64">
            <v>1.8472647371809037</v>
          </cell>
          <cell r="P64">
            <v>1.2933010366445685</v>
          </cell>
          <cell r="Q64">
            <v>1.3270501128341259</v>
          </cell>
          <cell r="R64">
            <v>1.7318517411453074</v>
          </cell>
          <cell r="S64">
            <v>1.1419573740258848</v>
          </cell>
          <cell r="T64">
            <v>1.9716965927251369</v>
          </cell>
          <cell r="U64">
            <v>3.6800856196050482</v>
          </cell>
          <cell r="V64">
            <v>1.4162198606647707</v>
          </cell>
          <cell r="W64">
            <v>2.4439801630195577</v>
          </cell>
          <cell r="X64">
            <v>0.27156243125298063</v>
          </cell>
          <cell r="Z64">
            <v>1.891074049837016</v>
          </cell>
          <cell r="AA64">
            <v>1.8472647371809037</v>
          </cell>
          <cell r="AB64">
            <v>1.2933010366445685</v>
          </cell>
          <cell r="AC64">
            <v>1.3270501128341259</v>
          </cell>
          <cell r="AD64">
            <v>1.7318517411453289</v>
          </cell>
          <cell r="AE64">
            <v>1.1419573740259064</v>
          </cell>
          <cell r="AF64">
            <v>1.9716965927252013</v>
          </cell>
          <cell r="AG64">
            <v>3.6800856196050482</v>
          </cell>
          <cell r="AH64">
            <v>1.4162198606647707</v>
          </cell>
          <cell r="AI64">
            <v>2.443980163019579</v>
          </cell>
          <cell r="AJ64">
            <v>0.27156243125298063</v>
          </cell>
          <cell r="AL64">
            <v>1.9550896897227776</v>
          </cell>
          <cell r="AM64">
            <v>1.8472647371809037</v>
          </cell>
          <cell r="AN64">
            <v>1.2933010366445685</v>
          </cell>
          <cell r="AO64">
            <v>1.3270501128341259</v>
          </cell>
          <cell r="AP64">
            <v>1.7318517411453289</v>
          </cell>
          <cell r="AQ64">
            <v>1.1419573740259064</v>
          </cell>
          <cell r="AR64">
            <v>1.9716965927253942</v>
          </cell>
          <cell r="AS64">
            <v>3.6800856196050482</v>
          </cell>
          <cell r="AT64">
            <v>1.4162198606647707</v>
          </cell>
          <cell r="AU64">
            <v>2.4439801630198579</v>
          </cell>
          <cell r="AV64">
            <v>0.27156243125300211</v>
          </cell>
          <cell r="AX64">
            <v>1.9055896262338612</v>
          </cell>
          <cell r="AY64">
            <v>1.8472647371809037</v>
          </cell>
          <cell r="AZ64">
            <v>1.2933010366445685</v>
          </cell>
          <cell r="BA64">
            <v>1.3270501128341259</v>
          </cell>
          <cell r="BB64">
            <v>1.7318517411453289</v>
          </cell>
          <cell r="BC64">
            <v>1.1419573740259064</v>
          </cell>
          <cell r="BD64">
            <v>1.9716965927250509</v>
          </cell>
          <cell r="BE64">
            <v>3.6800856196050482</v>
          </cell>
          <cell r="BF64">
            <v>1.4162198606647707</v>
          </cell>
          <cell r="BG64">
            <v>2.443980163019472</v>
          </cell>
          <cell r="BH64">
            <v>0.27156243125298063</v>
          </cell>
          <cell r="BJ64">
            <v>1.7120532501703867</v>
          </cell>
          <cell r="BK64">
            <v>1.8472647371809037</v>
          </cell>
          <cell r="BL64">
            <v>0</v>
          </cell>
          <cell r="BM64">
            <v>1.3270501128341259</v>
          </cell>
          <cell r="BN64">
            <v>1.7318517411453289</v>
          </cell>
          <cell r="BO64">
            <v>1.1419573740258848</v>
          </cell>
          <cell r="BP64">
            <v>1.9716965927265746</v>
          </cell>
          <cell r="BQ64">
            <v>3.6800856196050482</v>
          </cell>
          <cell r="BR64">
            <v>1.4162198606647707</v>
          </cell>
          <cell r="BS64">
            <v>2.4439801630210383</v>
          </cell>
          <cell r="BT64">
            <v>0.27156243125298063</v>
          </cell>
          <cell r="BV64">
            <v>1.8221234224852001</v>
          </cell>
          <cell r="BW64">
            <v>1.8472647371809037</v>
          </cell>
          <cell r="BX64">
            <v>0</v>
          </cell>
          <cell r="BY64">
            <v>1.3270501128341259</v>
          </cell>
          <cell r="BZ64">
            <v>1.7318517411453074</v>
          </cell>
          <cell r="CA64">
            <v>1.1419573740259064</v>
          </cell>
          <cell r="CB64">
            <v>1.971696592724772</v>
          </cell>
          <cell r="CC64">
            <v>3.6800856196050264</v>
          </cell>
          <cell r="CD64">
            <v>1.4162198606647707</v>
          </cell>
          <cell r="CE64">
            <v>2.4439801630192788</v>
          </cell>
          <cell r="CF64">
            <v>0.27156243125300211</v>
          </cell>
          <cell r="CH64">
            <v>1.95601688845497</v>
          </cell>
          <cell r="CI64">
            <v>1.8472647371809037</v>
          </cell>
          <cell r="CJ64">
            <v>1.2933010366445685</v>
          </cell>
          <cell r="CK64">
            <v>1.3270501128341472</v>
          </cell>
          <cell r="CL64">
            <v>1.7318517411453289</v>
          </cell>
          <cell r="CM64">
            <v>1.1419573740259064</v>
          </cell>
          <cell r="CN64">
            <v>1.9716965927253729</v>
          </cell>
          <cell r="CO64">
            <v>3.6800856196050482</v>
          </cell>
          <cell r="CP64">
            <v>1.4162198606647707</v>
          </cell>
          <cell r="CQ64">
            <v>2.4439801630197078</v>
          </cell>
          <cell r="CR64">
            <v>0.27156243125298063</v>
          </cell>
          <cell r="CT64">
            <v>1.8303684499840545</v>
          </cell>
          <cell r="CU64">
            <v>1.8472647371809037</v>
          </cell>
          <cell r="CV64">
            <v>1.2933010366445685</v>
          </cell>
          <cell r="CW64">
            <v>1.3270501128341259</v>
          </cell>
          <cell r="CX64">
            <v>1.7318517411453074</v>
          </cell>
          <cell r="CY64">
            <v>1.1419573740259064</v>
          </cell>
          <cell r="CZ64">
            <v>1.9716965927255661</v>
          </cell>
          <cell r="DA64">
            <v>3.6800856196050482</v>
          </cell>
          <cell r="DB64">
            <v>1.4162198606647707</v>
          </cell>
          <cell r="DC64">
            <v>2.4439801630201154</v>
          </cell>
          <cell r="DD64">
            <v>0.27156243125300211</v>
          </cell>
          <cell r="DF64">
            <v>2.0181573538797348</v>
          </cell>
          <cell r="DG64">
            <v>1.8472647371809037</v>
          </cell>
          <cell r="DH64">
            <v>1.293301036644547</v>
          </cell>
          <cell r="DI64">
            <v>1.3270501128341259</v>
          </cell>
          <cell r="DJ64">
            <v>1.7318517411453289</v>
          </cell>
          <cell r="DK64">
            <v>1.1419573740259064</v>
          </cell>
          <cell r="DL64">
            <v>1.9716965927249008</v>
          </cell>
          <cell r="DM64">
            <v>3.6800856196050264</v>
          </cell>
          <cell r="DN64">
            <v>1.4162198606647707</v>
          </cell>
          <cell r="DO64">
            <v>2.4439801630193214</v>
          </cell>
          <cell r="DP64">
            <v>0.27156243125300211</v>
          </cell>
          <cell r="DR64">
            <v>1.9161126866702238</v>
          </cell>
          <cell r="DS64">
            <v>1.8472647371809037</v>
          </cell>
          <cell r="DT64">
            <v>1.2933010366445685</v>
          </cell>
          <cell r="DU64">
            <v>1.3270501128341259</v>
          </cell>
          <cell r="DV64">
            <v>1.7318517411453289</v>
          </cell>
          <cell r="DW64">
            <v>1.1419573740258633</v>
          </cell>
          <cell r="DX64">
            <v>1.9716965927250725</v>
          </cell>
          <cell r="DY64">
            <v>3.6800856196050482</v>
          </cell>
          <cell r="DZ64">
            <v>1.4162198606647707</v>
          </cell>
          <cell r="EA64">
            <v>2.4439801630194933</v>
          </cell>
          <cell r="EB64">
            <v>0.27156243125300211</v>
          </cell>
          <cell r="ED64">
            <v>1.8709086541369047</v>
          </cell>
          <cell r="EE64">
            <v>1.8472647371809037</v>
          </cell>
          <cell r="EF64">
            <v>0</v>
          </cell>
          <cell r="EG64">
            <v>1.3270501128341259</v>
          </cell>
          <cell r="EH64">
            <v>1.7318517411453074</v>
          </cell>
          <cell r="EI64">
            <v>1.1419573740258848</v>
          </cell>
          <cell r="EJ64">
            <v>1.9716965927250725</v>
          </cell>
          <cell r="EK64">
            <v>3.6800856196050482</v>
          </cell>
          <cell r="EL64">
            <v>1.4162198606647707</v>
          </cell>
          <cell r="EM64">
            <v>2.443980163019472</v>
          </cell>
          <cell r="EN64">
            <v>0.27156243125298063</v>
          </cell>
        </row>
        <row r="65">
          <cell r="A65">
            <v>40238</v>
          </cell>
          <cell r="B65">
            <v>1.8783807991013424</v>
          </cell>
          <cell r="C65">
            <v>1.7872253448131392</v>
          </cell>
          <cell r="D65">
            <v>0</v>
          </cell>
          <cell r="E65">
            <v>1.283918621818011</v>
          </cell>
          <cell r="F65">
            <v>1.680944282662187</v>
          </cell>
          <cell r="G65">
            <v>1.1094563634095589</v>
          </cell>
          <cell r="H65">
            <v>1.9079959072293247</v>
          </cell>
          <cell r="I65">
            <v>3.5652352066289366</v>
          </cell>
          <cell r="J65">
            <v>1.3777821002062178</v>
          </cell>
          <cell r="K65">
            <v>2.3769293860987268</v>
          </cell>
          <cell r="L65">
            <v>0.26273617416221223</v>
          </cell>
          <cell r="N65">
            <v>1.9335664317135182</v>
          </cell>
          <cell r="O65">
            <v>1.7872253448131179</v>
          </cell>
          <cell r="P65">
            <v>1.2567160668703745</v>
          </cell>
          <cell r="Q65">
            <v>1.2839186218180325</v>
          </cell>
          <cell r="R65">
            <v>1.680944282662187</v>
          </cell>
          <cell r="S65">
            <v>1.1094563634095589</v>
          </cell>
          <cell r="T65">
            <v>1.907995907229239</v>
          </cell>
          <cell r="U65">
            <v>3.5652352066289366</v>
          </cell>
          <cell r="V65">
            <v>1.3777821002062178</v>
          </cell>
          <cell r="W65">
            <v>2.3769293860986411</v>
          </cell>
          <cell r="X65">
            <v>0.26273617416223366</v>
          </cell>
          <cell r="Z65">
            <v>1.8401628421558014</v>
          </cell>
          <cell r="AA65">
            <v>1.7872253448131392</v>
          </cell>
          <cell r="AB65">
            <v>1.2567160668703745</v>
          </cell>
          <cell r="AC65">
            <v>1.283918621818011</v>
          </cell>
          <cell r="AD65">
            <v>1.6809442826622085</v>
          </cell>
          <cell r="AE65">
            <v>1.1094563634095589</v>
          </cell>
          <cell r="AF65">
            <v>1.9079959072291961</v>
          </cell>
          <cell r="AG65">
            <v>3.5652352066289366</v>
          </cell>
          <cell r="AH65">
            <v>1.3777821002062178</v>
          </cell>
          <cell r="AI65">
            <v>2.3769293860986198</v>
          </cell>
          <cell r="AJ65">
            <v>0.26273617416221223</v>
          </cell>
          <cell r="AL65">
            <v>1.9025826728660489</v>
          </cell>
          <cell r="AM65">
            <v>1.7872253448131392</v>
          </cell>
          <cell r="AN65">
            <v>1.2567160668703745</v>
          </cell>
          <cell r="AO65">
            <v>1.283918621818011</v>
          </cell>
          <cell r="AP65">
            <v>1.680944282662187</v>
          </cell>
          <cell r="AQ65">
            <v>1.1094563634095589</v>
          </cell>
          <cell r="AR65">
            <v>1.9079959072293247</v>
          </cell>
          <cell r="AS65">
            <v>3.5652352066289366</v>
          </cell>
          <cell r="AT65">
            <v>1.3777821002062178</v>
          </cell>
          <cell r="AU65">
            <v>2.3769293860987268</v>
          </cell>
          <cell r="AV65">
            <v>0.26273617416223366</v>
          </cell>
          <cell r="AX65">
            <v>1.8543597042103954</v>
          </cell>
          <cell r="AY65">
            <v>1.7872253448131392</v>
          </cell>
          <cell r="AZ65">
            <v>1.2567160668703745</v>
          </cell>
          <cell r="BA65">
            <v>1.2839186218180325</v>
          </cell>
          <cell r="BB65">
            <v>1.680944282662187</v>
          </cell>
          <cell r="BC65">
            <v>1.1094563634095589</v>
          </cell>
          <cell r="BD65">
            <v>1.9079959072290462</v>
          </cell>
          <cell r="BE65">
            <v>3.5652352066289366</v>
          </cell>
          <cell r="BF65">
            <v>1.3777821002062178</v>
          </cell>
          <cell r="BG65">
            <v>2.3769293860984697</v>
          </cell>
          <cell r="BH65">
            <v>0.26273617416223366</v>
          </cell>
          <cell r="BJ65">
            <v>1.6649738018772675</v>
          </cell>
          <cell r="BK65">
            <v>1.7872253448131179</v>
          </cell>
          <cell r="BL65">
            <v>0</v>
          </cell>
          <cell r="BM65">
            <v>1.2839186218180325</v>
          </cell>
          <cell r="BN65">
            <v>1.680944282662187</v>
          </cell>
          <cell r="BO65">
            <v>1.1094563634095589</v>
          </cell>
          <cell r="BP65">
            <v>1.9079959072293247</v>
          </cell>
          <cell r="BQ65">
            <v>3.5652352066289366</v>
          </cell>
          <cell r="BR65">
            <v>1.3777821002062391</v>
          </cell>
          <cell r="BS65">
            <v>2.3769293860987268</v>
          </cell>
          <cell r="BT65">
            <v>0.26273617416223366</v>
          </cell>
          <cell r="BV65">
            <v>1.7736247619503986</v>
          </cell>
          <cell r="BW65">
            <v>1.7872253448131392</v>
          </cell>
          <cell r="BX65">
            <v>0</v>
          </cell>
          <cell r="BY65">
            <v>1.2839186218180325</v>
          </cell>
          <cell r="BZ65">
            <v>1.680944282662187</v>
          </cell>
          <cell r="CA65">
            <v>1.1094563634095589</v>
          </cell>
          <cell r="CB65">
            <v>1.9079959072293247</v>
          </cell>
          <cell r="CC65">
            <v>3.5652352066289579</v>
          </cell>
          <cell r="CD65">
            <v>1.3777821002062178</v>
          </cell>
          <cell r="CE65">
            <v>2.3769293860987268</v>
          </cell>
          <cell r="CF65">
            <v>0.26273617416221223</v>
          </cell>
          <cell r="CH65">
            <v>1.9063189497099398</v>
          </cell>
          <cell r="CI65">
            <v>1.7872253448131392</v>
          </cell>
          <cell r="CJ65">
            <v>1.2567160668703745</v>
          </cell>
          <cell r="CK65">
            <v>1.283918621818011</v>
          </cell>
          <cell r="CL65">
            <v>1.680944282662187</v>
          </cell>
          <cell r="CM65">
            <v>1.1094563634095589</v>
          </cell>
          <cell r="CN65">
            <v>1.9079959072290247</v>
          </cell>
          <cell r="CO65">
            <v>3.5652352066289366</v>
          </cell>
          <cell r="CP65">
            <v>1.3777821002062178</v>
          </cell>
          <cell r="CQ65">
            <v>2.3769293860984915</v>
          </cell>
          <cell r="CR65">
            <v>0.26273617416223366</v>
          </cell>
          <cell r="CT65">
            <v>1.7814220227549971</v>
          </cell>
          <cell r="CU65">
            <v>1.7872253448131179</v>
          </cell>
          <cell r="CV65">
            <v>1.2567160668703532</v>
          </cell>
          <cell r="CW65">
            <v>1.283918621818011</v>
          </cell>
          <cell r="CX65">
            <v>1.680944282662187</v>
          </cell>
          <cell r="CY65">
            <v>1.1094563634095589</v>
          </cell>
          <cell r="CZ65">
            <v>1.9079959072288106</v>
          </cell>
          <cell r="DA65">
            <v>3.5652352066289366</v>
          </cell>
          <cell r="DB65">
            <v>1.3777821002062178</v>
          </cell>
          <cell r="DC65">
            <v>2.3769293860980842</v>
          </cell>
          <cell r="DD65">
            <v>0.26273617416223366</v>
          </cell>
          <cell r="DF65">
            <v>1.9641732891100716</v>
          </cell>
          <cell r="DG65">
            <v>1.7872253448131392</v>
          </cell>
          <cell r="DH65">
            <v>1.2567160668703745</v>
          </cell>
          <cell r="DI65">
            <v>1.2839186218180325</v>
          </cell>
          <cell r="DJ65">
            <v>1.680944282662187</v>
          </cell>
          <cell r="DK65">
            <v>1.1094563634095589</v>
          </cell>
          <cell r="DL65">
            <v>1.9079959072294745</v>
          </cell>
          <cell r="DM65">
            <v>3.5652352066289366</v>
          </cell>
          <cell r="DN65">
            <v>1.3777821002062391</v>
          </cell>
          <cell r="DO65">
            <v>2.3769293860988769</v>
          </cell>
          <cell r="DP65">
            <v>0.26273617416223366</v>
          </cell>
          <cell r="DR65">
            <v>1.8648657155154513</v>
          </cell>
          <cell r="DS65">
            <v>1.7872253448131392</v>
          </cell>
          <cell r="DT65">
            <v>1.2567160668703745</v>
          </cell>
          <cell r="DU65">
            <v>1.2839186218180325</v>
          </cell>
          <cell r="DV65">
            <v>1.680944282662187</v>
          </cell>
          <cell r="DW65">
            <v>1.1094563634095802</v>
          </cell>
          <cell r="DX65">
            <v>1.9079959072297743</v>
          </cell>
          <cell r="DY65">
            <v>3.5652352066289366</v>
          </cell>
          <cell r="DZ65">
            <v>1.3777821002062178</v>
          </cell>
          <cell r="EA65">
            <v>2.3769293860991554</v>
          </cell>
          <cell r="EB65">
            <v>0.26273617416221223</v>
          </cell>
          <cell r="ED65">
            <v>1.8216356903668851</v>
          </cell>
          <cell r="EE65">
            <v>1.7872253448131392</v>
          </cell>
          <cell r="EF65">
            <v>0</v>
          </cell>
          <cell r="EG65">
            <v>1.283918621818011</v>
          </cell>
          <cell r="EH65">
            <v>1.680944282662187</v>
          </cell>
          <cell r="EI65">
            <v>1.1094563634095589</v>
          </cell>
          <cell r="EJ65">
            <v>1.9079959072321946</v>
          </cell>
          <cell r="EK65">
            <v>3.5652352066289366</v>
          </cell>
          <cell r="EL65">
            <v>1.3777821002062178</v>
          </cell>
          <cell r="EM65">
            <v>2.3769293861015539</v>
          </cell>
          <cell r="EN65">
            <v>0.26273617416223366</v>
          </cell>
        </row>
        <row r="66">
          <cell r="A66">
            <v>40603</v>
          </cell>
          <cell r="B66">
            <v>1.7291554139108989</v>
          </cell>
          <cell r="C66">
            <v>1.705552424062168</v>
          </cell>
          <cell r="D66">
            <v>0</v>
          </cell>
          <cell r="E66">
            <v>1.2252458953178087</v>
          </cell>
          <cell r="F66">
            <v>1.6090632529063844</v>
          </cell>
          <cell r="G66">
            <v>1.0630172598491354</v>
          </cell>
          <cell r="H66">
            <v>1.5865987728317725</v>
          </cell>
          <cell r="I66">
            <v>3.4067266298256498</v>
          </cell>
          <cell r="J66">
            <v>1.3218357830783332</v>
          </cell>
          <cell r="K66">
            <v>2.0804833080714489</v>
          </cell>
          <cell r="L66">
            <v>0.25072961778355629</v>
          </cell>
          <cell r="N66">
            <v>1.7073815861001318</v>
          </cell>
          <cell r="O66">
            <v>1.705552424062168</v>
          </cell>
          <cell r="P66">
            <v>1.2043414873573368</v>
          </cell>
          <cell r="Q66">
            <v>1.2252458953178087</v>
          </cell>
          <cell r="R66">
            <v>1.6090632529063844</v>
          </cell>
          <cell r="S66">
            <v>1.0630172598491354</v>
          </cell>
          <cell r="T66">
            <v>1.4357845106698199</v>
          </cell>
          <cell r="U66">
            <v>3.4067266298256498</v>
          </cell>
          <cell r="V66">
            <v>1.3218357830783332</v>
          </cell>
          <cell r="W66">
            <v>1.8390434465894439</v>
          </cell>
          <cell r="X66">
            <v>0.25072961778355629</v>
          </cell>
          <cell r="Z66">
            <v>1.7715846499566368</v>
          </cell>
          <cell r="AA66">
            <v>1.7055524240621465</v>
          </cell>
          <cell r="AB66">
            <v>1.2043414873573586</v>
          </cell>
          <cell r="AC66">
            <v>1.2252458953178087</v>
          </cell>
          <cell r="AD66">
            <v>1.6090632529063627</v>
          </cell>
          <cell r="AE66">
            <v>1.0630172598491354</v>
          </cell>
          <cell r="AF66">
            <v>1.8390030903032208</v>
          </cell>
          <cell r="AG66">
            <v>3.4067266298256285</v>
          </cell>
          <cell r="AH66">
            <v>1.3218357830783332</v>
          </cell>
          <cell r="AI66">
            <v>2.2954355468030263</v>
          </cell>
          <cell r="AJ66">
            <v>0.25072961778355629</v>
          </cell>
          <cell r="AL66">
            <v>1.4037902143746006</v>
          </cell>
          <cell r="AM66">
            <v>1.7055524240621465</v>
          </cell>
          <cell r="AN66">
            <v>1.2043414873573368</v>
          </cell>
          <cell r="AO66">
            <v>1.2252458953177869</v>
          </cell>
          <cell r="AP66">
            <v>1.6090632529063844</v>
          </cell>
          <cell r="AQ66">
            <v>1.0630172598491354</v>
          </cell>
          <cell r="AR66">
            <v>0.69245116547310226</v>
          </cell>
          <cell r="AS66">
            <v>3.4067266298256498</v>
          </cell>
          <cell r="AT66">
            <v>1.3218357830783332</v>
          </cell>
          <cell r="AU66">
            <v>0.99631329517148282</v>
          </cell>
          <cell r="AV66">
            <v>0.25072961778355629</v>
          </cell>
          <cell r="AX66">
            <v>2.0341908326329428</v>
          </cell>
          <cell r="AY66">
            <v>1.7055524240621465</v>
          </cell>
          <cell r="AZ66">
            <v>1.2043414873573586</v>
          </cell>
          <cell r="BA66">
            <v>1.2252458953178087</v>
          </cell>
          <cell r="BB66">
            <v>1.6090632529063844</v>
          </cell>
          <cell r="BC66">
            <v>1.063017259849157</v>
          </cell>
          <cell r="BD66">
            <v>2.5803199489909221</v>
          </cell>
          <cell r="BE66">
            <v>3.4067266298256498</v>
          </cell>
          <cell r="BF66">
            <v>1.3218357830783332</v>
          </cell>
          <cell r="BG66">
            <v>3.0331409210683318</v>
          </cell>
          <cell r="BH66">
            <v>0.25072961778355629</v>
          </cell>
          <cell r="BJ66">
            <v>1.876697595043475</v>
          </cell>
          <cell r="BK66">
            <v>1.705552424062168</v>
          </cell>
          <cell r="BL66">
            <v>0</v>
          </cell>
          <cell r="BM66">
            <v>1.2252458953178087</v>
          </cell>
          <cell r="BN66">
            <v>1.6090632529063844</v>
          </cell>
          <cell r="BO66">
            <v>1.0630172598491354</v>
          </cell>
          <cell r="BP66">
            <v>3.257641141024362</v>
          </cell>
          <cell r="BQ66">
            <v>3.4067266298256498</v>
          </cell>
          <cell r="BR66">
            <v>1.3218357830783332</v>
          </cell>
          <cell r="BS66">
            <v>3.7735807569476725</v>
          </cell>
          <cell r="BT66">
            <v>0.25072961778353464</v>
          </cell>
          <cell r="BV66">
            <v>1.9346934877072064</v>
          </cell>
          <cell r="BW66">
            <v>1.7055524240621465</v>
          </cell>
          <cell r="BX66">
            <v>0</v>
          </cell>
          <cell r="BY66">
            <v>1.2252458953178087</v>
          </cell>
          <cell r="BZ66">
            <v>1.6090632529063627</v>
          </cell>
          <cell r="CA66">
            <v>1.0630172598491354</v>
          </cell>
          <cell r="CB66">
            <v>2.7001222619077248</v>
          </cell>
          <cell r="CC66">
            <v>3.4067266298256498</v>
          </cell>
          <cell r="CD66">
            <v>1.3218357830783332</v>
          </cell>
          <cell r="CE66">
            <v>2.8914166656299041</v>
          </cell>
          <cell r="CF66">
            <v>0.25072961778355629</v>
          </cell>
          <cell r="CH66">
            <v>1.9135175089838752</v>
          </cell>
          <cell r="CI66">
            <v>1.705552424062168</v>
          </cell>
          <cell r="CJ66">
            <v>1.2043414873573368</v>
          </cell>
          <cell r="CK66">
            <v>1.2252458953178087</v>
          </cell>
          <cell r="CL66">
            <v>1.6090632529063844</v>
          </cell>
          <cell r="CM66">
            <v>1.063017259849157</v>
          </cell>
          <cell r="CN66">
            <v>2.0999303325435927</v>
          </cell>
          <cell r="CO66">
            <v>3.4067266298256498</v>
          </cell>
          <cell r="CP66">
            <v>1.3218357830783549</v>
          </cell>
          <cell r="CQ66">
            <v>2.4849932566239326</v>
          </cell>
          <cell r="CR66">
            <v>0.25072961778353464</v>
          </cell>
          <cell r="CT66">
            <v>1.7991005561647677</v>
          </cell>
          <cell r="CU66">
            <v>1.705552424062168</v>
          </cell>
          <cell r="CV66">
            <v>1.2043414873573586</v>
          </cell>
          <cell r="CW66">
            <v>1.2252458953177869</v>
          </cell>
          <cell r="CX66">
            <v>1.6090632529063844</v>
          </cell>
          <cell r="CY66">
            <v>1.0630172598491354</v>
          </cell>
          <cell r="CZ66">
            <v>2.1077474244695176</v>
          </cell>
          <cell r="DA66">
            <v>3.4067266298256285</v>
          </cell>
          <cell r="DB66">
            <v>1.3218357830783332</v>
          </cell>
          <cell r="DC66">
            <v>2.6484914291951811</v>
          </cell>
          <cell r="DD66">
            <v>0.25072961778355629</v>
          </cell>
          <cell r="DF66">
            <v>1.9061992677889217</v>
          </cell>
          <cell r="DG66">
            <v>1.705552424062168</v>
          </cell>
          <cell r="DH66">
            <v>1.2043414873573368</v>
          </cell>
          <cell r="DI66">
            <v>1.2252458953178087</v>
          </cell>
          <cell r="DJ66">
            <v>1.6090632529063844</v>
          </cell>
          <cell r="DK66">
            <v>1.063017259849157</v>
          </cell>
          <cell r="DL66">
            <v>1.8822488739281218</v>
          </cell>
          <cell r="DM66">
            <v>3.4067266298256498</v>
          </cell>
          <cell r="DN66">
            <v>1.3218357830783332</v>
          </cell>
          <cell r="DO66">
            <v>2.3400698348114726</v>
          </cell>
          <cell r="DP66">
            <v>0.25072961778353464</v>
          </cell>
          <cell r="DR66">
            <v>2.0142651344324802</v>
          </cell>
          <cell r="DS66">
            <v>1.7055524240621465</v>
          </cell>
          <cell r="DT66">
            <v>1.2043414873573368</v>
          </cell>
          <cell r="DU66">
            <v>1.2252458953177869</v>
          </cell>
          <cell r="DV66">
            <v>1.6090632529063844</v>
          </cell>
          <cell r="DW66">
            <v>1.0630172598491354</v>
          </cell>
          <cell r="DX66">
            <v>2.4925360386615414</v>
          </cell>
          <cell r="DY66">
            <v>3.4067266298256498</v>
          </cell>
          <cell r="DZ66">
            <v>1.3218357830783332</v>
          </cell>
          <cell r="EA66">
            <v>2.9045979036935679</v>
          </cell>
          <cell r="EB66">
            <v>0.25072961778355629</v>
          </cell>
          <cell r="ED66">
            <v>1.5358868750421362</v>
          </cell>
          <cell r="EE66">
            <v>1.705552424062168</v>
          </cell>
          <cell r="EF66">
            <v>0</v>
          </cell>
          <cell r="EG66">
            <v>1.2252458953178087</v>
          </cell>
          <cell r="EH66">
            <v>1.6090632529063844</v>
          </cell>
          <cell r="EI66">
            <v>1.0630172598491354</v>
          </cell>
          <cell r="EJ66">
            <v>-0.13788759171484796</v>
          </cell>
          <cell r="EK66">
            <v>3.4067266298256498</v>
          </cell>
          <cell r="EL66">
            <v>1.3218357830783332</v>
          </cell>
          <cell r="EM66">
            <v>0.35448870037690017</v>
          </cell>
          <cell r="EN66">
            <v>0.25072961778355629</v>
          </cell>
        </row>
        <row r="67">
          <cell r="A67">
            <v>40969</v>
          </cell>
          <cell r="B67">
            <v>1.0686998049484142</v>
          </cell>
          <cell r="C67">
            <v>2.0557941913435904</v>
          </cell>
          <cell r="D67">
            <v>0</v>
          </cell>
          <cell r="E67">
            <v>1.4768548647497919</v>
          </cell>
          <cell r="F67">
            <v>1.9450638556572033</v>
          </cell>
          <cell r="G67">
            <v>1.286154768519485</v>
          </cell>
          <cell r="H67">
            <v>-1.3433260500144653</v>
          </cell>
          <cell r="I67">
            <v>4.1113577724190193</v>
          </cell>
          <cell r="J67">
            <v>1.6012599395129157</v>
          </cell>
          <cell r="K67">
            <v>-0.24517328554389156</v>
          </cell>
          <cell r="L67">
            <v>0.30221791733065223</v>
          </cell>
          <cell r="N67">
            <v>2.2972394077248603</v>
          </cell>
          <cell r="O67">
            <v>2.0557941913436171</v>
          </cell>
          <cell r="P67">
            <v>1.4574286232154088</v>
          </cell>
          <cell r="Q67">
            <v>1.4768548647497919</v>
          </cell>
          <cell r="R67">
            <v>1.9450638556572033</v>
          </cell>
          <cell r="S67">
            <v>1.286154768519485</v>
          </cell>
          <cell r="T67">
            <v>2.3226633112234811</v>
          </cell>
          <cell r="U67">
            <v>4.1113577724190193</v>
          </cell>
          <cell r="V67">
            <v>1.6012599395129157</v>
          </cell>
          <cell r="W67">
            <v>2.906663431457936</v>
          </cell>
          <cell r="X67">
            <v>0.30221791733062525</v>
          </cell>
          <cell r="Z67">
            <v>1.8607581132990658</v>
          </cell>
          <cell r="AA67">
            <v>2.0557941913436171</v>
          </cell>
          <cell r="AB67">
            <v>1.4574286232154088</v>
          </cell>
          <cell r="AC67">
            <v>1.4768548647497919</v>
          </cell>
          <cell r="AD67">
            <v>1.9450638556572033</v>
          </cell>
          <cell r="AE67">
            <v>1.2861547685194579</v>
          </cell>
          <cell r="AF67">
            <v>1.3239363467700376</v>
          </cell>
          <cell r="AG67">
            <v>4.1113577724190193</v>
          </cell>
          <cell r="AH67">
            <v>1.6012599395129157</v>
          </cell>
          <cell r="AI67">
            <v>1.9988976980308912</v>
          </cell>
          <cell r="AJ67">
            <v>0.30221791733065223</v>
          </cell>
          <cell r="AL67">
            <v>2.02312934533182</v>
          </cell>
          <cell r="AM67">
            <v>2.0557941913436171</v>
          </cell>
          <cell r="AN67">
            <v>1.4574286232153819</v>
          </cell>
          <cell r="AO67">
            <v>1.4768548647498188</v>
          </cell>
          <cell r="AP67">
            <v>1.9450638556572033</v>
          </cell>
          <cell r="AQ67">
            <v>1.286154768519485</v>
          </cell>
          <cell r="AR67">
            <v>1.6884799433737183</v>
          </cell>
          <cell r="AS67">
            <v>4.1113577724190193</v>
          </cell>
          <cell r="AT67">
            <v>1.6012599395129425</v>
          </cell>
          <cell r="AU67">
            <v>2.1837293861634124</v>
          </cell>
          <cell r="AV67">
            <v>0.30221791733065223</v>
          </cell>
          <cell r="AX67">
            <v>0.77509389846535104</v>
          </cell>
          <cell r="AY67">
            <v>2.0557941913436171</v>
          </cell>
          <cell r="AZ67">
            <v>1.4574286232154088</v>
          </cell>
          <cell r="BA67">
            <v>1.4768548647497919</v>
          </cell>
          <cell r="BB67">
            <v>1.9450638556572033</v>
          </cell>
          <cell r="BC67">
            <v>1.2861547685194579</v>
          </cell>
          <cell r="BD67">
            <v>-1.8957350866160343</v>
          </cell>
          <cell r="BE67">
            <v>4.1113577724190193</v>
          </cell>
          <cell r="BF67">
            <v>1.6012599395129157</v>
          </cell>
          <cell r="BG67">
            <v>-1.2987837163561855</v>
          </cell>
          <cell r="BH67">
            <v>0.30221791733065223</v>
          </cell>
          <cell r="BJ67">
            <v>-9.3885791158043741E-2</v>
          </cell>
          <cell r="BK67">
            <v>2.0557941913436171</v>
          </cell>
          <cell r="BL67">
            <v>0</v>
          </cell>
          <cell r="BM67">
            <v>1.4768548647497919</v>
          </cell>
          <cell r="BN67">
            <v>1.9450638556572033</v>
          </cell>
          <cell r="BO67">
            <v>1.286154768519485</v>
          </cell>
          <cell r="BP67">
            <v>-8.0622639365200577</v>
          </cell>
          <cell r="BQ67">
            <v>4.1113577724190193</v>
          </cell>
          <cell r="BR67">
            <v>1.6012599395129157</v>
          </cell>
          <cell r="BS67">
            <v>-7.8998236523306016</v>
          </cell>
          <cell r="BT67">
            <v>0.30221791733065223</v>
          </cell>
          <cell r="BV67">
            <v>1.2529669175393998</v>
          </cell>
          <cell r="BW67">
            <v>2.0557941913436171</v>
          </cell>
          <cell r="BX67">
            <v>0</v>
          </cell>
          <cell r="BY67">
            <v>1.4768548647497919</v>
          </cell>
          <cell r="BZ67">
            <v>1.9450638556572033</v>
          </cell>
          <cell r="CA67">
            <v>1.2861547685194579</v>
          </cell>
          <cell r="CB67">
            <v>-0.84834125472818689</v>
          </cell>
          <cell r="CC67">
            <v>4.1113577724190193</v>
          </cell>
          <cell r="CD67">
            <v>1.6012599395129157</v>
          </cell>
          <cell r="CE67">
            <v>0.63759686126797477</v>
          </cell>
          <cell r="CF67">
            <v>0.30221791733065223</v>
          </cell>
          <cell r="CH67">
            <v>1.9168690375481079</v>
          </cell>
          <cell r="CI67">
            <v>2.0557941913436171</v>
          </cell>
          <cell r="CJ67">
            <v>1.4574286232154088</v>
          </cell>
          <cell r="CK67">
            <v>1.4768548647497919</v>
          </cell>
          <cell r="CL67">
            <v>1.9450638556572033</v>
          </cell>
          <cell r="CM67">
            <v>1.286154768519485</v>
          </cell>
          <cell r="CN67">
            <v>1.1501936237197861</v>
          </cell>
          <cell r="CO67">
            <v>4.1113577724190193</v>
          </cell>
          <cell r="CP67">
            <v>1.6012599395129157</v>
          </cell>
          <cell r="CQ67">
            <v>1.9913138478329426</v>
          </cell>
          <cell r="CR67">
            <v>0.30221791733065223</v>
          </cell>
          <cell r="CT67">
            <v>1.1726068793330047</v>
          </cell>
          <cell r="CU67">
            <v>2.0557941913436171</v>
          </cell>
          <cell r="CV67">
            <v>1.4574286232154088</v>
          </cell>
          <cell r="CW67">
            <v>1.4768548647498188</v>
          </cell>
          <cell r="CX67">
            <v>1.9450638556572033</v>
          </cell>
          <cell r="CY67">
            <v>1.286154768519485</v>
          </cell>
          <cell r="CZ67">
            <v>-0.6795329661567644</v>
          </cell>
          <cell r="DA67">
            <v>4.111357772419046</v>
          </cell>
          <cell r="DB67">
            <v>1.6012599395129157</v>
          </cell>
          <cell r="DC67">
            <v>-0.93413110802579036</v>
          </cell>
          <cell r="DD67">
            <v>0.30221791733065223</v>
          </cell>
          <cell r="DF67">
            <v>1.9859567525277955</v>
          </cell>
          <cell r="DG67">
            <v>2.0557941913436171</v>
          </cell>
          <cell r="DH67">
            <v>1.4574286232154359</v>
          </cell>
          <cell r="DI67">
            <v>1.4768548647497919</v>
          </cell>
          <cell r="DJ67">
            <v>1.9450638556572033</v>
          </cell>
          <cell r="DK67">
            <v>1.286154768519485</v>
          </cell>
          <cell r="DL67">
            <v>1.3274777965285403</v>
          </cell>
          <cell r="DM67">
            <v>4.1113577724190193</v>
          </cell>
          <cell r="DN67">
            <v>1.6012599395129157</v>
          </cell>
          <cell r="DO67">
            <v>1.9052165397590317</v>
          </cell>
          <cell r="DP67">
            <v>0.30221791733065223</v>
          </cell>
          <cell r="DR67">
            <v>1.2021813262310888</v>
          </cell>
          <cell r="DS67">
            <v>2.0557941913436171</v>
          </cell>
          <cell r="DT67">
            <v>1.4574286232154088</v>
          </cell>
          <cell r="DU67">
            <v>1.4768548647497919</v>
          </cell>
          <cell r="DV67">
            <v>1.9450638556572033</v>
          </cell>
          <cell r="DW67">
            <v>1.286154768519485</v>
          </cell>
          <cell r="DX67">
            <v>-0.68123822311101756</v>
          </cell>
          <cell r="DY67">
            <v>4.1113577724190193</v>
          </cell>
          <cell r="DZ67">
            <v>1.6012599395129157</v>
          </cell>
          <cell r="EA67">
            <v>8.2901409866672063E-2</v>
          </cell>
          <cell r="EB67">
            <v>0.30221791733065223</v>
          </cell>
          <cell r="ED67">
            <v>0.48215397060962228</v>
          </cell>
          <cell r="EE67">
            <v>2.0557941913436171</v>
          </cell>
          <cell r="EF67">
            <v>0</v>
          </cell>
          <cell r="EG67">
            <v>1.4768548647497919</v>
          </cell>
          <cell r="EH67">
            <v>1.9450638556571764</v>
          </cell>
          <cell r="EI67">
            <v>1.286154768519485</v>
          </cell>
          <cell r="EJ67">
            <v>-13.075371406787889</v>
          </cell>
          <cell r="EK67">
            <v>4.1113577724190193</v>
          </cell>
          <cell r="EL67">
            <v>1.6012599395129157</v>
          </cell>
          <cell r="EM67">
            <v>-12.239837241476245</v>
          </cell>
          <cell r="EN67">
            <v>0.30221791733065223</v>
          </cell>
        </row>
        <row r="68">
          <cell r="A68">
            <v>41334</v>
          </cell>
          <cell r="B68">
            <v>1.6836718521364924</v>
          </cell>
          <cell r="C68">
            <v>1.5758770058155687</v>
          </cell>
          <cell r="D68">
            <v>0</v>
          </cell>
          <cell r="E68">
            <v>1.1320888209947386</v>
          </cell>
          <cell r="F68">
            <v>1.4951014581361934</v>
          </cell>
          <cell r="G68">
            <v>0.98949605781533356</v>
          </cell>
          <cell r="H68">
            <v>1.6833078745119123</v>
          </cell>
          <cell r="I68">
            <v>3.1553347172713706</v>
          </cell>
          <cell r="J68">
            <v>1.2333699925323487</v>
          </cell>
          <cell r="K68">
            <v>2.1264556541527257</v>
          </cell>
          <cell r="L68">
            <v>0.23166632017097721</v>
          </cell>
          <cell r="N68">
            <v>1.733714221508742</v>
          </cell>
          <cell r="O68">
            <v>1.5758770058155473</v>
          </cell>
          <cell r="P68">
            <v>1.1214924953506837</v>
          </cell>
          <cell r="Q68">
            <v>1.1320888209947386</v>
          </cell>
          <cell r="R68">
            <v>1.4951014581361934</v>
          </cell>
          <cell r="S68">
            <v>0.98949605781533356</v>
          </cell>
          <cell r="T68">
            <v>1.6833078745119763</v>
          </cell>
          <cell r="U68">
            <v>3.1553347172713706</v>
          </cell>
          <cell r="V68">
            <v>1.2333699925323274</v>
          </cell>
          <cell r="W68">
            <v>2.1264556541527897</v>
          </cell>
          <cell r="X68">
            <v>0.23166632017099853</v>
          </cell>
          <cell r="Z68">
            <v>1.6492966836263223</v>
          </cell>
          <cell r="AA68">
            <v>1.5758770058155687</v>
          </cell>
          <cell r="AB68">
            <v>1.1214924953506837</v>
          </cell>
          <cell r="AC68">
            <v>1.1320888209947386</v>
          </cell>
          <cell r="AD68">
            <v>1.4951014581361934</v>
          </cell>
          <cell r="AE68">
            <v>0.98949605781533356</v>
          </cell>
          <cell r="AF68">
            <v>1.6833078745120402</v>
          </cell>
          <cell r="AG68">
            <v>3.1553347172713706</v>
          </cell>
          <cell r="AH68">
            <v>1.2333699925323274</v>
          </cell>
          <cell r="AI68">
            <v>2.1264556541528323</v>
          </cell>
          <cell r="AJ68">
            <v>0.23166632017097721</v>
          </cell>
          <cell r="AL68">
            <v>1.705241779066724</v>
          </cell>
          <cell r="AM68">
            <v>1.5758770058155473</v>
          </cell>
          <cell r="AN68">
            <v>1.1214924953506837</v>
          </cell>
          <cell r="AO68">
            <v>1.1320888209947386</v>
          </cell>
          <cell r="AP68">
            <v>1.4951014581361934</v>
          </cell>
          <cell r="AQ68">
            <v>0.98949605781533356</v>
          </cell>
          <cell r="AR68">
            <v>1.683307874512616</v>
          </cell>
          <cell r="AS68">
            <v>3.1553347172713706</v>
          </cell>
          <cell r="AT68">
            <v>1.2333699925323061</v>
          </cell>
          <cell r="AU68">
            <v>2.1264556541535145</v>
          </cell>
          <cell r="AV68">
            <v>0.23166632017097721</v>
          </cell>
          <cell r="AX68">
            <v>1.6606124239579856</v>
          </cell>
          <cell r="AY68">
            <v>1.5758770058155473</v>
          </cell>
          <cell r="AZ68">
            <v>1.1214924953506624</v>
          </cell>
          <cell r="BA68">
            <v>1.1320888209947386</v>
          </cell>
          <cell r="BB68">
            <v>1.4951014581361934</v>
          </cell>
          <cell r="BC68">
            <v>0.98949605781533356</v>
          </cell>
          <cell r="BD68">
            <v>1.6833078745121681</v>
          </cell>
          <cell r="BE68">
            <v>3.1553347172713706</v>
          </cell>
          <cell r="BF68">
            <v>1.2333699925323274</v>
          </cell>
          <cell r="BG68">
            <v>2.1264556541529815</v>
          </cell>
          <cell r="BH68">
            <v>0.2316663201709559</v>
          </cell>
          <cell r="BJ68">
            <v>1.4836508133999837</v>
          </cell>
          <cell r="BK68">
            <v>1.5758770058155687</v>
          </cell>
          <cell r="BL68">
            <v>0</v>
          </cell>
          <cell r="BM68">
            <v>1.1320888209947386</v>
          </cell>
          <cell r="BN68">
            <v>1.4951014581361934</v>
          </cell>
          <cell r="BO68">
            <v>0.98949605781533356</v>
          </cell>
          <cell r="BP68">
            <v>1.6833078745127226</v>
          </cell>
          <cell r="BQ68">
            <v>3.1553347172713706</v>
          </cell>
          <cell r="BR68">
            <v>1.2333699925323274</v>
          </cell>
          <cell r="BS68">
            <v>2.1264556541535571</v>
          </cell>
          <cell r="BT68">
            <v>0.23166632017097721</v>
          </cell>
          <cell r="BV68">
            <v>1.5900795419886427</v>
          </cell>
          <cell r="BW68">
            <v>1.5758770058155687</v>
          </cell>
          <cell r="BX68">
            <v>0</v>
          </cell>
          <cell r="BY68">
            <v>1.1320888209947386</v>
          </cell>
          <cell r="BZ68">
            <v>1.4951014581361934</v>
          </cell>
          <cell r="CA68">
            <v>0.98949605781533356</v>
          </cell>
          <cell r="CB68">
            <v>1.6833078745122108</v>
          </cell>
          <cell r="CC68">
            <v>3.1553347172713706</v>
          </cell>
          <cell r="CD68">
            <v>1.2333699925323274</v>
          </cell>
          <cell r="CE68">
            <v>2.1264556541529389</v>
          </cell>
          <cell r="CF68">
            <v>0.23166632017097721</v>
          </cell>
          <cell r="CH68">
            <v>1.7165800153984723</v>
          </cell>
          <cell r="CI68">
            <v>1.5758770058155687</v>
          </cell>
          <cell r="CJ68">
            <v>1.1214924953506837</v>
          </cell>
          <cell r="CK68">
            <v>1.1320888209947386</v>
          </cell>
          <cell r="CL68">
            <v>1.4951014581361934</v>
          </cell>
          <cell r="CM68">
            <v>0.98949605781533356</v>
          </cell>
          <cell r="CN68">
            <v>1.6833078745119976</v>
          </cell>
          <cell r="CO68">
            <v>3.1553347172713706</v>
          </cell>
          <cell r="CP68">
            <v>1.2333699925323061</v>
          </cell>
          <cell r="CQ68">
            <v>2.126455654152811</v>
          </cell>
          <cell r="CR68">
            <v>0.23166632017097721</v>
          </cell>
          <cell r="CT68">
            <v>1.5961022418164328</v>
          </cell>
          <cell r="CU68">
            <v>1.5758770058155473</v>
          </cell>
          <cell r="CV68">
            <v>1.1214924953506624</v>
          </cell>
          <cell r="CW68">
            <v>1.1320888209947386</v>
          </cell>
          <cell r="CX68">
            <v>1.4951014581361934</v>
          </cell>
          <cell r="CY68">
            <v>0.98949605781533356</v>
          </cell>
          <cell r="CZ68">
            <v>1.6833078745126799</v>
          </cell>
          <cell r="DA68">
            <v>3.1553347172713706</v>
          </cell>
          <cell r="DB68">
            <v>1.2333699925323061</v>
          </cell>
          <cell r="DC68">
            <v>2.1264556541537063</v>
          </cell>
          <cell r="DD68">
            <v>0.23166632017097721</v>
          </cell>
          <cell r="DF68">
            <v>1.7617064199658694</v>
          </cell>
          <cell r="DG68">
            <v>1.5758770058155473</v>
          </cell>
          <cell r="DH68">
            <v>1.1214924953506837</v>
          </cell>
          <cell r="DI68">
            <v>1.1320888209947599</v>
          </cell>
          <cell r="DJ68">
            <v>1.4951014581361934</v>
          </cell>
          <cell r="DK68">
            <v>0.98949605781533356</v>
          </cell>
          <cell r="DL68">
            <v>1.6833078745119123</v>
          </cell>
          <cell r="DM68">
            <v>3.1553347172713706</v>
          </cell>
          <cell r="DN68">
            <v>1.2333699925323274</v>
          </cell>
          <cell r="DO68">
            <v>2.1264556541527257</v>
          </cell>
          <cell r="DP68">
            <v>0.23166632017097721</v>
          </cell>
          <cell r="DR68">
            <v>1.6715208958421712</v>
          </cell>
          <cell r="DS68">
            <v>1.5758770058155687</v>
          </cell>
          <cell r="DT68">
            <v>1.1214924953506837</v>
          </cell>
          <cell r="DU68">
            <v>1.1320888209947386</v>
          </cell>
          <cell r="DV68">
            <v>1.4951014581361934</v>
          </cell>
          <cell r="DW68">
            <v>0.98949605781531225</v>
          </cell>
          <cell r="DX68">
            <v>1.6833078745119123</v>
          </cell>
          <cell r="DY68">
            <v>3.1553347172713706</v>
          </cell>
          <cell r="DZ68">
            <v>1.2333699925323274</v>
          </cell>
          <cell r="EA68">
            <v>2.1264556541527257</v>
          </cell>
          <cell r="EB68">
            <v>0.23166632017097721</v>
          </cell>
          <cell r="ED68">
            <v>1.6320727604280494</v>
          </cell>
          <cell r="EE68">
            <v>1.5758770058155473</v>
          </cell>
          <cell r="EF68">
            <v>0</v>
          </cell>
          <cell r="EG68">
            <v>1.1320888209947386</v>
          </cell>
          <cell r="EH68">
            <v>1.4951014581361934</v>
          </cell>
          <cell r="EI68">
            <v>0.98949605781533356</v>
          </cell>
          <cell r="EJ68">
            <v>1.6833078745108037</v>
          </cell>
          <cell r="EK68">
            <v>3.1553347172713706</v>
          </cell>
          <cell r="EL68">
            <v>1.2333699925323061</v>
          </cell>
          <cell r="EM68">
            <v>2.1264556541516169</v>
          </cell>
          <cell r="EN68">
            <v>0.23166632017097721</v>
          </cell>
        </row>
        <row r="69">
          <cell r="A69">
            <v>41699</v>
          </cell>
          <cell r="B69">
            <v>1.6358572361143908</v>
          </cell>
          <cell r="C69">
            <v>1.5231141470836804</v>
          </cell>
          <cell r="D69">
            <v>0</v>
          </cell>
          <cell r="E69">
            <v>1.0941846937604229</v>
          </cell>
          <cell r="F69">
            <v>1.4488552904669476</v>
          </cell>
          <cell r="G69">
            <v>0.95971890126862869</v>
          </cell>
          <cell r="H69">
            <v>1.6272318798999019</v>
          </cell>
          <cell r="I69">
            <v>3.0532148596978179</v>
          </cell>
          <cell r="J69">
            <v>1.1976061161253042</v>
          </cell>
          <cell r="K69">
            <v>2.0645219187163226</v>
          </cell>
          <cell r="L69">
            <v>0.22390976871308771</v>
          </cell>
          <cell r="N69">
            <v>1.6840169951566342</v>
          </cell>
          <cell r="O69">
            <v>1.5231141470836804</v>
          </cell>
          <cell r="P69">
            <v>1.0879714847787394</v>
          </cell>
          <cell r="Q69">
            <v>1.0941846937604229</v>
          </cell>
          <cell r="R69">
            <v>1.4488552904669263</v>
          </cell>
          <cell r="S69">
            <v>0.95971890126862869</v>
          </cell>
          <cell r="T69">
            <v>1.6272318798995826</v>
          </cell>
          <cell r="U69">
            <v>3.0532148596978179</v>
          </cell>
          <cell r="V69">
            <v>1.1976061161253255</v>
          </cell>
          <cell r="W69">
            <v>2.0645219187160668</v>
          </cell>
          <cell r="X69">
            <v>0.22390976871306642</v>
          </cell>
          <cell r="Z69">
            <v>1.6019815879552146</v>
          </cell>
          <cell r="AA69">
            <v>1.5231141470836804</v>
          </cell>
          <cell r="AB69">
            <v>1.0879714847787394</v>
          </cell>
          <cell r="AC69">
            <v>1.0941846937604016</v>
          </cell>
          <cell r="AD69">
            <v>1.4488552904669476</v>
          </cell>
          <cell r="AE69">
            <v>0.95971890126862869</v>
          </cell>
          <cell r="AF69">
            <v>1.6272318798997742</v>
          </cell>
          <cell r="AG69">
            <v>3.0532148596978179</v>
          </cell>
          <cell r="AH69">
            <v>1.1976061161253255</v>
          </cell>
          <cell r="AI69">
            <v>2.064521918716216</v>
          </cell>
          <cell r="AJ69">
            <v>0.22390976871308771</v>
          </cell>
          <cell r="AL69">
            <v>1.6564213885887247</v>
          </cell>
          <cell r="AM69">
            <v>1.5231141470836804</v>
          </cell>
          <cell r="AN69">
            <v>1.0879714847787394</v>
          </cell>
          <cell r="AO69">
            <v>1.0941846937604016</v>
          </cell>
          <cell r="AP69">
            <v>1.4488552904669476</v>
          </cell>
          <cell r="AQ69">
            <v>0.95971890126860748</v>
          </cell>
          <cell r="AR69">
            <v>1.6272318798995187</v>
          </cell>
          <cell r="AS69">
            <v>3.0532148596978179</v>
          </cell>
          <cell r="AT69">
            <v>1.1976061161253042</v>
          </cell>
          <cell r="AU69">
            <v>2.0645219187160033</v>
          </cell>
          <cell r="AV69">
            <v>0.22390976871308771</v>
          </cell>
          <cell r="AX69">
            <v>1.6130587268372132</v>
          </cell>
          <cell r="AY69">
            <v>1.5231141470836804</v>
          </cell>
          <cell r="AZ69">
            <v>1.0879714847787394</v>
          </cell>
          <cell r="BA69">
            <v>1.0941846937604016</v>
          </cell>
          <cell r="BB69">
            <v>1.4488552904669476</v>
          </cell>
          <cell r="BC69">
            <v>0.95971890126862869</v>
          </cell>
          <cell r="BD69">
            <v>1.6272318798992631</v>
          </cell>
          <cell r="BE69">
            <v>3.0532148596978179</v>
          </cell>
          <cell r="BF69">
            <v>1.1976061161253042</v>
          </cell>
          <cell r="BG69">
            <v>2.0645219187157262</v>
          </cell>
          <cell r="BH69">
            <v>0.22390976871308771</v>
          </cell>
          <cell r="BJ69">
            <v>1.4403802482740868</v>
          </cell>
          <cell r="BK69">
            <v>1.5231141470836804</v>
          </cell>
          <cell r="BL69">
            <v>0</v>
          </cell>
          <cell r="BM69">
            <v>1.0941846937604016</v>
          </cell>
          <cell r="BN69">
            <v>1.4488552904669263</v>
          </cell>
          <cell r="BO69">
            <v>0.95971890126862869</v>
          </cell>
          <cell r="BP69">
            <v>1.6272318799003278</v>
          </cell>
          <cell r="BQ69">
            <v>3.0532148596978179</v>
          </cell>
          <cell r="BR69">
            <v>1.1976061161253255</v>
          </cell>
          <cell r="BS69">
            <v>2.0645219187168338</v>
          </cell>
          <cell r="BT69">
            <v>0.22390976871308771</v>
          </cell>
          <cell r="BV69">
            <v>1.5448724187348883</v>
          </cell>
          <cell r="BW69">
            <v>1.5231141470836804</v>
          </cell>
          <cell r="BX69">
            <v>0</v>
          </cell>
          <cell r="BY69">
            <v>1.0941846937604229</v>
          </cell>
          <cell r="BZ69">
            <v>1.4488552904669476</v>
          </cell>
          <cell r="CA69">
            <v>0.95971890126862869</v>
          </cell>
          <cell r="CB69">
            <v>1.6272318798995187</v>
          </cell>
          <cell r="CC69">
            <v>3.0532148596978179</v>
          </cell>
          <cell r="CD69">
            <v>1.1976061161253042</v>
          </cell>
          <cell r="CE69">
            <v>2.064521918715982</v>
          </cell>
          <cell r="CF69">
            <v>0.22390976871308771</v>
          </cell>
          <cell r="CH69">
            <v>1.669444482213378</v>
          </cell>
          <cell r="CI69">
            <v>1.5231141470836804</v>
          </cell>
          <cell r="CJ69">
            <v>1.0879714847787394</v>
          </cell>
          <cell r="CK69">
            <v>1.0941846937604016</v>
          </cell>
          <cell r="CL69">
            <v>1.4488552904669263</v>
          </cell>
          <cell r="CM69">
            <v>0.95971890126862869</v>
          </cell>
          <cell r="CN69">
            <v>1.6272318798994336</v>
          </cell>
          <cell r="CO69">
            <v>3.0532148596978179</v>
          </cell>
          <cell r="CP69">
            <v>1.1976061161253042</v>
          </cell>
          <cell r="CQ69">
            <v>2.0645219187159181</v>
          </cell>
          <cell r="CR69">
            <v>0.22390976871308771</v>
          </cell>
          <cell r="CT69">
            <v>1.5505891722243481</v>
          </cell>
          <cell r="CU69">
            <v>1.5231141470836804</v>
          </cell>
          <cell r="CV69">
            <v>1.0879714847787394</v>
          </cell>
          <cell r="CW69">
            <v>1.0941846937604016</v>
          </cell>
          <cell r="CX69">
            <v>1.4488552904669263</v>
          </cell>
          <cell r="CY69">
            <v>0.95971890126862869</v>
          </cell>
          <cell r="CZ69">
            <v>1.6272318798995187</v>
          </cell>
          <cell r="DA69">
            <v>3.0532148596978179</v>
          </cell>
          <cell r="DB69">
            <v>1.1976061161253042</v>
          </cell>
          <cell r="DC69">
            <v>2.064521918715982</v>
          </cell>
          <cell r="DD69">
            <v>0.22390976871308771</v>
          </cell>
          <cell r="DF69">
            <v>1.711391542726437</v>
          </cell>
          <cell r="DG69">
            <v>1.5231141470836804</v>
          </cell>
          <cell r="DH69">
            <v>1.0879714847787181</v>
          </cell>
          <cell r="DI69">
            <v>1.0941846937604016</v>
          </cell>
          <cell r="DJ69">
            <v>1.4488552904669476</v>
          </cell>
          <cell r="DK69">
            <v>0.95971890126862869</v>
          </cell>
          <cell r="DL69">
            <v>1.6272318798996039</v>
          </cell>
          <cell r="DM69">
            <v>3.0532148596978179</v>
          </cell>
          <cell r="DN69">
            <v>1.1976061161253042</v>
          </cell>
          <cell r="DO69">
            <v>2.0645219187160668</v>
          </cell>
          <cell r="DP69">
            <v>0.223909768713109</v>
          </cell>
          <cell r="DR69">
            <v>1.6238317084851905</v>
          </cell>
          <cell r="DS69">
            <v>1.5231141470836804</v>
          </cell>
          <cell r="DT69">
            <v>1.0879714847787394</v>
          </cell>
          <cell r="DU69">
            <v>1.0941846937604016</v>
          </cell>
          <cell r="DV69">
            <v>1.4488552904669476</v>
          </cell>
          <cell r="DW69">
            <v>0.95971890126865</v>
          </cell>
          <cell r="DX69">
            <v>1.6272318798997316</v>
          </cell>
          <cell r="DY69">
            <v>3.0532148596978392</v>
          </cell>
          <cell r="DZ69">
            <v>1.1976061161253042</v>
          </cell>
          <cell r="EA69">
            <v>2.0645219187161947</v>
          </cell>
          <cell r="EB69">
            <v>0.22390976871308771</v>
          </cell>
          <cell r="ED69">
            <v>1.5861451558250916</v>
          </cell>
          <cell r="EE69">
            <v>1.5231141470836804</v>
          </cell>
          <cell r="EF69">
            <v>0</v>
          </cell>
          <cell r="EG69">
            <v>1.0941846937604016</v>
          </cell>
          <cell r="EH69">
            <v>1.4488552904669476</v>
          </cell>
          <cell r="EI69">
            <v>0.95971890126862869</v>
          </cell>
          <cell r="EJ69">
            <v>1.6272318799017331</v>
          </cell>
          <cell r="EK69">
            <v>3.0532148596978179</v>
          </cell>
          <cell r="EL69">
            <v>1.1976061161253042</v>
          </cell>
          <cell r="EM69">
            <v>2.0645219187181536</v>
          </cell>
          <cell r="EN69">
            <v>0.22390976871308771</v>
          </cell>
        </row>
        <row r="70">
          <cell r="A70">
            <v>42064</v>
          </cell>
          <cell r="B70">
            <v>1.5425721202411147</v>
          </cell>
          <cell r="C70">
            <v>1.428990449999701</v>
          </cell>
          <cell r="D70">
            <v>0</v>
          </cell>
          <cell r="E70">
            <v>1.0265674971985548</v>
          </cell>
          <cell r="F70">
            <v>1.3627563014823219</v>
          </cell>
          <cell r="G70">
            <v>0.90345022750916371</v>
          </cell>
          <cell r="H70">
            <v>1.5269325012457211</v>
          </cell>
          <cell r="I70">
            <v>2.8677454429004716</v>
          </cell>
          <cell r="J70">
            <v>1.1286139268200821</v>
          </cell>
          <cell r="K70">
            <v>1.9453931938995881</v>
          </cell>
          <cell r="L70">
            <v>0.21007284795704734</v>
          </cell>
          <cell r="N70">
            <v>1.5875624805682609</v>
          </cell>
          <cell r="O70">
            <v>1.428990449999701</v>
          </cell>
          <cell r="P70">
            <v>1.0244039146337405</v>
          </cell>
          <cell r="Q70">
            <v>1.0265674971985548</v>
          </cell>
          <cell r="R70">
            <v>1.3627563014823432</v>
          </cell>
          <cell r="S70">
            <v>0.90345022750916371</v>
          </cell>
          <cell r="T70">
            <v>1.526932501245317</v>
          </cell>
          <cell r="U70">
            <v>2.8677454429004716</v>
          </cell>
          <cell r="V70">
            <v>1.1286139268201032</v>
          </cell>
          <cell r="W70">
            <v>1.9453931938992266</v>
          </cell>
          <cell r="X70">
            <v>0.21007284795704734</v>
          </cell>
          <cell r="Z70">
            <v>1.5101990199806403</v>
          </cell>
          <cell r="AA70">
            <v>1.428990449999701</v>
          </cell>
          <cell r="AB70">
            <v>1.0244039146337192</v>
          </cell>
          <cell r="AC70">
            <v>1.0265674971985759</v>
          </cell>
          <cell r="AD70">
            <v>1.3627563014823219</v>
          </cell>
          <cell r="AE70">
            <v>0.90345022750916371</v>
          </cell>
          <cell r="AF70">
            <v>1.5269325012449342</v>
          </cell>
          <cell r="AG70">
            <v>2.8677454429004716</v>
          </cell>
          <cell r="AH70">
            <v>1.1286139268201032</v>
          </cell>
          <cell r="AI70">
            <v>1.9453931938989075</v>
          </cell>
          <cell r="AJ70">
            <v>0.21007284795706863</v>
          </cell>
          <cell r="AL70">
            <v>1.5616081685271732</v>
          </cell>
          <cell r="AM70">
            <v>1.428990449999701</v>
          </cell>
          <cell r="AN70">
            <v>1.0244039146337405</v>
          </cell>
          <cell r="AO70">
            <v>1.0265674971985759</v>
          </cell>
          <cell r="AP70">
            <v>1.3627563014823432</v>
          </cell>
          <cell r="AQ70">
            <v>0.90345022750916371</v>
          </cell>
          <cell r="AR70">
            <v>1.5269325012449555</v>
          </cell>
          <cell r="AS70">
            <v>2.8677454429004716</v>
          </cell>
          <cell r="AT70">
            <v>1.1286139268201032</v>
          </cell>
          <cell r="AU70">
            <v>1.9453931938988438</v>
          </cell>
          <cell r="AV70">
            <v>0.21007284795704734</v>
          </cell>
          <cell r="AX70">
            <v>1.5207194702541393</v>
          </cell>
          <cell r="AY70">
            <v>1.428990449999701</v>
          </cell>
          <cell r="AZ70">
            <v>1.0244039146337192</v>
          </cell>
          <cell r="BA70">
            <v>1.0265674971985759</v>
          </cell>
          <cell r="BB70">
            <v>1.3627563014823219</v>
          </cell>
          <cell r="BC70">
            <v>0.90345022750916371</v>
          </cell>
          <cell r="BD70">
            <v>1.5269325012458275</v>
          </cell>
          <cell r="BE70">
            <v>2.8677454429004716</v>
          </cell>
          <cell r="BF70">
            <v>1.1286139268201032</v>
          </cell>
          <cell r="BG70">
            <v>1.9453931938997582</v>
          </cell>
          <cell r="BH70">
            <v>0.21007284795706863</v>
          </cell>
          <cell r="BJ70">
            <v>1.3572107051133431</v>
          </cell>
          <cell r="BK70">
            <v>1.428990449999701</v>
          </cell>
          <cell r="BL70">
            <v>0</v>
          </cell>
          <cell r="BM70">
            <v>1.0265674971985548</v>
          </cell>
          <cell r="BN70">
            <v>1.3627563014823432</v>
          </cell>
          <cell r="BO70">
            <v>0.90345022750916371</v>
          </cell>
          <cell r="BP70">
            <v>1.5269325012429353</v>
          </cell>
          <cell r="BQ70">
            <v>2.8677454429004716</v>
          </cell>
          <cell r="BR70">
            <v>1.1286139268201032</v>
          </cell>
          <cell r="BS70">
            <v>1.9453931938967386</v>
          </cell>
          <cell r="BT70">
            <v>0.21007284795704734</v>
          </cell>
          <cell r="BV70">
            <v>1.4567315642411538</v>
          </cell>
          <cell r="BW70">
            <v>1.428990449999701</v>
          </cell>
          <cell r="BX70">
            <v>0</v>
          </cell>
          <cell r="BY70">
            <v>1.0265674971985548</v>
          </cell>
          <cell r="BZ70">
            <v>1.3627563014823432</v>
          </cell>
          <cell r="CA70">
            <v>0.90345022750916371</v>
          </cell>
          <cell r="CB70">
            <v>1.5269325012456147</v>
          </cell>
          <cell r="CC70">
            <v>2.8677454429004716</v>
          </cell>
          <cell r="CD70">
            <v>1.1286139268200821</v>
          </cell>
          <cell r="CE70">
            <v>1.9453931938994393</v>
          </cell>
          <cell r="CF70">
            <v>0.21007284795704734</v>
          </cell>
          <cell r="CH70">
            <v>1.5756992415564941</v>
          </cell>
          <cell r="CI70">
            <v>1.428990449999701</v>
          </cell>
          <cell r="CJ70">
            <v>1.0244039146337192</v>
          </cell>
          <cell r="CK70">
            <v>1.0265674971985759</v>
          </cell>
          <cell r="CL70">
            <v>1.3627563014823432</v>
          </cell>
          <cell r="CM70">
            <v>0.90345022750916371</v>
          </cell>
          <cell r="CN70">
            <v>1.5269325012455084</v>
          </cell>
          <cell r="CO70">
            <v>2.8677454429004716</v>
          </cell>
          <cell r="CP70">
            <v>1.1286139268201032</v>
          </cell>
          <cell r="CQ70">
            <v>1.9453931938993754</v>
          </cell>
          <cell r="CR70">
            <v>0.21007284795704734</v>
          </cell>
          <cell r="CT70">
            <v>1.4620039942276897</v>
          </cell>
          <cell r="CU70">
            <v>1.428990449999701</v>
          </cell>
          <cell r="CV70">
            <v>1.0244039146337616</v>
          </cell>
          <cell r="CW70">
            <v>1.0265674971985759</v>
          </cell>
          <cell r="CX70">
            <v>1.3627563014823432</v>
          </cell>
          <cell r="CY70">
            <v>0.90345022750916371</v>
          </cell>
          <cell r="CZ70">
            <v>1.526932501245317</v>
          </cell>
          <cell r="DA70">
            <v>2.8677454429004716</v>
          </cell>
          <cell r="DB70">
            <v>1.1286139268201032</v>
          </cell>
          <cell r="DC70">
            <v>1.9453931938992479</v>
          </cell>
          <cell r="DD70">
            <v>0.21007284795706863</v>
          </cell>
          <cell r="DF70">
            <v>1.6135381985014741</v>
          </cell>
          <cell r="DG70">
            <v>1.428990449999701</v>
          </cell>
          <cell r="DH70">
            <v>1.0244039146337616</v>
          </cell>
          <cell r="DI70">
            <v>1.0265674971985759</v>
          </cell>
          <cell r="DJ70">
            <v>1.3627563014823219</v>
          </cell>
          <cell r="DK70">
            <v>0.90345022750916371</v>
          </cell>
          <cell r="DL70">
            <v>1.5269325012452319</v>
          </cell>
          <cell r="DM70">
            <v>2.8677454429004716</v>
          </cell>
          <cell r="DN70">
            <v>1.1286139268201032</v>
          </cell>
          <cell r="DO70">
            <v>1.9453931938991629</v>
          </cell>
          <cell r="DP70">
            <v>0.21007284795704734</v>
          </cell>
          <cell r="DR70">
            <v>1.5310354325384745</v>
          </cell>
          <cell r="DS70">
            <v>1.428990449999701</v>
          </cell>
          <cell r="DT70">
            <v>1.0244039146337405</v>
          </cell>
          <cell r="DU70">
            <v>1.0265674971985759</v>
          </cell>
          <cell r="DV70">
            <v>1.3627563014823432</v>
          </cell>
          <cell r="DW70">
            <v>0.90345022750916371</v>
          </cell>
          <cell r="DX70">
            <v>1.5269325012457848</v>
          </cell>
          <cell r="DY70">
            <v>2.8677454429004716</v>
          </cell>
          <cell r="DZ70">
            <v>1.1286139268200821</v>
          </cell>
          <cell r="EA70">
            <v>1.9453931938996731</v>
          </cell>
          <cell r="EB70">
            <v>0.21007284795704734</v>
          </cell>
          <cell r="ED70">
            <v>1.4960836537658562</v>
          </cell>
          <cell r="EE70">
            <v>1.428990449999701</v>
          </cell>
          <cell r="EF70">
            <v>0</v>
          </cell>
          <cell r="EG70">
            <v>1.0265674971985548</v>
          </cell>
          <cell r="EH70">
            <v>1.3627563014823219</v>
          </cell>
          <cell r="EI70">
            <v>0.90345022750916371</v>
          </cell>
          <cell r="EJ70">
            <v>1.526932501245317</v>
          </cell>
          <cell r="EK70">
            <v>2.8677454429004716</v>
          </cell>
          <cell r="EL70">
            <v>1.1286139268201032</v>
          </cell>
          <cell r="EM70">
            <v>1.9453931938992479</v>
          </cell>
          <cell r="EN70">
            <v>0.21007284795704734</v>
          </cell>
        </row>
        <row r="71">
          <cell r="A71">
            <v>42430</v>
          </cell>
          <cell r="B71">
            <v>1.5392002406614758</v>
          </cell>
          <cell r="C71">
            <v>1.3824252560849923</v>
          </cell>
          <cell r="D71">
            <v>0</v>
          </cell>
          <cell r="E71">
            <v>0.99311568891419744</v>
          </cell>
          <cell r="F71">
            <v>1.3214504771357147</v>
          </cell>
          <cell r="G71">
            <v>0.87676797458584665</v>
          </cell>
          <cell r="H71">
            <v>1.605496596996792</v>
          </cell>
          <cell r="I71">
            <v>2.7772236934005115</v>
          </cell>
          <cell r="J71">
            <v>1.0963909532137506</v>
          </cell>
          <cell r="K71">
            <v>1.9980038223934067</v>
          </cell>
          <cell r="L71">
            <v>0.20322740108329401</v>
          </cell>
          <cell r="N71">
            <v>1.4200383536557171</v>
          </cell>
          <cell r="O71">
            <v>1.3824252560849923</v>
          </cell>
          <cell r="P71">
            <v>0.99436173397920902</v>
          </cell>
          <cell r="Q71">
            <v>0.99311568891419744</v>
          </cell>
          <cell r="R71">
            <v>1.3214504771357147</v>
          </cell>
          <cell r="S71">
            <v>0.87676797458584665</v>
          </cell>
          <cell r="T71">
            <v>1.1600045048612548</v>
          </cell>
          <cell r="U71">
            <v>2.7772236934004901</v>
          </cell>
          <cell r="V71">
            <v>1.0963909532137295</v>
          </cell>
          <cell r="W71">
            <v>1.5266722657175489</v>
          </cell>
          <cell r="X71">
            <v>0.20322740108329401</v>
          </cell>
          <cell r="Z71">
            <v>1.4970439963985172</v>
          </cell>
          <cell r="AA71">
            <v>1.3824252560849712</v>
          </cell>
          <cell r="AB71">
            <v>0.99436173397920902</v>
          </cell>
          <cell r="AC71">
            <v>0.99311568891419744</v>
          </cell>
          <cell r="AD71">
            <v>1.3214504771357147</v>
          </cell>
          <cell r="AE71">
            <v>0.87676797458584665</v>
          </cell>
          <cell r="AF71">
            <v>1.5691435201156951</v>
          </cell>
          <cell r="AG71">
            <v>2.7772236934004901</v>
          </cell>
          <cell r="AH71">
            <v>1.0963909532137295</v>
          </cell>
          <cell r="AI71">
            <v>1.9698488420787257</v>
          </cell>
          <cell r="AJ71">
            <v>0.20322740108329401</v>
          </cell>
          <cell r="AL71">
            <v>1.1998736224039019</v>
          </cell>
          <cell r="AM71">
            <v>1.3824252560849712</v>
          </cell>
          <cell r="AN71">
            <v>0.99436173397918781</v>
          </cell>
          <cell r="AO71">
            <v>0.99311568891419744</v>
          </cell>
          <cell r="AP71">
            <v>1.3214504771356934</v>
          </cell>
          <cell r="AQ71">
            <v>0.87676797458584665</v>
          </cell>
          <cell r="AR71">
            <v>0.62619990300182193</v>
          </cell>
          <cell r="AS71">
            <v>2.7772236934004901</v>
          </cell>
          <cell r="AT71">
            <v>1.0963909532137295</v>
          </cell>
          <cell r="AU71">
            <v>0.92012962495355288</v>
          </cell>
          <cell r="AV71">
            <v>0.20322740108329401</v>
          </cell>
          <cell r="AX71">
            <v>1.7265066001066032</v>
          </cell>
          <cell r="AY71">
            <v>1.3824252560849712</v>
          </cell>
          <cell r="AZ71">
            <v>0.99436173397920902</v>
          </cell>
          <cell r="BA71">
            <v>0.99311568891419744</v>
          </cell>
          <cell r="BB71">
            <v>1.3214504771357147</v>
          </cell>
          <cell r="BC71">
            <v>0.87676797458582545</v>
          </cell>
          <cell r="BD71">
            <v>2.2274104222484237</v>
          </cell>
          <cell r="BE71">
            <v>2.7772236934004688</v>
          </cell>
          <cell r="BF71">
            <v>1.0963909532137295</v>
          </cell>
          <cell r="BG71">
            <v>2.6334168416935917</v>
          </cell>
          <cell r="BH71">
            <v>0.20322740108329401</v>
          </cell>
          <cell r="BJ71">
            <v>1.5317439804054089</v>
          </cell>
          <cell r="BK71">
            <v>1.3824252560849712</v>
          </cell>
          <cell r="BL71">
            <v>0</v>
          </cell>
          <cell r="BM71">
            <v>0.99311568891419744</v>
          </cell>
          <cell r="BN71">
            <v>1.3214504771357147</v>
          </cell>
          <cell r="BO71">
            <v>0.87676797458582545</v>
          </cell>
          <cell r="BP71">
            <v>2.6350869639721264</v>
          </cell>
          <cell r="BQ71">
            <v>2.7772236934004901</v>
          </cell>
          <cell r="BR71">
            <v>1.0963909532137295</v>
          </cell>
          <cell r="BS71">
            <v>3.0962675686242913</v>
          </cell>
          <cell r="BT71">
            <v>0.20322740108329401</v>
          </cell>
          <cell r="BV71">
            <v>1.6637554735212889</v>
          </cell>
          <cell r="BW71">
            <v>1.3824252560849712</v>
          </cell>
          <cell r="BX71">
            <v>0</v>
          </cell>
          <cell r="BY71">
            <v>0.99311568891419744</v>
          </cell>
          <cell r="BZ71">
            <v>1.3214504771357147</v>
          </cell>
          <cell r="CA71">
            <v>0.87676797458584665</v>
          </cell>
          <cell r="CB71">
            <v>2.4163053868624336</v>
          </cell>
          <cell r="CC71">
            <v>2.7772236934004901</v>
          </cell>
          <cell r="CD71">
            <v>1.0963909532137506</v>
          </cell>
          <cell r="CE71">
            <v>2.5395089498685341</v>
          </cell>
          <cell r="CF71">
            <v>0.20322740108329401</v>
          </cell>
          <cell r="CH71">
            <v>1.6216238270812866</v>
          </cell>
          <cell r="CI71">
            <v>1.3824252560849712</v>
          </cell>
          <cell r="CJ71">
            <v>0.99436173397920902</v>
          </cell>
          <cell r="CK71">
            <v>0.99311568891419744</v>
          </cell>
          <cell r="CL71">
            <v>1.3214504771357147</v>
          </cell>
          <cell r="CM71">
            <v>0.87676797458584665</v>
          </cell>
          <cell r="CN71">
            <v>1.7801751866551503</v>
          </cell>
          <cell r="CO71">
            <v>2.7772236934004901</v>
          </cell>
          <cell r="CP71">
            <v>1.0963909532137295</v>
          </cell>
          <cell r="CQ71">
            <v>2.1121188280766163</v>
          </cell>
          <cell r="CR71">
            <v>0.20322740108329401</v>
          </cell>
          <cell r="CT71">
            <v>1.5665808348691357</v>
          </cell>
          <cell r="CU71">
            <v>1.3824252560849923</v>
          </cell>
          <cell r="CV71">
            <v>0.99436173397918781</v>
          </cell>
          <cell r="CW71">
            <v>0.99311568891419744</v>
          </cell>
          <cell r="CX71">
            <v>1.3214504771357147</v>
          </cell>
          <cell r="CY71">
            <v>0.87676797458584665</v>
          </cell>
          <cell r="CZ71">
            <v>1.9469598919117961</v>
          </cell>
          <cell r="DA71">
            <v>2.7772236934004901</v>
          </cell>
          <cell r="DB71">
            <v>1.0963909532137295</v>
          </cell>
          <cell r="DC71">
            <v>2.4970687519736017</v>
          </cell>
          <cell r="DD71">
            <v>0.20322740108329401</v>
          </cell>
          <cell r="DF71">
            <v>1.6098710005419292</v>
          </cell>
          <cell r="DG71">
            <v>1.3824252560849923</v>
          </cell>
          <cell r="DH71">
            <v>0.99436173397920902</v>
          </cell>
          <cell r="DI71">
            <v>0.99311568891419744</v>
          </cell>
          <cell r="DJ71">
            <v>1.3214504771357147</v>
          </cell>
          <cell r="DK71">
            <v>0.87676797458584665</v>
          </cell>
          <cell r="DL71">
            <v>1.59869149299554</v>
          </cell>
          <cell r="DM71">
            <v>2.7772236934004901</v>
          </cell>
          <cell r="DN71">
            <v>1.0963909532137295</v>
          </cell>
          <cell r="DO71">
            <v>2.0092568165285258</v>
          </cell>
          <cell r="DP71">
            <v>0.20322740108329401</v>
          </cell>
          <cell r="DR71">
            <v>1.7301684716417798</v>
          </cell>
          <cell r="DS71">
            <v>1.3824252560849712</v>
          </cell>
          <cell r="DT71">
            <v>0.99436173397918781</v>
          </cell>
          <cell r="DU71">
            <v>0.99311568891419744</v>
          </cell>
          <cell r="DV71">
            <v>1.3214504771357147</v>
          </cell>
          <cell r="DW71">
            <v>0.87676797458584665</v>
          </cell>
          <cell r="DX71">
            <v>2.2051247651387587</v>
          </cell>
          <cell r="DY71">
            <v>2.7772236934004901</v>
          </cell>
          <cell r="DZ71">
            <v>1.0963909532137506</v>
          </cell>
          <cell r="EA71">
            <v>2.5658113618710456</v>
          </cell>
          <cell r="EB71">
            <v>0.20322740108329401</v>
          </cell>
          <cell r="ED71">
            <v>1.0357231273742995</v>
          </cell>
          <cell r="EE71">
            <v>1.3824252560849712</v>
          </cell>
          <cell r="EF71">
            <v>0</v>
          </cell>
          <cell r="EG71">
            <v>0.99311568891419744</v>
          </cell>
          <cell r="EH71">
            <v>1.3214504771357147</v>
          </cell>
          <cell r="EI71">
            <v>0.87676797458584665</v>
          </cell>
          <cell r="EJ71">
            <v>-2.9954096788024835</v>
          </cell>
          <cell r="EK71">
            <v>2.7772236934004901</v>
          </cell>
          <cell r="EL71">
            <v>1.0963909532137506</v>
          </cell>
          <cell r="EM71">
            <v>-2.4888498531007053</v>
          </cell>
          <cell r="EN71">
            <v>0.20322740108329401</v>
          </cell>
        </row>
        <row r="72">
          <cell r="A72">
            <v>42795</v>
          </cell>
          <cell r="B72">
            <v>1.3925028430771036</v>
          </cell>
          <cell r="C72">
            <v>1.3611289128115063</v>
          </cell>
          <cell r="D72">
            <v>0</v>
          </cell>
          <cell r="E72">
            <v>0.97781668267261113</v>
          </cell>
          <cell r="F72">
            <v>1.3040235190656486</v>
          </cell>
          <cell r="G72">
            <v>0.86588034392350199</v>
          </cell>
          <cell r="H72">
            <v>1.163369806377327</v>
          </cell>
          <cell r="I72">
            <v>2.7372312959124465</v>
          </cell>
          <cell r="J72">
            <v>1.0838278203449485</v>
          </cell>
          <cell r="K72">
            <v>1.6215523217266039</v>
          </cell>
          <cell r="L72">
            <v>0.20009667401723263</v>
          </cell>
          <cell r="N72">
            <v>1.6292761529874467</v>
          </cell>
          <cell r="O72">
            <v>1.3611289128115063</v>
          </cell>
          <cell r="P72">
            <v>0.98222614499363481</v>
          </cell>
          <cell r="Q72">
            <v>0.97781668267261113</v>
          </cell>
          <cell r="R72">
            <v>1.3040235190656708</v>
          </cell>
          <cell r="S72">
            <v>0.86588034392350199</v>
          </cell>
          <cell r="T72">
            <v>1.7234135713859047</v>
          </cell>
          <cell r="U72">
            <v>2.7372312959124465</v>
          </cell>
          <cell r="V72">
            <v>1.0838278203449709</v>
          </cell>
          <cell r="W72">
            <v>2.1752206223949595</v>
          </cell>
          <cell r="X72">
            <v>0.20009667401725506</v>
          </cell>
          <cell r="Z72">
            <v>1.314888007153292</v>
          </cell>
          <cell r="AA72">
            <v>1.3611289128115063</v>
          </cell>
          <cell r="AB72">
            <v>0.98222614499363481</v>
          </cell>
          <cell r="AC72">
            <v>0.97781668267261113</v>
          </cell>
          <cell r="AD72">
            <v>1.3040235190656708</v>
          </cell>
          <cell r="AE72">
            <v>0.86588034392350199</v>
          </cell>
          <cell r="AF72">
            <v>1.0310775556380927</v>
          </cell>
          <cell r="AG72">
            <v>2.7372312959124465</v>
          </cell>
          <cell r="AH72">
            <v>1.0838278203449709</v>
          </cell>
          <cell r="AI72">
            <v>1.4978375951697835</v>
          </cell>
          <cell r="AJ72">
            <v>0.20009667401725506</v>
          </cell>
          <cell r="AL72">
            <v>1.8308403956913022</v>
          </cell>
          <cell r="AM72">
            <v>1.3611289128115287</v>
          </cell>
          <cell r="AN72">
            <v>0.98222614499365724</v>
          </cell>
          <cell r="AO72">
            <v>0.97781668267261113</v>
          </cell>
          <cell r="AP72">
            <v>1.3040235190656708</v>
          </cell>
          <cell r="AQ72">
            <v>0.86588034392350199</v>
          </cell>
          <cell r="AR72">
            <v>2.3435982951231566</v>
          </cell>
          <cell r="AS72">
            <v>2.7372312959124465</v>
          </cell>
          <cell r="AT72">
            <v>1.0838278203449485</v>
          </cell>
          <cell r="AU72">
            <v>2.8813066726460295</v>
          </cell>
          <cell r="AV72">
            <v>0.20009667401725506</v>
          </cell>
          <cell r="AX72">
            <v>0.96866654322167456</v>
          </cell>
          <cell r="AY72">
            <v>1.3611289128115063</v>
          </cell>
          <cell r="AZ72">
            <v>0.98222614499365724</v>
          </cell>
          <cell r="BA72">
            <v>0.97781668267261113</v>
          </cell>
          <cell r="BB72">
            <v>1.3040235190656486</v>
          </cell>
          <cell r="BC72">
            <v>0.86588034392350199</v>
          </cell>
          <cell r="BD72">
            <v>-2.3369931858437616E-2</v>
          </cell>
          <cell r="BE72">
            <v>2.7372312959124465</v>
          </cell>
          <cell r="BF72">
            <v>1.0838278203449709</v>
          </cell>
          <cell r="BG72">
            <v>0.40232223535590694</v>
          </cell>
          <cell r="BH72">
            <v>0.20009667401725506</v>
          </cell>
          <cell r="BJ72">
            <v>3.6918551376330377E-2</v>
          </cell>
          <cell r="BK72">
            <v>1.3611289128115287</v>
          </cell>
          <cell r="BL72">
            <v>0</v>
          </cell>
          <cell r="BM72">
            <v>0.97781668267261113</v>
          </cell>
          <cell r="BN72">
            <v>1.3040235190656708</v>
          </cell>
          <cell r="BO72">
            <v>0.86588034392352442</v>
          </cell>
          <cell r="BP72">
            <v>-5.3322644439061504</v>
          </cell>
          <cell r="BQ72">
            <v>2.7372312959124465</v>
          </cell>
          <cell r="BR72">
            <v>1.0838278203449709</v>
          </cell>
          <cell r="BS72">
            <v>-5.2011021581302197</v>
          </cell>
          <cell r="BT72">
            <v>0.20009667401725506</v>
          </cell>
          <cell r="BV72">
            <v>1.4067096824564862</v>
          </cell>
          <cell r="BW72">
            <v>1.3611289128115287</v>
          </cell>
          <cell r="BX72">
            <v>0</v>
          </cell>
          <cell r="BY72">
            <v>0.9778166826725887</v>
          </cell>
          <cell r="BZ72">
            <v>1.3040235190656708</v>
          </cell>
          <cell r="CA72">
            <v>0.86588034392350199</v>
          </cell>
          <cell r="CB72">
            <v>1.475881508382312</v>
          </cell>
          <cell r="CC72">
            <v>2.7372312959124465</v>
          </cell>
          <cell r="CD72">
            <v>1.0838278203449485</v>
          </cell>
          <cell r="CE72">
            <v>1.8825671545470066</v>
          </cell>
          <cell r="CF72">
            <v>0.20009667401723263</v>
          </cell>
          <cell r="CH72">
            <v>1.4599588941073049</v>
          </cell>
          <cell r="CI72">
            <v>1.3611289128115063</v>
          </cell>
          <cell r="CJ72">
            <v>0.98222614499363481</v>
          </cell>
          <cell r="CK72">
            <v>0.97781668267261113</v>
          </cell>
          <cell r="CL72">
            <v>1.3040235190656708</v>
          </cell>
          <cell r="CM72">
            <v>0.86588034392350199</v>
          </cell>
          <cell r="CN72">
            <v>1.2585348217366541</v>
          </cell>
          <cell r="CO72">
            <v>2.7372312959124465</v>
          </cell>
          <cell r="CP72">
            <v>1.0838278203449485</v>
          </cell>
          <cell r="CQ72">
            <v>1.7236748876365859</v>
          </cell>
          <cell r="CR72">
            <v>0.20009667401725506</v>
          </cell>
          <cell r="CT72">
            <v>1.1973646672911453</v>
          </cell>
          <cell r="CU72">
            <v>1.3611289128115063</v>
          </cell>
          <cell r="CV72">
            <v>0.98222614499363481</v>
          </cell>
          <cell r="CW72">
            <v>0.97781668267261113</v>
          </cell>
          <cell r="CX72">
            <v>1.3040235190656708</v>
          </cell>
          <cell r="CY72">
            <v>0.86588034392350199</v>
          </cell>
          <cell r="CZ72">
            <v>0.7864784320122491</v>
          </cell>
          <cell r="DA72">
            <v>2.7372312959124239</v>
          </cell>
          <cell r="DB72">
            <v>1.0838278203449709</v>
          </cell>
          <cell r="DC72">
            <v>1.0048039319265152</v>
          </cell>
          <cell r="DD72">
            <v>0.20009667401723263</v>
          </cell>
          <cell r="DF72">
            <v>1.4796236973686039</v>
          </cell>
          <cell r="DG72">
            <v>1.3611289128115063</v>
          </cell>
          <cell r="DH72">
            <v>0.98222614499363481</v>
          </cell>
          <cell r="DI72">
            <v>0.97781668267261113</v>
          </cell>
          <cell r="DJ72">
            <v>1.3040235190656708</v>
          </cell>
          <cell r="DK72">
            <v>0.86588034392350199</v>
          </cell>
          <cell r="DL72">
            <v>1.2477107355554427</v>
          </cell>
          <cell r="DM72">
            <v>2.7372312959124465</v>
          </cell>
          <cell r="DN72">
            <v>1.0838278203449485</v>
          </cell>
          <cell r="DO72">
            <v>1.6638420793390116</v>
          </cell>
          <cell r="DP72">
            <v>0.20009667401725506</v>
          </cell>
          <cell r="DR72">
            <v>1.2502928815631753</v>
          </cell>
          <cell r="DS72">
            <v>1.3611289128115287</v>
          </cell>
          <cell r="DT72">
            <v>0.98222614499363481</v>
          </cell>
          <cell r="DU72">
            <v>0.97781668267261113</v>
          </cell>
          <cell r="DV72">
            <v>1.3040235190656486</v>
          </cell>
          <cell r="DW72">
            <v>0.86588034392347957</v>
          </cell>
          <cell r="DX72">
            <v>0.79242107667399186</v>
          </cell>
          <cell r="DY72">
            <v>2.7372312959124239</v>
          </cell>
          <cell r="DZ72">
            <v>1.0838278203449485</v>
          </cell>
          <cell r="EA72">
            <v>1.2523106400569781</v>
          </cell>
          <cell r="EB72">
            <v>0.20009667401723263</v>
          </cell>
          <cell r="ED72">
            <v>0.87385482972817119</v>
          </cell>
          <cell r="EE72">
            <v>1.3611289128115063</v>
          </cell>
          <cell r="EF72">
            <v>0</v>
          </cell>
          <cell r="EG72">
            <v>0.97781668267261113</v>
          </cell>
          <cell r="EH72">
            <v>1.3040235190656708</v>
          </cell>
          <cell r="EI72">
            <v>0.86588034392350199</v>
          </cell>
          <cell r="EJ72">
            <v>-4.8131114573589233</v>
          </cell>
          <cell r="EK72">
            <v>2.7372312959124465</v>
          </cell>
          <cell r="EL72">
            <v>1.0838278203449485</v>
          </cell>
          <cell r="EM72">
            <v>-4.2592592523248598</v>
          </cell>
          <cell r="EN72">
            <v>0.20009667401725506</v>
          </cell>
        </row>
        <row r="73">
          <cell r="A73">
            <v>43160</v>
          </cell>
          <cell r="B73">
            <v>1.3705041808339313</v>
          </cell>
          <cell r="C73">
            <v>1.2522211194792605</v>
          </cell>
          <cell r="D73">
            <v>0</v>
          </cell>
          <cell r="E73">
            <v>0.89957879044140177</v>
          </cell>
          <cell r="F73">
            <v>1.2021900196651434</v>
          </cell>
          <cell r="G73">
            <v>0.79884877714718816</v>
          </cell>
          <cell r="H73">
            <v>1.3386618668041039</v>
          </cell>
          <cell r="I73">
            <v>2.5206261671917494</v>
          </cell>
          <cell r="J73">
            <v>1.0008263035947225</v>
          </cell>
          <cell r="K73">
            <v>1.7249051873052572</v>
          </cell>
          <cell r="L73">
            <v>0.18408637305445341</v>
          </cell>
          <cell r="N73">
            <v>1.4094771601217637</v>
          </cell>
          <cell r="O73">
            <v>1.2522211194792605</v>
          </cell>
          <cell r="P73">
            <v>0.90637913256390334</v>
          </cell>
          <cell r="Q73">
            <v>0.89957879044140177</v>
          </cell>
          <cell r="R73">
            <v>1.2021900196651434</v>
          </cell>
          <cell r="S73">
            <v>0.79884877714716673</v>
          </cell>
          <cell r="T73">
            <v>1.3386618668043822</v>
          </cell>
          <cell r="U73">
            <v>2.5206261671917494</v>
          </cell>
          <cell r="V73">
            <v>1.0008263035947225</v>
          </cell>
          <cell r="W73">
            <v>1.7249051873054499</v>
          </cell>
          <cell r="X73">
            <v>0.18408637305443201</v>
          </cell>
          <cell r="Z73">
            <v>1.3406078824327761</v>
          </cell>
          <cell r="AA73">
            <v>1.252221119479239</v>
          </cell>
          <cell r="AB73">
            <v>0.90637913256392477</v>
          </cell>
          <cell r="AC73">
            <v>0.89957879044140177</v>
          </cell>
          <cell r="AD73">
            <v>1.2021900196651434</v>
          </cell>
          <cell r="AE73">
            <v>0.79884877714718816</v>
          </cell>
          <cell r="AF73">
            <v>1.338661866804489</v>
          </cell>
          <cell r="AG73">
            <v>2.5206261671917281</v>
          </cell>
          <cell r="AH73">
            <v>1.0008263035947225</v>
          </cell>
          <cell r="AI73">
            <v>1.7249051873056211</v>
          </cell>
          <cell r="AJ73">
            <v>0.18408637305443201</v>
          </cell>
          <cell r="AL73">
            <v>1.3866434530083627</v>
          </cell>
          <cell r="AM73">
            <v>1.252221119479239</v>
          </cell>
          <cell r="AN73">
            <v>0.90637913256390334</v>
          </cell>
          <cell r="AO73">
            <v>0.89957879044140177</v>
          </cell>
          <cell r="AP73">
            <v>1.2021900196651434</v>
          </cell>
          <cell r="AQ73">
            <v>0.79884877714718816</v>
          </cell>
          <cell r="AR73">
            <v>1.3386618668038044</v>
          </cell>
          <cell r="AS73">
            <v>2.5206261671917494</v>
          </cell>
          <cell r="AT73">
            <v>1.0008263035947225</v>
          </cell>
          <cell r="AU73">
            <v>1.724905187304808</v>
          </cell>
          <cell r="AV73">
            <v>0.18408637305443201</v>
          </cell>
          <cell r="AX73">
            <v>1.3499534722541728</v>
          </cell>
          <cell r="AY73">
            <v>1.2522211194792605</v>
          </cell>
          <cell r="AZ73">
            <v>0.90637913256390334</v>
          </cell>
          <cell r="BA73">
            <v>0.89957879044140177</v>
          </cell>
          <cell r="BB73">
            <v>1.2021900196651647</v>
          </cell>
          <cell r="BC73">
            <v>0.79884877714718816</v>
          </cell>
          <cell r="BD73">
            <v>1.3386618668045105</v>
          </cell>
          <cell r="BE73">
            <v>2.5206261671917494</v>
          </cell>
          <cell r="BF73">
            <v>1.0008263035947009</v>
          </cell>
          <cell r="BG73">
            <v>1.7249051873055996</v>
          </cell>
          <cell r="BH73">
            <v>0.18408637305443201</v>
          </cell>
          <cell r="BJ73">
            <v>1.200271185178603</v>
          </cell>
          <cell r="BK73">
            <v>1.2522211194792605</v>
          </cell>
          <cell r="BL73">
            <v>0</v>
          </cell>
          <cell r="BM73">
            <v>0.89957879044140177</v>
          </cell>
          <cell r="BN73">
            <v>1.2021900196651647</v>
          </cell>
          <cell r="BO73">
            <v>0.79884877714716673</v>
          </cell>
          <cell r="BP73">
            <v>1.3386618668011083</v>
          </cell>
          <cell r="BQ73">
            <v>2.5206261671917494</v>
          </cell>
          <cell r="BR73">
            <v>1.0008263035947009</v>
          </cell>
          <cell r="BS73">
            <v>1.7249051873020478</v>
          </cell>
          <cell r="BT73">
            <v>0.18408637305443201</v>
          </cell>
          <cell r="BV73">
            <v>1.0529274071691574</v>
          </cell>
          <cell r="BW73">
            <v>1.2522211194792605</v>
          </cell>
          <cell r="BX73">
            <v>0</v>
          </cell>
          <cell r="BY73">
            <v>0.89957879044140177</v>
          </cell>
          <cell r="BZ73">
            <v>1.2021900196651434</v>
          </cell>
          <cell r="CA73">
            <v>0.79884877714718816</v>
          </cell>
          <cell r="CB73">
            <v>0.43299554304602594</v>
          </cell>
          <cell r="CC73">
            <v>2.5206261671917494</v>
          </cell>
          <cell r="CD73">
            <v>1.0008263035947225</v>
          </cell>
          <cell r="CE73">
            <v>1.0963847352919076</v>
          </cell>
          <cell r="CF73">
            <v>0.18408637305445341</v>
          </cell>
          <cell r="CH73">
            <v>1.4034890013083112</v>
          </cell>
          <cell r="CI73">
            <v>1.2522211194792605</v>
          </cell>
          <cell r="CJ73">
            <v>0.90637913256390334</v>
          </cell>
          <cell r="CK73">
            <v>0.89957879044140177</v>
          </cell>
          <cell r="CL73">
            <v>1.2021900196651434</v>
          </cell>
          <cell r="CM73">
            <v>0.79884877714718816</v>
          </cell>
          <cell r="CN73">
            <v>1.3386618668043178</v>
          </cell>
          <cell r="CO73">
            <v>2.5206261671917494</v>
          </cell>
          <cell r="CP73">
            <v>1.0008263035947009</v>
          </cell>
          <cell r="CQ73">
            <v>1.7249051873054499</v>
          </cell>
          <cell r="CR73">
            <v>0.18408637305443201</v>
          </cell>
          <cell r="CT73">
            <v>1.2985049999711284</v>
          </cell>
          <cell r="CU73">
            <v>1.2522211194792605</v>
          </cell>
          <cell r="CV73">
            <v>0.90637913256390334</v>
          </cell>
          <cell r="CW73">
            <v>0.89957879044140177</v>
          </cell>
          <cell r="CX73">
            <v>1.2021900196651647</v>
          </cell>
          <cell r="CY73">
            <v>0.79884877714718816</v>
          </cell>
          <cell r="CZ73">
            <v>1.3386618668034833</v>
          </cell>
          <cell r="DA73">
            <v>2.5206261671917494</v>
          </cell>
          <cell r="DB73">
            <v>1.0008263035947009</v>
          </cell>
          <cell r="DC73">
            <v>1.7249051873042731</v>
          </cell>
          <cell r="DD73">
            <v>0.18408637305443201</v>
          </cell>
          <cell r="DF73">
            <v>1.4329605736562501</v>
          </cell>
          <cell r="DG73">
            <v>1.2522211194792605</v>
          </cell>
          <cell r="DH73">
            <v>0.90637913256390334</v>
          </cell>
          <cell r="DI73">
            <v>0.89957879044138034</v>
          </cell>
          <cell r="DJ73">
            <v>1.2021900196651434</v>
          </cell>
          <cell r="DK73">
            <v>0.79884877714718816</v>
          </cell>
          <cell r="DL73">
            <v>1.3386618668044248</v>
          </cell>
          <cell r="DM73">
            <v>2.5206261671917707</v>
          </cell>
          <cell r="DN73">
            <v>1.0008263035947225</v>
          </cell>
          <cell r="DO73">
            <v>1.7249051873055354</v>
          </cell>
          <cell r="DP73">
            <v>0.18408637305443201</v>
          </cell>
          <cell r="DR73">
            <v>1.3598819019156494</v>
          </cell>
          <cell r="DS73">
            <v>1.2522211194792605</v>
          </cell>
          <cell r="DT73">
            <v>0.90637913256390334</v>
          </cell>
          <cell r="DU73">
            <v>0.89957879044140177</v>
          </cell>
          <cell r="DV73">
            <v>1.2021900196651647</v>
          </cell>
          <cell r="DW73">
            <v>0.79884877714718816</v>
          </cell>
          <cell r="DX73">
            <v>1.3386618668038257</v>
          </cell>
          <cell r="DY73">
            <v>2.5206261671917707</v>
          </cell>
          <cell r="DZ73">
            <v>1.0008263035947225</v>
          </cell>
          <cell r="EA73">
            <v>1.7249051873049577</v>
          </cell>
          <cell r="EB73">
            <v>0.18408637305445341</v>
          </cell>
          <cell r="ED73">
            <v>1.3285424238151933</v>
          </cell>
          <cell r="EE73">
            <v>1.252221119479239</v>
          </cell>
          <cell r="EF73">
            <v>0</v>
          </cell>
          <cell r="EG73">
            <v>0.89957879044140177</v>
          </cell>
          <cell r="EH73">
            <v>1.2021900196651434</v>
          </cell>
          <cell r="EI73">
            <v>0.79884877714718816</v>
          </cell>
          <cell r="EJ73">
            <v>1.33866186680573</v>
          </cell>
          <cell r="EK73">
            <v>2.5206261671917494</v>
          </cell>
          <cell r="EL73">
            <v>1.0008263035947225</v>
          </cell>
          <cell r="EM73">
            <v>1.724905187306798</v>
          </cell>
          <cell r="EN73">
            <v>0.18408637305445341</v>
          </cell>
        </row>
        <row r="74">
          <cell r="A74">
            <v>43525</v>
          </cell>
          <cell r="B74">
            <v>1.3126479706110361</v>
          </cell>
          <cell r="C74">
            <v>1.194363978555008</v>
          </cell>
          <cell r="D74">
            <v>0</v>
          </cell>
          <cell r="E74">
            <v>0.85801499947715509</v>
          </cell>
          <cell r="F74">
            <v>1.1489335449347466</v>
          </cell>
          <cell r="G74">
            <v>0.7640044776561794</v>
          </cell>
          <cell r="H74">
            <v>1.2769896998379395</v>
          </cell>
          <cell r="I74">
            <v>2.4063832507094176</v>
          </cell>
          <cell r="J74">
            <v>0.95799902194078446</v>
          </cell>
          <cell r="K74">
            <v>1.6510961625409093</v>
          </cell>
          <cell r="L74">
            <v>0.17558091986830013</v>
          </cell>
          <cell r="N74">
            <v>1.3496711842210463</v>
          </cell>
          <cell r="O74">
            <v>1.194363978555008</v>
          </cell>
          <cell r="P74">
            <v>0.86702788555327925</v>
          </cell>
          <cell r="Q74">
            <v>0.85801499947715509</v>
          </cell>
          <cell r="R74">
            <v>1.1489335449347677</v>
          </cell>
          <cell r="S74">
            <v>0.7640044776561794</v>
          </cell>
          <cell r="T74">
            <v>1.276989699837537</v>
          </cell>
          <cell r="U74">
            <v>2.4063832507094176</v>
          </cell>
          <cell r="V74">
            <v>0.95799902194078446</v>
          </cell>
          <cell r="W74">
            <v>1.6510961625405915</v>
          </cell>
          <cell r="X74">
            <v>0.17558091986830013</v>
          </cell>
          <cell r="Z74">
            <v>1.2837267570299904</v>
          </cell>
          <cell r="AA74">
            <v>1.194363978555008</v>
          </cell>
          <cell r="AB74">
            <v>0.86702788555327925</v>
          </cell>
          <cell r="AC74">
            <v>0.85801499947715509</v>
          </cell>
          <cell r="AD74">
            <v>1.1489335449347466</v>
          </cell>
          <cell r="AE74">
            <v>0.7640044776561794</v>
          </cell>
          <cell r="AF74">
            <v>1.2769896998372614</v>
          </cell>
          <cell r="AG74">
            <v>2.4063832507094176</v>
          </cell>
          <cell r="AH74">
            <v>0.95799902194078446</v>
          </cell>
          <cell r="AI74">
            <v>1.6510961625403371</v>
          </cell>
          <cell r="AJ74">
            <v>0.17558091986830013</v>
          </cell>
          <cell r="AL74">
            <v>1.3278624202177181</v>
          </cell>
          <cell r="AM74">
            <v>1.194363978555008</v>
          </cell>
          <cell r="AN74">
            <v>0.86702788555327925</v>
          </cell>
          <cell r="AO74">
            <v>0.85801499947713389</v>
          </cell>
          <cell r="AP74">
            <v>1.1489335449347677</v>
          </cell>
          <cell r="AQ74">
            <v>0.7640044776561794</v>
          </cell>
          <cell r="AR74">
            <v>1.276989699837876</v>
          </cell>
          <cell r="AS74">
            <v>2.4063832507094176</v>
          </cell>
          <cell r="AT74">
            <v>0.95799902194078446</v>
          </cell>
          <cell r="AU74">
            <v>1.651096162540973</v>
          </cell>
          <cell r="AV74">
            <v>0.17558091986832131</v>
          </cell>
          <cell r="AX74">
            <v>1.2927350477419441</v>
          </cell>
          <cell r="AY74">
            <v>1.194363978555008</v>
          </cell>
          <cell r="AZ74">
            <v>0.86702788555327925</v>
          </cell>
          <cell r="BA74">
            <v>0.85801499947715509</v>
          </cell>
          <cell r="BB74">
            <v>1.1489335449347466</v>
          </cell>
          <cell r="BC74">
            <v>0.7640044776561794</v>
          </cell>
          <cell r="BD74">
            <v>1.2769896998372614</v>
          </cell>
          <cell r="BE74">
            <v>2.4063832507094176</v>
          </cell>
          <cell r="BF74">
            <v>0.95799902194078446</v>
          </cell>
          <cell r="BG74">
            <v>1.651096162540316</v>
          </cell>
          <cell r="BH74">
            <v>0.17558091986830013</v>
          </cell>
          <cell r="BJ74">
            <v>1.148906027941754</v>
          </cell>
          <cell r="BK74">
            <v>1.194363978555008</v>
          </cell>
          <cell r="BL74">
            <v>0</v>
          </cell>
          <cell r="BM74">
            <v>0.85801499947715509</v>
          </cell>
          <cell r="BN74">
            <v>1.1489335449347466</v>
          </cell>
          <cell r="BO74">
            <v>0.7640044776561794</v>
          </cell>
          <cell r="BP74">
            <v>1.2769896998383634</v>
          </cell>
          <cell r="BQ74">
            <v>2.4063832507094176</v>
          </cell>
          <cell r="BR74">
            <v>0.95799902194078446</v>
          </cell>
          <cell r="BS74">
            <v>1.6510961625414604</v>
          </cell>
          <cell r="BT74">
            <v>0.17558091986830013</v>
          </cell>
          <cell r="BV74">
            <v>1.2395539622220175</v>
          </cell>
          <cell r="BW74">
            <v>1.194363978555008</v>
          </cell>
          <cell r="BX74">
            <v>0</v>
          </cell>
          <cell r="BY74">
            <v>0.85801499947715509</v>
          </cell>
          <cell r="BZ74">
            <v>1.1489335449347466</v>
          </cell>
          <cell r="CA74">
            <v>0.76400447765620061</v>
          </cell>
          <cell r="CB74">
            <v>1.2769896998369434</v>
          </cell>
          <cell r="CC74">
            <v>2.4063832507094176</v>
          </cell>
          <cell r="CD74">
            <v>0.95799902194078446</v>
          </cell>
          <cell r="CE74">
            <v>1.6510961625401677</v>
          </cell>
          <cell r="CF74">
            <v>0.17558091986830013</v>
          </cell>
          <cell r="CH74">
            <v>1.345213207271323</v>
          </cell>
          <cell r="CI74">
            <v>1.194363978555008</v>
          </cell>
          <cell r="CJ74">
            <v>0.86702788555327925</v>
          </cell>
          <cell r="CK74">
            <v>0.85801499947715509</v>
          </cell>
          <cell r="CL74">
            <v>1.1489335449347466</v>
          </cell>
          <cell r="CM74">
            <v>0.7640044776561794</v>
          </cell>
          <cell r="CN74">
            <v>1.2769896998374097</v>
          </cell>
          <cell r="CO74">
            <v>2.4063832507094176</v>
          </cell>
          <cell r="CP74">
            <v>0.95799902194078446</v>
          </cell>
          <cell r="CQ74">
            <v>1.6510961625405067</v>
          </cell>
          <cell r="CR74">
            <v>0.17558091986830013</v>
          </cell>
          <cell r="CT74">
            <v>1.2435922368330576</v>
          </cell>
          <cell r="CU74">
            <v>1.194363978555008</v>
          </cell>
          <cell r="CV74">
            <v>0.86702788555325805</v>
          </cell>
          <cell r="CW74">
            <v>0.85801499947713389</v>
          </cell>
          <cell r="CX74">
            <v>1.1489335449347466</v>
          </cell>
          <cell r="CY74">
            <v>0.76400447765620061</v>
          </cell>
          <cell r="CZ74">
            <v>1.2769896998372825</v>
          </cell>
          <cell r="DA74">
            <v>2.4063832507094176</v>
          </cell>
          <cell r="DB74">
            <v>0.95799902194078446</v>
          </cell>
          <cell r="DC74">
            <v>1.6510961625402312</v>
          </cell>
          <cell r="DD74">
            <v>0.17558091986830013</v>
          </cell>
          <cell r="DF74">
            <v>1.3722796304880269</v>
          </cell>
          <cell r="DG74">
            <v>1.194363978555008</v>
          </cell>
          <cell r="DH74">
            <v>0.86702788555327925</v>
          </cell>
          <cell r="DI74">
            <v>0.85801499947715509</v>
          </cell>
          <cell r="DJ74">
            <v>1.1489335449347466</v>
          </cell>
          <cell r="DK74">
            <v>0.7640044776561794</v>
          </cell>
          <cell r="DL74">
            <v>1.2769896998375156</v>
          </cell>
          <cell r="DM74">
            <v>2.4063832507094176</v>
          </cell>
          <cell r="DN74">
            <v>0.95799902194078446</v>
          </cell>
          <cell r="DO74">
            <v>1.6510961625405702</v>
          </cell>
          <cell r="DP74">
            <v>0.17558091986830013</v>
          </cell>
          <cell r="DR74">
            <v>1.3023420792226625</v>
          </cell>
          <cell r="DS74">
            <v>1.1943639785549867</v>
          </cell>
          <cell r="DT74">
            <v>0.86702788555327925</v>
          </cell>
          <cell r="DU74">
            <v>0.85801499947715509</v>
          </cell>
          <cell r="DV74">
            <v>1.1489335449347466</v>
          </cell>
          <cell r="DW74">
            <v>0.7640044776561794</v>
          </cell>
          <cell r="DX74">
            <v>1.2769896998377488</v>
          </cell>
          <cell r="DY74">
            <v>2.4063832507094176</v>
          </cell>
          <cell r="DZ74">
            <v>0.95799902194078446</v>
          </cell>
          <cell r="EA74">
            <v>1.6510961625407823</v>
          </cell>
          <cell r="EB74">
            <v>0.17558091986830013</v>
          </cell>
          <cell r="ED74">
            <v>1.2727718565148205</v>
          </cell>
          <cell r="EE74">
            <v>1.194363978555008</v>
          </cell>
          <cell r="EF74">
            <v>0</v>
          </cell>
          <cell r="EG74">
            <v>0.85801499947715509</v>
          </cell>
          <cell r="EH74">
            <v>1.1489335449347466</v>
          </cell>
          <cell r="EI74">
            <v>0.7640044776561794</v>
          </cell>
          <cell r="EJ74">
            <v>1.2769896998338495</v>
          </cell>
          <cell r="EK74">
            <v>2.4063832507094176</v>
          </cell>
          <cell r="EL74">
            <v>0.95799902194078446</v>
          </cell>
          <cell r="EM74">
            <v>1.6510961625369889</v>
          </cell>
          <cell r="EN74">
            <v>0.17558091986830013</v>
          </cell>
        </row>
        <row r="75">
          <cell r="A75">
            <v>43891</v>
          </cell>
          <cell r="B75">
            <v>1.2669819931736992</v>
          </cell>
          <cell r="C75">
            <v>1.1482149584522636</v>
          </cell>
          <cell r="D75">
            <v>0</v>
          </cell>
          <cell r="E75">
            <v>0.82486216485530195</v>
          </cell>
          <cell r="F75">
            <v>1.1066465179630132</v>
          </cell>
          <cell r="G75">
            <v>0.73639332069004948</v>
          </cell>
          <cell r="H75">
            <v>1.227814099334114</v>
          </cell>
          <cell r="I75">
            <v>2.3154616960175938</v>
          </cell>
          <cell r="J75">
            <v>0.92413994745941352</v>
          </cell>
          <cell r="K75">
            <v>1.5927713111429094</v>
          </cell>
          <cell r="L75">
            <v>0.16879665243656491</v>
          </cell>
          <cell r="N75">
            <v>1.3024367765511524</v>
          </cell>
          <cell r="O75">
            <v>1.1482149584522636</v>
          </cell>
          <cell r="P75">
            <v>0.8358697328044522</v>
          </cell>
          <cell r="Q75">
            <v>0.82486216485532315</v>
          </cell>
          <cell r="R75">
            <v>1.1066465179630132</v>
          </cell>
          <cell r="S75">
            <v>0.73639332069004948</v>
          </cell>
          <cell r="T75">
            <v>1.2278140993349613</v>
          </cell>
          <cell r="U75">
            <v>2.3154616960175938</v>
          </cell>
          <cell r="V75">
            <v>0.92413994745941352</v>
          </cell>
          <cell r="W75">
            <v>1.5927713111436295</v>
          </cell>
          <cell r="X75">
            <v>0.16879665243656491</v>
          </cell>
          <cell r="Z75">
            <v>1.2388064017290867</v>
          </cell>
          <cell r="AA75">
            <v>1.1482149584522636</v>
          </cell>
          <cell r="AB75">
            <v>0.83586973280443111</v>
          </cell>
          <cell r="AC75">
            <v>0.82486216485530195</v>
          </cell>
          <cell r="AD75">
            <v>1.1066465179630132</v>
          </cell>
          <cell r="AE75">
            <v>0.73639332069004948</v>
          </cell>
          <cell r="AF75">
            <v>1.2278140993353002</v>
          </cell>
          <cell r="AG75">
            <v>2.3154616960175938</v>
          </cell>
          <cell r="AH75">
            <v>0.92413994745941352</v>
          </cell>
          <cell r="AI75">
            <v>1.5927713111439048</v>
          </cell>
          <cell r="AJ75">
            <v>0.16879665243656491</v>
          </cell>
          <cell r="AL75">
            <v>1.2814446390327028</v>
          </cell>
          <cell r="AM75">
            <v>1.1482149584522636</v>
          </cell>
          <cell r="AN75">
            <v>0.83586973280443111</v>
          </cell>
          <cell r="AO75">
            <v>0.82486216485530195</v>
          </cell>
          <cell r="AP75">
            <v>1.1066465179630132</v>
          </cell>
          <cell r="AQ75">
            <v>0.73639332069004948</v>
          </cell>
          <cell r="AR75">
            <v>1.2278140993349189</v>
          </cell>
          <cell r="AS75">
            <v>2.3154616960175938</v>
          </cell>
          <cell r="AT75">
            <v>0.92413994745941352</v>
          </cell>
          <cell r="AU75">
            <v>1.5927713111435657</v>
          </cell>
          <cell r="AV75">
            <v>0.16879665243656491</v>
          </cell>
          <cell r="AX75">
            <v>1.2475518881121639</v>
          </cell>
          <cell r="AY75">
            <v>1.1482149584522636</v>
          </cell>
          <cell r="AZ75">
            <v>0.83586973280443111</v>
          </cell>
          <cell r="BA75">
            <v>0.82486216485532315</v>
          </cell>
          <cell r="BB75">
            <v>1.1066465179630132</v>
          </cell>
          <cell r="BC75">
            <v>0.73639332069007069</v>
          </cell>
          <cell r="BD75">
            <v>1.2278140993351732</v>
          </cell>
          <cell r="BE75">
            <v>2.3154616960176146</v>
          </cell>
          <cell r="BF75">
            <v>0.92413994745941352</v>
          </cell>
          <cell r="BG75">
            <v>1.59277131114382</v>
          </cell>
          <cell r="BH75">
            <v>0.16879665243658612</v>
          </cell>
          <cell r="BJ75">
            <v>1.108298053324952</v>
          </cell>
          <cell r="BK75">
            <v>1.1482149584522636</v>
          </cell>
          <cell r="BL75">
            <v>0</v>
          </cell>
          <cell r="BM75">
            <v>0.82486216485532315</v>
          </cell>
          <cell r="BN75">
            <v>1.1066465179630132</v>
          </cell>
          <cell r="BO75">
            <v>0.73639332069004948</v>
          </cell>
          <cell r="BP75">
            <v>1.227814099336592</v>
          </cell>
          <cell r="BQ75">
            <v>2.3154616960175938</v>
          </cell>
          <cell r="BR75">
            <v>0.92413994745941352</v>
          </cell>
          <cell r="BS75">
            <v>1.5927713111453237</v>
          </cell>
          <cell r="BT75">
            <v>0.16879665243656491</v>
          </cell>
          <cell r="BV75">
            <v>1.1964062868439207</v>
          </cell>
          <cell r="BW75">
            <v>1.1482149584522636</v>
          </cell>
          <cell r="BX75">
            <v>0</v>
          </cell>
          <cell r="BY75">
            <v>0.82486216485530195</v>
          </cell>
          <cell r="BZ75">
            <v>1.1066465179630132</v>
          </cell>
          <cell r="CA75">
            <v>0.73639332069004948</v>
          </cell>
          <cell r="CB75">
            <v>1.2278140993357873</v>
          </cell>
          <cell r="CC75">
            <v>2.3154616960175938</v>
          </cell>
          <cell r="CD75">
            <v>0.92413994745941352</v>
          </cell>
          <cell r="CE75">
            <v>1.5927713111441801</v>
          </cell>
          <cell r="CF75">
            <v>0.16879665243656491</v>
          </cell>
          <cell r="CH75">
            <v>1.2993036586918416</v>
          </cell>
          <cell r="CI75">
            <v>1.1482149584522636</v>
          </cell>
          <cell r="CJ75">
            <v>0.83586973280443111</v>
          </cell>
          <cell r="CK75">
            <v>0.82486216485530195</v>
          </cell>
          <cell r="CL75">
            <v>1.1066465179630132</v>
          </cell>
          <cell r="CM75">
            <v>0.73639332069004948</v>
          </cell>
          <cell r="CN75">
            <v>1.2278140993353213</v>
          </cell>
          <cell r="CO75">
            <v>2.3154616960175938</v>
          </cell>
          <cell r="CP75">
            <v>0.92413994745939243</v>
          </cell>
          <cell r="CQ75">
            <v>1.5927713111438624</v>
          </cell>
          <cell r="CR75">
            <v>0.16879665243656491</v>
          </cell>
          <cell r="CT75">
            <v>1.2002423978063392</v>
          </cell>
          <cell r="CU75">
            <v>1.1482149584522636</v>
          </cell>
          <cell r="CV75">
            <v>0.83586973280443111</v>
          </cell>
          <cell r="CW75">
            <v>0.82486216485530195</v>
          </cell>
          <cell r="CX75">
            <v>1.1066465179629921</v>
          </cell>
          <cell r="CY75">
            <v>0.73639332069004948</v>
          </cell>
          <cell r="CZ75">
            <v>1.2278140993351518</v>
          </cell>
          <cell r="DA75">
            <v>2.3154616960175938</v>
          </cell>
          <cell r="DB75">
            <v>0.92413994745941352</v>
          </cell>
          <cell r="DC75">
            <v>1.5927713111439048</v>
          </cell>
          <cell r="DD75">
            <v>0.16879665243656491</v>
          </cell>
          <cell r="DF75">
            <v>1.3243648713594292</v>
          </cell>
          <cell r="DG75">
            <v>1.1482149584522636</v>
          </cell>
          <cell r="DH75">
            <v>0.83586973280443111</v>
          </cell>
          <cell r="DI75">
            <v>0.82486216485530195</v>
          </cell>
          <cell r="DJ75">
            <v>1.1066465179630132</v>
          </cell>
          <cell r="DK75">
            <v>0.73639332069004948</v>
          </cell>
          <cell r="DL75">
            <v>1.2278140993348341</v>
          </cell>
          <cell r="DM75">
            <v>2.3154616960175938</v>
          </cell>
          <cell r="DN75">
            <v>0.92413994745941352</v>
          </cell>
          <cell r="DO75">
            <v>1.5927713111435022</v>
          </cell>
          <cell r="DP75">
            <v>0.16879665243656491</v>
          </cell>
          <cell r="DR75">
            <v>1.2569151042697291</v>
          </cell>
          <cell r="DS75">
            <v>1.1482149584522847</v>
          </cell>
          <cell r="DT75">
            <v>0.83586973280443111</v>
          </cell>
          <cell r="DU75">
            <v>0.82486216485530195</v>
          </cell>
          <cell r="DV75">
            <v>1.1066465179630132</v>
          </cell>
          <cell r="DW75">
            <v>0.73639332069004948</v>
          </cell>
          <cell r="DX75">
            <v>1.2278140993344528</v>
          </cell>
          <cell r="DY75">
            <v>2.3154616960175938</v>
          </cell>
          <cell r="DZ75">
            <v>0.92413994745941352</v>
          </cell>
          <cell r="EA75">
            <v>1.5927713111431423</v>
          </cell>
          <cell r="EB75">
            <v>0.16879665243658612</v>
          </cell>
          <cell r="ED75">
            <v>1.2287815709836281</v>
          </cell>
          <cell r="EE75">
            <v>1.1482149584522636</v>
          </cell>
          <cell r="EF75">
            <v>0</v>
          </cell>
          <cell r="EG75">
            <v>0.82486216485530195</v>
          </cell>
          <cell r="EH75">
            <v>1.1066465179630132</v>
          </cell>
          <cell r="EI75">
            <v>0.73639332069004948</v>
          </cell>
          <cell r="EJ75">
            <v>1.2278140993385829</v>
          </cell>
          <cell r="EK75">
            <v>2.3154616960175938</v>
          </cell>
          <cell r="EL75">
            <v>0.92413994745941352</v>
          </cell>
          <cell r="EM75">
            <v>1.5927713111471451</v>
          </cell>
          <cell r="EN75">
            <v>0.16879665243656491</v>
          </cell>
        </row>
        <row r="76">
          <cell r="A76">
            <v>44256</v>
          </cell>
          <cell r="B76">
            <v>1.2539499751337058</v>
          </cell>
          <cell r="C76">
            <v>1.0929185566698956</v>
          </cell>
          <cell r="D76">
            <v>0</v>
          </cell>
          <cell r="E76">
            <v>0.78513797440897426</v>
          </cell>
          <cell r="F76">
            <v>1.0552698327511347</v>
          </cell>
          <cell r="G76">
            <v>0.70267517246770761</v>
          </cell>
          <cell r="H76">
            <v>1.3076879653241889</v>
          </cell>
          <cell r="I76">
            <v>2.2058410627815004</v>
          </cell>
          <cell r="J76">
            <v>0.88252162093537179</v>
          </cell>
          <cell r="K76">
            <v>1.6383682520146057</v>
          </cell>
          <cell r="L76">
            <v>0.16066764748889059</v>
          </cell>
          <cell r="N76">
            <v>1.1288352626187326</v>
          </cell>
          <cell r="O76">
            <v>1.0929185566698956</v>
          </cell>
          <cell r="P76">
            <v>0.7977638995465306</v>
          </cell>
          <cell r="Q76">
            <v>0.78513797440897426</v>
          </cell>
          <cell r="R76">
            <v>1.0552698327511347</v>
          </cell>
          <cell r="S76">
            <v>0.70267517246770761</v>
          </cell>
          <cell r="T76">
            <v>0.87164021779458067</v>
          </cell>
          <cell r="U76">
            <v>2.2058410627814786</v>
          </cell>
          <cell r="V76">
            <v>0.88252162093537179</v>
          </cell>
          <cell r="W76">
            <v>1.1813634633644177</v>
          </cell>
          <cell r="X76">
            <v>0.16066764748889059</v>
          </cell>
          <cell r="Z76">
            <v>1.2215822803326448</v>
          </cell>
          <cell r="AA76">
            <v>1.0929185566698956</v>
          </cell>
          <cell r="AB76">
            <v>0.7977638995465306</v>
          </cell>
          <cell r="AC76">
            <v>0.78513797440897426</v>
          </cell>
          <cell r="AD76">
            <v>1.0552698327511347</v>
          </cell>
          <cell r="AE76">
            <v>0.70267517246770761</v>
          </cell>
          <cell r="AF76">
            <v>1.2868827818966022</v>
          </cell>
          <cell r="AG76">
            <v>2.2058410627815004</v>
          </cell>
          <cell r="AH76">
            <v>0.88252162093537179</v>
          </cell>
          <cell r="AI76">
            <v>1.6240918241436972</v>
          </cell>
          <cell r="AJ76">
            <v>0.16066764748889059</v>
          </cell>
          <cell r="AL76">
            <v>0.91373363288247411</v>
          </cell>
          <cell r="AM76">
            <v>1.0929185566698956</v>
          </cell>
          <cell r="AN76">
            <v>0.7977638995465306</v>
          </cell>
          <cell r="AO76">
            <v>0.78513797440897426</v>
          </cell>
          <cell r="AP76">
            <v>1.0552698327511347</v>
          </cell>
          <cell r="AQ76">
            <v>0.70267517246770761</v>
          </cell>
          <cell r="AR76">
            <v>0.34175674723468058</v>
          </cell>
          <cell r="AS76">
            <v>2.2058410627815004</v>
          </cell>
          <cell r="AT76">
            <v>0.88252162093537179</v>
          </cell>
          <cell r="AU76">
            <v>0.57961738210080149</v>
          </cell>
          <cell r="AV76">
            <v>0.16066764748889059</v>
          </cell>
          <cell r="AX76">
            <v>1.3934406311348679</v>
          </cell>
          <cell r="AY76">
            <v>1.0929185566699173</v>
          </cell>
          <cell r="AZ76">
            <v>0.7977638995465306</v>
          </cell>
          <cell r="BA76">
            <v>0.78513797440899602</v>
          </cell>
          <cell r="BB76">
            <v>1.0552698327511347</v>
          </cell>
          <cell r="BC76">
            <v>0.70267517246770761</v>
          </cell>
          <cell r="BD76">
            <v>1.7754276632481998</v>
          </cell>
          <cell r="BE76">
            <v>2.2058410627815004</v>
          </cell>
          <cell r="BF76">
            <v>0.88252162093537179</v>
          </cell>
          <cell r="BG76">
            <v>2.1221216940184822</v>
          </cell>
          <cell r="BH76">
            <v>0.16066764748889059</v>
          </cell>
          <cell r="BJ76">
            <v>1.0702523594407598</v>
          </cell>
          <cell r="BK76">
            <v>1.0929185566698956</v>
          </cell>
          <cell r="BL76">
            <v>0</v>
          </cell>
          <cell r="BM76">
            <v>0.78513797440897426</v>
          </cell>
          <cell r="BN76">
            <v>1.0552698327511347</v>
          </cell>
          <cell r="BO76">
            <v>0.70267517246772937</v>
          </cell>
          <cell r="BP76">
            <v>1.2352541655347669</v>
          </cell>
          <cell r="BQ76">
            <v>2.2058410627815004</v>
          </cell>
          <cell r="BR76">
            <v>0.88252162093537179</v>
          </cell>
          <cell r="BS76">
            <v>1.5904212087008072</v>
          </cell>
          <cell r="BT76">
            <v>0.16066764748891241</v>
          </cell>
          <cell r="BV76">
            <v>1.1217963811312792</v>
          </cell>
          <cell r="BW76">
            <v>1.0929185566698956</v>
          </cell>
          <cell r="BX76">
            <v>0</v>
          </cell>
          <cell r="BY76">
            <v>0.78513797440897426</v>
          </cell>
          <cell r="BZ76">
            <v>1.0552698327511347</v>
          </cell>
          <cell r="CA76">
            <v>0.70267517246772937</v>
          </cell>
          <cell r="CB76">
            <v>1.08877131127352</v>
          </cell>
          <cell r="CC76">
            <v>2.2058410627815221</v>
          </cell>
          <cell r="CD76">
            <v>0.88252162093537179</v>
          </cell>
          <cell r="CE76">
            <v>1.4657126162691068</v>
          </cell>
          <cell r="CF76">
            <v>0.16066764748889059</v>
          </cell>
          <cell r="CH76">
            <v>1.323498424801195</v>
          </cell>
          <cell r="CI76">
            <v>1.0929185566698956</v>
          </cell>
          <cell r="CJ76">
            <v>0.7977638995465306</v>
          </cell>
          <cell r="CK76">
            <v>0.78513797440897426</v>
          </cell>
          <cell r="CL76">
            <v>1.0552698327511347</v>
          </cell>
          <cell r="CM76">
            <v>0.70267517246770761</v>
          </cell>
          <cell r="CN76">
            <v>1.4445428331453549</v>
          </cell>
          <cell r="CO76">
            <v>2.2058410627814786</v>
          </cell>
          <cell r="CP76">
            <v>0.88252162093537179</v>
          </cell>
          <cell r="CQ76">
            <v>1.7235410239616427</v>
          </cell>
          <cell r="CR76">
            <v>0.16066764748889059</v>
          </cell>
          <cell r="CT76">
            <v>1.2898431293558055</v>
          </cell>
          <cell r="CU76">
            <v>1.0929185566698956</v>
          </cell>
          <cell r="CV76">
            <v>0.7977638995465306</v>
          </cell>
          <cell r="CW76">
            <v>0.78513797440897426</v>
          </cell>
          <cell r="CX76">
            <v>1.0552698327511347</v>
          </cell>
          <cell r="CY76">
            <v>0.70267517246770761</v>
          </cell>
          <cell r="CZ76">
            <v>1.6264004892257142</v>
          </cell>
          <cell r="DA76">
            <v>2.2058410627815004</v>
          </cell>
          <cell r="DB76">
            <v>0.88252162093537179</v>
          </cell>
          <cell r="DC76">
            <v>2.1128292616979136</v>
          </cell>
          <cell r="DD76">
            <v>0.16066764748891241</v>
          </cell>
          <cell r="DF76">
            <v>1.3071345513655075</v>
          </cell>
          <cell r="DG76">
            <v>1.0929185566698956</v>
          </cell>
          <cell r="DH76">
            <v>0.7977638995465306</v>
          </cell>
          <cell r="DI76">
            <v>0.78513797440899602</v>
          </cell>
          <cell r="DJ76">
            <v>1.0552698327511347</v>
          </cell>
          <cell r="DK76">
            <v>0.70267517246770761</v>
          </cell>
          <cell r="DL76">
            <v>1.2902600241623854</v>
          </cell>
          <cell r="DM76">
            <v>2.2058410627815004</v>
          </cell>
          <cell r="DN76">
            <v>0.88252162093537179</v>
          </cell>
          <cell r="DO76">
            <v>1.6406861512332409</v>
          </cell>
          <cell r="DP76">
            <v>0.16066764748889059</v>
          </cell>
          <cell r="DR76">
            <v>1.4217236291412583</v>
          </cell>
          <cell r="DS76">
            <v>1.0929185566698956</v>
          </cell>
          <cell r="DT76">
            <v>0.7977638995465306</v>
          </cell>
          <cell r="DU76">
            <v>0.78513797440897426</v>
          </cell>
          <cell r="DV76">
            <v>1.0552698327511347</v>
          </cell>
          <cell r="DW76">
            <v>0.70267517246772937</v>
          </cell>
          <cell r="DX76">
            <v>1.827753331807163</v>
          </cell>
          <cell r="DY76">
            <v>2.2058410627815004</v>
          </cell>
          <cell r="DZ76">
            <v>0.88252162093539355</v>
          </cell>
          <cell r="EA76">
            <v>2.1328911131246202</v>
          </cell>
          <cell r="EB76">
            <v>0.16066764748889059</v>
          </cell>
          <cell r="ED76">
            <v>0.43221376174704673</v>
          </cell>
          <cell r="EE76">
            <v>1.0929185566699173</v>
          </cell>
          <cell r="EF76">
            <v>0</v>
          </cell>
          <cell r="EG76">
            <v>0.78513797440897426</v>
          </cell>
          <cell r="EH76">
            <v>1.0552698327511347</v>
          </cell>
          <cell r="EI76">
            <v>0.70267517246770761</v>
          </cell>
          <cell r="EJ76">
            <v>-7.5075833944854393</v>
          </cell>
          <cell r="EK76">
            <v>2.2058410627815004</v>
          </cell>
          <cell r="EL76">
            <v>0.88252162093537179</v>
          </cell>
          <cell r="EM76">
            <v>-6.9418370146024131</v>
          </cell>
          <cell r="EN76">
            <v>0.16066764748889059</v>
          </cell>
        </row>
      </sheetData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ouise" refreshedDate="43480.708176504631" createdVersion="6" refreshedVersion="6" minRefreshableVersion="3" recordCount="321" xr:uid="{3E53F76D-A018-4DD2-84F5-0D321922CE32}">
  <cacheSource type="worksheet">
    <worksheetSource ref="H8:I329" sheet="binned data"/>
  </cacheSource>
  <cacheFields count="2">
    <cacheField name="Daily PM10" numFmtId="0">
      <sharedItems containsString="0" containsBlank="1" containsNumber="1" minValue="2.7705099999999998" maxValue="164.1849"/>
    </cacheField>
    <cacheField name="Daily all trucks" numFmtId="0">
      <sharedItems containsBlank="1" count="10">
        <m/>
        <s v="20-30"/>
        <s v="0-10"/>
        <s v="30-40"/>
        <s v="10-20"/>
        <s v="40-50"/>
        <s v="50-60"/>
        <s v="70-80"/>
        <s v="60-70"/>
        <s v="&gt;8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ouise" refreshedDate="43480.71317638889" createdVersion="6" refreshedVersion="6" minRefreshableVersion="3" recordCount="321" xr:uid="{CFED10AD-3191-4CEE-BE5C-CD1B4A7ED5C3}">
  <cacheSource type="worksheet">
    <worksheetSource ref="H8:K329" sheet="binned data"/>
  </cacheSource>
  <cacheFields count="4">
    <cacheField name="Daily PM10" numFmtId="0">
      <sharedItems containsString="0" containsBlank="1" containsNumber="1" minValue="2.7705099999999998" maxValue="164.1849"/>
    </cacheField>
    <cacheField name="Daily all trucks" numFmtId="0">
      <sharedItems containsBlank="1" count="10">
        <m/>
        <s v="20-30"/>
        <s v="0-10"/>
        <s v="30-40"/>
        <s v="10-20"/>
        <s v="40-50"/>
        <s v="50-60"/>
        <s v="70-80"/>
        <s v="60-70"/>
        <s v="&gt;80"/>
      </sharedItems>
    </cacheField>
    <cacheField name="Daily long trucks" numFmtId="0">
      <sharedItems containsBlank="1"/>
    </cacheField>
    <cacheField name="Daily rainfall" numFmtId="0">
      <sharedItems containsBlank="1" count="7">
        <m/>
        <s v="&gt;20"/>
        <s v="0-1"/>
        <s v="10-20"/>
        <s v="5-10"/>
        <s v="2-5"/>
        <s v="1-2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ouise" refreshedDate="43481.625149189815" createdVersion="6" refreshedVersion="6" minRefreshableVersion="3" recordCount="321" xr:uid="{F5B17E4C-B737-4FE9-9374-2AB13CF0AF0C}">
  <cacheSource type="worksheet">
    <worksheetSource ref="H8:L329" sheet="binned data"/>
  </cacheSource>
  <cacheFields count="5">
    <cacheField name="Daily PM10" numFmtId="0">
      <sharedItems containsString="0" containsBlank="1" containsNumber="1" minValue="2.7705099999999998" maxValue="164.1849"/>
    </cacheField>
    <cacheField name="Daily all trucks" numFmtId="0">
      <sharedItems containsBlank="1" count="10">
        <m/>
        <s v="20-30"/>
        <s v="0-10"/>
        <s v="30-40"/>
        <s v="10-20"/>
        <s v="40-50"/>
        <s v="50-60"/>
        <s v="70-80"/>
        <s v="60-70"/>
        <s v="&gt;80"/>
      </sharedItems>
    </cacheField>
    <cacheField name="Daily long trucks" numFmtId="0">
      <sharedItems containsBlank="1"/>
    </cacheField>
    <cacheField name="Daily rainfall" numFmtId="0">
      <sharedItems containsBlank="1" count="7">
        <m/>
        <s v="&gt;20"/>
        <s v="0-1"/>
        <s v="10-20"/>
        <s v="5-10"/>
        <s v="2-5"/>
        <s v="1-2"/>
      </sharedItems>
    </cacheField>
    <cacheField name="Exceedances" numFmtId="0">
      <sharedItems containsString="0" containsBlank="1" containsNumber="1" containsInteg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21">
  <r>
    <m/>
    <x v="0"/>
  </r>
  <r>
    <n v="5.3955200000000003"/>
    <x v="1"/>
  </r>
  <r>
    <n v="4.6369300000000004"/>
    <x v="2"/>
  </r>
  <r>
    <n v="7.4527900000000002"/>
    <x v="2"/>
  </r>
  <r>
    <n v="4.7098199999999997"/>
    <x v="2"/>
  </r>
  <r>
    <n v="7.4981400000000002"/>
    <x v="1"/>
  </r>
  <r>
    <n v="6.2655500000000002"/>
    <x v="3"/>
  </r>
  <r>
    <n v="9.9832900000000002"/>
    <x v="1"/>
  </r>
  <r>
    <n v="9.4721700000000002"/>
    <x v="4"/>
  </r>
  <r>
    <n v="9.3011999999999997"/>
    <x v="2"/>
  </r>
  <r>
    <n v="12.657220000000001"/>
    <x v="2"/>
  </r>
  <r>
    <n v="8.7104400000000002"/>
    <x v="4"/>
  </r>
  <r>
    <n v="7.3741700000000003"/>
    <x v="1"/>
  </r>
  <r>
    <n v="25.93036"/>
    <x v="3"/>
  </r>
  <r>
    <n v="30.003450000000001"/>
    <x v="1"/>
  </r>
  <r>
    <n v="17.17249"/>
    <x v="3"/>
  </r>
  <r>
    <n v="11.312010000000001"/>
    <x v="3"/>
  </r>
  <r>
    <n v="11.72935"/>
    <x v="1"/>
  </r>
  <r>
    <n v="8.33019"/>
    <x v="1"/>
  </r>
  <r>
    <n v="10.43228"/>
    <x v="2"/>
  </r>
  <r>
    <n v="6.8836199999999996"/>
    <x v="2"/>
  </r>
  <r>
    <n v="5.7110900000000004"/>
    <x v="1"/>
  </r>
  <r>
    <n v="5.9135900000000001"/>
    <x v="1"/>
  </r>
  <r>
    <n v="8.6599400000000006"/>
    <x v="1"/>
  </r>
  <r>
    <n v="5.7472200000000004"/>
    <x v="1"/>
  </r>
  <r>
    <n v="7.4497600000000004"/>
    <x v="1"/>
  </r>
  <r>
    <n v="15.63058"/>
    <x v="2"/>
  </r>
  <r>
    <n v="9.9606999999999992"/>
    <x v="1"/>
  </r>
  <r>
    <n v="11.01318"/>
    <x v="1"/>
  </r>
  <r>
    <n v="12.76614"/>
    <x v="1"/>
  </r>
  <r>
    <n v="4.9283799999999998"/>
    <x v="1"/>
  </r>
  <r>
    <n v="11.18493"/>
    <x v="1"/>
  </r>
  <r>
    <n v="13.469760000000001"/>
    <x v="2"/>
  </r>
  <r>
    <n v="6.9809299999999999"/>
    <x v="2"/>
  </r>
  <r>
    <n v="5.8293600000000003"/>
    <x v="3"/>
  </r>
  <r>
    <n v="5.9264799999999997"/>
    <x v="1"/>
  </r>
  <r>
    <n v="5.7032100000000003"/>
    <x v="1"/>
  </r>
  <r>
    <n v="4.5231399999999997"/>
    <x v="1"/>
  </r>
  <r>
    <n v="8.6824300000000001"/>
    <x v="4"/>
  </r>
  <r>
    <n v="5.8466699999999996"/>
    <x v="2"/>
  </r>
  <r>
    <n v="14.43914"/>
    <x v="1"/>
  </r>
  <r>
    <n v="20.382660000000001"/>
    <x v="1"/>
  </r>
  <r>
    <n v="6.2579700000000003"/>
    <x v="1"/>
  </r>
  <r>
    <n v="7.1971299999999996"/>
    <x v="1"/>
  </r>
  <r>
    <n v="4.7320000000000002"/>
    <x v="2"/>
  </r>
  <r>
    <n v="5.6653200000000004"/>
    <x v="2"/>
  </r>
  <r>
    <n v="4.5410300000000001"/>
    <x v="3"/>
  </r>
  <r>
    <n v="9.2422500000000003"/>
    <x v="3"/>
  </r>
  <r>
    <n v="6.4061300000000001"/>
    <x v="4"/>
  </r>
  <r>
    <n v="7.0697200000000002"/>
    <x v="1"/>
  </r>
  <r>
    <n v="8.4630100000000006"/>
    <x v="3"/>
  </r>
  <r>
    <n v="14.796099999999999"/>
    <x v="2"/>
  </r>
  <r>
    <n v="13.01535"/>
    <x v="2"/>
  </r>
  <r>
    <n v="7.41439"/>
    <x v="3"/>
  </r>
  <r>
    <n v="7.6167899999999999"/>
    <x v="3"/>
  </r>
  <r>
    <n v="9.8203099999999992"/>
    <x v="1"/>
  </r>
  <r>
    <n v="5.8619000000000003"/>
    <x v="4"/>
  </r>
  <r>
    <n v="5.8350299999999997"/>
    <x v="1"/>
  </r>
  <r>
    <n v="6.2695800000000004"/>
    <x v="2"/>
  </r>
  <r>
    <n v="5.4583300000000001"/>
    <x v="2"/>
  </r>
  <r>
    <n v="12.445119999999999"/>
    <x v="3"/>
  </r>
  <r>
    <n v="6.36015"/>
    <x v="1"/>
  </r>
  <r>
    <n v="6.7868399999999998"/>
    <x v="3"/>
  </r>
  <r>
    <n v="5.6851000000000003"/>
    <x v="3"/>
  </r>
  <r>
    <n v="3.3836400000000002"/>
    <x v="3"/>
  </r>
  <r>
    <n v="5.2211600000000002"/>
    <x v="2"/>
  </r>
  <r>
    <n v="11.723319999999999"/>
    <x v="2"/>
  </r>
  <r>
    <n v="7.1291599999999997"/>
    <x v="3"/>
  </r>
  <r>
    <n v="7.1361100000000004"/>
    <x v="1"/>
  </r>
  <r>
    <n v="3.9062100000000002"/>
    <x v="3"/>
  </r>
  <r>
    <n v="5.1992799999999999"/>
    <x v="4"/>
  </r>
  <r>
    <n v="3.3728099999999999"/>
    <x v="2"/>
  </r>
  <r>
    <n v="6.8894000000000002"/>
    <x v="2"/>
  </r>
  <r>
    <n v="9.64846"/>
    <x v="1"/>
  </r>
  <r>
    <n v="13.289350000000001"/>
    <x v="1"/>
  </r>
  <r>
    <n v="6.8775300000000001"/>
    <x v="3"/>
  </r>
  <r>
    <n v="17.88213"/>
    <x v="3"/>
  </r>
  <r>
    <n v="12.38888"/>
    <x v="1"/>
  </r>
  <r>
    <n v="6.7627800000000002"/>
    <x v="2"/>
  </r>
  <r>
    <n v="7.0168499999999998"/>
    <x v="2"/>
  </r>
  <r>
    <n v="9.8757099999999998"/>
    <x v="1"/>
  </r>
  <r>
    <n v="7.9"/>
    <x v="1"/>
  </r>
  <r>
    <n v="10.46453"/>
    <x v="3"/>
  </r>
  <r>
    <n v="17.33877"/>
    <x v="1"/>
  </r>
  <r>
    <n v="9.8960600000000003"/>
    <x v="1"/>
  </r>
  <r>
    <n v="13.36814"/>
    <x v="2"/>
  </r>
  <r>
    <n v="9.4205799999999993"/>
    <x v="2"/>
  </r>
  <r>
    <n v="8.4355600000000006"/>
    <x v="1"/>
  </r>
  <r>
    <n v="11.800660000000001"/>
    <x v="1"/>
  </r>
  <r>
    <n v="13.61985"/>
    <x v="1"/>
  </r>
  <r>
    <n v="8.8153400000000008"/>
    <x v="1"/>
  </r>
  <r>
    <n v="5.4262600000000001"/>
    <x v="4"/>
  </r>
  <r>
    <n v="10.664300000000001"/>
    <x v="2"/>
  </r>
  <r>
    <n v="9.6398499999999991"/>
    <x v="2"/>
  </r>
  <r>
    <n v="28.033750000000001"/>
    <x v="1"/>
  </r>
  <r>
    <n v="20.9175"/>
    <x v="3"/>
  </r>
  <r>
    <n v="12.79529"/>
    <x v="3"/>
  </r>
  <r>
    <n v="16.05556"/>
    <x v="1"/>
  </r>
  <r>
    <n v="6.5641299999999996"/>
    <x v="3"/>
  </r>
  <r>
    <n v="6.5683699999999998"/>
    <x v="2"/>
  </r>
  <r>
    <n v="13.14748"/>
    <x v="2"/>
  </r>
  <r>
    <n v="14.119289999999999"/>
    <x v="1"/>
  </r>
  <r>
    <n v="13.618869999999999"/>
    <x v="3"/>
  </r>
  <r>
    <n v="25.354759999999999"/>
    <x v="1"/>
  </r>
  <r>
    <n v="44.340760000000003"/>
    <x v="3"/>
  </r>
  <r>
    <n v="22.995439999999999"/>
    <x v="4"/>
  </r>
  <r>
    <n v="18.974769999999999"/>
    <x v="2"/>
  </r>
  <r>
    <n v="6.4755900000000004"/>
    <x v="2"/>
  </r>
  <r>
    <n v="7.6604900000000002"/>
    <x v="1"/>
  </r>
  <r>
    <n v="6.05884"/>
    <x v="1"/>
  </r>
  <r>
    <n v="19.960599999999999"/>
    <x v="3"/>
  </r>
  <r>
    <n v="28.342369999999999"/>
    <x v="3"/>
  </r>
  <r>
    <n v="44.527659999999997"/>
    <x v="3"/>
  </r>
  <r>
    <n v="7.2274200000000004"/>
    <x v="2"/>
  </r>
  <r>
    <n v="12.21658"/>
    <x v="2"/>
  </r>
  <r>
    <n v="29.66414"/>
    <x v="3"/>
  </r>
  <r>
    <n v="29.695139999999999"/>
    <x v="3"/>
  </r>
  <r>
    <n v="33.618810000000003"/>
    <x v="5"/>
  </r>
  <r>
    <n v="58.422229999999999"/>
    <x v="5"/>
  </r>
  <r>
    <n v="42.192720000000001"/>
    <x v="1"/>
  </r>
  <r>
    <n v="16.804290000000002"/>
    <x v="2"/>
  </r>
  <r>
    <n v="19.06495"/>
    <x v="2"/>
  </r>
  <r>
    <n v="3.8547400000000001"/>
    <x v="2"/>
  </r>
  <r>
    <n v="12.71884"/>
    <x v="3"/>
  </r>
  <r>
    <n v="29.719989999999999"/>
    <x v="1"/>
  </r>
  <r>
    <n v="45.182569999999998"/>
    <x v="3"/>
  </r>
  <r>
    <n v="40.509889999999999"/>
    <x v="1"/>
  </r>
  <r>
    <n v="11.414669999999999"/>
    <x v="2"/>
  </r>
  <r>
    <n v="17.610659999999999"/>
    <x v="2"/>
  </r>
  <r>
    <n v="44.158050000000003"/>
    <x v="3"/>
  </r>
  <r>
    <n v="9.6020400000000006"/>
    <x v="1"/>
  </r>
  <r>
    <n v="10.940770000000001"/>
    <x v="1"/>
  </r>
  <r>
    <n v="12.359489999999999"/>
    <x v="3"/>
  </r>
  <r>
    <n v="13.48757"/>
    <x v="6"/>
  </r>
  <r>
    <n v="9.3216099999999997"/>
    <x v="2"/>
  </r>
  <r>
    <n v="5.0797100000000004"/>
    <x v="2"/>
  </r>
  <r>
    <n v="23.919329999999999"/>
    <x v="1"/>
  </r>
  <r>
    <n v="38.12276"/>
    <x v="1"/>
  </r>
  <r>
    <n v="14.30828"/>
    <x v="5"/>
  </r>
  <r>
    <n v="30.012170000000001"/>
    <x v="3"/>
  </r>
  <r>
    <n v="34.273800000000001"/>
    <x v="3"/>
  </r>
  <r>
    <n v="13.6556"/>
    <x v="2"/>
  </r>
  <r>
    <n v="13.187889999999999"/>
    <x v="2"/>
  </r>
  <r>
    <n v="24.950050000000001"/>
    <x v="5"/>
  </r>
  <r>
    <n v="53.734999999999999"/>
    <x v="7"/>
  </r>
  <r>
    <n v="3.8951099999999999"/>
    <x v="5"/>
  </r>
  <r>
    <n v="5.1373300000000004"/>
    <x v="1"/>
  </r>
  <r>
    <n v="9.2958200000000009"/>
    <x v="5"/>
  </r>
  <r>
    <n v="7.33291"/>
    <x v="2"/>
  </r>
  <r>
    <n v="6.2943899999999999"/>
    <x v="2"/>
  </r>
  <r>
    <n v="11.511189999999999"/>
    <x v="6"/>
  </r>
  <r>
    <n v="53.405160000000002"/>
    <x v="8"/>
  </r>
  <r>
    <n v="21.98536"/>
    <x v="6"/>
  </r>
  <r>
    <n v="11.67135"/>
    <x v="3"/>
  </r>
  <r>
    <n v="21.10566"/>
    <x v="1"/>
  </r>
  <r>
    <n v="8.6541499999999996"/>
    <x v="2"/>
  </r>
  <r>
    <n v="11.094900000000001"/>
    <x v="2"/>
  </r>
  <r>
    <n v="31.544519999999999"/>
    <x v="6"/>
  </r>
  <r>
    <n v="10.36739"/>
    <x v="7"/>
  </r>
  <r>
    <n v="52.742260000000002"/>
    <x v="7"/>
  </r>
  <r>
    <n v="19.92042"/>
    <x v="9"/>
  </r>
  <r>
    <n v="21.696149999999999"/>
    <x v="9"/>
  </r>
  <r>
    <n v="16.149480000000001"/>
    <x v="2"/>
  </r>
  <r>
    <n v="10.708629999999999"/>
    <x v="2"/>
  </r>
  <r>
    <n v="103.13120000000001"/>
    <x v="9"/>
  </r>
  <r>
    <n v="58.421779999999998"/>
    <x v="9"/>
  </r>
  <r>
    <n v="26.523099999999999"/>
    <x v="5"/>
  </r>
  <r>
    <n v="31.561969999999999"/>
    <x v="1"/>
  </r>
  <r>
    <n v="39.990859999999998"/>
    <x v="1"/>
  </r>
  <r>
    <n v="10.10337"/>
    <x v="2"/>
  </r>
  <r>
    <n v="9.3809000000000005"/>
    <x v="2"/>
  </r>
  <r>
    <n v="7.641"/>
    <x v="2"/>
  </r>
  <r>
    <n v="8.9362200000000005"/>
    <x v="2"/>
  </r>
  <r>
    <n v="18.923819999999999"/>
    <x v="2"/>
  </r>
  <r>
    <n v="16.56578"/>
    <x v="2"/>
  </r>
  <r>
    <n v="23.053909999999998"/>
    <x v="2"/>
  </r>
  <r>
    <n v="25.6295"/>
    <x v="2"/>
  </r>
  <r>
    <n v="21.36561"/>
    <x v="2"/>
  </r>
  <r>
    <n v="12.976850000000001"/>
    <x v="2"/>
  </r>
  <r>
    <n v="5.6504599999999998"/>
    <x v="2"/>
  </r>
  <r>
    <n v="5.33866"/>
    <x v="4"/>
  </r>
  <r>
    <n v="7.7167300000000001"/>
    <x v="4"/>
  </r>
  <r>
    <n v="7.7554400000000001"/>
    <x v="4"/>
  </r>
  <r>
    <n v="17.271139999999999"/>
    <x v="2"/>
  </r>
  <r>
    <n v="20.495570000000001"/>
    <x v="2"/>
  </r>
  <r>
    <n v="33.699449999999999"/>
    <x v="3"/>
  </r>
  <r>
    <n v="45.088439999999999"/>
    <x v="3"/>
  </r>
  <r>
    <n v="66.221630000000005"/>
    <x v="8"/>
  </r>
  <r>
    <n v="110.9892"/>
    <x v="9"/>
  </r>
  <r>
    <n v="87.766990000000007"/>
    <x v="8"/>
  </r>
  <r>
    <n v="11.067209999999999"/>
    <x v="2"/>
  </r>
  <r>
    <n v="29.584399999999999"/>
    <x v="2"/>
  </r>
  <r>
    <n v="52.233829999999998"/>
    <x v="7"/>
  </r>
  <r>
    <n v="15.750819999999999"/>
    <x v="5"/>
  </r>
  <r>
    <n v="21.218129999999999"/>
    <x v="7"/>
  </r>
  <r>
    <n v="5.1941899999999999"/>
    <x v="7"/>
  </r>
  <r>
    <n v="11.76458"/>
    <x v="8"/>
  </r>
  <r>
    <n v="16.827750000000002"/>
    <x v="2"/>
  </r>
  <r>
    <n v="9.9131900000000002"/>
    <x v="2"/>
  </r>
  <r>
    <n v="9.1478800000000007"/>
    <x v="7"/>
  </r>
  <r>
    <n v="8.9003999999999994"/>
    <x v="9"/>
  </r>
  <r>
    <n v="16.471769999999999"/>
    <x v="8"/>
  </r>
  <r>
    <n v="64.772760000000005"/>
    <x v="9"/>
  </r>
  <r>
    <n v="73.341359999999995"/>
    <x v="7"/>
  </r>
  <r>
    <n v="24.912749999999999"/>
    <x v="2"/>
  </r>
  <r>
    <n v="11.93967"/>
    <x v="2"/>
  </r>
  <r>
    <n v="11.19402"/>
    <x v="2"/>
  </r>
  <r>
    <n v="42.118819999999999"/>
    <x v="9"/>
  </r>
  <r>
    <n v="31.15278"/>
    <x v="7"/>
  </r>
  <r>
    <n v="14.9643"/>
    <x v="9"/>
  </r>
  <r>
    <n v="28.39057"/>
    <x v="9"/>
  </r>
  <r>
    <n v="13.44178"/>
    <x v="2"/>
  </r>
  <r>
    <n v="8.4365100000000002"/>
    <x v="2"/>
  </r>
  <r>
    <n v="27.600149999999999"/>
    <x v="9"/>
  </r>
  <r>
    <n v="19.53013"/>
    <x v="2"/>
  </r>
  <r>
    <n v="94.316590000000005"/>
    <x v="6"/>
  </r>
  <r>
    <n v="18.331410000000002"/>
    <x v="5"/>
  </r>
  <r>
    <n v="6.3476900000000001"/>
    <x v="6"/>
  </r>
  <r>
    <n v="4.2542600000000004"/>
    <x v="2"/>
  </r>
  <r>
    <n v="4.6997200000000001"/>
    <x v="2"/>
  </r>
  <r>
    <n v="10.454610000000001"/>
    <x v="5"/>
  </r>
  <r>
    <n v="8.0366700000000009"/>
    <x v="6"/>
  </r>
  <r>
    <n v="13.00685"/>
    <x v="6"/>
  </r>
  <r>
    <n v="11.4344"/>
    <x v="6"/>
  </r>
  <r>
    <n v="16.419709999999998"/>
    <x v="5"/>
  </r>
  <r>
    <n v="15.638870000000001"/>
    <x v="2"/>
  </r>
  <r>
    <n v="20.018229999999999"/>
    <x v="2"/>
  </r>
  <r>
    <n v="45.017789999999998"/>
    <x v="8"/>
  </r>
  <r>
    <n v="20.885110000000001"/>
    <x v="3"/>
  </r>
  <r>
    <n v="34.392670000000003"/>
    <x v="6"/>
  </r>
  <r>
    <n v="17.325790000000001"/>
    <x v="5"/>
  </r>
  <r>
    <n v="22.469270000000002"/>
    <x v="6"/>
  </r>
  <r>
    <n v="19.40025"/>
    <x v="1"/>
  </r>
  <r>
    <n v="13.7576"/>
    <x v="2"/>
  </r>
  <r>
    <n v="75.894840000000002"/>
    <x v="5"/>
  </r>
  <r>
    <n v="69.911469999999994"/>
    <x v="6"/>
  </r>
  <r>
    <n v="64.047970000000007"/>
    <x v="5"/>
  </r>
  <r>
    <n v="73.0124"/>
    <x v="6"/>
  </r>
  <r>
    <n v="10.60758"/>
    <x v="5"/>
  </r>
  <r>
    <n v="15.202999999999999"/>
    <x v="2"/>
  </r>
  <r>
    <n v="9.7210599999999996"/>
    <x v="6"/>
  </r>
  <r>
    <n v="8.8956800000000005"/>
    <x v="5"/>
  </r>
  <r>
    <n v="16.638100000000001"/>
    <x v="5"/>
  </r>
  <r>
    <n v="8.88171"/>
    <x v="6"/>
  </r>
  <r>
    <n v="26.213979999999999"/>
    <x v="8"/>
  </r>
  <r>
    <n v="13.59435"/>
    <x v="2"/>
  </r>
  <r>
    <n v="11.526669999999999"/>
    <x v="2"/>
  </r>
  <r>
    <n v="6.0211699999999997"/>
    <x v="5"/>
  </r>
  <r>
    <n v="16.160170000000001"/>
    <x v="3"/>
  </r>
  <r>
    <n v="21.631589999999999"/>
    <x v="1"/>
  </r>
  <r>
    <n v="36.736879999999999"/>
    <x v="3"/>
  </r>
  <r>
    <n v="13.404579999999999"/>
    <x v="3"/>
  </r>
  <r>
    <n v="10.83989"/>
    <x v="2"/>
  </r>
  <r>
    <n v="16.612359999999999"/>
    <x v="2"/>
  </r>
  <r>
    <n v="13.883509999999999"/>
    <x v="3"/>
  </r>
  <r>
    <n v="12.82315"/>
    <x v="5"/>
  </r>
  <r>
    <n v="14.64419"/>
    <x v="6"/>
  </r>
  <r>
    <n v="13.932689999999999"/>
    <x v="3"/>
  </r>
  <r>
    <n v="20.60314"/>
    <x v="1"/>
  </r>
  <r>
    <n v="6.6403600000000003"/>
    <x v="2"/>
  </r>
  <r>
    <n v="5.4526000000000003"/>
    <x v="2"/>
  </r>
  <r>
    <n v="10.429349999999999"/>
    <x v="3"/>
  </r>
  <r>
    <n v="13.54862"/>
    <x v="6"/>
  </r>
  <r>
    <n v="16.831810000000001"/>
    <x v="5"/>
  </r>
  <r>
    <n v="109.5172"/>
    <x v="5"/>
  </r>
  <r>
    <n v="116.6202"/>
    <x v="9"/>
  </r>
  <r>
    <n v="164.1849"/>
    <x v="6"/>
  </r>
  <r>
    <n v="26.34402"/>
    <x v="2"/>
  </r>
  <r>
    <n v="18.443249999999999"/>
    <x v="2"/>
  </r>
  <r>
    <n v="114.3104"/>
    <x v="6"/>
  </r>
  <r>
    <n v="19.578050000000001"/>
    <x v="8"/>
  </r>
  <r>
    <n v="5.58535"/>
    <x v="8"/>
  </r>
  <r>
    <n v="14.721270000000001"/>
    <x v="8"/>
  </r>
  <r>
    <n v="35.918990000000001"/>
    <x v="6"/>
  </r>
  <r>
    <n v="19.314550000000001"/>
    <x v="2"/>
  </r>
  <r>
    <n v="11.28069"/>
    <x v="2"/>
  </r>
  <r>
    <n v="17.650970000000001"/>
    <x v="6"/>
  </r>
  <r>
    <n v="14.8764"/>
    <x v="5"/>
  </r>
  <r>
    <n v="25.434989999999999"/>
    <x v="6"/>
  </r>
  <r>
    <n v="34.217570000000002"/>
    <x v="6"/>
  </r>
  <r>
    <n v="52.836260000000003"/>
    <x v="6"/>
  </r>
  <r>
    <n v="17.29879"/>
    <x v="4"/>
  </r>
  <r>
    <n v="8.5091400000000004"/>
    <x v="4"/>
  </r>
  <r>
    <n v="45.480510000000002"/>
    <x v="6"/>
  </r>
  <r>
    <n v="109.3764"/>
    <x v="9"/>
  </r>
  <r>
    <n v="17.10284"/>
    <x v="4"/>
  </r>
  <r>
    <n v="61.895919999999997"/>
    <x v="8"/>
  </r>
  <r>
    <n v="35.773409999999998"/>
    <x v="8"/>
  </r>
  <r>
    <n v="15.806340000000001"/>
    <x v="4"/>
  </r>
  <r>
    <n v="7.5586099999999998"/>
    <x v="2"/>
  </r>
  <r>
    <n v="4.9400000000000004"/>
    <x v="9"/>
  </r>
  <r>
    <n v="15.69309"/>
    <x v="9"/>
  </r>
  <r>
    <n v="16.603729999999999"/>
    <x v="9"/>
  </r>
  <r>
    <n v="19.02327"/>
    <x v="9"/>
  </r>
  <r>
    <n v="41.159469999999999"/>
    <x v="9"/>
  </r>
  <r>
    <n v="12.23601"/>
    <x v="2"/>
  </r>
  <r>
    <n v="6.3207500000000003"/>
    <x v="4"/>
  </r>
  <r>
    <n v="17.61008"/>
    <x v="9"/>
  </r>
  <r>
    <n v="26.5807"/>
    <x v="9"/>
  </r>
  <r>
    <n v="47.922669999999997"/>
    <x v="7"/>
  </r>
  <r>
    <n v="35.510120000000001"/>
    <x v="9"/>
  </r>
  <r>
    <n v="15.160970000000001"/>
    <x v="7"/>
  </r>
  <r>
    <n v="4.67021"/>
    <x v="4"/>
  </r>
  <r>
    <n v="2.7705099999999998"/>
    <x v="4"/>
  </r>
  <r>
    <n v="8.0587900000000001"/>
    <x v="7"/>
  </r>
  <r>
    <n v="10.87734"/>
    <x v="9"/>
  </r>
  <r>
    <n v="3.8634200000000001"/>
    <x v="8"/>
  </r>
  <r>
    <n v="6.9652399999999997"/>
    <x v="6"/>
  </r>
  <r>
    <n v="4.7906199999999997"/>
    <x v="1"/>
  </r>
  <r>
    <n v="6.3030900000000001"/>
    <x v="4"/>
  </r>
  <r>
    <n v="10.511200000000001"/>
    <x v="5"/>
  </r>
  <r>
    <n v="7.5162699999999996"/>
    <x v="8"/>
  </r>
  <r>
    <n v="8.0331799999999998"/>
    <x v="3"/>
  </r>
  <r>
    <n v="9.2939000000000007"/>
    <x v="7"/>
  </r>
  <r>
    <n v="7.44693"/>
    <x v="3"/>
  </r>
  <r>
    <n v="6.07911"/>
    <x v="4"/>
  </r>
  <r>
    <n v="4.6806299999999998"/>
    <x v="4"/>
  </r>
  <r>
    <n v="4.8962199999999996"/>
    <x v="6"/>
  </r>
  <r>
    <n v="10.842000000000001"/>
    <x v="8"/>
  </r>
  <r>
    <n v="5.7287299999999997"/>
    <x v="1"/>
  </r>
  <r>
    <n v="11.5451"/>
    <x v="8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21">
  <r>
    <m/>
    <x v="0"/>
    <m/>
    <x v="0"/>
  </r>
  <r>
    <n v="5.3955200000000003"/>
    <x v="1"/>
    <s v="10-20"/>
    <x v="1"/>
  </r>
  <r>
    <n v="4.6369300000000004"/>
    <x v="2"/>
    <s v="0-10"/>
    <x v="1"/>
  </r>
  <r>
    <n v="7.4527900000000002"/>
    <x v="2"/>
    <s v="0-10"/>
    <x v="2"/>
  </r>
  <r>
    <n v="4.7098199999999997"/>
    <x v="2"/>
    <s v="0-10"/>
    <x v="2"/>
  </r>
  <r>
    <n v="7.4981400000000002"/>
    <x v="1"/>
    <s v="10-20"/>
    <x v="2"/>
  </r>
  <r>
    <n v="6.2655500000000002"/>
    <x v="3"/>
    <s v="20-30"/>
    <x v="2"/>
  </r>
  <r>
    <n v="9.9832900000000002"/>
    <x v="1"/>
    <s v="10-20"/>
    <x v="2"/>
  </r>
  <r>
    <n v="9.4721700000000002"/>
    <x v="4"/>
    <s v="10-20"/>
    <x v="2"/>
  </r>
  <r>
    <n v="9.3011999999999997"/>
    <x v="2"/>
    <s v="0-10"/>
    <x v="2"/>
  </r>
  <r>
    <n v="12.657220000000001"/>
    <x v="2"/>
    <s v="0-10"/>
    <x v="2"/>
  </r>
  <r>
    <n v="8.7104400000000002"/>
    <x v="4"/>
    <s v="10-20"/>
    <x v="2"/>
  </r>
  <r>
    <n v="7.3741700000000003"/>
    <x v="1"/>
    <s v="10-20"/>
    <x v="2"/>
  </r>
  <r>
    <n v="25.93036"/>
    <x v="3"/>
    <s v="10-20"/>
    <x v="2"/>
  </r>
  <r>
    <n v="30.003450000000001"/>
    <x v="1"/>
    <s v="10-20"/>
    <x v="2"/>
  </r>
  <r>
    <n v="17.17249"/>
    <x v="3"/>
    <s v="10-20"/>
    <x v="2"/>
  </r>
  <r>
    <n v="11.312010000000001"/>
    <x v="3"/>
    <s v="10-20"/>
    <x v="2"/>
  </r>
  <r>
    <n v="11.72935"/>
    <x v="1"/>
    <s v="10-20"/>
    <x v="2"/>
  </r>
  <r>
    <n v="8.33019"/>
    <x v="1"/>
    <s v="10-20"/>
    <x v="2"/>
  </r>
  <r>
    <n v="10.43228"/>
    <x v="2"/>
    <s v="0-10"/>
    <x v="3"/>
  </r>
  <r>
    <n v="6.8836199999999996"/>
    <x v="2"/>
    <s v="0-10"/>
    <x v="4"/>
  </r>
  <r>
    <n v="5.7110900000000004"/>
    <x v="1"/>
    <s v="10-20"/>
    <x v="5"/>
  </r>
  <r>
    <n v="5.9135900000000001"/>
    <x v="1"/>
    <s v="10-20"/>
    <x v="2"/>
  </r>
  <r>
    <n v="8.6599400000000006"/>
    <x v="1"/>
    <s v="10-20"/>
    <x v="2"/>
  </r>
  <r>
    <n v="5.7472200000000004"/>
    <x v="1"/>
    <s v="10-20"/>
    <x v="3"/>
  </r>
  <r>
    <n v="7.4497600000000004"/>
    <x v="1"/>
    <s v="10-20"/>
    <x v="6"/>
  </r>
  <r>
    <n v="15.63058"/>
    <x v="2"/>
    <s v="0-10"/>
    <x v="3"/>
  </r>
  <r>
    <n v="9.9606999999999992"/>
    <x v="1"/>
    <s v="10-20"/>
    <x v="5"/>
  </r>
  <r>
    <n v="11.01318"/>
    <x v="1"/>
    <s v="10-20"/>
    <x v="5"/>
  </r>
  <r>
    <n v="12.76614"/>
    <x v="1"/>
    <s v="10-20"/>
    <x v="5"/>
  </r>
  <r>
    <n v="4.9283799999999998"/>
    <x v="1"/>
    <s v="10-20"/>
    <x v="3"/>
  </r>
  <r>
    <n v="11.18493"/>
    <x v="1"/>
    <s v="10-20"/>
    <x v="3"/>
  </r>
  <r>
    <n v="13.469760000000001"/>
    <x v="2"/>
    <s v="0-10"/>
    <x v="4"/>
  </r>
  <r>
    <n v="6.9809299999999999"/>
    <x v="2"/>
    <s v="0-10"/>
    <x v="2"/>
  </r>
  <r>
    <n v="5.8293600000000003"/>
    <x v="3"/>
    <s v="10-20"/>
    <x v="2"/>
  </r>
  <r>
    <n v="5.9264799999999997"/>
    <x v="1"/>
    <s v="10-20"/>
    <x v="4"/>
  </r>
  <r>
    <n v="5.7032100000000003"/>
    <x v="1"/>
    <s v="0-10"/>
    <x v="2"/>
  </r>
  <r>
    <n v="4.5231399999999997"/>
    <x v="1"/>
    <s v="10-20"/>
    <x v="3"/>
  </r>
  <r>
    <n v="8.6824300000000001"/>
    <x v="4"/>
    <s v="0-10"/>
    <x v="5"/>
  </r>
  <r>
    <n v="5.8466699999999996"/>
    <x v="2"/>
    <s v="0-10"/>
    <x v="2"/>
  </r>
  <r>
    <n v="14.43914"/>
    <x v="1"/>
    <s v="10-20"/>
    <x v="2"/>
  </r>
  <r>
    <n v="20.382660000000001"/>
    <x v="1"/>
    <s v="10-20"/>
    <x v="2"/>
  </r>
  <r>
    <n v="6.2579700000000003"/>
    <x v="1"/>
    <s v="10-20"/>
    <x v="3"/>
  </r>
  <r>
    <n v="7.1971299999999996"/>
    <x v="1"/>
    <s v="0-10"/>
    <x v="2"/>
  </r>
  <r>
    <n v="4.7320000000000002"/>
    <x v="2"/>
    <s v="0-10"/>
    <x v="2"/>
  </r>
  <r>
    <n v="5.6653200000000004"/>
    <x v="2"/>
    <s v="0-10"/>
    <x v="2"/>
  </r>
  <r>
    <n v="4.5410300000000001"/>
    <x v="3"/>
    <s v="10-20"/>
    <x v="2"/>
  </r>
  <r>
    <n v="9.2422500000000003"/>
    <x v="3"/>
    <s v="10-20"/>
    <x v="5"/>
  </r>
  <r>
    <n v="6.4061300000000001"/>
    <x v="4"/>
    <s v="10-20"/>
    <x v="1"/>
  </r>
  <r>
    <n v="7.0697200000000002"/>
    <x v="1"/>
    <s v="10-20"/>
    <x v="5"/>
  </r>
  <r>
    <n v="8.4630100000000006"/>
    <x v="3"/>
    <s v="10-20"/>
    <x v="5"/>
  </r>
  <r>
    <n v="14.796099999999999"/>
    <x v="2"/>
    <s v="0-10"/>
    <x v="2"/>
  </r>
  <r>
    <n v="13.01535"/>
    <x v="2"/>
    <s v="0-10"/>
    <x v="4"/>
  </r>
  <r>
    <n v="7.41439"/>
    <x v="3"/>
    <s v="20-30"/>
    <x v="6"/>
  </r>
  <r>
    <n v="7.6167899999999999"/>
    <x v="3"/>
    <s v="10-20"/>
    <x v="2"/>
  </r>
  <r>
    <n v="9.8203099999999992"/>
    <x v="1"/>
    <s v="0-10"/>
    <x v="2"/>
  </r>
  <r>
    <n v="5.8619000000000003"/>
    <x v="4"/>
    <s v="0-10"/>
    <x v="2"/>
  </r>
  <r>
    <n v="5.8350299999999997"/>
    <x v="1"/>
    <s v="0-10"/>
    <x v="4"/>
  </r>
  <r>
    <n v="6.2695800000000004"/>
    <x v="2"/>
    <s v="0-10"/>
    <x v="1"/>
  </r>
  <r>
    <n v="5.4583300000000001"/>
    <x v="2"/>
    <s v="0-10"/>
    <x v="2"/>
  </r>
  <r>
    <n v="12.445119999999999"/>
    <x v="3"/>
    <s v="10-20"/>
    <x v="2"/>
  </r>
  <r>
    <n v="6.36015"/>
    <x v="1"/>
    <s v="10-20"/>
    <x v="5"/>
  </r>
  <r>
    <n v="6.7868399999999998"/>
    <x v="3"/>
    <s v="10-20"/>
    <x v="2"/>
  </r>
  <r>
    <n v="5.6851000000000003"/>
    <x v="3"/>
    <s v="10-20"/>
    <x v="3"/>
  </r>
  <r>
    <n v="3.3836400000000002"/>
    <x v="3"/>
    <s v="10-20"/>
    <x v="2"/>
  </r>
  <r>
    <n v="5.2211600000000002"/>
    <x v="2"/>
    <s v="0-10"/>
    <x v="2"/>
  </r>
  <r>
    <n v="11.723319999999999"/>
    <x v="2"/>
    <s v="0-10"/>
    <x v="3"/>
  </r>
  <r>
    <n v="7.1291599999999997"/>
    <x v="3"/>
    <s v="10-20"/>
    <x v="2"/>
  </r>
  <r>
    <n v="7.1361100000000004"/>
    <x v="1"/>
    <s v="10-20"/>
    <x v="2"/>
  </r>
  <r>
    <n v="3.9062100000000002"/>
    <x v="3"/>
    <s v="10-20"/>
    <x v="6"/>
  </r>
  <r>
    <n v="5.1992799999999999"/>
    <x v="4"/>
    <s v="10-20"/>
    <x v="5"/>
  </r>
  <r>
    <n v="3.3728099999999999"/>
    <x v="2"/>
    <s v="0-10"/>
    <x v="3"/>
  </r>
  <r>
    <n v="6.8894000000000002"/>
    <x v="2"/>
    <s v="0-10"/>
    <x v="2"/>
  </r>
  <r>
    <n v="9.64846"/>
    <x v="1"/>
    <s v="10-20"/>
    <x v="2"/>
  </r>
  <r>
    <n v="13.289350000000001"/>
    <x v="1"/>
    <s v="10-20"/>
    <x v="2"/>
  </r>
  <r>
    <n v="6.8775300000000001"/>
    <x v="3"/>
    <s v="20-30"/>
    <x v="3"/>
  </r>
  <r>
    <n v="17.88213"/>
    <x v="3"/>
    <s v="20-30"/>
    <x v="2"/>
  </r>
  <r>
    <n v="12.38888"/>
    <x v="1"/>
    <s v="0-10"/>
    <x v="2"/>
  </r>
  <r>
    <n v="6.7627800000000002"/>
    <x v="2"/>
    <s v="0-10"/>
    <x v="3"/>
  </r>
  <r>
    <n v="7.0168499999999998"/>
    <x v="2"/>
    <s v="0-10"/>
    <x v="4"/>
  </r>
  <r>
    <n v="9.8757099999999998"/>
    <x v="1"/>
    <s v="10-20"/>
    <x v="3"/>
  </r>
  <r>
    <n v="7.9"/>
    <x v="1"/>
    <s v="10-20"/>
    <x v="6"/>
  </r>
  <r>
    <n v="10.46453"/>
    <x v="3"/>
    <s v="10-20"/>
    <x v="2"/>
  </r>
  <r>
    <n v="17.33877"/>
    <x v="1"/>
    <s v="10-20"/>
    <x v="2"/>
  </r>
  <r>
    <n v="9.8960600000000003"/>
    <x v="1"/>
    <s v="10-20"/>
    <x v="3"/>
  </r>
  <r>
    <n v="13.36814"/>
    <x v="2"/>
    <s v="0-10"/>
    <x v="2"/>
  </r>
  <r>
    <n v="9.4205799999999993"/>
    <x v="2"/>
    <s v="0-10"/>
    <x v="3"/>
  </r>
  <r>
    <n v="8.4355600000000006"/>
    <x v="1"/>
    <s v="10-20"/>
    <x v="3"/>
  </r>
  <r>
    <n v="11.800660000000001"/>
    <x v="1"/>
    <s v="10-20"/>
    <x v="4"/>
  </r>
  <r>
    <n v="13.61985"/>
    <x v="1"/>
    <s v="10-20"/>
    <x v="2"/>
  </r>
  <r>
    <n v="8.8153400000000008"/>
    <x v="1"/>
    <s v="10-20"/>
    <x v="5"/>
  </r>
  <r>
    <n v="5.4262600000000001"/>
    <x v="4"/>
    <s v="10-20"/>
    <x v="3"/>
  </r>
  <r>
    <n v="10.664300000000001"/>
    <x v="2"/>
    <s v="0-10"/>
    <x v="2"/>
  </r>
  <r>
    <n v="9.6398499999999991"/>
    <x v="2"/>
    <s v="0-10"/>
    <x v="2"/>
  </r>
  <r>
    <n v="28.033750000000001"/>
    <x v="1"/>
    <s v="10-20"/>
    <x v="2"/>
  </r>
  <r>
    <n v="20.9175"/>
    <x v="3"/>
    <s v="10-20"/>
    <x v="3"/>
  </r>
  <r>
    <n v="12.79529"/>
    <x v="3"/>
    <s v="10-20"/>
    <x v="2"/>
  </r>
  <r>
    <n v="16.05556"/>
    <x v="1"/>
    <s v="10-20"/>
    <x v="2"/>
  </r>
  <r>
    <n v="6.5641299999999996"/>
    <x v="3"/>
    <s v="10-20"/>
    <x v="6"/>
  </r>
  <r>
    <n v="6.5683699999999998"/>
    <x v="2"/>
    <s v="0-10"/>
    <x v="6"/>
  </r>
  <r>
    <n v="13.14748"/>
    <x v="2"/>
    <s v="0-10"/>
    <x v="3"/>
  </r>
  <r>
    <n v="14.119289999999999"/>
    <x v="1"/>
    <s v="10-20"/>
    <x v="4"/>
  </r>
  <r>
    <n v="13.618869999999999"/>
    <x v="3"/>
    <s v="20-30"/>
    <x v="2"/>
  </r>
  <r>
    <n v="25.354759999999999"/>
    <x v="1"/>
    <s v="10-20"/>
    <x v="2"/>
  </r>
  <r>
    <n v="44.340760000000003"/>
    <x v="3"/>
    <s v="10-20"/>
    <x v="2"/>
  </r>
  <r>
    <n v="22.995439999999999"/>
    <x v="4"/>
    <s v="0-10"/>
    <x v="2"/>
  </r>
  <r>
    <n v="18.974769999999999"/>
    <x v="2"/>
    <s v="0-10"/>
    <x v="4"/>
  </r>
  <r>
    <n v="6.4755900000000004"/>
    <x v="2"/>
    <s v="0-10"/>
    <x v="1"/>
  </r>
  <r>
    <n v="7.6604900000000002"/>
    <x v="1"/>
    <s v="10-20"/>
    <x v="5"/>
  </r>
  <r>
    <n v="6.05884"/>
    <x v="1"/>
    <s v="10-20"/>
    <x v="2"/>
  </r>
  <r>
    <n v="19.960599999999999"/>
    <x v="3"/>
    <s v="10-20"/>
    <x v="2"/>
  </r>
  <r>
    <n v="28.342369999999999"/>
    <x v="3"/>
    <s v="20-30"/>
    <x v="2"/>
  </r>
  <r>
    <n v="44.527659999999997"/>
    <x v="3"/>
    <s v="20-30"/>
    <x v="2"/>
  </r>
  <r>
    <n v="7.2274200000000004"/>
    <x v="2"/>
    <s v="0-10"/>
    <x v="2"/>
  </r>
  <r>
    <n v="12.21658"/>
    <x v="2"/>
    <s v="0-10"/>
    <x v="2"/>
  </r>
  <r>
    <n v="29.66414"/>
    <x v="3"/>
    <s v="10-20"/>
    <x v="2"/>
  </r>
  <r>
    <n v="29.695139999999999"/>
    <x v="3"/>
    <s v="10-20"/>
    <x v="2"/>
  </r>
  <r>
    <n v="33.618810000000003"/>
    <x v="5"/>
    <s v="10-20"/>
    <x v="2"/>
  </r>
  <r>
    <n v="58.422229999999999"/>
    <x v="5"/>
    <s v="10-20"/>
    <x v="2"/>
  </r>
  <r>
    <n v="42.192720000000001"/>
    <x v="1"/>
    <s v="10-20"/>
    <x v="2"/>
  </r>
  <r>
    <n v="16.804290000000002"/>
    <x v="2"/>
    <s v="0-10"/>
    <x v="2"/>
  </r>
  <r>
    <n v="19.06495"/>
    <x v="2"/>
    <s v="0-10"/>
    <x v="2"/>
  </r>
  <r>
    <n v="3.8547400000000001"/>
    <x v="2"/>
    <s v="0-10"/>
    <x v="3"/>
  </r>
  <r>
    <n v="12.71884"/>
    <x v="3"/>
    <s v="10-20"/>
    <x v="2"/>
  </r>
  <r>
    <n v="29.719989999999999"/>
    <x v="1"/>
    <s v="10-20"/>
    <x v="2"/>
  </r>
  <r>
    <n v="45.182569999999998"/>
    <x v="3"/>
    <s v="10-20"/>
    <x v="2"/>
  </r>
  <r>
    <n v="40.509889999999999"/>
    <x v="1"/>
    <s v="10-20"/>
    <x v="2"/>
  </r>
  <r>
    <n v="11.414669999999999"/>
    <x v="2"/>
    <s v="0-10"/>
    <x v="2"/>
  </r>
  <r>
    <n v="17.610659999999999"/>
    <x v="2"/>
    <s v="0-10"/>
    <x v="2"/>
  </r>
  <r>
    <n v="44.158050000000003"/>
    <x v="3"/>
    <s v="10-20"/>
    <x v="2"/>
  </r>
  <r>
    <n v="9.6020400000000006"/>
    <x v="1"/>
    <s v="10-20"/>
    <x v="2"/>
  </r>
  <r>
    <n v="10.940770000000001"/>
    <x v="1"/>
    <s v="10-20"/>
    <x v="2"/>
  </r>
  <r>
    <n v="12.359489999999999"/>
    <x v="3"/>
    <s v="10-20"/>
    <x v="2"/>
  </r>
  <r>
    <n v="13.48757"/>
    <x v="6"/>
    <s v="20-30"/>
    <x v="2"/>
  </r>
  <r>
    <n v="9.3216099999999997"/>
    <x v="2"/>
    <s v="0-10"/>
    <x v="2"/>
  </r>
  <r>
    <n v="5.0797100000000004"/>
    <x v="2"/>
    <s v="0-10"/>
    <x v="3"/>
  </r>
  <r>
    <n v="23.919329999999999"/>
    <x v="1"/>
    <s v="0-10"/>
    <x v="2"/>
  </r>
  <r>
    <n v="38.12276"/>
    <x v="1"/>
    <s v="10-20"/>
    <x v="2"/>
  </r>
  <r>
    <n v="14.30828"/>
    <x v="5"/>
    <s v="20-30"/>
    <x v="3"/>
  </r>
  <r>
    <n v="30.012170000000001"/>
    <x v="3"/>
    <s v="10-20"/>
    <x v="2"/>
  </r>
  <r>
    <n v="34.273800000000001"/>
    <x v="3"/>
    <s v="10-20"/>
    <x v="2"/>
  </r>
  <r>
    <n v="13.6556"/>
    <x v="2"/>
    <s v="0-10"/>
    <x v="2"/>
  </r>
  <r>
    <n v="13.187889999999999"/>
    <x v="2"/>
    <s v="0-10"/>
    <x v="2"/>
  </r>
  <r>
    <n v="24.950050000000001"/>
    <x v="5"/>
    <s v="20-30"/>
    <x v="2"/>
  </r>
  <r>
    <n v="53.734999999999999"/>
    <x v="7"/>
    <s v="40-50"/>
    <x v="3"/>
  </r>
  <r>
    <n v="3.8951099999999999"/>
    <x v="5"/>
    <s v="20-30"/>
    <x v="4"/>
  </r>
  <r>
    <n v="5.1373300000000004"/>
    <x v="1"/>
    <s v="10-20"/>
    <x v="2"/>
  </r>
  <r>
    <n v="9.2958200000000009"/>
    <x v="5"/>
    <s v="20-30"/>
    <x v="2"/>
  </r>
  <r>
    <n v="7.33291"/>
    <x v="2"/>
    <s v="0-10"/>
    <x v="1"/>
  </r>
  <r>
    <n v="6.2943899999999999"/>
    <x v="2"/>
    <s v="0-10"/>
    <x v="2"/>
  </r>
  <r>
    <n v="11.511189999999999"/>
    <x v="6"/>
    <s v="30-40"/>
    <x v="2"/>
  </r>
  <r>
    <n v="53.405160000000002"/>
    <x v="8"/>
    <s v="30-40"/>
    <x v="2"/>
  </r>
  <r>
    <n v="21.98536"/>
    <x v="6"/>
    <s v="20-30"/>
    <x v="2"/>
  </r>
  <r>
    <n v="11.67135"/>
    <x v="3"/>
    <s v="10-20"/>
    <x v="2"/>
  </r>
  <r>
    <n v="21.10566"/>
    <x v="1"/>
    <s v="10-20"/>
    <x v="2"/>
  </r>
  <r>
    <n v="8.6541499999999996"/>
    <x v="2"/>
    <s v="0-10"/>
    <x v="2"/>
  </r>
  <r>
    <n v="11.094900000000001"/>
    <x v="2"/>
    <s v="0-10"/>
    <x v="2"/>
  </r>
  <r>
    <n v="31.544519999999999"/>
    <x v="6"/>
    <s v="20-30"/>
    <x v="2"/>
  </r>
  <r>
    <n v="10.36739"/>
    <x v="7"/>
    <s v="30-40"/>
    <x v="2"/>
  </r>
  <r>
    <n v="52.742260000000002"/>
    <x v="7"/>
    <s v="30-40"/>
    <x v="2"/>
  </r>
  <r>
    <n v="19.92042"/>
    <x v="9"/>
    <s v="50-60"/>
    <x v="6"/>
  </r>
  <r>
    <n v="21.696149999999999"/>
    <x v="9"/>
    <s v="70-80"/>
    <x v="5"/>
  </r>
  <r>
    <n v="16.149480000000001"/>
    <x v="2"/>
    <s v="0-10"/>
    <x v="2"/>
  </r>
  <r>
    <n v="10.708629999999999"/>
    <x v="2"/>
    <s v="0-10"/>
    <x v="2"/>
  </r>
  <r>
    <n v="103.13120000000001"/>
    <x v="9"/>
    <s v="50-60"/>
    <x v="5"/>
  </r>
  <r>
    <n v="58.421779999999998"/>
    <x v="9"/>
    <s v="&gt;80"/>
    <x v="2"/>
  </r>
  <r>
    <n v="26.523099999999999"/>
    <x v="5"/>
    <s v="30-40"/>
    <x v="5"/>
  </r>
  <r>
    <n v="31.561969999999999"/>
    <x v="1"/>
    <s v="0-10"/>
    <x v="2"/>
  </r>
  <r>
    <n v="39.990859999999998"/>
    <x v="1"/>
    <s v="10-20"/>
    <x v="2"/>
  </r>
  <r>
    <n v="10.10337"/>
    <x v="2"/>
    <s v="0-10"/>
    <x v="2"/>
  </r>
  <r>
    <n v="9.3809000000000005"/>
    <x v="2"/>
    <s v="0-10"/>
    <x v="2"/>
  </r>
  <r>
    <n v="7.641"/>
    <x v="2"/>
    <s v="0-10"/>
    <x v="2"/>
  </r>
  <r>
    <n v="8.9362200000000005"/>
    <x v="2"/>
    <s v="0-10"/>
    <x v="2"/>
  </r>
  <r>
    <n v="18.923819999999999"/>
    <x v="2"/>
    <s v="0-10"/>
    <x v="2"/>
  </r>
  <r>
    <n v="16.56578"/>
    <x v="2"/>
    <s v="0-10"/>
    <x v="2"/>
  </r>
  <r>
    <n v="23.053909999999998"/>
    <x v="2"/>
    <s v="0-10"/>
    <x v="2"/>
  </r>
  <r>
    <n v="25.6295"/>
    <x v="2"/>
    <s v="0-10"/>
    <x v="2"/>
  </r>
  <r>
    <n v="21.36561"/>
    <x v="2"/>
    <s v="0-10"/>
    <x v="2"/>
  </r>
  <r>
    <n v="12.976850000000001"/>
    <x v="2"/>
    <s v="0-10"/>
    <x v="1"/>
  </r>
  <r>
    <n v="5.6504599999999998"/>
    <x v="2"/>
    <s v="0-10"/>
    <x v="2"/>
  </r>
  <r>
    <n v="5.33866"/>
    <x v="4"/>
    <s v="0-10"/>
    <x v="6"/>
  </r>
  <r>
    <n v="7.7167300000000001"/>
    <x v="4"/>
    <s v="0-10"/>
    <x v="1"/>
  </r>
  <r>
    <n v="7.7554400000000001"/>
    <x v="4"/>
    <s v="0-10"/>
    <x v="5"/>
  </r>
  <r>
    <n v="17.271139999999999"/>
    <x v="2"/>
    <s v="0-10"/>
    <x v="2"/>
  </r>
  <r>
    <n v="20.495570000000001"/>
    <x v="2"/>
    <s v="0-10"/>
    <x v="2"/>
  </r>
  <r>
    <n v="33.699449999999999"/>
    <x v="3"/>
    <s v="30-40"/>
    <x v="2"/>
  </r>
  <r>
    <n v="45.088439999999999"/>
    <x v="3"/>
    <s v="20-30"/>
    <x v="2"/>
  </r>
  <r>
    <n v="66.221630000000005"/>
    <x v="8"/>
    <s v="40-50"/>
    <x v="2"/>
  </r>
  <r>
    <n v="110.9892"/>
    <x v="9"/>
    <s v="70-80"/>
    <x v="2"/>
  </r>
  <r>
    <n v="87.766990000000007"/>
    <x v="8"/>
    <s v="30-40"/>
    <x v="2"/>
  </r>
  <r>
    <n v="11.067209999999999"/>
    <x v="2"/>
    <s v="0-10"/>
    <x v="2"/>
  </r>
  <r>
    <n v="29.584399999999999"/>
    <x v="2"/>
    <s v="0-10"/>
    <x v="2"/>
  </r>
  <r>
    <n v="52.233829999999998"/>
    <x v="7"/>
    <s v="50-60"/>
    <x v="2"/>
  </r>
  <r>
    <n v="15.750819999999999"/>
    <x v="5"/>
    <s v="20-30"/>
    <x v="2"/>
  </r>
  <r>
    <n v="21.218129999999999"/>
    <x v="7"/>
    <s v="30-40"/>
    <x v="3"/>
  </r>
  <r>
    <n v="5.1941899999999999"/>
    <x v="7"/>
    <s v="40-50"/>
    <x v="1"/>
  </r>
  <r>
    <n v="11.76458"/>
    <x v="8"/>
    <s v="30-40"/>
    <x v="2"/>
  </r>
  <r>
    <n v="16.827750000000002"/>
    <x v="2"/>
    <s v="0-10"/>
    <x v="2"/>
  </r>
  <r>
    <n v="9.9131900000000002"/>
    <x v="2"/>
    <s v="0-10"/>
    <x v="6"/>
  </r>
  <r>
    <n v="9.1478800000000007"/>
    <x v="7"/>
    <s v="30-40"/>
    <x v="4"/>
  </r>
  <r>
    <n v="8.9003999999999994"/>
    <x v="9"/>
    <s v="40-50"/>
    <x v="3"/>
  </r>
  <r>
    <n v="16.471769999999999"/>
    <x v="8"/>
    <s v="30-40"/>
    <x v="2"/>
  </r>
  <r>
    <n v="64.772760000000005"/>
    <x v="9"/>
    <s v="40-50"/>
    <x v="2"/>
  </r>
  <r>
    <n v="73.341359999999995"/>
    <x v="7"/>
    <s v="30-40"/>
    <x v="2"/>
  </r>
  <r>
    <n v="24.912749999999999"/>
    <x v="2"/>
    <s v="0-10"/>
    <x v="2"/>
  </r>
  <r>
    <n v="11.93967"/>
    <x v="2"/>
    <s v="0-10"/>
    <x v="6"/>
  </r>
  <r>
    <n v="11.19402"/>
    <x v="2"/>
    <s v="0-10"/>
    <x v="2"/>
  </r>
  <r>
    <n v="42.118819999999999"/>
    <x v="9"/>
    <s v="30-40"/>
    <x v="2"/>
  </r>
  <r>
    <n v="31.15278"/>
    <x v="7"/>
    <s v="40-50"/>
    <x v="2"/>
  </r>
  <r>
    <n v="14.9643"/>
    <x v="9"/>
    <s v="40-50"/>
    <x v="1"/>
  </r>
  <r>
    <n v="28.39057"/>
    <x v="9"/>
    <s v="40-50"/>
    <x v="2"/>
  </r>
  <r>
    <n v="13.44178"/>
    <x v="2"/>
    <s v="0-10"/>
    <x v="2"/>
  </r>
  <r>
    <n v="8.4365100000000002"/>
    <x v="2"/>
    <s v="0-10"/>
    <x v="4"/>
  </r>
  <r>
    <n v="27.600149999999999"/>
    <x v="9"/>
    <s v="40-50"/>
    <x v="2"/>
  </r>
  <r>
    <n v="19.53013"/>
    <x v="2"/>
    <s v="0-10"/>
    <x v="2"/>
  </r>
  <r>
    <n v="94.316590000000005"/>
    <x v="6"/>
    <s v="20-30"/>
    <x v="2"/>
  </r>
  <r>
    <n v="18.331410000000002"/>
    <x v="5"/>
    <s v="20-30"/>
    <x v="4"/>
  </r>
  <r>
    <n v="6.3476900000000001"/>
    <x v="6"/>
    <s v="30-40"/>
    <x v="1"/>
  </r>
  <r>
    <n v="4.2542600000000004"/>
    <x v="2"/>
    <s v="0-10"/>
    <x v="1"/>
  </r>
  <r>
    <n v="4.6997200000000001"/>
    <x v="2"/>
    <s v="0-10"/>
    <x v="3"/>
  </r>
  <r>
    <n v="10.454610000000001"/>
    <x v="5"/>
    <s v="20-30"/>
    <x v="4"/>
  </r>
  <r>
    <n v="8.0366700000000009"/>
    <x v="6"/>
    <s v="20-30"/>
    <x v="1"/>
  </r>
  <r>
    <n v="13.00685"/>
    <x v="6"/>
    <s v="20-30"/>
    <x v="6"/>
  </r>
  <r>
    <n v="11.4344"/>
    <x v="6"/>
    <s v="20-30"/>
    <x v="2"/>
  </r>
  <r>
    <n v="16.419709999999998"/>
    <x v="5"/>
    <s v="10-20"/>
    <x v="2"/>
  </r>
  <r>
    <n v="15.638870000000001"/>
    <x v="2"/>
    <s v="0-10"/>
    <x v="2"/>
  </r>
  <r>
    <n v="20.018229999999999"/>
    <x v="2"/>
    <s v="0-10"/>
    <x v="2"/>
  </r>
  <r>
    <n v="45.017789999999998"/>
    <x v="8"/>
    <s v="20-30"/>
    <x v="2"/>
  </r>
  <r>
    <n v="20.885110000000001"/>
    <x v="3"/>
    <s v="10-20"/>
    <x v="4"/>
  </r>
  <r>
    <n v="34.392670000000003"/>
    <x v="6"/>
    <s v="20-30"/>
    <x v="2"/>
  </r>
  <r>
    <n v="17.325790000000001"/>
    <x v="5"/>
    <s v="20-30"/>
    <x v="5"/>
  </r>
  <r>
    <n v="22.469270000000002"/>
    <x v="6"/>
    <s v="30-40"/>
    <x v="2"/>
  </r>
  <r>
    <n v="19.40025"/>
    <x v="1"/>
    <s v="0-10"/>
    <x v="2"/>
  </r>
  <r>
    <n v="13.7576"/>
    <x v="2"/>
    <s v="0-10"/>
    <x v="2"/>
  </r>
  <r>
    <n v="75.894840000000002"/>
    <x v="5"/>
    <s v="20-30"/>
    <x v="2"/>
  </r>
  <r>
    <n v="69.911469999999994"/>
    <x v="6"/>
    <s v="20-30"/>
    <x v="2"/>
  </r>
  <r>
    <n v="64.047970000000007"/>
    <x v="5"/>
    <s v="20-30"/>
    <x v="2"/>
  </r>
  <r>
    <n v="73.0124"/>
    <x v="6"/>
    <s v="20-30"/>
    <x v="6"/>
  </r>
  <r>
    <n v="10.60758"/>
    <x v="5"/>
    <s v="20-30"/>
    <x v="5"/>
  </r>
  <r>
    <n v="15.202999999999999"/>
    <x v="2"/>
    <s v="0-10"/>
    <x v="2"/>
  </r>
  <r>
    <n v="9.7210599999999996"/>
    <x v="6"/>
    <s v="20-30"/>
    <x v="2"/>
  </r>
  <r>
    <n v="8.8956800000000005"/>
    <x v="5"/>
    <s v="20-30"/>
    <x v="5"/>
  </r>
  <r>
    <n v="16.638100000000001"/>
    <x v="5"/>
    <s v="20-30"/>
    <x v="2"/>
  </r>
  <r>
    <n v="8.88171"/>
    <x v="6"/>
    <s v="30-40"/>
    <x v="4"/>
  </r>
  <r>
    <n v="26.213979999999999"/>
    <x v="8"/>
    <s v="30-40"/>
    <x v="2"/>
  </r>
  <r>
    <n v="13.59435"/>
    <x v="2"/>
    <s v="0-10"/>
    <x v="2"/>
  </r>
  <r>
    <n v="11.526669999999999"/>
    <x v="2"/>
    <s v="0-10"/>
    <x v="6"/>
  </r>
  <r>
    <n v="6.0211699999999997"/>
    <x v="5"/>
    <s v="20-30"/>
    <x v="1"/>
  </r>
  <r>
    <n v="16.160170000000001"/>
    <x v="3"/>
    <s v="10-20"/>
    <x v="2"/>
  </r>
  <r>
    <n v="21.631589999999999"/>
    <x v="1"/>
    <s v="10-20"/>
    <x v="2"/>
  </r>
  <r>
    <n v="36.736879999999999"/>
    <x v="3"/>
    <s v="0-10"/>
    <x v="2"/>
  </r>
  <r>
    <n v="13.404579999999999"/>
    <x v="3"/>
    <s v="10-20"/>
    <x v="2"/>
  </r>
  <r>
    <n v="10.83989"/>
    <x v="2"/>
    <s v="0-10"/>
    <x v="3"/>
  </r>
  <r>
    <n v="16.612359999999999"/>
    <x v="2"/>
    <s v="0-10"/>
    <x v="2"/>
  </r>
  <r>
    <n v="13.883509999999999"/>
    <x v="3"/>
    <s v="10-20"/>
    <x v="2"/>
  </r>
  <r>
    <n v="12.82315"/>
    <x v="5"/>
    <s v="10-20"/>
    <x v="5"/>
  </r>
  <r>
    <n v="14.64419"/>
    <x v="6"/>
    <s v="30-40"/>
    <x v="2"/>
  </r>
  <r>
    <n v="13.932689999999999"/>
    <x v="3"/>
    <s v="10-20"/>
    <x v="2"/>
  </r>
  <r>
    <n v="20.60314"/>
    <x v="1"/>
    <s v="10-20"/>
    <x v="3"/>
  </r>
  <r>
    <n v="6.6403600000000003"/>
    <x v="2"/>
    <s v="0-10"/>
    <x v="1"/>
  </r>
  <r>
    <n v="5.4526000000000003"/>
    <x v="2"/>
    <s v="0-10"/>
    <x v="1"/>
  </r>
  <r>
    <n v="10.429349999999999"/>
    <x v="3"/>
    <s v="10-20"/>
    <x v="2"/>
  </r>
  <r>
    <n v="13.54862"/>
    <x v="6"/>
    <s v="20-30"/>
    <x v="2"/>
  </r>
  <r>
    <n v="16.831810000000001"/>
    <x v="5"/>
    <s v="10-20"/>
    <x v="2"/>
  </r>
  <r>
    <n v="109.5172"/>
    <x v="5"/>
    <s v="20-30"/>
    <x v="2"/>
  </r>
  <r>
    <n v="116.6202"/>
    <x v="9"/>
    <s v="40-50"/>
    <x v="2"/>
  </r>
  <r>
    <n v="164.1849"/>
    <x v="6"/>
    <s v="20-30"/>
    <x v="2"/>
  </r>
  <r>
    <n v="26.34402"/>
    <x v="2"/>
    <s v="0-10"/>
    <x v="2"/>
  </r>
  <r>
    <n v="18.443249999999999"/>
    <x v="2"/>
    <s v="0-10"/>
    <x v="2"/>
  </r>
  <r>
    <n v="114.3104"/>
    <x v="6"/>
    <s v="30-40"/>
    <x v="2"/>
  </r>
  <r>
    <n v="19.578050000000001"/>
    <x v="8"/>
    <s v="30-40"/>
    <x v="5"/>
  </r>
  <r>
    <n v="5.58535"/>
    <x v="8"/>
    <s v="30-40"/>
    <x v="3"/>
  </r>
  <r>
    <n v="14.721270000000001"/>
    <x v="8"/>
    <s v="30-40"/>
    <x v="5"/>
  </r>
  <r>
    <n v="35.918990000000001"/>
    <x v="6"/>
    <s v="20-30"/>
    <x v="2"/>
  </r>
  <r>
    <n v="19.314550000000001"/>
    <x v="2"/>
    <s v="0-10"/>
    <x v="2"/>
  </r>
  <r>
    <n v="11.28069"/>
    <x v="2"/>
    <s v="0-10"/>
    <x v="2"/>
  </r>
  <r>
    <n v="17.650970000000001"/>
    <x v="6"/>
    <s v="20-30"/>
    <x v="5"/>
  </r>
  <r>
    <n v="14.8764"/>
    <x v="5"/>
    <s v="20-30"/>
    <x v="6"/>
  </r>
  <r>
    <n v="25.434989999999999"/>
    <x v="6"/>
    <s v="30-40"/>
    <x v="2"/>
  </r>
  <r>
    <n v="34.217570000000002"/>
    <x v="6"/>
    <s v="20-30"/>
    <x v="2"/>
  </r>
  <r>
    <n v="52.836260000000003"/>
    <x v="6"/>
    <s v="30-40"/>
    <x v="2"/>
  </r>
  <r>
    <n v="17.29879"/>
    <x v="4"/>
    <s v="0-10"/>
    <x v="2"/>
  </r>
  <r>
    <n v="8.5091400000000004"/>
    <x v="4"/>
    <s v="0-10"/>
    <x v="2"/>
  </r>
  <r>
    <n v="45.480510000000002"/>
    <x v="6"/>
    <s v="30-40"/>
    <x v="2"/>
  </r>
  <r>
    <n v="109.3764"/>
    <x v="9"/>
    <s v="40-50"/>
    <x v="2"/>
  </r>
  <r>
    <n v="17.10284"/>
    <x v="4"/>
    <s v="0-10"/>
    <x v="2"/>
  </r>
  <r>
    <n v="61.895919999999997"/>
    <x v="8"/>
    <s v="30-40"/>
    <x v="2"/>
  </r>
  <r>
    <n v="35.773409999999998"/>
    <x v="8"/>
    <s v="30-40"/>
    <x v="2"/>
  </r>
  <r>
    <n v="15.806340000000001"/>
    <x v="4"/>
    <s v="0-10"/>
    <x v="1"/>
  </r>
  <r>
    <n v="7.5586099999999998"/>
    <x v="2"/>
    <s v="0-10"/>
    <x v="2"/>
  </r>
  <r>
    <n v="4.9400000000000004"/>
    <x v="9"/>
    <s v="&gt;80"/>
    <x v="2"/>
  </r>
  <r>
    <n v="15.69309"/>
    <x v="9"/>
    <s v="70-80"/>
    <x v="2"/>
  </r>
  <r>
    <n v="16.603729999999999"/>
    <x v="9"/>
    <s v="60-70"/>
    <x v="2"/>
  </r>
  <r>
    <n v="19.02327"/>
    <x v="9"/>
    <s v="40-50"/>
    <x v="2"/>
  </r>
  <r>
    <n v="41.159469999999999"/>
    <x v="9"/>
    <s v="60-70"/>
    <x v="2"/>
  </r>
  <r>
    <n v="12.23601"/>
    <x v="2"/>
    <s v="0-10"/>
    <x v="2"/>
  </r>
  <r>
    <n v="6.3207500000000003"/>
    <x v="4"/>
    <s v="0-10"/>
    <x v="5"/>
  </r>
  <r>
    <n v="17.61008"/>
    <x v="9"/>
    <s v="60-70"/>
    <x v="2"/>
  </r>
  <r>
    <n v="26.5807"/>
    <x v="9"/>
    <s v="70-80"/>
    <x v="2"/>
  </r>
  <r>
    <n v="47.922669999999997"/>
    <x v="7"/>
    <s v="50-60"/>
    <x v="2"/>
  </r>
  <r>
    <n v="35.510120000000001"/>
    <x v="9"/>
    <s v="60-70"/>
    <x v="2"/>
  </r>
  <r>
    <n v="15.160970000000001"/>
    <x v="7"/>
    <s v="50-60"/>
    <x v="5"/>
  </r>
  <r>
    <n v="4.67021"/>
    <x v="4"/>
    <s v="0-10"/>
    <x v="3"/>
  </r>
  <r>
    <n v="2.7705099999999998"/>
    <x v="4"/>
    <s v="0-10"/>
    <x v="1"/>
  </r>
  <r>
    <n v="8.0587900000000001"/>
    <x v="7"/>
    <s v="50-60"/>
    <x v="1"/>
  </r>
  <r>
    <n v="10.87734"/>
    <x v="9"/>
    <s v="60-70"/>
    <x v="2"/>
  </r>
  <r>
    <n v="3.8634200000000001"/>
    <x v="8"/>
    <s v="20-30"/>
    <x v="6"/>
  </r>
  <r>
    <n v="6.9652399999999997"/>
    <x v="6"/>
    <s v="30-40"/>
    <x v="2"/>
  </r>
  <r>
    <n v="4.7906199999999997"/>
    <x v="1"/>
    <s v="0-10"/>
    <x v="5"/>
  </r>
  <r>
    <n v="6.3030900000000001"/>
    <x v="4"/>
    <s v="0-10"/>
    <x v="2"/>
  </r>
  <r>
    <n v="10.511200000000001"/>
    <x v="5"/>
    <s v="20-30"/>
    <x v="2"/>
  </r>
  <r>
    <n v="7.5162699999999996"/>
    <x v="8"/>
    <s v="30-40"/>
    <x v="5"/>
  </r>
  <r>
    <n v="8.0331799999999998"/>
    <x v="3"/>
    <s v="20-30"/>
    <x v="3"/>
  </r>
  <r>
    <n v="9.2939000000000007"/>
    <x v="7"/>
    <s v="40-50"/>
    <x v="2"/>
  </r>
  <r>
    <n v="7.44693"/>
    <x v="3"/>
    <s v="10-20"/>
    <x v="4"/>
  </r>
  <r>
    <n v="6.07911"/>
    <x v="4"/>
    <s v="0-10"/>
    <x v="5"/>
  </r>
  <r>
    <n v="4.6806299999999998"/>
    <x v="4"/>
    <s v="0-10"/>
    <x v="5"/>
  </r>
  <r>
    <n v="4.8962199999999996"/>
    <x v="6"/>
    <s v="40-50"/>
    <x v="2"/>
  </r>
  <r>
    <n v="10.842000000000001"/>
    <x v="8"/>
    <s v="40-50"/>
    <x v="2"/>
  </r>
  <r>
    <n v="5.7287299999999997"/>
    <x v="1"/>
    <s v="0-10"/>
    <x v="2"/>
  </r>
  <r>
    <n v="11.5451"/>
    <x v="8"/>
    <s v="20-30"/>
    <x v="2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21">
  <r>
    <m/>
    <x v="0"/>
    <m/>
    <x v="0"/>
    <m/>
  </r>
  <r>
    <n v="5.3955200000000003"/>
    <x v="1"/>
    <s v="10-20"/>
    <x v="1"/>
    <n v="0"/>
  </r>
  <r>
    <n v="4.6369300000000004"/>
    <x v="2"/>
    <s v="0-10"/>
    <x v="1"/>
    <n v="0"/>
  </r>
  <r>
    <n v="7.4527900000000002"/>
    <x v="2"/>
    <s v="0-10"/>
    <x v="2"/>
    <n v="0"/>
  </r>
  <r>
    <n v="4.7098199999999997"/>
    <x v="2"/>
    <s v="0-10"/>
    <x v="2"/>
    <n v="0"/>
  </r>
  <r>
    <n v="7.4981400000000002"/>
    <x v="1"/>
    <s v="10-20"/>
    <x v="2"/>
    <n v="0"/>
  </r>
  <r>
    <n v="6.2655500000000002"/>
    <x v="3"/>
    <s v="20-30"/>
    <x v="2"/>
    <n v="0"/>
  </r>
  <r>
    <n v="9.9832900000000002"/>
    <x v="1"/>
    <s v="10-20"/>
    <x v="2"/>
    <n v="0"/>
  </r>
  <r>
    <n v="9.4721700000000002"/>
    <x v="4"/>
    <s v="10-20"/>
    <x v="2"/>
    <n v="0"/>
  </r>
  <r>
    <n v="9.3011999999999997"/>
    <x v="2"/>
    <s v="0-10"/>
    <x v="2"/>
    <n v="0"/>
  </r>
  <r>
    <n v="12.657220000000001"/>
    <x v="2"/>
    <s v="0-10"/>
    <x v="2"/>
    <n v="0"/>
  </r>
  <r>
    <n v="8.7104400000000002"/>
    <x v="4"/>
    <s v="10-20"/>
    <x v="2"/>
    <n v="0"/>
  </r>
  <r>
    <n v="7.3741700000000003"/>
    <x v="1"/>
    <s v="10-20"/>
    <x v="2"/>
    <n v="0"/>
  </r>
  <r>
    <n v="25.93036"/>
    <x v="3"/>
    <s v="10-20"/>
    <x v="2"/>
    <n v="0"/>
  </r>
  <r>
    <n v="30.003450000000001"/>
    <x v="1"/>
    <s v="10-20"/>
    <x v="2"/>
    <n v="0"/>
  </r>
  <r>
    <n v="17.17249"/>
    <x v="3"/>
    <s v="10-20"/>
    <x v="2"/>
    <n v="0"/>
  </r>
  <r>
    <n v="11.312010000000001"/>
    <x v="3"/>
    <s v="10-20"/>
    <x v="2"/>
    <n v="0"/>
  </r>
  <r>
    <n v="11.72935"/>
    <x v="1"/>
    <s v="10-20"/>
    <x v="2"/>
    <n v="0"/>
  </r>
  <r>
    <n v="8.33019"/>
    <x v="1"/>
    <s v="10-20"/>
    <x v="2"/>
    <n v="0"/>
  </r>
  <r>
    <n v="10.43228"/>
    <x v="2"/>
    <s v="0-10"/>
    <x v="3"/>
    <n v="0"/>
  </r>
  <r>
    <n v="6.8836199999999996"/>
    <x v="2"/>
    <s v="0-10"/>
    <x v="4"/>
    <n v="0"/>
  </r>
  <r>
    <n v="5.7110900000000004"/>
    <x v="1"/>
    <s v="10-20"/>
    <x v="5"/>
    <n v="0"/>
  </r>
  <r>
    <n v="5.9135900000000001"/>
    <x v="1"/>
    <s v="10-20"/>
    <x v="2"/>
    <n v="0"/>
  </r>
  <r>
    <n v="8.6599400000000006"/>
    <x v="1"/>
    <s v="10-20"/>
    <x v="2"/>
    <n v="0"/>
  </r>
  <r>
    <n v="5.7472200000000004"/>
    <x v="1"/>
    <s v="10-20"/>
    <x v="3"/>
    <n v="0"/>
  </r>
  <r>
    <n v="7.4497600000000004"/>
    <x v="1"/>
    <s v="10-20"/>
    <x v="6"/>
    <n v="0"/>
  </r>
  <r>
    <n v="15.63058"/>
    <x v="2"/>
    <s v="0-10"/>
    <x v="3"/>
    <n v="0"/>
  </r>
  <r>
    <n v="9.9606999999999992"/>
    <x v="1"/>
    <s v="10-20"/>
    <x v="5"/>
    <n v="0"/>
  </r>
  <r>
    <n v="11.01318"/>
    <x v="1"/>
    <s v="10-20"/>
    <x v="5"/>
    <n v="0"/>
  </r>
  <r>
    <n v="12.76614"/>
    <x v="1"/>
    <s v="10-20"/>
    <x v="5"/>
    <n v="0"/>
  </r>
  <r>
    <n v="4.9283799999999998"/>
    <x v="1"/>
    <s v="10-20"/>
    <x v="3"/>
    <n v="0"/>
  </r>
  <r>
    <n v="11.18493"/>
    <x v="1"/>
    <s v="10-20"/>
    <x v="3"/>
    <n v="0"/>
  </r>
  <r>
    <n v="13.469760000000001"/>
    <x v="2"/>
    <s v="0-10"/>
    <x v="4"/>
    <n v="0"/>
  </r>
  <r>
    <n v="6.9809299999999999"/>
    <x v="2"/>
    <s v="0-10"/>
    <x v="2"/>
    <n v="0"/>
  </r>
  <r>
    <n v="5.8293600000000003"/>
    <x v="3"/>
    <s v="10-20"/>
    <x v="2"/>
    <n v="0"/>
  </r>
  <r>
    <n v="5.9264799999999997"/>
    <x v="1"/>
    <s v="10-20"/>
    <x v="4"/>
    <n v="0"/>
  </r>
  <r>
    <n v="5.7032100000000003"/>
    <x v="1"/>
    <s v="0-10"/>
    <x v="2"/>
    <n v="0"/>
  </r>
  <r>
    <n v="4.5231399999999997"/>
    <x v="1"/>
    <s v="10-20"/>
    <x v="3"/>
    <n v="0"/>
  </r>
  <r>
    <n v="8.6824300000000001"/>
    <x v="4"/>
    <s v="0-10"/>
    <x v="5"/>
    <n v="0"/>
  </r>
  <r>
    <n v="5.8466699999999996"/>
    <x v="2"/>
    <s v="0-10"/>
    <x v="2"/>
    <n v="0"/>
  </r>
  <r>
    <n v="14.43914"/>
    <x v="1"/>
    <s v="10-20"/>
    <x v="2"/>
    <n v="0"/>
  </r>
  <r>
    <n v="20.382660000000001"/>
    <x v="1"/>
    <s v="10-20"/>
    <x v="2"/>
    <n v="0"/>
  </r>
  <r>
    <n v="6.2579700000000003"/>
    <x v="1"/>
    <s v="10-20"/>
    <x v="3"/>
    <n v="0"/>
  </r>
  <r>
    <n v="7.1971299999999996"/>
    <x v="1"/>
    <s v="0-10"/>
    <x v="2"/>
    <n v="0"/>
  </r>
  <r>
    <n v="4.7320000000000002"/>
    <x v="2"/>
    <s v="0-10"/>
    <x v="2"/>
    <n v="0"/>
  </r>
  <r>
    <n v="5.6653200000000004"/>
    <x v="2"/>
    <s v="0-10"/>
    <x v="2"/>
    <n v="0"/>
  </r>
  <r>
    <n v="4.5410300000000001"/>
    <x v="3"/>
    <s v="10-20"/>
    <x v="2"/>
    <n v="0"/>
  </r>
  <r>
    <n v="9.2422500000000003"/>
    <x v="3"/>
    <s v="10-20"/>
    <x v="5"/>
    <n v="0"/>
  </r>
  <r>
    <n v="6.4061300000000001"/>
    <x v="4"/>
    <s v="10-20"/>
    <x v="1"/>
    <n v="0"/>
  </r>
  <r>
    <n v="7.0697200000000002"/>
    <x v="1"/>
    <s v="10-20"/>
    <x v="5"/>
    <n v="0"/>
  </r>
  <r>
    <n v="8.4630100000000006"/>
    <x v="3"/>
    <s v="10-20"/>
    <x v="5"/>
    <n v="0"/>
  </r>
  <r>
    <n v="14.796099999999999"/>
    <x v="2"/>
    <s v="0-10"/>
    <x v="2"/>
    <n v="0"/>
  </r>
  <r>
    <n v="13.01535"/>
    <x v="2"/>
    <s v="0-10"/>
    <x v="4"/>
    <n v="0"/>
  </r>
  <r>
    <n v="7.41439"/>
    <x v="3"/>
    <s v="20-30"/>
    <x v="6"/>
    <n v="0"/>
  </r>
  <r>
    <n v="7.6167899999999999"/>
    <x v="3"/>
    <s v="10-20"/>
    <x v="2"/>
    <n v="0"/>
  </r>
  <r>
    <n v="9.8203099999999992"/>
    <x v="1"/>
    <s v="0-10"/>
    <x v="2"/>
    <n v="0"/>
  </r>
  <r>
    <n v="5.8619000000000003"/>
    <x v="4"/>
    <s v="0-10"/>
    <x v="2"/>
    <n v="0"/>
  </r>
  <r>
    <n v="5.8350299999999997"/>
    <x v="1"/>
    <s v="0-10"/>
    <x v="4"/>
    <n v="0"/>
  </r>
  <r>
    <n v="6.2695800000000004"/>
    <x v="2"/>
    <s v="0-10"/>
    <x v="1"/>
    <n v="0"/>
  </r>
  <r>
    <n v="5.4583300000000001"/>
    <x v="2"/>
    <s v="0-10"/>
    <x v="2"/>
    <n v="0"/>
  </r>
  <r>
    <n v="12.445119999999999"/>
    <x v="3"/>
    <s v="10-20"/>
    <x v="2"/>
    <n v="0"/>
  </r>
  <r>
    <n v="6.36015"/>
    <x v="1"/>
    <s v="10-20"/>
    <x v="5"/>
    <n v="0"/>
  </r>
  <r>
    <n v="6.7868399999999998"/>
    <x v="3"/>
    <s v="10-20"/>
    <x v="2"/>
    <n v="0"/>
  </r>
  <r>
    <n v="5.6851000000000003"/>
    <x v="3"/>
    <s v="10-20"/>
    <x v="3"/>
    <n v="0"/>
  </r>
  <r>
    <n v="3.3836400000000002"/>
    <x v="3"/>
    <s v="10-20"/>
    <x v="2"/>
    <n v="0"/>
  </r>
  <r>
    <n v="5.2211600000000002"/>
    <x v="2"/>
    <s v="0-10"/>
    <x v="2"/>
    <n v="0"/>
  </r>
  <r>
    <n v="11.723319999999999"/>
    <x v="2"/>
    <s v="0-10"/>
    <x v="3"/>
    <n v="0"/>
  </r>
  <r>
    <n v="7.1291599999999997"/>
    <x v="3"/>
    <s v="10-20"/>
    <x v="2"/>
    <n v="0"/>
  </r>
  <r>
    <n v="7.1361100000000004"/>
    <x v="1"/>
    <s v="10-20"/>
    <x v="2"/>
    <n v="0"/>
  </r>
  <r>
    <n v="3.9062100000000002"/>
    <x v="3"/>
    <s v="10-20"/>
    <x v="6"/>
    <n v="0"/>
  </r>
  <r>
    <n v="5.1992799999999999"/>
    <x v="4"/>
    <s v="10-20"/>
    <x v="5"/>
    <n v="0"/>
  </r>
  <r>
    <n v="3.3728099999999999"/>
    <x v="2"/>
    <s v="0-10"/>
    <x v="3"/>
    <n v="0"/>
  </r>
  <r>
    <n v="6.8894000000000002"/>
    <x v="2"/>
    <s v="0-10"/>
    <x v="2"/>
    <n v="0"/>
  </r>
  <r>
    <n v="9.64846"/>
    <x v="1"/>
    <s v="10-20"/>
    <x v="2"/>
    <n v="0"/>
  </r>
  <r>
    <n v="13.289350000000001"/>
    <x v="1"/>
    <s v="10-20"/>
    <x v="2"/>
    <n v="0"/>
  </r>
  <r>
    <n v="6.8775300000000001"/>
    <x v="3"/>
    <s v="20-30"/>
    <x v="3"/>
    <n v="0"/>
  </r>
  <r>
    <n v="17.88213"/>
    <x v="3"/>
    <s v="20-30"/>
    <x v="2"/>
    <n v="0"/>
  </r>
  <r>
    <n v="12.38888"/>
    <x v="1"/>
    <s v="0-10"/>
    <x v="2"/>
    <n v="0"/>
  </r>
  <r>
    <n v="6.7627800000000002"/>
    <x v="2"/>
    <s v="0-10"/>
    <x v="3"/>
    <n v="0"/>
  </r>
  <r>
    <n v="7.0168499999999998"/>
    <x v="2"/>
    <s v="0-10"/>
    <x v="4"/>
    <n v="0"/>
  </r>
  <r>
    <n v="9.8757099999999998"/>
    <x v="1"/>
    <s v="10-20"/>
    <x v="3"/>
    <n v="0"/>
  </r>
  <r>
    <n v="7.9"/>
    <x v="1"/>
    <s v="10-20"/>
    <x v="6"/>
    <n v="0"/>
  </r>
  <r>
    <n v="10.46453"/>
    <x v="3"/>
    <s v="10-20"/>
    <x v="2"/>
    <n v="0"/>
  </r>
  <r>
    <n v="17.33877"/>
    <x v="1"/>
    <s v="10-20"/>
    <x v="2"/>
    <n v="0"/>
  </r>
  <r>
    <n v="9.8960600000000003"/>
    <x v="1"/>
    <s v="10-20"/>
    <x v="3"/>
    <n v="0"/>
  </r>
  <r>
    <n v="13.36814"/>
    <x v="2"/>
    <s v="0-10"/>
    <x v="2"/>
    <n v="0"/>
  </r>
  <r>
    <n v="9.4205799999999993"/>
    <x v="2"/>
    <s v="0-10"/>
    <x v="3"/>
    <n v="0"/>
  </r>
  <r>
    <n v="8.4355600000000006"/>
    <x v="1"/>
    <s v="10-20"/>
    <x v="3"/>
    <n v="0"/>
  </r>
  <r>
    <n v="11.800660000000001"/>
    <x v="1"/>
    <s v="10-20"/>
    <x v="4"/>
    <n v="0"/>
  </r>
  <r>
    <n v="13.61985"/>
    <x v="1"/>
    <s v="10-20"/>
    <x v="2"/>
    <n v="0"/>
  </r>
  <r>
    <n v="8.8153400000000008"/>
    <x v="1"/>
    <s v="10-20"/>
    <x v="5"/>
    <n v="0"/>
  </r>
  <r>
    <n v="5.4262600000000001"/>
    <x v="4"/>
    <s v="10-20"/>
    <x v="3"/>
    <n v="0"/>
  </r>
  <r>
    <n v="10.664300000000001"/>
    <x v="2"/>
    <s v="0-10"/>
    <x v="2"/>
    <n v="0"/>
  </r>
  <r>
    <n v="9.6398499999999991"/>
    <x v="2"/>
    <s v="0-10"/>
    <x v="2"/>
    <n v="0"/>
  </r>
  <r>
    <n v="28.033750000000001"/>
    <x v="1"/>
    <s v="10-20"/>
    <x v="2"/>
    <n v="0"/>
  </r>
  <r>
    <n v="20.9175"/>
    <x v="3"/>
    <s v="10-20"/>
    <x v="3"/>
    <n v="0"/>
  </r>
  <r>
    <n v="12.79529"/>
    <x v="3"/>
    <s v="10-20"/>
    <x v="2"/>
    <n v="0"/>
  </r>
  <r>
    <n v="16.05556"/>
    <x v="1"/>
    <s v="10-20"/>
    <x v="2"/>
    <n v="0"/>
  </r>
  <r>
    <n v="6.5641299999999996"/>
    <x v="3"/>
    <s v="10-20"/>
    <x v="6"/>
    <n v="0"/>
  </r>
  <r>
    <n v="6.5683699999999998"/>
    <x v="2"/>
    <s v="0-10"/>
    <x v="6"/>
    <n v="0"/>
  </r>
  <r>
    <n v="13.14748"/>
    <x v="2"/>
    <s v="0-10"/>
    <x v="3"/>
    <n v="0"/>
  </r>
  <r>
    <n v="14.119289999999999"/>
    <x v="1"/>
    <s v="10-20"/>
    <x v="4"/>
    <n v="0"/>
  </r>
  <r>
    <n v="13.618869999999999"/>
    <x v="3"/>
    <s v="20-30"/>
    <x v="2"/>
    <n v="0"/>
  </r>
  <r>
    <n v="25.354759999999999"/>
    <x v="1"/>
    <s v="10-20"/>
    <x v="2"/>
    <n v="0"/>
  </r>
  <r>
    <n v="44.340760000000003"/>
    <x v="3"/>
    <s v="10-20"/>
    <x v="2"/>
    <n v="0"/>
  </r>
  <r>
    <n v="22.995439999999999"/>
    <x v="4"/>
    <s v="0-10"/>
    <x v="2"/>
    <n v="0"/>
  </r>
  <r>
    <n v="18.974769999999999"/>
    <x v="2"/>
    <s v="0-10"/>
    <x v="4"/>
    <n v="0"/>
  </r>
  <r>
    <n v="6.4755900000000004"/>
    <x v="2"/>
    <s v="0-10"/>
    <x v="1"/>
    <n v="0"/>
  </r>
  <r>
    <n v="7.6604900000000002"/>
    <x v="1"/>
    <s v="10-20"/>
    <x v="5"/>
    <n v="0"/>
  </r>
  <r>
    <n v="6.05884"/>
    <x v="1"/>
    <s v="10-20"/>
    <x v="2"/>
    <n v="0"/>
  </r>
  <r>
    <n v="19.960599999999999"/>
    <x v="3"/>
    <s v="10-20"/>
    <x v="2"/>
    <n v="0"/>
  </r>
  <r>
    <n v="28.342369999999999"/>
    <x v="3"/>
    <s v="20-30"/>
    <x v="2"/>
    <n v="0"/>
  </r>
  <r>
    <n v="44.527659999999997"/>
    <x v="3"/>
    <s v="20-30"/>
    <x v="2"/>
    <n v="0"/>
  </r>
  <r>
    <n v="7.2274200000000004"/>
    <x v="2"/>
    <s v="0-10"/>
    <x v="2"/>
    <n v="0"/>
  </r>
  <r>
    <n v="12.21658"/>
    <x v="2"/>
    <s v="0-10"/>
    <x v="2"/>
    <n v="0"/>
  </r>
  <r>
    <n v="29.66414"/>
    <x v="3"/>
    <s v="10-20"/>
    <x v="2"/>
    <n v="0"/>
  </r>
  <r>
    <n v="29.695139999999999"/>
    <x v="3"/>
    <s v="10-20"/>
    <x v="2"/>
    <n v="0"/>
  </r>
  <r>
    <n v="33.618810000000003"/>
    <x v="5"/>
    <s v="10-20"/>
    <x v="2"/>
    <n v="0"/>
  </r>
  <r>
    <n v="58.422229999999999"/>
    <x v="5"/>
    <s v="10-20"/>
    <x v="2"/>
    <n v="1"/>
  </r>
  <r>
    <n v="42.192720000000001"/>
    <x v="1"/>
    <s v="10-20"/>
    <x v="2"/>
    <n v="0"/>
  </r>
  <r>
    <n v="16.804290000000002"/>
    <x v="2"/>
    <s v="0-10"/>
    <x v="2"/>
    <n v="0"/>
  </r>
  <r>
    <n v="19.06495"/>
    <x v="2"/>
    <s v="0-10"/>
    <x v="2"/>
    <n v="0"/>
  </r>
  <r>
    <n v="3.8547400000000001"/>
    <x v="2"/>
    <s v="0-10"/>
    <x v="3"/>
    <n v="0"/>
  </r>
  <r>
    <n v="12.71884"/>
    <x v="3"/>
    <s v="10-20"/>
    <x v="2"/>
    <n v="0"/>
  </r>
  <r>
    <n v="29.719989999999999"/>
    <x v="1"/>
    <s v="10-20"/>
    <x v="2"/>
    <n v="0"/>
  </r>
  <r>
    <n v="45.182569999999998"/>
    <x v="3"/>
    <s v="10-20"/>
    <x v="2"/>
    <n v="0"/>
  </r>
  <r>
    <n v="40.509889999999999"/>
    <x v="1"/>
    <s v="10-20"/>
    <x v="2"/>
    <n v="0"/>
  </r>
  <r>
    <n v="11.414669999999999"/>
    <x v="2"/>
    <s v="0-10"/>
    <x v="2"/>
    <n v="0"/>
  </r>
  <r>
    <n v="17.610659999999999"/>
    <x v="2"/>
    <s v="0-10"/>
    <x v="2"/>
    <n v="0"/>
  </r>
  <r>
    <n v="44.158050000000003"/>
    <x v="3"/>
    <s v="10-20"/>
    <x v="2"/>
    <n v="0"/>
  </r>
  <r>
    <n v="9.6020400000000006"/>
    <x v="1"/>
    <s v="10-20"/>
    <x v="2"/>
    <n v="0"/>
  </r>
  <r>
    <n v="10.940770000000001"/>
    <x v="1"/>
    <s v="10-20"/>
    <x v="2"/>
    <n v="0"/>
  </r>
  <r>
    <n v="12.359489999999999"/>
    <x v="3"/>
    <s v="10-20"/>
    <x v="2"/>
    <n v="0"/>
  </r>
  <r>
    <n v="13.48757"/>
    <x v="6"/>
    <s v="20-30"/>
    <x v="2"/>
    <n v="0"/>
  </r>
  <r>
    <n v="9.3216099999999997"/>
    <x v="2"/>
    <s v="0-10"/>
    <x v="2"/>
    <n v="0"/>
  </r>
  <r>
    <n v="5.0797100000000004"/>
    <x v="2"/>
    <s v="0-10"/>
    <x v="3"/>
    <n v="0"/>
  </r>
  <r>
    <n v="23.919329999999999"/>
    <x v="1"/>
    <s v="0-10"/>
    <x v="2"/>
    <n v="0"/>
  </r>
  <r>
    <n v="38.12276"/>
    <x v="1"/>
    <s v="10-20"/>
    <x v="2"/>
    <n v="0"/>
  </r>
  <r>
    <n v="14.30828"/>
    <x v="5"/>
    <s v="20-30"/>
    <x v="3"/>
    <n v="0"/>
  </r>
  <r>
    <n v="30.012170000000001"/>
    <x v="3"/>
    <s v="10-20"/>
    <x v="2"/>
    <n v="0"/>
  </r>
  <r>
    <n v="34.273800000000001"/>
    <x v="3"/>
    <s v="10-20"/>
    <x v="2"/>
    <n v="0"/>
  </r>
  <r>
    <n v="13.6556"/>
    <x v="2"/>
    <s v="0-10"/>
    <x v="2"/>
    <n v="0"/>
  </r>
  <r>
    <n v="13.187889999999999"/>
    <x v="2"/>
    <s v="0-10"/>
    <x v="2"/>
    <n v="0"/>
  </r>
  <r>
    <n v="24.950050000000001"/>
    <x v="5"/>
    <s v="20-30"/>
    <x v="2"/>
    <n v="0"/>
  </r>
  <r>
    <n v="53.734999999999999"/>
    <x v="7"/>
    <s v="40-50"/>
    <x v="3"/>
    <n v="1"/>
  </r>
  <r>
    <n v="3.8951099999999999"/>
    <x v="5"/>
    <s v="20-30"/>
    <x v="4"/>
    <n v="0"/>
  </r>
  <r>
    <n v="5.1373300000000004"/>
    <x v="1"/>
    <s v="10-20"/>
    <x v="2"/>
    <n v="0"/>
  </r>
  <r>
    <n v="9.2958200000000009"/>
    <x v="5"/>
    <s v="20-30"/>
    <x v="2"/>
    <n v="0"/>
  </r>
  <r>
    <n v="7.33291"/>
    <x v="2"/>
    <s v="0-10"/>
    <x v="1"/>
    <n v="0"/>
  </r>
  <r>
    <n v="6.2943899999999999"/>
    <x v="2"/>
    <s v="0-10"/>
    <x v="2"/>
    <n v="0"/>
  </r>
  <r>
    <n v="11.511189999999999"/>
    <x v="6"/>
    <s v="30-40"/>
    <x v="2"/>
    <n v="0"/>
  </r>
  <r>
    <n v="53.405160000000002"/>
    <x v="8"/>
    <s v="30-40"/>
    <x v="2"/>
    <n v="1"/>
  </r>
  <r>
    <n v="21.98536"/>
    <x v="6"/>
    <s v="20-30"/>
    <x v="2"/>
    <n v="0"/>
  </r>
  <r>
    <n v="11.67135"/>
    <x v="3"/>
    <s v="10-20"/>
    <x v="2"/>
    <n v="0"/>
  </r>
  <r>
    <n v="21.10566"/>
    <x v="1"/>
    <s v="10-20"/>
    <x v="2"/>
    <n v="0"/>
  </r>
  <r>
    <n v="8.6541499999999996"/>
    <x v="2"/>
    <s v="0-10"/>
    <x v="2"/>
    <n v="0"/>
  </r>
  <r>
    <n v="11.094900000000001"/>
    <x v="2"/>
    <s v="0-10"/>
    <x v="2"/>
    <n v="0"/>
  </r>
  <r>
    <n v="31.544519999999999"/>
    <x v="6"/>
    <s v="20-30"/>
    <x v="2"/>
    <n v="0"/>
  </r>
  <r>
    <n v="10.36739"/>
    <x v="7"/>
    <s v="30-40"/>
    <x v="2"/>
    <n v="0"/>
  </r>
  <r>
    <n v="52.742260000000002"/>
    <x v="7"/>
    <s v="30-40"/>
    <x v="2"/>
    <n v="1"/>
  </r>
  <r>
    <n v="19.92042"/>
    <x v="9"/>
    <s v="50-60"/>
    <x v="6"/>
    <n v="0"/>
  </r>
  <r>
    <n v="21.696149999999999"/>
    <x v="9"/>
    <s v="70-80"/>
    <x v="5"/>
    <n v="0"/>
  </r>
  <r>
    <n v="16.149480000000001"/>
    <x v="2"/>
    <s v="0-10"/>
    <x v="2"/>
    <n v="0"/>
  </r>
  <r>
    <n v="10.708629999999999"/>
    <x v="2"/>
    <s v="0-10"/>
    <x v="2"/>
    <n v="0"/>
  </r>
  <r>
    <n v="103.13120000000001"/>
    <x v="9"/>
    <s v="50-60"/>
    <x v="5"/>
    <n v="1"/>
  </r>
  <r>
    <n v="58.421779999999998"/>
    <x v="9"/>
    <s v="&gt;80"/>
    <x v="2"/>
    <n v="1"/>
  </r>
  <r>
    <n v="26.523099999999999"/>
    <x v="5"/>
    <s v="30-40"/>
    <x v="5"/>
    <n v="0"/>
  </r>
  <r>
    <n v="31.561969999999999"/>
    <x v="1"/>
    <s v="0-10"/>
    <x v="2"/>
    <n v="0"/>
  </r>
  <r>
    <n v="39.990859999999998"/>
    <x v="1"/>
    <s v="10-20"/>
    <x v="2"/>
    <n v="0"/>
  </r>
  <r>
    <n v="10.10337"/>
    <x v="2"/>
    <s v="0-10"/>
    <x v="2"/>
    <n v="0"/>
  </r>
  <r>
    <n v="9.3809000000000005"/>
    <x v="2"/>
    <s v="0-10"/>
    <x v="2"/>
    <n v="0"/>
  </r>
  <r>
    <n v="7.641"/>
    <x v="2"/>
    <s v="0-10"/>
    <x v="2"/>
    <n v="0"/>
  </r>
  <r>
    <n v="8.9362200000000005"/>
    <x v="2"/>
    <s v="0-10"/>
    <x v="2"/>
    <n v="0"/>
  </r>
  <r>
    <n v="18.923819999999999"/>
    <x v="2"/>
    <s v="0-10"/>
    <x v="2"/>
    <n v="0"/>
  </r>
  <r>
    <n v="16.56578"/>
    <x v="2"/>
    <s v="0-10"/>
    <x v="2"/>
    <n v="0"/>
  </r>
  <r>
    <n v="23.053909999999998"/>
    <x v="2"/>
    <s v="0-10"/>
    <x v="2"/>
    <n v="0"/>
  </r>
  <r>
    <n v="25.6295"/>
    <x v="2"/>
    <s v="0-10"/>
    <x v="2"/>
    <n v="0"/>
  </r>
  <r>
    <n v="21.36561"/>
    <x v="2"/>
    <s v="0-10"/>
    <x v="2"/>
    <n v="0"/>
  </r>
  <r>
    <n v="12.976850000000001"/>
    <x v="2"/>
    <s v="0-10"/>
    <x v="1"/>
    <n v="0"/>
  </r>
  <r>
    <n v="5.6504599999999998"/>
    <x v="2"/>
    <s v="0-10"/>
    <x v="2"/>
    <n v="0"/>
  </r>
  <r>
    <n v="5.33866"/>
    <x v="4"/>
    <s v="0-10"/>
    <x v="6"/>
    <n v="0"/>
  </r>
  <r>
    <n v="7.7167300000000001"/>
    <x v="4"/>
    <s v="0-10"/>
    <x v="1"/>
    <n v="0"/>
  </r>
  <r>
    <n v="7.7554400000000001"/>
    <x v="4"/>
    <s v="0-10"/>
    <x v="5"/>
    <n v="0"/>
  </r>
  <r>
    <n v="17.271139999999999"/>
    <x v="2"/>
    <s v="0-10"/>
    <x v="2"/>
    <n v="0"/>
  </r>
  <r>
    <n v="20.495570000000001"/>
    <x v="2"/>
    <s v="0-10"/>
    <x v="2"/>
    <n v="0"/>
  </r>
  <r>
    <n v="33.699449999999999"/>
    <x v="3"/>
    <s v="30-40"/>
    <x v="2"/>
    <n v="0"/>
  </r>
  <r>
    <n v="45.088439999999999"/>
    <x v="3"/>
    <s v="20-30"/>
    <x v="2"/>
    <n v="0"/>
  </r>
  <r>
    <n v="66.221630000000005"/>
    <x v="8"/>
    <s v="40-50"/>
    <x v="2"/>
    <n v="1"/>
  </r>
  <r>
    <n v="110.9892"/>
    <x v="9"/>
    <s v="70-80"/>
    <x v="2"/>
    <n v="1"/>
  </r>
  <r>
    <n v="87.766990000000007"/>
    <x v="8"/>
    <s v="30-40"/>
    <x v="2"/>
    <n v="1"/>
  </r>
  <r>
    <n v="11.067209999999999"/>
    <x v="2"/>
    <s v="0-10"/>
    <x v="2"/>
    <n v="0"/>
  </r>
  <r>
    <n v="29.584399999999999"/>
    <x v="2"/>
    <s v="0-10"/>
    <x v="2"/>
    <n v="0"/>
  </r>
  <r>
    <n v="52.233829999999998"/>
    <x v="7"/>
    <s v="50-60"/>
    <x v="2"/>
    <n v="1"/>
  </r>
  <r>
    <n v="15.750819999999999"/>
    <x v="5"/>
    <s v="20-30"/>
    <x v="2"/>
    <n v="0"/>
  </r>
  <r>
    <n v="21.218129999999999"/>
    <x v="7"/>
    <s v="30-40"/>
    <x v="3"/>
    <n v="0"/>
  </r>
  <r>
    <n v="5.1941899999999999"/>
    <x v="7"/>
    <s v="40-50"/>
    <x v="1"/>
    <n v="0"/>
  </r>
  <r>
    <n v="11.76458"/>
    <x v="8"/>
    <s v="30-40"/>
    <x v="2"/>
    <n v="0"/>
  </r>
  <r>
    <n v="16.827750000000002"/>
    <x v="2"/>
    <s v="0-10"/>
    <x v="2"/>
    <n v="0"/>
  </r>
  <r>
    <n v="9.9131900000000002"/>
    <x v="2"/>
    <s v="0-10"/>
    <x v="6"/>
    <n v="0"/>
  </r>
  <r>
    <n v="9.1478800000000007"/>
    <x v="7"/>
    <s v="30-40"/>
    <x v="4"/>
    <n v="0"/>
  </r>
  <r>
    <n v="8.9003999999999994"/>
    <x v="9"/>
    <s v="40-50"/>
    <x v="3"/>
    <n v="0"/>
  </r>
  <r>
    <n v="16.471769999999999"/>
    <x v="8"/>
    <s v="30-40"/>
    <x v="2"/>
    <n v="0"/>
  </r>
  <r>
    <n v="64.772760000000005"/>
    <x v="9"/>
    <s v="40-50"/>
    <x v="2"/>
    <n v="1"/>
  </r>
  <r>
    <n v="73.341359999999995"/>
    <x v="7"/>
    <s v="30-40"/>
    <x v="2"/>
    <n v="1"/>
  </r>
  <r>
    <n v="24.912749999999999"/>
    <x v="2"/>
    <s v="0-10"/>
    <x v="2"/>
    <n v="0"/>
  </r>
  <r>
    <n v="11.93967"/>
    <x v="2"/>
    <s v="0-10"/>
    <x v="6"/>
    <n v="0"/>
  </r>
  <r>
    <n v="11.19402"/>
    <x v="2"/>
    <s v="0-10"/>
    <x v="2"/>
    <n v="0"/>
  </r>
  <r>
    <n v="42.118819999999999"/>
    <x v="9"/>
    <s v="30-40"/>
    <x v="2"/>
    <n v="0"/>
  </r>
  <r>
    <n v="31.15278"/>
    <x v="7"/>
    <s v="40-50"/>
    <x v="2"/>
    <n v="0"/>
  </r>
  <r>
    <n v="14.9643"/>
    <x v="9"/>
    <s v="40-50"/>
    <x v="1"/>
    <n v="0"/>
  </r>
  <r>
    <n v="28.39057"/>
    <x v="9"/>
    <s v="40-50"/>
    <x v="2"/>
    <n v="0"/>
  </r>
  <r>
    <n v="13.44178"/>
    <x v="2"/>
    <s v="0-10"/>
    <x v="2"/>
    <n v="0"/>
  </r>
  <r>
    <n v="8.4365100000000002"/>
    <x v="2"/>
    <s v="0-10"/>
    <x v="4"/>
    <n v="0"/>
  </r>
  <r>
    <n v="27.600149999999999"/>
    <x v="9"/>
    <s v="40-50"/>
    <x v="2"/>
    <n v="0"/>
  </r>
  <r>
    <n v="19.53013"/>
    <x v="2"/>
    <s v="0-10"/>
    <x v="2"/>
    <n v="0"/>
  </r>
  <r>
    <n v="94.316590000000005"/>
    <x v="6"/>
    <s v="20-30"/>
    <x v="2"/>
    <n v="1"/>
  </r>
  <r>
    <n v="18.331410000000002"/>
    <x v="5"/>
    <s v="20-30"/>
    <x v="4"/>
    <n v="0"/>
  </r>
  <r>
    <n v="6.3476900000000001"/>
    <x v="6"/>
    <s v="30-40"/>
    <x v="1"/>
    <n v="0"/>
  </r>
  <r>
    <n v="4.2542600000000004"/>
    <x v="2"/>
    <s v="0-10"/>
    <x v="1"/>
    <n v="0"/>
  </r>
  <r>
    <n v="4.6997200000000001"/>
    <x v="2"/>
    <s v="0-10"/>
    <x v="3"/>
    <n v="0"/>
  </r>
  <r>
    <n v="10.454610000000001"/>
    <x v="5"/>
    <s v="20-30"/>
    <x v="4"/>
    <n v="0"/>
  </r>
  <r>
    <n v="8.0366700000000009"/>
    <x v="6"/>
    <s v="20-30"/>
    <x v="1"/>
    <n v="0"/>
  </r>
  <r>
    <n v="13.00685"/>
    <x v="6"/>
    <s v="20-30"/>
    <x v="6"/>
    <n v="0"/>
  </r>
  <r>
    <n v="11.4344"/>
    <x v="6"/>
    <s v="20-30"/>
    <x v="2"/>
    <n v="0"/>
  </r>
  <r>
    <n v="16.419709999999998"/>
    <x v="5"/>
    <s v="10-20"/>
    <x v="2"/>
    <n v="0"/>
  </r>
  <r>
    <n v="15.638870000000001"/>
    <x v="2"/>
    <s v="0-10"/>
    <x v="2"/>
    <n v="0"/>
  </r>
  <r>
    <n v="20.018229999999999"/>
    <x v="2"/>
    <s v="0-10"/>
    <x v="2"/>
    <n v="0"/>
  </r>
  <r>
    <n v="45.017789999999998"/>
    <x v="8"/>
    <s v="20-30"/>
    <x v="2"/>
    <n v="0"/>
  </r>
  <r>
    <n v="20.885110000000001"/>
    <x v="3"/>
    <s v="10-20"/>
    <x v="4"/>
    <n v="0"/>
  </r>
  <r>
    <n v="34.392670000000003"/>
    <x v="6"/>
    <s v="20-30"/>
    <x v="2"/>
    <n v="0"/>
  </r>
  <r>
    <n v="17.325790000000001"/>
    <x v="5"/>
    <s v="20-30"/>
    <x v="5"/>
    <n v="0"/>
  </r>
  <r>
    <n v="22.469270000000002"/>
    <x v="6"/>
    <s v="30-40"/>
    <x v="2"/>
    <n v="0"/>
  </r>
  <r>
    <n v="19.40025"/>
    <x v="1"/>
    <s v="0-10"/>
    <x v="2"/>
    <n v="0"/>
  </r>
  <r>
    <n v="13.7576"/>
    <x v="2"/>
    <s v="0-10"/>
    <x v="2"/>
    <n v="0"/>
  </r>
  <r>
    <n v="75.894840000000002"/>
    <x v="5"/>
    <s v="20-30"/>
    <x v="2"/>
    <n v="1"/>
  </r>
  <r>
    <n v="69.911469999999994"/>
    <x v="6"/>
    <s v="20-30"/>
    <x v="2"/>
    <n v="1"/>
  </r>
  <r>
    <n v="64.047970000000007"/>
    <x v="5"/>
    <s v="20-30"/>
    <x v="2"/>
    <n v="1"/>
  </r>
  <r>
    <n v="73.0124"/>
    <x v="6"/>
    <s v="20-30"/>
    <x v="6"/>
    <n v="1"/>
  </r>
  <r>
    <n v="10.60758"/>
    <x v="5"/>
    <s v="20-30"/>
    <x v="5"/>
    <n v="0"/>
  </r>
  <r>
    <n v="15.202999999999999"/>
    <x v="2"/>
    <s v="0-10"/>
    <x v="2"/>
    <n v="0"/>
  </r>
  <r>
    <n v="9.7210599999999996"/>
    <x v="6"/>
    <s v="20-30"/>
    <x v="2"/>
    <n v="0"/>
  </r>
  <r>
    <n v="8.8956800000000005"/>
    <x v="5"/>
    <s v="20-30"/>
    <x v="5"/>
    <n v="0"/>
  </r>
  <r>
    <n v="16.638100000000001"/>
    <x v="5"/>
    <s v="20-30"/>
    <x v="2"/>
    <n v="0"/>
  </r>
  <r>
    <n v="8.88171"/>
    <x v="6"/>
    <s v="30-40"/>
    <x v="4"/>
    <n v="0"/>
  </r>
  <r>
    <n v="26.213979999999999"/>
    <x v="8"/>
    <s v="30-40"/>
    <x v="2"/>
    <n v="0"/>
  </r>
  <r>
    <n v="13.59435"/>
    <x v="2"/>
    <s v="0-10"/>
    <x v="2"/>
    <n v="0"/>
  </r>
  <r>
    <n v="11.526669999999999"/>
    <x v="2"/>
    <s v="0-10"/>
    <x v="6"/>
    <n v="0"/>
  </r>
  <r>
    <n v="6.0211699999999997"/>
    <x v="5"/>
    <s v="20-30"/>
    <x v="1"/>
    <n v="0"/>
  </r>
  <r>
    <n v="16.160170000000001"/>
    <x v="3"/>
    <s v="10-20"/>
    <x v="2"/>
    <n v="0"/>
  </r>
  <r>
    <n v="21.631589999999999"/>
    <x v="1"/>
    <s v="10-20"/>
    <x v="2"/>
    <n v="0"/>
  </r>
  <r>
    <n v="36.736879999999999"/>
    <x v="3"/>
    <s v="0-10"/>
    <x v="2"/>
    <n v="0"/>
  </r>
  <r>
    <n v="13.404579999999999"/>
    <x v="3"/>
    <s v="10-20"/>
    <x v="2"/>
    <n v="0"/>
  </r>
  <r>
    <n v="10.83989"/>
    <x v="2"/>
    <s v="0-10"/>
    <x v="3"/>
    <n v="0"/>
  </r>
  <r>
    <n v="16.612359999999999"/>
    <x v="2"/>
    <s v="0-10"/>
    <x v="2"/>
    <n v="0"/>
  </r>
  <r>
    <n v="13.883509999999999"/>
    <x v="3"/>
    <s v="10-20"/>
    <x v="2"/>
    <n v="0"/>
  </r>
  <r>
    <n v="12.82315"/>
    <x v="5"/>
    <s v="10-20"/>
    <x v="5"/>
    <n v="0"/>
  </r>
  <r>
    <n v="14.64419"/>
    <x v="6"/>
    <s v="30-40"/>
    <x v="2"/>
    <n v="0"/>
  </r>
  <r>
    <n v="13.932689999999999"/>
    <x v="3"/>
    <s v="10-20"/>
    <x v="2"/>
    <n v="0"/>
  </r>
  <r>
    <n v="20.60314"/>
    <x v="1"/>
    <s v="10-20"/>
    <x v="3"/>
    <n v="0"/>
  </r>
  <r>
    <n v="6.6403600000000003"/>
    <x v="2"/>
    <s v="0-10"/>
    <x v="1"/>
    <n v="0"/>
  </r>
  <r>
    <n v="5.4526000000000003"/>
    <x v="2"/>
    <s v="0-10"/>
    <x v="1"/>
    <n v="0"/>
  </r>
  <r>
    <n v="10.429349999999999"/>
    <x v="3"/>
    <s v="10-20"/>
    <x v="2"/>
    <n v="0"/>
  </r>
  <r>
    <n v="13.54862"/>
    <x v="6"/>
    <s v="20-30"/>
    <x v="2"/>
    <n v="0"/>
  </r>
  <r>
    <n v="16.831810000000001"/>
    <x v="5"/>
    <s v="10-20"/>
    <x v="2"/>
    <n v="0"/>
  </r>
  <r>
    <n v="109.5172"/>
    <x v="5"/>
    <s v="20-30"/>
    <x v="2"/>
    <n v="1"/>
  </r>
  <r>
    <n v="116.6202"/>
    <x v="9"/>
    <s v="40-50"/>
    <x v="2"/>
    <n v="1"/>
  </r>
  <r>
    <n v="164.1849"/>
    <x v="6"/>
    <s v="20-30"/>
    <x v="2"/>
    <n v="1"/>
  </r>
  <r>
    <n v="26.34402"/>
    <x v="2"/>
    <s v="0-10"/>
    <x v="2"/>
    <n v="0"/>
  </r>
  <r>
    <n v="18.443249999999999"/>
    <x v="2"/>
    <s v="0-10"/>
    <x v="2"/>
    <n v="0"/>
  </r>
  <r>
    <n v="114.3104"/>
    <x v="6"/>
    <s v="30-40"/>
    <x v="2"/>
    <n v="1"/>
  </r>
  <r>
    <n v="19.578050000000001"/>
    <x v="8"/>
    <s v="30-40"/>
    <x v="5"/>
    <n v="0"/>
  </r>
  <r>
    <n v="5.58535"/>
    <x v="8"/>
    <s v="30-40"/>
    <x v="3"/>
    <n v="0"/>
  </r>
  <r>
    <n v="14.721270000000001"/>
    <x v="8"/>
    <s v="30-40"/>
    <x v="5"/>
    <n v="0"/>
  </r>
  <r>
    <n v="35.918990000000001"/>
    <x v="6"/>
    <s v="20-30"/>
    <x v="2"/>
    <n v="0"/>
  </r>
  <r>
    <n v="19.314550000000001"/>
    <x v="2"/>
    <s v="0-10"/>
    <x v="2"/>
    <n v="0"/>
  </r>
  <r>
    <n v="11.28069"/>
    <x v="2"/>
    <s v="0-10"/>
    <x v="2"/>
    <n v="0"/>
  </r>
  <r>
    <n v="17.650970000000001"/>
    <x v="6"/>
    <s v="20-30"/>
    <x v="5"/>
    <n v="0"/>
  </r>
  <r>
    <n v="14.8764"/>
    <x v="5"/>
    <s v="20-30"/>
    <x v="6"/>
    <n v="0"/>
  </r>
  <r>
    <n v="25.434989999999999"/>
    <x v="6"/>
    <s v="30-40"/>
    <x v="2"/>
    <n v="0"/>
  </r>
  <r>
    <n v="34.217570000000002"/>
    <x v="6"/>
    <s v="20-30"/>
    <x v="2"/>
    <n v="0"/>
  </r>
  <r>
    <n v="52.836260000000003"/>
    <x v="6"/>
    <s v="30-40"/>
    <x v="2"/>
    <n v="1"/>
  </r>
  <r>
    <n v="17.29879"/>
    <x v="4"/>
    <s v="0-10"/>
    <x v="2"/>
    <n v="0"/>
  </r>
  <r>
    <n v="8.5091400000000004"/>
    <x v="4"/>
    <s v="0-10"/>
    <x v="2"/>
    <n v="0"/>
  </r>
  <r>
    <n v="45.480510000000002"/>
    <x v="6"/>
    <s v="30-40"/>
    <x v="2"/>
    <n v="0"/>
  </r>
  <r>
    <n v="109.3764"/>
    <x v="9"/>
    <s v="40-50"/>
    <x v="2"/>
    <n v="1"/>
  </r>
  <r>
    <n v="17.10284"/>
    <x v="4"/>
    <s v="0-10"/>
    <x v="2"/>
    <n v="0"/>
  </r>
  <r>
    <n v="61.895919999999997"/>
    <x v="8"/>
    <s v="30-40"/>
    <x v="2"/>
    <n v="1"/>
  </r>
  <r>
    <n v="35.773409999999998"/>
    <x v="8"/>
    <s v="30-40"/>
    <x v="2"/>
    <n v="0"/>
  </r>
  <r>
    <n v="15.806340000000001"/>
    <x v="4"/>
    <s v="0-10"/>
    <x v="1"/>
    <n v="0"/>
  </r>
  <r>
    <n v="7.5586099999999998"/>
    <x v="2"/>
    <s v="0-10"/>
    <x v="2"/>
    <n v="0"/>
  </r>
  <r>
    <n v="4.9400000000000004"/>
    <x v="9"/>
    <s v="&gt;80"/>
    <x v="2"/>
    <n v="0"/>
  </r>
  <r>
    <n v="15.69309"/>
    <x v="9"/>
    <s v="70-80"/>
    <x v="2"/>
    <n v="0"/>
  </r>
  <r>
    <n v="16.603729999999999"/>
    <x v="9"/>
    <s v="60-70"/>
    <x v="2"/>
    <n v="0"/>
  </r>
  <r>
    <n v="19.02327"/>
    <x v="9"/>
    <s v="40-50"/>
    <x v="2"/>
    <n v="0"/>
  </r>
  <r>
    <n v="41.159469999999999"/>
    <x v="9"/>
    <s v="60-70"/>
    <x v="2"/>
    <n v="0"/>
  </r>
  <r>
    <n v="12.23601"/>
    <x v="2"/>
    <s v="0-10"/>
    <x v="2"/>
    <n v="0"/>
  </r>
  <r>
    <n v="6.3207500000000003"/>
    <x v="4"/>
    <s v="0-10"/>
    <x v="5"/>
    <n v="0"/>
  </r>
  <r>
    <n v="17.61008"/>
    <x v="9"/>
    <s v="60-70"/>
    <x v="2"/>
    <n v="0"/>
  </r>
  <r>
    <n v="26.5807"/>
    <x v="9"/>
    <s v="70-80"/>
    <x v="2"/>
    <n v="0"/>
  </r>
  <r>
    <n v="47.922669999999997"/>
    <x v="7"/>
    <s v="50-60"/>
    <x v="2"/>
    <n v="0"/>
  </r>
  <r>
    <n v="35.510120000000001"/>
    <x v="9"/>
    <s v="60-70"/>
    <x v="2"/>
    <n v="0"/>
  </r>
  <r>
    <n v="15.160970000000001"/>
    <x v="7"/>
    <s v="50-60"/>
    <x v="5"/>
    <n v="0"/>
  </r>
  <r>
    <n v="4.67021"/>
    <x v="4"/>
    <s v="0-10"/>
    <x v="3"/>
    <n v="0"/>
  </r>
  <r>
    <n v="2.7705099999999998"/>
    <x v="4"/>
    <s v="0-10"/>
    <x v="1"/>
    <n v="0"/>
  </r>
  <r>
    <n v="8.0587900000000001"/>
    <x v="7"/>
    <s v="50-60"/>
    <x v="1"/>
    <n v="0"/>
  </r>
  <r>
    <n v="10.87734"/>
    <x v="9"/>
    <s v="60-70"/>
    <x v="2"/>
    <n v="0"/>
  </r>
  <r>
    <n v="3.8634200000000001"/>
    <x v="8"/>
    <s v="20-30"/>
    <x v="6"/>
    <n v="0"/>
  </r>
  <r>
    <n v="6.9652399999999997"/>
    <x v="6"/>
    <s v="30-40"/>
    <x v="2"/>
    <n v="0"/>
  </r>
  <r>
    <n v="4.7906199999999997"/>
    <x v="1"/>
    <s v="0-10"/>
    <x v="5"/>
    <n v="0"/>
  </r>
  <r>
    <n v="6.3030900000000001"/>
    <x v="4"/>
    <s v="0-10"/>
    <x v="2"/>
    <n v="0"/>
  </r>
  <r>
    <n v="10.511200000000001"/>
    <x v="5"/>
    <s v="20-30"/>
    <x v="2"/>
    <n v="0"/>
  </r>
  <r>
    <n v="7.5162699999999996"/>
    <x v="8"/>
    <s v="30-40"/>
    <x v="5"/>
    <n v="0"/>
  </r>
  <r>
    <n v="8.0331799999999998"/>
    <x v="3"/>
    <s v="20-30"/>
    <x v="3"/>
    <n v="0"/>
  </r>
  <r>
    <n v="9.2939000000000007"/>
    <x v="7"/>
    <s v="40-50"/>
    <x v="2"/>
    <n v="0"/>
  </r>
  <r>
    <n v="7.44693"/>
    <x v="3"/>
    <s v="10-20"/>
    <x v="4"/>
    <n v="0"/>
  </r>
  <r>
    <n v="6.07911"/>
    <x v="4"/>
    <s v="0-10"/>
    <x v="5"/>
    <n v="0"/>
  </r>
  <r>
    <n v="4.6806299999999998"/>
    <x v="4"/>
    <s v="0-10"/>
    <x v="5"/>
    <n v="0"/>
  </r>
  <r>
    <n v="4.8962199999999996"/>
    <x v="6"/>
    <s v="40-50"/>
    <x v="2"/>
    <n v="0"/>
  </r>
  <r>
    <n v="10.842000000000001"/>
    <x v="8"/>
    <s v="40-50"/>
    <x v="2"/>
    <n v="0"/>
  </r>
  <r>
    <n v="5.7287299999999997"/>
    <x v="1"/>
    <s v="0-10"/>
    <x v="2"/>
    <n v="0"/>
  </r>
  <r>
    <n v="11.5451"/>
    <x v="8"/>
    <s v="20-30"/>
    <x v="2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3E6AADB-36C2-4324-9AD1-E119124EBE0E}" name="PivotTable1" cacheId="4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21">
  <location ref="A9:B19" firstHeaderRow="1" firstDataRow="1" firstDataCol="1"/>
  <pivotFields count="4">
    <pivotField dataField="1" showAll="0"/>
    <pivotField axis="axisRow" showAll="0">
      <items count="11">
        <item x="2"/>
        <item x="4"/>
        <item x="1"/>
        <item x="3"/>
        <item x="5"/>
        <item x="6"/>
        <item x="8"/>
        <item x="7"/>
        <item x="9"/>
        <item h="1" x="0"/>
        <item t="default"/>
      </items>
    </pivotField>
    <pivotField showAll="0"/>
    <pivotField showAll="0"/>
  </pivotFields>
  <rowFields count="1">
    <field x="1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Items count="1">
    <i/>
  </colItems>
  <dataFields count="1">
    <dataField name="Average of Daily PM10" fld="0" subtotal="average" baseField="1" baseItem="0" numFmtId="1"/>
  </dataFields>
  <formats count="15">
    <format dxfId="218">
      <pivotArea outline="0" collapsedLevelsAreSubtotals="1" fieldPosition="0"/>
    </format>
    <format dxfId="217">
      <pivotArea field="1" type="button" dataOnly="0" labelOnly="1" outline="0" axis="axisRow" fieldPosition="0"/>
    </format>
    <format dxfId="216">
      <pivotArea field="1" type="button" dataOnly="0" labelOnly="1" outline="0" axis="axisRow" fieldPosition="0"/>
    </format>
    <format dxfId="215">
      <pivotArea type="all" dataOnly="0" outline="0" fieldPosition="0"/>
    </format>
    <format dxfId="214">
      <pivotArea outline="0" collapsedLevelsAreSubtotals="1" fieldPosition="0"/>
    </format>
    <format dxfId="213">
      <pivotArea field="1" type="button" dataOnly="0" labelOnly="1" outline="0" axis="axisRow" fieldPosition="0"/>
    </format>
    <format dxfId="212">
      <pivotArea dataOnly="0" labelOnly="1" fieldPosition="0">
        <references count="1">
          <reference field="1" count="0"/>
        </references>
      </pivotArea>
    </format>
    <format dxfId="211">
      <pivotArea dataOnly="0" labelOnly="1" grandRow="1" outline="0" fieldPosition="0"/>
    </format>
    <format dxfId="210">
      <pivotArea dataOnly="0" labelOnly="1" outline="0" axis="axisValues" fieldPosition="0"/>
    </format>
    <format dxfId="209">
      <pivotArea type="all" dataOnly="0" outline="0" fieldPosition="0"/>
    </format>
    <format dxfId="208">
      <pivotArea outline="0" collapsedLevelsAreSubtotals="1" fieldPosition="0"/>
    </format>
    <format dxfId="207">
      <pivotArea field="1" type="button" dataOnly="0" labelOnly="1" outline="0" axis="axisRow" fieldPosition="0"/>
    </format>
    <format dxfId="206">
      <pivotArea dataOnly="0" labelOnly="1" fieldPosition="0">
        <references count="1">
          <reference field="1" count="0"/>
        </references>
      </pivotArea>
    </format>
    <format dxfId="205">
      <pivotArea dataOnly="0" labelOnly="1" grandRow="1" outline="0" fieldPosition="0"/>
    </format>
    <format dxfId="204">
      <pivotArea dataOnly="0" labelOnly="1" outline="0" axis="axisValues" fieldPosition="0"/>
    </format>
  </formats>
  <chartFormats count="1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B99925B-9150-4E25-9DFE-86363725D55E}" name="PivotTable2" cacheId="5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23:H34" firstHeaderRow="1" firstDataRow="2" firstDataCol="1"/>
  <pivotFields count="5">
    <pivotField showAll="0"/>
    <pivotField axis="axisRow" showAll="0">
      <items count="11">
        <item x="2"/>
        <item x="4"/>
        <item x="1"/>
        <item x="3"/>
        <item x="5"/>
        <item x="6"/>
        <item x="8"/>
        <item x="7"/>
        <item x="0"/>
        <item x="9"/>
        <item t="default"/>
      </items>
    </pivotField>
    <pivotField showAll="0"/>
    <pivotField axis="axisCol" showAll="0">
      <items count="8">
        <item x="2"/>
        <item x="6"/>
        <item x="5"/>
        <item x="4"/>
        <item h="1" x="0"/>
        <item x="3"/>
        <item x="1"/>
        <item t="default"/>
      </items>
    </pivotField>
    <pivotField dataField="1" showAll="0"/>
  </pivotFields>
  <rowFields count="1">
    <field x="1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9"/>
    </i>
    <i t="grand">
      <x/>
    </i>
  </rowItems>
  <colFields count="1">
    <field x="3"/>
  </colFields>
  <colItems count="7">
    <i>
      <x/>
    </i>
    <i>
      <x v="1"/>
    </i>
    <i>
      <x v="2"/>
    </i>
    <i>
      <x v="3"/>
    </i>
    <i>
      <x v="5"/>
    </i>
    <i>
      <x v="6"/>
    </i>
    <i t="grand">
      <x/>
    </i>
  </colItems>
  <dataFields count="1">
    <dataField name="Count of Exceedances" fld="4" subtotal="count" baseField="1" baseItem="0"/>
  </dataFields>
  <formats count="31">
    <format dxfId="47">
      <pivotArea outline="0" collapsedLevelsAreSubtotals="1" fieldPosition="0"/>
    </format>
    <format dxfId="46">
      <pivotArea field="3" type="button" dataOnly="0" labelOnly="1" outline="0" axis="axisCol" fieldPosition="0"/>
    </format>
    <format dxfId="45">
      <pivotArea type="topRight" dataOnly="0" labelOnly="1" outline="0" fieldPosition="0"/>
    </format>
    <format dxfId="44">
      <pivotArea dataOnly="0" labelOnly="1" fieldPosition="0">
        <references count="1">
          <reference field="3" count="0"/>
        </references>
      </pivotArea>
    </format>
    <format dxfId="43">
      <pivotArea dataOnly="0" labelOnly="1" grandCol="1" outline="0" fieldPosition="0"/>
    </format>
    <format dxfId="42">
      <pivotArea collapsedLevelsAreSubtotals="1" fieldPosition="0">
        <references count="2">
          <reference field="1" count="4">
            <x v="4"/>
            <x v="5"/>
            <x v="6"/>
            <x v="7"/>
          </reference>
          <reference field="3" count="1" selected="0">
            <x v="0"/>
          </reference>
        </references>
      </pivotArea>
    </format>
    <format dxfId="41">
      <pivotArea collapsedLevelsAreSubtotals="1" fieldPosition="0">
        <references count="2">
          <reference field="1" count="1">
            <x v="9"/>
          </reference>
          <reference field="3" count="1" selected="0">
            <x v="0"/>
          </reference>
        </references>
      </pivotArea>
    </format>
    <format dxfId="40">
      <pivotArea type="all" dataOnly="0" outline="0" fieldPosition="0"/>
    </format>
    <format dxfId="39">
      <pivotArea outline="0" collapsedLevelsAreSubtotals="1" fieldPosition="0"/>
    </format>
    <format dxfId="38">
      <pivotArea type="origin" dataOnly="0" labelOnly="1" outline="0" fieldPosition="0"/>
    </format>
    <format dxfId="37">
      <pivotArea field="3" type="button" dataOnly="0" labelOnly="1" outline="0" axis="axisCol" fieldPosition="0"/>
    </format>
    <format dxfId="36">
      <pivotArea type="topRight" dataOnly="0" labelOnly="1" outline="0" fieldPosition="0"/>
    </format>
    <format dxfId="35">
      <pivotArea field="1" type="button" dataOnly="0" labelOnly="1" outline="0" axis="axisRow" fieldPosition="0"/>
    </format>
    <format dxfId="34">
      <pivotArea dataOnly="0" labelOnly="1" fieldPosition="0">
        <references count="1">
          <reference field="1" count="9">
            <x v="0"/>
            <x v="1"/>
            <x v="2"/>
            <x v="3"/>
            <x v="4"/>
            <x v="5"/>
            <x v="6"/>
            <x v="7"/>
            <x v="9"/>
          </reference>
        </references>
      </pivotArea>
    </format>
    <format dxfId="33">
      <pivotArea dataOnly="0" labelOnly="1" grandRow="1" outline="0" fieldPosition="0"/>
    </format>
    <format dxfId="32">
      <pivotArea dataOnly="0" labelOnly="1" fieldPosition="0">
        <references count="1">
          <reference field="3" count="0"/>
        </references>
      </pivotArea>
    </format>
    <format dxfId="31">
      <pivotArea dataOnly="0" labelOnly="1" grandCol="1" outline="0" fieldPosition="0"/>
    </format>
    <format dxfId="30">
      <pivotArea type="all" dataOnly="0" outline="0" fieldPosition="0"/>
    </format>
    <format dxfId="29">
      <pivotArea outline="0" collapsedLevelsAreSubtotals="1" fieldPosition="0"/>
    </format>
    <format dxfId="28">
      <pivotArea type="origin" dataOnly="0" labelOnly="1" outline="0" fieldPosition="0"/>
    </format>
    <format dxfId="27">
      <pivotArea field="3" type="button" dataOnly="0" labelOnly="1" outline="0" axis="axisCol" fieldPosition="0"/>
    </format>
    <format dxfId="26">
      <pivotArea type="topRight" dataOnly="0" labelOnly="1" outline="0" fieldPosition="0"/>
    </format>
    <format dxfId="25">
      <pivotArea field="1" type="button" dataOnly="0" labelOnly="1" outline="0" axis="axisRow" fieldPosition="0"/>
    </format>
    <format dxfId="24">
      <pivotArea dataOnly="0" labelOnly="1" fieldPosition="0">
        <references count="1">
          <reference field="1" count="9">
            <x v="0"/>
            <x v="1"/>
            <x v="2"/>
            <x v="3"/>
            <x v="4"/>
            <x v="5"/>
            <x v="6"/>
            <x v="7"/>
            <x v="9"/>
          </reference>
        </references>
      </pivotArea>
    </format>
    <format dxfId="23">
      <pivotArea dataOnly="0" labelOnly="1" grandRow="1" outline="0" fieldPosition="0"/>
    </format>
    <format dxfId="22">
      <pivotArea dataOnly="0" labelOnly="1" fieldPosition="0">
        <references count="1">
          <reference field="3" count="0"/>
        </references>
      </pivotArea>
    </format>
    <format dxfId="21">
      <pivotArea dataOnly="0" labelOnly="1" grandCol="1" outline="0" fieldPosition="0"/>
    </format>
    <format dxfId="20">
      <pivotArea collapsedLevelsAreSubtotals="1" fieldPosition="0">
        <references count="2">
          <reference field="1" count="1">
            <x v="7"/>
          </reference>
          <reference field="3" count="1" selected="0">
            <x v="5"/>
          </reference>
        </references>
      </pivotArea>
    </format>
    <format dxfId="19">
      <pivotArea collapsedLevelsAreSubtotals="1" fieldPosition="0">
        <references count="2">
          <reference field="1" count="1">
            <x v="5"/>
          </reference>
          <reference field="3" count="1" selected="0">
            <x v="1"/>
          </reference>
        </references>
      </pivotArea>
    </format>
    <format dxfId="2">
      <pivotArea collapsedLevelsAreSubtotals="1" fieldPosition="0">
        <references count="2">
          <reference field="1" count="1">
            <x v="9"/>
          </reference>
          <reference field="3" count="1" selected="0">
            <x v="2"/>
          </reference>
        </references>
      </pivotArea>
    </format>
    <format dxfId="1">
      <pivotArea collapsedLevelsAreSubtotals="1" fieldPosition="0">
        <references count="2">
          <reference field="1" count="1">
            <x v="7"/>
          </reference>
          <reference field="3" count="1" selected="0">
            <x v="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5AEC4BE-5D6C-475F-858F-2D452AC0F66A}" name="PivotTable1" cacheId="5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25">
  <location ref="A8:H19" firstHeaderRow="1" firstDataRow="2" firstDataCol="1"/>
  <pivotFields count="5">
    <pivotField showAll="0"/>
    <pivotField axis="axisRow" showAll="0">
      <items count="11">
        <item x="2"/>
        <item x="4"/>
        <item x="1"/>
        <item x="3"/>
        <item x="5"/>
        <item x="6"/>
        <item x="8"/>
        <item x="7"/>
        <item x="0"/>
        <item x="9"/>
        <item t="default"/>
      </items>
    </pivotField>
    <pivotField showAll="0"/>
    <pivotField axis="axisCol" showAll="0">
      <items count="8">
        <item x="2"/>
        <item x="6"/>
        <item x="5"/>
        <item x="4"/>
        <item h="1" x="0"/>
        <item x="3"/>
        <item x="1"/>
        <item t="default"/>
      </items>
    </pivotField>
    <pivotField dataField="1" showAll="0"/>
  </pivotFields>
  <rowFields count="1">
    <field x="1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9"/>
    </i>
    <i t="grand">
      <x/>
    </i>
  </rowItems>
  <colFields count="1">
    <field x="3"/>
  </colFields>
  <colItems count="7">
    <i>
      <x/>
    </i>
    <i>
      <x v="1"/>
    </i>
    <i>
      <x v="2"/>
    </i>
    <i>
      <x v="3"/>
    </i>
    <i>
      <x v="5"/>
    </i>
    <i>
      <x v="6"/>
    </i>
    <i t="grand">
      <x/>
    </i>
  </colItems>
  <dataFields count="1">
    <dataField name="Sum of Exceedances" fld="4" baseField="0" baseItem="0"/>
  </dataFields>
  <formats count="29">
    <format dxfId="72">
      <pivotArea outline="0" collapsedLevelsAreSubtotals="1" fieldPosition="0"/>
    </format>
    <format dxfId="71">
      <pivotArea field="3" type="button" dataOnly="0" labelOnly="1" outline="0" axis="axisCol" fieldPosition="0"/>
    </format>
    <format dxfId="70">
      <pivotArea type="topRight" dataOnly="0" labelOnly="1" outline="0" fieldPosition="0"/>
    </format>
    <format dxfId="69">
      <pivotArea dataOnly="0" labelOnly="1" fieldPosition="0">
        <references count="1">
          <reference field="3" count="0"/>
        </references>
      </pivotArea>
    </format>
    <format dxfId="68">
      <pivotArea dataOnly="0" labelOnly="1" grandCol="1" outline="0" fieldPosition="0"/>
    </format>
    <format dxfId="67">
      <pivotArea type="all" dataOnly="0" outline="0" fieldPosition="0"/>
    </format>
    <format dxfId="66">
      <pivotArea outline="0" collapsedLevelsAreSubtotals="1" fieldPosition="0"/>
    </format>
    <format dxfId="65">
      <pivotArea type="origin" dataOnly="0" labelOnly="1" outline="0" fieldPosition="0"/>
    </format>
    <format dxfId="64">
      <pivotArea field="3" type="button" dataOnly="0" labelOnly="1" outline="0" axis="axisCol" fieldPosition="0"/>
    </format>
    <format dxfId="63">
      <pivotArea type="topRight" dataOnly="0" labelOnly="1" outline="0" fieldPosition="0"/>
    </format>
    <format dxfId="62">
      <pivotArea field="1" type="button" dataOnly="0" labelOnly="1" outline="0" axis="axisRow" fieldPosition="0"/>
    </format>
    <format dxfId="61">
      <pivotArea dataOnly="0" labelOnly="1" fieldPosition="0">
        <references count="1">
          <reference field="1" count="9">
            <x v="0"/>
            <x v="1"/>
            <x v="2"/>
            <x v="3"/>
            <x v="4"/>
            <x v="5"/>
            <x v="6"/>
            <x v="7"/>
            <x v="9"/>
          </reference>
        </references>
      </pivotArea>
    </format>
    <format dxfId="60">
      <pivotArea dataOnly="0" labelOnly="1" grandRow="1" outline="0" fieldPosition="0"/>
    </format>
    <format dxfId="59">
      <pivotArea dataOnly="0" labelOnly="1" fieldPosition="0">
        <references count="1">
          <reference field="3" count="0"/>
        </references>
      </pivotArea>
    </format>
    <format dxfId="58">
      <pivotArea dataOnly="0" labelOnly="1" grandCol="1" outline="0" fieldPosition="0"/>
    </format>
    <format dxfId="57">
      <pivotArea type="all" dataOnly="0" outline="0" fieldPosition="0"/>
    </format>
    <format dxfId="56">
      <pivotArea outline="0" collapsedLevelsAreSubtotals="1" fieldPosition="0"/>
    </format>
    <format dxfId="55">
      <pivotArea type="origin" dataOnly="0" labelOnly="1" outline="0" fieldPosition="0"/>
    </format>
    <format dxfId="54">
      <pivotArea field="3" type="button" dataOnly="0" labelOnly="1" outline="0" axis="axisCol" fieldPosition="0"/>
    </format>
    <format dxfId="53">
      <pivotArea type="topRight" dataOnly="0" labelOnly="1" outline="0" fieldPosition="0"/>
    </format>
    <format dxfId="52">
      <pivotArea field="1" type="button" dataOnly="0" labelOnly="1" outline="0" axis="axisRow" fieldPosition="0"/>
    </format>
    <format dxfId="51">
      <pivotArea dataOnly="0" labelOnly="1" fieldPosition="0">
        <references count="1">
          <reference field="1" count="9">
            <x v="0"/>
            <x v="1"/>
            <x v="2"/>
            <x v="3"/>
            <x v="4"/>
            <x v="5"/>
            <x v="6"/>
            <x v="7"/>
            <x v="9"/>
          </reference>
        </references>
      </pivotArea>
    </format>
    <format dxfId="50">
      <pivotArea dataOnly="0" labelOnly="1" grandRow="1" outline="0" fieldPosition="0"/>
    </format>
    <format dxfId="49">
      <pivotArea dataOnly="0" labelOnly="1" fieldPosition="0">
        <references count="1">
          <reference field="3" count="0"/>
        </references>
      </pivotArea>
    </format>
    <format dxfId="48">
      <pivotArea dataOnly="0" labelOnly="1" grandCol="1" outline="0" fieldPosition="0"/>
    </format>
    <format dxfId="6">
      <pivotArea collapsedLevelsAreSubtotals="1" fieldPosition="0">
        <references count="2">
          <reference field="1" count="5">
            <x v="4"/>
            <x v="5"/>
            <x v="6"/>
            <x v="7"/>
            <x v="9"/>
          </reference>
          <reference field="3" count="1" selected="0">
            <x v="0"/>
          </reference>
        </references>
      </pivotArea>
    </format>
    <format dxfId="5">
      <pivotArea collapsedLevelsAreSubtotals="1" fieldPosition="0">
        <references count="2">
          <reference field="1" count="1">
            <x v="5"/>
          </reference>
          <reference field="3" count="1" selected="0">
            <x v="1"/>
          </reference>
        </references>
      </pivotArea>
    </format>
    <format dxfId="4">
      <pivotArea collapsedLevelsAreSubtotals="1" fieldPosition="0">
        <references count="2">
          <reference field="1" count="1">
            <x v="9"/>
          </reference>
          <reference field="3" count="1" selected="0">
            <x v="2"/>
          </reference>
        </references>
      </pivotArea>
    </format>
    <format dxfId="3">
      <pivotArea collapsedLevelsAreSubtotals="1" fieldPosition="0">
        <references count="2">
          <reference field="1" count="1">
            <x v="7"/>
          </reference>
          <reference field="3" count="1" selected="0">
            <x v="5"/>
          </reference>
        </references>
      </pivotArea>
    </format>
  </formats>
  <chartFormats count="6">
    <chartFormat chart="1" format="0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1" format="1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1" format="2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3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5"/>
          </reference>
        </references>
      </pivotArea>
    </chartFormat>
    <chartFormat chart="1" format="5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6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A0E7E3F-EB77-4AC8-90DA-45F1B08E6B21}" name="PivotTable2" cacheId="3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fieldListSortAscending="1">
  <location ref="A23:B34" firstHeaderRow="1" firstDataRow="1" firstDataCol="1"/>
  <pivotFields count="2">
    <pivotField dataField="1" numFmtId="1" showAll="0"/>
    <pivotField axis="axisRow" showAll="0" sumSubtotal="1">
      <items count="11">
        <item x="2"/>
        <item x="4"/>
        <item x="1"/>
        <item x="3"/>
        <item x="5"/>
        <item x="6"/>
        <item x="8"/>
        <item x="7"/>
        <item x="9"/>
        <item x="0"/>
        <item t="sum"/>
      </items>
    </pivotField>
  </pivotFields>
  <rowFields count="1">
    <field x="1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Items count="1">
    <i/>
  </colItems>
  <dataFields count="1">
    <dataField name="Count of Daily PM10" fld="0" subtotal="count" baseField="1" baseItem="0" numFmtId="1"/>
  </dataFields>
  <formats count="1">
    <format dxfId="21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D920643-FAE5-4194-87C8-9390675E71FA}" name="PivotTable4" cacheId="5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20:B27" firstHeaderRow="1" firstDataRow="1" firstDataCol="1"/>
  <pivotFields count="5">
    <pivotField dataField="1" showAll="0"/>
    <pivotField showAll="0"/>
    <pivotField showAll="0"/>
    <pivotField axis="axisRow" showAll="0">
      <items count="8">
        <item x="2"/>
        <item x="6"/>
        <item x="5"/>
        <item x="4"/>
        <item x="3"/>
        <item x="1"/>
        <item h="1" x="0"/>
        <item t="default"/>
      </items>
    </pivotField>
    <pivotField showAll="0"/>
  </pivotFields>
  <rowFields count="1">
    <field x="3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Items count="1">
    <i/>
  </colItems>
  <dataFields count="1">
    <dataField name="Count of Daily PM10" fld="0" subtotal="count" baseField="3" baseItem="6" numFmtId="1"/>
  </dataFields>
  <formats count="13">
    <format dxfId="190">
      <pivotArea outline="0" collapsedLevelsAreSubtotals="1" fieldPosition="0"/>
    </format>
    <format dxfId="189">
      <pivotArea type="all" dataOnly="0" outline="0" fieldPosition="0"/>
    </format>
    <format dxfId="188">
      <pivotArea outline="0" collapsedLevelsAreSubtotals="1" fieldPosition="0"/>
    </format>
    <format dxfId="187">
      <pivotArea field="3" type="button" dataOnly="0" labelOnly="1" outline="0" axis="axisRow" fieldPosition="0"/>
    </format>
    <format dxfId="186">
      <pivotArea dataOnly="0" labelOnly="1" fieldPosition="0">
        <references count="1">
          <reference field="3" count="0"/>
        </references>
      </pivotArea>
    </format>
    <format dxfId="185">
      <pivotArea dataOnly="0" labelOnly="1" grandRow="1" outline="0" fieldPosition="0"/>
    </format>
    <format dxfId="184">
      <pivotArea dataOnly="0" labelOnly="1" outline="0" axis="axisValues" fieldPosition="0"/>
    </format>
    <format dxfId="183">
      <pivotArea type="all" dataOnly="0" outline="0" fieldPosition="0"/>
    </format>
    <format dxfId="182">
      <pivotArea outline="0" collapsedLevelsAreSubtotals="1" fieldPosition="0"/>
    </format>
    <format dxfId="181">
      <pivotArea field="3" type="button" dataOnly="0" labelOnly="1" outline="0" axis="axisRow" fieldPosition="0"/>
    </format>
    <format dxfId="180">
      <pivotArea dataOnly="0" labelOnly="1" fieldPosition="0">
        <references count="1">
          <reference field="3" count="0"/>
        </references>
      </pivotArea>
    </format>
    <format dxfId="179">
      <pivotArea dataOnly="0" labelOnly="1" grandRow="1" outline="0" fieldPosition="0"/>
    </format>
    <format dxfId="178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A411D66-EAE0-4913-B15D-814B723DC489}" name="PivotTable2" cacheId="4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17">
  <location ref="A9:B16" firstHeaderRow="1" firstDataRow="1" firstDataCol="1"/>
  <pivotFields count="4">
    <pivotField dataField="1" showAll="0"/>
    <pivotField showAll="0"/>
    <pivotField showAll="0"/>
    <pivotField axis="axisRow" showAll="0">
      <items count="8">
        <item x="2"/>
        <item x="6"/>
        <item x="5"/>
        <item x="4"/>
        <item x="3"/>
        <item x="1"/>
        <item h="1" x="0"/>
        <item t="default"/>
      </items>
    </pivotField>
  </pivotFields>
  <rowFields count="1">
    <field x="3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Items count="1">
    <i/>
  </colItems>
  <dataFields count="1">
    <dataField name="Average of Daily PM10" fld="0" subtotal="average" baseField="3" baseItem="0" numFmtId="1"/>
  </dataFields>
  <formats count="13">
    <format dxfId="203">
      <pivotArea outline="0" collapsedLevelsAreSubtotals="1" fieldPosition="0"/>
    </format>
    <format dxfId="202">
      <pivotArea type="all" dataOnly="0" outline="0" fieldPosition="0"/>
    </format>
    <format dxfId="201">
      <pivotArea outline="0" collapsedLevelsAreSubtotals="1" fieldPosition="0"/>
    </format>
    <format dxfId="200">
      <pivotArea field="3" type="button" dataOnly="0" labelOnly="1" outline="0" axis="axisRow" fieldPosition="0"/>
    </format>
    <format dxfId="199">
      <pivotArea dataOnly="0" labelOnly="1" fieldPosition="0">
        <references count="1">
          <reference field="3" count="0"/>
        </references>
      </pivotArea>
    </format>
    <format dxfId="198">
      <pivotArea dataOnly="0" labelOnly="1" grandRow="1" outline="0" fieldPosition="0"/>
    </format>
    <format dxfId="197">
      <pivotArea dataOnly="0" labelOnly="1" outline="0" axis="axisValues" fieldPosition="0"/>
    </format>
    <format dxfId="196">
      <pivotArea type="all" dataOnly="0" outline="0" fieldPosition="0"/>
    </format>
    <format dxfId="195">
      <pivotArea outline="0" collapsedLevelsAreSubtotals="1" fieldPosition="0"/>
    </format>
    <format dxfId="194">
      <pivotArea field="3" type="button" dataOnly="0" labelOnly="1" outline="0" axis="axisRow" fieldPosition="0"/>
    </format>
    <format dxfId="193">
      <pivotArea dataOnly="0" labelOnly="1" fieldPosition="0">
        <references count="1">
          <reference field="3" count="0"/>
        </references>
      </pivotArea>
    </format>
    <format dxfId="192">
      <pivotArea dataOnly="0" labelOnly="1" grandRow="1" outline="0" fieldPosition="0"/>
    </format>
    <format dxfId="191">
      <pivotArea dataOnly="0" labelOnly="1" outline="0" axis="axisValues" fieldPosition="0"/>
    </format>
  </formats>
  <chartFormats count="4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6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F2DCB90-C41B-4142-BE2C-0A152DE978C3}" name="PivotTable4" cacheId="5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10">
  <location ref="A9:B19" firstHeaderRow="1" firstDataRow="1" firstDataCol="1"/>
  <pivotFields count="5">
    <pivotField showAll="0"/>
    <pivotField axis="axisRow" showAll="0">
      <items count="11">
        <item x="2"/>
        <item x="4"/>
        <item x="1"/>
        <item x="3"/>
        <item x="5"/>
        <item x="6"/>
        <item x="8"/>
        <item x="7"/>
        <item x="9"/>
        <item h="1" x="0"/>
        <item t="default"/>
      </items>
    </pivotField>
    <pivotField showAll="0"/>
    <pivotField showAll="0"/>
    <pivotField dataField="1" showAll="0"/>
  </pivotFields>
  <rowFields count="1">
    <field x="1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Items count="1">
    <i/>
  </colItems>
  <dataFields count="1">
    <dataField name="Sum of Exceedances" fld="4" baseField="1" baseItem="0"/>
  </dataFields>
  <formats count="12">
    <format dxfId="164">
      <pivotArea type="all" dataOnly="0" outline="0" fieldPosition="0"/>
    </format>
    <format dxfId="163">
      <pivotArea outline="0" collapsedLevelsAreSubtotals="1" fieldPosition="0"/>
    </format>
    <format dxfId="162">
      <pivotArea field="1" type="button" dataOnly="0" labelOnly="1" outline="0" axis="axisRow" fieldPosition="0"/>
    </format>
    <format dxfId="161">
      <pivotArea dataOnly="0" labelOnly="1" fieldPosition="0">
        <references count="1">
          <reference field="1" count="0"/>
        </references>
      </pivotArea>
    </format>
    <format dxfId="160">
      <pivotArea dataOnly="0" labelOnly="1" grandRow="1" outline="0" fieldPosition="0"/>
    </format>
    <format dxfId="159">
      <pivotArea dataOnly="0" labelOnly="1" outline="0" axis="axisValues" fieldPosition="0"/>
    </format>
    <format dxfId="158">
      <pivotArea type="all" dataOnly="0" outline="0" fieldPosition="0"/>
    </format>
    <format dxfId="157">
      <pivotArea outline="0" collapsedLevelsAreSubtotals="1" fieldPosition="0"/>
    </format>
    <format dxfId="156">
      <pivotArea field="1" type="button" dataOnly="0" labelOnly="1" outline="0" axis="axisRow" fieldPosition="0"/>
    </format>
    <format dxfId="155">
      <pivotArea dataOnly="0" labelOnly="1" fieldPosition="0">
        <references count="1">
          <reference field="1" count="0"/>
        </references>
      </pivotArea>
    </format>
    <format dxfId="154">
      <pivotArea dataOnly="0" labelOnly="1" grandRow="1" outline="0" fieldPosition="0"/>
    </format>
    <format dxfId="153">
      <pivotArea dataOnly="0" labelOnly="1" outline="0" axis="axisValues" fieldPosition="0"/>
    </format>
  </formats>
  <chartFormats count="1">
    <chartFormat chart="0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0A67BD9-5AA9-44CC-BCA7-952771A4E816}" name="PivotTable10" cacheId="5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1">
  <location ref="A23:B34" firstHeaderRow="1" firstDataRow="1" firstDataCol="1"/>
  <pivotFields count="5">
    <pivotField showAll="0"/>
    <pivotField axis="axisRow" showAll="0">
      <items count="11">
        <item x="2"/>
        <item x="4"/>
        <item x="1"/>
        <item x="3"/>
        <item x="5"/>
        <item x="6"/>
        <item x="8"/>
        <item x="7"/>
        <item x="9"/>
        <item x="0"/>
        <item t="default"/>
      </items>
    </pivotField>
    <pivotField showAll="0"/>
    <pivotField showAll="0"/>
    <pivotField dataField="1" showAll="0"/>
  </pivotFields>
  <rowFields count="1">
    <field x="1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Items count="1">
    <i/>
  </colItems>
  <dataFields count="1">
    <dataField name="Count of Exceedances" fld="4" subtotal="count" baseField="1" baseItem="0"/>
  </dataFields>
  <formats count="13">
    <format dxfId="177">
      <pivotArea type="all" dataOnly="0" outline="0" fieldPosition="0"/>
    </format>
    <format dxfId="176">
      <pivotArea outline="0" collapsedLevelsAreSubtotals="1" fieldPosition="0"/>
    </format>
    <format dxfId="175">
      <pivotArea field="1" type="button" dataOnly="0" labelOnly="1" outline="0" axis="axisRow" fieldPosition="0"/>
    </format>
    <format dxfId="174">
      <pivotArea dataOnly="0" labelOnly="1" fieldPosition="0">
        <references count="1">
          <reference field="1" count="0"/>
        </references>
      </pivotArea>
    </format>
    <format dxfId="173">
      <pivotArea dataOnly="0" labelOnly="1" grandRow="1" outline="0" fieldPosition="0"/>
    </format>
    <format dxfId="172">
      <pivotArea dataOnly="0" labelOnly="1" outline="0" axis="axisValues" fieldPosition="0"/>
    </format>
    <format dxfId="171">
      <pivotArea type="all" dataOnly="0" outline="0" fieldPosition="0"/>
    </format>
    <format dxfId="170">
      <pivotArea outline="0" collapsedLevelsAreSubtotals="1" fieldPosition="0"/>
    </format>
    <format dxfId="169">
      <pivotArea field="1" type="button" dataOnly="0" labelOnly="1" outline="0" axis="axisRow" fieldPosition="0"/>
    </format>
    <format dxfId="168">
      <pivotArea dataOnly="0" labelOnly="1" fieldPosition="0">
        <references count="1">
          <reference field="1" count="0"/>
        </references>
      </pivotArea>
    </format>
    <format dxfId="167">
      <pivotArea dataOnly="0" labelOnly="1" grandRow="1" outline="0" fieldPosition="0"/>
    </format>
    <format dxfId="166">
      <pivotArea dataOnly="0" labelOnly="1" outline="0" axis="axisValues" fieldPosition="0"/>
    </format>
    <format dxfId="165">
      <pivotArea collapsedLevelsAreSubtotals="1" fieldPosition="0">
        <references count="1">
          <reference field="1" count="5">
            <x v="4"/>
            <x v="5"/>
            <x v="6"/>
            <x v="7"/>
            <x v="8"/>
          </reference>
        </references>
      </pivotArea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1447862-D9AF-4A65-96C3-433CB90CCF33}" name="PivotTable10" cacheId="5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24:H35" firstHeaderRow="1" firstDataRow="2" firstDataCol="1"/>
  <pivotFields count="5">
    <pivotField dataField="1" showAll="0"/>
    <pivotField axis="axisRow" showAll="0">
      <items count="11">
        <item x="2"/>
        <item x="4"/>
        <item x="1"/>
        <item x="3"/>
        <item x="5"/>
        <item x="6"/>
        <item x="8"/>
        <item x="7"/>
        <item x="9"/>
        <item h="1" x="0"/>
        <item t="default"/>
      </items>
    </pivotField>
    <pivotField showAll="0"/>
    <pivotField axis="axisCol" showAll="0">
      <items count="8">
        <item x="2"/>
        <item x="6"/>
        <item x="5"/>
        <item x="4"/>
        <item x="3"/>
        <item x="1"/>
        <item x="0"/>
        <item t="default"/>
      </items>
    </pivotField>
    <pivotField showAll="0"/>
  </pivotFields>
  <rowFields count="1">
    <field x="1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3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Count of Daily PM10" fld="0" subtotal="count" baseField="1" baseItem="2" numFmtId="1"/>
  </dataFields>
  <formats count="26">
    <format dxfId="98">
      <pivotArea outline="0" collapsedLevelsAreSubtotals="1" fieldPosition="0"/>
    </format>
    <format dxfId="97">
      <pivotArea type="all" dataOnly="0" outline="0" fieldPosition="0"/>
    </format>
    <format dxfId="96">
      <pivotArea outline="0" collapsedLevelsAreSubtotals="1" fieldPosition="0"/>
    </format>
    <format dxfId="95">
      <pivotArea type="origin" dataOnly="0" labelOnly="1" outline="0" fieldPosition="0"/>
    </format>
    <format dxfId="94">
      <pivotArea field="3" type="button" dataOnly="0" labelOnly="1" outline="0" axis="axisCol" fieldPosition="0"/>
    </format>
    <format dxfId="93">
      <pivotArea type="topRight" dataOnly="0" labelOnly="1" outline="0" fieldPosition="0"/>
    </format>
    <format dxfId="92">
      <pivotArea field="1" type="button" dataOnly="0" labelOnly="1" outline="0" axis="axisRow" fieldPosition="0"/>
    </format>
    <format dxfId="91">
      <pivotArea dataOnly="0" labelOnly="1" fieldPosition="0">
        <references count="1">
          <reference field="1" count="0"/>
        </references>
      </pivotArea>
    </format>
    <format dxfId="90">
      <pivotArea dataOnly="0" labelOnly="1" grandRow="1" outline="0" fieldPosition="0"/>
    </format>
    <format dxfId="89">
      <pivotArea dataOnly="0" labelOnly="1" fieldPosition="0">
        <references count="1">
          <reference field="3" count="6">
            <x v="0"/>
            <x v="1"/>
            <x v="2"/>
            <x v="3"/>
            <x v="4"/>
            <x v="5"/>
          </reference>
        </references>
      </pivotArea>
    </format>
    <format dxfId="88">
      <pivotArea dataOnly="0" labelOnly="1" grandCol="1" outline="0" fieldPosition="0"/>
    </format>
    <format dxfId="87">
      <pivotArea type="all" dataOnly="0" outline="0" fieldPosition="0"/>
    </format>
    <format dxfId="86">
      <pivotArea outline="0" collapsedLevelsAreSubtotals="1" fieldPosition="0"/>
    </format>
    <format dxfId="85">
      <pivotArea type="origin" dataOnly="0" labelOnly="1" outline="0" fieldPosition="0"/>
    </format>
    <format dxfId="84">
      <pivotArea field="3" type="button" dataOnly="0" labelOnly="1" outline="0" axis="axisCol" fieldPosition="0"/>
    </format>
    <format dxfId="83">
      <pivotArea type="topRight" dataOnly="0" labelOnly="1" outline="0" fieldPosition="0"/>
    </format>
    <format dxfId="82">
      <pivotArea field="1" type="button" dataOnly="0" labelOnly="1" outline="0" axis="axisRow" fieldPosition="0"/>
    </format>
    <format dxfId="81">
      <pivotArea dataOnly="0" labelOnly="1" fieldPosition="0">
        <references count="1">
          <reference field="1" count="0"/>
        </references>
      </pivotArea>
    </format>
    <format dxfId="80">
      <pivotArea dataOnly="0" labelOnly="1" grandRow="1" outline="0" fieldPosition="0"/>
    </format>
    <format dxfId="79">
      <pivotArea dataOnly="0" labelOnly="1" fieldPosition="0">
        <references count="1">
          <reference field="3" count="6">
            <x v="0"/>
            <x v="1"/>
            <x v="2"/>
            <x v="3"/>
            <x v="4"/>
            <x v="5"/>
          </reference>
        </references>
      </pivotArea>
    </format>
    <format dxfId="78">
      <pivotArea dataOnly="0" labelOnly="1" grandCol="1" outline="0" fieldPosition="0"/>
    </format>
    <format dxfId="77">
      <pivotArea outline="0" collapsedLevelsAreSubtotals="1" fieldPosition="0"/>
    </format>
    <format dxfId="76">
      <pivotArea type="topRight" dataOnly="0" labelOnly="1" outline="0" fieldPosition="0"/>
    </format>
    <format dxfId="75">
      <pivotArea dataOnly="0" labelOnly="1" fieldPosition="0">
        <references count="1">
          <reference field="3" count="6">
            <x v="0"/>
            <x v="1"/>
            <x v="2"/>
            <x v="3"/>
            <x v="4"/>
            <x v="5"/>
          </reference>
        </references>
      </pivotArea>
    </format>
    <format dxfId="74">
      <pivotArea dataOnly="0" labelOnly="1" grandCol="1" outline="0" fieldPosition="0"/>
    </format>
    <format dxfId="73">
      <pivotArea field="3" type="button" dataOnly="0" labelOnly="1" outline="0" axis="axisCol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D639C3B-C880-4050-8BC1-826D18E07400}" name="PivotTable1" cacheId="4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3">
  <location ref="A39:H50" firstHeaderRow="1" firstDataRow="2" firstDataCol="1"/>
  <pivotFields count="4">
    <pivotField dataField="1" showAll="0"/>
    <pivotField axis="axisRow" showAll="0">
      <items count="11">
        <item x="2"/>
        <item x="4"/>
        <item x="1"/>
        <item x="3"/>
        <item x="5"/>
        <item x="6"/>
        <item x="8"/>
        <item x="7"/>
        <item x="9"/>
        <item h="1" x="0"/>
        <item t="default"/>
      </items>
    </pivotField>
    <pivotField showAll="0"/>
    <pivotField axis="axisCol" showAll="0">
      <items count="8">
        <item x="2"/>
        <item x="6"/>
        <item x="5"/>
        <item x="4"/>
        <item x="3"/>
        <item x="1"/>
        <item x="0"/>
        <item t="default"/>
      </items>
    </pivotField>
  </pivotFields>
  <rowFields count="1">
    <field x="1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3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Max of Daily PM10" fld="0" subtotal="max" baseField="1" baseItem="0" numFmtId="1"/>
  </dataFields>
  <formats count="27">
    <format dxfId="125">
      <pivotArea outline="0" collapsedLevelsAreSubtotals="1" fieldPosition="0"/>
    </format>
    <format dxfId="124">
      <pivotArea type="all" dataOnly="0" outline="0" fieldPosition="0"/>
    </format>
    <format dxfId="123">
      <pivotArea outline="0" collapsedLevelsAreSubtotals="1" fieldPosition="0"/>
    </format>
    <format dxfId="122">
      <pivotArea type="origin" dataOnly="0" labelOnly="1" outline="0" fieldPosition="0"/>
    </format>
    <format dxfId="121">
      <pivotArea field="3" type="button" dataOnly="0" labelOnly="1" outline="0" axis="axisCol" fieldPosition="0"/>
    </format>
    <format dxfId="120">
      <pivotArea type="topRight" dataOnly="0" labelOnly="1" outline="0" fieldPosition="0"/>
    </format>
    <format dxfId="119">
      <pivotArea field="1" type="button" dataOnly="0" labelOnly="1" outline="0" axis="axisRow" fieldPosition="0"/>
    </format>
    <format dxfId="118">
      <pivotArea dataOnly="0" labelOnly="1" fieldPosition="0">
        <references count="1">
          <reference field="1" count="0"/>
        </references>
      </pivotArea>
    </format>
    <format dxfId="117">
      <pivotArea dataOnly="0" labelOnly="1" grandRow="1" outline="0" fieldPosition="0"/>
    </format>
    <format dxfId="116">
      <pivotArea dataOnly="0" labelOnly="1" fieldPosition="0">
        <references count="1">
          <reference field="3" count="6">
            <x v="0"/>
            <x v="1"/>
            <x v="2"/>
            <x v="3"/>
            <x v="4"/>
            <x v="5"/>
          </reference>
        </references>
      </pivotArea>
    </format>
    <format dxfId="115">
      <pivotArea dataOnly="0" labelOnly="1" grandCol="1" outline="0" fieldPosition="0"/>
    </format>
    <format dxfId="114">
      <pivotArea type="all" dataOnly="0" outline="0" fieldPosition="0"/>
    </format>
    <format dxfId="113">
      <pivotArea outline="0" collapsedLevelsAreSubtotals="1" fieldPosition="0"/>
    </format>
    <format dxfId="112">
      <pivotArea type="origin" dataOnly="0" labelOnly="1" outline="0" fieldPosition="0"/>
    </format>
    <format dxfId="111">
      <pivotArea field="3" type="button" dataOnly="0" labelOnly="1" outline="0" axis="axisCol" fieldPosition="0"/>
    </format>
    <format dxfId="110">
      <pivotArea type="topRight" dataOnly="0" labelOnly="1" outline="0" fieldPosition="0"/>
    </format>
    <format dxfId="109">
      <pivotArea field="1" type="button" dataOnly="0" labelOnly="1" outline="0" axis="axisRow" fieldPosition="0"/>
    </format>
    <format dxfId="108">
      <pivotArea dataOnly="0" labelOnly="1" fieldPosition="0">
        <references count="1">
          <reference field="1" count="0"/>
        </references>
      </pivotArea>
    </format>
    <format dxfId="107">
      <pivotArea dataOnly="0" labelOnly="1" grandRow="1" outline="0" fieldPosition="0"/>
    </format>
    <format dxfId="106">
      <pivotArea dataOnly="0" labelOnly="1" fieldPosition="0">
        <references count="1">
          <reference field="3" count="6">
            <x v="0"/>
            <x v="1"/>
            <x v="2"/>
            <x v="3"/>
            <x v="4"/>
            <x v="5"/>
          </reference>
        </references>
      </pivotArea>
    </format>
    <format dxfId="105">
      <pivotArea dataOnly="0" labelOnly="1" grandCol="1" outline="0" fieldPosition="0"/>
    </format>
    <format dxfId="104">
      <pivotArea collapsedLevelsAreSubtotals="1" fieldPosition="0">
        <references count="2">
          <reference field="1" count="0"/>
          <reference field="3" count="1" selected="0">
            <x v="0"/>
          </reference>
        </references>
      </pivotArea>
    </format>
    <format dxfId="103">
      <pivotArea outline="0" collapsedLevelsAreSubtotals="1" fieldPosition="0"/>
    </format>
    <format dxfId="102">
      <pivotArea type="topRight" dataOnly="0" labelOnly="1" outline="0" fieldPosition="0"/>
    </format>
    <format dxfId="101">
      <pivotArea dataOnly="0" labelOnly="1" fieldPosition="0">
        <references count="1">
          <reference field="3" count="6">
            <x v="0"/>
            <x v="1"/>
            <x v="2"/>
            <x v="3"/>
            <x v="4"/>
            <x v="5"/>
          </reference>
        </references>
      </pivotArea>
    </format>
    <format dxfId="100">
      <pivotArea dataOnly="0" labelOnly="1" grandCol="1" outline="0" fieldPosition="0"/>
    </format>
    <format dxfId="99">
      <pivotArea field="3" type="button" dataOnly="0" labelOnly="1" outline="0" axis="axisCol" fieldPosition="0"/>
    </format>
  </formats>
  <chartFormats count="19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5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6"/>
          </reference>
        </references>
      </pivotArea>
    </chartFormat>
    <chartFormat chart="1" format="7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1" format="8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1" format="9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  <chartFormat chart="1" format="10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3"/>
          </reference>
        </references>
      </pivotArea>
    </chartFormat>
    <chartFormat chart="1" format="11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4"/>
          </reference>
        </references>
      </pivotArea>
    </chartFormat>
    <chartFormat chart="1" format="12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5"/>
          </reference>
        </references>
      </pivotArea>
    </chartFormat>
    <chartFormat chart="2" format="13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2" format="14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2" format="15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  <chartFormat chart="2" format="16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3"/>
          </reference>
        </references>
      </pivotArea>
    </chartFormat>
    <chartFormat chart="2" format="17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4"/>
          </reference>
        </references>
      </pivotArea>
    </chartFormat>
    <chartFormat chart="2" format="18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5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C99E01F-E6BD-4DD1-BEDB-EECF827D9277}" name="PivotTable13" cacheId="4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3">
  <location ref="A8:H19" firstHeaderRow="1" firstDataRow="2" firstDataCol="1"/>
  <pivotFields count="4">
    <pivotField dataField="1" showAll="0"/>
    <pivotField axis="axisRow" showAll="0">
      <items count="11">
        <item x="2"/>
        <item x="4"/>
        <item x="1"/>
        <item x="3"/>
        <item x="5"/>
        <item x="6"/>
        <item x="8"/>
        <item x="7"/>
        <item x="9"/>
        <item h="1" x="0"/>
        <item t="default"/>
      </items>
    </pivotField>
    <pivotField showAll="0"/>
    <pivotField axis="axisCol" showAll="0">
      <items count="8">
        <item x="2"/>
        <item x="6"/>
        <item x="5"/>
        <item x="4"/>
        <item x="3"/>
        <item x="1"/>
        <item x="0"/>
        <item t="default"/>
      </items>
    </pivotField>
  </pivotFields>
  <rowFields count="1">
    <field x="1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3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Average of Daily PM10" fld="0" subtotal="average" baseField="0" baseItem="2" numFmtId="1"/>
  </dataFields>
  <formats count="27">
    <format dxfId="152">
      <pivotArea outline="0" collapsedLevelsAreSubtotals="1" fieldPosition="0"/>
    </format>
    <format dxfId="151">
      <pivotArea type="all" dataOnly="0" outline="0" fieldPosition="0"/>
    </format>
    <format dxfId="150">
      <pivotArea outline="0" collapsedLevelsAreSubtotals="1" fieldPosition="0"/>
    </format>
    <format dxfId="149">
      <pivotArea type="origin" dataOnly="0" labelOnly="1" outline="0" fieldPosition="0"/>
    </format>
    <format dxfId="148">
      <pivotArea field="3" type="button" dataOnly="0" labelOnly="1" outline="0" axis="axisCol" fieldPosition="0"/>
    </format>
    <format dxfId="147">
      <pivotArea type="topRight" dataOnly="0" labelOnly="1" outline="0" fieldPosition="0"/>
    </format>
    <format dxfId="146">
      <pivotArea field="1" type="button" dataOnly="0" labelOnly="1" outline="0" axis="axisRow" fieldPosition="0"/>
    </format>
    <format dxfId="145">
      <pivotArea dataOnly="0" labelOnly="1" fieldPosition="0">
        <references count="1">
          <reference field="1" count="0"/>
        </references>
      </pivotArea>
    </format>
    <format dxfId="144">
      <pivotArea dataOnly="0" labelOnly="1" grandRow="1" outline="0" fieldPosition="0"/>
    </format>
    <format dxfId="143">
      <pivotArea dataOnly="0" labelOnly="1" fieldPosition="0">
        <references count="1">
          <reference field="3" count="6">
            <x v="0"/>
            <x v="1"/>
            <x v="2"/>
            <x v="3"/>
            <x v="4"/>
            <x v="5"/>
          </reference>
        </references>
      </pivotArea>
    </format>
    <format dxfId="142">
      <pivotArea dataOnly="0" labelOnly="1" grandCol="1" outline="0" fieldPosition="0"/>
    </format>
    <format dxfId="141">
      <pivotArea type="all" dataOnly="0" outline="0" fieldPosition="0"/>
    </format>
    <format dxfId="140">
      <pivotArea outline="0" collapsedLevelsAreSubtotals="1" fieldPosition="0"/>
    </format>
    <format dxfId="139">
      <pivotArea type="origin" dataOnly="0" labelOnly="1" outline="0" fieldPosition="0"/>
    </format>
    <format dxfId="138">
      <pivotArea field="3" type="button" dataOnly="0" labelOnly="1" outline="0" axis="axisCol" fieldPosition="0"/>
    </format>
    <format dxfId="137">
      <pivotArea type="topRight" dataOnly="0" labelOnly="1" outline="0" fieldPosition="0"/>
    </format>
    <format dxfId="136">
      <pivotArea field="1" type="button" dataOnly="0" labelOnly="1" outline="0" axis="axisRow" fieldPosition="0"/>
    </format>
    <format dxfId="135">
      <pivotArea dataOnly="0" labelOnly="1" fieldPosition="0">
        <references count="1">
          <reference field="1" count="0"/>
        </references>
      </pivotArea>
    </format>
    <format dxfId="134">
      <pivotArea dataOnly="0" labelOnly="1" grandRow="1" outline="0" fieldPosition="0"/>
    </format>
    <format dxfId="133">
      <pivotArea dataOnly="0" labelOnly="1" fieldPosition="0">
        <references count="1">
          <reference field="3" count="6">
            <x v="0"/>
            <x v="1"/>
            <x v="2"/>
            <x v="3"/>
            <x v="4"/>
            <x v="5"/>
          </reference>
        </references>
      </pivotArea>
    </format>
    <format dxfId="132">
      <pivotArea dataOnly="0" labelOnly="1" grandCol="1" outline="0" fieldPosition="0"/>
    </format>
    <format dxfId="131">
      <pivotArea collapsedLevelsAreSubtotals="1" fieldPosition="0">
        <references count="2">
          <reference field="1" count="0"/>
          <reference field="3" count="1" selected="0">
            <x v="0"/>
          </reference>
        </references>
      </pivotArea>
    </format>
    <format dxfId="130">
      <pivotArea outline="0" collapsedLevelsAreSubtotals="1" fieldPosition="0"/>
    </format>
    <format dxfId="129">
      <pivotArea type="topRight" dataOnly="0" labelOnly="1" outline="0" fieldPosition="0"/>
    </format>
    <format dxfId="128">
      <pivotArea dataOnly="0" labelOnly="1" fieldPosition="0">
        <references count="1">
          <reference field="3" count="6">
            <x v="0"/>
            <x v="1"/>
            <x v="2"/>
            <x v="3"/>
            <x v="4"/>
            <x v="5"/>
          </reference>
        </references>
      </pivotArea>
    </format>
    <format dxfId="127">
      <pivotArea dataOnly="0" labelOnly="1" grandCol="1" outline="0" fieldPosition="0"/>
    </format>
    <format dxfId="126">
      <pivotArea field="3" type="button" dataOnly="0" labelOnly="1" outline="0" axis="axisCol" fieldPosition="0"/>
    </format>
  </formats>
  <chartFormats count="19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5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6"/>
          </reference>
        </references>
      </pivotArea>
    </chartFormat>
    <chartFormat chart="1" format="7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1" format="8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1" format="9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  <chartFormat chart="1" format="10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3"/>
          </reference>
        </references>
      </pivotArea>
    </chartFormat>
    <chartFormat chart="1" format="11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4"/>
          </reference>
        </references>
      </pivotArea>
    </chartFormat>
    <chartFormat chart="1" format="12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5"/>
          </reference>
        </references>
      </pivotArea>
    </chartFormat>
    <chartFormat chart="2" format="13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2" format="14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2" format="15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  <chartFormat chart="2" format="16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3"/>
          </reference>
        </references>
      </pivotArea>
    </chartFormat>
    <chartFormat chart="2" format="17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4"/>
          </reference>
        </references>
      </pivotArea>
    </chartFormat>
    <chartFormat chart="2" format="18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5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12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Relationship Id="rId4" Type="http://schemas.openxmlformats.org/officeDocument/2006/relationships/drawing" Target="../drawings/drawing14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9.xml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Relationship Id="rId5" Type="http://schemas.openxmlformats.org/officeDocument/2006/relationships/drawing" Target="../drawings/drawing18.xml"/><Relationship Id="rId4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pivotTable" Target="../pivotTables/pivotTable11.xml"/><Relationship Id="rId1" Type="http://schemas.openxmlformats.org/officeDocument/2006/relationships/pivotTable" Target="../pivotTables/pivotTable10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s://www3.epa.gov/ttn/chief/ap42/ch13/final/c13s0202.pdf" TargetMode="External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R9777"/>
  <sheetViews>
    <sheetView zoomScaleNormal="100" workbookViewId="0">
      <selection activeCell="L8" sqref="L8"/>
    </sheetView>
  </sheetViews>
  <sheetFormatPr defaultColWidth="8" defaultRowHeight="12.75" customHeight="1" x14ac:dyDescent="0.25"/>
  <cols>
    <col min="1" max="1" width="18" style="17" customWidth="1"/>
    <col min="2" max="2" width="11.28515625" style="12" customWidth="1"/>
    <col min="3" max="3" width="11.28515625" style="13" customWidth="1"/>
    <col min="4" max="4" width="11.28515625" style="12" customWidth="1"/>
    <col min="5" max="5" width="8.28515625" style="12" customWidth="1"/>
    <col min="6" max="11" width="10.28515625" style="14" customWidth="1"/>
    <col min="12" max="12" width="13.28515625" style="11" customWidth="1"/>
    <col min="13" max="13" width="9.7109375" style="11" customWidth="1"/>
    <col min="14" max="15" width="9.28515625" style="11" customWidth="1"/>
    <col min="16" max="17" width="8" style="15"/>
    <col min="18" max="18" width="10.28515625" style="15" customWidth="1"/>
    <col min="19" max="256" width="8" style="15"/>
    <col min="257" max="257" width="13" style="15" customWidth="1"/>
    <col min="258" max="258" width="6.42578125" style="15" customWidth="1"/>
    <col min="259" max="263" width="17" style="15" customWidth="1"/>
    <col min="264" max="512" width="8" style="15"/>
    <col min="513" max="513" width="13" style="15" customWidth="1"/>
    <col min="514" max="514" width="6.42578125" style="15" customWidth="1"/>
    <col min="515" max="519" width="17" style="15" customWidth="1"/>
    <col min="520" max="768" width="8" style="15"/>
    <col min="769" max="769" width="13" style="15" customWidth="1"/>
    <col min="770" max="770" width="6.42578125" style="15" customWidth="1"/>
    <col min="771" max="775" width="17" style="15" customWidth="1"/>
    <col min="776" max="1024" width="8" style="15"/>
    <col min="1025" max="1025" width="13" style="15" customWidth="1"/>
    <col min="1026" max="1026" width="6.42578125" style="15" customWidth="1"/>
    <col min="1027" max="1031" width="17" style="15" customWidth="1"/>
    <col min="1032" max="1280" width="8" style="15"/>
    <col min="1281" max="1281" width="13" style="15" customWidth="1"/>
    <col min="1282" max="1282" width="6.42578125" style="15" customWidth="1"/>
    <col min="1283" max="1287" width="17" style="15" customWidth="1"/>
    <col min="1288" max="1536" width="8" style="15"/>
    <col min="1537" max="1537" width="13" style="15" customWidth="1"/>
    <col min="1538" max="1538" width="6.42578125" style="15" customWidth="1"/>
    <col min="1539" max="1543" width="17" style="15" customWidth="1"/>
    <col min="1544" max="1792" width="8" style="15"/>
    <col min="1793" max="1793" width="13" style="15" customWidth="1"/>
    <col min="1794" max="1794" width="6.42578125" style="15" customWidth="1"/>
    <col min="1795" max="1799" width="17" style="15" customWidth="1"/>
    <col min="1800" max="2048" width="8" style="15"/>
    <col min="2049" max="2049" width="13" style="15" customWidth="1"/>
    <col min="2050" max="2050" width="6.42578125" style="15" customWidth="1"/>
    <col min="2051" max="2055" width="17" style="15" customWidth="1"/>
    <col min="2056" max="2304" width="8" style="15"/>
    <col min="2305" max="2305" width="13" style="15" customWidth="1"/>
    <col min="2306" max="2306" width="6.42578125" style="15" customWidth="1"/>
    <col min="2307" max="2311" width="17" style="15" customWidth="1"/>
    <col min="2312" max="2560" width="8" style="15"/>
    <col min="2561" max="2561" width="13" style="15" customWidth="1"/>
    <col min="2562" max="2562" width="6.42578125" style="15" customWidth="1"/>
    <col min="2563" max="2567" width="17" style="15" customWidth="1"/>
    <col min="2568" max="2816" width="8" style="15"/>
    <col min="2817" max="2817" width="13" style="15" customWidth="1"/>
    <col min="2818" max="2818" width="6.42578125" style="15" customWidth="1"/>
    <col min="2819" max="2823" width="17" style="15" customWidth="1"/>
    <col min="2824" max="3072" width="8" style="15"/>
    <col min="3073" max="3073" width="13" style="15" customWidth="1"/>
    <col min="3074" max="3074" width="6.42578125" style="15" customWidth="1"/>
    <col min="3075" max="3079" width="17" style="15" customWidth="1"/>
    <col min="3080" max="3328" width="8" style="15"/>
    <col min="3329" max="3329" width="13" style="15" customWidth="1"/>
    <col min="3330" max="3330" width="6.42578125" style="15" customWidth="1"/>
    <col min="3331" max="3335" width="17" style="15" customWidth="1"/>
    <col min="3336" max="3584" width="8" style="15"/>
    <col min="3585" max="3585" width="13" style="15" customWidth="1"/>
    <col min="3586" max="3586" width="6.42578125" style="15" customWidth="1"/>
    <col min="3587" max="3591" width="17" style="15" customWidth="1"/>
    <col min="3592" max="3840" width="8" style="15"/>
    <col min="3841" max="3841" width="13" style="15" customWidth="1"/>
    <col min="3842" max="3842" width="6.42578125" style="15" customWidth="1"/>
    <col min="3843" max="3847" width="17" style="15" customWidth="1"/>
    <col min="3848" max="4096" width="8" style="15"/>
    <col min="4097" max="4097" width="13" style="15" customWidth="1"/>
    <col min="4098" max="4098" width="6.42578125" style="15" customWidth="1"/>
    <col min="4099" max="4103" width="17" style="15" customWidth="1"/>
    <col min="4104" max="4352" width="8" style="15"/>
    <col min="4353" max="4353" width="13" style="15" customWidth="1"/>
    <col min="4354" max="4354" width="6.42578125" style="15" customWidth="1"/>
    <col min="4355" max="4359" width="17" style="15" customWidth="1"/>
    <col min="4360" max="4608" width="8" style="15"/>
    <col min="4609" max="4609" width="13" style="15" customWidth="1"/>
    <col min="4610" max="4610" width="6.42578125" style="15" customWidth="1"/>
    <col min="4611" max="4615" width="17" style="15" customWidth="1"/>
    <col min="4616" max="4864" width="8" style="15"/>
    <col min="4865" max="4865" width="13" style="15" customWidth="1"/>
    <col min="4866" max="4866" width="6.42578125" style="15" customWidth="1"/>
    <col min="4867" max="4871" width="17" style="15" customWidth="1"/>
    <col min="4872" max="5120" width="8" style="15"/>
    <col min="5121" max="5121" width="13" style="15" customWidth="1"/>
    <col min="5122" max="5122" width="6.42578125" style="15" customWidth="1"/>
    <col min="5123" max="5127" width="17" style="15" customWidth="1"/>
    <col min="5128" max="5376" width="8" style="15"/>
    <col min="5377" max="5377" width="13" style="15" customWidth="1"/>
    <col min="5378" max="5378" width="6.42578125" style="15" customWidth="1"/>
    <col min="5379" max="5383" width="17" style="15" customWidth="1"/>
    <col min="5384" max="5632" width="8" style="15"/>
    <col min="5633" max="5633" width="13" style="15" customWidth="1"/>
    <col min="5634" max="5634" width="6.42578125" style="15" customWidth="1"/>
    <col min="5635" max="5639" width="17" style="15" customWidth="1"/>
    <col min="5640" max="5888" width="8" style="15"/>
    <col min="5889" max="5889" width="13" style="15" customWidth="1"/>
    <col min="5890" max="5890" width="6.42578125" style="15" customWidth="1"/>
    <col min="5891" max="5895" width="17" style="15" customWidth="1"/>
    <col min="5896" max="6144" width="8" style="15"/>
    <col min="6145" max="6145" width="13" style="15" customWidth="1"/>
    <col min="6146" max="6146" width="6.42578125" style="15" customWidth="1"/>
    <col min="6147" max="6151" width="17" style="15" customWidth="1"/>
    <col min="6152" max="6400" width="8" style="15"/>
    <col min="6401" max="6401" width="13" style="15" customWidth="1"/>
    <col min="6402" max="6402" width="6.42578125" style="15" customWidth="1"/>
    <col min="6403" max="6407" width="17" style="15" customWidth="1"/>
    <col min="6408" max="6656" width="8" style="15"/>
    <col min="6657" max="6657" width="13" style="15" customWidth="1"/>
    <col min="6658" max="6658" width="6.42578125" style="15" customWidth="1"/>
    <col min="6659" max="6663" width="17" style="15" customWidth="1"/>
    <col min="6664" max="6912" width="8" style="15"/>
    <col min="6913" max="6913" width="13" style="15" customWidth="1"/>
    <col min="6914" max="6914" width="6.42578125" style="15" customWidth="1"/>
    <col min="6915" max="6919" width="17" style="15" customWidth="1"/>
    <col min="6920" max="7168" width="8" style="15"/>
    <col min="7169" max="7169" width="13" style="15" customWidth="1"/>
    <col min="7170" max="7170" width="6.42578125" style="15" customWidth="1"/>
    <col min="7171" max="7175" width="17" style="15" customWidth="1"/>
    <col min="7176" max="7424" width="8" style="15"/>
    <col min="7425" max="7425" width="13" style="15" customWidth="1"/>
    <col min="7426" max="7426" width="6.42578125" style="15" customWidth="1"/>
    <col min="7427" max="7431" width="17" style="15" customWidth="1"/>
    <col min="7432" max="7680" width="8" style="15"/>
    <col min="7681" max="7681" width="13" style="15" customWidth="1"/>
    <col min="7682" max="7682" width="6.42578125" style="15" customWidth="1"/>
    <col min="7683" max="7687" width="17" style="15" customWidth="1"/>
    <col min="7688" max="7936" width="8" style="15"/>
    <col min="7937" max="7937" width="13" style="15" customWidth="1"/>
    <col min="7938" max="7938" width="6.42578125" style="15" customWidth="1"/>
    <col min="7939" max="7943" width="17" style="15" customWidth="1"/>
    <col min="7944" max="8192" width="8" style="15"/>
    <col min="8193" max="8193" width="13" style="15" customWidth="1"/>
    <col min="8194" max="8194" width="6.42578125" style="15" customWidth="1"/>
    <col min="8195" max="8199" width="17" style="15" customWidth="1"/>
    <col min="8200" max="8448" width="8" style="15"/>
    <col min="8449" max="8449" width="13" style="15" customWidth="1"/>
    <col min="8450" max="8450" width="6.42578125" style="15" customWidth="1"/>
    <col min="8451" max="8455" width="17" style="15" customWidth="1"/>
    <col min="8456" max="8704" width="8" style="15"/>
    <col min="8705" max="8705" width="13" style="15" customWidth="1"/>
    <col min="8706" max="8706" width="6.42578125" style="15" customWidth="1"/>
    <col min="8707" max="8711" width="17" style="15" customWidth="1"/>
    <col min="8712" max="8960" width="8" style="15"/>
    <col min="8961" max="8961" width="13" style="15" customWidth="1"/>
    <col min="8962" max="8962" width="6.42578125" style="15" customWidth="1"/>
    <col min="8963" max="8967" width="17" style="15" customWidth="1"/>
    <col min="8968" max="9216" width="8" style="15"/>
    <col min="9217" max="9217" width="13" style="15" customWidth="1"/>
    <col min="9218" max="9218" width="6.42578125" style="15" customWidth="1"/>
    <col min="9219" max="9223" width="17" style="15" customWidth="1"/>
    <col min="9224" max="9472" width="8" style="15"/>
    <col min="9473" max="9473" width="13" style="15" customWidth="1"/>
    <col min="9474" max="9474" width="6.42578125" style="15" customWidth="1"/>
    <col min="9475" max="9479" width="17" style="15" customWidth="1"/>
    <col min="9480" max="9728" width="8" style="15"/>
    <col min="9729" max="9729" width="13" style="15" customWidth="1"/>
    <col min="9730" max="9730" width="6.42578125" style="15" customWidth="1"/>
    <col min="9731" max="9735" width="17" style="15" customWidth="1"/>
    <col min="9736" max="9984" width="8" style="15"/>
    <col min="9985" max="9985" width="13" style="15" customWidth="1"/>
    <col min="9986" max="9986" width="6.42578125" style="15" customWidth="1"/>
    <col min="9987" max="9991" width="17" style="15" customWidth="1"/>
    <col min="9992" max="10240" width="8" style="15"/>
    <col min="10241" max="10241" width="13" style="15" customWidth="1"/>
    <col min="10242" max="10242" width="6.42578125" style="15" customWidth="1"/>
    <col min="10243" max="10247" width="17" style="15" customWidth="1"/>
    <col min="10248" max="10496" width="8" style="15"/>
    <col min="10497" max="10497" width="13" style="15" customWidth="1"/>
    <col min="10498" max="10498" width="6.42578125" style="15" customWidth="1"/>
    <col min="10499" max="10503" width="17" style="15" customWidth="1"/>
    <col min="10504" max="10752" width="8" style="15"/>
    <col min="10753" max="10753" width="13" style="15" customWidth="1"/>
    <col min="10754" max="10754" width="6.42578125" style="15" customWidth="1"/>
    <col min="10755" max="10759" width="17" style="15" customWidth="1"/>
    <col min="10760" max="11008" width="8" style="15"/>
    <col min="11009" max="11009" width="13" style="15" customWidth="1"/>
    <col min="11010" max="11010" width="6.42578125" style="15" customWidth="1"/>
    <col min="11011" max="11015" width="17" style="15" customWidth="1"/>
    <col min="11016" max="11264" width="8" style="15"/>
    <col min="11265" max="11265" width="13" style="15" customWidth="1"/>
    <col min="11266" max="11266" width="6.42578125" style="15" customWidth="1"/>
    <col min="11267" max="11271" width="17" style="15" customWidth="1"/>
    <col min="11272" max="11520" width="8" style="15"/>
    <col min="11521" max="11521" width="13" style="15" customWidth="1"/>
    <col min="11522" max="11522" width="6.42578125" style="15" customWidth="1"/>
    <col min="11523" max="11527" width="17" style="15" customWidth="1"/>
    <col min="11528" max="11776" width="8" style="15"/>
    <col min="11777" max="11777" width="13" style="15" customWidth="1"/>
    <col min="11778" max="11778" width="6.42578125" style="15" customWidth="1"/>
    <col min="11779" max="11783" width="17" style="15" customWidth="1"/>
    <col min="11784" max="12032" width="8" style="15"/>
    <col min="12033" max="12033" width="13" style="15" customWidth="1"/>
    <col min="12034" max="12034" width="6.42578125" style="15" customWidth="1"/>
    <col min="12035" max="12039" width="17" style="15" customWidth="1"/>
    <col min="12040" max="12288" width="8" style="15"/>
    <col min="12289" max="12289" width="13" style="15" customWidth="1"/>
    <col min="12290" max="12290" width="6.42578125" style="15" customWidth="1"/>
    <col min="12291" max="12295" width="17" style="15" customWidth="1"/>
    <col min="12296" max="12544" width="8" style="15"/>
    <col min="12545" max="12545" width="13" style="15" customWidth="1"/>
    <col min="12546" max="12546" width="6.42578125" style="15" customWidth="1"/>
    <col min="12547" max="12551" width="17" style="15" customWidth="1"/>
    <col min="12552" max="12800" width="8" style="15"/>
    <col min="12801" max="12801" width="13" style="15" customWidth="1"/>
    <col min="12802" max="12802" width="6.42578125" style="15" customWidth="1"/>
    <col min="12803" max="12807" width="17" style="15" customWidth="1"/>
    <col min="12808" max="13056" width="8" style="15"/>
    <col min="13057" max="13057" width="13" style="15" customWidth="1"/>
    <col min="13058" max="13058" width="6.42578125" style="15" customWidth="1"/>
    <col min="13059" max="13063" width="17" style="15" customWidth="1"/>
    <col min="13064" max="13312" width="8" style="15"/>
    <col min="13313" max="13313" width="13" style="15" customWidth="1"/>
    <col min="13314" max="13314" width="6.42578125" style="15" customWidth="1"/>
    <col min="13315" max="13319" width="17" style="15" customWidth="1"/>
    <col min="13320" max="13568" width="8" style="15"/>
    <col min="13569" max="13569" width="13" style="15" customWidth="1"/>
    <col min="13570" max="13570" width="6.42578125" style="15" customWidth="1"/>
    <col min="13571" max="13575" width="17" style="15" customWidth="1"/>
    <col min="13576" max="13824" width="8" style="15"/>
    <col min="13825" max="13825" width="13" style="15" customWidth="1"/>
    <col min="13826" max="13826" width="6.42578125" style="15" customWidth="1"/>
    <col min="13827" max="13831" width="17" style="15" customWidth="1"/>
    <col min="13832" max="14080" width="8" style="15"/>
    <col min="14081" max="14081" width="13" style="15" customWidth="1"/>
    <col min="14082" max="14082" width="6.42578125" style="15" customWidth="1"/>
    <col min="14083" max="14087" width="17" style="15" customWidth="1"/>
    <col min="14088" max="14336" width="8" style="15"/>
    <col min="14337" max="14337" width="13" style="15" customWidth="1"/>
    <col min="14338" max="14338" width="6.42578125" style="15" customWidth="1"/>
    <col min="14339" max="14343" width="17" style="15" customWidth="1"/>
    <col min="14344" max="14592" width="8" style="15"/>
    <col min="14593" max="14593" width="13" style="15" customWidth="1"/>
    <col min="14594" max="14594" width="6.42578125" style="15" customWidth="1"/>
    <col min="14595" max="14599" width="17" style="15" customWidth="1"/>
    <col min="14600" max="14848" width="8" style="15"/>
    <col min="14849" max="14849" width="13" style="15" customWidth="1"/>
    <col min="14850" max="14850" width="6.42578125" style="15" customWidth="1"/>
    <col min="14851" max="14855" width="17" style="15" customWidth="1"/>
    <col min="14856" max="15104" width="8" style="15"/>
    <col min="15105" max="15105" width="13" style="15" customWidth="1"/>
    <col min="15106" max="15106" width="6.42578125" style="15" customWidth="1"/>
    <col min="15107" max="15111" width="17" style="15" customWidth="1"/>
    <col min="15112" max="15360" width="8" style="15"/>
    <col min="15361" max="15361" width="13" style="15" customWidth="1"/>
    <col min="15362" max="15362" width="6.42578125" style="15" customWidth="1"/>
    <col min="15363" max="15367" width="17" style="15" customWidth="1"/>
    <col min="15368" max="15616" width="8" style="15"/>
    <col min="15617" max="15617" width="13" style="15" customWidth="1"/>
    <col min="15618" max="15618" width="6.42578125" style="15" customWidth="1"/>
    <col min="15619" max="15623" width="17" style="15" customWidth="1"/>
    <col min="15624" max="15872" width="8" style="15"/>
    <col min="15873" max="15873" width="13" style="15" customWidth="1"/>
    <col min="15874" max="15874" width="6.42578125" style="15" customWidth="1"/>
    <col min="15875" max="15879" width="17" style="15" customWidth="1"/>
    <col min="15880" max="16128" width="8" style="15"/>
    <col min="16129" max="16129" width="13" style="15" customWidth="1"/>
    <col min="16130" max="16130" width="6.42578125" style="15" customWidth="1"/>
    <col min="16131" max="16135" width="17" style="15" customWidth="1"/>
    <col min="16136" max="16384" width="8" style="15"/>
  </cols>
  <sheetData>
    <row r="1" spans="1:14" ht="18" x14ac:dyDescent="0.35">
      <c r="A1" s="11" t="s">
        <v>495</v>
      </c>
    </row>
    <row r="2" spans="1:14" ht="15" x14ac:dyDescent="0.25">
      <c r="A2" s="11" t="s">
        <v>425</v>
      </c>
    </row>
    <row r="3" spans="1:14" ht="15" x14ac:dyDescent="0.25">
      <c r="A3" s="16" t="s">
        <v>487</v>
      </c>
      <c r="E3" s="15"/>
    </row>
    <row r="4" spans="1:14" ht="15" x14ac:dyDescent="0.25"/>
    <row r="5" spans="1:14" ht="15" x14ac:dyDescent="0.25">
      <c r="A5" s="17" t="s">
        <v>908</v>
      </c>
    </row>
    <row r="6" spans="1:14" ht="15" x14ac:dyDescent="0.25">
      <c r="A6" s="17" t="s">
        <v>329</v>
      </c>
    </row>
    <row r="7" spans="1:14" ht="15" x14ac:dyDescent="0.25"/>
    <row r="8" spans="1:14" ht="18" x14ac:dyDescent="0.35">
      <c r="A8" s="270" t="s">
        <v>391</v>
      </c>
      <c r="B8" s="31" t="s">
        <v>496</v>
      </c>
      <c r="C8" s="271" t="s">
        <v>2</v>
      </c>
      <c r="D8" s="31" t="s">
        <v>3</v>
      </c>
      <c r="F8" s="18" t="s">
        <v>497</v>
      </c>
      <c r="G8" s="18" t="s">
        <v>497</v>
      </c>
      <c r="H8" s="18" t="s">
        <v>470</v>
      </c>
      <c r="I8" s="554" t="s">
        <v>469</v>
      </c>
      <c r="J8" s="554" t="s">
        <v>455</v>
      </c>
      <c r="K8" s="19"/>
      <c r="L8" s="11" t="s">
        <v>478</v>
      </c>
      <c r="M8" s="18" t="s">
        <v>498</v>
      </c>
    </row>
    <row r="9" spans="1:14" ht="15" x14ac:dyDescent="0.25">
      <c r="A9" s="270"/>
      <c r="B9" s="31" t="s">
        <v>4</v>
      </c>
      <c r="C9" s="271" t="s">
        <v>5</v>
      </c>
      <c r="D9" s="31" t="s">
        <v>6</v>
      </c>
      <c r="F9" s="18" t="s">
        <v>4</v>
      </c>
      <c r="G9" s="18" t="s">
        <v>4</v>
      </c>
      <c r="H9" s="18" t="s">
        <v>4</v>
      </c>
      <c r="I9" s="554"/>
      <c r="J9" s="554"/>
      <c r="K9" s="19"/>
      <c r="M9" s="18" t="s">
        <v>4</v>
      </c>
    </row>
    <row r="10" spans="1:14" ht="15" x14ac:dyDescent="0.25">
      <c r="A10" s="272">
        <v>42887.041666666664</v>
      </c>
      <c r="B10" s="31">
        <v>5.1764000000000001</v>
      </c>
      <c r="C10" s="271">
        <v>0.37012</v>
      </c>
      <c r="D10" s="31">
        <v>97.658389999999997</v>
      </c>
      <c r="F10" s="18">
        <f>IF(AND(B10&gt;0,ISNUMBER(B10)),B10,"")</f>
        <v>5.1764000000000001</v>
      </c>
      <c r="G10" s="18">
        <v>5.1764000000000001</v>
      </c>
      <c r="H10" s="18">
        <v>1100.5</v>
      </c>
      <c r="I10" s="23">
        <f>COUNTIF(G10:G33,"&gt;150")</f>
        <v>0</v>
      </c>
      <c r="J10" s="23">
        <v>150</v>
      </c>
      <c r="K10" s="23"/>
      <c r="L10" s="11" t="s">
        <v>445</v>
      </c>
      <c r="M10" s="18">
        <f>MAX($G$10:$G$8769)</f>
        <v>1100.5</v>
      </c>
      <c r="N10" s="14"/>
    </row>
    <row r="11" spans="1:14" ht="15" x14ac:dyDescent="0.25">
      <c r="A11" s="272">
        <f>A10+1/24</f>
        <v>42887.083333333328</v>
      </c>
      <c r="B11" s="31">
        <v>5.2050000000000001</v>
      </c>
      <c r="C11" s="271">
        <v>0.25253999999999999</v>
      </c>
      <c r="D11" s="31">
        <v>137.15790000000001</v>
      </c>
      <c r="F11" s="24">
        <f t="shared" ref="F11:F74" si="0">IF(AND(B11&gt;0,ISNUMBER(B11)),B11,"")</f>
        <v>5.2050000000000001</v>
      </c>
      <c r="G11" s="24">
        <v>5.2050000000000001</v>
      </c>
      <c r="H11" s="23">
        <v>867.27170000000001</v>
      </c>
      <c r="I11" s="23"/>
      <c r="J11" s="23">
        <v>150</v>
      </c>
      <c r="K11" s="23"/>
      <c r="L11" s="11" t="s">
        <v>446</v>
      </c>
      <c r="M11" s="18">
        <f>MIN($G$10:$G$8769)</f>
        <v>3.4499999999999999E-3</v>
      </c>
    </row>
    <row r="12" spans="1:14" ht="15" x14ac:dyDescent="0.25">
      <c r="A12" s="272">
        <f t="shared" ref="A12:A75" si="1">A11+1/24</f>
        <v>42887.124999999993</v>
      </c>
      <c r="B12" s="31">
        <v>0.52288999999999997</v>
      </c>
      <c r="C12" s="271">
        <v>0.39783000000000002</v>
      </c>
      <c r="D12" s="31">
        <v>120.8509</v>
      </c>
      <c r="E12" s="31"/>
      <c r="F12" s="24">
        <f t="shared" si="0"/>
        <v>0.52288999999999997</v>
      </c>
      <c r="G12" s="24">
        <v>0.52288999999999997</v>
      </c>
      <c r="H12" s="23">
        <v>828.17930000000001</v>
      </c>
      <c r="I12" s="23"/>
      <c r="J12" s="23">
        <v>150</v>
      </c>
      <c r="K12" s="23"/>
      <c r="L12" s="11" t="s">
        <v>447</v>
      </c>
      <c r="M12" s="18">
        <f>AVERAGE($G$10:$G$8769)</f>
        <v>21.671846350441932</v>
      </c>
    </row>
    <row r="13" spans="1:14" ht="15" x14ac:dyDescent="0.25">
      <c r="A13" s="20">
        <f t="shared" si="1"/>
        <v>42887.166666666657</v>
      </c>
      <c r="B13" s="21">
        <v>4.1361100000000004</v>
      </c>
      <c r="C13" s="22">
        <v>0.58906999999999998</v>
      </c>
      <c r="D13" s="21">
        <v>68.259559999999993</v>
      </c>
      <c r="E13" s="21"/>
      <c r="F13" s="24">
        <f t="shared" si="0"/>
        <v>4.1361100000000004</v>
      </c>
      <c r="G13" s="24">
        <v>4.1361100000000004</v>
      </c>
      <c r="H13" s="23">
        <v>800.57950000000005</v>
      </c>
      <c r="I13" s="23"/>
      <c r="J13" s="23">
        <v>150</v>
      </c>
      <c r="K13" s="23"/>
      <c r="L13" s="11" t="s">
        <v>449</v>
      </c>
      <c r="M13" s="18">
        <f>STDEV(F10:F8769)</f>
        <v>43.725153453510885</v>
      </c>
    </row>
    <row r="14" spans="1:14" ht="15" x14ac:dyDescent="0.25">
      <c r="A14" s="20">
        <f t="shared" si="1"/>
        <v>42887.208333333321</v>
      </c>
      <c r="B14" s="21">
        <v>3.3902800000000002</v>
      </c>
      <c r="C14" s="22">
        <v>0.33946999999999999</v>
      </c>
      <c r="D14" s="21">
        <v>47.036799999999999</v>
      </c>
      <c r="E14" s="21"/>
      <c r="F14" s="24">
        <f t="shared" si="0"/>
        <v>3.3902800000000002</v>
      </c>
      <c r="G14" s="24">
        <v>3.3902800000000002</v>
      </c>
      <c r="H14" s="23">
        <v>681.93529999999998</v>
      </c>
      <c r="I14" s="23"/>
      <c r="J14" s="23">
        <v>150</v>
      </c>
      <c r="K14" s="23"/>
      <c r="L14" s="11" t="s">
        <v>453</v>
      </c>
      <c r="M14" s="18">
        <f>PERCENTILE(F10:F8769,0.99)</f>
        <v>200.42605000000032</v>
      </c>
    </row>
    <row r="15" spans="1:14" ht="15" x14ac:dyDescent="0.25">
      <c r="A15" s="20">
        <f t="shared" si="1"/>
        <v>42887.249999999985</v>
      </c>
      <c r="B15" s="21">
        <v>3.6387800000000001</v>
      </c>
      <c r="C15" s="22">
        <v>0.40677000000000002</v>
      </c>
      <c r="D15" s="21">
        <v>247.9281</v>
      </c>
      <c r="E15" s="21"/>
      <c r="F15" s="24">
        <f t="shared" si="0"/>
        <v>3.6387800000000001</v>
      </c>
      <c r="G15" s="24">
        <v>3.6387800000000001</v>
      </c>
      <c r="H15" s="23">
        <v>668.73080000000004</v>
      </c>
      <c r="I15" s="23"/>
      <c r="J15" s="23">
        <v>150</v>
      </c>
      <c r="K15" s="23"/>
      <c r="L15" s="11" t="s">
        <v>450</v>
      </c>
      <c r="M15" s="18">
        <f>PERCENTILE(F10:F8769,0.95)</f>
        <v>68.799684999999968</v>
      </c>
    </row>
    <row r="16" spans="1:14" ht="15" x14ac:dyDescent="0.25">
      <c r="A16" s="20">
        <f t="shared" si="1"/>
        <v>42887.29166666665</v>
      </c>
      <c r="B16" s="21">
        <v>5.3373900000000001</v>
      </c>
      <c r="C16" s="22">
        <v>0.49758999999999998</v>
      </c>
      <c r="D16" s="21">
        <v>266.36439999999999</v>
      </c>
      <c r="E16" s="21"/>
      <c r="F16" s="24">
        <f t="shared" si="0"/>
        <v>5.3373900000000001</v>
      </c>
      <c r="G16" s="24">
        <v>5.3373900000000001</v>
      </c>
      <c r="H16" s="23">
        <v>545.37480000000005</v>
      </c>
      <c r="I16" s="23"/>
      <c r="J16" s="23">
        <v>150</v>
      </c>
      <c r="K16" s="23"/>
      <c r="L16" s="11" t="s">
        <v>451</v>
      </c>
      <c r="M16" s="18">
        <f>PERCENTILE(F10:F8769,0.7)</f>
        <v>18.052555999999999</v>
      </c>
    </row>
    <row r="17" spans="1:14" ht="15" x14ac:dyDescent="0.25">
      <c r="A17" s="20">
        <f t="shared" si="1"/>
        <v>42887.333333333314</v>
      </c>
      <c r="B17" s="21">
        <v>7.6914999999999996</v>
      </c>
      <c r="C17" s="22">
        <v>0.41950999999999999</v>
      </c>
      <c r="D17" s="21">
        <v>138.40379999999999</v>
      </c>
      <c r="E17" s="21"/>
      <c r="F17" s="24">
        <f t="shared" si="0"/>
        <v>7.6914999999999996</v>
      </c>
      <c r="G17" s="24">
        <v>7.6914999999999996</v>
      </c>
      <c r="H17" s="23">
        <v>531.98749999999995</v>
      </c>
      <c r="I17" s="23"/>
      <c r="J17" s="23">
        <v>150</v>
      </c>
      <c r="K17" s="23"/>
      <c r="L17" s="25" t="s">
        <v>454</v>
      </c>
      <c r="M17" s="26">
        <f>COUNTIF(F10:F8769,"&gt;=150")</f>
        <v>124</v>
      </c>
    </row>
    <row r="18" spans="1:14" ht="15" x14ac:dyDescent="0.25">
      <c r="A18" s="20">
        <f t="shared" si="1"/>
        <v>42887.374999999978</v>
      </c>
      <c r="B18" s="21">
        <v>1.0634399999999999</v>
      </c>
      <c r="C18" s="22">
        <v>0.32629999999999998</v>
      </c>
      <c r="D18" s="21">
        <v>19.73283</v>
      </c>
      <c r="E18" s="21"/>
      <c r="F18" s="24">
        <f t="shared" si="0"/>
        <v>1.0634399999999999</v>
      </c>
      <c r="G18" s="24">
        <v>1.0634399999999999</v>
      </c>
      <c r="H18" s="23">
        <v>454.36110000000002</v>
      </c>
      <c r="I18" s="23"/>
      <c r="J18" s="23">
        <v>150</v>
      </c>
      <c r="K18" s="23"/>
      <c r="L18" s="25"/>
      <c r="M18" s="27">
        <f>M17/8760</f>
        <v>1.4155251141552512E-2</v>
      </c>
    </row>
    <row r="19" spans="1:14" ht="15" x14ac:dyDescent="0.25">
      <c r="A19" s="20">
        <f t="shared" si="1"/>
        <v>42887.416666666642</v>
      </c>
      <c r="B19" s="21"/>
      <c r="C19" s="22">
        <v>0.27030999999999999</v>
      </c>
      <c r="D19" s="21">
        <v>58.655459999999998</v>
      </c>
      <c r="E19" s="21"/>
      <c r="F19" s="24" t="str">
        <f t="shared" si="0"/>
        <v/>
      </c>
      <c r="G19" s="24" t="s">
        <v>189</v>
      </c>
      <c r="H19" s="23">
        <v>442.7011</v>
      </c>
      <c r="I19" s="23"/>
      <c r="J19" s="23">
        <v>150</v>
      </c>
      <c r="K19" s="23"/>
    </row>
    <row r="20" spans="1:14" ht="15" x14ac:dyDescent="0.25">
      <c r="A20" s="20">
        <f t="shared" si="1"/>
        <v>42887.458333333307</v>
      </c>
      <c r="B20" s="21">
        <v>17.524560000000001</v>
      </c>
      <c r="C20" s="22">
        <v>0.30268</v>
      </c>
      <c r="D20" s="21">
        <v>322.41609999999997</v>
      </c>
      <c r="E20" s="21"/>
      <c r="F20" s="24">
        <f t="shared" si="0"/>
        <v>17.524560000000001</v>
      </c>
      <c r="G20" s="24">
        <v>17.524560000000001</v>
      </c>
      <c r="H20" s="23">
        <v>441.96</v>
      </c>
      <c r="I20" s="23"/>
      <c r="J20" s="23">
        <v>150</v>
      </c>
      <c r="K20" s="23"/>
      <c r="M20" s="15"/>
    </row>
    <row r="21" spans="1:14" ht="15" x14ac:dyDescent="0.25">
      <c r="A21" s="20">
        <f t="shared" si="1"/>
        <v>42887.499999999971</v>
      </c>
      <c r="B21" s="21">
        <v>20.73208</v>
      </c>
      <c r="C21" s="22">
        <v>0.52239999999999998</v>
      </c>
      <c r="D21" s="21">
        <v>235.13220000000001</v>
      </c>
      <c r="E21" s="21"/>
      <c r="F21" s="24">
        <f t="shared" si="0"/>
        <v>20.73208</v>
      </c>
      <c r="G21" s="24">
        <v>20.73208</v>
      </c>
      <c r="H21" s="23">
        <v>437.78629999999998</v>
      </c>
      <c r="I21" s="23"/>
      <c r="J21" s="23">
        <v>150</v>
      </c>
      <c r="K21" s="23"/>
      <c r="L21" s="15" t="s">
        <v>508</v>
      </c>
      <c r="M21" s="26" t="s">
        <v>468</v>
      </c>
      <c r="N21" s="15" t="s">
        <v>507</v>
      </c>
    </row>
    <row r="22" spans="1:14" ht="18" x14ac:dyDescent="0.35">
      <c r="A22" s="20">
        <f t="shared" si="1"/>
        <v>42887.541666666635</v>
      </c>
      <c r="B22" s="21">
        <v>28.54767</v>
      </c>
      <c r="C22" s="22">
        <v>1.48302</v>
      </c>
      <c r="D22" s="21">
        <v>254.61429999999999</v>
      </c>
      <c r="E22" s="21"/>
      <c r="F22" s="24">
        <f t="shared" si="0"/>
        <v>28.54767</v>
      </c>
      <c r="G22" s="24">
        <v>28.54767</v>
      </c>
      <c r="H22" s="23">
        <v>433.46980000000002</v>
      </c>
      <c r="I22" s="23"/>
      <c r="J22" s="23">
        <v>150</v>
      </c>
      <c r="K22" s="23"/>
      <c r="L22" s="216" t="s">
        <v>511</v>
      </c>
      <c r="M22" s="18">
        <f>COUNT(B10:B8769,num)</f>
        <v>8003</v>
      </c>
      <c r="N22" s="32">
        <f>M22/(8760)</f>
        <v>0.91358447488584471</v>
      </c>
    </row>
    <row r="23" spans="1:14" ht="18" x14ac:dyDescent="0.35">
      <c r="A23" s="20">
        <f t="shared" si="1"/>
        <v>42887.583333333299</v>
      </c>
      <c r="B23" s="21">
        <v>12.93961</v>
      </c>
      <c r="C23" s="22">
        <v>0.75539999999999996</v>
      </c>
      <c r="D23" s="21">
        <v>266.64659999999998</v>
      </c>
      <c r="E23" s="21"/>
      <c r="F23" s="24">
        <f t="shared" si="0"/>
        <v>12.93961</v>
      </c>
      <c r="G23" s="24">
        <v>12.93961</v>
      </c>
      <c r="H23" s="23">
        <v>424.93939999999998</v>
      </c>
      <c r="I23" s="23"/>
      <c r="J23" s="23">
        <v>150</v>
      </c>
      <c r="K23" s="23"/>
      <c r="L23" s="216" t="s">
        <v>512</v>
      </c>
      <c r="M23" s="18">
        <f>COUNT(F10:F8769,num)</f>
        <v>7579</v>
      </c>
      <c r="N23" s="32">
        <f>M23/(8760)</f>
        <v>0.86518264840182646</v>
      </c>
    </row>
    <row r="24" spans="1:14" ht="15" x14ac:dyDescent="0.25">
      <c r="A24" s="20">
        <f t="shared" si="1"/>
        <v>42887.624999999964</v>
      </c>
      <c r="B24" s="21">
        <v>21.872499999999999</v>
      </c>
      <c r="C24" s="22">
        <v>1.0332600000000001</v>
      </c>
      <c r="D24" s="21">
        <v>260.72449999999998</v>
      </c>
      <c r="E24" s="21"/>
      <c r="F24" s="24">
        <f t="shared" si="0"/>
        <v>21.872499999999999</v>
      </c>
      <c r="G24" s="24">
        <v>21.872499999999999</v>
      </c>
      <c r="H24" s="23">
        <v>420.5231</v>
      </c>
      <c r="I24" s="23"/>
      <c r="J24" s="23">
        <v>150</v>
      </c>
      <c r="K24" s="23"/>
      <c r="L24" s="15" t="s">
        <v>509</v>
      </c>
      <c r="M24" s="18">
        <f>COUNT(C10:C8769,num)</f>
        <v>8442</v>
      </c>
      <c r="N24" s="32">
        <f>M24/(8760)</f>
        <v>0.96369863013698631</v>
      </c>
    </row>
    <row r="25" spans="1:14" ht="15" x14ac:dyDescent="0.25">
      <c r="A25" s="20">
        <f t="shared" si="1"/>
        <v>42887.666666666628</v>
      </c>
      <c r="B25" s="21">
        <v>13.653560000000001</v>
      </c>
      <c r="C25" s="22">
        <v>0.39356999999999998</v>
      </c>
      <c r="D25" s="21">
        <v>118.1332</v>
      </c>
      <c r="E25" s="21"/>
      <c r="F25" s="24">
        <f t="shared" si="0"/>
        <v>13.653560000000001</v>
      </c>
      <c r="G25" s="24">
        <v>13.653560000000001</v>
      </c>
      <c r="H25" s="23">
        <v>420.51339999999999</v>
      </c>
      <c r="I25" s="23"/>
      <c r="J25" s="23">
        <v>150</v>
      </c>
      <c r="K25" s="23"/>
      <c r="L25" s="11" t="s">
        <v>510</v>
      </c>
      <c r="M25" s="18">
        <f>COUNT(D10:D8769,num)</f>
        <v>8442</v>
      </c>
      <c r="N25" s="32">
        <f>M25/(8760)</f>
        <v>0.96369863013698631</v>
      </c>
    </row>
    <row r="26" spans="1:14" ht="15" x14ac:dyDescent="0.25">
      <c r="A26" s="20">
        <f t="shared" si="1"/>
        <v>42887.708333333292</v>
      </c>
      <c r="B26" s="21">
        <v>10.864050000000001</v>
      </c>
      <c r="C26" s="22">
        <v>0.43678</v>
      </c>
      <c r="D26" s="21">
        <v>165.2843</v>
      </c>
      <c r="E26" s="21"/>
      <c r="F26" s="24">
        <f t="shared" si="0"/>
        <v>10.864050000000001</v>
      </c>
      <c r="G26" s="24">
        <v>10.864050000000001</v>
      </c>
      <c r="H26" s="23">
        <v>415.98899999999998</v>
      </c>
      <c r="I26" s="23"/>
      <c r="J26" s="23">
        <v>150</v>
      </c>
      <c r="K26" s="23"/>
      <c r="L26" s="15"/>
      <c r="M26" s="15"/>
      <c r="N26" s="15"/>
    </row>
    <row r="27" spans="1:14" ht="15" x14ac:dyDescent="0.25">
      <c r="A27" s="20">
        <f t="shared" si="1"/>
        <v>42887.749999999956</v>
      </c>
      <c r="B27" s="21">
        <v>9.6371099999999998</v>
      </c>
      <c r="C27" s="22">
        <v>0.39510000000000001</v>
      </c>
      <c r="D27" s="21">
        <v>265.0736</v>
      </c>
      <c r="E27" s="21"/>
      <c r="F27" s="24">
        <f t="shared" si="0"/>
        <v>9.6371099999999998</v>
      </c>
      <c r="G27" s="24">
        <v>9.6371099999999998</v>
      </c>
      <c r="H27" s="23">
        <v>412.81279999999998</v>
      </c>
      <c r="I27" s="23"/>
      <c r="J27" s="23">
        <v>150</v>
      </c>
      <c r="K27" s="23"/>
      <c r="L27" s="15"/>
      <c r="M27" s="15"/>
      <c r="N27" s="15"/>
    </row>
    <row r="28" spans="1:14" ht="15" x14ac:dyDescent="0.25">
      <c r="A28" s="20">
        <f t="shared" si="1"/>
        <v>42887.791666666621</v>
      </c>
      <c r="B28" s="21">
        <v>8.7003299999999992</v>
      </c>
      <c r="C28" s="22">
        <v>0.55732999999999999</v>
      </c>
      <c r="D28" s="21">
        <v>147.64760000000001</v>
      </c>
      <c r="E28" s="21"/>
      <c r="F28" s="24">
        <f t="shared" si="0"/>
        <v>8.7003299999999992</v>
      </c>
      <c r="G28" s="24">
        <v>8.7003299999999992</v>
      </c>
      <c r="H28" s="23">
        <v>412.2022</v>
      </c>
      <c r="I28" s="23"/>
      <c r="J28" s="23">
        <v>150</v>
      </c>
      <c r="K28" s="23"/>
    </row>
    <row r="29" spans="1:14" ht="15" x14ac:dyDescent="0.25">
      <c r="A29" s="20">
        <f t="shared" si="1"/>
        <v>42887.833333333285</v>
      </c>
      <c r="B29" s="21">
        <v>3.8716699999999999</v>
      </c>
      <c r="C29" s="22">
        <v>0.47500999999999999</v>
      </c>
      <c r="D29" s="21">
        <v>71.42389</v>
      </c>
      <c r="E29" s="21"/>
      <c r="F29" s="24">
        <f t="shared" si="0"/>
        <v>3.8716699999999999</v>
      </c>
      <c r="G29" s="24">
        <v>3.8716699999999999</v>
      </c>
      <c r="H29" s="23">
        <v>410.96949999999998</v>
      </c>
      <c r="I29" s="23"/>
      <c r="J29" s="23">
        <v>150</v>
      </c>
      <c r="K29" s="23"/>
    </row>
    <row r="30" spans="1:14" ht="15" x14ac:dyDescent="0.25">
      <c r="A30" s="20">
        <f t="shared" si="1"/>
        <v>42887.874999999949</v>
      </c>
      <c r="B30" s="21">
        <v>5.9616699999999998</v>
      </c>
      <c r="C30" s="22">
        <v>0.65752999999999995</v>
      </c>
      <c r="D30" s="21">
        <v>266.4522</v>
      </c>
      <c r="E30" s="21"/>
      <c r="F30" s="24">
        <f t="shared" si="0"/>
        <v>5.9616699999999998</v>
      </c>
      <c r="G30" s="24">
        <v>5.9616699999999998</v>
      </c>
      <c r="H30" s="23">
        <v>409.37709999999998</v>
      </c>
      <c r="I30" s="23"/>
      <c r="J30" s="23">
        <v>150</v>
      </c>
      <c r="K30" s="23"/>
    </row>
    <row r="31" spans="1:14" ht="15" x14ac:dyDescent="0.25">
      <c r="A31" s="20">
        <f t="shared" si="1"/>
        <v>42887.916666666613</v>
      </c>
      <c r="B31" s="21">
        <v>2.1821100000000002</v>
      </c>
      <c r="C31" s="22">
        <v>0.46483999999999998</v>
      </c>
      <c r="D31" s="21">
        <v>359.20280000000002</v>
      </c>
      <c r="E31" s="21"/>
      <c r="F31" s="24">
        <f t="shared" si="0"/>
        <v>2.1821100000000002</v>
      </c>
      <c r="G31" s="24">
        <v>2.1821100000000002</v>
      </c>
      <c r="H31" s="23">
        <v>391.34969999999998</v>
      </c>
      <c r="I31" s="23"/>
      <c r="J31" s="23">
        <v>150</v>
      </c>
      <c r="K31" s="23"/>
    </row>
    <row r="32" spans="1:14" ht="15" x14ac:dyDescent="0.25">
      <c r="A32" s="20">
        <f t="shared" si="1"/>
        <v>42887.958333333278</v>
      </c>
      <c r="B32" s="21">
        <v>5.1679399999999998</v>
      </c>
      <c r="C32" s="22">
        <v>0.35964000000000002</v>
      </c>
      <c r="D32" s="21">
        <v>319.32780000000002</v>
      </c>
      <c r="E32" s="21"/>
      <c r="F32" s="24">
        <f t="shared" si="0"/>
        <v>5.1679399999999998</v>
      </c>
      <c r="G32" s="24">
        <v>5.1679399999999998</v>
      </c>
      <c r="H32" s="23">
        <v>382.25139999999999</v>
      </c>
      <c r="I32" s="23"/>
      <c r="J32" s="23">
        <v>150</v>
      </c>
      <c r="K32" s="23"/>
    </row>
    <row r="33" spans="1:18" ht="15" x14ac:dyDescent="0.25">
      <c r="A33" s="20">
        <f t="shared" si="1"/>
        <v>42887.999999999942</v>
      </c>
      <c r="B33" s="21">
        <v>0.68706</v>
      </c>
      <c r="C33" s="22">
        <v>0.45806000000000002</v>
      </c>
      <c r="D33" s="21">
        <v>218.2012</v>
      </c>
      <c r="E33" s="21"/>
      <c r="F33" s="24">
        <f t="shared" si="0"/>
        <v>0.68706</v>
      </c>
      <c r="G33" s="24">
        <v>0.68706</v>
      </c>
      <c r="H33" s="23">
        <v>375.46069999999997</v>
      </c>
      <c r="J33" s="23">
        <v>150</v>
      </c>
      <c r="K33" s="23"/>
    </row>
    <row r="34" spans="1:18" ht="15" x14ac:dyDescent="0.25">
      <c r="A34" s="20">
        <f t="shared" si="1"/>
        <v>42888.041666666606</v>
      </c>
      <c r="B34" s="21">
        <v>12.57633</v>
      </c>
      <c r="C34" s="22">
        <v>0.42237999999999998</v>
      </c>
      <c r="D34" s="21">
        <v>278.88409999999999</v>
      </c>
      <c r="E34" s="21"/>
      <c r="F34" s="24">
        <f t="shared" si="0"/>
        <v>12.57633</v>
      </c>
      <c r="G34" s="24">
        <v>12.57633</v>
      </c>
      <c r="H34" s="23">
        <v>373.27440000000001</v>
      </c>
      <c r="I34" s="23">
        <f>COUNTIF(G34:G57,"&gt;150")</f>
        <v>0</v>
      </c>
      <c r="J34" s="23">
        <v>150</v>
      </c>
      <c r="K34" s="23"/>
    </row>
    <row r="35" spans="1:18" ht="15" x14ac:dyDescent="0.25">
      <c r="A35" s="20">
        <f t="shared" si="1"/>
        <v>42888.08333333327</v>
      </c>
      <c r="B35" s="21">
        <v>6.9154400000000003</v>
      </c>
      <c r="C35" s="22">
        <v>0.30897999999999998</v>
      </c>
      <c r="D35" s="21">
        <v>7.2537500000000001</v>
      </c>
      <c r="E35" s="21"/>
      <c r="F35" s="24">
        <f t="shared" si="0"/>
        <v>6.9154400000000003</v>
      </c>
      <c r="G35" s="24">
        <v>6.9154400000000003</v>
      </c>
      <c r="H35" s="23">
        <v>363.29520000000002</v>
      </c>
      <c r="I35" s="23"/>
      <c r="J35" s="23">
        <v>150</v>
      </c>
      <c r="K35" s="23"/>
    </row>
    <row r="36" spans="1:18" ht="15" x14ac:dyDescent="0.25">
      <c r="A36" s="20">
        <f t="shared" si="1"/>
        <v>42888.124999999935</v>
      </c>
      <c r="B36" s="21">
        <v>11.406829999999999</v>
      </c>
      <c r="C36" s="22">
        <v>0.34616000000000002</v>
      </c>
      <c r="D36" s="21">
        <v>106.75579999999999</v>
      </c>
      <c r="E36" s="21"/>
      <c r="F36" s="24">
        <f t="shared" si="0"/>
        <v>11.406829999999999</v>
      </c>
      <c r="G36" s="24">
        <v>11.406829999999999</v>
      </c>
      <c r="H36" s="23">
        <v>357.26459999999997</v>
      </c>
      <c r="I36" s="23"/>
      <c r="J36" s="23">
        <v>150</v>
      </c>
      <c r="K36" s="23"/>
    </row>
    <row r="37" spans="1:18" ht="15" x14ac:dyDescent="0.25">
      <c r="A37" s="20">
        <f t="shared" si="1"/>
        <v>42888.166666666599</v>
      </c>
      <c r="B37" s="21">
        <v>9.4553899999999995</v>
      </c>
      <c r="C37" s="22">
        <v>0.36280000000000001</v>
      </c>
      <c r="D37" s="21">
        <v>101.3163</v>
      </c>
      <c r="E37" s="21"/>
      <c r="F37" s="24">
        <f t="shared" si="0"/>
        <v>9.4553899999999995</v>
      </c>
      <c r="G37" s="24">
        <v>9.4553899999999995</v>
      </c>
      <c r="H37" s="23">
        <v>337.2106</v>
      </c>
      <c r="I37" s="23"/>
      <c r="J37" s="23">
        <v>150</v>
      </c>
      <c r="K37" s="23"/>
    </row>
    <row r="38" spans="1:18" ht="15" x14ac:dyDescent="0.25">
      <c r="A38" s="20">
        <f t="shared" si="1"/>
        <v>42888.208333333263</v>
      </c>
      <c r="B38" s="21">
        <v>5.8737199999999996</v>
      </c>
      <c r="C38" s="22">
        <v>0.33368999999999999</v>
      </c>
      <c r="D38" s="21">
        <v>79.695009999999996</v>
      </c>
      <c r="E38" s="21"/>
      <c r="F38" s="24">
        <f t="shared" si="0"/>
        <v>5.8737199999999996</v>
      </c>
      <c r="G38" s="24">
        <v>5.8737199999999996</v>
      </c>
      <c r="H38" s="23">
        <v>332.95929999999998</v>
      </c>
      <c r="I38" s="23"/>
      <c r="J38" s="23">
        <v>150</v>
      </c>
      <c r="K38" s="23"/>
    </row>
    <row r="39" spans="1:18" ht="15" x14ac:dyDescent="0.25">
      <c r="A39" s="20">
        <f t="shared" si="1"/>
        <v>42888.249999999927</v>
      </c>
      <c r="B39" s="21">
        <v>0.12778</v>
      </c>
      <c r="C39" s="22">
        <v>0.17463000000000001</v>
      </c>
      <c r="D39" s="21">
        <v>186.53829999999999</v>
      </c>
      <c r="E39" s="21"/>
      <c r="F39" s="24">
        <f t="shared" si="0"/>
        <v>0.12778</v>
      </c>
      <c r="G39" s="24">
        <v>0.12778</v>
      </c>
      <c r="H39" s="23">
        <v>328.91129999999998</v>
      </c>
      <c r="I39" s="23"/>
      <c r="J39" s="23">
        <v>150</v>
      </c>
      <c r="K39" s="23"/>
    </row>
    <row r="40" spans="1:18" ht="15" x14ac:dyDescent="0.25">
      <c r="A40" s="20">
        <f t="shared" si="1"/>
        <v>42888.291666666591</v>
      </c>
      <c r="B40" s="21">
        <v>1.64534</v>
      </c>
      <c r="C40" s="22">
        <v>0.23405999999999999</v>
      </c>
      <c r="D40" s="21">
        <v>247.76070000000001</v>
      </c>
      <c r="E40" s="21"/>
      <c r="F40" s="24">
        <f t="shared" si="0"/>
        <v>1.64534</v>
      </c>
      <c r="G40" s="24">
        <v>1.64534</v>
      </c>
      <c r="H40" s="23">
        <v>324.56420000000003</v>
      </c>
      <c r="I40" s="23"/>
      <c r="J40" s="23">
        <v>150</v>
      </c>
      <c r="K40" s="23"/>
    </row>
    <row r="41" spans="1:18" ht="15" x14ac:dyDescent="0.25">
      <c r="A41" s="20">
        <f t="shared" si="1"/>
        <v>42888.333333333256</v>
      </c>
      <c r="B41" s="21">
        <v>7.7236099999999999</v>
      </c>
      <c r="C41" s="22">
        <v>0.38618000000000002</v>
      </c>
      <c r="D41" s="21">
        <v>234.9341</v>
      </c>
      <c r="E41" s="21"/>
      <c r="F41" s="24">
        <f t="shared" si="0"/>
        <v>7.7236099999999999</v>
      </c>
      <c r="G41" s="24">
        <v>7.7236099999999999</v>
      </c>
      <c r="H41" s="23">
        <v>323.6574</v>
      </c>
      <c r="I41" s="23"/>
      <c r="J41" s="23">
        <v>150</v>
      </c>
      <c r="K41" s="23"/>
      <c r="N41" s="15"/>
      <c r="O41" s="15"/>
    </row>
    <row r="42" spans="1:18" ht="15" x14ac:dyDescent="0.25">
      <c r="A42" s="20">
        <f t="shared" si="1"/>
        <v>42888.37499999992</v>
      </c>
      <c r="B42" s="21">
        <v>0.48827999999999999</v>
      </c>
      <c r="C42" s="22">
        <v>0.35476999999999997</v>
      </c>
      <c r="D42" s="21">
        <v>274.78559999999999</v>
      </c>
      <c r="E42" s="21"/>
      <c r="F42" s="24">
        <f t="shared" si="0"/>
        <v>0.48827999999999999</v>
      </c>
      <c r="G42" s="24">
        <v>0.48827999999999999</v>
      </c>
      <c r="H42" s="23">
        <v>321.78320000000002</v>
      </c>
      <c r="I42" s="23"/>
      <c r="J42" s="23">
        <v>150</v>
      </c>
      <c r="K42" s="23"/>
      <c r="N42" s="15"/>
      <c r="O42" s="15"/>
      <c r="Q42" s="11" t="s">
        <v>253</v>
      </c>
      <c r="R42" s="28">
        <f>A10</f>
        <v>42887.041666666664</v>
      </c>
    </row>
    <row r="43" spans="1:18" ht="15" x14ac:dyDescent="0.25">
      <c r="A43" s="20">
        <f t="shared" si="1"/>
        <v>42888.416666666584</v>
      </c>
      <c r="B43" s="21">
        <v>1.90056</v>
      </c>
      <c r="C43" s="22">
        <v>0.69232000000000005</v>
      </c>
      <c r="D43" s="21">
        <v>255.8922</v>
      </c>
      <c r="E43" s="21"/>
      <c r="F43" s="24">
        <f t="shared" si="0"/>
        <v>1.90056</v>
      </c>
      <c r="G43" s="24">
        <v>1.90056</v>
      </c>
      <c r="H43" s="23">
        <v>317.88139999999999</v>
      </c>
      <c r="I43" s="23"/>
      <c r="J43" s="23">
        <v>150</v>
      </c>
      <c r="K43" s="23"/>
      <c r="Q43" s="11" t="s">
        <v>254</v>
      </c>
      <c r="R43" s="28">
        <f>A8769</f>
        <v>43251.999999978754</v>
      </c>
    </row>
    <row r="44" spans="1:18" ht="15" x14ac:dyDescent="0.25">
      <c r="A44" s="20">
        <f t="shared" si="1"/>
        <v>42888.458333333248</v>
      </c>
      <c r="B44" s="21">
        <v>5.0614499999999998</v>
      </c>
      <c r="C44" s="22">
        <v>0.88780999999999999</v>
      </c>
      <c r="D44" s="21">
        <v>245.5231</v>
      </c>
      <c r="E44" s="21"/>
      <c r="F44" s="24">
        <f t="shared" si="0"/>
        <v>5.0614499999999998</v>
      </c>
      <c r="G44" s="24">
        <v>5.0614499999999998</v>
      </c>
      <c r="H44" s="23">
        <v>312.5</v>
      </c>
      <c r="I44" s="23"/>
      <c r="J44" s="23">
        <v>150</v>
      </c>
      <c r="K44" s="23"/>
    </row>
    <row r="45" spans="1:18" ht="15" x14ac:dyDescent="0.25">
      <c r="A45" s="20">
        <f t="shared" si="1"/>
        <v>42888.499999999913</v>
      </c>
      <c r="B45" s="21">
        <v>3.6097199999999998</v>
      </c>
      <c r="C45" s="22">
        <v>0.63083</v>
      </c>
      <c r="D45" s="21">
        <v>150.30179999999999</v>
      </c>
      <c r="E45" s="21"/>
      <c r="F45" s="24">
        <f t="shared" si="0"/>
        <v>3.6097199999999998</v>
      </c>
      <c r="G45" s="24">
        <v>3.6097199999999998</v>
      </c>
      <c r="H45" s="23">
        <v>309.7328</v>
      </c>
      <c r="I45" s="23"/>
      <c r="J45" s="23">
        <v>150</v>
      </c>
      <c r="K45" s="23"/>
    </row>
    <row r="46" spans="1:18" ht="15" x14ac:dyDescent="0.25">
      <c r="A46" s="20">
        <f t="shared" si="1"/>
        <v>42888.541666666577</v>
      </c>
      <c r="B46" s="21">
        <v>4.5051100000000002</v>
      </c>
      <c r="C46" s="22">
        <v>0.43508000000000002</v>
      </c>
      <c r="D46" s="21">
        <v>127.2274</v>
      </c>
      <c r="E46" s="21"/>
      <c r="F46" s="24">
        <f t="shared" si="0"/>
        <v>4.5051100000000002</v>
      </c>
      <c r="G46" s="24">
        <v>4.5051100000000002</v>
      </c>
      <c r="H46" s="23">
        <v>306.4665</v>
      </c>
      <c r="I46" s="23"/>
      <c r="J46" s="23">
        <v>150</v>
      </c>
      <c r="K46" s="23"/>
    </row>
    <row r="47" spans="1:18" ht="15" x14ac:dyDescent="0.25">
      <c r="A47" s="20">
        <f t="shared" si="1"/>
        <v>42888.583333333241</v>
      </c>
      <c r="B47" s="21">
        <v>3.13734</v>
      </c>
      <c r="C47" s="22">
        <v>0.53252999999999995</v>
      </c>
      <c r="D47" s="21">
        <v>163.02940000000001</v>
      </c>
      <c r="E47" s="21"/>
      <c r="F47" s="24">
        <f t="shared" si="0"/>
        <v>3.13734</v>
      </c>
      <c r="G47" s="24">
        <v>3.13734</v>
      </c>
      <c r="H47" s="23">
        <v>304.53519999999997</v>
      </c>
      <c r="I47" s="23"/>
      <c r="J47" s="23">
        <v>150</v>
      </c>
      <c r="K47" s="23"/>
    </row>
    <row r="48" spans="1:18" ht="15" x14ac:dyDescent="0.25">
      <c r="A48" s="20">
        <f t="shared" si="1"/>
        <v>42888.624999999905</v>
      </c>
      <c r="B48" s="21">
        <v>4.3510600000000004</v>
      </c>
      <c r="C48" s="22">
        <v>0.39100000000000001</v>
      </c>
      <c r="D48" s="21">
        <v>116.7972</v>
      </c>
      <c r="E48" s="21"/>
      <c r="F48" s="24">
        <f t="shared" si="0"/>
        <v>4.3510600000000004</v>
      </c>
      <c r="G48" s="24">
        <v>4.3510600000000004</v>
      </c>
      <c r="H48" s="23">
        <v>304.00749999999999</v>
      </c>
      <c r="I48" s="23"/>
      <c r="J48" s="23">
        <v>150</v>
      </c>
      <c r="K48" s="23"/>
    </row>
    <row r="49" spans="1:11" ht="15" x14ac:dyDescent="0.25">
      <c r="A49" s="20">
        <f t="shared" si="1"/>
        <v>42888.66666666657</v>
      </c>
      <c r="B49" s="21">
        <v>5.7429399999999999</v>
      </c>
      <c r="C49" s="22">
        <v>0.28721000000000002</v>
      </c>
      <c r="D49" s="21">
        <v>135.05869999999999</v>
      </c>
      <c r="E49" s="21"/>
      <c r="F49" s="24">
        <f t="shared" si="0"/>
        <v>5.7429399999999999</v>
      </c>
      <c r="G49" s="24">
        <v>5.7429399999999999</v>
      </c>
      <c r="H49" s="23">
        <v>294.75170000000003</v>
      </c>
      <c r="I49" s="23"/>
      <c r="J49" s="23">
        <v>150</v>
      </c>
      <c r="K49" s="23"/>
    </row>
    <row r="50" spans="1:11" ht="15" x14ac:dyDescent="0.25">
      <c r="A50" s="20">
        <f t="shared" si="1"/>
        <v>42888.708333333234</v>
      </c>
      <c r="B50" s="21">
        <v>8.1892200000000006</v>
      </c>
      <c r="C50" s="22">
        <v>0.41715999999999998</v>
      </c>
      <c r="D50" s="21">
        <v>154.81209999999999</v>
      </c>
      <c r="E50" s="21"/>
      <c r="F50" s="24">
        <f t="shared" si="0"/>
        <v>8.1892200000000006</v>
      </c>
      <c r="G50" s="24">
        <v>8.1892200000000006</v>
      </c>
      <c r="H50" s="23">
        <v>286.78059999999999</v>
      </c>
      <c r="I50" s="23"/>
      <c r="J50" s="23">
        <v>150</v>
      </c>
      <c r="K50" s="23"/>
    </row>
    <row r="51" spans="1:11" ht="15" x14ac:dyDescent="0.25">
      <c r="A51" s="20">
        <f t="shared" si="1"/>
        <v>42888.749999999898</v>
      </c>
      <c r="B51" s="21">
        <v>10.64911</v>
      </c>
      <c r="C51" s="22">
        <v>0.36215999999999998</v>
      </c>
      <c r="D51" s="21">
        <v>171.5223</v>
      </c>
      <c r="E51" s="21"/>
      <c r="F51" s="24">
        <f t="shared" si="0"/>
        <v>10.64911</v>
      </c>
      <c r="G51" s="24">
        <v>10.64911</v>
      </c>
      <c r="H51" s="23">
        <v>278.36860000000001</v>
      </c>
      <c r="I51" s="23"/>
      <c r="J51" s="23">
        <v>150</v>
      </c>
      <c r="K51" s="23"/>
    </row>
    <row r="52" spans="1:11" ht="15" x14ac:dyDescent="0.25">
      <c r="A52" s="20">
        <f t="shared" si="1"/>
        <v>42888.791666666562</v>
      </c>
      <c r="B52" s="21">
        <v>2.3127800000000001</v>
      </c>
      <c r="C52" s="22">
        <v>0.54039999999999999</v>
      </c>
      <c r="D52" s="21">
        <v>145.3021</v>
      </c>
      <c r="E52" s="21"/>
      <c r="F52" s="24">
        <f t="shared" si="0"/>
        <v>2.3127800000000001</v>
      </c>
      <c r="G52" s="24">
        <v>2.3127800000000001</v>
      </c>
      <c r="H52" s="23">
        <v>276.50420000000003</v>
      </c>
      <c r="I52" s="23"/>
      <c r="J52" s="23">
        <v>150</v>
      </c>
      <c r="K52" s="23"/>
    </row>
    <row r="53" spans="1:11" ht="15" x14ac:dyDescent="0.25">
      <c r="A53" s="20">
        <f t="shared" si="1"/>
        <v>42888.833333333227</v>
      </c>
      <c r="B53" s="21">
        <v>7.5545</v>
      </c>
      <c r="C53" s="22">
        <v>0.21068000000000001</v>
      </c>
      <c r="D53" s="21">
        <v>68.368160000000003</v>
      </c>
      <c r="E53" s="21"/>
      <c r="F53" s="24">
        <f t="shared" si="0"/>
        <v>7.5545</v>
      </c>
      <c r="G53" s="24">
        <v>7.5545</v>
      </c>
      <c r="H53" s="23">
        <v>276.32549999999998</v>
      </c>
      <c r="I53" s="23"/>
      <c r="J53" s="23">
        <v>150</v>
      </c>
      <c r="K53" s="23"/>
    </row>
    <row r="54" spans="1:11" ht="15" x14ac:dyDescent="0.25">
      <c r="A54" s="20">
        <f t="shared" si="1"/>
        <v>42888.874999999891</v>
      </c>
      <c r="B54" s="21">
        <v>-0.90478000000000003</v>
      </c>
      <c r="C54" s="22">
        <v>0.33478999999999998</v>
      </c>
      <c r="D54" s="21">
        <v>113.71080000000001</v>
      </c>
      <c r="E54" s="21"/>
      <c r="F54" s="24" t="str">
        <f t="shared" si="0"/>
        <v/>
      </c>
      <c r="G54" s="24" t="s">
        <v>189</v>
      </c>
      <c r="H54" s="23">
        <v>275.97890000000001</v>
      </c>
      <c r="I54" s="23"/>
      <c r="J54" s="23">
        <v>150</v>
      </c>
      <c r="K54" s="23"/>
    </row>
    <row r="55" spans="1:11" ht="15" x14ac:dyDescent="0.25">
      <c r="A55" s="20">
        <f t="shared" si="1"/>
        <v>42888.916666666555</v>
      </c>
      <c r="B55" s="21">
        <v>12.50745</v>
      </c>
      <c r="C55" s="22">
        <v>0.52856000000000003</v>
      </c>
      <c r="D55" s="21">
        <v>152.4727</v>
      </c>
      <c r="E55" s="21"/>
      <c r="F55" s="24">
        <f t="shared" si="0"/>
        <v>12.50745</v>
      </c>
      <c r="G55" s="24">
        <v>12.50745</v>
      </c>
      <c r="H55" s="23">
        <v>275.49930000000001</v>
      </c>
      <c r="I55" s="23"/>
      <c r="J55" s="23">
        <v>150</v>
      </c>
      <c r="K55" s="23"/>
    </row>
    <row r="56" spans="1:11" ht="15" x14ac:dyDescent="0.25">
      <c r="A56" s="20">
        <f t="shared" si="1"/>
        <v>42888.958333333219</v>
      </c>
      <c r="B56" s="21">
        <v>0.60082999999999998</v>
      </c>
      <c r="C56" s="22">
        <v>2.4376099999999998</v>
      </c>
      <c r="D56" s="21">
        <v>210.768</v>
      </c>
      <c r="E56" s="21"/>
      <c r="F56" s="24">
        <f t="shared" si="0"/>
        <v>0.60082999999999998</v>
      </c>
      <c r="G56" s="24">
        <v>0.60082999999999998</v>
      </c>
      <c r="H56" s="23">
        <v>272.01690000000002</v>
      </c>
      <c r="I56" s="23"/>
      <c r="J56" s="23">
        <v>150</v>
      </c>
      <c r="K56" s="23"/>
    </row>
    <row r="57" spans="1:11" ht="15" x14ac:dyDescent="0.25">
      <c r="A57" s="20">
        <f t="shared" si="1"/>
        <v>42888.999999999884</v>
      </c>
      <c r="B57" s="21">
        <v>5.2591700000000001</v>
      </c>
      <c r="C57" s="22">
        <v>0.52324999999999999</v>
      </c>
      <c r="D57" s="21">
        <v>135.47749999999999</v>
      </c>
      <c r="E57" s="21"/>
      <c r="F57" s="24">
        <f t="shared" si="0"/>
        <v>5.2591700000000001</v>
      </c>
      <c r="G57" s="24">
        <v>5.2591700000000001</v>
      </c>
      <c r="H57" s="23">
        <v>266.42669999999998</v>
      </c>
      <c r="I57" s="23"/>
      <c r="J57" s="23">
        <v>150</v>
      </c>
      <c r="K57" s="23"/>
    </row>
    <row r="58" spans="1:11" ht="15" x14ac:dyDescent="0.25">
      <c r="A58" s="20">
        <f t="shared" si="1"/>
        <v>42889.041666666548</v>
      </c>
      <c r="B58" s="21">
        <v>13.506779999999999</v>
      </c>
      <c r="C58" s="22">
        <v>0.96789999999999998</v>
      </c>
      <c r="D58" s="21">
        <v>96.035820000000001</v>
      </c>
      <c r="E58" s="21"/>
      <c r="F58" s="24">
        <f t="shared" si="0"/>
        <v>13.506779999999999</v>
      </c>
      <c r="G58" s="24">
        <v>13.506779999999999</v>
      </c>
      <c r="H58" s="23">
        <v>265.5</v>
      </c>
      <c r="I58" s="23">
        <f>COUNTIF(G58:G81,"&gt;150")</f>
        <v>0</v>
      </c>
      <c r="J58" s="23">
        <v>150</v>
      </c>
      <c r="K58" s="23"/>
    </row>
    <row r="59" spans="1:11" ht="15" x14ac:dyDescent="0.25">
      <c r="A59" s="20">
        <f t="shared" si="1"/>
        <v>42889.083333333212</v>
      </c>
      <c r="B59" s="21">
        <v>2.87541</v>
      </c>
      <c r="C59" s="22">
        <v>0.25498999999999999</v>
      </c>
      <c r="D59" s="21">
        <v>34.133960000000002</v>
      </c>
      <c r="E59" s="21"/>
      <c r="F59" s="24">
        <f t="shared" si="0"/>
        <v>2.87541</v>
      </c>
      <c r="G59" s="24">
        <v>2.87541</v>
      </c>
      <c r="H59" s="23">
        <v>254.7653</v>
      </c>
      <c r="I59" s="23"/>
      <c r="J59" s="23">
        <v>150</v>
      </c>
      <c r="K59" s="23"/>
    </row>
    <row r="60" spans="1:11" ht="15" x14ac:dyDescent="0.25">
      <c r="A60" s="20">
        <f t="shared" si="1"/>
        <v>42889.124999999876</v>
      </c>
      <c r="B60" s="21">
        <v>3.18133</v>
      </c>
      <c r="C60" s="22">
        <v>0.30648999999999998</v>
      </c>
      <c r="D60" s="21">
        <v>71.767970000000005</v>
      </c>
      <c r="E60" s="21"/>
      <c r="F60" s="24">
        <f t="shared" si="0"/>
        <v>3.18133</v>
      </c>
      <c r="G60" s="24">
        <v>3.18133</v>
      </c>
      <c r="H60" s="23">
        <v>253.30449999999999</v>
      </c>
      <c r="I60" s="23"/>
      <c r="J60" s="23">
        <v>150</v>
      </c>
      <c r="K60" s="23"/>
    </row>
    <row r="61" spans="1:11" ht="15" x14ac:dyDescent="0.25">
      <c r="A61" s="20">
        <f t="shared" si="1"/>
        <v>42889.166666666541</v>
      </c>
      <c r="B61" s="21">
        <v>2.7175500000000001</v>
      </c>
      <c r="C61" s="22">
        <v>0.56435999999999997</v>
      </c>
      <c r="D61" s="21">
        <v>158.0829</v>
      </c>
      <c r="E61" s="21"/>
      <c r="F61" s="24">
        <f t="shared" si="0"/>
        <v>2.7175500000000001</v>
      </c>
      <c r="G61" s="24">
        <v>2.7175500000000001</v>
      </c>
      <c r="H61" s="23">
        <v>252.06729999999999</v>
      </c>
      <c r="I61" s="23"/>
      <c r="J61" s="23">
        <v>150</v>
      </c>
      <c r="K61" s="23"/>
    </row>
    <row r="62" spans="1:11" ht="15" x14ac:dyDescent="0.25">
      <c r="A62" s="20">
        <f t="shared" si="1"/>
        <v>42889.208333333205</v>
      </c>
      <c r="B62" s="21">
        <v>0.31557000000000002</v>
      </c>
      <c r="C62" s="22">
        <v>0.85990999999999995</v>
      </c>
      <c r="D62" s="21">
        <v>198.19919999999999</v>
      </c>
      <c r="E62" s="21"/>
      <c r="F62" s="24">
        <f t="shared" si="0"/>
        <v>0.31557000000000002</v>
      </c>
      <c r="G62" s="24">
        <v>0.31557000000000002</v>
      </c>
      <c r="H62" s="23">
        <v>250.4161</v>
      </c>
      <c r="I62" s="23"/>
      <c r="J62" s="23">
        <v>150</v>
      </c>
      <c r="K62" s="23"/>
    </row>
    <row r="63" spans="1:11" ht="15" x14ac:dyDescent="0.25">
      <c r="A63" s="20">
        <f t="shared" si="1"/>
        <v>42889.249999999869</v>
      </c>
      <c r="B63" s="21">
        <v>3.3006099999999998</v>
      </c>
      <c r="C63" s="22">
        <v>1.1269</v>
      </c>
      <c r="D63" s="21">
        <v>170.12260000000001</v>
      </c>
      <c r="E63" s="21"/>
      <c r="F63" s="24">
        <f t="shared" si="0"/>
        <v>3.3006099999999998</v>
      </c>
      <c r="G63" s="24">
        <v>3.3006099999999998</v>
      </c>
      <c r="H63" s="23">
        <v>248.34030000000001</v>
      </c>
      <c r="I63" s="23"/>
      <c r="J63" s="23">
        <v>150</v>
      </c>
      <c r="K63" s="23"/>
    </row>
    <row r="64" spans="1:11" ht="15" x14ac:dyDescent="0.25">
      <c r="A64" s="20">
        <f t="shared" si="1"/>
        <v>42889.291666666533</v>
      </c>
      <c r="B64" s="21"/>
      <c r="C64" s="22">
        <v>1.12748</v>
      </c>
      <c r="D64" s="21">
        <v>165.6841</v>
      </c>
      <c r="E64" s="21"/>
      <c r="F64" s="24" t="str">
        <f t="shared" si="0"/>
        <v/>
      </c>
      <c r="G64" s="24" t="s">
        <v>189</v>
      </c>
      <c r="H64" s="23">
        <v>245.81780000000001</v>
      </c>
      <c r="I64" s="23"/>
      <c r="J64" s="23">
        <v>150</v>
      </c>
      <c r="K64" s="23"/>
    </row>
    <row r="65" spans="1:11" ht="15" x14ac:dyDescent="0.25">
      <c r="A65" s="20">
        <f t="shared" si="1"/>
        <v>42889.333333333198</v>
      </c>
      <c r="B65" s="21">
        <v>0.71818000000000004</v>
      </c>
      <c r="C65" s="22">
        <v>1.25502</v>
      </c>
      <c r="D65" s="21">
        <v>177.83029999999999</v>
      </c>
      <c r="E65" s="21"/>
      <c r="F65" s="24">
        <f t="shared" si="0"/>
        <v>0.71818000000000004</v>
      </c>
      <c r="G65" s="24">
        <v>0.71818000000000004</v>
      </c>
      <c r="H65" s="23">
        <v>240.96899999999999</v>
      </c>
      <c r="I65" s="23"/>
      <c r="J65" s="23">
        <v>150</v>
      </c>
      <c r="K65" s="23"/>
    </row>
    <row r="66" spans="1:11" ht="15" x14ac:dyDescent="0.25">
      <c r="A66" s="20">
        <f t="shared" si="1"/>
        <v>42889.374999999862</v>
      </c>
      <c r="B66" s="21">
        <v>10.996169999999999</v>
      </c>
      <c r="C66" s="22">
        <v>0.76870000000000005</v>
      </c>
      <c r="D66" s="21">
        <v>208.53899999999999</v>
      </c>
      <c r="E66" s="21"/>
      <c r="F66" s="24">
        <f t="shared" si="0"/>
        <v>10.996169999999999</v>
      </c>
      <c r="G66" s="24">
        <v>10.996169999999999</v>
      </c>
      <c r="H66" s="23">
        <v>240.8288</v>
      </c>
      <c r="I66" s="23"/>
      <c r="J66" s="23">
        <v>150</v>
      </c>
      <c r="K66" s="23"/>
    </row>
    <row r="67" spans="1:11" ht="15" x14ac:dyDescent="0.25">
      <c r="A67" s="20">
        <f t="shared" si="1"/>
        <v>42889.416666666526</v>
      </c>
      <c r="B67" s="21">
        <v>6.3880400000000002</v>
      </c>
      <c r="C67" s="22">
        <v>0.84350999999999998</v>
      </c>
      <c r="D67" s="21">
        <v>181.99610000000001</v>
      </c>
      <c r="E67" s="21"/>
      <c r="F67" s="24">
        <f t="shared" si="0"/>
        <v>6.3880400000000002</v>
      </c>
      <c r="G67" s="24">
        <v>6.3880400000000002</v>
      </c>
      <c r="H67" s="23">
        <v>239.10419999999999</v>
      </c>
      <c r="I67" s="23"/>
      <c r="J67" s="23">
        <v>150</v>
      </c>
      <c r="K67" s="23"/>
    </row>
    <row r="68" spans="1:11" ht="15" x14ac:dyDescent="0.25">
      <c r="A68" s="20">
        <f t="shared" si="1"/>
        <v>42889.45833333319</v>
      </c>
      <c r="B68" s="21">
        <v>-0.96567999999999998</v>
      </c>
      <c r="C68" s="22">
        <v>0.34569</v>
      </c>
      <c r="D68" s="21">
        <v>24.68385</v>
      </c>
      <c r="E68" s="21"/>
      <c r="F68" s="24" t="str">
        <f t="shared" si="0"/>
        <v/>
      </c>
      <c r="G68" s="24" t="s">
        <v>189</v>
      </c>
      <c r="H68" s="23">
        <v>234.98759999999999</v>
      </c>
      <c r="I68" s="23"/>
      <c r="J68" s="23">
        <v>150</v>
      </c>
      <c r="K68" s="23"/>
    </row>
    <row r="69" spans="1:11" ht="15" x14ac:dyDescent="0.25">
      <c r="A69" s="20">
        <f t="shared" si="1"/>
        <v>42889.499999999854</v>
      </c>
      <c r="B69" s="21">
        <v>0.33451999999999998</v>
      </c>
      <c r="C69" s="22">
        <v>1.12209</v>
      </c>
      <c r="D69" s="21">
        <v>207.34829999999999</v>
      </c>
      <c r="E69" s="21"/>
      <c r="F69" s="24">
        <f t="shared" si="0"/>
        <v>0.33451999999999998</v>
      </c>
      <c r="G69" s="24">
        <v>0.33451999999999998</v>
      </c>
      <c r="H69" s="23">
        <v>229.69569999999999</v>
      </c>
      <c r="I69" s="23"/>
      <c r="J69" s="23">
        <v>150</v>
      </c>
      <c r="K69" s="23"/>
    </row>
    <row r="70" spans="1:11" ht="15" x14ac:dyDescent="0.25">
      <c r="A70" s="20">
        <f t="shared" si="1"/>
        <v>42889.541666666519</v>
      </c>
      <c r="B70" s="21">
        <v>7.4474999999999998</v>
      </c>
      <c r="C70" s="22">
        <v>1.66459</v>
      </c>
      <c r="D70" s="21">
        <v>199.3817</v>
      </c>
      <c r="E70" s="21"/>
      <c r="F70" s="24">
        <f t="shared" si="0"/>
        <v>7.4474999999999998</v>
      </c>
      <c r="G70" s="24">
        <v>7.4474999999999998</v>
      </c>
      <c r="H70" s="23">
        <v>225.68879999999999</v>
      </c>
      <c r="I70" s="23"/>
      <c r="J70" s="23">
        <v>150</v>
      </c>
      <c r="K70" s="23"/>
    </row>
    <row r="71" spans="1:11" ht="15" x14ac:dyDescent="0.25">
      <c r="A71" s="20">
        <f t="shared" si="1"/>
        <v>42889.583333333183</v>
      </c>
      <c r="B71" s="21">
        <v>9.7022499999999994</v>
      </c>
      <c r="C71" s="22">
        <v>2.41859</v>
      </c>
      <c r="D71" s="21">
        <v>195.42269999999999</v>
      </c>
      <c r="E71" s="21"/>
      <c r="F71" s="24">
        <f t="shared" si="0"/>
        <v>9.7022499999999994</v>
      </c>
      <c r="G71" s="24">
        <v>9.7022499999999994</v>
      </c>
      <c r="H71" s="23">
        <v>225.33349999999999</v>
      </c>
      <c r="I71" s="23"/>
      <c r="J71" s="23">
        <v>150</v>
      </c>
      <c r="K71" s="23"/>
    </row>
    <row r="72" spans="1:11" ht="15" x14ac:dyDescent="0.25">
      <c r="A72" s="20">
        <f t="shared" si="1"/>
        <v>42889.624999999847</v>
      </c>
      <c r="B72" s="21">
        <v>3.5360999999999998</v>
      </c>
      <c r="C72" s="22">
        <v>1.8799600000000001</v>
      </c>
      <c r="D72" s="21">
        <v>192.62129999999999</v>
      </c>
      <c r="E72" s="21"/>
      <c r="F72" s="24">
        <f t="shared" si="0"/>
        <v>3.5360999999999998</v>
      </c>
      <c r="G72" s="24">
        <v>3.5360999999999998</v>
      </c>
      <c r="H72" s="23">
        <v>225.31630000000001</v>
      </c>
      <c r="I72" s="23"/>
      <c r="J72" s="23">
        <v>150</v>
      </c>
      <c r="K72" s="23"/>
    </row>
    <row r="73" spans="1:11" ht="15" x14ac:dyDescent="0.25">
      <c r="A73" s="20">
        <f t="shared" si="1"/>
        <v>42889.666666666511</v>
      </c>
      <c r="B73" s="21">
        <v>7.2092000000000001</v>
      </c>
      <c r="C73" s="22">
        <v>0.99324999999999997</v>
      </c>
      <c r="D73" s="21">
        <v>157.40350000000001</v>
      </c>
      <c r="E73" s="21"/>
      <c r="F73" s="24">
        <f t="shared" si="0"/>
        <v>7.2092000000000001</v>
      </c>
      <c r="G73" s="24">
        <v>7.2092000000000001</v>
      </c>
      <c r="H73" s="23">
        <v>225.13820000000001</v>
      </c>
      <c r="I73" s="23"/>
      <c r="J73" s="23">
        <v>150</v>
      </c>
      <c r="K73" s="23"/>
    </row>
    <row r="74" spans="1:11" ht="15" x14ac:dyDescent="0.25">
      <c r="A74" s="20">
        <f t="shared" si="1"/>
        <v>42889.708333333176</v>
      </c>
      <c r="B74" s="21">
        <v>9.0914999999999999</v>
      </c>
      <c r="C74" s="22">
        <v>0.39490999999999998</v>
      </c>
      <c r="D74" s="21">
        <v>61.484070000000003</v>
      </c>
      <c r="E74" s="21"/>
      <c r="F74" s="24">
        <f t="shared" si="0"/>
        <v>9.0914999999999999</v>
      </c>
      <c r="G74" s="24">
        <v>9.0914999999999999</v>
      </c>
      <c r="H74" s="23">
        <v>215.62119999999999</v>
      </c>
      <c r="I74" s="23"/>
      <c r="J74" s="23">
        <v>150</v>
      </c>
      <c r="K74" s="23"/>
    </row>
    <row r="75" spans="1:11" ht="15" x14ac:dyDescent="0.25">
      <c r="A75" s="20">
        <f t="shared" si="1"/>
        <v>42889.74999999984</v>
      </c>
      <c r="B75" s="21">
        <v>8.3415800000000004</v>
      </c>
      <c r="C75" s="22">
        <v>0.32232</v>
      </c>
      <c r="D75" s="21">
        <v>12.51172</v>
      </c>
      <c r="E75" s="21"/>
      <c r="F75" s="24">
        <f t="shared" ref="F75:F138" si="2">IF(AND(B75&gt;0,ISNUMBER(B75)),B75,"")</f>
        <v>8.3415800000000004</v>
      </c>
      <c r="G75" s="24">
        <v>8.3415800000000004</v>
      </c>
      <c r="H75" s="23">
        <v>211.584</v>
      </c>
      <c r="I75" s="23"/>
      <c r="J75" s="23">
        <v>150</v>
      </c>
      <c r="K75" s="23"/>
    </row>
    <row r="76" spans="1:11" ht="15" x14ac:dyDescent="0.25">
      <c r="A76" s="20">
        <f t="shared" ref="A76:A139" si="3">A75+1/24</f>
        <v>42889.791666666504</v>
      </c>
      <c r="B76" s="21">
        <v>3.9263699999999999</v>
      </c>
      <c r="C76" s="22">
        <v>1.0872200000000001</v>
      </c>
      <c r="D76" s="21">
        <v>216.0479</v>
      </c>
      <c r="E76" s="21"/>
      <c r="F76" s="24">
        <f t="shared" si="2"/>
        <v>3.9263699999999999</v>
      </c>
      <c r="G76" s="24">
        <v>3.9263699999999999</v>
      </c>
      <c r="H76" s="23">
        <v>210.97929999999999</v>
      </c>
      <c r="I76" s="23"/>
      <c r="J76" s="23">
        <v>150</v>
      </c>
      <c r="K76" s="23"/>
    </row>
    <row r="77" spans="1:11" ht="15" x14ac:dyDescent="0.25">
      <c r="A77" s="20">
        <f t="shared" si="3"/>
        <v>42889.833333333168</v>
      </c>
      <c r="B77" s="21">
        <v>0.78634000000000004</v>
      </c>
      <c r="C77" s="22">
        <v>1.1916800000000001</v>
      </c>
      <c r="D77" s="21">
        <v>126.9171</v>
      </c>
      <c r="E77" s="21"/>
      <c r="F77" s="24">
        <f t="shared" si="2"/>
        <v>0.78634000000000004</v>
      </c>
      <c r="G77" s="24">
        <v>0.78634000000000004</v>
      </c>
      <c r="H77" s="23">
        <v>210.5908</v>
      </c>
      <c r="I77" s="23"/>
      <c r="J77" s="23">
        <v>150</v>
      </c>
      <c r="K77" s="23"/>
    </row>
    <row r="78" spans="1:11" ht="15" x14ac:dyDescent="0.25">
      <c r="A78" s="20">
        <f t="shared" si="3"/>
        <v>42889.874999999833</v>
      </c>
      <c r="B78" s="21">
        <v>10.68069</v>
      </c>
      <c r="C78" s="22">
        <v>0.42627999999999999</v>
      </c>
      <c r="D78" s="21">
        <v>20.462610000000002</v>
      </c>
      <c r="E78" s="21"/>
      <c r="F78" s="24">
        <f t="shared" si="2"/>
        <v>10.68069</v>
      </c>
      <c r="G78" s="24">
        <v>10.68069</v>
      </c>
      <c r="H78" s="23">
        <v>210.37799999999999</v>
      </c>
      <c r="I78" s="23"/>
      <c r="J78" s="23">
        <v>150</v>
      </c>
      <c r="K78" s="23"/>
    </row>
    <row r="79" spans="1:11" ht="15" x14ac:dyDescent="0.25">
      <c r="A79" s="20">
        <f t="shared" si="3"/>
        <v>42889.916666666497</v>
      </c>
      <c r="B79" s="21">
        <v>1.6328400000000001</v>
      </c>
      <c r="C79" s="22">
        <v>0.42409999999999998</v>
      </c>
      <c r="D79" s="21">
        <v>36.414250000000003</v>
      </c>
      <c r="E79" s="21"/>
      <c r="F79" s="24">
        <f t="shared" si="2"/>
        <v>1.6328400000000001</v>
      </c>
      <c r="G79" s="24">
        <v>1.6328400000000001</v>
      </c>
      <c r="H79" s="23">
        <v>210.24279999999999</v>
      </c>
      <c r="I79" s="23"/>
      <c r="J79" s="23">
        <v>150</v>
      </c>
      <c r="K79" s="23"/>
    </row>
    <row r="80" spans="1:11" ht="15" x14ac:dyDescent="0.25">
      <c r="A80" s="20">
        <f t="shared" si="3"/>
        <v>42889.958333333161</v>
      </c>
      <c r="B80" s="21">
        <v>2.3674900000000001</v>
      </c>
      <c r="C80" s="22">
        <v>0.30858000000000002</v>
      </c>
      <c r="D80" s="21">
        <v>104.7063</v>
      </c>
      <c r="E80" s="21"/>
      <c r="F80" s="24">
        <f t="shared" si="2"/>
        <v>2.3674900000000001</v>
      </c>
      <c r="G80" s="24">
        <v>2.3674900000000001</v>
      </c>
      <c r="H80" s="23">
        <v>209.4468</v>
      </c>
      <c r="I80" s="23"/>
      <c r="J80" s="23">
        <v>150</v>
      </c>
      <c r="K80" s="23"/>
    </row>
    <row r="81" spans="1:11" ht="15" x14ac:dyDescent="0.25">
      <c r="A81" s="20">
        <f t="shared" si="3"/>
        <v>42889.999999999825</v>
      </c>
      <c r="B81" s="21">
        <v>3.19808</v>
      </c>
      <c r="C81" s="22">
        <v>0.57896999999999998</v>
      </c>
      <c r="D81" s="21">
        <v>63.481960000000001</v>
      </c>
      <c r="E81" s="21"/>
      <c r="F81" s="24">
        <f t="shared" si="2"/>
        <v>3.19808</v>
      </c>
      <c r="G81" s="24">
        <v>3.19808</v>
      </c>
      <c r="H81" s="23">
        <v>208.67359999999999</v>
      </c>
      <c r="I81" s="23"/>
      <c r="J81" s="23">
        <v>150</v>
      </c>
      <c r="K81" s="23"/>
    </row>
    <row r="82" spans="1:11" ht="15" x14ac:dyDescent="0.25">
      <c r="A82" s="20">
        <f t="shared" si="3"/>
        <v>42890.04166666649</v>
      </c>
      <c r="B82" s="21">
        <v>2.8670499999999999</v>
      </c>
      <c r="C82" s="22">
        <v>0.34772999999999998</v>
      </c>
      <c r="D82" s="21">
        <v>115.97410000000001</v>
      </c>
      <c r="E82" s="21"/>
      <c r="F82" s="24">
        <f t="shared" si="2"/>
        <v>2.8670499999999999</v>
      </c>
      <c r="G82" s="24">
        <v>2.8670499999999999</v>
      </c>
      <c r="H82" s="23">
        <v>208.54570000000001</v>
      </c>
      <c r="I82" s="23">
        <f>COUNTIF(G82:G105,"&gt;150")</f>
        <v>0</v>
      </c>
      <c r="J82" s="23">
        <v>150</v>
      </c>
      <c r="K82" s="23"/>
    </row>
    <row r="83" spans="1:11" ht="15" x14ac:dyDescent="0.25">
      <c r="A83" s="20">
        <f t="shared" si="3"/>
        <v>42890.083333333154</v>
      </c>
      <c r="B83" s="21">
        <v>0.71718000000000004</v>
      </c>
      <c r="C83" s="22">
        <v>0.16536000000000001</v>
      </c>
      <c r="D83" s="21">
        <v>89.943979999999996</v>
      </c>
      <c r="E83" s="21"/>
      <c r="F83" s="24">
        <f t="shared" si="2"/>
        <v>0.71718000000000004</v>
      </c>
      <c r="G83" s="24">
        <v>0.71718000000000004</v>
      </c>
      <c r="H83" s="23">
        <v>206.73670000000001</v>
      </c>
      <c r="I83" s="23"/>
      <c r="J83" s="23">
        <v>150</v>
      </c>
      <c r="K83" s="23"/>
    </row>
    <row r="84" spans="1:11" ht="15" x14ac:dyDescent="0.25">
      <c r="A84" s="20">
        <f t="shared" si="3"/>
        <v>42890.124999999818</v>
      </c>
      <c r="B84" s="21">
        <v>0.53442000000000001</v>
      </c>
      <c r="C84" s="22">
        <v>0.38435999999999998</v>
      </c>
      <c r="D84" s="21">
        <v>65.418139999999994</v>
      </c>
      <c r="E84" s="21"/>
      <c r="F84" s="24">
        <f t="shared" si="2"/>
        <v>0.53442000000000001</v>
      </c>
      <c r="G84" s="24">
        <v>0.53442000000000001</v>
      </c>
      <c r="H84" s="23">
        <v>202.51840000000001</v>
      </c>
      <c r="I84" s="23"/>
      <c r="J84" s="23">
        <v>150</v>
      </c>
      <c r="K84" s="23"/>
    </row>
    <row r="85" spans="1:11" ht="15" x14ac:dyDescent="0.25">
      <c r="A85" s="20">
        <f t="shared" si="3"/>
        <v>42890.166666666482</v>
      </c>
      <c r="B85" s="21">
        <v>3.8889</v>
      </c>
      <c r="C85" s="22">
        <v>0.53529000000000004</v>
      </c>
      <c r="D85" s="21">
        <v>90.090270000000004</v>
      </c>
      <c r="E85" s="21"/>
      <c r="F85" s="24">
        <f t="shared" si="2"/>
        <v>3.8889</v>
      </c>
      <c r="G85" s="24">
        <v>3.8889</v>
      </c>
      <c r="H85" s="23">
        <v>201.44589999999999</v>
      </c>
      <c r="I85" s="23"/>
      <c r="J85" s="23">
        <v>150</v>
      </c>
      <c r="K85" s="23"/>
    </row>
    <row r="86" spans="1:11" ht="15" x14ac:dyDescent="0.25">
      <c r="A86" s="20">
        <f t="shared" si="3"/>
        <v>42890.208333333147</v>
      </c>
      <c r="B86" s="21">
        <v>-1.83786</v>
      </c>
      <c r="C86" s="22">
        <v>0.39577000000000001</v>
      </c>
      <c r="D86" s="21">
        <v>90.190579999999997</v>
      </c>
      <c r="E86" s="21"/>
      <c r="F86" s="24" t="str">
        <f t="shared" si="2"/>
        <v/>
      </c>
      <c r="G86" s="24" t="s">
        <v>189</v>
      </c>
      <c r="H86" s="23">
        <v>200.13839999999999</v>
      </c>
      <c r="I86" s="23"/>
      <c r="J86" s="23">
        <v>150</v>
      </c>
      <c r="K86" s="23"/>
    </row>
    <row r="87" spans="1:11" ht="15" x14ac:dyDescent="0.25">
      <c r="A87" s="20">
        <f t="shared" si="3"/>
        <v>42890.249999999811</v>
      </c>
      <c r="B87" s="21">
        <v>3.6651500000000001</v>
      </c>
      <c r="C87" s="22">
        <v>0.34559000000000001</v>
      </c>
      <c r="D87" s="21">
        <v>104.6019</v>
      </c>
      <c r="E87" s="21"/>
      <c r="F87" s="24">
        <f t="shared" si="2"/>
        <v>3.6651500000000001</v>
      </c>
      <c r="G87" s="24">
        <v>3.6651500000000001</v>
      </c>
      <c r="H87" s="23">
        <v>194.6551</v>
      </c>
      <c r="I87" s="23"/>
      <c r="J87" s="23">
        <v>150</v>
      </c>
      <c r="K87" s="23"/>
    </row>
    <row r="88" spans="1:11" ht="15" x14ac:dyDescent="0.25">
      <c r="A88" s="20">
        <f t="shared" si="3"/>
        <v>42890.291666666475</v>
      </c>
      <c r="B88" s="21">
        <v>5.28287</v>
      </c>
      <c r="C88" s="22">
        <v>0.30718000000000001</v>
      </c>
      <c r="D88" s="21">
        <v>158.83019999999999</v>
      </c>
      <c r="E88" s="21"/>
      <c r="F88" s="24">
        <f t="shared" si="2"/>
        <v>5.28287</v>
      </c>
      <c r="G88" s="24">
        <v>5.28287</v>
      </c>
      <c r="H88" s="23">
        <v>194.40960000000001</v>
      </c>
      <c r="I88" s="23"/>
      <c r="J88" s="23">
        <v>150</v>
      </c>
      <c r="K88" s="23"/>
    </row>
    <row r="89" spans="1:11" ht="15" x14ac:dyDescent="0.25">
      <c r="A89" s="20">
        <f t="shared" si="3"/>
        <v>42890.333333333139</v>
      </c>
      <c r="B89" s="21">
        <v>1.88123</v>
      </c>
      <c r="C89" s="22">
        <v>0.41419</v>
      </c>
      <c r="D89" s="21">
        <v>98.252269999999996</v>
      </c>
      <c r="E89" s="21"/>
      <c r="F89" s="24">
        <f t="shared" si="2"/>
        <v>1.88123</v>
      </c>
      <c r="G89" s="24">
        <v>1.88123</v>
      </c>
      <c r="H89" s="23">
        <v>192.04480000000001</v>
      </c>
      <c r="I89" s="23"/>
      <c r="J89" s="23">
        <v>150</v>
      </c>
      <c r="K89" s="23"/>
    </row>
    <row r="90" spans="1:11" ht="15" x14ac:dyDescent="0.25">
      <c r="A90" s="20">
        <f t="shared" si="3"/>
        <v>42890.374999999804</v>
      </c>
      <c r="B90" s="21"/>
      <c r="C90" s="22">
        <v>0.35364000000000001</v>
      </c>
      <c r="D90" s="21">
        <v>56.327959999999997</v>
      </c>
      <c r="E90" s="21"/>
      <c r="F90" s="24" t="str">
        <f t="shared" si="2"/>
        <v/>
      </c>
      <c r="G90" s="24" t="s">
        <v>189</v>
      </c>
      <c r="H90" s="23">
        <v>191.15690000000001</v>
      </c>
      <c r="I90" s="23"/>
      <c r="J90" s="23">
        <v>150</v>
      </c>
      <c r="K90" s="23"/>
    </row>
    <row r="91" spans="1:11" ht="15" x14ac:dyDescent="0.25">
      <c r="A91" s="20">
        <f t="shared" si="3"/>
        <v>42890.416666666468</v>
      </c>
      <c r="B91" s="21"/>
      <c r="C91" s="22">
        <v>0.47537000000000001</v>
      </c>
      <c r="D91" s="21">
        <v>147.74760000000001</v>
      </c>
      <c r="E91" s="21"/>
      <c r="F91" s="24" t="str">
        <f t="shared" si="2"/>
        <v/>
      </c>
      <c r="G91" s="24" t="s">
        <v>189</v>
      </c>
      <c r="H91" s="23">
        <v>190.16319999999999</v>
      </c>
      <c r="I91" s="23"/>
      <c r="J91" s="23">
        <v>150</v>
      </c>
      <c r="K91" s="23"/>
    </row>
    <row r="92" spans="1:11" ht="15" x14ac:dyDescent="0.25">
      <c r="A92" s="20">
        <f t="shared" si="3"/>
        <v>42890.458333333132</v>
      </c>
      <c r="B92" s="21">
        <v>15.709149999999999</v>
      </c>
      <c r="C92" s="22">
        <v>0.46604000000000001</v>
      </c>
      <c r="D92" s="21">
        <v>142.14410000000001</v>
      </c>
      <c r="E92" s="21"/>
      <c r="F92" s="24">
        <f t="shared" si="2"/>
        <v>15.709149999999999</v>
      </c>
      <c r="G92" s="24">
        <v>15.709149999999999</v>
      </c>
      <c r="H92" s="23">
        <v>190.09229999999999</v>
      </c>
      <c r="I92" s="23"/>
      <c r="J92" s="23">
        <v>150</v>
      </c>
      <c r="K92" s="23"/>
    </row>
    <row r="93" spans="1:11" ht="15" x14ac:dyDescent="0.25">
      <c r="A93" s="20">
        <f t="shared" si="3"/>
        <v>42890.499999999796</v>
      </c>
      <c r="B93" s="21">
        <v>35.657330000000002</v>
      </c>
      <c r="C93" s="22">
        <v>1.8164199999999999</v>
      </c>
      <c r="D93" s="21">
        <v>209.3912</v>
      </c>
      <c r="E93" s="21"/>
      <c r="F93" s="24">
        <f t="shared" si="2"/>
        <v>35.657330000000002</v>
      </c>
      <c r="G93" s="24">
        <v>35.657330000000002</v>
      </c>
      <c r="H93" s="23">
        <v>189.56890000000001</v>
      </c>
      <c r="I93" s="23"/>
      <c r="J93" s="23">
        <v>150</v>
      </c>
      <c r="K93" s="23"/>
    </row>
    <row r="94" spans="1:11" ht="15" x14ac:dyDescent="0.25">
      <c r="A94" s="20">
        <f t="shared" si="3"/>
        <v>42890.541666666461</v>
      </c>
      <c r="B94" s="21">
        <v>23.418970000000002</v>
      </c>
      <c r="C94" s="22">
        <v>2.91805</v>
      </c>
      <c r="D94" s="21">
        <v>214.38820000000001</v>
      </c>
      <c r="E94" s="21"/>
      <c r="F94" s="24">
        <f t="shared" si="2"/>
        <v>23.418970000000002</v>
      </c>
      <c r="G94" s="24">
        <v>23.418970000000002</v>
      </c>
      <c r="H94" s="23">
        <v>188.57409999999999</v>
      </c>
      <c r="I94" s="23"/>
      <c r="J94" s="23">
        <v>150</v>
      </c>
      <c r="K94" s="23"/>
    </row>
    <row r="95" spans="1:11" ht="15" x14ac:dyDescent="0.25">
      <c r="A95" s="20">
        <f t="shared" si="3"/>
        <v>42890.583333333125</v>
      </c>
      <c r="B95" s="21">
        <v>3.2122799999999998</v>
      </c>
      <c r="C95" s="22">
        <v>1.8886700000000001</v>
      </c>
      <c r="D95" s="21">
        <v>241.52080000000001</v>
      </c>
      <c r="E95" s="21"/>
      <c r="F95" s="24">
        <f t="shared" si="2"/>
        <v>3.2122799999999998</v>
      </c>
      <c r="G95" s="24">
        <v>3.2122799999999998</v>
      </c>
      <c r="H95" s="23">
        <v>188.19560000000001</v>
      </c>
      <c r="I95" s="23"/>
      <c r="J95" s="23">
        <v>150</v>
      </c>
      <c r="K95" s="23"/>
    </row>
    <row r="96" spans="1:11" ht="15" x14ac:dyDescent="0.25">
      <c r="A96" s="20">
        <f t="shared" si="3"/>
        <v>42890.624999999789</v>
      </c>
      <c r="B96" s="21">
        <v>20.807929999999999</v>
      </c>
      <c r="C96" s="22">
        <v>2.14561</v>
      </c>
      <c r="D96" s="21">
        <v>214.02809999999999</v>
      </c>
      <c r="E96" s="21"/>
      <c r="F96" s="24">
        <f t="shared" si="2"/>
        <v>20.807929999999999</v>
      </c>
      <c r="G96" s="24">
        <v>20.807929999999999</v>
      </c>
      <c r="H96" s="23">
        <v>187.77090000000001</v>
      </c>
      <c r="I96" s="23"/>
      <c r="J96" s="23">
        <v>150</v>
      </c>
      <c r="K96" s="23"/>
    </row>
    <row r="97" spans="1:11" ht="15" x14ac:dyDescent="0.25">
      <c r="A97" s="20">
        <f t="shared" si="3"/>
        <v>42890.666666666453</v>
      </c>
      <c r="B97" s="21">
        <v>12.332140000000001</v>
      </c>
      <c r="C97" s="22">
        <v>2.8003</v>
      </c>
      <c r="D97" s="21">
        <v>230.82669999999999</v>
      </c>
      <c r="E97" s="21"/>
      <c r="F97" s="24">
        <f t="shared" si="2"/>
        <v>12.332140000000001</v>
      </c>
      <c r="G97" s="24">
        <v>12.332140000000001</v>
      </c>
      <c r="H97" s="23">
        <v>187.59540000000001</v>
      </c>
      <c r="I97" s="23"/>
      <c r="J97" s="23">
        <v>150</v>
      </c>
      <c r="K97" s="23"/>
    </row>
    <row r="98" spans="1:11" ht="15" x14ac:dyDescent="0.25">
      <c r="A98" s="20">
        <f t="shared" si="3"/>
        <v>42890.708333333117</v>
      </c>
      <c r="B98" s="21">
        <v>4.2405600000000003</v>
      </c>
      <c r="C98" s="22">
        <v>2.8393700000000002</v>
      </c>
      <c r="D98" s="21">
        <v>226.96780000000001</v>
      </c>
      <c r="E98" s="21"/>
      <c r="F98" s="24">
        <f t="shared" si="2"/>
        <v>4.2405600000000003</v>
      </c>
      <c r="G98" s="24">
        <v>4.2405600000000003</v>
      </c>
      <c r="H98" s="23">
        <v>184.9306</v>
      </c>
      <c r="I98" s="23"/>
      <c r="J98" s="23">
        <v>150</v>
      </c>
      <c r="K98" s="23"/>
    </row>
    <row r="99" spans="1:11" ht="15" x14ac:dyDescent="0.25">
      <c r="A99" s="20">
        <f t="shared" si="3"/>
        <v>42890.749999999782</v>
      </c>
      <c r="B99" s="21">
        <v>2.9995099999999999</v>
      </c>
      <c r="C99" s="22">
        <v>0.76393</v>
      </c>
      <c r="D99" s="21">
        <v>272.34829999999999</v>
      </c>
      <c r="E99" s="21"/>
      <c r="F99" s="24">
        <f t="shared" si="2"/>
        <v>2.9995099999999999</v>
      </c>
      <c r="G99" s="24">
        <v>2.9995099999999999</v>
      </c>
      <c r="H99" s="23">
        <v>182.5068</v>
      </c>
      <c r="I99" s="23"/>
      <c r="J99" s="23">
        <v>150</v>
      </c>
      <c r="K99" s="23"/>
    </row>
    <row r="100" spans="1:11" ht="15" x14ac:dyDescent="0.25">
      <c r="A100" s="20">
        <f t="shared" si="3"/>
        <v>42890.791666666446</v>
      </c>
      <c r="B100" s="21">
        <v>13.159610000000001</v>
      </c>
      <c r="C100" s="22">
        <v>0.57754000000000005</v>
      </c>
      <c r="D100" s="21">
        <v>323.82279999999997</v>
      </c>
      <c r="E100" s="21"/>
      <c r="F100" s="24">
        <f t="shared" si="2"/>
        <v>13.159610000000001</v>
      </c>
      <c r="G100" s="24">
        <v>13.159610000000001</v>
      </c>
      <c r="H100" s="23">
        <v>182.435</v>
      </c>
      <c r="I100" s="23"/>
      <c r="J100" s="23">
        <v>150</v>
      </c>
      <c r="K100" s="23"/>
    </row>
    <row r="101" spans="1:11" ht="15" x14ac:dyDescent="0.25">
      <c r="A101" s="20">
        <f t="shared" si="3"/>
        <v>42890.83333333311</v>
      </c>
      <c r="B101" s="21">
        <v>22.992640000000002</v>
      </c>
      <c r="C101" s="22">
        <v>0.42270999999999997</v>
      </c>
      <c r="D101" s="21">
        <v>297.28449999999998</v>
      </c>
      <c r="E101" s="21"/>
      <c r="F101" s="24">
        <f t="shared" si="2"/>
        <v>22.992640000000002</v>
      </c>
      <c r="G101" s="24">
        <v>22.992640000000002</v>
      </c>
      <c r="H101" s="23">
        <v>182.40369999999999</v>
      </c>
      <c r="I101" s="23"/>
      <c r="J101" s="23">
        <v>150</v>
      </c>
      <c r="K101" s="23"/>
    </row>
    <row r="102" spans="1:11" ht="15" x14ac:dyDescent="0.25">
      <c r="A102" s="20">
        <f t="shared" si="3"/>
        <v>42890.874999999774</v>
      </c>
      <c r="B102" s="21">
        <v>-3.8967900000000002</v>
      </c>
      <c r="C102" s="22">
        <v>0.69967999999999997</v>
      </c>
      <c r="D102" s="21">
        <v>264.48450000000003</v>
      </c>
      <c r="E102" s="21"/>
      <c r="F102" s="24" t="str">
        <f t="shared" si="2"/>
        <v/>
      </c>
      <c r="G102" s="24" t="s">
        <v>189</v>
      </c>
      <c r="H102" s="23">
        <v>180.06780000000001</v>
      </c>
      <c r="I102" s="23"/>
      <c r="J102" s="23">
        <v>150</v>
      </c>
      <c r="K102" s="23"/>
    </row>
    <row r="103" spans="1:11" ht="15" x14ac:dyDescent="0.25">
      <c r="A103" s="20">
        <f t="shared" si="3"/>
        <v>42890.916666666439</v>
      </c>
      <c r="B103" s="21">
        <v>-4.0942100000000003</v>
      </c>
      <c r="C103" s="22">
        <v>0.27409</v>
      </c>
      <c r="D103" s="21">
        <v>172.91079999999999</v>
      </c>
      <c r="E103" s="21"/>
      <c r="F103" s="24" t="str">
        <f t="shared" si="2"/>
        <v/>
      </c>
      <c r="G103" s="24" t="s">
        <v>189</v>
      </c>
      <c r="H103" s="23">
        <v>179.0796</v>
      </c>
      <c r="I103" s="23"/>
      <c r="J103" s="23">
        <v>150</v>
      </c>
      <c r="K103" s="23"/>
    </row>
    <row r="104" spans="1:11" ht="15" x14ac:dyDescent="0.25">
      <c r="A104" s="20">
        <f t="shared" si="3"/>
        <v>42890.958333333103</v>
      </c>
      <c r="B104" s="21">
        <v>2.3768199999999999</v>
      </c>
      <c r="C104" s="22">
        <v>0.45516000000000001</v>
      </c>
      <c r="D104" s="21">
        <v>346.16329999999999</v>
      </c>
      <c r="E104" s="21"/>
      <c r="F104" s="24">
        <f t="shared" si="2"/>
        <v>2.3768199999999999</v>
      </c>
      <c r="G104" s="24">
        <v>2.3768199999999999</v>
      </c>
      <c r="H104" s="23">
        <v>179.0206</v>
      </c>
      <c r="I104" s="23"/>
      <c r="J104" s="23">
        <v>150</v>
      </c>
      <c r="K104" s="23"/>
    </row>
    <row r="105" spans="1:11" ht="15" x14ac:dyDescent="0.25">
      <c r="A105" s="20">
        <f t="shared" si="3"/>
        <v>42890.999999999767</v>
      </c>
      <c r="B105" s="21">
        <v>0.12383</v>
      </c>
      <c r="C105" s="22">
        <v>0.40860000000000002</v>
      </c>
      <c r="D105" s="21">
        <v>302.23930000000001</v>
      </c>
      <c r="E105" s="21"/>
      <c r="F105" s="24">
        <f t="shared" si="2"/>
        <v>0.12383</v>
      </c>
      <c r="G105" s="24">
        <v>0.12383</v>
      </c>
      <c r="H105" s="23">
        <v>178.83070000000001</v>
      </c>
      <c r="I105" s="23"/>
      <c r="J105" s="23">
        <v>150</v>
      </c>
      <c r="K105" s="23"/>
    </row>
    <row r="106" spans="1:11" ht="15" x14ac:dyDescent="0.25">
      <c r="A106" s="20">
        <f t="shared" si="3"/>
        <v>42891.041666666431</v>
      </c>
      <c r="B106" s="21">
        <v>5.84</v>
      </c>
      <c r="C106" s="22">
        <v>0.35715000000000002</v>
      </c>
      <c r="D106" s="21">
        <v>321.7038</v>
      </c>
      <c r="E106" s="21"/>
      <c r="F106" s="24">
        <f t="shared" si="2"/>
        <v>5.84</v>
      </c>
      <c r="G106" s="24">
        <v>5.84</v>
      </c>
      <c r="H106" s="23">
        <v>177.50960000000001</v>
      </c>
      <c r="I106" s="23">
        <f>COUNTIF(G106:G129,"&gt;150")</f>
        <v>0</v>
      </c>
      <c r="J106" s="23">
        <v>150</v>
      </c>
      <c r="K106" s="23"/>
    </row>
    <row r="107" spans="1:11" ht="15" x14ac:dyDescent="0.25">
      <c r="A107" s="20">
        <f t="shared" si="3"/>
        <v>42891.083333333096</v>
      </c>
      <c r="B107" s="21">
        <v>0.17895</v>
      </c>
      <c r="C107" s="22">
        <v>0.43430999999999997</v>
      </c>
      <c r="D107" s="21">
        <v>275.4341</v>
      </c>
      <c r="E107" s="21"/>
      <c r="F107" s="24">
        <f t="shared" si="2"/>
        <v>0.17895</v>
      </c>
      <c r="G107" s="24">
        <v>0.17895</v>
      </c>
      <c r="H107" s="23">
        <v>177.03880000000001</v>
      </c>
      <c r="I107" s="23"/>
      <c r="J107" s="23">
        <v>150</v>
      </c>
      <c r="K107" s="23"/>
    </row>
    <row r="108" spans="1:11" ht="15" x14ac:dyDescent="0.25">
      <c r="A108" s="20">
        <f t="shared" si="3"/>
        <v>42891.12499999976</v>
      </c>
      <c r="B108" s="21">
        <v>-0.23208999999999999</v>
      </c>
      <c r="C108" s="22">
        <v>0.51905999999999997</v>
      </c>
      <c r="D108" s="21">
        <v>264.23700000000002</v>
      </c>
      <c r="E108" s="21"/>
      <c r="F108" s="24" t="str">
        <f t="shared" si="2"/>
        <v/>
      </c>
      <c r="G108" s="24" t="s">
        <v>189</v>
      </c>
      <c r="H108" s="23">
        <v>176.4111</v>
      </c>
      <c r="I108" s="23"/>
      <c r="J108" s="23">
        <v>150</v>
      </c>
      <c r="K108" s="23"/>
    </row>
    <row r="109" spans="1:11" ht="15" x14ac:dyDescent="0.25">
      <c r="A109" s="20">
        <f t="shared" si="3"/>
        <v>42891.166666666424</v>
      </c>
      <c r="B109" s="21">
        <v>-0.18994</v>
      </c>
      <c r="C109" s="22">
        <v>0.59008000000000005</v>
      </c>
      <c r="D109" s="21">
        <v>256.16919999999999</v>
      </c>
      <c r="E109" s="21"/>
      <c r="F109" s="24" t="str">
        <f t="shared" si="2"/>
        <v/>
      </c>
      <c r="G109" s="24" t="s">
        <v>189</v>
      </c>
      <c r="H109" s="23">
        <v>174.54400000000001</v>
      </c>
      <c r="I109" s="23"/>
      <c r="J109" s="23">
        <v>150</v>
      </c>
      <c r="K109" s="23"/>
    </row>
    <row r="110" spans="1:11" ht="15" x14ac:dyDescent="0.25">
      <c r="A110" s="20">
        <f t="shared" si="3"/>
        <v>42891.208333333088</v>
      </c>
      <c r="B110" s="21">
        <v>-2.528</v>
      </c>
      <c r="C110" s="22">
        <v>0.35041</v>
      </c>
      <c r="D110" s="21">
        <v>289.79199999999997</v>
      </c>
      <c r="E110" s="21"/>
      <c r="F110" s="24" t="str">
        <f t="shared" si="2"/>
        <v/>
      </c>
      <c r="G110" s="24" t="s">
        <v>189</v>
      </c>
      <c r="H110" s="23">
        <v>171.85830000000001</v>
      </c>
      <c r="I110" s="23"/>
      <c r="J110" s="23">
        <v>150</v>
      </c>
      <c r="K110" s="23"/>
    </row>
    <row r="111" spans="1:11" ht="15" x14ac:dyDescent="0.25">
      <c r="A111" s="20">
        <f t="shared" si="3"/>
        <v>42891.249999999753</v>
      </c>
      <c r="B111" s="21">
        <v>-0.11305999999999999</v>
      </c>
      <c r="C111" s="22">
        <v>0.57160999999999995</v>
      </c>
      <c r="D111" s="21">
        <v>268.04169999999999</v>
      </c>
      <c r="E111" s="21"/>
      <c r="F111" s="24" t="str">
        <f t="shared" si="2"/>
        <v/>
      </c>
      <c r="G111" s="24" t="s">
        <v>189</v>
      </c>
      <c r="H111" s="23">
        <v>169.8665</v>
      </c>
      <c r="I111" s="23"/>
      <c r="J111" s="23">
        <v>150</v>
      </c>
      <c r="K111" s="23"/>
    </row>
    <row r="112" spans="1:11" ht="15" x14ac:dyDescent="0.25">
      <c r="A112" s="20">
        <f t="shared" si="3"/>
        <v>42891.291666666417</v>
      </c>
      <c r="B112" s="21">
        <v>5.7966699999999998</v>
      </c>
      <c r="C112" s="22">
        <v>0.33040999999999998</v>
      </c>
      <c r="D112" s="21">
        <v>303.31529999999998</v>
      </c>
      <c r="E112" s="21"/>
      <c r="F112" s="24">
        <f t="shared" si="2"/>
        <v>5.7966699999999998</v>
      </c>
      <c r="G112" s="24">
        <v>5.7966699999999998</v>
      </c>
      <c r="H112" s="23">
        <v>169.22900000000001</v>
      </c>
      <c r="I112" s="23"/>
      <c r="J112" s="23">
        <v>150</v>
      </c>
      <c r="K112" s="23"/>
    </row>
    <row r="113" spans="1:11" ht="15" x14ac:dyDescent="0.25">
      <c r="A113" s="20">
        <f t="shared" si="3"/>
        <v>42891.333333333081</v>
      </c>
      <c r="B113" s="21">
        <v>1.7981100000000001</v>
      </c>
      <c r="C113" s="22">
        <v>0.54305999999999999</v>
      </c>
      <c r="D113" s="21">
        <v>277.92309999999998</v>
      </c>
      <c r="E113" s="21"/>
      <c r="F113" s="24">
        <f t="shared" si="2"/>
        <v>1.7981100000000001</v>
      </c>
      <c r="G113" s="24">
        <v>1.7981100000000001</v>
      </c>
      <c r="H113" s="23">
        <v>168.75540000000001</v>
      </c>
      <c r="I113" s="23"/>
      <c r="J113" s="23">
        <v>150</v>
      </c>
      <c r="K113" s="23"/>
    </row>
    <row r="114" spans="1:11" ht="15" x14ac:dyDescent="0.25">
      <c r="A114" s="20">
        <f t="shared" si="3"/>
        <v>42891.374999999745</v>
      </c>
      <c r="B114" s="21">
        <v>-2.1774499999999999</v>
      </c>
      <c r="C114" s="22">
        <v>0.64261000000000001</v>
      </c>
      <c r="D114" s="21">
        <v>225.6746</v>
      </c>
      <c r="E114" s="21"/>
      <c r="F114" s="24" t="str">
        <f t="shared" si="2"/>
        <v/>
      </c>
      <c r="G114" s="24" t="s">
        <v>189</v>
      </c>
      <c r="H114" s="23">
        <v>166.87860000000001</v>
      </c>
      <c r="I114" s="23"/>
      <c r="J114" s="23">
        <v>150</v>
      </c>
      <c r="K114" s="23"/>
    </row>
    <row r="115" spans="1:11" ht="15" x14ac:dyDescent="0.25">
      <c r="A115" s="20">
        <f t="shared" si="3"/>
        <v>42891.41666666641</v>
      </c>
      <c r="B115" s="21">
        <v>2.0732300000000001</v>
      </c>
      <c r="C115" s="22">
        <v>0.31489</v>
      </c>
      <c r="D115" s="21">
        <v>65.656620000000004</v>
      </c>
      <c r="E115" s="21"/>
      <c r="F115" s="24">
        <f t="shared" si="2"/>
        <v>2.0732300000000001</v>
      </c>
      <c r="G115" s="24">
        <v>2.0732300000000001</v>
      </c>
      <c r="H115" s="23">
        <v>166.59950000000001</v>
      </c>
      <c r="I115" s="23"/>
      <c r="J115" s="23">
        <v>150</v>
      </c>
      <c r="K115" s="23"/>
    </row>
    <row r="116" spans="1:11" ht="15" x14ac:dyDescent="0.25">
      <c r="A116" s="20">
        <f t="shared" si="3"/>
        <v>42891.458333333074</v>
      </c>
      <c r="B116" s="21">
        <v>3.9591699999999999</v>
      </c>
      <c r="C116" s="22">
        <v>0.39566000000000001</v>
      </c>
      <c r="D116" s="21">
        <v>174.71510000000001</v>
      </c>
      <c r="E116" s="21"/>
      <c r="F116" s="24">
        <f t="shared" si="2"/>
        <v>3.9591699999999999</v>
      </c>
      <c r="G116" s="24">
        <v>3.9591699999999999</v>
      </c>
      <c r="H116" s="23">
        <v>164.6771</v>
      </c>
      <c r="I116" s="23"/>
      <c r="J116" s="23">
        <v>150</v>
      </c>
      <c r="K116" s="23"/>
    </row>
    <row r="117" spans="1:11" ht="15" x14ac:dyDescent="0.25">
      <c r="A117" s="20">
        <f t="shared" si="3"/>
        <v>42891.499999999738</v>
      </c>
      <c r="B117" s="21">
        <v>17.453720000000001</v>
      </c>
      <c r="C117" s="22">
        <v>0.45330999999999999</v>
      </c>
      <c r="D117" s="21">
        <v>37.678100000000001</v>
      </c>
      <c r="E117" s="21"/>
      <c r="F117" s="24">
        <f t="shared" si="2"/>
        <v>17.453720000000001</v>
      </c>
      <c r="G117" s="24">
        <v>17.453720000000001</v>
      </c>
      <c r="H117" s="23">
        <v>162.48609999999999</v>
      </c>
      <c r="I117" s="23"/>
      <c r="J117" s="23">
        <v>150</v>
      </c>
      <c r="K117" s="23"/>
    </row>
    <row r="118" spans="1:11" ht="15" x14ac:dyDescent="0.25">
      <c r="A118" s="20">
        <f t="shared" si="3"/>
        <v>42891.541666666402</v>
      </c>
      <c r="B118" s="21">
        <v>20.811050000000002</v>
      </c>
      <c r="C118" s="22">
        <v>0.74782999999999999</v>
      </c>
      <c r="D118" s="21">
        <v>9.9912200000000002</v>
      </c>
      <c r="E118" s="21"/>
      <c r="F118" s="24">
        <f t="shared" si="2"/>
        <v>20.811050000000002</v>
      </c>
      <c r="G118" s="24">
        <v>20.811050000000002</v>
      </c>
      <c r="H118" s="23">
        <v>160.87479999999999</v>
      </c>
      <c r="I118" s="23"/>
      <c r="J118" s="23">
        <v>150</v>
      </c>
      <c r="K118" s="23"/>
    </row>
    <row r="119" spans="1:11" ht="15" x14ac:dyDescent="0.25">
      <c r="A119" s="20">
        <f t="shared" si="3"/>
        <v>42891.583333333067</v>
      </c>
      <c r="B119" s="21">
        <v>20.142440000000001</v>
      </c>
      <c r="C119" s="22">
        <v>1.80568</v>
      </c>
      <c r="D119" s="21">
        <v>269.0419</v>
      </c>
      <c r="E119" s="21"/>
      <c r="F119" s="24">
        <f t="shared" si="2"/>
        <v>20.142440000000001</v>
      </c>
      <c r="G119" s="24">
        <v>20.142440000000001</v>
      </c>
      <c r="H119" s="23">
        <v>160.71440000000001</v>
      </c>
      <c r="I119" s="23"/>
      <c r="J119" s="23">
        <v>150</v>
      </c>
      <c r="K119" s="23"/>
    </row>
    <row r="120" spans="1:11" ht="15" x14ac:dyDescent="0.25">
      <c r="A120" s="20">
        <f t="shared" si="3"/>
        <v>42891.624999999731</v>
      </c>
      <c r="B120" s="21">
        <v>9.3084500000000006</v>
      </c>
      <c r="C120" s="22">
        <v>1.72414</v>
      </c>
      <c r="D120" s="21">
        <v>231.86779999999999</v>
      </c>
      <c r="E120" s="21"/>
      <c r="F120" s="24">
        <f t="shared" si="2"/>
        <v>9.3084500000000006</v>
      </c>
      <c r="G120" s="24">
        <v>9.3084500000000006</v>
      </c>
      <c r="H120" s="23">
        <v>158.66720000000001</v>
      </c>
      <c r="I120" s="23"/>
      <c r="J120" s="23">
        <v>150</v>
      </c>
      <c r="K120" s="23"/>
    </row>
    <row r="121" spans="1:11" ht="15" x14ac:dyDescent="0.25">
      <c r="A121" s="20">
        <f t="shared" si="3"/>
        <v>42891.666666666395</v>
      </c>
      <c r="B121" s="21">
        <v>4.9702000000000002</v>
      </c>
      <c r="C121" s="22">
        <v>1.5390299999999999</v>
      </c>
      <c r="D121" s="21">
        <v>248.64689999999999</v>
      </c>
      <c r="E121" s="21"/>
      <c r="F121" s="24">
        <f t="shared" si="2"/>
        <v>4.9702000000000002</v>
      </c>
      <c r="G121" s="24">
        <v>4.9702000000000002</v>
      </c>
      <c r="H121" s="23">
        <v>158.41659999999999</v>
      </c>
      <c r="I121" s="23"/>
      <c r="J121" s="23">
        <v>150</v>
      </c>
      <c r="K121" s="23"/>
    </row>
    <row r="122" spans="1:11" ht="15" x14ac:dyDescent="0.25">
      <c r="A122" s="20">
        <f t="shared" si="3"/>
        <v>42891.708333333059</v>
      </c>
      <c r="B122" s="21">
        <v>12.026450000000001</v>
      </c>
      <c r="C122" s="22">
        <v>1.0775999999999999</v>
      </c>
      <c r="D122" s="21">
        <v>271.44099999999997</v>
      </c>
      <c r="E122" s="21"/>
      <c r="F122" s="24">
        <f t="shared" si="2"/>
        <v>12.026450000000001</v>
      </c>
      <c r="G122" s="24">
        <v>12.026450000000001</v>
      </c>
      <c r="H122" s="23">
        <v>157.08699999999999</v>
      </c>
      <c r="I122" s="23"/>
      <c r="J122" s="23">
        <v>150</v>
      </c>
      <c r="K122" s="23"/>
    </row>
    <row r="123" spans="1:11" ht="15" x14ac:dyDescent="0.25">
      <c r="A123" s="20">
        <f t="shared" si="3"/>
        <v>42891.749999999724</v>
      </c>
      <c r="B123" s="21">
        <v>9.9275599999999997</v>
      </c>
      <c r="C123" s="22">
        <v>1.1330499999999999</v>
      </c>
      <c r="D123" s="21">
        <v>302.27370000000002</v>
      </c>
      <c r="E123" s="21"/>
      <c r="F123" s="24">
        <f t="shared" si="2"/>
        <v>9.9275599999999997</v>
      </c>
      <c r="G123" s="24">
        <v>9.9275599999999997</v>
      </c>
      <c r="H123" s="23">
        <v>156.3031</v>
      </c>
      <c r="I123" s="23"/>
      <c r="J123" s="23">
        <v>150</v>
      </c>
      <c r="K123" s="23"/>
    </row>
    <row r="124" spans="1:11" ht="15" x14ac:dyDescent="0.25">
      <c r="A124" s="20">
        <f t="shared" si="3"/>
        <v>42891.791666666388</v>
      </c>
      <c r="B124" s="21">
        <v>0.54761000000000004</v>
      </c>
      <c r="C124" s="22">
        <v>0.39249000000000001</v>
      </c>
      <c r="D124" s="21">
        <v>32.406460000000003</v>
      </c>
      <c r="E124" s="21"/>
      <c r="F124" s="24">
        <f t="shared" si="2"/>
        <v>0.54761000000000004</v>
      </c>
      <c r="G124" s="24">
        <v>0.54761000000000004</v>
      </c>
      <c r="H124" s="23">
        <v>155.95410000000001</v>
      </c>
      <c r="I124" s="23"/>
      <c r="J124" s="23">
        <v>150</v>
      </c>
      <c r="K124" s="23"/>
    </row>
    <row r="125" spans="1:11" ht="15" x14ac:dyDescent="0.25">
      <c r="A125" s="20">
        <f t="shared" si="3"/>
        <v>42891.833333333052</v>
      </c>
      <c r="B125" s="21"/>
      <c r="C125" s="22">
        <v>0.38643</v>
      </c>
      <c r="D125" s="21">
        <v>72.877039999999994</v>
      </c>
      <c r="E125" s="21"/>
      <c r="F125" s="24" t="str">
        <f t="shared" si="2"/>
        <v/>
      </c>
      <c r="G125" s="24" t="s">
        <v>189</v>
      </c>
      <c r="H125" s="23">
        <v>155.91079999999999</v>
      </c>
      <c r="I125" s="23"/>
      <c r="J125" s="23">
        <v>150</v>
      </c>
      <c r="K125" s="23"/>
    </row>
    <row r="126" spans="1:11" ht="15" x14ac:dyDescent="0.25">
      <c r="A126" s="20">
        <f t="shared" si="3"/>
        <v>42891.874999999716</v>
      </c>
      <c r="B126" s="21"/>
      <c r="C126" s="22">
        <v>1.0333300000000001</v>
      </c>
      <c r="D126" s="21">
        <v>300.62090000000001</v>
      </c>
      <c r="E126" s="21"/>
      <c r="F126" s="24" t="str">
        <f t="shared" si="2"/>
        <v/>
      </c>
      <c r="G126" s="24" t="s">
        <v>189</v>
      </c>
      <c r="H126" s="23">
        <v>155.85480000000001</v>
      </c>
      <c r="I126" s="23"/>
      <c r="J126" s="23">
        <v>150</v>
      </c>
      <c r="K126" s="23"/>
    </row>
    <row r="127" spans="1:11" ht="15" x14ac:dyDescent="0.25">
      <c r="A127" s="20">
        <f t="shared" si="3"/>
        <v>42891.91666666638</v>
      </c>
      <c r="B127" s="21">
        <v>5.7248900000000003</v>
      </c>
      <c r="C127" s="22">
        <v>0.70125000000000004</v>
      </c>
      <c r="D127" s="21">
        <v>318.88600000000002</v>
      </c>
      <c r="E127" s="21"/>
      <c r="F127" s="24">
        <f t="shared" si="2"/>
        <v>5.7248900000000003</v>
      </c>
      <c r="G127" s="24">
        <v>5.7248900000000003</v>
      </c>
      <c r="H127" s="23">
        <v>155.5</v>
      </c>
      <c r="I127" s="23"/>
      <c r="J127" s="23">
        <v>150</v>
      </c>
      <c r="K127" s="23"/>
    </row>
    <row r="128" spans="1:11" ht="15" x14ac:dyDescent="0.25">
      <c r="A128" s="20">
        <f t="shared" si="3"/>
        <v>42891.958333333045</v>
      </c>
      <c r="B128" s="21">
        <v>3.4499999999999999E-3</v>
      </c>
      <c r="C128" s="22">
        <v>0.94430000000000003</v>
      </c>
      <c r="D128" s="21">
        <v>294.84339999999997</v>
      </c>
      <c r="E128" s="21"/>
      <c r="F128" s="24">
        <f t="shared" si="2"/>
        <v>3.4499999999999999E-3</v>
      </c>
      <c r="G128" s="24">
        <v>3.4499999999999999E-3</v>
      </c>
      <c r="H128" s="23">
        <v>154.67449999999999</v>
      </c>
      <c r="I128" s="23"/>
      <c r="J128" s="23">
        <v>150</v>
      </c>
      <c r="K128" s="23"/>
    </row>
    <row r="129" spans="1:11" ht="15" x14ac:dyDescent="0.25">
      <c r="A129" s="20">
        <f t="shared" si="3"/>
        <v>42891.999999999709</v>
      </c>
      <c r="B129" s="21">
        <v>-1.8540000000000001</v>
      </c>
      <c r="C129" s="22">
        <v>0.63283</v>
      </c>
      <c r="D129" s="21">
        <v>6.95648</v>
      </c>
      <c r="E129" s="21"/>
      <c r="F129" s="24" t="str">
        <f t="shared" si="2"/>
        <v/>
      </c>
      <c r="G129" s="24" t="s">
        <v>189</v>
      </c>
      <c r="H129" s="23">
        <v>152.62620000000001</v>
      </c>
      <c r="I129" s="23"/>
      <c r="J129" s="23">
        <v>150</v>
      </c>
      <c r="K129" s="23"/>
    </row>
    <row r="130" spans="1:11" ht="15" x14ac:dyDescent="0.25">
      <c r="A130" s="20">
        <f t="shared" si="3"/>
        <v>42892.041666666373</v>
      </c>
      <c r="B130" s="21">
        <v>4.42767</v>
      </c>
      <c r="C130" s="22">
        <v>0.85753999999999997</v>
      </c>
      <c r="D130" s="21">
        <v>10.467460000000001</v>
      </c>
      <c r="E130" s="21"/>
      <c r="F130" s="24">
        <f t="shared" si="2"/>
        <v>4.42767</v>
      </c>
      <c r="G130" s="24">
        <v>4.42767</v>
      </c>
      <c r="H130" s="23">
        <v>151.40379999999999</v>
      </c>
      <c r="I130" s="23">
        <f>COUNTIF(G130:G153,"&gt;150")</f>
        <v>0</v>
      </c>
      <c r="J130" s="23">
        <v>150</v>
      </c>
      <c r="K130" s="23"/>
    </row>
    <row r="131" spans="1:11" ht="15" x14ac:dyDescent="0.25">
      <c r="A131" s="20">
        <f t="shared" si="3"/>
        <v>42892.083333333037</v>
      </c>
      <c r="B131" s="21">
        <v>3.1214400000000002</v>
      </c>
      <c r="C131" s="22">
        <v>0.43548999999999999</v>
      </c>
      <c r="D131" s="21">
        <v>47.663939999999997</v>
      </c>
      <c r="E131" s="21"/>
      <c r="F131" s="24">
        <f t="shared" si="2"/>
        <v>3.1214400000000002</v>
      </c>
      <c r="G131" s="24">
        <v>3.1214400000000002</v>
      </c>
      <c r="H131" s="23">
        <v>151.09719999999999</v>
      </c>
      <c r="I131" s="23"/>
      <c r="J131" s="23">
        <v>150</v>
      </c>
      <c r="K131" s="23"/>
    </row>
    <row r="132" spans="1:11" ht="15" x14ac:dyDescent="0.25">
      <c r="A132" s="20">
        <f t="shared" si="3"/>
        <v>42892.124999999702</v>
      </c>
      <c r="B132" s="21">
        <v>1.82033</v>
      </c>
      <c r="C132" s="22">
        <v>0.23594999999999999</v>
      </c>
      <c r="D132" s="21">
        <v>267.71690000000001</v>
      </c>
      <c r="E132" s="21"/>
      <c r="F132" s="24">
        <f t="shared" si="2"/>
        <v>1.82033</v>
      </c>
      <c r="G132" s="24">
        <v>1.82033</v>
      </c>
      <c r="H132" s="23">
        <v>151.00559999999999</v>
      </c>
      <c r="I132" s="23"/>
      <c r="J132" s="23">
        <v>150</v>
      </c>
      <c r="K132" s="23"/>
    </row>
    <row r="133" spans="1:11" ht="15" x14ac:dyDescent="0.25">
      <c r="A133" s="20">
        <f t="shared" si="3"/>
        <v>42892.166666666366</v>
      </c>
      <c r="B133" s="21">
        <v>5.0256699999999999</v>
      </c>
      <c r="C133" s="22">
        <v>0.40389999999999998</v>
      </c>
      <c r="D133" s="21">
        <v>31.944330000000001</v>
      </c>
      <c r="E133" s="21"/>
      <c r="F133" s="24">
        <f t="shared" si="2"/>
        <v>5.0256699999999999</v>
      </c>
      <c r="G133" s="24">
        <v>5.0256699999999999</v>
      </c>
      <c r="H133" s="23">
        <v>150.47880000000001</v>
      </c>
      <c r="I133" s="23"/>
      <c r="J133" s="23">
        <v>150</v>
      </c>
      <c r="K133" s="23"/>
    </row>
    <row r="134" spans="1:11" ht="15" x14ac:dyDescent="0.25">
      <c r="A134" s="20">
        <f t="shared" si="3"/>
        <v>42892.20833333303</v>
      </c>
      <c r="B134" s="21">
        <v>1.8757200000000001</v>
      </c>
      <c r="C134" s="22">
        <v>0.39340000000000003</v>
      </c>
      <c r="D134" s="21">
        <v>296.20940000000002</v>
      </c>
      <c r="E134" s="21"/>
      <c r="F134" s="24">
        <f t="shared" si="2"/>
        <v>1.8757200000000001</v>
      </c>
      <c r="G134" s="24">
        <v>1.8757200000000001</v>
      </c>
      <c r="H134" s="23">
        <v>149</v>
      </c>
      <c r="I134" s="23"/>
      <c r="J134" s="23">
        <v>150</v>
      </c>
      <c r="K134" s="23"/>
    </row>
    <row r="135" spans="1:11" ht="15" x14ac:dyDescent="0.25">
      <c r="A135" s="20">
        <f t="shared" si="3"/>
        <v>42892.249999999694</v>
      </c>
      <c r="B135" s="21">
        <v>2.21706</v>
      </c>
      <c r="C135" s="22">
        <v>0.42376999999999998</v>
      </c>
      <c r="D135" s="21">
        <v>8.6095299999999995</v>
      </c>
      <c r="E135" s="21"/>
      <c r="F135" s="24">
        <f t="shared" si="2"/>
        <v>2.21706</v>
      </c>
      <c r="G135" s="24">
        <v>2.21706</v>
      </c>
      <c r="H135" s="23">
        <v>148.48140000000001</v>
      </c>
      <c r="I135" s="23"/>
      <c r="J135" s="23">
        <v>150</v>
      </c>
      <c r="K135" s="23"/>
    </row>
    <row r="136" spans="1:11" ht="15" x14ac:dyDescent="0.25">
      <c r="A136" s="20">
        <f t="shared" si="3"/>
        <v>42892.291666666359</v>
      </c>
      <c r="B136" s="21">
        <v>-1.7745</v>
      </c>
      <c r="C136" s="22">
        <v>0.71587000000000001</v>
      </c>
      <c r="D136" s="21">
        <v>315.4348</v>
      </c>
      <c r="E136" s="21"/>
      <c r="F136" s="24" t="str">
        <f t="shared" si="2"/>
        <v/>
      </c>
      <c r="G136" s="24" t="s">
        <v>189</v>
      </c>
      <c r="H136" s="23">
        <v>147.8091</v>
      </c>
      <c r="I136" s="23"/>
      <c r="J136" s="23">
        <v>150</v>
      </c>
      <c r="K136" s="23"/>
    </row>
    <row r="137" spans="1:11" ht="15" x14ac:dyDescent="0.25">
      <c r="A137" s="20">
        <f t="shared" si="3"/>
        <v>42892.333333333023</v>
      </c>
      <c r="B137" s="21">
        <v>3.1116000000000001</v>
      </c>
      <c r="C137" s="22">
        <v>1.05562</v>
      </c>
      <c r="D137" s="21">
        <v>15.43451</v>
      </c>
      <c r="E137" s="21"/>
      <c r="F137" s="24">
        <f t="shared" si="2"/>
        <v>3.1116000000000001</v>
      </c>
      <c r="G137" s="24">
        <v>3.1116000000000001</v>
      </c>
      <c r="H137" s="23">
        <v>147.7028</v>
      </c>
      <c r="I137" s="23"/>
      <c r="J137" s="23">
        <v>150</v>
      </c>
      <c r="K137" s="23"/>
    </row>
    <row r="138" spans="1:11" ht="15" x14ac:dyDescent="0.25">
      <c r="A138" s="20">
        <f t="shared" si="3"/>
        <v>42892.374999999687</v>
      </c>
      <c r="B138" s="21"/>
      <c r="C138" s="22">
        <v>0.41538000000000003</v>
      </c>
      <c r="D138" s="21">
        <v>87.896460000000005</v>
      </c>
      <c r="E138" s="21"/>
      <c r="F138" s="24" t="str">
        <f t="shared" si="2"/>
        <v/>
      </c>
      <c r="G138" s="24" t="s">
        <v>189</v>
      </c>
      <c r="H138" s="23">
        <v>147.5966</v>
      </c>
      <c r="I138" s="23"/>
      <c r="J138" s="23">
        <v>150</v>
      </c>
      <c r="K138" s="23"/>
    </row>
    <row r="139" spans="1:11" ht="15" x14ac:dyDescent="0.25">
      <c r="A139" s="20">
        <f t="shared" si="3"/>
        <v>42892.416666666351</v>
      </c>
      <c r="B139" s="21"/>
      <c r="C139" s="22">
        <v>0.81183000000000005</v>
      </c>
      <c r="D139" s="21">
        <v>83.863129999999998</v>
      </c>
      <c r="E139" s="21"/>
      <c r="F139" s="24" t="str">
        <f t="shared" ref="F139:F202" si="4">IF(AND(B139&gt;0,ISNUMBER(B139)),B139,"")</f>
        <v/>
      </c>
      <c r="G139" s="24" t="s">
        <v>189</v>
      </c>
      <c r="H139" s="23">
        <v>146.87029999999999</v>
      </c>
      <c r="I139" s="23"/>
      <c r="J139" s="23">
        <v>150</v>
      </c>
      <c r="K139" s="23"/>
    </row>
    <row r="140" spans="1:11" ht="15" x14ac:dyDescent="0.25">
      <c r="A140" s="20">
        <f t="shared" ref="A140:A203" si="5">A139+1/24</f>
        <v>42892.458333333016</v>
      </c>
      <c r="B140" s="21">
        <v>12.66883</v>
      </c>
      <c r="C140" s="22">
        <v>0.65615000000000001</v>
      </c>
      <c r="D140" s="21">
        <v>355.84899999999999</v>
      </c>
      <c r="E140" s="21"/>
      <c r="F140" s="24">
        <f t="shared" si="4"/>
        <v>12.66883</v>
      </c>
      <c r="G140" s="24">
        <v>12.66883</v>
      </c>
      <c r="H140" s="23">
        <v>145.95050000000001</v>
      </c>
      <c r="I140" s="23"/>
      <c r="J140" s="23">
        <v>150</v>
      </c>
      <c r="K140" s="23"/>
    </row>
    <row r="141" spans="1:11" ht="15" x14ac:dyDescent="0.25">
      <c r="A141" s="20">
        <f t="shared" si="5"/>
        <v>42892.49999999968</v>
      </c>
      <c r="B141" s="21">
        <v>24.156279999999999</v>
      </c>
      <c r="C141" s="22">
        <v>2.0874299999999999</v>
      </c>
      <c r="D141" s="21">
        <v>329.84750000000003</v>
      </c>
      <c r="E141" s="21"/>
      <c r="F141" s="24">
        <f t="shared" si="4"/>
        <v>24.156279999999999</v>
      </c>
      <c r="G141" s="24">
        <v>24.156279999999999</v>
      </c>
      <c r="H141" s="23">
        <v>145.7775</v>
      </c>
      <c r="I141" s="23"/>
      <c r="J141" s="23">
        <v>150</v>
      </c>
      <c r="K141" s="23"/>
    </row>
    <row r="142" spans="1:11" ht="15" x14ac:dyDescent="0.25">
      <c r="A142" s="20">
        <f t="shared" si="5"/>
        <v>42892.541666666344</v>
      </c>
      <c r="B142" s="21">
        <v>19.427109999999999</v>
      </c>
      <c r="C142" s="22">
        <v>2.2735099999999999</v>
      </c>
      <c r="D142" s="21">
        <v>291.64330000000001</v>
      </c>
      <c r="E142" s="21"/>
      <c r="F142" s="24">
        <f t="shared" si="4"/>
        <v>19.427109999999999</v>
      </c>
      <c r="G142" s="24">
        <v>19.427109999999999</v>
      </c>
      <c r="H142" s="23">
        <v>145.26589999999999</v>
      </c>
      <c r="I142" s="23"/>
      <c r="J142" s="23">
        <v>150</v>
      </c>
      <c r="K142" s="23"/>
    </row>
    <row r="143" spans="1:11" ht="15" x14ac:dyDescent="0.25">
      <c r="A143" s="20">
        <f t="shared" si="5"/>
        <v>42892.583333333008</v>
      </c>
      <c r="B143" s="21">
        <v>4.4496099999999998</v>
      </c>
      <c r="C143" s="22">
        <v>2.9897100000000001</v>
      </c>
      <c r="D143" s="21">
        <v>282.41359999999997</v>
      </c>
      <c r="E143" s="21"/>
      <c r="F143" s="24">
        <f t="shared" si="4"/>
        <v>4.4496099999999998</v>
      </c>
      <c r="G143" s="24">
        <v>4.4496099999999998</v>
      </c>
      <c r="H143" s="23">
        <v>143.55779999999999</v>
      </c>
      <c r="I143" s="23"/>
      <c r="J143" s="23">
        <v>150</v>
      </c>
      <c r="K143" s="23"/>
    </row>
    <row r="144" spans="1:11" ht="15" x14ac:dyDescent="0.25">
      <c r="A144" s="20">
        <f t="shared" si="5"/>
        <v>42892.624999999673</v>
      </c>
      <c r="B144" s="21">
        <v>11.73911</v>
      </c>
      <c r="C144" s="22">
        <v>3.76172</v>
      </c>
      <c r="D144" s="21">
        <v>271.26060000000001</v>
      </c>
      <c r="E144" s="21"/>
      <c r="F144" s="24">
        <f t="shared" si="4"/>
        <v>11.73911</v>
      </c>
      <c r="G144" s="24">
        <v>11.73911</v>
      </c>
      <c r="H144" s="23">
        <v>142.642</v>
      </c>
      <c r="I144" s="23"/>
      <c r="J144" s="23">
        <v>150</v>
      </c>
      <c r="K144" s="23"/>
    </row>
    <row r="145" spans="1:11" ht="15" x14ac:dyDescent="0.25">
      <c r="A145" s="20">
        <f t="shared" si="5"/>
        <v>42892.666666666337</v>
      </c>
      <c r="B145" s="21">
        <v>12.376010000000001</v>
      </c>
      <c r="C145" s="22">
        <v>3.3297400000000001</v>
      </c>
      <c r="D145" s="21">
        <v>288.7697</v>
      </c>
      <c r="E145" s="21"/>
      <c r="F145" s="24">
        <f t="shared" si="4"/>
        <v>12.376010000000001</v>
      </c>
      <c r="G145" s="24">
        <v>12.376010000000001</v>
      </c>
      <c r="H145" s="23">
        <v>142.34059999999999</v>
      </c>
      <c r="I145" s="23"/>
      <c r="J145" s="23">
        <v>150</v>
      </c>
      <c r="K145" s="23"/>
    </row>
    <row r="146" spans="1:11" ht="15" x14ac:dyDescent="0.25">
      <c r="A146" s="20">
        <f t="shared" si="5"/>
        <v>42892.708333333001</v>
      </c>
      <c r="B146" s="21">
        <v>23.40917</v>
      </c>
      <c r="C146" s="22">
        <v>1.6905600000000001</v>
      </c>
      <c r="D146" s="21">
        <v>296.02390000000003</v>
      </c>
      <c r="E146" s="21"/>
      <c r="F146" s="24">
        <f t="shared" si="4"/>
        <v>23.40917</v>
      </c>
      <c r="G146" s="24">
        <v>23.40917</v>
      </c>
      <c r="H146" s="23">
        <v>141.5018</v>
      </c>
      <c r="I146" s="23"/>
      <c r="J146" s="23">
        <v>150</v>
      </c>
      <c r="K146" s="23"/>
    </row>
    <row r="147" spans="1:11" ht="15" x14ac:dyDescent="0.25">
      <c r="A147" s="20">
        <f t="shared" si="5"/>
        <v>42892.749999999665</v>
      </c>
      <c r="B147" s="21">
        <v>19.278670000000002</v>
      </c>
      <c r="C147" s="22">
        <v>0.24879000000000001</v>
      </c>
      <c r="D147" s="21">
        <v>350.89429999999999</v>
      </c>
      <c r="E147" s="21"/>
      <c r="F147" s="24">
        <f t="shared" si="4"/>
        <v>19.278670000000002</v>
      </c>
      <c r="G147" s="24">
        <v>19.278670000000002</v>
      </c>
      <c r="H147" s="23">
        <v>141.21010000000001</v>
      </c>
      <c r="I147" s="23"/>
      <c r="J147" s="23">
        <v>150</v>
      </c>
      <c r="K147" s="23"/>
    </row>
    <row r="148" spans="1:11" ht="15" x14ac:dyDescent="0.25">
      <c r="A148" s="20">
        <f t="shared" si="5"/>
        <v>42892.79166666633</v>
      </c>
      <c r="B148" s="21">
        <v>4.5464599999999997</v>
      </c>
      <c r="C148" s="22">
        <v>0.33304</v>
      </c>
      <c r="D148" s="21">
        <v>222.32159999999999</v>
      </c>
      <c r="E148" s="21"/>
      <c r="F148" s="24">
        <f t="shared" si="4"/>
        <v>4.5464599999999997</v>
      </c>
      <c r="G148" s="24">
        <v>4.5464599999999997</v>
      </c>
      <c r="H148" s="23">
        <v>141</v>
      </c>
      <c r="I148" s="23"/>
      <c r="J148" s="23">
        <v>150</v>
      </c>
      <c r="K148" s="23"/>
    </row>
    <row r="149" spans="1:11" ht="15" x14ac:dyDescent="0.25">
      <c r="A149" s="20">
        <f t="shared" si="5"/>
        <v>42892.833333332994</v>
      </c>
      <c r="B149" s="21">
        <v>3.2011400000000001</v>
      </c>
      <c r="C149" s="22">
        <v>0.42460999999999999</v>
      </c>
      <c r="D149" s="21">
        <v>241.9896</v>
      </c>
      <c r="E149" s="21"/>
      <c r="F149" s="24">
        <f t="shared" si="4"/>
        <v>3.2011400000000001</v>
      </c>
      <c r="G149" s="24">
        <v>3.2011400000000001</v>
      </c>
      <c r="H149" s="23">
        <v>140.53290000000001</v>
      </c>
      <c r="I149" s="23"/>
      <c r="J149" s="23">
        <v>150</v>
      </c>
      <c r="K149" s="23"/>
    </row>
    <row r="150" spans="1:11" ht="15" x14ac:dyDescent="0.25">
      <c r="A150" s="20">
        <f t="shared" si="5"/>
        <v>42892.874999999658</v>
      </c>
      <c r="B150" s="21"/>
      <c r="C150" s="22">
        <v>0.29596</v>
      </c>
      <c r="D150" s="21">
        <v>247.81460000000001</v>
      </c>
      <c r="E150" s="21"/>
      <c r="F150" s="24" t="str">
        <f t="shared" si="4"/>
        <v/>
      </c>
      <c r="G150" s="24" t="s">
        <v>189</v>
      </c>
      <c r="H150" s="23">
        <v>140.05959999999999</v>
      </c>
      <c r="I150" s="23"/>
      <c r="J150" s="23">
        <v>150</v>
      </c>
      <c r="K150" s="23"/>
    </row>
    <row r="151" spans="1:11" ht="15" x14ac:dyDescent="0.25">
      <c r="A151" s="20">
        <f t="shared" si="5"/>
        <v>42892.916666666322</v>
      </c>
      <c r="B151" s="21">
        <v>-3.4058700000000002</v>
      </c>
      <c r="C151" s="22">
        <v>0.43635000000000002</v>
      </c>
      <c r="D151" s="21">
        <v>355.95429999999999</v>
      </c>
      <c r="E151" s="21"/>
      <c r="F151" s="24" t="str">
        <f t="shared" si="4"/>
        <v/>
      </c>
      <c r="G151" s="24" t="s">
        <v>189</v>
      </c>
      <c r="H151" s="23">
        <v>140.02119999999999</v>
      </c>
      <c r="I151" s="23"/>
      <c r="J151" s="23">
        <v>150</v>
      </c>
      <c r="K151" s="23"/>
    </row>
    <row r="152" spans="1:11" ht="15" x14ac:dyDescent="0.25">
      <c r="A152" s="20">
        <f t="shared" si="5"/>
        <v>42892.958333332987</v>
      </c>
      <c r="B152" s="21"/>
      <c r="C152" s="22">
        <v>0.85275999999999996</v>
      </c>
      <c r="D152" s="21">
        <v>308.01909999999998</v>
      </c>
      <c r="E152" s="21"/>
      <c r="F152" s="24" t="str">
        <f t="shared" si="4"/>
        <v/>
      </c>
      <c r="G152" s="24" t="s">
        <v>189</v>
      </c>
      <c r="H152" s="23">
        <v>139.48009999999999</v>
      </c>
      <c r="I152" s="23"/>
      <c r="J152" s="23">
        <v>150</v>
      </c>
      <c r="K152" s="23"/>
    </row>
    <row r="153" spans="1:11" ht="15" x14ac:dyDescent="0.25">
      <c r="A153" s="20">
        <f t="shared" si="5"/>
        <v>42892.999999999651</v>
      </c>
      <c r="B153" s="21">
        <v>-0.76441999999999999</v>
      </c>
      <c r="C153" s="22">
        <v>0.68452000000000002</v>
      </c>
      <c r="D153" s="21">
        <v>256.31240000000003</v>
      </c>
      <c r="E153" s="21"/>
      <c r="F153" s="24" t="str">
        <f t="shared" si="4"/>
        <v/>
      </c>
      <c r="G153" s="24" t="s">
        <v>189</v>
      </c>
      <c r="H153" s="23">
        <v>139.29660000000001</v>
      </c>
      <c r="I153" s="23"/>
      <c r="J153" s="23">
        <v>150</v>
      </c>
      <c r="K153" s="23"/>
    </row>
    <row r="154" spans="1:11" ht="15" x14ac:dyDescent="0.25">
      <c r="A154" s="20">
        <f t="shared" si="5"/>
        <v>42893.041666666315</v>
      </c>
      <c r="B154" s="21">
        <v>6.09213</v>
      </c>
      <c r="C154" s="22">
        <v>1.64093</v>
      </c>
      <c r="D154" s="21">
        <v>272.99200000000002</v>
      </c>
      <c r="E154" s="21"/>
      <c r="F154" s="24">
        <f t="shared" si="4"/>
        <v>6.09213</v>
      </c>
      <c r="G154" s="24">
        <v>6.09213</v>
      </c>
      <c r="H154" s="23">
        <v>138.31530000000001</v>
      </c>
      <c r="I154" s="23">
        <f>COUNTIF(G154:G177,"&gt;150")</f>
        <v>0</v>
      </c>
      <c r="J154" s="23">
        <v>150</v>
      </c>
      <c r="K154" s="23"/>
    </row>
    <row r="155" spans="1:11" ht="15" x14ac:dyDescent="0.25">
      <c r="A155" s="20">
        <f t="shared" si="5"/>
        <v>42893.083333332979</v>
      </c>
      <c r="B155" s="21">
        <v>3.4721099999999998</v>
      </c>
      <c r="C155" s="22">
        <v>1.71275</v>
      </c>
      <c r="D155" s="21">
        <v>268.48340000000002</v>
      </c>
      <c r="E155" s="21"/>
      <c r="F155" s="24">
        <f t="shared" si="4"/>
        <v>3.4721099999999998</v>
      </c>
      <c r="G155" s="24">
        <v>3.4721099999999998</v>
      </c>
      <c r="H155" s="23">
        <v>137.02879999999999</v>
      </c>
      <c r="I155" s="23"/>
      <c r="J155" s="23">
        <v>150</v>
      </c>
      <c r="K155" s="23"/>
    </row>
    <row r="156" spans="1:11" ht="15" x14ac:dyDescent="0.25">
      <c r="A156" s="20">
        <f t="shared" si="5"/>
        <v>42893.124999999643</v>
      </c>
      <c r="B156" s="21">
        <v>0.73362000000000005</v>
      </c>
      <c r="C156" s="22">
        <v>1.72353</v>
      </c>
      <c r="D156" s="21">
        <v>276.11059999999998</v>
      </c>
      <c r="E156" s="21"/>
      <c r="F156" s="24">
        <f t="shared" si="4"/>
        <v>0.73362000000000005</v>
      </c>
      <c r="G156" s="24">
        <v>0.73362000000000005</v>
      </c>
      <c r="H156" s="23">
        <v>135.9932</v>
      </c>
      <c r="I156" s="23"/>
      <c r="J156" s="23">
        <v>150</v>
      </c>
      <c r="K156" s="23"/>
    </row>
    <row r="157" spans="1:11" ht="15" x14ac:dyDescent="0.25">
      <c r="A157" s="20">
        <f t="shared" si="5"/>
        <v>42893.166666666308</v>
      </c>
      <c r="B157" s="21">
        <v>6.96333</v>
      </c>
      <c r="C157" s="22">
        <v>1.6335299999999999</v>
      </c>
      <c r="D157" s="21">
        <v>266.7276</v>
      </c>
      <c r="E157" s="21"/>
      <c r="F157" s="24">
        <f t="shared" si="4"/>
        <v>6.96333</v>
      </c>
      <c r="G157" s="24">
        <v>6.96333</v>
      </c>
      <c r="H157" s="23">
        <v>134.6095</v>
      </c>
      <c r="I157" s="23"/>
      <c r="J157" s="23">
        <v>150</v>
      </c>
      <c r="K157" s="23"/>
    </row>
    <row r="158" spans="1:11" ht="15" x14ac:dyDescent="0.25">
      <c r="A158" s="20">
        <f t="shared" si="5"/>
        <v>42893.208333332972</v>
      </c>
      <c r="B158" s="21">
        <v>2.7526700000000002</v>
      </c>
      <c r="C158" s="22">
        <v>0.39156000000000002</v>
      </c>
      <c r="D158" s="21">
        <v>106.22790000000001</v>
      </c>
      <c r="E158" s="21"/>
      <c r="F158" s="24">
        <f t="shared" si="4"/>
        <v>2.7526700000000002</v>
      </c>
      <c r="G158" s="24">
        <v>2.7526700000000002</v>
      </c>
      <c r="H158" s="23">
        <v>133.80090000000001</v>
      </c>
      <c r="I158" s="23"/>
      <c r="J158" s="23">
        <v>150</v>
      </c>
      <c r="K158" s="23"/>
    </row>
    <row r="159" spans="1:11" ht="15" x14ac:dyDescent="0.25">
      <c r="A159" s="20">
        <f t="shared" si="5"/>
        <v>42893.249999999636</v>
      </c>
      <c r="B159" s="21">
        <v>5.76633</v>
      </c>
      <c r="C159" s="22">
        <v>0.60755999999999999</v>
      </c>
      <c r="D159" s="21">
        <v>312.43150000000003</v>
      </c>
      <c r="E159" s="21"/>
      <c r="F159" s="24">
        <f t="shared" si="4"/>
        <v>5.76633</v>
      </c>
      <c r="G159" s="24">
        <v>5.76633</v>
      </c>
      <c r="H159" s="23">
        <v>133.22829999999999</v>
      </c>
      <c r="I159" s="23"/>
      <c r="J159" s="23">
        <v>150</v>
      </c>
      <c r="K159" s="23"/>
    </row>
    <row r="160" spans="1:11" ht="15" x14ac:dyDescent="0.25">
      <c r="A160" s="20">
        <f t="shared" si="5"/>
        <v>42893.2916666663</v>
      </c>
      <c r="B160" s="21">
        <v>9.6210599999999999</v>
      </c>
      <c r="C160" s="22">
        <v>0.48830000000000001</v>
      </c>
      <c r="D160" s="21">
        <v>273.1302</v>
      </c>
      <c r="E160" s="21"/>
      <c r="F160" s="24">
        <f t="shared" si="4"/>
        <v>9.6210599999999999</v>
      </c>
      <c r="G160" s="24">
        <v>9.6210599999999999</v>
      </c>
      <c r="H160" s="23">
        <v>130.50049999999999</v>
      </c>
      <c r="I160" s="23"/>
      <c r="J160" s="23">
        <v>150</v>
      </c>
      <c r="K160" s="23"/>
    </row>
    <row r="161" spans="1:11" ht="15" x14ac:dyDescent="0.25">
      <c r="A161" s="20">
        <f t="shared" si="5"/>
        <v>42893.333333332965</v>
      </c>
      <c r="B161" s="21">
        <v>7.6956699999999998</v>
      </c>
      <c r="C161" s="22">
        <v>0.44194</v>
      </c>
      <c r="D161" s="21">
        <v>307.29730000000001</v>
      </c>
      <c r="E161" s="21"/>
      <c r="F161" s="24">
        <f t="shared" si="4"/>
        <v>7.6956699999999998</v>
      </c>
      <c r="G161" s="24">
        <v>7.6956699999999998</v>
      </c>
      <c r="H161" s="23">
        <v>130.38810000000001</v>
      </c>
      <c r="I161" s="23"/>
      <c r="J161" s="23">
        <v>150</v>
      </c>
      <c r="K161" s="23"/>
    </row>
    <row r="162" spans="1:11" ht="15" x14ac:dyDescent="0.25">
      <c r="A162" s="20">
        <f t="shared" si="5"/>
        <v>42893.374999999629</v>
      </c>
      <c r="B162" s="21"/>
      <c r="C162" s="22">
        <v>1.83405</v>
      </c>
      <c r="D162" s="21">
        <v>341.15350000000001</v>
      </c>
      <c r="E162" s="21"/>
      <c r="F162" s="24" t="str">
        <f t="shared" si="4"/>
        <v/>
      </c>
      <c r="G162" s="24" t="s">
        <v>189</v>
      </c>
      <c r="H162" s="23">
        <v>129.92019999999999</v>
      </c>
      <c r="I162" s="23"/>
      <c r="J162" s="23">
        <v>150</v>
      </c>
      <c r="K162" s="23"/>
    </row>
    <row r="163" spans="1:11" ht="15" x14ac:dyDescent="0.25">
      <c r="A163" s="20">
        <f t="shared" si="5"/>
        <v>42893.416666666293</v>
      </c>
      <c r="B163" s="21"/>
      <c r="C163" s="22">
        <v>2.0137999999999998</v>
      </c>
      <c r="D163" s="21">
        <v>271.32850000000002</v>
      </c>
      <c r="E163" s="21"/>
      <c r="F163" s="24" t="str">
        <f t="shared" si="4"/>
        <v/>
      </c>
      <c r="G163" s="24" t="s">
        <v>189</v>
      </c>
      <c r="H163" s="23">
        <v>129.82859999999999</v>
      </c>
      <c r="I163" s="23"/>
      <c r="J163" s="23">
        <v>150</v>
      </c>
      <c r="K163" s="23"/>
    </row>
    <row r="164" spans="1:11" ht="15" x14ac:dyDescent="0.25">
      <c r="A164" s="20">
        <f t="shared" si="5"/>
        <v>42893.458333332957</v>
      </c>
      <c r="B164" s="21">
        <v>16.795390000000001</v>
      </c>
      <c r="C164" s="22">
        <v>2.3574600000000001</v>
      </c>
      <c r="D164" s="21">
        <v>262.90589999999997</v>
      </c>
      <c r="E164" s="21"/>
      <c r="F164" s="24">
        <f t="shared" si="4"/>
        <v>16.795390000000001</v>
      </c>
      <c r="G164" s="24">
        <v>16.795390000000001</v>
      </c>
      <c r="H164" s="23">
        <v>129.3331</v>
      </c>
      <c r="I164" s="23"/>
      <c r="J164" s="23">
        <v>150</v>
      </c>
      <c r="K164" s="23"/>
    </row>
    <row r="165" spans="1:11" ht="15" x14ac:dyDescent="0.25">
      <c r="A165" s="20">
        <f t="shared" si="5"/>
        <v>42893.499999999622</v>
      </c>
      <c r="B165" s="21">
        <v>18.893170000000001</v>
      </c>
      <c r="C165" s="22">
        <v>2.4236800000000001</v>
      </c>
      <c r="D165" s="21">
        <v>259.99349999999998</v>
      </c>
      <c r="E165" s="21"/>
      <c r="F165" s="24">
        <f t="shared" si="4"/>
        <v>18.893170000000001</v>
      </c>
      <c r="G165" s="24">
        <v>18.893170000000001</v>
      </c>
      <c r="H165" s="23">
        <v>128.67400000000001</v>
      </c>
      <c r="I165" s="23"/>
      <c r="J165" s="23">
        <v>150</v>
      </c>
      <c r="K165" s="23"/>
    </row>
    <row r="166" spans="1:11" ht="15" x14ac:dyDescent="0.25">
      <c r="A166" s="20">
        <f t="shared" si="5"/>
        <v>42893.541666666286</v>
      </c>
      <c r="B166" s="21">
        <v>19.562449999999998</v>
      </c>
      <c r="C166" s="22">
        <v>3.0043899999999999</v>
      </c>
      <c r="D166" s="21">
        <v>261.15949999999998</v>
      </c>
      <c r="E166" s="21"/>
      <c r="F166" s="24">
        <f t="shared" si="4"/>
        <v>19.562449999999998</v>
      </c>
      <c r="G166" s="24">
        <v>19.562449999999998</v>
      </c>
      <c r="H166" s="23">
        <v>128.40530000000001</v>
      </c>
      <c r="I166" s="23"/>
      <c r="J166" s="23">
        <v>150</v>
      </c>
      <c r="K166" s="23"/>
    </row>
    <row r="167" spans="1:11" ht="15" x14ac:dyDescent="0.25">
      <c r="A167" s="20">
        <f t="shared" si="5"/>
        <v>42893.58333333295</v>
      </c>
      <c r="B167" s="21">
        <v>12.718500000000001</v>
      </c>
      <c r="C167" s="22">
        <v>3.5810399999999998</v>
      </c>
      <c r="D167" s="21">
        <v>250.2901</v>
      </c>
      <c r="E167" s="21"/>
      <c r="F167" s="24">
        <f t="shared" si="4"/>
        <v>12.718500000000001</v>
      </c>
      <c r="G167" s="24">
        <v>12.718500000000001</v>
      </c>
      <c r="H167" s="23">
        <v>128</v>
      </c>
      <c r="I167" s="23"/>
      <c r="J167" s="23">
        <v>150</v>
      </c>
      <c r="K167" s="23"/>
    </row>
    <row r="168" spans="1:11" ht="15" x14ac:dyDescent="0.25">
      <c r="A168" s="20">
        <f t="shared" si="5"/>
        <v>42893.624999999614</v>
      </c>
      <c r="B168" s="21">
        <v>-1.8004</v>
      </c>
      <c r="C168" s="22">
        <v>2.2227999999999999</v>
      </c>
      <c r="D168" s="21">
        <v>251.6523</v>
      </c>
      <c r="E168" s="21"/>
      <c r="F168" s="24" t="str">
        <f t="shared" si="4"/>
        <v/>
      </c>
      <c r="G168" s="24" t="s">
        <v>189</v>
      </c>
      <c r="H168" s="23">
        <v>127.8622</v>
      </c>
      <c r="I168" s="23"/>
      <c r="J168" s="23">
        <v>150</v>
      </c>
      <c r="K168" s="23"/>
    </row>
    <row r="169" spans="1:11" ht="15" x14ac:dyDescent="0.25">
      <c r="A169" s="20">
        <f t="shared" si="5"/>
        <v>42893.666666666279</v>
      </c>
      <c r="B169" s="21">
        <v>3.29867</v>
      </c>
      <c r="C169" s="22">
        <v>2.8581500000000002</v>
      </c>
      <c r="D169" s="21">
        <v>243.4263</v>
      </c>
      <c r="E169" s="21"/>
      <c r="F169" s="24">
        <f t="shared" si="4"/>
        <v>3.29867</v>
      </c>
      <c r="G169" s="24">
        <v>3.29867</v>
      </c>
      <c r="H169" s="23">
        <v>127.6378</v>
      </c>
      <c r="I169" s="23"/>
      <c r="J169" s="23">
        <v>150</v>
      </c>
      <c r="K169" s="23"/>
    </row>
    <row r="170" spans="1:11" ht="15" x14ac:dyDescent="0.25">
      <c r="A170" s="20">
        <f t="shared" si="5"/>
        <v>42893.708333332943</v>
      </c>
      <c r="B170" s="21">
        <v>11.71339</v>
      </c>
      <c r="C170" s="22">
        <v>2.9757799999999999</v>
      </c>
      <c r="D170" s="21">
        <v>245.50899999999999</v>
      </c>
      <c r="E170" s="21"/>
      <c r="F170" s="24">
        <f t="shared" si="4"/>
        <v>11.71339</v>
      </c>
      <c r="G170" s="24">
        <v>11.71339</v>
      </c>
      <c r="H170" s="23">
        <v>127.4365</v>
      </c>
      <c r="I170" s="23"/>
      <c r="J170" s="23">
        <v>150</v>
      </c>
      <c r="K170" s="23"/>
    </row>
    <row r="171" spans="1:11" ht="15" x14ac:dyDescent="0.25">
      <c r="A171" s="20">
        <f t="shared" si="5"/>
        <v>42893.749999999607</v>
      </c>
      <c r="B171" s="21">
        <v>14.979329999999999</v>
      </c>
      <c r="C171" s="22">
        <v>1.69964</v>
      </c>
      <c r="D171" s="21">
        <v>257.2724</v>
      </c>
      <c r="E171" s="21"/>
      <c r="F171" s="24">
        <f t="shared" si="4"/>
        <v>14.979329999999999</v>
      </c>
      <c r="G171" s="24">
        <v>14.979329999999999</v>
      </c>
      <c r="H171" s="23">
        <v>126.3181</v>
      </c>
      <c r="I171" s="23"/>
      <c r="J171" s="23">
        <v>150</v>
      </c>
      <c r="K171" s="23"/>
    </row>
    <row r="172" spans="1:11" ht="15" x14ac:dyDescent="0.25">
      <c r="A172" s="20">
        <f t="shared" si="5"/>
        <v>42893.791666666271</v>
      </c>
      <c r="B172" s="21">
        <v>0.39206000000000002</v>
      </c>
      <c r="C172" s="22">
        <v>1.1338200000000001</v>
      </c>
      <c r="D172" s="21">
        <v>285.61579999999998</v>
      </c>
      <c r="E172" s="21"/>
      <c r="F172" s="24">
        <f t="shared" si="4"/>
        <v>0.39206000000000002</v>
      </c>
      <c r="G172" s="24">
        <v>0.39206000000000002</v>
      </c>
      <c r="H172" s="23">
        <v>125.2633</v>
      </c>
      <c r="I172" s="23"/>
      <c r="J172" s="23">
        <v>150</v>
      </c>
      <c r="K172" s="23"/>
    </row>
    <row r="173" spans="1:11" ht="15" x14ac:dyDescent="0.25">
      <c r="A173" s="20">
        <f t="shared" si="5"/>
        <v>42893.833333332936</v>
      </c>
      <c r="B173" s="21">
        <v>0.83889000000000002</v>
      </c>
      <c r="C173" s="22">
        <v>0.57908000000000004</v>
      </c>
      <c r="D173" s="21">
        <v>351.49900000000002</v>
      </c>
      <c r="E173" s="21"/>
      <c r="F173" s="24">
        <f t="shared" si="4"/>
        <v>0.83889000000000002</v>
      </c>
      <c r="G173" s="24">
        <v>0.83889000000000002</v>
      </c>
      <c r="H173" s="23">
        <v>125.1782</v>
      </c>
      <c r="I173" s="23"/>
      <c r="J173" s="23">
        <v>150</v>
      </c>
      <c r="K173" s="23"/>
    </row>
    <row r="174" spans="1:11" ht="15" x14ac:dyDescent="0.25">
      <c r="A174" s="20">
        <f t="shared" si="5"/>
        <v>42893.8749999996</v>
      </c>
      <c r="B174" s="21">
        <v>0.56711</v>
      </c>
      <c r="C174" s="22">
        <v>0.64283999999999997</v>
      </c>
      <c r="D174" s="21">
        <v>290.48540000000003</v>
      </c>
      <c r="E174" s="21"/>
      <c r="F174" s="24">
        <f t="shared" si="4"/>
        <v>0.56711</v>
      </c>
      <c r="G174" s="24">
        <v>0.56711</v>
      </c>
      <c r="H174" s="23">
        <v>124.5</v>
      </c>
      <c r="I174" s="23"/>
      <c r="J174" s="23">
        <v>150</v>
      </c>
      <c r="K174" s="23"/>
    </row>
    <row r="175" spans="1:11" ht="15" x14ac:dyDescent="0.25">
      <c r="A175" s="20">
        <f t="shared" si="5"/>
        <v>42893.916666666264</v>
      </c>
      <c r="B175" s="21">
        <v>-2.5226700000000002</v>
      </c>
      <c r="C175" s="22">
        <v>1.3325800000000001</v>
      </c>
      <c r="D175" s="21">
        <v>295.67579999999998</v>
      </c>
      <c r="E175" s="21"/>
      <c r="F175" s="24" t="str">
        <f t="shared" si="4"/>
        <v/>
      </c>
      <c r="G175" s="24" t="s">
        <v>189</v>
      </c>
      <c r="H175" s="23">
        <v>124.36539999999999</v>
      </c>
      <c r="I175" s="23"/>
      <c r="J175" s="23">
        <v>150</v>
      </c>
      <c r="K175" s="23"/>
    </row>
    <row r="176" spans="1:11" ht="15" x14ac:dyDescent="0.25">
      <c r="A176" s="20">
        <f t="shared" si="5"/>
        <v>42893.958333332928</v>
      </c>
      <c r="B176" s="21">
        <v>1.99095</v>
      </c>
      <c r="C176" s="22">
        <v>0.84572999999999998</v>
      </c>
      <c r="D176" s="21">
        <v>271.80549999999999</v>
      </c>
      <c r="E176" s="21"/>
      <c r="F176" s="24">
        <f t="shared" si="4"/>
        <v>1.99095</v>
      </c>
      <c r="G176" s="24">
        <v>1.99095</v>
      </c>
      <c r="H176" s="23">
        <v>124.21250000000001</v>
      </c>
      <c r="I176" s="23"/>
      <c r="J176" s="23">
        <v>150</v>
      </c>
      <c r="K176" s="23"/>
    </row>
    <row r="177" spans="1:11" ht="15" x14ac:dyDescent="0.25">
      <c r="A177" s="20">
        <f t="shared" si="5"/>
        <v>42893.999999999593</v>
      </c>
      <c r="B177" s="21"/>
      <c r="C177" s="22">
        <v>0.50768999999999997</v>
      </c>
      <c r="D177" s="21">
        <v>93.19547</v>
      </c>
      <c r="E177" s="21"/>
      <c r="F177" s="24" t="str">
        <f t="shared" si="4"/>
        <v/>
      </c>
      <c r="G177" s="24" t="s">
        <v>189</v>
      </c>
      <c r="H177" s="23">
        <v>123.4331</v>
      </c>
      <c r="I177" s="23"/>
      <c r="J177" s="23">
        <v>150</v>
      </c>
      <c r="K177" s="23"/>
    </row>
    <row r="178" spans="1:11" ht="15" x14ac:dyDescent="0.25">
      <c r="A178" s="20">
        <f t="shared" si="5"/>
        <v>42894.041666666257</v>
      </c>
      <c r="B178" s="21">
        <v>8.72227</v>
      </c>
      <c r="C178" s="22">
        <v>0.36481000000000002</v>
      </c>
      <c r="D178" s="21">
        <v>37.067390000000003</v>
      </c>
      <c r="E178" s="21"/>
      <c r="F178" s="24">
        <f t="shared" si="4"/>
        <v>8.72227</v>
      </c>
      <c r="G178" s="24">
        <v>8.72227</v>
      </c>
      <c r="H178" s="23">
        <v>123.3475</v>
      </c>
      <c r="I178" s="23">
        <f>COUNTIF(G178:G201,"&gt;150")</f>
        <v>0</v>
      </c>
      <c r="J178" s="23">
        <v>150</v>
      </c>
      <c r="K178" s="23"/>
    </row>
    <row r="179" spans="1:11" ht="15" x14ac:dyDescent="0.25">
      <c r="A179" s="20">
        <f t="shared" si="5"/>
        <v>42894.083333332921</v>
      </c>
      <c r="B179" s="21">
        <v>2.2233299999999998</v>
      </c>
      <c r="C179" s="22">
        <v>0.43101</v>
      </c>
      <c r="D179" s="21">
        <v>59.980670000000003</v>
      </c>
      <c r="E179" s="21"/>
      <c r="F179" s="24">
        <f t="shared" si="4"/>
        <v>2.2233299999999998</v>
      </c>
      <c r="G179" s="24">
        <v>2.2233299999999998</v>
      </c>
      <c r="H179" s="23">
        <v>121.6344</v>
      </c>
      <c r="I179" s="23"/>
      <c r="J179" s="23">
        <v>150</v>
      </c>
      <c r="K179" s="23"/>
    </row>
    <row r="180" spans="1:11" ht="15" x14ac:dyDescent="0.25">
      <c r="A180" s="20">
        <f t="shared" si="5"/>
        <v>42894.124999999585</v>
      </c>
      <c r="B180" s="21">
        <v>2.6661100000000002</v>
      </c>
      <c r="C180" s="22">
        <v>0.76710999999999996</v>
      </c>
      <c r="D180" s="21">
        <v>61.518149999999999</v>
      </c>
      <c r="E180" s="21"/>
      <c r="F180" s="24">
        <f t="shared" si="4"/>
        <v>2.6661100000000002</v>
      </c>
      <c r="G180" s="24">
        <v>2.6661100000000002</v>
      </c>
      <c r="H180" s="23">
        <v>121.5399</v>
      </c>
      <c r="I180" s="23"/>
      <c r="J180" s="23">
        <v>150</v>
      </c>
      <c r="K180" s="23"/>
    </row>
    <row r="181" spans="1:11" ht="15" x14ac:dyDescent="0.25">
      <c r="A181" s="20">
        <f t="shared" si="5"/>
        <v>42894.16666666625</v>
      </c>
      <c r="B181" s="21">
        <v>9.2359500000000008</v>
      </c>
      <c r="C181" s="22">
        <v>0.37112000000000001</v>
      </c>
      <c r="D181" s="21">
        <v>69.231570000000005</v>
      </c>
      <c r="E181" s="21"/>
      <c r="F181" s="24">
        <f t="shared" si="4"/>
        <v>9.2359500000000008</v>
      </c>
      <c r="G181" s="24">
        <v>9.2359500000000008</v>
      </c>
      <c r="H181" s="23">
        <v>121.40349999999999</v>
      </c>
      <c r="I181" s="23"/>
      <c r="J181" s="23">
        <v>150</v>
      </c>
      <c r="K181" s="23"/>
    </row>
    <row r="182" spans="1:11" ht="15" x14ac:dyDescent="0.25">
      <c r="A182" s="20">
        <f t="shared" si="5"/>
        <v>42894.208333332914</v>
      </c>
      <c r="B182" s="21"/>
      <c r="C182" s="22">
        <v>0.57318999999999998</v>
      </c>
      <c r="D182" s="21">
        <v>96.196789999999993</v>
      </c>
      <c r="E182" s="21"/>
      <c r="F182" s="24" t="str">
        <f t="shared" si="4"/>
        <v/>
      </c>
      <c r="G182" s="24" t="s">
        <v>189</v>
      </c>
      <c r="H182" s="23">
        <v>120.4216</v>
      </c>
      <c r="I182" s="23"/>
      <c r="J182" s="23">
        <v>150</v>
      </c>
      <c r="K182" s="23"/>
    </row>
    <row r="183" spans="1:11" ht="15" x14ac:dyDescent="0.25">
      <c r="A183" s="20">
        <f t="shared" si="5"/>
        <v>42894.249999999578</v>
      </c>
      <c r="B183" s="21">
        <v>4.6170600000000004</v>
      </c>
      <c r="C183" s="22">
        <v>0.53949000000000003</v>
      </c>
      <c r="D183" s="21">
        <v>64.090130000000002</v>
      </c>
      <c r="E183" s="21"/>
      <c r="F183" s="24">
        <f t="shared" si="4"/>
        <v>4.6170600000000004</v>
      </c>
      <c r="G183" s="24">
        <v>4.6170600000000004</v>
      </c>
      <c r="H183" s="23">
        <v>120.3886</v>
      </c>
      <c r="I183" s="23"/>
      <c r="J183" s="23">
        <v>150</v>
      </c>
      <c r="K183" s="23"/>
    </row>
    <row r="184" spans="1:11" ht="15" x14ac:dyDescent="0.25">
      <c r="A184" s="20">
        <f t="shared" si="5"/>
        <v>42894.291666666242</v>
      </c>
      <c r="B184" s="21">
        <v>6.8460599999999996</v>
      </c>
      <c r="C184" s="22">
        <v>0.39789000000000002</v>
      </c>
      <c r="D184" s="21">
        <v>84.616519999999994</v>
      </c>
      <c r="E184" s="21"/>
      <c r="F184" s="24">
        <f t="shared" si="4"/>
        <v>6.8460599999999996</v>
      </c>
      <c r="G184" s="24">
        <v>6.8460599999999996</v>
      </c>
      <c r="H184" s="23">
        <v>120.3595</v>
      </c>
      <c r="I184" s="23"/>
      <c r="J184" s="23">
        <v>150</v>
      </c>
      <c r="K184" s="23"/>
    </row>
    <row r="185" spans="1:11" ht="15" x14ac:dyDescent="0.25">
      <c r="A185" s="20">
        <f t="shared" si="5"/>
        <v>42894.333333332906</v>
      </c>
      <c r="B185" s="21">
        <v>5.5147199999999996</v>
      </c>
      <c r="C185" s="22">
        <v>0.53515999999999997</v>
      </c>
      <c r="D185" s="21">
        <v>243.8476</v>
      </c>
      <c r="E185" s="21"/>
      <c r="F185" s="24">
        <f t="shared" si="4"/>
        <v>5.5147199999999996</v>
      </c>
      <c r="G185" s="24">
        <v>5.5147199999999996</v>
      </c>
      <c r="H185" s="23">
        <v>119.46729999999999</v>
      </c>
      <c r="I185" s="23"/>
      <c r="J185" s="23">
        <v>150</v>
      </c>
      <c r="K185" s="23"/>
    </row>
    <row r="186" spans="1:11" ht="15" x14ac:dyDescent="0.25">
      <c r="A186" s="20">
        <f t="shared" si="5"/>
        <v>42894.374999999571</v>
      </c>
      <c r="B186" s="21"/>
      <c r="C186" s="22">
        <v>0.46093000000000001</v>
      </c>
      <c r="D186" s="21">
        <v>145.3552</v>
      </c>
      <c r="E186" s="21"/>
      <c r="F186" s="24" t="str">
        <f t="shared" si="4"/>
        <v/>
      </c>
      <c r="G186" s="24" t="s">
        <v>189</v>
      </c>
      <c r="H186" s="23">
        <v>118.8903</v>
      </c>
      <c r="I186" s="23"/>
      <c r="J186" s="23">
        <v>150</v>
      </c>
      <c r="K186" s="23"/>
    </row>
    <row r="187" spans="1:11" ht="15" x14ac:dyDescent="0.25">
      <c r="A187" s="20">
        <f t="shared" si="5"/>
        <v>42894.416666666235</v>
      </c>
      <c r="B187" s="21"/>
      <c r="C187" s="22">
        <v>0.74936000000000003</v>
      </c>
      <c r="D187" s="21">
        <v>54.897060000000003</v>
      </c>
      <c r="E187" s="21"/>
      <c r="F187" s="24" t="str">
        <f t="shared" si="4"/>
        <v/>
      </c>
      <c r="G187" s="24" t="s">
        <v>189</v>
      </c>
      <c r="H187" s="23">
        <v>118.5</v>
      </c>
      <c r="I187" s="23"/>
      <c r="J187" s="23">
        <v>150</v>
      </c>
      <c r="K187" s="23"/>
    </row>
    <row r="188" spans="1:11" ht="15" x14ac:dyDescent="0.25">
      <c r="A188" s="20">
        <f t="shared" si="5"/>
        <v>42894.458333332899</v>
      </c>
      <c r="B188" s="21">
        <v>12.97739</v>
      </c>
      <c r="C188" s="22">
        <v>1.3833599999999999</v>
      </c>
      <c r="D188" s="21">
        <v>233.90620000000001</v>
      </c>
      <c r="E188" s="21"/>
      <c r="F188" s="24">
        <f t="shared" si="4"/>
        <v>12.97739</v>
      </c>
      <c r="G188" s="24">
        <v>12.97739</v>
      </c>
      <c r="H188" s="23">
        <v>116.50879999999999</v>
      </c>
      <c r="I188" s="23"/>
      <c r="J188" s="23">
        <v>150</v>
      </c>
      <c r="K188" s="23"/>
    </row>
    <row r="189" spans="1:11" ht="15" x14ac:dyDescent="0.25">
      <c r="A189" s="20">
        <f t="shared" si="5"/>
        <v>42894.499999999563</v>
      </c>
      <c r="B189" s="21">
        <v>24.658670000000001</v>
      </c>
      <c r="C189" s="22">
        <v>1.96757</v>
      </c>
      <c r="D189" s="21">
        <v>186.17269999999999</v>
      </c>
      <c r="E189" s="21"/>
      <c r="F189" s="24">
        <f t="shared" si="4"/>
        <v>24.658670000000001</v>
      </c>
      <c r="G189" s="24">
        <v>24.658670000000001</v>
      </c>
      <c r="H189" s="23">
        <v>116.474</v>
      </c>
      <c r="I189" s="23"/>
      <c r="J189" s="23">
        <v>150</v>
      </c>
      <c r="K189" s="23"/>
    </row>
    <row r="190" spans="1:11" ht="15" x14ac:dyDescent="0.25">
      <c r="A190" s="20">
        <f t="shared" si="5"/>
        <v>42894.541666666228</v>
      </c>
      <c r="B190" s="21">
        <v>30.236059999999998</v>
      </c>
      <c r="C190" s="22">
        <v>2.7894299999999999</v>
      </c>
      <c r="D190" s="21">
        <v>206.25630000000001</v>
      </c>
      <c r="E190" s="21"/>
      <c r="F190" s="24">
        <f t="shared" si="4"/>
        <v>30.236059999999998</v>
      </c>
      <c r="G190" s="24">
        <v>30.236059999999998</v>
      </c>
      <c r="H190" s="23">
        <v>116.3317</v>
      </c>
      <c r="I190" s="23"/>
      <c r="J190" s="23">
        <v>150</v>
      </c>
      <c r="K190" s="23"/>
    </row>
    <row r="191" spans="1:11" ht="15" x14ac:dyDescent="0.25">
      <c r="A191" s="20">
        <f t="shared" si="5"/>
        <v>42894.583333332892</v>
      </c>
      <c r="B191" s="21">
        <v>27.817609999999998</v>
      </c>
      <c r="C191" s="22">
        <v>2.6255099999999998</v>
      </c>
      <c r="D191" s="21">
        <v>212.24549999999999</v>
      </c>
      <c r="E191" s="21"/>
      <c r="F191" s="24">
        <f t="shared" si="4"/>
        <v>27.817609999999998</v>
      </c>
      <c r="G191" s="24">
        <v>27.817609999999998</v>
      </c>
      <c r="H191" s="23">
        <v>116.0197</v>
      </c>
      <c r="I191" s="23"/>
      <c r="J191" s="23">
        <v>150</v>
      </c>
      <c r="K191" s="23"/>
    </row>
    <row r="192" spans="1:11" ht="15" x14ac:dyDescent="0.25">
      <c r="A192" s="20">
        <f t="shared" si="5"/>
        <v>42894.624999999556</v>
      </c>
      <c r="B192" s="21">
        <v>20.379829999999998</v>
      </c>
      <c r="C192" s="22">
        <v>3.29759</v>
      </c>
      <c r="D192" s="21">
        <v>211.62620000000001</v>
      </c>
      <c r="E192" s="21"/>
      <c r="F192" s="24">
        <f t="shared" si="4"/>
        <v>20.379829999999998</v>
      </c>
      <c r="G192" s="24">
        <v>20.379829999999998</v>
      </c>
      <c r="H192" s="23">
        <v>115.6589</v>
      </c>
      <c r="I192" s="23"/>
      <c r="J192" s="23">
        <v>150</v>
      </c>
      <c r="K192" s="23"/>
    </row>
    <row r="193" spans="1:11" ht="15" x14ac:dyDescent="0.25">
      <c r="A193" s="20">
        <f t="shared" si="5"/>
        <v>42894.66666666622</v>
      </c>
      <c r="B193" s="21">
        <v>15.17445</v>
      </c>
      <c r="C193" s="22">
        <v>2.7529599999999999</v>
      </c>
      <c r="D193" s="21">
        <v>205.94399999999999</v>
      </c>
      <c r="E193" s="21"/>
      <c r="F193" s="24">
        <f t="shared" si="4"/>
        <v>15.17445</v>
      </c>
      <c r="G193" s="24">
        <v>15.17445</v>
      </c>
      <c r="H193" s="23">
        <v>115.6464</v>
      </c>
      <c r="I193" s="23"/>
      <c r="J193" s="23">
        <v>150</v>
      </c>
      <c r="K193" s="23"/>
    </row>
    <row r="194" spans="1:11" ht="15" x14ac:dyDescent="0.25">
      <c r="A194" s="20">
        <f t="shared" si="5"/>
        <v>42894.708333332885</v>
      </c>
      <c r="B194" s="21">
        <v>14.50417</v>
      </c>
      <c r="C194" s="22">
        <v>2.33752</v>
      </c>
      <c r="D194" s="21">
        <v>212.55619999999999</v>
      </c>
      <c r="E194" s="21"/>
      <c r="F194" s="24">
        <f t="shared" si="4"/>
        <v>14.50417</v>
      </c>
      <c r="G194" s="24">
        <v>14.50417</v>
      </c>
      <c r="H194" s="23">
        <v>115.2503</v>
      </c>
      <c r="I194" s="23"/>
      <c r="J194" s="23">
        <v>150</v>
      </c>
      <c r="K194" s="23"/>
    </row>
    <row r="195" spans="1:11" ht="15" x14ac:dyDescent="0.25">
      <c r="A195" s="20">
        <f t="shared" si="5"/>
        <v>42894.749999999549</v>
      </c>
      <c r="B195" s="21">
        <v>21.618390000000002</v>
      </c>
      <c r="C195" s="22">
        <v>2.1693799999999999</v>
      </c>
      <c r="D195" s="21">
        <v>222.78319999999999</v>
      </c>
      <c r="E195" s="21"/>
      <c r="F195" s="24">
        <f t="shared" si="4"/>
        <v>21.618390000000002</v>
      </c>
      <c r="G195" s="24">
        <v>21.618390000000002</v>
      </c>
      <c r="H195" s="23">
        <v>115</v>
      </c>
      <c r="I195" s="23"/>
      <c r="J195" s="23">
        <v>150</v>
      </c>
      <c r="K195" s="23"/>
    </row>
    <row r="196" spans="1:11" ht="15" x14ac:dyDescent="0.25">
      <c r="A196" s="20">
        <f t="shared" si="5"/>
        <v>42894.791666666213</v>
      </c>
      <c r="B196" s="21">
        <v>9.2274399999999996</v>
      </c>
      <c r="C196" s="22">
        <v>0.90447</v>
      </c>
      <c r="D196" s="21">
        <v>302.50869999999998</v>
      </c>
      <c r="E196" s="21"/>
      <c r="F196" s="24">
        <f t="shared" si="4"/>
        <v>9.2274399999999996</v>
      </c>
      <c r="G196" s="24">
        <v>9.2274399999999996</v>
      </c>
      <c r="H196" s="23">
        <v>114.36369999999999</v>
      </c>
      <c r="I196" s="23"/>
      <c r="J196" s="23">
        <v>150</v>
      </c>
      <c r="K196" s="23"/>
    </row>
    <row r="197" spans="1:11" ht="15" x14ac:dyDescent="0.25">
      <c r="A197" s="20">
        <f t="shared" si="5"/>
        <v>42894.833333332877</v>
      </c>
      <c r="B197" s="21">
        <v>0.53105999999999998</v>
      </c>
      <c r="C197" s="22">
        <v>0.68206</v>
      </c>
      <c r="D197" s="21">
        <v>331.03750000000002</v>
      </c>
      <c r="E197" s="21"/>
      <c r="F197" s="24">
        <f t="shared" si="4"/>
        <v>0.53105999999999998</v>
      </c>
      <c r="G197" s="24">
        <v>0.53105999999999998</v>
      </c>
      <c r="H197" s="23">
        <v>114.06780000000001</v>
      </c>
      <c r="I197" s="23"/>
      <c r="J197" s="23">
        <v>150</v>
      </c>
      <c r="K197" s="23"/>
    </row>
    <row r="198" spans="1:11" ht="15" x14ac:dyDescent="0.25">
      <c r="A198" s="20">
        <f t="shared" si="5"/>
        <v>42894.874999999542</v>
      </c>
      <c r="B198" s="21">
        <v>2.06067</v>
      </c>
      <c r="C198" s="22">
        <v>0.63827</v>
      </c>
      <c r="D198" s="21">
        <v>19.201139999999999</v>
      </c>
      <c r="E198" s="21"/>
      <c r="F198" s="24">
        <f t="shared" si="4"/>
        <v>2.06067</v>
      </c>
      <c r="G198" s="24">
        <v>2.06067</v>
      </c>
      <c r="H198" s="23">
        <v>114.04470000000001</v>
      </c>
      <c r="I198" s="23"/>
      <c r="J198" s="23">
        <v>150</v>
      </c>
      <c r="K198" s="23"/>
    </row>
    <row r="199" spans="1:11" ht="15" x14ac:dyDescent="0.25">
      <c r="A199" s="20">
        <f t="shared" si="5"/>
        <v>42894.916666666206</v>
      </c>
      <c r="B199" s="21"/>
      <c r="C199" s="22">
        <v>0.45585999999999999</v>
      </c>
      <c r="D199" s="21">
        <v>46.833260000000003</v>
      </c>
      <c r="E199" s="21"/>
      <c r="F199" s="24" t="str">
        <f t="shared" si="4"/>
        <v/>
      </c>
      <c r="G199" s="24" t="s">
        <v>189</v>
      </c>
      <c r="H199" s="23">
        <v>113.99769999999999</v>
      </c>
      <c r="I199" s="23"/>
      <c r="J199" s="23">
        <v>150</v>
      </c>
      <c r="K199" s="23"/>
    </row>
    <row r="200" spans="1:11" ht="15" x14ac:dyDescent="0.25">
      <c r="A200" s="20">
        <f t="shared" si="5"/>
        <v>42894.95833333287</v>
      </c>
      <c r="B200" s="21">
        <v>-0.32228000000000001</v>
      </c>
      <c r="C200" s="22">
        <v>0.45062999999999998</v>
      </c>
      <c r="D200" s="21">
        <v>62.037089999999999</v>
      </c>
      <c r="E200" s="21"/>
      <c r="F200" s="24" t="str">
        <f t="shared" si="4"/>
        <v/>
      </c>
      <c r="G200" s="24" t="s">
        <v>189</v>
      </c>
      <c r="H200" s="23">
        <v>113.82299999999999</v>
      </c>
      <c r="I200" s="23"/>
      <c r="J200" s="23">
        <v>150</v>
      </c>
      <c r="K200" s="23"/>
    </row>
    <row r="201" spans="1:11" ht="15" x14ac:dyDescent="0.25">
      <c r="A201" s="20">
        <f t="shared" si="5"/>
        <v>42894.999999999534</v>
      </c>
      <c r="B201" s="21">
        <v>-2.528E-2</v>
      </c>
      <c r="C201" s="22">
        <v>0.33310000000000001</v>
      </c>
      <c r="D201" s="21">
        <v>135.58850000000001</v>
      </c>
      <c r="E201" s="21"/>
      <c r="F201" s="24" t="str">
        <f t="shared" si="4"/>
        <v/>
      </c>
      <c r="G201" s="24" t="s">
        <v>189</v>
      </c>
      <c r="H201" s="23">
        <v>113.4941</v>
      </c>
      <c r="I201" s="23"/>
      <c r="J201" s="23">
        <v>150</v>
      </c>
      <c r="K201" s="23"/>
    </row>
    <row r="202" spans="1:11" ht="15" x14ac:dyDescent="0.25">
      <c r="A202" s="20">
        <f t="shared" si="5"/>
        <v>42895.041666666199</v>
      </c>
      <c r="B202" s="21">
        <v>8.7772699999999997</v>
      </c>
      <c r="C202" s="22">
        <v>0.21815999999999999</v>
      </c>
      <c r="D202" s="21">
        <v>33.466630000000002</v>
      </c>
      <c r="E202" s="21"/>
      <c r="F202" s="24">
        <f t="shared" si="4"/>
        <v>8.7772699999999997</v>
      </c>
      <c r="G202" s="24">
        <v>8.7772699999999997</v>
      </c>
      <c r="H202" s="23">
        <v>113.39870000000001</v>
      </c>
      <c r="I202" s="23">
        <f>COUNTIF(G202:G225,"&gt;150")</f>
        <v>0</v>
      </c>
      <c r="J202" s="23">
        <v>150</v>
      </c>
      <c r="K202" s="23"/>
    </row>
    <row r="203" spans="1:11" ht="15" x14ac:dyDescent="0.25">
      <c r="A203" s="20">
        <f t="shared" si="5"/>
        <v>42895.083333332863</v>
      </c>
      <c r="B203" s="21">
        <v>-0.89266999999999996</v>
      </c>
      <c r="C203" s="22">
        <v>0.28392000000000001</v>
      </c>
      <c r="D203" s="21">
        <v>76.694479999999999</v>
      </c>
      <c r="E203" s="21"/>
      <c r="F203" s="24" t="str">
        <f t="shared" ref="F203:F266" si="6">IF(AND(B203&gt;0,ISNUMBER(B203)),B203,"")</f>
        <v/>
      </c>
      <c r="G203" s="24" t="s">
        <v>189</v>
      </c>
      <c r="H203" s="23">
        <v>112.845</v>
      </c>
      <c r="I203" s="23"/>
      <c r="J203" s="23">
        <v>150</v>
      </c>
      <c r="K203" s="23"/>
    </row>
    <row r="204" spans="1:11" ht="15" x14ac:dyDescent="0.25">
      <c r="A204" s="20">
        <f t="shared" ref="A204:A267" si="7">A203+1/24</f>
        <v>42895.124999999527</v>
      </c>
      <c r="B204" s="21">
        <v>3.3182999999999998</v>
      </c>
      <c r="C204" s="22">
        <v>0.48637000000000002</v>
      </c>
      <c r="D204" s="21">
        <v>210.78620000000001</v>
      </c>
      <c r="E204" s="21"/>
      <c r="F204" s="24">
        <f t="shared" si="6"/>
        <v>3.3182999999999998</v>
      </c>
      <c r="G204" s="24">
        <v>3.3182999999999998</v>
      </c>
      <c r="H204" s="23">
        <v>112.01130000000001</v>
      </c>
      <c r="I204" s="23"/>
      <c r="J204" s="23">
        <v>150</v>
      </c>
      <c r="K204" s="23"/>
    </row>
    <row r="205" spans="1:11" ht="15" x14ac:dyDescent="0.25">
      <c r="A205" s="20">
        <f t="shared" si="7"/>
        <v>42895.166666666191</v>
      </c>
      <c r="B205" s="21">
        <v>1.1432199999999999</v>
      </c>
      <c r="C205" s="22">
        <v>0.29305999999999999</v>
      </c>
      <c r="D205" s="21">
        <v>143.4221</v>
      </c>
      <c r="E205" s="21"/>
      <c r="F205" s="24">
        <f t="shared" si="6"/>
        <v>1.1432199999999999</v>
      </c>
      <c r="G205" s="24">
        <v>1.1432199999999999</v>
      </c>
      <c r="H205" s="23">
        <v>111.7568</v>
      </c>
      <c r="I205" s="23"/>
      <c r="J205" s="23">
        <v>150</v>
      </c>
      <c r="K205" s="23"/>
    </row>
    <row r="206" spans="1:11" ht="15" x14ac:dyDescent="0.25">
      <c r="A206" s="20">
        <f t="shared" si="7"/>
        <v>42895.208333332856</v>
      </c>
      <c r="B206" s="21">
        <v>2.4768400000000002</v>
      </c>
      <c r="C206" s="22">
        <v>0.25391999999999998</v>
      </c>
      <c r="D206" s="21">
        <v>113.8728</v>
      </c>
      <c r="E206" s="21"/>
      <c r="F206" s="24">
        <f t="shared" si="6"/>
        <v>2.4768400000000002</v>
      </c>
      <c r="G206" s="24">
        <v>2.4768400000000002</v>
      </c>
      <c r="H206" s="23">
        <v>111.1015</v>
      </c>
      <c r="I206" s="23"/>
      <c r="J206" s="23">
        <v>150</v>
      </c>
      <c r="K206" s="23"/>
    </row>
    <row r="207" spans="1:11" ht="15" x14ac:dyDescent="0.25">
      <c r="A207" s="20">
        <f t="shared" si="7"/>
        <v>42895.24999999952</v>
      </c>
      <c r="B207" s="21">
        <v>1.1757200000000001</v>
      </c>
      <c r="C207" s="22">
        <v>0.44446000000000002</v>
      </c>
      <c r="D207" s="21">
        <v>103.04770000000001</v>
      </c>
      <c r="E207" s="21"/>
      <c r="F207" s="24">
        <f t="shared" si="6"/>
        <v>1.1757200000000001</v>
      </c>
      <c r="G207" s="24">
        <v>1.1757200000000001</v>
      </c>
      <c r="H207" s="23">
        <v>110.9004</v>
      </c>
      <c r="I207" s="23"/>
      <c r="J207" s="23">
        <v>150</v>
      </c>
      <c r="K207" s="23"/>
    </row>
    <row r="208" spans="1:11" ht="15" x14ac:dyDescent="0.25">
      <c r="A208" s="20">
        <f t="shared" si="7"/>
        <v>42895.291666666184</v>
      </c>
      <c r="B208" s="21">
        <v>8.5773299999999999</v>
      </c>
      <c r="C208" s="22">
        <v>0.24826000000000001</v>
      </c>
      <c r="D208" s="21">
        <v>112.251</v>
      </c>
      <c r="E208" s="21"/>
      <c r="F208" s="24">
        <f t="shared" si="6"/>
        <v>8.5773299999999999</v>
      </c>
      <c r="G208" s="24">
        <v>8.5773299999999999</v>
      </c>
      <c r="H208" s="23">
        <v>110.13209999999999</v>
      </c>
      <c r="I208" s="23"/>
      <c r="J208" s="23">
        <v>150</v>
      </c>
      <c r="K208" s="23"/>
    </row>
    <row r="209" spans="1:11" ht="15" x14ac:dyDescent="0.25">
      <c r="A209" s="20">
        <f t="shared" si="7"/>
        <v>42895.333333332848</v>
      </c>
      <c r="B209" s="21">
        <v>11.26972</v>
      </c>
      <c r="C209" s="22">
        <v>0.24384</v>
      </c>
      <c r="D209" s="21">
        <v>117.18519999999999</v>
      </c>
      <c r="E209" s="21"/>
      <c r="F209" s="24">
        <f t="shared" si="6"/>
        <v>11.26972</v>
      </c>
      <c r="G209" s="24">
        <v>11.26972</v>
      </c>
      <c r="H209" s="23">
        <v>110.0625</v>
      </c>
      <c r="I209" s="23"/>
      <c r="J209" s="23">
        <v>150</v>
      </c>
      <c r="K209" s="23"/>
    </row>
    <row r="210" spans="1:11" ht="15" x14ac:dyDescent="0.25">
      <c r="A210" s="20">
        <f t="shared" si="7"/>
        <v>42895.374999999513</v>
      </c>
      <c r="B210" s="21"/>
      <c r="C210" s="22">
        <v>0.42354999999999998</v>
      </c>
      <c r="D210" s="21">
        <v>80.552989999999994</v>
      </c>
      <c r="E210" s="21"/>
      <c r="F210" s="24" t="str">
        <f t="shared" si="6"/>
        <v/>
      </c>
      <c r="G210" s="24" t="s">
        <v>189</v>
      </c>
      <c r="H210" s="23">
        <v>109.8092</v>
      </c>
      <c r="I210" s="23"/>
      <c r="J210" s="23">
        <v>150</v>
      </c>
      <c r="K210" s="23"/>
    </row>
    <row r="211" spans="1:11" ht="15" x14ac:dyDescent="0.25">
      <c r="A211" s="20">
        <f t="shared" si="7"/>
        <v>42895.416666666177</v>
      </c>
      <c r="B211" s="21"/>
      <c r="C211" s="22">
        <v>0.32019999999999998</v>
      </c>
      <c r="D211" s="21">
        <v>74.306020000000004</v>
      </c>
      <c r="E211" s="21"/>
      <c r="F211" s="24" t="str">
        <f t="shared" si="6"/>
        <v/>
      </c>
      <c r="G211" s="24" t="s">
        <v>189</v>
      </c>
      <c r="H211" s="23">
        <v>109.023</v>
      </c>
      <c r="I211" s="23"/>
      <c r="J211" s="23">
        <v>150</v>
      </c>
      <c r="K211" s="23"/>
    </row>
    <row r="212" spans="1:11" ht="15" x14ac:dyDescent="0.25">
      <c r="A212" s="20">
        <f t="shared" si="7"/>
        <v>42895.458333332841</v>
      </c>
      <c r="B212" s="21">
        <v>8.8421699999999994</v>
      </c>
      <c r="C212" s="22">
        <v>1.2270399999999999</v>
      </c>
      <c r="D212" s="21">
        <v>143.28809999999999</v>
      </c>
      <c r="E212" s="21"/>
      <c r="F212" s="24">
        <f t="shared" si="6"/>
        <v>8.8421699999999994</v>
      </c>
      <c r="G212" s="24">
        <v>8.8421699999999994</v>
      </c>
      <c r="H212" s="23">
        <v>108.955</v>
      </c>
      <c r="I212" s="23"/>
      <c r="J212" s="23">
        <v>150</v>
      </c>
      <c r="K212" s="23"/>
    </row>
    <row r="213" spans="1:11" ht="15" x14ac:dyDescent="0.25">
      <c r="A213" s="20">
        <f t="shared" si="7"/>
        <v>42895.499999999505</v>
      </c>
      <c r="B213" s="21">
        <v>20.9345</v>
      </c>
      <c r="C213" s="22">
        <v>2.1000999999999999</v>
      </c>
      <c r="D213" s="21">
        <v>173.17689999999999</v>
      </c>
      <c r="E213" s="21"/>
      <c r="F213" s="24">
        <f t="shared" si="6"/>
        <v>20.9345</v>
      </c>
      <c r="G213" s="24">
        <v>20.9345</v>
      </c>
      <c r="H213" s="23">
        <v>108.36239999999999</v>
      </c>
      <c r="I213" s="23"/>
      <c r="J213" s="23">
        <v>150</v>
      </c>
      <c r="K213" s="23"/>
    </row>
    <row r="214" spans="1:11" ht="15" x14ac:dyDescent="0.25">
      <c r="A214" s="20">
        <f t="shared" si="7"/>
        <v>42895.541666666169</v>
      </c>
      <c r="B214" s="21">
        <v>30.744499999999999</v>
      </c>
      <c r="C214" s="22">
        <v>2.1500400000000002</v>
      </c>
      <c r="D214" s="21">
        <v>186.666</v>
      </c>
      <c r="E214" s="21"/>
      <c r="F214" s="24">
        <f t="shared" si="6"/>
        <v>30.744499999999999</v>
      </c>
      <c r="G214" s="24">
        <v>30.744499999999999</v>
      </c>
      <c r="H214" s="23">
        <v>107.33669999999999</v>
      </c>
      <c r="I214" s="23"/>
      <c r="J214" s="23">
        <v>150</v>
      </c>
      <c r="K214" s="23"/>
    </row>
    <row r="215" spans="1:11" ht="15" x14ac:dyDescent="0.25">
      <c r="A215" s="20">
        <f t="shared" si="7"/>
        <v>42895.583333332834</v>
      </c>
      <c r="B215" s="21">
        <v>29.640999999999998</v>
      </c>
      <c r="C215" s="22">
        <v>2.7977799999999999</v>
      </c>
      <c r="D215" s="21">
        <v>191.8562</v>
      </c>
      <c r="E215" s="21"/>
      <c r="F215" s="24">
        <f t="shared" si="6"/>
        <v>29.640999999999998</v>
      </c>
      <c r="G215" s="24">
        <v>29.640999999999998</v>
      </c>
      <c r="H215" s="23">
        <v>107.10290000000001</v>
      </c>
      <c r="I215" s="23"/>
      <c r="J215" s="23">
        <v>150</v>
      </c>
      <c r="K215" s="23"/>
    </row>
    <row r="216" spans="1:11" ht="15" x14ac:dyDescent="0.25">
      <c r="A216" s="20">
        <f t="shared" si="7"/>
        <v>42895.624999999498</v>
      </c>
      <c r="B216" s="21">
        <v>43.165669999999999</v>
      </c>
      <c r="C216" s="22">
        <v>1.92364</v>
      </c>
      <c r="D216" s="21">
        <v>182.20660000000001</v>
      </c>
      <c r="E216" s="21"/>
      <c r="F216" s="24">
        <f t="shared" si="6"/>
        <v>43.165669999999999</v>
      </c>
      <c r="G216" s="24">
        <v>43.165669999999999</v>
      </c>
      <c r="H216" s="23">
        <v>107.02200000000001</v>
      </c>
      <c r="I216" s="23"/>
      <c r="J216" s="23">
        <v>150</v>
      </c>
      <c r="K216" s="23"/>
    </row>
    <row r="217" spans="1:11" ht="15" x14ac:dyDescent="0.25">
      <c r="A217" s="20">
        <f t="shared" si="7"/>
        <v>42895.666666666162</v>
      </c>
      <c r="B217" s="21">
        <v>7.4997299999999996</v>
      </c>
      <c r="C217" s="22">
        <v>0.95908000000000004</v>
      </c>
      <c r="D217" s="21">
        <v>171.2364</v>
      </c>
      <c r="E217" s="21"/>
      <c r="F217" s="24">
        <f t="shared" si="6"/>
        <v>7.4997299999999996</v>
      </c>
      <c r="G217" s="24">
        <v>7.4997299999999996</v>
      </c>
      <c r="H217" s="23">
        <v>106.7557</v>
      </c>
      <c r="I217" s="23"/>
      <c r="J217" s="23">
        <v>150</v>
      </c>
      <c r="K217" s="23"/>
    </row>
    <row r="218" spans="1:11" ht="15" x14ac:dyDescent="0.25">
      <c r="A218" s="20">
        <f t="shared" si="7"/>
        <v>42895.708333332826</v>
      </c>
      <c r="B218" s="21"/>
      <c r="C218" s="22">
        <v>1.2315199999999999</v>
      </c>
      <c r="D218" s="21">
        <v>183.4528</v>
      </c>
      <c r="E218" s="21"/>
      <c r="F218" s="24" t="str">
        <f t="shared" si="6"/>
        <v/>
      </c>
      <c r="G218" s="24" t="s">
        <v>189</v>
      </c>
      <c r="H218" s="23">
        <v>106.384</v>
      </c>
      <c r="I218" s="23"/>
      <c r="J218" s="23">
        <v>150</v>
      </c>
      <c r="K218" s="23"/>
    </row>
    <row r="219" spans="1:11" ht="15" x14ac:dyDescent="0.25">
      <c r="A219" s="20">
        <f t="shared" si="7"/>
        <v>42895.749999999491</v>
      </c>
      <c r="B219" s="21">
        <v>21.914670000000001</v>
      </c>
      <c r="C219" s="22">
        <v>0.89849000000000001</v>
      </c>
      <c r="D219" s="21">
        <v>313.99869999999999</v>
      </c>
      <c r="E219" s="21"/>
      <c r="F219" s="24">
        <f t="shared" si="6"/>
        <v>21.914670000000001</v>
      </c>
      <c r="G219" s="24">
        <v>21.914670000000001</v>
      </c>
      <c r="H219" s="23">
        <v>105.992</v>
      </c>
      <c r="I219" s="23"/>
      <c r="J219" s="23">
        <v>150</v>
      </c>
      <c r="K219" s="23"/>
    </row>
    <row r="220" spans="1:11" ht="15" x14ac:dyDescent="0.25">
      <c r="A220" s="20">
        <f t="shared" si="7"/>
        <v>42895.791666666155</v>
      </c>
      <c r="B220" s="21">
        <v>7.7058900000000001</v>
      </c>
      <c r="C220" s="22">
        <v>0.33854000000000001</v>
      </c>
      <c r="D220" s="21">
        <v>51.765140000000002</v>
      </c>
      <c r="E220" s="21"/>
      <c r="F220" s="24">
        <f t="shared" si="6"/>
        <v>7.7058900000000001</v>
      </c>
      <c r="G220" s="24">
        <v>7.7058900000000001</v>
      </c>
      <c r="H220" s="23">
        <v>105.0757</v>
      </c>
      <c r="I220" s="23"/>
      <c r="J220" s="23">
        <v>150</v>
      </c>
      <c r="K220" s="23"/>
    </row>
    <row r="221" spans="1:11" ht="15" x14ac:dyDescent="0.25">
      <c r="A221" s="20">
        <f t="shared" si="7"/>
        <v>42895.833333332819</v>
      </c>
      <c r="B221" s="21"/>
      <c r="C221" s="22">
        <v>0.40643000000000001</v>
      </c>
      <c r="D221" s="21">
        <v>15.017899999999999</v>
      </c>
      <c r="E221" s="21"/>
      <c r="F221" s="24" t="str">
        <f t="shared" si="6"/>
        <v/>
      </c>
      <c r="G221" s="24" t="s">
        <v>189</v>
      </c>
      <c r="H221" s="23">
        <v>104.746</v>
      </c>
      <c r="I221" s="23"/>
      <c r="J221" s="23">
        <v>150</v>
      </c>
      <c r="K221" s="23"/>
    </row>
    <row r="222" spans="1:11" ht="15" x14ac:dyDescent="0.25">
      <c r="A222" s="20">
        <f t="shared" si="7"/>
        <v>42895.874999999483</v>
      </c>
      <c r="B222" s="21">
        <v>-2.9394399999999998</v>
      </c>
      <c r="C222" s="22">
        <v>0.54254000000000002</v>
      </c>
      <c r="D222" s="21">
        <v>35.734490000000001</v>
      </c>
      <c r="E222" s="21"/>
      <c r="F222" s="24" t="str">
        <f t="shared" si="6"/>
        <v/>
      </c>
      <c r="G222" s="24" t="s">
        <v>189</v>
      </c>
      <c r="H222" s="23">
        <v>104.6889</v>
      </c>
      <c r="I222" s="23"/>
      <c r="J222" s="23">
        <v>150</v>
      </c>
      <c r="K222" s="23"/>
    </row>
    <row r="223" spans="1:11" ht="15" x14ac:dyDescent="0.25">
      <c r="A223" s="20">
        <f t="shared" si="7"/>
        <v>42895.916666666148</v>
      </c>
      <c r="B223" s="21">
        <v>0.42127999999999999</v>
      </c>
      <c r="C223" s="22">
        <v>0.53757999999999995</v>
      </c>
      <c r="D223" s="21">
        <v>283.43979999999999</v>
      </c>
      <c r="E223" s="21"/>
      <c r="F223" s="24">
        <f t="shared" si="6"/>
        <v>0.42127999999999999</v>
      </c>
      <c r="G223" s="24">
        <v>0.42127999999999999</v>
      </c>
      <c r="H223" s="23">
        <v>104.13720000000001</v>
      </c>
      <c r="I223" s="23"/>
      <c r="J223" s="23">
        <v>150</v>
      </c>
      <c r="K223" s="23"/>
    </row>
    <row r="224" spans="1:11" ht="15" x14ac:dyDescent="0.25">
      <c r="A224" s="20">
        <f t="shared" si="7"/>
        <v>42895.958333332812</v>
      </c>
      <c r="B224" s="21">
        <v>-6.9165999999999999</v>
      </c>
      <c r="C224" s="22">
        <v>0.50914999999999999</v>
      </c>
      <c r="D224" s="21">
        <v>72.115840000000006</v>
      </c>
      <c r="E224" s="21"/>
      <c r="F224" s="24" t="str">
        <f t="shared" si="6"/>
        <v/>
      </c>
      <c r="G224" s="24" t="s">
        <v>189</v>
      </c>
      <c r="H224" s="23">
        <v>102.5797</v>
      </c>
      <c r="I224" s="23"/>
      <c r="J224" s="23">
        <v>150</v>
      </c>
      <c r="K224" s="23"/>
    </row>
    <row r="225" spans="1:11" ht="15" x14ac:dyDescent="0.25">
      <c r="A225" s="20">
        <f t="shared" si="7"/>
        <v>42895.999999999476</v>
      </c>
      <c r="B225" s="21">
        <v>1.33456</v>
      </c>
      <c r="C225" s="22">
        <v>0.57033999999999996</v>
      </c>
      <c r="D225" s="21">
        <v>31.483219999999999</v>
      </c>
      <c r="E225" s="21"/>
      <c r="F225" s="24">
        <f t="shared" si="6"/>
        <v>1.33456</v>
      </c>
      <c r="G225" s="24">
        <v>1.33456</v>
      </c>
      <c r="H225" s="23">
        <v>102.2944</v>
      </c>
      <c r="I225" s="23"/>
      <c r="J225" s="23">
        <v>150</v>
      </c>
      <c r="K225" s="23"/>
    </row>
    <row r="226" spans="1:11" ht="15" x14ac:dyDescent="0.25">
      <c r="A226" s="20">
        <f t="shared" si="7"/>
        <v>42896.04166666614</v>
      </c>
      <c r="B226" s="21">
        <v>1.3118000000000001</v>
      </c>
      <c r="C226" s="22">
        <v>0.27483000000000002</v>
      </c>
      <c r="D226" s="21">
        <v>270.27330000000001</v>
      </c>
      <c r="E226" s="21"/>
      <c r="F226" s="24">
        <f t="shared" si="6"/>
        <v>1.3118000000000001</v>
      </c>
      <c r="G226" s="24">
        <v>1.3118000000000001</v>
      </c>
      <c r="H226" s="23">
        <v>101.9689</v>
      </c>
      <c r="I226" s="23">
        <f>COUNTIF(G226:G249,"&gt;150")</f>
        <v>0</v>
      </c>
      <c r="J226" s="23">
        <v>150</v>
      </c>
      <c r="K226" s="23"/>
    </row>
    <row r="227" spans="1:11" ht="15" x14ac:dyDescent="0.25">
      <c r="A227" s="20">
        <f t="shared" si="7"/>
        <v>42896.083333332805</v>
      </c>
      <c r="B227" s="21">
        <v>4.3914400000000002</v>
      </c>
      <c r="C227" s="22">
        <v>0.44400000000000001</v>
      </c>
      <c r="D227" s="21">
        <v>88.925929999999994</v>
      </c>
      <c r="E227" s="21"/>
      <c r="F227" s="24">
        <f t="shared" si="6"/>
        <v>4.3914400000000002</v>
      </c>
      <c r="G227" s="24">
        <v>4.3914400000000002</v>
      </c>
      <c r="H227" s="23">
        <v>101.9579</v>
      </c>
      <c r="I227" s="23"/>
      <c r="J227" s="23">
        <v>150</v>
      </c>
      <c r="K227" s="23"/>
    </row>
    <row r="228" spans="1:11" ht="15" x14ac:dyDescent="0.25">
      <c r="A228" s="20">
        <f t="shared" si="7"/>
        <v>42896.124999999469</v>
      </c>
      <c r="B228" s="21">
        <v>9.1813900000000004</v>
      </c>
      <c r="C228" s="22">
        <v>0.46688000000000002</v>
      </c>
      <c r="D228" s="21">
        <v>82.770480000000006</v>
      </c>
      <c r="E228" s="21"/>
      <c r="F228" s="24">
        <f t="shared" si="6"/>
        <v>9.1813900000000004</v>
      </c>
      <c r="G228" s="24">
        <v>9.1813900000000004</v>
      </c>
      <c r="H228" s="23">
        <v>101.87520000000001</v>
      </c>
      <c r="I228" s="23"/>
      <c r="J228" s="23">
        <v>150</v>
      </c>
      <c r="K228" s="23"/>
    </row>
    <row r="229" spans="1:11" ht="15" x14ac:dyDescent="0.25">
      <c r="A229" s="20">
        <f t="shared" si="7"/>
        <v>42896.166666666133</v>
      </c>
      <c r="B229" s="21">
        <v>8.3136700000000001</v>
      </c>
      <c r="C229" s="22">
        <v>0.65575000000000006</v>
      </c>
      <c r="D229" s="21">
        <v>256.94110000000001</v>
      </c>
      <c r="E229" s="21"/>
      <c r="F229" s="24">
        <f t="shared" si="6"/>
        <v>8.3136700000000001</v>
      </c>
      <c r="G229" s="24">
        <v>8.3136700000000001</v>
      </c>
      <c r="H229" s="23">
        <v>101.8182</v>
      </c>
      <c r="I229" s="23"/>
      <c r="J229" s="23">
        <v>150</v>
      </c>
      <c r="K229" s="23"/>
    </row>
    <row r="230" spans="1:11" ht="15" x14ac:dyDescent="0.25">
      <c r="A230" s="20">
        <f t="shared" si="7"/>
        <v>42896.208333332797</v>
      </c>
      <c r="B230" s="21">
        <v>4.96617</v>
      </c>
      <c r="C230" s="22">
        <v>0.46542</v>
      </c>
      <c r="D230" s="21">
        <v>304.57569999999998</v>
      </c>
      <c r="E230" s="21"/>
      <c r="F230" s="24">
        <f t="shared" si="6"/>
        <v>4.96617</v>
      </c>
      <c r="G230" s="24">
        <v>4.96617</v>
      </c>
      <c r="H230" s="23">
        <v>101.6938</v>
      </c>
      <c r="I230" s="23"/>
      <c r="J230" s="23">
        <v>150</v>
      </c>
      <c r="K230" s="23"/>
    </row>
    <row r="231" spans="1:11" ht="15" x14ac:dyDescent="0.25">
      <c r="A231" s="20">
        <f t="shared" si="7"/>
        <v>42896.249999999462</v>
      </c>
      <c r="B231" s="21">
        <v>7.5647200000000003</v>
      </c>
      <c r="C231" s="22">
        <v>0.38468000000000002</v>
      </c>
      <c r="D231" s="21">
        <v>87.427409999999995</v>
      </c>
      <c r="E231" s="21"/>
      <c r="F231" s="24">
        <f t="shared" si="6"/>
        <v>7.5647200000000003</v>
      </c>
      <c r="G231" s="24">
        <v>7.5647200000000003</v>
      </c>
      <c r="H231" s="23">
        <v>101.53</v>
      </c>
      <c r="I231" s="23"/>
      <c r="J231" s="23">
        <v>150</v>
      </c>
      <c r="K231" s="23"/>
    </row>
    <row r="232" spans="1:11" ht="15" x14ac:dyDescent="0.25">
      <c r="A232" s="20">
        <f t="shared" si="7"/>
        <v>42896.291666666126</v>
      </c>
      <c r="B232" s="21">
        <v>8.6445600000000002</v>
      </c>
      <c r="C232" s="22">
        <v>0.34192</v>
      </c>
      <c r="D232" s="21">
        <v>270.51639999999998</v>
      </c>
      <c r="E232" s="21"/>
      <c r="F232" s="24">
        <f t="shared" si="6"/>
        <v>8.6445600000000002</v>
      </c>
      <c r="G232" s="24">
        <v>8.6445600000000002</v>
      </c>
      <c r="H232" s="23">
        <v>101.4932</v>
      </c>
      <c r="I232" s="23"/>
      <c r="J232" s="23">
        <v>150</v>
      </c>
      <c r="K232" s="23"/>
    </row>
    <row r="233" spans="1:11" ht="15" x14ac:dyDescent="0.25">
      <c r="A233" s="20">
        <f t="shared" si="7"/>
        <v>42896.33333333279</v>
      </c>
      <c r="B233" s="21"/>
      <c r="C233" s="22">
        <v>0.36906</v>
      </c>
      <c r="D233" s="21">
        <v>102.6155</v>
      </c>
      <c r="E233" s="21"/>
      <c r="F233" s="24" t="str">
        <f t="shared" si="6"/>
        <v/>
      </c>
      <c r="G233" s="24" t="s">
        <v>189</v>
      </c>
      <c r="H233" s="23">
        <v>101.4862</v>
      </c>
      <c r="I233" s="23"/>
      <c r="J233" s="23">
        <v>150</v>
      </c>
      <c r="K233" s="23"/>
    </row>
    <row r="234" spans="1:11" ht="15" x14ac:dyDescent="0.25">
      <c r="A234" s="20">
        <f t="shared" si="7"/>
        <v>42896.374999999454</v>
      </c>
      <c r="B234" s="21">
        <v>0.51300000000000001</v>
      </c>
      <c r="C234" s="22">
        <v>0.37652000000000002</v>
      </c>
      <c r="D234" s="21">
        <v>81.926180000000002</v>
      </c>
      <c r="E234" s="21"/>
      <c r="F234" s="24">
        <f t="shared" si="6"/>
        <v>0.51300000000000001</v>
      </c>
      <c r="G234" s="24">
        <v>0.51300000000000001</v>
      </c>
      <c r="H234" s="23">
        <v>101.0098</v>
      </c>
      <c r="I234" s="23"/>
      <c r="J234" s="23">
        <v>150</v>
      </c>
      <c r="K234" s="23"/>
    </row>
    <row r="235" spans="1:11" ht="15" x14ac:dyDescent="0.25">
      <c r="A235" s="20">
        <f t="shared" si="7"/>
        <v>42896.416666666119</v>
      </c>
      <c r="B235" s="21">
        <v>-4.6770699999999996</v>
      </c>
      <c r="C235" s="22">
        <v>0.39091999999999999</v>
      </c>
      <c r="D235" s="21">
        <v>108.02889999999999</v>
      </c>
      <c r="E235" s="21"/>
      <c r="F235" s="24" t="str">
        <f t="shared" si="6"/>
        <v/>
      </c>
      <c r="G235" s="24" t="s">
        <v>189</v>
      </c>
      <c r="H235" s="23">
        <v>100.223</v>
      </c>
      <c r="I235" s="23"/>
      <c r="J235" s="23">
        <v>150</v>
      </c>
      <c r="K235" s="23"/>
    </row>
    <row r="236" spans="1:11" ht="15" x14ac:dyDescent="0.25">
      <c r="A236" s="20">
        <f t="shared" si="7"/>
        <v>42896.458333332783</v>
      </c>
      <c r="B236" s="21">
        <v>6.5456000000000003</v>
      </c>
      <c r="C236" s="22">
        <v>1.7780899999999999</v>
      </c>
      <c r="D236" s="21">
        <v>262.87599999999998</v>
      </c>
      <c r="E236" s="21"/>
      <c r="F236" s="24">
        <f t="shared" si="6"/>
        <v>6.5456000000000003</v>
      </c>
      <c r="G236" s="24">
        <v>6.5456000000000003</v>
      </c>
      <c r="H236" s="23">
        <v>99.573620000000005</v>
      </c>
      <c r="I236" s="23"/>
      <c r="J236" s="23">
        <v>150</v>
      </c>
      <c r="K236" s="23"/>
    </row>
    <row r="237" spans="1:11" ht="15" x14ac:dyDescent="0.25">
      <c r="A237" s="20">
        <f t="shared" si="7"/>
        <v>42896.499999999447</v>
      </c>
      <c r="B237" s="21">
        <v>17.990549999999999</v>
      </c>
      <c r="C237" s="22">
        <v>3.4054899999999999</v>
      </c>
      <c r="D237" s="21">
        <v>225.9161</v>
      </c>
      <c r="E237" s="21"/>
      <c r="F237" s="24">
        <f t="shared" si="6"/>
        <v>17.990549999999999</v>
      </c>
      <c r="G237" s="24">
        <v>17.990549999999999</v>
      </c>
      <c r="H237" s="23">
        <v>99.225560000000002</v>
      </c>
      <c r="I237" s="23"/>
      <c r="J237" s="23">
        <v>150</v>
      </c>
      <c r="K237" s="23"/>
    </row>
    <row r="238" spans="1:11" ht="15" x14ac:dyDescent="0.25">
      <c r="A238" s="20">
        <f t="shared" si="7"/>
        <v>42896.541666666111</v>
      </c>
      <c r="B238" s="21">
        <v>19.337499999999999</v>
      </c>
      <c r="C238" s="22">
        <v>4.3889199999999997</v>
      </c>
      <c r="D238" s="21">
        <v>244.31129999999999</v>
      </c>
      <c r="E238" s="21"/>
      <c r="F238" s="24">
        <f t="shared" si="6"/>
        <v>19.337499999999999</v>
      </c>
      <c r="G238" s="24">
        <v>19.337499999999999</v>
      </c>
      <c r="H238" s="23">
        <v>98.957660000000004</v>
      </c>
      <c r="I238" s="23"/>
      <c r="J238" s="23">
        <v>150</v>
      </c>
      <c r="K238" s="23"/>
    </row>
    <row r="239" spans="1:11" ht="15" x14ac:dyDescent="0.25">
      <c r="A239" s="20">
        <f t="shared" si="7"/>
        <v>42896.583333332776</v>
      </c>
      <c r="B239" s="21">
        <v>17.339449999999999</v>
      </c>
      <c r="C239" s="22">
        <v>3.7911999999999999</v>
      </c>
      <c r="D239" s="21">
        <v>227.74520000000001</v>
      </c>
      <c r="E239" s="21"/>
      <c r="F239" s="24">
        <f t="shared" si="6"/>
        <v>17.339449999999999</v>
      </c>
      <c r="G239" s="24">
        <v>17.339449999999999</v>
      </c>
      <c r="H239" s="23">
        <v>98.900509999999997</v>
      </c>
      <c r="I239" s="23"/>
      <c r="J239" s="23">
        <v>150</v>
      </c>
      <c r="K239" s="23"/>
    </row>
    <row r="240" spans="1:11" ht="15" x14ac:dyDescent="0.25">
      <c r="A240" s="20">
        <f t="shared" si="7"/>
        <v>42896.62499999944</v>
      </c>
      <c r="B240" s="21">
        <v>10.681279999999999</v>
      </c>
      <c r="C240" s="22">
        <v>3.3724099999999999</v>
      </c>
      <c r="D240" s="21">
        <v>231.09020000000001</v>
      </c>
      <c r="E240" s="21"/>
      <c r="F240" s="24">
        <f t="shared" si="6"/>
        <v>10.681279999999999</v>
      </c>
      <c r="G240" s="24">
        <v>10.681279999999999</v>
      </c>
      <c r="H240" s="23">
        <v>98.832949999999997</v>
      </c>
      <c r="I240" s="23"/>
      <c r="J240" s="23">
        <v>150</v>
      </c>
      <c r="K240" s="23"/>
    </row>
    <row r="241" spans="1:11" ht="15" x14ac:dyDescent="0.25">
      <c r="A241" s="20">
        <f t="shared" si="7"/>
        <v>42896.666666666104</v>
      </c>
      <c r="B241" s="21">
        <v>16.058720000000001</v>
      </c>
      <c r="C241" s="22">
        <v>4.0836100000000002</v>
      </c>
      <c r="D241" s="21">
        <v>220.25319999999999</v>
      </c>
      <c r="E241" s="21"/>
      <c r="F241" s="24">
        <f t="shared" si="6"/>
        <v>16.058720000000001</v>
      </c>
      <c r="G241" s="24">
        <v>16.058720000000001</v>
      </c>
      <c r="H241" s="23">
        <v>98.326160000000002</v>
      </c>
      <c r="I241" s="23"/>
      <c r="J241" s="23">
        <v>150</v>
      </c>
      <c r="K241" s="23"/>
    </row>
    <row r="242" spans="1:11" ht="15" x14ac:dyDescent="0.25">
      <c r="A242" s="20">
        <f t="shared" si="7"/>
        <v>42896.708333332768</v>
      </c>
      <c r="B242" s="21">
        <v>13.25817</v>
      </c>
      <c r="C242" s="22">
        <v>3.3960900000000001</v>
      </c>
      <c r="D242" s="21">
        <v>224.72</v>
      </c>
      <c r="E242" s="21"/>
      <c r="F242" s="24">
        <f t="shared" si="6"/>
        <v>13.25817</v>
      </c>
      <c r="G242" s="24">
        <v>13.25817</v>
      </c>
      <c r="H242" s="23">
        <v>97.960480000000004</v>
      </c>
      <c r="I242" s="23"/>
      <c r="J242" s="23">
        <v>150</v>
      </c>
      <c r="K242" s="23"/>
    </row>
    <row r="243" spans="1:11" ht="15" x14ac:dyDescent="0.25">
      <c r="A243" s="20">
        <f t="shared" si="7"/>
        <v>42896.749999999432</v>
      </c>
      <c r="B243" s="21">
        <v>12.476330000000001</v>
      </c>
      <c r="C243" s="22">
        <v>3.16709</v>
      </c>
      <c r="D243" s="21">
        <v>233.5538</v>
      </c>
      <c r="E243" s="21"/>
      <c r="F243" s="24">
        <f t="shared" si="6"/>
        <v>12.476330000000001</v>
      </c>
      <c r="G243" s="24">
        <v>12.476330000000001</v>
      </c>
      <c r="H243" s="23">
        <v>97.037170000000003</v>
      </c>
      <c r="I243" s="23"/>
      <c r="J243" s="23">
        <v>150</v>
      </c>
      <c r="K243" s="23"/>
    </row>
    <row r="244" spans="1:11" ht="15" x14ac:dyDescent="0.25">
      <c r="A244" s="20">
        <f t="shared" si="7"/>
        <v>42896.791666666097</v>
      </c>
      <c r="B244" s="21">
        <v>2.6188699999999998</v>
      </c>
      <c r="C244" s="22">
        <v>3.4229099999999999</v>
      </c>
      <c r="D244" s="21">
        <v>229.32650000000001</v>
      </c>
      <c r="E244" s="21"/>
      <c r="F244" s="24">
        <f t="shared" si="6"/>
        <v>2.6188699999999998</v>
      </c>
      <c r="G244" s="24">
        <v>2.6188699999999998</v>
      </c>
      <c r="H244" s="23">
        <v>96.682169999999999</v>
      </c>
      <c r="I244" s="23"/>
      <c r="J244" s="23">
        <v>150</v>
      </c>
      <c r="K244" s="23"/>
    </row>
    <row r="245" spans="1:11" ht="15" x14ac:dyDescent="0.25">
      <c r="A245" s="20">
        <f t="shared" si="7"/>
        <v>42896.833333332761</v>
      </c>
      <c r="B245" s="21"/>
      <c r="C245" s="22">
        <v>3.2211599999999998</v>
      </c>
      <c r="D245" s="21">
        <v>227.4194</v>
      </c>
      <c r="E245" s="21"/>
      <c r="F245" s="24" t="str">
        <f t="shared" si="6"/>
        <v/>
      </c>
      <c r="G245" s="24" t="s">
        <v>189</v>
      </c>
      <c r="H245" s="23">
        <v>96.098659999999995</v>
      </c>
      <c r="I245" s="23"/>
      <c r="J245" s="23">
        <v>150</v>
      </c>
      <c r="K245" s="23"/>
    </row>
    <row r="246" spans="1:11" ht="15" x14ac:dyDescent="0.25">
      <c r="A246" s="20">
        <f t="shared" si="7"/>
        <v>42896.874999999425</v>
      </c>
      <c r="B246" s="21">
        <v>17.232610000000001</v>
      </c>
      <c r="C246" s="22">
        <v>3.2543799999999998</v>
      </c>
      <c r="D246" s="21">
        <v>229.38810000000001</v>
      </c>
      <c r="E246" s="21"/>
      <c r="F246" s="24">
        <f t="shared" si="6"/>
        <v>17.232610000000001</v>
      </c>
      <c r="G246" s="24">
        <v>17.232610000000001</v>
      </c>
      <c r="H246" s="23">
        <v>95.76867</v>
      </c>
      <c r="I246" s="23"/>
      <c r="J246" s="23">
        <v>150</v>
      </c>
      <c r="K246" s="23"/>
    </row>
    <row r="247" spans="1:11" ht="15" x14ac:dyDescent="0.25">
      <c r="A247" s="20">
        <f t="shared" si="7"/>
        <v>42896.916666666089</v>
      </c>
      <c r="B247" s="21">
        <v>8.0496700000000008</v>
      </c>
      <c r="C247" s="22">
        <v>2.9062100000000002</v>
      </c>
      <c r="D247" s="21">
        <v>236.82069999999999</v>
      </c>
      <c r="E247" s="21"/>
      <c r="F247" s="24">
        <f t="shared" si="6"/>
        <v>8.0496700000000008</v>
      </c>
      <c r="G247" s="24">
        <v>8.0496700000000008</v>
      </c>
      <c r="H247" s="23">
        <v>95.43956</v>
      </c>
      <c r="I247" s="23"/>
      <c r="J247" s="23">
        <v>150</v>
      </c>
      <c r="K247" s="23"/>
    </row>
    <row r="248" spans="1:11" ht="15" x14ac:dyDescent="0.25">
      <c r="A248" s="20">
        <f t="shared" si="7"/>
        <v>42896.958333332754</v>
      </c>
      <c r="B248" s="21"/>
      <c r="C248" s="22">
        <v>2.8158699999999999</v>
      </c>
      <c r="D248" s="21">
        <v>229.91069999999999</v>
      </c>
      <c r="E248" s="21"/>
      <c r="F248" s="24" t="str">
        <f t="shared" si="6"/>
        <v/>
      </c>
      <c r="G248" s="24" t="s">
        <v>189</v>
      </c>
      <c r="H248" s="23">
        <v>95.3874</v>
      </c>
      <c r="I248" s="23"/>
      <c r="J248" s="23">
        <v>150</v>
      </c>
      <c r="K248" s="23"/>
    </row>
    <row r="249" spans="1:11" ht="15" x14ac:dyDescent="0.25">
      <c r="A249" s="20">
        <f t="shared" si="7"/>
        <v>42896.999999999418</v>
      </c>
      <c r="B249" s="21">
        <v>27.466069999999998</v>
      </c>
      <c r="C249" s="22">
        <v>2.0082200000000001</v>
      </c>
      <c r="D249" s="21">
        <v>218.76089999999999</v>
      </c>
      <c r="E249" s="21"/>
      <c r="F249" s="24">
        <f t="shared" si="6"/>
        <v>27.466069999999998</v>
      </c>
      <c r="G249" s="24">
        <v>27.466069999999998</v>
      </c>
      <c r="H249" s="23">
        <v>95.349710000000002</v>
      </c>
      <c r="I249" s="23"/>
      <c r="J249" s="23">
        <v>150</v>
      </c>
      <c r="K249" s="23"/>
    </row>
    <row r="250" spans="1:11" ht="15" x14ac:dyDescent="0.25">
      <c r="A250" s="20">
        <f t="shared" si="7"/>
        <v>42897.041666666082</v>
      </c>
      <c r="B250" s="21">
        <v>18.84704</v>
      </c>
      <c r="C250" s="22">
        <v>2.8637600000000001</v>
      </c>
      <c r="D250" s="21">
        <v>232.99440000000001</v>
      </c>
      <c r="E250" s="21"/>
      <c r="F250" s="24">
        <f t="shared" si="6"/>
        <v>18.84704</v>
      </c>
      <c r="G250" s="24">
        <v>18.84704</v>
      </c>
      <c r="H250" s="23">
        <v>95.228610000000003</v>
      </c>
      <c r="I250" s="23">
        <f>COUNTIF(G250:G273,"&gt;150")</f>
        <v>0</v>
      </c>
      <c r="J250" s="23">
        <v>150</v>
      </c>
      <c r="K250" s="23"/>
    </row>
    <row r="251" spans="1:11" ht="15" x14ac:dyDescent="0.25">
      <c r="A251" s="20">
        <f t="shared" si="7"/>
        <v>42897.083333332746</v>
      </c>
      <c r="B251" s="21">
        <v>22.240279999999998</v>
      </c>
      <c r="C251" s="22">
        <v>2.59626</v>
      </c>
      <c r="D251" s="21">
        <v>224.05969999999999</v>
      </c>
      <c r="E251" s="21"/>
      <c r="F251" s="24">
        <f t="shared" si="6"/>
        <v>22.240279999999998</v>
      </c>
      <c r="G251" s="24">
        <v>22.240279999999998</v>
      </c>
      <c r="H251" s="23">
        <v>94.784840000000003</v>
      </c>
      <c r="I251" s="23"/>
      <c r="J251" s="23">
        <v>150</v>
      </c>
      <c r="K251" s="23"/>
    </row>
    <row r="252" spans="1:11" ht="15" x14ac:dyDescent="0.25">
      <c r="A252" s="20">
        <f t="shared" si="7"/>
        <v>42897.124999999411</v>
      </c>
      <c r="B252" s="21">
        <v>20.271070000000002</v>
      </c>
      <c r="C252" s="22">
        <v>3.1596000000000002</v>
      </c>
      <c r="D252" s="21">
        <v>224.19220000000001</v>
      </c>
      <c r="E252" s="21"/>
      <c r="F252" s="24">
        <f t="shared" si="6"/>
        <v>20.271070000000002</v>
      </c>
      <c r="G252" s="24">
        <v>20.271070000000002</v>
      </c>
      <c r="H252" s="23">
        <v>94.613500000000002</v>
      </c>
      <c r="I252" s="23"/>
      <c r="J252" s="23">
        <v>150</v>
      </c>
      <c r="K252" s="23"/>
    </row>
    <row r="253" spans="1:11" ht="15" x14ac:dyDescent="0.25">
      <c r="A253" s="20">
        <f t="shared" si="7"/>
        <v>42897.166666666075</v>
      </c>
      <c r="B253" s="21">
        <v>10.68108</v>
      </c>
      <c r="C253" s="22">
        <v>2.4039700000000002</v>
      </c>
      <c r="D253" s="21">
        <v>229.23990000000001</v>
      </c>
      <c r="E253" s="21"/>
      <c r="F253" s="24">
        <f t="shared" si="6"/>
        <v>10.68108</v>
      </c>
      <c r="G253" s="24">
        <v>10.68108</v>
      </c>
      <c r="H253" s="23">
        <v>94.490589999999997</v>
      </c>
      <c r="I253" s="23"/>
      <c r="J253" s="23">
        <v>150</v>
      </c>
      <c r="K253" s="23"/>
    </row>
    <row r="254" spans="1:11" ht="15" x14ac:dyDescent="0.25">
      <c r="A254" s="20">
        <f t="shared" si="7"/>
        <v>42897.208333332739</v>
      </c>
      <c r="B254" s="21">
        <v>11.70312</v>
      </c>
      <c r="C254" s="22">
        <v>1.97908</v>
      </c>
      <c r="D254" s="21">
        <v>234.767</v>
      </c>
      <c r="E254" s="21"/>
      <c r="F254" s="24">
        <f t="shared" si="6"/>
        <v>11.70312</v>
      </c>
      <c r="G254" s="24">
        <v>11.70312</v>
      </c>
      <c r="H254" s="23">
        <v>94.36063</v>
      </c>
      <c r="I254" s="23"/>
      <c r="J254" s="23">
        <v>150</v>
      </c>
      <c r="K254" s="23"/>
    </row>
    <row r="255" spans="1:11" ht="15" x14ac:dyDescent="0.25">
      <c r="A255" s="20">
        <f t="shared" si="7"/>
        <v>42897.249999999403</v>
      </c>
      <c r="B255" s="21">
        <v>9.7457200000000004</v>
      </c>
      <c r="C255" s="22">
        <v>2.58196</v>
      </c>
      <c r="D255" s="21">
        <v>244.67580000000001</v>
      </c>
      <c r="E255" s="21"/>
      <c r="F255" s="24">
        <f t="shared" si="6"/>
        <v>9.7457200000000004</v>
      </c>
      <c r="G255" s="24">
        <v>9.7457200000000004</v>
      </c>
      <c r="H255" s="23">
        <v>93.697919999999996</v>
      </c>
      <c r="I255" s="23"/>
      <c r="J255" s="23">
        <v>150</v>
      </c>
      <c r="K255" s="23"/>
    </row>
    <row r="256" spans="1:11" ht="15" x14ac:dyDescent="0.25">
      <c r="A256" s="20">
        <f t="shared" si="7"/>
        <v>42897.291666666068</v>
      </c>
      <c r="B256" s="21">
        <v>9.3373100000000004</v>
      </c>
      <c r="C256" s="22">
        <v>1.55192</v>
      </c>
      <c r="D256" s="21">
        <v>218.10400000000001</v>
      </c>
      <c r="E256" s="21"/>
      <c r="F256" s="24">
        <f t="shared" si="6"/>
        <v>9.3373100000000004</v>
      </c>
      <c r="G256" s="24">
        <v>9.3373100000000004</v>
      </c>
      <c r="H256" s="23">
        <v>93.572869999999995</v>
      </c>
      <c r="I256" s="23"/>
      <c r="J256" s="23">
        <v>150</v>
      </c>
      <c r="K256" s="23"/>
    </row>
    <row r="257" spans="1:11" ht="15" x14ac:dyDescent="0.25">
      <c r="A257" s="20">
        <f t="shared" si="7"/>
        <v>42897.333333332732</v>
      </c>
      <c r="B257" s="21">
        <v>3.4943499999999998</v>
      </c>
      <c r="C257" s="22">
        <v>0.59323999999999999</v>
      </c>
      <c r="D257" s="21">
        <v>342.80340000000001</v>
      </c>
      <c r="E257" s="21"/>
      <c r="F257" s="24">
        <f t="shared" si="6"/>
        <v>3.4943499999999998</v>
      </c>
      <c r="G257" s="24">
        <v>3.4943499999999998</v>
      </c>
      <c r="H257" s="23">
        <v>93.145210000000006</v>
      </c>
      <c r="I257" s="23"/>
      <c r="J257" s="23">
        <v>150</v>
      </c>
      <c r="K257" s="23"/>
    </row>
    <row r="258" spans="1:11" ht="15" x14ac:dyDescent="0.25">
      <c r="A258" s="20">
        <f t="shared" si="7"/>
        <v>42897.374999999396</v>
      </c>
      <c r="B258" s="21">
        <v>-0.38690999999999998</v>
      </c>
      <c r="C258" s="22">
        <v>1.1576</v>
      </c>
      <c r="D258" s="21">
        <v>270.10809999999998</v>
      </c>
      <c r="E258" s="21"/>
      <c r="F258" s="24" t="str">
        <f t="shared" si="6"/>
        <v/>
      </c>
      <c r="G258" s="24" t="s">
        <v>189</v>
      </c>
      <c r="H258" s="23">
        <v>92.992769999999993</v>
      </c>
      <c r="I258" s="23"/>
      <c r="J258" s="23">
        <v>150</v>
      </c>
      <c r="K258" s="23"/>
    </row>
    <row r="259" spans="1:11" ht="15" x14ac:dyDescent="0.25">
      <c r="A259" s="20">
        <f t="shared" si="7"/>
        <v>42897.41666666606</v>
      </c>
      <c r="B259" s="21"/>
      <c r="C259" s="22">
        <v>0.32989000000000002</v>
      </c>
      <c r="D259" s="21">
        <v>92.661709999999999</v>
      </c>
      <c r="E259" s="21"/>
      <c r="F259" s="24" t="str">
        <f t="shared" si="6"/>
        <v/>
      </c>
      <c r="G259" s="24" t="s">
        <v>189</v>
      </c>
      <c r="H259" s="23">
        <v>92.497829999999993</v>
      </c>
      <c r="I259" s="23"/>
      <c r="J259" s="23">
        <v>150</v>
      </c>
      <c r="K259" s="23"/>
    </row>
    <row r="260" spans="1:11" ht="15" x14ac:dyDescent="0.25">
      <c r="A260" s="20">
        <f t="shared" si="7"/>
        <v>42897.458333332725</v>
      </c>
      <c r="B260" s="21">
        <v>21.846229999999998</v>
      </c>
      <c r="C260" s="22">
        <v>1.29664</v>
      </c>
      <c r="D260" s="21">
        <v>235.23429999999999</v>
      </c>
      <c r="E260" s="21"/>
      <c r="F260" s="24">
        <f t="shared" si="6"/>
        <v>21.846229999999998</v>
      </c>
      <c r="G260" s="24">
        <v>21.846229999999998</v>
      </c>
      <c r="H260" s="23">
        <v>92.437449999999998</v>
      </c>
      <c r="I260" s="23"/>
      <c r="J260" s="23">
        <v>150</v>
      </c>
      <c r="K260" s="23"/>
    </row>
    <row r="261" spans="1:11" ht="15" x14ac:dyDescent="0.25">
      <c r="A261" s="20">
        <f t="shared" si="7"/>
        <v>42897.499999999389</v>
      </c>
      <c r="B261" s="21">
        <v>20.719280000000001</v>
      </c>
      <c r="C261" s="22">
        <v>2.0117400000000001</v>
      </c>
      <c r="D261" s="21">
        <v>179.76509999999999</v>
      </c>
      <c r="E261" s="21"/>
      <c r="F261" s="24">
        <f t="shared" si="6"/>
        <v>20.719280000000001</v>
      </c>
      <c r="G261" s="24">
        <v>20.719280000000001</v>
      </c>
      <c r="H261" s="23">
        <v>92.220500000000001</v>
      </c>
      <c r="I261" s="23"/>
      <c r="J261" s="23">
        <v>150</v>
      </c>
      <c r="K261" s="23"/>
    </row>
    <row r="262" spans="1:11" ht="15" x14ac:dyDescent="0.25">
      <c r="A262" s="20">
        <f t="shared" si="7"/>
        <v>42897.541666666053</v>
      </c>
      <c r="B262" s="21">
        <v>15.12626</v>
      </c>
      <c r="C262" s="22">
        <v>2.4559099999999998</v>
      </c>
      <c r="D262" s="21">
        <v>184.3683</v>
      </c>
      <c r="E262" s="21"/>
      <c r="F262" s="24">
        <f t="shared" si="6"/>
        <v>15.12626</v>
      </c>
      <c r="G262" s="24">
        <v>15.12626</v>
      </c>
      <c r="H262" s="23">
        <v>91.249080000000006</v>
      </c>
      <c r="I262" s="23"/>
      <c r="J262" s="23">
        <v>150</v>
      </c>
      <c r="K262" s="23"/>
    </row>
    <row r="263" spans="1:11" ht="15" x14ac:dyDescent="0.25">
      <c r="A263" s="20">
        <f t="shared" si="7"/>
        <v>42897.583333332717</v>
      </c>
      <c r="B263" s="21"/>
      <c r="C263" s="22">
        <v>1.8125</v>
      </c>
      <c r="D263" s="21">
        <v>172.52549999999999</v>
      </c>
      <c r="E263" s="21"/>
      <c r="F263" s="24" t="str">
        <f t="shared" si="6"/>
        <v/>
      </c>
      <c r="G263" s="24" t="s">
        <v>189</v>
      </c>
      <c r="H263" s="23">
        <v>90.159329999999997</v>
      </c>
      <c r="I263" s="23"/>
      <c r="J263" s="23">
        <v>150</v>
      </c>
      <c r="K263" s="23"/>
    </row>
    <row r="264" spans="1:11" ht="15" x14ac:dyDescent="0.25">
      <c r="A264" s="20">
        <f t="shared" si="7"/>
        <v>42897.624999999382</v>
      </c>
      <c r="B264" s="21">
        <v>26.836010000000002</v>
      </c>
      <c r="C264" s="22">
        <v>1.2721499999999999</v>
      </c>
      <c r="D264" s="21">
        <v>174.26689999999999</v>
      </c>
      <c r="E264" s="21"/>
      <c r="F264" s="24">
        <f t="shared" si="6"/>
        <v>26.836010000000002</v>
      </c>
      <c r="G264" s="24">
        <v>26.836010000000002</v>
      </c>
      <c r="H264" s="23">
        <v>90.11309</v>
      </c>
      <c r="I264" s="23"/>
      <c r="J264" s="23">
        <v>150</v>
      </c>
      <c r="K264" s="23"/>
    </row>
    <row r="265" spans="1:11" ht="15" x14ac:dyDescent="0.25">
      <c r="A265" s="20">
        <f t="shared" si="7"/>
        <v>42897.666666666046</v>
      </c>
      <c r="B265" s="21">
        <v>12.499779999999999</v>
      </c>
      <c r="C265" s="22">
        <v>1.32986</v>
      </c>
      <c r="D265" s="21">
        <v>188.03700000000001</v>
      </c>
      <c r="E265" s="21"/>
      <c r="F265" s="24">
        <f t="shared" si="6"/>
        <v>12.499779999999999</v>
      </c>
      <c r="G265" s="24">
        <v>12.499779999999999</v>
      </c>
      <c r="H265" s="23">
        <v>90</v>
      </c>
      <c r="I265" s="23"/>
      <c r="J265" s="23">
        <v>150</v>
      </c>
      <c r="K265" s="23"/>
    </row>
    <row r="266" spans="1:11" ht="15" x14ac:dyDescent="0.25">
      <c r="A266" s="20">
        <f t="shared" si="7"/>
        <v>42897.70833333271</v>
      </c>
      <c r="B266" s="21">
        <v>20.474329999999998</v>
      </c>
      <c r="C266" s="22">
        <v>1.47078</v>
      </c>
      <c r="D266" s="21">
        <v>202.00139999999999</v>
      </c>
      <c r="E266" s="21"/>
      <c r="F266" s="24">
        <f t="shared" si="6"/>
        <v>20.474329999999998</v>
      </c>
      <c r="G266" s="24">
        <v>20.474329999999998</v>
      </c>
      <c r="H266" s="23">
        <v>89.934420000000003</v>
      </c>
      <c r="I266" s="23"/>
      <c r="J266" s="23">
        <v>150</v>
      </c>
      <c r="K266" s="23"/>
    </row>
    <row r="267" spans="1:11" ht="15" x14ac:dyDescent="0.25">
      <c r="A267" s="20">
        <f t="shared" si="7"/>
        <v>42897.749999999374</v>
      </c>
      <c r="B267" s="21">
        <v>33.830620000000003</v>
      </c>
      <c r="C267" s="22">
        <v>1.53965</v>
      </c>
      <c r="D267" s="21">
        <v>248.2593</v>
      </c>
      <c r="E267" s="21"/>
      <c r="F267" s="24">
        <f t="shared" ref="F267:F330" si="8">IF(AND(B267&gt;0,ISNUMBER(B267)),B267,"")</f>
        <v>33.830620000000003</v>
      </c>
      <c r="G267" s="24">
        <v>33.830620000000003</v>
      </c>
      <c r="H267" s="23">
        <v>89.895269999999996</v>
      </c>
      <c r="I267" s="23"/>
      <c r="J267" s="23">
        <v>150</v>
      </c>
      <c r="K267" s="23"/>
    </row>
    <row r="268" spans="1:11" ht="15" x14ac:dyDescent="0.25">
      <c r="A268" s="20">
        <f t="shared" ref="A268:A331" si="9">A267+1/24</f>
        <v>42897.791666666039</v>
      </c>
      <c r="B268" s="21">
        <v>11.879960000000001</v>
      </c>
      <c r="C268" s="22">
        <v>0.93415000000000004</v>
      </c>
      <c r="D268" s="21">
        <v>311.5292</v>
      </c>
      <c r="E268" s="21"/>
      <c r="F268" s="24">
        <f t="shared" si="8"/>
        <v>11.879960000000001</v>
      </c>
      <c r="G268" s="24">
        <v>11.879960000000001</v>
      </c>
      <c r="H268" s="23">
        <v>89.756349999999998</v>
      </c>
      <c r="I268" s="23"/>
      <c r="J268" s="23">
        <v>150</v>
      </c>
      <c r="K268" s="23"/>
    </row>
    <row r="269" spans="1:11" ht="15" x14ac:dyDescent="0.25">
      <c r="A269" s="20">
        <f t="shared" si="9"/>
        <v>42897.833333332703</v>
      </c>
      <c r="B269" s="21">
        <v>4.7442900000000003</v>
      </c>
      <c r="C269" s="22">
        <v>0.78254999999999997</v>
      </c>
      <c r="D269" s="21">
        <v>297.66660000000002</v>
      </c>
      <c r="E269" s="21"/>
      <c r="F269" s="24">
        <f t="shared" si="8"/>
        <v>4.7442900000000003</v>
      </c>
      <c r="G269" s="24">
        <v>4.7442900000000003</v>
      </c>
      <c r="H269" s="23">
        <v>89.304000000000002</v>
      </c>
      <c r="I269" s="23"/>
      <c r="J269" s="23">
        <v>150</v>
      </c>
      <c r="K269" s="23"/>
    </row>
    <row r="270" spans="1:11" ht="15" x14ac:dyDescent="0.25">
      <c r="A270" s="20">
        <f t="shared" si="9"/>
        <v>42897.874999999367</v>
      </c>
      <c r="B270" s="21">
        <v>-0.50951000000000002</v>
      </c>
      <c r="C270" s="22">
        <v>0.40150000000000002</v>
      </c>
      <c r="D270" s="21">
        <v>66.671940000000006</v>
      </c>
      <c r="E270" s="21"/>
      <c r="F270" s="24" t="str">
        <f t="shared" si="8"/>
        <v/>
      </c>
      <c r="G270" s="24" t="s">
        <v>189</v>
      </c>
      <c r="H270" s="23">
        <v>89.118840000000006</v>
      </c>
      <c r="I270" s="23"/>
      <c r="J270" s="23">
        <v>150</v>
      </c>
      <c r="K270" s="23"/>
    </row>
    <row r="271" spans="1:11" ht="15" x14ac:dyDescent="0.25">
      <c r="A271" s="20">
        <f t="shared" si="9"/>
        <v>42897.916666666031</v>
      </c>
      <c r="B271" s="21">
        <v>-0.33505000000000001</v>
      </c>
      <c r="C271" s="22">
        <v>0.46166000000000001</v>
      </c>
      <c r="D271" s="21">
        <v>39.30818</v>
      </c>
      <c r="E271" s="21"/>
      <c r="F271" s="24" t="str">
        <f t="shared" si="8"/>
        <v/>
      </c>
      <c r="G271" s="24" t="s">
        <v>189</v>
      </c>
      <c r="H271" s="23">
        <v>89.06317</v>
      </c>
      <c r="I271" s="23"/>
      <c r="J271" s="23">
        <v>150</v>
      </c>
      <c r="K271" s="23"/>
    </row>
    <row r="272" spans="1:11" ht="15" x14ac:dyDescent="0.25">
      <c r="A272" s="20">
        <f t="shared" si="9"/>
        <v>42897.958333332695</v>
      </c>
      <c r="B272" s="21">
        <v>7.9685699999999997</v>
      </c>
      <c r="C272" s="22">
        <v>0.40749000000000002</v>
      </c>
      <c r="D272" s="21">
        <v>70.193330000000003</v>
      </c>
      <c r="E272" s="21"/>
      <c r="F272" s="24">
        <f t="shared" si="8"/>
        <v>7.9685699999999997</v>
      </c>
      <c r="G272" s="24">
        <v>7.9685699999999997</v>
      </c>
      <c r="H272" s="23">
        <v>88.912559999999999</v>
      </c>
      <c r="I272" s="23"/>
      <c r="J272" s="23">
        <v>150</v>
      </c>
      <c r="K272" s="23"/>
    </row>
    <row r="273" spans="1:11" ht="15" x14ac:dyDescent="0.25">
      <c r="A273" s="20">
        <f t="shared" si="9"/>
        <v>42897.99999999936</v>
      </c>
      <c r="B273" s="21">
        <v>-2.1005799999999999</v>
      </c>
      <c r="C273" s="22">
        <v>0.28715000000000002</v>
      </c>
      <c r="D273" s="21">
        <v>84.465530000000001</v>
      </c>
      <c r="E273" s="21"/>
      <c r="F273" s="24" t="str">
        <f t="shared" si="8"/>
        <v/>
      </c>
      <c r="G273" s="24" t="s">
        <v>189</v>
      </c>
      <c r="H273" s="23">
        <v>88.671250000000001</v>
      </c>
      <c r="I273" s="23"/>
      <c r="J273" s="23">
        <v>150</v>
      </c>
      <c r="K273" s="23"/>
    </row>
    <row r="274" spans="1:11" ht="15" x14ac:dyDescent="0.25">
      <c r="A274" s="20">
        <f t="shared" si="9"/>
        <v>42898.041666666024</v>
      </c>
      <c r="B274" s="21"/>
      <c r="C274" s="22">
        <v>0.26184000000000002</v>
      </c>
      <c r="D274" s="21">
        <v>94.146550000000005</v>
      </c>
      <c r="E274" s="21"/>
      <c r="F274" s="24" t="str">
        <f t="shared" si="8"/>
        <v/>
      </c>
      <c r="G274" s="24" t="s">
        <v>189</v>
      </c>
      <c r="H274" s="23">
        <v>88.65943</v>
      </c>
      <c r="I274" s="23">
        <f>COUNTIF(G274:G297,"&gt;150")</f>
        <v>0</v>
      </c>
      <c r="J274" s="23">
        <v>150</v>
      </c>
      <c r="K274" s="23"/>
    </row>
    <row r="275" spans="1:11" ht="15" x14ac:dyDescent="0.25">
      <c r="A275" s="20">
        <f t="shared" si="9"/>
        <v>42898.083333332688</v>
      </c>
      <c r="B275" s="21">
        <v>4.9557399999999996</v>
      </c>
      <c r="C275" s="22">
        <v>0.50583999999999996</v>
      </c>
      <c r="D275" s="21">
        <v>82.748570000000001</v>
      </c>
      <c r="E275" s="21"/>
      <c r="F275" s="24">
        <f t="shared" si="8"/>
        <v>4.9557399999999996</v>
      </c>
      <c r="G275" s="24">
        <v>4.9557399999999996</v>
      </c>
      <c r="H275" s="23">
        <v>88.555890000000005</v>
      </c>
      <c r="I275" s="23"/>
      <c r="J275" s="23">
        <v>150</v>
      </c>
      <c r="K275" s="23"/>
    </row>
    <row r="276" spans="1:11" ht="15" x14ac:dyDescent="0.25">
      <c r="A276" s="20">
        <f t="shared" si="9"/>
        <v>42898.124999999352</v>
      </c>
      <c r="B276" s="21">
        <v>0.11856</v>
      </c>
      <c r="C276" s="22">
        <v>0.29913000000000001</v>
      </c>
      <c r="D276" s="21">
        <v>128.82849999999999</v>
      </c>
      <c r="E276" s="21"/>
      <c r="F276" s="24">
        <f t="shared" si="8"/>
        <v>0.11856</v>
      </c>
      <c r="G276" s="24">
        <v>0.11856</v>
      </c>
      <c r="H276" s="23">
        <v>88.5</v>
      </c>
      <c r="I276" s="23"/>
      <c r="J276" s="23">
        <v>150</v>
      </c>
      <c r="K276" s="23"/>
    </row>
    <row r="277" spans="1:11" ht="15" x14ac:dyDescent="0.25">
      <c r="A277" s="20">
        <f t="shared" si="9"/>
        <v>42898.166666666017</v>
      </c>
      <c r="B277" s="21">
        <v>4.9786599999999996</v>
      </c>
      <c r="C277" s="22">
        <v>0.26923999999999998</v>
      </c>
      <c r="D277" s="21">
        <v>106.00109999999999</v>
      </c>
      <c r="E277" s="21"/>
      <c r="F277" s="24">
        <f t="shared" si="8"/>
        <v>4.9786599999999996</v>
      </c>
      <c r="G277" s="24">
        <v>4.9786599999999996</v>
      </c>
      <c r="H277" s="23">
        <v>87.802070000000001</v>
      </c>
      <c r="I277" s="23"/>
      <c r="J277" s="23">
        <v>150</v>
      </c>
      <c r="K277" s="23"/>
    </row>
    <row r="278" spans="1:11" ht="15" x14ac:dyDescent="0.25">
      <c r="A278" s="20">
        <f t="shared" si="9"/>
        <v>42898.208333332681</v>
      </c>
      <c r="B278" s="21">
        <v>-0.52717000000000003</v>
      </c>
      <c r="C278" s="22">
        <v>0.24715000000000001</v>
      </c>
      <c r="D278" s="21">
        <v>251.97389999999999</v>
      </c>
      <c r="E278" s="21"/>
      <c r="F278" s="24" t="str">
        <f t="shared" si="8"/>
        <v/>
      </c>
      <c r="G278" s="24" t="s">
        <v>189</v>
      </c>
      <c r="H278" s="23">
        <v>87.528620000000004</v>
      </c>
      <c r="I278" s="23"/>
      <c r="J278" s="23">
        <v>150</v>
      </c>
      <c r="K278" s="23"/>
    </row>
    <row r="279" spans="1:11" ht="15" x14ac:dyDescent="0.25">
      <c r="A279" s="20">
        <f t="shared" si="9"/>
        <v>42898.249999999345</v>
      </c>
      <c r="B279" s="21">
        <v>3.4577</v>
      </c>
      <c r="C279" s="22">
        <v>0.29098000000000002</v>
      </c>
      <c r="D279" s="21">
        <v>144.91849999999999</v>
      </c>
      <c r="E279" s="21"/>
      <c r="F279" s="24">
        <f t="shared" si="8"/>
        <v>3.4577</v>
      </c>
      <c r="G279" s="24">
        <v>3.4577</v>
      </c>
      <c r="H279" s="23">
        <v>87.36</v>
      </c>
      <c r="I279" s="23"/>
      <c r="J279" s="23">
        <v>150</v>
      </c>
      <c r="K279" s="23"/>
    </row>
    <row r="280" spans="1:11" ht="15" x14ac:dyDescent="0.25">
      <c r="A280" s="20">
        <f t="shared" si="9"/>
        <v>42898.291666666009</v>
      </c>
      <c r="B280" s="21">
        <v>-0.35993000000000003</v>
      </c>
      <c r="C280" s="22">
        <v>0.22506999999999999</v>
      </c>
      <c r="D280" s="21">
        <v>197.30500000000001</v>
      </c>
      <c r="E280" s="21"/>
      <c r="F280" s="24" t="str">
        <f t="shared" si="8"/>
        <v/>
      </c>
      <c r="G280" s="24" t="s">
        <v>189</v>
      </c>
      <c r="H280" s="23">
        <v>87.349689999999995</v>
      </c>
      <c r="I280" s="23"/>
      <c r="J280" s="23">
        <v>150</v>
      </c>
      <c r="K280" s="23"/>
    </row>
    <row r="281" spans="1:11" ht="15" x14ac:dyDescent="0.25">
      <c r="A281" s="20">
        <f t="shared" si="9"/>
        <v>42898.333333332674</v>
      </c>
      <c r="B281" s="21">
        <v>15.15635</v>
      </c>
      <c r="C281" s="22">
        <v>0.28628999999999999</v>
      </c>
      <c r="D281" s="21">
        <v>255.23089999999999</v>
      </c>
      <c r="E281" s="21"/>
      <c r="F281" s="24">
        <f t="shared" si="8"/>
        <v>15.15635</v>
      </c>
      <c r="G281" s="24">
        <v>15.15635</v>
      </c>
      <c r="H281" s="23">
        <v>87.204130000000006</v>
      </c>
      <c r="I281" s="23"/>
      <c r="J281" s="23">
        <v>150</v>
      </c>
      <c r="K281" s="23"/>
    </row>
    <row r="282" spans="1:11" ht="15" x14ac:dyDescent="0.25">
      <c r="A282" s="20">
        <f t="shared" si="9"/>
        <v>42898.374999999338</v>
      </c>
      <c r="B282" s="21"/>
      <c r="C282" s="22">
        <v>0.24865000000000001</v>
      </c>
      <c r="D282" s="21">
        <v>298.10829999999999</v>
      </c>
      <c r="E282" s="21"/>
      <c r="F282" s="24" t="str">
        <f t="shared" si="8"/>
        <v/>
      </c>
      <c r="G282" s="24" t="s">
        <v>189</v>
      </c>
      <c r="H282" s="23">
        <v>87.179239999999993</v>
      </c>
      <c r="I282" s="23"/>
      <c r="J282" s="23">
        <v>150</v>
      </c>
      <c r="K282" s="23"/>
    </row>
    <row r="283" spans="1:11" ht="15" x14ac:dyDescent="0.25">
      <c r="A283" s="20">
        <f t="shared" si="9"/>
        <v>42898.416666666002</v>
      </c>
      <c r="B283" s="21"/>
      <c r="C283" s="22">
        <v>0.47306999999999999</v>
      </c>
      <c r="D283" s="21">
        <v>354.63209999999998</v>
      </c>
      <c r="E283" s="21"/>
      <c r="F283" s="24" t="str">
        <f t="shared" si="8"/>
        <v/>
      </c>
      <c r="G283" s="24" t="s">
        <v>189</v>
      </c>
      <c r="H283" s="23">
        <v>87.140389999999996</v>
      </c>
      <c r="I283" s="23"/>
      <c r="J283" s="23">
        <v>150</v>
      </c>
      <c r="K283" s="23"/>
    </row>
    <row r="284" spans="1:11" ht="15" x14ac:dyDescent="0.25">
      <c r="A284" s="20">
        <f t="shared" si="9"/>
        <v>42898.458333332666</v>
      </c>
      <c r="B284" s="21">
        <v>6.8568600000000002</v>
      </c>
      <c r="C284" s="22">
        <v>0.25724000000000002</v>
      </c>
      <c r="D284" s="21">
        <v>62.24212</v>
      </c>
      <c r="E284" s="21"/>
      <c r="F284" s="24">
        <f t="shared" si="8"/>
        <v>6.8568600000000002</v>
      </c>
      <c r="G284" s="24">
        <v>6.8568600000000002</v>
      </c>
      <c r="H284" s="23">
        <v>86.908439999999999</v>
      </c>
      <c r="I284" s="23"/>
      <c r="J284" s="23">
        <v>150</v>
      </c>
      <c r="K284" s="23"/>
    </row>
    <row r="285" spans="1:11" ht="15" x14ac:dyDescent="0.25">
      <c r="A285" s="20">
        <f t="shared" si="9"/>
        <v>42898.499999999331</v>
      </c>
      <c r="B285" s="21">
        <v>28.510940000000002</v>
      </c>
      <c r="C285" s="22">
        <v>2.0476800000000002</v>
      </c>
      <c r="D285" s="21">
        <v>297.62830000000002</v>
      </c>
      <c r="E285" s="21"/>
      <c r="F285" s="24">
        <f t="shared" si="8"/>
        <v>28.510940000000002</v>
      </c>
      <c r="G285" s="24">
        <v>28.510940000000002</v>
      </c>
      <c r="H285" s="23">
        <v>86.891949999999994</v>
      </c>
      <c r="I285" s="23"/>
      <c r="J285" s="23">
        <v>150</v>
      </c>
      <c r="K285" s="23"/>
    </row>
    <row r="286" spans="1:11" ht="15" x14ac:dyDescent="0.25">
      <c r="A286" s="20">
        <f t="shared" si="9"/>
        <v>42898.541666665995</v>
      </c>
      <c r="B286" s="21">
        <v>52.922469999999997</v>
      </c>
      <c r="C286" s="22">
        <v>2.6085799999999999</v>
      </c>
      <c r="D286" s="21">
        <v>247.203</v>
      </c>
      <c r="E286" s="21"/>
      <c r="F286" s="24">
        <f t="shared" si="8"/>
        <v>52.922469999999997</v>
      </c>
      <c r="G286" s="24">
        <v>52.922469999999997</v>
      </c>
      <c r="H286" s="23">
        <v>86.830500000000001</v>
      </c>
      <c r="I286" s="23"/>
      <c r="J286" s="23">
        <v>150</v>
      </c>
      <c r="K286" s="23"/>
    </row>
    <row r="287" spans="1:11" ht="15" x14ac:dyDescent="0.25">
      <c r="A287" s="20">
        <f t="shared" si="9"/>
        <v>42898.583333332659</v>
      </c>
      <c r="B287" s="21">
        <v>22.773679999999999</v>
      </c>
      <c r="C287" s="22">
        <v>1.85473</v>
      </c>
      <c r="D287" s="21">
        <v>256.60140000000001</v>
      </c>
      <c r="E287" s="21"/>
      <c r="F287" s="24">
        <f t="shared" si="8"/>
        <v>22.773679999999999</v>
      </c>
      <c r="G287" s="24">
        <v>22.773679999999999</v>
      </c>
      <c r="H287" s="23">
        <v>86.822000000000003</v>
      </c>
      <c r="I287" s="23"/>
      <c r="J287" s="23">
        <v>150</v>
      </c>
      <c r="K287" s="23"/>
    </row>
    <row r="288" spans="1:11" ht="15" x14ac:dyDescent="0.25">
      <c r="A288" s="20">
        <f t="shared" si="9"/>
        <v>42898.624999999323</v>
      </c>
      <c r="B288" s="21">
        <v>-0.35272999999999999</v>
      </c>
      <c r="C288" s="22">
        <v>2.2497699999999998</v>
      </c>
      <c r="D288" s="21">
        <v>283.17680000000001</v>
      </c>
      <c r="E288" s="21"/>
      <c r="F288" s="24" t="str">
        <f t="shared" si="8"/>
        <v/>
      </c>
      <c r="G288" s="24" t="s">
        <v>189</v>
      </c>
      <c r="H288" s="23">
        <v>86.717740000000006</v>
      </c>
      <c r="I288" s="23"/>
      <c r="J288" s="23">
        <v>150</v>
      </c>
      <c r="K288" s="23"/>
    </row>
    <row r="289" spans="1:11" ht="15" x14ac:dyDescent="0.25">
      <c r="A289" s="20">
        <f t="shared" si="9"/>
        <v>42898.666666665988</v>
      </c>
      <c r="B289" s="21"/>
      <c r="C289" s="22">
        <v>1.72658</v>
      </c>
      <c r="D289" s="21">
        <v>263.79399999999998</v>
      </c>
      <c r="E289" s="21"/>
      <c r="F289" s="24" t="str">
        <f t="shared" si="8"/>
        <v/>
      </c>
      <c r="G289" s="24" t="s">
        <v>189</v>
      </c>
      <c r="H289" s="23">
        <v>86.493250000000003</v>
      </c>
      <c r="I289" s="23"/>
      <c r="J289" s="23">
        <v>150</v>
      </c>
      <c r="K289" s="23"/>
    </row>
    <row r="290" spans="1:11" ht="15" x14ac:dyDescent="0.25">
      <c r="A290" s="20">
        <f t="shared" si="9"/>
        <v>42898.708333332652</v>
      </c>
      <c r="B290" s="21">
        <v>17.487770000000001</v>
      </c>
      <c r="C290" s="22">
        <v>1.4088799999999999</v>
      </c>
      <c r="D290" s="21">
        <v>264.53620000000001</v>
      </c>
      <c r="E290" s="21"/>
      <c r="F290" s="24">
        <f t="shared" si="8"/>
        <v>17.487770000000001</v>
      </c>
      <c r="G290" s="24">
        <v>17.487770000000001</v>
      </c>
      <c r="H290" s="23">
        <v>86.3904</v>
      </c>
      <c r="I290" s="23"/>
      <c r="J290" s="23">
        <v>150</v>
      </c>
      <c r="K290" s="23"/>
    </row>
    <row r="291" spans="1:11" ht="15" x14ac:dyDescent="0.25">
      <c r="A291" s="20">
        <f t="shared" si="9"/>
        <v>42898.749999999316</v>
      </c>
      <c r="B291" s="21">
        <v>10.36843</v>
      </c>
      <c r="C291" s="22">
        <v>1.2728600000000001</v>
      </c>
      <c r="D291" s="21">
        <v>275.43439999999998</v>
      </c>
      <c r="E291" s="21"/>
      <c r="F291" s="24">
        <f t="shared" si="8"/>
        <v>10.36843</v>
      </c>
      <c r="G291" s="24">
        <v>10.36843</v>
      </c>
      <c r="H291" s="23">
        <v>85.759789999999995</v>
      </c>
      <c r="I291" s="23"/>
      <c r="J291" s="23">
        <v>150</v>
      </c>
      <c r="K291" s="23"/>
    </row>
    <row r="292" spans="1:11" ht="15" x14ac:dyDescent="0.25">
      <c r="A292" s="20">
        <f t="shared" si="9"/>
        <v>42898.79166666598</v>
      </c>
      <c r="B292" s="21">
        <v>2.7817400000000001</v>
      </c>
      <c r="C292" s="22">
        <v>1.5847199999999999</v>
      </c>
      <c r="D292" s="21">
        <v>274.98520000000002</v>
      </c>
      <c r="E292" s="21"/>
      <c r="F292" s="24">
        <f t="shared" si="8"/>
        <v>2.7817400000000001</v>
      </c>
      <c r="G292" s="24">
        <v>2.7817400000000001</v>
      </c>
      <c r="H292" s="23">
        <v>85.585560000000001</v>
      </c>
      <c r="I292" s="23"/>
      <c r="J292" s="23">
        <v>150</v>
      </c>
      <c r="K292" s="23"/>
    </row>
    <row r="293" spans="1:11" ht="15" x14ac:dyDescent="0.25">
      <c r="A293" s="20">
        <f t="shared" si="9"/>
        <v>42898.833333332645</v>
      </c>
      <c r="B293" s="21">
        <v>1.4124300000000001</v>
      </c>
      <c r="C293" s="22">
        <v>1.3523799999999999</v>
      </c>
      <c r="D293" s="21">
        <v>314.60359999999997</v>
      </c>
      <c r="E293" s="21"/>
      <c r="F293" s="24">
        <f t="shared" si="8"/>
        <v>1.4124300000000001</v>
      </c>
      <c r="G293" s="24">
        <v>1.4124300000000001</v>
      </c>
      <c r="H293" s="23">
        <v>85.334469999999996</v>
      </c>
      <c r="I293" s="23"/>
      <c r="J293" s="23">
        <v>150</v>
      </c>
      <c r="K293" s="23"/>
    </row>
    <row r="294" spans="1:11" ht="15" x14ac:dyDescent="0.25">
      <c r="A294" s="20">
        <f t="shared" si="9"/>
        <v>42898.874999999309</v>
      </c>
      <c r="B294" s="21"/>
      <c r="C294" s="22">
        <v>0.63537999999999994</v>
      </c>
      <c r="D294" s="21">
        <v>3.16858</v>
      </c>
      <c r="E294" s="21"/>
      <c r="F294" s="24" t="str">
        <f t="shared" si="8"/>
        <v/>
      </c>
      <c r="G294" s="24" t="s">
        <v>189</v>
      </c>
      <c r="H294" s="23">
        <v>85.196330000000003</v>
      </c>
      <c r="I294" s="23"/>
      <c r="J294" s="23">
        <v>150</v>
      </c>
      <c r="K294" s="23"/>
    </row>
    <row r="295" spans="1:11" ht="15" x14ac:dyDescent="0.25">
      <c r="A295" s="20">
        <f t="shared" si="9"/>
        <v>42898.916666665973</v>
      </c>
      <c r="B295" s="21">
        <v>4.5285000000000002</v>
      </c>
      <c r="C295" s="22">
        <v>0.35468</v>
      </c>
      <c r="D295" s="21">
        <v>288.92899999999997</v>
      </c>
      <c r="E295" s="21"/>
      <c r="F295" s="24">
        <f t="shared" si="8"/>
        <v>4.5285000000000002</v>
      </c>
      <c r="G295" s="24">
        <v>4.5285000000000002</v>
      </c>
      <c r="H295" s="23">
        <v>84.955060000000003</v>
      </c>
      <c r="I295" s="23"/>
      <c r="J295" s="23">
        <v>150</v>
      </c>
      <c r="K295" s="23"/>
    </row>
    <row r="296" spans="1:11" ht="15" x14ac:dyDescent="0.25">
      <c r="A296" s="20">
        <f t="shared" si="9"/>
        <v>42898.958333332637</v>
      </c>
      <c r="B296" s="21"/>
      <c r="C296" s="22">
        <v>0.51634999999999998</v>
      </c>
      <c r="D296" s="21">
        <v>251.21729999999999</v>
      </c>
      <c r="E296" s="21"/>
      <c r="F296" s="24" t="str">
        <f t="shared" si="8"/>
        <v/>
      </c>
      <c r="G296" s="24" t="s">
        <v>189</v>
      </c>
      <c r="H296" s="23">
        <v>84.8035</v>
      </c>
      <c r="I296" s="23"/>
      <c r="J296" s="23">
        <v>150</v>
      </c>
      <c r="K296" s="23"/>
    </row>
    <row r="297" spans="1:11" ht="15" x14ac:dyDescent="0.25">
      <c r="A297" s="20">
        <f t="shared" si="9"/>
        <v>42898.999999999302</v>
      </c>
      <c r="B297" s="21"/>
      <c r="C297" s="22">
        <v>0.27988000000000002</v>
      </c>
      <c r="D297" s="21">
        <v>325.55349999999999</v>
      </c>
      <c r="E297" s="21"/>
      <c r="F297" s="24" t="str">
        <f t="shared" si="8"/>
        <v/>
      </c>
      <c r="G297" s="24" t="s">
        <v>189</v>
      </c>
      <c r="H297" s="23">
        <v>84.316249999999997</v>
      </c>
      <c r="I297" s="23"/>
      <c r="J297" s="23">
        <v>150</v>
      </c>
      <c r="K297" s="23"/>
    </row>
    <row r="298" spans="1:11" ht="15" x14ac:dyDescent="0.25">
      <c r="A298" s="20">
        <f t="shared" si="9"/>
        <v>42899.041666665966</v>
      </c>
      <c r="B298" s="21">
        <v>-0.62939999999999996</v>
      </c>
      <c r="C298" s="22">
        <v>0.46422000000000002</v>
      </c>
      <c r="D298" s="21">
        <v>247.91669999999999</v>
      </c>
      <c r="E298" s="21"/>
      <c r="F298" s="24" t="str">
        <f t="shared" si="8"/>
        <v/>
      </c>
      <c r="G298" s="24" t="s">
        <v>189</v>
      </c>
      <c r="H298" s="23">
        <v>83.934659999999994</v>
      </c>
      <c r="I298" s="23">
        <f>COUNTIF(G298:G321,"&gt;150")</f>
        <v>0</v>
      </c>
      <c r="J298" s="23">
        <v>150</v>
      </c>
      <c r="K298" s="23"/>
    </row>
    <row r="299" spans="1:11" ht="15" x14ac:dyDescent="0.25">
      <c r="A299" s="20">
        <f t="shared" si="9"/>
        <v>42899.08333333263</v>
      </c>
      <c r="B299" s="21">
        <v>1.08239</v>
      </c>
      <c r="C299" s="22">
        <v>0.4536</v>
      </c>
      <c r="D299" s="21">
        <v>260.96780000000001</v>
      </c>
      <c r="E299" s="21"/>
      <c r="F299" s="24">
        <f t="shared" si="8"/>
        <v>1.08239</v>
      </c>
      <c r="G299" s="24">
        <v>1.08239</v>
      </c>
      <c r="H299" s="23">
        <v>83.629440000000002</v>
      </c>
      <c r="I299" s="23"/>
      <c r="J299" s="23">
        <v>150</v>
      </c>
      <c r="K299" s="23"/>
    </row>
    <row r="300" spans="1:11" ht="15" x14ac:dyDescent="0.25">
      <c r="A300" s="20">
        <f t="shared" si="9"/>
        <v>42899.124999999294</v>
      </c>
      <c r="B300" s="21">
        <v>-4.0864399999999996</v>
      </c>
      <c r="C300" s="22">
        <v>0.40354000000000001</v>
      </c>
      <c r="D300" s="21">
        <v>234.6918</v>
      </c>
      <c r="E300" s="21"/>
      <c r="F300" s="24" t="str">
        <f t="shared" si="8"/>
        <v/>
      </c>
      <c r="G300" s="24" t="s">
        <v>189</v>
      </c>
      <c r="H300" s="23">
        <v>83.378439999999998</v>
      </c>
      <c r="I300" s="23"/>
      <c r="J300" s="23">
        <v>150</v>
      </c>
      <c r="K300" s="23"/>
    </row>
    <row r="301" spans="1:11" ht="15" x14ac:dyDescent="0.25">
      <c r="A301" s="20">
        <f t="shared" si="9"/>
        <v>42899.166666665958</v>
      </c>
      <c r="B301" s="21">
        <v>-0.97745000000000004</v>
      </c>
      <c r="C301" s="22">
        <v>1.2626599999999999</v>
      </c>
      <c r="D301" s="21">
        <v>197.2431</v>
      </c>
      <c r="E301" s="21"/>
      <c r="F301" s="24" t="str">
        <f t="shared" si="8"/>
        <v/>
      </c>
      <c r="G301" s="24" t="s">
        <v>189</v>
      </c>
      <c r="H301" s="23">
        <v>83.324619999999996</v>
      </c>
      <c r="I301" s="23"/>
      <c r="J301" s="23">
        <v>150</v>
      </c>
      <c r="K301" s="23"/>
    </row>
    <row r="302" spans="1:11" ht="15" x14ac:dyDescent="0.25">
      <c r="A302" s="20">
        <f t="shared" si="9"/>
        <v>42899.208333332623</v>
      </c>
      <c r="B302" s="21">
        <v>3.0995599999999999</v>
      </c>
      <c r="C302" s="22">
        <v>1.13591</v>
      </c>
      <c r="D302" s="21">
        <v>241.35489999999999</v>
      </c>
      <c r="E302" s="21"/>
      <c r="F302" s="24">
        <f t="shared" si="8"/>
        <v>3.0995599999999999</v>
      </c>
      <c r="G302" s="24">
        <v>3.0995599999999999</v>
      </c>
      <c r="H302" s="23">
        <v>83.222629999999995</v>
      </c>
      <c r="I302" s="23"/>
      <c r="J302" s="23">
        <v>150</v>
      </c>
      <c r="K302" s="23"/>
    </row>
    <row r="303" spans="1:11" ht="15" x14ac:dyDescent="0.25">
      <c r="A303" s="20">
        <f t="shared" si="9"/>
        <v>42899.249999999287</v>
      </c>
      <c r="B303" s="21">
        <v>4.6295599999999997</v>
      </c>
      <c r="C303" s="22">
        <v>0.47492000000000001</v>
      </c>
      <c r="D303" s="21">
        <v>246.34229999999999</v>
      </c>
      <c r="E303" s="21"/>
      <c r="F303" s="24">
        <f t="shared" si="8"/>
        <v>4.6295599999999997</v>
      </c>
      <c r="G303" s="24">
        <v>4.6295599999999997</v>
      </c>
      <c r="H303" s="23">
        <v>83.067890000000006</v>
      </c>
      <c r="I303" s="23"/>
      <c r="J303" s="23">
        <v>150</v>
      </c>
      <c r="K303" s="23"/>
    </row>
    <row r="304" spans="1:11" ht="15" x14ac:dyDescent="0.25">
      <c r="A304" s="20">
        <f t="shared" si="9"/>
        <v>42899.291666665951</v>
      </c>
      <c r="B304" s="21">
        <v>2.2029399999999999</v>
      </c>
      <c r="C304" s="22">
        <v>0.71226999999999996</v>
      </c>
      <c r="D304" s="21">
        <v>244.56569999999999</v>
      </c>
      <c r="E304" s="21"/>
      <c r="F304" s="24">
        <f t="shared" si="8"/>
        <v>2.2029399999999999</v>
      </c>
      <c r="G304" s="24">
        <v>2.2029399999999999</v>
      </c>
      <c r="H304" s="23">
        <v>82.986149999999995</v>
      </c>
      <c r="I304" s="23"/>
      <c r="J304" s="23">
        <v>150</v>
      </c>
      <c r="K304" s="23"/>
    </row>
    <row r="305" spans="1:11" ht="15" x14ac:dyDescent="0.25">
      <c r="A305" s="20">
        <f t="shared" si="9"/>
        <v>42899.333333332615</v>
      </c>
      <c r="B305" s="21">
        <v>2.9681099999999998</v>
      </c>
      <c r="C305" s="22">
        <v>2.1506699999999999</v>
      </c>
      <c r="D305" s="21">
        <v>340.66500000000002</v>
      </c>
      <c r="E305" s="21"/>
      <c r="F305" s="24">
        <f t="shared" si="8"/>
        <v>2.9681099999999998</v>
      </c>
      <c r="G305" s="24">
        <v>2.9681099999999998</v>
      </c>
      <c r="H305" s="23">
        <v>82.774410000000003</v>
      </c>
      <c r="I305" s="23"/>
      <c r="J305" s="23">
        <v>150</v>
      </c>
      <c r="K305" s="23"/>
    </row>
    <row r="306" spans="1:11" ht="15" x14ac:dyDescent="0.25">
      <c r="A306" s="20">
        <f t="shared" si="9"/>
        <v>42899.37499999928</v>
      </c>
      <c r="B306" s="21">
        <v>-2.0266999999999999</v>
      </c>
      <c r="C306" s="22">
        <v>1.2217800000000001</v>
      </c>
      <c r="D306" s="21">
        <v>327.72629999999998</v>
      </c>
      <c r="E306" s="21"/>
      <c r="F306" s="24" t="str">
        <f t="shared" si="8"/>
        <v/>
      </c>
      <c r="G306" s="24" t="s">
        <v>189</v>
      </c>
      <c r="H306" s="23">
        <v>82.534610000000001</v>
      </c>
      <c r="I306" s="23"/>
      <c r="J306" s="23">
        <v>150</v>
      </c>
      <c r="K306" s="23"/>
    </row>
    <row r="307" spans="1:11" ht="15" x14ac:dyDescent="0.25">
      <c r="A307" s="20">
        <f t="shared" si="9"/>
        <v>42899.416666665944</v>
      </c>
      <c r="B307" s="21"/>
      <c r="C307" s="22">
        <v>0.50502999999999998</v>
      </c>
      <c r="D307" s="21">
        <v>75.825180000000003</v>
      </c>
      <c r="E307" s="21"/>
      <c r="F307" s="24" t="str">
        <f t="shared" si="8"/>
        <v/>
      </c>
      <c r="G307" s="24" t="s">
        <v>189</v>
      </c>
      <c r="H307" s="23">
        <v>82.296170000000004</v>
      </c>
      <c r="I307" s="23"/>
      <c r="J307" s="23">
        <v>150</v>
      </c>
      <c r="K307" s="23"/>
    </row>
    <row r="308" spans="1:11" ht="15" x14ac:dyDescent="0.25">
      <c r="A308" s="20">
        <f t="shared" si="9"/>
        <v>42899.458333332608</v>
      </c>
      <c r="B308" s="21">
        <v>0.82508999999999999</v>
      </c>
      <c r="C308" s="22">
        <v>1.01627</v>
      </c>
      <c r="D308" s="21">
        <v>12.084630000000001</v>
      </c>
      <c r="E308" s="21"/>
      <c r="F308" s="24">
        <f t="shared" si="8"/>
        <v>0.82508999999999999</v>
      </c>
      <c r="G308" s="24">
        <v>0.82508999999999999</v>
      </c>
      <c r="H308" s="23">
        <v>81.632279999999994</v>
      </c>
      <c r="I308" s="23"/>
      <c r="J308" s="23">
        <v>150</v>
      </c>
      <c r="K308" s="23"/>
    </row>
    <row r="309" spans="1:11" ht="15" x14ac:dyDescent="0.25">
      <c r="A309" s="20">
        <f t="shared" si="9"/>
        <v>42899.499999999272</v>
      </c>
      <c r="B309" s="21">
        <v>36.073079999999997</v>
      </c>
      <c r="C309" s="22">
        <v>3.7319800000000001</v>
      </c>
      <c r="D309" s="21">
        <v>294.86989999999997</v>
      </c>
      <c r="E309" s="21"/>
      <c r="F309" s="24">
        <f t="shared" si="8"/>
        <v>36.073079999999997</v>
      </c>
      <c r="G309" s="24">
        <v>36.073079999999997</v>
      </c>
      <c r="H309" s="23">
        <v>81.253780000000006</v>
      </c>
      <c r="I309" s="23"/>
      <c r="J309" s="23">
        <v>150</v>
      </c>
      <c r="K309" s="23"/>
    </row>
    <row r="310" spans="1:11" ht="15" x14ac:dyDescent="0.25">
      <c r="A310" s="20">
        <f t="shared" si="9"/>
        <v>42899.541666665937</v>
      </c>
      <c r="B310" s="21">
        <v>42.158560000000001</v>
      </c>
      <c r="C310" s="22">
        <v>4.1434199999999999</v>
      </c>
      <c r="D310" s="21">
        <v>296.66579999999999</v>
      </c>
      <c r="E310" s="21"/>
      <c r="F310" s="24">
        <f t="shared" si="8"/>
        <v>42.158560000000001</v>
      </c>
      <c r="G310" s="24">
        <v>42.158560000000001</v>
      </c>
      <c r="H310" s="23">
        <v>80.943539999999999</v>
      </c>
      <c r="I310" s="23"/>
      <c r="J310" s="23">
        <v>150</v>
      </c>
      <c r="K310" s="23"/>
    </row>
    <row r="311" spans="1:11" ht="15" x14ac:dyDescent="0.25">
      <c r="A311" s="20">
        <f t="shared" si="9"/>
        <v>42899.583333332601</v>
      </c>
      <c r="B311" s="21">
        <v>28.107610000000001</v>
      </c>
      <c r="C311" s="22">
        <v>4.2806499999999996</v>
      </c>
      <c r="D311" s="21">
        <v>295.63249999999999</v>
      </c>
      <c r="E311" s="21"/>
      <c r="F311" s="24">
        <f t="shared" si="8"/>
        <v>28.107610000000001</v>
      </c>
      <c r="G311" s="24">
        <v>28.107610000000001</v>
      </c>
      <c r="H311" s="23">
        <v>80.739379999999997</v>
      </c>
      <c r="I311" s="23"/>
      <c r="J311" s="23">
        <v>150</v>
      </c>
      <c r="K311" s="23"/>
    </row>
    <row r="312" spans="1:11" ht="15" x14ac:dyDescent="0.25">
      <c r="A312" s="20">
        <f t="shared" si="9"/>
        <v>42899.624999999265</v>
      </c>
      <c r="B312" s="21">
        <v>20.12913</v>
      </c>
      <c r="C312" s="22">
        <v>4.9965299999999999</v>
      </c>
      <c r="D312" s="21">
        <v>293.7629</v>
      </c>
      <c r="E312" s="21"/>
      <c r="F312" s="24">
        <f t="shared" si="8"/>
        <v>20.12913</v>
      </c>
      <c r="G312" s="24">
        <v>20.12913</v>
      </c>
      <c r="H312" s="23">
        <v>80.692220000000006</v>
      </c>
      <c r="I312" s="23"/>
      <c r="J312" s="23">
        <v>150</v>
      </c>
      <c r="K312" s="23"/>
    </row>
    <row r="313" spans="1:11" ht="15" x14ac:dyDescent="0.25">
      <c r="A313" s="20">
        <f t="shared" si="9"/>
        <v>42899.666666665929</v>
      </c>
      <c r="B313" s="21">
        <v>21.339259999999999</v>
      </c>
      <c r="C313" s="22">
        <v>1.71271</v>
      </c>
      <c r="D313" s="21">
        <v>310.51240000000001</v>
      </c>
      <c r="E313" s="21"/>
      <c r="F313" s="24">
        <f t="shared" si="8"/>
        <v>21.339259999999999</v>
      </c>
      <c r="G313" s="24">
        <v>21.339259999999999</v>
      </c>
      <c r="H313" s="23">
        <v>80.615589999999997</v>
      </c>
      <c r="I313" s="23"/>
      <c r="J313" s="23">
        <v>150</v>
      </c>
      <c r="K313" s="23"/>
    </row>
    <row r="314" spans="1:11" ht="15" x14ac:dyDescent="0.25">
      <c r="A314" s="20">
        <f t="shared" si="9"/>
        <v>42899.708333332594</v>
      </c>
      <c r="B314" s="21"/>
      <c r="C314" s="22">
        <v>1.62304</v>
      </c>
      <c r="D314" s="21">
        <v>308.09480000000002</v>
      </c>
      <c r="E314" s="21"/>
      <c r="F314" s="24" t="str">
        <f t="shared" si="8"/>
        <v/>
      </c>
      <c r="G314" s="24" t="s">
        <v>189</v>
      </c>
      <c r="H314" s="23">
        <v>80.420180000000002</v>
      </c>
      <c r="I314" s="23"/>
      <c r="J314" s="23">
        <v>150</v>
      </c>
      <c r="K314" s="23"/>
    </row>
    <row r="315" spans="1:11" ht="15" x14ac:dyDescent="0.25">
      <c r="A315" s="20">
        <f t="shared" si="9"/>
        <v>42899.749999999258</v>
      </c>
      <c r="B315" s="21">
        <v>7.5758200000000002</v>
      </c>
      <c r="C315" s="22">
        <v>0.84630000000000005</v>
      </c>
      <c r="D315" s="21">
        <v>262.91199999999998</v>
      </c>
      <c r="E315" s="21"/>
      <c r="F315" s="24">
        <f t="shared" si="8"/>
        <v>7.5758200000000002</v>
      </c>
      <c r="G315" s="24">
        <v>7.5758200000000002</v>
      </c>
      <c r="H315" s="23">
        <v>80.286050000000003</v>
      </c>
      <c r="I315" s="23"/>
      <c r="J315" s="23">
        <v>150</v>
      </c>
      <c r="K315" s="23"/>
    </row>
    <row r="316" spans="1:11" ht="15" x14ac:dyDescent="0.25">
      <c r="A316" s="20">
        <f t="shared" si="9"/>
        <v>42899.791666665922</v>
      </c>
      <c r="B316" s="21"/>
      <c r="C316" s="22">
        <v>0.42171999999999998</v>
      </c>
      <c r="D316" s="21">
        <v>109.96899999999999</v>
      </c>
      <c r="E316" s="21"/>
      <c r="F316" s="24" t="str">
        <f t="shared" si="8"/>
        <v/>
      </c>
      <c r="G316" s="24" t="s">
        <v>189</v>
      </c>
      <c r="H316" s="23">
        <v>80.017939999999996</v>
      </c>
      <c r="I316" s="23"/>
      <c r="J316" s="23">
        <v>150</v>
      </c>
      <c r="K316" s="23"/>
    </row>
    <row r="317" spans="1:11" ht="15" x14ac:dyDescent="0.25">
      <c r="A317" s="20">
        <f t="shared" si="9"/>
        <v>42899.833333332586</v>
      </c>
      <c r="B317" s="21"/>
      <c r="C317" s="22">
        <v>0.46690999999999999</v>
      </c>
      <c r="D317" s="21">
        <v>66.980429999999998</v>
      </c>
      <c r="E317" s="21"/>
      <c r="F317" s="24" t="str">
        <f t="shared" si="8"/>
        <v/>
      </c>
      <c r="G317" s="24" t="s">
        <v>189</v>
      </c>
      <c r="H317" s="23">
        <v>79.36327</v>
      </c>
      <c r="I317" s="23"/>
      <c r="J317" s="23">
        <v>150</v>
      </c>
      <c r="K317" s="23"/>
    </row>
    <row r="318" spans="1:11" ht="15" x14ac:dyDescent="0.25">
      <c r="A318" s="20">
        <f t="shared" si="9"/>
        <v>42899.874999999251</v>
      </c>
      <c r="B318" s="21">
        <v>-5.2454200000000002</v>
      </c>
      <c r="C318" s="22">
        <v>0.45174999999999998</v>
      </c>
      <c r="D318" s="21">
        <v>134.9785</v>
      </c>
      <c r="E318" s="21"/>
      <c r="F318" s="24" t="str">
        <f t="shared" si="8"/>
        <v/>
      </c>
      <c r="G318" s="24" t="s">
        <v>189</v>
      </c>
      <c r="H318" s="23">
        <v>78.929249999999996</v>
      </c>
      <c r="I318" s="23"/>
      <c r="J318" s="23">
        <v>150</v>
      </c>
      <c r="K318" s="23"/>
    </row>
    <row r="319" spans="1:11" ht="15" x14ac:dyDescent="0.25">
      <c r="A319" s="20">
        <f t="shared" si="9"/>
        <v>42899.916666665915</v>
      </c>
      <c r="B319" s="21">
        <v>3.3036300000000001</v>
      </c>
      <c r="C319" s="22">
        <v>0.54286000000000001</v>
      </c>
      <c r="D319" s="21">
        <v>95.675449999999998</v>
      </c>
      <c r="E319" s="21"/>
      <c r="F319" s="24">
        <f t="shared" si="8"/>
        <v>3.3036300000000001</v>
      </c>
      <c r="G319" s="24">
        <v>3.3036300000000001</v>
      </c>
      <c r="H319" s="23">
        <v>78.696960000000004</v>
      </c>
      <c r="I319" s="23"/>
      <c r="J319" s="23">
        <v>150</v>
      </c>
      <c r="K319" s="23"/>
    </row>
    <row r="320" spans="1:11" ht="15" x14ac:dyDescent="0.25">
      <c r="A320" s="20">
        <f t="shared" si="9"/>
        <v>42899.958333332579</v>
      </c>
      <c r="B320" s="21"/>
      <c r="C320" s="22">
        <v>0.81128999999999996</v>
      </c>
      <c r="D320" s="21">
        <v>58.013890000000004</v>
      </c>
      <c r="E320" s="21"/>
      <c r="F320" s="24" t="str">
        <f t="shared" si="8"/>
        <v/>
      </c>
      <c r="G320" s="24" t="s">
        <v>189</v>
      </c>
      <c r="H320" s="23">
        <v>78.653170000000003</v>
      </c>
      <c r="I320" s="23"/>
      <c r="J320" s="23">
        <v>150</v>
      </c>
      <c r="K320" s="23"/>
    </row>
    <row r="321" spans="1:11" ht="15" x14ac:dyDescent="0.25">
      <c r="A321" s="20">
        <f t="shared" si="9"/>
        <v>42899.999999999243</v>
      </c>
      <c r="B321" s="21">
        <v>1.09917</v>
      </c>
      <c r="C321" s="22">
        <v>2.3755999999999999</v>
      </c>
      <c r="D321" s="21">
        <v>303.0437</v>
      </c>
      <c r="E321" s="21"/>
      <c r="F321" s="24">
        <f t="shared" si="8"/>
        <v>1.09917</v>
      </c>
      <c r="G321" s="24">
        <v>1.09917</v>
      </c>
      <c r="H321" s="23">
        <v>78.361459999999994</v>
      </c>
      <c r="I321" s="23"/>
      <c r="J321" s="23">
        <v>150</v>
      </c>
      <c r="K321" s="23"/>
    </row>
    <row r="322" spans="1:11" ht="15" x14ac:dyDescent="0.25">
      <c r="A322" s="20">
        <f t="shared" si="9"/>
        <v>42900.041666665908</v>
      </c>
      <c r="B322" s="21"/>
      <c r="C322" s="22">
        <v>3.28206</v>
      </c>
      <c r="D322" s="21">
        <v>284.03210000000001</v>
      </c>
      <c r="E322" s="21"/>
      <c r="F322" s="24" t="str">
        <f t="shared" si="8"/>
        <v/>
      </c>
      <c r="G322" s="24" t="s">
        <v>189</v>
      </c>
      <c r="H322" s="23">
        <v>78.309219999999996</v>
      </c>
      <c r="I322" s="23">
        <f>COUNTIF(G322:G345,"&gt;150")</f>
        <v>0</v>
      </c>
      <c r="J322" s="23">
        <v>150</v>
      </c>
      <c r="K322" s="23"/>
    </row>
    <row r="323" spans="1:11" ht="15" x14ac:dyDescent="0.25">
      <c r="A323" s="20">
        <f t="shared" si="9"/>
        <v>42900.083333332572</v>
      </c>
      <c r="B323" s="21"/>
      <c r="C323" s="22">
        <v>4.3205900000000002</v>
      </c>
      <c r="D323" s="21">
        <v>276.94380000000001</v>
      </c>
      <c r="E323" s="21"/>
      <c r="F323" s="24" t="str">
        <f t="shared" si="8"/>
        <v/>
      </c>
      <c r="G323" s="24" t="s">
        <v>189</v>
      </c>
      <c r="H323" s="23">
        <v>78.281000000000006</v>
      </c>
      <c r="I323" s="23"/>
      <c r="J323" s="23">
        <v>150</v>
      </c>
      <c r="K323" s="23"/>
    </row>
    <row r="324" spans="1:11" ht="15" x14ac:dyDescent="0.25">
      <c r="A324" s="20">
        <f t="shared" si="9"/>
        <v>42900.124999999236</v>
      </c>
      <c r="B324" s="21">
        <v>20.526720000000001</v>
      </c>
      <c r="C324" s="22">
        <v>5.2319800000000001</v>
      </c>
      <c r="D324" s="21">
        <v>264.88909999999998</v>
      </c>
      <c r="E324" s="21"/>
      <c r="F324" s="24">
        <f t="shared" si="8"/>
        <v>20.526720000000001</v>
      </c>
      <c r="G324" s="24">
        <v>20.526720000000001</v>
      </c>
      <c r="H324" s="23">
        <v>78</v>
      </c>
      <c r="I324" s="23"/>
      <c r="J324" s="23">
        <v>150</v>
      </c>
      <c r="K324" s="23"/>
    </row>
    <row r="325" spans="1:11" ht="15" x14ac:dyDescent="0.25">
      <c r="A325" s="20">
        <f t="shared" si="9"/>
        <v>42900.1666666659</v>
      </c>
      <c r="B325" s="21">
        <v>14.52741</v>
      </c>
      <c r="C325" s="22">
        <v>4.4190899999999997</v>
      </c>
      <c r="D325" s="21">
        <v>258.7276</v>
      </c>
      <c r="E325" s="21"/>
      <c r="F325" s="24">
        <f t="shared" si="8"/>
        <v>14.52741</v>
      </c>
      <c r="G325" s="24">
        <v>14.52741</v>
      </c>
      <c r="H325" s="23">
        <v>77.885980000000004</v>
      </c>
      <c r="I325" s="23"/>
      <c r="J325" s="23">
        <v>150</v>
      </c>
      <c r="K325" s="23"/>
    </row>
    <row r="326" spans="1:11" ht="15" x14ac:dyDescent="0.25">
      <c r="A326" s="20">
        <f t="shared" si="9"/>
        <v>42900.208333332565</v>
      </c>
      <c r="B326" s="21">
        <v>13.150510000000001</v>
      </c>
      <c r="C326" s="22">
        <v>4.5352499999999996</v>
      </c>
      <c r="D326" s="21">
        <v>252.65119999999999</v>
      </c>
      <c r="E326" s="21"/>
      <c r="F326" s="24">
        <f t="shared" si="8"/>
        <v>13.150510000000001</v>
      </c>
      <c r="G326" s="24">
        <v>13.150510000000001</v>
      </c>
      <c r="H326" s="23">
        <v>77.829669999999993</v>
      </c>
      <c r="I326" s="23"/>
      <c r="J326" s="23">
        <v>150</v>
      </c>
      <c r="K326" s="23"/>
    </row>
    <row r="327" spans="1:11" ht="15" x14ac:dyDescent="0.25">
      <c r="A327" s="20">
        <f t="shared" si="9"/>
        <v>42900.249999999229</v>
      </c>
      <c r="B327" s="21">
        <v>14.256500000000001</v>
      </c>
      <c r="C327" s="22">
        <v>3.96739</v>
      </c>
      <c r="D327" s="21">
        <v>244.9538</v>
      </c>
      <c r="E327" s="21"/>
      <c r="F327" s="24">
        <f t="shared" si="8"/>
        <v>14.256500000000001</v>
      </c>
      <c r="G327" s="24">
        <v>14.256500000000001</v>
      </c>
      <c r="H327" s="23">
        <v>77.796779999999998</v>
      </c>
      <c r="I327" s="23"/>
      <c r="J327" s="23">
        <v>150</v>
      </c>
      <c r="K327" s="23"/>
    </row>
    <row r="328" spans="1:11" ht="15" x14ac:dyDescent="0.25">
      <c r="A328" s="20">
        <f t="shared" si="9"/>
        <v>42900.291666665893</v>
      </c>
      <c r="B328" s="21">
        <v>5.9887300000000003</v>
      </c>
      <c r="C328" s="22">
        <v>4.1533600000000002</v>
      </c>
      <c r="D328" s="21">
        <v>243.32640000000001</v>
      </c>
      <c r="E328" s="21"/>
      <c r="F328" s="24">
        <f t="shared" si="8"/>
        <v>5.9887300000000003</v>
      </c>
      <c r="G328" s="24">
        <v>5.9887300000000003</v>
      </c>
      <c r="H328" s="23">
        <v>77.687389999999994</v>
      </c>
      <c r="I328" s="23"/>
      <c r="J328" s="23">
        <v>150</v>
      </c>
      <c r="K328" s="23"/>
    </row>
    <row r="329" spans="1:11" ht="15" x14ac:dyDescent="0.25">
      <c r="A329" s="20">
        <f t="shared" si="9"/>
        <v>42900.333333332557</v>
      </c>
      <c r="B329" s="21">
        <v>16.009239999999998</v>
      </c>
      <c r="C329" s="22">
        <v>3.4211999999999998</v>
      </c>
      <c r="D329" s="21">
        <v>240.26150000000001</v>
      </c>
      <c r="E329" s="21"/>
      <c r="F329" s="24">
        <f t="shared" si="8"/>
        <v>16.009239999999998</v>
      </c>
      <c r="G329" s="24">
        <v>16.009239999999998</v>
      </c>
      <c r="H329" s="23">
        <v>77.289490000000001</v>
      </c>
      <c r="I329" s="23"/>
      <c r="J329" s="23">
        <v>150</v>
      </c>
      <c r="K329" s="23"/>
    </row>
    <row r="330" spans="1:11" ht="15" x14ac:dyDescent="0.25">
      <c r="A330" s="20">
        <f t="shared" si="9"/>
        <v>42900.374999999221</v>
      </c>
      <c r="B330" s="21">
        <v>8.0652600000000003</v>
      </c>
      <c r="C330" s="22">
        <v>2.9657200000000001</v>
      </c>
      <c r="D330" s="21">
        <v>239.38079999999999</v>
      </c>
      <c r="E330" s="21"/>
      <c r="F330" s="24">
        <f t="shared" si="8"/>
        <v>8.0652600000000003</v>
      </c>
      <c r="G330" s="24">
        <v>8.0652600000000003</v>
      </c>
      <c r="H330" s="23">
        <v>77.262169999999998</v>
      </c>
      <c r="I330" s="23"/>
      <c r="J330" s="23">
        <v>150</v>
      </c>
      <c r="K330" s="23"/>
    </row>
    <row r="331" spans="1:11" ht="15" x14ac:dyDescent="0.25">
      <c r="A331" s="20">
        <f t="shared" si="9"/>
        <v>42900.416666665886</v>
      </c>
      <c r="B331" s="21">
        <v>23.10192</v>
      </c>
      <c r="C331" s="22">
        <v>3.3404799999999999</v>
      </c>
      <c r="D331" s="21">
        <v>248.94710000000001</v>
      </c>
      <c r="E331" s="21"/>
      <c r="F331" s="24">
        <f t="shared" ref="F331:F394" si="10">IF(AND(B331&gt;0,ISNUMBER(B331)),B331,"")</f>
        <v>23.10192</v>
      </c>
      <c r="G331" s="24">
        <v>23.10192</v>
      </c>
      <c r="H331" s="23">
        <v>77.161609999999996</v>
      </c>
      <c r="I331" s="23"/>
      <c r="J331" s="23">
        <v>150</v>
      </c>
      <c r="K331" s="23"/>
    </row>
    <row r="332" spans="1:11" ht="15" x14ac:dyDescent="0.25">
      <c r="A332" s="20">
        <f t="shared" ref="A332:A395" si="11">A331+1/24</f>
        <v>42900.45833333255</v>
      </c>
      <c r="B332" s="21">
        <v>41.120980000000003</v>
      </c>
      <c r="C332" s="22">
        <v>3.5043099999999998</v>
      </c>
      <c r="D332" s="21">
        <v>233.7893</v>
      </c>
      <c r="E332" s="21"/>
      <c r="F332" s="24">
        <f t="shared" si="10"/>
        <v>41.120980000000003</v>
      </c>
      <c r="G332" s="24">
        <v>41.120980000000003</v>
      </c>
      <c r="H332" s="23">
        <v>77.102109999999996</v>
      </c>
      <c r="I332" s="23"/>
      <c r="J332" s="23">
        <v>150</v>
      </c>
      <c r="K332" s="23"/>
    </row>
    <row r="333" spans="1:11" ht="15" x14ac:dyDescent="0.25">
      <c r="A333" s="20">
        <f t="shared" si="11"/>
        <v>42900.499999999214</v>
      </c>
      <c r="B333" s="21">
        <v>49.013080000000002</v>
      </c>
      <c r="C333" s="22">
        <v>4.2534799999999997</v>
      </c>
      <c r="D333" s="21">
        <v>221.60429999999999</v>
      </c>
      <c r="E333" s="21"/>
      <c r="F333" s="24">
        <f t="shared" si="10"/>
        <v>49.013080000000002</v>
      </c>
      <c r="G333" s="24">
        <v>49.013080000000002</v>
      </c>
      <c r="H333" s="23">
        <v>77.02225</v>
      </c>
      <c r="I333" s="23"/>
      <c r="J333" s="23">
        <v>150</v>
      </c>
      <c r="K333" s="23"/>
    </row>
    <row r="334" spans="1:11" ht="15" x14ac:dyDescent="0.25">
      <c r="A334" s="20">
        <f t="shared" si="11"/>
        <v>42900.541666665878</v>
      </c>
      <c r="B334" s="21">
        <v>25.061579999999999</v>
      </c>
      <c r="C334" s="22">
        <v>5.0101000000000004</v>
      </c>
      <c r="D334" s="21">
        <v>227.4288</v>
      </c>
      <c r="E334" s="21"/>
      <c r="F334" s="24">
        <f t="shared" si="10"/>
        <v>25.061579999999999</v>
      </c>
      <c r="G334" s="24">
        <v>25.061579999999999</v>
      </c>
      <c r="H334" s="23">
        <v>76.996669999999995</v>
      </c>
      <c r="I334" s="23"/>
      <c r="J334" s="23">
        <v>150</v>
      </c>
      <c r="K334" s="23"/>
    </row>
    <row r="335" spans="1:11" ht="15" x14ac:dyDescent="0.25">
      <c r="A335" s="20">
        <f t="shared" si="11"/>
        <v>42900.583333332543</v>
      </c>
      <c r="B335" s="21">
        <v>58.004019999999997</v>
      </c>
      <c r="C335" s="22">
        <v>4.5279699999999998</v>
      </c>
      <c r="D335" s="21">
        <v>235.02420000000001</v>
      </c>
      <c r="E335" s="21"/>
      <c r="F335" s="24">
        <f t="shared" si="10"/>
        <v>58.004019999999997</v>
      </c>
      <c r="G335" s="24">
        <v>58.004019999999997</v>
      </c>
      <c r="H335" s="23">
        <v>76.836669999999998</v>
      </c>
      <c r="I335" s="23"/>
      <c r="J335" s="23">
        <v>150</v>
      </c>
      <c r="K335" s="23"/>
    </row>
    <row r="336" spans="1:11" ht="15" x14ac:dyDescent="0.25">
      <c r="A336" s="20">
        <f t="shared" si="11"/>
        <v>42900.624999999207</v>
      </c>
      <c r="B336" s="21">
        <v>41.963479999999997</v>
      </c>
      <c r="C336" s="22">
        <v>5.3789300000000004</v>
      </c>
      <c r="D336" s="21">
        <v>223.4504</v>
      </c>
      <c r="E336" s="21"/>
      <c r="F336" s="24">
        <f t="shared" si="10"/>
        <v>41.963479999999997</v>
      </c>
      <c r="G336" s="24">
        <v>41.963479999999997</v>
      </c>
      <c r="H336" s="23">
        <v>76.662120000000002</v>
      </c>
      <c r="I336" s="23"/>
      <c r="J336" s="23">
        <v>150</v>
      </c>
      <c r="K336" s="23"/>
    </row>
    <row r="337" spans="1:11" ht="15" x14ac:dyDescent="0.25">
      <c r="A337" s="20">
        <f t="shared" si="11"/>
        <v>42900.666666665871</v>
      </c>
      <c r="B337" s="21">
        <v>39.393189999999997</v>
      </c>
      <c r="C337" s="22">
        <v>5.4077799999999998</v>
      </c>
      <c r="D337" s="21">
        <v>218.85910000000001</v>
      </c>
      <c r="E337" s="21"/>
      <c r="F337" s="24">
        <f t="shared" si="10"/>
        <v>39.393189999999997</v>
      </c>
      <c r="G337" s="24">
        <v>39.393189999999997</v>
      </c>
      <c r="H337" s="23">
        <v>76.436130000000006</v>
      </c>
      <c r="I337" s="23"/>
      <c r="J337" s="23">
        <v>150</v>
      </c>
      <c r="K337" s="23"/>
    </row>
    <row r="338" spans="1:11" ht="15" x14ac:dyDescent="0.25">
      <c r="A338" s="20">
        <f t="shared" si="11"/>
        <v>42900.708333332535</v>
      </c>
      <c r="B338" s="21">
        <v>31.35172</v>
      </c>
      <c r="C338" s="22">
        <v>4.52081</v>
      </c>
      <c r="D338" s="21">
        <v>220.92859999999999</v>
      </c>
      <c r="E338" s="21"/>
      <c r="F338" s="24">
        <f t="shared" si="10"/>
        <v>31.35172</v>
      </c>
      <c r="G338" s="24">
        <v>31.35172</v>
      </c>
      <c r="H338" s="23">
        <v>76.290000000000006</v>
      </c>
      <c r="I338" s="23"/>
      <c r="J338" s="23">
        <v>150</v>
      </c>
      <c r="K338" s="23"/>
    </row>
    <row r="339" spans="1:11" ht="15" x14ac:dyDescent="0.25">
      <c r="A339" s="20">
        <f t="shared" si="11"/>
        <v>42900.7499999992</v>
      </c>
      <c r="B339" s="21">
        <v>45.098610000000001</v>
      </c>
      <c r="C339" s="22">
        <v>4.0626600000000002</v>
      </c>
      <c r="D339" s="21">
        <v>211.9716</v>
      </c>
      <c r="E339" s="21"/>
      <c r="F339" s="24">
        <f t="shared" si="10"/>
        <v>45.098610000000001</v>
      </c>
      <c r="G339" s="24">
        <v>45.098610000000001</v>
      </c>
      <c r="H339" s="23">
        <v>75.749179999999996</v>
      </c>
      <c r="I339" s="23"/>
      <c r="J339" s="23">
        <v>150</v>
      </c>
      <c r="K339" s="23"/>
    </row>
    <row r="340" spans="1:11" ht="15" x14ac:dyDescent="0.25">
      <c r="A340" s="20">
        <f t="shared" si="11"/>
        <v>42900.791666665864</v>
      </c>
      <c r="B340" s="21">
        <v>42.664439999999999</v>
      </c>
      <c r="C340" s="22">
        <v>2.1584400000000001</v>
      </c>
      <c r="D340" s="21">
        <v>205.22450000000001</v>
      </c>
      <c r="E340" s="21"/>
      <c r="F340" s="24">
        <f t="shared" si="10"/>
        <v>42.664439999999999</v>
      </c>
      <c r="G340" s="24">
        <v>42.664439999999999</v>
      </c>
      <c r="H340" s="23">
        <v>75.721239999999995</v>
      </c>
      <c r="I340" s="23"/>
      <c r="J340" s="23">
        <v>150</v>
      </c>
      <c r="K340" s="23"/>
    </row>
    <row r="341" spans="1:11" ht="15" x14ac:dyDescent="0.25">
      <c r="A341" s="20">
        <f t="shared" si="11"/>
        <v>42900.833333332528</v>
      </c>
      <c r="B341" s="21">
        <v>25.033999999999999</v>
      </c>
      <c r="C341" s="22">
        <v>1.75379</v>
      </c>
      <c r="D341" s="21">
        <v>231.36850000000001</v>
      </c>
      <c r="E341" s="21"/>
      <c r="F341" s="24">
        <f t="shared" si="10"/>
        <v>25.033999999999999</v>
      </c>
      <c r="G341" s="24">
        <v>25.033999999999999</v>
      </c>
      <c r="H341" s="23">
        <v>75.448859999999996</v>
      </c>
      <c r="I341" s="23"/>
      <c r="J341" s="23">
        <v>150</v>
      </c>
      <c r="K341" s="23"/>
    </row>
    <row r="342" spans="1:11" ht="15" x14ac:dyDescent="0.25">
      <c r="A342" s="20">
        <f t="shared" si="11"/>
        <v>42900.874999999192</v>
      </c>
      <c r="B342" s="21">
        <v>8.6463300000000007</v>
      </c>
      <c r="C342" s="22">
        <v>0.84348000000000001</v>
      </c>
      <c r="D342" s="21">
        <v>271.14330000000001</v>
      </c>
      <c r="E342" s="21"/>
      <c r="F342" s="24">
        <f t="shared" si="10"/>
        <v>8.6463300000000007</v>
      </c>
      <c r="G342" s="24">
        <v>8.6463300000000007</v>
      </c>
      <c r="H342" s="23">
        <v>75.44511</v>
      </c>
      <c r="I342" s="23"/>
      <c r="J342" s="23">
        <v>150</v>
      </c>
      <c r="K342" s="23"/>
    </row>
    <row r="343" spans="1:11" ht="15" x14ac:dyDescent="0.25">
      <c r="A343" s="20">
        <f t="shared" si="11"/>
        <v>42900.916666665857</v>
      </c>
      <c r="B343" s="21">
        <v>12.669</v>
      </c>
      <c r="C343" s="22">
        <v>2.4187099999999999</v>
      </c>
      <c r="D343" s="21">
        <v>214.54390000000001</v>
      </c>
      <c r="E343" s="21"/>
      <c r="F343" s="24">
        <f t="shared" si="10"/>
        <v>12.669</v>
      </c>
      <c r="G343" s="24">
        <v>12.669</v>
      </c>
      <c r="H343" s="23">
        <v>75.219049999999996</v>
      </c>
      <c r="I343" s="23"/>
      <c r="J343" s="23">
        <v>150</v>
      </c>
      <c r="K343" s="23"/>
    </row>
    <row r="344" spans="1:11" ht="15" x14ac:dyDescent="0.25">
      <c r="A344" s="20">
        <f t="shared" si="11"/>
        <v>42900.958333332521</v>
      </c>
      <c r="B344" s="21">
        <v>18.010770000000001</v>
      </c>
      <c r="C344" s="22">
        <v>4.9966499999999998</v>
      </c>
      <c r="D344" s="21">
        <v>234.14529999999999</v>
      </c>
      <c r="E344" s="21"/>
      <c r="F344" s="24">
        <f t="shared" si="10"/>
        <v>18.010770000000001</v>
      </c>
      <c r="G344" s="24">
        <v>18.010770000000001</v>
      </c>
      <c r="H344" s="23">
        <v>75.196659999999994</v>
      </c>
      <c r="I344" s="23"/>
      <c r="J344" s="23">
        <v>150</v>
      </c>
      <c r="K344" s="23"/>
    </row>
    <row r="345" spans="1:11" ht="15" x14ac:dyDescent="0.25">
      <c r="A345" s="20">
        <f t="shared" si="11"/>
        <v>42900.999999999185</v>
      </c>
      <c r="B345" s="21">
        <v>28.60661</v>
      </c>
      <c r="C345" s="22">
        <v>3.3026200000000001</v>
      </c>
      <c r="D345" s="21">
        <v>215.56700000000001</v>
      </c>
      <c r="E345" s="21"/>
      <c r="F345" s="24">
        <f t="shared" si="10"/>
        <v>28.60661</v>
      </c>
      <c r="G345" s="24">
        <v>28.60661</v>
      </c>
      <c r="H345" s="23">
        <v>75.193119999999993</v>
      </c>
      <c r="I345" s="23"/>
      <c r="J345" s="23">
        <v>150</v>
      </c>
      <c r="K345" s="23"/>
    </row>
    <row r="346" spans="1:11" ht="15" x14ac:dyDescent="0.25">
      <c r="A346" s="20">
        <f t="shared" si="11"/>
        <v>42901.041666665849</v>
      </c>
      <c r="B346" s="21">
        <v>33.123730000000002</v>
      </c>
      <c r="C346" s="22">
        <v>1.9327099999999999</v>
      </c>
      <c r="D346" s="21">
        <v>250.24930000000001</v>
      </c>
      <c r="E346" s="21"/>
      <c r="F346" s="24">
        <f t="shared" si="10"/>
        <v>33.123730000000002</v>
      </c>
      <c r="G346" s="24">
        <v>33.123730000000002</v>
      </c>
      <c r="H346" s="23">
        <v>75</v>
      </c>
      <c r="I346" s="23">
        <f>COUNTIF(G346:G369,"&gt;150")</f>
        <v>0</v>
      </c>
      <c r="J346" s="23">
        <v>150</v>
      </c>
      <c r="K346" s="23"/>
    </row>
    <row r="347" spans="1:11" ht="15" x14ac:dyDescent="0.25">
      <c r="A347" s="20">
        <f t="shared" si="11"/>
        <v>42901.083333332514</v>
      </c>
      <c r="B347" s="21">
        <v>16.565560000000001</v>
      </c>
      <c r="C347" s="22">
        <v>0.61868999999999996</v>
      </c>
      <c r="D347" s="21">
        <v>284.185</v>
      </c>
      <c r="E347" s="21"/>
      <c r="F347" s="24">
        <f t="shared" si="10"/>
        <v>16.565560000000001</v>
      </c>
      <c r="G347" s="24">
        <v>16.565560000000001</v>
      </c>
      <c r="H347" s="23">
        <v>74.919169999999994</v>
      </c>
      <c r="I347" s="23"/>
      <c r="J347" s="23">
        <v>150</v>
      </c>
      <c r="K347" s="23"/>
    </row>
    <row r="348" spans="1:11" ht="15" x14ac:dyDescent="0.25">
      <c r="A348" s="20">
        <f t="shared" si="11"/>
        <v>42901.124999999178</v>
      </c>
      <c r="B348" s="21">
        <v>21.271280000000001</v>
      </c>
      <c r="C348" s="22">
        <v>0.59741999999999995</v>
      </c>
      <c r="D348" s="21">
        <v>271.96260000000001</v>
      </c>
      <c r="E348" s="21"/>
      <c r="F348" s="24">
        <f t="shared" si="10"/>
        <v>21.271280000000001</v>
      </c>
      <c r="G348" s="24">
        <v>21.271280000000001</v>
      </c>
      <c r="H348" s="23">
        <v>74.860219999999998</v>
      </c>
      <c r="I348" s="23"/>
      <c r="J348" s="23">
        <v>150</v>
      </c>
      <c r="K348" s="23"/>
    </row>
    <row r="349" spans="1:11" ht="15" x14ac:dyDescent="0.25">
      <c r="A349" s="20">
        <f t="shared" si="11"/>
        <v>42901.166666665842</v>
      </c>
      <c r="B349" s="21">
        <v>17.082560000000001</v>
      </c>
      <c r="C349" s="22">
        <v>1.5736000000000001</v>
      </c>
      <c r="D349" s="21">
        <v>214.9922</v>
      </c>
      <c r="E349" s="21"/>
      <c r="F349" s="24">
        <f t="shared" si="10"/>
        <v>17.082560000000001</v>
      </c>
      <c r="G349" s="24">
        <v>17.082560000000001</v>
      </c>
      <c r="H349" s="23">
        <v>74.624920000000003</v>
      </c>
      <c r="I349" s="23"/>
      <c r="J349" s="23">
        <v>150</v>
      </c>
      <c r="K349" s="23"/>
    </row>
    <row r="350" spans="1:11" ht="15" x14ac:dyDescent="0.25">
      <c r="A350" s="20">
        <f t="shared" si="11"/>
        <v>42901.208333332506</v>
      </c>
      <c r="B350" s="21">
        <v>21.486889999999999</v>
      </c>
      <c r="C350" s="22">
        <v>0.47198000000000001</v>
      </c>
      <c r="D350" s="21">
        <v>335.93889999999999</v>
      </c>
      <c r="E350" s="21"/>
      <c r="F350" s="24">
        <f t="shared" si="10"/>
        <v>21.486889999999999</v>
      </c>
      <c r="G350" s="24">
        <v>21.486889999999999</v>
      </c>
      <c r="H350" s="23">
        <v>74.48</v>
      </c>
      <c r="I350" s="23"/>
      <c r="J350" s="23">
        <v>150</v>
      </c>
      <c r="K350" s="23"/>
    </row>
    <row r="351" spans="1:11" ht="15" x14ac:dyDescent="0.25">
      <c r="A351" s="20">
        <f t="shared" si="11"/>
        <v>42901.249999999171</v>
      </c>
      <c r="B351" s="21"/>
      <c r="C351" s="22">
        <v>0.49553999999999998</v>
      </c>
      <c r="D351" s="21">
        <v>286.4907</v>
      </c>
      <c r="E351" s="21"/>
      <c r="F351" s="24" t="str">
        <f t="shared" si="10"/>
        <v/>
      </c>
      <c r="G351" s="24" t="s">
        <v>189</v>
      </c>
      <c r="H351" s="23">
        <v>74.034700000000001</v>
      </c>
      <c r="I351" s="23"/>
      <c r="J351" s="23">
        <v>150</v>
      </c>
      <c r="K351" s="23"/>
    </row>
    <row r="352" spans="1:11" ht="15" x14ac:dyDescent="0.25">
      <c r="A352" s="20">
        <f t="shared" si="11"/>
        <v>42901.291666665835</v>
      </c>
      <c r="B352" s="21">
        <v>31.286049999999999</v>
      </c>
      <c r="C352" s="22">
        <v>1.7318499999999999</v>
      </c>
      <c r="D352" s="21">
        <v>221.4718</v>
      </c>
      <c r="E352" s="21"/>
      <c r="F352" s="24">
        <f t="shared" si="10"/>
        <v>31.286049999999999</v>
      </c>
      <c r="G352" s="24">
        <v>31.286049999999999</v>
      </c>
      <c r="H352" s="23">
        <v>74</v>
      </c>
      <c r="I352" s="23"/>
      <c r="J352" s="23">
        <v>150</v>
      </c>
      <c r="K352" s="23"/>
    </row>
    <row r="353" spans="1:11" ht="15" x14ac:dyDescent="0.25">
      <c r="A353" s="20">
        <f t="shared" si="11"/>
        <v>42901.333333332499</v>
      </c>
      <c r="B353" s="21">
        <v>24.152719999999999</v>
      </c>
      <c r="C353" s="22">
        <v>0.87960000000000005</v>
      </c>
      <c r="D353" s="21">
        <v>250.35769999999999</v>
      </c>
      <c r="E353" s="21"/>
      <c r="F353" s="24">
        <f t="shared" si="10"/>
        <v>24.152719999999999</v>
      </c>
      <c r="G353" s="24">
        <v>24.152719999999999</v>
      </c>
      <c r="H353" s="23">
        <v>73.286670000000001</v>
      </c>
      <c r="I353" s="23"/>
      <c r="J353" s="23">
        <v>150</v>
      </c>
      <c r="K353" s="23"/>
    </row>
    <row r="354" spans="1:11" ht="15" x14ac:dyDescent="0.25">
      <c r="A354" s="20">
        <f t="shared" si="11"/>
        <v>42901.374999999163</v>
      </c>
      <c r="B354" s="21">
        <v>21.28511</v>
      </c>
      <c r="C354" s="22">
        <v>1.0631200000000001</v>
      </c>
      <c r="D354" s="21">
        <v>272.81920000000002</v>
      </c>
      <c r="E354" s="21"/>
      <c r="F354" s="24">
        <f t="shared" si="10"/>
        <v>21.28511</v>
      </c>
      <c r="G354" s="24">
        <v>21.28511</v>
      </c>
      <c r="H354" s="23">
        <v>72.77</v>
      </c>
      <c r="I354" s="23"/>
      <c r="J354" s="23">
        <v>150</v>
      </c>
      <c r="K354" s="23"/>
    </row>
    <row r="355" spans="1:11" ht="15" x14ac:dyDescent="0.25">
      <c r="A355" s="20">
        <f t="shared" si="11"/>
        <v>42901.416666665828</v>
      </c>
      <c r="B355" s="21">
        <v>27.480889999999999</v>
      </c>
      <c r="C355" s="22">
        <v>0.47197</v>
      </c>
      <c r="D355" s="21">
        <v>16.060780000000001</v>
      </c>
      <c r="E355" s="21"/>
      <c r="F355" s="24">
        <f t="shared" si="10"/>
        <v>27.480889999999999</v>
      </c>
      <c r="G355" s="24">
        <v>27.480889999999999</v>
      </c>
      <c r="H355" s="23">
        <v>72.71011</v>
      </c>
      <c r="I355" s="23"/>
      <c r="J355" s="23">
        <v>150</v>
      </c>
      <c r="K355" s="23"/>
    </row>
    <row r="356" spans="1:11" ht="15" x14ac:dyDescent="0.25">
      <c r="A356" s="20">
        <f t="shared" si="11"/>
        <v>42901.458333332492</v>
      </c>
      <c r="B356" s="21">
        <v>33.81767</v>
      </c>
      <c r="C356" s="22">
        <v>1.6949099999999999</v>
      </c>
      <c r="D356" s="21">
        <v>228.66139999999999</v>
      </c>
      <c r="E356" s="21"/>
      <c r="F356" s="24">
        <f t="shared" si="10"/>
        <v>33.81767</v>
      </c>
      <c r="G356" s="24">
        <v>33.81767</v>
      </c>
      <c r="H356" s="23">
        <v>72.69753</v>
      </c>
      <c r="I356" s="23"/>
      <c r="J356" s="23">
        <v>150</v>
      </c>
      <c r="K356" s="23"/>
    </row>
    <row r="357" spans="1:11" ht="15" x14ac:dyDescent="0.25">
      <c r="A357" s="20">
        <f t="shared" si="11"/>
        <v>42901.499999999156</v>
      </c>
      <c r="B357" s="21">
        <v>32.13044</v>
      </c>
      <c r="C357" s="22">
        <v>3.1923499999999998</v>
      </c>
      <c r="D357" s="21">
        <v>221.4786</v>
      </c>
      <c r="E357" s="21"/>
      <c r="F357" s="24">
        <f t="shared" si="10"/>
        <v>32.13044</v>
      </c>
      <c r="G357" s="24">
        <v>32.13044</v>
      </c>
      <c r="H357" s="23">
        <v>72.607039999999998</v>
      </c>
      <c r="I357" s="23"/>
      <c r="J357" s="23">
        <v>150</v>
      </c>
      <c r="K357" s="23"/>
    </row>
    <row r="358" spans="1:11" ht="15" x14ac:dyDescent="0.25">
      <c r="A358" s="20">
        <f t="shared" si="11"/>
        <v>42901.54166666582</v>
      </c>
      <c r="B358" s="21">
        <v>44.421169999999996</v>
      </c>
      <c r="C358" s="22">
        <v>3.2782499999999999</v>
      </c>
      <c r="D358" s="21">
        <v>217.49350000000001</v>
      </c>
      <c r="E358" s="21"/>
      <c r="F358" s="24">
        <f t="shared" si="10"/>
        <v>44.421169999999996</v>
      </c>
      <c r="G358" s="24">
        <v>44.421169999999996</v>
      </c>
      <c r="H358" s="23">
        <v>72.523380000000003</v>
      </c>
      <c r="I358" s="23"/>
      <c r="J358" s="23">
        <v>150</v>
      </c>
      <c r="K358" s="23"/>
    </row>
    <row r="359" spans="1:11" ht="15" x14ac:dyDescent="0.25">
      <c r="A359" s="20">
        <f t="shared" si="11"/>
        <v>42901.583333332484</v>
      </c>
      <c r="B359" s="21">
        <v>44.716670000000001</v>
      </c>
      <c r="C359" s="22">
        <v>3.2463899999999999</v>
      </c>
      <c r="D359" s="21">
        <v>225.26830000000001</v>
      </c>
      <c r="E359" s="21"/>
      <c r="F359" s="24">
        <f t="shared" si="10"/>
        <v>44.716670000000001</v>
      </c>
      <c r="G359" s="24">
        <v>44.716670000000001</v>
      </c>
      <c r="H359" s="23">
        <v>72.262559999999993</v>
      </c>
      <c r="I359" s="23"/>
      <c r="J359" s="23">
        <v>150</v>
      </c>
      <c r="K359" s="23"/>
    </row>
    <row r="360" spans="1:11" ht="15" x14ac:dyDescent="0.25">
      <c r="A360" s="20">
        <f t="shared" si="11"/>
        <v>42901.624999999149</v>
      </c>
      <c r="B360" s="21">
        <v>69.410390000000007</v>
      </c>
      <c r="C360" s="22">
        <v>3.0131199999999998</v>
      </c>
      <c r="D360" s="21">
        <v>221.4409</v>
      </c>
      <c r="E360" s="21"/>
      <c r="F360" s="24">
        <f t="shared" si="10"/>
        <v>69.410390000000007</v>
      </c>
      <c r="G360" s="24">
        <v>69.410390000000007</v>
      </c>
      <c r="H360" s="23">
        <v>71.878659999999996</v>
      </c>
      <c r="I360" s="23"/>
      <c r="J360" s="23">
        <v>150</v>
      </c>
      <c r="K360" s="23"/>
    </row>
    <row r="361" spans="1:11" ht="15" x14ac:dyDescent="0.25">
      <c r="A361" s="20">
        <f t="shared" si="11"/>
        <v>42901.666666665813</v>
      </c>
      <c r="B361" s="21">
        <v>37.603499999999997</v>
      </c>
      <c r="C361" s="22">
        <v>3.31847</v>
      </c>
      <c r="D361" s="21">
        <v>222.9281</v>
      </c>
      <c r="E361" s="21"/>
      <c r="F361" s="24">
        <f t="shared" si="10"/>
        <v>37.603499999999997</v>
      </c>
      <c r="G361" s="24">
        <v>37.603499999999997</v>
      </c>
      <c r="H361" s="23">
        <v>71.390900000000002</v>
      </c>
      <c r="I361" s="23"/>
      <c r="J361" s="23">
        <v>150</v>
      </c>
      <c r="K361" s="23"/>
    </row>
    <row r="362" spans="1:11" ht="15" x14ac:dyDescent="0.25">
      <c r="A362" s="20">
        <f t="shared" si="11"/>
        <v>42901.708333332477</v>
      </c>
      <c r="B362" s="21">
        <v>41.935549999999999</v>
      </c>
      <c r="C362" s="22">
        <v>2.97865</v>
      </c>
      <c r="D362" s="21">
        <v>219.51990000000001</v>
      </c>
      <c r="E362" s="21"/>
      <c r="F362" s="24">
        <f t="shared" si="10"/>
        <v>41.935549999999999</v>
      </c>
      <c r="G362" s="24">
        <v>41.935549999999999</v>
      </c>
      <c r="H362" s="23">
        <v>71.203770000000006</v>
      </c>
      <c r="I362" s="23"/>
      <c r="J362" s="23">
        <v>150</v>
      </c>
      <c r="K362" s="23"/>
    </row>
    <row r="363" spans="1:11" ht="15" x14ac:dyDescent="0.25">
      <c r="A363" s="20">
        <f t="shared" si="11"/>
        <v>42901.749999999141</v>
      </c>
      <c r="B363" s="21">
        <v>53.6875</v>
      </c>
      <c r="C363" s="22">
        <v>2.0821100000000001</v>
      </c>
      <c r="D363" s="21">
        <v>214.62200000000001</v>
      </c>
      <c r="E363" s="21"/>
      <c r="F363" s="24">
        <f t="shared" si="10"/>
        <v>53.6875</v>
      </c>
      <c r="G363" s="24">
        <v>53.6875</v>
      </c>
      <c r="H363" s="23">
        <v>71.127330000000001</v>
      </c>
      <c r="I363" s="23"/>
      <c r="J363" s="23">
        <v>150</v>
      </c>
      <c r="K363" s="23"/>
    </row>
    <row r="364" spans="1:11" ht="15" x14ac:dyDescent="0.25">
      <c r="A364" s="20">
        <f t="shared" si="11"/>
        <v>42901.791666665806</v>
      </c>
      <c r="B364" s="21">
        <v>35.950890000000001</v>
      </c>
      <c r="C364" s="22">
        <v>1.29863</v>
      </c>
      <c r="D364" s="21">
        <v>236.52860000000001</v>
      </c>
      <c r="E364" s="21"/>
      <c r="F364" s="24">
        <f t="shared" si="10"/>
        <v>35.950890000000001</v>
      </c>
      <c r="G364" s="24">
        <v>35.950890000000001</v>
      </c>
      <c r="H364" s="23">
        <v>71.023499999999999</v>
      </c>
      <c r="I364" s="23"/>
      <c r="J364" s="23">
        <v>150</v>
      </c>
      <c r="K364" s="23"/>
    </row>
    <row r="365" spans="1:11" ht="15" x14ac:dyDescent="0.25">
      <c r="A365" s="20">
        <f t="shared" si="11"/>
        <v>42901.83333333247</v>
      </c>
      <c r="B365" s="21">
        <v>28.090669999999999</v>
      </c>
      <c r="C365" s="22">
        <v>1.3697699999999999</v>
      </c>
      <c r="D365" s="21">
        <v>261.69850000000002</v>
      </c>
      <c r="E365" s="21"/>
      <c r="F365" s="24">
        <f t="shared" si="10"/>
        <v>28.090669999999999</v>
      </c>
      <c r="G365" s="24">
        <v>28.090669999999999</v>
      </c>
      <c r="H365" s="23">
        <v>70.949719999999999</v>
      </c>
      <c r="I365" s="23"/>
      <c r="J365" s="23">
        <v>150</v>
      </c>
      <c r="K365" s="23"/>
    </row>
    <row r="366" spans="1:11" ht="15" x14ac:dyDescent="0.25">
      <c r="A366" s="20">
        <f t="shared" si="11"/>
        <v>42901.874999999134</v>
      </c>
      <c r="B366" s="21"/>
      <c r="C366" s="22">
        <v>0.38018000000000002</v>
      </c>
      <c r="D366" s="21">
        <v>209.06010000000001</v>
      </c>
      <c r="E366" s="21"/>
      <c r="F366" s="24" t="str">
        <f t="shared" si="10"/>
        <v/>
      </c>
      <c r="G366" s="24" t="s">
        <v>189</v>
      </c>
      <c r="H366" s="23">
        <v>70.650049999999993</v>
      </c>
      <c r="I366" s="23"/>
      <c r="J366" s="23">
        <v>150</v>
      </c>
      <c r="K366" s="23"/>
    </row>
    <row r="367" spans="1:11" ht="15" x14ac:dyDescent="0.25">
      <c r="A367" s="20">
        <f t="shared" si="11"/>
        <v>42901.916666665798</v>
      </c>
      <c r="B367" s="21">
        <v>35.36683</v>
      </c>
      <c r="C367" s="22">
        <v>1.41631</v>
      </c>
      <c r="D367" s="21">
        <v>257.16890000000001</v>
      </c>
      <c r="E367" s="21"/>
      <c r="F367" s="24">
        <f t="shared" si="10"/>
        <v>35.36683</v>
      </c>
      <c r="G367" s="24">
        <v>35.36683</v>
      </c>
      <c r="H367" s="23">
        <v>70.555390000000003</v>
      </c>
      <c r="I367" s="23"/>
      <c r="J367" s="23">
        <v>150</v>
      </c>
      <c r="K367" s="23"/>
    </row>
    <row r="368" spans="1:11" ht="15" x14ac:dyDescent="0.25">
      <c r="A368" s="20">
        <f t="shared" si="11"/>
        <v>42901.958333332463</v>
      </c>
      <c r="B368" s="21">
        <v>4.2232200000000004</v>
      </c>
      <c r="C368" s="22">
        <v>1.3652</v>
      </c>
      <c r="D368" s="21">
        <v>261.32029999999997</v>
      </c>
      <c r="E368" s="21"/>
      <c r="F368" s="24">
        <f t="shared" si="10"/>
        <v>4.2232200000000004</v>
      </c>
      <c r="G368" s="24">
        <v>4.2232200000000004</v>
      </c>
      <c r="H368" s="23">
        <v>70.378910000000005</v>
      </c>
      <c r="I368" s="23"/>
      <c r="J368" s="23">
        <v>150</v>
      </c>
      <c r="K368" s="23"/>
    </row>
    <row r="369" spans="1:11" ht="15" x14ac:dyDescent="0.25">
      <c r="A369" s="20">
        <f t="shared" si="11"/>
        <v>42901.999999999127</v>
      </c>
      <c r="B369" s="21">
        <v>12.269780000000001</v>
      </c>
      <c r="C369" s="22">
        <v>0.90597000000000005</v>
      </c>
      <c r="D369" s="21">
        <v>258.34679999999997</v>
      </c>
      <c r="E369" s="21"/>
      <c r="F369" s="24">
        <f t="shared" si="10"/>
        <v>12.269780000000001</v>
      </c>
      <c r="G369" s="24">
        <v>12.269780000000001</v>
      </c>
      <c r="H369" s="23">
        <v>70.350449999999995</v>
      </c>
      <c r="I369" s="23"/>
      <c r="J369" s="23">
        <v>150</v>
      </c>
      <c r="K369" s="23"/>
    </row>
    <row r="370" spans="1:11" ht="15" x14ac:dyDescent="0.25">
      <c r="A370" s="20">
        <f t="shared" si="11"/>
        <v>42902.041666665791</v>
      </c>
      <c r="B370" s="21">
        <v>16.336200000000002</v>
      </c>
      <c r="C370" s="22">
        <v>0.95743999999999996</v>
      </c>
      <c r="D370" s="21">
        <v>216.63059999999999</v>
      </c>
      <c r="E370" s="21"/>
      <c r="F370" s="24">
        <f t="shared" si="10"/>
        <v>16.336200000000002</v>
      </c>
      <c r="G370" s="24">
        <v>16.336200000000002</v>
      </c>
      <c r="H370" s="23">
        <v>70.311229999999995</v>
      </c>
      <c r="I370" s="23">
        <f>COUNTIF(G370:G393,"&gt;150")</f>
        <v>0</v>
      </c>
      <c r="J370" s="23">
        <v>150</v>
      </c>
      <c r="K370" s="23"/>
    </row>
    <row r="371" spans="1:11" ht="15" x14ac:dyDescent="0.25">
      <c r="A371" s="20">
        <f t="shared" si="11"/>
        <v>42902.083333332455</v>
      </c>
      <c r="B371" s="21">
        <v>6.08995</v>
      </c>
      <c r="C371" s="22">
        <v>1.2263200000000001</v>
      </c>
      <c r="D371" s="21">
        <v>223.65969999999999</v>
      </c>
      <c r="E371" s="21"/>
      <c r="F371" s="24">
        <f t="shared" si="10"/>
        <v>6.08995</v>
      </c>
      <c r="G371" s="24">
        <v>6.08995</v>
      </c>
      <c r="H371" s="23">
        <v>70.142889999999994</v>
      </c>
      <c r="I371" s="23"/>
      <c r="J371" s="23">
        <v>150</v>
      </c>
      <c r="K371" s="23"/>
    </row>
    <row r="372" spans="1:11" ht="15" x14ac:dyDescent="0.25">
      <c r="A372" s="20">
        <f t="shared" si="11"/>
        <v>42902.12499999912</v>
      </c>
      <c r="B372" s="21">
        <v>13.118220000000001</v>
      </c>
      <c r="C372" s="22">
        <v>2.5024999999999999</v>
      </c>
      <c r="D372" s="21">
        <v>208.4228</v>
      </c>
      <c r="E372" s="21"/>
      <c r="F372" s="24">
        <f t="shared" si="10"/>
        <v>13.118220000000001</v>
      </c>
      <c r="G372" s="24">
        <v>13.118220000000001</v>
      </c>
      <c r="H372" s="23">
        <v>69.786559999999994</v>
      </c>
      <c r="I372" s="23"/>
      <c r="J372" s="23">
        <v>150</v>
      </c>
      <c r="K372" s="23"/>
    </row>
    <row r="373" spans="1:11" ht="15" x14ac:dyDescent="0.25">
      <c r="A373" s="20">
        <f t="shared" si="11"/>
        <v>42902.166666665784</v>
      </c>
      <c r="B373" s="21">
        <v>4.4378299999999999</v>
      </c>
      <c r="C373" s="22">
        <v>2.28491</v>
      </c>
      <c r="D373" s="21">
        <v>261.24950000000001</v>
      </c>
      <c r="E373" s="21"/>
      <c r="F373" s="24">
        <f t="shared" si="10"/>
        <v>4.4378299999999999</v>
      </c>
      <c r="G373" s="24">
        <v>4.4378299999999999</v>
      </c>
      <c r="H373" s="23">
        <v>69.743499999999997</v>
      </c>
      <c r="I373" s="23"/>
      <c r="J373" s="23">
        <v>150</v>
      </c>
      <c r="K373" s="23"/>
    </row>
    <row r="374" spans="1:11" ht="15" x14ac:dyDescent="0.25">
      <c r="A374" s="20">
        <f t="shared" si="11"/>
        <v>42902.208333332448</v>
      </c>
      <c r="B374" s="21"/>
      <c r="C374" s="22">
        <v>2.0213999999999999</v>
      </c>
      <c r="D374" s="21">
        <v>251.88849999999999</v>
      </c>
      <c r="E374" s="21"/>
      <c r="F374" s="24" t="str">
        <f t="shared" si="10"/>
        <v/>
      </c>
      <c r="G374" s="24" t="s">
        <v>189</v>
      </c>
      <c r="H374" s="23">
        <v>69.643749999999997</v>
      </c>
      <c r="I374" s="23"/>
      <c r="J374" s="23">
        <v>150</v>
      </c>
      <c r="K374" s="23"/>
    </row>
    <row r="375" spans="1:11" ht="15" x14ac:dyDescent="0.25">
      <c r="A375" s="20">
        <f t="shared" si="11"/>
        <v>42902.249999999112</v>
      </c>
      <c r="B375" s="21">
        <v>29.78387</v>
      </c>
      <c r="C375" s="22">
        <v>2.36876</v>
      </c>
      <c r="D375" s="21">
        <v>251.22300000000001</v>
      </c>
      <c r="E375" s="21"/>
      <c r="F375" s="24">
        <f t="shared" si="10"/>
        <v>29.78387</v>
      </c>
      <c r="G375" s="24">
        <v>29.78387</v>
      </c>
      <c r="H375" s="23">
        <v>69.618279999999999</v>
      </c>
      <c r="I375" s="23"/>
      <c r="J375" s="23">
        <v>150</v>
      </c>
      <c r="K375" s="23"/>
    </row>
    <row r="376" spans="1:11" ht="15" x14ac:dyDescent="0.25">
      <c r="A376" s="20">
        <f t="shared" si="11"/>
        <v>42902.291666665777</v>
      </c>
      <c r="B376" s="21">
        <v>1.6015600000000001</v>
      </c>
      <c r="C376" s="22">
        <v>1.52214</v>
      </c>
      <c r="D376" s="21">
        <v>261.86340000000001</v>
      </c>
      <c r="E376" s="21"/>
      <c r="F376" s="24">
        <f t="shared" si="10"/>
        <v>1.6015600000000001</v>
      </c>
      <c r="G376" s="24">
        <v>1.6015600000000001</v>
      </c>
      <c r="H376" s="23">
        <v>69.462109999999996</v>
      </c>
      <c r="I376" s="23"/>
      <c r="J376" s="23">
        <v>150</v>
      </c>
      <c r="K376" s="23"/>
    </row>
    <row r="377" spans="1:11" ht="15" x14ac:dyDescent="0.25">
      <c r="A377" s="20">
        <f t="shared" si="11"/>
        <v>42902.333333332441</v>
      </c>
      <c r="B377" s="21">
        <v>11.899660000000001</v>
      </c>
      <c r="C377" s="22">
        <v>0.66244999999999998</v>
      </c>
      <c r="D377" s="21">
        <v>356.54759999999999</v>
      </c>
      <c r="E377" s="21"/>
      <c r="F377" s="24">
        <f t="shared" si="10"/>
        <v>11.899660000000001</v>
      </c>
      <c r="G377" s="24">
        <v>11.899660000000001</v>
      </c>
      <c r="H377" s="23">
        <v>69.423689999999993</v>
      </c>
      <c r="I377" s="23"/>
      <c r="J377" s="23">
        <v>150</v>
      </c>
      <c r="K377" s="23"/>
    </row>
    <row r="378" spans="1:11" ht="15" x14ac:dyDescent="0.25">
      <c r="A378" s="20">
        <f t="shared" si="11"/>
        <v>42902.374999999105</v>
      </c>
      <c r="B378" s="21">
        <v>3.1433300000000002</v>
      </c>
      <c r="C378" s="22">
        <v>0.36249999999999999</v>
      </c>
      <c r="D378" s="21">
        <v>74.464290000000005</v>
      </c>
      <c r="E378" s="21"/>
      <c r="F378" s="24">
        <f t="shared" si="10"/>
        <v>3.1433300000000002</v>
      </c>
      <c r="G378" s="24">
        <v>3.1433300000000002</v>
      </c>
      <c r="H378" s="23">
        <v>69.410390000000007</v>
      </c>
      <c r="I378" s="23"/>
      <c r="J378" s="23">
        <v>150</v>
      </c>
      <c r="K378" s="23"/>
    </row>
    <row r="379" spans="1:11" ht="15" x14ac:dyDescent="0.25">
      <c r="A379" s="20">
        <f t="shared" si="11"/>
        <v>42902.416666665769</v>
      </c>
      <c r="B379" s="21">
        <v>5.7578899999999997</v>
      </c>
      <c r="C379" s="22">
        <v>1.3004100000000001</v>
      </c>
      <c r="D379" s="21">
        <v>286.74349999999998</v>
      </c>
      <c r="E379" s="21"/>
      <c r="F379" s="24">
        <f t="shared" si="10"/>
        <v>5.7578899999999997</v>
      </c>
      <c r="G379" s="24">
        <v>5.7578899999999997</v>
      </c>
      <c r="H379" s="23">
        <v>69.401120000000006</v>
      </c>
      <c r="I379" s="23"/>
      <c r="J379" s="23">
        <v>150</v>
      </c>
      <c r="K379" s="23"/>
    </row>
    <row r="380" spans="1:11" ht="15" x14ac:dyDescent="0.25">
      <c r="A380" s="20">
        <f t="shared" si="11"/>
        <v>42902.458333332434</v>
      </c>
      <c r="B380" s="21">
        <v>5.5993899999999996</v>
      </c>
      <c r="C380" s="22">
        <v>3.3492999999999999</v>
      </c>
      <c r="D380" s="21">
        <v>270.81450000000001</v>
      </c>
      <c r="E380" s="21"/>
      <c r="F380" s="24">
        <f t="shared" si="10"/>
        <v>5.5993899999999996</v>
      </c>
      <c r="G380" s="24">
        <v>5.5993899999999996</v>
      </c>
      <c r="H380" s="23">
        <v>69.398219999999995</v>
      </c>
      <c r="I380" s="23"/>
      <c r="J380" s="23">
        <v>150</v>
      </c>
      <c r="K380" s="23"/>
    </row>
    <row r="381" spans="1:11" ht="15" x14ac:dyDescent="0.25">
      <c r="A381" s="20">
        <f t="shared" si="11"/>
        <v>42902.499999999098</v>
      </c>
      <c r="B381" s="21">
        <v>21.18</v>
      </c>
      <c r="C381" s="22">
        <v>2.7742800000000001</v>
      </c>
      <c r="D381" s="21">
        <v>272.4348</v>
      </c>
      <c r="E381" s="21"/>
      <c r="F381" s="24">
        <f t="shared" si="10"/>
        <v>21.18</v>
      </c>
      <c r="G381" s="24">
        <v>21.18</v>
      </c>
      <c r="H381" s="23">
        <v>69.345089999999999</v>
      </c>
      <c r="I381" s="23"/>
      <c r="J381" s="23">
        <v>150</v>
      </c>
      <c r="K381" s="23"/>
    </row>
    <row r="382" spans="1:11" ht="15" x14ac:dyDescent="0.25">
      <c r="A382" s="20">
        <f t="shared" si="11"/>
        <v>42902.541666665762</v>
      </c>
      <c r="B382" s="21">
        <v>38.213439999999999</v>
      </c>
      <c r="C382" s="22">
        <v>2.9348399999999999</v>
      </c>
      <c r="D382" s="21">
        <v>267.6909</v>
      </c>
      <c r="E382" s="21"/>
      <c r="F382" s="24">
        <f t="shared" si="10"/>
        <v>38.213439999999999</v>
      </c>
      <c r="G382" s="24">
        <v>38.213439999999999</v>
      </c>
      <c r="H382" s="23">
        <v>69.2804</v>
      </c>
      <c r="I382" s="23"/>
      <c r="J382" s="23">
        <v>150</v>
      </c>
      <c r="K382" s="23"/>
    </row>
    <row r="383" spans="1:11" ht="15" x14ac:dyDescent="0.25">
      <c r="A383" s="20">
        <f t="shared" si="11"/>
        <v>42902.583333332426</v>
      </c>
      <c r="B383" s="21">
        <v>28.950530000000001</v>
      </c>
      <c r="C383" s="22">
        <v>2.2938000000000001</v>
      </c>
      <c r="D383" s="21">
        <v>266.43189999999998</v>
      </c>
      <c r="E383" s="21"/>
      <c r="F383" s="24">
        <f t="shared" si="10"/>
        <v>28.950530000000001</v>
      </c>
      <c r="G383" s="24">
        <v>28.950530000000001</v>
      </c>
      <c r="H383" s="23">
        <v>69.088700000000003</v>
      </c>
      <c r="I383" s="23"/>
      <c r="J383" s="23">
        <v>150</v>
      </c>
      <c r="K383" s="23"/>
    </row>
    <row r="384" spans="1:11" ht="15" x14ac:dyDescent="0.25">
      <c r="A384" s="20">
        <f t="shared" si="11"/>
        <v>42902.624999999091</v>
      </c>
      <c r="B384" s="21">
        <v>46.900170000000003</v>
      </c>
      <c r="C384" s="22">
        <v>2.2710599999999999</v>
      </c>
      <c r="D384" s="21">
        <v>249.67359999999999</v>
      </c>
      <c r="E384" s="21"/>
      <c r="F384" s="24">
        <f t="shared" si="10"/>
        <v>46.900170000000003</v>
      </c>
      <c r="G384" s="24">
        <v>46.900170000000003</v>
      </c>
      <c r="H384" s="23">
        <v>69</v>
      </c>
      <c r="I384" s="23"/>
      <c r="J384" s="23">
        <v>150</v>
      </c>
      <c r="K384" s="23"/>
    </row>
    <row r="385" spans="1:11" ht="15" x14ac:dyDescent="0.25">
      <c r="A385" s="20">
        <f t="shared" si="11"/>
        <v>42902.666666665755</v>
      </c>
      <c r="B385" s="21">
        <v>66.110609999999994</v>
      </c>
      <c r="C385" s="22">
        <v>2.4087100000000001</v>
      </c>
      <c r="D385" s="21">
        <v>237.6052</v>
      </c>
      <c r="E385" s="21"/>
      <c r="F385" s="24">
        <f t="shared" si="10"/>
        <v>66.110609999999994</v>
      </c>
      <c r="G385" s="24">
        <v>66.110609999999994</v>
      </c>
      <c r="H385" s="23">
        <v>68.924589999999995</v>
      </c>
      <c r="I385" s="23"/>
      <c r="J385" s="23">
        <v>150</v>
      </c>
      <c r="K385" s="23"/>
    </row>
    <row r="386" spans="1:11" ht="15" x14ac:dyDescent="0.25">
      <c r="A386" s="20">
        <f t="shared" si="11"/>
        <v>42902.708333332419</v>
      </c>
      <c r="B386" s="21">
        <v>38.239890000000003</v>
      </c>
      <c r="C386" s="22">
        <v>2.91289</v>
      </c>
      <c r="D386" s="21">
        <v>249.4152</v>
      </c>
      <c r="E386" s="21"/>
      <c r="F386" s="24">
        <f t="shared" si="10"/>
        <v>38.239890000000003</v>
      </c>
      <c r="G386" s="24">
        <v>38.239890000000003</v>
      </c>
      <c r="H386" s="23">
        <v>68.865769999999998</v>
      </c>
      <c r="I386" s="23"/>
      <c r="J386" s="23">
        <v>150</v>
      </c>
      <c r="K386" s="23"/>
    </row>
    <row r="387" spans="1:11" ht="15" x14ac:dyDescent="0.25">
      <c r="A387" s="20">
        <f t="shared" si="11"/>
        <v>42902.749999999083</v>
      </c>
      <c r="B387" s="21">
        <v>30.178049999999999</v>
      </c>
      <c r="C387" s="22">
        <v>2.9178299999999999</v>
      </c>
      <c r="D387" s="21">
        <v>251.12440000000001</v>
      </c>
      <c r="E387" s="21"/>
      <c r="F387" s="24">
        <f t="shared" si="10"/>
        <v>30.178049999999999</v>
      </c>
      <c r="G387" s="24">
        <v>30.178049999999999</v>
      </c>
      <c r="H387" s="23">
        <v>68.859780000000001</v>
      </c>
      <c r="I387" s="23"/>
      <c r="J387" s="23">
        <v>150</v>
      </c>
      <c r="K387" s="23"/>
    </row>
    <row r="388" spans="1:11" ht="15" x14ac:dyDescent="0.25">
      <c r="A388" s="20">
        <f t="shared" si="11"/>
        <v>42902.791666665747</v>
      </c>
      <c r="B388" s="21">
        <v>11.245609999999999</v>
      </c>
      <c r="C388" s="22">
        <v>1.0179199999999999</v>
      </c>
      <c r="D388" s="21">
        <v>259.07369999999997</v>
      </c>
      <c r="E388" s="21"/>
      <c r="F388" s="24">
        <f t="shared" si="10"/>
        <v>11.245609999999999</v>
      </c>
      <c r="G388" s="24">
        <v>11.245609999999999</v>
      </c>
      <c r="H388" s="23">
        <v>68.834829999999997</v>
      </c>
      <c r="I388" s="23"/>
      <c r="J388" s="23">
        <v>150</v>
      </c>
      <c r="K388" s="23"/>
    </row>
    <row r="389" spans="1:11" ht="15" x14ac:dyDescent="0.25">
      <c r="A389" s="20">
        <f t="shared" si="11"/>
        <v>42902.833333332412</v>
      </c>
      <c r="B389" s="21">
        <v>16.994890000000002</v>
      </c>
      <c r="C389" s="22">
        <v>0.44039</v>
      </c>
      <c r="D389" s="21">
        <v>40.543770000000002</v>
      </c>
      <c r="E389" s="21"/>
      <c r="F389" s="24">
        <f t="shared" si="10"/>
        <v>16.994890000000002</v>
      </c>
      <c r="G389" s="24">
        <v>16.994890000000002</v>
      </c>
      <c r="H389" s="23">
        <v>68.795779999999993</v>
      </c>
      <c r="I389" s="23"/>
      <c r="J389" s="23">
        <v>150</v>
      </c>
      <c r="K389" s="23"/>
    </row>
    <row r="390" spans="1:11" ht="15" x14ac:dyDescent="0.25">
      <c r="A390" s="20">
        <f t="shared" si="11"/>
        <v>42902.874999999076</v>
      </c>
      <c r="B390" s="21">
        <v>2.3236699999999999</v>
      </c>
      <c r="C390" s="22">
        <v>0.39057999999999998</v>
      </c>
      <c r="D390" s="21">
        <v>29.809439999999999</v>
      </c>
      <c r="E390" s="21"/>
      <c r="F390" s="24">
        <f t="shared" si="10"/>
        <v>2.3236699999999999</v>
      </c>
      <c r="G390" s="24">
        <v>2.3236699999999999</v>
      </c>
      <c r="H390" s="23">
        <v>68.593999999999994</v>
      </c>
      <c r="I390" s="23"/>
      <c r="J390" s="23">
        <v>150</v>
      </c>
      <c r="K390" s="23"/>
    </row>
    <row r="391" spans="1:11" ht="15" x14ac:dyDescent="0.25">
      <c r="A391" s="20">
        <f t="shared" si="11"/>
        <v>42902.91666666574</v>
      </c>
      <c r="B391" s="21">
        <v>7.0815000000000001</v>
      </c>
      <c r="C391" s="22">
        <v>0.51326000000000005</v>
      </c>
      <c r="D391" s="21">
        <v>9.6936599999999995</v>
      </c>
      <c r="E391" s="21"/>
      <c r="F391" s="24">
        <f t="shared" si="10"/>
        <v>7.0815000000000001</v>
      </c>
      <c r="G391" s="24">
        <v>7.0815000000000001</v>
      </c>
      <c r="H391" s="23">
        <v>68.514499999999998</v>
      </c>
      <c r="I391" s="23"/>
      <c r="J391" s="23">
        <v>150</v>
      </c>
      <c r="K391" s="23"/>
    </row>
    <row r="392" spans="1:11" ht="15" x14ac:dyDescent="0.25">
      <c r="A392" s="20">
        <f t="shared" si="11"/>
        <v>42902.958333332404</v>
      </c>
      <c r="B392" s="21">
        <v>1.9646699999999999</v>
      </c>
      <c r="C392" s="22">
        <v>0.36710999999999999</v>
      </c>
      <c r="D392" s="21">
        <v>142.0206</v>
      </c>
      <c r="E392" s="21"/>
      <c r="F392" s="24">
        <f t="shared" si="10"/>
        <v>1.9646699999999999</v>
      </c>
      <c r="G392" s="24">
        <v>1.9646699999999999</v>
      </c>
      <c r="H392" s="23">
        <v>68.37706</v>
      </c>
      <c r="I392" s="23"/>
      <c r="J392" s="23">
        <v>150</v>
      </c>
      <c r="K392" s="23"/>
    </row>
    <row r="393" spans="1:11" ht="15" x14ac:dyDescent="0.25">
      <c r="A393" s="20">
        <f t="shared" si="11"/>
        <v>42902.999999999069</v>
      </c>
      <c r="B393" s="21">
        <v>-2.3481700000000001</v>
      </c>
      <c r="C393" s="22">
        <v>0.24329000000000001</v>
      </c>
      <c r="D393" s="21">
        <v>235.79820000000001</v>
      </c>
      <c r="E393" s="21"/>
      <c r="F393" s="24" t="str">
        <f t="shared" si="10"/>
        <v/>
      </c>
      <c r="G393" s="24" t="s">
        <v>189</v>
      </c>
      <c r="H393" s="23">
        <v>68.361310000000003</v>
      </c>
      <c r="I393" s="23"/>
      <c r="J393" s="23">
        <v>150</v>
      </c>
      <c r="K393" s="23"/>
    </row>
    <row r="394" spans="1:11" ht="15" x14ac:dyDescent="0.25">
      <c r="A394" s="20">
        <f t="shared" si="11"/>
        <v>42903.041666665733</v>
      </c>
      <c r="B394" s="21">
        <v>15.333360000000001</v>
      </c>
      <c r="C394" s="22">
        <v>0.33767999999999998</v>
      </c>
      <c r="D394" s="21">
        <v>241.46809999999999</v>
      </c>
      <c r="E394" s="21"/>
      <c r="F394" s="24">
        <f t="shared" si="10"/>
        <v>15.333360000000001</v>
      </c>
      <c r="G394" s="24">
        <v>15.333360000000001</v>
      </c>
      <c r="H394" s="23">
        <v>68.343170000000001</v>
      </c>
      <c r="I394" s="23">
        <f>COUNTIF(G394:G417,"&gt;150")</f>
        <v>0</v>
      </c>
      <c r="J394" s="23">
        <v>150</v>
      </c>
      <c r="K394" s="23"/>
    </row>
    <row r="395" spans="1:11" ht="15" x14ac:dyDescent="0.25">
      <c r="A395" s="20">
        <f t="shared" si="11"/>
        <v>42903.083333332397</v>
      </c>
      <c r="B395" s="21">
        <v>7.1630000000000003</v>
      </c>
      <c r="C395" s="22">
        <v>0.32141999999999998</v>
      </c>
      <c r="D395" s="21">
        <v>58.919029999999999</v>
      </c>
      <c r="E395" s="21"/>
      <c r="F395" s="24">
        <f t="shared" ref="F395:F458" si="12">IF(AND(B395&gt;0,ISNUMBER(B395)),B395,"")</f>
        <v>7.1630000000000003</v>
      </c>
      <c r="G395" s="24">
        <v>7.1630000000000003</v>
      </c>
      <c r="H395" s="23">
        <v>68.334339999999997</v>
      </c>
      <c r="I395" s="23"/>
      <c r="J395" s="23">
        <v>150</v>
      </c>
      <c r="K395" s="23"/>
    </row>
    <row r="396" spans="1:11" ht="15" x14ac:dyDescent="0.25">
      <c r="A396" s="20">
        <f t="shared" ref="A396:A459" si="13">A395+1/24</f>
        <v>42903.124999999061</v>
      </c>
      <c r="B396" s="21">
        <v>5.3557399999999999</v>
      </c>
      <c r="C396" s="22">
        <v>0.21237</v>
      </c>
      <c r="D396" s="21">
        <v>173.5215</v>
      </c>
      <c r="E396" s="21"/>
      <c r="F396" s="24">
        <f t="shared" si="12"/>
        <v>5.3557399999999999</v>
      </c>
      <c r="G396" s="24">
        <v>5.3557399999999999</v>
      </c>
      <c r="H396" s="23">
        <v>68.278720000000007</v>
      </c>
      <c r="I396" s="23"/>
      <c r="J396" s="23">
        <v>150</v>
      </c>
      <c r="K396" s="23"/>
    </row>
    <row r="397" spans="1:11" ht="15" x14ac:dyDescent="0.25">
      <c r="A397" s="20">
        <f t="shared" si="13"/>
        <v>42903.166666665726</v>
      </c>
      <c r="B397" s="21">
        <v>3.3424999999999998</v>
      </c>
      <c r="C397" s="22">
        <v>0.28506999999999999</v>
      </c>
      <c r="D397" s="21">
        <v>279.54320000000001</v>
      </c>
      <c r="E397" s="21"/>
      <c r="F397" s="24">
        <f t="shared" si="12"/>
        <v>3.3424999999999998</v>
      </c>
      <c r="G397" s="24">
        <v>3.3424999999999998</v>
      </c>
      <c r="H397" s="23">
        <v>68.203450000000004</v>
      </c>
      <c r="I397" s="23"/>
      <c r="J397" s="23">
        <v>150</v>
      </c>
      <c r="K397" s="23"/>
    </row>
    <row r="398" spans="1:11" ht="15" x14ac:dyDescent="0.25">
      <c r="A398" s="20">
        <f t="shared" si="13"/>
        <v>42903.20833333239</v>
      </c>
      <c r="B398" s="21">
        <v>2.2014999999999998</v>
      </c>
      <c r="C398" s="22">
        <v>0.38039000000000001</v>
      </c>
      <c r="D398" s="21">
        <v>339.64229999999998</v>
      </c>
      <c r="E398" s="21"/>
      <c r="F398" s="24">
        <f t="shared" si="12"/>
        <v>2.2014999999999998</v>
      </c>
      <c r="G398" s="24">
        <v>2.2014999999999998</v>
      </c>
      <c r="H398" s="23">
        <v>68.102999999999994</v>
      </c>
      <c r="I398" s="23"/>
      <c r="J398" s="23">
        <v>150</v>
      </c>
      <c r="K398" s="23"/>
    </row>
    <row r="399" spans="1:11" ht="15" x14ac:dyDescent="0.25">
      <c r="A399" s="20">
        <f t="shared" si="13"/>
        <v>42903.249999999054</v>
      </c>
      <c r="B399" s="21">
        <v>4.95322</v>
      </c>
      <c r="C399" s="22">
        <v>0.18365000000000001</v>
      </c>
      <c r="D399" s="21">
        <v>59.511090000000003</v>
      </c>
      <c r="E399" s="21"/>
      <c r="F399" s="24">
        <f t="shared" si="12"/>
        <v>4.95322</v>
      </c>
      <c r="G399" s="24">
        <v>4.95322</v>
      </c>
      <c r="H399" s="23">
        <v>68.01876</v>
      </c>
      <c r="I399" s="23"/>
      <c r="J399" s="23">
        <v>150</v>
      </c>
      <c r="K399" s="23"/>
    </row>
    <row r="400" spans="1:11" ht="15" x14ac:dyDescent="0.25">
      <c r="A400" s="20">
        <f t="shared" si="13"/>
        <v>42903.291666665718</v>
      </c>
      <c r="B400" s="21">
        <v>12.3485</v>
      </c>
      <c r="C400" s="22">
        <v>0.33989999999999998</v>
      </c>
      <c r="D400" s="21">
        <v>100.83750000000001</v>
      </c>
      <c r="E400" s="21"/>
      <c r="F400" s="24">
        <f t="shared" si="12"/>
        <v>12.3485</v>
      </c>
      <c r="G400" s="24">
        <v>12.3485</v>
      </c>
      <c r="H400" s="23">
        <v>67.922330000000002</v>
      </c>
      <c r="I400" s="23"/>
      <c r="J400" s="23">
        <v>150</v>
      </c>
      <c r="K400" s="23"/>
    </row>
    <row r="401" spans="1:11" ht="15" x14ac:dyDescent="0.25">
      <c r="A401" s="20">
        <f t="shared" si="13"/>
        <v>42903.333333332383</v>
      </c>
      <c r="B401" s="21">
        <v>8.0892800000000005</v>
      </c>
      <c r="C401" s="22">
        <v>0.28278999999999999</v>
      </c>
      <c r="D401" s="21">
        <v>32.966140000000003</v>
      </c>
      <c r="E401" s="21"/>
      <c r="F401" s="24">
        <f t="shared" si="12"/>
        <v>8.0892800000000005</v>
      </c>
      <c r="G401" s="24">
        <v>8.0892800000000005</v>
      </c>
      <c r="H401" s="23">
        <v>67.769549999999995</v>
      </c>
      <c r="I401" s="23"/>
      <c r="J401" s="23">
        <v>150</v>
      </c>
      <c r="K401" s="23"/>
    </row>
    <row r="402" spans="1:11" ht="15" x14ac:dyDescent="0.25">
      <c r="A402" s="20">
        <f t="shared" si="13"/>
        <v>42903.374999999047</v>
      </c>
      <c r="B402" s="21">
        <v>2.74383</v>
      </c>
      <c r="C402" s="22">
        <v>0.33199000000000001</v>
      </c>
      <c r="D402" s="21">
        <v>141.93209999999999</v>
      </c>
      <c r="E402" s="21"/>
      <c r="F402" s="24">
        <f t="shared" si="12"/>
        <v>2.74383</v>
      </c>
      <c r="G402" s="24">
        <v>2.74383</v>
      </c>
      <c r="H402" s="23">
        <v>67.747749999999996</v>
      </c>
      <c r="I402" s="23"/>
      <c r="J402" s="23">
        <v>150</v>
      </c>
      <c r="K402" s="23"/>
    </row>
    <row r="403" spans="1:11" ht="15" x14ac:dyDescent="0.25">
      <c r="A403" s="20">
        <f t="shared" si="13"/>
        <v>42903.416666665711</v>
      </c>
      <c r="B403" s="21">
        <v>6.1182299999999996</v>
      </c>
      <c r="C403" s="22">
        <v>0.17745</v>
      </c>
      <c r="D403" s="21">
        <v>109.1022</v>
      </c>
      <c r="E403" s="21"/>
      <c r="F403" s="24">
        <f t="shared" si="12"/>
        <v>6.1182299999999996</v>
      </c>
      <c r="G403" s="24">
        <v>6.1182299999999996</v>
      </c>
      <c r="H403" s="23">
        <v>67.621499999999997</v>
      </c>
      <c r="I403" s="23"/>
      <c r="J403" s="23">
        <v>150</v>
      </c>
      <c r="K403" s="23"/>
    </row>
    <row r="404" spans="1:11" ht="15" x14ac:dyDescent="0.25">
      <c r="A404" s="20">
        <f t="shared" si="13"/>
        <v>42903.458333332375</v>
      </c>
      <c r="B404" s="21"/>
      <c r="C404" s="22">
        <v>0.49703999999999998</v>
      </c>
      <c r="D404" s="21">
        <v>31.068739999999998</v>
      </c>
      <c r="E404" s="21"/>
      <c r="F404" s="24" t="str">
        <f t="shared" si="12"/>
        <v/>
      </c>
      <c r="G404" s="24" t="s">
        <v>189</v>
      </c>
      <c r="H404" s="23">
        <v>67.536500000000004</v>
      </c>
      <c r="I404" s="23"/>
      <c r="J404" s="23">
        <v>150</v>
      </c>
      <c r="K404" s="23"/>
    </row>
    <row r="405" spans="1:11" ht="15" x14ac:dyDescent="0.25">
      <c r="A405" s="20">
        <f t="shared" si="13"/>
        <v>42903.49999999904</v>
      </c>
      <c r="B405" s="21">
        <v>4.6641700000000004</v>
      </c>
      <c r="C405" s="22">
        <v>0.43139</v>
      </c>
      <c r="D405" s="21">
        <v>150.15289999999999</v>
      </c>
      <c r="E405" s="21"/>
      <c r="F405" s="24">
        <f t="shared" si="12"/>
        <v>4.6641700000000004</v>
      </c>
      <c r="G405" s="24">
        <v>4.6641700000000004</v>
      </c>
      <c r="H405" s="23">
        <v>67.139269999999996</v>
      </c>
      <c r="I405" s="23"/>
      <c r="J405" s="23">
        <v>150</v>
      </c>
      <c r="K405" s="23"/>
    </row>
    <row r="406" spans="1:11" ht="15" x14ac:dyDescent="0.25">
      <c r="A406" s="20">
        <f t="shared" si="13"/>
        <v>42903.541666665704</v>
      </c>
      <c r="B406" s="21">
        <v>2.5007999999999999</v>
      </c>
      <c r="C406" s="22">
        <v>0.42410999999999999</v>
      </c>
      <c r="D406" s="21">
        <v>114.5826</v>
      </c>
      <c r="E406" s="21"/>
      <c r="F406" s="24">
        <f t="shared" si="12"/>
        <v>2.5007999999999999</v>
      </c>
      <c r="G406" s="24">
        <v>2.5007999999999999</v>
      </c>
      <c r="H406" s="23">
        <v>67.068719999999999</v>
      </c>
      <c r="I406" s="23"/>
      <c r="J406" s="23">
        <v>150</v>
      </c>
      <c r="K406" s="23"/>
    </row>
    <row r="407" spans="1:11" ht="15" x14ac:dyDescent="0.25">
      <c r="A407" s="20">
        <f t="shared" si="13"/>
        <v>42903.583333332368</v>
      </c>
      <c r="B407" s="21">
        <v>4.8055599999999998</v>
      </c>
      <c r="C407" s="22">
        <v>0.79971000000000003</v>
      </c>
      <c r="D407" s="21">
        <v>159.8261</v>
      </c>
      <c r="E407" s="21"/>
      <c r="F407" s="24">
        <f t="shared" si="12"/>
        <v>4.8055599999999998</v>
      </c>
      <c r="G407" s="24">
        <v>4.8055599999999998</v>
      </c>
      <c r="H407" s="23">
        <v>66.954890000000006</v>
      </c>
      <c r="I407" s="23"/>
      <c r="J407" s="23">
        <v>150</v>
      </c>
      <c r="K407" s="23"/>
    </row>
    <row r="408" spans="1:11" ht="15" x14ac:dyDescent="0.25">
      <c r="A408" s="20">
        <f t="shared" si="13"/>
        <v>42903.624999999032</v>
      </c>
      <c r="B408" s="21">
        <v>14.328279999999999</v>
      </c>
      <c r="C408" s="22">
        <v>0.27293000000000001</v>
      </c>
      <c r="D408" s="21">
        <v>150.57560000000001</v>
      </c>
      <c r="E408" s="21"/>
      <c r="F408" s="24">
        <f t="shared" si="12"/>
        <v>14.328279999999999</v>
      </c>
      <c r="G408" s="24">
        <v>14.328279999999999</v>
      </c>
      <c r="H408" s="23">
        <v>66.853279999999998</v>
      </c>
      <c r="I408" s="23"/>
      <c r="J408" s="23">
        <v>150</v>
      </c>
      <c r="K408" s="23"/>
    </row>
    <row r="409" spans="1:11" ht="15" x14ac:dyDescent="0.25">
      <c r="A409" s="20">
        <f t="shared" si="13"/>
        <v>42903.666666665697</v>
      </c>
      <c r="B409" s="21">
        <v>15.18544</v>
      </c>
      <c r="C409" s="22">
        <v>0.31223000000000001</v>
      </c>
      <c r="D409" s="21">
        <v>144.06829999999999</v>
      </c>
      <c r="E409" s="21"/>
      <c r="F409" s="24">
        <f t="shared" si="12"/>
        <v>15.18544</v>
      </c>
      <c r="G409" s="24">
        <v>15.18544</v>
      </c>
      <c r="H409" s="23">
        <v>66.688220000000001</v>
      </c>
      <c r="I409" s="23"/>
      <c r="J409" s="23">
        <v>150</v>
      </c>
      <c r="K409" s="23"/>
    </row>
    <row r="410" spans="1:11" ht="15" x14ac:dyDescent="0.25">
      <c r="A410" s="20">
        <f t="shared" si="13"/>
        <v>42903.708333332361</v>
      </c>
      <c r="B410" s="21">
        <v>26.9695</v>
      </c>
      <c r="C410" s="22">
        <v>0.43252000000000002</v>
      </c>
      <c r="D410" s="21">
        <v>184.23750000000001</v>
      </c>
      <c r="E410" s="21"/>
      <c r="F410" s="24">
        <f t="shared" si="12"/>
        <v>26.9695</v>
      </c>
      <c r="G410" s="24">
        <v>26.9695</v>
      </c>
      <c r="H410" s="23">
        <v>66.645319999999998</v>
      </c>
      <c r="I410" s="23"/>
      <c r="J410" s="23">
        <v>150</v>
      </c>
      <c r="K410" s="23"/>
    </row>
    <row r="411" spans="1:11" ht="15" x14ac:dyDescent="0.25">
      <c r="A411" s="20">
        <f t="shared" si="13"/>
        <v>42903.749999999025</v>
      </c>
      <c r="B411" s="21">
        <v>32.387050000000002</v>
      </c>
      <c r="C411" s="22">
        <v>0.57565</v>
      </c>
      <c r="D411" s="21">
        <v>271.88440000000003</v>
      </c>
      <c r="E411" s="21"/>
      <c r="F411" s="24">
        <f t="shared" si="12"/>
        <v>32.387050000000002</v>
      </c>
      <c r="G411" s="24">
        <v>32.387050000000002</v>
      </c>
      <c r="H411" s="23">
        <v>66.620609999999999</v>
      </c>
      <c r="I411" s="23"/>
      <c r="J411" s="23">
        <v>150</v>
      </c>
      <c r="K411" s="23"/>
    </row>
    <row r="412" spans="1:11" ht="15" x14ac:dyDescent="0.25">
      <c r="A412" s="20">
        <f t="shared" si="13"/>
        <v>42903.791666665689</v>
      </c>
      <c r="B412" s="21">
        <v>13.261609999999999</v>
      </c>
      <c r="C412" s="22">
        <v>0.38094</v>
      </c>
      <c r="D412" s="21">
        <v>287.94209999999998</v>
      </c>
      <c r="E412" s="21"/>
      <c r="F412" s="24">
        <f t="shared" si="12"/>
        <v>13.261609999999999</v>
      </c>
      <c r="G412" s="24">
        <v>13.261609999999999</v>
      </c>
      <c r="H412" s="23">
        <v>66.596339999999998</v>
      </c>
      <c r="I412" s="23"/>
      <c r="J412" s="23">
        <v>150</v>
      </c>
      <c r="K412" s="23"/>
    </row>
    <row r="413" spans="1:11" ht="15" x14ac:dyDescent="0.25">
      <c r="A413" s="20">
        <f t="shared" si="13"/>
        <v>42903.833333332354</v>
      </c>
      <c r="B413" s="21">
        <v>11.74794</v>
      </c>
      <c r="C413" s="22">
        <v>0.24232000000000001</v>
      </c>
      <c r="D413" s="21">
        <v>349.81049999999999</v>
      </c>
      <c r="E413" s="21"/>
      <c r="F413" s="24">
        <f t="shared" si="12"/>
        <v>11.74794</v>
      </c>
      <c r="G413" s="24">
        <v>11.74794</v>
      </c>
      <c r="H413" s="23">
        <v>66.543859999999995</v>
      </c>
      <c r="I413" s="23"/>
      <c r="J413" s="23">
        <v>150</v>
      </c>
      <c r="K413" s="23"/>
    </row>
    <row r="414" spans="1:11" ht="15" x14ac:dyDescent="0.25">
      <c r="A414" s="20">
        <f t="shared" si="13"/>
        <v>42903.874999999018</v>
      </c>
      <c r="B414" s="21">
        <v>6.9106699999999996</v>
      </c>
      <c r="C414" s="22">
        <v>0.28158</v>
      </c>
      <c r="D414" s="21">
        <v>6.2496</v>
      </c>
      <c r="E414" s="21"/>
      <c r="F414" s="24">
        <f t="shared" si="12"/>
        <v>6.9106699999999996</v>
      </c>
      <c r="G414" s="24">
        <v>6.9106699999999996</v>
      </c>
      <c r="H414" s="23">
        <v>66.515169999999998</v>
      </c>
      <c r="I414" s="23"/>
      <c r="J414" s="23">
        <v>150</v>
      </c>
      <c r="K414" s="23"/>
    </row>
    <row r="415" spans="1:11" ht="15" x14ac:dyDescent="0.25">
      <c r="A415" s="20">
        <f t="shared" si="13"/>
        <v>42903.916666665682</v>
      </c>
      <c r="B415" s="21">
        <v>9.4450000000000003</v>
      </c>
      <c r="C415" s="22">
        <v>0.32974999999999999</v>
      </c>
      <c r="D415" s="21">
        <v>317.65890000000002</v>
      </c>
      <c r="E415" s="21"/>
      <c r="F415" s="24">
        <f t="shared" si="12"/>
        <v>9.4450000000000003</v>
      </c>
      <c r="G415" s="24">
        <v>9.4450000000000003</v>
      </c>
      <c r="H415" s="23">
        <v>66.110609999999994</v>
      </c>
      <c r="I415" s="23"/>
      <c r="J415" s="23">
        <v>150</v>
      </c>
      <c r="K415" s="23"/>
    </row>
    <row r="416" spans="1:11" ht="15" x14ac:dyDescent="0.25">
      <c r="A416" s="20">
        <f t="shared" si="13"/>
        <v>42903.958333332346</v>
      </c>
      <c r="B416" s="21">
        <v>6.4340000000000002</v>
      </c>
      <c r="C416" s="22">
        <v>0.21757000000000001</v>
      </c>
      <c r="D416" s="21">
        <v>165.99010000000001</v>
      </c>
      <c r="E416" s="21"/>
      <c r="F416" s="24">
        <f t="shared" si="12"/>
        <v>6.4340000000000002</v>
      </c>
      <c r="G416" s="24">
        <v>6.4340000000000002</v>
      </c>
      <c r="H416" s="23">
        <v>66.076499999999996</v>
      </c>
      <c r="I416" s="23"/>
      <c r="J416" s="23">
        <v>150</v>
      </c>
      <c r="K416" s="23"/>
    </row>
    <row r="417" spans="1:11" ht="15" x14ac:dyDescent="0.25">
      <c r="A417" s="20">
        <f t="shared" si="13"/>
        <v>42903.99999999901</v>
      </c>
      <c r="B417" s="21">
        <v>3.2355</v>
      </c>
      <c r="C417" s="22">
        <v>0.13361000000000001</v>
      </c>
      <c r="D417" s="21">
        <v>228.30709999999999</v>
      </c>
      <c r="E417" s="21"/>
      <c r="F417" s="24">
        <f t="shared" si="12"/>
        <v>3.2355</v>
      </c>
      <c r="G417" s="24">
        <v>3.2355</v>
      </c>
      <c r="H417" s="23">
        <v>66.025409999999994</v>
      </c>
      <c r="I417" s="23"/>
      <c r="J417" s="23">
        <v>150</v>
      </c>
      <c r="K417" s="23"/>
    </row>
    <row r="418" spans="1:11" ht="15" x14ac:dyDescent="0.25">
      <c r="A418" s="20">
        <f t="shared" si="13"/>
        <v>42904.041666665675</v>
      </c>
      <c r="B418" s="21">
        <v>7.3090700000000002</v>
      </c>
      <c r="C418" s="22">
        <v>0.22319</v>
      </c>
      <c r="D418" s="21">
        <v>30.329249999999998</v>
      </c>
      <c r="E418" s="21"/>
      <c r="F418" s="24">
        <f t="shared" si="12"/>
        <v>7.3090700000000002</v>
      </c>
      <c r="G418" s="24">
        <v>7.3090700000000002</v>
      </c>
      <c r="H418" s="23">
        <v>65.949640000000002</v>
      </c>
      <c r="I418" s="23">
        <f>COUNTIF(G418:G441,"&gt;150")</f>
        <v>0</v>
      </c>
      <c r="J418" s="23">
        <v>150</v>
      </c>
      <c r="K418" s="23"/>
    </row>
    <row r="419" spans="1:11" ht="15" x14ac:dyDescent="0.25">
      <c r="A419" s="20">
        <f t="shared" si="13"/>
        <v>42904.083333332339</v>
      </c>
      <c r="B419" s="21">
        <v>5.13767</v>
      </c>
      <c r="C419" s="22">
        <v>0.18823999999999999</v>
      </c>
      <c r="D419" s="21">
        <v>80.900009999999995</v>
      </c>
      <c r="E419" s="21"/>
      <c r="F419" s="24">
        <f t="shared" si="12"/>
        <v>5.13767</v>
      </c>
      <c r="G419" s="24">
        <v>5.13767</v>
      </c>
      <c r="H419" s="23">
        <v>65.906220000000005</v>
      </c>
      <c r="I419" s="23"/>
      <c r="J419" s="23">
        <v>150</v>
      </c>
      <c r="K419" s="23"/>
    </row>
    <row r="420" spans="1:11" ht="15" x14ac:dyDescent="0.25">
      <c r="A420" s="20">
        <f t="shared" si="13"/>
        <v>42904.124999999003</v>
      </c>
      <c r="B420" s="21">
        <v>4.2858299999999998</v>
      </c>
      <c r="C420" s="22">
        <v>0.31</v>
      </c>
      <c r="D420" s="21">
        <v>239.4427</v>
      </c>
      <c r="E420" s="21"/>
      <c r="F420" s="24">
        <f t="shared" si="12"/>
        <v>4.2858299999999998</v>
      </c>
      <c r="G420" s="24">
        <v>4.2858299999999998</v>
      </c>
      <c r="H420" s="23">
        <v>65.750330000000005</v>
      </c>
      <c r="I420" s="23"/>
      <c r="J420" s="23">
        <v>150</v>
      </c>
      <c r="K420" s="23"/>
    </row>
    <row r="421" spans="1:11" ht="15" x14ac:dyDescent="0.25">
      <c r="A421" s="20">
        <f t="shared" si="13"/>
        <v>42904.166666665667</v>
      </c>
      <c r="B421" s="21">
        <v>2.8991699999999998</v>
      </c>
      <c r="C421" s="22">
        <v>0.30099999999999999</v>
      </c>
      <c r="D421" s="21">
        <v>106.7936</v>
      </c>
      <c r="E421" s="21"/>
      <c r="F421" s="24">
        <f t="shared" si="12"/>
        <v>2.8991699999999998</v>
      </c>
      <c r="G421" s="24">
        <v>2.8991699999999998</v>
      </c>
      <c r="H421" s="23">
        <v>65.673550000000006</v>
      </c>
      <c r="I421" s="23"/>
      <c r="J421" s="23">
        <v>150</v>
      </c>
      <c r="K421" s="23"/>
    </row>
    <row r="422" spans="1:11" ht="15" x14ac:dyDescent="0.25">
      <c r="A422" s="20">
        <f t="shared" si="13"/>
        <v>42904.208333332332</v>
      </c>
      <c r="B422" s="21">
        <v>5.3142800000000001</v>
      </c>
      <c r="C422" s="22">
        <v>0.71413000000000004</v>
      </c>
      <c r="D422" s="21">
        <v>125.3852</v>
      </c>
      <c r="E422" s="21"/>
      <c r="F422" s="24">
        <f t="shared" si="12"/>
        <v>5.3142800000000001</v>
      </c>
      <c r="G422" s="24">
        <v>5.3142800000000001</v>
      </c>
      <c r="H422" s="23">
        <v>65.631789999999995</v>
      </c>
      <c r="I422" s="23"/>
      <c r="J422" s="23">
        <v>150</v>
      </c>
      <c r="K422" s="23"/>
    </row>
    <row r="423" spans="1:11" ht="15" x14ac:dyDescent="0.25">
      <c r="A423" s="20">
        <f t="shared" si="13"/>
        <v>42904.249999998996</v>
      </c>
      <c r="B423" s="21">
        <v>0.67556000000000005</v>
      </c>
      <c r="C423" s="22">
        <v>0.58345000000000002</v>
      </c>
      <c r="D423" s="21">
        <v>172.71469999999999</v>
      </c>
      <c r="E423" s="21"/>
      <c r="F423" s="24">
        <f t="shared" si="12"/>
        <v>0.67556000000000005</v>
      </c>
      <c r="G423" s="24">
        <v>0.67556000000000005</v>
      </c>
      <c r="H423" s="23">
        <v>65.603710000000007</v>
      </c>
      <c r="I423" s="23"/>
      <c r="J423" s="23">
        <v>150</v>
      </c>
      <c r="K423" s="23"/>
    </row>
    <row r="424" spans="1:11" ht="15" x14ac:dyDescent="0.25">
      <c r="A424" s="20">
        <f t="shared" si="13"/>
        <v>42904.29166666566</v>
      </c>
      <c r="B424" s="21">
        <v>4.8425599999999998</v>
      </c>
      <c r="C424" s="22">
        <v>0.36392000000000002</v>
      </c>
      <c r="D424" s="21">
        <v>148.01900000000001</v>
      </c>
      <c r="E424" s="21"/>
      <c r="F424" s="24">
        <f t="shared" si="12"/>
        <v>4.8425599999999998</v>
      </c>
      <c r="G424" s="24">
        <v>4.8425599999999998</v>
      </c>
      <c r="H424" s="23">
        <v>65.446560000000005</v>
      </c>
      <c r="I424" s="23"/>
      <c r="J424" s="23">
        <v>150</v>
      </c>
      <c r="K424" s="23"/>
    </row>
    <row r="425" spans="1:11" ht="15" x14ac:dyDescent="0.25">
      <c r="A425" s="20">
        <f t="shared" si="13"/>
        <v>42904.333333332324</v>
      </c>
      <c r="B425" s="21">
        <v>0.53978000000000004</v>
      </c>
      <c r="C425" s="22">
        <v>0.92052</v>
      </c>
      <c r="D425" s="21">
        <v>293.35070000000002</v>
      </c>
      <c r="E425" s="21"/>
      <c r="F425" s="24">
        <f t="shared" si="12"/>
        <v>0.53978000000000004</v>
      </c>
      <c r="G425" s="24">
        <v>0.53978000000000004</v>
      </c>
      <c r="H425" s="23">
        <v>65.304000000000002</v>
      </c>
      <c r="I425" s="23"/>
      <c r="J425" s="23">
        <v>150</v>
      </c>
      <c r="K425" s="23"/>
    </row>
    <row r="426" spans="1:11" ht="15" x14ac:dyDescent="0.25">
      <c r="A426" s="20">
        <f t="shared" si="13"/>
        <v>42904.374999998989</v>
      </c>
      <c r="B426" s="21">
        <v>5.6177799999999998</v>
      </c>
      <c r="C426" s="22">
        <v>1.3806499999999999</v>
      </c>
      <c r="D426" s="21">
        <v>313.26029999999997</v>
      </c>
      <c r="E426" s="21"/>
      <c r="F426" s="24">
        <f t="shared" si="12"/>
        <v>5.6177799999999998</v>
      </c>
      <c r="G426" s="24">
        <v>5.6177799999999998</v>
      </c>
      <c r="H426" s="23">
        <v>65.258309999999994</v>
      </c>
      <c r="I426" s="23"/>
      <c r="J426" s="23">
        <v>150</v>
      </c>
      <c r="K426" s="23"/>
    </row>
    <row r="427" spans="1:11" ht="15" x14ac:dyDescent="0.25">
      <c r="A427" s="20">
        <f t="shared" si="13"/>
        <v>42904.416666665653</v>
      </c>
      <c r="B427" s="21"/>
      <c r="C427" s="22">
        <v>0.77337</v>
      </c>
      <c r="D427" s="21">
        <v>350.42809999999997</v>
      </c>
      <c r="E427" s="21"/>
      <c r="F427" s="24" t="str">
        <f t="shared" si="12"/>
        <v/>
      </c>
      <c r="G427" s="24" t="s">
        <v>189</v>
      </c>
      <c r="H427" s="23">
        <v>65.174329999999998</v>
      </c>
      <c r="I427" s="23"/>
      <c r="J427" s="23">
        <v>150</v>
      </c>
      <c r="K427" s="23"/>
    </row>
    <row r="428" spans="1:11" ht="15" x14ac:dyDescent="0.25">
      <c r="A428" s="20">
        <f t="shared" si="13"/>
        <v>42904.458333332317</v>
      </c>
      <c r="B428" s="21">
        <v>21.596499999999999</v>
      </c>
      <c r="C428" s="22">
        <v>0.54969000000000001</v>
      </c>
      <c r="D428" s="21">
        <v>119.11499999999999</v>
      </c>
      <c r="E428" s="21"/>
      <c r="F428" s="24">
        <f t="shared" si="12"/>
        <v>21.596499999999999</v>
      </c>
      <c r="G428" s="24">
        <v>21.596499999999999</v>
      </c>
      <c r="H428" s="23">
        <v>65.150919999999999</v>
      </c>
      <c r="I428" s="23"/>
      <c r="J428" s="23">
        <v>150</v>
      </c>
      <c r="K428" s="23"/>
    </row>
    <row r="429" spans="1:11" ht="15" x14ac:dyDescent="0.25">
      <c r="A429" s="20">
        <f t="shared" si="13"/>
        <v>42904.499999998981</v>
      </c>
      <c r="B429" s="21">
        <v>6.8058899999999998</v>
      </c>
      <c r="C429" s="22">
        <v>0.78054000000000001</v>
      </c>
      <c r="D429" s="21">
        <v>157.21340000000001</v>
      </c>
      <c r="E429" s="21"/>
      <c r="F429" s="24">
        <f t="shared" si="12"/>
        <v>6.8058899999999998</v>
      </c>
      <c r="G429" s="24">
        <v>6.8058899999999998</v>
      </c>
      <c r="H429" s="23">
        <v>65.047330000000002</v>
      </c>
      <c r="I429" s="23"/>
      <c r="J429" s="23">
        <v>150</v>
      </c>
      <c r="K429" s="23"/>
    </row>
    <row r="430" spans="1:11" ht="15" x14ac:dyDescent="0.25">
      <c r="A430" s="20">
        <f t="shared" si="13"/>
        <v>42904.541666665646</v>
      </c>
      <c r="B430" s="21">
        <v>10.40283</v>
      </c>
      <c r="C430" s="22">
        <v>1.3927499999999999</v>
      </c>
      <c r="D430" s="21">
        <v>77.010990000000007</v>
      </c>
      <c r="E430" s="21"/>
      <c r="F430" s="24">
        <f t="shared" si="12"/>
        <v>10.40283</v>
      </c>
      <c r="G430" s="24">
        <v>10.40283</v>
      </c>
      <c r="H430" s="23">
        <v>65.031899999999993</v>
      </c>
      <c r="I430" s="23"/>
      <c r="J430" s="23">
        <v>150</v>
      </c>
      <c r="K430" s="23"/>
    </row>
    <row r="431" spans="1:11" ht="15" x14ac:dyDescent="0.25">
      <c r="A431" s="20">
        <f t="shared" si="13"/>
        <v>42904.58333333231</v>
      </c>
      <c r="B431" s="21"/>
      <c r="C431" s="22">
        <v>2.3742399999999999</v>
      </c>
      <c r="D431" s="21">
        <v>74.388009999999994</v>
      </c>
      <c r="E431" s="21"/>
      <c r="F431" s="24" t="str">
        <f t="shared" si="12"/>
        <v/>
      </c>
      <c r="G431" s="24" t="s">
        <v>189</v>
      </c>
      <c r="H431" s="23">
        <v>65.014179999999996</v>
      </c>
      <c r="I431" s="23"/>
      <c r="J431" s="23">
        <v>150</v>
      </c>
      <c r="K431" s="23"/>
    </row>
    <row r="432" spans="1:11" ht="15" x14ac:dyDescent="0.25">
      <c r="A432" s="20">
        <f t="shared" si="13"/>
        <v>42904.624999998974</v>
      </c>
      <c r="B432" s="21">
        <v>13.35722</v>
      </c>
      <c r="C432" s="22">
        <v>1.48465</v>
      </c>
      <c r="D432" s="21">
        <v>77.801320000000004</v>
      </c>
      <c r="E432" s="21"/>
      <c r="F432" s="24">
        <f t="shared" si="12"/>
        <v>13.35722</v>
      </c>
      <c r="G432" s="24">
        <v>13.35722</v>
      </c>
      <c r="H432" s="23">
        <v>64.688019999999995</v>
      </c>
      <c r="I432" s="23"/>
      <c r="J432" s="23">
        <v>150</v>
      </c>
      <c r="K432" s="23"/>
    </row>
    <row r="433" spans="1:11" ht="15" x14ac:dyDescent="0.25">
      <c r="A433" s="20">
        <f t="shared" si="13"/>
        <v>42904.666666665638</v>
      </c>
      <c r="B433" s="21">
        <v>4.47</v>
      </c>
      <c r="C433" s="22">
        <v>0.71728000000000003</v>
      </c>
      <c r="D433" s="21">
        <v>95.96172</v>
      </c>
      <c r="E433" s="21"/>
      <c r="F433" s="24">
        <f t="shared" si="12"/>
        <v>4.47</v>
      </c>
      <c r="G433" s="24">
        <v>4.47</v>
      </c>
      <c r="H433" s="23">
        <v>64.616669999999999</v>
      </c>
      <c r="I433" s="23"/>
      <c r="J433" s="23">
        <v>150</v>
      </c>
      <c r="K433" s="23"/>
    </row>
    <row r="434" spans="1:11" ht="15" x14ac:dyDescent="0.25">
      <c r="A434" s="20">
        <f t="shared" si="13"/>
        <v>42904.708333332303</v>
      </c>
      <c r="B434" s="21">
        <v>15.82511</v>
      </c>
      <c r="C434" s="22">
        <v>0.28804999999999997</v>
      </c>
      <c r="D434" s="21">
        <v>122.8289</v>
      </c>
      <c r="E434" s="21"/>
      <c r="F434" s="24">
        <f t="shared" si="12"/>
        <v>15.82511</v>
      </c>
      <c r="G434" s="24">
        <v>15.82511</v>
      </c>
      <c r="H434" s="23">
        <v>64.579570000000004</v>
      </c>
      <c r="I434" s="23"/>
      <c r="J434" s="23">
        <v>150</v>
      </c>
      <c r="K434" s="23"/>
    </row>
    <row r="435" spans="1:11" ht="15" x14ac:dyDescent="0.25">
      <c r="A435" s="20">
        <f t="shared" si="13"/>
        <v>42904.749999998967</v>
      </c>
      <c r="B435" s="21"/>
      <c r="C435" s="22">
        <v>0.37631999999999999</v>
      </c>
      <c r="D435" s="21">
        <v>106.8682</v>
      </c>
      <c r="E435" s="21"/>
      <c r="F435" s="24" t="str">
        <f t="shared" si="12"/>
        <v/>
      </c>
      <c r="G435" s="24" t="s">
        <v>189</v>
      </c>
      <c r="H435" s="23">
        <v>64.562389999999994</v>
      </c>
      <c r="I435" s="23"/>
      <c r="J435" s="23">
        <v>150</v>
      </c>
      <c r="K435" s="23"/>
    </row>
    <row r="436" spans="1:11" ht="15" x14ac:dyDescent="0.25">
      <c r="A436" s="20">
        <f t="shared" si="13"/>
        <v>42904.791666665631</v>
      </c>
      <c r="B436" s="21"/>
      <c r="C436" s="22">
        <v>0.19225999999999999</v>
      </c>
      <c r="D436" s="21">
        <v>232.03100000000001</v>
      </c>
      <c r="E436" s="21"/>
      <c r="F436" s="24" t="str">
        <f t="shared" si="12"/>
        <v/>
      </c>
      <c r="G436" s="24" t="s">
        <v>189</v>
      </c>
      <c r="H436" s="23">
        <v>64.396730000000005</v>
      </c>
      <c r="I436" s="23"/>
      <c r="J436" s="23">
        <v>150</v>
      </c>
      <c r="K436" s="23"/>
    </row>
    <row r="437" spans="1:11" ht="15" x14ac:dyDescent="0.25">
      <c r="A437" s="20">
        <f t="shared" si="13"/>
        <v>42904.833333332295</v>
      </c>
      <c r="B437" s="21">
        <v>10.280609999999999</v>
      </c>
      <c r="C437" s="22">
        <v>0.31591999999999998</v>
      </c>
      <c r="D437" s="21">
        <v>252.69970000000001</v>
      </c>
      <c r="E437" s="21"/>
      <c r="F437" s="24">
        <f t="shared" si="12"/>
        <v>10.280609999999999</v>
      </c>
      <c r="G437" s="24">
        <v>10.280609999999999</v>
      </c>
      <c r="H437" s="23">
        <v>64.241510000000005</v>
      </c>
      <c r="I437" s="23"/>
      <c r="J437" s="23">
        <v>150</v>
      </c>
      <c r="K437" s="23"/>
    </row>
    <row r="438" spans="1:11" ht="15" x14ac:dyDescent="0.25">
      <c r="A438" s="20">
        <f t="shared" si="13"/>
        <v>42904.87499999896</v>
      </c>
      <c r="B438" s="21">
        <v>7.5084499999999998</v>
      </c>
      <c r="C438" s="22">
        <v>0.31730999999999998</v>
      </c>
      <c r="D438" s="21">
        <v>353.52330000000001</v>
      </c>
      <c r="E438" s="21"/>
      <c r="F438" s="24">
        <f t="shared" si="12"/>
        <v>7.5084499999999998</v>
      </c>
      <c r="G438" s="24">
        <v>7.5084499999999998</v>
      </c>
      <c r="H438" s="23">
        <v>64.154949999999999</v>
      </c>
      <c r="I438" s="23"/>
      <c r="J438" s="23">
        <v>150</v>
      </c>
      <c r="K438" s="23"/>
    </row>
    <row r="439" spans="1:11" ht="15" x14ac:dyDescent="0.25">
      <c r="A439" s="20">
        <f t="shared" si="13"/>
        <v>42904.916666665624</v>
      </c>
      <c r="B439" s="21">
        <v>5.1030600000000002</v>
      </c>
      <c r="C439" s="22">
        <v>0.44085999999999997</v>
      </c>
      <c r="D439" s="21">
        <v>284.56400000000002</v>
      </c>
      <c r="E439" s="21"/>
      <c r="F439" s="24">
        <f t="shared" si="12"/>
        <v>5.1030600000000002</v>
      </c>
      <c r="G439" s="24">
        <v>5.1030600000000002</v>
      </c>
      <c r="H439" s="23">
        <v>64.124560000000002</v>
      </c>
      <c r="I439" s="23"/>
      <c r="J439" s="23">
        <v>150</v>
      </c>
      <c r="K439" s="23"/>
    </row>
    <row r="440" spans="1:11" ht="15" x14ac:dyDescent="0.25">
      <c r="A440" s="20">
        <f t="shared" si="13"/>
        <v>42904.958333332288</v>
      </c>
      <c r="B440" s="21"/>
      <c r="C440" s="22">
        <v>0.34794999999999998</v>
      </c>
      <c r="D440" s="21">
        <v>105.1636</v>
      </c>
      <c r="E440" s="21"/>
      <c r="F440" s="24" t="str">
        <f t="shared" si="12"/>
        <v/>
      </c>
      <c r="G440" s="24" t="s">
        <v>189</v>
      </c>
      <c r="H440" s="23">
        <v>64.100999999999999</v>
      </c>
      <c r="I440" s="23"/>
      <c r="J440" s="23">
        <v>150</v>
      </c>
      <c r="K440" s="23"/>
    </row>
    <row r="441" spans="1:11" ht="15" x14ac:dyDescent="0.25">
      <c r="A441" s="20">
        <f t="shared" si="13"/>
        <v>42904.999999998952</v>
      </c>
      <c r="B441" s="21"/>
      <c r="C441" s="22">
        <v>0.46989999999999998</v>
      </c>
      <c r="D441" s="21">
        <v>310.54469999999998</v>
      </c>
      <c r="E441" s="21"/>
      <c r="F441" s="24" t="str">
        <f t="shared" si="12"/>
        <v/>
      </c>
      <c r="G441" s="24" t="s">
        <v>189</v>
      </c>
      <c r="H441" s="23">
        <v>64.086500000000001</v>
      </c>
      <c r="I441" s="23"/>
      <c r="J441" s="23">
        <v>150</v>
      </c>
      <c r="K441" s="23"/>
    </row>
    <row r="442" spans="1:11" ht="15" x14ac:dyDescent="0.25">
      <c r="A442" s="20">
        <f t="shared" si="13"/>
        <v>42905.041666665617</v>
      </c>
      <c r="B442" s="21"/>
      <c r="C442" s="22">
        <v>0.31080999999999998</v>
      </c>
      <c r="D442" s="21">
        <v>53.593220000000002</v>
      </c>
      <c r="E442" s="21"/>
      <c r="F442" s="24" t="str">
        <f t="shared" si="12"/>
        <v/>
      </c>
      <c r="G442" s="24" t="s">
        <v>189</v>
      </c>
      <c r="H442" s="23">
        <v>64.075940000000003</v>
      </c>
      <c r="I442" s="23">
        <f>COUNTIF(G442:G465,"&gt;150")</f>
        <v>0</v>
      </c>
      <c r="J442" s="23">
        <v>150</v>
      </c>
      <c r="K442" s="23"/>
    </row>
    <row r="443" spans="1:11" ht="15" x14ac:dyDescent="0.25">
      <c r="A443" s="20">
        <f t="shared" si="13"/>
        <v>42905.083333332281</v>
      </c>
      <c r="B443" s="21"/>
      <c r="C443" s="22">
        <v>0.35365999999999997</v>
      </c>
      <c r="D443" s="21">
        <v>68.910319999999999</v>
      </c>
      <c r="E443" s="21"/>
      <c r="F443" s="24" t="str">
        <f t="shared" si="12"/>
        <v/>
      </c>
      <c r="G443" s="24" t="s">
        <v>189</v>
      </c>
      <c r="H443" s="23">
        <v>63.914230000000003</v>
      </c>
      <c r="I443" s="23"/>
      <c r="J443" s="23">
        <v>150</v>
      </c>
      <c r="K443" s="23"/>
    </row>
    <row r="444" spans="1:11" ht="15" x14ac:dyDescent="0.25">
      <c r="A444" s="20">
        <f t="shared" si="13"/>
        <v>42905.124999998945</v>
      </c>
      <c r="B444" s="21"/>
      <c r="C444" s="22">
        <v>0.36052000000000001</v>
      </c>
      <c r="D444" s="21">
        <v>224.0147</v>
      </c>
      <c r="E444" s="21"/>
      <c r="F444" s="24" t="str">
        <f t="shared" si="12"/>
        <v/>
      </c>
      <c r="G444" s="24" t="s">
        <v>189</v>
      </c>
      <c r="H444" s="23">
        <v>63.751669999999997</v>
      </c>
      <c r="I444" s="23"/>
      <c r="J444" s="23">
        <v>150</v>
      </c>
      <c r="K444" s="23"/>
    </row>
    <row r="445" spans="1:11" ht="15" x14ac:dyDescent="0.25">
      <c r="A445" s="20">
        <f t="shared" si="13"/>
        <v>42905.166666665609</v>
      </c>
      <c r="B445" s="21"/>
      <c r="C445" s="22">
        <v>0.29820999999999998</v>
      </c>
      <c r="D445" s="21">
        <v>266.81200000000001</v>
      </c>
      <c r="E445" s="21"/>
      <c r="F445" s="24" t="str">
        <f t="shared" si="12"/>
        <v/>
      </c>
      <c r="G445" s="24" t="s">
        <v>189</v>
      </c>
      <c r="H445" s="23">
        <v>63.532550000000001</v>
      </c>
      <c r="I445" s="23"/>
      <c r="J445" s="23">
        <v>150</v>
      </c>
      <c r="K445" s="23"/>
    </row>
    <row r="446" spans="1:11" ht="15" x14ac:dyDescent="0.25">
      <c r="A446" s="20">
        <f t="shared" si="13"/>
        <v>42905.208333332273</v>
      </c>
      <c r="B446" s="21"/>
      <c r="C446" s="22">
        <v>0.40694000000000002</v>
      </c>
      <c r="D446" s="21">
        <v>356.11610000000002</v>
      </c>
      <c r="E446" s="21"/>
      <c r="F446" s="24" t="str">
        <f t="shared" si="12"/>
        <v/>
      </c>
      <c r="G446" s="24" t="s">
        <v>189</v>
      </c>
      <c r="H446" s="23">
        <v>63.52505</v>
      </c>
      <c r="I446" s="23"/>
      <c r="J446" s="23">
        <v>150</v>
      </c>
      <c r="K446" s="23"/>
    </row>
    <row r="447" spans="1:11" ht="15" x14ac:dyDescent="0.25">
      <c r="A447" s="20">
        <f t="shared" si="13"/>
        <v>42905.249999998938</v>
      </c>
      <c r="B447" s="21"/>
      <c r="C447" s="22">
        <v>0.50946000000000002</v>
      </c>
      <c r="D447" s="21">
        <v>60.872419999999998</v>
      </c>
      <c r="E447" s="21"/>
      <c r="F447" s="24" t="str">
        <f t="shared" si="12"/>
        <v/>
      </c>
      <c r="G447" s="24" t="s">
        <v>189</v>
      </c>
      <c r="H447" s="23">
        <v>63.506889999999999</v>
      </c>
      <c r="I447" s="23"/>
      <c r="J447" s="23">
        <v>150</v>
      </c>
      <c r="K447" s="23"/>
    </row>
    <row r="448" spans="1:11" ht="15" x14ac:dyDescent="0.25">
      <c r="A448" s="20">
        <f t="shared" si="13"/>
        <v>42905.291666665602</v>
      </c>
      <c r="B448" s="21"/>
      <c r="C448" s="22">
        <v>0.45318000000000003</v>
      </c>
      <c r="D448" s="21">
        <v>63.465490000000003</v>
      </c>
      <c r="E448" s="21"/>
      <c r="F448" s="24" t="str">
        <f t="shared" si="12"/>
        <v/>
      </c>
      <c r="G448" s="24" t="s">
        <v>189</v>
      </c>
      <c r="H448" s="23">
        <v>63.504240000000003</v>
      </c>
      <c r="I448" s="23"/>
      <c r="J448" s="23">
        <v>150</v>
      </c>
      <c r="K448" s="23"/>
    </row>
    <row r="449" spans="1:11" ht="15" x14ac:dyDescent="0.25">
      <c r="A449" s="20">
        <f t="shared" si="13"/>
        <v>42905.333333332266</v>
      </c>
      <c r="B449" s="21"/>
      <c r="C449" s="22">
        <v>0.40466000000000002</v>
      </c>
      <c r="D449" s="21">
        <v>69.886330000000001</v>
      </c>
      <c r="E449" s="21"/>
      <c r="F449" s="24" t="str">
        <f t="shared" si="12"/>
        <v/>
      </c>
      <c r="G449" s="24" t="s">
        <v>189</v>
      </c>
      <c r="H449" s="23">
        <v>63.462220000000002</v>
      </c>
      <c r="I449" s="23"/>
      <c r="J449" s="23">
        <v>150</v>
      </c>
      <c r="K449" s="23"/>
    </row>
    <row r="450" spans="1:11" ht="15" x14ac:dyDescent="0.25">
      <c r="A450" s="20">
        <f t="shared" si="13"/>
        <v>42905.37499999893</v>
      </c>
      <c r="B450" s="21"/>
      <c r="C450" s="22">
        <v>0.40057999999999999</v>
      </c>
      <c r="D450" s="21">
        <v>48.928539999999998</v>
      </c>
      <c r="E450" s="21"/>
      <c r="F450" s="24" t="str">
        <f t="shared" si="12"/>
        <v/>
      </c>
      <c r="G450" s="24" t="s">
        <v>189</v>
      </c>
      <c r="H450" s="23">
        <v>63.201140000000002</v>
      </c>
      <c r="I450" s="23"/>
      <c r="J450" s="23">
        <v>150</v>
      </c>
      <c r="K450" s="23"/>
    </row>
    <row r="451" spans="1:11" ht="15" x14ac:dyDescent="0.25">
      <c r="A451" s="20">
        <f t="shared" si="13"/>
        <v>42905.416666665595</v>
      </c>
      <c r="B451" s="21"/>
      <c r="C451" s="22">
        <v>0.31864999999999999</v>
      </c>
      <c r="D451" s="21">
        <v>80.356999999999999</v>
      </c>
      <c r="E451" s="21"/>
      <c r="F451" s="24" t="str">
        <f t="shared" si="12"/>
        <v/>
      </c>
      <c r="G451" s="24" t="s">
        <v>189</v>
      </c>
      <c r="H451" s="23">
        <v>63</v>
      </c>
      <c r="I451" s="23"/>
      <c r="J451" s="23">
        <v>150</v>
      </c>
      <c r="K451" s="23"/>
    </row>
    <row r="452" spans="1:11" ht="15" x14ac:dyDescent="0.25">
      <c r="A452" s="20">
        <f t="shared" si="13"/>
        <v>42905.458333332259</v>
      </c>
      <c r="B452" s="21"/>
      <c r="C452" s="22">
        <v>3.4978899999999999</v>
      </c>
      <c r="D452" s="21">
        <v>86.253720000000001</v>
      </c>
      <c r="E452" s="21"/>
      <c r="F452" s="24" t="str">
        <f t="shared" si="12"/>
        <v/>
      </c>
      <c r="G452" s="24" t="s">
        <v>189</v>
      </c>
      <c r="H452" s="23">
        <v>63</v>
      </c>
      <c r="I452" s="23"/>
      <c r="J452" s="23">
        <v>150</v>
      </c>
      <c r="K452" s="23"/>
    </row>
    <row r="453" spans="1:11" ht="15" x14ac:dyDescent="0.25">
      <c r="A453" s="20">
        <f t="shared" si="13"/>
        <v>42905.499999998923</v>
      </c>
      <c r="B453" s="21"/>
      <c r="C453" s="22">
        <v>1.8334600000000001</v>
      </c>
      <c r="D453" s="21">
        <v>99.919939999999997</v>
      </c>
      <c r="E453" s="21"/>
      <c r="F453" s="24" t="str">
        <f t="shared" si="12"/>
        <v/>
      </c>
      <c r="G453" s="24" t="s">
        <v>189</v>
      </c>
      <c r="H453" s="23">
        <v>63</v>
      </c>
      <c r="I453" s="23"/>
      <c r="J453" s="23">
        <v>150</v>
      </c>
      <c r="K453" s="23"/>
    </row>
    <row r="454" spans="1:11" ht="15" x14ac:dyDescent="0.25">
      <c r="A454" s="20">
        <f t="shared" si="13"/>
        <v>42905.541666665587</v>
      </c>
      <c r="B454" s="21"/>
      <c r="C454" s="22">
        <v>1.20753</v>
      </c>
      <c r="D454" s="21">
        <v>80.557500000000005</v>
      </c>
      <c r="E454" s="21"/>
      <c r="F454" s="24" t="str">
        <f t="shared" si="12"/>
        <v/>
      </c>
      <c r="G454" s="24" t="s">
        <v>189</v>
      </c>
      <c r="H454" s="23">
        <v>62.620519999999999</v>
      </c>
      <c r="I454" s="23"/>
      <c r="J454" s="23">
        <v>150</v>
      </c>
      <c r="K454" s="23"/>
    </row>
    <row r="455" spans="1:11" ht="15" x14ac:dyDescent="0.25">
      <c r="A455" s="20">
        <f t="shared" si="13"/>
        <v>42905.583333332252</v>
      </c>
      <c r="B455" s="21"/>
      <c r="C455" s="22">
        <v>5.33345</v>
      </c>
      <c r="D455" s="21">
        <v>69.36018</v>
      </c>
      <c r="E455" s="21"/>
      <c r="F455" s="24" t="str">
        <f t="shared" si="12"/>
        <v/>
      </c>
      <c r="G455" s="24" t="s">
        <v>189</v>
      </c>
      <c r="H455" s="23">
        <v>62.5</v>
      </c>
      <c r="I455" s="23"/>
      <c r="J455" s="23">
        <v>150</v>
      </c>
      <c r="K455" s="23"/>
    </row>
    <row r="456" spans="1:11" ht="15" x14ac:dyDescent="0.25">
      <c r="A456" s="20">
        <f t="shared" si="13"/>
        <v>42905.624999998916</v>
      </c>
      <c r="B456" s="21"/>
      <c r="C456" s="22">
        <v>1.97404</v>
      </c>
      <c r="D456" s="21">
        <v>99.412430000000001</v>
      </c>
      <c r="E456" s="21"/>
      <c r="F456" s="24" t="str">
        <f t="shared" si="12"/>
        <v/>
      </c>
      <c r="G456" s="24" t="s">
        <v>189</v>
      </c>
      <c r="H456" s="23">
        <v>62.5</v>
      </c>
      <c r="I456" s="23"/>
      <c r="J456" s="23">
        <v>150</v>
      </c>
      <c r="K456" s="23"/>
    </row>
    <row r="457" spans="1:11" ht="15" x14ac:dyDescent="0.25">
      <c r="A457" s="20">
        <f t="shared" si="13"/>
        <v>42905.66666666558</v>
      </c>
      <c r="B457" s="21"/>
      <c r="C457" s="22">
        <v>0.74639999999999995</v>
      </c>
      <c r="D457" s="21">
        <v>93.640680000000003</v>
      </c>
      <c r="E457" s="21"/>
      <c r="F457" s="24" t="str">
        <f t="shared" si="12"/>
        <v/>
      </c>
      <c r="G457" s="24" t="s">
        <v>189</v>
      </c>
      <c r="H457" s="23">
        <v>62.341529999999999</v>
      </c>
      <c r="I457" s="23"/>
      <c r="J457" s="23">
        <v>150</v>
      </c>
      <c r="K457" s="23"/>
    </row>
    <row r="458" spans="1:11" ht="15" x14ac:dyDescent="0.25">
      <c r="A458" s="20">
        <f t="shared" si="13"/>
        <v>42905.708333332244</v>
      </c>
      <c r="B458" s="21"/>
      <c r="C458" s="22">
        <v>0.24060000000000001</v>
      </c>
      <c r="D458" s="21">
        <v>112.7548</v>
      </c>
      <c r="E458" s="21"/>
      <c r="F458" s="24" t="str">
        <f t="shared" si="12"/>
        <v/>
      </c>
      <c r="G458" s="24" t="s">
        <v>189</v>
      </c>
      <c r="H458" s="23">
        <v>62.292459999999998</v>
      </c>
      <c r="I458" s="23"/>
      <c r="J458" s="23">
        <v>150</v>
      </c>
      <c r="K458" s="23"/>
    </row>
    <row r="459" spans="1:11" ht="15" x14ac:dyDescent="0.25">
      <c r="A459" s="20">
        <f t="shared" si="13"/>
        <v>42905.749999998909</v>
      </c>
      <c r="B459" s="21"/>
      <c r="C459" s="22">
        <v>0.29143000000000002</v>
      </c>
      <c r="D459" s="21">
        <v>140.3357</v>
      </c>
      <c r="E459" s="21"/>
      <c r="F459" s="24" t="str">
        <f t="shared" ref="F459:F522" si="14">IF(AND(B459&gt;0,ISNUMBER(B459)),B459,"")</f>
        <v/>
      </c>
      <c r="G459" s="24" t="s">
        <v>189</v>
      </c>
      <c r="H459" s="23">
        <v>62.100790000000003</v>
      </c>
      <c r="I459" s="23"/>
      <c r="J459" s="23">
        <v>150</v>
      </c>
      <c r="K459" s="23"/>
    </row>
    <row r="460" spans="1:11" ht="15" x14ac:dyDescent="0.25">
      <c r="A460" s="20">
        <f t="shared" ref="A460:A523" si="15">A459+1/24</f>
        <v>42905.791666665573</v>
      </c>
      <c r="B460" s="21"/>
      <c r="C460" s="22">
        <v>0.34089000000000003</v>
      </c>
      <c r="D460" s="21">
        <v>93.210089999999994</v>
      </c>
      <c r="E460" s="21"/>
      <c r="F460" s="24" t="str">
        <f t="shared" si="14"/>
        <v/>
      </c>
      <c r="G460" s="24" t="s">
        <v>189</v>
      </c>
      <c r="H460" s="23">
        <v>62.01191</v>
      </c>
      <c r="I460" s="23"/>
      <c r="J460" s="23">
        <v>150</v>
      </c>
      <c r="K460" s="23"/>
    </row>
    <row r="461" spans="1:11" ht="15" x14ac:dyDescent="0.25">
      <c r="A461" s="20">
        <f t="shared" si="15"/>
        <v>42905.833333332237</v>
      </c>
      <c r="B461" s="21"/>
      <c r="C461" s="22">
        <v>0.26340000000000002</v>
      </c>
      <c r="D461" s="21">
        <v>80.405010000000004</v>
      </c>
      <c r="E461" s="21"/>
      <c r="F461" s="24" t="str">
        <f t="shared" si="14"/>
        <v/>
      </c>
      <c r="G461" s="24" t="s">
        <v>189</v>
      </c>
      <c r="H461" s="23">
        <v>61.710720000000002</v>
      </c>
      <c r="I461" s="23"/>
      <c r="J461" s="23">
        <v>150</v>
      </c>
      <c r="K461" s="23"/>
    </row>
    <row r="462" spans="1:11" ht="15" x14ac:dyDescent="0.25">
      <c r="A462" s="20">
        <f t="shared" si="15"/>
        <v>42905.874999998901</v>
      </c>
      <c r="B462" s="21"/>
      <c r="C462" s="22">
        <v>0.69713999999999998</v>
      </c>
      <c r="D462" s="21">
        <v>87.317840000000004</v>
      </c>
      <c r="E462" s="21"/>
      <c r="F462" s="24" t="str">
        <f t="shared" si="14"/>
        <v/>
      </c>
      <c r="G462" s="24" t="s">
        <v>189</v>
      </c>
      <c r="H462" s="23">
        <v>61.5</v>
      </c>
      <c r="I462" s="23"/>
      <c r="J462" s="23">
        <v>150</v>
      </c>
      <c r="K462" s="23"/>
    </row>
    <row r="463" spans="1:11" ht="15" x14ac:dyDescent="0.25">
      <c r="A463" s="20">
        <f t="shared" si="15"/>
        <v>42905.916666665566</v>
      </c>
      <c r="B463" s="21"/>
      <c r="C463" s="22">
        <v>0.82918000000000003</v>
      </c>
      <c r="D463" s="21">
        <v>86.060169999999999</v>
      </c>
      <c r="E463" s="21"/>
      <c r="F463" s="24" t="str">
        <f t="shared" si="14"/>
        <v/>
      </c>
      <c r="G463" s="24" t="s">
        <v>189</v>
      </c>
      <c r="H463" s="23">
        <v>61.470280000000002</v>
      </c>
      <c r="I463" s="23"/>
      <c r="J463" s="23">
        <v>150</v>
      </c>
      <c r="K463" s="23"/>
    </row>
    <row r="464" spans="1:11" ht="15" x14ac:dyDescent="0.25">
      <c r="A464" s="20">
        <f t="shared" si="15"/>
        <v>42905.95833333223</v>
      </c>
      <c r="B464" s="21"/>
      <c r="C464" s="22">
        <v>0.66861000000000004</v>
      </c>
      <c r="D464" s="21">
        <v>94.752380000000002</v>
      </c>
      <c r="E464" s="21"/>
      <c r="F464" s="24" t="str">
        <f t="shared" si="14"/>
        <v/>
      </c>
      <c r="G464" s="24" t="s">
        <v>189</v>
      </c>
      <c r="H464" s="23">
        <v>61.449530000000003</v>
      </c>
      <c r="I464" s="23"/>
      <c r="J464" s="23">
        <v>150</v>
      </c>
      <c r="K464" s="23"/>
    </row>
    <row r="465" spans="1:11" ht="15" x14ac:dyDescent="0.25">
      <c r="A465" s="20">
        <f t="shared" si="15"/>
        <v>42905.999999998894</v>
      </c>
      <c r="B465" s="21"/>
      <c r="C465" s="22">
        <v>0.31289</v>
      </c>
      <c r="D465" s="21">
        <v>140.71350000000001</v>
      </c>
      <c r="E465" s="21"/>
      <c r="F465" s="24" t="str">
        <f t="shared" si="14"/>
        <v/>
      </c>
      <c r="G465" s="24" t="s">
        <v>189</v>
      </c>
      <c r="H465" s="23">
        <v>61.307830000000003</v>
      </c>
      <c r="I465" s="23"/>
      <c r="J465" s="23">
        <v>150</v>
      </c>
      <c r="K465" s="23"/>
    </row>
    <row r="466" spans="1:11" ht="15" x14ac:dyDescent="0.25">
      <c r="A466" s="20">
        <f t="shared" si="15"/>
        <v>42906.041666665558</v>
      </c>
      <c r="B466" s="21"/>
      <c r="C466" s="22">
        <v>0.30258000000000002</v>
      </c>
      <c r="D466" s="21">
        <v>128.04660000000001</v>
      </c>
      <c r="E466" s="21"/>
      <c r="F466" s="24" t="str">
        <f t="shared" si="14"/>
        <v/>
      </c>
      <c r="G466" s="24" t="s">
        <v>189</v>
      </c>
      <c r="H466" s="23">
        <v>61.077500000000001</v>
      </c>
      <c r="I466" s="23">
        <f>COUNTIF(G466:G489,"&gt;150")</f>
        <v>0</v>
      </c>
      <c r="J466" s="23">
        <v>150</v>
      </c>
      <c r="K466" s="23"/>
    </row>
    <row r="467" spans="1:11" ht="15" x14ac:dyDescent="0.25">
      <c r="A467" s="20">
        <f t="shared" si="15"/>
        <v>42906.083333332223</v>
      </c>
      <c r="B467" s="21"/>
      <c r="C467" s="22">
        <v>0.40388000000000002</v>
      </c>
      <c r="D467" s="21">
        <v>115.9525</v>
      </c>
      <c r="E467" s="21"/>
      <c r="F467" s="24" t="str">
        <f t="shared" si="14"/>
        <v/>
      </c>
      <c r="G467" s="24" t="s">
        <v>189</v>
      </c>
      <c r="H467" s="23">
        <v>61.03295</v>
      </c>
      <c r="I467" s="23"/>
      <c r="J467" s="23">
        <v>150</v>
      </c>
      <c r="K467" s="23"/>
    </row>
    <row r="468" spans="1:11" ht="15" x14ac:dyDescent="0.25">
      <c r="A468" s="20">
        <f t="shared" si="15"/>
        <v>42906.124999998887</v>
      </c>
      <c r="B468" s="21"/>
      <c r="C468" s="22">
        <v>0.25763999999999998</v>
      </c>
      <c r="D468" s="21">
        <v>94.432169999999999</v>
      </c>
      <c r="E468" s="21"/>
      <c r="F468" s="24" t="str">
        <f t="shared" si="14"/>
        <v/>
      </c>
      <c r="G468" s="24" t="s">
        <v>189</v>
      </c>
      <c r="H468" s="23">
        <v>60.927079999999997</v>
      </c>
      <c r="I468" s="23"/>
      <c r="J468" s="23">
        <v>150</v>
      </c>
      <c r="K468" s="23"/>
    </row>
    <row r="469" spans="1:11" ht="15" x14ac:dyDescent="0.25">
      <c r="A469" s="20">
        <f t="shared" si="15"/>
        <v>42906.166666665551</v>
      </c>
      <c r="B469" s="21"/>
      <c r="C469" s="22">
        <v>0.35421000000000002</v>
      </c>
      <c r="D469" s="21">
        <v>106.4401</v>
      </c>
      <c r="E469" s="21"/>
      <c r="F469" s="24" t="str">
        <f t="shared" si="14"/>
        <v/>
      </c>
      <c r="G469" s="24" t="s">
        <v>189</v>
      </c>
      <c r="H469" s="23">
        <v>60.715940000000003</v>
      </c>
      <c r="I469" s="23"/>
      <c r="J469" s="23">
        <v>150</v>
      </c>
      <c r="K469" s="23"/>
    </row>
    <row r="470" spans="1:11" ht="15" x14ac:dyDescent="0.25">
      <c r="A470" s="20">
        <f t="shared" si="15"/>
        <v>42906.208333332215</v>
      </c>
      <c r="B470" s="21"/>
      <c r="C470" s="22">
        <v>0.36279</v>
      </c>
      <c r="D470" s="21">
        <v>104.5457</v>
      </c>
      <c r="E470" s="21"/>
      <c r="F470" s="24" t="str">
        <f t="shared" si="14"/>
        <v/>
      </c>
      <c r="G470" s="24" t="s">
        <v>189</v>
      </c>
      <c r="H470" s="23">
        <v>60.696629999999999</v>
      </c>
      <c r="I470" s="23"/>
      <c r="J470" s="23">
        <v>150</v>
      </c>
      <c r="K470" s="23"/>
    </row>
    <row r="471" spans="1:11" ht="15" x14ac:dyDescent="0.25">
      <c r="A471" s="20">
        <f t="shared" si="15"/>
        <v>42906.24999999888</v>
      </c>
      <c r="B471" s="21"/>
      <c r="C471" s="22">
        <v>0.33584000000000003</v>
      </c>
      <c r="D471" s="21">
        <v>94.178830000000005</v>
      </c>
      <c r="E471" s="21"/>
      <c r="F471" s="24" t="str">
        <f t="shared" si="14"/>
        <v/>
      </c>
      <c r="G471" s="24" t="s">
        <v>189</v>
      </c>
      <c r="H471" s="23">
        <v>60.577289999999998</v>
      </c>
      <c r="I471" s="23"/>
      <c r="J471" s="23">
        <v>150</v>
      </c>
      <c r="K471" s="23"/>
    </row>
    <row r="472" spans="1:11" ht="15" x14ac:dyDescent="0.25">
      <c r="A472" s="20">
        <f t="shared" si="15"/>
        <v>42906.291666665544</v>
      </c>
      <c r="B472" s="21"/>
      <c r="C472" s="22">
        <v>0.56174000000000002</v>
      </c>
      <c r="D472" s="21">
        <v>99.490560000000002</v>
      </c>
      <c r="E472" s="21"/>
      <c r="F472" s="24" t="str">
        <f t="shared" si="14"/>
        <v/>
      </c>
      <c r="G472" s="24" t="s">
        <v>189</v>
      </c>
      <c r="H472" s="23">
        <v>60.568669999999997</v>
      </c>
      <c r="I472" s="23"/>
      <c r="J472" s="23">
        <v>150</v>
      </c>
      <c r="K472" s="23"/>
    </row>
    <row r="473" spans="1:11" ht="15" x14ac:dyDescent="0.25">
      <c r="A473" s="20">
        <f t="shared" si="15"/>
        <v>42906.333333332208</v>
      </c>
      <c r="B473" s="21"/>
      <c r="C473" s="22">
        <v>0.41321999999999998</v>
      </c>
      <c r="D473" s="21">
        <v>99.485240000000005</v>
      </c>
      <c r="E473" s="21"/>
      <c r="F473" s="24" t="str">
        <f t="shared" si="14"/>
        <v/>
      </c>
      <c r="G473" s="24" t="s">
        <v>189</v>
      </c>
      <c r="H473" s="23">
        <v>60.5</v>
      </c>
      <c r="I473" s="23"/>
      <c r="J473" s="23">
        <v>150</v>
      </c>
      <c r="K473" s="23"/>
    </row>
    <row r="474" spans="1:11" ht="15" x14ac:dyDescent="0.25">
      <c r="A474" s="20">
        <f t="shared" si="15"/>
        <v>42906.374999998872</v>
      </c>
      <c r="B474" s="21"/>
      <c r="C474" s="22">
        <v>0.21326999999999999</v>
      </c>
      <c r="D474" s="21">
        <v>99.94126</v>
      </c>
      <c r="E474" s="21"/>
      <c r="F474" s="24" t="str">
        <f t="shared" si="14"/>
        <v/>
      </c>
      <c r="G474" s="24" t="s">
        <v>189</v>
      </c>
      <c r="H474" s="23">
        <v>60.47495</v>
      </c>
      <c r="I474" s="23"/>
      <c r="J474" s="23">
        <v>150</v>
      </c>
      <c r="K474" s="23"/>
    </row>
    <row r="475" spans="1:11" ht="15" x14ac:dyDescent="0.25">
      <c r="A475" s="20">
        <f t="shared" si="15"/>
        <v>42906.416666665536</v>
      </c>
      <c r="B475" s="21"/>
      <c r="C475" s="22">
        <v>0.75402999999999998</v>
      </c>
      <c r="D475" s="21">
        <v>88.38888</v>
      </c>
      <c r="E475" s="21"/>
      <c r="F475" s="24" t="str">
        <f t="shared" si="14"/>
        <v/>
      </c>
      <c r="G475" s="24" t="s">
        <v>189</v>
      </c>
      <c r="H475" s="23">
        <v>60.472450000000002</v>
      </c>
      <c r="I475" s="23"/>
      <c r="J475" s="23">
        <v>150</v>
      </c>
      <c r="K475" s="23"/>
    </row>
    <row r="476" spans="1:11" ht="15" x14ac:dyDescent="0.25">
      <c r="A476" s="20">
        <f t="shared" si="15"/>
        <v>42906.458333332201</v>
      </c>
      <c r="B476" s="21"/>
      <c r="C476" s="22">
        <v>1.44164</v>
      </c>
      <c r="D476" s="21">
        <v>74.182779999999994</v>
      </c>
      <c r="E476" s="21"/>
      <c r="F476" s="24" t="str">
        <f t="shared" si="14"/>
        <v/>
      </c>
      <c r="G476" s="24" t="s">
        <v>189</v>
      </c>
      <c r="H476" s="23">
        <v>60.364669999999997</v>
      </c>
      <c r="I476" s="23"/>
      <c r="J476" s="23">
        <v>150</v>
      </c>
      <c r="K476" s="23"/>
    </row>
    <row r="477" spans="1:11" ht="15" x14ac:dyDescent="0.25">
      <c r="A477" s="20">
        <f t="shared" si="15"/>
        <v>42906.499999998865</v>
      </c>
      <c r="B477" s="21"/>
      <c r="C477" s="22">
        <v>1.8180499999999999</v>
      </c>
      <c r="D477" s="21">
        <v>83.655270000000002</v>
      </c>
      <c r="E477" s="21"/>
      <c r="F477" s="24" t="str">
        <f t="shared" si="14"/>
        <v/>
      </c>
      <c r="G477" s="24" t="s">
        <v>189</v>
      </c>
      <c r="H477" s="23">
        <v>60.31982</v>
      </c>
      <c r="I477" s="23"/>
      <c r="J477" s="23">
        <v>150</v>
      </c>
      <c r="K477" s="23"/>
    </row>
    <row r="478" spans="1:11" ht="15" x14ac:dyDescent="0.25">
      <c r="A478" s="20">
        <f t="shared" si="15"/>
        <v>42906.541666665529</v>
      </c>
      <c r="B478" s="21"/>
      <c r="C478" s="22">
        <v>1.9685999999999999</v>
      </c>
      <c r="D478" s="21">
        <v>83.259060000000005</v>
      </c>
      <c r="E478" s="21"/>
      <c r="F478" s="24" t="str">
        <f t="shared" si="14"/>
        <v/>
      </c>
      <c r="G478" s="24" t="s">
        <v>189</v>
      </c>
      <c r="H478" s="23">
        <v>60.312609999999999</v>
      </c>
      <c r="I478" s="23"/>
      <c r="J478" s="23">
        <v>150</v>
      </c>
      <c r="K478" s="23"/>
    </row>
    <row r="479" spans="1:11" ht="15" x14ac:dyDescent="0.25">
      <c r="A479" s="20">
        <f t="shared" si="15"/>
        <v>42906.583333332193</v>
      </c>
      <c r="B479" s="21"/>
      <c r="C479" s="22">
        <v>2.1020500000000002</v>
      </c>
      <c r="D479" s="21">
        <v>55.926839999999999</v>
      </c>
      <c r="E479" s="21"/>
      <c r="F479" s="24" t="str">
        <f t="shared" si="14"/>
        <v/>
      </c>
      <c r="G479" s="24" t="s">
        <v>189</v>
      </c>
      <c r="H479" s="23">
        <v>60.206069999999997</v>
      </c>
      <c r="I479" s="23"/>
      <c r="J479" s="23">
        <v>150</v>
      </c>
      <c r="K479" s="23"/>
    </row>
    <row r="480" spans="1:11" ht="15" x14ac:dyDescent="0.25">
      <c r="A480" s="20">
        <f t="shared" si="15"/>
        <v>42906.624999998858</v>
      </c>
      <c r="B480" s="21"/>
      <c r="C480" s="22">
        <v>1.8365899999999999</v>
      </c>
      <c r="D480" s="21">
        <v>83.32159</v>
      </c>
      <c r="E480" s="21"/>
      <c r="F480" s="24" t="str">
        <f t="shared" si="14"/>
        <v/>
      </c>
      <c r="G480" s="24" t="s">
        <v>189</v>
      </c>
      <c r="H480" s="23">
        <v>60.11795</v>
      </c>
      <c r="I480" s="23"/>
      <c r="J480" s="23">
        <v>150</v>
      </c>
      <c r="K480" s="23"/>
    </row>
    <row r="481" spans="1:11" ht="15" x14ac:dyDescent="0.25">
      <c r="A481" s="20">
        <f t="shared" si="15"/>
        <v>42906.666666665522</v>
      </c>
      <c r="B481" s="21"/>
      <c r="C481" s="22">
        <v>1.8639399999999999</v>
      </c>
      <c r="D481" s="21">
        <v>78.514099999999999</v>
      </c>
      <c r="E481" s="21"/>
      <c r="F481" s="24" t="str">
        <f t="shared" si="14"/>
        <v/>
      </c>
      <c r="G481" s="24" t="s">
        <v>189</v>
      </c>
      <c r="H481" s="23">
        <v>60.043329999999997</v>
      </c>
      <c r="I481" s="23"/>
      <c r="J481" s="23">
        <v>150</v>
      </c>
      <c r="K481" s="23"/>
    </row>
    <row r="482" spans="1:11" ht="15" x14ac:dyDescent="0.25">
      <c r="A482" s="20">
        <f t="shared" si="15"/>
        <v>42906.708333332186</v>
      </c>
      <c r="B482" s="21"/>
      <c r="C482" s="22">
        <v>1.86422</v>
      </c>
      <c r="D482" s="21">
        <v>83.305480000000003</v>
      </c>
      <c r="E482" s="21"/>
      <c r="F482" s="24" t="str">
        <f t="shared" si="14"/>
        <v/>
      </c>
      <c r="G482" s="24" t="s">
        <v>189</v>
      </c>
      <c r="H482" s="23">
        <v>60.037170000000003</v>
      </c>
      <c r="I482" s="23"/>
      <c r="J482" s="23">
        <v>150</v>
      </c>
      <c r="K482" s="23"/>
    </row>
    <row r="483" spans="1:11" ht="15" x14ac:dyDescent="0.25">
      <c r="A483" s="20">
        <f t="shared" si="15"/>
        <v>42906.74999999885</v>
      </c>
      <c r="B483" s="21"/>
      <c r="C483" s="22">
        <v>2.2061899999999999</v>
      </c>
      <c r="D483" s="21">
        <v>80.346860000000007</v>
      </c>
      <c r="E483" s="21"/>
      <c r="F483" s="24" t="str">
        <f t="shared" si="14"/>
        <v/>
      </c>
      <c r="G483" s="24" t="s">
        <v>189</v>
      </c>
      <c r="H483" s="23">
        <v>59.926169999999999</v>
      </c>
      <c r="I483" s="23"/>
      <c r="J483" s="23">
        <v>150</v>
      </c>
      <c r="K483" s="23"/>
    </row>
    <row r="484" spans="1:11" ht="15" x14ac:dyDescent="0.25">
      <c r="A484" s="20">
        <f t="shared" si="15"/>
        <v>42906.791666665515</v>
      </c>
      <c r="B484" s="21"/>
      <c r="C484" s="22">
        <v>1.23367</v>
      </c>
      <c r="D484" s="21">
        <v>85.239379999999997</v>
      </c>
      <c r="E484" s="21"/>
      <c r="F484" s="24" t="str">
        <f t="shared" si="14"/>
        <v/>
      </c>
      <c r="G484" s="24" t="s">
        <v>189</v>
      </c>
      <c r="H484" s="23">
        <v>59.861499999999999</v>
      </c>
      <c r="I484" s="23"/>
      <c r="J484" s="23">
        <v>150</v>
      </c>
      <c r="K484" s="23"/>
    </row>
    <row r="485" spans="1:11" ht="15" x14ac:dyDescent="0.25">
      <c r="A485" s="20">
        <f t="shared" si="15"/>
        <v>42906.833333332179</v>
      </c>
      <c r="B485" s="21"/>
      <c r="C485" s="22">
        <v>1.1880599999999999</v>
      </c>
      <c r="D485" s="21">
        <v>84.953000000000003</v>
      </c>
      <c r="E485" s="21"/>
      <c r="F485" s="24" t="str">
        <f t="shared" si="14"/>
        <v/>
      </c>
      <c r="G485" s="24" t="s">
        <v>189</v>
      </c>
      <c r="H485" s="23">
        <v>59.599780000000003</v>
      </c>
      <c r="I485" s="23"/>
      <c r="J485" s="23">
        <v>150</v>
      </c>
      <c r="K485" s="23"/>
    </row>
    <row r="486" spans="1:11" ht="15" x14ac:dyDescent="0.25">
      <c r="A486" s="20">
        <f t="shared" si="15"/>
        <v>42906.874999998843</v>
      </c>
      <c r="B486" s="21"/>
      <c r="C486" s="22">
        <v>1.30253</v>
      </c>
      <c r="D486" s="21">
        <v>86.299359999999993</v>
      </c>
      <c r="E486" s="21"/>
      <c r="F486" s="24" t="str">
        <f t="shared" si="14"/>
        <v/>
      </c>
      <c r="G486" s="24" t="s">
        <v>189</v>
      </c>
      <c r="H486" s="23">
        <v>59.479660000000003</v>
      </c>
      <c r="I486" s="23"/>
      <c r="J486" s="23">
        <v>150</v>
      </c>
      <c r="K486" s="23"/>
    </row>
    <row r="487" spans="1:11" ht="15" x14ac:dyDescent="0.25">
      <c r="A487" s="20">
        <f t="shared" si="15"/>
        <v>42906.916666665507</v>
      </c>
      <c r="B487" s="21"/>
      <c r="C487" s="22">
        <v>1.54467</v>
      </c>
      <c r="D487" s="21">
        <v>83.777330000000006</v>
      </c>
      <c r="E487" s="21"/>
      <c r="F487" s="24" t="str">
        <f t="shared" si="14"/>
        <v/>
      </c>
      <c r="G487" s="24" t="s">
        <v>189</v>
      </c>
      <c r="H487" s="23">
        <v>59.476170000000003</v>
      </c>
      <c r="I487" s="23"/>
      <c r="J487" s="23">
        <v>150</v>
      </c>
      <c r="K487" s="23"/>
    </row>
    <row r="488" spans="1:11" ht="15" x14ac:dyDescent="0.25">
      <c r="A488" s="20">
        <f t="shared" si="15"/>
        <v>42906.958333332172</v>
      </c>
      <c r="B488" s="21"/>
      <c r="C488" s="22">
        <v>1.57298</v>
      </c>
      <c r="D488" s="21">
        <v>83.011390000000006</v>
      </c>
      <c r="E488" s="21"/>
      <c r="F488" s="24" t="str">
        <f t="shared" si="14"/>
        <v/>
      </c>
      <c r="G488" s="24" t="s">
        <v>189</v>
      </c>
      <c r="H488" s="23">
        <v>59.475389999999997</v>
      </c>
      <c r="I488" s="23"/>
      <c r="J488" s="23">
        <v>150</v>
      </c>
      <c r="K488" s="23"/>
    </row>
    <row r="489" spans="1:11" ht="15" x14ac:dyDescent="0.25">
      <c r="A489" s="20">
        <f t="shared" si="15"/>
        <v>42906.999999998836</v>
      </c>
      <c r="B489" s="21"/>
      <c r="C489" s="22">
        <v>1.29339</v>
      </c>
      <c r="D489" s="21">
        <v>85.363560000000007</v>
      </c>
      <c r="E489" s="21"/>
      <c r="F489" s="24" t="str">
        <f t="shared" si="14"/>
        <v/>
      </c>
      <c r="G489" s="24" t="s">
        <v>189</v>
      </c>
      <c r="H489" s="23">
        <v>59.321170000000002</v>
      </c>
      <c r="I489" s="23"/>
      <c r="J489" s="23">
        <v>150</v>
      </c>
      <c r="K489" s="23"/>
    </row>
    <row r="490" spans="1:11" ht="15" x14ac:dyDescent="0.25">
      <c r="A490" s="20">
        <f t="shared" si="15"/>
        <v>42907.0416666655</v>
      </c>
      <c r="B490" s="21"/>
      <c r="C490" s="22">
        <v>1.8673900000000001</v>
      </c>
      <c r="D490" s="21">
        <v>78.873580000000004</v>
      </c>
      <c r="E490" s="21"/>
      <c r="F490" s="24" t="str">
        <f t="shared" si="14"/>
        <v/>
      </c>
      <c r="G490" s="24" t="s">
        <v>189</v>
      </c>
      <c r="H490" s="23">
        <v>59.310670000000002</v>
      </c>
      <c r="I490" s="23">
        <f>COUNTIF(G490:G513,"&gt;150")</f>
        <v>0</v>
      </c>
      <c r="J490" s="23">
        <v>150</v>
      </c>
      <c r="K490" s="23"/>
    </row>
    <row r="491" spans="1:11" ht="15" x14ac:dyDescent="0.25">
      <c r="A491" s="20">
        <f t="shared" si="15"/>
        <v>42907.083333332164</v>
      </c>
      <c r="B491" s="21">
        <v>11.385579999999999</v>
      </c>
      <c r="C491" s="22">
        <v>2.54339</v>
      </c>
      <c r="D491" s="21">
        <v>86.481650000000002</v>
      </c>
      <c r="E491" s="21"/>
      <c r="F491" s="24">
        <f t="shared" si="14"/>
        <v>11.385579999999999</v>
      </c>
      <c r="G491" s="24">
        <v>11.385579999999999</v>
      </c>
      <c r="H491" s="23">
        <v>59.277729999999998</v>
      </c>
      <c r="I491" s="23"/>
      <c r="J491" s="23">
        <v>150</v>
      </c>
      <c r="K491" s="23"/>
    </row>
    <row r="492" spans="1:11" ht="15" x14ac:dyDescent="0.25">
      <c r="A492" s="20">
        <f t="shared" si="15"/>
        <v>42907.124999998829</v>
      </c>
      <c r="B492" s="21">
        <v>-2.1867200000000002</v>
      </c>
      <c r="C492" s="22">
        <v>1.02335</v>
      </c>
      <c r="D492" s="21">
        <v>87.541849999999997</v>
      </c>
      <c r="E492" s="21"/>
      <c r="F492" s="24" t="str">
        <f t="shared" si="14"/>
        <v/>
      </c>
      <c r="G492" s="24" t="s">
        <v>189</v>
      </c>
      <c r="H492" s="23">
        <v>59.20158</v>
      </c>
      <c r="I492" s="23"/>
      <c r="J492" s="23">
        <v>150</v>
      </c>
      <c r="K492" s="23"/>
    </row>
    <row r="493" spans="1:11" ht="15" x14ac:dyDescent="0.25">
      <c r="A493" s="20">
        <f t="shared" si="15"/>
        <v>42907.166666665493</v>
      </c>
      <c r="B493" s="21">
        <v>7.4205800000000002</v>
      </c>
      <c r="C493" s="22">
        <v>1.0879000000000001</v>
      </c>
      <c r="D493" s="21">
        <v>88.855429999999998</v>
      </c>
      <c r="E493" s="21"/>
      <c r="F493" s="24">
        <f t="shared" si="14"/>
        <v>7.4205800000000002</v>
      </c>
      <c r="G493" s="24">
        <v>7.4205800000000002</v>
      </c>
      <c r="H493" s="23">
        <v>59.06467</v>
      </c>
      <c r="I493" s="23"/>
      <c r="J493" s="23">
        <v>150</v>
      </c>
      <c r="K493" s="23"/>
    </row>
    <row r="494" spans="1:11" ht="15" x14ac:dyDescent="0.25">
      <c r="A494" s="20">
        <f t="shared" si="15"/>
        <v>42907.208333332157</v>
      </c>
      <c r="B494" s="21">
        <v>8.6501400000000004</v>
      </c>
      <c r="C494" s="22">
        <v>0.91668000000000005</v>
      </c>
      <c r="D494" s="21">
        <v>93.527630000000002</v>
      </c>
      <c r="E494" s="21"/>
      <c r="F494" s="24">
        <f t="shared" si="14"/>
        <v>8.6501400000000004</v>
      </c>
      <c r="G494" s="24">
        <v>8.6501400000000004</v>
      </c>
      <c r="H494" s="23">
        <v>58.947299999999998</v>
      </c>
      <c r="I494" s="23"/>
      <c r="J494" s="23">
        <v>150</v>
      </c>
      <c r="K494" s="23"/>
    </row>
    <row r="495" spans="1:11" ht="15" x14ac:dyDescent="0.25">
      <c r="A495" s="20">
        <f t="shared" si="15"/>
        <v>42907.249999998821</v>
      </c>
      <c r="B495" s="21">
        <v>10.77543</v>
      </c>
      <c r="C495" s="22">
        <v>0.42518</v>
      </c>
      <c r="D495" s="21">
        <v>112.4175</v>
      </c>
      <c r="E495" s="21"/>
      <c r="F495" s="24">
        <f t="shared" si="14"/>
        <v>10.77543</v>
      </c>
      <c r="G495" s="24">
        <v>10.77543</v>
      </c>
      <c r="H495" s="23">
        <v>58.923169999999999</v>
      </c>
      <c r="I495" s="23"/>
      <c r="J495" s="23">
        <v>150</v>
      </c>
      <c r="K495" s="23"/>
    </row>
    <row r="496" spans="1:11" ht="15" x14ac:dyDescent="0.25">
      <c r="A496" s="20">
        <f t="shared" si="15"/>
        <v>42907.291666665486</v>
      </c>
      <c r="B496" s="21">
        <v>11.43407</v>
      </c>
      <c r="C496" s="22">
        <v>0.66398999999999997</v>
      </c>
      <c r="D496" s="21">
        <v>97.691990000000004</v>
      </c>
      <c r="E496" s="21"/>
      <c r="F496" s="24">
        <f t="shared" si="14"/>
        <v>11.43407</v>
      </c>
      <c r="G496" s="24">
        <v>11.43407</v>
      </c>
      <c r="H496" s="23">
        <v>58.879390000000001</v>
      </c>
      <c r="I496" s="23"/>
      <c r="J496" s="23">
        <v>150</v>
      </c>
      <c r="K496" s="23"/>
    </row>
    <row r="497" spans="1:11" ht="15" x14ac:dyDescent="0.25">
      <c r="A497" s="20">
        <f t="shared" si="15"/>
        <v>42907.33333333215</v>
      </c>
      <c r="B497" s="21">
        <v>19.868320000000001</v>
      </c>
      <c r="C497" s="22">
        <v>1.1199300000000001</v>
      </c>
      <c r="D497" s="21">
        <v>87.259969999999996</v>
      </c>
      <c r="E497" s="21"/>
      <c r="F497" s="24">
        <f t="shared" si="14"/>
        <v>19.868320000000001</v>
      </c>
      <c r="G497" s="24">
        <v>19.868320000000001</v>
      </c>
      <c r="H497" s="23">
        <v>58.764389999999999</v>
      </c>
      <c r="I497" s="23"/>
      <c r="J497" s="23">
        <v>150</v>
      </c>
      <c r="K497" s="23"/>
    </row>
    <row r="498" spans="1:11" ht="15" x14ac:dyDescent="0.25">
      <c r="A498" s="20">
        <f t="shared" si="15"/>
        <v>42907.374999998814</v>
      </c>
      <c r="B498" s="21">
        <v>14.596450000000001</v>
      </c>
      <c r="C498" s="22">
        <v>1.3201499999999999</v>
      </c>
      <c r="D498" s="21">
        <v>84.786289999999994</v>
      </c>
      <c r="E498" s="21"/>
      <c r="F498" s="24">
        <f t="shared" si="14"/>
        <v>14.596450000000001</v>
      </c>
      <c r="G498" s="24">
        <v>14.596450000000001</v>
      </c>
      <c r="H498" s="23">
        <v>58.734229999999997</v>
      </c>
      <c r="I498" s="23"/>
      <c r="J498" s="23">
        <v>150</v>
      </c>
      <c r="K498" s="23"/>
    </row>
    <row r="499" spans="1:11" ht="15" x14ac:dyDescent="0.25">
      <c r="A499" s="20">
        <f t="shared" si="15"/>
        <v>42907.416666665478</v>
      </c>
      <c r="B499" s="21">
        <v>11.257300000000001</v>
      </c>
      <c r="C499" s="22">
        <v>1.6278699999999999</v>
      </c>
      <c r="D499" s="21">
        <v>83.028499999999994</v>
      </c>
      <c r="E499" s="21"/>
      <c r="F499" s="24">
        <f t="shared" si="14"/>
        <v>11.257300000000001</v>
      </c>
      <c r="G499" s="24">
        <v>11.257300000000001</v>
      </c>
      <c r="H499" s="23">
        <v>58.6755</v>
      </c>
      <c r="I499" s="23"/>
      <c r="J499" s="23">
        <v>150</v>
      </c>
      <c r="K499" s="23"/>
    </row>
    <row r="500" spans="1:11" ht="15" x14ac:dyDescent="0.25">
      <c r="A500" s="20">
        <f t="shared" si="15"/>
        <v>42907.458333332143</v>
      </c>
      <c r="B500" s="21">
        <v>13.741210000000001</v>
      </c>
      <c r="C500" s="22">
        <v>2.5211899999999998</v>
      </c>
      <c r="D500" s="21">
        <v>78.716449999999995</v>
      </c>
      <c r="E500" s="21"/>
      <c r="F500" s="24">
        <f t="shared" si="14"/>
        <v>13.741210000000001</v>
      </c>
      <c r="G500" s="24">
        <v>13.741210000000001</v>
      </c>
      <c r="H500" s="23">
        <v>58.5</v>
      </c>
      <c r="I500" s="23"/>
      <c r="J500" s="23">
        <v>150</v>
      </c>
      <c r="K500" s="23"/>
    </row>
    <row r="501" spans="1:11" ht="15" x14ac:dyDescent="0.25">
      <c r="A501" s="20">
        <f t="shared" si="15"/>
        <v>42907.499999998807</v>
      </c>
      <c r="B501" s="21">
        <v>31.157260000000001</v>
      </c>
      <c r="C501" s="22">
        <v>2.5965099999999999</v>
      </c>
      <c r="D501" s="21">
        <v>79.254999999999995</v>
      </c>
      <c r="E501" s="21"/>
      <c r="F501" s="24">
        <f t="shared" si="14"/>
        <v>31.157260000000001</v>
      </c>
      <c r="G501" s="24">
        <v>31.157260000000001</v>
      </c>
      <c r="H501" s="23">
        <v>58.419780000000003</v>
      </c>
      <c r="I501" s="23"/>
      <c r="J501" s="23">
        <v>150</v>
      </c>
      <c r="K501" s="23"/>
    </row>
    <row r="502" spans="1:11" ht="15" x14ac:dyDescent="0.25">
      <c r="A502" s="20">
        <f t="shared" si="15"/>
        <v>42907.541666665471</v>
      </c>
      <c r="B502" s="21"/>
      <c r="C502" s="22">
        <v>2.2830599999999999</v>
      </c>
      <c r="D502" s="21">
        <v>80.873149999999995</v>
      </c>
      <c r="E502" s="21"/>
      <c r="F502" s="24" t="str">
        <f t="shared" si="14"/>
        <v/>
      </c>
      <c r="G502" s="24" t="s">
        <v>189</v>
      </c>
      <c r="H502" s="23">
        <v>58.39761</v>
      </c>
      <c r="I502" s="23"/>
      <c r="J502" s="23">
        <v>150</v>
      </c>
      <c r="K502" s="23"/>
    </row>
    <row r="503" spans="1:11" ht="15" x14ac:dyDescent="0.25">
      <c r="A503" s="20">
        <f t="shared" si="15"/>
        <v>42907.583333332135</v>
      </c>
      <c r="B503" s="21"/>
      <c r="C503" s="22">
        <v>3.33846</v>
      </c>
      <c r="D503" s="21">
        <v>78.143100000000004</v>
      </c>
      <c r="E503" s="21"/>
      <c r="F503" s="24" t="str">
        <f t="shared" si="14"/>
        <v/>
      </c>
      <c r="G503" s="24" t="s">
        <v>189</v>
      </c>
      <c r="H503" s="23">
        <v>58.046280000000003</v>
      </c>
      <c r="I503" s="23"/>
      <c r="J503" s="23">
        <v>150</v>
      </c>
      <c r="K503" s="23"/>
    </row>
    <row r="504" spans="1:11" ht="15" x14ac:dyDescent="0.25">
      <c r="A504" s="20">
        <f t="shared" si="15"/>
        <v>42907.624999998799</v>
      </c>
      <c r="B504" s="21"/>
      <c r="C504" s="22">
        <v>2.8701500000000002</v>
      </c>
      <c r="D504" s="21">
        <v>76.864109999999997</v>
      </c>
      <c r="E504" s="21"/>
      <c r="F504" s="24" t="str">
        <f t="shared" si="14"/>
        <v/>
      </c>
      <c r="G504" s="24" t="s">
        <v>189</v>
      </c>
      <c r="H504" s="23">
        <v>58.004019999999997</v>
      </c>
      <c r="I504" s="23"/>
      <c r="J504" s="23">
        <v>150</v>
      </c>
      <c r="K504" s="23"/>
    </row>
    <row r="505" spans="1:11" ht="15" x14ac:dyDescent="0.25">
      <c r="A505" s="20">
        <f t="shared" si="15"/>
        <v>42907.666666665464</v>
      </c>
      <c r="B505" s="21">
        <v>17.33586</v>
      </c>
      <c r="C505" s="22">
        <v>2.3284199999999999</v>
      </c>
      <c r="D505" s="21">
        <v>78.614270000000005</v>
      </c>
      <c r="E505" s="21"/>
      <c r="F505" s="24">
        <f t="shared" si="14"/>
        <v>17.33586</v>
      </c>
      <c r="G505" s="24">
        <v>17.33586</v>
      </c>
      <c r="H505" s="23">
        <v>57.887</v>
      </c>
      <c r="I505" s="23"/>
      <c r="J505" s="23">
        <v>150</v>
      </c>
      <c r="K505" s="23"/>
    </row>
    <row r="506" spans="1:11" ht="15" x14ac:dyDescent="0.25">
      <c r="A506" s="20">
        <f t="shared" si="15"/>
        <v>42907.708333332128</v>
      </c>
      <c r="B506" s="21">
        <v>5.4321000000000002</v>
      </c>
      <c r="C506" s="22">
        <v>2.0207099999999998</v>
      </c>
      <c r="D506" s="21">
        <v>78.338149999999999</v>
      </c>
      <c r="E506" s="21"/>
      <c r="F506" s="24">
        <f t="shared" si="14"/>
        <v>5.4321000000000002</v>
      </c>
      <c r="G506" s="24">
        <v>5.4321000000000002</v>
      </c>
      <c r="H506" s="23">
        <v>57.830440000000003</v>
      </c>
      <c r="I506" s="23"/>
      <c r="J506" s="23">
        <v>150</v>
      </c>
      <c r="K506" s="23"/>
    </row>
    <row r="507" spans="1:11" ht="15" x14ac:dyDescent="0.25">
      <c r="A507" s="20">
        <f t="shared" si="15"/>
        <v>42907.749999998792</v>
      </c>
      <c r="B507" s="21">
        <v>15.15723</v>
      </c>
      <c r="C507" s="22">
        <v>1.84619</v>
      </c>
      <c r="D507" s="21">
        <v>83.620500000000007</v>
      </c>
      <c r="E507" s="21"/>
      <c r="F507" s="24">
        <f t="shared" si="14"/>
        <v>15.15723</v>
      </c>
      <c r="G507" s="24">
        <v>15.15723</v>
      </c>
      <c r="H507" s="23">
        <v>57.671169999999996</v>
      </c>
      <c r="I507" s="23"/>
      <c r="J507" s="23">
        <v>150</v>
      </c>
      <c r="K507" s="23"/>
    </row>
    <row r="508" spans="1:11" ht="15" x14ac:dyDescent="0.25">
      <c r="A508" s="20">
        <f t="shared" si="15"/>
        <v>42907.791666665456</v>
      </c>
      <c r="B508" s="21">
        <v>22.961970000000001</v>
      </c>
      <c r="C508" s="22">
        <v>1.82389</v>
      </c>
      <c r="D508" s="21">
        <v>82.7911</v>
      </c>
      <c r="E508" s="21"/>
      <c r="F508" s="24">
        <f t="shared" si="14"/>
        <v>22.961970000000001</v>
      </c>
      <c r="G508" s="24">
        <v>22.961970000000001</v>
      </c>
      <c r="H508" s="23">
        <v>57.651290000000003</v>
      </c>
      <c r="I508" s="23"/>
      <c r="J508" s="23">
        <v>150</v>
      </c>
      <c r="K508" s="23"/>
    </row>
    <row r="509" spans="1:11" ht="15" x14ac:dyDescent="0.25">
      <c r="A509" s="20">
        <f t="shared" si="15"/>
        <v>42907.833333332121</v>
      </c>
      <c r="B509" s="21">
        <v>11.08563</v>
      </c>
      <c r="C509" s="22">
        <v>2.5939999999999999</v>
      </c>
      <c r="D509" s="21">
        <v>79.575100000000006</v>
      </c>
      <c r="E509" s="21"/>
      <c r="F509" s="24">
        <f t="shared" si="14"/>
        <v>11.08563</v>
      </c>
      <c r="G509" s="24">
        <v>11.08563</v>
      </c>
      <c r="H509" s="23">
        <v>57.36504</v>
      </c>
      <c r="I509" s="23"/>
      <c r="J509" s="23">
        <v>150</v>
      </c>
      <c r="K509" s="23"/>
    </row>
    <row r="510" spans="1:11" ht="15" x14ac:dyDescent="0.25">
      <c r="A510" s="20">
        <f t="shared" si="15"/>
        <v>42907.874999998785</v>
      </c>
      <c r="B510" s="21">
        <v>8.0588800000000003</v>
      </c>
      <c r="C510" s="22">
        <v>2.30321</v>
      </c>
      <c r="D510" s="21">
        <v>79.87697</v>
      </c>
      <c r="E510" s="21"/>
      <c r="F510" s="24">
        <f t="shared" si="14"/>
        <v>8.0588800000000003</v>
      </c>
      <c r="G510" s="24">
        <v>8.0588800000000003</v>
      </c>
      <c r="H510" s="23">
        <v>57.125190000000003</v>
      </c>
      <c r="I510" s="23"/>
      <c r="J510" s="23">
        <v>150</v>
      </c>
      <c r="K510" s="23"/>
    </row>
    <row r="511" spans="1:11" ht="15" x14ac:dyDescent="0.25">
      <c r="A511" s="20">
        <f t="shared" si="15"/>
        <v>42907.916666665449</v>
      </c>
      <c r="B511" s="21"/>
      <c r="C511" s="22">
        <v>2.0308899999999999</v>
      </c>
      <c r="D511" s="21">
        <v>78.704049999999995</v>
      </c>
      <c r="E511" s="21"/>
      <c r="F511" s="24" t="str">
        <f t="shared" si="14"/>
        <v/>
      </c>
      <c r="G511" s="24" t="s">
        <v>189</v>
      </c>
      <c r="H511" s="23">
        <v>57.049959999999999</v>
      </c>
      <c r="I511" s="23"/>
      <c r="J511" s="23">
        <v>150</v>
      </c>
      <c r="K511" s="23"/>
    </row>
    <row r="512" spans="1:11" ht="15" x14ac:dyDescent="0.25">
      <c r="A512" s="20">
        <f t="shared" si="15"/>
        <v>42907.958333332113</v>
      </c>
      <c r="B512" s="21"/>
      <c r="C512" s="22"/>
      <c r="D512" s="21"/>
      <c r="E512" s="21"/>
      <c r="F512" s="24" t="str">
        <f t="shared" si="14"/>
        <v/>
      </c>
      <c r="G512" s="24" t="s">
        <v>189</v>
      </c>
      <c r="H512" s="23">
        <v>56.838830000000002</v>
      </c>
      <c r="I512" s="23"/>
      <c r="J512" s="23">
        <v>150</v>
      </c>
      <c r="K512" s="23"/>
    </row>
    <row r="513" spans="1:11" ht="15" x14ac:dyDescent="0.25">
      <c r="A513" s="20">
        <f t="shared" si="15"/>
        <v>42907.999999998778</v>
      </c>
      <c r="B513" s="21"/>
      <c r="C513" s="22"/>
      <c r="D513" s="21"/>
      <c r="E513" s="21"/>
      <c r="F513" s="24" t="str">
        <f t="shared" si="14"/>
        <v/>
      </c>
      <c r="G513" s="24" t="s">
        <v>189</v>
      </c>
      <c r="H513" s="23">
        <v>56.805639999999997</v>
      </c>
      <c r="I513" s="23"/>
      <c r="J513" s="23">
        <v>150</v>
      </c>
      <c r="K513" s="23"/>
    </row>
    <row r="514" spans="1:11" ht="15" x14ac:dyDescent="0.25">
      <c r="A514" s="20">
        <f t="shared" si="15"/>
        <v>42908.041666665442</v>
      </c>
      <c r="B514" s="21"/>
      <c r="C514" s="22"/>
      <c r="D514" s="21"/>
      <c r="E514" s="21"/>
      <c r="F514" s="24" t="str">
        <f t="shared" si="14"/>
        <v/>
      </c>
      <c r="G514" s="24" t="s">
        <v>189</v>
      </c>
      <c r="H514" s="23">
        <v>56.785559999999997</v>
      </c>
      <c r="I514" s="23">
        <f>COUNTIF(G514:G537,"&gt;150")</f>
        <v>0</v>
      </c>
      <c r="J514" s="23">
        <v>150</v>
      </c>
      <c r="K514" s="23"/>
    </row>
    <row r="515" spans="1:11" ht="15" x14ac:dyDescent="0.25">
      <c r="A515" s="20">
        <f t="shared" si="15"/>
        <v>42908.083333332106</v>
      </c>
      <c r="B515" s="21"/>
      <c r="C515" s="22"/>
      <c r="D515" s="21"/>
      <c r="E515" s="21"/>
      <c r="F515" s="24" t="str">
        <f t="shared" si="14"/>
        <v/>
      </c>
      <c r="G515" s="24" t="s">
        <v>189</v>
      </c>
      <c r="H515" s="23">
        <v>56.750430000000001</v>
      </c>
      <c r="I515" s="23"/>
      <c r="J515" s="23">
        <v>150</v>
      </c>
      <c r="K515" s="23"/>
    </row>
    <row r="516" spans="1:11" ht="15" x14ac:dyDescent="0.25">
      <c r="A516" s="20">
        <f t="shared" si="15"/>
        <v>42908.12499999877</v>
      </c>
      <c r="B516" s="21"/>
      <c r="C516" s="22"/>
      <c r="D516" s="21"/>
      <c r="E516" s="21"/>
      <c r="F516" s="24" t="str">
        <f t="shared" si="14"/>
        <v/>
      </c>
      <c r="G516" s="24" t="s">
        <v>189</v>
      </c>
      <c r="H516" s="23">
        <v>56.736109999999996</v>
      </c>
      <c r="I516" s="23"/>
      <c r="J516" s="23">
        <v>150</v>
      </c>
      <c r="K516" s="23"/>
    </row>
    <row r="517" spans="1:11" ht="15" x14ac:dyDescent="0.25">
      <c r="A517" s="20">
        <f t="shared" si="15"/>
        <v>42908.166666665435</v>
      </c>
      <c r="B517" s="21"/>
      <c r="C517" s="22"/>
      <c r="D517" s="21"/>
      <c r="E517" s="21"/>
      <c r="F517" s="24" t="str">
        <f t="shared" si="14"/>
        <v/>
      </c>
      <c r="G517" s="24" t="s">
        <v>189</v>
      </c>
      <c r="H517" s="23">
        <v>56.72345</v>
      </c>
      <c r="I517" s="23"/>
      <c r="J517" s="23">
        <v>150</v>
      </c>
      <c r="K517" s="23"/>
    </row>
    <row r="518" spans="1:11" ht="15" x14ac:dyDescent="0.25">
      <c r="A518" s="20">
        <f t="shared" si="15"/>
        <v>42908.208333332099</v>
      </c>
      <c r="B518" s="21"/>
      <c r="C518" s="22"/>
      <c r="D518" s="21"/>
      <c r="E518" s="21"/>
      <c r="F518" s="24" t="str">
        <f t="shared" si="14"/>
        <v/>
      </c>
      <c r="G518" s="24" t="s">
        <v>189</v>
      </c>
      <c r="H518" s="23">
        <v>56.591169999999998</v>
      </c>
      <c r="I518" s="23"/>
      <c r="J518" s="23">
        <v>150</v>
      </c>
      <c r="K518" s="23"/>
    </row>
    <row r="519" spans="1:11" ht="15" x14ac:dyDescent="0.25">
      <c r="A519" s="20">
        <f t="shared" si="15"/>
        <v>42908.249999998763</v>
      </c>
      <c r="B519" s="21"/>
      <c r="C519" s="22"/>
      <c r="D519" s="21"/>
      <c r="E519" s="21"/>
      <c r="F519" s="24" t="str">
        <f t="shared" si="14"/>
        <v/>
      </c>
      <c r="G519" s="24" t="s">
        <v>189</v>
      </c>
      <c r="H519" s="23">
        <v>56.5</v>
      </c>
      <c r="I519" s="23"/>
      <c r="J519" s="23">
        <v>150</v>
      </c>
      <c r="K519" s="23"/>
    </row>
    <row r="520" spans="1:11" ht="15" x14ac:dyDescent="0.25">
      <c r="A520" s="20">
        <f t="shared" si="15"/>
        <v>42908.291666665427</v>
      </c>
      <c r="B520" s="21"/>
      <c r="C520" s="22"/>
      <c r="D520" s="21"/>
      <c r="E520" s="21"/>
      <c r="F520" s="24" t="str">
        <f t="shared" si="14"/>
        <v/>
      </c>
      <c r="G520" s="24" t="s">
        <v>189</v>
      </c>
      <c r="H520" s="23">
        <v>56.421500000000002</v>
      </c>
      <c r="I520" s="23"/>
      <c r="J520" s="23">
        <v>150</v>
      </c>
      <c r="K520" s="23"/>
    </row>
    <row r="521" spans="1:11" ht="15" x14ac:dyDescent="0.25">
      <c r="A521" s="20">
        <f t="shared" si="15"/>
        <v>42908.333333332092</v>
      </c>
      <c r="B521" s="21"/>
      <c r="C521" s="22"/>
      <c r="D521" s="21"/>
      <c r="E521" s="21"/>
      <c r="F521" s="24" t="str">
        <f t="shared" si="14"/>
        <v/>
      </c>
      <c r="G521" s="24" t="s">
        <v>189</v>
      </c>
      <c r="H521" s="23">
        <v>56</v>
      </c>
      <c r="I521" s="23"/>
      <c r="J521" s="23">
        <v>150</v>
      </c>
      <c r="K521" s="23"/>
    </row>
    <row r="522" spans="1:11" ht="15" x14ac:dyDescent="0.25">
      <c r="A522" s="20">
        <f t="shared" si="15"/>
        <v>42908.374999998756</v>
      </c>
      <c r="B522" s="21"/>
      <c r="C522" s="22"/>
      <c r="D522" s="21"/>
      <c r="E522" s="21"/>
      <c r="F522" s="24" t="str">
        <f t="shared" si="14"/>
        <v/>
      </c>
      <c r="G522" s="24" t="s">
        <v>189</v>
      </c>
      <c r="H522" s="23">
        <v>55.848500000000001</v>
      </c>
      <c r="I522" s="23"/>
      <c r="J522" s="23">
        <v>150</v>
      </c>
      <c r="K522" s="23"/>
    </row>
    <row r="523" spans="1:11" ht="15" x14ac:dyDescent="0.25">
      <c r="A523" s="20">
        <f t="shared" si="15"/>
        <v>42908.41666666542</v>
      </c>
      <c r="B523" s="21"/>
      <c r="C523" s="22"/>
      <c r="D523" s="21"/>
      <c r="E523" s="21"/>
      <c r="F523" s="24" t="str">
        <f t="shared" ref="F523:F586" si="16">IF(AND(B523&gt;0,ISNUMBER(B523)),B523,"")</f>
        <v/>
      </c>
      <c r="G523" s="24" t="s">
        <v>189</v>
      </c>
      <c r="H523" s="23">
        <v>55.723689999999998</v>
      </c>
      <c r="I523" s="23"/>
      <c r="J523" s="23">
        <v>150</v>
      </c>
      <c r="K523" s="23"/>
    </row>
    <row r="524" spans="1:11" ht="15" x14ac:dyDescent="0.25">
      <c r="A524" s="20">
        <f t="shared" ref="A524:A587" si="17">A523+1/24</f>
        <v>42908.458333332084</v>
      </c>
      <c r="B524" s="21"/>
      <c r="C524" s="22"/>
      <c r="D524" s="21"/>
      <c r="E524" s="21"/>
      <c r="F524" s="24" t="str">
        <f t="shared" si="16"/>
        <v/>
      </c>
      <c r="G524" s="24" t="s">
        <v>189</v>
      </c>
      <c r="H524" s="23">
        <v>55.661090000000002</v>
      </c>
      <c r="I524" s="23"/>
      <c r="J524" s="23">
        <v>150</v>
      </c>
      <c r="K524" s="23"/>
    </row>
    <row r="525" spans="1:11" ht="15" x14ac:dyDescent="0.25">
      <c r="A525" s="20">
        <f t="shared" si="17"/>
        <v>42908.499999998749</v>
      </c>
      <c r="B525" s="21"/>
      <c r="C525" s="22"/>
      <c r="D525" s="21"/>
      <c r="E525" s="21"/>
      <c r="F525" s="24" t="str">
        <f t="shared" si="16"/>
        <v/>
      </c>
      <c r="G525" s="24" t="s">
        <v>189</v>
      </c>
      <c r="H525" s="23">
        <v>55.561549999999997</v>
      </c>
      <c r="I525" s="23"/>
      <c r="J525" s="23">
        <v>150</v>
      </c>
      <c r="K525" s="23"/>
    </row>
    <row r="526" spans="1:11" ht="15" x14ac:dyDescent="0.25">
      <c r="A526" s="20">
        <f t="shared" si="17"/>
        <v>42908.541666665413</v>
      </c>
      <c r="B526" s="21"/>
      <c r="C526" s="22"/>
      <c r="D526" s="21"/>
      <c r="E526" s="21"/>
      <c r="F526" s="24" t="str">
        <f t="shared" si="16"/>
        <v/>
      </c>
      <c r="G526" s="24" t="s">
        <v>189</v>
      </c>
      <c r="H526" s="23">
        <v>55.547080000000001</v>
      </c>
      <c r="I526" s="23"/>
      <c r="J526" s="23">
        <v>150</v>
      </c>
      <c r="K526" s="23"/>
    </row>
    <row r="527" spans="1:11" ht="15" x14ac:dyDescent="0.25">
      <c r="A527" s="20">
        <f t="shared" si="17"/>
        <v>42908.583333332077</v>
      </c>
      <c r="B527" s="21"/>
      <c r="C527" s="22"/>
      <c r="D527" s="21"/>
      <c r="E527" s="21"/>
      <c r="F527" s="24" t="str">
        <f t="shared" si="16"/>
        <v/>
      </c>
      <c r="G527" s="24" t="s">
        <v>189</v>
      </c>
      <c r="H527" s="23">
        <v>55.469889999999999</v>
      </c>
      <c r="I527" s="23"/>
      <c r="J527" s="23">
        <v>150</v>
      </c>
      <c r="K527" s="23"/>
    </row>
    <row r="528" spans="1:11" ht="15" x14ac:dyDescent="0.25">
      <c r="A528" s="20">
        <f t="shared" si="17"/>
        <v>42908.624999998741</v>
      </c>
      <c r="B528" s="21"/>
      <c r="C528" s="22"/>
      <c r="D528" s="21"/>
      <c r="E528" s="21"/>
      <c r="F528" s="24" t="str">
        <f t="shared" si="16"/>
        <v/>
      </c>
      <c r="G528" s="24" t="s">
        <v>189</v>
      </c>
      <c r="H528" s="23">
        <v>55.459449999999997</v>
      </c>
      <c r="I528" s="23"/>
      <c r="J528" s="23">
        <v>150</v>
      </c>
      <c r="K528" s="23"/>
    </row>
    <row r="529" spans="1:11" ht="15" x14ac:dyDescent="0.25">
      <c r="A529" s="20">
        <f t="shared" si="17"/>
        <v>42908.666666665406</v>
      </c>
      <c r="B529" s="21"/>
      <c r="C529" s="22"/>
      <c r="D529" s="21"/>
      <c r="E529" s="21"/>
      <c r="F529" s="24" t="str">
        <f t="shared" si="16"/>
        <v/>
      </c>
      <c r="G529" s="24" t="s">
        <v>189</v>
      </c>
      <c r="H529" s="23">
        <v>55.364049999999999</v>
      </c>
      <c r="I529" s="23"/>
      <c r="J529" s="23">
        <v>150</v>
      </c>
      <c r="K529" s="23"/>
    </row>
    <row r="530" spans="1:11" ht="15" x14ac:dyDescent="0.25">
      <c r="A530" s="20">
        <f t="shared" si="17"/>
        <v>42908.70833333207</v>
      </c>
      <c r="B530" s="21"/>
      <c r="C530" s="22"/>
      <c r="D530" s="21"/>
      <c r="E530" s="21"/>
      <c r="F530" s="24" t="str">
        <f t="shared" si="16"/>
        <v/>
      </c>
      <c r="G530" s="24" t="s">
        <v>189</v>
      </c>
      <c r="H530" s="23">
        <v>55.34639</v>
      </c>
      <c r="I530" s="23"/>
      <c r="J530" s="23">
        <v>150</v>
      </c>
      <c r="K530" s="23"/>
    </row>
    <row r="531" spans="1:11" ht="15" x14ac:dyDescent="0.25">
      <c r="A531" s="20">
        <f t="shared" si="17"/>
        <v>42908.749999998734</v>
      </c>
      <c r="B531" s="21"/>
      <c r="C531" s="22"/>
      <c r="D531" s="21"/>
      <c r="E531" s="21"/>
      <c r="F531" s="24" t="str">
        <f t="shared" si="16"/>
        <v/>
      </c>
      <c r="G531" s="24" t="s">
        <v>189</v>
      </c>
      <c r="H531" s="23">
        <v>55.326779999999999</v>
      </c>
      <c r="I531" s="23"/>
      <c r="J531" s="23">
        <v>150</v>
      </c>
      <c r="K531" s="23"/>
    </row>
    <row r="532" spans="1:11" ht="15" x14ac:dyDescent="0.25">
      <c r="A532" s="20">
        <f t="shared" si="17"/>
        <v>42908.791666665398</v>
      </c>
      <c r="B532" s="21"/>
      <c r="C532" s="22"/>
      <c r="D532" s="21"/>
      <c r="E532" s="21"/>
      <c r="F532" s="24" t="str">
        <f t="shared" si="16"/>
        <v/>
      </c>
      <c r="G532" s="24" t="s">
        <v>189</v>
      </c>
      <c r="H532" s="23">
        <v>55.22139</v>
      </c>
      <c r="I532" s="23"/>
      <c r="J532" s="23">
        <v>150</v>
      </c>
      <c r="K532" s="23"/>
    </row>
    <row r="533" spans="1:11" ht="15" x14ac:dyDescent="0.25">
      <c r="A533" s="20">
        <f t="shared" si="17"/>
        <v>42908.833333332062</v>
      </c>
      <c r="B533" s="21"/>
      <c r="C533" s="22"/>
      <c r="D533" s="21"/>
      <c r="E533" s="21"/>
      <c r="F533" s="24" t="str">
        <f t="shared" si="16"/>
        <v/>
      </c>
      <c r="G533" s="24" t="s">
        <v>189</v>
      </c>
      <c r="H533" s="23">
        <v>55.09928</v>
      </c>
      <c r="I533" s="23"/>
      <c r="J533" s="23">
        <v>150</v>
      </c>
      <c r="K533" s="23"/>
    </row>
    <row r="534" spans="1:11" ht="15" x14ac:dyDescent="0.25">
      <c r="A534" s="20">
        <f t="shared" si="17"/>
        <v>42908.874999998727</v>
      </c>
      <c r="B534" s="21"/>
      <c r="C534" s="22"/>
      <c r="D534" s="21"/>
      <c r="E534" s="21"/>
      <c r="F534" s="24" t="str">
        <f t="shared" si="16"/>
        <v/>
      </c>
      <c r="G534" s="24" t="s">
        <v>189</v>
      </c>
      <c r="H534" s="23">
        <v>54.981000000000002</v>
      </c>
      <c r="I534" s="23"/>
      <c r="J534" s="23">
        <v>150</v>
      </c>
      <c r="K534" s="23"/>
    </row>
    <row r="535" spans="1:11" ht="15" x14ac:dyDescent="0.25">
      <c r="A535" s="20">
        <f t="shared" si="17"/>
        <v>42908.916666665391</v>
      </c>
      <c r="B535" s="21"/>
      <c r="C535" s="22"/>
      <c r="D535" s="21"/>
      <c r="E535" s="21"/>
      <c r="F535" s="24" t="str">
        <f t="shared" si="16"/>
        <v/>
      </c>
      <c r="G535" s="24" t="s">
        <v>189</v>
      </c>
      <c r="H535" s="23">
        <v>54.886330000000001</v>
      </c>
      <c r="I535" s="23"/>
      <c r="J535" s="23">
        <v>150</v>
      </c>
      <c r="K535" s="23"/>
    </row>
    <row r="536" spans="1:11" ht="15" x14ac:dyDescent="0.25">
      <c r="A536" s="20">
        <f t="shared" si="17"/>
        <v>42908.958333332055</v>
      </c>
      <c r="B536" s="21"/>
      <c r="C536" s="22"/>
      <c r="D536" s="21"/>
      <c r="E536" s="21"/>
      <c r="F536" s="24" t="str">
        <f t="shared" si="16"/>
        <v/>
      </c>
      <c r="G536" s="24" t="s">
        <v>189</v>
      </c>
      <c r="H536" s="23">
        <v>54.87471</v>
      </c>
      <c r="I536" s="23"/>
      <c r="J536" s="23">
        <v>150</v>
      </c>
      <c r="K536" s="23"/>
    </row>
    <row r="537" spans="1:11" ht="15" x14ac:dyDescent="0.25">
      <c r="A537" s="20">
        <f t="shared" si="17"/>
        <v>42908.999999998719</v>
      </c>
      <c r="B537" s="21"/>
      <c r="C537" s="22"/>
      <c r="D537" s="21"/>
      <c r="E537" s="21"/>
      <c r="F537" s="24" t="str">
        <f t="shared" si="16"/>
        <v/>
      </c>
      <c r="G537" s="24" t="s">
        <v>189</v>
      </c>
      <c r="H537" s="23">
        <v>54.826329999999999</v>
      </c>
      <c r="I537" s="23"/>
      <c r="J537" s="23">
        <v>150</v>
      </c>
      <c r="K537" s="23"/>
    </row>
    <row r="538" spans="1:11" ht="15" x14ac:dyDescent="0.25">
      <c r="A538" s="20">
        <f t="shared" si="17"/>
        <v>42909.041666665384</v>
      </c>
      <c r="B538" s="21"/>
      <c r="C538" s="22"/>
      <c r="D538" s="21"/>
      <c r="E538" s="21"/>
      <c r="F538" s="24" t="str">
        <f t="shared" si="16"/>
        <v/>
      </c>
      <c r="G538" s="24" t="s">
        <v>189</v>
      </c>
      <c r="H538" s="23">
        <v>54.75761</v>
      </c>
      <c r="I538" s="23">
        <f>COUNTIF(G538:G561,"&gt;150")</f>
        <v>0</v>
      </c>
      <c r="J538" s="23">
        <v>150</v>
      </c>
      <c r="K538" s="23"/>
    </row>
    <row r="539" spans="1:11" ht="15" x14ac:dyDescent="0.25">
      <c r="A539" s="20">
        <f t="shared" si="17"/>
        <v>42909.083333332048</v>
      </c>
      <c r="B539" s="21"/>
      <c r="C539" s="22"/>
      <c r="D539" s="21"/>
      <c r="E539" s="21"/>
      <c r="F539" s="24" t="str">
        <f t="shared" si="16"/>
        <v/>
      </c>
      <c r="G539" s="24" t="s">
        <v>189</v>
      </c>
      <c r="H539" s="23">
        <v>54.739559999999997</v>
      </c>
      <c r="I539" s="23"/>
      <c r="J539" s="23">
        <v>150</v>
      </c>
      <c r="K539" s="23"/>
    </row>
    <row r="540" spans="1:11" ht="15" x14ac:dyDescent="0.25">
      <c r="A540" s="20">
        <f t="shared" si="17"/>
        <v>42909.124999998712</v>
      </c>
      <c r="B540" s="21"/>
      <c r="C540" s="22"/>
      <c r="D540" s="21"/>
      <c r="E540" s="21"/>
      <c r="F540" s="24" t="str">
        <f t="shared" si="16"/>
        <v/>
      </c>
      <c r="G540" s="24" t="s">
        <v>189</v>
      </c>
      <c r="H540" s="23">
        <v>54.700569999999999</v>
      </c>
      <c r="I540" s="23"/>
      <c r="J540" s="23">
        <v>150</v>
      </c>
      <c r="K540" s="23"/>
    </row>
    <row r="541" spans="1:11" ht="15" x14ac:dyDescent="0.25">
      <c r="A541" s="20">
        <f t="shared" si="17"/>
        <v>42909.166666665376</v>
      </c>
      <c r="B541" s="21"/>
      <c r="C541" s="22"/>
      <c r="D541" s="21"/>
      <c r="E541" s="21"/>
      <c r="F541" s="24" t="str">
        <f t="shared" si="16"/>
        <v/>
      </c>
      <c r="G541" s="24" t="s">
        <v>189</v>
      </c>
      <c r="H541" s="23">
        <v>54.698709999999998</v>
      </c>
      <c r="I541" s="23"/>
      <c r="J541" s="23">
        <v>150</v>
      </c>
      <c r="K541" s="23"/>
    </row>
    <row r="542" spans="1:11" ht="15" x14ac:dyDescent="0.25">
      <c r="A542" s="20">
        <f t="shared" si="17"/>
        <v>42909.208333332041</v>
      </c>
      <c r="B542" s="21"/>
      <c r="C542" s="22"/>
      <c r="D542" s="21"/>
      <c r="E542" s="21"/>
      <c r="F542" s="24" t="str">
        <f t="shared" si="16"/>
        <v/>
      </c>
      <c r="G542" s="24" t="s">
        <v>189</v>
      </c>
      <c r="H542" s="23">
        <v>54.61092</v>
      </c>
      <c r="I542" s="23"/>
      <c r="J542" s="23">
        <v>150</v>
      </c>
      <c r="K542" s="23"/>
    </row>
    <row r="543" spans="1:11" ht="15" x14ac:dyDescent="0.25">
      <c r="A543" s="20">
        <f t="shared" si="17"/>
        <v>42909.249999998705</v>
      </c>
      <c r="B543" s="21"/>
      <c r="C543" s="22"/>
      <c r="D543" s="21"/>
      <c r="E543" s="21"/>
      <c r="F543" s="24" t="str">
        <f t="shared" si="16"/>
        <v/>
      </c>
      <c r="G543" s="24" t="s">
        <v>189</v>
      </c>
      <c r="H543" s="23">
        <v>54.60557</v>
      </c>
      <c r="I543" s="23"/>
      <c r="J543" s="23">
        <v>150</v>
      </c>
      <c r="K543" s="23"/>
    </row>
    <row r="544" spans="1:11" ht="15" x14ac:dyDescent="0.25">
      <c r="A544" s="20">
        <f t="shared" si="17"/>
        <v>42909.291666665369</v>
      </c>
      <c r="B544" s="21"/>
      <c r="C544" s="22"/>
      <c r="D544" s="21"/>
      <c r="E544" s="21"/>
      <c r="F544" s="24" t="str">
        <f t="shared" si="16"/>
        <v/>
      </c>
      <c r="G544" s="24" t="s">
        <v>189</v>
      </c>
      <c r="H544" s="23">
        <v>54.561669999999999</v>
      </c>
      <c r="I544" s="23"/>
      <c r="J544" s="23">
        <v>150</v>
      </c>
      <c r="K544" s="23"/>
    </row>
    <row r="545" spans="1:11" ht="15" x14ac:dyDescent="0.25">
      <c r="A545" s="20">
        <f t="shared" si="17"/>
        <v>42909.333333332033</v>
      </c>
      <c r="B545" s="21"/>
      <c r="C545" s="22"/>
      <c r="D545" s="21"/>
      <c r="E545" s="21"/>
      <c r="F545" s="24" t="str">
        <f t="shared" si="16"/>
        <v/>
      </c>
      <c r="G545" s="24" t="s">
        <v>189</v>
      </c>
      <c r="H545" s="23">
        <v>54.543500000000002</v>
      </c>
      <c r="I545" s="23"/>
      <c r="J545" s="23">
        <v>150</v>
      </c>
      <c r="K545" s="23"/>
    </row>
    <row r="546" spans="1:11" ht="15" x14ac:dyDescent="0.25">
      <c r="A546" s="20">
        <f t="shared" si="17"/>
        <v>42909.374999998698</v>
      </c>
      <c r="B546" s="21"/>
      <c r="C546" s="22"/>
      <c r="D546" s="21"/>
      <c r="E546" s="21"/>
      <c r="F546" s="24" t="str">
        <f t="shared" si="16"/>
        <v/>
      </c>
      <c r="G546" s="24" t="s">
        <v>189</v>
      </c>
      <c r="H546" s="23">
        <v>54.50891</v>
      </c>
      <c r="I546" s="23"/>
      <c r="J546" s="23">
        <v>150</v>
      </c>
      <c r="K546" s="23"/>
    </row>
    <row r="547" spans="1:11" ht="15" x14ac:dyDescent="0.25">
      <c r="A547" s="20">
        <f t="shared" si="17"/>
        <v>42909.416666665362</v>
      </c>
      <c r="B547" s="21"/>
      <c r="C547" s="22"/>
      <c r="D547" s="21"/>
      <c r="E547" s="21"/>
      <c r="F547" s="24" t="str">
        <f t="shared" si="16"/>
        <v/>
      </c>
      <c r="G547" s="24" t="s">
        <v>189</v>
      </c>
      <c r="H547" s="23">
        <v>54.47824</v>
      </c>
      <c r="I547" s="23"/>
      <c r="J547" s="23">
        <v>150</v>
      </c>
      <c r="K547" s="23"/>
    </row>
    <row r="548" spans="1:11" ht="15" x14ac:dyDescent="0.25">
      <c r="A548" s="20">
        <f t="shared" si="17"/>
        <v>42909.458333332026</v>
      </c>
      <c r="B548" s="21"/>
      <c r="C548" s="22"/>
      <c r="D548" s="21"/>
      <c r="E548" s="21"/>
      <c r="F548" s="24" t="str">
        <f t="shared" si="16"/>
        <v/>
      </c>
      <c r="G548" s="24" t="s">
        <v>189</v>
      </c>
      <c r="H548" s="23">
        <v>54.476140000000001</v>
      </c>
      <c r="I548" s="23"/>
      <c r="J548" s="23">
        <v>150</v>
      </c>
      <c r="K548" s="23"/>
    </row>
    <row r="549" spans="1:11" ht="15" x14ac:dyDescent="0.25">
      <c r="A549" s="20">
        <f t="shared" si="17"/>
        <v>42909.49999999869</v>
      </c>
      <c r="B549" s="21"/>
      <c r="C549" s="22"/>
      <c r="D549" s="21"/>
      <c r="E549" s="21"/>
      <c r="F549" s="24" t="str">
        <f t="shared" si="16"/>
        <v/>
      </c>
      <c r="G549" s="24" t="s">
        <v>189</v>
      </c>
      <c r="H549" s="23">
        <v>54.470939999999999</v>
      </c>
      <c r="I549" s="23"/>
      <c r="J549" s="23">
        <v>150</v>
      </c>
      <c r="K549" s="23"/>
    </row>
    <row r="550" spans="1:11" ht="15" x14ac:dyDescent="0.25">
      <c r="A550" s="20">
        <f t="shared" si="17"/>
        <v>42909.541666665355</v>
      </c>
      <c r="B550" s="21"/>
      <c r="C550" s="22"/>
      <c r="D550" s="21"/>
      <c r="E550" s="21"/>
      <c r="F550" s="24" t="str">
        <f t="shared" si="16"/>
        <v/>
      </c>
      <c r="G550" s="24" t="s">
        <v>189</v>
      </c>
      <c r="H550" s="23">
        <v>54.293700000000001</v>
      </c>
      <c r="I550" s="23"/>
      <c r="J550" s="23">
        <v>150</v>
      </c>
      <c r="K550" s="23"/>
    </row>
    <row r="551" spans="1:11" ht="15" x14ac:dyDescent="0.25">
      <c r="A551" s="20">
        <f t="shared" si="17"/>
        <v>42909.583333332019</v>
      </c>
      <c r="B551" s="21"/>
      <c r="C551" s="22"/>
      <c r="D551" s="21"/>
      <c r="E551" s="21"/>
      <c r="F551" s="24" t="str">
        <f t="shared" si="16"/>
        <v/>
      </c>
      <c r="G551" s="24" t="s">
        <v>189</v>
      </c>
      <c r="H551" s="23">
        <v>54.27234</v>
      </c>
      <c r="I551" s="23"/>
      <c r="J551" s="23">
        <v>150</v>
      </c>
      <c r="K551" s="23"/>
    </row>
    <row r="552" spans="1:11" ht="15" x14ac:dyDescent="0.25">
      <c r="A552" s="20">
        <f t="shared" si="17"/>
        <v>42909.624999998683</v>
      </c>
      <c r="B552" s="21"/>
      <c r="C552" s="22"/>
      <c r="D552" s="21"/>
      <c r="E552" s="21"/>
      <c r="F552" s="24" t="str">
        <f t="shared" si="16"/>
        <v/>
      </c>
      <c r="G552" s="24" t="s">
        <v>189</v>
      </c>
      <c r="H552" s="23">
        <v>54.204329999999999</v>
      </c>
      <c r="I552" s="23"/>
      <c r="J552" s="23">
        <v>150</v>
      </c>
      <c r="K552" s="23"/>
    </row>
    <row r="553" spans="1:11" ht="15" x14ac:dyDescent="0.25">
      <c r="A553" s="20">
        <f t="shared" si="17"/>
        <v>42909.666666665347</v>
      </c>
      <c r="B553" s="21"/>
      <c r="C553" s="22"/>
      <c r="D553" s="21"/>
      <c r="E553" s="21"/>
      <c r="F553" s="24" t="str">
        <f t="shared" si="16"/>
        <v/>
      </c>
      <c r="G553" s="24" t="s">
        <v>189</v>
      </c>
      <c r="H553" s="23">
        <v>54.145499999999998</v>
      </c>
      <c r="I553" s="23"/>
      <c r="J553" s="23">
        <v>150</v>
      </c>
      <c r="K553" s="23"/>
    </row>
    <row r="554" spans="1:11" ht="15" x14ac:dyDescent="0.25">
      <c r="A554" s="20">
        <f t="shared" si="17"/>
        <v>42909.708333332012</v>
      </c>
      <c r="B554" s="21"/>
      <c r="C554" s="22"/>
      <c r="D554" s="21"/>
      <c r="E554" s="21"/>
      <c r="F554" s="24" t="str">
        <f t="shared" si="16"/>
        <v/>
      </c>
      <c r="G554" s="24" t="s">
        <v>189</v>
      </c>
      <c r="H554" s="23">
        <v>54.098419999999997</v>
      </c>
      <c r="I554" s="23"/>
      <c r="J554" s="23">
        <v>150</v>
      </c>
      <c r="K554" s="23"/>
    </row>
    <row r="555" spans="1:11" ht="15" x14ac:dyDescent="0.25">
      <c r="A555" s="20">
        <f t="shared" si="17"/>
        <v>42909.749999998676</v>
      </c>
      <c r="B555" s="21"/>
      <c r="C555" s="22"/>
      <c r="D555" s="21"/>
      <c r="E555" s="21"/>
      <c r="F555" s="24" t="str">
        <f t="shared" si="16"/>
        <v/>
      </c>
      <c r="G555" s="24" t="s">
        <v>189</v>
      </c>
      <c r="H555" s="23">
        <v>54</v>
      </c>
      <c r="I555" s="23"/>
      <c r="J555" s="23">
        <v>150</v>
      </c>
      <c r="K555" s="23"/>
    </row>
    <row r="556" spans="1:11" ht="15" x14ac:dyDescent="0.25">
      <c r="A556" s="20">
        <f t="shared" si="17"/>
        <v>42909.79166666534</v>
      </c>
      <c r="B556" s="21"/>
      <c r="C556" s="22"/>
      <c r="D556" s="21"/>
      <c r="E556" s="21"/>
      <c r="F556" s="24" t="str">
        <f t="shared" si="16"/>
        <v/>
      </c>
      <c r="G556" s="24" t="s">
        <v>189</v>
      </c>
      <c r="H556" s="23">
        <v>54</v>
      </c>
      <c r="I556" s="23"/>
      <c r="J556" s="23">
        <v>150</v>
      </c>
      <c r="K556" s="23"/>
    </row>
    <row r="557" spans="1:11" ht="15" x14ac:dyDescent="0.25">
      <c r="A557" s="20">
        <f t="shared" si="17"/>
        <v>42909.833333332004</v>
      </c>
      <c r="B557" s="21"/>
      <c r="C557" s="22"/>
      <c r="D557" s="21"/>
      <c r="E557" s="21"/>
      <c r="F557" s="24" t="str">
        <f t="shared" si="16"/>
        <v/>
      </c>
      <c r="G557" s="24" t="s">
        <v>189</v>
      </c>
      <c r="H557" s="23">
        <v>53.809170000000002</v>
      </c>
      <c r="I557" s="23"/>
      <c r="J557" s="23">
        <v>150</v>
      </c>
      <c r="K557" s="23"/>
    </row>
    <row r="558" spans="1:11" ht="15" x14ac:dyDescent="0.25">
      <c r="A558" s="20">
        <f t="shared" si="17"/>
        <v>42909.874999998668</v>
      </c>
      <c r="B558" s="21"/>
      <c r="C558" s="22"/>
      <c r="D558" s="21"/>
      <c r="E558" s="21"/>
      <c r="F558" s="24" t="str">
        <f t="shared" si="16"/>
        <v/>
      </c>
      <c r="G558" s="24" t="s">
        <v>189</v>
      </c>
      <c r="H558" s="23">
        <v>53.6875</v>
      </c>
      <c r="I558" s="23"/>
      <c r="J558" s="23">
        <v>150</v>
      </c>
      <c r="K558" s="23"/>
    </row>
    <row r="559" spans="1:11" ht="15" x14ac:dyDescent="0.25">
      <c r="A559" s="20">
        <f t="shared" si="17"/>
        <v>42909.916666665333</v>
      </c>
      <c r="B559" s="21"/>
      <c r="C559" s="22"/>
      <c r="D559" s="21"/>
      <c r="E559" s="21"/>
      <c r="F559" s="24" t="str">
        <f t="shared" si="16"/>
        <v/>
      </c>
      <c r="G559" s="24" t="s">
        <v>189</v>
      </c>
      <c r="H559" s="23">
        <v>53.643810000000002</v>
      </c>
      <c r="I559" s="23"/>
      <c r="J559" s="23">
        <v>150</v>
      </c>
      <c r="K559" s="23"/>
    </row>
    <row r="560" spans="1:11" ht="15" x14ac:dyDescent="0.25">
      <c r="A560" s="20">
        <f t="shared" si="17"/>
        <v>42909.958333331997</v>
      </c>
      <c r="B560" s="21"/>
      <c r="C560" s="22"/>
      <c r="D560" s="21"/>
      <c r="E560" s="21"/>
      <c r="F560" s="24" t="str">
        <f t="shared" si="16"/>
        <v/>
      </c>
      <c r="G560" s="24" t="s">
        <v>189</v>
      </c>
      <c r="H560" s="23">
        <v>53.589329999999997</v>
      </c>
      <c r="I560" s="23"/>
      <c r="J560" s="23">
        <v>150</v>
      </c>
      <c r="K560" s="23"/>
    </row>
    <row r="561" spans="1:11" ht="15" x14ac:dyDescent="0.25">
      <c r="A561" s="20">
        <f t="shared" si="17"/>
        <v>42909.999999998661</v>
      </c>
      <c r="B561" s="21"/>
      <c r="C561" s="22"/>
      <c r="D561" s="21"/>
      <c r="E561" s="21"/>
      <c r="F561" s="24" t="str">
        <f t="shared" si="16"/>
        <v/>
      </c>
      <c r="G561" s="24" t="s">
        <v>189</v>
      </c>
      <c r="H561" s="23">
        <v>53.290239999999997</v>
      </c>
      <c r="I561" s="23"/>
      <c r="J561" s="23">
        <v>150</v>
      </c>
      <c r="K561" s="23"/>
    </row>
    <row r="562" spans="1:11" ht="15" x14ac:dyDescent="0.25">
      <c r="A562" s="20">
        <f t="shared" si="17"/>
        <v>42910.041666665325</v>
      </c>
      <c r="B562" s="21"/>
      <c r="C562" s="22"/>
      <c r="D562" s="21"/>
      <c r="E562" s="21"/>
      <c r="F562" s="24" t="str">
        <f t="shared" si="16"/>
        <v/>
      </c>
      <c r="G562" s="24" t="s">
        <v>189</v>
      </c>
      <c r="H562" s="23">
        <v>53.24794</v>
      </c>
      <c r="I562" s="23">
        <f>COUNTIF(G562:G585,"&gt;150")</f>
        <v>0</v>
      </c>
      <c r="J562" s="23">
        <v>150</v>
      </c>
      <c r="K562" s="23"/>
    </row>
    <row r="563" spans="1:11" ht="15" x14ac:dyDescent="0.25">
      <c r="A563" s="20">
        <f t="shared" si="17"/>
        <v>42910.08333333199</v>
      </c>
      <c r="B563" s="21"/>
      <c r="C563" s="22"/>
      <c r="D563" s="21"/>
      <c r="E563" s="21"/>
      <c r="F563" s="24" t="str">
        <f t="shared" si="16"/>
        <v/>
      </c>
      <c r="G563" s="24" t="s">
        <v>189</v>
      </c>
      <c r="H563" s="23">
        <v>53.237540000000003</v>
      </c>
      <c r="I563" s="23"/>
      <c r="J563" s="23">
        <v>150</v>
      </c>
      <c r="K563" s="23"/>
    </row>
    <row r="564" spans="1:11" ht="15" x14ac:dyDescent="0.25">
      <c r="A564" s="20">
        <f t="shared" si="17"/>
        <v>42910.124999998654</v>
      </c>
      <c r="B564" s="21"/>
      <c r="C564" s="22"/>
      <c r="D564" s="21"/>
      <c r="E564" s="21"/>
      <c r="F564" s="24" t="str">
        <f t="shared" si="16"/>
        <v/>
      </c>
      <c r="G564" s="24" t="s">
        <v>189</v>
      </c>
      <c r="H564" s="23">
        <v>52.922469999999997</v>
      </c>
      <c r="I564" s="23"/>
      <c r="J564" s="23">
        <v>150</v>
      </c>
      <c r="K564" s="23"/>
    </row>
    <row r="565" spans="1:11" ht="15" x14ac:dyDescent="0.25">
      <c r="A565" s="20">
        <f t="shared" si="17"/>
        <v>42910.166666665318</v>
      </c>
      <c r="B565" s="21"/>
      <c r="C565" s="22"/>
      <c r="D565" s="21"/>
      <c r="E565" s="21"/>
      <c r="F565" s="24" t="str">
        <f t="shared" si="16"/>
        <v/>
      </c>
      <c r="G565" s="24" t="s">
        <v>189</v>
      </c>
      <c r="H565" s="23">
        <v>52.5</v>
      </c>
      <c r="I565" s="23"/>
      <c r="J565" s="23">
        <v>150</v>
      </c>
      <c r="K565" s="23"/>
    </row>
    <row r="566" spans="1:11" ht="15" x14ac:dyDescent="0.25">
      <c r="A566" s="20">
        <f t="shared" si="17"/>
        <v>42910.208333331982</v>
      </c>
      <c r="B566" s="21"/>
      <c r="C566" s="22"/>
      <c r="D566" s="21"/>
      <c r="E566" s="21"/>
      <c r="F566" s="24" t="str">
        <f t="shared" si="16"/>
        <v/>
      </c>
      <c r="G566" s="24" t="s">
        <v>189</v>
      </c>
      <c r="H566" s="23">
        <v>52.474499999999999</v>
      </c>
      <c r="I566" s="23"/>
      <c r="J566" s="23">
        <v>150</v>
      </c>
      <c r="K566" s="23"/>
    </row>
    <row r="567" spans="1:11" ht="15" x14ac:dyDescent="0.25">
      <c r="A567" s="20">
        <f t="shared" si="17"/>
        <v>42910.249999998647</v>
      </c>
      <c r="B567" s="21"/>
      <c r="C567" s="22"/>
      <c r="D567" s="21"/>
      <c r="E567" s="21"/>
      <c r="F567" s="24" t="str">
        <f t="shared" si="16"/>
        <v/>
      </c>
      <c r="G567" s="24" t="s">
        <v>189</v>
      </c>
      <c r="H567" s="23">
        <v>52.420610000000003</v>
      </c>
      <c r="I567" s="23"/>
      <c r="J567" s="23">
        <v>150</v>
      </c>
      <c r="K567" s="23"/>
    </row>
    <row r="568" spans="1:11" ht="15" x14ac:dyDescent="0.25">
      <c r="A568" s="20">
        <f t="shared" si="17"/>
        <v>42910.291666665311</v>
      </c>
      <c r="B568" s="21"/>
      <c r="C568" s="22"/>
      <c r="D568" s="21"/>
      <c r="E568" s="21"/>
      <c r="F568" s="24" t="str">
        <f t="shared" si="16"/>
        <v/>
      </c>
      <c r="G568" s="24" t="s">
        <v>189</v>
      </c>
      <c r="H568" s="23">
        <v>52.405720000000002</v>
      </c>
      <c r="I568" s="23"/>
      <c r="J568" s="23">
        <v>150</v>
      </c>
      <c r="K568" s="23"/>
    </row>
    <row r="569" spans="1:11" ht="15" x14ac:dyDescent="0.25">
      <c r="A569" s="20">
        <f t="shared" si="17"/>
        <v>42910.333333331975</v>
      </c>
      <c r="B569" s="21"/>
      <c r="C569" s="22"/>
      <c r="D569" s="21"/>
      <c r="E569" s="21"/>
      <c r="F569" s="24" t="str">
        <f t="shared" si="16"/>
        <v/>
      </c>
      <c r="G569" s="24" t="s">
        <v>189</v>
      </c>
      <c r="H569" s="23">
        <v>52.31711</v>
      </c>
      <c r="I569" s="23"/>
      <c r="J569" s="23">
        <v>150</v>
      </c>
      <c r="K569" s="23"/>
    </row>
    <row r="570" spans="1:11" ht="15" x14ac:dyDescent="0.25">
      <c r="A570" s="20">
        <f t="shared" si="17"/>
        <v>42910.374999998639</v>
      </c>
      <c r="B570" s="21"/>
      <c r="C570" s="22"/>
      <c r="D570" s="21"/>
      <c r="E570" s="21"/>
      <c r="F570" s="24" t="str">
        <f t="shared" si="16"/>
        <v/>
      </c>
      <c r="G570" s="24" t="s">
        <v>189</v>
      </c>
      <c r="H570" s="23">
        <v>52.100389999999997</v>
      </c>
      <c r="I570" s="23"/>
      <c r="J570" s="23">
        <v>150</v>
      </c>
      <c r="K570" s="23"/>
    </row>
    <row r="571" spans="1:11" ht="15" x14ac:dyDescent="0.25">
      <c r="A571" s="20">
        <f t="shared" si="17"/>
        <v>42910.416666665304</v>
      </c>
      <c r="B571" s="21"/>
      <c r="C571" s="22"/>
      <c r="D571" s="21"/>
      <c r="E571" s="21"/>
      <c r="F571" s="24" t="str">
        <f t="shared" si="16"/>
        <v/>
      </c>
      <c r="G571" s="24" t="s">
        <v>189</v>
      </c>
      <c r="H571" s="23">
        <v>52.039819999999999</v>
      </c>
      <c r="I571" s="23"/>
      <c r="J571" s="23">
        <v>150</v>
      </c>
      <c r="K571" s="23"/>
    </row>
    <row r="572" spans="1:11" ht="15" x14ac:dyDescent="0.25">
      <c r="A572" s="20">
        <f t="shared" si="17"/>
        <v>42910.458333331968</v>
      </c>
      <c r="B572" s="21"/>
      <c r="C572" s="22"/>
      <c r="D572" s="21"/>
      <c r="E572" s="21"/>
      <c r="F572" s="24" t="str">
        <f t="shared" si="16"/>
        <v/>
      </c>
      <c r="G572" s="24" t="s">
        <v>189</v>
      </c>
      <c r="H572" s="23">
        <v>52.001170000000002</v>
      </c>
      <c r="I572" s="23"/>
      <c r="J572" s="23">
        <v>150</v>
      </c>
      <c r="K572" s="23"/>
    </row>
    <row r="573" spans="1:11" ht="15" x14ac:dyDescent="0.25">
      <c r="A573" s="20">
        <f t="shared" si="17"/>
        <v>42910.499999998632</v>
      </c>
      <c r="B573" s="21"/>
      <c r="C573" s="22"/>
      <c r="D573" s="21"/>
      <c r="E573" s="21"/>
      <c r="F573" s="24" t="str">
        <f t="shared" si="16"/>
        <v/>
      </c>
      <c r="G573" s="24" t="s">
        <v>189</v>
      </c>
      <c r="H573" s="23">
        <v>51.995109999999997</v>
      </c>
      <c r="I573" s="23"/>
      <c r="J573" s="23">
        <v>150</v>
      </c>
      <c r="K573" s="23"/>
    </row>
    <row r="574" spans="1:11" ht="15" x14ac:dyDescent="0.25">
      <c r="A574" s="20">
        <f t="shared" si="17"/>
        <v>42910.541666665296</v>
      </c>
      <c r="B574" s="21"/>
      <c r="C574" s="22"/>
      <c r="D574" s="21"/>
      <c r="E574" s="21"/>
      <c r="F574" s="24" t="str">
        <f t="shared" si="16"/>
        <v/>
      </c>
      <c r="G574" s="24" t="s">
        <v>189</v>
      </c>
      <c r="H574" s="23">
        <v>51.964129999999997</v>
      </c>
      <c r="I574" s="23"/>
      <c r="J574" s="23">
        <v>150</v>
      </c>
      <c r="K574" s="23"/>
    </row>
    <row r="575" spans="1:11" ht="15" x14ac:dyDescent="0.25">
      <c r="A575" s="20">
        <f t="shared" si="17"/>
        <v>42910.583333331961</v>
      </c>
      <c r="B575" s="21"/>
      <c r="C575" s="22"/>
      <c r="D575" s="21"/>
      <c r="E575" s="21"/>
      <c r="F575" s="24" t="str">
        <f t="shared" si="16"/>
        <v/>
      </c>
      <c r="G575" s="24" t="s">
        <v>189</v>
      </c>
      <c r="H575" s="23">
        <v>51.888359999999999</v>
      </c>
      <c r="I575" s="23"/>
      <c r="J575" s="23">
        <v>150</v>
      </c>
      <c r="K575" s="23"/>
    </row>
    <row r="576" spans="1:11" ht="15" x14ac:dyDescent="0.25">
      <c r="A576" s="20">
        <f t="shared" si="17"/>
        <v>42910.624999998625</v>
      </c>
      <c r="B576" s="21"/>
      <c r="C576" s="22"/>
      <c r="D576" s="21"/>
      <c r="E576" s="21"/>
      <c r="F576" s="24" t="str">
        <f t="shared" si="16"/>
        <v/>
      </c>
      <c r="G576" s="24" t="s">
        <v>189</v>
      </c>
      <c r="H576" s="23">
        <v>51.842790000000001</v>
      </c>
      <c r="I576" s="23"/>
      <c r="J576" s="23">
        <v>150</v>
      </c>
      <c r="K576" s="23"/>
    </row>
    <row r="577" spans="1:11" ht="15" x14ac:dyDescent="0.25">
      <c r="A577" s="20">
        <f t="shared" si="17"/>
        <v>42910.666666665289</v>
      </c>
      <c r="B577" s="21"/>
      <c r="C577" s="22"/>
      <c r="D577" s="21"/>
      <c r="E577" s="21"/>
      <c r="F577" s="24" t="str">
        <f t="shared" si="16"/>
        <v/>
      </c>
      <c r="G577" s="24" t="s">
        <v>189</v>
      </c>
      <c r="H577" s="23">
        <v>51.680810000000001</v>
      </c>
      <c r="I577" s="23"/>
      <c r="J577" s="23">
        <v>150</v>
      </c>
      <c r="K577" s="23"/>
    </row>
    <row r="578" spans="1:11" ht="15" x14ac:dyDescent="0.25">
      <c r="A578" s="20">
        <f t="shared" si="17"/>
        <v>42910.708333331953</v>
      </c>
      <c r="B578" s="21"/>
      <c r="C578" s="22"/>
      <c r="D578" s="21"/>
      <c r="E578" s="21"/>
      <c r="F578" s="24" t="str">
        <f t="shared" si="16"/>
        <v/>
      </c>
      <c r="G578" s="24" t="s">
        <v>189</v>
      </c>
      <c r="H578" s="23">
        <v>51.64817</v>
      </c>
      <c r="I578" s="23"/>
      <c r="J578" s="23">
        <v>150</v>
      </c>
      <c r="K578" s="23"/>
    </row>
    <row r="579" spans="1:11" ht="15" x14ac:dyDescent="0.25">
      <c r="A579" s="20">
        <f t="shared" si="17"/>
        <v>42910.749999998618</v>
      </c>
      <c r="B579" s="21"/>
      <c r="C579" s="22"/>
      <c r="D579" s="21"/>
      <c r="E579" s="21"/>
      <c r="F579" s="24" t="str">
        <f t="shared" si="16"/>
        <v/>
      </c>
      <c r="G579" s="24" t="s">
        <v>189</v>
      </c>
      <c r="H579" s="23">
        <v>51.629100000000001</v>
      </c>
      <c r="I579" s="23"/>
      <c r="J579" s="23">
        <v>150</v>
      </c>
      <c r="K579" s="23"/>
    </row>
    <row r="580" spans="1:11" ht="15" x14ac:dyDescent="0.25">
      <c r="A580" s="20">
        <f t="shared" si="17"/>
        <v>42910.791666665282</v>
      </c>
      <c r="B580" s="21"/>
      <c r="C580" s="22"/>
      <c r="D580" s="21"/>
      <c r="E580" s="21"/>
      <c r="F580" s="24" t="str">
        <f t="shared" si="16"/>
        <v/>
      </c>
      <c r="G580" s="24" t="s">
        <v>189</v>
      </c>
      <c r="H580" s="23">
        <v>51.5</v>
      </c>
      <c r="I580" s="23"/>
      <c r="J580" s="23">
        <v>150</v>
      </c>
      <c r="K580" s="23"/>
    </row>
    <row r="581" spans="1:11" ht="15" x14ac:dyDescent="0.25">
      <c r="A581" s="20">
        <f t="shared" si="17"/>
        <v>42910.833333331946</v>
      </c>
      <c r="B581" s="21"/>
      <c r="C581" s="22"/>
      <c r="D581" s="21"/>
      <c r="E581" s="21"/>
      <c r="F581" s="24" t="str">
        <f t="shared" si="16"/>
        <v/>
      </c>
      <c r="G581" s="24" t="s">
        <v>189</v>
      </c>
      <c r="H581" s="23">
        <v>51.450839999999999</v>
      </c>
      <c r="I581" s="23"/>
      <c r="J581" s="23">
        <v>150</v>
      </c>
      <c r="K581" s="23"/>
    </row>
    <row r="582" spans="1:11" ht="15" x14ac:dyDescent="0.25">
      <c r="A582" s="20">
        <f t="shared" si="17"/>
        <v>42910.87499999861</v>
      </c>
      <c r="B582" s="21"/>
      <c r="C582" s="22"/>
      <c r="D582" s="21"/>
      <c r="E582" s="21"/>
      <c r="F582" s="24" t="str">
        <f t="shared" si="16"/>
        <v/>
      </c>
      <c r="G582" s="24" t="s">
        <v>189</v>
      </c>
      <c r="H582" s="23">
        <v>51.422469999999997</v>
      </c>
      <c r="I582" s="23"/>
      <c r="J582" s="23">
        <v>150</v>
      </c>
      <c r="K582" s="23"/>
    </row>
    <row r="583" spans="1:11" ht="15" x14ac:dyDescent="0.25">
      <c r="A583" s="20">
        <f t="shared" si="17"/>
        <v>42910.916666665275</v>
      </c>
      <c r="B583" s="21"/>
      <c r="C583" s="22"/>
      <c r="D583" s="21"/>
      <c r="E583" s="21"/>
      <c r="F583" s="24" t="str">
        <f t="shared" si="16"/>
        <v/>
      </c>
      <c r="G583" s="24" t="s">
        <v>189</v>
      </c>
      <c r="H583" s="23">
        <v>51.238</v>
      </c>
      <c r="I583" s="23"/>
      <c r="J583" s="23">
        <v>150</v>
      </c>
      <c r="K583" s="23"/>
    </row>
    <row r="584" spans="1:11" ht="15" x14ac:dyDescent="0.25">
      <c r="A584" s="20">
        <f t="shared" si="17"/>
        <v>42910.958333331939</v>
      </c>
      <c r="B584" s="21"/>
      <c r="C584" s="22"/>
      <c r="D584" s="21"/>
      <c r="E584" s="21"/>
      <c r="F584" s="24" t="str">
        <f t="shared" si="16"/>
        <v/>
      </c>
      <c r="G584" s="24" t="s">
        <v>189</v>
      </c>
      <c r="H584" s="23">
        <v>51.228200000000001</v>
      </c>
      <c r="I584" s="23"/>
      <c r="J584" s="23">
        <v>150</v>
      </c>
      <c r="K584" s="23"/>
    </row>
    <row r="585" spans="1:11" ht="15" x14ac:dyDescent="0.25">
      <c r="A585" s="20">
        <f t="shared" si="17"/>
        <v>42910.999999998603</v>
      </c>
      <c r="B585" s="21"/>
      <c r="C585" s="22"/>
      <c r="D585" s="21"/>
      <c r="E585" s="21"/>
      <c r="F585" s="24" t="str">
        <f t="shared" si="16"/>
        <v/>
      </c>
      <c r="G585" s="24" t="s">
        <v>189</v>
      </c>
      <c r="H585" s="23">
        <v>51.216659999999997</v>
      </c>
      <c r="I585" s="23"/>
      <c r="J585" s="23">
        <v>150</v>
      </c>
      <c r="K585" s="23"/>
    </row>
    <row r="586" spans="1:11" ht="15" x14ac:dyDescent="0.25">
      <c r="A586" s="20">
        <f t="shared" si="17"/>
        <v>42911.041666665267</v>
      </c>
      <c r="B586" s="21"/>
      <c r="C586" s="22"/>
      <c r="D586" s="21"/>
      <c r="E586" s="21"/>
      <c r="F586" s="24" t="str">
        <f t="shared" si="16"/>
        <v/>
      </c>
      <c r="G586" s="24" t="s">
        <v>189</v>
      </c>
      <c r="H586" s="23">
        <v>51.124780000000001</v>
      </c>
      <c r="I586" s="23">
        <f>COUNTIF(G586:G609,"&gt;150")</f>
        <v>0</v>
      </c>
      <c r="J586" s="23">
        <v>150</v>
      </c>
      <c r="K586" s="23"/>
    </row>
    <row r="587" spans="1:11" ht="15" x14ac:dyDescent="0.25">
      <c r="A587" s="20">
        <f t="shared" si="17"/>
        <v>42911.083333331931</v>
      </c>
      <c r="B587" s="21"/>
      <c r="C587" s="22"/>
      <c r="D587" s="21"/>
      <c r="E587" s="21"/>
      <c r="F587" s="24" t="str">
        <f t="shared" ref="F587:F650" si="18">IF(AND(B587&gt;0,ISNUMBER(B587)),B587,"")</f>
        <v/>
      </c>
      <c r="G587" s="24" t="s">
        <v>189</v>
      </c>
      <c r="H587" s="23">
        <v>50.86195</v>
      </c>
      <c r="I587" s="23"/>
      <c r="J587" s="23">
        <v>150</v>
      </c>
      <c r="K587" s="23"/>
    </row>
    <row r="588" spans="1:11" ht="15" x14ac:dyDescent="0.25">
      <c r="A588" s="20">
        <f t="shared" ref="A588:A651" si="19">A587+1/24</f>
        <v>42911.124999998596</v>
      </c>
      <c r="B588" s="21"/>
      <c r="C588" s="22"/>
      <c r="D588" s="21"/>
      <c r="E588" s="21"/>
      <c r="F588" s="24" t="str">
        <f t="shared" si="18"/>
        <v/>
      </c>
      <c r="G588" s="24" t="s">
        <v>189</v>
      </c>
      <c r="H588" s="23">
        <v>50.799320000000002</v>
      </c>
      <c r="I588" s="23"/>
      <c r="J588" s="23">
        <v>150</v>
      </c>
      <c r="K588" s="23"/>
    </row>
    <row r="589" spans="1:11" ht="15" x14ac:dyDescent="0.25">
      <c r="A589" s="20">
        <f t="shared" si="19"/>
        <v>42911.16666666526</v>
      </c>
      <c r="B589" s="21"/>
      <c r="C589" s="22"/>
      <c r="D589" s="21"/>
      <c r="E589" s="21"/>
      <c r="F589" s="24" t="str">
        <f t="shared" si="18"/>
        <v/>
      </c>
      <c r="G589" s="24" t="s">
        <v>189</v>
      </c>
      <c r="H589" s="23">
        <v>50.78275</v>
      </c>
      <c r="I589" s="23"/>
      <c r="J589" s="23">
        <v>150</v>
      </c>
      <c r="K589" s="23"/>
    </row>
    <row r="590" spans="1:11" ht="15" x14ac:dyDescent="0.25">
      <c r="A590" s="20">
        <f t="shared" si="19"/>
        <v>42911.208333331924</v>
      </c>
      <c r="B590" s="21"/>
      <c r="C590" s="22"/>
      <c r="D590" s="21"/>
      <c r="E590" s="21"/>
      <c r="F590" s="24" t="str">
        <f t="shared" si="18"/>
        <v/>
      </c>
      <c r="G590" s="24" t="s">
        <v>189</v>
      </c>
      <c r="H590" s="23">
        <v>50.754669999999997</v>
      </c>
      <c r="I590" s="23"/>
      <c r="J590" s="23">
        <v>150</v>
      </c>
      <c r="K590" s="23"/>
    </row>
    <row r="591" spans="1:11" ht="15" x14ac:dyDescent="0.25">
      <c r="A591" s="20">
        <f t="shared" si="19"/>
        <v>42911.249999998588</v>
      </c>
      <c r="B591" s="21"/>
      <c r="C591" s="22"/>
      <c r="D591" s="21"/>
      <c r="E591" s="21"/>
      <c r="F591" s="24" t="str">
        <f t="shared" si="18"/>
        <v/>
      </c>
      <c r="G591" s="24" t="s">
        <v>189</v>
      </c>
      <c r="H591" s="23">
        <v>50.563079999999999</v>
      </c>
      <c r="I591" s="23"/>
      <c r="J591" s="23">
        <v>150</v>
      </c>
      <c r="K591" s="23"/>
    </row>
    <row r="592" spans="1:11" ht="15" x14ac:dyDescent="0.25">
      <c r="A592" s="20">
        <f t="shared" si="19"/>
        <v>42911.291666665253</v>
      </c>
      <c r="B592" s="21"/>
      <c r="C592" s="22"/>
      <c r="D592" s="21"/>
      <c r="E592" s="21"/>
      <c r="F592" s="24" t="str">
        <f t="shared" si="18"/>
        <v/>
      </c>
      <c r="G592" s="24" t="s">
        <v>189</v>
      </c>
      <c r="H592" s="23">
        <v>50.557459999999999</v>
      </c>
      <c r="I592" s="23"/>
      <c r="J592" s="23">
        <v>150</v>
      </c>
      <c r="K592" s="23"/>
    </row>
    <row r="593" spans="1:11" ht="15" x14ac:dyDescent="0.25">
      <c r="A593" s="20">
        <f t="shared" si="19"/>
        <v>42911.333333331917</v>
      </c>
      <c r="B593" s="21"/>
      <c r="C593" s="22"/>
      <c r="D593" s="21"/>
      <c r="E593" s="21"/>
      <c r="F593" s="24" t="str">
        <f t="shared" si="18"/>
        <v/>
      </c>
      <c r="G593" s="24" t="s">
        <v>189</v>
      </c>
      <c r="H593" s="23">
        <v>50.539169999999999</v>
      </c>
      <c r="I593" s="23"/>
      <c r="J593" s="23">
        <v>150</v>
      </c>
      <c r="K593" s="23"/>
    </row>
    <row r="594" spans="1:11" ht="15" x14ac:dyDescent="0.25">
      <c r="A594" s="20">
        <f t="shared" si="19"/>
        <v>42911.374999998581</v>
      </c>
      <c r="B594" s="21"/>
      <c r="C594" s="22"/>
      <c r="D594" s="21"/>
      <c r="E594" s="21"/>
      <c r="F594" s="24" t="str">
        <f t="shared" si="18"/>
        <v/>
      </c>
      <c r="G594" s="24" t="s">
        <v>189</v>
      </c>
      <c r="H594" s="23">
        <v>50.527830000000002</v>
      </c>
      <c r="I594" s="23"/>
      <c r="J594" s="23">
        <v>150</v>
      </c>
      <c r="K594" s="23"/>
    </row>
    <row r="595" spans="1:11" ht="15" x14ac:dyDescent="0.25">
      <c r="A595" s="20">
        <f t="shared" si="19"/>
        <v>42911.416666665245</v>
      </c>
      <c r="B595" s="21"/>
      <c r="C595" s="22"/>
      <c r="D595" s="21"/>
      <c r="E595" s="21"/>
      <c r="F595" s="24" t="str">
        <f t="shared" si="18"/>
        <v/>
      </c>
      <c r="G595" s="24" t="s">
        <v>189</v>
      </c>
      <c r="H595" s="23">
        <v>50.50705</v>
      </c>
      <c r="I595" s="23"/>
      <c r="J595" s="23">
        <v>150</v>
      </c>
      <c r="K595" s="23"/>
    </row>
    <row r="596" spans="1:11" ht="15" x14ac:dyDescent="0.25">
      <c r="A596" s="20">
        <f t="shared" si="19"/>
        <v>42911.45833333191</v>
      </c>
      <c r="B596" s="21"/>
      <c r="C596" s="22"/>
      <c r="D596" s="21"/>
      <c r="E596" s="21"/>
      <c r="F596" s="24" t="str">
        <f t="shared" si="18"/>
        <v/>
      </c>
      <c r="G596" s="24" t="s">
        <v>189</v>
      </c>
      <c r="H596" s="23">
        <v>50.481949999999998</v>
      </c>
      <c r="I596" s="23"/>
      <c r="J596" s="23">
        <v>150</v>
      </c>
      <c r="K596" s="23"/>
    </row>
    <row r="597" spans="1:11" ht="15" x14ac:dyDescent="0.25">
      <c r="A597" s="20">
        <f t="shared" si="19"/>
        <v>42911.499999998574</v>
      </c>
      <c r="B597" s="21"/>
      <c r="C597" s="22"/>
      <c r="D597" s="21"/>
      <c r="E597" s="21"/>
      <c r="F597" s="24" t="str">
        <f t="shared" si="18"/>
        <v/>
      </c>
      <c r="G597" s="24" t="s">
        <v>189</v>
      </c>
      <c r="H597" s="23">
        <v>50.457889999999999</v>
      </c>
      <c r="I597" s="23"/>
      <c r="J597" s="23">
        <v>150</v>
      </c>
      <c r="K597" s="23"/>
    </row>
    <row r="598" spans="1:11" ht="15" x14ac:dyDescent="0.25">
      <c r="A598" s="20">
        <f t="shared" si="19"/>
        <v>42911.541666665238</v>
      </c>
      <c r="B598" s="21"/>
      <c r="C598" s="22"/>
      <c r="D598" s="21"/>
      <c r="E598" s="21"/>
      <c r="F598" s="24" t="str">
        <f t="shared" si="18"/>
        <v/>
      </c>
      <c r="G598" s="24" t="s">
        <v>189</v>
      </c>
      <c r="H598" s="23">
        <v>50.415329999999997</v>
      </c>
      <c r="I598" s="23"/>
      <c r="J598" s="23">
        <v>150</v>
      </c>
      <c r="K598" s="23"/>
    </row>
    <row r="599" spans="1:11" ht="15" x14ac:dyDescent="0.25">
      <c r="A599" s="20">
        <f t="shared" si="19"/>
        <v>42911.583333331902</v>
      </c>
      <c r="B599" s="21"/>
      <c r="C599" s="22"/>
      <c r="D599" s="21"/>
      <c r="E599" s="21"/>
      <c r="F599" s="24" t="str">
        <f t="shared" si="18"/>
        <v/>
      </c>
      <c r="G599" s="24" t="s">
        <v>189</v>
      </c>
      <c r="H599" s="23">
        <v>50.408149999999999</v>
      </c>
      <c r="I599" s="23"/>
      <c r="J599" s="23">
        <v>150</v>
      </c>
      <c r="K599" s="23"/>
    </row>
    <row r="600" spans="1:11" ht="15" x14ac:dyDescent="0.25">
      <c r="A600" s="20">
        <f t="shared" si="19"/>
        <v>42911.624999998567</v>
      </c>
      <c r="B600" s="21"/>
      <c r="C600" s="22"/>
      <c r="D600" s="21"/>
      <c r="E600" s="21"/>
      <c r="F600" s="24" t="str">
        <f t="shared" si="18"/>
        <v/>
      </c>
      <c r="G600" s="24" t="s">
        <v>189</v>
      </c>
      <c r="H600" s="23">
        <v>50.380890000000001</v>
      </c>
      <c r="I600" s="23"/>
      <c r="J600" s="23">
        <v>150</v>
      </c>
      <c r="K600" s="23"/>
    </row>
    <row r="601" spans="1:11" ht="15" x14ac:dyDescent="0.25">
      <c r="A601" s="20">
        <f t="shared" si="19"/>
        <v>42911.666666665231</v>
      </c>
      <c r="B601" s="21"/>
      <c r="C601" s="22"/>
      <c r="D601" s="21"/>
      <c r="E601" s="21"/>
      <c r="F601" s="24" t="str">
        <f t="shared" si="18"/>
        <v/>
      </c>
      <c r="G601" s="24" t="s">
        <v>189</v>
      </c>
      <c r="H601" s="23">
        <v>50.37133</v>
      </c>
      <c r="I601" s="23"/>
      <c r="J601" s="23">
        <v>150</v>
      </c>
      <c r="K601" s="23"/>
    </row>
    <row r="602" spans="1:11" ht="15" x14ac:dyDescent="0.25">
      <c r="A602" s="20">
        <f t="shared" si="19"/>
        <v>42911.708333331895</v>
      </c>
      <c r="B602" s="21"/>
      <c r="C602" s="22"/>
      <c r="D602" s="21"/>
      <c r="E602" s="21"/>
      <c r="F602" s="24" t="str">
        <f t="shared" si="18"/>
        <v/>
      </c>
      <c r="G602" s="24" t="s">
        <v>189</v>
      </c>
      <c r="H602" s="23">
        <v>50.295920000000002</v>
      </c>
      <c r="I602" s="23"/>
      <c r="J602" s="23">
        <v>150</v>
      </c>
      <c r="K602" s="23"/>
    </row>
    <row r="603" spans="1:11" ht="15" x14ac:dyDescent="0.25">
      <c r="A603" s="20">
        <f t="shared" si="19"/>
        <v>42911.749999998559</v>
      </c>
      <c r="B603" s="21"/>
      <c r="C603" s="22"/>
      <c r="D603" s="21"/>
      <c r="E603" s="21"/>
      <c r="F603" s="24" t="str">
        <f t="shared" si="18"/>
        <v/>
      </c>
      <c r="G603" s="24" t="s">
        <v>189</v>
      </c>
      <c r="H603" s="23">
        <v>50.29278</v>
      </c>
      <c r="I603" s="23"/>
      <c r="J603" s="23">
        <v>150</v>
      </c>
      <c r="K603" s="23"/>
    </row>
    <row r="604" spans="1:11" ht="15" x14ac:dyDescent="0.25">
      <c r="A604" s="20">
        <f t="shared" si="19"/>
        <v>42911.791666665224</v>
      </c>
      <c r="B604" s="21"/>
      <c r="C604" s="22"/>
      <c r="D604" s="21"/>
      <c r="E604" s="21"/>
      <c r="F604" s="24" t="str">
        <f t="shared" si="18"/>
        <v/>
      </c>
      <c r="G604" s="24" t="s">
        <v>189</v>
      </c>
      <c r="H604" s="23">
        <v>50.237569999999998</v>
      </c>
      <c r="I604" s="23"/>
      <c r="J604" s="23">
        <v>150</v>
      </c>
      <c r="K604" s="23"/>
    </row>
    <row r="605" spans="1:11" ht="15" x14ac:dyDescent="0.25">
      <c r="A605" s="20">
        <f t="shared" si="19"/>
        <v>42911.833333331888</v>
      </c>
      <c r="B605" s="21"/>
      <c r="C605" s="22"/>
      <c r="D605" s="21"/>
      <c r="E605" s="21"/>
      <c r="F605" s="24" t="str">
        <f t="shared" si="18"/>
        <v/>
      </c>
      <c r="G605" s="24" t="s">
        <v>189</v>
      </c>
      <c r="H605" s="23">
        <v>50.203499999999998</v>
      </c>
      <c r="I605" s="23"/>
      <c r="J605" s="23">
        <v>150</v>
      </c>
      <c r="K605" s="23"/>
    </row>
    <row r="606" spans="1:11" ht="15" x14ac:dyDescent="0.25">
      <c r="A606" s="20">
        <f t="shared" si="19"/>
        <v>42911.874999998552</v>
      </c>
      <c r="B606" s="21"/>
      <c r="C606" s="22"/>
      <c r="D606" s="21"/>
      <c r="E606" s="21"/>
      <c r="F606" s="24" t="str">
        <f t="shared" si="18"/>
        <v/>
      </c>
      <c r="G606" s="24" t="s">
        <v>189</v>
      </c>
      <c r="H606" s="23">
        <v>50.118450000000003</v>
      </c>
      <c r="I606" s="23"/>
      <c r="J606" s="23">
        <v>150</v>
      </c>
      <c r="K606" s="23"/>
    </row>
    <row r="607" spans="1:11" ht="15" x14ac:dyDescent="0.25">
      <c r="A607" s="20">
        <f t="shared" si="19"/>
        <v>42911.916666665216</v>
      </c>
      <c r="B607" s="21"/>
      <c r="C607" s="22"/>
      <c r="D607" s="21"/>
      <c r="E607" s="21"/>
      <c r="F607" s="24" t="str">
        <f t="shared" si="18"/>
        <v/>
      </c>
      <c r="G607" s="24" t="s">
        <v>189</v>
      </c>
      <c r="H607" s="23">
        <v>50</v>
      </c>
      <c r="I607" s="23"/>
      <c r="J607" s="23">
        <v>150</v>
      </c>
      <c r="K607" s="23"/>
    </row>
    <row r="608" spans="1:11" ht="15" x14ac:dyDescent="0.25">
      <c r="A608" s="20">
        <f t="shared" si="19"/>
        <v>42911.958333331881</v>
      </c>
      <c r="B608" s="21"/>
      <c r="C608" s="22"/>
      <c r="D608" s="21"/>
      <c r="E608" s="21"/>
      <c r="F608" s="24" t="str">
        <f t="shared" si="18"/>
        <v/>
      </c>
      <c r="G608" s="24" t="s">
        <v>189</v>
      </c>
      <c r="H608" s="23">
        <v>49.927109999999999</v>
      </c>
      <c r="I608" s="23"/>
      <c r="J608" s="23">
        <v>150</v>
      </c>
      <c r="K608" s="23"/>
    </row>
    <row r="609" spans="1:11" ht="15" x14ac:dyDescent="0.25">
      <c r="A609" s="20">
        <f t="shared" si="19"/>
        <v>42911.999999998545</v>
      </c>
      <c r="B609" s="21"/>
      <c r="C609" s="22"/>
      <c r="D609" s="21"/>
      <c r="E609" s="21"/>
      <c r="F609" s="24" t="str">
        <f t="shared" si="18"/>
        <v/>
      </c>
      <c r="G609" s="24" t="s">
        <v>189</v>
      </c>
      <c r="H609" s="23">
        <v>49.882530000000003</v>
      </c>
      <c r="I609" s="23"/>
      <c r="J609" s="23">
        <v>150</v>
      </c>
      <c r="K609" s="23"/>
    </row>
    <row r="610" spans="1:11" ht="15" x14ac:dyDescent="0.25">
      <c r="A610" s="20">
        <f t="shared" si="19"/>
        <v>42912.041666665209</v>
      </c>
      <c r="B610" s="21"/>
      <c r="C610" s="22"/>
      <c r="D610" s="21"/>
      <c r="E610" s="21"/>
      <c r="F610" s="24" t="str">
        <f t="shared" si="18"/>
        <v/>
      </c>
      <c r="G610" s="24" t="s">
        <v>189</v>
      </c>
      <c r="H610" s="23">
        <v>49.8489</v>
      </c>
      <c r="I610" s="23">
        <f>COUNTIF(G610:G633,"&gt;150")</f>
        <v>0</v>
      </c>
      <c r="J610" s="23">
        <v>150</v>
      </c>
      <c r="K610" s="23"/>
    </row>
    <row r="611" spans="1:11" ht="15" x14ac:dyDescent="0.25">
      <c r="A611" s="20">
        <f t="shared" si="19"/>
        <v>42912.083333331873</v>
      </c>
      <c r="B611" s="21"/>
      <c r="C611" s="22"/>
      <c r="D611" s="21"/>
      <c r="E611" s="21"/>
      <c r="F611" s="24" t="str">
        <f t="shared" si="18"/>
        <v/>
      </c>
      <c r="G611" s="24" t="s">
        <v>189</v>
      </c>
      <c r="H611" s="23">
        <v>49.790219999999998</v>
      </c>
      <c r="I611" s="23"/>
      <c r="J611" s="23">
        <v>150</v>
      </c>
      <c r="K611" s="23"/>
    </row>
    <row r="612" spans="1:11" ht="15" x14ac:dyDescent="0.25">
      <c r="A612" s="20">
        <f t="shared" si="19"/>
        <v>42912.124999998538</v>
      </c>
      <c r="B612" s="21"/>
      <c r="C612" s="22"/>
      <c r="D612" s="21"/>
      <c r="E612" s="21"/>
      <c r="F612" s="24" t="str">
        <f t="shared" si="18"/>
        <v/>
      </c>
      <c r="G612" s="24" t="s">
        <v>189</v>
      </c>
      <c r="H612" s="23">
        <v>49.75853</v>
      </c>
      <c r="I612" s="23"/>
      <c r="J612" s="23">
        <v>150</v>
      </c>
      <c r="K612" s="23"/>
    </row>
    <row r="613" spans="1:11" ht="15" x14ac:dyDescent="0.25">
      <c r="A613" s="20">
        <f t="shared" si="19"/>
        <v>42912.166666665202</v>
      </c>
      <c r="B613" s="21"/>
      <c r="C613" s="22"/>
      <c r="D613" s="21"/>
      <c r="E613" s="21"/>
      <c r="F613" s="24" t="str">
        <f t="shared" si="18"/>
        <v/>
      </c>
      <c r="G613" s="24" t="s">
        <v>189</v>
      </c>
      <c r="H613" s="23">
        <v>49.273809999999997</v>
      </c>
      <c r="I613" s="23"/>
      <c r="J613" s="23">
        <v>150</v>
      </c>
      <c r="K613" s="23"/>
    </row>
    <row r="614" spans="1:11" ht="15" x14ac:dyDescent="0.25">
      <c r="A614" s="20">
        <f t="shared" si="19"/>
        <v>42912.208333331866</v>
      </c>
      <c r="B614" s="21"/>
      <c r="C614" s="22"/>
      <c r="D614" s="21"/>
      <c r="E614" s="21"/>
      <c r="F614" s="24" t="str">
        <f t="shared" si="18"/>
        <v/>
      </c>
      <c r="G614" s="24" t="s">
        <v>189</v>
      </c>
      <c r="H614" s="23">
        <v>49.145800000000001</v>
      </c>
      <c r="I614" s="23"/>
      <c r="J614" s="23">
        <v>150</v>
      </c>
      <c r="K614" s="23"/>
    </row>
    <row r="615" spans="1:11" ht="15" x14ac:dyDescent="0.25">
      <c r="A615" s="20">
        <f t="shared" si="19"/>
        <v>42912.24999999853</v>
      </c>
      <c r="B615" s="21"/>
      <c r="C615" s="22"/>
      <c r="D615" s="21"/>
      <c r="E615" s="21"/>
      <c r="F615" s="24" t="str">
        <f t="shared" si="18"/>
        <v/>
      </c>
      <c r="G615" s="24" t="s">
        <v>189</v>
      </c>
      <c r="H615" s="23">
        <v>49.144820000000003</v>
      </c>
      <c r="I615" s="23"/>
      <c r="J615" s="23">
        <v>150</v>
      </c>
      <c r="K615" s="23"/>
    </row>
    <row r="616" spans="1:11" ht="15" x14ac:dyDescent="0.25">
      <c r="A616" s="20">
        <f t="shared" si="19"/>
        <v>42912.291666665194</v>
      </c>
      <c r="B616" s="21"/>
      <c r="C616" s="22"/>
      <c r="D616" s="21"/>
      <c r="E616" s="21"/>
      <c r="F616" s="24" t="str">
        <f t="shared" si="18"/>
        <v/>
      </c>
      <c r="G616" s="24" t="s">
        <v>189</v>
      </c>
      <c r="H616" s="23">
        <v>49.065109999999997</v>
      </c>
      <c r="I616" s="23"/>
      <c r="J616" s="23">
        <v>150</v>
      </c>
      <c r="K616" s="23"/>
    </row>
    <row r="617" spans="1:11" ht="15" x14ac:dyDescent="0.25">
      <c r="A617" s="20">
        <f t="shared" si="19"/>
        <v>42912.333333331859</v>
      </c>
      <c r="B617" s="21"/>
      <c r="C617" s="22"/>
      <c r="D617" s="21"/>
      <c r="E617" s="21"/>
      <c r="F617" s="24" t="str">
        <f t="shared" si="18"/>
        <v/>
      </c>
      <c r="G617" s="24" t="s">
        <v>189</v>
      </c>
      <c r="H617" s="23">
        <v>49.013080000000002</v>
      </c>
      <c r="I617" s="23"/>
      <c r="J617" s="23">
        <v>150</v>
      </c>
      <c r="K617" s="23"/>
    </row>
    <row r="618" spans="1:11" ht="15" x14ac:dyDescent="0.25">
      <c r="A618" s="20">
        <f t="shared" si="19"/>
        <v>42912.374999998523</v>
      </c>
      <c r="B618" s="21"/>
      <c r="C618" s="22"/>
      <c r="D618" s="21"/>
      <c r="E618" s="21"/>
      <c r="F618" s="24" t="str">
        <f t="shared" si="18"/>
        <v/>
      </c>
      <c r="G618" s="24" t="s">
        <v>189</v>
      </c>
      <c r="H618" s="23">
        <v>49.008139999999997</v>
      </c>
      <c r="I618" s="23"/>
      <c r="J618" s="23">
        <v>150</v>
      </c>
      <c r="K618" s="23"/>
    </row>
    <row r="619" spans="1:11" ht="15" x14ac:dyDescent="0.25">
      <c r="A619" s="20">
        <f t="shared" si="19"/>
        <v>42912.416666665187</v>
      </c>
      <c r="B619" s="21"/>
      <c r="C619" s="22"/>
      <c r="D619" s="21"/>
      <c r="E619" s="21"/>
      <c r="F619" s="24" t="str">
        <f t="shared" si="18"/>
        <v/>
      </c>
      <c r="G619" s="24" t="s">
        <v>189</v>
      </c>
      <c r="H619" s="23">
        <v>48.922669999999997</v>
      </c>
      <c r="I619" s="23"/>
      <c r="J619" s="23">
        <v>150</v>
      </c>
      <c r="K619" s="23"/>
    </row>
    <row r="620" spans="1:11" ht="15" x14ac:dyDescent="0.25">
      <c r="A620" s="20">
        <f t="shared" si="19"/>
        <v>42912.458333331851</v>
      </c>
      <c r="B620" s="21"/>
      <c r="C620" s="22"/>
      <c r="D620" s="21"/>
      <c r="E620" s="21"/>
      <c r="F620" s="24" t="str">
        <f t="shared" si="18"/>
        <v/>
      </c>
      <c r="G620" s="24" t="s">
        <v>189</v>
      </c>
      <c r="H620" s="23">
        <v>48.905110000000001</v>
      </c>
      <c r="I620" s="23"/>
      <c r="J620" s="23">
        <v>150</v>
      </c>
      <c r="K620" s="23"/>
    </row>
    <row r="621" spans="1:11" ht="15" x14ac:dyDescent="0.25">
      <c r="A621" s="20">
        <f t="shared" si="19"/>
        <v>42912.499999998516</v>
      </c>
      <c r="B621" s="21"/>
      <c r="C621" s="22"/>
      <c r="D621" s="21"/>
      <c r="E621" s="21"/>
      <c r="F621" s="24" t="str">
        <f t="shared" si="18"/>
        <v/>
      </c>
      <c r="G621" s="24" t="s">
        <v>189</v>
      </c>
      <c r="H621" s="23">
        <v>48.856949999999998</v>
      </c>
      <c r="I621" s="23"/>
      <c r="J621" s="23">
        <v>150</v>
      </c>
      <c r="K621" s="23"/>
    </row>
    <row r="622" spans="1:11" ht="15" x14ac:dyDescent="0.25">
      <c r="A622" s="20">
        <f t="shared" si="19"/>
        <v>42912.54166666518</v>
      </c>
      <c r="B622" s="21"/>
      <c r="C622" s="22"/>
      <c r="D622" s="21"/>
      <c r="E622" s="21"/>
      <c r="F622" s="24" t="str">
        <f t="shared" si="18"/>
        <v/>
      </c>
      <c r="G622" s="24" t="s">
        <v>189</v>
      </c>
      <c r="H622" s="23">
        <v>48.845210000000002</v>
      </c>
      <c r="I622" s="23"/>
      <c r="J622" s="23">
        <v>150</v>
      </c>
      <c r="K622" s="23"/>
    </row>
    <row r="623" spans="1:11" ht="15" x14ac:dyDescent="0.25">
      <c r="A623" s="20">
        <f t="shared" si="19"/>
        <v>42912.583333331844</v>
      </c>
      <c r="B623" s="21"/>
      <c r="C623" s="22"/>
      <c r="D623" s="21"/>
      <c r="E623" s="21"/>
      <c r="F623" s="24" t="str">
        <f t="shared" si="18"/>
        <v/>
      </c>
      <c r="G623" s="24" t="s">
        <v>189</v>
      </c>
      <c r="H623" s="23">
        <v>48.831670000000003</v>
      </c>
      <c r="I623" s="23"/>
      <c r="J623" s="23">
        <v>150</v>
      </c>
      <c r="K623" s="23"/>
    </row>
    <row r="624" spans="1:11" ht="15" x14ac:dyDescent="0.25">
      <c r="A624" s="20">
        <f t="shared" si="19"/>
        <v>42912.624999998508</v>
      </c>
      <c r="B624" s="21"/>
      <c r="C624" s="22"/>
      <c r="D624" s="21"/>
      <c r="E624" s="21"/>
      <c r="F624" s="24" t="str">
        <f t="shared" si="18"/>
        <v/>
      </c>
      <c r="G624" s="24" t="s">
        <v>189</v>
      </c>
      <c r="H624" s="23">
        <v>48.824710000000003</v>
      </c>
      <c r="I624" s="23"/>
      <c r="J624" s="23">
        <v>150</v>
      </c>
      <c r="K624" s="23"/>
    </row>
    <row r="625" spans="1:11" ht="15" x14ac:dyDescent="0.25">
      <c r="A625" s="20">
        <f t="shared" si="19"/>
        <v>42912.666666665173</v>
      </c>
      <c r="B625" s="21"/>
      <c r="C625" s="22"/>
      <c r="D625" s="21"/>
      <c r="E625" s="21"/>
      <c r="F625" s="24" t="str">
        <f t="shared" si="18"/>
        <v/>
      </c>
      <c r="G625" s="24" t="s">
        <v>189</v>
      </c>
      <c r="H625" s="23">
        <v>48.808109999999999</v>
      </c>
      <c r="I625" s="23"/>
      <c r="J625" s="23">
        <v>150</v>
      </c>
      <c r="K625" s="23"/>
    </row>
    <row r="626" spans="1:11" ht="15" x14ac:dyDescent="0.25">
      <c r="A626" s="20">
        <f t="shared" si="19"/>
        <v>42912.708333331837</v>
      </c>
      <c r="B626" s="21"/>
      <c r="C626" s="22"/>
      <c r="D626" s="21"/>
      <c r="E626" s="21"/>
      <c r="F626" s="24" t="str">
        <f t="shared" si="18"/>
        <v/>
      </c>
      <c r="G626" s="24" t="s">
        <v>189</v>
      </c>
      <c r="H626" s="23">
        <v>48.740110000000001</v>
      </c>
      <c r="I626" s="23"/>
      <c r="J626" s="23">
        <v>150</v>
      </c>
      <c r="K626" s="23"/>
    </row>
    <row r="627" spans="1:11" ht="15" x14ac:dyDescent="0.25">
      <c r="A627" s="20">
        <f t="shared" si="19"/>
        <v>42912.749999998501</v>
      </c>
      <c r="B627" s="21"/>
      <c r="C627" s="22"/>
      <c r="D627" s="21"/>
      <c r="E627" s="21"/>
      <c r="F627" s="24" t="str">
        <f t="shared" si="18"/>
        <v/>
      </c>
      <c r="G627" s="24" t="s">
        <v>189</v>
      </c>
      <c r="H627" s="23">
        <v>48.672420000000002</v>
      </c>
      <c r="I627" s="23"/>
      <c r="J627" s="23">
        <v>150</v>
      </c>
      <c r="K627" s="23"/>
    </row>
    <row r="628" spans="1:11" ht="15" x14ac:dyDescent="0.25">
      <c r="A628" s="20">
        <f t="shared" si="19"/>
        <v>42912.791666665165</v>
      </c>
      <c r="B628" s="21"/>
      <c r="C628" s="22"/>
      <c r="D628" s="21"/>
      <c r="E628" s="21"/>
      <c r="F628" s="24" t="str">
        <f t="shared" si="18"/>
        <v/>
      </c>
      <c r="G628" s="24" t="s">
        <v>189</v>
      </c>
      <c r="H628" s="23">
        <v>48.669510000000002</v>
      </c>
      <c r="I628" s="23"/>
      <c r="J628" s="23">
        <v>150</v>
      </c>
      <c r="K628" s="23"/>
    </row>
    <row r="629" spans="1:11" ht="15" x14ac:dyDescent="0.25">
      <c r="A629" s="20">
        <f t="shared" si="19"/>
        <v>42912.83333333183</v>
      </c>
      <c r="B629" s="21"/>
      <c r="C629" s="22"/>
      <c r="D629" s="21"/>
      <c r="E629" s="21"/>
      <c r="F629" s="24" t="str">
        <f t="shared" si="18"/>
        <v/>
      </c>
      <c r="G629" s="24" t="s">
        <v>189</v>
      </c>
      <c r="H629" s="23">
        <v>48.577440000000003</v>
      </c>
      <c r="I629" s="23"/>
      <c r="J629" s="23">
        <v>150</v>
      </c>
      <c r="K629" s="23"/>
    </row>
    <row r="630" spans="1:11" ht="15" x14ac:dyDescent="0.25">
      <c r="A630" s="20">
        <f t="shared" si="19"/>
        <v>42912.874999998494</v>
      </c>
      <c r="B630" s="21"/>
      <c r="C630" s="22"/>
      <c r="D630" s="21"/>
      <c r="E630" s="21"/>
      <c r="F630" s="24" t="str">
        <f t="shared" si="18"/>
        <v/>
      </c>
      <c r="G630" s="24" t="s">
        <v>189</v>
      </c>
      <c r="H630" s="23">
        <v>48.57123</v>
      </c>
      <c r="I630" s="23"/>
      <c r="J630" s="23">
        <v>150</v>
      </c>
      <c r="K630" s="23"/>
    </row>
    <row r="631" spans="1:11" ht="15" x14ac:dyDescent="0.25">
      <c r="A631" s="20">
        <f t="shared" si="19"/>
        <v>42912.916666665158</v>
      </c>
      <c r="B631" s="21"/>
      <c r="C631" s="22"/>
      <c r="D631" s="21"/>
      <c r="E631" s="21"/>
      <c r="F631" s="24" t="str">
        <f t="shared" si="18"/>
        <v/>
      </c>
      <c r="G631" s="24" t="s">
        <v>189</v>
      </c>
      <c r="H631" s="23">
        <v>48.562449999999998</v>
      </c>
      <c r="I631" s="23"/>
      <c r="J631" s="23">
        <v>150</v>
      </c>
      <c r="K631" s="23"/>
    </row>
    <row r="632" spans="1:11" ht="15" x14ac:dyDescent="0.25">
      <c r="A632" s="20">
        <f t="shared" si="19"/>
        <v>42912.958333331822</v>
      </c>
      <c r="B632" s="21"/>
      <c r="C632" s="22"/>
      <c r="D632" s="21"/>
      <c r="E632" s="21"/>
      <c r="F632" s="24" t="str">
        <f t="shared" si="18"/>
        <v/>
      </c>
      <c r="G632" s="24" t="s">
        <v>189</v>
      </c>
      <c r="H632" s="23">
        <v>48.5</v>
      </c>
      <c r="I632" s="23"/>
      <c r="J632" s="23">
        <v>150</v>
      </c>
      <c r="K632" s="23"/>
    </row>
    <row r="633" spans="1:11" ht="15" x14ac:dyDescent="0.25">
      <c r="A633" s="20">
        <f t="shared" si="19"/>
        <v>42912.999999998487</v>
      </c>
      <c r="B633" s="21"/>
      <c r="C633" s="22"/>
      <c r="D633" s="21"/>
      <c r="E633" s="21"/>
      <c r="F633" s="24" t="str">
        <f t="shared" si="18"/>
        <v/>
      </c>
      <c r="G633" s="24" t="s">
        <v>189</v>
      </c>
      <c r="H633" s="23">
        <v>48.374119999999998</v>
      </c>
      <c r="I633" s="23"/>
      <c r="J633" s="23">
        <v>150</v>
      </c>
      <c r="K633" s="23"/>
    </row>
    <row r="634" spans="1:11" ht="15" x14ac:dyDescent="0.25">
      <c r="A634" s="20">
        <f t="shared" si="19"/>
        <v>42913.041666665151</v>
      </c>
      <c r="B634" s="21"/>
      <c r="C634" s="22"/>
      <c r="D634" s="21"/>
      <c r="E634" s="21"/>
      <c r="F634" s="24" t="str">
        <f t="shared" si="18"/>
        <v/>
      </c>
      <c r="G634" s="24" t="s">
        <v>189</v>
      </c>
      <c r="H634" s="23">
        <v>48.14161</v>
      </c>
      <c r="I634" s="23">
        <f>COUNTIF(G634:G657,"&gt;150")</f>
        <v>0</v>
      </c>
      <c r="J634" s="23">
        <v>150</v>
      </c>
      <c r="K634" s="23"/>
    </row>
    <row r="635" spans="1:11" ht="15" x14ac:dyDescent="0.25">
      <c r="A635" s="20">
        <f t="shared" si="19"/>
        <v>42913.083333331815</v>
      </c>
      <c r="B635" s="21"/>
      <c r="C635" s="22"/>
      <c r="D635" s="21"/>
      <c r="E635" s="21"/>
      <c r="F635" s="24" t="str">
        <f t="shared" si="18"/>
        <v/>
      </c>
      <c r="G635" s="24" t="s">
        <v>189</v>
      </c>
      <c r="H635" s="23">
        <v>48.126280000000001</v>
      </c>
      <c r="I635" s="23"/>
      <c r="J635" s="23">
        <v>150</v>
      </c>
      <c r="K635" s="23"/>
    </row>
    <row r="636" spans="1:11" ht="15" x14ac:dyDescent="0.25">
      <c r="A636" s="20">
        <f t="shared" si="19"/>
        <v>42913.124999998479</v>
      </c>
      <c r="B636" s="21"/>
      <c r="C636" s="22"/>
      <c r="D636" s="21"/>
      <c r="E636" s="21"/>
      <c r="F636" s="24" t="str">
        <f t="shared" si="18"/>
        <v/>
      </c>
      <c r="G636" s="24" t="s">
        <v>189</v>
      </c>
      <c r="H636" s="23">
        <v>48.098120000000002</v>
      </c>
      <c r="I636" s="23"/>
      <c r="J636" s="23">
        <v>150</v>
      </c>
      <c r="K636" s="23"/>
    </row>
    <row r="637" spans="1:11" ht="15" x14ac:dyDescent="0.25">
      <c r="A637" s="20">
        <f t="shared" si="19"/>
        <v>42913.166666665144</v>
      </c>
      <c r="B637" s="21"/>
      <c r="C637" s="22"/>
      <c r="D637" s="21"/>
      <c r="E637" s="21"/>
      <c r="F637" s="24" t="str">
        <f t="shared" si="18"/>
        <v/>
      </c>
      <c r="G637" s="24" t="s">
        <v>189</v>
      </c>
      <c r="H637" s="23">
        <v>48.085000000000001</v>
      </c>
      <c r="I637" s="23"/>
      <c r="J637" s="23">
        <v>150</v>
      </c>
      <c r="K637" s="23"/>
    </row>
    <row r="638" spans="1:11" ht="15" x14ac:dyDescent="0.25">
      <c r="A638" s="20">
        <f t="shared" si="19"/>
        <v>42913.208333331808</v>
      </c>
      <c r="B638" s="21"/>
      <c r="C638" s="22"/>
      <c r="D638" s="21"/>
      <c r="E638" s="21"/>
      <c r="F638" s="24" t="str">
        <f t="shared" si="18"/>
        <v/>
      </c>
      <c r="G638" s="24" t="s">
        <v>189</v>
      </c>
      <c r="H638" s="23">
        <v>48.080329999999996</v>
      </c>
      <c r="I638" s="23"/>
      <c r="J638" s="23">
        <v>150</v>
      </c>
      <c r="K638" s="23"/>
    </row>
    <row r="639" spans="1:11" ht="15" x14ac:dyDescent="0.25">
      <c r="A639" s="20">
        <f t="shared" si="19"/>
        <v>42913.249999998472</v>
      </c>
      <c r="B639" s="21"/>
      <c r="C639" s="22"/>
      <c r="D639" s="21"/>
      <c r="E639" s="21"/>
      <c r="F639" s="24" t="str">
        <f t="shared" si="18"/>
        <v/>
      </c>
      <c r="G639" s="24" t="s">
        <v>189</v>
      </c>
      <c r="H639" s="23">
        <v>48.014890000000001</v>
      </c>
      <c r="I639" s="23"/>
      <c r="J639" s="23">
        <v>150</v>
      </c>
      <c r="K639" s="23"/>
    </row>
    <row r="640" spans="1:11" ht="15" x14ac:dyDescent="0.25">
      <c r="A640" s="20">
        <f t="shared" si="19"/>
        <v>42913.291666665136</v>
      </c>
      <c r="B640" s="21"/>
      <c r="C640" s="22"/>
      <c r="D640" s="21"/>
      <c r="E640" s="21"/>
      <c r="F640" s="24" t="str">
        <f t="shared" si="18"/>
        <v/>
      </c>
      <c r="G640" s="24" t="s">
        <v>189</v>
      </c>
      <c r="H640" s="23">
        <v>47.988379999999999</v>
      </c>
      <c r="I640" s="23"/>
      <c r="J640" s="23">
        <v>150</v>
      </c>
      <c r="K640" s="23"/>
    </row>
    <row r="641" spans="1:11" ht="15" x14ac:dyDescent="0.25">
      <c r="A641" s="20">
        <f t="shared" si="19"/>
        <v>42913.333333331801</v>
      </c>
      <c r="B641" s="21"/>
      <c r="C641" s="22"/>
      <c r="D641" s="21"/>
      <c r="E641" s="21"/>
      <c r="F641" s="24" t="str">
        <f t="shared" si="18"/>
        <v/>
      </c>
      <c r="G641" s="24" t="s">
        <v>189</v>
      </c>
      <c r="H641" s="23">
        <v>47.912170000000003</v>
      </c>
      <c r="I641" s="23"/>
      <c r="J641" s="23">
        <v>150</v>
      </c>
      <c r="K641" s="23"/>
    </row>
    <row r="642" spans="1:11" ht="15" x14ac:dyDescent="0.25">
      <c r="A642" s="20">
        <f t="shared" si="19"/>
        <v>42913.374999998465</v>
      </c>
      <c r="B642" s="21"/>
      <c r="C642" s="22"/>
      <c r="D642" s="21"/>
      <c r="E642" s="21"/>
      <c r="F642" s="24" t="str">
        <f t="shared" si="18"/>
        <v/>
      </c>
      <c r="G642" s="24" t="s">
        <v>189</v>
      </c>
      <c r="H642" s="23">
        <v>47.781779999999998</v>
      </c>
      <c r="I642" s="23"/>
      <c r="J642" s="23">
        <v>150</v>
      </c>
      <c r="K642" s="23"/>
    </row>
    <row r="643" spans="1:11" ht="15" x14ac:dyDescent="0.25">
      <c r="A643" s="20">
        <f t="shared" si="19"/>
        <v>42913.416666665129</v>
      </c>
      <c r="B643" s="21"/>
      <c r="C643" s="22"/>
      <c r="D643" s="21"/>
      <c r="E643" s="21"/>
      <c r="F643" s="24" t="str">
        <f t="shared" si="18"/>
        <v/>
      </c>
      <c r="G643" s="24" t="s">
        <v>189</v>
      </c>
      <c r="H643" s="23">
        <v>47.74333</v>
      </c>
      <c r="I643" s="23"/>
      <c r="J643" s="23">
        <v>150</v>
      </c>
      <c r="K643" s="23"/>
    </row>
    <row r="644" spans="1:11" ht="15" x14ac:dyDescent="0.25">
      <c r="A644" s="20">
        <f t="shared" si="19"/>
        <v>42913.458333331793</v>
      </c>
      <c r="B644" s="21"/>
      <c r="C644" s="22"/>
      <c r="D644" s="21"/>
      <c r="E644" s="21"/>
      <c r="F644" s="24" t="str">
        <f t="shared" si="18"/>
        <v/>
      </c>
      <c r="G644" s="24" t="s">
        <v>189</v>
      </c>
      <c r="H644" s="23">
        <v>47.55894</v>
      </c>
      <c r="I644" s="23"/>
      <c r="J644" s="23">
        <v>150</v>
      </c>
      <c r="K644" s="23"/>
    </row>
    <row r="645" spans="1:11" ht="15" x14ac:dyDescent="0.25">
      <c r="A645" s="20">
        <f t="shared" si="19"/>
        <v>42913.499999998457</v>
      </c>
      <c r="B645" s="21"/>
      <c r="C645" s="22">
        <v>0.57355999999999996</v>
      </c>
      <c r="D645" s="21">
        <v>114.3938</v>
      </c>
      <c r="E645" s="21"/>
      <c r="F645" s="24" t="str">
        <f t="shared" si="18"/>
        <v/>
      </c>
      <c r="G645" s="24" t="s">
        <v>189</v>
      </c>
      <c r="H645" s="23">
        <v>47.438499999999998</v>
      </c>
      <c r="I645" s="23"/>
      <c r="J645" s="23">
        <v>150</v>
      </c>
      <c r="K645" s="23"/>
    </row>
    <row r="646" spans="1:11" ht="15" x14ac:dyDescent="0.25">
      <c r="A646" s="20">
        <f t="shared" si="19"/>
        <v>42913.541666665122</v>
      </c>
      <c r="B646" s="21"/>
      <c r="C646" s="22">
        <v>0.89636000000000005</v>
      </c>
      <c r="D646" s="21">
        <v>173.77330000000001</v>
      </c>
      <c r="E646" s="21"/>
      <c r="F646" s="24" t="str">
        <f t="shared" si="18"/>
        <v/>
      </c>
      <c r="G646" s="24" t="s">
        <v>189</v>
      </c>
      <c r="H646" s="23">
        <v>47.107599999999998</v>
      </c>
      <c r="I646" s="23"/>
      <c r="J646" s="23">
        <v>150</v>
      </c>
      <c r="K646" s="23"/>
    </row>
    <row r="647" spans="1:11" ht="15" x14ac:dyDescent="0.25">
      <c r="A647" s="20">
        <f t="shared" si="19"/>
        <v>42913.583333331786</v>
      </c>
      <c r="B647" s="21"/>
      <c r="C647" s="22">
        <v>1.75972</v>
      </c>
      <c r="D647" s="21">
        <v>199.30340000000001</v>
      </c>
      <c r="E647" s="21"/>
      <c r="F647" s="24" t="str">
        <f t="shared" si="18"/>
        <v/>
      </c>
      <c r="G647" s="24" t="s">
        <v>189</v>
      </c>
      <c r="H647" s="23">
        <v>47.015360000000001</v>
      </c>
      <c r="I647" s="23"/>
      <c r="J647" s="23">
        <v>150</v>
      </c>
      <c r="K647" s="23"/>
    </row>
    <row r="648" spans="1:11" ht="15" x14ac:dyDescent="0.25">
      <c r="A648" s="20">
        <f t="shared" si="19"/>
        <v>42913.62499999845</v>
      </c>
      <c r="B648" s="21">
        <v>2.3876400000000002</v>
      </c>
      <c r="C648" s="22">
        <v>2.0968800000000001</v>
      </c>
      <c r="D648" s="21">
        <v>203.6078</v>
      </c>
      <c r="E648" s="21"/>
      <c r="F648" s="24">
        <f t="shared" si="18"/>
        <v>2.3876400000000002</v>
      </c>
      <c r="G648" s="24">
        <v>2.3876400000000002</v>
      </c>
      <c r="H648" s="23">
        <v>47.002160000000003</v>
      </c>
      <c r="I648" s="23"/>
      <c r="J648" s="23">
        <v>150</v>
      </c>
      <c r="K648" s="23"/>
    </row>
    <row r="649" spans="1:11" ht="15" x14ac:dyDescent="0.25">
      <c r="A649" s="20">
        <f t="shared" si="19"/>
        <v>42913.666666665114</v>
      </c>
      <c r="B649" s="21">
        <v>13.347329999999999</v>
      </c>
      <c r="C649" s="22">
        <v>2.3381500000000002</v>
      </c>
      <c r="D649" s="21">
        <v>215.5693</v>
      </c>
      <c r="E649" s="21"/>
      <c r="F649" s="24">
        <f t="shared" si="18"/>
        <v>13.347329999999999</v>
      </c>
      <c r="G649" s="24">
        <v>13.347329999999999</v>
      </c>
      <c r="H649" s="23">
        <v>47</v>
      </c>
      <c r="I649" s="23"/>
      <c r="J649" s="23">
        <v>150</v>
      </c>
      <c r="K649" s="23"/>
    </row>
    <row r="650" spans="1:11" ht="15" x14ac:dyDescent="0.25">
      <c r="A650" s="20">
        <f t="shared" si="19"/>
        <v>42913.708333331779</v>
      </c>
      <c r="B650" s="21">
        <v>24.226610000000001</v>
      </c>
      <c r="C650" s="22">
        <v>2.2291599999999998</v>
      </c>
      <c r="D650" s="21">
        <v>240.86779999999999</v>
      </c>
      <c r="E650" s="21"/>
      <c r="F650" s="24">
        <f t="shared" si="18"/>
        <v>24.226610000000001</v>
      </c>
      <c r="G650" s="24">
        <v>24.226610000000001</v>
      </c>
      <c r="H650" s="23">
        <v>46.986220000000003</v>
      </c>
      <c r="I650" s="23"/>
      <c r="J650" s="23">
        <v>150</v>
      </c>
      <c r="K650" s="23"/>
    </row>
    <row r="651" spans="1:11" ht="15" x14ac:dyDescent="0.25">
      <c r="A651" s="20">
        <f t="shared" si="19"/>
        <v>42913.749999998443</v>
      </c>
      <c r="B651" s="21">
        <v>19.189779999999999</v>
      </c>
      <c r="C651" s="22">
        <v>1.7922400000000001</v>
      </c>
      <c r="D651" s="21">
        <v>223.69409999999999</v>
      </c>
      <c r="E651" s="21"/>
      <c r="F651" s="24">
        <f t="shared" ref="F651:F714" si="20">IF(AND(B651&gt;0,ISNUMBER(B651)),B651,"")</f>
        <v>19.189779999999999</v>
      </c>
      <c r="G651" s="24">
        <v>19.189779999999999</v>
      </c>
      <c r="H651" s="23">
        <v>46.964919999999999</v>
      </c>
      <c r="I651" s="23"/>
      <c r="J651" s="23">
        <v>150</v>
      </c>
      <c r="K651" s="23"/>
    </row>
    <row r="652" spans="1:11" ht="15" x14ac:dyDescent="0.25">
      <c r="A652" s="20">
        <f t="shared" ref="A652:A715" si="21">A651+1/24</f>
        <v>42913.791666665107</v>
      </c>
      <c r="B652" s="21">
        <v>2.84945</v>
      </c>
      <c r="C652" s="22">
        <v>1.1237699999999999</v>
      </c>
      <c r="D652" s="21">
        <v>290.43040000000002</v>
      </c>
      <c r="E652" s="21"/>
      <c r="F652" s="24">
        <f t="shared" si="20"/>
        <v>2.84945</v>
      </c>
      <c r="G652" s="24">
        <v>2.84945</v>
      </c>
      <c r="H652" s="23">
        <v>46.900170000000003</v>
      </c>
      <c r="I652" s="23"/>
      <c r="J652" s="23">
        <v>150</v>
      </c>
      <c r="K652" s="23"/>
    </row>
    <row r="653" spans="1:11" ht="15" x14ac:dyDescent="0.25">
      <c r="A653" s="20">
        <f t="shared" si="21"/>
        <v>42913.833333331771</v>
      </c>
      <c r="B653" s="21">
        <v>-0.37786999999999998</v>
      </c>
      <c r="C653" s="22">
        <v>0.36568000000000001</v>
      </c>
      <c r="D653" s="21">
        <v>12.993449999999999</v>
      </c>
      <c r="E653" s="21"/>
      <c r="F653" s="24" t="str">
        <f t="shared" si="20"/>
        <v/>
      </c>
      <c r="G653" s="24" t="s">
        <v>189</v>
      </c>
      <c r="H653" s="23">
        <v>46.876849999999997</v>
      </c>
      <c r="I653" s="23"/>
      <c r="J653" s="23">
        <v>150</v>
      </c>
      <c r="K653" s="23"/>
    </row>
    <row r="654" spans="1:11" ht="15" x14ac:dyDescent="0.25">
      <c r="A654" s="20">
        <f t="shared" si="21"/>
        <v>42913.874999998436</v>
      </c>
      <c r="B654" s="21"/>
      <c r="C654" s="22">
        <v>0.25011</v>
      </c>
      <c r="D654" s="21">
        <v>48.718069999999997</v>
      </c>
      <c r="E654" s="21"/>
      <c r="F654" s="24" t="str">
        <f t="shared" si="20"/>
        <v/>
      </c>
      <c r="G654" s="24" t="s">
        <v>189</v>
      </c>
      <c r="H654" s="23">
        <v>46.833329999999997</v>
      </c>
      <c r="I654" s="23"/>
      <c r="J654" s="23">
        <v>150</v>
      </c>
      <c r="K654" s="23"/>
    </row>
    <row r="655" spans="1:11" ht="15" x14ac:dyDescent="0.25">
      <c r="A655" s="20">
        <f t="shared" si="21"/>
        <v>42913.9166666651</v>
      </c>
      <c r="B655" s="21">
        <v>3.9508899999999998</v>
      </c>
      <c r="C655" s="22">
        <v>0.18487000000000001</v>
      </c>
      <c r="D655" s="21">
        <v>98.11412</v>
      </c>
      <c r="E655" s="21"/>
      <c r="F655" s="24">
        <f t="shared" si="20"/>
        <v>3.9508899999999998</v>
      </c>
      <c r="G655" s="24">
        <v>3.9508899999999998</v>
      </c>
      <c r="H655" s="23">
        <v>46.779389999999999</v>
      </c>
      <c r="I655" s="23"/>
      <c r="J655" s="23">
        <v>150</v>
      </c>
      <c r="K655" s="23"/>
    </row>
    <row r="656" spans="1:11" ht="15" x14ac:dyDescent="0.25">
      <c r="A656" s="20">
        <f t="shared" si="21"/>
        <v>42913.958333331764</v>
      </c>
      <c r="B656" s="21"/>
      <c r="C656" s="22">
        <v>0.21375</v>
      </c>
      <c r="D656" s="21">
        <v>7.4971500000000004</v>
      </c>
      <c r="E656" s="21"/>
      <c r="F656" s="24" t="str">
        <f t="shared" si="20"/>
        <v/>
      </c>
      <c r="G656" s="24" t="s">
        <v>189</v>
      </c>
      <c r="H656" s="23">
        <v>46.740609999999997</v>
      </c>
      <c r="I656" s="23"/>
      <c r="J656" s="23">
        <v>150</v>
      </c>
      <c r="K656" s="23"/>
    </row>
    <row r="657" spans="1:11" ht="15" x14ac:dyDescent="0.25">
      <c r="A657" s="20">
        <f t="shared" si="21"/>
        <v>42913.999999998428</v>
      </c>
      <c r="B657" s="21">
        <v>0.32052999999999998</v>
      </c>
      <c r="C657" s="22">
        <v>0.24037</v>
      </c>
      <c r="D657" s="21">
        <v>80.397989999999993</v>
      </c>
      <c r="E657" s="21"/>
      <c r="F657" s="24">
        <f t="shared" si="20"/>
        <v>0.32052999999999998</v>
      </c>
      <c r="G657" s="24">
        <v>0.32052999999999998</v>
      </c>
      <c r="H657" s="23">
        <v>46.726610000000001</v>
      </c>
      <c r="I657" s="23"/>
      <c r="J657" s="23">
        <v>150</v>
      </c>
      <c r="K657" s="23"/>
    </row>
    <row r="658" spans="1:11" ht="15" x14ac:dyDescent="0.25">
      <c r="A658" s="20">
        <f t="shared" si="21"/>
        <v>42914.041666665093</v>
      </c>
      <c r="B658" s="21">
        <v>-4.4530000000000003</v>
      </c>
      <c r="C658" s="22">
        <v>0.18586</v>
      </c>
      <c r="D658" s="21">
        <v>104.9567</v>
      </c>
      <c r="E658" s="21"/>
      <c r="F658" s="24" t="str">
        <f t="shared" si="20"/>
        <v/>
      </c>
      <c r="G658" s="24" t="s">
        <v>189</v>
      </c>
      <c r="H658" s="23">
        <v>46.67944</v>
      </c>
      <c r="I658" s="23">
        <f>COUNTIF(G658:G681,"&gt;150")</f>
        <v>0</v>
      </c>
      <c r="J658" s="23">
        <v>150</v>
      </c>
      <c r="K658" s="23"/>
    </row>
    <row r="659" spans="1:11" ht="15" x14ac:dyDescent="0.25">
      <c r="A659" s="20">
        <f t="shared" si="21"/>
        <v>42914.083333331757</v>
      </c>
      <c r="B659" s="21">
        <v>0.15661</v>
      </c>
      <c r="C659" s="22">
        <v>0.23027</v>
      </c>
      <c r="D659" s="21">
        <v>116.1157</v>
      </c>
      <c r="E659" s="21"/>
      <c r="F659" s="24">
        <f t="shared" si="20"/>
        <v>0.15661</v>
      </c>
      <c r="G659" s="24">
        <v>0.15661</v>
      </c>
      <c r="H659" s="23">
        <v>46.660049999999998</v>
      </c>
      <c r="I659" s="23"/>
      <c r="J659" s="23">
        <v>150</v>
      </c>
      <c r="K659" s="23"/>
    </row>
    <row r="660" spans="1:11" ht="15" x14ac:dyDescent="0.25">
      <c r="A660" s="20">
        <f t="shared" si="21"/>
        <v>42914.124999998421</v>
      </c>
      <c r="B660" s="21">
        <v>7.3122199999999999</v>
      </c>
      <c r="C660" s="22">
        <v>0.24001</v>
      </c>
      <c r="D660" s="21">
        <v>117.9811</v>
      </c>
      <c r="E660" s="21"/>
      <c r="F660" s="24">
        <f t="shared" si="20"/>
        <v>7.3122199999999999</v>
      </c>
      <c r="G660" s="24">
        <v>7.3122199999999999</v>
      </c>
      <c r="H660" s="23">
        <v>46.601219999999998</v>
      </c>
      <c r="I660" s="23"/>
      <c r="J660" s="23">
        <v>150</v>
      </c>
      <c r="K660" s="23"/>
    </row>
    <row r="661" spans="1:11" ht="15" x14ac:dyDescent="0.25">
      <c r="A661" s="20">
        <f t="shared" si="21"/>
        <v>42914.166666665085</v>
      </c>
      <c r="B661" s="21"/>
      <c r="C661" s="22">
        <v>0.26899000000000001</v>
      </c>
      <c r="D661" s="21">
        <v>122.661</v>
      </c>
      <c r="E661" s="21"/>
      <c r="F661" s="24" t="str">
        <f t="shared" si="20"/>
        <v/>
      </c>
      <c r="G661" s="24" t="s">
        <v>189</v>
      </c>
      <c r="H661" s="23">
        <v>46.47833</v>
      </c>
      <c r="I661" s="23"/>
      <c r="J661" s="23">
        <v>150</v>
      </c>
      <c r="K661" s="23"/>
    </row>
    <row r="662" spans="1:11" ht="15" x14ac:dyDescent="0.25">
      <c r="A662" s="20">
        <f t="shared" si="21"/>
        <v>42914.20833333175</v>
      </c>
      <c r="B662" s="21">
        <v>4.4497299999999997</v>
      </c>
      <c r="C662" s="22">
        <v>0.32521</v>
      </c>
      <c r="D662" s="21">
        <v>92.823430000000002</v>
      </c>
      <c r="E662" s="21"/>
      <c r="F662" s="24">
        <f t="shared" si="20"/>
        <v>4.4497299999999997</v>
      </c>
      <c r="G662" s="24">
        <v>4.4497299999999997</v>
      </c>
      <c r="H662" s="23">
        <v>46.449759999999998</v>
      </c>
      <c r="I662" s="23"/>
      <c r="J662" s="23">
        <v>150</v>
      </c>
      <c r="K662" s="23"/>
    </row>
    <row r="663" spans="1:11" ht="15" x14ac:dyDescent="0.25">
      <c r="A663" s="20">
        <f t="shared" si="21"/>
        <v>42914.249999998414</v>
      </c>
      <c r="B663" s="21">
        <v>0.33250000000000002</v>
      </c>
      <c r="C663" s="22">
        <v>0.27240999999999999</v>
      </c>
      <c r="D663" s="21">
        <v>84.260369999999995</v>
      </c>
      <c r="E663" s="21"/>
      <c r="F663" s="24">
        <f t="shared" si="20"/>
        <v>0.33250000000000002</v>
      </c>
      <c r="G663" s="24">
        <v>0.33250000000000002</v>
      </c>
      <c r="H663" s="23">
        <v>46.373950000000001</v>
      </c>
      <c r="I663" s="23"/>
      <c r="J663" s="23">
        <v>150</v>
      </c>
      <c r="K663" s="23"/>
    </row>
    <row r="664" spans="1:11" ht="15" x14ac:dyDescent="0.25">
      <c r="A664" s="20">
        <f t="shared" si="21"/>
        <v>42914.291666665078</v>
      </c>
      <c r="B664" s="21">
        <v>-0.57867000000000002</v>
      </c>
      <c r="C664" s="22">
        <v>0.58338000000000001</v>
      </c>
      <c r="D664" s="21">
        <v>21.640059999999998</v>
      </c>
      <c r="E664" s="21"/>
      <c r="F664" s="24" t="str">
        <f t="shared" si="20"/>
        <v/>
      </c>
      <c r="G664" s="24" t="s">
        <v>189</v>
      </c>
      <c r="H664" s="23">
        <v>46.272509999999997</v>
      </c>
      <c r="I664" s="23"/>
      <c r="J664" s="23">
        <v>150</v>
      </c>
      <c r="K664" s="23"/>
    </row>
    <row r="665" spans="1:11" ht="15" x14ac:dyDescent="0.25">
      <c r="A665" s="20">
        <f t="shared" si="21"/>
        <v>42914.333333331742</v>
      </c>
      <c r="B665" s="21">
        <v>6.5108300000000003</v>
      </c>
      <c r="C665" s="22">
        <v>0.82223999999999997</v>
      </c>
      <c r="D665" s="21">
        <v>78.851119999999995</v>
      </c>
      <c r="E665" s="21"/>
      <c r="F665" s="24">
        <f t="shared" si="20"/>
        <v>6.5108300000000003</v>
      </c>
      <c r="G665" s="24">
        <v>6.5108300000000003</v>
      </c>
      <c r="H665" s="23">
        <v>46.164169999999999</v>
      </c>
      <c r="I665" s="23"/>
      <c r="J665" s="23">
        <v>150</v>
      </c>
      <c r="K665" s="23"/>
    </row>
    <row r="666" spans="1:11" ht="15" x14ac:dyDescent="0.25">
      <c r="A666" s="20">
        <f t="shared" si="21"/>
        <v>42914.374999998407</v>
      </c>
      <c r="B666" s="21"/>
      <c r="C666" s="22">
        <v>0.49414000000000002</v>
      </c>
      <c r="D666" s="21">
        <v>355.34339999999997</v>
      </c>
      <c r="E666" s="21"/>
      <c r="F666" s="24" t="str">
        <f t="shared" si="20"/>
        <v/>
      </c>
      <c r="G666" s="24" t="s">
        <v>189</v>
      </c>
      <c r="H666" s="23">
        <v>46.099890000000002</v>
      </c>
      <c r="I666" s="23"/>
      <c r="J666" s="23">
        <v>150</v>
      </c>
      <c r="K666" s="23"/>
    </row>
    <row r="667" spans="1:11" ht="15" x14ac:dyDescent="0.25">
      <c r="A667" s="20">
        <f t="shared" si="21"/>
        <v>42914.416666665071</v>
      </c>
      <c r="B667" s="21"/>
      <c r="C667" s="22">
        <v>0.41776000000000002</v>
      </c>
      <c r="D667" s="21">
        <v>75.377589999999998</v>
      </c>
      <c r="E667" s="21"/>
      <c r="F667" s="24" t="str">
        <f t="shared" si="20"/>
        <v/>
      </c>
      <c r="G667" s="24" t="s">
        <v>189</v>
      </c>
      <c r="H667" s="23">
        <v>45.972560000000001</v>
      </c>
      <c r="I667" s="23"/>
      <c r="J667" s="23">
        <v>150</v>
      </c>
      <c r="K667" s="23"/>
    </row>
    <row r="668" spans="1:11" ht="15" x14ac:dyDescent="0.25">
      <c r="A668" s="20">
        <f t="shared" si="21"/>
        <v>42914.458333331735</v>
      </c>
      <c r="B668" s="21"/>
      <c r="C668" s="22">
        <v>0.30435000000000001</v>
      </c>
      <c r="D668" s="21">
        <v>94.207700000000003</v>
      </c>
      <c r="E668" s="21"/>
      <c r="F668" s="24" t="str">
        <f t="shared" si="20"/>
        <v/>
      </c>
      <c r="G668" s="24" t="s">
        <v>189</v>
      </c>
      <c r="H668" s="23">
        <v>45.936030000000002</v>
      </c>
      <c r="I668" s="23"/>
      <c r="J668" s="23">
        <v>150</v>
      </c>
      <c r="K668" s="23"/>
    </row>
    <row r="669" spans="1:11" ht="15" x14ac:dyDescent="0.25">
      <c r="A669" s="20">
        <f t="shared" si="21"/>
        <v>42914.499999998399</v>
      </c>
      <c r="B669" s="21">
        <v>28.228829999999999</v>
      </c>
      <c r="C669" s="22">
        <v>0.37812000000000001</v>
      </c>
      <c r="D669" s="21">
        <v>140.40190000000001</v>
      </c>
      <c r="E669" s="21"/>
      <c r="F669" s="24">
        <f t="shared" si="20"/>
        <v>28.228829999999999</v>
      </c>
      <c r="G669" s="24">
        <v>28.228829999999999</v>
      </c>
      <c r="H669" s="23">
        <v>45.930889999999998</v>
      </c>
      <c r="I669" s="23"/>
      <c r="J669" s="23">
        <v>150</v>
      </c>
      <c r="K669" s="23"/>
    </row>
    <row r="670" spans="1:11" ht="15" x14ac:dyDescent="0.25">
      <c r="A670" s="20">
        <f t="shared" si="21"/>
        <v>42914.541666665064</v>
      </c>
      <c r="B670" s="21">
        <v>24.858720000000002</v>
      </c>
      <c r="C670" s="22">
        <v>0.62744</v>
      </c>
      <c r="D670" s="21">
        <v>165.51650000000001</v>
      </c>
      <c r="E670" s="21"/>
      <c r="F670" s="24">
        <f t="shared" si="20"/>
        <v>24.858720000000002</v>
      </c>
      <c r="G670" s="24">
        <v>24.858720000000002</v>
      </c>
      <c r="H670" s="23">
        <v>45.83887</v>
      </c>
      <c r="I670" s="23"/>
      <c r="J670" s="23">
        <v>150</v>
      </c>
      <c r="K670" s="23"/>
    </row>
    <row r="671" spans="1:11" ht="15" x14ac:dyDescent="0.25">
      <c r="A671" s="20">
        <f t="shared" si="21"/>
        <v>42914.583333331728</v>
      </c>
      <c r="B671" s="21">
        <v>19.866499999999998</v>
      </c>
      <c r="C671" s="22">
        <v>0.73065000000000002</v>
      </c>
      <c r="D671" s="21">
        <v>179.7612</v>
      </c>
      <c r="E671" s="21"/>
      <c r="F671" s="24">
        <f t="shared" si="20"/>
        <v>19.866499999999998</v>
      </c>
      <c r="G671" s="24">
        <v>19.866499999999998</v>
      </c>
      <c r="H671" s="23">
        <v>45.826369999999997</v>
      </c>
      <c r="I671" s="23"/>
      <c r="J671" s="23">
        <v>150</v>
      </c>
      <c r="K671" s="23"/>
    </row>
    <row r="672" spans="1:11" ht="15" x14ac:dyDescent="0.25">
      <c r="A672" s="20">
        <f t="shared" si="21"/>
        <v>42914.624999998392</v>
      </c>
      <c r="B672" s="21">
        <v>25.894500000000001</v>
      </c>
      <c r="C672" s="22">
        <v>0.94855</v>
      </c>
      <c r="D672" s="21">
        <v>154.00129999999999</v>
      </c>
      <c r="E672" s="21"/>
      <c r="F672" s="24">
        <f t="shared" si="20"/>
        <v>25.894500000000001</v>
      </c>
      <c r="G672" s="24">
        <v>25.894500000000001</v>
      </c>
      <c r="H672" s="23">
        <v>45.692169999999997</v>
      </c>
      <c r="I672" s="23"/>
      <c r="J672" s="23">
        <v>150</v>
      </c>
      <c r="K672" s="23"/>
    </row>
    <row r="673" spans="1:11" ht="15" x14ac:dyDescent="0.25">
      <c r="A673" s="20">
        <f t="shared" si="21"/>
        <v>42914.666666665056</v>
      </c>
      <c r="B673" s="21">
        <v>17.092220000000001</v>
      </c>
      <c r="C673" s="22">
        <v>0.58162000000000003</v>
      </c>
      <c r="D673" s="21">
        <v>159.04349999999999</v>
      </c>
      <c r="E673" s="21"/>
      <c r="F673" s="24">
        <f t="shared" si="20"/>
        <v>17.092220000000001</v>
      </c>
      <c r="G673" s="24">
        <v>17.092220000000001</v>
      </c>
      <c r="H673" s="23">
        <v>45.667230000000004</v>
      </c>
      <c r="I673" s="23"/>
      <c r="J673" s="23">
        <v>150</v>
      </c>
      <c r="K673" s="23"/>
    </row>
    <row r="674" spans="1:11" ht="15" x14ac:dyDescent="0.25">
      <c r="A674" s="20">
        <f t="shared" si="21"/>
        <v>42914.70833333172</v>
      </c>
      <c r="B674" s="21">
        <v>26.242719999999998</v>
      </c>
      <c r="C674" s="22">
        <v>1.1310199999999999</v>
      </c>
      <c r="D674" s="21">
        <v>225.70189999999999</v>
      </c>
      <c r="E674" s="21"/>
      <c r="F674" s="24">
        <f t="shared" si="20"/>
        <v>26.242719999999998</v>
      </c>
      <c r="G674" s="24">
        <v>26.242719999999998</v>
      </c>
      <c r="H674" s="23">
        <v>45.554549999999999</v>
      </c>
      <c r="I674" s="23"/>
      <c r="J674" s="23">
        <v>150</v>
      </c>
      <c r="K674" s="23"/>
    </row>
    <row r="675" spans="1:11" ht="15" x14ac:dyDescent="0.25">
      <c r="A675" s="20">
        <f t="shared" si="21"/>
        <v>42914.749999998385</v>
      </c>
      <c r="B675" s="21">
        <v>68.203450000000004</v>
      </c>
      <c r="C675" s="22">
        <v>1.05036</v>
      </c>
      <c r="D675" s="21">
        <v>311.0865</v>
      </c>
      <c r="E675" s="21"/>
      <c r="F675" s="24">
        <f t="shared" si="20"/>
        <v>68.203450000000004</v>
      </c>
      <c r="G675" s="24">
        <v>68.203450000000004</v>
      </c>
      <c r="H675" s="23">
        <v>45.456670000000003</v>
      </c>
      <c r="I675" s="23"/>
      <c r="J675" s="23">
        <v>150</v>
      </c>
      <c r="K675" s="23"/>
    </row>
    <row r="676" spans="1:11" ht="15" x14ac:dyDescent="0.25">
      <c r="A676" s="20">
        <f t="shared" si="21"/>
        <v>42914.791666665049</v>
      </c>
      <c r="B676" s="21">
        <v>3.4742799999999998</v>
      </c>
      <c r="C676" s="22">
        <v>0.43386000000000002</v>
      </c>
      <c r="D676" s="21">
        <v>357.69420000000002</v>
      </c>
      <c r="E676" s="21"/>
      <c r="F676" s="24">
        <f t="shared" si="20"/>
        <v>3.4742799999999998</v>
      </c>
      <c r="G676" s="24">
        <v>3.4742799999999998</v>
      </c>
      <c r="H676" s="23">
        <v>45.442839999999997</v>
      </c>
      <c r="I676" s="23"/>
      <c r="J676" s="23">
        <v>150</v>
      </c>
      <c r="K676" s="23"/>
    </row>
    <row r="677" spans="1:11" ht="15" x14ac:dyDescent="0.25">
      <c r="A677" s="20">
        <f t="shared" si="21"/>
        <v>42914.833333331713</v>
      </c>
      <c r="B677" s="21"/>
      <c r="C677" s="22">
        <v>0.30609999999999998</v>
      </c>
      <c r="D677" s="21">
        <v>57.369070000000001</v>
      </c>
      <c r="E677" s="21"/>
      <c r="F677" s="24" t="str">
        <f t="shared" si="20"/>
        <v/>
      </c>
      <c r="G677" s="24" t="s">
        <v>189</v>
      </c>
      <c r="H677" s="23">
        <v>45.441330000000001</v>
      </c>
      <c r="I677" s="23"/>
      <c r="J677" s="23">
        <v>150</v>
      </c>
      <c r="K677" s="23"/>
    </row>
    <row r="678" spans="1:11" ht="15" x14ac:dyDescent="0.25">
      <c r="A678" s="20">
        <f t="shared" si="21"/>
        <v>42914.874999998377</v>
      </c>
      <c r="B678" s="21"/>
      <c r="C678" s="22">
        <v>0.17007</v>
      </c>
      <c r="D678" s="21">
        <v>70.136219999999994</v>
      </c>
      <c r="E678" s="21"/>
      <c r="F678" s="24" t="str">
        <f t="shared" si="20"/>
        <v/>
      </c>
      <c r="G678" s="24" t="s">
        <v>189</v>
      </c>
      <c r="H678" s="23">
        <v>45.395769999999999</v>
      </c>
      <c r="I678" s="23"/>
      <c r="J678" s="23">
        <v>150</v>
      </c>
      <c r="K678" s="23"/>
    </row>
    <row r="679" spans="1:11" ht="15" x14ac:dyDescent="0.25">
      <c r="A679" s="20">
        <f t="shared" si="21"/>
        <v>42914.916666665042</v>
      </c>
      <c r="B679" s="21">
        <v>2.3664000000000001</v>
      </c>
      <c r="C679" s="22">
        <v>0.22943</v>
      </c>
      <c r="D679" s="21">
        <v>87.736750000000001</v>
      </c>
      <c r="E679" s="21"/>
      <c r="F679" s="24">
        <f t="shared" si="20"/>
        <v>2.3664000000000001</v>
      </c>
      <c r="G679" s="24">
        <v>2.3664000000000001</v>
      </c>
      <c r="H679" s="23">
        <v>45.364370000000001</v>
      </c>
      <c r="I679" s="23"/>
      <c r="J679" s="23">
        <v>150</v>
      </c>
      <c r="K679" s="23"/>
    </row>
    <row r="680" spans="1:11" ht="15" x14ac:dyDescent="0.25">
      <c r="A680" s="20">
        <f t="shared" si="21"/>
        <v>42914.958333331706</v>
      </c>
      <c r="B680" s="21"/>
      <c r="C680" s="22">
        <v>0.29760999999999999</v>
      </c>
      <c r="D680" s="21">
        <v>80.228030000000004</v>
      </c>
      <c r="E680" s="21"/>
      <c r="F680" s="24" t="str">
        <f t="shared" si="20"/>
        <v/>
      </c>
      <c r="G680" s="24" t="s">
        <v>189</v>
      </c>
      <c r="H680" s="23">
        <v>45.24342</v>
      </c>
      <c r="I680" s="23"/>
      <c r="J680" s="23">
        <v>150</v>
      </c>
      <c r="K680" s="23"/>
    </row>
    <row r="681" spans="1:11" ht="15" x14ac:dyDescent="0.25">
      <c r="A681" s="20">
        <f t="shared" si="21"/>
        <v>42914.99999999837</v>
      </c>
      <c r="B681" s="21">
        <v>7.47445</v>
      </c>
      <c r="C681" s="22">
        <v>0.24684</v>
      </c>
      <c r="D681" s="21">
        <v>100.25279999999999</v>
      </c>
      <c r="E681" s="21"/>
      <c r="F681" s="24">
        <f t="shared" si="20"/>
        <v>7.47445</v>
      </c>
      <c r="G681" s="24">
        <v>7.47445</v>
      </c>
      <c r="H681" s="23">
        <v>45.191139999999997</v>
      </c>
      <c r="I681" s="23"/>
      <c r="J681" s="23">
        <v>150</v>
      </c>
      <c r="K681" s="23"/>
    </row>
    <row r="682" spans="1:11" ht="15" x14ac:dyDescent="0.25">
      <c r="A682" s="20">
        <f t="shared" si="21"/>
        <v>42915.041666665034</v>
      </c>
      <c r="B682" s="21">
        <v>-0.51829000000000003</v>
      </c>
      <c r="C682" s="22">
        <v>0.27898000000000001</v>
      </c>
      <c r="D682" s="21">
        <v>126.4278</v>
      </c>
      <c r="E682" s="21"/>
      <c r="F682" s="24" t="str">
        <f t="shared" si="20"/>
        <v/>
      </c>
      <c r="G682" s="24" t="s">
        <v>189</v>
      </c>
      <c r="H682" s="23">
        <v>45.180720000000001</v>
      </c>
      <c r="I682" s="23">
        <f>COUNTIF(G682:G705,"&gt;150")</f>
        <v>0</v>
      </c>
      <c r="J682" s="23">
        <v>150</v>
      </c>
      <c r="K682" s="23"/>
    </row>
    <row r="683" spans="1:11" ht="15" x14ac:dyDescent="0.25">
      <c r="A683" s="20">
        <f t="shared" si="21"/>
        <v>42915.083333331699</v>
      </c>
      <c r="B683" s="21">
        <v>1.7620899999999999</v>
      </c>
      <c r="C683" s="22">
        <v>0.26207999999999998</v>
      </c>
      <c r="D683" s="21">
        <v>100.40730000000001</v>
      </c>
      <c r="E683" s="21"/>
      <c r="F683" s="24">
        <f t="shared" si="20"/>
        <v>1.7620899999999999</v>
      </c>
      <c r="G683" s="24">
        <v>1.7620899999999999</v>
      </c>
      <c r="H683" s="23">
        <v>45.098610000000001</v>
      </c>
      <c r="I683" s="23"/>
      <c r="J683" s="23">
        <v>150</v>
      </c>
      <c r="K683" s="23"/>
    </row>
    <row r="684" spans="1:11" ht="15" x14ac:dyDescent="0.25">
      <c r="A684" s="20">
        <f t="shared" si="21"/>
        <v>42915.124999998363</v>
      </c>
      <c r="B684" s="21"/>
      <c r="C684" s="22">
        <v>0.39462999999999998</v>
      </c>
      <c r="D684" s="21">
        <v>102.324</v>
      </c>
      <c r="E684" s="21"/>
      <c r="F684" s="24" t="str">
        <f t="shared" si="20"/>
        <v/>
      </c>
      <c r="G684" s="24" t="s">
        <v>189</v>
      </c>
      <c r="H684" s="23">
        <v>44.905279999999998</v>
      </c>
      <c r="I684" s="23"/>
      <c r="J684" s="23">
        <v>150</v>
      </c>
      <c r="K684" s="23"/>
    </row>
    <row r="685" spans="1:11" ht="15" x14ac:dyDescent="0.25">
      <c r="A685" s="20">
        <f t="shared" si="21"/>
        <v>42915.166666665027</v>
      </c>
      <c r="B685" s="21"/>
      <c r="C685" s="22">
        <v>0.28071000000000002</v>
      </c>
      <c r="D685" s="21">
        <v>22.375679999999999</v>
      </c>
      <c r="E685" s="21"/>
      <c r="F685" s="24" t="str">
        <f t="shared" si="20"/>
        <v/>
      </c>
      <c r="G685" s="24" t="s">
        <v>189</v>
      </c>
      <c r="H685" s="23">
        <v>44.890520000000002</v>
      </c>
      <c r="I685" s="23"/>
      <c r="J685" s="23">
        <v>150</v>
      </c>
      <c r="K685" s="23"/>
    </row>
    <row r="686" spans="1:11" ht="15" x14ac:dyDescent="0.25">
      <c r="A686" s="20">
        <f t="shared" si="21"/>
        <v>42915.208333331691</v>
      </c>
      <c r="B686" s="21">
        <v>12.596970000000001</v>
      </c>
      <c r="C686" s="22">
        <v>1.0682199999999999</v>
      </c>
      <c r="D686" s="21">
        <v>33.884399999999999</v>
      </c>
      <c r="E686" s="21"/>
      <c r="F686" s="24">
        <f t="shared" si="20"/>
        <v>12.596970000000001</v>
      </c>
      <c r="G686" s="24">
        <v>12.596970000000001</v>
      </c>
      <c r="H686" s="23">
        <v>44.868899999999996</v>
      </c>
      <c r="I686" s="23"/>
      <c r="J686" s="23">
        <v>150</v>
      </c>
      <c r="K686" s="23"/>
    </row>
    <row r="687" spans="1:11" ht="15" x14ac:dyDescent="0.25">
      <c r="A687" s="20">
        <f t="shared" si="21"/>
        <v>42915.249999998356</v>
      </c>
      <c r="B687" s="21">
        <v>-3.09633</v>
      </c>
      <c r="C687" s="22">
        <v>1.95157</v>
      </c>
      <c r="D687" s="21">
        <v>9.4424100000000006</v>
      </c>
      <c r="E687" s="21"/>
      <c r="F687" s="24" t="str">
        <f t="shared" si="20"/>
        <v/>
      </c>
      <c r="G687" s="24" t="s">
        <v>189</v>
      </c>
      <c r="H687" s="23">
        <v>44.860869999999998</v>
      </c>
      <c r="I687" s="23"/>
      <c r="J687" s="23">
        <v>150</v>
      </c>
      <c r="K687" s="23"/>
    </row>
    <row r="688" spans="1:11" ht="15" x14ac:dyDescent="0.25">
      <c r="A688" s="20">
        <f t="shared" si="21"/>
        <v>42915.29166666502</v>
      </c>
      <c r="B688" s="21">
        <v>7.3928099999999999</v>
      </c>
      <c r="C688" s="22">
        <v>2.02115</v>
      </c>
      <c r="D688" s="21">
        <v>29.474689999999999</v>
      </c>
      <c r="E688" s="21"/>
      <c r="F688" s="24">
        <f t="shared" si="20"/>
        <v>7.3928099999999999</v>
      </c>
      <c r="G688" s="24">
        <v>7.3928099999999999</v>
      </c>
      <c r="H688" s="23">
        <v>44.840060000000001</v>
      </c>
      <c r="I688" s="23"/>
      <c r="J688" s="23">
        <v>150</v>
      </c>
      <c r="K688" s="23"/>
    </row>
    <row r="689" spans="1:11" ht="15" x14ac:dyDescent="0.25">
      <c r="A689" s="20">
        <f t="shared" si="21"/>
        <v>42915.333333331684</v>
      </c>
      <c r="B689" s="21">
        <v>5.6286300000000002</v>
      </c>
      <c r="C689" s="22">
        <v>1.97976</v>
      </c>
      <c r="D689" s="21">
        <v>346.53370000000001</v>
      </c>
      <c r="E689" s="21"/>
      <c r="F689" s="24">
        <f t="shared" si="20"/>
        <v>5.6286300000000002</v>
      </c>
      <c r="G689" s="24">
        <v>5.6286300000000002</v>
      </c>
      <c r="H689" s="23">
        <v>44.829940000000001</v>
      </c>
      <c r="I689" s="23"/>
      <c r="J689" s="23">
        <v>150</v>
      </c>
      <c r="K689" s="23"/>
    </row>
    <row r="690" spans="1:11" ht="15" x14ac:dyDescent="0.25">
      <c r="A690" s="20">
        <f t="shared" si="21"/>
        <v>42915.374999998348</v>
      </c>
      <c r="B690" s="21">
        <v>9.6143300000000007</v>
      </c>
      <c r="C690" s="22">
        <v>1.67174</v>
      </c>
      <c r="D690" s="21">
        <v>4.84091</v>
      </c>
      <c r="E690" s="21"/>
      <c r="F690" s="24">
        <f t="shared" si="20"/>
        <v>9.6143300000000007</v>
      </c>
      <c r="G690" s="24">
        <v>9.6143300000000007</v>
      </c>
      <c r="H690" s="23">
        <v>44.766300000000001</v>
      </c>
      <c r="I690" s="23"/>
      <c r="J690" s="23">
        <v>150</v>
      </c>
      <c r="K690" s="23"/>
    </row>
    <row r="691" spans="1:11" ht="15" x14ac:dyDescent="0.25">
      <c r="A691" s="20">
        <f t="shared" si="21"/>
        <v>42915.416666665013</v>
      </c>
      <c r="B691" s="21">
        <v>1.10477</v>
      </c>
      <c r="C691" s="22">
        <v>0.29277999999999998</v>
      </c>
      <c r="D691" s="21">
        <v>87.480159999999998</v>
      </c>
      <c r="E691" s="21"/>
      <c r="F691" s="24">
        <f t="shared" si="20"/>
        <v>1.10477</v>
      </c>
      <c r="G691" s="24">
        <v>1.10477</v>
      </c>
      <c r="H691" s="23">
        <v>44.716670000000001</v>
      </c>
      <c r="I691" s="23"/>
      <c r="J691" s="23">
        <v>150</v>
      </c>
      <c r="K691" s="23"/>
    </row>
    <row r="692" spans="1:11" ht="15" x14ac:dyDescent="0.25">
      <c r="A692" s="20">
        <f t="shared" si="21"/>
        <v>42915.458333331677</v>
      </c>
      <c r="B692" s="21">
        <v>4.9194100000000001</v>
      </c>
      <c r="C692" s="22">
        <v>0.44966</v>
      </c>
      <c r="D692" s="21">
        <v>110.9452</v>
      </c>
      <c r="E692" s="21"/>
      <c r="F692" s="24">
        <f t="shared" si="20"/>
        <v>4.9194100000000001</v>
      </c>
      <c r="G692" s="24">
        <v>4.9194100000000001</v>
      </c>
      <c r="H692" s="23">
        <v>44.705829999999999</v>
      </c>
      <c r="I692" s="23"/>
      <c r="J692" s="23">
        <v>150</v>
      </c>
      <c r="K692" s="23"/>
    </row>
    <row r="693" spans="1:11" ht="15" x14ac:dyDescent="0.25">
      <c r="A693" s="20">
        <f t="shared" si="21"/>
        <v>42915.499999998341</v>
      </c>
      <c r="B693" s="21">
        <v>34.565330000000003</v>
      </c>
      <c r="C693" s="22">
        <v>0.55456000000000005</v>
      </c>
      <c r="D693" s="21">
        <v>100.5209</v>
      </c>
      <c r="E693" s="21"/>
      <c r="F693" s="24">
        <f t="shared" si="20"/>
        <v>34.565330000000003</v>
      </c>
      <c r="G693" s="24">
        <v>34.565330000000003</v>
      </c>
      <c r="H693" s="23">
        <v>44.696040000000004</v>
      </c>
      <c r="I693" s="23"/>
      <c r="J693" s="23">
        <v>150</v>
      </c>
      <c r="K693" s="23"/>
    </row>
    <row r="694" spans="1:11" ht="15" x14ac:dyDescent="0.25">
      <c r="A694" s="20">
        <f t="shared" si="21"/>
        <v>42915.541666665005</v>
      </c>
      <c r="B694" s="21">
        <v>28.857299999999999</v>
      </c>
      <c r="C694" s="22">
        <v>0.91710999999999998</v>
      </c>
      <c r="D694" s="21">
        <v>174.71340000000001</v>
      </c>
      <c r="E694" s="21"/>
      <c r="F694" s="24">
        <f t="shared" si="20"/>
        <v>28.857299999999999</v>
      </c>
      <c r="G694" s="24">
        <v>28.857299999999999</v>
      </c>
      <c r="H694" s="23">
        <v>44.57002</v>
      </c>
      <c r="I694" s="23"/>
      <c r="J694" s="23">
        <v>150</v>
      </c>
      <c r="K694" s="23"/>
    </row>
    <row r="695" spans="1:11" ht="15" x14ac:dyDescent="0.25">
      <c r="A695" s="20">
        <f t="shared" si="21"/>
        <v>42915.58333333167</v>
      </c>
      <c r="B695" s="21">
        <v>25.007190000000001</v>
      </c>
      <c r="C695" s="22">
        <v>0.31587999999999999</v>
      </c>
      <c r="D695" s="21">
        <v>155.54769999999999</v>
      </c>
      <c r="E695" s="21"/>
      <c r="F695" s="24">
        <f t="shared" si="20"/>
        <v>25.007190000000001</v>
      </c>
      <c r="G695" s="24">
        <v>25.007190000000001</v>
      </c>
      <c r="H695" s="23">
        <v>44.53875</v>
      </c>
      <c r="I695" s="23"/>
      <c r="J695" s="23">
        <v>150</v>
      </c>
      <c r="K695" s="23"/>
    </row>
    <row r="696" spans="1:11" ht="15" x14ac:dyDescent="0.25">
      <c r="A696" s="20">
        <f t="shared" si="21"/>
        <v>42915.624999998334</v>
      </c>
      <c r="B696" s="21">
        <v>35.467790000000001</v>
      </c>
      <c r="C696" s="22">
        <v>0.39926</v>
      </c>
      <c r="D696" s="21">
        <v>170.2955</v>
      </c>
      <c r="E696" s="21"/>
      <c r="F696" s="24">
        <f t="shared" si="20"/>
        <v>35.467790000000001</v>
      </c>
      <c r="G696" s="24">
        <v>35.467790000000001</v>
      </c>
      <c r="H696" s="23">
        <v>44.536749999999998</v>
      </c>
      <c r="I696" s="23"/>
      <c r="J696" s="23">
        <v>150</v>
      </c>
      <c r="K696" s="23"/>
    </row>
    <row r="697" spans="1:11" ht="15" x14ac:dyDescent="0.25">
      <c r="A697" s="20">
        <f t="shared" si="21"/>
        <v>42915.666666664998</v>
      </c>
      <c r="B697" s="21">
        <v>13.811</v>
      </c>
      <c r="C697" s="22">
        <v>0.42796000000000001</v>
      </c>
      <c r="D697" s="21">
        <v>150.239</v>
      </c>
      <c r="E697" s="21"/>
      <c r="F697" s="24">
        <f t="shared" si="20"/>
        <v>13.811</v>
      </c>
      <c r="G697" s="24">
        <v>13.811</v>
      </c>
      <c r="H697" s="23">
        <v>44.5</v>
      </c>
      <c r="I697" s="23"/>
      <c r="J697" s="23">
        <v>150</v>
      </c>
      <c r="K697" s="23"/>
    </row>
    <row r="698" spans="1:11" ht="15" x14ac:dyDescent="0.25">
      <c r="A698" s="20">
        <f t="shared" si="21"/>
        <v>42915.708333331662</v>
      </c>
      <c r="B698" s="21">
        <v>21.173480000000001</v>
      </c>
      <c r="C698" s="22">
        <v>0.59784999999999999</v>
      </c>
      <c r="D698" s="21">
        <v>167.5788</v>
      </c>
      <c r="E698" s="21"/>
      <c r="F698" s="24">
        <f t="shared" si="20"/>
        <v>21.173480000000001</v>
      </c>
      <c r="G698" s="24">
        <v>21.173480000000001</v>
      </c>
      <c r="H698" s="23">
        <v>44.5</v>
      </c>
      <c r="I698" s="23"/>
      <c r="J698" s="23">
        <v>150</v>
      </c>
      <c r="K698" s="23"/>
    </row>
    <row r="699" spans="1:11" ht="15" x14ac:dyDescent="0.25">
      <c r="A699" s="20">
        <f t="shared" si="21"/>
        <v>42915.749999998327</v>
      </c>
      <c r="B699" s="21">
        <v>54.476140000000001</v>
      </c>
      <c r="C699" s="22">
        <v>0.47064</v>
      </c>
      <c r="D699" s="21">
        <v>289.51740000000001</v>
      </c>
      <c r="E699" s="21"/>
      <c r="F699" s="24">
        <f t="shared" si="20"/>
        <v>54.476140000000001</v>
      </c>
      <c r="G699" s="24">
        <v>54.476140000000001</v>
      </c>
      <c r="H699" s="23">
        <v>44.467170000000003</v>
      </c>
      <c r="I699" s="23"/>
      <c r="J699" s="23">
        <v>150</v>
      </c>
      <c r="K699" s="23"/>
    </row>
    <row r="700" spans="1:11" ht="15" x14ac:dyDescent="0.25">
      <c r="A700" s="20">
        <f t="shared" si="21"/>
        <v>42915.791666664991</v>
      </c>
      <c r="B700" s="21">
        <v>5.0197599999999998</v>
      </c>
      <c r="C700" s="22">
        <v>0.30867</v>
      </c>
      <c r="D700" s="21">
        <v>319.85000000000002</v>
      </c>
      <c r="E700" s="21"/>
      <c r="F700" s="24">
        <f t="shared" si="20"/>
        <v>5.0197599999999998</v>
      </c>
      <c r="G700" s="24">
        <v>5.0197599999999998</v>
      </c>
      <c r="H700" s="23">
        <v>44.457050000000002</v>
      </c>
      <c r="I700" s="23"/>
      <c r="J700" s="23">
        <v>150</v>
      </c>
      <c r="K700" s="23"/>
    </row>
    <row r="701" spans="1:11" ht="15" x14ac:dyDescent="0.25">
      <c r="A701" s="20">
        <f t="shared" si="21"/>
        <v>42915.833333331655</v>
      </c>
      <c r="B701" s="21">
        <v>-0.11026</v>
      </c>
      <c r="C701" s="22">
        <v>0.43353999999999998</v>
      </c>
      <c r="D701" s="21">
        <v>36.008299999999998</v>
      </c>
      <c r="E701" s="21"/>
      <c r="F701" s="24" t="str">
        <f t="shared" si="20"/>
        <v/>
      </c>
      <c r="G701" s="24" t="s">
        <v>189</v>
      </c>
      <c r="H701" s="23">
        <v>44.421169999999996</v>
      </c>
      <c r="I701" s="23"/>
      <c r="J701" s="23">
        <v>150</v>
      </c>
      <c r="K701" s="23"/>
    </row>
    <row r="702" spans="1:11" ht="15" x14ac:dyDescent="0.25">
      <c r="A702" s="20">
        <f t="shared" si="21"/>
        <v>42915.874999998319</v>
      </c>
      <c r="B702" s="21">
        <v>2.55979</v>
      </c>
      <c r="C702" s="22">
        <v>0.25544</v>
      </c>
      <c r="D702" s="21">
        <v>27.259270000000001</v>
      </c>
      <c r="E702" s="21"/>
      <c r="F702" s="24">
        <f t="shared" si="20"/>
        <v>2.55979</v>
      </c>
      <c r="G702" s="24">
        <v>2.55979</v>
      </c>
      <c r="H702" s="23">
        <v>44.277540000000002</v>
      </c>
      <c r="I702" s="23"/>
      <c r="J702" s="23">
        <v>150</v>
      </c>
      <c r="K702" s="23"/>
    </row>
    <row r="703" spans="1:11" ht="15" x14ac:dyDescent="0.25">
      <c r="A703" s="20">
        <f t="shared" si="21"/>
        <v>42915.916666664983</v>
      </c>
      <c r="B703" s="21"/>
      <c r="C703" s="22">
        <v>0.20446</v>
      </c>
      <c r="D703" s="21">
        <v>54.889870000000002</v>
      </c>
      <c r="E703" s="21"/>
      <c r="F703" s="24" t="str">
        <f t="shared" si="20"/>
        <v/>
      </c>
      <c r="G703" s="24" t="s">
        <v>189</v>
      </c>
      <c r="H703" s="23">
        <v>44.268500000000003</v>
      </c>
      <c r="I703" s="23"/>
      <c r="J703" s="23">
        <v>150</v>
      </c>
      <c r="K703" s="23"/>
    </row>
    <row r="704" spans="1:11" ht="15" x14ac:dyDescent="0.25">
      <c r="A704" s="20">
        <f t="shared" si="21"/>
        <v>42915.958333331648</v>
      </c>
      <c r="B704" s="21">
        <v>0.56306999999999996</v>
      </c>
      <c r="C704" s="22">
        <v>0.23069999999999999</v>
      </c>
      <c r="D704" s="21">
        <v>105.32080000000001</v>
      </c>
      <c r="E704" s="21"/>
      <c r="F704" s="24">
        <f t="shared" si="20"/>
        <v>0.56306999999999996</v>
      </c>
      <c r="G704" s="24">
        <v>0.56306999999999996</v>
      </c>
      <c r="H704" s="23">
        <v>44.161000000000001</v>
      </c>
      <c r="I704" s="23"/>
      <c r="J704" s="23">
        <v>150</v>
      </c>
      <c r="K704" s="23"/>
    </row>
    <row r="705" spans="1:11" ht="15" x14ac:dyDescent="0.25">
      <c r="A705" s="20">
        <f t="shared" si="21"/>
        <v>42915.999999998312</v>
      </c>
      <c r="B705" s="21">
        <v>1.5064299999999999</v>
      </c>
      <c r="C705" s="22">
        <v>0.28594999999999998</v>
      </c>
      <c r="D705" s="21">
        <v>88.542000000000002</v>
      </c>
      <c r="E705" s="21"/>
      <c r="F705" s="24">
        <f t="shared" si="20"/>
        <v>1.5064299999999999</v>
      </c>
      <c r="G705" s="24">
        <v>1.5064299999999999</v>
      </c>
      <c r="H705" s="23">
        <v>44.146050000000002</v>
      </c>
      <c r="I705" s="23"/>
      <c r="J705" s="23">
        <v>150</v>
      </c>
      <c r="K705" s="23"/>
    </row>
    <row r="706" spans="1:11" ht="15" x14ac:dyDescent="0.25">
      <c r="A706" s="20">
        <f t="shared" si="21"/>
        <v>42916.041666664976</v>
      </c>
      <c r="B706" s="21">
        <v>11.134930000000001</v>
      </c>
      <c r="C706" s="22">
        <v>0.22159000000000001</v>
      </c>
      <c r="D706" s="21">
        <v>101.1504</v>
      </c>
      <c r="E706" s="21"/>
      <c r="F706" s="24">
        <f t="shared" si="20"/>
        <v>11.134930000000001</v>
      </c>
      <c r="G706" s="24">
        <v>11.134930000000001</v>
      </c>
      <c r="H706" s="23">
        <v>44.069490000000002</v>
      </c>
      <c r="I706" s="23">
        <f>COUNTIF(G706:G729,"&gt;150")</f>
        <v>0</v>
      </c>
      <c r="J706" s="23">
        <v>150</v>
      </c>
      <c r="K706" s="23"/>
    </row>
    <row r="707" spans="1:11" ht="15" x14ac:dyDescent="0.25">
      <c r="A707" s="20">
        <f t="shared" si="21"/>
        <v>42916.08333333164</v>
      </c>
      <c r="B707" s="21">
        <v>-0.62453000000000003</v>
      </c>
      <c r="C707" s="22">
        <v>0.31869999999999998</v>
      </c>
      <c r="D707" s="21">
        <v>161.251</v>
      </c>
      <c r="E707" s="21"/>
      <c r="F707" s="24" t="str">
        <f t="shared" si="20"/>
        <v/>
      </c>
      <c r="G707" s="24" t="s">
        <v>189</v>
      </c>
      <c r="H707" s="23">
        <v>43.922780000000003</v>
      </c>
      <c r="I707" s="23"/>
      <c r="J707" s="23">
        <v>150</v>
      </c>
      <c r="K707" s="23"/>
    </row>
    <row r="708" spans="1:11" ht="15" x14ac:dyDescent="0.25">
      <c r="A708" s="20">
        <f t="shared" si="21"/>
        <v>42916.124999998305</v>
      </c>
      <c r="B708" s="21">
        <v>5.0797299999999996</v>
      </c>
      <c r="C708" s="22">
        <v>0.36149999999999999</v>
      </c>
      <c r="D708" s="21">
        <v>127.9392</v>
      </c>
      <c r="E708" s="21"/>
      <c r="F708" s="24">
        <f t="shared" si="20"/>
        <v>5.0797299999999996</v>
      </c>
      <c r="G708" s="24">
        <v>5.0797299999999996</v>
      </c>
      <c r="H708" s="23">
        <v>43.705500000000001</v>
      </c>
      <c r="I708" s="23"/>
      <c r="J708" s="23">
        <v>150</v>
      </c>
      <c r="K708" s="23"/>
    </row>
    <row r="709" spans="1:11" ht="15" x14ac:dyDescent="0.25">
      <c r="A709" s="20">
        <f t="shared" si="21"/>
        <v>42916.166666664969</v>
      </c>
      <c r="B709" s="21">
        <v>-0.29138999999999998</v>
      </c>
      <c r="C709" s="22">
        <v>0.28875000000000001</v>
      </c>
      <c r="D709" s="21">
        <v>120.0475</v>
      </c>
      <c r="E709" s="21"/>
      <c r="F709" s="24" t="str">
        <f t="shared" si="20"/>
        <v/>
      </c>
      <c r="G709" s="24" t="s">
        <v>189</v>
      </c>
      <c r="H709" s="23">
        <v>43.660609999999998</v>
      </c>
      <c r="I709" s="23"/>
      <c r="J709" s="23">
        <v>150</v>
      </c>
      <c r="K709" s="23"/>
    </row>
    <row r="710" spans="1:11" ht="15" x14ac:dyDescent="0.25">
      <c r="A710" s="20">
        <f t="shared" si="21"/>
        <v>42916.208333331633</v>
      </c>
      <c r="B710" s="21">
        <v>2.0582199999999999</v>
      </c>
      <c r="C710" s="22">
        <v>2.3418700000000001</v>
      </c>
      <c r="D710" s="21">
        <v>330.23090000000002</v>
      </c>
      <c r="E710" s="21"/>
      <c r="F710" s="24">
        <f t="shared" si="20"/>
        <v>2.0582199999999999</v>
      </c>
      <c r="G710" s="24">
        <v>2.0582199999999999</v>
      </c>
      <c r="H710" s="23">
        <v>43.618079999999999</v>
      </c>
      <c r="I710" s="23"/>
      <c r="J710" s="23">
        <v>150</v>
      </c>
      <c r="K710" s="23"/>
    </row>
    <row r="711" spans="1:11" ht="15" x14ac:dyDescent="0.25">
      <c r="A711" s="20">
        <f t="shared" si="21"/>
        <v>42916.249999998297</v>
      </c>
      <c r="B711" s="21">
        <v>-2.9161100000000002</v>
      </c>
      <c r="C711" s="22">
        <v>2.8644500000000002</v>
      </c>
      <c r="D711" s="21">
        <v>324.07459999999998</v>
      </c>
      <c r="E711" s="21"/>
      <c r="F711" s="24" t="str">
        <f t="shared" si="20"/>
        <v/>
      </c>
      <c r="G711" s="24" t="s">
        <v>189</v>
      </c>
      <c r="H711" s="23">
        <v>43.607109999999999</v>
      </c>
      <c r="I711" s="23"/>
      <c r="J711" s="23">
        <v>150</v>
      </c>
      <c r="K711" s="23"/>
    </row>
    <row r="712" spans="1:11" ht="15" x14ac:dyDescent="0.25">
      <c r="A712" s="20">
        <f t="shared" si="21"/>
        <v>42916.291666664962</v>
      </c>
      <c r="B712" s="21">
        <v>6.9869399999999997</v>
      </c>
      <c r="C712" s="22">
        <v>1.4510700000000001</v>
      </c>
      <c r="D712" s="21">
        <v>327.40170000000001</v>
      </c>
      <c r="E712" s="21"/>
      <c r="F712" s="24">
        <f t="shared" si="20"/>
        <v>6.9869399999999997</v>
      </c>
      <c r="G712" s="24">
        <v>6.9869399999999997</v>
      </c>
      <c r="H712" s="23">
        <v>43.600499999999997</v>
      </c>
      <c r="I712" s="23"/>
      <c r="J712" s="23">
        <v>150</v>
      </c>
      <c r="K712" s="23"/>
    </row>
    <row r="713" spans="1:11" ht="15" x14ac:dyDescent="0.25">
      <c r="A713" s="20">
        <f t="shared" si="21"/>
        <v>42916.333333331626</v>
      </c>
      <c r="B713" s="21">
        <v>16.532499999999999</v>
      </c>
      <c r="C713" s="22">
        <v>0.27753</v>
      </c>
      <c r="D713" s="21">
        <v>264.32440000000003</v>
      </c>
      <c r="E713" s="21"/>
      <c r="F713" s="24">
        <f t="shared" si="20"/>
        <v>16.532499999999999</v>
      </c>
      <c r="G713" s="24">
        <v>16.532499999999999</v>
      </c>
      <c r="H713" s="23">
        <v>43.587440000000001</v>
      </c>
      <c r="I713" s="23"/>
      <c r="J713" s="23">
        <v>150</v>
      </c>
      <c r="K713" s="23"/>
    </row>
    <row r="714" spans="1:11" ht="15" x14ac:dyDescent="0.25">
      <c r="A714" s="20">
        <f t="shared" si="21"/>
        <v>42916.37499999829</v>
      </c>
      <c r="B714" s="21">
        <v>5.5039999999999996</v>
      </c>
      <c r="C714" s="22">
        <v>0.21031</v>
      </c>
      <c r="D714" s="21">
        <v>191.31389999999999</v>
      </c>
      <c r="E714" s="21"/>
      <c r="F714" s="24">
        <f t="shared" si="20"/>
        <v>5.5039999999999996</v>
      </c>
      <c r="G714" s="24">
        <v>5.5039999999999996</v>
      </c>
      <c r="H714" s="23">
        <v>43.426169999999999</v>
      </c>
      <c r="I714" s="23"/>
      <c r="J714" s="23">
        <v>150</v>
      </c>
      <c r="K714" s="23"/>
    </row>
    <row r="715" spans="1:11" ht="15" x14ac:dyDescent="0.25">
      <c r="A715" s="20">
        <f t="shared" si="21"/>
        <v>42916.416666664954</v>
      </c>
      <c r="B715" s="21"/>
      <c r="C715" s="22">
        <v>0.22852</v>
      </c>
      <c r="D715" s="21">
        <v>96.421999999999997</v>
      </c>
      <c r="E715" s="21"/>
      <c r="F715" s="24" t="str">
        <f t="shared" ref="F715:F778" si="22">IF(AND(B715&gt;0,ISNUMBER(B715)),B715,"")</f>
        <v/>
      </c>
      <c r="G715" s="24" t="s">
        <v>189</v>
      </c>
      <c r="H715" s="23">
        <v>43.351379999999999</v>
      </c>
      <c r="I715" s="23"/>
      <c r="J715" s="23">
        <v>150</v>
      </c>
      <c r="K715" s="23"/>
    </row>
    <row r="716" spans="1:11" ht="15" x14ac:dyDescent="0.25">
      <c r="A716" s="20">
        <f t="shared" ref="A716:A779" si="23">A715+1/24</f>
        <v>42916.458333331619</v>
      </c>
      <c r="B716" s="21">
        <v>6.83223</v>
      </c>
      <c r="C716" s="22">
        <v>0.35925000000000001</v>
      </c>
      <c r="D716" s="21">
        <v>119.1377</v>
      </c>
      <c r="E716" s="21"/>
      <c r="F716" s="24">
        <f t="shared" si="22"/>
        <v>6.83223</v>
      </c>
      <c r="G716" s="24">
        <v>6.83223</v>
      </c>
      <c r="H716" s="23">
        <v>43.347459999999998</v>
      </c>
      <c r="I716" s="23"/>
      <c r="J716" s="23">
        <v>150</v>
      </c>
      <c r="K716" s="23"/>
    </row>
    <row r="717" spans="1:11" ht="15" x14ac:dyDescent="0.25">
      <c r="A717" s="20">
        <f t="shared" si="23"/>
        <v>42916.499999998283</v>
      </c>
      <c r="B717" s="21">
        <v>24.755330000000001</v>
      </c>
      <c r="C717" s="22">
        <v>0.91400999999999999</v>
      </c>
      <c r="D717" s="21">
        <v>92.500150000000005</v>
      </c>
      <c r="E717" s="21"/>
      <c r="F717" s="24">
        <f t="shared" si="22"/>
        <v>24.755330000000001</v>
      </c>
      <c r="G717" s="24">
        <v>24.755330000000001</v>
      </c>
      <c r="H717" s="23">
        <v>43.332729999999998</v>
      </c>
      <c r="I717" s="23"/>
      <c r="J717" s="23">
        <v>150</v>
      </c>
      <c r="K717" s="23"/>
    </row>
    <row r="718" spans="1:11" ht="15" x14ac:dyDescent="0.25">
      <c r="A718" s="20">
        <f t="shared" si="23"/>
        <v>42916.541666664947</v>
      </c>
      <c r="B718" s="21">
        <v>34.000390000000003</v>
      </c>
      <c r="C718" s="22">
        <v>2.4296099999999998</v>
      </c>
      <c r="D718" s="21">
        <v>40.865259999999999</v>
      </c>
      <c r="E718" s="21"/>
      <c r="F718" s="24">
        <f t="shared" si="22"/>
        <v>34.000390000000003</v>
      </c>
      <c r="G718" s="24">
        <v>34.000390000000003</v>
      </c>
      <c r="H718" s="23">
        <v>43.24729</v>
      </c>
      <c r="I718" s="23"/>
      <c r="J718" s="23">
        <v>150</v>
      </c>
      <c r="K718" s="23"/>
    </row>
    <row r="719" spans="1:11" ht="15" x14ac:dyDescent="0.25">
      <c r="A719" s="20">
        <f t="shared" si="23"/>
        <v>42916.583333331611</v>
      </c>
      <c r="B719" s="21">
        <v>29.62933</v>
      </c>
      <c r="C719" s="22">
        <v>2.3940299999999999</v>
      </c>
      <c r="D719" s="21">
        <v>38.464530000000003</v>
      </c>
      <c r="E719" s="21"/>
      <c r="F719" s="24">
        <f t="shared" si="22"/>
        <v>29.62933</v>
      </c>
      <c r="G719" s="24">
        <v>29.62933</v>
      </c>
      <c r="H719" s="23">
        <v>43.200890000000001</v>
      </c>
      <c r="I719" s="23"/>
      <c r="J719" s="23">
        <v>150</v>
      </c>
      <c r="K719" s="23"/>
    </row>
    <row r="720" spans="1:11" ht="15" x14ac:dyDescent="0.25">
      <c r="A720" s="20">
        <f t="shared" si="23"/>
        <v>42916.624999998276</v>
      </c>
      <c r="B720" s="21">
        <v>22.68122</v>
      </c>
      <c r="C720" s="22">
        <v>3.0145300000000002</v>
      </c>
      <c r="D720" s="21">
        <v>46.530769999999997</v>
      </c>
      <c r="E720" s="21"/>
      <c r="F720" s="24">
        <f t="shared" si="22"/>
        <v>22.68122</v>
      </c>
      <c r="G720" s="24">
        <v>22.68122</v>
      </c>
      <c r="H720" s="23">
        <v>43.165669999999999</v>
      </c>
      <c r="I720" s="23"/>
      <c r="J720" s="23">
        <v>150</v>
      </c>
      <c r="K720" s="23"/>
    </row>
    <row r="721" spans="1:11" ht="15" x14ac:dyDescent="0.25">
      <c r="A721" s="20">
        <f t="shared" si="23"/>
        <v>42916.66666666494</v>
      </c>
      <c r="B721" s="21">
        <v>12.88428</v>
      </c>
      <c r="C721" s="22">
        <v>2.2109700000000001</v>
      </c>
      <c r="D721" s="21">
        <v>49.691220000000001</v>
      </c>
      <c r="E721" s="21"/>
      <c r="F721" s="24">
        <f t="shared" si="22"/>
        <v>12.88428</v>
      </c>
      <c r="G721" s="24">
        <v>12.88428</v>
      </c>
      <c r="H721" s="23">
        <v>43.16375</v>
      </c>
      <c r="I721" s="23"/>
      <c r="J721" s="23">
        <v>150</v>
      </c>
      <c r="K721" s="23"/>
    </row>
    <row r="722" spans="1:11" ht="15" x14ac:dyDescent="0.25">
      <c r="A722" s="20">
        <f t="shared" si="23"/>
        <v>42916.708333331604</v>
      </c>
      <c r="B722" s="21">
        <v>-4.69733</v>
      </c>
      <c r="C722" s="22">
        <v>1.8180700000000001</v>
      </c>
      <c r="D722" s="21">
        <v>52.280569999999997</v>
      </c>
      <c r="E722" s="21"/>
      <c r="F722" s="24" t="str">
        <f t="shared" si="22"/>
        <v/>
      </c>
      <c r="G722" s="24" t="s">
        <v>189</v>
      </c>
      <c r="H722" s="23">
        <v>43.15945</v>
      </c>
      <c r="I722" s="23"/>
      <c r="J722" s="23">
        <v>150</v>
      </c>
      <c r="K722" s="23"/>
    </row>
    <row r="723" spans="1:11" ht="15" x14ac:dyDescent="0.25">
      <c r="A723" s="20">
        <f t="shared" si="23"/>
        <v>42916.749999998268</v>
      </c>
      <c r="B723" s="21">
        <v>9.6508900000000004</v>
      </c>
      <c r="C723" s="22">
        <v>1.18994</v>
      </c>
      <c r="D723" s="21">
        <v>50.861040000000003</v>
      </c>
      <c r="E723" s="21"/>
      <c r="F723" s="24">
        <f t="shared" si="22"/>
        <v>9.6508900000000004</v>
      </c>
      <c r="G723" s="24">
        <v>9.6508900000000004</v>
      </c>
      <c r="H723" s="23">
        <v>43.094499999999996</v>
      </c>
      <c r="I723" s="23"/>
      <c r="J723" s="23">
        <v>150</v>
      </c>
      <c r="K723" s="23"/>
    </row>
    <row r="724" spans="1:11" ht="15" x14ac:dyDescent="0.25">
      <c r="A724" s="20">
        <f t="shared" si="23"/>
        <v>42916.791666664933</v>
      </c>
      <c r="B724" s="21">
        <v>10.676159999999999</v>
      </c>
      <c r="C724" s="22">
        <v>0.49567</v>
      </c>
      <c r="D724" s="21">
        <v>123.9725</v>
      </c>
      <c r="E724" s="21"/>
      <c r="F724" s="24">
        <f t="shared" si="22"/>
        <v>10.676159999999999</v>
      </c>
      <c r="G724" s="24">
        <v>10.676159999999999</v>
      </c>
      <c r="H724" s="23">
        <v>43.056139999999999</v>
      </c>
      <c r="I724" s="23"/>
      <c r="J724" s="23">
        <v>150</v>
      </c>
      <c r="K724" s="23"/>
    </row>
    <row r="725" spans="1:11" ht="15" x14ac:dyDescent="0.25">
      <c r="A725" s="20">
        <f t="shared" si="23"/>
        <v>42916.833333331597</v>
      </c>
      <c r="B725" s="21">
        <v>7.5691699999999997</v>
      </c>
      <c r="C725" s="22">
        <v>0.40444999999999998</v>
      </c>
      <c r="D725" s="21">
        <v>169.67750000000001</v>
      </c>
      <c r="E725" s="21"/>
      <c r="F725" s="24">
        <f t="shared" si="22"/>
        <v>7.5691699999999997</v>
      </c>
      <c r="G725" s="24">
        <v>7.5691699999999997</v>
      </c>
      <c r="H725" s="23">
        <v>43.052849999999999</v>
      </c>
      <c r="I725" s="23"/>
      <c r="J725" s="23">
        <v>150</v>
      </c>
      <c r="K725" s="23"/>
    </row>
    <row r="726" spans="1:11" ht="15" x14ac:dyDescent="0.25">
      <c r="A726" s="20">
        <f t="shared" si="23"/>
        <v>42916.874999998261</v>
      </c>
      <c r="B726" s="21">
        <v>-1.5945</v>
      </c>
      <c r="C726" s="22">
        <v>0.54190000000000005</v>
      </c>
      <c r="D726" s="21">
        <v>191.29599999999999</v>
      </c>
      <c r="E726" s="21"/>
      <c r="F726" s="24" t="str">
        <f t="shared" si="22"/>
        <v/>
      </c>
      <c r="G726" s="24" t="s">
        <v>189</v>
      </c>
      <c r="H726" s="23">
        <v>43</v>
      </c>
      <c r="I726" s="23"/>
      <c r="J726" s="23">
        <v>150</v>
      </c>
      <c r="K726" s="23"/>
    </row>
    <row r="727" spans="1:11" ht="12.75" customHeight="1" x14ac:dyDescent="0.25">
      <c r="A727" s="20">
        <f t="shared" si="23"/>
        <v>42916.916666664925</v>
      </c>
      <c r="B727" s="21">
        <v>-0.62294000000000005</v>
      </c>
      <c r="C727" s="22">
        <v>0.41483999999999999</v>
      </c>
      <c r="D727" s="21">
        <v>245.70099999999999</v>
      </c>
      <c r="E727" s="21"/>
      <c r="F727" s="24" t="str">
        <f t="shared" si="22"/>
        <v/>
      </c>
      <c r="G727" s="24" t="s">
        <v>189</v>
      </c>
      <c r="H727" s="23">
        <v>42.937449999999998</v>
      </c>
      <c r="I727" s="23"/>
      <c r="J727" s="23">
        <v>150</v>
      </c>
      <c r="K727" s="23"/>
    </row>
    <row r="728" spans="1:11" ht="12.75" customHeight="1" x14ac:dyDescent="0.25">
      <c r="A728" s="20">
        <f t="shared" si="23"/>
        <v>42916.95833333159</v>
      </c>
      <c r="B728" s="21">
        <v>1.06667</v>
      </c>
      <c r="C728" s="22">
        <v>0.35592000000000001</v>
      </c>
      <c r="D728" s="21">
        <v>161.61940000000001</v>
      </c>
      <c r="E728" s="21"/>
      <c r="F728" s="24">
        <f t="shared" si="22"/>
        <v>1.06667</v>
      </c>
      <c r="G728" s="24">
        <v>1.06667</v>
      </c>
      <c r="H728" s="23">
        <v>42.918109999999999</v>
      </c>
      <c r="I728" s="23"/>
      <c r="J728" s="23">
        <v>150</v>
      </c>
      <c r="K728" s="23"/>
    </row>
    <row r="729" spans="1:11" ht="12.75" customHeight="1" x14ac:dyDescent="0.25">
      <c r="A729" s="20">
        <f t="shared" si="23"/>
        <v>42916.999999998254</v>
      </c>
      <c r="B729" s="21">
        <v>-3.2372200000000002</v>
      </c>
      <c r="C729" s="22">
        <v>0.58386000000000005</v>
      </c>
      <c r="D729" s="21">
        <v>30.08323</v>
      </c>
      <c r="E729" s="21"/>
      <c r="F729" s="24" t="str">
        <f t="shared" si="22"/>
        <v/>
      </c>
      <c r="G729" s="24" t="s">
        <v>189</v>
      </c>
      <c r="H729" s="23">
        <v>42.904060000000001</v>
      </c>
      <c r="I729" s="23"/>
      <c r="J729" s="23">
        <v>150</v>
      </c>
      <c r="K729" s="23"/>
    </row>
    <row r="730" spans="1:11" ht="12.75" customHeight="1" x14ac:dyDescent="0.25">
      <c r="A730" s="20">
        <f t="shared" si="23"/>
        <v>42917.041666664918</v>
      </c>
      <c r="B730" s="21"/>
      <c r="C730" s="22">
        <v>0.78500999999999999</v>
      </c>
      <c r="D730" s="21">
        <v>306.4314</v>
      </c>
      <c r="E730" s="21"/>
      <c r="F730" s="24" t="str">
        <f t="shared" si="22"/>
        <v/>
      </c>
      <c r="G730" s="24" t="s">
        <v>189</v>
      </c>
      <c r="H730" s="23">
        <v>42.878779999999999</v>
      </c>
      <c r="I730" s="23">
        <f>COUNTIF(G730:G753,"&gt;150")</f>
        <v>0</v>
      </c>
      <c r="J730" s="23">
        <v>150</v>
      </c>
      <c r="K730" s="23"/>
    </row>
    <row r="731" spans="1:11" ht="12.75" customHeight="1" x14ac:dyDescent="0.25">
      <c r="A731" s="20">
        <f t="shared" si="23"/>
        <v>42917.083333331582</v>
      </c>
      <c r="B731" s="21">
        <v>2.6627800000000001</v>
      </c>
      <c r="C731" s="22">
        <v>0.74348999999999998</v>
      </c>
      <c r="D731" s="21">
        <v>296.09969999999998</v>
      </c>
      <c r="E731" s="21"/>
      <c r="F731" s="24">
        <f t="shared" si="22"/>
        <v>2.6627800000000001</v>
      </c>
      <c r="G731" s="24">
        <v>2.6627800000000001</v>
      </c>
      <c r="H731" s="23">
        <v>42.872070000000001</v>
      </c>
      <c r="I731" s="23"/>
      <c r="J731" s="23">
        <v>150</v>
      </c>
      <c r="K731" s="23"/>
    </row>
    <row r="732" spans="1:11" ht="12.75" customHeight="1" x14ac:dyDescent="0.25">
      <c r="A732" s="20">
        <f t="shared" si="23"/>
        <v>42917.124999998246</v>
      </c>
      <c r="B732" s="21">
        <v>11.194559999999999</v>
      </c>
      <c r="C732" s="22">
        <v>1.27014</v>
      </c>
      <c r="D732" s="21">
        <v>276.41120000000001</v>
      </c>
      <c r="E732" s="21"/>
      <c r="F732" s="24">
        <f t="shared" si="22"/>
        <v>11.194559999999999</v>
      </c>
      <c r="G732" s="24">
        <v>11.194559999999999</v>
      </c>
      <c r="H732" s="23">
        <v>42.836170000000003</v>
      </c>
      <c r="I732" s="23"/>
      <c r="J732" s="23">
        <v>150</v>
      </c>
      <c r="K732" s="23"/>
    </row>
    <row r="733" spans="1:11" ht="12.75" customHeight="1" x14ac:dyDescent="0.25">
      <c r="A733" s="20">
        <f t="shared" si="23"/>
        <v>42917.166666664911</v>
      </c>
      <c r="B733" s="21">
        <v>0.68428</v>
      </c>
      <c r="C733" s="22">
        <v>0.50195999999999996</v>
      </c>
      <c r="D733" s="21">
        <v>255.4658</v>
      </c>
      <c r="E733" s="21"/>
      <c r="F733" s="24">
        <f t="shared" si="22"/>
        <v>0.68428</v>
      </c>
      <c r="G733" s="24">
        <v>0.68428</v>
      </c>
      <c r="H733" s="23">
        <v>42.712060000000001</v>
      </c>
      <c r="I733" s="23"/>
      <c r="J733" s="23">
        <v>150</v>
      </c>
      <c r="K733" s="23"/>
    </row>
    <row r="734" spans="1:11" ht="12.75" customHeight="1" x14ac:dyDescent="0.25">
      <c r="A734" s="20">
        <f t="shared" si="23"/>
        <v>42917.208333331575</v>
      </c>
      <c r="B734" s="21">
        <v>2.8698299999999999</v>
      </c>
      <c r="C734" s="22">
        <v>1.171</v>
      </c>
      <c r="D734" s="21">
        <v>15.70365</v>
      </c>
      <c r="E734" s="21"/>
      <c r="F734" s="24">
        <f t="shared" si="22"/>
        <v>2.8698299999999999</v>
      </c>
      <c r="G734" s="24">
        <v>2.8698299999999999</v>
      </c>
      <c r="H734" s="23">
        <v>42.699779999999997</v>
      </c>
      <c r="I734" s="23"/>
      <c r="J734" s="23">
        <v>150</v>
      </c>
      <c r="K734" s="23"/>
    </row>
    <row r="735" spans="1:11" ht="12.75" customHeight="1" x14ac:dyDescent="0.25">
      <c r="A735" s="20">
        <f t="shared" si="23"/>
        <v>42917.249999998239</v>
      </c>
      <c r="B735" s="21">
        <v>2.2648899999999998</v>
      </c>
      <c r="C735" s="22">
        <v>1.2401199999999999</v>
      </c>
      <c r="D735" s="21">
        <v>342.2697</v>
      </c>
      <c r="E735" s="21"/>
      <c r="F735" s="24">
        <f t="shared" si="22"/>
        <v>2.2648899999999998</v>
      </c>
      <c r="G735" s="24">
        <v>2.2648899999999998</v>
      </c>
      <c r="H735" s="23">
        <v>42.683</v>
      </c>
      <c r="I735" s="23"/>
      <c r="J735" s="23">
        <v>150</v>
      </c>
      <c r="K735" s="23"/>
    </row>
    <row r="736" spans="1:11" ht="12.75" customHeight="1" x14ac:dyDescent="0.25">
      <c r="A736" s="20">
        <f t="shared" si="23"/>
        <v>42917.291666664903</v>
      </c>
      <c r="B736" s="21">
        <v>10.92873</v>
      </c>
      <c r="C736" s="22">
        <v>0.93501000000000001</v>
      </c>
      <c r="D736" s="21">
        <v>296.56020000000001</v>
      </c>
      <c r="E736" s="21"/>
      <c r="F736" s="24">
        <f t="shared" si="22"/>
        <v>10.92873</v>
      </c>
      <c r="G736" s="24">
        <v>10.92873</v>
      </c>
      <c r="H736" s="23">
        <v>42.664439999999999</v>
      </c>
      <c r="I736" s="23"/>
      <c r="J736" s="23">
        <v>150</v>
      </c>
      <c r="K736" s="23"/>
    </row>
    <row r="737" spans="1:11" ht="12.75" customHeight="1" x14ac:dyDescent="0.25">
      <c r="A737" s="20">
        <f t="shared" si="23"/>
        <v>42917.333333331568</v>
      </c>
      <c r="B737" s="21">
        <v>9.4272799999999997</v>
      </c>
      <c r="C737" s="22">
        <v>0.68367999999999995</v>
      </c>
      <c r="D737" s="21">
        <v>293.73140000000001</v>
      </c>
      <c r="E737" s="21"/>
      <c r="F737" s="24">
        <f t="shared" si="22"/>
        <v>9.4272799999999997</v>
      </c>
      <c r="G737" s="24">
        <v>9.4272799999999997</v>
      </c>
      <c r="H737" s="23">
        <v>42.551960000000001</v>
      </c>
      <c r="I737" s="23"/>
      <c r="J737" s="23">
        <v>150</v>
      </c>
      <c r="K737" s="23"/>
    </row>
    <row r="738" spans="1:11" ht="12.75" customHeight="1" x14ac:dyDescent="0.25">
      <c r="A738" s="20">
        <f t="shared" si="23"/>
        <v>42917.374999998232</v>
      </c>
      <c r="B738" s="21">
        <v>9.9595000000000002</v>
      </c>
      <c r="C738" s="22">
        <v>1.52668</v>
      </c>
      <c r="D738" s="21">
        <v>352.07929999999999</v>
      </c>
      <c r="E738" s="21"/>
      <c r="F738" s="24">
        <f t="shared" si="22"/>
        <v>9.9595000000000002</v>
      </c>
      <c r="G738" s="24">
        <v>9.9595000000000002</v>
      </c>
      <c r="H738" s="23">
        <v>42.525129999999997</v>
      </c>
      <c r="I738" s="23"/>
      <c r="J738" s="23">
        <v>150</v>
      </c>
      <c r="K738" s="23"/>
    </row>
    <row r="739" spans="1:11" ht="12.75" customHeight="1" x14ac:dyDescent="0.25">
      <c r="A739" s="20">
        <f t="shared" si="23"/>
        <v>42917.416666664896</v>
      </c>
      <c r="B739" s="21">
        <v>12.90011</v>
      </c>
      <c r="C739" s="22">
        <v>2.1066799999999999</v>
      </c>
      <c r="D739" s="21">
        <v>19.05659</v>
      </c>
      <c r="E739" s="21"/>
      <c r="F739" s="24">
        <f t="shared" si="22"/>
        <v>12.90011</v>
      </c>
      <c r="G739" s="24">
        <v>12.90011</v>
      </c>
      <c r="H739" s="23">
        <v>42.51793</v>
      </c>
      <c r="I739" s="23"/>
      <c r="J739" s="23">
        <v>150</v>
      </c>
      <c r="K739" s="23"/>
    </row>
    <row r="740" spans="1:11" ht="12.75" customHeight="1" x14ac:dyDescent="0.25">
      <c r="A740" s="20">
        <f t="shared" si="23"/>
        <v>42917.45833333156</v>
      </c>
      <c r="B740" s="21">
        <v>21.039670000000001</v>
      </c>
      <c r="C740" s="22">
        <v>3.3419599999999998</v>
      </c>
      <c r="D740" s="21">
        <v>49.044119999999999</v>
      </c>
      <c r="E740" s="21"/>
      <c r="F740" s="24">
        <f t="shared" si="22"/>
        <v>21.039670000000001</v>
      </c>
      <c r="G740" s="24">
        <v>21.039670000000001</v>
      </c>
      <c r="H740" s="23">
        <v>42.5</v>
      </c>
      <c r="I740" s="23"/>
      <c r="J740" s="23">
        <v>150</v>
      </c>
      <c r="K740" s="23"/>
    </row>
    <row r="741" spans="1:11" ht="12.75" customHeight="1" x14ac:dyDescent="0.25">
      <c r="A741" s="20">
        <f t="shared" si="23"/>
        <v>42917.499999998225</v>
      </c>
      <c r="B741" s="21">
        <v>34.940829999999998</v>
      </c>
      <c r="C741" s="22">
        <v>3.2004800000000002</v>
      </c>
      <c r="D741" s="21">
        <v>37.268900000000002</v>
      </c>
      <c r="E741" s="21"/>
      <c r="F741" s="24">
        <f t="shared" si="22"/>
        <v>34.940829999999998</v>
      </c>
      <c r="G741" s="24">
        <v>34.940829999999998</v>
      </c>
      <c r="H741" s="23">
        <v>42.445219999999999</v>
      </c>
      <c r="I741" s="23"/>
      <c r="J741" s="23">
        <v>150</v>
      </c>
      <c r="K741" s="23"/>
    </row>
    <row r="742" spans="1:11" ht="12.75" customHeight="1" x14ac:dyDescent="0.25">
      <c r="A742" s="20">
        <f t="shared" si="23"/>
        <v>42917.541666664889</v>
      </c>
      <c r="B742" s="21">
        <v>6.6053899999999999</v>
      </c>
      <c r="C742" s="22">
        <v>3.7263600000000001</v>
      </c>
      <c r="D742" s="21">
        <v>43.200270000000003</v>
      </c>
      <c r="E742" s="21"/>
      <c r="F742" s="24">
        <f t="shared" si="22"/>
        <v>6.6053899999999999</v>
      </c>
      <c r="G742" s="24">
        <v>6.6053899999999999</v>
      </c>
      <c r="H742" s="23">
        <v>42.38973</v>
      </c>
      <c r="I742" s="23"/>
      <c r="J742" s="23">
        <v>150</v>
      </c>
      <c r="K742" s="23"/>
    </row>
    <row r="743" spans="1:11" ht="12.75" customHeight="1" x14ac:dyDescent="0.25">
      <c r="A743" s="20">
        <f t="shared" si="23"/>
        <v>42917.583333331553</v>
      </c>
      <c r="B743" s="21">
        <v>24.516279999999998</v>
      </c>
      <c r="C743" s="22">
        <v>3.5198299999999998</v>
      </c>
      <c r="D743" s="21">
        <v>36.305500000000002</v>
      </c>
      <c r="E743" s="21"/>
      <c r="F743" s="24">
        <f t="shared" si="22"/>
        <v>24.516279999999998</v>
      </c>
      <c r="G743" s="24">
        <v>24.516279999999998</v>
      </c>
      <c r="H743" s="23">
        <v>42.373829999999998</v>
      </c>
      <c r="I743" s="23"/>
      <c r="J743" s="23">
        <v>150</v>
      </c>
      <c r="K743" s="23"/>
    </row>
    <row r="744" spans="1:11" ht="12.75" customHeight="1" x14ac:dyDescent="0.25">
      <c r="A744" s="20">
        <f t="shared" si="23"/>
        <v>42917.624999998217</v>
      </c>
      <c r="B744" s="21">
        <v>25.484559999999998</v>
      </c>
      <c r="C744" s="22">
        <v>3.50827</v>
      </c>
      <c r="D744" s="21">
        <v>35.075409999999998</v>
      </c>
      <c r="E744" s="21"/>
      <c r="F744" s="24">
        <f t="shared" si="22"/>
        <v>25.484559999999998</v>
      </c>
      <c r="G744" s="24">
        <v>25.484559999999998</v>
      </c>
      <c r="H744" s="23">
        <v>42.354999999999997</v>
      </c>
      <c r="I744" s="23"/>
      <c r="J744" s="23">
        <v>150</v>
      </c>
      <c r="K744" s="23"/>
    </row>
    <row r="745" spans="1:11" ht="12.75" customHeight="1" x14ac:dyDescent="0.25">
      <c r="A745" s="20">
        <f t="shared" si="23"/>
        <v>42917.666666664882</v>
      </c>
      <c r="B745" s="21"/>
      <c r="C745" s="22">
        <v>3.2300900000000001</v>
      </c>
      <c r="D745" s="21">
        <v>34.992150000000002</v>
      </c>
      <c r="E745" s="21"/>
      <c r="F745" s="24" t="str">
        <f t="shared" si="22"/>
        <v/>
      </c>
      <c r="G745" s="24" t="s">
        <v>189</v>
      </c>
      <c r="H745" s="23">
        <v>42.302329999999998</v>
      </c>
      <c r="I745" s="23"/>
      <c r="J745" s="23">
        <v>150</v>
      </c>
      <c r="K745" s="23"/>
    </row>
    <row r="746" spans="1:11" ht="12.75" customHeight="1" x14ac:dyDescent="0.25">
      <c r="A746" s="20">
        <f t="shared" si="23"/>
        <v>42917.708333331546</v>
      </c>
      <c r="B746" s="21">
        <v>10.56378</v>
      </c>
      <c r="C746" s="22">
        <v>3.0758399999999999</v>
      </c>
      <c r="D746" s="21">
        <v>40.321080000000002</v>
      </c>
      <c r="E746" s="21"/>
      <c r="F746" s="24">
        <f t="shared" si="22"/>
        <v>10.56378</v>
      </c>
      <c r="G746" s="24">
        <v>10.56378</v>
      </c>
      <c r="H746" s="23">
        <v>42.278669999999998</v>
      </c>
      <c r="I746" s="23"/>
      <c r="J746" s="23">
        <v>150</v>
      </c>
      <c r="K746" s="23"/>
    </row>
    <row r="747" spans="1:11" ht="12.75" customHeight="1" x14ac:dyDescent="0.25">
      <c r="A747" s="20">
        <f t="shared" si="23"/>
        <v>42917.74999999821</v>
      </c>
      <c r="B747" s="21"/>
      <c r="C747" s="22">
        <v>3.5666500000000001</v>
      </c>
      <c r="D747" s="21">
        <v>35.066450000000003</v>
      </c>
      <c r="E747" s="21"/>
      <c r="F747" s="24" t="str">
        <f t="shared" si="22"/>
        <v/>
      </c>
      <c r="G747" s="24" t="s">
        <v>189</v>
      </c>
      <c r="H747" s="23">
        <v>42.274479999999997</v>
      </c>
      <c r="I747" s="23"/>
      <c r="J747" s="23">
        <v>150</v>
      </c>
      <c r="K747" s="23"/>
    </row>
    <row r="748" spans="1:11" ht="12.75" customHeight="1" x14ac:dyDescent="0.25">
      <c r="A748" s="20">
        <f t="shared" si="23"/>
        <v>42917.791666664874</v>
      </c>
      <c r="B748" s="21"/>
      <c r="C748" s="22">
        <v>3.20566</v>
      </c>
      <c r="D748" s="21">
        <v>310.31009999999998</v>
      </c>
      <c r="E748" s="21"/>
      <c r="F748" s="24" t="str">
        <f t="shared" si="22"/>
        <v/>
      </c>
      <c r="G748" s="24" t="s">
        <v>189</v>
      </c>
      <c r="H748" s="23">
        <v>42.249279999999999</v>
      </c>
      <c r="I748" s="23"/>
      <c r="J748" s="23">
        <v>150</v>
      </c>
      <c r="K748" s="23"/>
    </row>
    <row r="749" spans="1:11" ht="12.75" customHeight="1" x14ac:dyDescent="0.25">
      <c r="A749" s="20">
        <f t="shared" si="23"/>
        <v>42917.833333331539</v>
      </c>
      <c r="B749" s="21">
        <v>5.9249999999999998</v>
      </c>
      <c r="C749" s="22">
        <v>5.1075100000000004</v>
      </c>
      <c r="D749" s="21">
        <v>119.65170000000001</v>
      </c>
      <c r="E749" s="21"/>
      <c r="F749" s="24">
        <f t="shared" si="22"/>
        <v>5.9249999999999998</v>
      </c>
      <c r="G749" s="24">
        <v>5.9249999999999998</v>
      </c>
      <c r="H749" s="23">
        <v>42.248440000000002</v>
      </c>
      <c r="I749" s="23"/>
      <c r="J749" s="23">
        <v>150</v>
      </c>
      <c r="K749" s="23"/>
    </row>
    <row r="750" spans="1:11" ht="12.75" customHeight="1" x14ac:dyDescent="0.25">
      <c r="A750" s="20">
        <f t="shared" si="23"/>
        <v>42917.874999998203</v>
      </c>
      <c r="B750" s="21">
        <v>8.8446700000000007</v>
      </c>
      <c r="C750" s="22">
        <v>0.35553000000000001</v>
      </c>
      <c r="D750" s="21">
        <v>138.1191</v>
      </c>
      <c r="E750" s="21"/>
      <c r="F750" s="24">
        <f t="shared" si="22"/>
        <v>8.8446700000000007</v>
      </c>
      <c r="G750" s="24">
        <v>8.8446700000000007</v>
      </c>
      <c r="H750" s="23">
        <v>42.158560000000001</v>
      </c>
      <c r="I750" s="23"/>
      <c r="J750" s="23">
        <v>150</v>
      </c>
      <c r="K750" s="23"/>
    </row>
    <row r="751" spans="1:11" ht="12.75" customHeight="1" x14ac:dyDescent="0.25">
      <c r="A751" s="20">
        <f t="shared" si="23"/>
        <v>42917.916666664867</v>
      </c>
      <c r="B751" s="21">
        <v>1.81978</v>
      </c>
      <c r="C751" s="22">
        <v>0.26945999999999998</v>
      </c>
      <c r="D751" s="21">
        <v>212.7619</v>
      </c>
      <c r="E751" s="21"/>
      <c r="F751" s="24">
        <f t="shared" si="22"/>
        <v>1.81978</v>
      </c>
      <c r="G751" s="24">
        <v>1.81978</v>
      </c>
      <c r="H751" s="23">
        <v>42.093499999999999</v>
      </c>
      <c r="I751" s="23"/>
      <c r="J751" s="23">
        <v>150</v>
      </c>
      <c r="K751" s="23"/>
    </row>
    <row r="752" spans="1:11" ht="12.75" customHeight="1" x14ac:dyDescent="0.25">
      <c r="A752" s="20">
        <f t="shared" si="23"/>
        <v>42917.958333331531</v>
      </c>
      <c r="B752" s="21"/>
      <c r="C752" s="22">
        <v>0.78837999999999997</v>
      </c>
      <c r="D752" s="21">
        <v>8.7946000000000009</v>
      </c>
      <c r="E752" s="21"/>
      <c r="F752" s="24" t="str">
        <f t="shared" si="22"/>
        <v/>
      </c>
      <c r="G752" s="24" t="s">
        <v>189</v>
      </c>
      <c r="H752" s="23">
        <v>42.069540000000003</v>
      </c>
      <c r="I752" s="23"/>
      <c r="J752" s="23">
        <v>150</v>
      </c>
      <c r="K752" s="23"/>
    </row>
    <row r="753" spans="1:11" ht="12.75" customHeight="1" x14ac:dyDescent="0.25">
      <c r="A753" s="20">
        <f t="shared" si="23"/>
        <v>42917.999999998196</v>
      </c>
      <c r="B753" s="21">
        <v>11.56734</v>
      </c>
      <c r="C753" s="22">
        <v>0.43924999999999997</v>
      </c>
      <c r="D753" s="21">
        <v>107.211</v>
      </c>
      <c r="E753" s="21"/>
      <c r="F753" s="24">
        <f t="shared" si="22"/>
        <v>11.56734</v>
      </c>
      <c r="G753" s="24">
        <v>11.56734</v>
      </c>
      <c r="H753" s="23">
        <v>41.997219999999999</v>
      </c>
      <c r="I753" s="23"/>
      <c r="J753" s="23">
        <v>150</v>
      </c>
      <c r="K753" s="23"/>
    </row>
    <row r="754" spans="1:11" ht="12.75" customHeight="1" x14ac:dyDescent="0.25">
      <c r="A754" s="20">
        <f t="shared" si="23"/>
        <v>42918.04166666486</v>
      </c>
      <c r="B754" s="21">
        <v>10.07611</v>
      </c>
      <c r="C754" s="22">
        <v>0.60419999999999996</v>
      </c>
      <c r="D754" s="21">
        <v>68.917429999999996</v>
      </c>
      <c r="E754" s="21"/>
      <c r="F754" s="24">
        <f t="shared" si="22"/>
        <v>10.07611</v>
      </c>
      <c r="G754" s="24">
        <v>10.07611</v>
      </c>
      <c r="H754" s="23">
        <v>41.963479999999997</v>
      </c>
      <c r="I754" s="23">
        <f>COUNTIF(G754:G777,"&gt;150")</f>
        <v>0</v>
      </c>
      <c r="J754" s="23">
        <v>150</v>
      </c>
      <c r="K754" s="23"/>
    </row>
    <row r="755" spans="1:11" ht="12.75" customHeight="1" x14ac:dyDescent="0.25">
      <c r="A755" s="20">
        <f t="shared" si="23"/>
        <v>42918.083333331524</v>
      </c>
      <c r="B755" s="21">
        <v>6.6301399999999999</v>
      </c>
      <c r="C755" s="22">
        <v>0.45234999999999997</v>
      </c>
      <c r="D755" s="21">
        <v>127.7042</v>
      </c>
      <c r="E755" s="21"/>
      <c r="F755" s="24">
        <f t="shared" si="22"/>
        <v>6.6301399999999999</v>
      </c>
      <c r="G755" s="24">
        <v>6.6301399999999999</v>
      </c>
      <c r="H755" s="23">
        <v>41.960560000000001</v>
      </c>
      <c r="I755" s="23"/>
      <c r="J755" s="23">
        <v>150</v>
      </c>
      <c r="K755" s="23"/>
    </row>
    <row r="756" spans="1:11" ht="12.75" customHeight="1" x14ac:dyDescent="0.25">
      <c r="A756" s="20">
        <f t="shared" si="23"/>
        <v>42918.124999998188</v>
      </c>
      <c r="B756" s="21">
        <v>9.2078299999999995</v>
      </c>
      <c r="C756" s="22">
        <v>0.60787999999999998</v>
      </c>
      <c r="D756" s="21">
        <v>238.8304</v>
      </c>
      <c r="E756" s="21"/>
      <c r="F756" s="24">
        <f t="shared" si="22"/>
        <v>9.2078299999999995</v>
      </c>
      <c r="G756" s="24">
        <v>9.2078299999999995</v>
      </c>
      <c r="H756" s="23">
        <v>41.947389999999999</v>
      </c>
      <c r="I756" s="23"/>
      <c r="J756" s="23">
        <v>150</v>
      </c>
      <c r="K756" s="23"/>
    </row>
    <row r="757" spans="1:11" ht="12.75" customHeight="1" x14ac:dyDescent="0.25">
      <c r="A757" s="20">
        <f t="shared" si="23"/>
        <v>42918.166666664853</v>
      </c>
      <c r="B757" s="21">
        <v>-5.1363099999999999</v>
      </c>
      <c r="C757" s="22">
        <v>0.36975000000000002</v>
      </c>
      <c r="D757" s="21">
        <v>230.14769999999999</v>
      </c>
      <c r="E757" s="21"/>
      <c r="F757" s="24" t="str">
        <f t="shared" si="22"/>
        <v/>
      </c>
      <c r="G757" s="24" t="s">
        <v>189</v>
      </c>
      <c r="H757" s="23">
        <v>41.935549999999999</v>
      </c>
      <c r="I757" s="23"/>
      <c r="J757" s="23">
        <v>150</v>
      </c>
      <c r="K757" s="23"/>
    </row>
    <row r="758" spans="1:11" ht="12.75" customHeight="1" x14ac:dyDescent="0.25">
      <c r="A758" s="20">
        <f t="shared" si="23"/>
        <v>42918.208333331517</v>
      </c>
      <c r="B758" s="21"/>
      <c r="C758" s="22">
        <v>0.33196999999999999</v>
      </c>
      <c r="D758" s="21">
        <v>190.78620000000001</v>
      </c>
      <c r="E758" s="21"/>
      <c r="F758" s="24" t="str">
        <f t="shared" si="22"/>
        <v/>
      </c>
      <c r="G758" s="24" t="s">
        <v>189</v>
      </c>
      <c r="H758" s="23">
        <v>41.929499999999997</v>
      </c>
      <c r="I758" s="23"/>
      <c r="J758" s="23">
        <v>150</v>
      </c>
      <c r="K758" s="23"/>
    </row>
    <row r="759" spans="1:11" ht="12.75" customHeight="1" x14ac:dyDescent="0.25">
      <c r="A759" s="20">
        <f t="shared" si="23"/>
        <v>42918.249999998181</v>
      </c>
      <c r="B759" s="21">
        <v>9.6184499999999993</v>
      </c>
      <c r="C759" s="22">
        <v>0.38025999999999999</v>
      </c>
      <c r="D759" s="21">
        <v>325.53590000000003</v>
      </c>
      <c r="E759" s="21"/>
      <c r="F759" s="24">
        <f t="shared" si="22"/>
        <v>9.6184499999999993</v>
      </c>
      <c r="G759" s="24">
        <v>9.6184499999999993</v>
      </c>
      <c r="H759" s="23">
        <v>41.89367</v>
      </c>
      <c r="I759" s="23"/>
      <c r="J759" s="23">
        <v>150</v>
      </c>
      <c r="K759" s="23"/>
    </row>
    <row r="760" spans="1:11" ht="12.75" customHeight="1" x14ac:dyDescent="0.25">
      <c r="A760" s="20">
        <f t="shared" si="23"/>
        <v>42918.291666664845</v>
      </c>
      <c r="B760" s="21"/>
      <c r="C760" s="22">
        <v>0.93532999999999999</v>
      </c>
      <c r="D760" s="21">
        <v>283.28500000000003</v>
      </c>
      <c r="E760" s="21"/>
      <c r="F760" s="24" t="str">
        <f t="shared" si="22"/>
        <v/>
      </c>
      <c r="G760" s="24" t="s">
        <v>189</v>
      </c>
      <c r="H760" s="23">
        <v>41.892110000000002</v>
      </c>
      <c r="I760" s="23"/>
      <c r="J760" s="23">
        <v>150</v>
      </c>
      <c r="K760" s="23"/>
    </row>
    <row r="761" spans="1:11" ht="12.75" customHeight="1" x14ac:dyDescent="0.25">
      <c r="A761" s="20">
        <f t="shared" si="23"/>
        <v>42918.333333331509</v>
      </c>
      <c r="B761" s="21"/>
      <c r="C761" s="22">
        <v>0.54993000000000003</v>
      </c>
      <c r="D761" s="21">
        <v>127.0073</v>
      </c>
      <c r="E761" s="21"/>
      <c r="F761" s="24" t="str">
        <f t="shared" si="22"/>
        <v/>
      </c>
      <c r="G761" s="24" t="s">
        <v>189</v>
      </c>
      <c r="H761" s="23">
        <v>41.875059999999998</v>
      </c>
      <c r="I761" s="23"/>
      <c r="J761" s="23">
        <v>150</v>
      </c>
      <c r="K761" s="23"/>
    </row>
    <row r="762" spans="1:11" ht="12.75" customHeight="1" x14ac:dyDescent="0.25">
      <c r="A762" s="20">
        <f t="shared" si="23"/>
        <v>42918.374999998174</v>
      </c>
      <c r="B762" s="21"/>
      <c r="C762" s="22">
        <v>0.46709000000000001</v>
      </c>
      <c r="D762" s="21">
        <v>278.63279999999997</v>
      </c>
      <c r="E762" s="21"/>
      <c r="F762" s="24" t="str">
        <f t="shared" si="22"/>
        <v/>
      </c>
      <c r="G762" s="24" t="s">
        <v>189</v>
      </c>
      <c r="H762" s="23">
        <v>41.867669999999997</v>
      </c>
      <c r="I762" s="23"/>
      <c r="J762" s="23">
        <v>150</v>
      </c>
      <c r="K762" s="23"/>
    </row>
    <row r="763" spans="1:11" ht="12.75" customHeight="1" x14ac:dyDescent="0.25">
      <c r="A763" s="20">
        <f t="shared" si="23"/>
        <v>42918.416666664838</v>
      </c>
      <c r="B763" s="21">
        <v>17.260110000000001</v>
      </c>
      <c r="C763" s="22">
        <v>0.68572</v>
      </c>
      <c r="D763" s="21">
        <v>175.2895</v>
      </c>
      <c r="E763" s="21"/>
      <c r="F763" s="24">
        <f t="shared" si="22"/>
        <v>17.260110000000001</v>
      </c>
      <c r="G763" s="24">
        <v>17.260110000000001</v>
      </c>
      <c r="H763" s="23">
        <v>41.85633</v>
      </c>
      <c r="I763" s="23"/>
      <c r="J763" s="23">
        <v>150</v>
      </c>
      <c r="K763" s="23"/>
    </row>
    <row r="764" spans="1:11" ht="12.75" customHeight="1" x14ac:dyDescent="0.25">
      <c r="A764" s="20">
        <f t="shared" si="23"/>
        <v>42918.458333331502</v>
      </c>
      <c r="B764" s="21">
        <v>8.56677</v>
      </c>
      <c r="C764" s="22">
        <v>0.54051000000000005</v>
      </c>
      <c r="D764" s="21">
        <v>149.72640000000001</v>
      </c>
      <c r="E764" s="21"/>
      <c r="F764" s="24">
        <f t="shared" si="22"/>
        <v>8.56677</v>
      </c>
      <c r="G764" s="24">
        <v>8.56677</v>
      </c>
      <c r="H764" s="23">
        <v>41.843559999999997</v>
      </c>
      <c r="I764" s="23"/>
      <c r="J764" s="23">
        <v>150</v>
      </c>
      <c r="K764" s="23"/>
    </row>
    <row r="765" spans="1:11" ht="12.75" customHeight="1" x14ac:dyDescent="0.25">
      <c r="A765" s="20">
        <f t="shared" si="23"/>
        <v>42918.499999998166</v>
      </c>
      <c r="B765" s="21">
        <v>10.802709999999999</v>
      </c>
      <c r="C765" s="22">
        <v>1.0387999999999999</v>
      </c>
      <c r="D765" s="21">
        <v>102.9744</v>
      </c>
      <c r="E765" s="21"/>
      <c r="F765" s="24">
        <f t="shared" si="22"/>
        <v>10.802709999999999</v>
      </c>
      <c r="G765" s="24">
        <v>10.802709999999999</v>
      </c>
      <c r="H765" s="23">
        <v>41.829810000000002</v>
      </c>
      <c r="I765" s="23"/>
      <c r="J765" s="23">
        <v>150</v>
      </c>
      <c r="K765" s="23"/>
    </row>
    <row r="766" spans="1:11" ht="12.75" customHeight="1" x14ac:dyDescent="0.25">
      <c r="A766" s="20">
        <f t="shared" si="23"/>
        <v>42918.541666664831</v>
      </c>
      <c r="B766" s="21">
        <v>8.6903799999999993</v>
      </c>
      <c r="C766" s="22">
        <v>0.94862000000000002</v>
      </c>
      <c r="D766" s="21">
        <v>47.071599999999997</v>
      </c>
      <c r="E766" s="21"/>
      <c r="F766" s="24">
        <f t="shared" si="22"/>
        <v>8.6903799999999993</v>
      </c>
      <c r="G766" s="24">
        <v>8.6903799999999993</v>
      </c>
      <c r="H766" s="23">
        <v>41.824890000000003</v>
      </c>
      <c r="I766" s="23"/>
      <c r="J766" s="23">
        <v>150</v>
      </c>
      <c r="K766" s="23"/>
    </row>
    <row r="767" spans="1:11" ht="12.75" customHeight="1" x14ac:dyDescent="0.25">
      <c r="A767" s="20">
        <f t="shared" si="23"/>
        <v>42918.583333331495</v>
      </c>
      <c r="B767" s="21"/>
      <c r="C767" s="22">
        <v>2.00522</v>
      </c>
      <c r="D767" s="21">
        <v>9.4796899999999997</v>
      </c>
      <c r="E767" s="21"/>
      <c r="F767" s="24" t="str">
        <f t="shared" si="22"/>
        <v/>
      </c>
      <c r="G767" s="24" t="s">
        <v>189</v>
      </c>
      <c r="H767" s="23">
        <v>41.81588</v>
      </c>
      <c r="I767" s="23"/>
      <c r="J767" s="23">
        <v>150</v>
      </c>
      <c r="K767" s="23"/>
    </row>
    <row r="768" spans="1:11" ht="12.75" customHeight="1" x14ac:dyDescent="0.25">
      <c r="A768" s="20">
        <f t="shared" si="23"/>
        <v>42918.624999998159</v>
      </c>
      <c r="B768" s="21">
        <v>21.582899999999999</v>
      </c>
      <c r="C768" s="22">
        <v>1.1062799999999999</v>
      </c>
      <c r="D768" s="21">
        <v>331.31330000000003</v>
      </c>
      <c r="E768" s="21"/>
      <c r="F768" s="24">
        <f t="shared" si="22"/>
        <v>21.582899999999999</v>
      </c>
      <c r="G768" s="24">
        <v>21.582899999999999</v>
      </c>
      <c r="H768" s="23">
        <v>41.75938</v>
      </c>
      <c r="I768" s="23"/>
      <c r="J768" s="23">
        <v>150</v>
      </c>
      <c r="K768" s="23"/>
    </row>
    <row r="769" spans="1:11" ht="12.75" customHeight="1" x14ac:dyDescent="0.25">
      <c r="A769" s="20">
        <f t="shared" si="23"/>
        <v>42918.666666664823</v>
      </c>
      <c r="B769" s="21">
        <v>0.94889999999999997</v>
      </c>
      <c r="C769" s="22">
        <v>0.72550999999999999</v>
      </c>
      <c r="D769" s="21">
        <v>257.59219999999999</v>
      </c>
      <c r="E769" s="21"/>
      <c r="F769" s="24">
        <f t="shared" si="22"/>
        <v>0.94889999999999997</v>
      </c>
      <c r="G769" s="24">
        <v>0.94889999999999997</v>
      </c>
      <c r="H769" s="23">
        <v>41.557160000000003</v>
      </c>
      <c r="I769" s="23"/>
      <c r="J769" s="23">
        <v>150</v>
      </c>
      <c r="K769" s="23"/>
    </row>
    <row r="770" spans="1:11" ht="12.75" customHeight="1" x14ac:dyDescent="0.25">
      <c r="A770" s="20">
        <f t="shared" si="23"/>
        <v>42918.708333331488</v>
      </c>
      <c r="B770" s="21">
        <v>2.1483599999999998</v>
      </c>
      <c r="C770" s="22">
        <v>1.0628299999999999</v>
      </c>
      <c r="D770" s="21">
        <v>270.7242</v>
      </c>
      <c r="E770" s="21"/>
      <c r="F770" s="24">
        <f t="shared" si="22"/>
        <v>2.1483599999999998</v>
      </c>
      <c r="G770" s="24">
        <v>2.1483599999999998</v>
      </c>
      <c r="H770" s="23">
        <v>41.5</v>
      </c>
      <c r="I770" s="23"/>
      <c r="J770" s="23">
        <v>150</v>
      </c>
      <c r="K770" s="23"/>
    </row>
    <row r="771" spans="1:11" ht="12.75" customHeight="1" x14ac:dyDescent="0.25">
      <c r="A771" s="20">
        <f t="shared" si="23"/>
        <v>42918.749999998152</v>
      </c>
      <c r="B771" s="21">
        <v>13.72946</v>
      </c>
      <c r="C771" s="22">
        <v>0.49784</v>
      </c>
      <c r="D771" s="21">
        <v>118.8943</v>
      </c>
      <c r="E771" s="21"/>
      <c r="F771" s="24">
        <f t="shared" si="22"/>
        <v>13.72946</v>
      </c>
      <c r="G771" s="24">
        <v>13.72946</v>
      </c>
      <c r="H771" s="23">
        <v>41.418999999999997</v>
      </c>
      <c r="I771" s="23"/>
      <c r="J771" s="23">
        <v>150</v>
      </c>
      <c r="K771" s="23"/>
    </row>
    <row r="772" spans="1:11" ht="12.75" customHeight="1" x14ac:dyDescent="0.25">
      <c r="A772" s="20">
        <f t="shared" si="23"/>
        <v>42918.791666664816</v>
      </c>
      <c r="B772" s="21">
        <v>-6.12913</v>
      </c>
      <c r="C772" s="22">
        <v>0.46556999999999998</v>
      </c>
      <c r="D772" s="21">
        <v>339.66410000000002</v>
      </c>
      <c r="E772" s="21"/>
      <c r="F772" s="24" t="str">
        <f t="shared" si="22"/>
        <v/>
      </c>
      <c r="G772" s="24" t="s">
        <v>189</v>
      </c>
      <c r="H772" s="23">
        <v>41.408619999999999</v>
      </c>
      <c r="I772" s="23"/>
      <c r="J772" s="23">
        <v>150</v>
      </c>
      <c r="K772" s="23"/>
    </row>
    <row r="773" spans="1:11" ht="12.75" customHeight="1" x14ac:dyDescent="0.25">
      <c r="A773" s="20">
        <f t="shared" si="23"/>
        <v>42918.83333333148</v>
      </c>
      <c r="B773" s="21"/>
      <c r="C773" s="22">
        <v>0.49619999999999997</v>
      </c>
      <c r="D773" s="21">
        <v>105.54179999999999</v>
      </c>
      <c r="E773" s="21"/>
      <c r="F773" s="24" t="str">
        <f t="shared" si="22"/>
        <v/>
      </c>
      <c r="G773" s="24" t="s">
        <v>189</v>
      </c>
      <c r="H773" s="23">
        <v>41.382669999999997</v>
      </c>
      <c r="I773" s="23"/>
      <c r="J773" s="23">
        <v>150</v>
      </c>
      <c r="K773" s="23"/>
    </row>
    <row r="774" spans="1:11" ht="12.75" customHeight="1" x14ac:dyDescent="0.25">
      <c r="A774" s="20">
        <f t="shared" si="23"/>
        <v>42918.874999998145</v>
      </c>
      <c r="B774" s="21">
        <v>3.7406000000000001</v>
      </c>
      <c r="C774" s="22">
        <v>0.22597</v>
      </c>
      <c r="D774" s="21">
        <v>110.08759999999999</v>
      </c>
      <c r="E774" s="21"/>
      <c r="F774" s="24">
        <f t="shared" si="22"/>
        <v>3.7406000000000001</v>
      </c>
      <c r="G774" s="24">
        <v>3.7406000000000001</v>
      </c>
      <c r="H774" s="23">
        <v>41.358800000000002</v>
      </c>
      <c r="I774" s="23"/>
      <c r="J774" s="23">
        <v>150</v>
      </c>
      <c r="K774" s="23"/>
    </row>
    <row r="775" spans="1:11" ht="12.75" customHeight="1" x14ac:dyDescent="0.25">
      <c r="A775" s="20">
        <f t="shared" si="23"/>
        <v>42918.916666664809</v>
      </c>
      <c r="B775" s="21"/>
      <c r="C775" s="22">
        <v>0.71026</v>
      </c>
      <c r="D775" s="21">
        <v>241.21889999999999</v>
      </c>
      <c r="E775" s="21"/>
      <c r="F775" s="24" t="str">
        <f t="shared" si="22"/>
        <v/>
      </c>
      <c r="G775" s="24" t="s">
        <v>189</v>
      </c>
      <c r="H775" s="23">
        <v>41.348460000000003</v>
      </c>
      <c r="I775" s="23"/>
      <c r="J775" s="23">
        <v>150</v>
      </c>
      <c r="K775" s="23"/>
    </row>
    <row r="776" spans="1:11" ht="12.75" customHeight="1" x14ac:dyDescent="0.25">
      <c r="A776" s="20">
        <f t="shared" si="23"/>
        <v>42918.958333331473</v>
      </c>
      <c r="B776" s="21"/>
      <c r="C776" s="22">
        <v>0.69323999999999997</v>
      </c>
      <c r="D776" s="21">
        <v>75.24033</v>
      </c>
      <c r="E776" s="21"/>
      <c r="F776" s="24" t="str">
        <f t="shared" si="22"/>
        <v/>
      </c>
      <c r="G776" s="24" t="s">
        <v>189</v>
      </c>
      <c r="H776" s="23">
        <v>41.284419999999997</v>
      </c>
      <c r="I776" s="23"/>
      <c r="J776" s="23">
        <v>150</v>
      </c>
      <c r="K776" s="23"/>
    </row>
    <row r="777" spans="1:11" ht="12.75" customHeight="1" x14ac:dyDescent="0.25">
      <c r="A777" s="20">
        <f t="shared" si="23"/>
        <v>42918.999999998137</v>
      </c>
      <c r="B777" s="21">
        <v>6.9937199999999997</v>
      </c>
      <c r="C777" s="22">
        <v>0.68440000000000001</v>
      </c>
      <c r="D777" s="21">
        <v>256.7183</v>
      </c>
      <c r="E777" s="21"/>
      <c r="F777" s="24">
        <f t="shared" si="22"/>
        <v>6.9937199999999997</v>
      </c>
      <c r="G777" s="24">
        <v>6.9937199999999997</v>
      </c>
      <c r="H777" s="23">
        <v>41.228920000000002</v>
      </c>
      <c r="I777" s="23"/>
      <c r="J777" s="23">
        <v>150</v>
      </c>
      <c r="K777" s="23"/>
    </row>
    <row r="778" spans="1:11" ht="12.75" customHeight="1" x14ac:dyDescent="0.25">
      <c r="A778" s="20">
        <f t="shared" si="23"/>
        <v>42919.041666664802</v>
      </c>
      <c r="B778" s="21">
        <v>5.6783299999999999</v>
      </c>
      <c r="C778" s="22">
        <v>0.45101999999999998</v>
      </c>
      <c r="D778" s="21">
        <v>182.017</v>
      </c>
      <c r="E778" s="21"/>
      <c r="F778" s="24">
        <f t="shared" si="22"/>
        <v>5.6783299999999999</v>
      </c>
      <c r="G778" s="24">
        <v>5.6783299999999999</v>
      </c>
      <c r="H778" s="23">
        <v>41.16037</v>
      </c>
      <c r="I778" s="23">
        <f>COUNTIF(G778:G801,"&gt;150")</f>
        <v>0</v>
      </c>
      <c r="J778" s="23">
        <v>150</v>
      </c>
      <c r="K778" s="23"/>
    </row>
    <row r="779" spans="1:11" ht="12.75" customHeight="1" x14ac:dyDescent="0.25">
      <c r="A779" s="20">
        <f t="shared" si="23"/>
        <v>42919.083333331466</v>
      </c>
      <c r="B779" s="21"/>
      <c r="C779" s="22">
        <v>0.55049999999999999</v>
      </c>
      <c r="D779" s="21">
        <v>22.438469999999999</v>
      </c>
      <c r="E779" s="21"/>
      <c r="F779" s="24" t="str">
        <f t="shared" ref="F779:F842" si="24">IF(AND(B779&gt;0,ISNUMBER(B779)),B779,"")</f>
        <v/>
      </c>
      <c r="G779" s="24" t="s">
        <v>189</v>
      </c>
      <c r="H779" s="23">
        <v>41.120980000000003</v>
      </c>
      <c r="I779" s="23"/>
      <c r="J779" s="23">
        <v>150</v>
      </c>
      <c r="K779" s="23"/>
    </row>
    <row r="780" spans="1:11" ht="12.75" customHeight="1" x14ac:dyDescent="0.25">
      <c r="A780" s="20">
        <f t="shared" ref="A780:A843" si="25">A779+1/24</f>
        <v>42919.12499999813</v>
      </c>
      <c r="B780" s="21"/>
      <c r="C780" s="22">
        <v>0.42142000000000002</v>
      </c>
      <c r="D780" s="21">
        <v>239.0994</v>
      </c>
      <c r="E780" s="21"/>
      <c r="F780" s="24" t="str">
        <f t="shared" si="24"/>
        <v/>
      </c>
      <c r="G780" s="24" t="s">
        <v>189</v>
      </c>
      <c r="H780" s="23">
        <v>41.089680000000001</v>
      </c>
      <c r="I780" s="23"/>
      <c r="J780" s="23">
        <v>150</v>
      </c>
      <c r="K780" s="23"/>
    </row>
    <row r="781" spans="1:11" ht="12.75" customHeight="1" x14ac:dyDescent="0.25">
      <c r="A781" s="20">
        <f t="shared" si="25"/>
        <v>42919.166666664794</v>
      </c>
      <c r="B781" s="21"/>
      <c r="C781" s="22">
        <v>0.21002999999999999</v>
      </c>
      <c r="D781" s="21">
        <v>147.40299999999999</v>
      </c>
      <c r="E781" s="21"/>
      <c r="F781" s="24" t="str">
        <f t="shared" si="24"/>
        <v/>
      </c>
      <c r="G781" s="24" t="s">
        <v>189</v>
      </c>
      <c r="H781" s="23">
        <v>41.065620000000003</v>
      </c>
      <c r="I781" s="23"/>
      <c r="J781" s="23">
        <v>150</v>
      </c>
      <c r="K781" s="23"/>
    </row>
    <row r="782" spans="1:11" ht="12.75" customHeight="1" x14ac:dyDescent="0.25">
      <c r="A782" s="20">
        <f t="shared" si="25"/>
        <v>42919.208333331459</v>
      </c>
      <c r="B782" s="21">
        <v>2.9558399999999998</v>
      </c>
      <c r="C782" s="22">
        <v>0.54051000000000005</v>
      </c>
      <c r="D782" s="21">
        <v>249.70930000000001</v>
      </c>
      <c r="E782" s="21"/>
      <c r="F782" s="24">
        <f t="shared" si="24"/>
        <v>2.9558399999999998</v>
      </c>
      <c r="G782" s="24">
        <v>2.9558399999999998</v>
      </c>
      <c r="H782" s="23">
        <v>41.036580000000001</v>
      </c>
      <c r="I782" s="23"/>
      <c r="J782" s="23">
        <v>150</v>
      </c>
      <c r="K782" s="23"/>
    </row>
    <row r="783" spans="1:11" ht="12.75" customHeight="1" x14ac:dyDescent="0.25">
      <c r="A783" s="20">
        <f t="shared" si="25"/>
        <v>42919.249999998123</v>
      </c>
      <c r="B783" s="21">
        <v>-0.35876999999999998</v>
      </c>
      <c r="C783" s="22">
        <v>0.38006000000000001</v>
      </c>
      <c r="D783" s="21">
        <v>147.36879999999999</v>
      </c>
      <c r="E783" s="21"/>
      <c r="F783" s="24" t="str">
        <f t="shared" si="24"/>
        <v/>
      </c>
      <c r="G783" s="24" t="s">
        <v>189</v>
      </c>
      <c r="H783" s="23">
        <v>41.022170000000003</v>
      </c>
      <c r="I783" s="23"/>
      <c r="J783" s="23">
        <v>150</v>
      </c>
      <c r="K783" s="23"/>
    </row>
    <row r="784" spans="1:11" ht="12.75" customHeight="1" x14ac:dyDescent="0.25">
      <c r="A784" s="20">
        <f t="shared" si="25"/>
        <v>42919.291666664787</v>
      </c>
      <c r="B784" s="21">
        <v>-1.2558199999999999</v>
      </c>
      <c r="C784" s="22">
        <v>0.54549999999999998</v>
      </c>
      <c r="D784" s="21">
        <v>104.08620000000001</v>
      </c>
      <c r="E784" s="21"/>
      <c r="F784" s="24" t="str">
        <f t="shared" si="24"/>
        <v/>
      </c>
      <c r="G784" s="24" t="s">
        <v>189</v>
      </c>
      <c r="H784" s="23">
        <v>40.94061</v>
      </c>
      <c r="I784" s="23"/>
      <c r="J784" s="23">
        <v>150</v>
      </c>
      <c r="K784" s="23"/>
    </row>
    <row r="785" spans="1:11" ht="12.75" customHeight="1" x14ac:dyDescent="0.25">
      <c r="A785" s="20">
        <f t="shared" si="25"/>
        <v>42919.333333331451</v>
      </c>
      <c r="B785" s="21">
        <v>5.1985999999999999</v>
      </c>
      <c r="C785" s="22">
        <v>0.57752999999999999</v>
      </c>
      <c r="D785" s="21">
        <v>121.066</v>
      </c>
      <c r="E785" s="21"/>
      <c r="F785" s="24">
        <f t="shared" si="24"/>
        <v>5.1985999999999999</v>
      </c>
      <c r="G785" s="24">
        <v>5.1985999999999999</v>
      </c>
      <c r="H785" s="23">
        <v>40.882710000000003</v>
      </c>
      <c r="I785" s="23"/>
      <c r="J785" s="23">
        <v>150</v>
      </c>
      <c r="K785" s="23"/>
    </row>
    <row r="786" spans="1:11" ht="12.75" customHeight="1" x14ac:dyDescent="0.25">
      <c r="A786" s="20">
        <f t="shared" si="25"/>
        <v>42919.374999998116</v>
      </c>
      <c r="B786" s="21">
        <v>6.5071599999999998</v>
      </c>
      <c r="C786" s="22">
        <v>0.46071000000000001</v>
      </c>
      <c r="D786" s="21">
        <v>114.1682</v>
      </c>
      <c r="E786" s="21"/>
      <c r="F786" s="24">
        <f t="shared" si="24"/>
        <v>6.5071599999999998</v>
      </c>
      <c r="G786" s="24">
        <v>6.5071599999999998</v>
      </c>
      <c r="H786" s="23">
        <v>40.868949999999998</v>
      </c>
      <c r="I786" s="23"/>
      <c r="J786" s="23">
        <v>150</v>
      </c>
      <c r="K786" s="23"/>
    </row>
    <row r="787" spans="1:11" ht="12.75" customHeight="1" x14ac:dyDescent="0.25">
      <c r="A787" s="20">
        <f t="shared" si="25"/>
        <v>42919.41666666478</v>
      </c>
      <c r="B787" s="21">
        <v>5.0180300000000004</v>
      </c>
      <c r="C787" s="22">
        <v>1.2989599999999999</v>
      </c>
      <c r="D787" s="21">
        <v>350.61939999999998</v>
      </c>
      <c r="E787" s="21"/>
      <c r="F787" s="24">
        <f t="shared" si="24"/>
        <v>5.0180300000000004</v>
      </c>
      <c r="G787" s="24">
        <v>5.0180300000000004</v>
      </c>
      <c r="H787" s="23">
        <v>40.779620000000001</v>
      </c>
      <c r="I787" s="23"/>
      <c r="J787" s="23">
        <v>150</v>
      </c>
      <c r="K787" s="23"/>
    </row>
    <row r="788" spans="1:11" ht="12.75" customHeight="1" x14ac:dyDescent="0.25">
      <c r="A788" s="20">
        <f t="shared" si="25"/>
        <v>42919.458333331444</v>
      </c>
      <c r="B788" s="21">
        <v>11.940759999999999</v>
      </c>
      <c r="C788" s="22">
        <v>2.8057400000000001</v>
      </c>
      <c r="D788" s="21">
        <v>307.46960000000001</v>
      </c>
      <c r="E788" s="21"/>
      <c r="F788" s="24">
        <f t="shared" si="24"/>
        <v>11.940759999999999</v>
      </c>
      <c r="G788" s="24">
        <v>11.940759999999999</v>
      </c>
      <c r="H788" s="23">
        <v>40.705329999999996</v>
      </c>
      <c r="I788" s="23"/>
      <c r="J788" s="23">
        <v>150</v>
      </c>
      <c r="K788" s="23"/>
    </row>
    <row r="789" spans="1:11" ht="12.75" customHeight="1" x14ac:dyDescent="0.25">
      <c r="A789" s="20">
        <f t="shared" si="25"/>
        <v>42919.499999998108</v>
      </c>
      <c r="B789" s="21">
        <v>19.172740000000001</v>
      </c>
      <c r="C789" s="22">
        <v>2.4552299999999998</v>
      </c>
      <c r="D789" s="21">
        <v>290.41980000000001</v>
      </c>
      <c r="E789" s="21"/>
      <c r="F789" s="24">
        <f t="shared" si="24"/>
        <v>19.172740000000001</v>
      </c>
      <c r="G789" s="24">
        <v>19.172740000000001</v>
      </c>
      <c r="H789" s="23">
        <v>40.699779999999997</v>
      </c>
      <c r="I789" s="23"/>
      <c r="J789" s="23">
        <v>150</v>
      </c>
      <c r="K789" s="23"/>
    </row>
    <row r="790" spans="1:11" ht="12.75" customHeight="1" x14ac:dyDescent="0.25">
      <c r="A790" s="20">
        <f t="shared" si="25"/>
        <v>42919.541666664772</v>
      </c>
      <c r="B790" s="21">
        <v>6.1825400000000004</v>
      </c>
      <c r="C790" s="22">
        <v>3.2541799999999999</v>
      </c>
      <c r="D790" s="21">
        <v>296.96080000000001</v>
      </c>
      <c r="E790" s="21"/>
      <c r="F790" s="24">
        <f t="shared" si="24"/>
        <v>6.1825400000000004</v>
      </c>
      <c r="G790" s="24">
        <v>6.1825400000000004</v>
      </c>
      <c r="H790" s="23">
        <v>40.676000000000002</v>
      </c>
      <c r="I790" s="23"/>
      <c r="J790" s="23">
        <v>150</v>
      </c>
      <c r="K790" s="23"/>
    </row>
    <row r="791" spans="1:11" ht="12.75" customHeight="1" x14ac:dyDescent="0.25">
      <c r="A791" s="20">
        <f t="shared" si="25"/>
        <v>42919.583333331437</v>
      </c>
      <c r="B791" s="21">
        <v>10.182829999999999</v>
      </c>
      <c r="C791" s="22">
        <v>3.6473200000000001</v>
      </c>
      <c r="D791" s="21">
        <v>285.56099999999998</v>
      </c>
      <c r="E791" s="21"/>
      <c r="F791" s="24">
        <f t="shared" si="24"/>
        <v>10.182829999999999</v>
      </c>
      <c r="G791" s="24">
        <v>10.182829999999999</v>
      </c>
      <c r="H791" s="23">
        <v>40.650509999999997</v>
      </c>
      <c r="I791" s="23"/>
      <c r="J791" s="23">
        <v>150</v>
      </c>
      <c r="K791" s="23"/>
    </row>
    <row r="792" spans="1:11" ht="12.75" customHeight="1" x14ac:dyDescent="0.25">
      <c r="A792" s="20">
        <f t="shared" si="25"/>
        <v>42919.624999998101</v>
      </c>
      <c r="B792" s="21">
        <v>13.102600000000001</v>
      </c>
      <c r="C792" s="22">
        <v>4.1743199999999998</v>
      </c>
      <c r="D792" s="21">
        <v>280.21710000000002</v>
      </c>
      <c r="E792" s="21"/>
      <c r="F792" s="24">
        <f t="shared" si="24"/>
        <v>13.102600000000001</v>
      </c>
      <c r="G792" s="24">
        <v>13.102600000000001</v>
      </c>
      <c r="H792" s="23">
        <v>40.608669999999996</v>
      </c>
      <c r="I792" s="23"/>
      <c r="J792" s="23">
        <v>150</v>
      </c>
      <c r="K792" s="23"/>
    </row>
    <row r="793" spans="1:11" ht="12.75" customHeight="1" x14ac:dyDescent="0.25">
      <c r="A793" s="20">
        <f t="shared" si="25"/>
        <v>42919.666666664765</v>
      </c>
      <c r="B793" s="21">
        <v>14.27806</v>
      </c>
      <c r="C793" s="22">
        <v>4.4159499999999996</v>
      </c>
      <c r="D793" s="21">
        <v>281.74869999999999</v>
      </c>
      <c r="E793" s="21"/>
      <c r="F793" s="24">
        <f t="shared" si="24"/>
        <v>14.27806</v>
      </c>
      <c r="G793" s="24">
        <v>14.27806</v>
      </c>
      <c r="H793" s="23">
        <v>40.589210000000001</v>
      </c>
      <c r="I793" s="23"/>
      <c r="J793" s="23">
        <v>150</v>
      </c>
      <c r="K793" s="23"/>
    </row>
    <row r="794" spans="1:11" ht="12.75" customHeight="1" x14ac:dyDescent="0.25">
      <c r="A794" s="20">
        <f t="shared" si="25"/>
        <v>42919.708333331429</v>
      </c>
      <c r="B794" s="21">
        <v>4.9683299999999999</v>
      </c>
      <c r="C794" s="22">
        <v>3.10317</v>
      </c>
      <c r="D794" s="21">
        <v>274.74299999999999</v>
      </c>
      <c r="E794" s="21"/>
      <c r="F794" s="24">
        <f t="shared" si="24"/>
        <v>4.9683299999999999</v>
      </c>
      <c r="G794" s="24">
        <v>4.9683299999999999</v>
      </c>
      <c r="H794" s="23">
        <v>40.579169999999998</v>
      </c>
      <c r="I794" s="23"/>
      <c r="J794" s="23">
        <v>150</v>
      </c>
      <c r="K794" s="23"/>
    </row>
    <row r="795" spans="1:11" ht="12.75" customHeight="1" x14ac:dyDescent="0.25">
      <c r="A795" s="20">
        <f t="shared" si="25"/>
        <v>42919.749999998094</v>
      </c>
      <c r="B795" s="21">
        <v>10.2791</v>
      </c>
      <c r="C795" s="22">
        <v>0.78439000000000003</v>
      </c>
      <c r="D795" s="21">
        <v>218.92570000000001</v>
      </c>
      <c r="E795" s="21"/>
      <c r="F795" s="24">
        <f t="shared" si="24"/>
        <v>10.2791</v>
      </c>
      <c r="G795" s="24">
        <v>10.2791</v>
      </c>
      <c r="H795" s="23">
        <v>40.562249999999999</v>
      </c>
      <c r="I795" s="23"/>
      <c r="J795" s="23">
        <v>150</v>
      </c>
      <c r="K795" s="23"/>
    </row>
    <row r="796" spans="1:11" ht="12.75" customHeight="1" x14ac:dyDescent="0.25">
      <c r="A796" s="20">
        <f t="shared" si="25"/>
        <v>42919.791666664758</v>
      </c>
      <c r="B796" s="21">
        <v>-2.3105699999999998</v>
      </c>
      <c r="C796" s="22">
        <v>1.07599</v>
      </c>
      <c r="D796" s="21">
        <v>236.96199999999999</v>
      </c>
      <c r="E796" s="21"/>
      <c r="F796" s="24" t="str">
        <f t="shared" si="24"/>
        <v/>
      </c>
      <c r="G796" s="24" t="s">
        <v>189</v>
      </c>
      <c r="H796" s="23">
        <v>40.549219999999998</v>
      </c>
      <c r="I796" s="23"/>
      <c r="J796" s="23">
        <v>150</v>
      </c>
      <c r="K796" s="23"/>
    </row>
    <row r="797" spans="1:11" ht="12.75" customHeight="1" x14ac:dyDescent="0.25">
      <c r="A797" s="20">
        <f t="shared" si="25"/>
        <v>42919.833333331422</v>
      </c>
      <c r="B797" s="21">
        <v>6.4832599999999996</v>
      </c>
      <c r="C797" s="22">
        <v>0.97584000000000004</v>
      </c>
      <c r="D797" s="21">
        <v>225.62370000000001</v>
      </c>
      <c r="E797" s="21"/>
      <c r="F797" s="24">
        <f t="shared" si="24"/>
        <v>6.4832599999999996</v>
      </c>
      <c r="G797" s="24">
        <v>6.4832599999999996</v>
      </c>
      <c r="H797" s="23">
        <v>40.528840000000002</v>
      </c>
      <c r="I797" s="23"/>
      <c r="J797" s="23">
        <v>150</v>
      </c>
      <c r="K797" s="23"/>
    </row>
    <row r="798" spans="1:11" ht="12.75" customHeight="1" x14ac:dyDescent="0.25">
      <c r="A798" s="20">
        <f t="shared" si="25"/>
        <v>42919.874999998086</v>
      </c>
      <c r="B798" s="21">
        <v>2.2480600000000002</v>
      </c>
      <c r="C798" s="22">
        <v>0.67354999999999998</v>
      </c>
      <c r="D798" s="21">
        <v>226.43539999999999</v>
      </c>
      <c r="E798" s="21"/>
      <c r="F798" s="24">
        <f t="shared" si="24"/>
        <v>2.2480600000000002</v>
      </c>
      <c r="G798" s="24">
        <v>2.2480600000000002</v>
      </c>
      <c r="H798" s="23">
        <v>40.46217</v>
      </c>
      <c r="I798" s="23"/>
      <c r="J798" s="23">
        <v>150</v>
      </c>
      <c r="K798" s="23"/>
    </row>
    <row r="799" spans="1:11" ht="12.75" customHeight="1" x14ac:dyDescent="0.25">
      <c r="A799" s="20">
        <f t="shared" si="25"/>
        <v>42919.916666664751</v>
      </c>
      <c r="B799" s="21"/>
      <c r="C799" s="22">
        <v>0.80486000000000002</v>
      </c>
      <c r="D799" s="21">
        <v>209.8965</v>
      </c>
      <c r="E799" s="21"/>
      <c r="F799" s="24" t="str">
        <f t="shared" si="24"/>
        <v/>
      </c>
      <c r="G799" s="24" t="s">
        <v>189</v>
      </c>
      <c r="H799" s="23">
        <v>40.455579999999998</v>
      </c>
      <c r="I799" s="23"/>
      <c r="J799" s="23">
        <v>150</v>
      </c>
      <c r="K799" s="23"/>
    </row>
    <row r="800" spans="1:11" ht="12.75" customHeight="1" x14ac:dyDescent="0.25">
      <c r="A800" s="20">
        <f t="shared" si="25"/>
        <v>42919.958333331415</v>
      </c>
      <c r="B800" s="21">
        <v>6.84171</v>
      </c>
      <c r="C800" s="22">
        <v>1.74604</v>
      </c>
      <c r="D800" s="21">
        <v>229.75829999999999</v>
      </c>
      <c r="E800" s="21"/>
      <c r="F800" s="24">
        <f t="shared" si="24"/>
        <v>6.84171</v>
      </c>
      <c r="G800" s="24">
        <v>6.84171</v>
      </c>
      <c r="H800" s="23">
        <v>40.427109999999999</v>
      </c>
      <c r="I800" s="23"/>
      <c r="J800" s="23">
        <v>150</v>
      </c>
      <c r="K800" s="23"/>
    </row>
    <row r="801" spans="1:11" ht="12.75" customHeight="1" x14ac:dyDescent="0.25">
      <c r="A801" s="20">
        <f t="shared" si="25"/>
        <v>42919.999999998079</v>
      </c>
      <c r="B801" s="21">
        <v>0.28847</v>
      </c>
      <c r="C801" s="22">
        <v>2.5430700000000002</v>
      </c>
      <c r="D801" s="21">
        <v>242.0975</v>
      </c>
      <c r="E801" s="21"/>
      <c r="F801" s="24">
        <f t="shared" si="24"/>
        <v>0.28847</v>
      </c>
      <c r="G801" s="24">
        <v>0.28847</v>
      </c>
      <c r="H801" s="23">
        <v>40.384509999999999</v>
      </c>
      <c r="I801" s="23"/>
      <c r="J801" s="23">
        <v>150</v>
      </c>
      <c r="K801" s="23"/>
    </row>
    <row r="802" spans="1:11" ht="12.75" customHeight="1" x14ac:dyDescent="0.25">
      <c r="A802" s="20">
        <f t="shared" si="25"/>
        <v>42920.041666664743</v>
      </c>
      <c r="B802" s="21">
        <v>5.02562</v>
      </c>
      <c r="C802" s="22">
        <v>1.6920900000000001</v>
      </c>
      <c r="D802" s="21">
        <v>227.0838</v>
      </c>
      <c r="E802" s="21"/>
      <c r="F802" s="24">
        <f t="shared" si="24"/>
        <v>5.02562</v>
      </c>
      <c r="G802" s="24">
        <v>5.02562</v>
      </c>
      <c r="H802" s="23">
        <v>40.175249999999998</v>
      </c>
      <c r="I802" s="23">
        <f>COUNTIF(G802:G825,"&gt;150")</f>
        <v>0</v>
      </c>
      <c r="J802" s="23">
        <v>150</v>
      </c>
      <c r="K802" s="23"/>
    </row>
    <row r="803" spans="1:11" ht="12.75" customHeight="1" x14ac:dyDescent="0.25">
      <c r="A803" s="20">
        <f t="shared" si="25"/>
        <v>42920.083333331408</v>
      </c>
      <c r="B803" s="21">
        <v>5.2013800000000003</v>
      </c>
      <c r="C803" s="22">
        <v>2.14669</v>
      </c>
      <c r="D803" s="21">
        <v>247.0642</v>
      </c>
      <c r="E803" s="21"/>
      <c r="F803" s="24">
        <f t="shared" si="24"/>
        <v>5.2013800000000003</v>
      </c>
      <c r="G803" s="24">
        <v>5.2013800000000003</v>
      </c>
      <c r="H803" s="23">
        <v>40.110729999999997</v>
      </c>
      <c r="I803" s="23"/>
      <c r="J803" s="23">
        <v>150</v>
      </c>
      <c r="K803" s="23"/>
    </row>
    <row r="804" spans="1:11" ht="12.75" customHeight="1" x14ac:dyDescent="0.25">
      <c r="A804" s="20">
        <f t="shared" si="25"/>
        <v>42920.124999998072</v>
      </c>
      <c r="B804" s="21">
        <v>4.5730700000000004</v>
      </c>
      <c r="C804" s="22">
        <v>1.3333299999999999</v>
      </c>
      <c r="D804" s="21">
        <v>266.28440000000001</v>
      </c>
      <c r="E804" s="21"/>
      <c r="F804" s="24">
        <f t="shared" si="24"/>
        <v>4.5730700000000004</v>
      </c>
      <c r="G804" s="24">
        <v>4.5730700000000004</v>
      </c>
      <c r="H804" s="23">
        <v>40.101570000000002</v>
      </c>
      <c r="I804" s="23"/>
      <c r="J804" s="23">
        <v>150</v>
      </c>
      <c r="K804" s="23"/>
    </row>
    <row r="805" spans="1:11" ht="12.75" customHeight="1" x14ac:dyDescent="0.25">
      <c r="A805" s="20">
        <f t="shared" si="25"/>
        <v>42920.166666664736</v>
      </c>
      <c r="B805" s="21">
        <v>1.7562</v>
      </c>
      <c r="C805" s="22">
        <v>0.72652000000000005</v>
      </c>
      <c r="D805" s="21">
        <v>289.6216</v>
      </c>
      <c r="E805" s="21"/>
      <c r="F805" s="24">
        <f t="shared" si="24"/>
        <v>1.7562</v>
      </c>
      <c r="G805" s="24">
        <v>1.7562</v>
      </c>
      <c r="H805" s="23">
        <v>40.094059999999999</v>
      </c>
      <c r="I805" s="23"/>
      <c r="J805" s="23">
        <v>150</v>
      </c>
      <c r="K805" s="23"/>
    </row>
    <row r="806" spans="1:11" ht="12.75" customHeight="1" x14ac:dyDescent="0.25">
      <c r="A806" s="20">
        <f t="shared" si="25"/>
        <v>42920.2083333314</v>
      </c>
      <c r="B806" s="21">
        <v>-1.89489</v>
      </c>
      <c r="C806" s="22">
        <v>0.95520000000000005</v>
      </c>
      <c r="D806" s="21">
        <v>355.79390000000001</v>
      </c>
      <c r="E806" s="21"/>
      <c r="F806" s="24" t="str">
        <f t="shared" si="24"/>
        <v/>
      </c>
      <c r="G806" s="24" t="s">
        <v>189</v>
      </c>
      <c r="H806" s="23">
        <v>40.083680000000001</v>
      </c>
      <c r="I806" s="23"/>
      <c r="J806" s="23">
        <v>150</v>
      </c>
      <c r="K806" s="23"/>
    </row>
    <row r="807" spans="1:11" ht="12.75" customHeight="1" x14ac:dyDescent="0.25">
      <c r="A807" s="20">
        <f t="shared" si="25"/>
        <v>42920.249999998065</v>
      </c>
      <c r="B807" s="21"/>
      <c r="C807" s="22">
        <v>0.42647000000000002</v>
      </c>
      <c r="D807" s="21">
        <v>92.451899999999995</v>
      </c>
      <c r="E807" s="21"/>
      <c r="F807" s="24" t="str">
        <f t="shared" si="24"/>
        <v/>
      </c>
      <c r="G807" s="24" t="s">
        <v>189</v>
      </c>
      <c r="H807" s="23">
        <v>40.027230000000003</v>
      </c>
      <c r="I807" s="23"/>
      <c r="J807" s="23">
        <v>150</v>
      </c>
      <c r="K807" s="23"/>
    </row>
    <row r="808" spans="1:11" ht="12.75" customHeight="1" x14ac:dyDescent="0.25">
      <c r="A808" s="20">
        <f t="shared" si="25"/>
        <v>42920.291666664729</v>
      </c>
      <c r="B808" s="21">
        <v>-2.7153299999999998</v>
      </c>
      <c r="C808" s="22">
        <v>0.48957000000000001</v>
      </c>
      <c r="D808" s="21">
        <v>249.68119999999999</v>
      </c>
      <c r="E808" s="21"/>
      <c r="F808" s="24" t="str">
        <f t="shared" si="24"/>
        <v/>
      </c>
      <c r="G808" s="24" t="s">
        <v>189</v>
      </c>
      <c r="H808" s="23">
        <v>39.98827</v>
      </c>
      <c r="I808" s="23"/>
      <c r="J808" s="23">
        <v>150</v>
      </c>
      <c r="K808" s="23"/>
    </row>
    <row r="809" spans="1:11" ht="12.75" customHeight="1" x14ac:dyDescent="0.25">
      <c r="A809" s="20">
        <f t="shared" si="25"/>
        <v>42920.333333331393</v>
      </c>
      <c r="B809" s="21">
        <v>-1.5855600000000001</v>
      </c>
      <c r="C809" s="22">
        <v>0.35910999999999998</v>
      </c>
      <c r="D809" s="21">
        <v>249.57689999999999</v>
      </c>
      <c r="E809" s="21"/>
      <c r="F809" s="24" t="str">
        <f t="shared" si="24"/>
        <v/>
      </c>
      <c r="G809" s="24" t="s">
        <v>189</v>
      </c>
      <c r="H809" s="23">
        <v>39.864199999999997</v>
      </c>
      <c r="I809" s="23"/>
      <c r="J809" s="23">
        <v>150</v>
      </c>
      <c r="K809" s="23"/>
    </row>
    <row r="810" spans="1:11" ht="12.75" customHeight="1" x14ac:dyDescent="0.25">
      <c r="A810" s="20">
        <f t="shared" si="25"/>
        <v>42920.374999998057</v>
      </c>
      <c r="B810" s="21">
        <v>4.0604500000000003</v>
      </c>
      <c r="C810" s="22">
        <v>0.55325999999999997</v>
      </c>
      <c r="D810" s="21">
        <v>65.783590000000004</v>
      </c>
      <c r="E810" s="21"/>
      <c r="F810" s="24">
        <f t="shared" si="24"/>
        <v>4.0604500000000003</v>
      </c>
      <c r="G810" s="24">
        <v>4.0604500000000003</v>
      </c>
      <c r="H810" s="23">
        <v>39.760849999999998</v>
      </c>
      <c r="I810" s="23"/>
      <c r="J810" s="23">
        <v>150</v>
      </c>
      <c r="K810" s="23"/>
    </row>
    <row r="811" spans="1:11" ht="12.75" customHeight="1" x14ac:dyDescent="0.25">
      <c r="A811" s="20">
        <f t="shared" si="25"/>
        <v>42920.416666664722</v>
      </c>
      <c r="B811" s="21">
        <v>2.1344400000000001</v>
      </c>
      <c r="C811" s="22">
        <v>0.63378999999999996</v>
      </c>
      <c r="D811" s="21">
        <v>344.36509999999998</v>
      </c>
      <c r="E811" s="21"/>
      <c r="F811" s="24">
        <f t="shared" si="24"/>
        <v>2.1344400000000001</v>
      </c>
      <c r="G811" s="24">
        <v>2.1344400000000001</v>
      </c>
      <c r="H811" s="23">
        <v>39.72457</v>
      </c>
      <c r="I811" s="23"/>
      <c r="J811" s="23">
        <v>150</v>
      </c>
      <c r="K811" s="23"/>
    </row>
    <row r="812" spans="1:11" ht="12.75" customHeight="1" x14ac:dyDescent="0.25">
      <c r="A812" s="20">
        <f t="shared" si="25"/>
        <v>42920.458333331386</v>
      </c>
      <c r="B812" s="21">
        <v>2.7688299999999999</v>
      </c>
      <c r="C812" s="22">
        <v>2.26003</v>
      </c>
      <c r="D812" s="21">
        <v>258.10989999999998</v>
      </c>
      <c r="E812" s="21"/>
      <c r="F812" s="24">
        <f t="shared" si="24"/>
        <v>2.7688299999999999</v>
      </c>
      <c r="G812" s="24">
        <v>2.7688299999999999</v>
      </c>
      <c r="H812" s="23">
        <v>39.724249999999998</v>
      </c>
      <c r="I812" s="23"/>
      <c r="J812" s="23">
        <v>150</v>
      </c>
      <c r="K812" s="23"/>
    </row>
    <row r="813" spans="1:11" ht="12.75" customHeight="1" x14ac:dyDescent="0.25">
      <c r="A813" s="20">
        <f t="shared" si="25"/>
        <v>42920.49999999805</v>
      </c>
      <c r="B813" s="21">
        <v>19.185110000000002</v>
      </c>
      <c r="C813" s="22">
        <v>1.88287</v>
      </c>
      <c r="D813" s="21">
        <v>241.47049999999999</v>
      </c>
      <c r="E813" s="21"/>
      <c r="F813" s="24">
        <f t="shared" si="24"/>
        <v>19.185110000000002</v>
      </c>
      <c r="G813" s="24">
        <v>19.185110000000002</v>
      </c>
      <c r="H813" s="23">
        <v>39.710999999999999</v>
      </c>
      <c r="I813" s="23"/>
      <c r="J813" s="23">
        <v>150</v>
      </c>
      <c r="K813" s="23"/>
    </row>
    <row r="814" spans="1:11" ht="12.75" customHeight="1" x14ac:dyDescent="0.25">
      <c r="A814" s="20">
        <f t="shared" si="25"/>
        <v>42920.541666664714</v>
      </c>
      <c r="B814" s="21">
        <v>2.9066700000000001</v>
      </c>
      <c r="C814" s="22">
        <v>2.0770599999999999</v>
      </c>
      <c r="D814" s="21">
        <v>231.40969999999999</v>
      </c>
      <c r="E814" s="21"/>
      <c r="F814" s="24">
        <f t="shared" si="24"/>
        <v>2.9066700000000001</v>
      </c>
      <c r="G814" s="24">
        <v>2.9066700000000001</v>
      </c>
      <c r="H814" s="23">
        <v>39.673110000000001</v>
      </c>
      <c r="I814" s="23"/>
      <c r="J814" s="23">
        <v>150</v>
      </c>
      <c r="K814" s="23"/>
    </row>
    <row r="815" spans="1:11" ht="12.75" customHeight="1" x14ac:dyDescent="0.25">
      <c r="A815" s="20">
        <f t="shared" si="25"/>
        <v>42920.583333331379</v>
      </c>
      <c r="B815" s="21">
        <v>20.915220000000001</v>
      </c>
      <c r="C815" s="22">
        <v>2.95295</v>
      </c>
      <c r="D815" s="21">
        <v>217.0753</v>
      </c>
      <c r="E815" s="21"/>
      <c r="F815" s="24">
        <f t="shared" si="24"/>
        <v>20.915220000000001</v>
      </c>
      <c r="G815" s="24">
        <v>20.915220000000001</v>
      </c>
      <c r="H815" s="23">
        <v>39.624200000000002</v>
      </c>
      <c r="I815" s="23"/>
      <c r="J815" s="23">
        <v>150</v>
      </c>
      <c r="K815" s="23"/>
    </row>
    <row r="816" spans="1:11" ht="12.75" customHeight="1" x14ac:dyDescent="0.25">
      <c r="A816" s="20">
        <f t="shared" si="25"/>
        <v>42920.624999998043</v>
      </c>
      <c r="B816" s="21">
        <v>28.361000000000001</v>
      </c>
      <c r="C816" s="22">
        <v>2.16865</v>
      </c>
      <c r="D816" s="21">
        <v>211.8254</v>
      </c>
      <c r="E816" s="21"/>
      <c r="F816" s="24">
        <f t="shared" si="24"/>
        <v>28.361000000000001</v>
      </c>
      <c r="G816" s="24">
        <v>28.361000000000001</v>
      </c>
      <c r="H816" s="23">
        <v>39.609279999999998</v>
      </c>
      <c r="I816" s="23"/>
      <c r="J816" s="23">
        <v>150</v>
      </c>
      <c r="K816" s="23"/>
    </row>
    <row r="817" spans="1:11" ht="12.75" customHeight="1" x14ac:dyDescent="0.25">
      <c r="A817" s="20">
        <f t="shared" si="25"/>
        <v>42920.666666664707</v>
      </c>
      <c r="B817" s="21">
        <v>9.1445600000000002</v>
      </c>
      <c r="C817" s="22">
        <v>1.8968400000000001</v>
      </c>
      <c r="D817" s="21">
        <v>250.3639</v>
      </c>
      <c r="E817" s="21"/>
      <c r="F817" s="24">
        <f t="shared" si="24"/>
        <v>9.1445600000000002</v>
      </c>
      <c r="G817" s="24">
        <v>9.1445600000000002</v>
      </c>
      <c r="H817" s="23">
        <v>39.572740000000003</v>
      </c>
      <c r="I817" s="23"/>
      <c r="J817" s="23">
        <v>150</v>
      </c>
      <c r="K817" s="23"/>
    </row>
    <row r="818" spans="1:11" ht="12.75" customHeight="1" x14ac:dyDescent="0.25">
      <c r="A818" s="20">
        <f t="shared" si="25"/>
        <v>42920.708333331371</v>
      </c>
      <c r="B818" s="21">
        <v>14.007999999999999</v>
      </c>
      <c r="C818" s="22">
        <v>1.0573600000000001</v>
      </c>
      <c r="D818" s="21">
        <v>229.22149999999999</v>
      </c>
      <c r="E818" s="21"/>
      <c r="F818" s="24">
        <f t="shared" si="24"/>
        <v>14.007999999999999</v>
      </c>
      <c r="G818" s="24">
        <v>14.007999999999999</v>
      </c>
      <c r="H818" s="23">
        <v>39.508420000000001</v>
      </c>
      <c r="I818" s="23"/>
      <c r="J818" s="23">
        <v>150</v>
      </c>
      <c r="K818" s="23"/>
    </row>
    <row r="819" spans="1:11" ht="12.75" customHeight="1" x14ac:dyDescent="0.25">
      <c r="A819" s="20">
        <f t="shared" si="25"/>
        <v>42920.749999998035</v>
      </c>
      <c r="B819" s="21">
        <v>14.226940000000001</v>
      </c>
      <c r="C819" s="22">
        <v>1.20373</v>
      </c>
      <c r="D819" s="21">
        <v>261.23110000000003</v>
      </c>
      <c r="E819" s="21"/>
      <c r="F819" s="24">
        <f t="shared" si="24"/>
        <v>14.226940000000001</v>
      </c>
      <c r="G819" s="24">
        <v>14.226940000000001</v>
      </c>
      <c r="H819" s="23">
        <v>39.506180000000001</v>
      </c>
      <c r="I819" s="23"/>
      <c r="J819" s="23">
        <v>150</v>
      </c>
      <c r="K819" s="23"/>
    </row>
    <row r="820" spans="1:11" ht="12.75" customHeight="1" x14ac:dyDescent="0.25">
      <c r="A820" s="20">
        <f t="shared" si="25"/>
        <v>42920.7916666647</v>
      </c>
      <c r="B820" s="21">
        <v>8.9273900000000008</v>
      </c>
      <c r="C820" s="22">
        <v>0.96792999999999996</v>
      </c>
      <c r="D820" s="21">
        <v>256.94499999999999</v>
      </c>
      <c r="E820" s="21"/>
      <c r="F820" s="24">
        <f t="shared" si="24"/>
        <v>8.9273900000000008</v>
      </c>
      <c r="G820" s="24">
        <v>8.9273900000000008</v>
      </c>
      <c r="H820" s="23">
        <v>39.5</v>
      </c>
      <c r="I820" s="23"/>
      <c r="J820" s="23">
        <v>150</v>
      </c>
      <c r="K820" s="23"/>
    </row>
    <row r="821" spans="1:11" ht="12.75" customHeight="1" x14ac:dyDescent="0.25">
      <c r="A821" s="20">
        <f t="shared" si="25"/>
        <v>42920.833333331364</v>
      </c>
      <c r="B821" s="21">
        <v>1.2725</v>
      </c>
      <c r="C821" s="22">
        <v>0.97580999999999996</v>
      </c>
      <c r="D821" s="21">
        <v>296.72629999999998</v>
      </c>
      <c r="E821" s="21"/>
      <c r="F821" s="24">
        <f t="shared" si="24"/>
        <v>1.2725</v>
      </c>
      <c r="G821" s="24">
        <v>1.2725</v>
      </c>
      <c r="H821" s="23">
        <v>39.41189</v>
      </c>
      <c r="I821" s="23"/>
      <c r="J821" s="23">
        <v>150</v>
      </c>
      <c r="K821" s="23"/>
    </row>
    <row r="822" spans="1:11" ht="12.75" customHeight="1" x14ac:dyDescent="0.25">
      <c r="A822" s="20">
        <f t="shared" si="25"/>
        <v>42920.874999998028</v>
      </c>
      <c r="B822" s="21">
        <v>3.0245000000000002</v>
      </c>
      <c r="C822" s="22">
        <v>0.68637999999999999</v>
      </c>
      <c r="D822" s="21">
        <v>345.6644</v>
      </c>
      <c r="E822" s="21"/>
      <c r="F822" s="24">
        <f t="shared" si="24"/>
        <v>3.0245000000000002</v>
      </c>
      <c r="G822" s="24">
        <v>3.0245000000000002</v>
      </c>
      <c r="H822" s="23">
        <v>39.393189999999997</v>
      </c>
      <c r="I822" s="23"/>
      <c r="J822" s="23">
        <v>150</v>
      </c>
      <c r="K822" s="23"/>
    </row>
    <row r="823" spans="1:11" ht="12.75" customHeight="1" x14ac:dyDescent="0.25">
      <c r="A823" s="20">
        <f t="shared" si="25"/>
        <v>42920.916666664692</v>
      </c>
      <c r="B823" s="21"/>
      <c r="C823" s="22">
        <v>0.25086000000000003</v>
      </c>
      <c r="D823" s="21">
        <v>111.6703</v>
      </c>
      <c r="E823" s="21"/>
      <c r="F823" s="24" t="str">
        <f t="shared" si="24"/>
        <v/>
      </c>
      <c r="G823" s="24" t="s">
        <v>189</v>
      </c>
      <c r="H823" s="23">
        <v>39.360050000000001</v>
      </c>
      <c r="I823" s="23"/>
      <c r="J823" s="23">
        <v>150</v>
      </c>
      <c r="K823" s="23"/>
    </row>
    <row r="824" spans="1:11" ht="12.75" customHeight="1" x14ac:dyDescent="0.25">
      <c r="A824" s="20">
        <f t="shared" si="25"/>
        <v>42920.958333331357</v>
      </c>
      <c r="B824" s="21">
        <v>-1.45407</v>
      </c>
      <c r="C824" s="22">
        <v>0.55064999999999997</v>
      </c>
      <c r="D824" s="21">
        <v>285.1567</v>
      </c>
      <c r="E824" s="21"/>
      <c r="F824" s="24" t="str">
        <f t="shared" si="24"/>
        <v/>
      </c>
      <c r="G824" s="24" t="s">
        <v>189</v>
      </c>
      <c r="H824" s="23">
        <v>39.35812</v>
      </c>
      <c r="I824" s="23"/>
      <c r="J824" s="23">
        <v>150</v>
      </c>
      <c r="K824" s="23"/>
    </row>
    <row r="825" spans="1:11" ht="12.75" customHeight="1" x14ac:dyDescent="0.25">
      <c r="A825" s="20">
        <f t="shared" si="25"/>
        <v>42920.999999998021</v>
      </c>
      <c r="B825" s="21">
        <v>-1.0945</v>
      </c>
      <c r="C825" s="22">
        <v>0.43046000000000001</v>
      </c>
      <c r="D825" s="21">
        <v>322.08479999999997</v>
      </c>
      <c r="E825" s="21"/>
      <c r="F825" s="24" t="str">
        <f t="shared" si="24"/>
        <v/>
      </c>
      <c r="G825" s="24" t="s">
        <v>189</v>
      </c>
      <c r="H825" s="23">
        <v>39.350940000000001</v>
      </c>
      <c r="I825" s="23"/>
      <c r="J825" s="23">
        <v>150</v>
      </c>
      <c r="K825" s="23"/>
    </row>
    <row r="826" spans="1:11" ht="12.75" customHeight="1" x14ac:dyDescent="0.25">
      <c r="A826" s="20">
        <f t="shared" si="25"/>
        <v>42921.041666664685</v>
      </c>
      <c r="B826" s="21">
        <v>2.3494000000000002</v>
      </c>
      <c r="C826" s="22">
        <v>0.51014000000000004</v>
      </c>
      <c r="D826" s="21">
        <v>251.01650000000001</v>
      </c>
      <c r="E826" s="21"/>
      <c r="F826" s="24">
        <f t="shared" si="24"/>
        <v>2.3494000000000002</v>
      </c>
      <c r="G826" s="24">
        <v>2.3494000000000002</v>
      </c>
      <c r="H826" s="23">
        <v>39.317320000000002</v>
      </c>
      <c r="I826" s="23">
        <f>COUNTIF(G826:G849,"&gt;150")</f>
        <v>0</v>
      </c>
      <c r="J826" s="23">
        <v>150</v>
      </c>
      <c r="K826" s="23"/>
    </row>
    <row r="827" spans="1:11" ht="12.75" customHeight="1" x14ac:dyDescent="0.25">
      <c r="A827" s="20">
        <f t="shared" si="25"/>
        <v>42921.083333331349</v>
      </c>
      <c r="B827" s="21">
        <v>8.8283299999999993</v>
      </c>
      <c r="C827" s="22">
        <v>0.32374999999999998</v>
      </c>
      <c r="D827" s="21">
        <v>13.358840000000001</v>
      </c>
      <c r="E827" s="21"/>
      <c r="F827" s="24">
        <f t="shared" si="24"/>
        <v>8.8283299999999993</v>
      </c>
      <c r="G827" s="24">
        <v>8.8283299999999993</v>
      </c>
      <c r="H827" s="23">
        <v>39.305399999999999</v>
      </c>
      <c r="I827" s="23"/>
      <c r="J827" s="23">
        <v>150</v>
      </c>
      <c r="K827" s="23"/>
    </row>
    <row r="828" spans="1:11" ht="12.75" customHeight="1" x14ac:dyDescent="0.25">
      <c r="A828" s="20">
        <f t="shared" si="25"/>
        <v>42921.124999998014</v>
      </c>
      <c r="B828" s="21">
        <v>2.55972</v>
      </c>
      <c r="C828" s="22">
        <v>0.23519000000000001</v>
      </c>
      <c r="D828" s="21">
        <v>51.425460000000001</v>
      </c>
      <c r="E828" s="21"/>
      <c r="F828" s="24">
        <f t="shared" si="24"/>
        <v>2.55972</v>
      </c>
      <c r="G828" s="24">
        <v>2.55972</v>
      </c>
      <c r="H828" s="23">
        <v>39.242780000000003</v>
      </c>
      <c r="I828" s="23"/>
      <c r="J828" s="23">
        <v>150</v>
      </c>
      <c r="K828" s="23"/>
    </row>
    <row r="829" spans="1:11" ht="12.75" customHeight="1" x14ac:dyDescent="0.25">
      <c r="A829" s="20">
        <f t="shared" si="25"/>
        <v>42921.166666664678</v>
      </c>
      <c r="B829" s="21">
        <v>11.50395</v>
      </c>
      <c r="C829" s="22">
        <v>0.57584999999999997</v>
      </c>
      <c r="D829" s="21">
        <v>243.88839999999999</v>
      </c>
      <c r="E829" s="21"/>
      <c r="F829" s="24">
        <f t="shared" si="24"/>
        <v>11.50395</v>
      </c>
      <c r="G829" s="24">
        <v>11.50395</v>
      </c>
      <c r="H829" s="23">
        <v>39.079590000000003</v>
      </c>
      <c r="I829" s="23"/>
      <c r="J829" s="23">
        <v>150</v>
      </c>
      <c r="K829" s="23"/>
    </row>
    <row r="830" spans="1:11" ht="12.75" customHeight="1" x14ac:dyDescent="0.25">
      <c r="A830" s="20">
        <f t="shared" si="25"/>
        <v>42921.208333331342</v>
      </c>
      <c r="B830" s="21">
        <v>7.6254999999999997</v>
      </c>
      <c r="C830" s="22">
        <v>0.48860999999999999</v>
      </c>
      <c r="D830" s="21">
        <v>142.8706</v>
      </c>
      <c r="E830" s="21"/>
      <c r="F830" s="24">
        <f t="shared" si="24"/>
        <v>7.6254999999999997</v>
      </c>
      <c r="G830" s="24">
        <v>7.6254999999999997</v>
      </c>
      <c r="H830" s="23">
        <v>39.056510000000003</v>
      </c>
      <c r="I830" s="23"/>
      <c r="J830" s="23">
        <v>150</v>
      </c>
      <c r="K830" s="23"/>
    </row>
    <row r="831" spans="1:11" ht="12.75" customHeight="1" x14ac:dyDescent="0.25">
      <c r="A831" s="20">
        <f t="shared" si="25"/>
        <v>42921.249999998006</v>
      </c>
      <c r="B831" s="21">
        <v>9.8582000000000001</v>
      </c>
      <c r="C831" s="22">
        <v>0.5837</v>
      </c>
      <c r="D831" s="21">
        <v>205.39359999999999</v>
      </c>
      <c r="E831" s="21"/>
      <c r="F831" s="24">
        <f t="shared" si="24"/>
        <v>9.8582000000000001</v>
      </c>
      <c r="G831" s="24">
        <v>9.8582000000000001</v>
      </c>
      <c r="H831" s="23">
        <v>39.032420000000002</v>
      </c>
      <c r="I831" s="23"/>
      <c r="J831" s="23">
        <v>150</v>
      </c>
      <c r="K831" s="23"/>
    </row>
    <row r="832" spans="1:11" ht="12.75" customHeight="1" x14ac:dyDescent="0.25">
      <c r="A832" s="20">
        <f t="shared" si="25"/>
        <v>42921.291666664671</v>
      </c>
      <c r="B832" s="21"/>
      <c r="C832" s="22">
        <v>0.53554000000000002</v>
      </c>
      <c r="D832" s="21">
        <v>283.1549</v>
      </c>
      <c r="E832" s="21"/>
      <c r="F832" s="24" t="str">
        <f t="shared" si="24"/>
        <v/>
      </c>
      <c r="G832" s="24" t="s">
        <v>189</v>
      </c>
      <c r="H832" s="23">
        <v>39.022019999999998</v>
      </c>
      <c r="I832" s="23"/>
      <c r="J832" s="23">
        <v>150</v>
      </c>
      <c r="K832" s="23"/>
    </row>
    <row r="833" spans="1:11" ht="12.75" customHeight="1" x14ac:dyDescent="0.25">
      <c r="A833" s="20">
        <f t="shared" si="25"/>
        <v>42921.333333331335</v>
      </c>
      <c r="B833" s="21">
        <v>10.892770000000001</v>
      </c>
      <c r="C833" s="22">
        <v>0.37057000000000001</v>
      </c>
      <c r="D833" s="21">
        <v>55.34648</v>
      </c>
      <c r="E833" s="21"/>
      <c r="F833" s="24">
        <f t="shared" si="24"/>
        <v>10.892770000000001</v>
      </c>
      <c r="G833" s="24">
        <v>10.892770000000001</v>
      </c>
      <c r="H833" s="23">
        <v>39.006610000000002</v>
      </c>
      <c r="I833" s="23"/>
      <c r="J833" s="23">
        <v>150</v>
      </c>
      <c r="K833" s="23"/>
    </row>
    <row r="834" spans="1:11" ht="12.75" customHeight="1" x14ac:dyDescent="0.25">
      <c r="A834" s="20">
        <f t="shared" si="25"/>
        <v>42921.374999997999</v>
      </c>
      <c r="B834" s="21">
        <v>3.2860499999999999</v>
      </c>
      <c r="C834" s="22">
        <v>0.36684</v>
      </c>
      <c r="D834" s="21">
        <v>56.000970000000002</v>
      </c>
      <c r="E834" s="21"/>
      <c r="F834" s="24">
        <f t="shared" si="24"/>
        <v>3.2860499999999999</v>
      </c>
      <c r="G834" s="24">
        <v>3.2860499999999999</v>
      </c>
      <c r="H834" s="23">
        <v>39</v>
      </c>
      <c r="I834" s="23"/>
      <c r="J834" s="23">
        <v>150</v>
      </c>
      <c r="K834" s="23"/>
    </row>
    <row r="835" spans="1:11" ht="12.75" customHeight="1" x14ac:dyDescent="0.25">
      <c r="A835" s="20">
        <f t="shared" si="25"/>
        <v>42921.416666664663</v>
      </c>
      <c r="B835" s="21">
        <v>9.0208399999999997</v>
      </c>
      <c r="C835" s="22">
        <v>0.44051000000000001</v>
      </c>
      <c r="D835" s="21">
        <v>222.72049999999999</v>
      </c>
      <c r="E835" s="21"/>
      <c r="F835" s="24">
        <f t="shared" si="24"/>
        <v>9.0208399999999997</v>
      </c>
      <c r="G835" s="24">
        <v>9.0208399999999997</v>
      </c>
      <c r="H835" s="23">
        <v>39</v>
      </c>
      <c r="I835" s="23"/>
      <c r="J835" s="23">
        <v>150</v>
      </c>
      <c r="K835" s="23"/>
    </row>
    <row r="836" spans="1:11" ht="12.75" customHeight="1" x14ac:dyDescent="0.25">
      <c r="A836" s="20">
        <f t="shared" si="25"/>
        <v>42921.458333331328</v>
      </c>
      <c r="B836" s="21">
        <v>14.021839999999999</v>
      </c>
      <c r="C836" s="22">
        <v>0.35253000000000001</v>
      </c>
      <c r="D836" s="21">
        <v>82.851860000000002</v>
      </c>
      <c r="E836" s="21"/>
      <c r="F836" s="24">
        <f t="shared" si="24"/>
        <v>14.021839999999999</v>
      </c>
      <c r="G836" s="24">
        <v>14.021839999999999</v>
      </c>
      <c r="H836" s="23">
        <v>38.97439</v>
      </c>
      <c r="I836" s="23"/>
      <c r="J836" s="23">
        <v>150</v>
      </c>
      <c r="K836" s="23"/>
    </row>
    <row r="837" spans="1:11" ht="12.75" customHeight="1" x14ac:dyDescent="0.25">
      <c r="A837" s="20">
        <f t="shared" si="25"/>
        <v>42921.499999997992</v>
      </c>
      <c r="B837" s="21">
        <v>13.91311</v>
      </c>
      <c r="C837" s="22">
        <v>1.3787700000000001</v>
      </c>
      <c r="D837" s="21">
        <v>314.04770000000002</v>
      </c>
      <c r="E837" s="21"/>
      <c r="F837" s="24">
        <f t="shared" si="24"/>
        <v>13.91311</v>
      </c>
      <c r="G837" s="24">
        <v>13.91311</v>
      </c>
      <c r="H837" s="23">
        <v>38.880780000000001</v>
      </c>
      <c r="I837" s="23"/>
      <c r="J837" s="23">
        <v>150</v>
      </c>
      <c r="K837" s="23"/>
    </row>
    <row r="838" spans="1:11" ht="12.75" customHeight="1" x14ac:dyDescent="0.25">
      <c r="A838" s="20">
        <f t="shared" si="25"/>
        <v>42921.541666664656</v>
      </c>
      <c r="B838" s="21">
        <v>13.54345</v>
      </c>
      <c r="C838" s="22">
        <v>2.6070500000000001</v>
      </c>
      <c r="D838" s="21">
        <v>286.35989999999998</v>
      </c>
      <c r="E838" s="21"/>
      <c r="F838" s="24">
        <f t="shared" si="24"/>
        <v>13.54345</v>
      </c>
      <c r="G838" s="24">
        <v>13.54345</v>
      </c>
      <c r="H838" s="23">
        <v>38.876629999999999</v>
      </c>
      <c r="I838" s="23"/>
      <c r="J838" s="23">
        <v>150</v>
      </c>
      <c r="K838" s="23"/>
    </row>
    <row r="839" spans="1:11" ht="12.75" customHeight="1" x14ac:dyDescent="0.25">
      <c r="A839" s="20">
        <f t="shared" si="25"/>
        <v>42921.58333333132</v>
      </c>
      <c r="B839" s="21">
        <v>26.3995</v>
      </c>
      <c r="C839" s="22">
        <v>2.5300699999999998</v>
      </c>
      <c r="D839" s="21">
        <v>272.38600000000002</v>
      </c>
      <c r="E839" s="21"/>
      <c r="F839" s="24">
        <f t="shared" si="24"/>
        <v>26.3995</v>
      </c>
      <c r="G839" s="24">
        <v>26.3995</v>
      </c>
      <c r="H839" s="23">
        <v>38.804549999999999</v>
      </c>
      <c r="I839" s="23"/>
      <c r="J839" s="23">
        <v>150</v>
      </c>
      <c r="K839" s="23"/>
    </row>
    <row r="840" spans="1:11" ht="12.75" customHeight="1" x14ac:dyDescent="0.25">
      <c r="A840" s="20">
        <f t="shared" si="25"/>
        <v>42921.624999997985</v>
      </c>
      <c r="B840" s="21">
        <v>-1.4622599999999999</v>
      </c>
      <c r="C840" s="22">
        <v>2.4963700000000002</v>
      </c>
      <c r="D840" s="21">
        <v>318.18029999999999</v>
      </c>
      <c r="E840" s="21"/>
      <c r="F840" s="24" t="str">
        <f t="shared" si="24"/>
        <v/>
      </c>
      <c r="G840" s="24" t="s">
        <v>189</v>
      </c>
      <c r="H840" s="23">
        <v>38.796100000000003</v>
      </c>
      <c r="I840" s="23"/>
      <c r="J840" s="23">
        <v>150</v>
      </c>
      <c r="K840" s="23"/>
    </row>
    <row r="841" spans="1:11" ht="12.75" customHeight="1" x14ac:dyDescent="0.25">
      <c r="A841" s="20">
        <f t="shared" si="25"/>
        <v>42921.666666664649</v>
      </c>
      <c r="B841" s="21">
        <v>11.10005</v>
      </c>
      <c r="C841" s="22">
        <v>2.4601700000000002</v>
      </c>
      <c r="D841" s="21">
        <v>308.79950000000002</v>
      </c>
      <c r="E841" s="21"/>
      <c r="F841" s="24">
        <f t="shared" si="24"/>
        <v>11.10005</v>
      </c>
      <c r="G841" s="24">
        <v>11.10005</v>
      </c>
      <c r="H841" s="23">
        <v>38.757399999999997</v>
      </c>
      <c r="I841" s="23"/>
      <c r="J841" s="23">
        <v>150</v>
      </c>
      <c r="K841" s="23"/>
    </row>
    <row r="842" spans="1:11" ht="12.75" customHeight="1" x14ac:dyDescent="0.25">
      <c r="A842" s="20">
        <f t="shared" si="25"/>
        <v>42921.708333331313</v>
      </c>
      <c r="B842" s="21">
        <v>17.595330000000001</v>
      </c>
      <c r="C842" s="22">
        <v>1.7683500000000001</v>
      </c>
      <c r="D842" s="21">
        <v>293.62209999999999</v>
      </c>
      <c r="E842" s="21"/>
      <c r="F842" s="24">
        <f t="shared" si="24"/>
        <v>17.595330000000001</v>
      </c>
      <c r="G842" s="24">
        <v>17.595330000000001</v>
      </c>
      <c r="H842" s="23">
        <v>38.750450000000001</v>
      </c>
      <c r="I842" s="23"/>
      <c r="J842" s="23">
        <v>150</v>
      </c>
      <c r="K842" s="23"/>
    </row>
    <row r="843" spans="1:11" ht="12.75" customHeight="1" x14ac:dyDescent="0.25">
      <c r="A843" s="20">
        <f t="shared" si="25"/>
        <v>42921.749999997977</v>
      </c>
      <c r="B843" s="21">
        <v>17.54522</v>
      </c>
      <c r="C843" s="22">
        <v>0.66361000000000003</v>
      </c>
      <c r="D843" s="21">
        <v>309.34140000000002</v>
      </c>
      <c r="E843" s="21"/>
      <c r="F843" s="24">
        <f t="shared" ref="F843:F906" si="26">IF(AND(B843&gt;0,ISNUMBER(B843)),B843,"")</f>
        <v>17.54522</v>
      </c>
      <c r="G843" s="24">
        <v>17.54522</v>
      </c>
      <c r="H843" s="23">
        <v>38.724499999999999</v>
      </c>
      <c r="I843" s="23"/>
      <c r="J843" s="23">
        <v>150</v>
      </c>
      <c r="K843" s="23"/>
    </row>
    <row r="844" spans="1:11" ht="12.75" customHeight="1" x14ac:dyDescent="0.25">
      <c r="A844" s="20">
        <f t="shared" ref="A844:A907" si="27">A843+1/24</f>
        <v>42921.791666664642</v>
      </c>
      <c r="B844" s="21">
        <v>6.8920000000000003</v>
      </c>
      <c r="C844" s="22">
        <v>0.44579000000000002</v>
      </c>
      <c r="D844" s="21">
        <v>237.7842</v>
      </c>
      <c r="E844" s="21"/>
      <c r="F844" s="24">
        <f t="shared" si="26"/>
        <v>6.8920000000000003</v>
      </c>
      <c r="G844" s="24">
        <v>6.8920000000000003</v>
      </c>
      <c r="H844" s="23">
        <v>38.618569999999998</v>
      </c>
      <c r="I844" s="23"/>
      <c r="J844" s="23">
        <v>150</v>
      </c>
      <c r="K844" s="23"/>
    </row>
    <row r="845" spans="1:11" ht="12.75" customHeight="1" x14ac:dyDescent="0.25">
      <c r="A845" s="20">
        <f t="shared" si="27"/>
        <v>42921.833333331306</v>
      </c>
      <c r="B845" s="21"/>
      <c r="C845" s="22">
        <v>0.33904000000000001</v>
      </c>
      <c r="D845" s="21">
        <v>241.5958</v>
      </c>
      <c r="E845" s="21"/>
      <c r="F845" s="24" t="str">
        <f t="shared" si="26"/>
        <v/>
      </c>
      <c r="G845" s="24" t="s">
        <v>189</v>
      </c>
      <c r="H845" s="23">
        <v>38.571330000000003</v>
      </c>
      <c r="I845" s="23"/>
      <c r="J845" s="23">
        <v>150</v>
      </c>
      <c r="K845" s="23"/>
    </row>
    <row r="846" spans="1:11" ht="12.75" customHeight="1" x14ac:dyDescent="0.25">
      <c r="A846" s="20">
        <f t="shared" si="27"/>
        <v>42921.87499999797</v>
      </c>
      <c r="B846" s="21">
        <v>4.8732199999999999</v>
      </c>
      <c r="C846" s="22">
        <v>0.28532000000000002</v>
      </c>
      <c r="D846" s="21">
        <v>279.9581</v>
      </c>
      <c r="E846" s="21"/>
      <c r="F846" s="24">
        <f t="shared" si="26"/>
        <v>4.8732199999999999</v>
      </c>
      <c r="G846" s="24">
        <v>4.8732199999999999</v>
      </c>
      <c r="H846" s="23">
        <v>38.570500000000003</v>
      </c>
      <c r="I846" s="23"/>
      <c r="J846" s="23">
        <v>150</v>
      </c>
      <c r="K846" s="23"/>
    </row>
    <row r="847" spans="1:11" ht="12.75" customHeight="1" x14ac:dyDescent="0.25">
      <c r="A847" s="20">
        <f t="shared" si="27"/>
        <v>42921.916666664634</v>
      </c>
      <c r="B847" s="21">
        <v>-1.06345</v>
      </c>
      <c r="C847" s="22">
        <v>0.47286</v>
      </c>
      <c r="D847" s="21">
        <v>182.34569999999999</v>
      </c>
      <c r="E847" s="21"/>
      <c r="F847" s="24" t="str">
        <f t="shared" si="26"/>
        <v/>
      </c>
      <c r="G847" s="24" t="s">
        <v>189</v>
      </c>
      <c r="H847" s="23">
        <v>38.54016</v>
      </c>
      <c r="I847" s="23"/>
      <c r="J847" s="23">
        <v>150</v>
      </c>
      <c r="K847" s="23"/>
    </row>
    <row r="848" spans="1:11" ht="12.75" customHeight="1" x14ac:dyDescent="0.25">
      <c r="A848" s="20">
        <f t="shared" si="27"/>
        <v>42921.958333331298</v>
      </c>
      <c r="B848" s="21">
        <v>5.1387799999999997</v>
      </c>
      <c r="C848" s="22">
        <v>0.55683000000000005</v>
      </c>
      <c r="D848" s="21">
        <v>128.80629999999999</v>
      </c>
      <c r="E848" s="21"/>
      <c r="F848" s="24">
        <f t="shared" si="26"/>
        <v>5.1387799999999997</v>
      </c>
      <c r="G848" s="24">
        <v>5.1387799999999997</v>
      </c>
      <c r="H848" s="23">
        <v>38.493250000000003</v>
      </c>
      <c r="I848" s="23"/>
      <c r="J848" s="23">
        <v>150</v>
      </c>
      <c r="K848" s="23"/>
    </row>
    <row r="849" spans="1:11" ht="12.75" customHeight="1" x14ac:dyDescent="0.25">
      <c r="A849" s="20">
        <f t="shared" si="27"/>
        <v>42921.999999997963</v>
      </c>
      <c r="B849" s="21"/>
      <c r="C849" s="22">
        <v>0.45843</v>
      </c>
      <c r="D849" s="21">
        <v>121.3383</v>
      </c>
      <c r="E849" s="21"/>
      <c r="F849" s="24" t="str">
        <f t="shared" si="26"/>
        <v/>
      </c>
      <c r="G849" s="24" t="s">
        <v>189</v>
      </c>
      <c r="H849" s="23">
        <v>38.479329999999997</v>
      </c>
      <c r="I849" s="23"/>
      <c r="J849" s="23">
        <v>150</v>
      </c>
      <c r="K849" s="23"/>
    </row>
    <row r="850" spans="1:11" ht="12.75" customHeight="1" x14ac:dyDescent="0.25">
      <c r="A850" s="20">
        <f t="shared" si="27"/>
        <v>42922.041666664627</v>
      </c>
      <c r="B850" s="21">
        <v>14.234999999999999</v>
      </c>
      <c r="C850" s="22">
        <v>0.59909000000000001</v>
      </c>
      <c r="D850" s="21">
        <v>143.47790000000001</v>
      </c>
      <c r="E850" s="21"/>
      <c r="F850" s="24">
        <f t="shared" si="26"/>
        <v>14.234999999999999</v>
      </c>
      <c r="G850" s="24">
        <v>14.234999999999999</v>
      </c>
      <c r="H850" s="23">
        <v>38.409520000000001</v>
      </c>
      <c r="I850" s="23">
        <f>COUNTIF(G850:G873,"&gt;150")</f>
        <v>0</v>
      </c>
      <c r="J850" s="23">
        <v>150</v>
      </c>
      <c r="K850" s="23"/>
    </row>
    <row r="851" spans="1:11" ht="12.75" customHeight="1" x14ac:dyDescent="0.25">
      <c r="A851" s="20">
        <f t="shared" si="27"/>
        <v>42922.083333331291</v>
      </c>
      <c r="B851" s="21">
        <v>-0.52449999999999997</v>
      </c>
      <c r="C851" s="22">
        <v>0.33067000000000002</v>
      </c>
      <c r="D851" s="21">
        <v>166.2587</v>
      </c>
      <c r="E851" s="21"/>
      <c r="F851" s="24" t="str">
        <f t="shared" si="26"/>
        <v/>
      </c>
      <c r="G851" s="24" t="s">
        <v>189</v>
      </c>
      <c r="H851" s="23">
        <v>38.378830000000001</v>
      </c>
      <c r="I851" s="23"/>
      <c r="J851" s="23">
        <v>150</v>
      </c>
      <c r="K851" s="23"/>
    </row>
    <row r="852" spans="1:11" ht="12.75" customHeight="1" x14ac:dyDescent="0.25">
      <c r="A852" s="20">
        <f t="shared" si="27"/>
        <v>42922.124999997955</v>
      </c>
      <c r="B852" s="21">
        <v>4.7608899999999998</v>
      </c>
      <c r="C852" s="22">
        <v>0.49574000000000001</v>
      </c>
      <c r="D852" s="21">
        <v>169.87379999999999</v>
      </c>
      <c r="E852" s="21"/>
      <c r="F852" s="24">
        <f t="shared" si="26"/>
        <v>4.7608899999999998</v>
      </c>
      <c r="G852" s="24">
        <v>4.7608899999999998</v>
      </c>
      <c r="H852" s="23">
        <v>38.239890000000003</v>
      </c>
      <c r="I852" s="23"/>
      <c r="J852" s="23">
        <v>150</v>
      </c>
      <c r="K852" s="23"/>
    </row>
    <row r="853" spans="1:11" ht="12.75" customHeight="1" x14ac:dyDescent="0.25">
      <c r="A853" s="20">
        <f t="shared" si="27"/>
        <v>42922.16666666462</v>
      </c>
      <c r="B853" s="21">
        <v>0.74433000000000005</v>
      </c>
      <c r="C853" s="22">
        <v>0.52059999999999995</v>
      </c>
      <c r="D853" s="21">
        <v>286.69060000000002</v>
      </c>
      <c r="E853" s="21"/>
      <c r="F853" s="24">
        <f t="shared" si="26"/>
        <v>0.74433000000000005</v>
      </c>
      <c r="G853" s="24">
        <v>0.74433000000000005</v>
      </c>
      <c r="H853" s="23">
        <v>38.230159999999998</v>
      </c>
      <c r="I853" s="23"/>
      <c r="J853" s="23">
        <v>150</v>
      </c>
      <c r="K853" s="23"/>
    </row>
    <row r="854" spans="1:11" ht="12.75" customHeight="1" x14ac:dyDescent="0.25">
      <c r="A854" s="20">
        <f t="shared" si="27"/>
        <v>42922.208333331284</v>
      </c>
      <c r="B854" s="21">
        <v>6.6271100000000001</v>
      </c>
      <c r="C854" s="22">
        <v>0.47625000000000001</v>
      </c>
      <c r="D854" s="21">
        <v>100.39919999999999</v>
      </c>
      <c r="E854" s="21"/>
      <c r="F854" s="24">
        <f t="shared" si="26"/>
        <v>6.6271100000000001</v>
      </c>
      <c r="G854" s="24">
        <v>6.6271100000000001</v>
      </c>
      <c r="H854" s="23">
        <v>38.220059999999997</v>
      </c>
      <c r="I854" s="23"/>
      <c r="J854" s="23">
        <v>150</v>
      </c>
      <c r="K854" s="23"/>
    </row>
    <row r="855" spans="1:11" ht="12.75" customHeight="1" x14ac:dyDescent="0.25">
      <c r="A855" s="20">
        <f t="shared" si="27"/>
        <v>42922.249999997948</v>
      </c>
      <c r="B855" s="21">
        <v>-0.31561</v>
      </c>
      <c r="C855" s="22">
        <v>0.68396999999999997</v>
      </c>
      <c r="D855" s="21">
        <v>294.35210000000001</v>
      </c>
      <c r="E855" s="21"/>
      <c r="F855" s="24" t="str">
        <f t="shared" si="26"/>
        <v/>
      </c>
      <c r="G855" s="24" t="s">
        <v>189</v>
      </c>
      <c r="H855" s="23">
        <v>38.213439999999999</v>
      </c>
      <c r="I855" s="23"/>
      <c r="J855" s="23">
        <v>150</v>
      </c>
      <c r="K855" s="23"/>
    </row>
    <row r="856" spans="1:11" ht="12.75" customHeight="1" x14ac:dyDescent="0.25">
      <c r="A856" s="20">
        <f t="shared" si="27"/>
        <v>42922.291666664612</v>
      </c>
      <c r="B856" s="21">
        <v>1.8089500000000001</v>
      </c>
      <c r="C856" s="22">
        <v>0.56820000000000004</v>
      </c>
      <c r="D856" s="21">
        <v>324.87909999999999</v>
      </c>
      <c r="E856" s="21"/>
      <c r="F856" s="24">
        <f t="shared" si="26"/>
        <v>1.8089500000000001</v>
      </c>
      <c r="G856" s="24">
        <v>1.8089500000000001</v>
      </c>
      <c r="H856" s="23">
        <v>38.129849999999998</v>
      </c>
      <c r="I856" s="23"/>
      <c r="J856" s="23">
        <v>150</v>
      </c>
      <c r="K856" s="23"/>
    </row>
    <row r="857" spans="1:11" ht="12.75" customHeight="1" x14ac:dyDescent="0.25">
      <c r="A857" s="20">
        <f t="shared" si="27"/>
        <v>42922.333333331277</v>
      </c>
      <c r="B857" s="21">
        <v>1.9714499999999999</v>
      </c>
      <c r="C857" s="22">
        <v>0.37247999999999998</v>
      </c>
      <c r="D857" s="21">
        <v>281.23570000000001</v>
      </c>
      <c r="E857" s="21"/>
      <c r="F857" s="24">
        <f t="shared" si="26"/>
        <v>1.9714499999999999</v>
      </c>
      <c r="G857" s="24">
        <v>1.9714499999999999</v>
      </c>
      <c r="H857" s="23">
        <v>38.121740000000003</v>
      </c>
      <c r="I857" s="23"/>
      <c r="J857" s="23">
        <v>150</v>
      </c>
      <c r="K857" s="23"/>
    </row>
    <row r="858" spans="1:11" ht="12.75" customHeight="1" x14ac:dyDescent="0.25">
      <c r="A858" s="20">
        <f t="shared" si="27"/>
        <v>42922.374999997941</v>
      </c>
      <c r="B858" s="21">
        <v>0.80086999999999997</v>
      </c>
      <c r="C858" s="22">
        <v>0.36592999999999998</v>
      </c>
      <c r="D858" s="21">
        <v>246.63939999999999</v>
      </c>
      <c r="E858" s="21"/>
      <c r="F858" s="24">
        <f t="shared" si="26"/>
        <v>0.80086999999999997</v>
      </c>
      <c r="G858" s="24">
        <v>0.80086999999999997</v>
      </c>
      <c r="H858" s="23">
        <v>38.091389999999997</v>
      </c>
      <c r="I858" s="23"/>
      <c r="J858" s="23">
        <v>150</v>
      </c>
      <c r="K858" s="23"/>
    </row>
    <row r="859" spans="1:11" ht="12.75" customHeight="1" x14ac:dyDescent="0.25">
      <c r="A859" s="20">
        <f t="shared" si="27"/>
        <v>42922.416666664605</v>
      </c>
      <c r="B859" s="21">
        <v>-2.3168899999999999</v>
      </c>
      <c r="C859" s="22">
        <v>0.53251999999999999</v>
      </c>
      <c r="D859" s="21">
        <v>280.8467</v>
      </c>
      <c r="E859" s="21"/>
      <c r="F859" s="24" t="str">
        <f t="shared" si="26"/>
        <v/>
      </c>
      <c r="G859" s="24" t="s">
        <v>189</v>
      </c>
      <c r="H859" s="23">
        <v>38.069719999999997</v>
      </c>
      <c r="I859" s="23"/>
      <c r="J859" s="23">
        <v>150</v>
      </c>
      <c r="K859" s="23"/>
    </row>
    <row r="860" spans="1:11" ht="12.75" customHeight="1" x14ac:dyDescent="0.25">
      <c r="A860" s="20">
        <f t="shared" si="27"/>
        <v>42922.458333331269</v>
      </c>
      <c r="B860" s="21">
        <v>8.6194500000000005</v>
      </c>
      <c r="C860" s="22">
        <v>0.43134</v>
      </c>
      <c r="D860" s="21">
        <v>172.13749999999999</v>
      </c>
      <c r="E860" s="21"/>
      <c r="F860" s="24">
        <f t="shared" si="26"/>
        <v>8.6194500000000005</v>
      </c>
      <c r="G860" s="24">
        <v>8.6194500000000005</v>
      </c>
      <c r="H860" s="23">
        <v>38.062170000000002</v>
      </c>
      <c r="I860" s="23"/>
      <c r="J860" s="23">
        <v>150</v>
      </c>
      <c r="K860" s="23"/>
    </row>
    <row r="861" spans="1:11" ht="12.75" customHeight="1" x14ac:dyDescent="0.25">
      <c r="A861" s="20">
        <f t="shared" si="27"/>
        <v>42922.499999997934</v>
      </c>
      <c r="B861" s="21">
        <v>13.05</v>
      </c>
      <c r="C861" s="22">
        <v>1.2305600000000001</v>
      </c>
      <c r="D861" s="21">
        <v>17.039560000000002</v>
      </c>
      <c r="E861" s="21"/>
      <c r="F861" s="24">
        <f t="shared" si="26"/>
        <v>13.05</v>
      </c>
      <c r="G861" s="24">
        <v>13.05</v>
      </c>
      <c r="H861" s="23">
        <v>38.060389999999998</v>
      </c>
      <c r="I861" s="23"/>
      <c r="J861" s="23">
        <v>150</v>
      </c>
      <c r="K861" s="23"/>
    </row>
    <row r="862" spans="1:11" ht="12.75" customHeight="1" x14ac:dyDescent="0.25">
      <c r="A862" s="20">
        <f t="shared" si="27"/>
        <v>42922.541666664598</v>
      </c>
      <c r="B862" s="21">
        <v>12.716060000000001</v>
      </c>
      <c r="C862" s="22">
        <v>1.29881</v>
      </c>
      <c r="D862" s="21">
        <v>13.69577</v>
      </c>
      <c r="E862" s="21"/>
      <c r="F862" s="24">
        <f t="shared" si="26"/>
        <v>12.716060000000001</v>
      </c>
      <c r="G862" s="24">
        <v>12.716060000000001</v>
      </c>
      <c r="H862" s="23">
        <v>38.038440000000001</v>
      </c>
      <c r="I862" s="23"/>
      <c r="J862" s="23">
        <v>150</v>
      </c>
      <c r="K862" s="23"/>
    </row>
    <row r="863" spans="1:11" ht="12.75" customHeight="1" x14ac:dyDescent="0.25">
      <c r="A863" s="20">
        <f t="shared" si="27"/>
        <v>42922.583333331262</v>
      </c>
      <c r="B863" s="21">
        <v>7.9695</v>
      </c>
      <c r="C863" s="22">
        <v>0.70054000000000005</v>
      </c>
      <c r="D863" s="21">
        <v>59.095050000000001</v>
      </c>
      <c r="E863" s="21"/>
      <c r="F863" s="24">
        <f t="shared" si="26"/>
        <v>7.9695</v>
      </c>
      <c r="G863" s="24">
        <v>7.9695</v>
      </c>
      <c r="H863" s="23">
        <v>38.024500000000003</v>
      </c>
      <c r="I863" s="23"/>
      <c r="J863" s="23">
        <v>150</v>
      </c>
      <c r="K863" s="23"/>
    </row>
    <row r="864" spans="1:11" ht="12.75" customHeight="1" x14ac:dyDescent="0.25">
      <c r="A864" s="20">
        <f t="shared" si="27"/>
        <v>42922.624999997926</v>
      </c>
      <c r="B864" s="21"/>
      <c r="C864" s="22">
        <v>1.25231</v>
      </c>
      <c r="D864" s="21">
        <v>26.182569999999998</v>
      </c>
      <c r="E864" s="21"/>
      <c r="F864" s="24" t="str">
        <f t="shared" si="26"/>
        <v/>
      </c>
      <c r="G864" s="24" t="s">
        <v>189</v>
      </c>
      <c r="H864" s="23">
        <v>38.015279999999997</v>
      </c>
      <c r="I864" s="23"/>
      <c r="J864" s="23">
        <v>150</v>
      </c>
      <c r="K864" s="23"/>
    </row>
    <row r="865" spans="1:11" ht="12.75" customHeight="1" x14ac:dyDescent="0.25">
      <c r="A865" s="20">
        <f t="shared" si="27"/>
        <v>42922.666666664591</v>
      </c>
      <c r="B865" s="21">
        <v>23.415400000000002</v>
      </c>
      <c r="C865" s="22">
        <v>1.21987</v>
      </c>
      <c r="D865" s="21">
        <v>29.0885</v>
      </c>
      <c r="E865" s="21"/>
      <c r="F865" s="24">
        <f t="shared" si="26"/>
        <v>23.415400000000002</v>
      </c>
      <c r="G865" s="24">
        <v>23.415400000000002</v>
      </c>
      <c r="H865" s="23">
        <v>38</v>
      </c>
      <c r="I865" s="23"/>
      <c r="J865" s="23">
        <v>150</v>
      </c>
      <c r="K865" s="23"/>
    </row>
    <row r="866" spans="1:11" ht="12.75" customHeight="1" x14ac:dyDescent="0.25">
      <c r="A866" s="20">
        <f t="shared" si="27"/>
        <v>42922.708333331255</v>
      </c>
      <c r="B866" s="21">
        <v>15.168659999999999</v>
      </c>
      <c r="C866" s="22">
        <v>1.0301199999999999</v>
      </c>
      <c r="D866" s="21">
        <v>350.31509999999997</v>
      </c>
      <c r="E866" s="21"/>
      <c r="F866" s="24">
        <f t="shared" si="26"/>
        <v>15.168659999999999</v>
      </c>
      <c r="G866" s="24">
        <v>15.168659999999999</v>
      </c>
      <c r="H866" s="23">
        <v>37.993220000000001</v>
      </c>
      <c r="I866" s="23"/>
      <c r="J866" s="23">
        <v>150</v>
      </c>
      <c r="K866" s="23"/>
    </row>
    <row r="867" spans="1:11" ht="12.75" customHeight="1" x14ac:dyDescent="0.25">
      <c r="A867" s="20">
        <f t="shared" si="27"/>
        <v>42922.749999997919</v>
      </c>
      <c r="B867" s="21">
        <v>7.6163299999999996</v>
      </c>
      <c r="C867" s="22">
        <v>0.41776000000000002</v>
      </c>
      <c r="D867" s="21">
        <v>203.5146</v>
      </c>
      <c r="E867" s="21"/>
      <c r="F867" s="24">
        <f t="shared" si="26"/>
        <v>7.6163299999999996</v>
      </c>
      <c r="G867" s="24">
        <v>7.6163299999999996</v>
      </c>
      <c r="H867" s="23">
        <v>37.898609999999998</v>
      </c>
      <c r="I867" s="23"/>
      <c r="J867" s="23">
        <v>150</v>
      </c>
      <c r="K867" s="23"/>
    </row>
    <row r="868" spans="1:11" ht="12.75" customHeight="1" x14ac:dyDescent="0.25">
      <c r="A868" s="20">
        <f t="shared" si="27"/>
        <v>42922.791666664583</v>
      </c>
      <c r="B868" s="21"/>
      <c r="C868" s="22">
        <v>0.79457999999999995</v>
      </c>
      <c r="D868" s="21">
        <v>293.81209999999999</v>
      </c>
      <c r="E868" s="21"/>
      <c r="F868" s="24" t="str">
        <f t="shared" si="26"/>
        <v/>
      </c>
      <c r="G868" s="24" t="s">
        <v>189</v>
      </c>
      <c r="H868" s="23">
        <v>37.881950000000003</v>
      </c>
      <c r="I868" s="23"/>
      <c r="J868" s="23">
        <v>150</v>
      </c>
      <c r="K868" s="23"/>
    </row>
    <row r="869" spans="1:11" ht="12.75" customHeight="1" x14ac:dyDescent="0.25">
      <c r="A869" s="20">
        <f t="shared" si="27"/>
        <v>42922.833333331248</v>
      </c>
      <c r="B869" s="21">
        <v>2.4264000000000001</v>
      </c>
      <c r="C869" s="22">
        <v>0.80820000000000003</v>
      </c>
      <c r="D869" s="21">
        <v>272.05520000000001</v>
      </c>
      <c r="E869" s="21"/>
      <c r="F869" s="24">
        <f t="shared" si="26"/>
        <v>2.4264000000000001</v>
      </c>
      <c r="G869" s="24">
        <v>2.4264000000000001</v>
      </c>
      <c r="H869" s="23">
        <v>37.876220000000004</v>
      </c>
      <c r="I869" s="23"/>
      <c r="J869" s="23">
        <v>150</v>
      </c>
      <c r="K869" s="23"/>
    </row>
    <row r="870" spans="1:11" ht="12.75" customHeight="1" x14ac:dyDescent="0.25">
      <c r="A870" s="20">
        <f t="shared" si="27"/>
        <v>42922.874999997912</v>
      </c>
      <c r="B870" s="21">
        <v>3.0114999999999998</v>
      </c>
      <c r="C870" s="22">
        <v>0.72472000000000003</v>
      </c>
      <c r="D870" s="21">
        <v>207.65299999999999</v>
      </c>
      <c r="E870" s="21"/>
      <c r="F870" s="24">
        <f t="shared" si="26"/>
        <v>3.0114999999999998</v>
      </c>
      <c r="G870" s="24">
        <v>3.0114999999999998</v>
      </c>
      <c r="H870" s="23">
        <v>37.870269999999998</v>
      </c>
      <c r="I870" s="23"/>
      <c r="J870" s="23">
        <v>150</v>
      </c>
      <c r="K870" s="23"/>
    </row>
    <row r="871" spans="1:11" ht="12.75" customHeight="1" x14ac:dyDescent="0.25">
      <c r="A871" s="20">
        <f t="shared" si="27"/>
        <v>42922.916666664576</v>
      </c>
      <c r="B871" s="21">
        <v>4.3453299999999997</v>
      </c>
      <c r="C871" s="22">
        <v>0.52907999999999999</v>
      </c>
      <c r="D871" s="21">
        <v>101.06270000000001</v>
      </c>
      <c r="E871" s="21"/>
      <c r="F871" s="24">
        <f t="shared" si="26"/>
        <v>4.3453299999999997</v>
      </c>
      <c r="G871" s="24">
        <v>4.3453299999999997</v>
      </c>
      <c r="H871" s="23">
        <v>37.870159999999998</v>
      </c>
      <c r="I871" s="23"/>
      <c r="J871" s="23">
        <v>150</v>
      </c>
      <c r="K871" s="23"/>
    </row>
    <row r="872" spans="1:11" ht="12.75" customHeight="1" x14ac:dyDescent="0.25">
      <c r="A872" s="20">
        <f t="shared" si="27"/>
        <v>42922.95833333124</v>
      </c>
      <c r="B872" s="21">
        <v>2.6654499999999999</v>
      </c>
      <c r="C872" s="22">
        <v>0.53927999999999998</v>
      </c>
      <c r="D872" s="21">
        <v>131.22640000000001</v>
      </c>
      <c r="E872" s="21"/>
      <c r="F872" s="24">
        <f t="shared" si="26"/>
        <v>2.6654499999999999</v>
      </c>
      <c r="G872" s="24">
        <v>2.6654499999999999</v>
      </c>
      <c r="H872" s="23">
        <v>37.839559999999999</v>
      </c>
      <c r="I872" s="23"/>
      <c r="J872" s="23">
        <v>150</v>
      </c>
      <c r="K872" s="23"/>
    </row>
    <row r="873" spans="1:11" ht="12.75" customHeight="1" x14ac:dyDescent="0.25">
      <c r="A873" s="20">
        <f t="shared" si="27"/>
        <v>42922.999999997905</v>
      </c>
      <c r="B873" s="21">
        <v>6.3425000000000002</v>
      </c>
      <c r="C873" s="22">
        <v>0.53881000000000001</v>
      </c>
      <c r="D873" s="21">
        <v>125.7182</v>
      </c>
      <c r="E873" s="21"/>
      <c r="F873" s="24">
        <f t="shared" si="26"/>
        <v>6.3425000000000002</v>
      </c>
      <c r="G873" s="24">
        <v>6.3425000000000002</v>
      </c>
      <c r="H873" s="23">
        <v>37.830530000000003</v>
      </c>
      <c r="I873" s="23"/>
      <c r="J873" s="23">
        <v>150</v>
      </c>
      <c r="K873" s="23"/>
    </row>
    <row r="874" spans="1:11" ht="12.75" customHeight="1" x14ac:dyDescent="0.25">
      <c r="A874" s="20">
        <f t="shared" si="27"/>
        <v>42923.041666664569</v>
      </c>
      <c r="B874" s="21">
        <v>15.01233</v>
      </c>
      <c r="C874" s="22">
        <v>0.49540000000000001</v>
      </c>
      <c r="D874" s="21">
        <v>144.4965</v>
      </c>
      <c r="E874" s="21"/>
      <c r="F874" s="24">
        <f t="shared" si="26"/>
        <v>15.01233</v>
      </c>
      <c r="G874" s="24">
        <v>15.01233</v>
      </c>
      <c r="H874" s="23">
        <v>37.803379999999997</v>
      </c>
      <c r="I874" s="23">
        <f>COUNTIF(G874:G897,"&gt;150")</f>
        <v>0</v>
      </c>
      <c r="J874" s="23">
        <v>150</v>
      </c>
      <c r="K874" s="23"/>
    </row>
    <row r="875" spans="1:11" ht="12.75" customHeight="1" x14ac:dyDescent="0.25">
      <c r="A875" s="20">
        <f t="shared" si="27"/>
        <v>42923.083333331233</v>
      </c>
      <c r="B875" s="21">
        <v>-0.16183</v>
      </c>
      <c r="C875" s="22">
        <v>0.76678000000000002</v>
      </c>
      <c r="D875" s="21">
        <v>279.23869999999999</v>
      </c>
      <c r="E875" s="21"/>
      <c r="F875" s="24" t="str">
        <f t="shared" si="26"/>
        <v/>
      </c>
      <c r="G875" s="24" t="s">
        <v>189</v>
      </c>
      <c r="H875" s="23">
        <v>37.771500000000003</v>
      </c>
      <c r="I875" s="23"/>
      <c r="J875" s="23">
        <v>150</v>
      </c>
      <c r="K875" s="23"/>
    </row>
    <row r="876" spans="1:11" ht="12.75" customHeight="1" x14ac:dyDescent="0.25">
      <c r="A876" s="20">
        <f t="shared" si="27"/>
        <v>42923.124999997897</v>
      </c>
      <c r="B876" s="21"/>
      <c r="C876" s="22">
        <v>0.38690000000000002</v>
      </c>
      <c r="D876" s="21">
        <v>95.303070000000005</v>
      </c>
      <c r="E876" s="21"/>
      <c r="F876" s="24" t="str">
        <f t="shared" si="26"/>
        <v/>
      </c>
      <c r="G876" s="24" t="s">
        <v>189</v>
      </c>
      <c r="H876" s="23">
        <v>37.767330000000001</v>
      </c>
      <c r="I876" s="23"/>
      <c r="J876" s="23">
        <v>150</v>
      </c>
      <c r="K876" s="23"/>
    </row>
    <row r="877" spans="1:11" ht="12.75" customHeight="1" x14ac:dyDescent="0.25">
      <c r="A877" s="20">
        <f t="shared" si="27"/>
        <v>42923.166666664561</v>
      </c>
      <c r="B877" s="21"/>
      <c r="C877" s="22">
        <v>0.51566999999999996</v>
      </c>
      <c r="D877" s="21">
        <v>312.0557</v>
      </c>
      <c r="E877" s="21"/>
      <c r="F877" s="24" t="str">
        <f t="shared" si="26"/>
        <v/>
      </c>
      <c r="G877" s="24" t="s">
        <v>189</v>
      </c>
      <c r="H877" s="23">
        <v>37.750439999999998</v>
      </c>
      <c r="I877" s="23"/>
      <c r="J877" s="23">
        <v>150</v>
      </c>
      <c r="K877" s="23"/>
    </row>
    <row r="878" spans="1:11" ht="12.75" customHeight="1" x14ac:dyDescent="0.25">
      <c r="A878" s="20">
        <f t="shared" si="27"/>
        <v>42923.208333331226</v>
      </c>
      <c r="B878" s="21">
        <v>-1.8322799999999999</v>
      </c>
      <c r="C878" s="22">
        <v>0.52922000000000002</v>
      </c>
      <c r="D878" s="21">
        <v>122.6392</v>
      </c>
      <c r="E878" s="21"/>
      <c r="F878" s="24" t="str">
        <f t="shared" si="26"/>
        <v/>
      </c>
      <c r="G878" s="24" t="s">
        <v>189</v>
      </c>
      <c r="H878" s="23">
        <v>37.606749999999998</v>
      </c>
      <c r="I878" s="23"/>
      <c r="J878" s="23">
        <v>150</v>
      </c>
      <c r="K878" s="23"/>
    </row>
    <row r="879" spans="1:11" ht="12.75" customHeight="1" x14ac:dyDescent="0.25">
      <c r="A879" s="20">
        <f t="shared" si="27"/>
        <v>42923.24999999789</v>
      </c>
      <c r="B879" s="21">
        <v>2.8170000000000002</v>
      </c>
      <c r="C879" s="22">
        <v>0.68454000000000004</v>
      </c>
      <c r="D879" s="21">
        <v>218.79750000000001</v>
      </c>
      <c r="E879" s="21"/>
      <c r="F879" s="24">
        <f t="shared" si="26"/>
        <v>2.8170000000000002</v>
      </c>
      <c r="G879" s="24">
        <v>2.8170000000000002</v>
      </c>
      <c r="H879" s="23">
        <v>37.603499999999997</v>
      </c>
      <c r="I879" s="23"/>
      <c r="J879" s="23">
        <v>150</v>
      </c>
      <c r="K879" s="23"/>
    </row>
    <row r="880" spans="1:11" ht="12.75" customHeight="1" x14ac:dyDescent="0.25">
      <c r="A880" s="20">
        <f t="shared" si="27"/>
        <v>42923.291666664554</v>
      </c>
      <c r="B880" s="21"/>
      <c r="C880" s="22">
        <v>0.55367</v>
      </c>
      <c r="D880" s="21">
        <v>9.9897500000000008</v>
      </c>
      <c r="E880" s="21"/>
      <c r="F880" s="24" t="str">
        <f t="shared" si="26"/>
        <v/>
      </c>
      <c r="G880" s="24" t="s">
        <v>189</v>
      </c>
      <c r="H880" s="23">
        <v>37.563780000000001</v>
      </c>
      <c r="I880" s="23"/>
      <c r="J880" s="23">
        <v>150</v>
      </c>
      <c r="K880" s="23"/>
    </row>
    <row r="881" spans="1:11" ht="12.75" customHeight="1" x14ac:dyDescent="0.25">
      <c r="A881" s="20">
        <f t="shared" si="27"/>
        <v>42923.333333331218</v>
      </c>
      <c r="B881" s="21">
        <v>2.3585600000000002</v>
      </c>
      <c r="C881" s="22">
        <v>0.40981000000000001</v>
      </c>
      <c r="D881" s="21">
        <v>180.43700000000001</v>
      </c>
      <c r="E881" s="21"/>
      <c r="F881" s="24">
        <f t="shared" si="26"/>
        <v>2.3585600000000002</v>
      </c>
      <c r="G881" s="24">
        <v>2.3585600000000002</v>
      </c>
      <c r="H881" s="23">
        <v>37.551879999999997</v>
      </c>
      <c r="I881" s="23"/>
      <c r="J881" s="23">
        <v>150</v>
      </c>
      <c r="K881" s="23"/>
    </row>
    <row r="882" spans="1:11" ht="12.75" customHeight="1" x14ac:dyDescent="0.25">
      <c r="A882" s="20">
        <f t="shared" si="27"/>
        <v>42923.374999997883</v>
      </c>
      <c r="B882" s="21"/>
      <c r="C882" s="22">
        <v>0.36703999999999998</v>
      </c>
      <c r="D882" s="21">
        <v>263.59739999999999</v>
      </c>
      <c r="E882" s="21"/>
      <c r="F882" s="24" t="str">
        <f t="shared" si="26"/>
        <v/>
      </c>
      <c r="G882" s="24" t="s">
        <v>189</v>
      </c>
      <c r="H882" s="23">
        <v>37.528559999999999</v>
      </c>
      <c r="I882" s="23"/>
      <c r="J882" s="23">
        <v>150</v>
      </c>
      <c r="K882" s="23"/>
    </row>
    <row r="883" spans="1:11" ht="12.75" customHeight="1" x14ac:dyDescent="0.25">
      <c r="A883" s="20">
        <f t="shared" si="27"/>
        <v>42923.416666664547</v>
      </c>
      <c r="B883" s="21"/>
      <c r="C883" s="22">
        <v>0.52129000000000003</v>
      </c>
      <c r="D883" s="21">
        <v>300.48649999999998</v>
      </c>
      <c r="E883" s="21"/>
      <c r="F883" s="24" t="str">
        <f t="shared" si="26"/>
        <v/>
      </c>
      <c r="G883" s="24" t="s">
        <v>189</v>
      </c>
      <c r="H883" s="23">
        <v>37.522170000000003</v>
      </c>
      <c r="I883" s="23"/>
      <c r="J883" s="23">
        <v>150</v>
      </c>
      <c r="K883" s="23"/>
    </row>
    <row r="884" spans="1:11" ht="12.75" customHeight="1" x14ac:dyDescent="0.25">
      <c r="A884" s="20">
        <f t="shared" si="27"/>
        <v>42923.458333331211</v>
      </c>
      <c r="B884" s="21">
        <v>28.38456</v>
      </c>
      <c r="C884" s="22">
        <v>1.71025</v>
      </c>
      <c r="D884" s="21">
        <v>289.76600000000002</v>
      </c>
      <c r="E884" s="21"/>
      <c r="F884" s="24">
        <f t="shared" si="26"/>
        <v>28.38456</v>
      </c>
      <c r="G884" s="24">
        <v>28.38456</v>
      </c>
      <c r="H884" s="23">
        <v>37.428469999999997</v>
      </c>
      <c r="I884" s="23"/>
      <c r="J884" s="23">
        <v>150</v>
      </c>
      <c r="K884" s="23"/>
    </row>
    <row r="885" spans="1:11" ht="12.75" customHeight="1" x14ac:dyDescent="0.25">
      <c r="A885" s="20">
        <f t="shared" si="27"/>
        <v>42923.499999997875</v>
      </c>
      <c r="B885" s="21">
        <v>27.79393</v>
      </c>
      <c r="C885" s="22">
        <v>3.1769400000000001</v>
      </c>
      <c r="D885" s="21">
        <v>280.84010000000001</v>
      </c>
      <c r="E885" s="21"/>
      <c r="F885" s="24">
        <f t="shared" si="26"/>
        <v>27.79393</v>
      </c>
      <c r="G885" s="24">
        <v>27.79393</v>
      </c>
      <c r="H885" s="23">
        <v>37.306840000000001</v>
      </c>
      <c r="I885" s="23"/>
      <c r="J885" s="23">
        <v>150</v>
      </c>
      <c r="K885" s="23"/>
    </row>
    <row r="886" spans="1:11" ht="12.75" customHeight="1" x14ac:dyDescent="0.25">
      <c r="A886" s="20">
        <f t="shared" si="27"/>
        <v>42923.54166666454</v>
      </c>
      <c r="B886" s="21">
        <v>15.153729999999999</v>
      </c>
      <c r="C886" s="22">
        <v>3.74648</v>
      </c>
      <c r="D886" s="21">
        <v>267.51530000000002</v>
      </c>
      <c r="E886" s="21"/>
      <c r="F886" s="24">
        <f t="shared" si="26"/>
        <v>15.153729999999999</v>
      </c>
      <c r="G886" s="24">
        <v>15.153729999999999</v>
      </c>
      <c r="H886" s="23">
        <v>37.291089999999997</v>
      </c>
      <c r="I886" s="23"/>
      <c r="J886" s="23">
        <v>150</v>
      </c>
      <c r="K886" s="23"/>
    </row>
    <row r="887" spans="1:11" ht="12.75" customHeight="1" x14ac:dyDescent="0.25">
      <c r="A887" s="20">
        <f t="shared" si="27"/>
        <v>42923.583333331204</v>
      </c>
      <c r="B887" s="21">
        <v>11.441610000000001</v>
      </c>
      <c r="C887" s="22">
        <v>4.3997599999999997</v>
      </c>
      <c r="D887" s="21">
        <v>271.8913</v>
      </c>
      <c r="E887" s="21"/>
      <c r="F887" s="24">
        <f t="shared" si="26"/>
        <v>11.441610000000001</v>
      </c>
      <c r="G887" s="24">
        <v>11.441610000000001</v>
      </c>
      <c r="H887" s="23">
        <v>37.276389999999999</v>
      </c>
      <c r="I887" s="23"/>
      <c r="J887" s="23">
        <v>150</v>
      </c>
      <c r="K887" s="23"/>
    </row>
    <row r="888" spans="1:11" ht="12.75" customHeight="1" x14ac:dyDescent="0.25">
      <c r="A888" s="20">
        <f t="shared" si="27"/>
        <v>42923.624999997868</v>
      </c>
      <c r="B888" s="21"/>
      <c r="C888" s="22">
        <v>2.68038</v>
      </c>
      <c r="D888" s="21">
        <v>262.51799999999997</v>
      </c>
      <c r="E888" s="21"/>
      <c r="F888" s="24" t="str">
        <f t="shared" si="26"/>
        <v/>
      </c>
      <c r="G888" s="24" t="s">
        <v>189</v>
      </c>
      <c r="H888" s="23">
        <v>37.228560000000002</v>
      </c>
      <c r="I888" s="23"/>
      <c r="J888" s="23">
        <v>150</v>
      </c>
      <c r="K888" s="23"/>
    </row>
    <row r="889" spans="1:11" ht="12.75" customHeight="1" x14ac:dyDescent="0.25">
      <c r="A889" s="20">
        <f t="shared" si="27"/>
        <v>42923.666666664532</v>
      </c>
      <c r="B889" s="21">
        <v>10.66994</v>
      </c>
      <c r="C889" s="22">
        <v>1.70699</v>
      </c>
      <c r="D889" s="21">
        <v>282.77550000000002</v>
      </c>
      <c r="E889" s="21"/>
      <c r="F889" s="24">
        <f t="shared" si="26"/>
        <v>10.66994</v>
      </c>
      <c r="G889" s="24">
        <v>10.66994</v>
      </c>
      <c r="H889" s="23">
        <v>37.223300000000002</v>
      </c>
      <c r="I889" s="23"/>
      <c r="J889" s="23">
        <v>150</v>
      </c>
      <c r="K889" s="23"/>
    </row>
    <row r="890" spans="1:11" ht="12.75" customHeight="1" x14ac:dyDescent="0.25">
      <c r="A890" s="20">
        <f t="shared" si="27"/>
        <v>42923.708333331197</v>
      </c>
      <c r="B890" s="21">
        <v>11.885719999999999</v>
      </c>
      <c r="C890" s="22">
        <v>1.12239</v>
      </c>
      <c r="D890" s="21">
        <v>280.94170000000003</v>
      </c>
      <c r="E890" s="21"/>
      <c r="F890" s="24">
        <f t="shared" si="26"/>
        <v>11.885719999999999</v>
      </c>
      <c r="G890" s="24">
        <v>11.885719999999999</v>
      </c>
      <c r="H890" s="23">
        <v>37.222670000000001</v>
      </c>
      <c r="I890" s="23"/>
      <c r="J890" s="23">
        <v>150</v>
      </c>
      <c r="K890" s="23"/>
    </row>
    <row r="891" spans="1:11" ht="12.75" customHeight="1" x14ac:dyDescent="0.25">
      <c r="A891" s="20">
        <f t="shared" si="27"/>
        <v>42923.749999997861</v>
      </c>
      <c r="B891" s="21">
        <v>9.6007800000000003</v>
      </c>
      <c r="C891" s="22">
        <v>0.67383000000000004</v>
      </c>
      <c r="D891" s="21">
        <v>152.1533</v>
      </c>
      <c r="E891" s="21"/>
      <c r="F891" s="24">
        <f t="shared" si="26"/>
        <v>9.6007800000000003</v>
      </c>
      <c r="G891" s="24">
        <v>9.6007800000000003</v>
      </c>
      <c r="H891" s="23">
        <v>37.222580000000001</v>
      </c>
      <c r="I891" s="23"/>
      <c r="J891" s="23">
        <v>150</v>
      </c>
      <c r="K891" s="23"/>
    </row>
    <row r="892" spans="1:11" ht="12.75" customHeight="1" x14ac:dyDescent="0.25">
      <c r="A892" s="20">
        <f t="shared" si="27"/>
        <v>42923.791666664525</v>
      </c>
      <c r="B892" s="21">
        <v>1.3265</v>
      </c>
      <c r="C892" s="22">
        <v>0.68478000000000006</v>
      </c>
      <c r="D892" s="21">
        <v>97.132800000000003</v>
      </c>
      <c r="E892" s="21"/>
      <c r="F892" s="24">
        <f t="shared" si="26"/>
        <v>1.3265</v>
      </c>
      <c r="G892" s="24">
        <v>1.3265</v>
      </c>
      <c r="H892" s="23">
        <v>37.209000000000003</v>
      </c>
      <c r="I892" s="23"/>
      <c r="J892" s="23">
        <v>150</v>
      </c>
      <c r="K892" s="23"/>
    </row>
    <row r="893" spans="1:11" ht="12.75" customHeight="1" x14ac:dyDescent="0.25">
      <c r="A893" s="20">
        <f t="shared" si="27"/>
        <v>42923.833333331189</v>
      </c>
      <c r="B893" s="21">
        <v>-1.7353400000000001</v>
      </c>
      <c r="C893" s="22">
        <v>0.52644000000000002</v>
      </c>
      <c r="D893" s="21">
        <v>131.92869999999999</v>
      </c>
      <c r="E893" s="21"/>
      <c r="F893" s="24" t="str">
        <f t="shared" si="26"/>
        <v/>
      </c>
      <c r="G893" s="24" t="s">
        <v>189</v>
      </c>
      <c r="H893" s="23">
        <v>37.182569999999998</v>
      </c>
      <c r="I893" s="23"/>
      <c r="J893" s="23">
        <v>150</v>
      </c>
      <c r="K893" s="23"/>
    </row>
    <row r="894" spans="1:11" ht="12.75" customHeight="1" x14ac:dyDescent="0.25">
      <c r="A894" s="20">
        <f t="shared" si="27"/>
        <v>42923.874999997854</v>
      </c>
      <c r="B894" s="21"/>
      <c r="C894" s="22">
        <v>0.90454999999999997</v>
      </c>
      <c r="D894" s="21">
        <v>295.33879999999999</v>
      </c>
      <c r="E894" s="21"/>
      <c r="F894" s="24" t="str">
        <f t="shared" si="26"/>
        <v/>
      </c>
      <c r="G894" s="24" t="s">
        <v>189</v>
      </c>
      <c r="H894" s="23">
        <v>37.1785</v>
      </c>
      <c r="I894" s="23"/>
      <c r="J894" s="23">
        <v>150</v>
      </c>
      <c r="K894" s="23"/>
    </row>
    <row r="895" spans="1:11" ht="12.75" customHeight="1" x14ac:dyDescent="0.25">
      <c r="A895" s="20">
        <f t="shared" si="27"/>
        <v>42923.916666664518</v>
      </c>
      <c r="B895" s="21">
        <v>1.0873999999999999</v>
      </c>
      <c r="C895" s="22">
        <v>0.45040000000000002</v>
      </c>
      <c r="D895" s="21">
        <v>211.29830000000001</v>
      </c>
      <c r="E895" s="21"/>
      <c r="F895" s="24">
        <f t="shared" si="26"/>
        <v>1.0873999999999999</v>
      </c>
      <c r="G895" s="24">
        <v>1.0873999999999999</v>
      </c>
      <c r="H895" s="23">
        <v>37.112180000000002</v>
      </c>
      <c r="I895" s="23"/>
      <c r="J895" s="23">
        <v>150</v>
      </c>
      <c r="K895" s="23"/>
    </row>
    <row r="896" spans="1:11" ht="12.75" customHeight="1" x14ac:dyDescent="0.25">
      <c r="A896" s="20">
        <f t="shared" si="27"/>
        <v>42923.958333331182</v>
      </c>
      <c r="B896" s="21">
        <v>14.23767</v>
      </c>
      <c r="C896" s="22">
        <v>0.53173000000000004</v>
      </c>
      <c r="D896" s="21">
        <v>309.26159999999999</v>
      </c>
      <c r="E896" s="21"/>
      <c r="F896" s="24">
        <f t="shared" si="26"/>
        <v>14.23767</v>
      </c>
      <c r="G896" s="24">
        <v>14.23767</v>
      </c>
      <c r="H896" s="23">
        <v>37.024560000000001</v>
      </c>
      <c r="I896" s="23"/>
      <c r="J896" s="23">
        <v>150</v>
      </c>
      <c r="K896" s="23"/>
    </row>
    <row r="897" spans="1:11" ht="12.75" customHeight="1" x14ac:dyDescent="0.25">
      <c r="A897" s="20">
        <f t="shared" si="27"/>
        <v>42923.999999997846</v>
      </c>
      <c r="B897" s="21">
        <v>13.09639</v>
      </c>
      <c r="C897" s="22">
        <v>0.69367000000000001</v>
      </c>
      <c r="D897" s="21">
        <v>337.0378</v>
      </c>
      <c r="E897" s="21"/>
      <c r="F897" s="24">
        <f t="shared" si="26"/>
        <v>13.09639</v>
      </c>
      <c r="G897" s="24">
        <v>13.09639</v>
      </c>
      <c r="H897" s="23">
        <v>37.000779999999999</v>
      </c>
      <c r="I897" s="23"/>
      <c r="J897" s="23">
        <v>150</v>
      </c>
      <c r="K897" s="23"/>
    </row>
    <row r="898" spans="1:11" ht="12.75" customHeight="1" x14ac:dyDescent="0.25">
      <c r="A898" s="20">
        <f t="shared" si="27"/>
        <v>42924.041666664511</v>
      </c>
      <c r="B898" s="21"/>
      <c r="C898" s="22">
        <v>0.37528</v>
      </c>
      <c r="D898" s="21">
        <v>150.249</v>
      </c>
      <c r="E898" s="21"/>
      <c r="F898" s="24" t="str">
        <f t="shared" si="26"/>
        <v/>
      </c>
      <c r="G898" s="24" t="s">
        <v>189</v>
      </c>
      <c r="H898" s="23">
        <v>36.991999999999997</v>
      </c>
      <c r="I898" s="23">
        <f>COUNTIF(G898:G921,"&gt;150")</f>
        <v>0</v>
      </c>
      <c r="J898" s="23">
        <v>150</v>
      </c>
      <c r="K898" s="23"/>
    </row>
    <row r="899" spans="1:11" ht="12.75" customHeight="1" x14ac:dyDescent="0.25">
      <c r="A899" s="20">
        <f t="shared" si="27"/>
        <v>42924.083333331175</v>
      </c>
      <c r="B899" s="21"/>
      <c r="C899" s="22">
        <v>0.56133</v>
      </c>
      <c r="D899" s="21">
        <v>287.55360000000002</v>
      </c>
      <c r="E899" s="21"/>
      <c r="F899" s="24" t="str">
        <f t="shared" si="26"/>
        <v/>
      </c>
      <c r="G899" s="24" t="s">
        <v>189</v>
      </c>
      <c r="H899" s="23">
        <v>36.982610000000001</v>
      </c>
      <c r="I899" s="23"/>
      <c r="J899" s="23">
        <v>150</v>
      </c>
      <c r="K899" s="23"/>
    </row>
    <row r="900" spans="1:11" ht="12.75" customHeight="1" x14ac:dyDescent="0.25">
      <c r="A900" s="20">
        <f t="shared" si="27"/>
        <v>42924.124999997839</v>
      </c>
      <c r="B900" s="21">
        <v>6.0936700000000004</v>
      </c>
      <c r="C900" s="22">
        <v>0.34098000000000001</v>
      </c>
      <c r="D900" s="21">
        <v>225.2054</v>
      </c>
      <c r="E900" s="21"/>
      <c r="F900" s="24">
        <f t="shared" si="26"/>
        <v>6.0936700000000004</v>
      </c>
      <c r="G900" s="24">
        <v>6.0936700000000004</v>
      </c>
      <c r="H900" s="23">
        <v>36.916730000000001</v>
      </c>
      <c r="I900" s="23"/>
      <c r="J900" s="23">
        <v>150</v>
      </c>
      <c r="K900" s="23"/>
    </row>
    <row r="901" spans="1:11" ht="12.75" customHeight="1" x14ac:dyDescent="0.25">
      <c r="A901" s="20">
        <f t="shared" si="27"/>
        <v>42924.166666664503</v>
      </c>
      <c r="B901" s="21">
        <v>5.6910499999999997</v>
      </c>
      <c r="C901" s="22">
        <v>0.64559</v>
      </c>
      <c r="D901" s="21">
        <v>277.17140000000001</v>
      </c>
      <c r="E901" s="21"/>
      <c r="F901" s="24">
        <f t="shared" si="26"/>
        <v>5.6910499999999997</v>
      </c>
      <c r="G901" s="24">
        <v>5.6910499999999997</v>
      </c>
      <c r="H901" s="23">
        <v>36.893999999999998</v>
      </c>
      <c r="I901" s="23"/>
      <c r="J901" s="23">
        <v>150</v>
      </c>
      <c r="K901" s="23"/>
    </row>
    <row r="902" spans="1:11" ht="12.75" customHeight="1" x14ac:dyDescent="0.25">
      <c r="A902" s="20">
        <f t="shared" si="27"/>
        <v>42924.208333331168</v>
      </c>
      <c r="B902" s="21">
        <v>9.5929500000000001</v>
      </c>
      <c r="C902" s="22">
        <v>0.56333999999999995</v>
      </c>
      <c r="D902" s="21">
        <v>266.8886</v>
      </c>
      <c r="E902" s="21"/>
      <c r="F902" s="24">
        <f t="shared" si="26"/>
        <v>9.5929500000000001</v>
      </c>
      <c r="G902" s="24">
        <v>9.5929500000000001</v>
      </c>
      <c r="H902" s="23">
        <v>36.884399999999999</v>
      </c>
      <c r="I902" s="23"/>
      <c r="J902" s="23">
        <v>150</v>
      </c>
      <c r="K902" s="23"/>
    </row>
    <row r="903" spans="1:11" ht="12.75" customHeight="1" x14ac:dyDescent="0.25">
      <c r="A903" s="20">
        <f t="shared" si="27"/>
        <v>42924.249999997832</v>
      </c>
      <c r="B903" s="21">
        <v>-3.8087800000000001</v>
      </c>
      <c r="C903" s="22">
        <v>0.58084999999999998</v>
      </c>
      <c r="D903" s="21">
        <v>259.93</v>
      </c>
      <c r="E903" s="21"/>
      <c r="F903" s="24" t="str">
        <f t="shared" si="26"/>
        <v/>
      </c>
      <c r="G903" s="24" t="s">
        <v>189</v>
      </c>
      <c r="H903" s="23">
        <v>36.865830000000003</v>
      </c>
      <c r="I903" s="23"/>
      <c r="J903" s="23">
        <v>150</v>
      </c>
      <c r="K903" s="23"/>
    </row>
    <row r="904" spans="1:11" ht="12.75" customHeight="1" x14ac:dyDescent="0.25">
      <c r="A904" s="20">
        <f t="shared" si="27"/>
        <v>42924.291666664496</v>
      </c>
      <c r="B904" s="21"/>
      <c r="C904" s="22">
        <v>0.62985999999999998</v>
      </c>
      <c r="D904" s="21">
        <v>282.07960000000003</v>
      </c>
      <c r="E904" s="21"/>
      <c r="F904" s="24" t="str">
        <f t="shared" si="26"/>
        <v/>
      </c>
      <c r="G904" s="24" t="s">
        <v>189</v>
      </c>
      <c r="H904" s="23">
        <v>36.80894</v>
      </c>
      <c r="I904" s="23"/>
      <c r="J904" s="23">
        <v>150</v>
      </c>
      <c r="K904" s="23"/>
    </row>
    <row r="905" spans="1:11" ht="12.75" customHeight="1" x14ac:dyDescent="0.25">
      <c r="A905" s="20">
        <f t="shared" si="27"/>
        <v>42924.33333333116</v>
      </c>
      <c r="B905" s="21"/>
      <c r="C905" s="22">
        <v>0.41172999999999998</v>
      </c>
      <c r="D905" s="21">
        <v>240.3177</v>
      </c>
      <c r="E905" s="21"/>
      <c r="F905" s="24" t="str">
        <f t="shared" si="26"/>
        <v/>
      </c>
      <c r="G905" s="24" t="s">
        <v>189</v>
      </c>
      <c r="H905" s="23">
        <v>36.764220000000002</v>
      </c>
      <c r="I905" s="23"/>
      <c r="J905" s="23">
        <v>150</v>
      </c>
      <c r="K905" s="23"/>
    </row>
    <row r="906" spans="1:11" ht="12.75" customHeight="1" x14ac:dyDescent="0.25">
      <c r="A906" s="20">
        <f t="shared" si="27"/>
        <v>42924.374999997824</v>
      </c>
      <c r="B906" s="21">
        <v>3.1916699999999998</v>
      </c>
      <c r="C906" s="22">
        <v>0.40390999999999999</v>
      </c>
      <c r="D906" s="21">
        <v>269.05270000000002</v>
      </c>
      <c r="E906" s="21"/>
      <c r="F906" s="24">
        <f t="shared" si="26"/>
        <v>3.1916699999999998</v>
      </c>
      <c r="G906" s="24">
        <v>3.1916699999999998</v>
      </c>
      <c r="H906" s="23">
        <v>36.651829999999997</v>
      </c>
      <c r="I906" s="23"/>
      <c r="J906" s="23">
        <v>150</v>
      </c>
      <c r="K906" s="23"/>
    </row>
    <row r="907" spans="1:11" ht="12.75" customHeight="1" x14ac:dyDescent="0.25">
      <c r="A907" s="20">
        <f t="shared" si="27"/>
        <v>42924.416666664489</v>
      </c>
      <c r="B907" s="21">
        <v>5.8915600000000001</v>
      </c>
      <c r="C907" s="22">
        <v>0.33603</v>
      </c>
      <c r="D907" s="21">
        <v>24.101369999999999</v>
      </c>
      <c r="E907" s="21"/>
      <c r="F907" s="24">
        <f t="shared" ref="F907:F970" si="28">IF(AND(B907&gt;0,ISNUMBER(B907)),B907,"")</f>
        <v>5.8915600000000001</v>
      </c>
      <c r="G907" s="24">
        <v>5.8915600000000001</v>
      </c>
      <c r="H907" s="23">
        <v>36.588439999999999</v>
      </c>
      <c r="I907" s="23"/>
      <c r="J907" s="23">
        <v>150</v>
      </c>
      <c r="K907" s="23"/>
    </row>
    <row r="908" spans="1:11" ht="12.75" customHeight="1" x14ac:dyDescent="0.25">
      <c r="A908" s="20">
        <f t="shared" ref="A908:A971" si="29">A907+1/24</f>
        <v>42924.458333331153</v>
      </c>
      <c r="B908" s="21">
        <v>30.91639</v>
      </c>
      <c r="C908" s="22">
        <v>0.43697999999999998</v>
      </c>
      <c r="D908" s="21">
        <v>359.60120000000001</v>
      </c>
      <c r="E908" s="21"/>
      <c r="F908" s="24">
        <f t="shared" si="28"/>
        <v>30.91639</v>
      </c>
      <c r="G908" s="24">
        <v>30.91639</v>
      </c>
      <c r="H908" s="23">
        <v>36.558169999999997</v>
      </c>
      <c r="I908" s="23"/>
      <c r="J908" s="23">
        <v>150</v>
      </c>
      <c r="K908" s="23"/>
    </row>
    <row r="909" spans="1:11" ht="12.75" customHeight="1" x14ac:dyDescent="0.25">
      <c r="A909" s="20">
        <f t="shared" si="29"/>
        <v>42924.499999997817</v>
      </c>
      <c r="B909" s="21">
        <v>31.963059999999999</v>
      </c>
      <c r="C909" s="22">
        <v>1.20181</v>
      </c>
      <c r="D909" s="21">
        <v>304.04750000000001</v>
      </c>
      <c r="E909" s="21"/>
      <c r="F909" s="24">
        <f t="shared" si="28"/>
        <v>31.963059999999999</v>
      </c>
      <c r="G909" s="24">
        <v>31.963059999999999</v>
      </c>
      <c r="H909" s="23">
        <v>36.551389999999998</v>
      </c>
      <c r="I909" s="23"/>
      <c r="J909" s="23">
        <v>150</v>
      </c>
      <c r="K909" s="23"/>
    </row>
    <row r="910" spans="1:11" ht="12.75" customHeight="1" x14ac:dyDescent="0.25">
      <c r="A910" s="20">
        <f t="shared" si="29"/>
        <v>42924.541666664481</v>
      </c>
      <c r="B910" s="21">
        <v>30.701889999999999</v>
      </c>
      <c r="C910" s="22">
        <v>2.8256600000000001</v>
      </c>
      <c r="D910" s="21">
        <v>295.36070000000001</v>
      </c>
      <c r="E910" s="21"/>
      <c r="F910" s="24">
        <f t="shared" si="28"/>
        <v>30.701889999999999</v>
      </c>
      <c r="G910" s="24">
        <v>30.701889999999999</v>
      </c>
      <c r="H910" s="23">
        <v>36.540199999999999</v>
      </c>
      <c r="I910" s="23"/>
      <c r="J910" s="23">
        <v>150</v>
      </c>
      <c r="K910" s="23"/>
    </row>
    <row r="911" spans="1:11" ht="12.75" customHeight="1" x14ac:dyDescent="0.25">
      <c r="A911" s="20">
        <f t="shared" si="29"/>
        <v>42924.583333331146</v>
      </c>
      <c r="B911" s="21"/>
      <c r="C911" s="22">
        <v>3.6120199999999998</v>
      </c>
      <c r="D911" s="21">
        <v>302.24869999999999</v>
      </c>
      <c r="E911" s="21"/>
      <c r="F911" s="24" t="str">
        <f t="shared" si="28"/>
        <v/>
      </c>
      <c r="G911" s="24" t="s">
        <v>189</v>
      </c>
      <c r="H911" s="23">
        <v>36.534669999999998</v>
      </c>
      <c r="I911" s="23"/>
      <c r="J911" s="23">
        <v>150</v>
      </c>
      <c r="K911" s="23"/>
    </row>
    <row r="912" spans="1:11" ht="12.75" customHeight="1" x14ac:dyDescent="0.25">
      <c r="A912" s="20">
        <f t="shared" si="29"/>
        <v>42924.62499999781</v>
      </c>
      <c r="B912" s="21">
        <v>29.88907</v>
      </c>
      <c r="C912" s="22">
        <v>2.4310100000000001</v>
      </c>
      <c r="D912" s="21">
        <v>270.03379999999999</v>
      </c>
      <c r="E912" s="21"/>
      <c r="F912" s="24">
        <f t="shared" si="28"/>
        <v>29.88907</v>
      </c>
      <c r="G912" s="24">
        <v>29.88907</v>
      </c>
      <c r="H912" s="23">
        <v>36.50817</v>
      </c>
      <c r="I912" s="23"/>
      <c r="J912" s="23">
        <v>150</v>
      </c>
      <c r="K912" s="23"/>
    </row>
    <row r="913" spans="1:11" ht="12.75" customHeight="1" x14ac:dyDescent="0.25">
      <c r="A913" s="20">
        <f t="shared" si="29"/>
        <v>42924.666666664474</v>
      </c>
      <c r="B913" s="21"/>
      <c r="C913" s="22">
        <v>2.15246</v>
      </c>
      <c r="D913" s="21">
        <v>298.42959999999999</v>
      </c>
      <c r="E913" s="21"/>
      <c r="F913" s="24" t="str">
        <f t="shared" si="28"/>
        <v/>
      </c>
      <c r="G913" s="24" t="s">
        <v>189</v>
      </c>
      <c r="H913" s="23">
        <v>36.446669999999997</v>
      </c>
      <c r="I913" s="23"/>
      <c r="J913" s="23">
        <v>150</v>
      </c>
      <c r="K913" s="23"/>
    </row>
    <row r="914" spans="1:11" ht="12.75" customHeight="1" x14ac:dyDescent="0.25">
      <c r="A914" s="20">
        <f t="shared" si="29"/>
        <v>42924.708333331138</v>
      </c>
      <c r="B914" s="21"/>
      <c r="C914" s="22">
        <v>1.71652</v>
      </c>
      <c r="D914" s="21">
        <v>294.26949999999999</v>
      </c>
      <c r="E914" s="21"/>
      <c r="F914" s="24" t="str">
        <f t="shared" si="28"/>
        <v/>
      </c>
      <c r="G914" s="24" t="s">
        <v>189</v>
      </c>
      <c r="H914" s="23">
        <v>36.35913</v>
      </c>
      <c r="I914" s="23"/>
      <c r="J914" s="23">
        <v>150</v>
      </c>
      <c r="K914" s="23"/>
    </row>
    <row r="915" spans="1:11" ht="12.75" customHeight="1" x14ac:dyDescent="0.25">
      <c r="A915" s="20">
        <f t="shared" si="29"/>
        <v>42924.749999997803</v>
      </c>
      <c r="B915" s="21">
        <v>8.0874500000000005</v>
      </c>
      <c r="C915" s="22">
        <v>0.44025999999999998</v>
      </c>
      <c r="D915" s="21">
        <v>34.720379999999999</v>
      </c>
      <c r="E915" s="21"/>
      <c r="F915" s="24">
        <f t="shared" si="28"/>
        <v>8.0874500000000005</v>
      </c>
      <c r="G915" s="24">
        <v>8.0874500000000005</v>
      </c>
      <c r="H915" s="23">
        <v>36.354309999999998</v>
      </c>
      <c r="I915" s="23"/>
      <c r="J915" s="23">
        <v>150</v>
      </c>
      <c r="K915" s="23"/>
    </row>
    <row r="916" spans="1:11" ht="12.75" customHeight="1" x14ac:dyDescent="0.25">
      <c r="A916" s="20">
        <f t="shared" si="29"/>
        <v>42924.791666664467</v>
      </c>
      <c r="B916" s="21"/>
      <c r="C916" s="22">
        <v>0.34695999999999999</v>
      </c>
      <c r="D916" s="21">
        <v>212.2569</v>
      </c>
      <c r="E916" s="21"/>
      <c r="F916" s="24" t="str">
        <f t="shared" si="28"/>
        <v/>
      </c>
      <c r="G916" s="24" t="s">
        <v>189</v>
      </c>
      <c r="H916" s="23">
        <v>36.333069999999999</v>
      </c>
      <c r="I916" s="23"/>
      <c r="J916" s="23">
        <v>150</v>
      </c>
      <c r="K916" s="23"/>
    </row>
    <row r="917" spans="1:11" ht="12.75" customHeight="1" x14ac:dyDescent="0.25">
      <c r="A917" s="20">
        <f t="shared" si="29"/>
        <v>42924.833333331131</v>
      </c>
      <c r="B917" s="21">
        <v>19.203499999999998</v>
      </c>
      <c r="C917" s="22">
        <v>0.49489</v>
      </c>
      <c r="D917" s="21">
        <v>199.15450000000001</v>
      </c>
      <c r="E917" s="21"/>
      <c r="F917" s="24">
        <f t="shared" si="28"/>
        <v>19.203499999999998</v>
      </c>
      <c r="G917" s="24">
        <v>19.203499999999998</v>
      </c>
      <c r="H917" s="23">
        <v>36.29766</v>
      </c>
      <c r="I917" s="23"/>
      <c r="J917" s="23">
        <v>150</v>
      </c>
      <c r="K917" s="23"/>
    </row>
    <row r="918" spans="1:11" ht="12.75" customHeight="1" x14ac:dyDescent="0.25">
      <c r="A918" s="20">
        <f t="shared" si="29"/>
        <v>42924.874999997795</v>
      </c>
      <c r="B918" s="21"/>
      <c r="C918" s="22">
        <v>0.27004</v>
      </c>
      <c r="D918" s="21">
        <v>229.47380000000001</v>
      </c>
      <c r="E918" s="21"/>
      <c r="F918" s="24" t="str">
        <f t="shared" si="28"/>
        <v/>
      </c>
      <c r="G918" s="24" t="s">
        <v>189</v>
      </c>
      <c r="H918" s="23">
        <v>36.293939999999999</v>
      </c>
      <c r="I918" s="23"/>
      <c r="J918" s="23">
        <v>150</v>
      </c>
      <c r="K918" s="23"/>
    </row>
    <row r="919" spans="1:11" ht="12.75" customHeight="1" x14ac:dyDescent="0.25">
      <c r="A919" s="20">
        <f t="shared" si="29"/>
        <v>42924.91666666446</v>
      </c>
      <c r="B919" s="21">
        <v>32.3538</v>
      </c>
      <c r="C919" s="22">
        <v>0.36474000000000001</v>
      </c>
      <c r="D919" s="21">
        <v>185.2576</v>
      </c>
      <c r="E919" s="21"/>
      <c r="F919" s="24">
        <f t="shared" si="28"/>
        <v>32.3538</v>
      </c>
      <c r="G919" s="24">
        <v>32.3538</v>
      </c>
      <c r="H919" s="23">
        <v>36.264240000000001</v>
      </c>
      <c r="I919" s="23"/>
      <c r="J919" s="23">
        <v>150</v>
      </c>
      <c r="K919" s="23"/>
    </row>
    <row r="920" spans="1:11" ht="12.75" customHeight="1" x14ac:dyDescent="0.25">
      <c r="A920" s="20">
        <f t="shared" si="29"/>
        <v>42924.958333331124</v>
      </c>
      <c r="B920" s="21"/>
      <c r="C920" s="22">
        <v>0.97209999999999996</v>
      </c>
      <c r="D920" s="21">
        <v>8.0405099999999994</v>
      </c>
      <c r="E920" s="21"/>
      <c r="F920" s="24" t="str">
        <f t="shared" si="28"/>
        <v/>
      </c>
      <c r="G920" s="24" t="s">
        <v>189</v>
      </c>
      <c r="H920" s="23">
        <v>36.259079999999997</v>
      </c>
      <c r="I920" s="23"/>
      <c r="J920" s="23">
        <v>150</v>
      </c>
      <c r="K920" s="23"/>
    </row>
    <row r="921" spans="1:11" ht="12.75" customHeight="1" x14ac:dyDescent="0.25">
      <c r="A921" s="20">
        <f t="shared" si="29"/>
        <v>42924.999999997788</v>
      </c>
      <c r="B921" s="21">
        <v>11.26407</v>
      </c>
      <c r="C921" s="22">
        <v>1.2982899999999999</v>
      </c>
      <c r="D921" s="21">
        <v>355.54790000000003</v>
      </c>
      <c r="E921" s="21"/>
      <c r="F921" s="24">
        <f t="shared" si="28"/>
        <v>11.26407</v>
      </c>
      <c r="G921" s="24">
        <v>11.26407</v>
      </c>
      <c r="H921" s="23">
        <v>36.197670000000002</v>
      </c>
      <c r="I921" s="23"/>
      <c r="J921" s="23">
        <v>150</v>
      </c>
      <c r="K921" s="23"/>
    </row>
    <row r="922" spans="1:11" ht="12.75" customHeight="1" x14ac:dyDescent="0.25">
      <c r="A922" s="20">
        <f t="shared" si="29"/>
        <v>42925.041666664452</v>
      </c>
      <c r="B922" s="21"/>
      <c r="C922" s="22">
        <v>0.96616000000000002</v>
      </c>
      <c r="D922" s="21">
        <v>339.56369999999998</v>
      </c>
      <c r="E922" s="21"/>
      <c r="F922" s="24" t="str">
        <f t="shared" si="28"/>
        <v/>
      </c>
      <c r="G922" s="24" t="s">
        <v>189</v>
      </c>
      <c r="H922" s="23">
        <v>36.195</v>
      </c>
      <c r="I922" s="23">
        <f>COUNTIF(G922:G945,"&gt;150")</f>
        <v>0</v>
      </c>
      <c r="J922" s="23">
        <v>150</v>
      </c>
      <c r="K922" s="23"/>
    </row>
    <row r="923" spans="1:11" ht="12.75" customHeight="1" x14ac:dyDescent="0.25">
      <c r="A923" s="20">
        <f t="shared" si="29"/>
        <v>42925.083333331117</v>
      </c>
      <c r="B923" s="21"/>
      <c r="C923" s="22">
        <v>2.3366600000000002</v>
      </c>
      <c r="D923" s="21">
        <v>341.52859999999998</v>
      </c>
      <c r="E923" s="21"/>
      <c r="F923" s="24" t="str">
        <f t="shared" si="28"/>
        <v/>
      </c>
      <c r="G923" s="24" t="s">
        <v>189</v>
      </c>
      <c r="H923" s="23">
        <v>36.141500000000001</v>
      </c>
      <c r="I923" s="23"/>
      <c r="J923" s="23">
        <v>150</v>
      </c>
      <c r="K923" s="23"/>
    </row>
    <row r="924" spans="1:11" ht="12.75" customHeight="1" x14ac:dyDescent="0.25">
      <c r="A924" s="20">
        <f t="shared" si="29"/>
        <v>42925.124999997781</v>
      </c>
      <c r="B924" s="21">
        <v>25.615390000000001</v>
      </c>
      <c r="C924" s="22">
        <v>2.87601</v>
      </c>
      <c r="D924" s="21">
        <v>277.3229</v>
      </c>
      <c r="E924" s="21"/>
      <c r="F924" s="24">
        <f t="shared" si="28"/>
        <v>25.615390000000001</v>
      </c>
      <c r="G924" s="24">
        <v>25.615390000000001</v>
      </c>
      <c r="H924" s="23">
        <v>36.10284</v>
      </c>
      <c r="I924" s="23"/>
      <c r="J924" s="23">
        <v>150</v>
      </c>
      <c r="K924" s="23"/>
    </row>
    <row r="925" spans="1:11" ht="12.75" customHeight="1" x14ac:dyDescent="0.25">
      <c r="A925" s="20">
        <f t="shared" si="29"/>
        <v>42925.166666664445</v>
      </c>
      <c r="B925" s="21">
        <v>7.1999300000000002</v>
      </c>
      <c r="C925" s="22">
        <v>0.81376999999999999</v>
      </c>
      <c r="D925" s="21">
        <v>59.04683</v>
      </c>
      <c r="E925" s="21"/>
      <c r="F925" s="24">
        <f t="shared" si="28"/>
        <v>7.1999300000000002</v>
      </c>
      <c r="G925" s="24">
        <v>7.1999300000000002</v>
      </c>
      <c r="H925" s="23">
        <v>36.093319999999999</v>
      </c>
      <c r="I925" s="23"/>
      <c r="J925" s="23">
        <v>150</v>
      </c>
      <c r="K925" s="23"/>
    </row>
    <row r="926" spans="1:11" ht="12.75" customHeight="1" x14ac:dyDescent="0.25">
      <c r="A926" s="20">
        <f t="shared" si="29"/>
        <v>42925.208333331109</v>
      </c>
      <c r="B926" s="21"/>
      <c r="C926" s="22">
        <v>0.60309000000000001</v>
      </c>
      <c r="D926" s="21">
        <v>92.239940000000004</v>
      </c>
      <c r="E926" s="21"/>
      <c r="F926" s="24" t="str">
        <f t="shared" si="28"/>
        <v/>
      </c>
      <c r="G926" s="24" t="s">
        <v>189</v>
      </c>
      <c r="H926" s="23">
        <v>36.073079999999997</v>
      </c>
      <c r="I926" s="23"/>
      <c r="J926" s="23">
        <v>150</v>
      </c>
      <c r="K926" s="23"/>
    </row>
    <row r="927" spans="1:11" ht="12.75" customHeight="1" x14ac:dyDescent="0.25">
      <c r="A927" s="20">
        <f t="shared" si="29"/>
        <v>42925.249999997774</v>
      </c>
      <c r="B927" s="21">
        <v>8.2197200000000006</v>
      </c>
      <c r="C927" s="22">
        <v>0.48535</v>
      </c>
      <c r="D927" s="21">
        <v>93.300229999999999</v>
      </c>
      <c r="E927" s="21"/>
      <c r="F927" s="24">
        <f t="shared" si="28"/>
        <v>8.2197200000000006</v>
      </c>
      <c r="G927" s="24">
        <v>8.2197200000000006</v>
      </c>
      <c r="H927" s="23">
        <v>36.002110000000002</v>
      </c>
      <c r="I927" s="23"/>
      <c r="J927" s="23">
        <v>150</v>
      </c>
      <c r="K927" s="23"/>
    </row>
    <row r="928" spans="1:11" ht="12.75" customHeight="1" x14ac:dyDescent="0.25">
      <c r="A928" s="20">
        <f t="shared" si="29"/>
        <v>42925.291666664438</v>
      </c>
      <c r="B928" s="21">
        <v>3.0841099999999999</v>
      </c>
      <c r="C928" s="22">
        <v>2.2563900000000001</v>
      </c>
      <c r="D928" s="21">
        <v>285.6925</v>
      </c>
      <c r="E928" s="21"/>
      <c r="F928" s="24">
        <f t="shared" si="28"/>
        <v>3.0841099999999999</v>
      </c>
      <c r="G928" s="24">
        <v>3.0841099999999999</v>
      </c>
      <c r="H928" s="23">
        <v>35.996409999999997</v>
      </c>
      <c r="I928" s="23"/>
      <c r="J928" s="23">
        <v>150</v>
      </c>
      <c r="K928" s="23"/>
    </row>
    <row r="929" spans="1:11" ht="12.75" customHeight="1" x14ac:dyDescent="0.25">
      <c r="A929" s="20">
        <f t="shared" si="29"/>
        <v>42925.333333331102</v>
      </c>
      <c r="B929" s="21"/>
      <c r="C929" s="22">
        <v>0.99221000000000004</v>
      </c>
      <c r="D929" s="21">
        <v>248.92939999999999</v>
      </c>
      <c r="E929" s="21"/>
      <c r="F929" s="24" t="str">
        <f t="shared" si="28"/>
        <v/>
      </c>
      <c r="G929" s="24" t="s">
        <v>189</v>
      </c>
      <c r="H929" s="23">
        <v>35.990729999999999</v>
      </c>
      <c r="I929" s="23"/>
      <c r="J929" s="23">
        <v>150</v>
      </c>
      <c r="K929" s="23"/>
    </row>
    <row r="930" spans="1:11" ht="12.75" customHeight="1" x14ac:dyDescent="0.25">
      <c r="A930" s="20">
        <f t="shared" si="29"/>
        <v>42925.374999997766</v>
      </c>
      <c r="B930" s="21"/>
      <c r="C930" s="22">
        <v>2.6835900000000001</v>
      </c>
      <c r="D930" s="21">
        <v>306.01639999999998</v>
      </c>
      <c r="E930" s="21"/>
      <c r="F930" s="24" t="str">
        <f t="shared" si="28"/>
        <v/>
      </c>
      <c r="G930" s="24" t="s">
        <v>189</v>
      </c>
      <c r="H930" s="23">
        <v>35.950890000000001</v>
      </c>
      <c r="I930" s="23"/>
      <c r="J930" s="23">
        <v>150</v>
      </c>
      <c r="K930" s="23"/>
    </row>
    <row r="931" spans="1:11" ht="12.75" customHeight="1" x14ac:dyDescent="0.25">
      <c r="A931" s="20">
        <f t="shared" si="29"/>
        <v>42925.416666664431</v>
      </c>
      <c r="B931" s="21">
        <v>21.724550000000001</v>
      </c>
      <c r="C931" s="22">
        <v>2.93451</v>
      </c>
      <c r="D931" s="21">
        <v>294.6943</v>
      </c>
      <c r="E931" s="21"/>
      <c r="F931" s="24">
        <f t="shared" si="28"/>
        <v>21.724550000000001</v>
      </c>
      <c r="G931" s="24">
        <v>21.724550000000001</v>
      </c>
      <c r="H931" s="23">
        <v>35.948929999999997</v>
      </c>
      <c r="I931" s="23"/>
      <c r="J931" s="23">
        <v>150</v>
      </c>
      <c r="K931" s="23"/>
    </row>
    <row r="932" spans="1:11" ht="12.75" customHeight="1" x14ac:dyDescent="0.25">
      <c r="A932" s="20">
        <f t="shared" si="29"/>
        <v>42925.458333331095</v>
      </c>
      <c r="B932" s="21"/>
      <c r="C932" s="22">
        <v>2.4405399999999999</v>
      </c>
      <c r="D932" s="21">
        <v>302.2269</v>
      </c>
      <c r="E932" s="21"/>
      <c r="F932" s="24" t="str">
        <f t="shared" si="28"/>
        <v/>
      </c>
      <c r="G932" s="24" t="s">
        <v>189</v>
      </c>
      <c r="H932" s="23">
        <v>35.916730000000001</v>
      </c>
      <c r="I932" s="23"/>
      <c r="J932" s="23">
        <v>150</v>
      </c>
      <c r="K932" s="23"/>
    </row>
    <row r="933" spans="1:11" ht="12.75" customHeight="1" x14ac:dyDescent="0.25">
      <c r="A933" s="20">
        <f t="shared" si="29"/>
        <v>42925.499999997759</v>
      </c>
      <c r="B933" s="21">
        <v>17.659839999999999</v>
      </c>
      <c r="C933" s="22">
        <v>5.62141</v>
      </c>
      <c r="D933" s="21">
        <v>295.64999999999998</v>
      </c>
      <c r="E933" s="21"/>
      <c r="F933" s="24">
        <f t="shared" si="28"/>
        <v>17.659839999999999</v>
      </c>
      <c r="G933" s="24">
        <v>17.659839999999999</v>
      </c>
      <c r="H933" s="23">
        <v>35.902389999999997</v>
      </c>
      <c r="I933" s="23"/>
      <c r="J933" s="23">
        <v>150</v>
      </c>
      <c r="K933" s="23"/>
    </row>
    <row r="934" spans="1:11" ht="12.75" customHeight="1" x14ac:dyDescent="0.25">
      <c r="A934" s="20">
        <f t="shared" si="29"/>
        <v>42925.541666664423</v>
      </c>
      <c r="B934" s="21"/>
      <c r="C934" s="22">
        <v>5.16744</v>
      </c>
      <c r="D934" s="21">
        <v>281.24790000000002</v>
      </c>
      <c r="E934" s="21"/>
      <c r="F934" s="24" t="str">
        <f t="shared" si="28"/>
        <v/>
      </c>
      <c r="G934" s="24" t="s">
        <v>189</v>
      </c>
      <c r="H934" s="23">
        <v>35.841059999999999</v>
      </c>
      <c r="I934" s="23"/>
      <c r="J934" s="23">
        <v>150</v>
      </c>
      <c r="K934" s="23"/>
    </row>
    <row r="935" spans="1:11" ht="12.75" customHeight="1" x14ac:dyDescent="0.25">
      <c r="A935" s="20">
        <f t="shared" si="29"/>
        <v>42925.583333331087</v>
      </c>
      <c r="B935" s="21">
        <v>15.709530000000001</v>
      </c>
      <c r="C935" s="22">
        <v>5.21394</v>
      </c>
      <c r="D935" s="21">
        <v>276.20089999999999</v>
      </c>
      <c r="E935" s="21"/>
      <c r="F935" s="24">
        <f t="shared" si="28"/>
        <v>15.709530000000001</v>
      </c>
      <c r="G935" s="24">
        <v>15.709530000000001</v>
      </c>
      <c r="H935" s="23">
        <v>35.83811</v>
      </c>
      <c r="I935" s="23"/>
      <c r="J935" s="23">
        <v>150</v>
      </c>
      <c r="K935" s="23"/>
    </row>
    <row r="936" spans="1:11" ht="12.75" customHeight="1" x14ac:dyDescent="0.25">
      <c r="A936" s="20">
        <f t="shared" si="29"/>
        <v>42925.624999997752</v>
      </c>
      <c r="B936" s="21">
        <v>11.144</v>
      </c>
      <c r="C936" s="22">
        <v>3.7764099999999998</v>
      </c>
      <c r="D936" s="21">
        <v>287.30650000000003</v>
      </c>
      <c r="E936" s="21"/>
      <c r="F936" s="24">
        <f t="shared" si="28"/>
        <v>11.144</v>
      </c>
      <c r="G936" s="24">
        <v>11.144</v>
      </c>
      <c r="H936" s="23">
        <v>35.832749999999997</v>
      </c>
      <c r="I936" s="23"/>
      <c r="J936" s="23">
        <v>150</v>
      </c>
      <c r="K936" s="23"/>
    </row>
    <row r="937" spans="1:11" ht="12.75" customHeight="1" x14ac:dyDescent="0.25">
      <c r="A937" s="20">
        <f t="shared" si="29"/>
        <v>42925.666666664416</v>
      </c>
      <c r="B937" s="21">
        <v>8.5913900000000005</v>
      </c>
      <c r="C937" s="22">
        <v>4.2379600000000002</v>
      </c>
      <c r="D937" s="21">
        <v>278.76920000000001</v>
      </c>
      <c r="E937" s="21"/>
      <c r="F937" s="24">
        <f t="shared" si="28"/>
        <v>8.5913900000000005</v>
      </c>
      <c r="G937" s="24">
        <v>8.5913900000000005</v>
      </c>
      <c r="H937" s="23">
        <v>35.832549999999998</v>
      </c>
      <c r="I937" s="23"/>
      <c r="J937" s="23">
        <v>150</v>
      </c>
      <c r="K937" s="23"/>
    </row>
    <row r="938" spans="1:11" ht="12.75" customHeight="1" x14ac:dyDescent="0.25">
      <c r="A938" s="20">
        <f t="shared" si="29"/>
        <v>42925.70833333108</v>
      </c>
      <c r="B938" s="21">
        <v>14.588950000000001</v>
      </c>
      <c r="C938" s="22">
        <v>3.0174599999999998</v>
      </c>
      <c r="D938" s="21">
        <v>271.07810000000001</v>
      </c>
      <c r="E938" s="21"/>
      <c r="F938" s="24">
        <f t="shared" si="28"/>
        <v>14.588950000000001</v>
      </c>
      <c r="G938" s="24">
        <v>14.588950000000001</v>
      </c>
      <c r="H938" s="23">
        <v>35.794350000000001</v>
      </c>
      <c r="I938" s="23"/>
      <c r="J938" s="23">
        <v>150</v>
      </c>
      <c r="K938" s="23"/>
    </row>
    <row r="939" spans="1:11" ht="12.75" customHeight="1" x14ac:dyDescent="0.25">
      <c r="A939" s="20">
        <f t="shared" si="29"/>
        <v>42925.749999997744</v>
      </c>
      <c r="B939" s="21">
        <v>10.85289</v>
      </c>
      <c r="C939" s="22">
        <v>3.8775200000000001</v>
      </c>
      <c r="D939" s="21">
        <v>270.44159999999999</v>
      </c>
      <c r="E939" s="21"/>
      <c r="F939" s="24">
        <f t="shared" si="28"/>
        <v>10.85289</v>
      </c>
      <c r="G939" s="24">
        <v>10.85289</v>
      </c>
      <c r="H939" s="23">
        <v>35.790419999999997</v>
      </c>
      <c r="I939" s="23"/>
      <c r="J939" s="23">
        <v>150</v>
      </c>
      <c r="K939" s="23"/>
    </row>
    <row r="940" spans="1:11" ht="12.75" customHeight="1" x14ac:dyDescent="0.25">
      <c r="A940" s="20">
        <f t="shared" si="29"/>
        <v>42925.791666664409</v>
      </c>
      <c r="B940" s="21">
        <v>0.8125</v>
      </c>
      <c r="C940" s="22">
        <v>2.6126200000000002</v>
      </c>
      <c r="D940" s="21">
        <v>245.05529999999999</v>
      </c>
      <c r="E940" s="21"/>
      <c r="F940" s="24">
        <f t="shared" si="28"/>
        <v>0.8125</v>
      </c>
      <c r="G940" s="24">
        <v>0.8125</v>
      </c>
      <c r="H940" s="23">
        <v>35.768389999999997</v>
      </c>
      <c r="I940" s="23"/>
      <c r="J940" s="23">
        <v>150</v>
      </c>
      <c r="K940" s="23"/>
    </row>
    <row r="941" spans="1:11" ht="12.75" customHeight="1" x14ac:dyDescent="0.25">
      <c r="A941" s="20">
        <f t="shared" si="29"/>
        <v>42925.833333331073</v>
      </c>
      <c r="B941" s="21">
        <v>-0.25594</v>
      </c>
      <c r="C941" s="22">
        <v>1.6016600000000001</v>
      </c>
      <c r="D941" s="21">
        <v>237.00399999999999</v>
      </c>
      <c r="E941" s="21"/>
      <c r="F941" s="24" t="str">
        <f t="shared" si="28"/>
        <v/>
      </c>
      <c r="G941" s="24" t="s">
        <v>189</v>
      </c>
      <c r="H941" s="23">
        <v>35.731670000000001</v>
      </c>
      <c r="I941" s="23"/>
      <c r="J941" s="23">
        <v>150</v>
      </c>
      <c r="K941" s="23"/>
    </row>
    <row r="942" spans="1:11" ht="12.75" customHeight="1" x14ac:dyDescent="0.25">
      <c r="A942" s="20">
        <f t="shared" si="29"/>
        <v>42925.874999997737</v>
      </c>
      <c r="B942" s="21">
        <v>8.0640000000000001</v>
      </c>
      <c r="C942" s="22">
        <v>2.2938200000000002</v>
      </c>
      <c r="D942" s="21">
        <v>234.06200000000001</v>
      </c>
      <c r="E942" s="21"/>
      <c r="F942" s="24">
        <f t="shared" si="28"/>
        <v>8.0640000000000001</v>
      </c>
      <c r="G942" s="24">
        <v>8.0640000000000001</v>
      </c>
      <c r="H942" s="23">
        <v>35.722499999999997</v>
      </c>
      <c r="I942" s="23"/>
      <c r="J942" s="23">
        <v>150</v>
      </c>
      <c r="K942" s="23"/>
    </row>
    <row r="943" spans="1:11" ht="12.75" customHeight="1" x14ac:dyDescent="0.25">
      <c r="A943" s="20">
        <f t="shared" si="29"/>
        <v>42925.916666664401</v>
      </c>
      <c r="B943" s="21"/>
      <c r="C943" s="22">
        <v>4.0804799999999997</v>
      </c>
      <c r="D943" s="21">
        <v>245.1662</v>
      </c>
      <c r="E943" s="21"/>
      <c r="F943" s="24" t="str">
        <f t="shared" si="28"/>
        <v/>
      </c>
      <c r="G943" s="24" t="s">
        <v>189</v>
      </c>
      <c r="H943" s="23">
        <v>35.671329999999998</v>
      </c>
      <c r="I943" s="23"/>
      <c r="J943" s="23">
        <v>150</v>
      </c>
      <c r="K943" s="23"/>
    </row>
    <row r="944" spans="1:11" ht="12.75" customHeight="1" x14ac:dyDescent="0.25">
      <c r="A944" s="20">
        <f t="shared" si="29"/>
        <v>42925.958333331066</v>
      </c>
      <c r="B944" s="21"/>
      <c r="C944" s="22"/>
      <c r="D944" s="21"/>
      <c r="E944" s="21"/>
      <c r="F944" s="24" t="str">
        <f t="shared" si="28"/>
        <v/>
      </c>
      <c r="G944" s="24" t="s">
        <v>189</v>
      </c>
      <c r="H944" s="23">
        <v>35.668880000000001</v>
      </c>
      <c r="I944" s="23"/>
      <c r="J944" s="23">
        <v>150</v>
      </c>
      <c r="K944" s="23"/>
    </row>
    <row r="945" spans="1:11" ht="12.75" customHeight="1" x14ac:dyDescent="0.25">
      <c r="A945" s="20">
        <f t="shared" si="29"/>
        <v>42925.99999999773</v>
      </c>
      <c r="B945" s="21"/>
      <c r="C945" s="22"/>
      <c r="D945" s="21"/>
      <c r="E945" s="21"/>
      <c r="F945" s="24" t="str">
        <f t="shared" si="28"/>
        <v/>
      </c>
      <c r="G945" s="24" t="s">
        <v>189</v>
      </c>
      <c r="H945" s="23">
        <v>35.666130000000003</v>
      </c>
      <c r="I945" s="23"/>
      <c r="J945" s="23">
        <v>150</v>
      </c>
      <c r="K945" s="23"/>
    </row>
    <row r="946" spans="1:11" ht="12.75" customHeight="1" x14ac:dyDescent="0.25">
      <c r="A946" s="20">
        <f t="shared" si="29"/>
        <v>42926.041666664394</v>
      </c>
      <c r="B946" s="21"/>
      <c r="C946" s="22"/>
      <c r="D946" s="21"/>
      <c r="E946" s="21"/>
      <c r="F946" s="24" t="str">
        <f t="shared" si="28"/>
        <v/>
      </c>
      <c r="G946" s="24" t="s">
        <v>189</v>
      </c>
      <c r="H946" s="23">
        <v>35.657330000000002</v>
      </c>
      <c r="I946" s="23">
        <f>COUNTIF(G946:G969,"&gt;150")</f>
        <v>0</v>
      </c>
      <c r="J946" s="23">
        <v>150</v>
      </c>
      <c r="K946" s="23"/>
    </row>
    <row r="947" spans="1:11" ht="12.75" customHeight="1" x14ac:dyDescent="0.25">
      <c r="A947" s="20">
        <f t="shared" si="29"/>
        <v>42926.083333331058</v>
      </c>
      <c r="B947" s="21"/>
      <c r="C947" s="22"/>
      <c r="D947" s="21"/>
      <c r="E947" s="21"/>
      <c r="F947" s="24" t="str">
        <f t="shared" si="28"/>
        <v/>
      </c>
      <c r="G947" s="24" t="s">
        <v>189</v>
      </c>
      <c r="H947" s="23">
        <v>35.639279999999999</v>
      </c>
      <c r="I947" s="23"/>
      <c r="J947" s="23">
        <v>150</v>
      </c>
      <c r="K947" s="23"/>
    </row>
    <row r="948" spans="1:11" ht="12.75" customHeight="1" x14ac:dyDescent="0.25">
      <c r="A948" s="20">
        <f t="shared" si="29"/>
        <v>42926.124999997723</v>
      </c>
      <c r="B948" s="21"/>
      <c r="C948" s="22"/>
      <c r="D948" s="21"/>
      <c r="E948" s="21"/>
      <c r="F948" s="24" t="str">
        <f t="shared" si="28"/>
        <v/>
      </c>
      <c r="G948" s="24" t="s">
        <v>189</v>
      </c>
      <c r="H948" s="23">
        <v>35.57208</v>
      </c>
      <c r="I948" s="23"/>
      <c r="J948" s="23">
        <v>150</v>
      </c>
      <c r="K948" s="23"/>
    </row>
    <row r="949" spans="1:11" ht="12.75" customHeight="1" x14ac:dyDescent="0.25">
      <c r="A949" s="20">
        <f t="shared" si="29"/>
        <v>42926.166666664387</v>
      </c>
      <c r="B949" s="21"/>
      <c r="C949" s="22"/>
      <c r="D949" s="21"/>
      <c r="E949" s="21"/>
      <c r="F949" s="24" t="str">
        <f t="shared" si="28"/>
        <v/>
      </c>
      <c r="G949" s="24" t="s">
        <v>189</v>
      </c>
      <c r="H949" s="23">
        <v>35.568890000000003</v>
      </c>
      <c r="I949" s="23"/>
      <c r="J949" s="23">
        <v>150</v>
      </c>
      <c r="K949" s="23"/>
    </row>
    <row r="950" spans="1:11" ht="12.75" customHeight="1" x14ac:dyDescent="0.25">
      <c r="A950" s="20">
        <f t="shared" si="29"/>
        <v>42926.208333331051</v>
      </c>
      <c r="B950" s="21"/>
      <c r="C950" s="22"/>
      <c r="D950" s="21"/>
      <c r="E950" s="21"/>
      <c r="F950" s="24" t="str">
        <f t="shared" si="28"/>
        <v/>
      </c>
      <c r="G950" s="24" t="s">
        <v>189</v>
      </c>
      <c r="H950" s="23">
        <v>35.564309999999999</v>
      </c>
      <c r="I950" s="23"/>
      <c r="J950" s="23">
        <v>150</v>
      </c>
      <c r="K950" s="23"/>
    </row>
    <row r="951" spans="1:11" ht="12.75" customHeight="1" x14ac:dyDescent="0.25">
      <c r="A951" s="20">
        <f t="shared" si="29"/>
        <v>42926.249999997715</v>
      </c>
      <c r="B951" s="21"/>
      <c r="C951" s="22"/>
      <c r="D951" s="21"/>
      <c r="E951" s="21"/>
      <c r="F951" s="24" t="str">
        <f t="shared" si="28"/>
        <v/>
      </c>
      <c r="G951" s="24" t="s">
        <v>189</v>
      </c>
      <c r="H951" s="23">
        <v>35.55292</v>
      </c>
      <c r="I951" s="23"/>
      <c r="J951" s="23">
        <v>150</v>
      </c>
      <c r="K951" s="23"/>
    </row>
    <row r="952" spans="1:11" ht="12.75" customHeight="1" x14ac:dyDescent="0.25">
      <c r="A952" s="20">
        <f t="shared" si="29"/>
        <v>42926.29166666438</v>
      </c>
      <c r="B952" s="21"/>
      <c r="C952" s="22"/>
      <c r="D952" s="21"/>
      <c r="E952" s="21"/>
      <c r="F952" s="24" t="str">
        <f t="shared" si="28"/>
        <v/>
      </c>
      <c r="G952" s="24" t="s">
        <v>189</v>
      </c>
      <c r="H952" s="23">
        <v>35.551130000000001</v>
      </c>
      <c r="I952" s="23"/>
      <c r="J952" s="23">
        <v>150</v>
      </c>
      <c r="K952" s="23"/>
    </row>
    <row r="953" spans="1:11" ht="12.75" customHeight="1" x14ac:dyDescent="0.25">
      <c r="A953" s="20">
        <f t="shared" si="29"/>
        <v>42926.333333331044</v>
      </c>
      <c r="B953" s="21"/>
      <c r="C953" s="22"/>
      <c r="D953" s="21"/>
      <c r="E953" s="21"/>
      <c r="F953" s="24" t="str">
        <f t="shared" si="28"/>
        <v/>
      </c>
      <c r="G953" s="24" t="s">
        <v>189</v>
      </c>
      <c r="H953" s="23">
        <v>35.525060000000003</v>
      </c>
      <c r="I953" s="23"/>
      <c r="J953" s="23">
        <v>150</v>
      </c>
      <c r="K953" s="23"/>
    </row>
    <row r="954" spans="1:11" ht="12.75" customHeight="1" x14ac:dyDescent="0.25">
      <c r="A954" s="20">
        <f t="shared" si="29"/>
        <v>42926.374999997708</v>
      </c>
      <c r="B954" s="21"/>
      <c r="C954" s="22"/>
      <c r="D954" s="21"/>
      <c r="E954" s="21"/>
      <c r="F954" s="24" t="str">
        <f t="shared" si="28"/>
        <v/>
      </c>
      <c r="G954" s="24" t="s">
        <v>189</v>
      </c>
      <c r="H954" s="23">
        <v>35.501609999999999</v>
      </c>
      <c r="I954" s="23"/>
      <c r="J954" s="23">
        <v>150</v>
      </c>
      <c r="K954" s="23"/>
    </row>
    <row r="955" spans="1:11" ht="12.75" customHeight="1" x14ac:dyDescent="0.25">
      <c r="A955" s="20">
        <f t="shared" si="29"/>
        <v>42926.416666664372</v>
      </c>
      <c r="B955" s="21"/>
      <c r="C955" s="22"/>
      <c r="D955" s="21"/>
      <c r="E955" s="21"/>
      <c r="F955" s="24" t="str">
        <f t="shared" si="28"/>
        <v/>
      </c>
      <c r="G955" s="24" t="s">
        <v>189</v>
      </c>
      <c r="H955" s="23">
        <v>35.489829999999998</v>
      </c>
      <c r="I955" s="23"/>
      <c r="J955" s="23">
        <v>150</v>
      </c>
      <c r="K955" s="23"/>
    </row>
    <row r="956" spans="1:11" ht="12.75" customHeight="1" x14ac:dyDescent="0.25">
      <c r="A956" s="20">
        <f t="shared" si="29"/>
        <v>42926.458333331037</v>
      </c>
      <c r="B956" s="21"/>
      <c r="C956" s="22">
        <v>2.4089</v>
      </c>
      <c r="D956" s="21">
        <v>239.47710000000001</v>
      </c>
      <c r="E956" s="21"/>
      <c r="F956" s="24" t="str">
        <f t="shared" si="28"/>
        <v/>
      </c>
      <c r="G956" s="24" t="s">
        <v>189</v>
      </c>
      <c r="H956" s="23">
        <v>35.467790000000001</v>
      </c>
      <c r="I956" s="23"/>
      <c r="J956" s="23">
        <v>150</v>
      </c>
      <c r="K956" s="23"/>
    </row>
    <row r="957" spans="1:11" ht="12.75" customHeight="1" x14ac:dyDescent="0.25">
      <c r="A957" s="20">
        <f t="shared" si="29"/>
        <v>42926.499999997701</v>
      </c>
      <c r="B957" s="21">
        <v>20.467490000000002</v>
      </c>
      <c r="C957" s="22">
        <v>3.06514</v>
      </c>
      <c r="D957" s="21">
        <v>250.00120000000001</v>
      </c>
      <c r="E957" s="21"/>
      <c r="F957" s="24">
        <f t="shared" si="28"/>
        <v>20.467490000000002</v>
      </c>
      <c r="G957" s="24">
        <v>20.467490000000002</v>
      </c>
      <c r="H957" s="23">
        <v>35.439050000000002</v>
      </c>
      <c r="I957" s="23"/>
      <c r="J957" s="23">
        <v>150</v>
      </c>
      <c r="K957" s="23"/>
    </row>
    <row r="958" spans="1:11" ht="12.75" customHeight="1" x14ac:dyDescent="0.25">
      <c r="A958" s="20">
        <f t="shared" si="29"/>
        <v>42926.541666664365</v>
      </c>
      <c r="B958" s="21">
        <v>38.796100000000003</v>
      </c>
      <c r="C958" s="22">
        <v>3.7645</v>
      </c>
      <c r="D958" s="21">
        <v>245.11949999999999</v>
      </c>
      <c r="E958" s="21"/>
      <c r="F958" s="24">
        <f t="shared" si="28"/>
        <v>38.796100000000003</v>
      </c>
      <c r="G958" s="24">
        <v>38.796100000000003</v>
      </c>
      <c r="H958" s="23">
        <v>35.423749999999998</v>
      </c>
      <c r="I958" s="23"/>
      <c r="J958" s="23">
        <v>150</v>
      </c>
      <c r="K958" s="23"/>
    </row>
    <row r="959" spans="1:11" ht="12.75" customHeight="1" x14ac:dyDescent="0.25">
      <c r="A959" s="20">
        <f t="shared" si="29"/>
        <v>42926.583333331029</v>
      </c>
      <c r="B959" s="21">
        <v>20.02852</v>
      </c>
      <c r="C959" s="22">
        <v>4.6961899999999996</v>
      </c>
      <c r="D959" s="21">
        <v>251.29069999999999</v>
      </c>
      <c r="E959" s="21"/>
      <c r="F959" s="24">
        <f t="shared" si="28"/>
        <v>20.02852</v>
      </c>
      <c r="G959" s="24">
        <v>20.02852</v>
      </c>
      <c r="H959" s="23">
        <v>35.394660000000002</v>
      </c>
      <c r="I959" s="23"/>
      <c r="J959" s="23">
        <v>150</v>
      </c>
      <c r="K959" s="23"/>
    </row>
    <row r="960" spans="1:11" ht="12.75" customHeight="1" x14ac:dyDescent="0.25">
      <c r="A960" s="20">
        <f t="shared" si="29"/>
        <v>42926.624999997694</v>
      </c>
      <c r="B960" s="21">
        <v>15.753130000000001</v>
      </c>
      <c r="C960" s="22">
        <v>3.65002</v>
      </c>
      <c r="D960" s="21">
        <v>236.76560000000001</v>
      </c>
      <c r="E960" s="21"/>
      <c r="F960" s="24">
        <f t="shared" si="28"/>
        <v>15.753130000000001</v>
      </c>
      <c r="G960" s="24">
        <v>15.753130000000001</v>
      </c>
      <c r="H960" s="23">
        <v>35.36683</v>
      </c>
      <c r="I960" s="23"/>
      <c r="J960" s="23">
        <v>150</v>
      </c>
      <c r="K960" s="23"/>
    </row>
    <row r="961" spans="1:11" ht="12.75" customHeight="1" x14ac:dyDescent="0.25">
      <c r="A961" s="20">
        <f t="shared" si="29"/>
        <v>42926.666666664358</v>
      </c>
      <c r="B961" s="21"/>
      <c r="C961" s="22">
        <v>3.11029</v>
      </c>
      <c r="D961" s="21">
        <v>246.8836</v>
      </c>
      <c r="E961" s="21"/>
      <c r="F961" s="24" t="str">
        <f t="shared" si="28"/>
        <v/>
      </c>
      <c r="G961" s="24" t="s">
        <v>189</v>
      </c>
      <c r="H961" s="23">
        <v>35.349060000000001</v>
      </c>
      <c r="I961" s="23"/>
      <c r="J961" s="23">
        <v>150</v>
      </c>
      <c r="K961" s="23"/>
    </row>
    <row r="962" spans="1:11" ht="12.75" customHeight="1" x14ac:dyDescent="0.25">
      <c r="A962" s="20">
        <f t="shared" si="29"/>
        <v>42926.708333331022</v>
      </c>
      <c r="B962" s="21">
        <v>21.58222</v>
      </c>
      <c r="C962" s="22">
        <v>1.5902700000000001</v>
      </c>
      <c r="D962" s="21">
        <v>208.2756</v>
      </c>
      <c r="E962" s="21"/>
      <c r="F962" s="24">
        <f t="shared" si="28"/>
        <v>21.58222</v>
      </c>
      <c r="G962" s="24">
        <v>21.58222</v>
      </c>
      <c r="H962" s="23">
        <v>35.343829999999997</v>
      </c>
      <c r="I962" s="23"/>
      <c r="J962" s="23">
        <v>150</v>
      </c>
      <c r="K962" s="23"/>
    </row>
    <row r="963" spans="1:11" ht="12.75" customHeight="1" x14ac:dyDescent="0.25">
      <c r="A963" s="20">
        <f t="shared" si="29"/>
        <v>42926.749999997686</v>
      </c>
      <c r="B963" s="21">
        <v>13.73738</v>
      </c>
      <c r="C963" s="22">
        <v>0.72126999999999997</v>
      </c>
      <c r="D963" s="21">
        <v>129.0789</v>
      </c>
      <c r="E963" s="21"/>
      <c r="F963" s="24">
        <f t="shared" si="28"/>
        <v>13.73738</v>
      </c>
      <c r="G963" s="24">
        <v>13.73738</v>
      </c>
      <c r="H963" s="23">
        <v>35.243549999999999</v>
      </c>
      <c r="I963" s="23"/>
      <c r="J963" s="23">
        <v>150</v>
      </c>
      <c r="K963" s="23"/>
    </row>
    <row r="964" spans="1:11" ht="12.75" customHeight="1" x14ac:dyDescent="0.25">
      <c r="A964" s="20">
        <f t="shared" si="29"/>
        <v>42926.79166666435</v>
      </c>
      <c r="B964" s="21">
        <v>8.6375100000000007</v>
      </c>
      <c r="C964" s="22">
        <v>0.77144000000000001</v>
      </c>
      <c r="D964" s="21">
        <v>283.33519999999999</v>
      </c>
      <c r="E964" s="21"/>
      <c r="F964" s="24">
        <f t="shared" si="28"/>
        <v>8.6375100000000007</v>
      </c>
      <c r="G964" s="24">
        <v>8.6375100000000007</v>
      </c>
      <c r="H964" s="23">
        <v>35.218110000000003</v>
      </c>
      <c r="I964" s="23"/>
      <c r="J964" s="23">
        <v>150</v>
      </c>
      <c r="K964" s="23"/>
    </row>
    <row r="965" spans="1:11" ht="12.75" customHeight="1" x14ac:dyDescent="0.25">
      <c r="A965" s="20">
        <f t="shared" si="29"/>
        <v>42926.833333331015</v>
      </c>
      <c r="B965" s="21">
        <v>-2.6328299999999998</v>
      </c>
      <c r="C965" s="22">
        <v>0.72760000000000002</v>
      </c>
      <c r="D965" s="21">
        <v>286.86869999999999</v>
      </c>
      <c r="E965" s="21"/>
      <c r="F965" s="24" t="str">
        <f t="shared" si="28"/>
        <v/>
      </c>
      <c r="G965" s="24" t="s">
        <v>189</v>
      </c>
      <c r="H965" s="23">
        <v>35.181330000000003</v>
      </c>
      <c r="I965" s="23"/>
      <c r="J965" s="23">
        <v>150</v>
      </c>
      <c r="K965" s="23"/>
    </row>
    <row r="966" spans="1:11" ht="12.75" customHeight="1" x14ac:dyDescent="0.25">
      <c r="A966" s="20">
        <f t="shared" si="29"/>
        <v>42926.874999997679</v>
      </c>
      <c r="B966" s="21"/>
      <c r="C966" s="22">
        <v>0.42238999999999999</v>
      </c>
      <c r="D966" s="21">
        <v>289.11779999999999</v>
      </c>
      <c r="E966" s="21"/>
      <c r="F966" s="24" t="str">
        <f t="shared" si="28"/>
        <v/>
      </c>
      <c r="G966" s="24" t="s">
        <v>189</v>
      </c>
      <c r="H966" s="23">
        <v>35.124299999999998</v>
      </c>
      <c r="I966" s="23"/>
      <c r="J966" s="23">
        <v>150</v>
      </c>
      <c r="K966" s="23"/>
    </row>
    <row r="967" spans="1:11" ht="12.75" customHeight="1" x14ac:dyDescent="0.25">
      <c r="A967" s="20">
        <f t="shared" si="29"/>
        <v>42926.916666664343</v>
      </c>
      <c r="B967" s="21">
        <v>2.4053100000000001</v>
      </c>
      <c r="C967" s="22">
        <v>0.39640999999999998</v>
      </c>
      <c r="D967" s="21">
        <v>31.439170000000001</v>
      </c>
      <c r="E967" s="21"/>
      <c r="F967" s="24">
        <f t="shared" si="28"/>
        <v>2.4053100000000001</v>
      </c>
      <c r="G967" s="24">
        <v>2.4053100000000001</v>
      </c>
      <c r="H967" s="23">
        <v>35.045409999999997</v>
      </c>
      <c r="I967" s="23"/>
      <c r="J967" s="23">
        <v>150</v>
      </c>
      <c r="K967" s="23"/>
    </row>
    <row r="968" spans="1:11" ht="12.75" customHeight="1" x14ac:dyDescent="0.25">
      <c r="A968" s="20">
        <f t="shared" si="29"/>
        <v>42926.958333331007</v>
      </c>
      <c r="B968" s="21"/>
      <c r="C968" s="22">
        <v>0.49151</v>
      </c>
      <c r="D968" s="21">
        <v>279.6046</v>
      </c>
      <c r="E968" s="21"/>
      <c r="F968" s="24" t="str">
        <f t="shared" si="28"/>
        <v/>
      </c>
      <c r="G968" s="24" t="s">
        <v>189</v>
      </c>
      <c r="H968" s="23">
        <v>35.005589999999998</v>
      </c>
      <c r="I968" s="23"/>
      <c r="J968" s="23">
        <v>150</v>
      </c>
      <c r="K968" s="23"/>
    </row>
    <row r="969" spans="1:11" ht="12.75" customHeight="1" x14ac:dyDescent="0.25">
      <c r="A969" s="20">
        <f t="shared" si="29"/>
        <v>42926.999999997672</v>
      </c>
      <c r="B969" s="21">
        <v>-0.50341999999999998</v>
      </c>
      <c r="C969" s="22">
        <v>0.35021000000000002</v>
      </c>
      <c r="D969" s="21">
        <v>228.15969999999999</v>
      </c>
      <c r="E969" s="21"/>
      <c r="F969" s="24" t="str">
        <f t="shared" si="28"/>
        <v/>
      </c>
      <c r="G969" s="24" t="s">
        <v>189</v>
      </c>
      <c r="H969" s="23">
        <v>34.940829999999998</v>
      </c>
      <c r="I969" s="23"/>
      <c r="J969" s="23">
        <v>150</v>
      </c>
      <c r="K969" s="23"/>
    </row>
    <row r="970" spans="1:11" ht="12.75" customHeight="1" x14ac:dyDescent="0.25">
      <c r="A970" s="20">
        <f t="shared" si="29"/>
        <v>42927.041666664336</v>
      </c>
      <c r="B970" s="21"/>
      <c r="C970" s="22">
        <v>0.53136000000000005</v>
      </c>
      <c r="D970" s="21">
        <v>269.46559999999999</v>
      </c>
      <c r="E970" s="21"/>
      <c r="F970" s="24" t="str">
        <f t="shared" si="28"/>
        <v/>
      </c>
      <c r="G970" s="24" t="s">
        <v>189</v>
      </c>
      <c r="H970" s="23">
        <v>34.84554</v>
      </c>
      <c r="I970" s="23">
        <f>COUNTIF(G970:G993,"&gt;150")</f>
        <v>0</v>
      </c>
      <c r="J970" s="23">
        <v>150</v>
      </c>
      <c r="K970" s="23"/>
    </row>
    <row r="971" spans="1:11" ht="12.75" customHeight="1" x14ac:dyDescent="0.25">
      <c r="A971" s="20">
        <f t="shared" si="29"/>
        <v>42927.083333331</v>
      </c>
      <c r="B971" s="21"/>
      <c r="C971" s="22">
        <v>0.39790999999999999</v>
      </c>
      <c r="D971" s="21">
        <v>242.61699999999999</v>
      </c>
      <c r="E971" s="21"/>
      <c r="F971" s="24" t="str">
        <f t="shared" ref="F971:F1034" si="30">IF(AND(B971&gt;0,ISNUMBER(B971)),B971,"")</f>
        <v/>
      </c>
      <c r="G971" s="24" t="s">
        <v>189</v>
      </c>
      <c r="H971" s="23">
        <v>34.838120000000004</v>
      </c>
      <c r="I971" s="23"/>
      <c r="J971" s="23">
        <v>150</v>
      </c>
      <c r="K971" s="23"/>
    </row>
    <row r="972" spans="1:11" ht="12.75" customHeight="1" x14ac:dyDescent="0.25">
      <c r="A972" s="20">
        <f t="shared" ref="A972:A1035" si="31">A971+1/24</f>
        <v>42927.124999997664</v>
      </c>
      <c r="B972" s="21">
        <v>6.61083</v>
      </c>
      <c r="C972" s="22">
        <v>0.43725999999999998</v>
      </c>
      <c r="D972" s="21">
        <v>288.70400000000001</v>
      </c>
      <c r="E972" s="21"/>
      <c r="F972" s="24">
        <f t="shared" si="30"/>
        <v>6.61083</v>
      </c>
      <c r="G972" s="24">
        <v>6.61083</v>
      </c>
      <c r="H972" s="23">
        <v>34.827219999999997</v>
      </c>
      <c r="I972" s="23"/>
      <c r="J972" s="23">
        <v>150</v>
      </c>
      <c r="K972" s="23"/>
    </row>
    <row r="973" spans="1:11" ht="12.75" customHeight="1" x14ac:dyDescent="0.25">
      <c r="A973" s="20">
        <f t="shared" si="31"/>
        <v>42927.166666664329</v>
      </c>
      <c r="B973" s="21"/>
      <c r="C973" s="22">
        <v>0.67142999999999997</v>
      </c>
      <c r="D973" s="21">
        <v>33.101570000000002</v>
      </c>
      <c r="E973" s="21"/>
      <c r="F973" s="24" t="str">
        <f t="shared" si="30"/>
        <v/>
      </c>
      <c r="G973" s="24" t="s">
        <v>189</v>
      </c>
      <c r="H973" s="23">
        <v>34.825870000000002</v>
      </c>
      <c r="I973" s="23"/>
      <c r="J973" s="23">
        <v>150</v>
      </c>
      <c r="K973" s="23"/>
    </row>
    <row r="974" spans="1:11" ht="12.75" customHeight="1" x14ac:dyDescent="0.25">
      <c r="A974" s="20">
        <f t="shared" si="31"/>
        <v>42927.208333330993</v>
      </c>
      <c r="B974" s="21">
        <v>14.73889</v>
      </c>
      <c r="C974" s="22">
        <v>0.48681999999999997</v>
      </c>
      <c r="D974" s="21">
        <v>239.5334</v>
      </c>
      <c r="E974" s="21"/>
      <c r="F974" s="24">
        <f t="shared" si="30"/>
        <v>14.73889</v>
      </c>
      <c r="G974" s="24">
        <v>14.73889</v>
      </c>
      <c r="H974" s="23">
        <v>34.789619999999999</v>
      </c>
      <c r="I974" s="23"/>
      <c r="J974" s="23">
        <v>150</v>
      </c>
      <c r="K974" s="23"/>
    </row>
    <row r="975" spans="1:11" ht="12.75" customHeight="1" x14ac:dyDescent="0.25">
      <c r="A975" s="20">
        <f t="shared" si="31"/>
        <v>42927.249999997657</v>
      </c>
      <c r="B975" s="21">
        <v>6.5843299999999996</v>
      </c>
      <c r="C975" s="22">
        <v>0.46314</v>
      </c>
      <c r="D975" s="21">
        <v>287.42869999999999</v>
      </c>
      <c r="E975" s="21"/>
      <c r="F975" s="24">
        <f t="shared" si="30"/>
        <v>6.5843299999999996</v>
      </c>
      <c r="G975" s="24">
        <v>6.5843299999999996</v>
      </c>
      <c r="H975" s="23">
        <v>34.776780000000002</v>
      </c>
      <c r="I975" s="23"/>
      <c r="J975" s="23">
        <v>150</v>
      </c>
      <c r="K975" s="23"/>
    </row>
    <row r="976" spans="1:11" ht="12.75" customHeight="1" x14ac:dyDescent="0.25">
      <c r="A976" s="20">
        <f t="shared" si="31"/>
        <v>42927.291666664321</v>
      </c>
      <c r="B976" s="21"/>
      <c r="C976" s="22">
        <v>0.61965000000000003</v>
      </c>
      <c r="D976" s="21">
        <v>240.29759999999999</v>
      </c>
      <c r="E976" s="21"/>
      <c r="F976" s="24" t="str">
        <f t="shared" si="30"/>
        <v/>
      </c>
      <c r="G976" s="24" t="s">
        <v>189</v>
      </c>
      <c r="H976" s="23">
        <v>34.737169999999999</v>
      </c>
      <c r="I976" s="23"/>
      <c r="J976" s="23">
        <v>150</v>
      </c>
      <c r="K976" s="23"/>
    </row>
    <row r="977" spans="1:11" ht="12.75" customHeight="1" x14ac:dyDescent="0.25">
      <c r="A977" s="20">
        <f t="shared" si="31"/>
        <v>42927.333333330986</v>
      </c>
      <c r="B977" s="21">
        <v>11.6256</v>
      </c>
      <c r="C977" s="22">
        <v>0.28711999999999999</v>
      </c>
      <c r="D977" s="21">
        <v>3.3702000000000001</v>
      </c>
      <c r="E977" s="21"/>
      <c r="F977" s="24">
        <f t="shared" si="30"/>
        <v>11.6256</v>
      </c>
      <c r="G977" s="24">
        <v>11.6256</v>
      </c>
      <c r="H977" s="23">
        <v>34.728960000000001</v>
      </c>
      <c r="I977" s="23"/>
      <c r="J977" s="23">
        <v>150</v>
      </c>
      <c r="K977" s="23"/>
    </row>
    <row r="978" spans="1:11" ht="12.75" customHeight="1" x14ac:dyDescent="0.25">
      <c r="A978" s="20">
        <f t="shared" si="31"/>
        <v>42927.37499999765</v>
      </c>
      <c r="B978" s="21">
        <v>5.0101599999999999</v>
      </c>
      <c r="C978" s="22">
        <v>0.63632</v>
      </c>
      <c r="D978" s="21">
        <v>306.98480000000001</v>
      </c>
      <c r="E978" s="21"/>
      <c r="F978" s="24">
        <f t="shared" si="30"/>
        <v>5.0101599999999999</v>
      </c>
      <c r="G978" s="24">
        <v>5.0101599999999999</v>
      </c>
      <c r="H978" s="23">
        <v>34.726669999999999</v>
      </c>
      <c r="I978" s="23"/>
      <c r="J978" s="23">
        <v>150</v>
      </c>
      <c r="K978" s="23"/>
    </row>
    <row r="979" spans="1:11" ht="12.75" customHeight="1" x14ac:dyDescent="0.25">
      <c r="A979" s="20">
        <f t="shared" si="31"/>
        <v>42927.416666664314</v>
      </c>
      <c r="B979" s="21">
        <v>0.66820999999999997</v>
      </c>
      <c r="C979" s="22">
        <v>0.39079000000000003</v>
      </c>
      <c r="D979" s="21">
        <v>153.1942</v>
      </c>
      <c r="E979" s="21"/>
      <c r="F979" s="24">
        <f t="shared" si="30"/>
        <v>0.66820999999999997</v>
      </c>
      <c r="G979" s="24">
        <v>0.66820999999999997</v>
      </c>
      <c r="H979" s="23">
        <v>34.659500000000001</v>
      </c>
      <c r="I979" s="23"/>
      <c r="J979" s="23">
        <v>150</v>
      </c>
      <c r="K979" s="23"/>
    </row>
    <row r="980" spans="1:11" ht="12.75" customHeight="1" x14ac:dyDescent="0.25">
      <c r="A980" s="20">
        <f t="shared" si="31"/>
        <v>42927.458333330978</v>
      </c>
      <c r="B980" s="21">
        <v>8.9748000000000001</v>
      </c>
      <c r="C980" s="22">
        <v>0.41322999999999999</v>
      </c>
      <c r="D980" s="21">
        <v>315.44970000000001</v>
      </c>
      <c r="E980" s="21"/>
      <c r="F980" s="24">
        <f t="shared" si="30"/>
        <v>8.9748000000000001</v>
      </c>
      <c r="G980" s="24">
        <v>8.9748000000000001</v>
      </c>
      <c r="H980" s="23">
        <v>34.640909999999998</v>
      </c>
      <c r="I980" s="23"/>
      <c r="J980" s="23">
        <v>150</v>
      </c>
      <c r="K980" s="23"/>
    </row>
    <row r="981" spans="1:11" ht="12.75" customHeight="1" x14ac:dyDescent="0.25">
      <c r="A981" s="20">
        <f t="shared" si="31"/>
        <v>42927.499999997643</v>
      </c>
      <c r="B981" s="21"/>
      <c r="C981" s="22">
        <v>2.3499599999999998</v>
      </c>
      <c r="D981" s="21">
        <v>256.37560000000002</v>
      </c>
      <c r="E981" s="21"/>
      <c r="F981" s="24" t="str">
        <f t="shared" si="30"/>
        <v/>
      </c>
      <c r="G981" s="24" t="s">
        <v>189</v>
      </c>
      <c r="H981" s="23">
        <v>34.565330000000003</v>
      </c>
      <c r="I981" s="23"/>
      <c r="J981" s="23">
        <v>150</v>
      </c>
      <c r="K981" s="23"/>
    </row>
    <row r="982" spans="1:11" ht="12.75" customHeight="1" x14ac:dyDescent="0.25">
      <c r="A982" s="20">
        <f t="shared" si="31"/>
        <v>42927.541666664307</v>
      </c>
      <c r="B982" s="21"/>
      <c r="C982" s="22">
        <v>2.9453800000000001</v>
      </c>
      <c r="D982" s="21">
        <v>247.54939999999999</v>
      </c>
      <c r="E982" s="21"/>
      <c r="F982" s="24" t="str">
        <f t="shared" si="30"/>
        <v/>
      </c>
      <c r="G982" s="24" t="s">
        <v>189</v>
      </c>
      <c r="H982" s="23">
        <v>34.519550000000002</v>
      </c>
      <c r="I982" s="23"/>
      <c r="J982" s="23">
        <v>150</v>
      </c>
      <c r="K982" s="23"/>
    </row>
    <row r="983" spans="1:11" ht="12.75" customHeight="1" x14ac:dyDescent="0.25">
      <c r="A983" s="20">
        <f t="shared" si="31"/>
        <v>42927.583333330971</v>
      </c>
      <c r="B983" s="21">
        <v>24.445450000000001</v>
      </c>
      <c r="C983" s="22">
        <v>2.8205200000000001</v>
      </c>
      <c r="D983" s="21">
        <v>237.4333</v>
      </c>
      <c r="E983" s="21"/>
      <c r="F983" s="24">
        <f t="shared" si="30"/>
        <v>24.445450000000001</v>
      </c>
      <c r="G983" s="24">
        <v>24.445450000000001</v>
      </c>
      <c r="H983" s="23">
        <v>34.5</v>
      </c>
      <c r="I983" s="23"/>
      <c r="J983" s="23">
        <v>150</v>
      </c>
      <c r="K983" s="23"/>
    </row>
    <row r="984" spans="1:11" ht="12.75" customHeight="1" x14ac:dyDescent="0.25">
      <c r="A984" s="20">
        <f t="shared" si="31"/>
        <v>42927.624999997635</v>
      </c>
      <c r="B984" s="21">
        <v>17.101050000000001</v>
      </c>
      <c r="C984" s="22">
        <v>1.9932799999999999</v>
      </c>
      <c r="D984" s="21">
        <v>219.0384</v>
      </c>
      <c r="E984" s="21"/>
      <c r="F984" s="24">
        <f t="shared" si="30"/>
        <v>17.101050000000001</v>
      </c>
      <c r="G984" s="24">
        <v>17.101050000000001</v>
      </c>
      <c r="H984" s="23">
        <v>34.486330000000002</v>
      </c>
      <c r="I984" s="23"/>
      <c r="J984" s="23">
        <v>150</v>
      </c>
      <c r="K984" s="23"/>
    </row>
    <row r="985" spans="1:11" ht="12.75" customHeight="1" x14ac:dyDescent="0.25">
      <c r="A985" s="20">
        <f t="shared" si="31"/>
        <v>42927.6666666643</v>
      </c>
      <c r="B985" s="21">
        <v>5.0794199999999998</v>
      </c>
      <c r="C985" s="22">
        <v>3.4386700000000001</v>
      </c>
      <c r="D985" s="21">
        <v>251.1429</v>
      </c>
      <c r="E985" s="21"/>
      <c r="F985" s="24">
        <f t="shared" si="30"/>
        <v>5.0794199999999998</v>
      </c>
      <c r="G985" s="24">
        <v>5.0794199999999998</v>
      </c>
      <c r="H985" s="23">
        <v>34.461399999999998</v>
      </c>
      <c r="I985" s="23"/>
      <c r="J985" s="23">
        <v>150</v>
      </c>
      <c r="K985" s="23"/>
    </row>
    <row r="986" spans="1:11" ht="12.75" customHeight="1" x14ac:dyDescent="0.25">
      <c r="A986" s="20">
        <f t="shared" si="31"/>
        <v>42927.708333330964</v>
      </c>
      <c r="B986" s="21">
        <v>12.03837</v>
      </c>
      <c r="C986" s="22">
        <v>2.6669499999999999</v>
      </c>
      <c r="D986" s="21">
        <v>242.4256</v>
      </c>
      <c r="E986" s="21"/>
      <c r="F986" s="24">
        <f t="shared" si="30"/>
        <v>12.03837</v>
      </c>
      <c r="G986" s="24">
        <v>12.03837</v>
      </c>
      <c r="H986" s="23">
        <v>34.456490000000002</v>
      </c>
      <c r="I986" s="23"/>
      <c r="J986" s="23">
        <v>150</v>
      </c>
      <c r="K986" s="23"/>
    </row>
    <row r="987" spans="1:11" ht="12.75" customHeight="1" x14ac:dyDescent="0.25">
      <c r="A987" s="20">
        <f t="shared" si="31"/>
        <v>42927.749999997628</v>
      </c>
      <c r="B987" s="21">
        <v>7.57531</v>
      </c>
      <c r="C987" s="22">
        <v>1.2377800000000001</v>
      </c>
      <c r="D987" s="21">
        <v>257.81349999999998</v>
      </c>
      <c r="E987" s="21"/>
      <c r="F987" s="24">
        <f t="shared" si="30"/>
        <v>7.57531</v>
      </c>
      <c r="G987" s="24">
        <v>7.57531</v>
      </c>
      <c r="H987" s="23">
        <v>34.455170000000003</v>
      </c>
      <c r="I987" s="23"/>
      <c r="J987" s="23">
        <v>150</v>
      </c>
      <c r="K987" s="23"/>
    </row>
    <row r="988" spans="1:11" ht="12.75" customHeight="1" x14ac:dyDescent="0.25">
      <c r="A988" s="20">
        <f t="shared" si="31"/>
        <v>42927.791666664292</v>
      </c>
      <c r="B988" s="21">
        <v>3.7256100000000001</v>
      </c>
      <c r="C988" s="22">
        <v>0.69665999999999995</v>
      </c>
      <c r="D988" s="21">
        <v>295.93849999999998</v>
      </c>
      <c r="E988" s="21"/>
      <c r="F988" s="24">
        <f t="shared" si="30"/>
        <v>3.7256100000000001</v>
      </c>
      <c r="G988" s="24">
        <v>3.7256100000000001</v>
      </c>
      <c r="H988" s="23">
        <v>34.322389999999999</v>
      </c>
      <c r="I988" s="23"/>
      <c r="J988" s="23">
        <v>150</v>
      </c>
      <c r="K988" s="23"/>
    </row>
    <row r="989" spans="1:11" ht="12.75" customHeight="1" x14ac:dyDescent="0.25">
      <c r="A989" s="20">
        <f t="shared" si="31"/>
        <v>42927.833333330957</v>
      </c>
      <c r="B989" s="21">
        <v>0.72994000000000003</v>
      </c>
      <c r="C989" s="22">
        <v>0.36542999999999998</v>
      </c>
      <c r="D989" s="21">
        <v>338.29500000000002</v>
      </c>
      <c r="E989" s="21"/>
      <c r="F989" s="24">
        <f t="shared" si="30"/>
        <v>0.72994000000000003</v>
      </c>
      <c r="G989" s="24">
        <v>0.72994000000000003</v>
      </c>
      <c r="H989" s="23">
        <v>34.289270000000002</v>
      </c>
      <c r="I989" s="23"/>
      <c r="J989" s="23">
        <v>150</v>
      </c>
      <c r="K989" s="23"/>
    </row>
    <row r="990" spans="1:11" ht="12.75" customHeight="1" x14ac:dyDescent="0.25">
      <c r="A990" s="20">
        <f t="shared" si="31"/>
        <v>42927.874999997621</v>
      </c>
      <c r="B990" s="21"/>
      <c r="C990" s="22">
        <v>0.96879999999999999</v>
      </c>
      <c r="D990" s="21">
        <v>256.1583</v>
      </c>
      <c r="E990" s="21"/>
      <c r="F990" s="24" t="str">
        <f t="shared" si="30"/>
        <v/>
      </c>
      <c r="G990" s="24" t="s">
        <v>189</v>
      </c>
      <c r="H990" s="23">
        <v>34.271949999999997</v>
      </c>
      <c r="I990" s="23"/>
      <c r="J990" s="23">
        <v>150</v>
      </c>
      <c r="K990" s="23"/>
    </row>
    <row r="991" spans="1:11" ht="12.75" customHeight="1" x14ac:dyDescent="0.25">
      <c r="A991" s="20">
        <f t="shared" si="31"/>
        <v>42927.916666664285</v>
      </c>
      <c r="B991" s="21"/>
      <c r="C991" s="22">
        <v>0.82794000000000001</v>
      </c>
      <c r="D991" s="21">
        <v>12.66957</v>
      </c>
      <c r="E991" s="21"/>
      <c r="F991" s="24" t="str">
        <f t="shared" si="30"/>
        <v/>
      </c>
      <c r="G991" s="24" t="s">
        <v>189</v>
      </c>
      <c r="H991" s="23">
        <v>34.250059999999998</v>
      </c>
      <c r="I991" s="23"/>
      <c r="J991" s="23">
        <v>150</v>
      </c>
      <c r="K991" s="23"/>
    </row>
    <row r="992" spans="1:11" ht="12.75" customHeight="1" x14ac:dyDescent="0.25">
      <c r="A992" s="20">
        <f t="shared" si="31"/>
        <v>42927.958333330949</v>
      </c>
      <c r="B992" s="21">
        <v>15.509399999999999</v>
      </c>
      <c r="C992" s="22">
        <v>1.9569099999999999</v>
      </c>
      <c r="D992" s="21">
        <v>255.25370000000001</v>
      </c>
      <c r="E992" s="21"/>
      <c r="F992" s="24">
        <f t="shared" si="30"/>
        <v>15.509399999999999</v>
      </c>
      <c r="G992" s="24">
        <v>15.509399999999999</v>
      </c>
      <c r="H992" s="23">
        <v>34.209719999999997</v>
      </c>
      <c r="I992" s="23"/>
      <c r="J992" s="23">
        <v>150</v>
      </c>
      <c r="K992" s="23"/>
    </row>
    <row r="993" spans="1:11" ht="12.75" customHeight="1" x14ac:dyDescent="0.25">
      <c r="A993" s="20">
        <f t="shared" si="31"/>
        <v>42927.999999997613</v>
      </c>
      <c r="B993" s="21">
        <v>2.1848299999999998</v>
      </c>
      <c r="C993" s="22">
        <v>0.70853999999999995</v>
      </c>
      <c r="D993" s="21">
        <v>69.850200000000001</v>
      </c>
      <c r="E993" s="21"/>
      <c r="F993" s="24">
        <f t="shared" si="30"/>
        <v>2.1848299999999998</v>
      </c>
      <c r="G993" s="24">
        <v>2.1848299999999998</v>
      </c>
      <c r="H993" s="23">
        <v>34.180250000000001</v>
      </c>
      <c r="I993" s="23"/>
      <c r="J993" s="23">
        <v>150</v>
      </c>
      <c r="K993" s="23"/>
    </row>
    <row r="994" spans="1:11" ht="12.75" customHeight="1" x14ac:dyDescent="0.25">
      <c r="A994" s="20">
        <f t="shared" si="31"/>
        <v>42928.041666664278</v>
      </c>
      <c r="B994" s="21">
        <v>-5.4281300000000003</v>
      </c>
      <c r="C994" s="22">
        <v>0.34612999999999999</v>
      </c>
      <c r="D994" s="21">
        <v>86.117710000000002</v>
      </c>
      <c r="E994" s="21"/>
      <c r="F994" s="24" t="str">
        <f t="shared" si="30"/>
        <v/>
      </c>
      <c r="G994" s="24" t="s">
        <v>189</v>
      </c>
      <c r="H994" s="23">
        <v>34.157110000000003</v>
      </c>
      <c r="I994" s="23">
        <f>COUNTIF(G994:G1017,"&gt;150")</f>
        <v>0</v>
      </c>
      <c r="J994" s="23">
        <v>150</v>
      </c>
      <c r="K994" s="23"/>
    </row>
    <row r="995" spans="1:11" ht="12.75" customHeight="1" x14ac:dyDescent="0.25">
      <c r="A995" s="20">
        <f t="shared" si="31"/>
        <v>42928.083333330942</v>
      </c>
      <c r="B995" s="21">
        <v>22.536439999999999</v>
      </c>
      <c r="C995" s="22">
        <v>0.43730999999999998</v>
      </c>
      <c r="D995" s="21">
        <v>209.08080000000001</v>
      </c>
      <c r="E995" s="21"/>
      <c r="F995" s="24">
        <f t="shared" si="30"/>
        <v>22.536439999999999</v>
      </c>
      <c r="G995" s="24">
        <v>22.536439999999999</v>
      </c>
      <c r="H995" s="23">
        <v>34.097050000000003</v>
      </c>
      <c r="I995" s="23"/>
      <c r="J995" s="23">
        <v>150</v>
      </c>
      <c r="K995" s="23"/>
    </row>
    <row r="996" spans="1:11" ht="12.75" customHeight="1" x14ac:dyDescent="0.25">
      <c r="A996" s="20">
        <f t="shared" si="31"/>
        <v>42928.124999997606</v>
      </c>
      <c r="B996" s="21">
        <v>15.598940000000001</v>
      </c>
      <c r="C996" s="22">
        <v>0.61719000000000002</v>
      </c>
      <c r="D996" s="21">
        <v>220.18539999999999</v>
      </c>
      <c r="E996" s="21"/>
      <c r="F996" s="24">
        <f t="shared" si="30"/>
        <v>15.598940000000001</v>
      </c>
      <c r="G996" s="24">
        <v>15.598940000000001</v>
      </c>
      <c r="H996" s="23">
        <v>34.053829999999998</v>
      </c>
      <c r="I996" s="23"/>
      <c r="J996" s="23">
        <v>150</v>
      </c>
      <c r="K996" s="23"/>
    </row>
    <row r="997" spans="1:11" ht="12.75" customHeight="1" x14ac:dyDescent="0.25">
      <c r="A997" s="20">
        <f t="shared" si="31"/>
        <v>42928.16666666427</v>
      </c>
      <c r="B997" s="21"/>
      <c r="C997" s="22">
        <v>0.34133999999999998</v>
      </c>
      <c r="D997" s="21">
        <v>82.086330000000004</v>
      </c>
      <c r="E997" s="21"/>
      <c r="F997" s="24" t="str">
        <f t="shared" si="30"/>
        <v/>
      </c>
      <c r="G997" s="24" t="s">
        <v>189</v>
      </c>
      <c r="H997" s="23">
        <v>34.035049999999998</v>
      </c>
      <c r="I997" s="23"/>
      <c r="J997" s="23">
        <v>150</v>
      </c>
      <c r="K997" s="23"/>
    </row>
    <row r="998" spans="1:11" ht="12.75" customHeight="1" x14ac:dyDescent="0.25">
      <c r="A998" s="20">
        <f t="shared" si="31"/>
        <v>42928.208333330935</v>
      </c>
      <c r="B998" s="21">
        <v>-2.14256</v>
      </c>
      <c r="C998" s="22">
        <v>0.44092999999999999</v>
      </c>
      <c r="D998" s="21">
        <v>325.33850000000001</v>
      </c>
      <c r="E998" s="21"/>
      <c r="F998" s="24" t="str">
        <f t="shared" si="30"/>
        <v/>
      </c>
      <c r="G998" s="24" t="s">
        <v>189</v>
      </c>
      <c r="H998" s="23">
        <v>34.033499999999997</v>
      </c>
      <c r="I998" s="23"/>
      <c r="J998" s="23">
        <v>150</v>
      </c>
      <c r="K998" s="23"/>
    </row>
    <row r="999" spans="1:11" ht="12.75" customHeight="1" x14ac:dyDescent="0.25">
      <c r="A999" s="20">
        <f t="shared" si="31"/>
        <v>42928.249999997599</v>
      </c>
      <c r="B999" s="21">
        <v>-0.24313000000000001</v>
      </c>
      <c r="C999" s="22">
        <v>0.38701999999999998</v>
      </c>
      <c r="D999" s="21">
        <v>104.0979</v>
      </c>
      <c r="E999" s="21"/>
      <c r="F999" s="24" t="str">
        <f t="shared" si="30"/>
        <v/>
      </c>
      <c r="G999" s="24" t="s">
        <v>189</v>
      </c>
      <c r="H999" s="23">
        <v>34.000390000000003</v>
      </c>
      <c r="I999" s="23"/>
      <c r="J999" s="23">
        <v>150</v>
      </c>
      <c r="K999" s="23"/>
    </row>
    <row r="1000" spans="1:11" ht="12.75" customHeight="1" x14ac:dyDescent="0.25">
      <c r="A1000" s="20">
        <f t="shared" si="31"/>
        <v>42928.291666664263</v>
      </c>
      <c r="B1000" s="21">
        <v>-1.03522</v>
      </c>
      <c r="C1000" s="22">
        <v>2.0782099999999999</v>
      </c>
      <c r="D1000" s="21">
        <v>256.01839999999999</v>
      </c>
      <c r="E1000" s="21"/>
      <c r="F1000" s="24" t="str">
        <f t="shared" si="30"/>
        <v/>
      </c>
      <c r="G1000" s="24" t="s">
        <v>189</v>
      </c>
      <c r="H1000" s="23">
        <v>33.955390000000001</v>
      </c>
      <c r="I1000" s="23"/>
      <c r="J1000" s="23">
        <v>150</v>
      </c>
      <c r="K1000" s="23"/>
    </row>
    <row r="1001" spans="1:11" ht="12.75" customHeight="1" x14ac:dyDescent="0.25">
      <c r="A1001" s="20">
        <f t="shared" si="31"/>
        <v>42928.333333330927</v>
      </c>
      <c r="B1001" s="21">
        <v>-0.69172</v>
      </c>
      <c r="C1001" s="22">
        <v>2.17896</v>
      </c>
      <c r="D1001" s="21">
        <v>247.83090000000001</v>
      </c>
      <c r="E1001" s="21"/>
      <c r="F1001" s="24" t="str">
        <f t="shared" si="30"/>
        <v/>
      </c>
      <c r="G1001" s="24" t="s">
        <v>189</v>
      </c>
      <c r="H1001" s="23">
        <v>33.933109999999999</v>
      </c>
      <c r="I1001" s="23"/>
      <c r="J1001" s="23">
        <v>150</v>
      </c>
      <c r="K1001" s="23"/>
    </row>
    <row r="1002" spans="1:11" ht="12.75" customHeight="1" x14ac:dyDescent="0.25">
      <c r="A1002" s="20">
        <f t="shared" si="31"/>
        <v>42928.374999997592</v>
      </c>
      <c r="B1002" s="21">
        <v>11.71339</v>
      </c>
      <c r="C1002" s="22">
        <v>1.83971</v>
      </c>
      <c r="D1002" s="21">
        <v>282.58879999999999</v>
      </c>
      <c r="E1002" s="21"/>
      <c r="F1002" s="24">
        <f t="shared" si="30"/>
        <v>11.71339</v>
      </c>
      <c r="G1002" s="24">
        <v>11.71339</v>
      </c>
      <c r="H1002" s="23">
        <v>33.932510000000001</v>
      </c>
      <c r="I1002" s="23"/>
      <c r="J1002" s="23">
        <v>150</v>
      </c>
      <c r="K1002" s="23"/>
    </row>
    <row r="1003" spans="1:11" ht="12.75" customHeight="1" x14ac:dyDescent="0.25">
      <c r="A1003" s="20">
        <f t="shared" si="31"/>
        <v>42928.416666664256</v>
      </c>
      <c r="B1003" s="21">
        <v>33.002220000000001</v>
      </c>
      <c r="C1003" s="22">
        <v>1.1603000000000001</v>
      </c>
      <c r="D1003" s="21">
        <v>313.21069999999997</v>
      </c>
      <c r="E1003" s="21"/>
      <c r="F1003" s="24">
        <f t="shared" si="30"/>
        <v>33.002220000000001</v>
      </c>
      <c r="G1003" s="24">
        <v>33.002220000000001</v>
      </c>
      <c r="H1003" s="23">
        <v>33.914999999999999</v>
      </c>
      <c r="I1003" s="23"/>
      <c r="J1003" s="23">
        <v>150</v>
      </c>
      <c r="K1003" s="23"/>
    </row>
    <row r="1004" spans="1:11" ht="12.75" customHeight="1" x14ac:dyDescent="0.25">
      <c r="A1004" s="20">
        <f t="shared" si="31"/>
        <v>42928.45833333092</v>
      </c>
      <c r="B1004" s="21">
        <v>30.265889999999999</v>
      </c>
      <c r="C1004" s="22">
        <v>3.1091099999999998</v>
      </c>
      <c r="D1004" s="21">
        <v>230.053</v>
      </c>
      <c r="E1004" s="21"/>
      <c r="F1004" s="24">
        <f t="shared" si="30"/>
        <v>30.265889999999999</v>
      </c>
      <c r="G1004" s="24">
        <v>30.265889999999999</v>
      </c>
      <c r="H1004" s="23">
        <v>33.91422</v>
      </c>
      <c r="I1004" s="23"/>
      <c r="J1004" s="23">
        <v>150</v>
      </c>
      <c r="K1004" s="23"/>
    </row>
    <row r="1005" spans="1:11" ht="12.75" customHeight="1" x14ac:dyDescent="0.25">
      <c r="A1005" s="20">
        <f t="shared" si="31"/>
        <v>42928.499999997584</v>
      </c>
      <c r="B1005" s="21">
        <v>37.876220000000004</v>
      </c>
      <c r="C1005" s="22">
        <v>4.2515999999999998</v>
      </c>
      <c r="D1005" s="21">
        <v>255.47130000000001</v>
      </c>
      <c r="E1005" s="21"/>
      <c r="F1005" s="24">
        <f t="shared" si="30"/>
        <v>37.876220000000004</v>
      </c>
      <c r="G1005" s="24">
        <v>37.876220000000004</v>
      </c>
      <c r="H1005" s="23">
        <v>33.860669999999999</v>
      </c>
      <c r="I1005" s="23"/>
      <c r="J1005" s="23">
        <v>150</v>
      </c>
      <c r="K1005" s="23"/>
    </row>
    <row r="1006" spans="1:11" ht="12.75" customHeight="1" x14ac:dyDescent="0.25">
      <c r="A1006" s="20">
        <f t="shared" si="31"/>
        <v>42928.541666664249</v>
      </c>
      <c r="B1006" s="21">
        <v>17.408000000000001</v>
      </c>
      <c r="C1006" s="22">
        <v>4.03444</v>
      </c>
      <c r="D1006" s="21">
        <v>254.0736</v>
      </c>
      <c r="E1006" s="21"/>
      <c r="F1006" s="24">
        <f t="shared" si="30"/>
        <v>17.408000000000001</v>
      </c>
      <c r="G1006" s="24">
        <v>17.408000000000001</v>
      </c>
      <c r="H1006" s="23">
        <v>33.830620000000003</v>
      </c>
      <c r="I1006" s="23"/>
      <c r="J1006" s="23">
        <v>150</v>
      </c>
      <c r="K1006" s="23"/>
    </row>
    <row r="1007" spans="1:11" ht="12.75" customHeight="1" x14ac:dyDescent="0.25">
      <c r="A1007" s="20">
        <f t="shared" si="31"/>
        <v>42928.583333330913</v>
      </c>
      <c r="B1007" s="21"/>
      <c r="C1007" s="22">
        <v>4.1612600000000004</v>
      </c>
      <c r="D1007" s="21">
        <v>240.0581</v>
      </c>
      <c r="E1007" s="21"/>
      <c r="F1007" s="24" t="str">
        <f t="shared" si="30"/>
        <v/>
      </c>
      <c r="G1007" s="24" t="s">
        <v>189</v>
      </c>
      <c r="H1007" s="23">
        <v>33.81767</v>
      </c>
      <c r="I1007" s="23"/>
      <c r="J1007" s="23">
        <v>150</v>
      </c>
      <c r="K1007" s="23"/>
    </row>
    <row r="1008" spans="1:11" ht="12.75" customHeight="1" x14ac:dyDescent="0.25">
      <c r="A1008" s="20">
        <f t="shared" si="31"/>
        <v>42928.624999997577</v>
      </c>
      <c r="B1008" s="21">
        <v>13.40311</v>
      </c>
      <c r="C1008" s="22">
        <v>3.2112599999999998</v>
      </c>
      <c r="D1008" s="21">
        <v>257.17619999999999</v>
      </c>
      <c r="E1008" s="21"/>
      <c r="F1008" s="24">
        <f t="shared" si="30"/>
        <v>13.40311</v>
      </c>
      <c r="G1008" s="24">
        <v>13.40311</v>
      </c>
      <c r="H1008" s="23">
        <v>33.78078</v>
      </c>
      <c r="I1008" s="23"/>
      <c r="J1008" s="23">
        <v>150</v>
      </c>
      <c r="K1008" s="23"/>
    </row>
    <row r="1009" spans="1:11" ht="12.75" customHeight="1" x14ac:dyDescent="0.25">
      <c r="A1009" s="20">
        <f t="shared" si="31"/>
        <v>42928.666666664241</v>
      </c>
      <c r="B1009" s="21"/>
      <c r="C1009" s="22">
        <v>2.0935999999999999</v>
      </c>
      <c r="D1009" s="21">
        <v>271.58350000000002</v>
      </c>
      <c r="E1009" s="21"/>
      <c r="F1009" s="24" t="str">
        <f t="shared" si="30"/>
        <v/>
      </c>
      <c r="G1009" s="24" t="s">
        <v>189</v>
      </c>
      <c r="H1009" s="23">
        <v>33.753270000000001</v>
      </c>
      <c r="I1009" s="23"/>
      <c r="J1009" s="23">
        <v>150</v>
      </c>
      <c r="K1009" s="23"/>
    </row>
    <row r="1010" spans="1:11" ht="12.75" customHeight="1" x14ac:dyDescent="0.25">
      <c r="A1010" s="20">
        <f t="shared" si="31"/>
        <v>42928.708333330906</v>
      </c>
      <c r="B1010" s="21">
        <v>21.87923</v>
      </c>
      <c r="C1010" s="22">
        <v>2.7033200000000002</v>
      </c>
      <c r="D1010" s="21">
        <v>214.35650000000001</v>
      </c>
      <c r="E1010" s="21"/>
      <c r="F1010" s="24">
        <f t="shared" si="30"/>
        <v>21.87923</v>
      </c>
      <c r="G1010" s="24">
        <v>21.87923</v>
      </c>
      <c r="H1010" s="23">
        <v>33.74633</v>
      </c>
      <c r="I1010" s="23"/>
      <c r="J1010" s="23">
        <v>150</v>
      </c>
      <c r="K1010" s="23"/>
    </row>
    <row r="1011" spans="1:11" ht="12.75" customHeight="1" x14ac:dyDescent="0.25">
      <c r="A1011" s="20">
        <f t="shared" si="31"/>
        <v>42928.74999999757</v>
      </c>
      <c r="B1011" s="21">
        <v>16.35913</v>
      </c>
      <c r="C1011" s="22">
        <v>0.79257999999999995</v>
      </c>
      <c r="D1011" s="21">
        <v>310.1404</v>
      </c>
      <c r="E1011" s="21"/>
      <c r="F1011" s="24">
        <f t="shared" si="30"/>
        <v>16.35913</v>
      </c>
      <c r="G1011" s="24">
        <v>16.35913</v>
      </c>
      <c r="H1011" s="23">
        <v>33.742469999999997</v>
      </c>
      <c r="I1011" s="23"/>
      <c r="J1011" s="23">
        <v>150</v>
      </c>
      <c r="K1011" s="23"/>
    </row>
    <row r="1012" spans="1:11" ht="12.75" customHeight="1" x14ac:dyDescent="0.25">
      <c r="A1012" s="20">
        <f t="shared" si="31"/>
        <v>42928.791666664234</v>
      </c>
      <c r="B1012" s="21">
        <v>0.93478000000000006</v>
      </c>
      <c r="C1012" s="22">
        <v>0.59577000000000002</v>
      </c>
      <c r="D1012" s="21">
        <v>319.50689999999997</v>
      </c>
      <c r="E1012" s="21"/>
      <c r="F1012" s="24">
        <f t="shared" si="30"/>
        <v>0.93478000000000006</v>
      </c>
      <c r="G1012" s="24">
        <v>0.93478000000000006</v>
      </c>
      <c r="H1012" s="23">
        <v>33.740499999999997</v>
      </c>
      <c r="I1012" s="23"/>
      <c r="J1012" s="23">
        <v>150</v>
      </c>
      <c r="K1012" s="23"/>
    </row>
    <row r="1013" spans="1:11" ht="12.75" customHeight="1" x14ac:dyDescent="0.25">
      <c r="A1013" s="20">
        <f t="shared" si="31"/>
        <v>42928.833333330898</v>
      </c>
      <c r="B1013" s="21"/>
      <c r="C1013" s="22">
        <v>0.50117</v>
      </c>
      <c r="D1013" s="21">
        <v>95.57705</v>
      </c>
      <c r="E1013" s="21"/>
      <c r="F1013" s="24" t="str">
        <f t="shared" si="30"/>
        <v/>
      </c>
      <c r="G1013" s="24" t="s">
        <v>189</v>
      </c>
      <c r="H1013" s="23">
        <v>33.736669999999997</v>
      </c>
      <c r="I1013" s="23"/>
      <c r="J1013" s="23">
        <v>150</v>
      </c>
      <c r="K1013" s="23"/>
    </row>
    <row r="1014" spans="1:11" ht="12.75" customHeight="1" x14ac:dyDescent="0.25">
      <c r="A1014" s="20">
        <f t="shared" si="31"/>
        <v>42928.874999997563</v>
      </c>
      <c r="B1014" s="21">
        <v>-0.62878000000000001</v>
      </c>
      <c r="C1014" s="22">
        <v>0.56169000000000002</v>
      </c>
      <c r="D1014" s="21">
        <v>336.62689999999998</v>
      </c>
      <c r="E1014" s="21"/>
      <c r="F1014" s="24" t="str">
        <f t="shared" si="30"/>
        <v/>
      </c>
      <c r="G1014" s="24" t="s">
        <v>189</v>
      </c>
      <c r="H1014" s="23">
        <v>33.732109999999999</v>
      </c>
      <c r="I1014" s="23"/>
      <c r="J1014" s="23">
        <v>150</v>
      </c>
      <c r="K1014" s="23"/>
    </row>
    <row r="1015" spans="1:11" ht="12.75" customHeight="1" x14ac:dyDescent="0.25">
      <c r="A1015" s="20">
        <f t="shared" si="31"/>
        <v>42928.916666664227</v>
      </c>
      <c r="B1015" s="21">
        <v>-0.68028</v>
      </c>
      <c r="C1015" s="22">
        <v>0.59133000000000002</v>
      </c>
      <c r="D1015" s="21">
        <v>335.80689999999998</v>
      </c>
      <c r="E1015" s="21"/>
      <c r="F1015" s="24" t="str">
        <f t="shared" si="30"/>
        <v/>
      </c>
      <c r="G1015" s="24" t="s">
        <v>189</v>
      </c>
      <c r="H1015" s="23">
        <v>33.731729999999999</v>
      </c>
      <c r="I1015" s="23"/>
      <c r="J1015" s="23">
        <v>150</v>
      </c>
      <c r="K1015" s="23"/>
    </row>
    <row r="1016" spans="1:11" ht="12.75" customHeight="1" x14ac:dyDescent="0.25">
      <c r="A1016" s="20">
        <f t="shared" si="31"/>
        <v>42928.958333330891</v>
      </c>
      <c r="B1016" s="21"/>
      <c r="C1016" s="22">
        <v>0.61155000000000004</v>
      </c>
      <c r="D1016" s="21">
        <v>262.72730000000001</v>
      </c>
      <c r="E1016" s="21"/>
      <c r="F1016" s="24" t="str">
        <f t="shared" si="30"/>
        <v/>
      </c>
      <c r="G1016" s="24" t="s">
        <v>189</v>
      </c>
      <c r="H1016" s="23">
        <v>33.725940000000001</v>
      </c>
      <c r="I1016" s="23"/>
      <c r="J1016" s="23">
        <v>150</v>
      </c>
      <c r="K1016" s="23"/>
    </row>
    <row r="1017" spans="1:11" ht="12.75" customHeight="1" x14ac:dyDescent="0.25">
      <c r="A1017" s="20">
        <f t="shared" si="31"/>
        <v>42928.999999997555</v>
      </c>
      <c r="B1017" s="21"/>
      <c r="C1017" s="22">
        <v>1.6108499999999999</v>
      </c>
      <c r="D1017" s="21">
        <v>229.5326</v>
      </c>
      <c r="E1017" s="21"/>
      <c r="F1017" s="24" t="str">
        <f t="shared" si="30"/>
        <v/>
      </c>
      <c r="G1017" s="24" t="s">
        <v>189</v>
      </c>
      <c r="H1017" s="23">
        <v>33.692120000000003</v>
      </c>
      <c r="I1017" s="23"/>
      <c r="J1017" s="23">
        <v>150</v>
      </c>
      <c r="K1017" s="23"/>
    </row>
    <row r="1018" spans="1:11" ht="12.75" customHeight="1" x14ac:dyDescent="0.25">
      <c r="A1018" s="20">
        <f t="shared" si="31"/>
        <v>42929.04166666422</v>
      </c>
      <c r="B1018" s="21">
        <v>16.793600000000001</v>
      </c>
      <c r="C1018" s="22">
        <v>0.67979999999999996</v>
      </c>
      <c r="D1018" s="21">
        <v>311.48439999999999</v>
      </c>
      <c r="E1018" s="21"/>
      <c r="F1018" s="24">
        <f t="shared" si="30"/>
        <v>16.793600000000001</v>
      </c>
      <c r="G1018" s="24">
        <v>16.793600000000001</v>
      </c>
      <c r="H1018" s="23">
        <v>33.642890000000001</v>
      </c>
      <c r="I1018" s="23">
        <f>COUNTIF(G1018:G1041,"&gt;150")</f>
        <v>0</v>
      </c>
      <c r="J1018" s="23">
        <v>150</v>
      </c>
      <c r="K1018" s="23"/>
    </row>
    <row r="1019" spans="1:11" ht="12.75" customHeight="1" x14ac:dyDescent="0.25">
      <c r="A1019" s="20">
        <f t="shared" si="31"/>
        <v>42929.083333330884</v>
      </c>
      <c r="B1019" s="21"/>
      <c r="C1019" s="22">
        <v>0.47198000000000001</v>
      </c>
      <c r="D1019" s="21">
        <v>46.630600000000001</v>
      </c>
      <c r="E1019" s="21"/>
      <c r="F1019" s="24" t="str">
        <f t="shared" si="30"/>
        <v/>
      </c>
      <c r="G1019" s="24" t="s">
        <v>189</v>
      </c>
      <c r="H1019" s="23">
        <v>33.606349999999999</v>
      </c>
      <c r="I1019" s="23"/>
      <c r="J1019" s="23">
        <v>150</v>
      </c>
      <c r="K1019" s="23"/>
    </row>
    <row r="1020" spans="1:11" ht="12.75" customHeight="1" x14ac:dyDescent="0.25">
      <c r="A1020" s="20">
        <f t="shared" si="31"/>
        <v>42929.124999997548</v>
      </c>
      <c r="B1020" s="21">
        <v>-2.0899299999999998</v>
      </c>
      <c r="C1020" s="22">
        <v>0.37569999999999998</v>
      </c>
      <c r="D1020" s="21">
        <v>47.478250000000003</v>
      </c>
      <c r="E1020" s="21"/>
      <c r="F1020" s="24" t="str">
        <f t="shared" si="30"/>
        <v/>
      </c>
      <c r="G1020" s="24" t="s">
        <v>189</v>
      </c>
      <c r="H1020" s="23">
        <v>33.60378</v>
      </c>
      <c r="I1020" s="23"/>
      <c r="J1020" s="23">
        <v>150</v>
      </c>
      <c r="K1020" s="23"/>
    </row>
    <row r="1021" spans="1:11" ht="12.75" customHeight="1" x14ac:dyDescent="0.25">
      <c r="A1021" s="20">
        <f t="shared" si="31"/>
        <v>42929.166666664212</v>
      </c>
      <c r="B1021" s="21">
        <v>8.8886099999999999</v>
      </c>
      <c r="C1021" s="22">
        <v>0.69577</v>
      </c>
      <c r="D1021" s="21">
        <v>232.3759</v>
      </c>
      <c r="E1021" s="21"/>
      <c r="F1021" s="24">
        <f t="shared" si="30"/>
        <v>8.8886099999999999</v>
      </c>
      <c r="G1021" s="24">
        <v>8.8886099999999999</v>
      </c>
      <c r="H1021" s="23">
        <v>33.587249999999997</v>
      </c>
      <c r="I1021" s="23"/>
      <c r="J1021" s="23">
        <v>150</v>
      </c>
      <c r="K1021" s="23"/>
    </row>
    <row r="1022" spans="1:11" ht="12.75" customHeight="1" x14ac:dyDescent="0.25">
      <c r="A1022" s="20">
        <f t="shared" si="31"/>
        <v>42929.208333330876</v>
      </c>
      <c r="B1022" s="21"/>
      <c r="C1022" s="22">
        <v>0.36991000000000002</v>
      </c>
      <c r="D1022" s="21">
        <v>131.9239</v>
      </c>
      <c r="E1022" s="21"/>
      <c r="F1022" s="24" t="str">
        <f t="shared" si="30"/>
        <v/>
      </c>
      <c r="G1022" s="24" t="s">
        <v>189</v>
      </c>
      <c r="H1022" s="23">
        <v>33.561360000000001</v>
      </c>
      <c r="I1022" s="23"/>
      <c r="J1022" s="23">
        <v>150</v>
      </c>
      <c r="K1022" s="23"/>
    </row>
    <row r="1023" spans="1:11" ht="12.75" customHeight="1" x14ac:dyDescent="0.25">
      <c r="A1023" s="20">
        <f t="shared" si="31"/>
        <v>42929.249999997541</v>
      </c>
      <c r="B1023" s="21">
        <v>14.441890000000001</v>
      </c>
      <c r="C1023" s="22">
        <v>0.35649999999999998</v>
      </c>
      <c r="D1023" s="21">
        <v>100.74590000000001</v>
      </c>
      <c r="E1023" s="21"/>
      <c r="F1023" s="24">
        <f t="shared" si="30"/>
        <v>14.441890000000001</v>
      </c>
      <c r="G1023" s="24">
        <v>14.441890000000001</v>
      </c>
      <c r="H1023" s="23">
        <v>33.557670000000002</v>
      </c>
      <c r="I1023" s="23"/>
      <c r="J1023" s="23">
        <v>150</v>
      </c>
      <c r="K1023" s="23"/>
    </row>
    <row r="1024" spans="1:11" ht="12.75" customHeight="1" x14ac:dyDescent="0.25">
      <c r="A1024" s="20">
        <f t="shared" si="31"/>
        <v>42929.291666664205</v>
      </c>
      <c r="B1024" s="21"/>
      <c r="C1024" s="22">
        <v>0.18343000000000001</v>
      </c>
      <c r="D1024" s="21">
        <v>135.47020000000001</v>
      </c>
      <c r="E1024" s="21"/>
      <c r="F1024" s="24" t="str">
        <f t="shared" si="30"/>
        <v/>
      </c>
      <c r="G1024" s="24" t="s">
        <v>189</v>
      </c>
      <c r="H1024" s="23">
        <v>33.52617</v>
      </c>
      <c r="I1024" s="23"/>
      <c r="J1024" s="23">
        <v>150</v>
      </c>
      <c r="K1024" s="23"/>
    </row>
    <row r="1025" spans="1:11" ht="12.75" customHeight="1" x14ac:dyDescent="0.25">
      <c r="A1025" s="20">
        <f t="shared" si="31"/>
        <v>42929.333333330869</v>
      </c>
      <c r="B1025" s="21"/>
      <c r="C1025" s="22">
        <v>0.41137000000000001</v>
      </c>
      <c r="D1025" s="21">
        <v>91.340720000000005</v>
      </c>
      <c r="E1025" s="21"/>
      <c r="F1025" s="24" t="str">
        <f t="shared" si="30"/>
        <v/>
      </c>
      <c r="G1025" s="24" t="s">
        <v>189</v>
      </c>
      <c r="H1025" s="23">
        <v>33.520159999999997</v>
      </c>
      <c r="I1025" s="23"/>
      <c r="J1025" s="23">
        <v>150</v>
      </c>
      <c r="K1025" s="23"/>
    </row>
    <row r="1026" spans="1:11" ht="12.75" customHeight="1" x14ac:dyDescent="0.25">
      <c r="A1026" s="20">
        <f t="shared" si="31"/>
        <v>42929.374999997533</v>
      </c>
      <c r="B1026" s="21"/>
      <c r="C1026" s="22">
        <v>0.75636000000000003</v>
      </c>
      <c r="D1026" s="21">
        <v>75.702259999999995</v>
      </c>
      <c r="E1026" s="21"/>
      <c r="F1026" s="24" t="str">
        <f t="shared" si="30"/>
        <v/>
      </c>
      <c r="G1026" s="24" t="s">
        <v>189</v>
      </c>
      <c r="H1026" s="23">
        <v>33.505609999999997</v>
      </c>
      <c r="I1026" s="23"/>
      <c r="J1026" s="23">
        <v>150</v>
      </c>
      <c r="K1026" s="23"/>
    </row>
    <row r="1027" spans="1:11" ht="12.75" customHeight="1" x14ac:dyDescent="0.25">
      <c r="A1027" s="20">
        <f t="shared" si="31"/>
        <v>42929.416666664198</v>
      </c>
      <c r="B1027" s="21"/>
      <c r="C1027" s="22">
        <v>1.3273200000000001</v>
      </c>
      <c r="D1027" s="21">
        <v>264.27300000000002</v>
      </c>
      <c r="E1027" s="21"/>
      <c r="F1027" s="24" t="str">
        <f t="shared" si="30"/>
        <v/>
      </c>
      <c r="G1027" s="24" t="s">
        <v>189</v>
      </c>
      <c r="H1027" s="23">
        <v>33.5</v>
      </c>
      <c r="I1027" s="23"/>
      <c r="J1027" s="23">
        <v>150</v>
      </c>
      <c r="K1027" s="23"/>
    </row>
    <row r="1028" spans="1:11" ht="12.75" customHeight="1" x14ac:dyDescent="0.25">
      <c r="A1028" s="20">
        <f t="shared" si="31"/>
        <v>42929.458333330862</v>
      </c>
      <c r="B1028" s="21">
        <v>17.065470000000001</v>
      </c>
      <c r="C1028" s="22">
        <v>2.8399100000000002</v>
      </c>
      <c r="D1028" s="21">
        <v>241.60509999999999</v>
      </c>
      <c r="E1028" s="21"/>
      <c r="F1028" s="24">
        <f t="shared" si="30"/>
        <v>17.065470000000001</v>
      </c>
      <c r="G1028" s="24">
        <v>17.065470000000001</v>
      </c>
      <c r="H1028" s="23">
        <v>33.493690000000001</v>
      </c>
      <c r="I1028" s="23"/>
      <c r="J1028" s="23">
        <v>150</v>
      </c>
      <c r="K1028" s="23"/>
    </row>
    <row r="1029" spans="1:11" ht="12.75" customHeight="1" x14ac:dyDescent="0.25">
      <c r="A1029" s="20">
        <f t="shared" si="31"/>
        <v>42929.499999997526</v>
      </c>
      <c r="B1029" s="21"/>
      <c r="C1029" s="22">
        <v>3.3723100000000001</v>
      </c>
      <c r="D1029" s="21">
        <v>208.0455</v>
      </c>
      <c r="E1029" s="21"/>
      <c r="F1029" s="24" t="str">
        <f t="shared" si="30"/>
        <v/>
      </c>
      <c r="G1029" s="24" t="s">
        <v>189</v>
      </c>
      <c r="H1029" s="23">
        <v>33.467669999999998</v>
      </c>
      <c r="I1029" s="23"/>
      <c r="J1029" s="23">
        <v>150</v>
      </c>
      <c r="K1029" s="23"/>
    </row>
    <row r="1030" spans="1:11" ht="12.75" customHeight="1" x14ac:dyDescent="0.25">
      <c r="A1030" s="20">
        <f t="shared" si="31"/>
        <v>42929.54166666419</v>
      </c>
      <c r="B1030" s="21"/>
      <c r="C1030" s="22">
        <v>3.1845699999999999</v>
      </c>
      <c r="D1030" s="21">
        <v>223.19110000000001</v>
      </c>
      <c r="E1030" s="21"/>
      <c r="F1030" s="24" t="str">
        <f t="shared" si="30"/>
        <v/>
      </c>
      <c r="G1030" s="24" t="s">
        <v>189</v>
      </c>
      <c r="H1030" s="23">
        <v>33.457389999999997</v>
      </c>
      <c r="I1030" s="23"/>
      <c r="J1030" s="23">
        <v>150</v>
      </c>
      <c r="K1030" s="23"/>
    </row>
    <row r="1031" spans="1:11" ht="12.75" customHeight="1" x14ac:dyDescent="0.25">
      <c r="A1031" s="20">
        <f t="shared" si="31"/>
        <v>42929.583333330855</v>
      </c>
      <c r="B1031" s="21"/>
      <c r="C1031" s="22">
        <v>2.65801</v>
      </c>
      <c r="D1031" s="21">
        <v>202.38030000000001</v>
      </c>
      <c r="E1031" s="21"/>
      <c r="F1031" s="24" t="str">
        <f t="shared" si="30"/>
        <v/>
      </c>
      <c r="G1031" s="24" t="s">
        <v>189</v>
      </c>
      <c r="H1031" s="23">
        <v>33.454329999999999</v>
      </c>
      <c r="I1031" s="23"/>
      <c r="J1031" s="23">
        <v>150</v>
      </c>
      <c r="K1031" s="23"/>
    </row>
    <row r="1032" spans="1:11" ht="12.75" customHeight="1" x14ac:dyDescent="0.25">
      <c r="A1032" s="20">
        <f t="shared" si="31"/>
        <v>42929.624999997519</v>
      </c>
      <c r="B1032" s="21"/>
      <c r="C1032" s="22">
        <v>2.6484200000000002</v>
      </c>
      <c r="D1032" s="21">
        <v>263.4837</v>
      </c>
      <c r="E1032" s="21"/>
      <c r="F1032" s="24" t="str">
        <f t="shared" si="30"/>
        <v/>
      </c>
      <c r="G1032" s="24" t="s">
        <v>189</v>
      </c>
      <c r="H1032" s="23">
        <v>33.423670000000001</v>
      </c>
      <c r="I1032" s="23"/>
      <c r="J1032" s="23">
        <v>150</v>
      </c>
      <c r="K1032" s="23"/>
    </row>
    <row r="1033" spans="1:11" ht="12.75" customHeight="1" x14ac:dyDescent="0.25">
      <c r="A1033" s="20">
        <f t="shared" si="31"/>
        <v>42929.666666664183</v>
      </c>
      <c r="B1033" s="21"/>
      <c r="C1033" s="22">
        <v>1.85432</v>
      </c>
      <c r="D1033" s="21">
        <v>264.45440000000002</v>
      </c>
      <c r="E1033" s="21"/>
      <c r="F1033" s="24" t="str">
        <f t="shared" si="30"/>
        <v/>
      </c>
      <c r="G1033" s="24" t="s">
        <v>189</v>
      </c>
      <c r="H1033" s="23">
        <v>33.355269999999997</v>
      </c>
      <c r="I1033" s="23"/>
      <c r="J1033" s="23">
        <v>150</v>
      </c>
      <c r="K1033" s="23"/>
    </row>
    <row r="1034" spans="1:11" ht="12.75" customHeight="1" x14ac:dyDescent="0.25">
      <c r="A1034" s="20">
        <f t="shared" si="31"/>
        <v>42929.708333330847</v>
      </c>
      <c r="B1034" s="21"/>
      <c r="C1034" s="22">
        <v>2.2584300000000002</v>
      </c>
      <c r="D1034" s="21">
        <v>248.46</v>
      </c>
      <c r="E1034" s="21"/>
      <c r="F1034" s="24" t="str">
        <f t="shared" si="30"/>
        <v/>
      </c>
      <c r="G1034" s="24" t="s">
        <v>189</v>
      </c>
      <c r="H1034" s="23">
        <v>33.348170000000003</v>
      </c>
      <c r="I1034" s="23"/>
      <c r="J1034" s="23">
        <v>150</v>
      </c>
      <c r="K1034" s="23"/>
    </row>
    <row r="1035" spans="1:11" ht="12.75" customHeight="1" x14ac:dyDescent="0.25">
      <c r="A1035" s="20">
        <f t="shared" si="31"/>
        <v>42929.749999997512</v>
      </c>
      <c r="B1035" s="21"/>
      <c r="C1035" s="22">
        <v>2.6380300000000001</v>
      </c>
      <c r="D1035" s="21">
        <v>250.0558</v>
      </c>
      <c r="E1035" s="21"/>
      <c r="F1035" s="24" t="str">
        <f t="shared" ref="F1035:F1098" si="32">IF(AND(B1035&gt;0,ISNUMBER(B1035)),B1035,"")</f>
        <v/>
      </c>
      <c r="G1035" s="24" t="s">
        <v>189</v>
      </c>
      <c r="H1035" s="23">
        <v>33.309199999999997</v>
      </c>
      <c r="I1035" s="23"/>
      <c r="J1035" s="23">
        <v>150</v>
      </c>
      <c r="K1035" s="23"/>
    </row>
    <row r="1036" spans="1:11" ht="12.75" customHeight="1" x14ac:dyDescent="0.25">
      <c r="A1036" s="20">
        <f t="shared" ref="A1036:A1099" si="33">A1035+1/24</f>
        <v>42929.791666664176</v>
      </c>
      <c r="B1036" s="21"/>
      <c r="C1036" s="22">
        <v>2.6830599999999998</v>
      </c>
      <c r="D1036" s="21">
        <v>259.18979999999999</v>
      </c>
      <c r="E1036" s="21"/>
      <c r="F1036" s="24" t="str">
        <f t="shared" si="32"/>
        <v/>
      </c>
      <c r="G1036" s="24" t="s">
        <v>189</v>
      </c>
      <c r="H1036" s="23">
        <v>33.237389999999998</v>
      </c>
      <c r="I1036" s="23"/>
      <c r="J1036" s="23">
        <v>150</v>
      </c>
      <c r="K1036" s="23"/>
    </row>
    <row r="1037" spans="1:11" ht="12.75" customHeight="1" x14ac:dyDescent="0.25">
      <c r="A1037" s="20">
        <f t="shared" si="33"/>
        <v>42929.83333333084</v>
      </c>
      <c r="B1037" s="21">
        <v>2.5559999999999999E-2</v>
      </c>
      <c r="C1037" s="22">
        <v>3.1905000000000001</v>
      </c>
      <c r="D1037" s="21">
        <v>252.6507</v>
      </c>
      <c r="E1037" s="21"/>
      <c r="F1037" s="24">
        <f t="shared" si="32"/>
        <v>2.5559999999999999E-2</v>
      </c>
      <c r="G1037" s="24">
        <v>2.5559999999999999E-2</v>
      </c>
      <c r="H1037" s="23">
        <v>33.235050000000001</v>
      </c>
      <c r="I1037" s="23"/>
      <c r="J1037" s="23">
        <v>150</v>
      </c>
      <c r="K1037" s="23"/>
    </row>
    <row r="1038" spans="1:11" ht="12.75" customHeight="1" x14ac:dyDescent="0.25">
      <c r="A1038" s="20">
        <f t="shared" si="33"/>
        <v>42929.874999997504</v>
      </c>
      <c r="B1038" s="21">
        <v>0.36959999999999998</v>
      </c>
      <c r="C1038" s="22">
        <v>2.64805</v>
      </c>
      <c r="D1038" s="21">
        <v>241.1636</v>
      </c>
      <c r="E1038" s="21"/>
      <c r="F1038" s="24">
        <f t="shared" si="32"/>
        <v>0.36959999999999998</v>
      </c>
      <c r="G1038" s="24">
        <v>0.36959999999999998</v>
      </c>
      <c r="H1038" s="23">
        <v>33.22945</v>
      </c>
      <c r="I1038" s="23"/>
      <c r="J1038" s="23">
        <v>150</v>
      </c>
      <c r="K1038" s="23"/>
    </row>
    <row r="1039" spans="1:11" ht="12.75" customHeight="1" x14ac:dyDescent="0.25">
      <c r="A1039" s="20">
        <f t="shared" si="33"/>
        <v>42929.916666664169</v>
      </c>
      <c r="B1039" s="21">
        <v>-0.59743999999999997</v>
      </c>
      <c r="C1039" s="22">
        <v>1.9843599999999999</v>
      </c>
      <c r="D1039" s="21">
        <v>249.2978</v>
      </c>
      <c r="E1039" s="21"/>
      <c r="F1039" s="24" t="str">
        <f t="shared" si="32"/>
        <v/>
      </c>
      <c r="G1039" s="24" t="s">
        <v>189</v>
      </c>
      <c r="H1039" s="23">
        <v>33.200330000000001</v>
      </c>
      <c r="I1039" s="23"/>
      <c r="J1039" s="23">
        <v>150</v>
      </c>
      <c r="K1039" s="23"/>
    </row>
    <row r="1040" spans="1:11" ht="12.75" customHeight="1" x14ac:dyDescent="0.25">
      <c r="A1040" s="20">
        <f t="shared" si="33"/>
        <v>42929.958333330833</v>
      </c>
      <c r="B1040" s="21">
        <v>-2.84761</v>
      </c>
      <c r="C1040" s="22">
        <v>2.7675000000000001</v>
      </c>
      <c r="D1040" s="21">
        <v>260.41239999999999</v>
      </c>
      <c r="E1040" s="21"/>
      <c r="F1040" s="24" t="str">
        <f t="shared" si="32"/>
        <v/>
      </c>
      <c r="G1040" s="24" t="s">
        <v>189</v>
      </c>
      <c r="H1040" s="23">
        <v>33.177390000000003</v>
      </c>
      <c r="I1040" s="23"/>
      <c r="J1040" s="23">
        <v>150</v>
      </c>
      <c r="K1040" s="23"/>
    </row>
    <row r="1041" spans="1:11" ht="12.75" customHeight="1" x14ac:dyDescent="0.25">
      <c r="A1041" s="20">
        <f t="shared" si="33"/>
        <v>42929.999999997497</v>
      </c>
      <c r="B1041" s="21">
        <v>4.2592800000000004</v>
      </c>
      <c r="C1041" s="22">
        <v>2.7866200000000001</v>
      </c>
      <c r="D1041" s="21">
        <v>238.0538</v>
      </c>
      <c r="E1041" s="21"/>
      <c r="F1041" s="24">
        <f t="shared" si="32"/>
        <v>4.2592800000000004</v>
      </c>
      <c r="G1041" s="24">
        <v>4.2592800000000004</v>
      </c>
      <c r="H1041" s="23">
        <v>33.162059999999997</v>
      </c>
      <c r="I1041" s="23"/>
      <c r="J1041" s="23">
        <v>150</v>
      </c>
      <c r="K1041" s="23"/>
    </row>
    <row r="1042" spans="1:11" ht="12.75" customHeight="1" x14ac:dyDescent="0.25">
      <c r="A1042" s="20">
        <f t="shared" si="33"/>
        <v>42930.041666664161</v>
      </c>
      <c r="B1042" s="21">
        <v>-2.5591300000000001</v>
      </c>
      <c r="C1042" s="22">
        <v>3.4705599999999999</v>
      </c>
      <c r="D1042" s="21">
        <v>224.51490000000001</v>
      </c>
      <c r="E1042" s="21"/>
      <c r="F1042" s="24" t="str">
        <f t="shared" si="32"/>
        <v/>
      </c>
      <c r="G1042" s="24" t="s">
        <v>189</v>
      </c>
      <c r="H1042" s="23">
        <v>33.123730000000002</v>
      </c>
      <c r="I1042" s="23">
        <f>COUNTIF(G1042:G1065,"&gt;150")</f>
        <v>0</v>
      </c>
      <c r="J1042" s="23">
        <v>150</v>
      </c>
      <c r="K1042" s="23"/>
    </row>
    <row r="1043" spans="1:11" ht="12.75" customHeight="1" x14ac:dyDescent="0.25">
      <c r="A1043" s="20">
        <f t="shared" si="33"/>
        <v>42930.083333330826</v>
      </c>
      <c r="B1043" s="21">
        <v>-1.4891099999999999</v>
      </c>
      <c r="C1043" s="22">
        <v>3.6203400000000001</v>
      </c>
      <c r="D1043" s="21">
        <v>227.28219999999999</v>
      </c>
      <c r="E1043" s="21"/>
      <c r="F1043" s="24" t="str">
        <f t="shared" si="32"/>
        <v/>
      </c>
      <c r="G1043" s="24" t="s">
        <v>189</v>
      </c>
      <c r="H1043" s="23">
        <v>33.120829999999998</v>
      </c>
      <c r="I1043" s="23"/>
      <c r="J1043" s="23">
        <v>150</v>
      </c>
      <c r="K1043" s="23"/>
    </row>
    <row r="1044" spans="1:11" ht="12.75" customHeight="1" x14ac:dyDescent="0.25">
      <c r="A1044" s="20">
        <f t="shared" si="33"/>
        <v>42930.12499999749</v>
      </c>
      <c r="B1044" s="21">
        <v>4.4306099999999997</v>
      </c>
      <c r="C1044" s="22">
        <v>1.92171</v>
      </c>
      <c r="D1044" s="21">
        <v>230.56630000000001</v>
      </c>
      <c r="E1044" s="21"/>
      <c r="F1044" s="24">
        <f t="shared" si="32"/>
        <v>4.4306099999999997</v>
      </c>
      <c r="G1044" s="24">
        <v>4.4306099999999997</v>
      </c>
      <c r="H1044" s="23">
        <v>33.071950000000001</v>
      </c>
      <c r="I1044" s="23"/>
      <c r="J1044" s="23">
        <v>150</v>
      </c>
      <c r="K1044" s="23"/>
    </row>
    <row r="1045" spans="1:11" ht="12.75" customHeight="1" x14ac:dyDescent="0.25">
      <c r="A1045" s="20">
        <f t="shared" si="33"/>
        <v>42930.166666664154</v>
      </c>
      <c r="B1045" s="21">
        <v>10.816610000000001</v>
      </c>
      <c r="C1045" s="22">
        <v>2.12046</v>
      </c>
      <c r="D1045" s="21">
        <v>226.58029999999999</v>
      </c>
      <c r="E1045" s="21"/>
      <c r="F1045" s="24">
        <f t="shared" si="32"/>
        <v>10.816610000000001</v>
      </c>
      <c r="G1045" s="24">
        <v>10.816610000000001</v>
      </c>
      <c r="H1045" s="23">
        <v>33.068829999999998</v>
      </c>
      <c r="I1045" s="23"/>
      <c r="J1045" s="23">
        <v>150</v>
      </c>
      <c r="K1045" s="23"/>
    </row>
    <row r="1046" spans="1:11" ht="12.75" customHeight="1" x14ac:dyDescent="0.25">
      <c r="A1046" s="20">
        <f t="shared" si="33"/>
        <v>42930.208333330818</v>
      </c>
      <c r="B1046" s="21">
        <v>0.52822000000000002</v>
      </c>
      <c r="C1046" s="22">
        <v>2.8828900000000002</v>
      </c>
      <c r="D1046" s="21">
        <v>243.81559999999999</v>
      </c>
      <c r="E1046" s="21"/>
      <c r="F1046" s="24">
        <f t="shared" si="32"/>
        <v>0.52822000000000002</v>
      </c>
      <c r="G1046" s="24">
        <v>0.52822000000000002</v>
      </c>
      <c r="H1046" s="23">
        <v>33.055619999999998</v>
      </c>
      <c r="I1046" s="23"/>
      <c r="J1046" s="23">
        <v>150</v>
      </c>
      <c r="K1046" s="23"/>
    </row>
    <row r="1047" spans="1:11" ht="12.75" customHeight="1" x14ac:dyDescent="0.25">
      <c r="A1047" s="20">
        <f t="shared" si="33"/>
        <v>42930.249999997483</v>
      </c>
      <c r="B1047" s="21">
        <v>8.5497200000000007</v>
      </c>
      <c r="C1047" s="22">
        <v>2.5757400000000001</v>
      </c>
      <c r="D1047" s="21">
        <v>261.21100000000001</v>
      </c>
      <c r="E1047" s="21"/>
      <c r="F1047" s="24">
        <f t="shared" si="32"/>
        <v>8.5497200000000007</v>
      </c>
      <c r="G1047" s="24">
        <v>8.5497200000000007</v>
      </c>
      <c r="H1047" s="23">
        <v>33.052</v>
      </c>
      <c r="I1047" s="23"/>
      <c r="J1047" s="23">
        <v>150</v>
      </c>
      <c r="K1047" s="23"/>
    </row>
    <row r="1048" spans="1:11" ht="12.75" customHeight="1" x14ac:dyDescent="0.25">
      <c r="A1048" s="20">
        <f t="shared" si="33"/>
        <v>42930.291666664147</v>
      </c>
      <c r="B1048" s="21">
        <v>1.4181299999999999</v>
      </c>
      <c r="C1048" s="22">
        <v>1.9834799999999999</v>
      </c>
      <c r="D1048" s="21">
        <v>258.65679999999998</v>
      </c>
      <c r="E1048" s="21"/>
      <c r="F1048" s="24">
        <f t="shared" si="32"/>
        <v>1.4181299999999999</v>
      </c>
      <c r="G1048" s="24">
        <v>1.4181299999999999</v>
      </c>
      <c r="H1048" s="23">
        <v>33.034390000000002</v>
      </c>
      <c r="I1048" s="23"/>
      <c r="J1048" s="23">
        <v>150</v>
      </c>
      <c r="K1048" s="23"/>
    </row>
    <row r="1049" spans="1:11" ht="12.75" customHeight="1" x14ac:dyDescent="0.25">
      <c r="A1049" s="20">
        <f t="shared" si="33"/>
        <v>42930.333333330811</v>
      </c>
      <c r="B1049" s="21">
        <v>2.03295</v>
      </c>
      <c r="C1049" s="22">
        <v>2.2926600000000001</v>
      </c>
      <c r="D1049" s="21">
        <v>259.85489999999999</v>
      </c>
      <c r="E1049" s="21"/>
      <c r="F1049" s="24">
        <f t="shared" si="32"/>
        <v>2.03295</v>
      </c>
      <c r="G1049" s="24">
        <v>2.03295</v>
      </c>
      <c r="H1049" s="23">
        <v>33.02561</v>
      </c>
      <c r="I1049" s="23"/>
      <c r="J1049" s="23">
        <v>150</v>
      </c>
      <c r="K1049" s="23"/>
    </row>
    <row r="1050" spans="1:11" ht="12.75" customHeight="1" x14ac:dyDescent="0.25">
      <c r="A1050" s="20">
        <f t="shared" si="33"/>
        <v>42930.374999997475</v>
      </c>
      <c r="B1050" s="21"/>
      <c r="C1050" s="22">
        <v>2.37215</v>
      </c>
      <c r="D1050" s="21">
        <v>222.7088</v>
      </c>
      <c r="E1050" s="21"/>
      <c r="F1050" s="24" t="str">
        <f t="shared" si="32"/>
        <v/>
      </c>
      <c r="G1050" s="24" t="s">
        <v>189</v>
      </c>
      <c r="H1050" s="23">
        <v>33.017560000000003</v>
      </c>
      <c r="I1050" s="23"/>
      <c r="J1050" s="23">
        <v>150</v>
      </c>
      <c r="K1050" s="23"/>
    </row>
    <row r="1051" spans="1:11" ht="12.75" customHeight="1" x14ac:dyDescent="0.25">
      <c r="A1051" s="20">
        <f t="shared" si="33"/>
        <v>42930.416666664139</v>
      </c>
      <c r="B1051" s="21"/>
      <c r="C1051" s="22">
        <v>3.7307800000000002</v>
      </c>
      <c r="D1051" s="21">
        <v>233.45320000000001</v>
      </c>
      <c r="E1051" s="21"/>
      <c r="F1051" s="24" t="str">
        <f t="shared" si="32"/>
        <v/>
      </c>
      <c r="G1051" s="24" t="s">
        <v>189</v>
      </c>
      <c r="H1051" s="23">
        <v>33.002220000000001</v>
      </c>
      <c r="I1051" s="23"/>
      <c r="J1051" s="23">
        <v>150</v>
      </c>
      <c r="K1051" s="23"/>
    </row>
    <row r="1052" spans="1:11" ht="12.75" customHeight="1" x14ac:dyDescent="0.25">
      <c r="A1052" s="20">
        <f t="shared" si="33"/>
        <v>42930.458333330804</v>
      </c>
      <c r="B1052" s="21">
        <v>29.172999999999998</v>
      </c>
      <c r="C1052" s="22">
        <v>3.44638</v>
      </c>
      <c r="D1052" s="21">
        <v>241.93289999999999</v>
      </c>
      <c r="E1052" s="21"/>
      <c r="F1052" s="24">
        <f t="shared" si="32"/>
        <v>29.172999999999998</v>
      </c>
      <c r="G1052" s="24">
        <v>29.172999999999998</v>
      </c>
      <c r="H1052" s="23">
        <v>33</v>
      </c>
      <c r="I1052" s="23"/>
      <c r="J1052" s="23">
        <v>150</v>
      </c>
      <c r="K1052" s="23"/>
    </row>
    <row r="1053" spans="1:11" ht="12.75" customHeight="1" x14ac:dyDescent="0.25">
      <c r="A1053" s="20">
        <f t="shared" si="33"/>
        <v>42930.499999997468</v>
      </c>
      <c r="B1053" s="21">
        <v>29.604669999999999</v>
      </c>
      <c r="C1053" s="22">
        <v>4.83474</v>
      </c>
      <c r="D1053" s="21">
        <v>215.5694</v>
      </c>
      <c r="E1053" s="21"/>
      <c r="F1053" s="24">
        <f t="shared" si="32"/>
        <v>29.604669999999999</v>
      </c>
      <c r="G1053" s="24">
        <v>29.604669999999999</v>
      </c>
      <c r="H1053" s="23">
        <v>33</v>
      </c>
      <c r="I1053" s="23"/>
      <c r="J1053" s="23">
        <v>150</v>
      </c>
      <c r="K1053" s="23"/>
    </row>
    <row r="1054" spans="1:11" ht="12.75" customHeight="1" x14ac:dyDescent="0.25">
      <c r="A1054" s="20">
        <f t="shared" si="33"/>
        <v>42930.541666664132</v>
      </c>
      <c r="B1054" s="21">
        <v>28.121220000000001</v>
      </c>
      <c r="C1054" s="22">
        <v>4.8838299999999997</v>
      </c>
      <c r="D1054" s="21">
        <v>203.83850000000001</v>
      </c>
      <c r="E1054" s="21"/>
      <c r="F1054" s="24">
        <f t="shared" si="32"/>
        <v>28.121220000000001</v>
      </c>
      <c r="G1054" s="24">
        <v>28.121220000000001</v>
      </c>
      <c r="H1054" s="23">
        <v>32.978380000000001</v>
      </c>
      <c r="I1054" s="23"/>
      <c r="J1054" s="23">
        <v>150</v>
      </c>
      <c r="K1054" s="23"/>
    </row>
    <row r="1055" spans="1:11" ht="12.75" customHeight="1" x14ac:dyDescent="0.25">
      <c r="A1055" s="20">
        <f t="shared" si="33"/>
        <v>42930.583333330796</v>
      </c>
      <c r="B1055" s="21">
        <v>24.92689</v>
      </c>
      <c r="C1055" s="22">
        <v>5.3704900000000002</v>
      </c>
      <c r="D1055" s="21">
        <v>202.6362</v>
      </c>
      <c r="E1055" s="21"/>
      <c r="F1055" s="24">
        <f t="shared" si="32"/>
        <v>24.92689</v>
      </c>
      <c r="G1055" s="24">
        <v>24.92689</v>
      </c>
      <c r="H1055" s="23">
        <v>32.971499999999999</v>
      </c>
      <c r="I1055" s="23"/>
      <c r="J1055" s="23">
        <v>150</v>
      </c>
      <c r="K1055" s="23"/>
    </row>
    <row r="1056" spans="1:11" ht="12.75" customHeight="1" x14ac:dyDescent="0.25">
      <c r="A1056" s="20">
        <f t="shared" si="33"/>
        <v>42930.624999997461</v>
      </c>
      <c r="B1056" s="21">
        <v>24.599219999999999</v>
      </c>
      <c r="C1056" s="22">
        <v>6.0128700000000004</v>
      </c>
      <c r="D1056" s="21">
        <v>206.5523</v>
      </c>
      <c r="E1056" s="21"/>
      <c r="F1056" s="24">
        <f t="shared" si="32"/>
        <v>24.599219999999999</v>
      </c>
      <c r="G1056" s="24">
        <v>24.599219999999999</v>
      </c>
      <c r="H1056" s="23">
        <v>32.968420000000002</v>
      </c>
      <c r="I1056" s="23"/>
      <c r="J1056" s="23">
        <v>150</v>
      </c>
      <c r="K1056" s="23"/>
    </row>
    <row r="1057" spans="1:11" ht="12.75" customHeight="1" x14ac:dyDescent="0.25">
      <c r="A1057" s="20">
        <f t="shared" si="33"/>
        <v>42930.666666664125</v>
      </c>
      <c r="B1057" s="21">
        <v>21.616</v>
      </c>
      <c r="C1057" s="22">
        <v>6.16289</v>
      </c>
      <c r="D1057" s="21">
        <v>204.6044</v>
      </c>
      <c r="E1057" s="21"/>
      <c r="F1057" s="24">
        <f t="shared" si="32"/>
        <v>21.616</v>
      </c>
      <c r="G1057" s="24">
        <v>21.616</v>
      </c>
      <c r="H1057" s="23">
        <v>32.960450000000002</v>
      </c>
      <c r="I1057" s="23"/>
      <c r="J1057" s="23">
        <v>150</v>
      </c>
      <c r="K1057" s="23"/>
    </row>
    <row r="1058" spans="1:11" ht="12.75" customHeight="1" x14ac:dyDescent="0.25">
      <c r="A1058" s="20">
        <f t="shared" si="33"/>
        <v>42930.708333330789</v>
      </c>
      <c r="B1058" s="21">
        <v>29.72383</v>
      </c>
      <c r="C1058" s="22">
        <v>4.9828900000000003</v>
      </c>
      <c r="D1058" s="21">
        <v>213.22649999999999</v>
      </c>
      <c r="E1058" s="21"/>
      <c r="F1058" s="24">
        <f t="shared" si="32"/>
        <v>29.72383</v>
      </c>
      <c r="G1058" s="24">
        <v>29.72383</v>
      </c>
      <c r="H1058" s="23">
        <v>32.920780000000001</v>
      </c>
      <c r="I1058" s="23"/>
      <c r="J1058" s="23">
        <v>150</v>
      </c>
      <c r="K1058" s="23"/>
    </row>
    <row r="1059" spans="1:11" ht="12.75" customHeight="1" x14ac:dyDescent="0.25">
      <c r="A1059" s="20">
        <f t="shared" si="33"/>
        <v>42930.749999997453</v>
      </c>
      <c r="B1059" s="21"/>
      <c r="C1059" s="22">
        <v>4.6997</v>
      </c>
      <c r="D1059" s="21">
        <v>214.62450000000001</v>
      </c>
      <c r="E1059" s="21"/>
      <c r="F1059" s="24" t="str">
        <f t="shared" si="32"/>
        <v/>
      </c>
      <c r="G1059" s="24" t="s">
        <v>189</v>
      </c>
      <c r="H1059" s="23">
        <v>32.911499999999997</v>
      </c>
      <c r="I1059" s="23"/>
      <c r="J1059" s="23">
        <v>150</v>
      </c>
      <c r="K1059" s="23"/>
    </row>
    <row r="1060" spans="1:11" ht="12.75" customHeight="1" x14ac:dyDescent="0.25">
      <c r="A1060" s="20">
        <f t="shared" si="33"/>
        <v>42930.791666664118</v>
      </c>
      <c r="B1060" s="21"/>
      <c r="C1060" s="22">
        <v>4.2173100000000003</v>
      </c>
      <c r="D1060" s="21">
        <v>214.69630000000001</v>
      </c>
      <c r="E1060" s="21"/>
      <c r="F1060" s="24" t="str">
        <f t="shared" si="32"/>
        <v/>
      </c>
      <c r="G1060" s="24" t="s">
        <v>189</v>
      </c>
      <c r="H1060" s="23">
        <v>32.888330000000003</v>
      </c>
      <c r="I1060" s="23"/>
      <c r="J1060" s="23">
        <v>150</v>
      </c>
      <c r="K1060" s="23"/>
    </row>
    <row r="1061" spans="1:11" ht="12.75" customHeight="1" x14ac:dyDescent="0.25">
      <c r="A1061" s="20">
        <f t="shared" si="33"/>
        <v>42930.833333330782</v>
      </c>
      <c r="B1061" s="21"/>
      <c r="C1061" s="22">
        <v>3.8839800000000002</v>
      </c>
      <c r="D1061" s="21">
        <v>212.72020000000001</v>
      </c>
      <c r="E1061" s="21"/>
      <c r="F1061" s="24" t="str">
        <f t="shared" si="32"/>
        <v/>
      </c>
      <c r="G1061" s="24" t="s">
        <v>189</v>
      </c>
      <c r="H1061" s="23">
        <v>32.860889999999998</v>
      </c>
      <c r="I1061" s="23"/>
      <c r="J1061" s="23">
        <v>150</v>
      </c>
      <c r="K1061" s="23"/>
    </row>
    <row r="1062" spans="1:11" ht="12.75" customHeight="1" x14ac:dyDescent="0.25">
      <c r="A1062" s="20">
        <f t="shared" si="33"/>
        <v>42930.874999997446</v>
      </c>
      <c r="B1062" s="21"/>
      <c r="C1062" s="22">
        <v>4.4848100000000004</v>
      </c>
      <c r="D1062" s="21">
        <v>212.12029999999999</v>
      </c>
      <c r="E1062" s="21"/>
      <c r="F1062" s="24" t="str">
        <f t="shared" si="32"/>
        <v/>
      </c>
      <c r="G1062" s="24" t="s">
        <v>189</v>
      </c>
      <c r="H1062" s="23">
        <v>32.797669999999997</v>
      </c>
      <c r="I1062" s="23"/>
      <c r="J1062" s="23">
        <v>150</v>
      </c>
      <c r="K1062" s="23"/>
    </row>
    <row r="1063" spans="1:11" ht="12.75" customHeight="1" x14ac:dyDescent="0.25">
      <c r="A1063" s="20">
        <f t="shared" si="33"/>
        <v>42930.91666666411</v>
      </c>
      <c r="B1063" s="21">
        <v>10.90147</v>
      </c>
      <c r="C1063" s="22">
        <v>4.3715000000000002</v>
      </c>
      <c r="D1063" s="21">
        <v>217.0575</v>
      </c>
      <c r="E1063" s="21"/>
      <c r="F1063" s="24">
        <f t="shared" si="32"/>
        <v>10.90147</v>
      </c>
      <c r="G1063" s="24">
        <v>10.90147</v>
      </c>
      <c r="H1063" s="23">
        <v>32.795810000000003</v>
      </c>
      <c r="I1063" s="23"/>
      <c r="J1063" s="23">
        <v>150</v>
      </c>
      <c r="K1063" s="23"/>
    </row>
    <row r="1064" spans="1:11" ht="12.75" customHeight="1" x14ac:dyDescent="0.25">
      <c r="A1064" s="20">
        <f t="shared" si="33"/>
        <v>42930.958333330775</v>
      </c>
      <c r="B1064" s="21">
        <v>12.44506</v>
      </c>
      <c r="C1064" s="22">
        <v>3.5217000000000001</v>
      </c>
      <c r="D1064" s="21">
        <v>204.80600000000001</v>
      </c>
      <c r="E1064" s="21"/>
      <c r="F1064" s="24">
        <f t="shared" si="32"/>
        <v>12.44506</v>
      </c>
      <c r="G1064" s="24">
        <v>12.44506</v>
      </c>
      <c r="H1064" s="23">
        <v>32.765000000000001</v>
      </c>
      <c r="I1064" s="23"/>
      <c r="J1064" s="23">
        <v>150</v>
      </c>
      <c r="K1064" s="23"/>
    </row>
    <row r="1065" spans="1:11" ht="12.75" customHeight="1" x14ac:dyDescent="0.25">
      <c r="A1065" s="20">
        <f t="shared" si="33"/>
        <v>42930.999999997439</v>
      </c>
      <c r="B1065" s="21">
        <v>17.30517</v>
      </c>
      <c r="C1065" s="22">
        <v>3.8414299999999999</v>
      </c>
      <c r="D1065" s="21">
        <v>205.96549999999999</v>
      </c>
      <c r="E1065" s="21"/>
      <c r="F1065" s="24">
        <f t="shared" si="32"/>
        <v>17.30517</v>
      </c>
      <c r="G1065" s="24">
        <v>17.30517</v>
      </c>
      <c r="H1065" s="23">
        <v>32.764000000000003</v>
      </c>
      <c r="I1065" s="23"/>
      <c r="J1065" s="23">
        <v>150</v>
      </c>
      <c r="K1065" s="23"/>
    </row>
    <row r="1066" spans="1:11" ht="12.75" customHeight="1" x14ac:dyDescent="0.25">
      <c r="A1066" s="20">
        <f t="shared" si="33"/>
        <v>42931.041666664103</v>
      </c>
      <c r="B1066" s="21">
        <v>9.32653</v>
      </c>
      <c r="C1066" s="22">
        <v>2.8926400000000001</v>
      </c>
      <c r="D1066" s="21">
        <v>209.09700000000001</v>
      </c>
      <c r="E1066" s="21"/>
      <c r="F1066" s="24">
        <f t="shared" si="32"/>
        <v>9.32653</v>
      </c>
      <c r="G1066" s="24">
        <v>9.32653</v>
      </c>
      <c r="H1066" s="23">
        <v>32.735680000000002</v>
      </c>
      <c r="I1066" s="23">
        <f>COUNTIF(G1066:G1089,"&gt;150")</f>
        <v>0</v>
      </c>
      <c r="J1066" s="23">
        <v>150</v>
      </c>
      <c r="K1066" s="23"/>
    </row>
    <row r="1067" spans="1:11" ht="12.75" customHeight="1" x14ac:dyDescent="0.25">
      <c r="A1067" s="20">
        <f t="shared" si="33"/>
        <v>42931.083333330767</v>
      </c>
      <c r="B1067" s="21">
        <v>10.889720000000001</v>
      </c>
      <c r="C1067" s="22">
        <v>3.64655</v>
      </c>
      <c r="D1067" s="21">
        <v>206.76669999999999</v>
      </c>
      <c r="E1067" s="21"/>
      <c r="F1067" s="24">
        <f t="shared" si="32"/>
        <v>10.889720000000001</v>
      </c>
      <c r="G1067" s="24">
        <v>10.889720000000001</v>
      </c>
      <c r="H1067" s="23">
        <v>32.709319999999998</v>
      </c>
      <c r="I1067" s="23"/>
      <c r="J1067" s="23">
        <v>150</v>
      </c>
      <c r="K1067" s="23"/>
    </row>
    <row r="1068" spans="1:11" ht="12.75" customHeight="1" x14ac:dyDescent="0.25">
      <c r="A1068" s="20">
        <f t="shared" si="33"/>
        <v>42931.124999997432</v>
      </c>
      <c r="B1068" s="21">
        <v>19.090109999999999</v>
      </c>
      <c r="C1068" s="22">
        <v>3.7605499999999998</v>
      </c>
      <c r="D1068" s="21">
        <v>204.31569999999999</v>
      </c>
      <c r="E1068" s="21"/>
      <c r="F1068" s="24">
        <f t="shared" si="32"/>
        <v>19.090109999999999</v>
      </c>
      <c r="G1068" s="24">
        <v>19.090109999999999</v>
      </c>
      <c r="H1068" s="23">
        <v>32.707410000000003</v>
      </c>
      <c r="I1068" s="23"/>
      <c r="J1068" s="23">
        <v>150</v>
      </c>
      <c r="K1068" s="23"/>
    </row>
    <row r="1069" spans="1:11" ht="12.75" customHeight="1" x14ac:dyDescent="0.25">
      <c r="A1069" s="20">
        <f t="shared" si="33"/>
        <v>42931.166666664096</v>
      </c>
      <c r="B1069" s="21">
        <v>8.9876699999999996</v>
      </c>
      <c r="C1069" s="22">
        <v>3.7177699999999998</v>
      </c>
      <c r="D1069" s="21">
        <v>212.58330000000001</v>
      </c>
      <c r="E1069" s="21"/>
      <c r="F1069" s="24">
        <f t="shared" si="32"/>
        <v>8.9876699999999996</v>
      </c>
      <c r="G1069" s="24">
        <v>8.9876699999999996</v>
      </c>
      <c r="H1069" s="23">
        <v>32.704259999999998</v>
      </c>
      <c r="I1069" s="23"/>
      <c r="J1069" s="23">
        <v>150</v>
      </c>
      <c r="K1069" s="23"/>
    </row>
    <row r="1070" spans="1:11" ht="12.75" customHeight="1" x14ac:dyDescent="0.25">
      <c r="A1070" s="20">
        <f t="shared" si="33"/>
        <v>42931.20833333076</v>
      </c>
      <c r="B1070" s="21">
        <v>2.4416099999999998</v>
      </c>
      <c r="C1070" s="22">
        <v>2.36843</v>
      </c>
      <c r="D1070" s="21">
        <v>232.923</v>
      </c>
      <c r="E1070" s="21"/>
      <c r="F1070" s="24">
        <f t="shared" si="32"/>
        <v>2.4416099999999998</v>
      </c>
      <c r="G1070" s="24">
        <v>2.4416099999999998</v>
      </c>
      <c r="H1070" s="23">
        <v>32.702719999999999</v>
      </c>
      <c r="I1070" s="23"/>
      <c r="J1070" s="23">
        <v>150</v>
      </c>
      <c r="K1070" s="23"/>
    </row>
    <row r="1071" spans="1:11" ht="12.75" customHeight="1" x14ac:dyDescent="0.25">
      <c r="A1071" s="20">
        <f t="shared" si="33"/>
        <v>42931.249999997424</v>
      </c>
      <c r="B1071" s="21">
        <v>8.9000599999999999</v>
      </c>
      <c r="C1071" s="22">
        <v>1.8924300000000001</v>
      </c>
      <c r="D1071" s="21">
        <v>223.2508</v>
      </c>
      <c r="E1071" s="21"/>
      <c r="F1071" s="24">
        <f t="shared" si="32"/>
        <v>8.9000599999999999</v>
      </c>
      <c r="G1071" s="24">
        <v>8.9000599999999999</v>
      </c>
      <c r="H1071" s="23">
        <v>32.657389999999999</v>
      </c>
      <c r="I1071" s="23"/>
      <c r="J1071" s="23">
        <v>150</v>
      </c>
      <c r="K1071" s="23"/>
    </row>
    <row r="1072" spans="1:11" ht="12.75" customHeight="1" x14ac:dyDescent="0.25">
      <c r="A1072" s="20">
        <f t="shared" si="33"/>
        <v>42931.291666664089</v>
      </c>
      <c r="B1072" s="21">
        <v>2.96434</v>
      </c>
      <c r="C1072" s="22">
        <v>3.32368</v>
      </c>
      <c r="D1072" s="21">
        <v>208.32810000000001</v>
      </c>
      <c r="E1072" s="21"/>
      <c r="F1072" s="24">
        <f t="shared" si="32"/>
        <v>2.96434</v>
      </c>
      <c r="G1072" s="24">
        <v>2.96434</v>
      </c>
      <c r="H1072" s="23">
        <v>32.608710000000002</v>
      </c>
      <c r="I1072" s="23"/>
      <c r="J1072" s="23">
        <v>150</v>
      </c>
      <c r="K1072" s="23"/>
    </row>
    <row r="1073" spans="1:11" ht="12.75" customHeight="1" x14ac:dyDescent="0.25">
      <c r="A1073" s="20">
        <f t="shared" si="33"/>
        <v>42931.333333330753</v>
      </c>
      <c r="B1073" s="21"/>
      <c r="C1073" s="22">
        <v>2.7097799999999999</v>
      </c>
      <c r="D1073" s="21">
        <v>209.4289</v>
      </c>
      <c r="E1073" s="21"/>
      <c r="F1073" s="24" t="str">
        <f t="shared" si="32"/>
        <v/>
      </c>
      <c r="G1073" s="24" t="s">
        <v>189</v>
      </c>
      <c r="H1073" s="23">
        <v>32.595790000000001</v>
      </c>
      <c r="I1073" s="23"/>
      <c r="J1073" s="23">
        <v>150</v>
      </c>
      <c r="K1073" s="23"/>
    </row>
    <row r="1074" spans="1:11" ht="12.75" customHeight="1" x14ac:dyDescent="0.25">
      <c r="A1074" s="20">
        <f t="shared" si="33"/>
        <v>42931.374999997417</v>
      </c>
      <c r="B1074" s="21"/>
      <c r="C1074" s="22">
        <v>2.2004600000000001</v>
      </c>
      <c r="D1074" s="21">
        <v>223.2945</v>
      </c>
      <c r="E1074" s="21"/>
      <c r="F1074" s="24" t="str">
        <f t="shared" si="32"/>
        <v/>
      </c>
      <c r="G1074" s="24" t="s">
        <v>189</v>
      </c>
      <c r="H1074" s="23">
        <v>32.566800000000001</v>
      </c>
      <c r="I1074" s="23"/>
      <c r="J1074" s="23">
        <v>150</v>
      </c>
      <c r="K1074" s="23"/>
    </row>
    <row r="1075" spans="1:11" ht="12.75" customHeight="1" x14ac:dyDescent="0.25">
      <c r="A1075" s="20">
        <f t="shared" si="33"/>
        <v>42931.416666664081</v>
      </c>
      <c r="B1075" s="21"/>
      <c r="C1075" s="22">
        <v>2.4637899999999999</v>
      </c>
      <c r="D1075" s="21">
        <v>202.15119999999999</v>
      </c>
      <c r="E1075" s="21"/>
      <c r="F1075" s="24" t="str">
        <f t="shared" si="32"/>
        <v/>
      </c>
      <c r="G1075" s="24" t="s">
        <v>189</v>
      </c>
      <c r="H1075" s="23">
        <v>32.543669999999999</v>
      </c>
      <c r="I1075" s="23"/>
      <c r="J1075" s="23">
        <v>150</v>
      </c>
      <c r="K1075" s="23"/>
    </row>
    <row r="1076" spans="1:11" ht="12.75" customHeight="1" x14ac:dyDescent="0.25">
      <c r="A1076" s="20">
        <f t="shared" si="33"/>
        <v>42931.458333330746</v>
      </c>
      <c r="B1076" s="21"/>
      <c r="C1076" s="22">
        <v>3.6491400000000001</v>
      </c>
      <c r="D1076" s="21">
        <v>207.04259999999999</v>
      </c>
      <c r="E1076" s="21"/>
      <c r="F1076" s="24" t="str">
        <f t="shared" si="32"/>
        <v/>
      </c>
      <c r="G1076" s="24" t="s">
        <v>189</v>
      </c>
      <c r="H1076" s="23">
        <v>32.528060000000004</v>
      </c>
      <c r="I1076" s="23"/>
      <c r="J1076" s="23">
        <v>150</v>
      </c>
      <c r="K1076" s="23"/>
    </row>
    <row r="1077" spans="1:11" ht="12.75" customHeight="1" x14ac:dyDescent="0.25">
      <c r="A1077" s="20">
        <f t="shared" si="33"/>
        <v>42931.49999999741</v>
      </c>
      <c r="B1077" s="21"/>
      <c r="C1077" s="22">
        <v>3.56691</v>
      </c>
      <c r="D1077" s="21">
        <v>199.74180000000001</v>
      </c>
      <c r="E1077" s="21"/>
      <c r="F1077" s="24" t="str">
        <f t="shared" si="32"/>
        <v/>
      </c>
      <c r="G1077" s="24" t="s">
        <v>189</v>
      </c>
      <c r="H1077" s="23">
        <v>32.512219999999999</v>
      </c>
      <c r="I1077" s="23"/>
      <c r="J1077" s="23">
        <v>150</v>
      </c>
      <c r="K1077" s="23"/>
    </row>
    <row r="1078" spans="1:11" ht="12.75" customHeight="1" x14ac:dyDescent="0.25">
      <c r="A1078" s="20">
        <f t="shared" si="33"/>
        <v>42931.541666664074</v>
      </c>
      <c r="B1078" s="21"/>
      <c r="C1078" s="22">
        <v>2.3183199999999999</v>
      </c>
      <c r="D1078" s="21">
        <v>195.245</v>
      </c>
      <c r="E1078" s="21"/>
      <c r="F1078" s="24" t="str">
        <f t="shared" si="32"/>
        <v/>
      </c>
      <c r="G1078" s="24" t="s">
        <v>189</v>
      </c>
      <c r="H1078" s="23">
        <v>32.5</v>
      </c>
      <c r="I1078" s="23"/>
      <c r="J1078" s="23">
        <v>150</v>
      </c>
      <c r="K1078" s="23"/>
    </row>
    <row r="1079" spans="1:11" ht="12.75" customHeight="1" x14ac:dyDescent="0.25">
      <c r="A1079" s="20">
        <f t="shared" si="33"/>
        <v>42931.583333330738</v>
      </c>
      <c r="B1079" s="21">
        <v>39.624200000000002</v>
      </c>
      <c r="C1079" s="22">
        <v>3.81027</v>
      </c>
      <c r="D1079" s="21">
        <v>221.91319999999999</v>
      </c>
      <c r="E1079" s="21"/>
      <c r="F1079" s="24">
        <f t="shared" si="32"/>
        <v>39.624200000000002</v>
      </c>
      <c r="G1079" s="24">
        <v>39.624200000000002</v>
      </c>
      <c r="H1079" s="23">
        <v>32.449730000000002</v>
      </c>
      <c r="I1079" s="23"/>
      <c r="J1079" s="23">
        <v>150</v>
      </c>
      <c r="K1079" s="23"/>
    </row>
    <row r="1080" spans="1:11" ht="12.75" customHeight="1" x14ac:dyDescent="0.25">
      <c r="A1080" s="20">
        <f t="shared" si="33"/>
        <v>42931.624999997402</v>
      </c>
      <c r="B1080" s="21">
        <v>2.89933</v>
      </c>
      <c r="C1080" s="22">
        <v>4.1353400000000002</v>
      </c>
      <c r="D1080" s="21">
        <v>231.59219999999999</v>
      </c>
      <c r="E1080" s="21"/>
      <c r="F1080" s="24">
        <f t="shared" si="32"/>
        <v>2.89933</v>
      </c>
      <c r="G1080" s="24">
        <v>2.89933</v>
      </c>
      <c r="H1080" s="23">
        <v>32.43327</v>
      </c>
      <c r="I1080" s="23"/>
      <c r="J1080" s="23">
        <v>150</v>
      </c>
      <c r="K1080" s="23"/>
    </row>
    <row r="1081" spans="1:11" ht="12.75" customHeight="1" x14ac:dyDescent="0.25">
      <c r="A1081" s="20">
        <f t="shared" si="33"/>
        <v>42931.666666664067</v>
      </c>
      <c r="B1081" s="21"/>
      <c r="C1081" s="22">
        <v>4.3454600000000001</v>
      </c>
      <c r="D1081" s="21">
        <v>236.23599999999999</v>
      </c>
      <c r="E1081" s="21"/>
      <c r="F1081" s="24" t="str">
        <f t="shared" si="32"/>
        <v/>
      </c>
      <c r="G1081" s="24" t="s">
        <v>189</v>
      </c>
      <c r="H1081" s="23">
        <v>32.418280000000003</v>
      </c>
      <c r="I1081" s="23"/>
      <c r="J1081" s="23">
        <v>150</v>
      </c>
      <c r="K1081" s="23"/>
    </row>
    <row r="1082" spans="1:11" ht="12.75" customHeight="1" x14ac:dyDescent="0.25">
      <c r="A1082" s="20">
        <f t="shared" si="33"/>
        <v>42931.708333330731</v>
      </c>
      <c r="B1082" s="21"/>
      <c r="C1082" s="22">
        <v>2.2010999999999998</v>
      </c>
      <c r="D1082" s="21">
        <v>236.2851</v>
      </c>
      <c r="E1082" s="21"/>
      <c r="F1082" s="24" t="str">
        <f t="shared" si="32"/>
        <v/>
      </c>
      <c r="G1082" s="24" t="s">
        <v>189</v>
      </c>
      <c r="H1082" s="23">
        <v>32.387050000000002</v>
      </c>
      <c r="I1082" s="23"/>
      <c r="J1082" s="23">
        <v>150</v>
      </c>
      <c r="K1082" s="23"/>
    </row>
    <row r="1083" spans="1:11" ht="12.75" customHeight="1" x14ac:dyDescent="0.25">
      <c r="A1083" s="20">
        <f t="shared" si="33"/>
        <v>42931.749999997395</v>
      </c>
      <c r="B1083" s="21"/>
      <c r="C1083" s="22">
        <v>1.1253599999999999</v>
      </c>
      <c r="D1083" s="21">
        <v>263.01569999999998</v>
      </c>
      <c r="E1083" s="21"/>
      <c r="F1083" s="24" t="str">
        <f t="shared" si="32"/>
        <v/>
      </c>
      <c r="G1083" s="24" t="s">
        <v>189</v>
      </c>
      <c r="H1083" s="23">
        <v>32.379049999999999</v>
      </c>
      <c r="I1083" s="23"/>
      <c r="J1083" s="23">
        <v>150</v>
      </c>
      <c r="K1083" s="23"/>
    </row>
    <row r="1084" spans="1:11" ht="12.75" customHeight="1" x14ac:dyDescent="0.25">
      <c r="A1084" s="20">
        <f t="shared" si="33"/>
        <v>42931.791666664059</v>
      </c>
      <c r="B1084" s="21">
        <v>39.350940000000001</v>
      </c>
      <c r="C1084" s="22">
        <v>0.86617999999999995</v>
      </c>
      <c r="D1084" s="21">
        <v>299.24709999999999</v>
      </c>
      <c r="E1084" s="21"/>
      <c r="F1084" s="24">
        <f t="shared" si="32"/>
        <v>39.350940000000001</v>
      </c>
      <c r="G1084" s="24">
        <v>39.350940000000001</v>
      </c>
      <c r="H1084" s="23">
        <v>32.361609999999999</v>
      </c>
      <c r="I1084" s="23"/>
      <c r="J1084" s="23">
        <v>150</v>
      </c>
      <c r="K1084" s="23"/>
    </row>
    <row r="1085" spans="1:11" ht="12.75" customHeight="1" x14ac:dyDescent="0.25">
      <c r="A1085" s="20">
        <f t="shared" si="33"/>
        <v>42931.833333330724</v>
      </c>
      <c r="B1085" s="21"/>
      <c r="C1085" s="22">
        <v>0.63327</v>
      </c>
      <c r="D1085" s="21">
        <v>330.75479999999999</v>
      </c>
      <c r="E1085" s="21"/>
      <c r="F1085" s="24" t="str">
        <f t="shared" si="32"/>
        <v/>
      </c>
      <c r="G1085" s="24" t="s">
        <v>189</v>
      </c>
      <c r="H1085" s="23">
        <v>32.3538</v>
      </c>
      <c r="I1085" s="23"/>
      <c r="J1085" s="23">
        <v>150</v>
      </c>
      <c r="K1085" s="23"/>
    </row>
    <row r="1086" spans="1:11" ht="12.75" customHeight="1" x14ac:dyDescent="0.25">
      <c r="A1086" s="20">
        <f t="shared" si="33"/>
        <v>42931.874999997388</v>
      </c>
      <c r="B1086" s="21"/>
      <c r="C1086" s="22">
        <v>0.63932999999999995</v>
      </c>
      <c r="D1086" s="21">
        <v>328.97980000000001</v>
      </c>
      <c r="E1086" s="21"/>
      <c r="F1086" s="24" t="str">
        <f t="shared" si="32"/>
        <v/>
      </c>
      <c r="G1086" s="24" t="s">
        <v>189</v>
      </c>
      <c r="H1086" s="23">
        <v>32.323</v>
      </c>
      <c r="I1086" s="23"/>
      <c r="J1086" s="23">
        <v>150</v>
      </c>
      <c r="K1086" s="23"/>
    </row>
    <row r="1087" spans="1:11" ht="12.75" customHeight="1" x14ac:dyDescent="0.25">
      <c r="A1087" s="20">
        <f t="shared" si="33"/>
        <v>42931.916666664052</v>
      </c>
      <c r="B1087" s="21"/>
      <c r="C1087" s="22">
        <v>0.48257</v>
      </c>
      <c r="D1087" s="21">
        <v>9.3426799999999997</v>
      </c>
      <c r="E1087" s="21"/>
      <c r="F1087" s="24" t="str">
        <f t="shared" si="32"/>
        <v/>
      </c>
      <c r="G1087" s="24" t="s">
        <v>189</v>
      </c>
      <c r="H1087" s="23">
        <v>32.317169999999997</v>
      </c>
      <c r="I1087" s="23"/>
      <c r="J1087" s="23">
        <v>150</v>
      </c>
      <c r="K1087" s="23"/>
    </row>
    <row r="1088" spans="1:11" ht="12.75" customHeight="1" x14ac:dyDescent="0.25">
      <c r="A1088" s="20">
        <f t="shared" si="33"/>
        <v>42931.958333330716</v>
      </c>
      <c r="B1088" s="21"/>
      <c r="C1088" s="22">
        <v>0.31311</v>
      </c>
      <c r="D1088" s="21">
        <v>69.77364</v>
      </c>
      <c r="E1088" s="21"/>
      <c r="F1088" s="24" t="str">
        <f t="shared" si="32"/>
        <v/>
      </c>
      <c r="G1088" s="24" t="s">
        <v>189</v>
      </c>
      <c r="H1088" s="23">
        <v>32.255870000000002</v>
      </c>
      <c r="I1088" s="23"/>
      <c r="J1088" s="23">
        <v>150</v>
      </c>
      <c r="K1088" s="23"/>
    </row>
    <row r="1089" spans="1:11" ht="12.75" customHeight="1" x14ac:dyDescent="0.25">
      <c r="A1089" s="20">
        <f t="shared" si="33"/>
        <v>42931.999999997381</v>
      </c>
      <c r="B1089" s="21"/>
      <c r="C1089" s="22">
        <v>0.32167000000000001</v>
      </c>
      <c r="D1089" s="21">
        <v>106.05549999999999</v>
      </c>
      <c r="E1089" s="21"/>
      <c r="F1089" s="24" t="str">
        <f t="shared" si="32"/>
        <v/>
      </c>
      <c r="G1089" s="24" t="s">
        <v>189</v>
      </c>
      <c r="H1089" s="23">
        <v>32.238219999999998</v>
      </c>
      <c r="I1089" s="23"/>
      <c r="J1089" s="23">
        <v>150</v>
      </c>
      <c r="K1089" s="23"/>
    </row>
    <row r="1090" spans="1:11" ht="12.75" customHeight="1" x14ac:dyDescent="0.25">
      <c r="A1090" s="20">
        <f t="shared" si="33"/>
        <v>42932.041666664045</v>
      </c>
      <c r="B1090" s="21"/>
      <c r="C1090" s="22">
        <v>0.41282999999999997</v>
      </c>
      <c r="D1090" s="21">
        <v>57.775640000000003</v>
      </c>
      <c r="E1090" s="21"/>
      <c r="F1090" s="24" t="str">
        <f t="shared" si="32"/>
        <v/>
      </c>
      <c r="G1090" s="24" t="s">
        <v>189</v>
      </c>
      <c r="H1090" s="23">
        <v>32.23668</v>
      </c>
      <c r="I1090" s="23">
        <f>COUNTIF(G1090:G1113,"&gt;150")</f>
        <v>0</v>
      </c>
      <c r="J1090" s="23">
        <v>150</v>
      </c>
      <c r="K1090" s="23"/>
    </row>
    <row r="1091" spans="1:11" ht="12.75" customHeight="1" x14ac:dyDescent="0.25">
      <c r="A1091" s="20">
        <f t="shared" si="33"/>
        <v>42932.083333330709</v>
      </c>
      <c r="B1091" s="21"/>
      <c r="C1091" s="22">
        <v>0.2384</v>
      </c>
      <c r="D1091" s="21">
        <v>100.97150000000001</v>
      </c>
      <c r="E1091" s="21"/>
      <c r="F1091" s="24" t="str">
        <f t="shared" si="32"/>
        <v/>
      </c>
      <c r="G1091" s="24" t="s">
        <v>189</v>
      </c>
      <c r="H1091" s="23">
        <v>32.233449999999998</v>
      </c>
      <c r="I1091" s="23"/>
      <c r="J1091" s="23">
        <v>150</v>
      </c>
      <c r="K1091" s="23"/>
    </row>
    <row r="1092" spans="1:11" ht="12.75" customHeight="1" x14ac:dyDescent="0.25">
      <c r="A1092" s="20">
        <f t="shared" si="33"/>
        <v>42932.124999997373</v>
      </c>
      <c r="B1092" s="21"/>
      <c r="C1092" s="22">
        <v>0.38879999999999998</v>
      </c>
      <c r="D1092" s="21">
        <v>192.2466</v>
      </c>
      <c r="E1092" s="21"/>
      <c r="F1092" s="24" t="str">
        <f t="shared" si="32"/>
        <v/>
      </c>
      <c r="G1092" s="24" t="s">
        <v>189</v>
      </c>
      <c r="H1092" s="23">
        <v>32.171329999999998</v>
      </c>
      <c r="I1092" s="23"/>
      <c r="J1092" s="23">
        <v>150</v>
      </c>
      <c r="K1092" s="23"/>
    </row>
    <row r="1093" spans="1:11" ht="12.75" customHeight="1" x14ac:dyDescent="0.25">
      <c r="A1093" s="20">
        <f t="shared" si="33"/>
        <v>42932.166666664038</v>
      </c>
      <c r="B1093" s="21">
        <v>9.1325599999999998</v>
      </c>
      <c r="C1093" s="22">
        <v>0.29363</v>
      </c>
      <c r="D1093" s="21">
        <v>223.45660000000001</v>
      </c>
      <c r="E1093" s="21"/>
      <c r="F1093" s="24">
        <f t="shared" si="32"/>
        <v>9.1325599999999998</v>
      </c>
      <c r="G1093" s="24">
        <v>9.1325599999999998</v>
      </c>
      <c r="H1093" s="23">
        <v>32.162939999999999</v>
      </c>
      <c r="I1093" s="23"/>
      <c r="J1093" s="23">
        <v>150</v>
      </c>
      <c r="K1093" s="23"/>
    </row>
    <row r="1094" spans="1:11" ht="12.75" customHeight="1" x14ac:dyDescent="0.25">
      <c r="A1094" s="20">
        <f t="shared" si="33"/>
        <v>42932.208333330702</v>
      </c>
      <c r="B1094" s="21"/>
      <c r="C1094" s="22">
        <v>0.26751999999999998</v>
      </c>
      <c r="D1094" s="21">
        <v>54.620139999999999</v>
      </c>
      <c r="E1094" s="21"/>
      <c r="F1094" s="24" t="str">
        <f t="shared" si="32"/>
        <v/>
      </c>
      <c r="G1094" s="24" t="s">
        <v>189</v>
      </c>
      <c r="H1094" s="23">
        <v>32.148890000000002</v>
      </c>
      <c r="I1094" s="23"/>
      <c r="J1094" s="23">
        <v>150</v>
      </c>
      <c r="K1094" s="23"/>
    </row>
    <row r="1095" spans="1:11" ht="12.75" customHeight="1" x14ac:dyDescent="0.25">
      <c r="A1095" s="20">
        <f t="shared" si="33"/>
        <v>42932.249999997366</v>
      </c>
      <c r="B1095" s="21"/>
      <c r="C1095" s="22">
        <v>0.31217</v>
      </c>
      <c r="D1095" s="21">
        <v>161.8201</v>
      </c>
      <c r="E1095" s="21"/>
      <c r="F1095" s="24" t="str">
        <f t="shared" si="32"/>
        <v/>
      </c>
      <c r="G1095" s="24" t="s">
        <v>189</v>
      </c>
      <c r="H1095" s="23">
        <v>32.141280000000002</v>
      </c>
      <c r="I1095" s="23"/>
      <c r="J1095" s="23">
        <v>150</v>
      </c>
      <c r="K1095" s="23"/>
    </row>
    <row r="1096" spans="1:11" ht="12.75" customHeight="1" x14ac:dyDescent="0.25">
      <c r="A1096" s="20">
        <f t="shared" si="33"/>
        <v>42932.29166666403</v>
      </c>
      <c r="B1096" s="21">
        <v>7.56128</v>
      </c>
      <c r="C1096" s="22">
        <v>0.31145</v>
      </c>
      <c r="D1096" s="21">
        <v>343.2534</v>
      </c>
      <c r="E1096" s="21"/>
      <c r="F1096" s="24">
        <f t="shared" si="32"/>
        <v>7.56128</v>
      </c>
      <c r="G1096" s="24">
        <v>7.56128</v>
      </c>
      <c r="H1096" s="23">
        <v>32.13044</v>
      </c>
      <c r="I1096" s="23"/>
      <c r="J1096" s="23">
        <v>150</v>
      </c>
      <c r="K1096" s="23"/>
    </row>
    <row r="1097" spans="1:11" ht="12.75" customHeight="1" x14ac:dyDescent="0.25">
      <c r="A1097" s="20">
        <f t="shared" si="33"/>
        <v>42932.333333330695</v>
      </c>
      <c r="B1097" s="21"/>
      <c r="C1097" s="22">
        <v>0.28558</v>
      </c>
      <c r="D1097" s="21">
        <v>24.737220000000001</v>
      </c>
      <c r="E1097" s="21"/>
      <c r="F1097" s="24" t="str">
        <f t="shared" si="32"/>
        <v/>
      </c>
      <c r="G1097" s="24" t="s">
        <v>189</v>
      </c>
      <c r="H1097" s="23">
        <v>32.11186</v>
      </c>
      <c r="I1097" s="23"/>
      <c r="J1097" s="23">
        <v>150</v>
      </c>
      <c r="K1097" s="23"/>
    </row>
    <row r="1098" spans="1:11" ht="12.75" customHeight="1" x14ac:dyDescent="0.25">
      <c r="A1098" s="20">
        <f t="shared" si="33"/>
        <v>42932.374999997359</v>
      </c>
      <c r="B1098" s="21"/>
      <c r="C1098" s="22">
        <v>0.66041000000000005</v>
      </c>
      <c r="D1098" s="21">
        <v>317.29700000000003</v>
      </c>
      <c r="E1098" s="21"/>
      <c r="F1098" s="24" t="str">
        <f t="shared" si="32"/>
        <v/>
      </c>
      <c r="G1098" s="24" t="s">
        <v>189</v>
      </c>
      <c r="H1098" s="23">
        <v>32.08361</v>
      </c>
      <c r="I1098" s="23"/>
      <c r="J1098" s="23">
        <v>150</v>
      </c>
      <c r="K1098" s="23"/>
    </row>
    <row r="1099" spans="1:11" ht="12.75" customHeight="1" x14ac:dyDescent="0.25">
      <c r="A1099" s="20">
        <f t="shared" si="33"/>
        <v>42932.416666664023</v>
      </c>
      <c r="B1099" s="21"/>
      <c r="C1099" s="22">
        <v>0.73873999999999995</v>
      </c>
      <c r="D1099" s="21">
        <v>319.59120000000001</v>
      </c>
      <c r="E1099" s="21"/>
      <c r="F1099" s="24" t="str">
        <f t="shared" ref="F1099:F1162" si="34">IF(AND(B1099&gt;0,ISNUMBER(B1099)),B1099,"")</f>
        <v/>
      </c>
      <c r="G1099" s="24" t="s">
        <v>189</v>
      </c>
      <c r="H1099" s="23">
        <v>32.052720000000001</v>
      </c>
      <c r="I1099" s="23"/>
      <c r="J1099" s="23">
        <v>150</v>
      </c>
      <c r="K1099" s="23"/>
    </row>
    <row r="1100" spans="1:11" ht="12.75" customHeight="1" x14ac:dyDescent="0.25">
      <c r="A1100" s="20">
        <f t="shared" ref="A1100:A1163" si="35">A1099+1/24</f>
        <v>42932.458333330687</v>
      </c>
      <c r="B1100" s="21"/>
      <c r="C1100" s="22">
        <v>0.39605000000000001</v>
      </c>
      <c r="D1100" s="21">
        <v>55.89573</v>
      </c>
      <c r="E1100" s="21"/>
      <c r="F1100" s="24" t="str">
        <f t="shared" si="34"/>
        <v/>
      </c>
      <c r="G1100" s="24" t="s">
        <v>189</v>
      </c>
      <c r="H1100" s="23">
        <v>32.034050000000001</v>
      </c>
      <c r="I1100" s="23"/>
      <c r="J1100" s="23">
        <v>150</v>
      </c>
      <c r="K1100" s="23"/>
    </row>
    <row r="1101" spans="1:11" ht="12.75" customHeight="1" x14ac:dyDescent="0.25">
      <c r="A1101" s="20">
        <f t="shared" si="35"/>
        <v>42932.499999997352</v>
      </c>
      <c r="B1101" s="21"/>
      <c r="C1101" s="22">
        <v>1.4795799999999999</v>
      </c>
      <c r="D1101" s="21">
        <v>249.9297</v>
      </c>
      <c r="E1101" s="21"/>
      <c r="F1101" s="24" t="str">
        <f t="shared" si="34"/>
        <v/>
      </c>
      <c r="G1101" s="24" t="s">
        <v>189</v>
      </c>
      <c r="H1101" s="23">
        <v>31.986170000000001</v>
      </c>
      <c r="I1101" s="23"/>
      <c r="J1101" s="23">
        <v>150</v>
      </c>
      <c r="K1101" s="23"/>
    </row>
    <row r="1102" spans="1:11" ht="12.75" customHeight="1" x14ac:dyDescent="0.25">
      <c r="A1102" s="20">
        <f t="shared" si="35"/>
        <v>42932.541666664016</v>
      </c>
      <c r="B1102" s="21"/>
      <c r="C1102" s="22">
        <v>2.7616800000000001</v>
      </c>
      <c r="D1102" s="21">
        <v>281.37670000000003</v>
      </c>
      <c r="E1102" s="21"/>
      <c r="F1102" s="24" t="str">
        <f t="shared" si="34"/>
        <v/>
      </c>
      <c r="G1102" s="24" t="s">
        <v>189</v>
      </c>
      <c r="H1102" s="23">
        <v>31.963059999999999</v>
      </c>
      <c r="I1102" s="23"/>
      <c r="J1102" s="23">
        <v>150</v>
      </c>
      <c r="K1102" s="23"/>
    </row>
    <row r="1103" spans="1:11" ht="12.75" customHeight="1" x14ac:dyDescent="0.25">
      <c r="A1103" s="20">
        <f t="shared" si="35"/>
        <v>42932.58333333068</v>
      </c>
      <c r="B1103" s="21"/>
      <c r="C1103" s="22">
        <v>2.4430100000000001</v>
      </c>
      <c r="D1103" s="21">
        <v>279.89069999999998</v>
      </c>
      <c r="E1103" s="21"/>
      <c r="F1103" s="24" t="str">
        <f t="shared" si="34"/>
        <v/>
      </c>
      <c r="G1103" s="24" t="s">
        <v>189</v>
      </c>
      <c r="H1103" s="23">
        <v>31.96106</v>
      </c>
      <c r="I1103" s="23"/>
      <c r="J1103" s="23">
        <v>150</v>
      </c>
      <c r="K1103" s="23"/>
    </row>
    <row r="1104" spans="1:11" ht="12.75" customHeight="1" x14ac:dyDescent="0.25">
      <c r="A1104" s="20">
        <f t="shared" si="35"/>
        <v>42932.624999997344</v>
      </c>
      <c r="B1104" s="21">
        <v>11.837160000000001</v>
      </c>
      <c r="C1104" s="22">
        <v>1.6147800000000001</v>
      </c>
      <c r="D1104" s="21">
        <v>274.15320000000003</v>
      </c>
      <c r="E1104" s="21"/>
      <c r="F1104" s="24">
        <f t="shared" si="34"/>
        <v>11.837160000000001</v>
      </c>
      <c r="G1104" s="24">
        <v>11.837160000000001</v>
      </c>
      <c r="H1104" s="23">
        <v>31.909780000000001</v>
      </c>
      <c r="I1104" s="23"/>
      <c r="J1104" s="23">
        <v>150</v>
      </c>
      <c r="K1104" s="23"/>
    </row>
    <row r="1105" spans="1:11" ht="12.75" customHeight="1" x14ac:dyDescent="0.25">
      <c r="A1105" s="20">
        <f t="shared" si="35"/>
        <v>42932.666666664009</v>
      </c>
      <c r="B1105" s="21"/>
      <c r="C1105" s="22">
        <v>1.79006</v>
      </c>
      <c r="D1105" s="21">
        <v>302.81299999999999</v>
      </c>
      <c r="E1105" s="21"/>
      <c r="F1105" s="24" t="str">
        <f t="shared" si="34"/>
        <v/>
      </c>
      <c r="G1105" s="24" t="s">
        <v>189</v>
      </c>
      <c r="H1105" s="23">
        <v>31.908940000000001</v>
      </c>
      <c r="I1105" s="23"/>
      <c r="J1105" s="23">
        <v>150</v>
      </c>
      <c r="K1105" s="23"/>
    </row>
    <row r="1106" spans="1:11" ht="12.75" customHeight="1" x14ac:dyDescent="0.25">
      <c r="A1106" s="20">
        <f t="shared" si="35"/>
        <v>42932.708333330673</v>
      </c>
      <c r="B1106" s="21"/>
      <c r="C1106" s="22">
        <v>2.0489000000000002</v>
      </c>
      <c r="D1106" s="21">
        <v>263.39319999999998</v>
      </c>
      <c r="E1106" s="21"/>
      <c r="F1106" s="24" t="str">
        <f t="shared" si="34"/>
        <v/>
      </c>
      <c r="G1106" s="24" t="s">
        <v>189</v>
      </c>
      <c r="H1106" s="23">
        <v>31.90061</v>
      </c>
      <c r="I1106" s="23"/>
      <c r="J1106" s="23">
        <v>150</v>
      </c>
      <c r="K1106" s="23"/>
    </row>
    <row r="1107" spans="1:11" ht="12.75" customHeight="1" x14ac:dyDescent="0.25">
      <c r="A1107" s="20">
        <f t="shared" si="35"/>
        <v>42932.749999997337</v>
      </c>
      <c r="B1107" s="21"/>
      <c r="C1107" s="22">
        <v>1.93991</v>
      </c>
      <c r="D1107" s="21">
        <v>256.59640000000002</v>
      </c>
      <c r="E1107" s="21"/>
      <c r="F1107" s="24" t="str">
        <f t="shared" si="34"/>
        <v/>
      </c>
      <c r="G1107" s="24" t="s">
        <v>189</v>
      </c>
      <c r="H1107" s="23">
        <v>31.89113</v>
      </c>
      <c r="I1107" s="23"/>
      <c r="J1107" s="23">
        <v>150</v>
      </c>
      <c r="K1107" s="23"/>
    </row>
    <row r="1108" spans="1:11" ht="12.75" customHeight="1" x14ac:dyDescent="0.25">
      <c r="A1108" s="20">
        <f t="shared" si="35"/>
        <v>42932.791666664001</v>
      </c>
      <c r="B1108" s="21"/>
      <c r="C1108" s="22">
        <v>0.96877999999999997</v>
      </c>
      <c r="D1108" s="21">
        <v>335.19639999999998</v>
      </c>
      <c r="E1108" s="21"/>
      <c r="F1108" s="24" t="str">
        <f t="shared" si="34"/>
        <v/>
      </c>
      <c r="G1108" s="24" t="s">
        <v>189</v>
      </c>
      <c r="H1108" s="23">
        <v>31.881440000000001</v>
      </c>
      <c r="I1108" s="23"/>
      <c r="J1108" s="23">
        <v>150</v>
      </c>
      <c r="K1108" s="23"/>
    </row>
    <row r="1109" spans="1:11" ht="12.75" customHeight="1" x14ac:dyDescent="0.25">
      <c r="A1109" s="20">
        <f t="shared" si="35"/>
        <v>42932.833333330665</v>
      </c>
      <c r="B1109" s="21"/>
      <c r="C1109" s="22">
        <v>0.22561999999999999</v>
      </c>
      <c r="D1109" s="21">
        <v>95.568240000000003</v>
      </c>
      <c r="E1109" s="21"/>
      <c r="F1109" s="24" t="str">
        <f t="shared" si="34"/>
        <v/>
      </c>
      <c r="G1109" s="24" t="s">
        <v>189</v>
      </c>
      <c r="H1109" s="23">
        <v>31.87989</v>
      </c>
      <c r="I1109" s="23"/>
      <c r="J1109" s="23">
        <v>150</v>
      </c>
      <c r="K1109" s="23"/>
    </row>
    <row r="1110" spans="1:11" ht="12.75" customHeight="1" x14ac:dyDescent="0.25">
      <c r="A1110" s="20">
        <f t="shared" si="35"/>
        <v>42932.87499999733</v>
      </c>
      <c r="B1110" s="21"/>
      <c r="C1110" s="22">
        <v>0.27733000000000002</v>
      </c>
      <c r="D1110" s="21">
        <v>70.979439999999997</v>
      </c>
      <c r="E1110" s="21"/>
      <c r="F1110" s="24" t="str">
        <f t="shared" si="34"/>
        <v/>
      </c>
      <c r="G1110" s="24" t="s">
        <v>189</v>
      </c>
      <c r="H1110" s="23">
        <v>31.829529999999998</v>
      </c>
      <c r="I1110" s="23"/>
      <c r="J1110" s="23">
        <v>150</v>
      </c>
      <c r="K1110" s="23"/>
    </row>
    <row r="1111" spans="1:11" ht="12.75" customHeight="1" x14ac:dyDescent="0.25">
      <c r="A1111" s="20">
        <f t="shared" si="35"/>
        <v>42932.916666663994</v>
      </c>
      <c r="B1111" s="21"/>
      <c r="C1111" s="22">
        <v>0.44157999999999997</v>
      </c>
      <c r="D1111" s="21">
        <v>294.83150000000001</v>
      </c>
      <c r="E1111" s="21"/>
      <c r="F1111" s="24" t="str">
        <f t="shared" si="34"/>
        <v/>
      </c>
      <c r="G1111" s="24" t="s">
        <v>189</v>
      </c>
      <c r="H1111" s="23">
        <v>31.811610000000002</v>
      </c>
      <c r="I1111" s="23"/>
      <c r="J1111" s="23">
        <v>150</v>
      </c>
      <c r="K1111" s="23"/>
    </row>
    <row r="1112" spans="1:11" ht="12.75" customHeight="1" x14ac:dyDescent="0.25">
      <c r="A1112" s="20">
        <f t="shared" si="35"/>
        <v>42932.958333330658</v>
      </c>
      <c r="B1112" s="21"/>
      <c r="C1112" s="22">
        <v>0.36220999999999998</v>
      </c>
      <c r="D1112" s="21">
        <v>315.84359999999998</v>
      </c>
      <c r="E1112" s="21"/>
      <c r="F1112" s="24" t="str">
        <f t="shared" si="34"/>
        <v/>
      </c>
      <c r="G1112" s="24" t="s">
        <v>189</v>
      </c>
      <c r="H1112" s="23">
        <v>31.7439</v>
      </c>
      <c r="I1112" s="23"/>
      <c r="J1112" s="23">
        <v>150</v>
      </c>
      <c r="K1112" s="23"/>
    </row>
    <row r="1113" spans="1:11" ht="12.75" customHeight="1" x14ac:dyDescent="0.25">
      <c r="A1113" s="20">
        <f t="shared" si="35"/>
        <v>42932.999999997322</v>
      </c>
      <c r="B1113" s="21"/>
      <c r="C1113" s="22">
        <v>0.35977999999999999</v>
      </c>
      <c r="D1113" s="21">
        <v>316.07420000000002</v>
      </c>
      <c r="E1113" s="21"/>
      <c r="F1113" s="24" t="str">
        <f t="shared" si="34"/>
        <v/>
      </c>
      <c r="G1113" s="24" t="s">
        <v>189</v>
      </c>
      <c r="H1113" s="23">
        <v>31.740110000000001</v>
      </c>
      <c r="I1113" s="23"/>
      <c r="J1113" s="23">
        <v>150</v>
      </c>
      <c r="K1113" s="23"/>
    </row>
    <row r="1114" spans="1:11" ht="12.75" customHeight="1" x14ac:dyDescent="0.25">
      <c r="A1114" s="20">
        <f t="shared" si="35"/>
        <v>42933.041666663987</v>
      </c>
      <c r="B1114" s="21"/>
      <c r="C1114" s="22">
        <v>0.99929999999999997</v>
      </c>
      <c r="D1114" s="21">
        <v>298.30070000000001</v>
      </c>
      <c r="E1114" s="21"/>
      <c r="F1114" s="24" t="str">
        <f t="shared" si="34"/>
        <v/>
      </c>
      <c r="G1114" s="24" t="s">
        <v>189</v>
      </c>
      <c r="H1114" s="23">
        <v>31.73198</v>
      </c>
      <c r="I1114" s="23">
        <f>COUNTIF(G1114:G1137,"&gt;150")</f>
        <v>0</v>
      </c>
      <c r="J1114" s="23">
        <v>150</v>
      </c>
      <c r="K1114" s="23"/>
    </row>
    <row r="1115" spans="1:11" ht="12.75" customHeight="1" x14ac:dyDescent="0.25">
      <c r="A1115" s="20">
        <f t="shared" si="35"/>
        <v>42933.083333330651</v>
      </c>
      <c r="B1115" s="21"/>
      <c r="C1115" s="22">
        <v>0.26028000000000001</v>
      </c>
      <c r="D1115" s="21">
        <v>297.13010000000003</v>
      </c>
      <c r="E1115" s="21"/>
      <c r="F1115" s="24" t="str">
        <f t="shared" si="34"/>
        <v/>
      </c>
      <c r="G1115" s="24" t="s">
        <v>189</v>
      </c>
      <c r="H1115" s="23">
        <v>31.725059999999999</v>
      </c>
      <c r="I1115" s="23"/>
      <c r="J1115" s="23">
        <v>150</v>
      </c>
      <c r="K1115" s="23"/>
    </row>
    <row r="1116" spans="1:11" ht="12.75" customHeight="1" x14ac:dyDescent="0.25">
      <c r="A1116" s="20">
        <f t="shared" si="35"/>
        <v>42933.124999997315</v>
      </c>
      <c r="B1116" s="21"/>
      <c r="C1116" s="22">
        <v>0.29391</v>
      </c>
      <c r="D1116" s="21">
        <v>274.38630000000001</v>
      </c>
      <c r="E1116" s="21"/>
      <c r="F1116" s="24" t="str">
        <f t="shared" si="34"/>
        <v/>
      </c>
      <c r="G1116" s="24" t="s">
        <v>189</v>
      </c>
      <c r="H1116" s="23">
        <v>31.717780000000001</v>
      </c>
      <c r="I1116" s="23"/>
      <c r="J1116" s="23">
        <v>150</v>
      </c>
      <c r="K1116" s="23"/>
    </row>
    <row r="1117" spans="1:11" ht="12.75" customHeight="1" x14ac:dyDescent="0.25">
      <c r="A1117" s="20">
        <f t="shared" si="35"/>
        <v>42933.166666663979</v>
      </c>
      <c r="B1117" s="21">
        <v>-1.5031300000000001</v>
      </c>
      <c r="C1117" s="22">
        <v>0.25033</v>
      </c>
      <c r="D1117" s="21">
        <v>286.51949999999999</v>
      </c>
      <c r="E1117" s="21"/>
      <c r="F1117" s="24" t="str">
        <f t="shared" si="34"/>
        <v/>
      </c>
      <c r="G1117" s="24" t="s">
        <v>189</v>
      </c>
      <c r="H1117" s="23">
        <v>31.704219999999999</v>
      </c>
      <c r="I1117" s="23"/>
      <c r="J1117" s="23">
        <v>150</v>
      </c>
      <c r="K1117" s="23"/>
    </row>
    <row r="1118" spans="1:11" ht="12.75" customHeight="1" x14ac:dyDescent="0.25">
      <c r="A1118" s="20">
        <f t="shared" si="35"/>
        <v>42933.208333330644</v>
      </c>
      <c r="B1118" s="21">
        <v>-1.8283400000000001</v>
      </c>
      <c r="C1118" s="22">
        <v>0.43084</v>
      </c>
      <c r="D1118" s="21">
        <v>262.70080000000002</v>
      </c>
      <c r="E1118" s="21"/>
      <c r="F1118" s="24" t="str">
        <f t="shared" si="34"/>
        <v/>
      </c>
      <c r="G1118" s="24" t="s">
        <v>189</v>
      </c>
      <c r="H1118" s="23">
        <v>31.703430000000001</v>
      </c>
      <c r="I1118" s="23"/>
      <c r="J1118" s="23">
        <v>150</v>
      </c>
      <c r="K1118" s="23"/>
    </row>
    <row r="1119" spans="1:11" ht="12.75" customHeight="1" x14ac:dyDescent="0.25">
      <c r="A1119" s="20">
        <f t="shared" si="35"/>
        <v>42933.249999997308</v>
      </c>
      <c r="B1119" s="21"/>
      <c r="C1119" s="22">
        <v>0.49279000000000001</v>
      </c>
      <c r="D1119" s="21">
        <v>273.48570000000001</v>
      </c>
      <c r="E1119" s="21"/>
      <c r="F1119" s="24" t="str">
        <f t="shared" si="34"/>
        <v/>
      </c>
      <c r="G1119" s="24" t="s">
        <v>189</v>
      </c>
      <c r="H1119" s="23">
        <v>31.702069999999999</v>
      </c>
      <c r="I1119" s="23"/>
      <c r="J1119" s="23">
        <v>150</v>
      </c>
      <c r="K1119" s="23"/>
    </row>
    <row r="1120" spans="1:11" ht="12.75" customHeight="1" x14ac:dyDescent="0.25">
      <c r="A1120" s="20">
        <f t="shared" si="35"/>
        <v>42933.291666663972</v>
      </c>
      <c r="B1120" s="21">
        <v>3.7267800000000002</v>
      </c>
      <c r="C1120" s="22">
        <v>0.40822000000000003</v>
      </c>
      <c r="D1120" s="21">
        <v>292.19330000000002</v>
      </c>
      <c r="E1120" s="21"/>
      <c r="F1120" s="24">
        <f t="shared" si="34"/>
        <v>3.7267800000000002</v>
      </c>
      <c r="G1120" s="24">
        <v>3.7267800000000002</v>
      </c>
      <c r="H1120" s="23">
        <v>31.66066</v>
      </c>
      <c r="I1120" s="23"/>
      <c r="J1120" s="23">
        <v>150</v>
      </c>
      <c r="K1120" s="23"/>
    </row>
    <row r="1121" spans="1:11" ht="12.75" customHeight="1" x14ac:dyDescent="0.25">
      <c r="A1121" s="20">
        <f t="shared" si="35"/>
        <v>42933.333333330636</v>
      </c>
      <c r="B1121" s="21">
        <v>3.3031600000000001</v>
      </c>
      <c r="C1121" s="22">
        <v>0.29233999999999999</v>
      </c>
      <c r="D1121" s="21">
        <v>268.70249999999999</v>
      </c>
      <c r="E1121" s="21"/>
      <c r="F1121" s="24">
        <f t="shared" si="34"/>
        <v>3.3031600000000001</v>
      </c>
      <c r="G1121" s="24">
        <v>3.3031600000000001</v>
      </c>
      <c r="H1121" s="23">
        <v>31.625830000000001</v>
      </c>
      <c r="I1121" s="23"/>
      <c r="J1121" s="23">
        <v>150</v>
      </c>
      <c r="K1121" s="23"/>
    </row>
    <row r="1122" spans="1:11" ht="12.75" customHeight="1" x14ac:dyDescent="0.25">
      <c r="A1122" s="20">
        <f t="shared" si="35"/>
        <v>42933.374999997301</v>
      </c>
      <c r="B1122" s="21">
        <v>10.170500000000001</v>
      </c>
      <c r="C1122" s="22">
        <v>0.32882</v>
      </c>
      <c r="D1122" s="21">
        <v>267.10680000000002</v>
      </c>
      <c r="E1122" s="21"/>
      <c r="F1122" s="24">
        <f t="shared" si="34"/>
        <v>10.170500000000001</v>
      </c>
      <c r="G1122" s="24">
        <v>10.170500000000001</v>
      </c>
      <c r="H1122" s="23">
        <v>31.616219999999998</v>
      </c>
      <c r="I1122" s="23"/>
      <c r="J1122" s="23">
        <v>150</v>
      </c>
      <c r="K1122" s="23"/>
    </row>
    <row r="1123" spans="1:11" ht="12.75" customHeight="1" x14ac:dyDescent="0.25">
      <c r="A1123" s="20">
        <f t="shared" si="35"/>
        <v>42933.416666663965</v>
      </c>
      <c r="B1123" s="21">
        <v>0.45911000000000002</v>
      </c>
      <c r="C1123" s="22">
        <v>0.43151</v>
      </c>
      <c r="D1123" s="21">
        <v>279.47300000000001</v>
      </c>
      <c r="E1123" s="21"/>
      <c r="F1123" s="24">
        <f t="shared" si="34"/>
        <v>0.45911000000000002</v>
      </c>
      <c r="G1123" s="24">
        <v>0.45911000000000002</v>
      </c>
      <c r="H1123" s="23">
        <v>31.615829999999999</v>
      </c>
      <c r="I1123" s="23"/>
      <c r="J1123" s="23">
        <v>150</v>
      </c>
      <c r="K1123" s="23"/>
    </row>
    <row r="1124" spans="1:11" ht="12.75" customHeight="1" x14ac:dyDescent="0.25">
      <c r="A1124" s="20">
        <f t="shared" si="35"/>
        <v>42933.458333330629</v>
      </c>
      <c r="B1124" s="21">
        <v>4.9433299999999996</v>
      </c>
      <c r="C1124" s="22">
        <v>0.43123</v>
      </c>
      <c r="D1124" s="21">
        <v>287.1309</v>
      </c>
      <c r="E1124" s="21"/>
      <c r="F1124" s="24">
        <f t="shared" si="34"/>
        <v>4.9433299999999996</v>
      </c>
      <c r="G1124" s="24">
        <v>4.9433299999999996</v>
      </c>
      <c r="H1124" s="23">
        <v>31.583020000000001</v>
      </c>
      <c r="I1124" s="23"/>
      <c r="J1124" s="23">
        <v>150</v>
      </c>
      <c r="K1124" s="23"/>
    </row>
    <row r="1125" spans="1:11" ht="12.75" customHeight="1" x14ac:dyDescent="0.25">
      <c r="A1125" s="20">
        <f t="shared" si="35"/>
        <v>42933.499999997293</v>
      </c>
      <c r="B1125" s="21"/>
      <c r="C1125" s="22">
        <v>2.4004799999999999</v>
      </c>
      <c r="D1125" s="21">
        <v>25.152889999999999</v>
      </c>
      <c r="E1125" s="21"/>
      <c r="F1125" s="24" t="str">
        <f t="shared" si="34"/>
        <v/>
      </c>
      <c r="G1125" s="24" t="s">
        <v>189</v>
      </c>
      <c r="H1125" s="23">
        <v>31.562069999999999</v>
      </c>
      <c r="I1125" s="23"/>
      <c r="J1125" s="23">
        <v>150</v>
      </c>
      <c r="K1125" s="23"/>
    </row>
    <row r="1126" spans="1:11" ht="12.75" customHeight="1" x14ac:dyDescent="0.25">
      <c r="A1126" s="20">
        <f t="shared" si="35"/>
        <v>42933.541666663958</v>
      </c>
      <c r="B1126" s="21"/>
      <c r="C1126" s="22">
        <v>3.6774</v>
      </c>
      <c r="D1126" s="21">
        <v>341.74810000000002</v>
      </c>
      <c r="E1126" s="21"/>
      <c r="F1126" s="24" t="str">
        <f t="shared" si="34"/>
        <v/>
      </c>
      <c r="G1126" s="24" t="s">
        <v>189</v>
      </c>
      <c r="H1126" s="23">
        <v>31.5245</v>
      </c>
      <c r="I1126" s="23"/>
      <c r="J1126" s="23">
        <v>150</v>
      </c>
      <c r="K1126" s="23"/>
    </row>
    <row r="1127" spans="1:11" ht="12.75" customHeight="1" x14ac:dyDescent="0.25">
      <c r="A1127" s="20">
        <f t="shared" si="35"/>
        <v>42933.583333330622</v>
      </c>
      <c r="B1127" s="21"/>
      <c r="C1127" s="22">
        <v>3.6069599999999999</v>
      </c>
      <c r="D1127" s="21">
        <v>327.71</v>
      </c>
      <c r="E1127" s="21"/>
      <c r="F1127" s="24" t="str">
        <f t="shared" si="34"/>
        <v/>
      </c>
      <c r="G1127" s="24" t="s">
        <v>189</v>
      </c>
      <c r="H1127" s="23">
        <v>31.514410000000002</v>
      </c>
      <c r="I1127" s="23"/>
      <c r="J1127" s="23">
        <v>150</v>
      </c>
      <c r="K1127" s="23"/>
    </row>
    <row r="1128" spans="1:11" ht="12.75" customHeight="1" x14ac:dyDescent="0.25">
      <c r="A1128" s="20">
        <f t="shared" si="35"/>
        <v>42933.624999997286</v>
      </c>
      <c r="B1128" s="21"/>
      <c r="C1128" s="22">
        <v>2.9750000000000001</v>
      </c>
      <c r="D1128" s="21">
        <v>341.03</v>
      </c>
      <c r="E1128" s="21"/>
      <c r="F1128" s="24" t="str">
        <f t="shared" si="34"/>
        <v/>
      </c>
      <c r="G1128" s="24" t="s">
        <v>189</v>
      </c>
      <c r="H1128" s="23">
        <v>31.469329999999999</v>
      </c>
      <c r="I1128" s="23"/>
      <c r="J1128" s="23">
        <v>150</v>
      </c>
      <c r="K1128" s="23"/>
    </row>
    <row r="1129" spans="1:11" ht="12.75" customHeight="1" x14ac:dyDescent="0.25">
      <c r="A1129" s="20">
        <f t="shared" si="35"/>
        <v>42933.66666666395</v>
      </c>
      <c r="B1129" s="21">
        <v>42.872070000000001</v>
      </c>
      <c r="C1129" s="22">
        <v>2.5099800000000001</v>
      </c>
      <c r="D1129" s="21">
        <v>343.5849</v>
      </c>
      <c r="E1129" s="21"/>
      <c r="F1129" s="24">
        <f t="shared" si="34"/>
        <v>42.872070000000001</v>
      </c>
      <c r="G1129" s="24">
        <v>42.872070000000001</v>
      </c>
      <c r="H1129" s="23">
        <v>31.464939999999999</v>
      </c>
      <c r="I1129" s="23"/>
      <c r="J1129" s="23">
        <v>150</v>
      </c>
      <c r="K1129" s="23"/>
    </row>
    <row r="1130" spans="1:11" ht="12.75" customHeight="1" x14ac:dyDescent="0.25">
      <c r="A1130" s="20">
        <f t="shared" si="35"/>
        <v>42933.708333330615</v>
      </c>
      <c r="B1130" s="21">
        <v>24.161829999999998</v>
      </c>
      <c r="C1130" s="22">
        <v>1.92195</v>
      </c>
      <c r="D1130" s="21">
        <v>346.6309</v>
      </c>
      <c r="E1130" s="21"/>
      <c r="F1130" s="24">
        <f t="shared" si="34"/>
        <v>24.161829999999998</v>
      </c>
      <c r="G1130" s="24">
        <v>24.161829999999998</v>
      </c>
      <c r="H1130" s="23">
        <v>31.462330000000001</v>
      </c>
      <c r="I1130" s="23"/>
      <c r="J1130" s="23">
        <v>150</v>
      </c>
      <c r="K1130" s="23"/>
    </row>
    <row r="1131" spans="1:11" ht="12.75" customHeight="1" x14ac:dyDescent="0.25">
      <c r="A1131" s="20">
        <f t="shared" si="35"/>
        <v>42933.749999997279</v>
      </c>
      <c r="B1131" s="21">
        <v>16.194279999999999</v>
      </c>
      <c r="C1131" s="22">
        <v>0.97465999999999997</v>
      </c>
      <c r="D1131" s="21">
        <v>340.42110000000002</v>
      </c>
      <c r="E1131" s="21"/>
      <c r="F1131" s="24">
        <f t="shared" si="34"/>
        <v>16.194279999999999</v>
      </c>
      <c r="G1131" s="24">
        <v>16.194279999999999</v>
      </c>
      <c r="H1131" s="23">
        <v>31.36628</v>
      </c>
      <c r="I1131" s="23"/>
      <c r="J1131" s="23">
        <v>150</v>
      </c>
      <c r="K1131" s="23"/>
    </row>
    <row r="1132" spans="1:11" ht="12.75" customHeight="1" x14ac:dyDescent="0.25">
      <c r="A1132" s="20">
        <f t="shared" si="35"/>
        <v>42933.791666663943</v>
      </c>
      <c r="B1132" s="21">
        <v>16.78905</v>
      </c>
      <c r="C1132" s="22">
        <v>0.94018999999999997</v>
      </c>
      <c r="D1132" s="21">
        <v>347.23910000000001</v>
      </c>
      <c r="E1132" s="21"/>
      <c r="F1132" s="24">
        <f t="shared" si="34"/>
        <v>16.78905</v>
      </c>
      <c r="G1132" s="24">
        <v>16.78905</v>
      </c>
      <c r="H1132" s="23">
        <v>31.363289999999999</v>
      </c>
      <c r="I1132" s="23"/>
      <c r="J1132" s="23">
        <v>150</v>
      </c>
      <c r="K1132" s="23"/>
    </row>
    <row r="1133" spans="1:11" ht="12.75" customHeight="1" x14ac:dyDescent="0.25">
      <c r="A1133" s="20">
        <f t="shared" si="35"/>
        <v>42933.833333330607</v>
      </c>
      <c r="B1133" s="21">
        <v>1.9115</v>
      </c>
      <c r="C1133" s="22">
        <v>0.60182000000000002</v>
      </c>
      <c r="D1133" s="21">
        <v>255.55289999999999</v>
      </c>
      <c r="E1133" s="21"/>
      <c r="F1133" s="24">
        <f t="shared" si="34"/>
        <v>1.9115</v>
      </c>
      <c r="G1133" s="24">
        <v>1.9115</v>
      </c>
      <c r="H1133" s="23">
        <v>31.35172</v>
      </c>
      <c r="I1133" s="23"/>
      <c r="J1133" s="23">
        <v>150</v>
      </c>
      <c r="K1133" s="23"/>
    </row>
    <row r="1134" spans="1:11" ht="12.75" customHeight="1" x14ac:dyDescent="0.25">
      <c r="A1134" s="20">
        <f t="shared" si="35"/>
        <v>42933.874999997272</v>
      </c>
      <c r="B1134" s="21">
        <v>-4.4390000000000001</v>
      </c>
      <c r="C1134" s="22">
        <v>0.54356000000000004</v>
      </c>
      <c r="D1134" s="21">
        <v>264.37349999999998</v>
      </c>
      <c r="E1134" s="21"/>
      <c r="F1134" s="24" t="str">
        <f t="shared" si="34"/>
        <v/>
      </c>
      <c r="G1134" s="24" t="s">
        <v>189</v>
      </c>
      <c r="H1134" s="23">
        <v>31.321490000000001</v>
      </c>
      <c r="I1134" s="23"/>
      <c r="J1134" s="23">
        <v>150</v>
      </c>
      <c r="K1134" s="23"/>
    </row>
    <row r="1135" spans="1:11" ht="12.75" customHeight="1" x14ac:dyDescent="0.25">
      <c r="A1135" s="20">
        <f t="shared" si="35"/>
        <v>42933.916666663936</v>
      </c>
      <c r="B1135" s="21">
        <v>-6.4818300000000004</v>
      </c>
      <c r="C1135" s="22">
        <v>1.0335399999999999</v>
      </c>
      <c r="D1135" s="21">
        <v>356.59739999999999</v>
      </c>
      <c r="E1135" s="21"/>
      <c r="F1135" s="24" t="str">
        <f t="shared" si="34"/>
        <v/>
      </c>
      <c r="G1135" s="24" t="s">
        <v>189</v>
      </c>
      <c r="H1135" s="23">
        <v>31.3095</v>
      </c>
      <c r="I1135" s="23"/>
      <c r="J1135" s="23">
        <v>150</v>
      </c>
      <c r="K1135" s="23"/>
    </row>
    <row r="1136" spans="1:11" ht="12.75" customHeight="1" x14ac:dyDescent="0.25">
      <c r="A1136" s="20">
        <f t="shared" si="35"/>
        <v>42933.9583333306</v>
      </c>
      <c r="B1136" s="21"/>
      <c r="C1136" s="22">
        <v>0.96762999999999999</v>
      </c>
      <c r="D1136" s="21">
        <v>0.16882</v>
      </c>
      <c r="E1136" s="21"/>
      <c r="F1136" s="24" t="str">
        <f t="shared" si="34"/>
        <v/>
      </c>
      <c r="G1136" s="24" t="s">
        <v>189</v>
      </c>
      <c r="H1136" s="23">
        <v>31.286049999999999</v>
      </c>
      <c r="I1136" s="23"/>
      <c r="J1136" s="23">
        <v>150</v>
      </c>
      <c r="K1136" s="23"/>
    </row>
    <row r="1137" spans="1:11" ht="12.75" customHeight="1" x14ac:dyDescent="0.25">
      <c r="A1137" s="20">
        <f t="shared" si="35"/>
        <v>42933.999999997264</v>
      </c>
      <c r="B1137" s="21"/>
      <c r="C1137" s="22">
        <v>0.53168000000000004</v>
      </c>
      <c r="D1137" s="21">
        <v>288.76130000000001</v>
      </c>
      <c r="E1137" s="21"/>
      <c r="F1137" s="24" t="str">
        <f t="shared" si="34"/>
        <v/>
      </c>
      <c r="G1137" s="24" t="s">
        <v>189</v>
      </c>
      <c r="H1137" s="23">
        <v>31.274170000000002</v>
      </c>
      <c r="I1137" s="23"/>
      <c r="J1137" s="23">
        <v>150</v>
      </c>
      <c r="K1137" s="23"/>
    </row>
    <row r="1138" spans="1:11" ht="12.75" customHeight="1" x14ac:dyDescent="0.25">
      <c r="A1138" s="20">
        <f t="shared" si="35"/>
        <v>42934.041666663928</v>
      </c>
      <c r="B1138" s="21">
        <v>15.512269999999999</v>
      </c>
      <c r="C1138" s="22">
        <v>0.30168</v>
      </c>
      <c r="D1138" s="21">
        <v>255.0797</v>
      </c>
      <c r="E1138" s="21"/>
      <c r="F1138" s="24">
        <f t="shared" si="34"/>
        <v>15.512269999999999</v>
      </c>
      <c r="G1138" s="24">
        <v>15.512269999999999</v>
      </c>
      <c r="H1138" s="23">
        <v>31.258089999999999</v>
      </c>
      <c r="I1138" s="23">
        <f>COUNTIF(G1138:G1161,"&gt;150")</f>
        <v>0</v>
      </c>
      <c r="J1138" s="23">
        <v>150</v>
      </c>
      <c r="K1138" s="23"/>
    </row>
    <row r="1139" spans="1:11" ht="12.75" customHeight="1" x14ac:dyDescent="0.25">
      <c r="A1139" s="20">
        <f t="shared" si="35"/>
        <v>42934.083333330593</v>
      </c>
      <c r="B1139" s="21">
        <v>2.53789</v>
      </c>
      <c r="C1139" s="22">
        <v>0.39793000000000001</v>
      </c>
      <c r="D1139" s="21">
        <v>245.98269999999999</v>
      </c>
      <c r="E1139" s="21"/>
      <c r="F1139" s="24">
        <f t="shared" si="34"/>
        <v>2.53789</v>
      </c>
      <c r="G1139" s="24">
        <v>2.53789</v>
      </c>
      <c r="H1139" s="23">
        <v>31.23</v>
      </c>
      <c r="I1139" s="23"/>
      <c r="J1139" s="23">
        <v>150</v>
      </c>
      <c r="K1139" s="23"/>
    </row>
    <row r="1140" spans="1:11" ht="12.75" customHeight="1" x14ac:dyDescent="0.25">
      <c r="A1140" s="20">
        <f t="shared" si="35"/>
        <v>42934.124999997257</v>
      </c>
      <c r="B1140" s="21">
        <v>2.02427</v>
      </c>
      <c r="C1140" s="22">
        <v>0.48348999999999998</v>
      </c>
      <c r="D1140" s="21">
        <v>257.12470000000002</v>
      </c>
      <c r="E1140" s="21"/>
      <c r="F1140" s="24">
        <f t="shared" si="34"/>
        <v>2.02427</v>
      </c>
      <c r="G1140" s="24">
        <v>2.02427</v>
      </c>
      <c r="H1140" s="23">
        <v>31.219609999999999</v>
      </c>
      <c r="I1140" s="23"/>
      <c r="J1140" s="23">
        <v>150</v>
      </c>
      <c r="K1140" s="23"/>
    </row>
    <row r="1141" spans="1:11" ht="12.75" customHeight="1" x14ac:dyDescent="0.25">
      <c r="A1141" s="20">
        <f t="shared" si="35"/>
        <v>42934.166666663921</v>
      </c>
      <c r="B1141" s="21">
        <v>-3.2621099999999998</v>
      </c>
      <c r="C1141" s="22">
        <v>0.58804999999999996</v>
      </c>
      <c r="D1141" s="21">
        <v>232.32470000000001</v>
      </c>
      <c r="E1141" s="21"/>
      <c r="F1141" s="24" t="str">
        <f t="shared" si="34"/>
        <v/>
      </c>
      <c r="G1141" s="24" t="s">
        <v>189</v>
      </c>
      <c r="H1141" s="23">
        <v>31.190329999999999</v>
      </c>
      <c r="I1141" s="23"/>
      <c r="J1141" s="23">
        <v>150</v>
      </c>
      <c r="K1141" s="23"/>
    </row>
    <row r="1142" spans="1:11" ht="12.75" customHeight="1" x14ac:dyDescent="0.25">
      <c r="A1142" s="20">
        <f t="shared" si="35"/>
        <v>42934.208333330585</v>
      </c>
      <c r="B1142" s="21">
        <v>6.00406</v>
      </c>
      <c r="C1142" s="22">
        <v>0.46767999999999998</v>
      </c>
      <c r="D1142" s="21">
        <v>313.80579999999998</v>
      </c>
      <c r="E1142" s="21"/>
      <c r="F1142" s="24">
        <f t="shared" si="34"/>
        <v>6.00406</v>
      </c>
      <c r="G1142" s="24">
        <v>6.00406</v>
      </c>
      <c r="H1142" s="23">
        <v>31.185169999999999</v>
      </c>
      <c r="I1142" s="23"/>
      <c r="J1142" s="23">
        <v>150</v>
      </c>
      <c r="K1142" s="23"/>
    </row>
    <row r="1143" spans="1:11" ht="12.75" customHeight="1" x14ac:dyDescent="0.25">
      <c r="A1143" s="20">
        <f t="shared" si="35"/>
        <v>42934.24999999725</v>
      </c>
      <c r="B1143" s="21">
        <v>-1.7277800000000001</v>
      </c>
      <c r="C1143" s="22">
        <v>0.55752000000000002</v>
      </c>
      <c r="D1143" s="21">
        <v>258.32769999999999</v>
      </c>
      <c r="E1143" s="21"/>
      <c r="F1143" s="24" t="str">
        <f t="shared" si="34"/>
        <v/>
      </c>
      <c r="G1143" s="24" t="s">
        <v>189</v>
      </c>
      <c r="H1143" s="23">
        <v>31.17483</v>
      </c>
      <c r="I1143" s="23"/>
      <c r="J1143" s="23">
        <v>150</v>
      </c>
      <c r="K1143" s="23"/>
    </row>
    <row r="1144" spans="1:11" ht="12.75" customHeight="1" x14ac:dyDescent="0.25">
      <c r="A1144" s="20">
        <f t="shared" si="35"/>
        <v>42934.291666663914</v>
      </c>
      <c r="B1144" s="21">
        <v>3.39283</v>
      </c>
      <c r="C1144" s="22">
        <v>0.73057000000000005</v>
      </c>
      <c r="D1144" s="21">
        <v>236.09710000000001</v>
      </c>
      <c r="E1144" s="21"/>
      <c r="F1144" s="24">
        <f t="shared" si="34"/>
        <v>3.39283</v>
      </c>
      <c r="G1144" s="24">
        <v>3.39283</v>
      </c>
      <c r="H1144" s="23">
        <v>31.157260000000001</v>
      </c>
      <c r="I1144" s="23"/>
      <c r="J1144" s="23">
        <v>150</v>
      </c>
      <c r="K1144" s="23"/>
    </row>
    <row r="1145" spans="1:11" ht="12.75" customHeight="1" x14ac:dyDescent="0.25">
      <c r="A1145" s="20">
        <f t="shared" si="35"/>
        <v>42934.333333330578</v>
      </c>
      <c r="B1145" s="21">
        <v>38.038440000000001</v>
      </c>
      <c r="C1145" s="22">
        <v>0.55949000000000004</v>
      </c>
      <c r="D1145" s="21">
        <v>264.48570000000001</v>
      </c>
      <c r="E1145" s="21"/>
      <c r="F1145" s="24">
        <f t="shared" si="34"/>
        <v>38.038440000000001</v>
      </c>
      <c r="G1145" s="24">
        <v>38.038440000000001</v>
      </c>
      <c r="H1145" s="23">
        <v>31.082249999999998</v>
      </c>
      <c r="I1145" s="23"/>
      <c r="J1145" s="23">
        <v>150</v>
      </c>
      <c r="K1145" s="23"/>
    </row>
    <row r="1146" spans="1:11" ht="12.75" customHeight="1" x14ac:dyDescent="0.25">
      <c r="A1146" s="20">
        <f t="shared" si="35"/>
        <v>42934.374999997242</v>
      </c>
      <c r="B1146" s="21">
        <v>67.139269999999996</v>
      </c>
      <c r="C1146" s="22">
        <v>0.65839999999999999</v>
      </c>
      <c r="D1146" s="21">
        <v>243.46119999999999</v>
      </c>
      <c r="E1146" s="21"/>
      <c r="F1146" s="24">
        <f t="shared" si="34"/>
        <v>67.139269999999996</v>
      </c>
      <c r="G1146" s="24">
        <v>67.139269999999996</v>
      </c>
      <c r="H1146" s="23">
        <v>31.071829999999999</v>
      </c>
      <c r="I1146" s="23"/>
      <c r="J1146" s="23">
        <v>150</v>
      </c>
      <c r="K1146" s="23"/>
    </row>
    <row r="1147" spans="1:11" ht="12.75" customHeight="1" x14ac:dyDescent="0.25">
      <c r="A1147" s="20">
        <f t="shared" si="35"/>
        <v>42934.416666663907</v>
      </c>
      <c r="B1147" s="21"/>
      <c r="C1147" s="22">
        <v>0.58718999999999999</v>
      </c>
      <c r="D1147" s="21">
        <v>265.88279999999997</v>
      </c>
      <c r="E1147" s="21"/>
      <c r="F1147" s="24" t="str">
        <f t="shared" si="34"/>
        <v/>
      </c>
      <c r="G1147" s="24" t="s">
        <v>189</v>
      </c>
      <c r="H1147" s="23">
        <v>31.06683</v>
      </c>
      <c r="I1147" s="23"/>
      <c r="J1147" s="23">
        <v>150</v>
      </c>
      <c r="K1147" s="23"/>
    </row>
    <row r="1148" spans="1:11" ht="12.75" customHeight="1" x14ac:dyDescent="0.25">
      <c r="A1148" s="20">
        <f t="shared" si="35"/>
        <v>42934.458333330571</v>
      </c>
      <c r="B1148" s="21">
        <v>51.964129999999997</v>
      </c>
      <c r="C1148" s="22">
        <v>0.40877000000000002</v>
      </c>
      <c r="D1148" s="21">
        <v>149.33099999999999</v>
      </c>
      <c r="E1148" s="21"/>
      <c r="F1148" s="24">
        <f t="shared" si="34"/>
        <v>51.964129999999997</v>
      </c>
      <c r="G1148" s="24">
        <v>51.964129999999997</v>
      </c>
      <c r="H1148" s="23">
        <v>31.06344</v>
      </c>
      <c r="I1148" s="23"/>
      <c r="J1148" s="23">
        <v>150</v>
      </c>
      <c r="K1148" s="23"/>
    </row>
    <row r="1149" spans="1:11" ht="12.75" customHeight="1" x14ac:dyDescent="0.25">
      <c r="A1149" s="20">
        <f t="shared" si="35"/>
        <v>42934.499999997235</v>
      </c>
      <c r="B1149" s="21">
        <v>31.829529999999998</v>
      </c>
      <c r="C1149" s="22">
        <v>1.1944699999999999</v>
      </c>
      <c r="D1149" s="21">
        <v>63.267159999999997</v>
      </c>
      <c r="E1149" s="21"/>
      <c r="F1149" s="24">
        <f t="shared" si="34"/>
        <v>31.829529999999998</v>
      </c>
      <c r="G1149" s="24">
        <v>31.829529999999998</v>
      </c>
      <c r="H1149" s="23">
        <v>31.061579999999999</v>
      </c>
      <c r="I1149" s="23"/>
      <c r="J1149" s="23">
        <v>150</v>
      </c>
      <c r="K1149" s="23"/>
    </row>
    <row r="1150" spans="1:11" ht="12.75" customHeight="1" x14ac:dyDescent="0.25">
      <c r="A1150" s="20">
        <f t="shared" si="35"/>
        <v>42934.541666663899</v>
      </c>
      <c r="B1150" s="21"/>
      <c r="C1150" s="22">
        <v>1.7442800000000001</v>
      </c>
      <c r="D1150" s="21">
        <v>33.932180000000002</v>
      </c>
      <c r="E1150" s="21"/>
      <c r="F1150" s="24" t="str">
        <f t="shared" si="34"/>
        <v/>
      </c>
      <c r="G1150" s="24" t="s">
        <v>189</v>
      </c>
      <c r="H1150" s="23">
        <v>31.028169999999999</v>
      </c>
      <c r="I1150" s="23"/>
      <c r="J1150" s="23">
        <v>150</v>
      </c>
      <c r="K1150" s="23"/>
    </row>
    <row r="1151" spans="1:11" ht="12.75" customHeight="1" x14ac:dyDescent="0.25">
      <c r="A1151" s="20">
        <f t="shared" si="35"/>
        <v>42934.583333330564</v>
      </c>
      <c r="B1151" s="21">
        <v>10.49883</v>
      </c>
      <c r="C1151" s="22">
        <v>1.66679</v>
      </c>
      <c r="D1151" s="21">
        <v>60.127380000000002</v>
      </c>
      <c r="E1151" s="21"/>
      <c r="F1151" s="24">
        <f t="shared" si="34"/>
        <v>10.49883</v>
      </c>
      <c r="G1151" s="24">
        <v>10.49883</v>
      </c>
      <c r="H1151" s="23">
        <v>30.999030000000001</v>
      </c>
      <c r="I1151" s="23"/>
      <c r="J1151" s="23">
        <v>150</v>
      </c>
      <c r="K1151" s="23"/>
    </row>
    <row r="1152" spans="1:11" ht="12.75" customHeight="1" x14ac:dyDescent="0.25">
      <c r="A1152" s="20">
        <f t="shared" si="35"/>
        <v>42934.624999997228</v>
      </c>
      <c r="B1152" s="21">
        <v>71.203770000000006</v>
      </c>
      <c r="C1152" s="22">
        <v>1.18445</v>
      </c>
      <c r="D1152" s="21">
        <v>68.84693</v>
      </c>
      <c r="E1152" s="21"/>
      <c r="F1152" s="24">
        <f t="shared" si="34"/>
        <v>71.203770000000006</v>
      </c>
      <c r="G1152" s="24">
        <v>71.203770000000006</v>
      </c>
      <c r="H1152" s="23">
        <v>30.983219999999999</v>
      </c>
      <c r="I1152" s="23"/>
      <c r="J1152" s="23">
        <v>150</v>
      </c>
      <c r="K1152" s="23"/>
    </row>
    <row r="1153" spans="1:11" ht="12.75" customHeight="1" x14ac:dyDescent="0.25">
      <c r="A1153" s="20">
        <f t="shared" si="35"/>
        <v>42934.666666663892</v>
      </c>
      <c r="B1153" s="21">
        <v>56.736109999999996</v>
      </c>
      <c r="C1153" s="22">
        <v>0.84918000000000005</v>
      </c>
      <c r="D1153" s="21">
        <v>36.399290000000001</v>
      </c>
      <c r="E1153" s="21"/>
      <c r="F1153" s="24">
        <f t="shared" si="34"/>
        <v>56.736109999999996</v>
      </c>
      <c r="G1153" s="24">
        <v>56.736109999999996</v>
      </c>
      <c r="H1153" s="23">
        <v>30.956219999999998</v>
      </c>
      <c r="I1153" s="23"/>
      <c r="J1153" s="23">
        <v>150</v>
      </c>
      <c r="K1153" s="23"/>
    </row>
    <row r="1154" spans="1:11" ht="12.75" customHeight="1" x14ac:dyDescent="0.25">
      <c r="A1154" s="20">
        <f t="shared" si="35"/>
        <v>42934.708333330556</v>
      </c>
      <c r="B1154" s="21">
        <v>36.141500000000001</v>
      </c>
      <c r="C1154" s="22">
        <v>0.48985000000000001</v>
      </c>
      <c r="D1154" s="21">
        <v>156.65299999999999</v>
      </c>
      <c r="E1154" s="21"/>
      <c r="F1154" s="24">
        <f t="shared" si="34"/>
        <v>36.141500000000001</v>
      </c>
      <c r="G1154" s="24">
        <v>36.141500000000001</v>
      </c>
      <c r="H1154" s="23">
        <v>30.949649999999998</v>
      </c>
      <c r="I1154" s="23"/>
      <c r="J1154" s="23">
        <v>150</v>
      </c>
      <c r="K1154" s="23"/>
    </row>
    <row r="1155" spans="1:11" ht="12.75" customHeight="1" x14ac:dyDescent="0.25">
      <c r="A1155" s="20">
        <f t="shared" si="35"/>
        <v>42934.749999997221</v>
      </c>
      <c r="B1155" s="21"/>
      <c r="C1155" s="22">
        <v>0.55012000000000005</v>
      </c>
      <c r="D1155" s="21">
        <v>268.69080000000002</v>
      </c>
      <c r="E1155" s="21"/>
      <c r="F1155" s="24" t="str">
        <f t="shared" si="34"/>
        <v/>
      </c>
      <c r="G1155" s="24" t="s">
        <v>189</v>
      </c>
      <c r="H1155" s="23">
        <v>30.94933</v>
      </c>
      <c r="I1155" s="23"/>
      <c r="J1155" s="23">
        <v>150</v>
      </c>
      <c r="K1155" s="23"/>
    </row>
    <row r="1156" spans="1:11" ht="12.75" customHeight="1" x14ac:dyDescent="0.25">
      <c r="A1156" s="20">
        <f t="shared" si="35"/>
        <v>42934.791666663885</v>
      </c>
      <c r="B1156" s="21"/>
      <c r="C1156" s="22">
        <v>0.44179000000000002</v>
      </c>
      <c r="D1156" s="21">
        <v>35.529640000000001</v>
      </c>
      <c r="E1156" s="21"/>
      <c r="F1156" s="24" t="str">
        <f t="shared" si="34"/>
        <v/>
      </c>
      <c r="G1156" s="24" t="s">
        <v>189</v>
      </c>
      <c r="H1156" s="23">
        <v>30.91639</v>
      </c>
      <c r="I1156" s="23"/>
      <c r="J1156" s="23">
        <v>150</v>
      </c>
      <c r="K1156" s="23"/>
    </row>
    <row r="1157" spans="1:11" ht="12.75" customHeight="1" x14ac:dyDescent="0.25">
      <c r="A1157" s="20">
        <f t="shared" si="35"/>
        <v>42934.833333330549</v>
      </c>
      <c r="B1157" s="21"/>
      <c r="C1157" s="22">
        <v>0.36019000000000001</v>
      </c>
      <c r="D1157" s="21">
        <v>290.27530000000002</v>
      </c>
      <c r="E1157" s="21"/>
      <c r="F1157" s="24" t="str">
        <f t="shared" si="34"/>
        <v/>
      </c>
      <c r="G1157" s="24" t="s">
        <v>189</v>
      </c>
      <c r="H1157" s="23">
        <v>30.908169999999998</v>
      </c>
      <c r="I1157" s="23"/>
      <c r="J1157" s="23">
        <v>150</v>
      </c>
      <c r="K1157" s="23"/>
    </row>
    <row r="1158" spans="1:11" ht="12.75" customHeight="1" x14ac:dyDescent="0.25">
      <c r="A1158" s="20">
        <f t="shared" si="35"/>
        <v>42934.874999997213</v>
      </c>
      <c r="B1158" s="21"/>
      <c r="C1158" s="22">
        <v>0.38949</v>
      </c>
      <c r="D1158" s="21">
        <v>40.768430000000002</v>
      </c>
      <c r="E1158" s="21"/>
      <c r="F1158" s="24" t="str">
        <f t="shared" si="34"/>
        <v/>
      </c>
      <c r="G1158" s="24" t="s">
        <v>189</v>
      </c>
      <c r="H1158" s="23">
        <v>30.84412</v>
      </c>
      <c r="I1158" s="23"/>
      <c r="J1158" s="23">
        <v>150</v>
      </c>
      <c r="K1158" s="23"/>
    </row>
    <row r="1159" spans="1:11" ht="12.75" customHeight="1" x14ac:dyDescent="0.25">
      <c r="A1159" s="20">
        <f t="shared" si="35"/>
        <v>42934.916666663878</v>
      </c>
      <c r="B1159" s="21"/>
      <c r="C1159" s="22">
        <v>0.38374999999999998</v>
      </c>
      <c r="D1159" s="21">
        <v>257.41730000000001</v>
      </c>
      <c r="E1159" s="21"/>
      <c r="F1159" s="24" t="str">
        <f t="shared" si="34"/>
        <v/>
      </c>
      <c r="G1159" s="24" t="s">
        <v>189</v>
      </c>
      <c r="H1159" s="23">
        <v>30.788969999999999</v>
      </c>
      <c r="I1159" s="23"/>
      <c r="J1159" s="23">
        <v>150</v>
      </c>
      <c r="K1159" s="23"/>
    </row>
    <row r="1160" spans="1:11" ht="12.75" customHeight="1" x14ac:dyDescent="0.25">
      <c r="A1160" s="20">
        <f t="shared" si="35"/>
        <v>42934.958333330542</v>
      </c>
      <c r="B1160" s="21"/>
      <c r="C1160" s="22">
        <v>0.37436000000000003</v>
      </c>
      <c r="D1160" s="21">
        <v>334.60750000000002</v>
      </c>
      <c r="E1160" s="21"/>
      <c r="F1160" s="24" t="str">
        <f t="shared" si="34"/>
        <v/>
      </c>
      <c r="G1160" s="24" t="s">
        <v>189</v>
      </c>
      <c r="H1160" s="23">
        <v>30.763500000000001</v>
      </c>
      <c r="I1160" s="23"/>
      <c r="J1160" s="23">
        <v>150</v>
      </c>
      <c r="K1160" s="23"/>
    </row>
    <row r="1161" spans="1:11" ht="12.75" customHeight="1" x14ac:dyDescent="0.25">
      <c r="A1161" s="20">
        <f t="shared" si="35"/>
        <v>42934.999999997206</v>
      </c>
      <c r="B1161" s="21"/>
      <c r="C1161" s="22">
        <v>0.35588999999999998</v>
      </c>
      <c r="D1161" s="21">
        <v>264.75920000000002</v>
      </c>
      <c r="E1161" s="21"/>
      <c r="F1161" s="24" t="str">
        <f t="shared" si="34"/>
        <v/>
      </c>
      <c r="G1161" s="24" t="s">
        <v>189</v>
      </c>
      <c r="H1161" s="23">
        <v>30.744499999999999</v>
      </c>
      <c r="J1161" s="23">
        <v>150</v>
      </c>
      <c r="K1161" s="23"/>
    </row>
    <row r="1162" spans="1:11" ht="12.75" customHeight="1" x14ac:dyDescent="0.25">
      <c r="A1162" s="20">
        <f t="shared" si="35"/>
        <v>42935.04166666387</v>
      </c>
      <c r="B1162" s="21"/>
      <c r="C1162" s="22">
        <v>0.26221</v>
      </c>
      <c r="D1162" s="21">
        <v>47.770539999999997</v>
      </c>
      <c r="E1162" s="21"/>
      <c r="F1162" s="24" t="str">
        <f t="shared" si="34"/>
        <v/>
      </c>
      <c r="G1162" s="24" t="s">
        <v>189</v>
      </c>
      <c r="H1162" s="23">
        <v>30.736550000000001</v>
      </c>
      <c r="I1162" s="23">
        <f>COUNTIF(G1162:G1185,"&gt;150")</f>
        <v>0</v>
      </c>
      <c r="J1162" s="23">
        <v>150</v>
      </c>
      <c r="K1162" s="23"/>
    </row>
    <row r="1163" spans="1:11" ht="12.75" customHeight="1" x14ac:dyDescent="0.25">
      <c r="A1163" s="20">
        <f t="shared" si="35"/>
        <v>42935.083333330535</v>
      </c>
      <c r="B1163" s="21">
        <v>-4.8317800000000002</v>
      </c>
      <c r="C1163" s="22">
        <v>0.40650999999999998</v>
      </c>
      <c r="D1163" s="21">
        <v>205.09880000000001</v>
      </c>
      <c r="E1163" s="21"/>
      <c r="F1163" s="24" t="str">
        <f t="shared" ref="F1163:F1226" si="36">IF(AND(B1163&gt;0,ISNUMBER(B1163)),B1163,"")</f>
        <v/>
      </c>
      <c r="G1163" s="24" t="s">
        <v>189</v>
      </c>
      <c r="H1163" s="23">
        <v>30.701889999999999</v>
      </c>
      <c r="I1163" s="23"/>
      <c r="J1163" s="23">
        <v>150</v>
      </c>
      <c r="K1163" s="23"/>
    </row>
    <row r="1164" spans="1:11" ht="12.75" customHeight="1" x14ac:dyDescent="0.25">
      <c r="A1164" s="20">
        <f t="shared" ref="A1164:A1227" si="37">A1163+1/24</f>
        <v>42935.124999997199</v>
      </c>
      <c r="B1164" s="21">
        <v>-1.8548899999999999</v>
      </c>
      <c r="C1164" s="22">
        <v>0.37918000000000002</v>
      </c>
      <c r="D1164" s="21">
        <v>256.53070000000002</v>
      </c>
      <c r="E1164" s="21"/>
      <c r="F1164" s="24" t="str">
        <f t="shared" si="36"/>
        <v/>
      </c>
      <c r="G1164" s="24" t="s">
        <v>189</v>
      </c>
      <c r="H1164" s="23">
        <v>30.69566</v>
      </c>
      <c r="I1164" s="23"/>
      <c r="J1164" s="23">
        <v>150</v>
      </c>
      <c r="K1164" s="23"/>
    </row>
    <row r="1165" spans="1:11" ht="12.75" customHeight="1" x14ac:dyDescent="0.25">
      <c r="A1165" s="20">
        <f t="shared" si="37"/>
        <v>42935.166666663863</v>
      </c>
      <c r="B1165" s="21">
        <v>-0.51644000000000001</v>
      </c>
      <c r="C1165" s="22">
        <v>0.40211000000000002</v>
      </c>
      <c r="D1165" s="21">
        <v>203.22720000000001</v>
      </c>
      <c r="E1165" s="21"/>
      <c r="F1165" s="24" t="str">
        <f t="shared" si="36"/>
        <v/>
      </c>
      <c r="G1165" s="24" t="s">
        <v>189</v>
      </c>
      <c r="H1165" s="23">
        <v>30.68158</v>
      </c>
      <c r="I1165" s="23"/>
      <c r="J1165" s="23">
        <v>150</v>
      </c>
      <c r="K1165" s="23"/>
    </row>
    <row r="1166" spans="1:11" ht="12.75" customHeight="1" x14ac:dyDescent="0.25">
      <c r="A1166" s="20">
        <f t="shared" si="37"/>
        <v>42935.208333330527</v>
      </c>
      <c r="B1166" s="21">
        <v>-4.4013900000000001</v>
      </c>
      <c r="C1166" s="22">
        <v>0.47043000000000001</v>
      </c>
      <c r="D1166" s="21">
        <v>319.39479999999998</v>
      </c>
      <c r="E1166" s="21"/>
      <c r="F1166" s="24" t="str">
        <f t="shared" si="36"/>
        <v/>
      </c>
      <c r="G1166" s="24" t="s">
        <v>189</v>
      </c>
      <c r="H1166" s="23">
        <v>30.665289999999999</v>
      </c>
      <c r="I1166" s="23"/>
      <c r="J1166" s="23">
        <v>150</v>
      </c>
      <c r="K1166" s="23"/>
    </row>
    <row r="1167" spans="1:11" ht="12.75" customHeight="1" x14ac:dyDescent="0.25">
      <c r="A1167" s="20">
        <f t="shared" si="37"/>
        <v>42935.249999997191</v>
      </c>
      <c r="B1167" s="21">
        <v>-0.1085</v>
      </c>
      <c r="C1167" s="22">
        <v>0.47508</v>
      </c>
      <c r="D1167" s="21">
        <v>9.1834600000000002</v>
      </c>
      <c r="E1167" s="21"/>
      <c r="F1167" s="24" t="str">
        <f t="shared" si="36"/>
        <v/>
      </c>
      <c r="G1167" s="24" t="s">
        <v>189</v>
      </c>
      <c r="H1167" s="23">
        <v>30.640699999999999</v>
      </c>
      <c r="I1167" s="23"/>
      <c r="J1167" s="23">
        <v>150</v>
      </c>
      <c r="K1167" s="23"/>
    </row>
    <row r="1168" spans="1:11" ht="12.75" customHeight="1" x14ac:dyDescent="0.25">
      <c r="A1168" s="20">
        <f t="shared" si="37"/>
        <v>42935.291666663856</v>
      </c>
      <c r="B1168" s="21">
        <v>7.4662800000000002</v>
      </c>
      <c r="C1168" s="22">
        <v>0.37091000000000002</v>
      </c>
      <c r="D1168" s="21">
        <v>221.6182</v>
      </c>
      <c r="E1168" s="21"/>
      <c r="F1168" s="24">
        <f t="shared" si="36"/>
        <v>7.4662800000000002</v>
      </c>
      <c r="G1168" s="24">
        <v>7.4662800000000002</v>
      </c>
      <c r="H1168" s="23">
        <v>30.619679999999999</v>
      </c>
      <c r="I1168" s="23"/>
      <c r="J1168" s="23">
        <v>150</v>
      </c>
      <c r="K1168" s="23"/>
    </row>
    <row r="1169" spans="1:11" ht="12.75" customHeight="1" x14ac:dyDescent="0.25">
      <c r="A1169" s="20">
        <f t="shared" si="37"/>
        <v>42935.33333333052</v>
      </c>
      <c r="B1169" s="21">
        <v>2.95356</v>
      </c>
      <c r="C1169" s="22">
        <v>0.45545999999999998</v>
      </c>
      <c r="D1169" s="21">
        <v>275.2337</v>
      </c>
      <c r="E1169" s="21"/>
      <c r="F1169" s="24">
        <f t="shared" si="36"/>
        <v>2.95356</v>
      </c>
      <c r="G1169" s="24">
        <v>2.95356</v>
      </c>
      <c r="H1169" s="23">
        <v>30.595669999999998</v>
      </c>
      <c r="I1169" s="23"/>
      <c r="J1169" s="23">
        <v>150</v>
      </c>
      <c r="K1169" s="23"/>
    </row>
    <row r="1170" spans="1:11" ht="12.75" customHeight="1" x14ac:dyDescent="0.25">
      <c r="A1170" s="20">
        <f t="shared" si="37"/>
        <v>42935.374999997184</v>
      </c>
      <c r="B1170" s="21"/>
      <c r="C1170" s="22">
        <v>0.32378000000000001</v>
      </c>
      <c r="D1170" s="21">
        <v>279.07459999999998</v>
      </c>
      <c r="E1170" s="21"/>
      <c r="F1170" s="24" t="str">
        <f t="shared" si="36"/>
        <v/>
      </c>
      <c r="G1170" s="24" t="s">
        <v>189</v>
      </c>
      <c r="H1170" s="23">
        <v>30.566939999999999</v>
      </c>
      <c r="I1170" s="23"/>
      <c r="J1170" s="23">
        <v>150</v>
      </c>
      <c r="K1170" s="23"/>
    </row>
    <row r="1171" spans="1:11" ht="12.75" customHeight="1" x14ac:dyDescent="0.25">
      <c r="A1171" s="20">
        <f t="shared" si="37"/>
        <v>42935.416666663848</v>
      </c>
      <c r="B1171" s="21"/>
      <c r="C1171" s="22">
        <v>0.63304000000000005</v>
      </c>
      <c r="D1171" s="21">
        <v>245.45849999999999</v>
      </c>
      <c r="E1171" s="21"/>
      <c r="F1171" s="24" t="str">
        <f t="shared" si="36"/>
        <v/>
      </c>
      <c r="G1171" s="24" t="s">
        <v>189</v>
      </c>
      <c r="H1171" s="23">
        <v>30.565670000000001</v>
      </c>
      <c r="I1171" s="23"/>
      <c r="J1171" s="23">
        <v>150</v>
      </c>
      <c r="K1171" s="23"/>
    </row>
    <row r="1172" spans="1:11" ht="12.75" customHeight="1" x14ac:dyDescent="0.25">
      <c r="A1172" s="20">
        <f t="shared" si="37"/>
        <v>42935.458333330513</v>
      </c>
      <c r="B1172" s="21"/>
      <c r="C1172" s="22">
        <v>0.98172000000000004</v>
      </c>
      <c r="D1172" s="21">
        <v>352.83199999999999</v>
      </c>
      <c r="E1172" s="21"/>
      <c r="F1172" s="24" t="str">
        <f t="shared" si="36"/>
        <v/>
      </c>
      <c r="G1172" s="24" t="s">
        <v>189</v>
      </c>
      <c r="H1172" s="23">
        <v>30.5641</v>
      </c>
      <c r="I1172" s="23"/>
      <c r="J1172" s="23">
        <v>150</v>
      </c>
      <c r="K1172" s="23"/>
    </row>
    <row r="1173" spans="1:11" ht="12.75" customHeight="1" x14ac:dyDescent="0.25">
      <c r="A1173" s="20">
        <f t="shared" si="37"/>
        <v>42935.499999997177</v>
      </c>
      <c r="B1173" s="21"/>
      <c r="C1173" s="22">
        <v>2.64398</v>
      </c>
      <c r="D1173" s="21">
        <v>301.53550000000001</v>
      </c>
      <c r="E1173" s="21"/>
      <c r="F1173" s="24" t="str">
        <f t="shared" si="36"/>
        <v/>
      </c>
      <c r="G1173" s="24" t="s">
        <v>189</v>
      </c>
      <c r="H1173" s="23">
        <v>30.52176</v>
      </c>
      <c r="I1173" s="23"/>
      <c r="J1173" s="23">
        <v>150</v>
      </c>
      <c r="K1173" s="23"/>
    </row>
    <row r="1174" spans="1:11" ht="12.75" customHeight="1" x14ac:dyDescent="0.25">
      <c r="A1174" s="20">
        <f t="shared" si="37"/>
        <v>42935.541666663841</v>
      </c>
      <c r="B1174" s="21"/>
      <c r="C1174" s="22">
        <v>2.88076</v>
      </c>
      <c r="D1174" s="21">
        <v>306.7158</v>
      </c>
      <c r="E1174" s="21"/>
      <c r="F1174" s="24" t="str">
        <f t="shared" si="36"/>
        <v/>
      </c>
      <c r="G1174" s="24" t="s">
        <v>189</v>
      </c>
      <c r="H1174" s="23">
        <v>30.5</v>
      </c>
      <c r="I1174" s="23"/>
      <c r="J1174" s="23">
        <v>150</v>
      </c>
      <c r="K1174" s="23"/>
    </row>
    <row r="1175" spans="1:11" ht="12.75" customHeight="1" x14ac:dyDescent="0.25">
      <c r="A1175" s="20">
        <f t="shared" si="37"/>
        <v>42935.583333330505</v>
      </c>
      <c r="B1175" s="21"/>
      <c r="C1175" s="22">
        <v>2.0530400000000002</v>
      </c>
      <c r="D1175" s="21">
        <v>293.04860000000002</v>
      </c>
      <c r="E1175" s="21"/>
      <c r="F1175" s="24" t="str">
        <f t="shared" si="36"/>
        <v/>
      </c>
      <c r="G1175" s="24" t="s">
        <v>189</v>
      </c>
      <c r="H1175" s="23">
        <v>30.47156</v>
      </c>
      <c r="I1175" s="23"/>
      <c r="J1175" s="23">
        <v>150</v>
      </c>
      <c r="K1175" s="23"/>
    </row>
    <row r="1176" spans="1:11" ht="12.75" customHeight="1" x14ac:dyDescent="0.25">
      <c r="A1176" s="20">
        <f t="shared" si="37"/>
        <v>42935.62499999717</v>
      </c>
      <c r="B1176" s="21"/>
      <c r="C1176" s="22">
        <v>2.4107500000000002</v>
      </c>
      <c r="D1176" s="21">
        <v>330.73</v>
      </c>
      <c r="E1176" s="21"/>
      <c r="F1176" s="24" t="str">
        <f t="shared" si="36"/>
        <v/>
      </c>
      <c r="G1176" s="24" t="s">
        <v>189</v>
      </c>
      <c r="H1176" s="23">
        <v>30.422499999999999</v>
      </c>
      <c r="I1176" s="23"/>
      <c r="J1176" s="23">
        <v>150</v>
      </c>
      <c r="K1176" s="23"/>
    </row>
    <row r="1177" spans="1:11" ht="12.75" customHeight="1" x14ac:dyDescent="0.25">
      <c r="A1177" s="20">
        <f t="shared" si="37"/>
        <v>42935.666666663834</v>
      </c>
      <c r="B1177" s="21">
        <v>30.194780000000002</v>
      </c>
      <c r="C1177" s="22">
        <v>1.8044199999999999</v>
      </c>
      <c r="D1177" s="21">
        <v>314.65050000000002</v>
      </c>
      <c r="E1177" s="21"/>
      <c r="F1177" s="24">
        <f t="shared" si="36"/>
        <v>30.194780000000002</v>
      </c>
      <c r="G1177" s="24">
        <v>30.194780000000002</v>
      </c>
      <c r="H1177" s="23">
        <v>30.415019999999998</v>
      </c>
      <c r="I1177" s="23"/>
      <c r="J1177" s="23">
        <v>150</v>
      </c>
      <c r="K1177" s="23"/>
    </row>
    <row r="1178" spans="1:11" ht="12.75" customHeight="1" x14ac:dyDescent="0.25">
      <c r="A1178" s="20">
        <f t="shared" si="37"/>
        <v>42935.708333330498</v>
      </c>
      <c r="B1178" s="21"/>
      <c r="C1178" s="22">
        <v>1.26966</v>
      </c>
      <c r="D1178" s="21">
        <v>334.22370000000001</v>
      </c>
      <c r="E1178" s="21"/>
      <c r="F1178" s="24" t="str">
        <f t="shared" si="36"/>
        <v/>
      </c>
      <c r="G1178" s="24" t="s">
        <v>189</v>
      </c>
      <c r="H1178" s="23">
        <v>30.41206</v>
      </c>
      <c r="I1178" s="23"/>
      <c r="J1178" s="23">
        <v>150</v>
      </c>
      <c r="K1178" s="23"/>
    </row>
    <row r="1179" spans="1:11" ht="12.75" customHeight="1" x14ac:dyDescent="0.25">
      <c r="A1179" s="20">
        <f t="shared" si="37"/>
        <v>42935.749999997162</v>
      </c>
      <c r="B1179" s="21">
        <v>17.958220000000001</v>
      </c>
      <c r="C1179" s="22">
        <v>1.2982</v>
      </c>
      <c r="D1179" s="21">
        <v>307.00740000000002</v>
      </c>
      <c r="E1179" s="21"/>
      <c r="F1179" s="24">
        <f t="shared" si="36"/>
        <v>17.958220000000001</v>
      </c>
      <c r="G1179" s="24">
        <v>17.958220000000001</v>
      </c>
      <c r="H1179" s="23">
        <v>30.374279999999999</v>
      </c>
      <c r="I1179" s="23"/>
      <c r="J1179" s="23">
        <v>150</v>
      </c>
      <c r="K1179" s="23"/>
    </row>
    <row r="1180" spans="1:11" ht="12.75" customHeight="1" x14ac:dyDescent="0.25">
      <c r="A1180" s="20">
        <f t="shared" si="37"/>
        <v>42935.791666663827</v>
      </c>
      <c r="B1180" s="21">
        <v>3.8416700000000001</v>
      </c>
      <c r="C1180" s="22">
        <v>0.68886000000000003</v>
      </c>
      <c r="D1180" s="21">
        <v>286.87650000000002</v>
      </c>
      <c r="E1180" s="21"/>
      <c r="F1180" s="24">
        <f t="shared" si="36"/>
        <v>3.8416700000000001</v>
      </c>
      <c r="G1180" s="24">
        <v>3.8416700000000001</v>
      </c>
      <c r="H1180" s="23">
        <v>30.304369999999999</v>
      </c>
      <c r="I1180" s="23"/>
      <c r="J1180" s="23">
        <v>150</v>
      </c>
      <c r="K1180" s="23"/>
    </row>
    <row r="1181" spans="1:11" ht="12.75" customHeight="1" x14ac:dyDescent="0.25">
      <c r="A1181" s="20">
        <f t="shared" si="37"/>
        <v>42935.833333330491</v>
      </c>
      <c r="B1181" s="21">
        <v>-2.50806</v>
      </c>
      <c r="C1181" s="22">
        <v>0.43070000000000003</v>
      </c>
      <c r="D1181" s="21">
        <v>235.1328</v>
      </c>
      <c r="E1181" s="21"/>
      <c r="F1181" s="24" t="str">
        <f t="shared" si="36"/>
        <v/>
      </c>
      <c r="G1181" s="24" t="s">
        <v>189</v>
      </c>
      <c r="H1181" s="23">
        <v>30.275839999999999</v>
      </c>
      <c r="I1181" s="23"/>
      <c r="J1181" s="23">
        <v>150</v>
      </c>
      <c r="K1181" s="23"/>
    </row>
    <row r="1182" spans="1:11" ht="12.75" customHeight="1" x14ac:dyDescent="0.25">
      <c r="A1182" s="20">
        <f t="shared" si="37"/>
        <v>42935.874999997155</v>
      </c>
      <c r="B1182" s="21">
        <v>-0.62644</v>
      </c>
      <c r="C1182" s="22">
        <v>0.50390000000000001</v>
      </c>
      <c r="D1182" s="21">
        <v>220.96209999999999</v>
      </c>
      <c r="E1182" s="21"/>
      <c r="F1182" s="24" t="str">
        <f t="shared" si="36"/>
        <v/>
      </c>
      <c r="G1182" s="24" t="s">
        <v>189</v>
      </c>
      <c r="H1182" s="23">
        <v>30.271170000000001</v>
      </c>
      <c r="I1182" s="23"/>
      <c r="J1182" s="23">
        <v>150</v>
      </c>
      <c r="K1182" s="23"/>
    </row>
    <row r="1183" spans="1:11" ht="12.75" customHeight="1" x14ac:dyDescent="0.25">
      <c r="A1183" s="20">
        <f t="shared" si="37"/>
        <v>42935.916666663819</v>
      </c>
      <c r="B1183" s="21"/>
      <c r="C1183" s="22">
        <v>0.49458999999999997</v>
      </c>
      <c r="D1183" s="21">
        <v>293.6696</v>
      </c>
      <c r="E1183" s="21"/>
      <c r="F1183" s="24" t="str">
        <f t="shared" si="36"/>
        <v/>
      </c>
      <c r="G1183" s="24" t="s">
        <v>189</v>
      </c>
      <c r="H1183" s="23">
        <v>30.265889999999999</v>
      </c>
      <c r="I1183" s="23"/>
      <c r="J1183" s="23">
        <v>150</v>
      </c>
      <c r="K1183" s="23"/>
    </row>
    <row r="1184" spans="1:11" ht="12.75" customHeight="1" x14ac:dyDescent="0.25">
      <c r="A1184" s="20">
        <f t="shared" si="37"/>
        <v>42935.958333330484</v>
      </c>
      <c r="B1184" s="21"/>
      <c r="C1184" s="22">
        <v>0.50238000000000005</v>
      </c>
      <c r="D1184" s="21">
        <v>260.2568</v>
      </c>
      <c r="E1184" s="21"/>
      <c r="F1184" s="24" t="str">
        <f t="shared" si="36"/>
        <v/>
      </c>
      <c r="G1184" s="24" t="s">
        <v>189</v>
      </c>
      <c r="H1184" s="23">
        <v>30.246289999999998</v>
      </c>
      <c r="I1184" s="23"/>
      <c r="J1184" s="23">
        <v>150</v>
      </c>
      <c r="K1184" s="23"/>
    </row>
    <row r="1185" spans="1:11" ht="12.75" customHeight="1" x14ac:dyDescent="0.25">
      <c r="A1185" s="20">
        <f t="shared" si="37"/>
        <v>42935.999999997148</v>
      </c>
      <c r="B1185" s="21"/>
      <c r="C1185" s="22">
        <v>0.62851999999999997</v>
      </c>
      <c r="D1185" s="21">
        <v>263.38580000000002</v>
      </c>
      <c r="E1185" s="21"/>
      <c r="F1185" s="24" t="str">
        <f t="shared" si="36"/>
        <v/>
      </c>
      <c r="G1185" s="24" t="s">
        <v>189</v>
      </c>
      <c r="H1185" s="23">
        <v>30.242940000000001</v>
      </c>
      <c r="I1185" s="23"/>
      <c r="J1185" s="23">
        <v>150</v>
      </c>
      <c r="K1185" s="23"/>
    </row>
    <row r="1186" spans="1:11" ht="12.75" customHeight="1" x14ac:dyDescent="0.25">
      <c r="A1186" s="20">
        <f t="shared" si="37"/>
        <v>42936.041666663812</v>
      </c>
      <c r="B1186" s="21"/>
      <c r="C1186" s="22">
        <v>0.33172000000000001</v>
      </c>
      <c r="D1186" s="21">
        <v>187.1833</v>
      </c>
      <c r="E1186" s="21"/>
      <c r="F1186" s="24" t="str">
        <f t="shared" si="36"/>
        <v/>
      </c>
      <c r="G1186" s="24" t="s">
        <v>189</v>
      </c>
      <c r="H1186" s="23">
        <v>30.238440000000001</v>
      </c>
      <c r="I1186" s="23">
        <f>COUNTIF(G1186:G1209,"&gt;150")</f>
        <v>0</v>
      </c>
      <c r="J1186" s="23">
        <v>150</v>
      </c>
      <c r="K1186" s="23"/>
    </row>
    <row r="1187" spans="1:11" ht="12.75" customHeight="1" x14ac:dyDescent="0.25">
      <c r="A1187" s="20">
        <f t="shared" si="37"/>
        <v>42936.083333330476</v>
      </c>
      <c r="B1187" s="21">
        <v>-2.18106</v>
      </c>
      <c r="C1187" s="22">
        <v>0.38188</v>
      </c>
      <c r="D1187" s="21">
        <v>296.51819999999998</v>
      </c>
      <c r="E1187" s="21"/>
      <c r="F1187" s="24" t="str">
        <f t="shared" si="36"/>
        <v/>
      </c>
      <c r="G1187" s="24" t="s">
        <v>189</v>
      </c>
      <c r="H1187" s="23">
        <v>30.237670000000001</v>
      </c>
      <c r="I1187" s="23"/>
      <c r="J1187" s="23">
        <v>150</v>
      </c>
      <c r="K1187" s="23"/>
    </row>
    <row r="1188" spans="1:11" ht="12.75" customHeight="1" x14ac:dyDescent="0.25">
      <c r="A1188" s="20">
        <f t="shared" si="37"/>
        <v>42936.124999997141</v>
      </c>
      <c r="B1188" s="21">
        <v>6.7312799999999999</v>
      </c>
      <c r="C1188" s="22">
        <v>0.41555999999999998</v>
      </c>
      <c r="D1188" s="21">
        <v>262.99029999999999</v>
      </c>
      <c r="E1188" s="21"/>
      <c r="F1188" s="24">
        <f t="shared" si="36"/>
        <v>6.7312799999999999</v>
      </c>
      <c r="G1188" s="24">
        <v>6.7312799999999999</v>
      </c>
      <c r="H1188" s="23">
        <v>30.236059999999998</v>
      </c>
      <c r="I1188" s="23"/>
      <c r="J1188" s="23">
        <v>150</v>
      </c>
      <c r="K1188" s="23"/>
    </row>
    <row r="1189" spans="1:11" ht="12.75" customHeight="1" x14ac:dyDescent="0.25">
      <c r="A1189" s="20">
        <f t="shared" si="37"/>
        <v>42936.166666663805</v>
      </c>
      <c r="B1189" s="21">
        <v>-0.18984000000000001</v>
      </c>
      <c r="C1189" s="22">
        <v>0.36598999999999998</v>
      </c>
      <c r="D1189" s="21">
        <v>251.6849</v>
      </c>
      <c r="E1189" s="21"/>
      <c r="F1189" s="24" t="str">
        <f t="shared" si="36"/>
        <v/>
      </c>
      <c r="G1189" s="24" t="s">
        <v>189</v>
      </c>
      <c r="H1189" s="23">
        <v>30.200939999999999</v>
      </c>
      <c r="I1189" s="23"/>
      <c r="J1189" s="23">
        <v>150</v>
      </c>
      <c r="K1189" s="23"/>
    </row>
    <row r="1190" spans="1:11" ht="12.75" customHeight="1" x14ac:dyDescent="0.25">
      <c r="A1190" s="20">
        <f t="shared" si="37"/>
        <v>42936.208333330469</v>
      </c>
      <c r="B1190" s="21">
        <v>13.827669999999999</v>
      </c>
      <c r="C1190" s="22">
        <v>0.29635</v>
      </c>
      <c r="D1190" s="21">
        <v>243.2861</v>
      </c>
      <c r="E1190" s="21"/>
      <c r="F1190" s="24">
        <f t="shared" si="36"/>
        <v>13.827669999999999</v>
      </c>
      <c r="G1190" s="24">
        <v>13.827669999999999</v>
      </c>
      <c r="H1190" s="23">
        <v>30.194780000000002</v>
      </c>
      <c r="I1190" s="23"/>
      <c r="J1190" s="23">
        <v>150</v>
      </c>
      <c r="K1190" s="23"/>
    </row>
    <row r="1191" spans="1:11" ht="12.75" customHeight="1" x14ac:dyDescent="0.25">
      <c r="A1191" s="20">
        <f t="shared" si="37"/>
        <v>42936.249999997133</v>
      </c>
      <c r="B1191" s="21">
        <v>5.4515000000000002</v>
      </c>
      <c r="C1191" s="22">
        <v>0.35487999999999997</v>
      </c>
      <c r="D1191" s="21">
        <v>296.30619999999999</v>
      </c>
      <c r="E1191" s="21"/>
      <c r="F1191" s="24">
        <f t="shared" si="36"/>
        <v>5.4515000000000002</v>
      </c>
      <c r="G1191" s="24">
        <v>5.4515000000000002</v>
      </c>
      <c r="H1191" s="23">
        <v>30.178049999999999</v>
      </c>
      <c r="I1191" s="23"/>
      <c r="J1191" s="23">
        <v>150</v>
      </c>
      <c r="K1191" s="23"/>
    </row>
    <row r="1192" spans="1:11" ht="12.75" customHeight="1" x14ac:dyDescent="0.25">
      <c r="A1192" s="20">
        <f t="shared" si="37"/>
        <v>42936.291666663798</v>
      </c>
      <c r="B1192" s="21">
        <v>7.1932200000000002</v>
      </c>
      <c r="C1192" s="22">
        <v>0.59152000000000005</v>
      </c>
      <c r="D1192" s="21">
        <v>298.8947</v>
      </c>
      <c r="E1192" s="21"/>
      <c r="F1192" s="24">
        <f t="shared" si="36"/>
        <v>7.1932200000000002</v>
      </c>
      <c r="G1192" s="24">
        <v>7.1932200000000002</v>
      </c>
      <c r="H1192" s="23">
        <v>30.167280000000002</v>
      </c>
      <c r="I1192" s="23"/>
      <c r="J1192" s="23">
        <v>150</v>
      </c>
      <c r="K1192" s="23"/>
    </row>
    <row r="1193" spans="1:11" ht="12.75" customHeight="1" x14ac:dyDescent="0.25">
      <c r="A1193" s="20">
        <f t="shared" si="37"/>
        <v>42936.333333330462</v>
      </c>
      <c r="B1193" s="21">
        <v>0.92971999999999999</v>
      </c>
      <c r="C1193" s="22">
        <v>0.35304999999999997</v>
      </c>
      <c r="D1193" s="21">
        <v>30.872029999999999</v>
      </c>
      <c r="E1193" s="21"/>
      <c r="F1193" s="24">
        <f t="shared" si="36"/>
        <v>0.92971999999999999</v>
      </c>
      <c r="G1193" s="24">
        <v>0.92971999999999999</v>
      </c>
      <c r="H1193" s="23">
        <v>30.16583</v>
      </c>
      <c r="I1193" s="23"/>
      <c r="J1193" s="23">
        <v>150</v>
      </c>
      <c r="K1193" s="23"/>
    </row>
    <row r="1194" spans="1:11" ht="12.75" customHeight="1" x14ac:dyDescent="0.25">
      <c r="A1194" s="20">
        <f t="shared" si="37"/>
        <v>42936.374999997126</v>
      </c>
      <c r="B1194" s="21">
        <v>5.6176700000000004</v>
      </c>
      <c r="C1194" s="22">
        <v>0.37501000000000001</v>
      </c>
      <c r="D1194" s="21">
        <v>105.15</v>
      </c>
      <c r="E1194" s="21"/>
      <c r="F1194" s="24">
        <f t="shared" si="36"/>
        <v>5.6176700000000004</v>
      </c>
      <c r="G1194" s="24">
        <v>5.6176700000000004</v>
      </c>
      <c r="H1194" s="23">
        <v>30.109719999999999</v>
      </c>
      <c r="I1194" s="23"/>
      <c r="J1194" s="23">
        <v>150</v>
      </c>
      <c r="K1194" s="23"/>
    </row>
    <row r="1195" spans="1:11" ht="12.75" customHeight="1" x14ac:dyDescent="0.25">
      <c r="A1195" s="20">
        <f t="shared" si="37"/>
        <v>42936.41666666379</v>
      </c>
      <c r="B1195" s="21">
        <v>-1.0622199999999999</v>
      </c>
      <c r="C1195" s="22">
        <v>1.5729500000000001</v>
      </c>
      <c r="D1195" s="21">
        <v>94.271339999999995</v>
      </c>
      <c r="E1195" s="21"/>
      <c r="F1195" s="24" t="str">
        <f t="shared" si="36"/>
        <v/>
      </c>
      <c r="G1195" s="24" t="s">
        <v>189</v>
      </c>
      <c r="H1195" s="23">
        <v>30.071449999999999</v>
      </c>
      <c r="I1195" s="23"/>
      <c r="J1195" s="23">
        <v>150</v>
      </c>
      <c r="K1195" s="23"/>
    </row>
    <row r="1196" spans="1:11" ht="12.75" customHeight="1" x14ac:dyDescent="0.25">
      <c r="A1196" s="20">
        <f t="shared" si="37"/>
        <v>42936.458333330454</v>
      </c>
      <c r="B1196" s="21">
        <v>4.6176700000000004</v>
      </c>
      <c r="C1196" s="22">
        <v>3.3190300000000001</v>
      </c>
      <c r="D1196" s="21">
        <v>48.372619999999998</v>
      </c>
      <c r="E1196" s="21"/>
      <c r="F1196" s="24">
        <f t="shared" si="36"/>
        <v>4.6176700000000004</v>
      </c>
      <c r="G1196" s="24">
        <v>4.6176700000000004</v>
      </c>
      <c r="H1196" s="23">
        <v>30.043389999999999</v>
      </c>
      <c r="I1196" s="23"/>
      <c r="J1196" s="23">
        <v>150</v>
      </c>
      <c r="K1196" s="23"/>
    </row>
    <row r="1197" spans="1:11" ht="12.75" customHeight="1" x14ac:dyDescent="0.25">
      <c r="A1197" s="20">
        <f t="shared" si="37"/>
        <v>42936.499999997119</v>
      </c>
      <c r="B1197" s="21">
        <v>19.544329999999999</v>
      </c>
      <c r="C1197" s="22">
        <v>3.08108</v>
      </c>
      <c r="D1197" s="21">
        <v>37.735550000000003</v>
      </c>
      <c r="E1197" s="21"/>
      <c r="F1197" s="24">
        <f t="shared" si="36"/>
        <v>19.544329999999999</v>
      </c>
      <c r="G1197" s="24">
        <v>19.544329999999999</v>
      </c>
      <c r="H1197" s="23">
        <v>30.012250000000002</v>
      </c>
      <c r="I1197" s="23"/>
      <c r="J1197" s="23">
        <v>150</v>
      </c>
      <c r="K1197" s="23"/>
    </row>
    <row r="1198" spans="1:11" ht="12.75" customHeight="1" x14ac:dyDescent="0.25">
      <c r="A1198" s="20">
        <f t="shared" si="37"/>
        <v>42936.541666663783</v>
      </c>
      <c r="B1198" s="21">
        <v>11.877330000000001</v>
      </c>
      <c r="C1198" s="22">
        <v>2.5134799999999999</v>
      </c>
      <c r="D1198" s="21">
        <v>32.224310000000003</v>
      </c>
      <c r="E1198" s="21"/>
      <c r="F1198" s="24">
        <f t="shared" si="36"/>
        <v>11.877330000000001</v>
      </c>
      <c r="G1198" s="24">
        <v>11.877330000000001</v>
      </c>
      <c r="H1198" s="23">
        <v>30.00206</v>
      </c>
      <c r="I1198" s="23"/>
      <c r="J1198" s="23">
        <v>150</v>
      </c>
      <c r="K1198" s="23"/>
    </row>
    <row r="1199" spans="1:11" ht="12.75" customHeight="1" x14ac:dyDescent="0.25">
      <c r="A1199" s="20">
        <f t="shared" si="37"/>
        <v>42936.583333330447</v>
      </c>
      <c r="B1199" s="21">
        <v>13.834720000000001</v>
      </c>
      <c r="C1199" s="22">
        <v>3.3108399999999998</v>
      </c>
      <c r="D1199" s="21">
        <v>52.151119999999999</v>
      </c>
      <c r="E1199" s="21"/>
      <c r="F1199" s="24">
        <f t="shared" si="36"/>
        <v>13.834720000000001</v>
      </c>
      <c r="G1199" s="24">
        <v>13.834720000000001</v>
      </c>
      <c r="H1199" s="23">
        <v>30</v>
      </c>
      <c r="I1199" s="23"/>
      <c r="J1199" s="23">
        <v>150</v>
      </c>
      <c r="K1199" s="23"/>
    </row>
    <row r="1200" spans="1:11" ht="12.75" customHeight="1" x14ac:dyDescent="0.25">
      <c r="A1200" s="20">
        <f t="shared" si="37"/>
        <v>42936.624999997111</v>
      </c>
      <c r="B1200" s="21">
        <v>9.4335000000000004</v>
      </c>
      <c r="C1200" s="22">
        <v>3.3822700000000001</v>
      </c>
      <c r="D1200" s="21">
        <v>57.9298</v>
      </c>
      <c r="E1200" s="21"/>
      <c r="F1200" s="24">
        <f t="shared" si="36"/>
        <v>9.4335000000000004</v>
      </c>
      <c r="G1200" s="24">
        <v>9.4335000000000004</v>
      </c>
      <c r="H1200" s="23">
        <v>29.99061</v>
      </c>
      <c r="I1200" s="23"/>
      <c r="J1200" s="23">
        <v>150</v>
      </c>
      <c r="K1200" s="23"/>
    </row>
    <row r="1201" spans="1:11" ht="12.75" customHeight="1" x14ac:dyDescent="0.25">
      <c r="A1201" s="20">
        <f t="shared" si="37"/>
        <v>42936.666666663776</v>
      </c>
      <c r="B1201" s="21">
        <v>6.58772</v>
      </c>
      <c r="C1201" s="22">
        <v>2.5379800000000001</v>
      </c>
      <c r="D1201" s="21">
        <v>30.907579999999999</v>
      </c>
      <c r="E1201" s="21"/>
      <c r="F1201" s="24">
        <f t="shared" si="36"/>
        <v>6.58772</v>
      </c>
      <c r="G1201" s="24">
        <v>6.58772</v>
      </c>
      <c r="H1201" s="23">
        <v>29.96951</v>
      </c>
      <c r="I1201" s="23"/>
      <c r="J1201" s="23">
        <v>150</v>
      </c>
      <c r="K1201" s="23"/>
    </row>
    <row r="1202" spans="1:11" ht="12.75" customHeight="1" x14ac:dyDescent="0.25">
      <c r="A1202" s="20">
        <f t="shared" si="37"/>
        <v>42936.70833333044</v>
      </c>
      <c r="B1202" s="21">
        <v>7.7830599999999999</v>
      </c>
      <c r="C1202" s="22">
        <v>1.2030099999999999</v>
      </c>
      <c r="D1202" s="21">
        <v>348.60329999999999</v>
      </c>
      <c r="E1202" s="21"/>
      <c r="F1202" s="24">
        <f t="shared" si="36"/>
        <v>7.7830599999999999</v>
      </c>
      <c r="G1202" s="24">
        <v>7.7830599999999999</v>
      </c>
      <c r="H1202" s="23">
        <v>29.965879999999999</v>
      </c>
      <c r="I1202" s="23"/>
      <c r="J1202" s="23">
        <v>150</v>
      </c>
      <c r="K1202" s="23"/>
    </row>
    <row r="1203" spans="1:11" ht="12.75" customHeight="1" x14ac:dyDescent="0.25">
      <c r="A1203" s="20">
        <f t="shared" si="37"/>
        <v>42936.749999997104</v>
      </c>
      <c r="B1203" s="21">
        <v>3.8623400000000001</v>
      </c>
      <c r="C1203" s="22">
        <v>1.7517499999999999</v>
      </c>
      <c r="D1203" s="21">
        <v>342.44760000000002</v>
      </c>
      <c r="E1203" s="21"/>
      <c r="F1203" s="24">
        <f t="shared" si="36"/>
        <v>3.8623400000000001</v>
      </c>
      <c r="G1203" s="24">
        <v>3.8623400000000001</v>
      </c>
      <c r="H1203" s="23">
        <v>29.945129999999999</v>
      </c>
      <c r="I1203" s="23"/>
      <c r="J1203" s="23">
        <v>150</v>
      </c>
      <c r="K1203" s="23"/>
    </row>
    <row r="1204" spans="1:11" ht="12.75" customHeight="1" x14ac:dyDescent="0.25">
      <c r="A1204" s="20">
        <f t="shared" si="37"/>
        <v>42936.791666663768</v>
      </c>
      <c r="B1204" s="21">
        <v>0.53610999999999998</v>
      </c>
      <c r="C1204" s="22">
        <v>2.96584</v>
      </c>
      <c r="D1204" s="21">
        <v>335.87400000000002</v>
      </c>
      <c r="E1204" s="21"/>
      <c r="F1204" s="24">
        <f t="shared" si="36"/>
        <v>0.53610999999999998</v>
      </c>
      <c r="G1204" s="24">
        <v>0.53610999999999998</v>
      </c>
      <c r="H1204" s="23">
        <v>29.895569999999999</v>
      </c>
      <c r="I1204" s="23"/>
      <c r="J1204" s="23">
        <v>150</v>
      </c>
      <c r="K1204" s="23"/>
    </row>
    <row r="1205" spans="1:11" ht="12.75" customHeight="1" x14ac:dyDescent="0.25">
      <c r="A1205" s="20">
        <f t="shared" si="37"/>
        <v>42936.833333330433</v>
      </c>
      <c r="B1205" s="21">
        <v>2.8971100000000001</v>
      </c>
      <c r="C1205" s="22">
        <v>4.0862800000000004</v>
      </c>
      <c r="D1205" s="21">
        <v>325.45249999999999</v>
      </c>
      <c r="E1205" s="21"/>
      <c r="F1205" s="24">
        <f t="shared" si="36"/>
        <v>2.8971100000000001</v>
      </c>
      <c r="G1205" s="24">
        <v>2.8971100000000001</v>
      </c>
      <c r="H1205" s="23">
        <v>29.88907</v>
      </c>
      <c r="I1205" s="23"/>
      <c r="J1205" s="23">
        <v>150</v>
      </c>
      <c r="K1205" s="23"/>
    </row>
    <row r="1206" spans="1:11" ht="12.75" customHeight="1" x14ac:dyDescent="0.25">
      <c r="A1206" s="20">
        <f t="shared" si="37"/>
        <v>42936.874999997097</v>
      </c>
      <c r="B1206" s="21">
        <v>-2.7578900000000002</v>
      </c>
      <c r="C1206" s="22">
        <v>3.78084</v>
      </c>
      <c r="D1206" s="21">
        <v>314.8175</v>
      </c>
      <c r="E1206" s="21"/>
      <c r="F1206" s="24" t="str">
        <f t="shared" si="36"/>
        <v/>
      </c>
      <c r="G1206" s="24" t="s">
        <v>189</v>
      </c>
      <c r="H1206" s="23">
        <v>29.858889999999999</v>
      </c>
      <c r="I1206" s="23"/>
      <c r="J1206" s="23">
        <v>150</v>
      </c>
      <c r="K1206" s="23"/>
    </row>
    <row r="1207" spans="1:11" ht="12.75" customHeight="1" x14ac:dyDescent="0.25">
      <c r="A1207" s="20">
        <f t="shared" si="37"/>
        <v>42936.916666663761</v>
      </c>
      <c r="B1207" s="21"/>
      <c r="C1207" s="22">
        <v>4.2847299999999997</v>
      </c>
      <c r="D1207" s="21">
        <v>310.67309999999998</v>
      </c>
      <c r="E1207" s="21"/>
      <c r="F1207" s="24" t="str">
        <f t="shared" si="36"/>
        <v/>
      </c>
      <c r="G1207" s="24" t="s">
        <v>189</v>
      </c>
      <c r="H1207" s="23">
        <v>29.843440000000001</v>
      </c>
      <c r="I1207" s="23"/>
      <c r="J1207" s="23">
        <v>150</v>
      </c>
      <c r="K1207" s="23"/>
    </row>
    <row r="1208" spans="1:11" ht="12.75" customHeight="1" x14ac:dyDescent="0.25">
      <c r="A1208" s="20">
        <f t="shared" si="37"/>
        <v>42936.958333330425</v>
      </c>
      <c r="B1208" s="21">
        <v>-1.52973</v>
      </c>
      <c r="C1208" s="22">
        <v>3.9129200000000002</v>
      </c>
      <c r="D1208" s="21">
        <v>321.97399999999999</v>
      </c>
      <c r="E1208" s="21"/>
      <c r="F1208" s="24" t="str">
        <f t="shared" si="36"/>
        <v/>
      </c>
      <c r="G1208" s="24" t="s">
        <v>189</v>
      </c>
      <c r="H1208" s="23">
        <v>29.832560000000001</v>
      </c>
      <c r="I1208" s="23"/>
      <c r="J1208" s="23">
        <v>150</v>
      </c>
      <c r="K1208" s="23"/>
    </row>
    <row r="1209" spans="1:11" ht="12.75" customHeight="1" x14ac:dyDescent="0.25">
      <c r="A1209" s="20">
        <f t="shared" si="37"/>
        <v>42936.99999999709</v>
      </c>
      <c r="B1209" s="21"/>
      <c r="C1209" s="22">
        <v>2.8832399999999998</v>
      </c>
      <c r="D1209" s="21">
        <v>305.09690000000001</v>
      </c>
      <c r="E1209" s="21"/>
      <c r="F1209" s="24" t="str">
        <f t="shared" si="36"/>
        <v/>
      </c>
      <c r="G1209" s="24" t="s">
        <v>189</v>
      </c>
      <c r="H1209" s="23">
        <v>29.817399999999999</v>
      </c>
      <c r="I1209" s="23"/>
      <c r="J1209" s="23">
        <v>150</v>
      </c>
      <c r="K1209" s="23"/>
    </row>
    <row r="1210" spans="1:11" ht="12.75" customHeight="1" x14ac:dyDescent="0.25">
      <c r="A1210" s="20">
        <f t="shared" si="37"/>
        <v>42937.041666663754</v>
      </c>
      <c r="B1210" s="21">
        <v>6.7067300000000003</v>
      </c>
      <c r="C1210" s="22">
        <v>2.8763899999999998</v>
      </c>
      <c r="D1210" s="21">
        <v>292.15390000000002</v>
      </c>
      <c r="E1210" s="21"/>
      <c r="F1210" s="24">
        <f t="shared" si="36"/>
        <v>6.7067300000000003</v>
      </c>
      <c r="G1210" s="24">
        <v>6.7067300000000003</v>
      </c>
      <c r="H1210" s="23">
        <v>29.78387</v>
      </c>
      <c r="I1210" s="23">
        <f>COUNTIF(G1210:G1233,"&gt;150")</f>
        <v>0</v>
      </c>
      <c r="J1210" s="23">
        <v>150</v>
      </c>
      <c r="K1210" s="23"/>
    </row>
    <row r="1211" spans="1:11" ht="12.75" customHeight="1" x14ac:dyDescent="0.25">
      <c r="A1211" s="20">
        <f t="shared" si="37"/>
        <v>42937.083333330418</v>
      </c>
      <c r="B1211" s="21">
        <v>9.9026700000000005</v>
      </c>
      <c r="C1211" s="22">
        <v>4.2213599999999998</v>
      </c>
      <c r="D1211" s="21">
        <v>298.11590000000001</v>
      </c>
      <c r="E1211" s="21"/>
      <c r="F1211" s="24">
        <f t="shared" si="36"/>
        <v>9.9026700000000005</v>
      </c>
      <c r="G1211" s="24">
        <v>9.9026700000000005</v>
      </c>
      <c r="H1211" s="23">
        <v>29.772580000000001</v>
      </c>
      <c r="I1211" s="23"/>
      <c r="J1211" s="23">
        <v>150</v>
      </c>
      <c r="K1211" s="23"/>
    </row>
    <row r="1212" spans="1:11" ht="12.75" customHeight="1" x14ac:dyDescent="0.25">
      <c r="A1212" s="20">
        <f t="shared" si="37"/>
        <v>42937.124999997082</v>
      </c>
      <c r="B1212" s="21">
        <v>15.51083</v>
      </c>
      <c r="C1212" s="22">
        <v>4.53172</v>
      </c>
      <c r="D1212" s="21">
        <v>306.11509999999998</v>
      </c>
      <c r="E1212" s="21"/>
      <c r="F1212" s="24">
        <f t="shared" si="36"/>
        <v>15.51083</v>
      </c>
      <c r="G1212" s="24">
        <v>15.51083</v>
      </c>
      <c r="H1212" s="23">
        <v>29.74522</v>
      </c>
      <c r="I1212" s="23"/>
      <c r="J1212" s="23">
        <v>150</v>
      </c>
      <c r="K1212" s="23"/>
    </row>
    <row r="1213" spans="1:11" ht="12.75" customHeight="1" x14ac:dyDescent="0.25">
      <c r="A1213" s="20">
        <f t="shared" si="37"/>
        <v>42937.166666663747</v>
      </c>
      <c r="B1213" s="21">
        <v>17.822500000000002</v>
      </c>
      <c r="C1213" s="22">
        <v>4.0913000000000004</v>
      </c>
      <c r="D1213" s="21">
        <v>307.13380000000001</v>
      </c>
      <c r="E1213" s="21"/>
      <c r="F1213" s="24">
        <f t="shared" si="36"/>
        <v>17.822500000000002</v>
      </c>
      <c r="G1213" s="24">
        <v>17.822500000000002</v>
      </c>
      <c r="H1213" s="23">
        <v>29.72383</v>
      </c>
      <c r="I1213" s="23"/>
      <c r="J1213" s="23">
        <v>150</v>
      </c>
      <c r="K1213" s="23"/>
    </row>
    <row r="1214" spans="1:11" ht="12.75" customHeight="1" x14ac:dyDescent="0.25">
      <c r="A1214" s="20">
        <f t="shared" si="37"/>
        <v>42937.208333330411</v>
      </c>
      <c r="B1214" s="21">
        <v>13.004060000000001</v>
      </c>
      <c r="C1214" s="22">
        <v>4.6059200000000002</v>
      </c>
      <c r="D1214" s="21">
        <v>291.33080000000001</v>
      </c>
      <c r="E1214" s="21"/>
      <c r="F1214" s="24">
        <f t="shared" si="36"/>
        <v>13.004060000000001</v>
      </c>
      <c r="G1214" s="24">
        <v>13.004060000000001</v>
      </c>
      <c r="H1214" s="23">
        <v>29.688880000000001</v>
      </c>
      <c r="I1214" s="23"/>
      <c r="J1214" s="23">
        <v>150</v>
      </c>
      <c r="K1214" s="23"/>
    </row>
    <row r="1215" spans="1:11" ht="12.75" customHeight="1" x14ac:dyDescent="0.25">
      <c r="A1215" s="20">
        <f t="shared" si="37"/>
        <v>42937.249999997075</v>
      </c>
      <c r="B1215" s="21">
        <v>9.45322</v>
      </c>
      <c r="C1215" s="22">
        <v>1.8103400000000001</v>
      </c>
      <c r="D1215" s="21">
        <v>288.47739999999999</v>
      </c>
      <c r="E1215" s="21"/>
      <c r="F1215" s="24">
        <f t="shared" si="36"/>
        <v>9.45322</v>
      </c>
      <c r="G1215" s="24">
        <v>9.45322</v>
      </c>
      <c r="H1215" s="23">
        <v>29.681719999999999</v>
      </c>
      <c r="I1215" s="23"/>
      <c r="J1215" s="23">
        <v>150</v>
      </c>
      <c r="K1215" s="23"/>
    </row>
    <row r="1216" spans="1:11" ht="12.75" customHeight="1" x14ac:dyDescent="0.25">
      <c r="A1216" s="20">
        <f t="shared" si="37"/>
        <v>42937.291666663739</v>
      </c>
      <c r="B1216" s="21">
        <v>5.21922</v>
      </c>
      <c r="C1216" s="22">
        <v>3.4904299999999999</v>
      </c>
      <c r="D1216" s="21">
        <v>309.84719999999999</v>
      </c>
      <c r="E1216" s="21"/>
      <c r="F1216" s="24">
        <f t="shared" si="36"/>
        <v>5.21922</v>
      </c>
      <c r="G1216" s="24">
        <v>5.21922</v>
      </c>
      <c r="H1216" s="23">
        <v>29.657219999999999</v>
      </c>
      <c r="I1216" s="23"/>
      <c r="J1216" s="23">
        <v>150</v>
      </c>
      <c r="K1216" s="23"/>
    </row>
    <row r="1217" spans="1:11" ht="12.75" customHeight="1" x14ac:dyDescent="0.25">
      <c r="A1217" s="20">
        <f t="shared" si="37"/>
        <v>42937.333333330404</v>
      </c>
      <c r="B1217" s="21">
        <v>3.9265599999999998</v>
      </c>
      <c r="C1217" s="22">
        <v>4.4763700000000002</v>
      </c>
      <c r="D1217" s="21">
        <v>307.99860000000001</v>
      </c>
      <c r="E1217" s="21"/>
      <c r="F1217" s="24">
        <f t="shared" si="36"/>
        <v>3.9265599999999998</v>
      </c>
      <c r="G1217" s="24">
        <v>3.9265599999999998</v>
      </c>
      <c r="H1217" s="23">
        <v>29.640999999999998</v>
      </c>
      <c r="I1217" s="23"/>
      <c r="J1217" s="23">
        <v>150</v>
      </c>
      <c r="K1217" s="23"/>
    </row>
    <row r="1218" spans="1:11" ht="12.75" customHeight="1" x14ac:dyDescent="0.25">
      <c r="A1218" s="20">
        <f t="shared" si="37"/>
        <v>42937.374999997068</v>
      </c>
      <c r="B1218" s="21">
        <v>8.3000000000000007</v>
      </c>
      <c r="C1218" s="22">
        <v>4.5032800000000002</v>
      </c>
      <c r="D1218" s="21">
        <v>294.72179999999997</v>
      </c>
      <c r="E1218" s="21"/>
      <c r="F1218" s="24">
        <f t="shared" si="36"/>
        <v>8.3000000000000007</v>
      </c>
      <c r="G1218" s="24">
        <v>8.3000000000000007</v>
      </c>
      <c r="H1218" s="23">
        <v>29.62933</v>
      </c>
      <c r="I1218" s="23"/>
      <c r="J1218" s="23">
        <v>150</v>
      </c>
      <c r="K1218" s="23"/>
    </row>
    <row r="1219" spans="1:11" ht="12.75" customHeight="1" x14ac:dyDescent="0.25">
      <c r="A1219" s="20">
        <f t="shared" si="37"/>
        <v>42937.416666663732</v>
      </c>
      <c r="B1219" s="21">
        <v>16.270720000000001</v>
      </c>
      <c r="C1219" s="22">
        <v>4.4691200000000002</v>
      </c>
      <c r="D1219" s="21">
        <v>309.58359999999999</v>
      </c>
      <c r="E1219" s="21"/>
      <c r="F1219" s="24">
        <f t="shared" si="36"/>
        <v>16.270720000000001</v>
      </c>
      <c r="G1219" s="24">
        <v>16.270720000000001</v>
      </c>
      <c r="H1219" s="23">
        <v>29.620609999999999</v>
      </c>
      <c r="I1219" s="23"/>
      <c r="J1219" s="23">
        <v>150</v>
      </c>
      <c r="K1219" s="23"/>
    </row>
    <row r="1220" spans="1:11" ht="12.75" customHeight="1" x14ac:dyDescent="0.25">
      <c r="A1220" s="20">
        <f t="shared" si="37"/>
        <v>42937.458333330396</v>
      </c>
      <c r="B1220" s="21">
        <v>22.320509999999999</v>
      </c>
      <c r="C1220" s="22">
        <v>4.7709299999999999</v>
      </c>
      <c r="D1220" s="21">
        <v>319.91579999999999</v>
      </c>
      <c r="E1220" s="21"/>
      <c r="F1220" s="24">
        <f t="shared" si="36"/>
        <v>22.320509999999999</v>
      </c>
      <c r="G1220" s="24">
        <v>22.320509999999999</v>
      </c>
      <c r="H1220" s="23">
        <v>29.604669999999999</v>
      </c>
      <c r="I1220" s="23"/>
      <c r="J1220" s="23">
        <v>150</v>
      </c>
      <c r="K1220" s="23"/>
    </row>
    <row r="1221" spans="1:11" ht="12.75" customHeight="1" x14ac:dyDescent="0.25">
      <c r="A1221" s="20">
        <f t="shared" si="37"/>
        <v>42937.499999997061</v>
      </c>
      <c r="B1221" s="21"/>
      <c r="C1221" s="22">
        <v>4.3922499999999998</v>
      </c>
      <c r="D1221" s="21">
        <v>333.78300000000002</v>
      </c>
      <c r="E1221" s="21"/>
      <c r="F1221" s="24" t="str">
        <f t="shared" si="36"/>
        <v/>
      </c>
      <c r="G1221" s="24" t="s">
        <v>189</v>
      </c>
      <c r="H1221" s="23">
        <v>29.577069999999999</v>
      </c>
      <c r="I1221" s="23"/>
      <c r="J1221" s="23">
        <v>150</v>
      </c>
      <c r="K1221" s="23"/>
    </row>
    <row r="1222" spans="1:11" ht="12.75" customHeight="1" x14ac:dyDescent="0.25">
      <c r="A1222" s="20">
        <f t="shared" si="37"/>
        <v>42937.541666663725</v>
      </c>
      <c r="B1222" s="21"/>
      <c r="C1222" s="22">
        <v>5.5424499999999997</v>
      </c>
      <c r="D1222" s="21">
        <v>322.00740000000002</v>
      </c>
      <c r="E1222" s="21"/>
      <c r="F1222" s="24" t="str">
        <f t="shared" si="36"/>
        <v/>
      </c>
      <c r="G1222" s="24" t="s">
        <v>189</v>
      </c>
      <c r="H1222" s="23">
        <v>29.575399999999998</v>
      </c>
      <c r="I1222" s="23"/>
      <c r="J1222" s="23">
        <v>150</v>
      </c>
      <c r="K1222" s="23"/>
    </row>
    <row r="1223" spans="1:11" ht="12.75" customHeight="1" x14ac:dyDescent="0.25">
      <c r="A1223" s="20">
        <f t="shared" si="37"/>
        <v>42937.583333330389</v>
      </c>
      <c r="B1223" s="21">
        <v>21.681049999999999</v>
      </c>
      <c r="C1223" s="22">
        <v>6.2738300000000002</v>
      </c>
      <c r="D1223" s="21">
        <v>331.3372</v>
      </c>
      <c r="E1223" s="21"/>
      <c r="F1223" s="24">
        <f t="shared" si="36"/>
        <v>21.681049999999999</v>
      </c>
      <c r="G1223" s="24">
        <v>21.681049999999999</v>
      </c>
      <c r="H1223" s="23">
        <v>29.55537</v>
      </c>
      <c r="I1223" s="23"/>
      <c r="J1223" s="23">
        <v>150</v>
      </c>
      <c r="K1223" s="23"/>
    </row>
    <row r="1224" spans="1:11" ht="12.75" customHeight="1" x14ac:dyDescent="0.25">
      <c r="A1224" s="20">
        <f t="shared" si="37"/>
        <v>42937.624999997053</v>
      </c>
      <c r="B1224" s="21">
        <v>8.9998900000000006</v>
      </c>
      <c r="C1224" s="22">
        <v>4.9248599999999998</v>
      </c>
      <c r="D1224" s="21">
        <v>326.93040000000002</v>
      </c>
      <c r="E1224" s="21"/>
      <c r="F1224" s="24">
        <f t="shared" si="36"/>
        <v>8.9998900000000006</v>
      </c>
      <c r="G1224" s="24">
        <v>8.9998900000000006</v>
      </c>
      <c r="H1224" s="23">
        <v>29.52073</v>
      </c>
      <c r="I1224" s="23"/>
      <c r="J1224" s="23">
        <v>150</v>
      </c>
      <c r="K1224" s="23"/>
    </row>
    <row r="1225" spans="1:11" ht="12.75" customHeight="1" x14ac:dyDescent="0.25">
      <c r="A1225" s="20">
        <f t="shared" si="37"/>
        <v>42937.666666663717</v>
      </c>
      <c r="B1225" s="21">
        <v>5.7896700000000001</v>
      </c>
      <c r="C1225" s="22">
        <v>4.1437900000000001</v>
      </c>
      <c r="D1225" s="21">
        <v>316.61219999999997</v>
      </c>
      <c r="E1225" s="21"/>
      <c r="F1225" s="24">
        <f t="shared" si="36"/>
        <v>5.7896700000000001</v>
      </c>
      <c r="G1225" s="24">
        <v>5.7896700000000001</v>
      </c>
      <c r="H1225" s="23">
        <v>29.513559999999998</v>
      </c>
      <c r="I1225" s="23"/>
      <c r="J1225" s="23">
        <v>150</v>
      </c>
      <c r="K1225" s="23"/>
    </row>
    <row r="1226" spans="1:11" ht="12.75" customHeight="1" x14ac:dyDescent="0.25">
      <c r="A1226" s="20">
        <f t="shared" si="37"/>
        <v>42937.708333330382</v>
      </c>
      <c r="B1226" s="21">
        <v>11.79433</v>
      </c>
      <c r="C1226" s="22">
        <v>3.9070499999999999</v>
      </c>
      <c r="D1226" s="21">
        <v>311.82139999999998</v>
      </c>
      <c r="E1226" s="21"/>
      <c r="F1226" s="24">
        <f t="shared" si="36"/>
        <v>11.79433</v>
      </c>
      <c r="G1226" s="24">
        <v>11.79433</v>
      </c>
      <c r="H1226" s="23">
        <v>29.492830000000001</v>
      </c>
      <c r="I1226" s="23"/>
      <c r="J1226" s="23">
        <v>150</v>
      </c>
      <c r="K1226" s="23"/>
    </row>
    <row r="1227" spans="1:11" ht="12.75" customHeight="1" x14ac:dyDescent="0.25">
      <c r="A1227" s="20">
        <f t="shared" si="37"/>
        <v>42937.749999997046</v>
      </c>
      <c r="B1227" s="21">
        <v>14.159560000000001</v>
      </c>
      <c r="C1227" s="22">
        <v>4.2117899999999997</v>
      </c>
      <c r="D1227" s="21">
        <v>302.60120000000001</v>
      </c>
      <c r="E1227" s="21"/>
      <c r="F1227" s="24">
        <f t="shared" ref="F1227:F1290" si="38">IF(AND(B1227&gt;0,ISNUMBER(B1227)),B1227,"")</f>
        <v>14.159560000000001</v>
      </c>
      <c r="G1227" s="24">
        <v>14.159560000000001</v>
      </c>
      <c r="H1227" s="23">
        <v>29.48057</v>
      </c>
      <c r="I1227" s="23"/>
      <c r="J1227" s="23">
        <v>150</v>
      </c>
      <c r="K1227" s="23"/>
    </row>
    <row r="1228" spans="1:11" ht="12.75" customHeight="1" x14ac:dyDescent="0.25">
      <c r="A1228" s="20">
        <f t="shared" ref="A1228:A1291" si="39">A1227+1/24</f>
        <v>42937.79166666371</v>
      </c>
      <c r="B1228" s="21">
        <v>0.74772000000000005</v>
      </c>
      <c r="C1228" s="22">
        <v>4.0830900000000003</v>
      </c>
      <c r="D1228" s="21">
        <v>319.45890000000003</v>
      </c>
      <c r="E1228" s="21"/>
      <c r="F1228" s="24">
        <f t="shared" si="38"/>
        <v>0.74772000000000005</v>
      </c>
      <c r="G1228" s="24">
        <v>0.74772000000000005</v>
      </c>
      <c r="H1228" s="23">
        <v>29.468450000000001</v>
      </c>
      <c r="I1228" s="23"/>
      <c r="J1228" s="23">
        <v>150</v>
      </c>
      <c r="K1228" s="23"/>
    </row>
    <row r="1229" spans="1:11" ht="12.75" customHeight="1" x14ac:dyDescent="0.25">
      <c r="A1229" s="20">
        <f t="shared" si="39"/>
        <v>42937.833333330374</v>
      </c>
      <c r="B1229" s="21">
        <v>6.15639</v>
      </c>
      <c r="C1229" s="22">
        <v>3.85032</v>
      </c>
      <c r="D1229" s="21">
        <v>312.72500000000002</v>
      </c>
      <c r="E1229" s="21"/>
      <c r="F1229" s="24">
        <f t="shared" si="38"/>
        <v>6.15639</v>
      </c>
      <c r="G1229" s="24">
        <v>6.15639</v>
      </c>
      <c r="H1229" s="23">
        <v>29.461069999999999</v>
      </c>
      <c r="I1229" s="23"/>
      <c r="J1229" s="23">
        <v>150</v>
      </c>
      <c r="K1229" s="23"/>
    </row>
    <row r="1230" spans="1:11" ht="12.75" customHeight="1" x14ac:dyDescent="0.25">
      <c r="A1230" s="20">
        <f t="shared" si="39"/>
        <v>42937.874999997039</v>
      </c>
      <c r="B1230" s="21">
        <v>6.1648899999999998</v>
      </c>
      <c r="C1230" s="22">
        <v>5.0950800000000003</v>
      </c>
      <c r="D1230" s="21">
        <v>317.84070000000003</v>
      </c>
      <c r="E1230" s="21"/>
      <c r="F1230" s="24">
        <f t="shared" si="38"/>
        <v>6.1648899999999998</v>
      </c>
      <c r="G1230" s="24">
        <v>6.1648899999999998</v>
      </c>
      <c r="H1230" s="23">
        <v>29.438939999999999</v>
      </c>
      <c r="I1230" s="23"/>
      <c r="J1230" s="23">
        <v>150</v>
      </c>
      <c r="K1230" s="23"/>
    </row>
    <row r="1231" spans="1:11" ht="12.75" customHeight="1" x14ac:dyDescent="0.25">
      <c r="A1231" s="20">
        <f t="shared" si="39"/>
        <v>42937.916666663703</v>
      </c>
      <c r="B1231" s="21">
        <v>11.703390000000001</v>
      </c>
      <c r="C1231" s="22">
        <v>5.7057900000000004</v>
      </c>
      <c r="D1231" s="21">
        <v>316.85270000000003</v>
      </c>
      <c r="E1231" s="21"/>
      <c r="F1231" s="24">
        <f t="shared" si="38"/>
        <v>11.703390000000001</v>
      </c>
      <c r="G1231" s="24">
        <v>11.703390000000001</v>
      </c>
      <c r="H1231" s="23">
        <v>29.327169999999999</v>
      </c>
      <c r="I1231" s="23"/>
      <c r="J1231" s="23">
        <v>150</v>
      </c>
      <c r="K1231" s="23"/>
    </row>
    <row r="1232" spans="1:11" ht="12.75" customHeight="1" x14ac:dyDescent="0.25">
      <c r="A1232" s="20">
        <f t="shared" si="39"/>
        <v>42937.958333330367</v>
      </c>
      <c r="B1232" s="21">
        <v>23.71922</v>
      </c>
      <c r="C1232" s="22">
        <v>4.5438000000000001</v>
      </c>
      <c r="D1232" s="21">
        <v>311.9239</v>
      </c>
      <c r="E1232" s="21"/>
      <c r="F1232" s="24">
        <f t="shared" si="38"/>
        <v>23.71922</v>
      </c>
      <c r="G1232" s="24">
        <v>23.71922</v>
      </c>
      <c r="H1232" s="23">
        <v>29.302499999999998</v>
      </c>
      <c r="I1232" s="23"/>
      <c r="J1232" s="23">
        <v>150</v>
      </c>
      <c r="K1232" s="23"/>
    </row>
    <row r="1233" spans="1:11" ht="12.75" customHeight="1" x14ac:dyDescent="0.25">
      <c r="A1233" s="20">
        <f t="shared" si="39"/>
        <v>42937.999999997031</v>
      </c>
      <c r="B1233" s="21">
        <v>12.685280000000001</v>
      </c>
      <c r="C1233" s="22">
        <v>4.5733800000000002</v>
      </c>
      <c r="D1233" s="21">
        <v>318.73899999999998</v>
      </c>
      <c r="E1233" s="21"/>
      <c r="F1233" s="24">
        <f t="shared" si="38"/>
        <v>12.685280000000001</v>
      </c>
      <c r="G1233" s="24">
        <v>12.685280000000001</v>
      </c>
      <c r="H1233" s="23">
        <v>29.255669999999999</v>
      </c>
      <c r="I1233" s="23"/>
      <c r="J1233" s="23">
        <v>150</v>
      </c>
      <c r="K1233" s="23"/>
    </row>
    <row r="1234" spans="1:11" ht="12.75" customHeight="1" x14ac:dyDescent="0.25">
      <c r="A1234" s="20">
        <f t="shared" si="39"/>
        <v>42938.041666663696</v>
      </c>
      <c r="B1234" s="21">
        <v>26.071000000000002</v>
      </c>
      <c r="C1234" s="22">
        <v>4.26661</v>
      </c>
      <c r="D1234" s="21">
        <v>323.00740000000002</v>
      </c>
      <c r="E1234" s="21"/>
      <c r="F1234" s="24">
        <f t="shared" si="38"/>
        <v>26.071000000000002</v>
      </c>
      <c r="G1234" s="24">
        <v>26.071000000000002</v>
      </c>
      <c r="H1234" s="23">
        <v>29.235330000000001</v>
      </c>
      <c r="I1234" s="23">
        <f>COUNTIF(G1234:G1257,"&gt;150")</f>
        <v>0</v>
      </c>
      <c r="J1234" s="23">
        <v>150</v>
      </c>
      <c r="K1234" s="23"/>
    </row>
    <row r="1235" spans="1:11" ht="12.75" customHeight="1" x14ac:dyDescent="0.25">
      <c r="A1235" s="20">
        <f t="shared" si="39"/>
        <v>42938.08333333036</v>
      </c>
      <c r="B1235" s="21">
        <v>22.066330000000001</v>
      </c>
      <c r="C1235" s="22">
        <v>4.0565600000000002</v>
      </c>
      <c r="D1235" s="21">
        <v>321.40089999999998</v>
      </c>
      <c r="E1235" s="21"/>
      <c r="F1235" s="24">
        <f t="shared" si="38"/>
        <v>22.066330000000001</v>
      </c>
      <c r="G1235" s="24">
        <v>22.066330000000001</v>
      </c>
      <c r="H1235" s="23">
        <v>29.227399999999999</v>
      </c>
      <c r="I1235" s="23"/>
      <c r="J1235" s="23">
        <v>150</v>
      </c>
      <c r="K1235" s="23"/>
    </row>
    <row r="1236" spans="1:11" ht="12.75" customHeight="1" x14ac:dyDescent="0.25">
      <c r="A1236" s="20">
        <f t="shared" si="39"/>
        <v>42938.124999997024</v>
      </c>
      <c r="B1236" s="21">
        <v>18.804220000000001</v>
      </c>
      <c r="C1236" s="22">
        <v>5.1580899999999996</v>
      </c>
      <c r="D1236" s="21">
        <v>322.90899999999999</v>
      </c>
      <c r="E1236" s="21"/>
      <c r="F1236" s="24">
        <f t="shared" si="38"/>
        <v>18.804220000000001</v>
      </c>
      <c r="G1236" s="24">
        <v>18.804220000000001</v>
      </c>
      <c r="H1236" s="23">
        <v>29.19258</v>
      </c>
      <c r="I1236" s="23"/>
      <c r="J1236" s="23">
        <v>150</v>
      </c>
      <c r="K1236" s="23"/>
    </row>
    <row r="1237" spans="1:11" ht="12.75" customHeight="1" x14ac:dyDescent="0.25">
      <c r="A1237" s="20">
        <f t="shared" si="39"/>
        <v>42938.166666663688</v>
      </c>
      <c r="B1237" s="21">
        <v>23.381779999999999</v>
      </c>
      <c r="C1237" s="22">
        <v>4.62364</v>
      </c>
      <c r="D1237" s="21">
        <v>323.21730000000002</v>
      </c>
      <c r="E1237" s="21"/>
      <c r="F1237" s="24">
        <f t="shared" si="38"/>
        <v>23.381779999999999</v>
      </c>
      <c r="G1237" s="24">
        <v>23.381779999999999</v>
      </c>
      <c r="H1237" s="23">
        <v>29.187889999999999</v>
      </c>
      <c r="I1237" s="23"/>
      <c r="J1237" s="23">
        <v>150</v>
      </c>
      <c r="K1237" s="23"/>
    </row>
    <row r="1238" spans="1:11" ht="12.75" customHeight="1" x14ac:dyDescent="0.25">
      <c r="A1238" s="20">
        <f t="shared" si="39"/>
        <v>42938.208333330353</v>
      </c>
      <c r="B1238" s="21">
        <v>20.098330000000001</v>
      </c>
      <c r="C1238" s="22">
        <v>3.0743</v>
      </c>
      <c r="D1238" s="21">
        <v>343.60700000000003</v>
      </c>
      <c r="E1238" s="21"/>
      <c r="F1238" s="24">
        <f t="shared" si="38"/>
        <v>20.098330000000001</v>
      </c>
      <c r="G1238" s="24">
        <v>20.098330000000001</v>
      </c>
      <c r="H1238" s="23">
        <v>29.18</v>
      </c>
      <c r="I1238" s="23"/>
      <c r="J1238" s="23">
        <v>150</v>
      </c>
      <c r="K1238" s="23"/>
    </row>
    <row r="1239" spans="1:11" ht="12.75" customHeight="1" x14ac:dyDescent="0.25">
      <c r="A1239" s="20">
        <f t="shared" si="39"/>
        <v>42938.249999997017</v>
      </c>
      <c r="B1239" s="21">
        <v>9.4062199999999994</v>
      </c>
      <c r="C1239" s="22">
        <v>3.4669099999999999</v>
      </c>
      <c r="D1239" s="21">
        <v>342.73140000000001</v>
      </c>
      <c r="E1239" s="21"/>
      <c r="F1239" s="24">
        <f t="shared" si="38"/>
        <v>9.4062199999999994</v>
      </c>
      <c r="G1239" s="24">
        <v>9.4062199999999994</v>
      </c>
      <c r="H1239" s="23">
        <v>29.172999999999998</v>
      </c>
      <c r="I1239" s="23"/>
      <c r="J1239" s="23">
        <v>150</v>
      </c>
      <c r="K1239" s="23"/>
    </row>
    <row r="1240" spans="1:11" ht="12.75" customHeight="1" x14ac:dyDescent="0.25">
      <c r="A1240" s="20">
        <f t="shared" si="39"/>
        <v>42938.291666663681</v>
      </c>
      <c r="B1240" s="21">
        <v>9.2756699999999999</v>
      </c>
      <c r="C1240" s="22">
        <v>3.95004</v>
      </c>
      <c r="D1240" s="21">
        <v>316.20740000000001</v>
      </c>
      <c r="E1240" s="21"/>
      <c r="F1240" s="24">
        <f t="shared" si="38"/>
        <v>9.2756699999999999</v>
      </c>
      <c r="G1240" s="24">
        <v>9.2756699999999999</v>
      </c>
      <c r="H1240" s="23">
        <v>29.118760000000002</v>
      </c>
      <c r="I1240" s="23"/>
      <c r="J1240" s="23">
        <v>150</v>
      </c>
      <c r="K1240" s="23"/>
    </row>
    <row r="1241" spans="1:11" ht="12.75" customHeight="1" x14ac:dyDescent="0.25">
      <c r="A1241" s="20">
        <f t="shared" si="39"/>
        <v>42938.333333330345</v>
      </c>
      <c r="B1241" s="21">
        <v>0.66127999999999998</v>
      </c>
      <c r="C1241" s="22">
        <v>4.3349099999999998</v>
      </c>
      <c r="D1241" s="21">
        <v>303.16219999999998</v>
      </c>
      <c r="E1241" s="21"/>
      <c r="F1241" s="24">
        <f t="shared" si="38"/>
        <v>0.66127999999999998</v>
      </c>
      <c r="G1241" s="24">
        <v>0.66127999999999998</v>
      </c>
      <c r="H1241" s="23">
        <v>29.10267</v>
      </c>
      <c r="I1241" s="23"/>
      <c r="J1241" s="23">
        <v>150</v>
      </c>
      <c r="K1241" s="23"/>
    </row>
    <row r="1242" spans="1:11" ht="12.75" customHeight="1" x14ac:dyDescent="0.25">
      <c r="A1242" s="20">
        <f t="shared" si="39"/>
        <v>42938.37499999701</v>
      </c>
      <c r="B1242" s="21">
        <v>14.0845</v>
      </c>
      <c r="C1242" s="22">
        <v>3.5973099999999998</v>
      </c>
      <c r="D1242" s="21">
        <v>299.9255</v>
      </c>
      <c r="E1242" s="21"/>
      <c r="F1242" s="24">
        <f t="shared" si="38"/>
        <v>14.0845</v>
      </c>
      <c r="G1242" s="24">
        <v>14.0845</v>
      </c>
      <c r="H1242" s="23">
        <v>29.098459999999999</v>
      </c>
      <c r="I1242" s="23"/>
      <c r="J1242" s="23">
        <v>150</v>
      </c>
      <c r="K1242" s="23"/>
    </row>
    <row r="1243" spans="1:11" ht="12.75" customHeight="1" x14ac:dyDescent="0.25">
      <c r="A1243" s="20">
        <f t="shared" si="39"/>
        <v>42938.416666663674</v>
      </c>
      <c r="B1243" s="21"/>
      <c r="C1243" s="22">
        <v>2.5486</v>
      </c>
      <c r="D1243" s="21">
        <v>288.8329</v>
      </c>
      <c r="E1243" s="21"/>
      <c r="F1243" s="24" t="str">
        <f t="shared" si="38"/>
        <v/>
      </c>
      <c r="G1243" s="24" t="s">
        <v>189</v>
      </c>
      <c r="H1243" s="23">
        <v>29.097200000000001</v>
      </c>
      <c r="I1243" s="23"/>
      <c r="J1243" s="23">
        <v>150</v>
      </c>
      <c r="K1243" s="23"/>
    </row>
    <row r="1244" spans="1:11" ht="12.75" customHeight="1" x14ac:dyDescent="0.25">
      <c r="A1244" s="20">
        <f t="shared" si="39"/>
        <v>42938.458333330338</v>
      </c>
      <c r="B1244" s="21">
        <v>35.568890000000003</v>
      </c>
      <c r="C1244" s="22">
        <v>2.9060299999999999</v>
      </c>
      <c r="D1244" s="21">
        <v>298.62259999999998</v>
      </c>
      <c r="E1244" s="21"/>
      <c r="F1244" s="24">
        <f t="shared" si="38"/>
        <v>35.568890000000003</v>
      </c>
      <c r="G1244" s="24">
        <v>35.568890000000003</v>
      </c>
      <c r="H1244" s="23">
        <v>29.094719999999999</v>
      </c>
      <c r="I1244" s="23"/>
      <c r="J1244" s="23">
        <v>150</v>
      </c>
      <c r="K1244" s="23"/>
    </row>
    <row r="1245" spans="1:11" ht="12.75" customHeight="1" x14ac:dyDescent="0.25">
      <c r="A1245" s="20">
        <f t="shared" si="39"/>
        <v>42938.499999997002</v>
      </c>
      <c r="B1245" s="21">
        <v>12.891</v>
      </c>
      <c r="C1245" s="22">
        <v>3.4551099999999999</v>
      </c>
      <c r="D1245" s="21">
        <v>295.28160000000003</v>
      </c>
      <c r="E1245" s="21"/>
      <c r="F1245" s="24">
        <f t="shared" si="38"/>
        <v>12.891</v>
      </c>
      <c r="G1245" s="24">
        <v>12.891</v>
      </c>
      <c r="H1245" s="23">
        <v>29.0915</v>
      </c>
      <c r="I1245" s="23"/>
      <c r="J1245" s="23">
        <v>150</v>
      </c>
      <c r="K1245" s="23"/>
    </row>
    <row r="1246" spans="1:11" ht="12.75" customHeight="1" x14ac:dyDescent="0.25">
      <c r="A1246" s="20">
        <f t="shared" si="39"/>
        <v>42938.541666663667</v>
      </c>
      <c r="B1246" s="21">
        <v>11.794</v>
      </c>
      <c r="C1246" s="22">
        <v>3.3520500000000002</v>
      </c>
      <c r="D1246" s="21">
        <v>294.36439999999999</v>
      </c>
      <c r="E1246" s="21"/>
      <c r="F1246" s="24">
        <f t="shared" si="38"/>
        <v>11.794</v>
      </c>
      <c r="G1246" s="24">
        <v>11.794</v>
      </c>
      <c r="H1246" s="23">
        <v>29.077670000000001</v>
      </c>
      <c r="I1246" s="23"/>
      <c r="J1246" s="23">
        <v>150</v>
      </c>
      <c r="K1246" s="23"/>
    </row>
    <row r="1247" spans="1:11" ht="12.75" customHeight="1" x14ac:dyDescent="0.25">
      <c r="A1247" s="20">
        <f t="shared" si="39"/>
        <v>42938.583333330331</v>
      </c>
      <c r="B1247" s="21">
        <v>2.7890000000000001</v>
      </c>
      <c r="C1247" s="22">
        <v>3.9144199999999998</v>
      </c>
      <c r="D1247" s="21">
        <v>283.59859999999998</v>
      </c>
      <c r="E1247" s="21"/>
      <c r="F1247" s="24">
        <f t="shared" si="38"/>
        <v>2.7890000000000001</v>
      </c>
      <c r="G1247" s="24">
        <v>2.7890000000000001</v>
      </c>
      <c r="H1247" s="23">
        <v>29.033000000000001</v>
      </c>
      <c r="I1247" s="23"/>
      <c r="J1247" s="23">
        <v>150</v>
      </c>
      <c r="K1247" s="23"/>
    </row>
    <row r="1248" spans="1:11" ht="12.75" customHeight="1" x14ac:dyDescent="0.25">
      <c r="A1248" s="20">
        <f t="shared" si="39"/>
        <v>42938.624999996995</v>
      </c>
      <c r="B1248" s="21">
        <v>24.1815</v>
      </c>
      <c r="C1248" s="22">
        <v>2.8797299999999999</v>
      </c>
      <c r="D1248" s="21">
        <v>293.53879999999998</v>
      </c>
      <c r="E1248" s="21"/>
      <c r="F1248" s="24">
        <f t="shared" si="38"/>
        <v>24.1815</v>
      </c>
      <c r="G1248" s="24">
        <v>24.1815</v>
      </c>
      <c r="H1248" s="23">
        <v>28.997900000000001</v>
      </c>
      <c r="I1248" s="23"/>
      <c r="J1248" s="23">
        <v>150</v>
      </c>
      <c r="K1248" s="23"/>
    </row>
    <row r="1249" spans="1:11" ht="12.75" customHeight="1" x14ac:dyDescent="0.25">
      <c r="A1249" s="20">
        <f t="shared" si="39"/>
        <v>42938.666666663659</v>
      </c>
      <c r="B1249" s="21">
        <v>4.6188900000000004</v>
      </c>
      <c r="C1249" s="22">
        <v>3.6226400000000001</v>
      </c>
      <c r="D1249" s="21">
        <v>288.79860000000002</v>
      </c>
      <c r="E1249" s="21"/>
      <c r="F1249" s="24">
        <f t="shared" si="38"/>
        <v>4.6188900000000004</v>
      </c>
      <c r="G1249" s="24">
        <v>4.6188900000000004</v>
      </c>
      <c r="H1249" s="23">
        <v>28.997340000000001</v>
      </c>
      <c r="I1249" s="23"/>
      <c r="J1249" s="23">
        <v>150</v>
      </c>
      <c r="K1249" s="23"/>
    </row>
    <row r="1250" spans="1:11" ht="12.75" customHeight="1" x14ac:dyDescent="0.25">
      <c r="A1250" s="20">
        <f t="shared" si="39"/>
        <v>42938.708333330324</v>
      </c>
      <c r="B1250" s="21">
        <v>5.6906699999999999</v>
      </c>
      <c r="C1250" s="22">
        <v>2.8205900000000002</v>
      </c>
      <c r="D1250" s="21">
        <v>298.16609999999997</v>
      </c>
      <c r="E1250" s="21"/>
      <c r="F1250" s="24">
        <f t="shared" si="38"/>
        <v>5.6906699999999999</v>
      </c>
      <c r="G1250" s="24">
        <v>5.6906699999999999</v>
      </c>
      <c r="H1250" s="23">
        <v>28.989249999999998</v>
      </c>
      <c r="I1250" s="23"/>
      <c r="J1250" s="23">
        <v>150</v>
      </c>
      <c r="K1250" s="23"/>
    </row>
    <row r="1251" spans="1:11" ht="12.75" customHeight="1" x14ac:dyDescent="0.25">
      <c r="A1251" s="20">
        <f t="shared" si="39"/>
        <v>42938.749999996988</v>
      </c>
      <c r="B1251" s="21">
        <v>10.78722</v>
      </c>
      <c r="C1251" s="22">
        <v>1.73929</v>
      </c>
      <c r="D1251" s="21">
        <v>300.70330000000001</v>
      </c>
      <c r="E1251" s="21"/>
      <c r="F1251" s="24">
        <f t="shared" si="38"/>
        <v>10.78722</v>
      </c>
      <c r="G1251" s="24">
        <v>10.78722</v>
      </c>
      <c r="H1251" s="23">
        <v>28.952169999999999</v>
      </c>
      <c r="I1251" s="23"/>
      <c r="J1251" s="23">
        <v>150</v>
      </c>
      <c r="K1251" s="23"/>
    </row>
    <row r="1252" spans="1:11" ht="12.75" customHeight="1" x14ac:dyDescent="0.25">
      <c r="A1252" s="20">
        <f t="shared" si="39"/>
        <v>42938.791666663652</v>
      </c>
      <c r="B1252" s="21">
        <v>9.5172799999999995</v>
      </c>
      <c r="C1252" s="22">
        <v>1.59571</v>
      </c>
      <c r="D1252" s="21">
        <v>288.29660000000001</v>
      </c>
      <c r="E1252" s="21"/>
      <c r="F1252" s="24">
        <f t="shared" si="38"/>
        <v>9.5172799999999995</v>
      </c>
      <c r="G1252" s="24">
        <v>9.5172799999999995</v>
      </c>
      <c r="H1252" s="23">
        <v>28.950530000000001</v>
      </c>
      <c r="I1252" s="23"/>
      <c r="J1252" s="23">
        <v>150</v>
      </c>
      <c r="K1252" s="23"/>
    </row>
    <row r="1253" spans="1:11" ht="12.75" customHeight="1" x14ac:dyDescent="0.25">
      <c r="A1253" s="20">
        <f t="shared" si="39"/>
        <v>42938.833333330316</v>
      </c>
      <c r="B1253" s="21">
        <v>13.135669999999999</v>
      </c>
      <c r="C1253" s="22">
        <v>1.6059399999999999</v>
      </c>
      <c r="D1253" s="21">
        <v>280.17880000000002</v>
      </c>
      <c r="E1253" s="21"/>
      <c r="F1253" s="24">
        <f t="shared" si="38"/>
        <v>13.135669999999999</v>
      </c>
      <c r="G1253" s="24">
        <v>13.135669999999999</v>
      </c>
      <c r="H1253" s="23">
        <v>28.89461</v>
      </c>
      <c r="I1253" s="23"/>
      <c r="J1253" s="23">
        <v>150</v>
      </c>
      <c r="K1253" s="23"/>
    </row>
    <row r="1254" spans="1:11" ht="12.75" customHeight="1" x14ac:dyDescent="0.25">
      <c r="A1254" s="20">
        <f t="shared" si="39"/>
        <v>42938.87499999698</v>
      </c>
      <c r="B1254" s="21">
        <v>6.4764499999999998</v>
      </c>
      <c r="C1254" s="22">
        <v>0.64293</v>
      </c>
      <c r="D1254" s="21">
        <v>48.32056</v>
      </c>
      <c r="E1254" s="21"/>
      <c r="F1254" s="24">
        <f t="shared" si="38"/>
        <v>6.4764499999999998</v>
      </c>
      <c r="G1254" s="24">
        <v>6.4764499999999998</v>
      </c>
      <c r="H1254" s="23">
        <v>28.857299999999999</v>
      </c>
      <c r="I1254" s="23"/>
      <c r="J1254" s="23">
        <v>150</v>
      </c>
      <c r="K1254" s="23"/>
    </row>
    <row r="1255" spans="1:11" ht="12.75" customHeight="1" x14ac:dyDescent="0.25">
      <c r="A1255" s="20">
        <f t="shared" si="39"/>
        <v>42938.916666663645</v>
      </c>
      <c r="B1255" s="21">
        <v>13.14528</v>
      </c>
      <c r="C1255" s="22">
        <v>1.0536099999999999</v>
      </c>
      <c r="D1255" s="21">
        <v>269.66800000000001</v>
      </c>
      <c r="E1255" s="21"/>
      <c r="F1255" s="24">
        <f t="shared" si="38"/>
        <v>13.14528</v>
      </c>
      <c r="G1255" s="24">
        <v>13.14528</v>
      </c>
      <c r="H1255" s="23">
        <v>28.837779999999999</v>
      </c>
      <c r="I1255" s="23"/>
      <c r="J1255" s="23">
        <v>150</v>
      </c>
      <c r="K1255" s="23"/>
    </row>
    <row r="1256" spans="1:11" ht="12.75" customHeight="1" x14ac:dyDescent="0.25">
      <c r="A1256" s="20">
        <f t="shared" si="39"/>
        <v>42938.958333330309</v>
      </c>
      <c r="B1256" s="21">
        <v>6.7657999999999996</v>
      </c>
      <c r="C1256" s="22">
        <v>1.9074599999999999</v>
      </c>
      <c r="D1256" s="21">
        <v>232.9162</v>
      </c>
      <c r="E1256" s="21"/>
      <c r="F1256" s="24">
        <f t="shared" si="38"/>
        <v>6.7657999999999996</v>
      </c>
      <c r="G1256" s="24">
        <v>6.7657999999999996</v>
      </c>
      <c r="H1256" s="23">
        <v>28.83</v>
      </c>
      <c r="I1256" s="23"/>
      <c r="J1256" s="23">
        <v>150</v>
      </c>
      <c r="K1256" s="23"/>
    </row>
    <row r="1257" spans="1:11" ht="12.75" customHeight="1" x14ac:dyDescent="0.25">
      <c r="A1257" s="20">
        <f t="shared" si="39"/>
        <v>42938.999999996973</v>
      </c>
      <c r="B1257" s="21">
        <v>9.5762800000000006</v>
      </c>
      <c r="C1257" s="22">
        <v>2.2018499999999999</v>
      </c>
      <c r="D1257" s="21">
        <v>239.7585</v>
      </c>
      <c r="E1257" s="21"/>
      <c r="F1257" s="24">
        <f t="shared" si="38"/>
        <v>9.5762800000000006</v>
      </c>
      <c r="G1257" s="24">
        <v>9.5762800000000006</v>
      </c>
      <c r="H1257" s="23">
        <v>28.825289999999999</v>
      </c>
      <c r="I1257" s="23"/>
      <c r="J1257" s="23">
        <v>150</v>
      </c>
      <c r="K1257" s="23"/>
    </row>
    <row r="1258" spans="1:11" ht="12.75" customHeight="1" x14ac:dyDescent="0.25">
      <c r="A1258" s="20">
        <f t="shared" si="39"/>
        <v>42939.041666663637</v>
      </c>
      <c r="B1258" s="21">
        <v>19.47983</v>
      </c>
      <c r="C1258" s="22">
        <v>0.50753999999999999</v>
      </c>
      <c r="D1258" s="21">
        <v>87.837010000000006</v>
      </c>
      <c r="E1258" s="21"/>
      <c r="F1258" s="24">
        <f t="shared" si="38"/>
        <v>19.47983</v>
      </c>
      <c r="G1258" s="24">
        <v>19.47983</v>
      </c>
      <c r="H1258" s="23">
        <v>28.766369999999998</v>
      </c>
      <c r="I1258" s="23">
        <f>COUNTIF(G1258:G1281,"&gt;150")</f>
        <v>0</v>
      </c>
      <c r="J1258" s="23">
        <v>150</v>
      </c>
      <c r="K1258" s="23"/>
    </row>
    <row r="1259" spans="1:11" ht="12.75" customHeight="1" x14ac:dyDescent="0.25">
      <c r="A1259" s="20">
        <f t="shared" si="39"/>
        <v>42939.083333330302</v>
      </c>
      <c r="B1259" s="21">
        <v>8.4501000000000008</v>
      </c>
      <c r="C1259" s="22">
        <v>2.4322599999999999</v>
      </c>
      <c r="D1259" s="21">
        <v>272.22570000000002</v>
      </c>
      <c r="E1259" s="21"/>
      <c r="F1259" s="24">
        <f t="shared" si="38"/>
        <v>8.4501000000000008</v>
      </c>
      <c r="G1259" s="24">
        <v>8.4501000000000008</v>
      </c>
      <c r="H1259" s="23">
        <v>28.759540000000001</v>
      </c>
      <c r="I1259" s="23"/>
      <c r="J1259" s="23">
        <v>150</v>
      </c>
      <c r="K1259" s="23"/>
    </row>
    <row r="1260" spans="1:11" ht="12.75" customHeight="1" x14ac:dyDescent="0.25">
      <c r="A1260" s="20">
        <f t="shared" si="39"/>
        <v>42939.124999996966</v>
      </c>
      <c r="B1260" s="21">
        <v>3.53756</v>
      </c>
      <c r="C1260" s="22">
        <v>3.1705700000000001</v>
      </c>
      <c r="D1260" s="21">
        <v>244.4074</v>
      </c>
      <c r="E1260" s="21"/>
      <c r="F1260" s="24">
        <f t="shared" si="38"/>
        <v>3.53756</v>
      </c>
      <c r="G1260" s="24">
        <v>3.53756</v>
      </c>
      <c r="H1260" s="23">
        <v>28.758669999999999</v>
      </c>
      <c r="I1260" s="23"/>
      <c r="J1260" s="23">
        <v>150</v>
      </c>
      <c r="K1260" s="23"/>
    </row>
    <row r="1261" spans="1:11" ht="12.75" customHeight="1" x14ac:dyDescent="0.25">
      <c r="A1261" s="20">
        <f t="shared" si="39"/>
        <v>42939.16666666363</v>
      </c>
      <c r="B1261" s="21">
        <v>1.1155900000000001</v>
      </c>
      <c r="C1261" s="22">
        <v>2.0900500000000002</v>
      </c>
      <c r="D1261" s="21">
        <v>231.8827</v>
      </c>
      <c r="E1261" s="21"/>
      <c r="F1261" s="24">
        <f t="shared" si="38"/>
        <v>1.1155900000000001</v>
      </c>
      <c r="G1261" s="24">
        <v>1.1155900000000001</v>
      </c>
      <c r="H1261" s="23">
        <v>28.708749999999998</v>
      </c>
      <c r="I1261" s="23"/>
      <c r="J1261" s="23">
        <v>150</v>
      </c>
      <c r="K1261" s="23"/>
    </row>
    <row r="1262" spans="1:11" ht="12.75" customHeight="1" x14ac:dyDescent="0.25">
      <c r="A1262" s="20">
        <f t="shared" si="39"/>
        <v>42939.208333330294</v>
      </c>
      <c r="B1262" s="21">
        <v>-3.50563</v>
      </c>
      <c r="C1262" s="22">
        <v>0.72231000000000001</v>
      </c>
      <c r="D1262" s="21">
        <v>87.27225</v>
      </c>
      <c r="E1262" s="21"/>
      <c r="F1262" s="24" t="str">
        <f t="shared" si="38"/>
        <v/>
      </c>
      <c r="G1262" s="24" t="s">
        <v>189</v>
      </c>
      <c r="H1262" s="23">
        <v>28.630230000000001</v>
      </c>
      <c r="I1262" s="23"/>
      <c r="J1262" s="23">
        <v>150</v>
      </c>
      <c r="K1262" s="23"/>
    </row>
    <row r="1263" spans="1:11" ht="12.75" customHeight="1" x14ac:dyDescent="0.25">
      <c r="A1263" s="20">
        <f t="shared" si="39"/>
        <v>42939.249999996959</v>
      </c>
      <c r="B1263" s="21">
        <v>9.5076800000000006</v>
      </c>
      <c r="C1263" s="22">
        <v>0.31085000000000002</v>
      </c>
      <c r="D1263" s="21">
        <v>338.16180000000003</v>
      </c>
      <c r="E1263" s="21"/>
      <c r="F1263" s="24">
        <f t="shared" si="38"/>
        <v>9.5076800000000006</v>
      </c>
      <c r="G1263" s="24">
        <v>9.5076800000000006</v>
      </c>
      <c r="H1263" s="23">
        <v>28.628170000000001</v>
      </c>
      <c r="I1263" s="23"/>
      <c r="J1263" s="23">
        <v>150</v>
      </c>
      <c r="K1263" s="23"/>
    </row>
    <row r="1264" spans="1:11" ht="12.75" customHeight="1" x14ac:dyDescent="0.25">
      <c r="A1264" s="20">
        <f t="shared" si="39"/>
        <v>42939.291666663623</v>
      </c>
      <c r="B1264" s="21">
        <v>9.8131299999999992</v>
      </c>
      <c r="C1264" s="22">
        <v>0.63944000000000001</v>
      </c>
      <c r="D1264" s="21">
        <v>251.40520000000001</v>
      </c>
      <c r="E1264" s="21"/>
      <c r="F1264" s="24">
        <f t="shared" si="38"/>
        <v>9.8131299999999992</v>
      </c>
      <c r="G1264" s="24">
        <v>9.8131299999999992</v>
      </c>
      <c r="H1264" s="23">
        <v>28.60839</v>
      </c>
      <c r="I1264" s="23"/>
      <c r="J1264" s="23">
        <v>150</v>
      </c>
      <c r="K1264" s="23"/>
    </row>
    <row r="1265" spans="1:11" ht="12.75" customHeight="1" x14ac:dyDescent="0.25">
      <c r="A1265" s="20">
        <f t="shared" si="39"/>
        <v>42939.333333330287</v>
      </c>
      <c r="B1265" s="21">
        <v>-3.26661</v>
      </c>
      <c r="C1265" s="22">
        <v>0.89110999999999996</v>
      </c>
      <c r="D1265" s="21">
        <v>94.598200000000006</v>
      </c>
      <c r="E1265" s="21"/>
      <c r="F1265" s="24" t="str">
        <f t="shared" si="38"/>
        <v/>
      </c>
      <c r="G1265" s="24" t="s">
        <v>189</v>
      </c>
      <c r="H1265" s="23">
        <v>28.60661</v>
      </c>
      <c r="I1265" s="23"/>
      <c r="J1265" s="23">
        <v>150</v>
      </c>
      <c r="K1265" s="23"/>
    </row>
    <row r="1266" spans="1:11" ht="12.75" customHeight="1" x14ac:dyDescent="0.25">
      <c r="A1266" s="20">
        <f t="shared" si="39"/>
        <v>42939.374999996951</v>
      </c>
      <c r="B1266" s="21"/>
      <c r="C1266" s="22">
        <v>0.48109000000000002</v>
      </c>
      <c r="D1266" s="21">
        <v>100.194</v>
      </c>
      <c r="E1266" s="21"/>
      <c r="F1266" s="24" t="str">
        <f t="shared" si="38"/>
        <v/>
      </c>
      <c r="G1266" s="24" t="s">
        <v>189</v>
      </c>
      <c r="H1266" s="23">
        <v>28.601780000000002</v>
      </c>
      <c r="I1266" s="23"/>
      <c r="J1266" s="23">
        <v>150</v>
      </c>
      <c r="K1266" s="23"/>
    </row>
    <row r="1267" spans="1:11" ht="12.75" customHeight="1" x14ac:dyDescent="0.25">
      <c r="A1267" s="20">
        <f t="shared" si="39"/>
        <v>42939.416666663616</v>
      </c>
      <c r="B1267" s="21">
        <v>9.2207000000000008</v>
      </c>
      <c r="C1267" s="22">
        <v>0.61695</v>
      </c>
      <c r="D1267" s="21">
        <v>11.853059999999999</v>
      </c>
      <c r="E1267" s="21"/>
      <c r="F1267" s="24">
        <f t="shared" si="38"/>
        <v>9.2207000000000008</v>
      </c>
      <c r="G1267" s="24">
        <v>9.2207000000000008</v>
      </c>
      <c r="H1267" s="23">
        <v>28.588989999999999</v>
      </c>
      <c r="I1267" s="23"/>
      <c r="J1267" s="23">
        <v>150</v>
      </c>
      <c r="K1267" s="23"/>
    </row>
    <row r="1268" spans="1:11" ht="12.75" customHeight="1" x14ac:dyDescent="0.25">
      <c r="A1268" s="20">
        <f t="shared" si="39"/>
        <v>42939.45833333028</v>
      </c>
      <c r="B1268" s="21">
        <v>13.858750000000001</v>
      </c>
      <c r="C1268" s="22">
        <v>0.72975000000000001</v>
      </c>
      <c r="D1268" s="21">
        <v>130.15219999999999</v>
      </c>
      <c r="E1268" s="21"/>
      <c r="F1268" s="24">
        <f t="shared" si="38"/>
        <v>13.858750000000001</v>
      </c>
      <c r="G1268" s="24">
        <v>13.858750000000001</v>
      </c>
      <c r="H1268" s="23">
        <v>28.572500000000002</v>
      </c>
      <c r="I1268" s="23"/>
      <c r="J1268" s="23">
        <v>150</v>
      </c>
      <c r="K1268" s="23"/>
    </row>
    <row r="1269" spans="1:11" ht="12.75" customHeight="1" x14ac:dyDescent="0.25">
      <c r="A1269" s="20">
        <f t="shared" si="39"/>
        <v>42939.499999996944</v>
      </c>
      <c r="B1269" s="21">
        <v>15.40691</v>
      </c>
      <c r="C1269" s="22">
        <v>2.4608099999999999</v>
      </c>
      <c r="D1269" s="21">
        <v>250.72239999999999</v>
      </c>
      <c r="E1269" s="21"/>
      <c r="F1269" s="24">
        <f t="shared" si="38"/>
        <v>15.40691</v>
      </c>
      <c r="G1269" s="24">
        <v>15.40691</v>
      </c>
      <c r="H1269" s="23">
        <v>28.5505</v>
      </c>
      <c r="I1269" s="23"/>
      <c r="J1269" s="23">
        <v>150</v>
      </c>
      <c r="K1269" s="23"/>
    </row>
    <row r="1270" spans="1:11" ht="12.75" customHeight="1" x14ac:dyDescent="0.25">
      <c r="A1270" s="20">
        <f t="shared" si="39"/>
        <v>42939.541666663608</v>
      </c>
      <c r="B1270" s="21">
        <v>13.2531</v>
      </c>
      <c r="C1270" s="22">
        <v>3.4111699999999998</v>
      </c>
      <c r="D1270" s="21">
        <v>235.81479999999999</v>
      </c>
      <c r="E1270" s="21"/>
      <c r="F1270" s="24">
        <f t="shared" si="38"/>
        <v>13.2531</v>
      </c>
      <c r="G1270" s="24">
        <v>13.2531</v>
      </c>
      <c r="H1270" s="23">
        <v>28.54767</v>
      </c>
      <c r="I1270" s="23"/>
      <c r="J1270" s="23">
        <v>150</v>
      </c>
      <c r="K1270" s="23"/>
    </row>
    <row r="1271" spans="1:11" ht="12.75" customHeight="1" x14ac:dyDescent="0.25">
      <c r="A1271" s="20">
        <f t="shared" si="39"/>
        <v>42939.583333330273</v>
      </c>
      <c r="B1271" s="21">
        <v>8.2001899999999992</v>
      </c>
      <c r="C1271" s="22">
        <v>3.1394899999999999</v>
      </c>
      <c r="D1271" s="21">
        <v>242.3929</v>
      </c>
      <c r="E1271" s="21"/>
      <c r="F1271" s="24">
        <f t="shared" si="38"/>
        <v>8.2001899999999992</v>
      </c>
      <c r="G1271" s="24">
        <v>8.2001899999999992</v>
      </c>
      <c r="H1271" s="23">
        <v>28.536919999999999</v>
      </c>
      <c r="I1271" s="23"/>
      <c r="J1271" s="23">
        <v>150</v>
      </c>
      <c r="K1271" s="23"/>
    </row>
    <row r="1272" spans="1:11" ht="12.75" customHeight="1" x14ac:dyDescent="0.25">
      <c r="A1272" s="20">
        <f t="shared" si="39"/>
        <v>42939.624999996937</v>
      </c>
      <c r="B1272" s="21">
        <v>9.2066700000000008</v>
      </c>
      <c r="C1272" s="22">
        <v>2.9368400000000001</v>
      </c>
      <c r="D1272" s="21">
        <v>261.74079999999998</v>
      </c>
      <c r="E1272" s="21"/>
      <c r="F1272" s="24">
        <f t="shared" si="38"/>
        <v>9.2066700000000008</v>
      </c>
      <c r="G1272" s="24">
        <v>9.2066700000000008</v>
      </c>
      <c r="H1272" s="23">
        <v>28.510940000000002</v>
      </c>
      <c r="I1272" s="23"/>
      <c r="J1272" s="23">
        <v>150</v>
      </c>
      <c r="K1272" s="23"/>
    </row>
    <row r="1273" spans="1:11" ht="12.75" customHeight="1" x14ac:dyDescent="0.25">
      <c r="A1273" s="20">
        <f t="shared" si="39"/>
        <v>42939.666666663601</v>
      </c>
      <c r="B1273" s="21">
        <v>2.2343600000000001</v>
      </c>
      <c r="C1273" s="22">
        <v>3.61646</v>
      </c>
      <c r="D1273" s="21">
        <v>253.88460000000001</v>
      </c>
      <c r="E1273" s="21"/>
      <c r="F1273" s="24">
        <f t="shared" si="38"/>
        <v>2.2343600000000001</v>
      </c>
      <c r="G1273" s="24">
        <v>2.2343600000000001</v>
      </c>
      <c r="H1273" s="23">
        <v>28.5</v>
      </c>
      <c r="I1273" s="23"/>
      <c r="J1273" s="23">
        <v>150</v>
      </c>
      <c r="K1273" s="23"/>
    </row>
    <row r="1274" spans="1:11" ht="12.75" customHeight="1" x14ac:dyDescent="0.25">
      <c r="A1274" s="20">
        <f t="shared" si="39"/>
        <v>42939.708333330265</v>
      </c>
      <c r="B1274" s="21">
        <v>8.1869899999999998</v>
      </c>
      <c r="C1274" s="22">
        <v>2.4377200000000001</v>
      </c>
      <c r="D1274" s="21">
        <v>237.74449999999999</v>
      </c>
      <c r="E1274" s="21"/>
      <c r="F1274" s="24">
        <f t="shared" si="38"/>
        <v>8.1869899999999998</v>
      </c>
      <c r="G1274" s="24">
        <v>8.1869899999999998</v>
      </c>
      <c r="H1274" s="23">
        <v>28.5</v>
      </c>
      <c r="I1274" s="23"/>
      <c r="J1274" s="23">
        <v>150</v>
      </c>
      <c r="K1274" s="23"/>
    </row>
    <row r="1275" spans="1:11" ht="12.75" customHeight="1" x14ac:dyDescent="0.25">
      <c r="A1275" s="20">
        <f t="shared" si="39"/>
        <v>42939.74999999693</v>
      </c>
      <c r="B1275" s="21">
        <v>1.9760899999999999</v>
      </c>
      <c r="C1275" s="22">
        <v>2.4658699999999998</v>
      </c>
      <c r="D1275" s="21">
        <v>237.16409999999999</v>
      </c>
      <c r="E1275" s="21"/>
      <c r="F1275" s="24">
        <f t="shared" si="38"/>
        <v>1.9760899999999999</v>
      </c>
      <c r="G1275" s="24">
        <v>1.9760899999999999</v>
      </c>
      <c r="H1275" s="23">
        <v>28.5</v>
      </c>
      <c r="I1275" s="23"/>
      <c r="J1275" s="23">
        <v>150</v>
      </c>
      <c r="K1275" s="23"/>
    </row>
    <row r="1276" spans="1:11" ht="12.75" customHeight="1" x14ac:dyDescent="0.25">
      <c r="A1276" s="20">
        <f t="shared" si="39"/>
        <v>42939.791666663594</v>
      </c>
      <c r="B1276" s="21">
        <v>10.9986</v>
      </c>
      <c r="C1276" s="22">
        <v>1.9896799999999999</v>
      </c>
      <c r="D1276" s="21">
        <v>241.15010000000001</v>
      </c>
      <c r="E1276" s="21"/>
      <c r="F1276" s="24">
        <f t="shared" si="38"/>
        <v>10.9986</v>
      </c>
      <c r="G1276" s="24">
        <v>10.9986</v>
      </c>
      <c r="H1276" s="23">
        <v>28.49417</v>
      </c>
      <c r="I1276" s="23"/>
      <c r="J1276" s="23">
        <v>150</v>
      </c>
      <c r="K1276" s="23"/>
    </row>
    <row r="1277" spans="1:11" ht="12.75" customHeight="1" x14ac:dyDescent="0.25">
      <c r="A1277" s="20">
        <f t="shared" si="39"/>
        <v>42939.833333330258</v>
      </c>
      <c r="B1277" s="21"/>
      <c r="C1277" s="22">
        <v>1.9702599999999999</v>
      </c>
      <c r="D1277" s="21">
        <v>241.5763</v>
      </c>
      <c r="E1277" s="21"/>
      <c r="F1277" s="24" t="str">
        <f t="shared" si="38"/>
        <v/>
      </c>
      <c r="G1277" s="24" t="s">
        <v>189</v>
      </c>
      <c r="H1277" s="23">
        <v>28.485610000000001</v>
      </c>
      <c r="I1277" s="23"/>
      <c r="J1277" s="23">
        <v>150</v>
      </c>
      <c r="K1277" s="23"/>
    </row>
    <row r="1278" spans="1:11" ht="12.75" customHeight="1" x14ac:dyDescent="0.25">
      <c r="A1278" s="20">
        <f t="shared" si="39"/>
        <v>42939.874999996922</v>
      </c>
      <c r="B1278" s="21">
        <v>16.34883</v>
      </c>
      <c r="C1278" s="22">
        <v>2.4089399999999999</v>
      </c>
      <c r="D1278" s="21">
        <v>242.03909999999999</v>
      </c>
      <c r="E1278" s="21"/>
      <c r="F1278" s="24">
        <f t="shared" si="38"/>
        <v>16.34883</v>
      </c>
      <c r="G1278" s="24">
        <v>16.34883</v>
      </c>
      <c r="H1278" s="23">
        <v>28.440829999999998</v>
      </c>
      <c r="I1278" s="23"/>
      <c r="J1278" s="23">
        <v>150</v>
      </c>
      <c r="K1278" s="23"/>
    </row>
    <row r="1279" spans="1:11" ht="12.75" customHeight="1" x14ac:dyDescent="0.25">
      <c r="A1279" s="20">
        <f t="shared" si="39"/>
        <v>42939.916666663587</v>
      </c>
      <c r="B1279" s="21">
        <v>-1.5634999999999999</v>
      </c>
      <c r="C1279" s="22">
        <v>0.84965999999999997</v>
      </c>
      <c r="D1279" s="21">
        <v>263.548</v>
      </c>
      <c r="E1279" s="21"/>
      <c r="F1279" s="24" t="str">
        <f t="shared" si="38"/>
        <v/>
      </c>
      <c r="G1279" s="24" t="s">
        <v>189</v>
      </c>
      <c r="H1279" s="23">
        <v>28.42839</v>
      </c>
      <c r="I1279" s="23"/>
      <c r="J1279" s="23">
        <v>150</v>
      </c>
      <c r="K1279" s="23"/>
    </row>
    <row r="1280" spans="1:11" ht="12.75" customHeight="1" x14ac:dyDescent="0.25">
      <c r="A1280" s="20">
        <f t="shared" si="39"/>
        <v>42939.958333330251</v>
      </c>
      <c r="B1280" s="21">
        <v>0.67808000000000002</v>
      </c>
      <c r="C1280" s="22">
        <v>1.00908</v>
      </c>
      <c r="D1280" s="21">
        <v>262.90260000000001</v>
      </c>
      <c r="E1280" s="21"/>
      <c r="F1280" s="24">
        <f t="shared" si="38"/>
        <v>0.67808000000000002</v>
      </c>
      <c r="G1280" s="24">
        <v>0.67808000000000002</v>
      </c>
      <c r="H1280" s="23">
        <v>28.393730000000001</v>
      </c>
      <c r="I1280" s="23"/>
      <c r="J1280" s="23">
        <v>150</v>
      </c>
      <c r="K1280" s="23"/>
    </row>
    <row r="1281" spans="1:11" ht="12.75" customHeight="1" x14ac:dyDescent="0.25">
      <c r="A1281" s="20">
        <f t="shared" si="39"/>
        <v>42939.999999996915</v>
      </c>
      <c r="B1281" s="21">
        <v>7.5722699999999996</v>
      </c>
      <c r="C1281" s="22">
        <v>0.35672999999999999</v>
      </c>
      <c r="D1281" s="21">
        <v>28.35904</v>
      </c>
      <c r="E1281" s="21"/>
      <c r="F1281" s="24">
        <f t="shared" si="38"/>
        <v>7.5722699999999996</v>
      </c>
      <c r="G1281" s="24">
        <v>7.5722699999999996</v>
      </c>
      <c r="H1281" s="23">
        <v>28.38456</v>
      </c>
      <c r="I1281" s="23"/>
      <c r="J1281" s="23">
        <v>150</v>
      </c>
      <c r="K1281" s="23"/>
    </row>
    <row r="1282" spans="1:11" ht="12.75" customHeight="1" x14ac:dyDescent="0.25">
      <c r="A1282" s="20">
        <f t="shared" si="39"/>
        <v>42940.041666663579</v>
      </c>
      <c r="B1282" s="21"/>
      <c r="C1282" s="22">
        <v>0.55978000000000006</v>
      </c>
      <c r="D1282" s="21">
        <v>211.0728</v>
      </c>
      <c r="E1282" s="21"/>
      <c r="F1282" s="24" t="str">
        <f t="shared" si="38"/>
        <v/>
      </c>
      <c r="G1282" s="24" t="s">
        <v>189</v>
      </c>
      <c r="H1282" s="23">
        <v>28.361000000000001</v>
      </c>
      <c r="I1282" s="23">
        <f>COUNTIF(G1282:G1305,"&gt;150")</f>
        <v>0</v>
      </c>
      <c r="J1282" s="23">
        <v>150</v>
      </c>
      <c r="K1282" s="23"/>
    </row>
    <row r="1283" spans="1:11" ht="12.75" customHeight="1" x14ac:dyDescent="0.25">
      <c r="A1283" s="20">
        <f t="shared" si="39"/>
        <v>42940.083333330243</v>
      </c>
      <c r="B1283" s="21">
        <v>6.8288000000000002</v>
      </c>
      <c r="C1283" s="22">
        <v>1.09704</v>
      </c>
      <c r="D1283" s="21">
        <v>220.26310000000001</v>
      </c>
      <c r="E1283" s="21"/>
      <c r="F1283" s="24">
        <f t="shared" si="38"/>
        <v>6.8288000000000002</v>
      </c>
      <c r="G1283" s="24">
        <v>6.8288000000000002</v>
      </c>
      <c r="H1283" s="23">
        <v>28.242059999999999</v>
      </c>
      <c r="I1283" s="23"/>
      <c r="J1283" s="23">
        <v>150</v>
      </c>
      <c r="K1283" s="23"/>
    </row>
    <row r="1284" spans="1:11" ht="12.75" customHeight="1" x14ac:dyDescent="0.25">
      <c r="A1284" s="20">
        <f t="shared" si="39"/>
        <v>42940.124999996908</v>
      </c>
      <c r="B1284" s="21">
        <v>3.3633600000000001</v>
      </c>
      <c r="C1284" s="22">
        <v>1.9356800000000001</v>
      </c>
      <c r="D1284" s="21">
        <v>243.95670000000001</v>
      </c>
      <c r="E1284" s="21"/>
      <c r="F1284" s="24">
        <f t="shared" si="38"/>
        <v>3.3633600000000001</v>
      </c>
      <c r="G1284" s="24">
        <v>3.3633600000000001</v>
      </c>
      <c r="H1284" s="23">
        <v>28.228829999999999</v>
      </c>
      <c r="I1284" s="23"/>
      <c r="J1284" s="23">
        <v>150</v>
      </c>
      <c r="K1284" s="23"/>
    </row>
    <row r="1285" spans="1:11" ht="12.75" customHeight="1" x14ac:dyDescent="0.25">
      <c r="A1285" s="20">
        <f t="shared" si="39"/>
        <v>42940.166666663572</v>
      </c>
      <c r="B1285" s="21">
        <v>5.76701</v>
      </c>
      <c r="C1285" s="22">
        <v>1.90299</v>
      </c>
      <c r="D1285" s="21">
        <v>244.23670000000001</v>
      </c>
      <c r="E1285" s="21"/>
      <c r="F1285" s="24">
        <f t="shared" si="38"/>
        <v>5.76701</v>
      </c>
      <c r="G1285" s="24">
        <v>5.76701</v>
      </c>
      <c r="H1285" s="23">
        <v>28.223389999999998</v>
      </c>
      <c r="I1285" s="23"/>
      <c r="J1285" s="23">
        <v>150</v>
      </c>
      <c r="K1285" s="23"/>
    </row>
    <row r="1286" spans="1:11" ht="12.75" customHeight="1" x14ac:dyDescent="0.25">
      <c r="A1286" s="20">
        <f t="shared" si="39"/>
        <v>42940.208333330236</v>
      </c>
      <c r="B1286" s="21">
        <v>8.6522900000000007</v>
      </c>
      <c r="C1286" s="22">
        <v>0.56525999999999998</v>
      </c>
      <c r="D1286" s="21">
        <v>245.68539999999999</v>
      </c>
      <c r="E1286" s="21"/>
      <c r="F1286" s="24">
        <f t="shared" si="38"/>
        <v>8.6522900000000007</v>
      </c>
      <c r="G1286" s="24">
        <v>8.6522900000000007</v>
      </c>
      <c r="H1286" s="23">
        <v>28.22296</v>
      </c>
      <c r="I1286" s="23"/>
      <c r="J1286" s="23">
        <v>150</v>
      </c>
      <c r="K1286" s="23"/>
    </row>
    <row r="1287" spans="1:11" ht="12.75" customHeight="1" x14ac:dyDescent="0.25">
      <c r="A1287" s="20">
        <f t="shared" si="39"/>
        <v>42940.2499999969</v>
      </c>
      <c r="B1287" s="21">
        <v>7.6096300000000001</v>
      </c>
      <c r="C1287" s="22">
        <v>0.44519999999999998</v>
      </c>
      <c r="D1287" s="21">
        <v>90.722489999999993</v>
      </c>
      <c r="E1287" s="21"/>
      <c r="F1287" s="24">
        <f t="shared" si="38"/>
        <v>7.6096300000000001</v>
      </c>
      <c r="G1287" s="24">
        <v>7.6096300000000001</v>
      </c>
      <c r="H1287" s="23">
        <v>28.203389999999999</v>
      </c>
      <c r="I1287" s="23"/>
      <c r="J1287" s="23">
        <v>150</v>
      </c>
      <c r="K1287" s="23"/>
    </row>
    <row r="1288" spans="1:11" ht="12.75" customHeight="1" x14ac:dyDescent="0.25">
      <c r="A1288" s="20">
        <f t="shared" si="39"/>
        <v>42940.291666663565</v>
      </c>
      <c r="B1288" s="21">
        <v>1.7998400000000001</v>
      </c>
      <c r="C1288" s="22">
        <v>0.41857</v>
      </c>
      <c r="D1288" s="21">
        <v>86.160690000000002</v>
      </c>
      <c r="E1288" s="21"/>
      <c r="F1288" s="24">
        <f t="shared" si="38"/>
        <v>1.7998400000000001</v>
      </c>
      <c r="G1288" s="24">
        <v>1.7998400000000001</v>
      </c>
      <c r="H1288" s="23">
        <v>28.142410000000002</v>
      </c>
      <c r="I1288" s="23"/>
      <c r="J1288" s="23">
        <v>150</v>
      </c>
      <c r="K1288" s="23"/>
    </row>
    <row r="1289" spans="1:11" ht="12.75" customHeight="1" x14ac:dyDescent="0.25">
      <c r="A1289" s="20">
        <f t="shared" si="39"/>
        <v>42940.333333330229</v>
      </c>
      <c r="B1289" s="21">
        <v>7.0286299999999997</v>
      </c>
      <c r="C1289" s="22">
        <v>0.78159999999999996</v>
      </c>
      <c r="D1289" s="21">
        <v>191.23070000000001</v>
      </c>
      <c r="E1289" s="21"/>
      <c r="F1289" s="24">
        <f t="shared" si="38"/>
        <v>7.0286299999999997</v>
      </c>
      <c r="G1289" s="24">
        <v>7.0286299999999997</v>
      </c>
      <c r="H1289" s="23">
        <v>28.139289999999999</v>
      </c>
      <c r="I1289" s="23"/>
      <c r="J1289" s="23">
        <v>150</v>
      </c>
      <c r="K1289" s="23"/>
    </row>
    <row r="1290" spans="1:11" ht="12.75" customHeight="1" x14ac:dyDescent="0.25">
      <c r="A1290" s="20">
        <f t="shared" si="39"/>
        <v>42940.374999996893</v>
      </c>
      <c r="B1290" s="21"/>
      <c r="C1290" s="22">
        <v>0.29475000000000001</v>
      </c>
      <c r="D1290" s="21">
        <v>301.7473</v>
      </c>
      <c r="E1290" s="21"/>
      <c r="F1290" s="24" t="str">
        <f t="shared" si="38"/>
        <v/>
      </c>
      <c r="G1290" s="24" t="s">
        <v>189</v>
      </c>
      <c r="H1290" s="23">
        <v>28.137779999999999</v>
      </c>
      <c r="I1290" s="23"/>
      <c r="J1290" s="23">
        <v>150</v>
      </c>
      <c r="K1290" s="23"/>
    </row>
    <row r="1291" spans="1:11" ht="12.75" customHeight="1" x14ac:dyDescent="0.25">
      <c r="A1291" s="20">
        <f t="shared" si="39"/>
        <v>42940.416666663557</v>
      </c>
      <c r="B1291" s="21">
        <v>-5.3178299999999998</v>
      </c>
      <c r="C1291" s="22">
        <v>0.87516000000000005</v>
      </c>
      <c r="D1291" s="21">
        <v>305.60559999999998</v>
      </c>
      <c r="E1291" s="21"/>
      <c r="F1291" s="24" t="str">
        <f t="shared" ref="F1291:F1354" si="40">IF(AND(B1291&gt;0,ISNUMBER(B1291)),B1291,"")</f>
        <v/>
      </c>
      <c r="G1291" s="24" t="s">
        <v>189</v>
      </c>
      <c r="H1291" s="23">
        <v>28.131900000000002</v>
      </c>
      <c r="I1291" s="23"/>
      <c r="J1291" s="23">
        <v>150</v>
      </c>
      <c r="K1291" s="23"/>
    </row>
    <row r="1292" spans="1:11" ht="12.75" customHeight="1" x14ac:dyDescent="0.25">
      <c r="A1292" s="20">
        <f t="shared" ref="A1292:A1355" si="41">A1291+1/24</f>
        <v>42940.458333330222</v>
      </c>
      <c r="B1292" s="21">
        <v>10.162940000000001</v>
      </c>
      <c r="C1292" s="22">
        <v>1.9888300000000001</v>
      </c>
      <c r="D1292" s="21">
        <v>298.69850000000002</v>
      </c>
      <c r="E1292" s="21"/>
      <c r="F1292" s="24">
        <f t="shared" si="40"/>
        <v>10.162940000000001</v>
      </c>
      <c r="G1292" s="24">
        <v>10.162940000000001</v>
      </c>
      <c r="H1292" s="23">
        <v>28.12594</v>
      </c>
      <c r="I1292" s="23"/>
      <c r="J1292" s="23">
        <v>150</v>
      </c>
      <c r="K1292" s="23"/>
    </row>
    <row r="1293" spans="1:11" ht="12.75" customHeight="1" x14ac:dyDescent="0.25">
      <c r="A1293" s="20">
        <f t="shared" si="41"/>
        <v>42940.499999996886</v>
      </c>
      <c r="B1293" s="21">
        <v>12.150779999999999</v>
      </c>
      <c r="C1293" s="22">
        <v>2.2396699999999998</v>
      </c>
      <c r="D1293" s="21">
        <v>290.74439999999998</v>
      </c>
      <c r="E1293" s="21"/>
      <c r="F1293" s="24">
        <f t="shared" si="40"/>
        <v>12.150779999999999</v>
      </c>
      <c r="G1293" s="24">
        <v>12.150779999999999</v>
      </c>
      <c r="H1293" s="23">
        <v>28.121220000000001</v>
      </c>
      <c r="I1293" s="23"/>
      <c r="J1293" s="23">
        <v>150</v>
      </c>
      <c r="K1293" s="23"/>
    </row>
    <row r="1294" spans="1:11" ht="12.75" customHeight="1" x14ac:dyDescent="0.25">
      <c r="A1294" s="20">
        <f t="shared" si="41"/>
        <v>42940.54166666355</v>
      </c>
      <c r="B1294" s="21">
        <v>8.5342900000000004</v>
      </c>
      <c r="C1294" s="22">
        <v>3.1352199999999999</v>
      </c>
      <c r="D1294" s="21">
        <v>269.75709999999998</v>
      </c>
      <c r="E1294" s="21"/>
      <c r="F1294" s="24">
        <f t="shared" si="40"/>
        <v>8.5342900000000004</v>
      </c>
      <c r="G1294" s="24">
        <v>8.5342900000000004</v>
      </c>
      <c r="H1294" s="23">
        <v>28.116610000000001</v>
      </c>
      <c r="I1294" s="23"/>
      <c r="J1294" s="23">
        <v>150</v>
      </c>
      <c r="K1294" s="23"/>
    </row>
    <row r="1295" spans="1:11" ht="12.75" customHeight="1" x14ac:dyDescent="0.25">
      <c r="A1295" s="20">
        <f t="shared" si="41"/>
        <v>42940.583333330214</v>
      </c>
      <c r="B1295" s="21">
        <v>8.3312000000000008</v>
      </c>
      <c r="C1295" s="22">
        <v>3.7514500000000002</v>
      </c>
      <c r="D1295" s="21">
        <v>240.23310000000001</v>
      </c>
      <c r="E1295" s="21"/>
      <c r="F1295" s="24">
        <f t="shared" si="40"/>
        <v>8.3312000000000008</v>
      </c>
      <c r="G1295" s="24">
        <v>8.3312000000000008</v>
      </c>
      <c r="H1295" s="23">
        <v>28.107610000000001</v>
      </c>
      <c r="I1295" s="23"/>
      <c r="J1295" s="23">
        <v>150</v>
      </c>
      <c r="K1295" s="23"/>
    </row>
    <row r="1296" spans="1:11" ht="12.75" customHeight="1" x14ac:dyDescent="0.25">
      <c r="A1296" s="20">
        <f t="shared" si="41"/>
        <v>42940.624999996879</v>
      </c>
      <c r="B1296" s="21">
        <v>8.9374599999999997</v>
      </c>
      <c r="C1296" s="22">
        <v>4.6664099999999999</v>
      </c>
      <c r="D1296" s="21">
        <v>267.37040000000002</v>
      </c>
      <c r="E1296" s="21"/>
      <c r="F1296" s="24">
        <f t="shared" si="40"/>
        <v>8.9374599999999997</v>
      </c>
      <c r="G1296" s="24">
        <v>8.9374599999999997</v>
      </c>
      <c r="H1296" s="23">
        <v>28.090669999999999</v>
      </c>
      <c r="I1296" s="23"/>
      <c r="J1296" s="23">
        <v>150</v>
      </c>
      <c r="K1296" s="23"/>
    </row>
    <row r="1297" spans="1:11" ht="12.75" customHeight="1" x14ac:dyDescent="0.25">
      <c r="A1297" s="20">
        <f t="shared" si="41"/>
        <v>42940.666666663543</v>
      </c>
      <c r="B1297" s="21">
        <v>5.1524900000000002</v>
      </c>
      <c r="C1297" s="22">
        <v>3.7514400000000001</v>
      </c>
      <c r="D1297" s="21">
        <v>272.25400000000002</v>
      </c>
      <c r="E1297" s="21"/>
      <c r="F1297" s="24">
        <f t="shared" si="40"/>
        <v>5.1524900000000002</v>
      </c>
      <c r="G1297" s="24">
        <v>5.1524900000000002</v>
      </c>
      <c r="H1297" s="23">
        <v>28.024080000000001</v>
      </c>
      <c r="I1297" s="23"/>
      <c r="J1297" s="23">
        <v>150</v>
      </c>
      <c r="K1297" s="23"/>
    </row>
    <row r="1298" spans="1:11" ht="12.75" customHeight="1" x14ac:dyDescent="0.25">
      <c r="A1298" s="20">
        <f t="shared" si="41"/>
        <v>42940.708333330207</v>
      </c>
      <c r="B1298" s="21">
        <v>11.45449</v>
      </c>
      <c r="C1298" s="22">
        <v>2.0963799999999999</v>
      </c>
      <c r="D1298" s="21">
        <v>274.20530000000002</v>
      </c>
      <c r="E1298" s="21"/>
      <c r="F1298" s="24">
        <f t="shared" si="40"/>
        <v>11.45449</v>
      </c>
      <c r="G1298" s="24">
        <v>11.45449</v>
      </c>
      <c r="H1298" s="23">
        <v>27.970700000000001</v>
      </c>
      <c r="I1298" s="23"/>
      <c r="J1298" s="23">
        <v>150</v>
      </c>
      <c r="K1298" s="23"/>
    </row>
    <row r="1299" spans="1:11" ht="12.75" customHeight="1" x14ac:dyDescent="0.25">
      <c r="A1299" s="20">
        <f t="shared" si="41"/>
        <v>42940.749999996871</v>
      </c>
      <c r="B1299" s="21">
        <v>12.60877</v>
      </c>
      <c r="C1299" s="22">
        <v>1.0771900000000001</v>
      </c>
      <c r="D1299" s="21">
        <v>264.23289999999997</v>
      </c>
      <c r="E1299" s="21"/>
      <c r="F1299" s="24">
        <f t="shared" si="40"/>
        <v>12.60877</v>
      </c>
      <c r="G1299" s="24">
        <v>12.60877</v>
      </c>
      <c r="H1299" s="23">
        <v>27.956399999999999</v>
      </c>
      <c r="I1299" s="23"/>
      <c r="J1299" s="23">
        <v>150</v>
      </c>
      <c r="K1299" s="23"/>
    </row>
    <row r="1300" spans="1:11" ht="12.75" customHeight="1" x14ac:dyDescent="0.25">
      <c r="A1300" s="20">
        <f t="shared" si="41"/>
        <v>42940.791666663536</v>
      </c>
      <c r="B1300" s="21">
        <v>4.9501999999999997</v>
      </c>
      <c r="C1300" s="22">
        <v>0.43465999999999999</v>
      </c>
      <c r="D1300" s="21">
        <v>34.589500000000001</v>
      </c>
      <c r="E1300" s="21"/>
      <c r="F1300" s="24">
        <f t="shared" si="40"/>
        <v>4.9501999999999997</v>
      </c>
      <c r="G1300" s="24">
        <v>4.9501999999999997</v>
      </c>
      <c r="H1300" s="23">
        <v>27.94708</v>
      </c>
      <c r="I1300" s="23"/>
      <c r="J1300" s="23">
        <v>150</v>
      </c>
      <c r="K1300" s="23"/>
    </row>
    <row r="1301" spans="1:11" ht="12.75" customHeight="1" x14ac:dyDescent="0.25">
      <c r="A1301" s="20">
        <f t="shared" si="41"/>
        <v>42940.8333333302</v>
      </c>
      <c r="B1301" s="21">
        <v>3.2650199999999998</v>
      </c>
      <c r="C1301" s="22">
        <v>0.43897000000000003</v>
      </c>
      <c r="D1301" s="21">
        <v>9.4534199999999995</v>
      </c>
      <c r="E1301" s="21"/>
      <c r="F1301" s="24">
        <f t="shared" si="40"/>
        <v>3.2650199999999998</v>
      </c>
      <c r="G1301" s="24">
        <v>3.2650199999999998</v>
      </c>
      <c r="H1301" s="23">
        <v>27.920559999999998</v>
      </c>
      <c r="I1301" s="23"/>
      <c r="J1301" s="23">
        <v>150</v>
      </c>
      <c r="K1301" s="23"/>
    </row>
    <row r="1302" spans="1:11" ht="12.75" customHeight="1" x14ac:dyDescent="0.25">
      <c r="A1302" s="20">
        <f t="shared" si="41"/>
        <v>42940.874999996864</v>
      </c>
      <c r="B1302" s="21">
        <v>1.6691199999999999</v>
      </c>
      <c r="C1302" s="22">
        <v>0.73980000000000001</v>
      </c>
      <c r="D1302" s="21">
        <v>258.64449999999999</v>
      </c>
      <c r="E1302" s="21"/>
      <c r="F1302" s="24">
        <f t="shared" si="40"/>
        <v>1.6691199999999999</v>
      </c>
      <c r="G1302" s="24">
        <v>1.6691199999999999</v>
      </c>
      <c r="H1302" s="23">
        <v>27.873840000000001</v>
      </c>
      <c r="I1302" s="23"/>
      <c r="J1302" s="23">
        <v>150</v>
      </c>
      <c r="K1302" s="23"/>
    </row>
    <row r="1303" spans="1:11" ht="12.75" customHeight="1" x14ac:dyDescent="0.25">
      <c r="A1303" s="20">
        <f t="shared" si="41"/>
        <v>42940.916666663528</v>
      </c>
      <c r="B1303" s="21">
        <v>3.4965000000000002</v>
      </c>
      <c r="C1303" s="22">
        <v>0.61668999999999996</v>
      </c>
      <c r="D1303" s="21">
        <v>263.65690000000001</v>
      </c>
      <c r="E1303" s="21"/>
      <c r="F1303" s="24">
        <f t="shared" si="40"/>
        <v>3.4965000000000002</v>
      </c>
      <c r="G1303" s="24">
        <v>3.4965000000000002</v>
      </c>
      <c r="H1303" s="23">
        <v>27.864450000000001</v>
      </c>
      <c r="I1303" s="23"/>
      <c r="J1303" s="23">
        <v>150</v>
      </c>
      <c r="K1303" s="23"/>
    </row>
    <row r="1304" spans="1:11" ht="12.75" customHeight="1" x14ac:dyDescent="0.25">
      <c r="A1304" s="20">
        <f t="shared" si="41"/>
        <v>42940.958333330193</v>
      </c>
      <c r="B1304" s="21">
        <v>1.8669500000000001</v>
      </c>
      <c r="C1304" s="22">
        <v>0.35016999999999998</v>
      </c>
      <c r="D1304" s="21">
        <v>268.89890000000003</v>
      </c>
      <c r="E1304" s="21"/>
      <c r="F1304" s="24">
        <f t="shared" si="40"/>
        <v>1.8669500000000001</v>
      </c>
      <c r="G1304" s="24">
        <v>1.8669500000000001</v>
      </c>
      <c r="H1304" s="23">
        <v>27.817609999999998</v>
      </c>
      <c r="I1304" s="23"/>
      <c r="J1304" s="23">
        <v>150</v>
      </c>
      <c r="K1304" s="23"/>
    </row>
    <row r="1305" spans="1:11" ht="12.75" customHeight="1" x14ac:dyDescent="0.25">
      <c r="A1305" s="20">
        <f t="shared" si="41"/>
        <v>42940.999999996857</v>
      </c>
      <c r="B1305" s="21">
        <v>6.7898699999999996</v>
      </c>
      <c r="C1305" s="22">
        <v>0.98841000000000001</v>
      </c>
      <c r="D1305" s="21">
        <v>292.34050000000002</v>
      </c>
      <c r="E1305" s="21"/>
      <c r="F1305" s="24">
        <f t="shared" si="40"/>
        <v>6.7898699999999996</v>
      </c>
      <c r="G1305" s="24">
        <v>6.7898699999999996</v>
      </c>
      <c r="H1305" s="23">
        <v>27.815670000000001</v>
      </c>
      <c r="I1305" s="23"/>
      <c r="J1305" s="23">
        <v>150</v>
      </c>
      <c r="K1305" s="23"/>
    </row>
    <row r="1306" spans="1:11" ht="12.75" customHeight="1" x14ac:dyDescent="0.25">
      <c r="A1306" s="20">
        <f t="shared" si="41"/>
        <v>42941.041666663521</v>
      </c>
      <c r="B1306" s="21">
        <v>16.54027</v>
      </c>
      <c r="C1306" s="22">
        <v>0.85480999999999996</v>
      </c>
      <c r="D1306" s="21">
        <v>309.21170000000001</v>
      </c>
      <c r="E1306" s="21"/>
      <c r="F1306" s="24">
        <f t="shared" si="40"/>
        <v>16.54027</v>
      </c>
      <c r="G1306" s="24">
        <v>16.54027</v>
      </c>
      <c r="H1306" s="23">
        <v>27.796410000000002</v>
      </c>
      <c r="I1306" s="23">
        <f>COUNTIF(G1306:G1329,"&gt;150")</f>
        <v>0</v>
      </c>
      <c r="J1306" s="23">
        <v>150</v>
      </c>
      <c r="K1306" s="23"/>
    </row>
    <row r="1307" spans="1:11" ht="12.75" customHeight="1" x14ac:dyDescent="0.25">
      <c r="A1307" s="20">
        <f t="shared" si="41"/>
        <v>42941.083333330185</v>
      </c>
      <c r="B1307" s="21">
        <v>0.79549999999999998</v>
      </c>
      <c r="C1307" s="22">
        <v>0.43874999999999997</v>
      </c>
      <c r="D1307" s="21">
        <v>306.11079999999998</v>
      </c>
      <c r="E1307" s="21"/>
      <c r="F1307" s="24">
        <f t="shared" si="40"/>
        <v>0.79549999999999998</v>
      </c>
      <c r="G1307" s="24">
        <v>0.79549999999999998</v>
      </c>
      <c r="H1307" s="23">
        <v>27.79393</v>
      </c>
      <c r="I1307" s="23"/>
      <c r="J1307" s="23">
        <v>150</v>
      </c>
      <c r="K1307" s="23"/>
    </row>
    <row r="1308" spans="1:11" ht="12.75" customHeight="1" x14ac:dyDescent="0.25">
      <c r="A1308" s="20">
        <f t="shared" si="41"/>
        <v>42941.12499999685</v>
      </c>
      <c r="B1308" s="21">
        <v>6.5077999999999996</v>
      </c>
      <c r="C1308" s="22">
        <v>0.48673</v>
      </c>
      <c r="D1308" s="21">
        <v>311.36770000000001</v>
      </c>
      <c r="E1308" s="21"/>
      <c r="F1308" s="24">
        <f t="shared" si="40"/>
        <v>6.5077999999999996</v>
      </c>
      <c r="G1308" s="24">
        <v>6.5077999999999996</v>
      </c>
      <c r="H1308" s="23">
        <v>27.789339999999999</v>
      </c>
      <c r="I1308" s="23"/>
      <c r="J1308" s="23">
        <v>150</v>
      </c>
      <c r="K1308" s="23"/>
    </row>
    <row r="1309" spans="1:11" ht="12.75" customHeight="1" x14ac:dyDescent="0.25">
      <c r="A1309" s="20">
        <f t="shared" si="41"/>
        <v>42941.166666663514</v>
      </c>
      <c r="B1309" s="21">
        <v>-2.2801800000000001</v>
      </c>
      <c r="C1309" s="22">
        <v>0.90383999999999998</v>
      </c>
      <c r="D1309" s="21">
        <v>271.45209999999997</v>
      </c>
      <c r="E1309" s="21"/>
      <c r="F1309" s="24" t="str">
        <f t="shared" si="40"/>
        <v/>
      </c>
      <c r="G1309" s="24" t="s">
        <v>189</v>
      </c>
      <c r="H1309" s="23">
        <v>27.78312</v>
      </c>
      <c r="I1309" s="23"/>
      <c r="J1309" s="23">
        <v>150</v>
      </c>
      <c r="K1309" s="23"/>
    </row>
    <row r="1310" spans="1:11" ht="12.75" customHeight="1" x14ac:dyDescent="0.25">
      <c r="A1310" s="20">
        <f t="shared" si="41"/>
        <v>42941.208333330178</v>
      </c>
      <c r="B1310" s="21">
        <v>7.9815500000000004</v>
      </c>
      <c r="C1310" s="22">
        <v>0.50331999999999999</v>
      </c>
      <c r="D1310" s="21">
        <v>95.682500000000005</v>
      </c>
      <c r="E1310" s="21"/>
      <c r="F1310" s="24">
        <f t="shared" si="40"/>
        <v>7.9815500000000004</v>
      </c>
      <c r="G1310" s="24">
        <v>7.9815500000000004</v>
      </c>
      <c r="H1310" s="23">
        <v>27.77882</v>
      </c>
      <c r="I1310" s="23"/>
      <c r="J1310" s="23">
        <v>150</v>
      </c>
      <c r="K1310" s="23"/>
    </row>
    <row r="1311" spans="1:11" ht="12.75" customHeight="1" x14ac:dyDescent="0.25">
      <c r="A1311" s="20">
        <f t="shared" si="41"/>
        <v>42941.249999996842</v>
      </c>
      <c r="B1311" s="21">
        <v>1.5864799999999999</v>
      </c>
      <c r="C1311" s="22">
        <v>0.61251</v>
      </c>
      <c r="D1311" s="21">
        <v>264.48970000000003</v>
      </c>
      <c r="E1311" s="21"/>
      <c r="F1311" s="24">
        <f t="shared" si="40"/>
        <v>1.5864799999999999</v>
      </c>
      <c r="G1311" s="24">
        <v>1.5864799999999999</v>
      </c>
      <c r="H1311" s="23">
        <v>27.75994</v>
      </c>
      <c r="I1311" s="23"/>
      <c r="J1311" s="23">
        <v>150</v>
      </c>
      <c r="K1311" s="23"/>
    </row>
    <row r="1312" spans="1:11" ht="12.75" customHeight="1" x14ac:dyDescent="0.25">
      <c r="A1312" s="20">
        <f t="shared" si="41"/>
        <v>42941.291666663506</v>
      </c>
      <c r="B1312" s="21">
        <v>2.2777599999999998</v>
      </c>
      <c r="C1312" s="22">
        <v>0.61668999999999996</v>
      </c>
      <c r="D1312" s="21">
        <v>347.43349999999998</v>
      </c>
      <c r="E1312" s="21"/>
      <c r="F1312" s="24">
        <f t="shared" si="40"/>
        <v>2.2777599999999998</v>
      </c>
      <c r="G1312" s="24">
        <v>2.2777599999999998</v>
      </c>
      <c r="H1312" s="23">
        <v>27.679279999999999</v>
      </c>
      <c r="I1312" s="23"/>
      <c r="J1312" s="23">
        <v>150</v>
      </c>
      <c r="K1312" s="23"/>
    </row>
    <row r="1313" spans="1:11" ht="12.75" customHeight="1" x14ac:dyDescent="0.25">
      <c r="A1313" s="20">
        <f t="shared" si="41"/>
        <v>42941.333333330171</v>
      </c>
      <c r="B1313" s="21">
        <v>2.2362799999999998</v>
      </c>
      <c r="C1313" s="22">
        <v>0.37658999999999998</v>
      </c>
      <c r="D1313" s="21">
        <v>335.9966</v>
      </c>
      <c r="E1313" s="21"/>
      <c r="F1313" s="24">
        <f t="shared" si="40"/>
        <v>2.2362799999999998</v>
      </c>
      <c r="G1313" s="24">
        <v>2.2362799999999998</v>
      </c>
      <c r="H1313" s="23">
        <v>27.649909999999998</v>
      </c>
      <c r="I1313" s="23"/>
      <c r="J1313" s="23">
        <v>150</v>
      </c>
      <c r="K1313" s="23"/>
    </row>
    <row r="1314" spans="1:11" ht="12.75" customHeight="1" x14ac:dyDescent="0.25">
      <c r="A1314" s="20">
        <f t="shared" si="41"/>
        <v>42941.374999996835</v>
      </c>
      <c r="B1314" s="21">
        <v>-2.1905399999999999</v>
      </c>
      <c r="C1314" s="22">
        <v>1.10663</v>
      </c>
      <c r="D1314" s="21">
        <v>278.48239999999998</v>
      </c>
      <c r="E1314" s="21"/>
      <c r="F1314" s="24" t="str">
        <f t="shared" si="40"/>
        <v/>
      </c>
      <c r="G1314" s="24" t="s">
        <v>189</v>
      </c>
      <c r="H1314" s="23">
        <v>27.637519999999999</v>
      </c>
      <c r="I1314" s="23"/>
      <c r="J1314" s="23">
        <v>150</v>
      </c>
      <c r="K1314" s="23"/>
    </row>
    <row r="1315" spans="1:11" ht="12.75" customHeight="1" x14ac:dyDescent="0.25">
      <c r="A1315" s="20">
        <f t="shared" si="41"/>
        <v>42941.416666663499</v>
      </c>
      <c r="B1315" s="21">
        <v>3.8654500000000001</v>
      </c>
      <c r="C1315" s="22">
        <v>3.5275400000000001</v>
      </c>
      <c r="D1315" s="21">
        <v>254.46530000000001</v>
      </c>
      <c r="E1315" s="21"/>
      <c r="F1315" s="24">
        <f t="shared" si="40"/>
        <v>3.8654500000000001</v>
      </c>
      <c r="G1315" s="24">
        <v>3.8654500000000001</v>
      </c>
      <c r="H1315" s="23">
        <v>27.617719999999998</v>
      </c>
      <c r="I1315" s="23"/>
      <c r="J1315" s="23">
        <v>150</v>
      </c>
      <c r="K1315" s="23"/>
    </row>
    <row r="1316" spans="1:11" ht="12.75" customHeight="1" x14ac:dyDescent="0.25">
      <c r="A1316" s="20">
        <f t="shared" si="41"/>
        <v>42941.458333330163</v>
      </c>
      <c r="B1316" s="21">
        <v>1.4319299999999999</v>
      </c>
      <c r="C1316" s="22">
        <v>2.8284699999999998</v>
      </c>
      <c r="D1316" s="21">
        <v>252.03720000000001</v>
      </c>
      <c r="E1316" s="21"/>
      <c r="F1316" s="24">
        <f t="shared" si="40"/>
        <v>1.4319299999999999</v>
      </c>
      <c r="G1316" s="24">
        <v>1.4319299999999999</v>
      </c>
      <c r="H1316" s="23">
        <v>27.613759999999999</v>
      </c>
      <c r="I1316" s="23"/>
      <c r="J1316" s="23">
        <v>150</v>
      </c>
      <c r="K1316" s="23"/>
    </row>
    <row r="1317" spans="1:11" ht="12.75" customHeight="1" x14ac:dyDescent="0.25">
      <c r="A1317" s="20">
        <f t="shared" si="41"/>
        <v>42941.499999996828</v>
      </c>
      <c r="B1317" s="21">
        <v>0.66081000000000001</v>
      </c>
      <c r="C1317" s="22">
        <v>2.6867999999999999</v>
      </c>
      <c r="D1317" s="21">
        <v>253.29429999999999</v>
      </c>
      <c r="E1317" s="21"/>
      <c r="F1317" s="24">
        <f t="shared" si="40"/>
        <v>0.66081000000000001</v>
      </c>
      <c r="G1317" s="24">
        <v>0.66081000000000001</v>
      </c>
      <c r="H1317" s="23">
        <v>27.58905</v>
      </c>
      <c r="I1317" s="23"/>
      <c r="J1317" s="23">
        <v>150</v>
      </c>
      <c r="K1317" s="23"/>
    </row>
    <row r="1318" spans="1:11" ht="12.75" customHeight="1" x14ac:dyDescent="0.25">
      <c r="A1318" s="20">
        <f t="shared" si="41"/>
        <v>42941.541666663492</v>
      </c>
      <c r="B1318" s="21">
        <v>9.7494999999999994</v>
      </c>
      <c r="C1318" s="22">
        <v>3.0517799999999999</v>
      </c>
      <c r="D1318" s="21">
        <v>239.85159999999999</v>
      </c>
      <c r="E1318" s="21"/>
      <c r="F1318" s="24">
        <f t="shared" si="40"/>
        <v>9.7494999999999994</v>
      </c>
      <c r="G1318" s="24">
        <v>9.7494999999999994</v>
      </c>
      <c r="H1318" s="23">
        <v>27.587109999999999</v>
      </c>
      <c r="I1318" s="23"/>
      <c r="J1318" s="23">
        <v>150</v>
      </c>
      <c r="K1318" s="23"/>
    </row>
    <row r="1319" spans="1:11" ht="12.75" customHeight="1" x14ac:dyDescent="0.25">
      <c r="A1319" s="20">
        <f t="shared" si="41"/>
        <v>42941.583333330156</v>
      </c>
      <c r="B1319" s="21">
        <v>13.401949999999999</v>
      </c>
      <c r="C1319" s="22">
        <v>3.0201099999999999</v>
      </c>
      <c r="D1319" s="21">
        <v>255.46279999999999</v>
      </c>
      <c r="E1319" s="21"/>
      <c r="F1319" s="24">
        <f t="shared" si="40"/>
        <v>13.401949999999999</v>
      </c>
      <c r="G1319" s="24">
        <v>13.401949999999999</v>
      </c>
      <c r="H1319" s="23">
        <v>27.562000000000001</v>
      </c>
      <c r="I1319" s="23"/>
      <c r="J1319" s="23">
        <v>150</v>
      </c>
      <c r="K1319" s="23"/>
    </row>
    <row r="1320" spans="1:11" ht="12.75" customHeight="1" x14ac:dyDescent="0.25">
      <c r="A1320" s="20">
        <f t="shared" si="41"/>
        <v>42941.62499999682</v>
      </c>
      <c r="B1320" s="21">
        <v>10.651249999999999</v>
      </c>
      <c r="C1320" s="22">
        <v>5.0609999999999999</v>
      </c>
      <c r="D1320" s="21">
        <v>259.9966</v>
      </c>
      <c r="E1320" s="21"/>
      <c r="F1320" s="24">
        <f t="shared" si="40"/>
        <v>10.651249999999999</v>
      </c>
      <c r="G1320" s="24">
        <v>10.651249999999999</v>
      </c>
      <c r="H1320" s="23">
        <v>27.551670000000001</v>
      </c>
      <c r="I1320" s="23"/>
      <c r="J1320" s="23">
        <v>150</v>
      </c>
      <c r="K1320" s="23"/>
    </row>
    <row r="1321" spans="1:11" ht="12.75" customHeight="1" x14ac:dyDescent="0.25">
      <c r="A1321" s="20">
        <f t="shared" si="41"/>
        <v>42941.666666663485</v>
      </c>
      <c r="B1321" s="21">
        <v>16.436419999999998</v>
      </c>
      <c r="C1321" s="22">
        <v>3.8878300000000001</v>
      </c>
      <c r="D1321" s="21">
        <v>221.9846</v>
      </c>
      <c r="E1321" s="21"/>
      <c r="F1321" s="24">
        <f t="shared" si="40"/>
        <v>16.436419999999998</v>
      </c>
      <c r="G1321" s="24">
        <v>16.436419999999998</v>
      </c>
      <c r="H1321" s="23">
        <v>27.545680000000001</v>
      </c>
      <c r="I1321" s="23"/>
      <c r="J1321" s="23">
        <v>150</v>
      </c>
      <c r="K1321" s="23"/>
    </row>
    <row r="1322" spans="1:11" ht="12.75" customHeight="1" x14ac:dyDescent="0.25">
      <c r="A1322" s="20">
        <f t="shared" si="41"/>
        <v>42941.708333330149</v>
      </c>
      <c r="B1322" s="21">
        <v>3.7555800000000001</v>
      </c>
      <c r="C1322" s="22">
        <v>3.3097099999999999</v>
      </c>
      <c r="D1322" s="21">
        <v>223.86699999999999</v>
      </c>
      <c r="E1322" s="21"/>
      <c r="F1322" s="24">
        <f t="shared" si="40"/>
        <v>3.7555800000000001</v>
      </c>
      <c r="G1322" s="24">
        <v>3.7555800000000001</v>
      </c>
      <c r="H1322" s="23">
        <v>27.5</v>
      </c>
      <c r="I1322" s="23"/>
      <c r="J1322" s="23">
        <v>150</v>
      </c>
      <c r="K1322" s="23"/>
    </row>
    <row r="1323" spans="1:11" ht="12.75" customHeight="1" x14ac:dyDescent="0.25">
      <c r="A1323" s="20">
        <f t="shared" si="41"/>
        <v>42941.749999996813</v>
      </c>
      <c r="B1323" s="21">
        <v>12.03383</v>
      </c>
      <c r="C1323" s="22">
        <v>3.9661</v>
      </c>
      <c r="D1323" s="21">
        <v>224.36150000000001</v>
      </c>
      <c r="E1323" s="21"/>
      <c r="F1323" s="24">
        <f t="shared" si="40"/>
        <v>12.03383</v>
      </c>
      <c r="G1323" s="24">
        <v>12.03383</v>
      </c>
      <c r="H1323" s="23">
        <v>27.5</v>
      </c>
      <c r="I1323" s="23"/>
      <c r="J1323" s="23">
        <v>150</v>
      </c>
      <c r="K1323" s="23"/>
    </row>
    <row r="1324" spans="1:11" ht="12.75" customHeight="1" x14ac:dyDescent="0.25">
      <c r="A1324" s="20">
        <f t="shared" si="41"/>
        <v>42941.791666663477</v>
      </c>
      <c r="B1324" s="21">
        <v>4.3813899999999997</v>
      </c>
      <c r="C1324" s="22">
        <v>3.0266799999999998</v>
      </c>
      <c r="D1324" s="21">
        <v>241.7397</v>
      </c>
      <c r="E1324" s="21"/>
      <c r="F1324" s="24">
        <f t="shared" si="40"/>
        <v>4.3813899999999997</v>
      </c>
      <c r="G1324" s="24">
        <v>4.3813899999999997</v>
      </c>
      <c r="H1324" s="23">
        <v>27.491</v>
      </c>
      <c r="I1324" s="23"/>
      <c r="J1324" s="23">
        <v>150</v>
      </c>
      <c r="K1324" s="23"/>
    </row>
    <row r="1325" spans="1:11" ht="12.75" customHeight="1" x14ac:dyDescent="0.25">
      <c r="A1325" s="20">
        <f t="shared" si="41"/>
        <v>42941.833333330142</v>
      </c>
      <c r="B1325" s="21">
        <v>9.5535599999999992</v>
      </c>
      <c r="C1325" s="22">
        <v>1.29034</v>
      </c>
      <c r="D1325" s="21">
        <v>234.96729999999999</v>
      </c>
      <c r="E1325" s="21"/>
      <c r="F1325" s="24">
        <f t="shared" si="40"/>
        <v>9.5535599999999992</v>
      </c>
      <c r="G1325" s="24">
        <v>9.5535599999999992</v>
      </c>
      <c r="H1325" s="23">
        <v>27.480889999999999</v>
      </c>
      <c r="I1325" s="23"/>
      <c r="J1325" s="23">
        <v>150</v>
      </c>
      <c r="K1325" s="23"/>
    </row>
    <row r="1326" spans="1:11" ht="12.75" customHeight="1" x14ac:dyDescent="0.25">
      <c r="A1326" s="20">
        <f t="shared" si="41"/>
        <v>42941.874999996806</v>
      </c>
      <c r="B1326" s="21">
        <v>9.1855799999999999</v>
      </c>
      <c r="C1326" s="22">
        <v>1.9194800000000001</v>
      </c>
      <c r="D1326" s="21">
        <v>265.41370000000001</v>
      </c>
      <c r="E1326" s="21"/>
      <c r="F1326" s="24">
        <f t="shared" si="40"/>
        <v>9.1855799999999999</v>
      </c>
      <c r="G1326" s="24">
        <v>9.1855799999999999</v>
      </c>
      <c r="H1326" s="23">
        <v>27.474029999999999</v>
      </c>
      <c r="I1326" s="23"/>
      <c r="J1326" s="23">
        <v>150</v>
      </c>
      <c r="K1326" s="23"/>
    </row>
    <row r="1327" spans="1:11" ht="12.75" customHeight="1" x14ac:dyDescent="0.25">
      <c r="A1327" s="20">
        <f t="shared" si="41"/>
        <v>42941.91666666347</v>
      </c>
      <c r="B1327" s="21">
        <v>5.8374800000000002</v>
      </c>
      <c r="C1327" s="22">
        <v>1.64903</v>
      </c>
      <c r="D1327" s="21">
        <v>260.45659999999998</v>
      </c>
      <c r="E1327" s="21"/>
      <c r="F1327" s="24">
        <f t="shared" si="40"/>
        <v>5.8374800000000002</v>
      </c>
      <c r="G1327" s="24">
        <v>5.8374800000000002</v>
      </c>
      <c r="H1327" s="23">
        <v>27.466069999999998</v>
      </c>
      <c r="I1327" s="23"/>
      <c r="J1327" s="23">
        <v>150</v>
      </c>
      <c r="K1327" s="23"/>
    </row>
    <row r="1328" spans="1:11" ht="12.75" customHeight="1" x14ac:dyDescent="0.25">
      <c r="A1328" s="20">
        <f t="shared" si="41"/>
        <v>42941.958333330134</v>
      </c>
      <c r="B1328" s="21">
        <v>9.0876999999999999</v>
      </c>
      <c r="C1328" s="22">
        <v>1.7936700000000001</v>
      </c>
      <c r="D1328" s="21">
        <v>261.20190000000002</v>
      </c>
      <c r="E1328" s="21"/>
      <c r="F1328" s="24">
        <f t="shared" si="40"/>
        <v>9.0876999999999999</v>
      </c>
      <c r="G1328" s="24">
        <v>9.0876999999999999</v>
      </c>
      <c r="H1328" s="23">
        <v>27.456610000000001</v>
      </c>
      <c r="I1328" s="23"/>
      <c r="J1328" s="23">
        <v>150</v>
      </c>
      <c r="K1328" s="23"/>
    </row>
    <row r="1329" spans="1:11" ht="12.75" customHeight="1" x14ac:dyDescent="0.25">
      <c r="A1329" s="20">
        <f t="shared" si="41"/>
        <v>42941.999999996799</v>
      </c>
      <c r="B1329" s="21">
        <v>0.51719000000000004</v>
      </c>
      <c r="C1329" s="22">
        <v>2.44733</v>
      </c>
      <c r="D1329" s="21">
        <v>257.06139999999999</v>
      </c>
      <c r="E1329" s="21"/>
      <c r="F1329" s="24">
        <f t="shared" si="40"/>
        <v>0.51719000000000004</v>
      </c>
      <c r="G1329" s="24">
        <v>0.51719000000000004</v>
      </c>
      <c r="H1329" s="23">
        <v>27.45504</v>
      </c>
      <c r="I1329" s="23"/>
      <c r="J1329" s="23">
        <v>150</v>
      </c>
      <c r="K1329" s="23"/>
    </row>
    <row r="1330" spans="1:11" ht="12.75" customHeight="1" x14ac:dyDescent="0.25">
      <c r="A1330" s="20">
        <f t="shared" si="41"/>
        <v>42942.041666663463</v>
      </c>
      <c r="B1330" s="21">
        <v>16.14293</v>
      </c>
      <c r="C1330" s="22">
        <v>1.0737399999999999</v>
      </c>
      <c r="D1330" s="21">
        <v>299.60379999999998</v>
      </c>
      <c r="E1330" s="21"/>
      <c r="F1330" s="24">
        <f t="shared" si="40"/>
        <v>16.14293</v>
      </c>
      <c r="G1330" s="24">
        <v>16.14293</v>
      </c>
      <c r="H1330" s="23">
        <v>27.42351</v>
      </c>
      <c r="I1330" s="23">
        <f>COUNTIF(G1330:G1353,"&gt;150")</f>
        <v>0</v>
      </c>
      <c r="J1330" s="23">
        <v>150</v>
      </c>
      <c r="K1330" s="23"/>
    </row>
    <row r="1331" spans="1:11" ht="12.75" customHeight="1" x14ac:dyDescent="0.25">
      <c r="A1331" s="20">
        <f t="shared" si="41"/>
        <v>42942.083333330127</v>
      </c>
      <c r="B1331" s="21">
        <v>8.3714999999999993</v>
      </c>
      <c r="C1331" s="22">
        <v>0.93608999999999998</v>
      </c>
      <c r="D1331" s="21">
        <v>289.89670000000001</v>
      </c>
      <c r="E1331" s="21"/>
      <c r="F1331" s="24">
        <f t="shared" si="40"/>
        <v>8.3714999999999993</v>
      </c>
      <c r="G1331" s="24">
        <v>8.3714999999999993</v>
      </c>
      <c r="H1331" s="23">
        <v>27.41817</v>
      </c>
      <c r="I1331" s="23"/>
      <c r="J1331" s="23">
        <v>150</v>
      </c>
      <c r="K1331" s="23"/>
    </row>
    <row r="1332" spans="1:11" ht="12.75" customHeight="1" x14ac:dyDescent="0.25">
      <c r="A1332" s="20">
        <f t="shared" si="41"/>
        <v>42942.124999996791</v>
      </c>
      <c r="B1332" s="21">
        <v>2.8003300000000002</v>
      </c>
      <c r="C1332" s="22">
        <v>0.65495999999999999</v>
      </c>
      <c r="D1332" s="21">
        <v>252.35040000000001</v>
      </c>
      <c r="E1332" s="21"/>
      <c r="F1332" s="24">
        <f t="shared" si="40"/>
        <v>2.8003300000000002</v>
      </c>
      <c r="G1332" s="24">
        <v>2.8003300000000002</v>
      </c>
      <c r="H1332" s="23">
        <v>27.40072</v>
      </c>
      <c r="I1332" s="23"/>
      <c r="J1332" s="23">
        <v>150</v>
      </c>
      <c r="K1332" s="23"/>
    </row>
    <row r="1333" spans="1:11" ht="12.75" customHeight="1" x14ac:dyDescent="0.25">
      <c r="A1333" s="20">
        <f t="shared" si="41"/>
        <v>42942.166666663456</v>
      </c>
      <c r="B1333" s="21">
        <v>1.3702700000000001</v>
      </c>
      <c r="C1333" s="22">
        <v>0.31491000000000002</v>
      </c>
      <c r="D1333" s="21">
        <v>256.6551</v>
      </c>
      <c r="E1333" s="21"/>
      <c r="F1333" s="24">
        <f t="shared" si="40"/>
        <v>1.3702700000000001</v>
      </c>
      <c r="G1333" s="24">
        <v>1.3702700000000001</v>
      </c>
      <c r="H1333" s="23">
        <v>27.38139</v>
      </c>
      <c r="I1333" s="23"/>
      <c r="J1333" s="23">
        <v>150</v>
      </c>
      <c r="K1333" s="23"/>
    </row>
    <row r="1334" spans="1:11" ht="12.75" customHeight="1" x14ac:dyDescent="0.25">
      <c r="A1334" s="20">
        <f t="shared" si="41"/>
        <v>42942.20833333012</v>
      </c>
      <c r="B1334" s="21">
        <v>4.9646699999999999</v>
      </c>
      <c r="C1334" s="22">
        <v>0.64609000000000005</v>
      </c>
      <c r="D1334" s="21">
        <v>261.2593</v>
      </c>
      <c r="E1334" s="21"/>
      <c r="F1334" s="24">
        <f t="shared" si="40"/>
        <v>4.9646699999999999</v>
      </c>
      <c r="G1334" s="24">
        <v>4.9646699999999999</v>
      </c>
      <c r="H1334" s="23">
        <v>27.371289999999998</v>
      </c>
      <c r="I1334" s="23"/>
      <c r="J1334" s="23">
        <v>150</v>
      </c>
      <c r="K1334" s="23"/>
    </row>
    <row r="1335" spans="1:11" ht="12.75" customHeight="1" x14ac:dyDescent="0.25">
      <c r="A1335" s="20">
        <f t="shared" si="41"/>
        <v>42942.249999996784</v>
      </c>
      <c r="B1335" s="21"/>
      <c r="C1335" s="22">
        <v>0.38</v>
      </c>
      <c r="D1335" s="21">
        <v>354.46069999999997</v>
      </c>
      <c r="E1335" s="21"/>
      <c r="F1335" s="24" t="str">
        <f t="shared" si="40"/>
        <v/>
      </c>
      <c r="G1335" s="24" t="s">
        <v>189</v>
      </c>
      <c r="H1335" s="23">
        <v>27.347000000000001</v>
      </c>
      <c r="I1335" s="23"/>
      <c r="J1335" s="23">
        <v>150</v>
      </c>
      <c r="K1335" s="23"/>
    </row>
    <row r="1336" spans="1:11" ht="12.75" customHeight="1" x14ac:dyDescent="0.25">
      <c r="A1336" s="20">
        <f t="shared" si="41"/>
        <v>42942.291666663448</v>
      </c>
      <c r="B1336" s="21">
        <v>4.6013299999999999</v>
      </c>
      <c r="C1336" s="22">
        <v>0.23777000000000001</v>
      </c>
      <c r="D1336" s="21">
        <v>181.2946</v>
      </c>
      <c r="E1336" s="21"/>
      <c r="F1336" s="24">
        <f t="shared" si="40"/>
        <v>4.6013299999999999</v>
      </c>
      <c r="G1336" s="24">
        <v>4.6013299999999999</v>
      </c>
      <c r="H1336" s="23">
        <v>27.346609999999998</v>
      </c>
      <c r="I1336" s="23"/>
      <c r="J1336" s="23">
        <v>150</v>
      </c>
      <c r="K1336" s="23"/>
    </row>
    <row r="1337" spans="1:11" ht="12.75" customHeight="1" x14ac:dyDescent="0.25">
      <c r="A1337" s="20">
        <f t="shared" si="41"/>
        <v>42942.333333330113</v>
      </c>
      <c r="B1337" s="21">
        <v>3.7418300000000002</v>
      </c>
      <c r="C1337" s="22">
        <v>0.53529000000000004</v>
      </c>
      <c r="D1337" s="21">
        <v>36.836500000000001</v>
      </c>
      <c r="E1337" s="21"/>
      <c r="F1337" s="24">
        <f t="shared" si="40"/>
        <v>3.7418300000000002</v>
      </c>
      <c r="G1337" s="24">
        <v>3.7418300000000002</v>
      </c>
      <c r="H1337" s="23">
        <v>27.319019999999998</v>
      </c>
      <c r="I1337" s="23"/>
      <c r="J1337" s="23">
        <v>150</v>
      </c>
      <c r="K1337" s="23"/>
    </row>
    <row r="1338" spans="1:11" ht="12.75" customHeight="1" x14ac:dyDescent="0.25">
      <c r="A1338" s="20">
        <f t="shared" si="41"/>
        <v>42942.374999996777</v>
      </c>
      <c r="B1338" s="21"/>
      <c r="C1338" s="22">
        <v>0.41184999999999999</v>
      </c>
      <c r="D1338" s="21">
        <v>357.67509999999999</v>
      </c>
      <c r="E1338" s="21"/>
      <c r="F1338" s="24" t="str">
        <f t="shared" si="40"/>
        <v/>
      </c>
      <c r="G1338" s="24" t="s">
        <v>189</v>
      </c>
      <c r="H1338" s="23">
        <v>27.306979999999999</v>
      </c>
      <c r="I1338" s="23"/>
      <c r="J1338" s="23">
        <v>150</v>
      </c>
      <c r="K1338" s="23"/>
    </row>
    <row r="1339" spans="1:11" ht="12.75" customHeight="1" x14ac:dyDescent="0.25">
      <c r="A1339" s="20">
        <f t="shared" si="41"/>
        <v>42942.416666663441</v>
      </c>
      <c r="B1339" s="21"/>
      <c r="C1339" s="22">
        <v>1.4787399999999999</v>
      </c>
      <c r="D1339" s="21">
        <v>262.41879999999998</v>
      </c>
      <c r="E1339" s="21"/>
      <c r="F1339" s="24" t="str">
        <f t="shared" si="40"/>
        <v/>
      </c>
      <c r="G1339" s="24" t="s">
        <v>189</v>
      </c>
      <c r="H1339" s="23">
        <v>27.24211</v>
      </c>
      <c r="I1339" s="23"/>
      <c r="J1339" s="23">
        <v>150</v>
      </c>
      <c r="K1339" s="23"/>
    </row>
    <row r="1340" spans="1:11" ht="12.75" customHeight="1" x14ac:dyDescent="0.25">
      <c r="A1340" s="20">
        <f t="shared" si="41"/>
        <v>42942.458333330105</v>
      </c>
      <c r="B1340" s="21">
        <v>8.0752799999999993</v>
      </c>
      <c r="C1340" s="22">
        <v>1.33585</v>
      </c>
      <c r="D1340" s="21">
        <v>282.84710000000001</v>
      </c>
      <c r="E1340" s="21"/>
      <c r="F1340" s="24">
        <f t="shared" si="40"/>
        <v>8.0752799999999993</v>
      </c>
      <c r="G1340" s="24">
        <v>8.0752799999999993</v>
      </c>
      <c r="H1340" s="23">
        <v>27.22756</v>
      </c>
      <c r="I1340" s="23"/>
      <c r="J1340" s="23">
        <v>150</v>
      </c>
      <c r="K1340" s="23"/>
    </row>
    <row r="1341" spans="1:11" ht="12.75" customHeight="1" x14ac:dyDescent="0.25">
      <c r="A1341" s="20">
        <f t="shared" si="41"/>
        <v>42942.499999996769</v>
      </c>
      <c r="B1341" s="21">
        <v>11.593830000000001</v>
      </c>
      <c r="C1341" s="22">
        <v>3.9720200000000001</v>
      </c>
      <c r="D1341" s="21">
        <v>247.6335</v>
      </c>
      <c r="E1341" s="21"/>
      <c r="F1341" s="24">
        <f t="shared" si="40"/>
        <v>11.593830000000001</v>
      </c>
      <c r="G1341" s="24">
        <v>11.593830000000001</v>
      </c>
      <c r="H1341" s="23">
        <v>27.17578</v>
      </c>
      <c r="I1341" s="23"/>
      <c r="J1341" s="23">
        <v>150</v>
      </c>
      <c r="K1341" s="23"/>
    </row>
    <row r="1342" spans="1:11" ht="12.75" customHeight="1" x14ac:dyDescent="0.25">
      <c r="A1342" s="20">
        <f t="shared" si="41"/>
        <v>42942.541666663434</v>
      </c>
      <c r="B1342" s="21">
        <v>12.78683</v>
      </c>
      <c r="C1342" s="22">
        <v>3.94896</v>
      </c>
      <c r="D1342" s="21">
        <v>270.91559999999998</v>
      </c>
      <c r="E1342" s="21"/>
      <c r="F1342" s="24">
        <f t="shared" si="40"/>
        <v>12.78683</v>
      </c>
      <c r="G1342" s="24">
        <v>12.78683</v>
      </c>
      <c r="H1342" s="23">
        <v>27.174219999999998</v>
      </c>
      <c r="I1342" s="23"/>
      <c r="J1342" s="23">
        <v>150</v>
      </c>
      <c r="K1342" s="23"/>
    </row>
    <row r="1343" spans="1:11" ht="12.75" customHeight="1" x14ac:dyDescent="0.25">
      <c r="A1343" s="20">
        <f t="shared" si="41"/>
        <v>42942.583333330098</v>
      </c>
      <c r="B1343" s="21">
        <v>2.9238300000000002</v>
      </c>
      <c r="C1343" s="22">
        <v>4.2323300000000001</v>
      </c>
      <c r="D1343" s="21">
        <v>242.3767</v>
      </c>
      <c r="E1343" s="21"/>
      <c r="F1343" s="24">
        <f t="shared" si="40"/>
        <v>2.9238300000000002</v>
      </c>
      <c r="G1343" s="24">
        <v>2.9238300000000002</v>
      </c>
      <c r="H1343" s="23">
        <v>27.165510000000001</v>
      </c>
      <c r="I1343" s="23"/>
      <c r="J1343" s="23">
        <v>150</v>
      </c>
      <c r="K1343" s="23"/>
    </row>
    <row r="1344" spans="1:11" ht="12.75" customHeight="1" x14ac:dyDescent="0.25">
      <c r="A1344" s="20">
        <f t="shared" si="41"/>
        <v>42942.624999996762</v>
      </c>
      <c r="B1344" s="21">
        <v>5.7930599999999997</v>
      </c>
      <c r="C1344" s="22">
        <v>3.8580299999999998</v>
      </c>
      <c r="D1344" s="21">
        <v>263.88069999999999</v>
      </c>
      <c r="E1344" s="21"/>
      <c r="F1344" s="24">
        <f t="shared" si="40"/>
        <v>5.7930599999999997</v>
      </c>
      <c r="G1344" s="24">
        <v>5.7930599999999997</v>
      </c>
      <c r="H1344" s="23">
        <v>27.130379999999999</v>
      </c>
      <c r="I1344" s="23"/>
      <c r="J1344" s="23">
        <v>150</v>
      </c>
      <c r="K1344" s="23"/>
    </row>
    <row r="1345" spans="1:11" ht="12.75" customHeight="1" x14ac:dyDescent="0.25">
      <c r="A1345" s="20">
        <f t="shared" si="41"/>
        <v>42942.666666663426</v>
      </c>
      <c r="B1345" s="21">
        <v>7.9331699999999996</v>
      </c>
      <c r="C1345" s="22">
        <v>3.8405200000000002</v>
      </c>
      <c r="D1345" s="21">
        <v>275.62799999999999</v>
      </c>
      <c r="E1345" s="21"/>
      <c r="F1345" s="24">
        <f t="shared" si="40"/>
        <v>7.9331699999999996</v>
      </c>
      <c r="G1345" s="24">
        <v>7.9331699999999996</v>
      </c>
      <c r="H1345" s="23">
        <v>27.127790000000001</v>
      </c>
      <c r="I1345" s="23"/>
      <c r="J1345" s="23">
        <v>150</v>
      </c>
      <c r="K1345" s="23"/>
    </row>
    <row r="1346" spans="1:11" ht="12.75" customHeight="1" x14ac:dyDescent="0.25">
      <c r="A1346" s="20">
        <f t="shared" si="41"/>
        <v>42942.708333330091</v>
      </c>
      <c r="B1346" s="21">
        <v>12.050330000000001</v>
      </c>
      <c r="C1346" s="22">
        <v>2.9991500000000002</v>
      </c>
      <c r="D1346" s="21">
        <v>271.21870000000001</v>
      </c>
      <c r="E1346" s="21"/>
      <c r="F1346" s="24">
        <f t="shared" si="40"/>
        <v>12.050330000000001</v>
      </c>
      <c r="G1346" s="24">
        <v>12.050330000000001</v>
      </c>
      <c r="H1346" s="23">
        <v>27.126930000000002</v>
      </c>
      <c r="I1346" s="23"/>
      <c r="J1346" s="23">
        <v>150</v>
      </c>
      <c r="K1346" s="23"/>
    </row>
    <row r="1347" spans="1:11" ht="12.75" customHeight="1" x14ac:dyDescent="0.25">
      <c r="A1347" s="20">
        <f t="shared" si="41"/>
        <v>42942.749999996755</v>
      </c>
      <c r="B1347" s="21">
        <v>8.1500599999999999</v>
      </c>
      <c r="C1347" s="22">
        <v>0.69540999999999997</v>
      </c>
      <c r="D1347" s="21">
        <v>335.42520000000002</v>
      </c>
      <c r="E1347" s="21"/>
      <c r="F1347" s="24">
        <f t="shared" si="40"/>
        <v>8.1500599999999999</v>
      </c>
      <c r="G1347" s="24">
        <v>8.1500599999999999</v>
      </c>
      <c r="H1347" s="23">
        <v>27.11778</v>
      </c>
      <c r="I1347" s="23"/>
      <c r="J1347" s="23">
        <v>150</v>
      </c>
      <c r="K1347" s="23"/>
    </row>
    <row r="1348" spans="1:11" ht="12.75" customHeight="1" x14ac:dyDescent="0.25">
      <c r="A1348" s="20">
        <f t="shared" si="41"/>
        <v>42942.791666663419</v>
      </c>
      <c r="B1348" s="21">
        <v>5.0380000000000003</v>
      </c>
      <c r="C1348" s="22">
        <v>1.5300100000000001</v>
      </c>
      <c r="D1348" s="21">
        <v>258.40499999999997</v>
      </c>
      <c r="E1348" s="21"/>
      <c r="F1348" s="24">
        <f t="shared" si="40"/>
        <v>5.0380000000000003</v>
      </c>
      <c r="G1348" s="24">
        <v>5.0380000000000003</v>
      </c>
      <c r="H1348" s="23">
        <v>27.072890000000001</v>
      </c>
      <c r="I1348" s="23"/>
      <c r="J1348" s="23">
        <v>150</v>
      </c>
      <c r="K1348" s="23"/>
    </row>
    <row r="1349" spans="1:11" ht="12.75" customHeight="1" x14ac:dyDescent="0.25">
      <c r="A1349" s="20">
        <f t="shared" si="41"/>
        <v>42942.833333330083</v>
      </c>
      <c r="B1349" s="21">
        <v>-0.48916999999999999</v>
      </c>
      <c r="C1349" s="22">
        <v>0.72884000000000004</v>
      </c>
      <c r="D1349" s="21">
        <v>218.434</v>
      </c>
      <c r="E1349" s="21"/>
      <c r="F1349" s="24" t="str">
        <f t="shared" si="40"/>
        <v/>
      </c>
      <c r="G1349" s="24" t="s">
        <v>189</v>
      </c>
      <c r="H1349" s="23">
        <v>27.052330000000001</v>
      </c>
      <c r="I1349" s="23"/>
      <c r="J1349" s="23">
        <v>150</v>
      </c>
      <c r="K1349" s="23"/>
    </row>
    <row r="1350" spans="1:11" ht="12.75" customHeight="1" x14ac:dyDescent="0.25">
      <c r="A1350" s="20">
        <f t="shared" si="41"/>
        <v>42942.874999996748</v>
      </c>
      <c r="B1350" s="21">
        <v>5.68567</v>
      </c>
      <c r="C1350" s="22">
        <v>0.36177999999999999</v>
      </c>
      <c r="D1350" s="21">
        <v>323.59769999999997</v>
      </c>
      <c r="E1350" s="21"/>
      <c r="F1350" s="24">
        <f t="shared" si="40"/>
        <v>5.68567</v>
      </c>
      <c r="G1350" s="24">
        <v>5.68567</v>
      </c>
      <c r="H1350" s="23">
        <v>27.043959999999998</v>
      </c>
      <c r="I1350" s="23"/>
      <c r="J1350" s="23">
        <v>150</v>
      </c>
      <c r="K1350" s="23"/>
    </row>
    <row r="1351" spans="1:11" ht="12.75" customHeight="1" x14ac:dyDescent="0.25">
      <c r="A1351" s="20">
        <f t="shared" si="41"/>
        <v>42942.916666663412</v>
      </c>
      <c r="B1351" s="21">
        <v>1.27406</v>
      </c>
      <c r="C1351" s="22">
        <v>0.28182000000000001</v>
      </c>
      <c r="D1351" s="21">
        <v>275.99549999999999</v>
      </c>
      <c r="E1351" s="21"/>
      <c r="F1351" s="24">
        <f t="shared" si="40"/>
        <v>1.27406</v>
      </c>
      <c r="G1351" s="24">
        <v>1.27406</v>
      </c>
      <c r="H1351" s="23">
        <v>27.042619999999999</v>
      </c>
      <c r="I1351" s="23"/>
      <c r="J1351" s="23">
        <v>150</v>
      </c>
      <c r="K1351" s="23"/>
    </row>
    <row r="1352" spans="1:11" ht="12.75" customHeight="1" x14ac:dyDescent="0.25">
      <c r="A1352" s="20">
        <f t="shared" si="41"/>
        <v>42942.958333330076</v>
      </c>
      <c r="B1352" s="21">
        <v>4.3017200000000004</v>
      </c>
      <c r="C1352" s="22">
        <v>0.23929</v>
      </c>
      <c r="D1352" s="21">
        <v>328.20859999999999</v>
      </c>
      <c r="E1352" s="21"/>
      <c r="F1352" s="24">
        <f t="shared" si="40"/>
        <v>4.3017200000000004</v>
      </c>
      <c r="G1352" s="24">
        <v>4.3017200000000004</v>
      </c>
      <c r="H1352" s="23">
        <v>27.029800000000002</v>
      </c>
      <c r="I1352" s="23"/>
      <c r="J1352" s="23">
        <v>150</v>
      </c>
      <c r="K1352" s="23"/>
    </row>
    <row r="1353" spans="1:11" ht="12.75" customHeight="1" x14ac:dyDescent="0.25">
      <c r="A1353" s="20">
        <f t="shared" si="41"/>
        <v>42942.99999999674</v>
      </c>
      <c r="B1353" s="21">
        <v>2.5907200000000001</v>
      </c>
      <c r="C1353" s="22">
        <v>0.46004</v>
      </c>
      <c r="D1353" s="21">
        <v>244.57900000000001</v>
      </c>
      <c r="E1353" s="21"/>
      <c r="F1353" s="24">
        <f t="shared" si="40"/>
        <v>2.5907200000000001</v>
      </c>
      <c r="G1353" s="24">
        <v>2.5907200000000001</v>
      </c>
      <c r="H1353" s="23">
        <v>27.014330000000001</v>
      </c>
      <c r="I1353" s="23"/>
      <c r="J1353" s="23">
        <v>150</v>
      </c>
      <c r="K1353" s="23"/>
    </row>
    <row r="1354" spans="1:11" ht="12.75" customHeight="1" x14ac:dyDescent="0.25">
      <c r="A1354" s="20">
        <f t="shared" si="41"/>
        <v>42943.041666663405</v>
      </c>
      <c r="B1354" s="21">
        <v>-0.20399999999999999</v>
      </c>
      <c r="C1354" s="22">
        <v>0.29772999999999999</v>
      </c>
      <c r="D1354" s="21">
        <v>254.01730000000001</v>
      </c>
      <c r="E1354" s="21"/>
      <c r="F1354" s="24" t="str">
        <f t="shared" si="40"/>
        <v/>
      </c>
      <c r="G1354" s="24" t="s">
        <v>189</v>
      </c>
      <c r="H1354" s="23">
        <v>26.97906</v>
      </c>
      <c r="I1354" s="23">
        <f>COUNTIF(G1354:G1377,"&gt;150")</f>
        <v>0</v>
      </c>
      <c r="J1354" s="23">
        <v>150</v>
      </c>
      <c r="K1354" s="23"/>
    </row>
    <row r="1355" spans="1:11" ht="12.75" customHeight="1" x14ac:dyDescent="0.25">
      <c r="A1355" s="20">
        <f t="shared" si="41"/>
        <v>42943.083333330069</v>
      </c>
      <c r="B1355" s="21">
        <v>-1.3967799999999999</v>
      </c>
      <c r="C1355" s="22">
        <v>1.02742</v>
      </c>
      <c r="D1355" s="21">
        <v>319.80540000000002</v>
      </c>
      <c r="E1355" s="21"/>
      <c r="F1355" s="24" t="str">
        <f t="shared" ref="F1355:F1418" si="42">IF(AND(B1355&gt;0,ISNUMBER(B1355)),B1355,"")</f>
        <v/>
      </c>
      <c r="G1355" s="24" t="s">
        <v>189</v>
      </c>
      <c r="H1355" s="23">
        <v>26.9695</v>
      </c>
      <c r="I1355" s="23"/>
      <c r="J1355" s="23">
        <v>150</v>
      </c>
      <c r="K1355" s="23"/>
    </row>
    <row r="1356" spans="1:11" ht="12.75" customHeight="1" x14ac:dyDescent="0.25">
      <c r="A1356" s="20">
        <f t="shared" ref="A1356:A1419" si="43">A1355+1/24</f>
        <v>42943.124999996733</v>
      </c>
      <c r="B1356" s="21">
        <v>-0.20938999999999999</v>
      </c>
      <c r="C1356" s="22">
        <v>0.35404999999999998</v>
      </c>
      <c r="D1356" s="21">
        <v>206.43100000000001</v>
      </c>
      <c r="E1356" s="21"/>
      <c r="F1356" s="24" t="str">
        <f t="shared" si="42"/>
        <v/>
      </c>
      <c r="G1356" s="24" t="s">
        <v>189</v>
      </c>
      <c r="H1356" s="23">
        <v>26.945889999999999</v>
      </c>
      <c r="I1356" s="23"/>
      <c r="J1356" s="23">
        <v>150</v>
      </c>
      <c r="K1356" s="23"/>
    </row>
    <row r="1357" spans="1:11" ht="12.75" customHeight="1" x14ac:dyDescent="0.25">
      <c r="A1357" s="20">
        <f t="shared" si="43"/>
        <v>42943.166666663397</v>
      </c>
      <c r="B1357" s="21">
        <v>6.2702200000000001</v>
      </c>
      <c r="C1357" s="22">
        <v>0.28077999999999997</v>
      </c>
      <c r="D1357" s="21">
        <v>259.11930000000001</v>
      </c>
      <c r="E1357" s="21"/>
      <c r="F1357" s="24">
        <f t="shared" si="42"/>
        <v>6.2702200000000001</v>
      </c>
      <c r="G1357" s="24">
        <v>6.2702200000000001</v>
      </c>
      <c r="H1357" s="23">
        <v>26.939540000000001</v>
      </c>
      <c r="I1357" s="23"/>
      <c r="J1357" s="23">
        <v>150</v>
      </c>
      <c r="K1357" s="23"/>
    </row>
    <row r="1358" spans="1:11" ht="12.75" customHeight="1" x14ac:dyDescent="0.25">
      <c r="A1358" s="20">
        <f t="shared" si="43"/>
        <v>42943.208333330062</v>
      </c>
      <c r="B1358" s="21">
        <v>-1.0955600000000001</v>
      </c>
      <c r="C1358" s="22">
        <v>0.39917000000000002</v>
      </c>
      <c r="D1358" s="21">
        <v>256.42680000000001</v>
      </c>
      <c r="E1358" s="21"/>
      <c r="F1358" s="24" t="str">
        <f t="shared" si="42"/>
        <v/>
      </c>
      <c r="G1358" s="24" t="s">
        <v>189</v>
      </c>
      <c r="H1358" s="23">
        <v>26.932929999999999</v>
      </c>
      <c r="I1358" s="23"/>
      <c r="J1358" s="23">
        <v>150</v>
      </c>
      <c r="K1358" s="23"/>
    </row>
    <row r="1359" spans="1:11" ht="12.75" customHeight="1" x14ac:dyDescent="0.25">
      <c r="A1359" s="20">
        <f t="shared" si="43"/>
        <v>42943.249999996726</v>
      </c>
      <c r="B1359" s="21">
        <v>-3.0931999999999999</v>
      </c>
      <c r="C1359" s="22">
        <v>0.55547999999999997</v>
      </c>
      <c r="D1359" s="21">
        <v>281.77949999999998</v>
      </c>
      <c r="E1359" s="21"/>
      <c r="F1359" s="24" t="str">
        <f t="shared" si="42"/>
        <v/>
      </c>
      <c r="G1359" s="24" t="s">
        <v>189</v>
      </c>
      <c r="H1359" s="23">
        <v>26.928149999999999</v>
      </c>
      <c r="I1359" s="23"/>
      <c r="J1359" s="23">
        <v>150</v>
      </c>
      <c r="K1359" s="23"/>
    </row>
    <row r="1360" spans="1:11" ht="12.75" customHeight="1" x14ac:dyDescent="0.25">
      <c r="A1360" s="20">
        <f t="shared" si="43"/>
        <v>42943.29166666339</v>
      </c>
      <c r="B1360" s="21">
        <v>5.0148900000000003</v>
      </c>
      <c r="C1360" s="22">
        <v>2.1040100000000002</v>
      </c>
      <c r="D1360" s="21">
        <v>275.68360000000001</v>
      </c>
      <c r="E1360" s="21"/>
      <c r="F1360" s="24">
        <f t="shared" si="42"/>
        <v>5.0148900000000003</v>
      </c>
      <c r="G1360" s="24">
        <v>5.0148900000000003</v>
      </c>
      <c r="H1360" s="23">
        <v>26.875720000000001</v>
      </c>
      <c r="I1360" s="23"/>
      <c r="J1360" s="23">
        <v>150</v>
      </c>
      <c r="K1360" s="23"/>
    </row>
    <row r="1361" spans="1:11" ht="12.75" customHeight="1" x14ac:dyDescent="0.25">
      <c r="A1361" s="20">
        <f t="shared" si="43"/>
        <v>42943.333333330054</v>
      </c>
      <c r="B1361" s="21">
        <v>4.9453899999999997</v>
      </c>
      <c r="C1361" s="22">
        <v>1.7827900000000001</v>
      </c>
      <c r="D1361" s="21">
        <v>293.39710000000002</v>
      </c>
      <c r="E1361" s="21"/>
      <c r="F1361" s="24">
        <f t="shared" si="42"/>
        <v>4.9453899999999997</v>
      </c>
      <c r="G1361" s="24">
        <v>4.9453899999999997</v>
      </c>
      <c r="H1361" s="23">
        <v>26.875319999999999</v>
      </c>
      <c r="I1361" s="23"/>
      <c r="J1361" s="23">
        <v>150</v>
      </c>
      <c r="K1361" s="23"/>
    </row>
    <row r="1362" spans="1:11" ht="12.75" customHeight="1" x14ac:dyDescent="0.25">
      <c r="A1362" s="20">
        <f t="shared" si="43"/>
        <v>42943.374999996719</v>
      </c>
      <c r="B1362" s="21">
        <v>2.0408300000000001</v>
      </c>
      <c r="C1362" s="22">
        <v>0.51200000000000001</v>
      </c>
      <c r="D1362" s="21">
        <v>246.10050000000001</v>
      </c>
      <c r="E1362" s="21"/>
      <c r="F1362" s="24">
        <f t="shared" si="42"/>
        <v>2.0408300000000001</v>
      </c>
      <c r="G1362" s="24">
        <v>2.0408300000000001</v>
      </c>
      <c r="H1362" s="23">
        <v>26.865279999999998</v>
      </c>
      <c r="I1362" s="23"/>
      <c r="J1362" s="23">
        <v>150</v>
      </c>
      <c r="K1362" s="23"/>
    </row>
    <row r="1363" spans="1:11" ht="12.75" customHeight="1" x14ac:dyDescent="0.25">
      <c r="A1363" s="20">
        <f t="shared" si="43"/>
        <v>42943.416666663383</v>
      </c>
      <c r="B1363" s="21">
        <v>-0.88283</v>
      </c>
      <c r="C1363" s="22">
        <v>1.0175000000000001</v>
      </c>
      <c r="D1363" s="21">
        <v>82.30489</v>
      </c>
      <c r="E1363" s="21"/>
      <c r="F1363" s="24" t="str">
        <f t="shared" si="42"/>
        <v/>
      </c>
      <c r="G1363" s="24" t="s">
        <v>189</v>
      </c>
      <c r="H1363" s="23">
        <v>26.836110000000001</v>
      </c>
      <c r="I1363" s="23"/>
      <c r="J1363" s="23">
        <v>150</v>
      </c>
      <c r="K1363" s="23"/>
    </row>
    <row r="1364" spans="1:11" ht="12.75" customHeight="1" x14ac:dyDescent="0.25">
      <c r="A1364" s="20">
        <f t="shared" si="43"/>
        <v>42943.458333330047</v>
      </c>
      <c r="B1364" s="21">
        <v>16.958559999999999</v>
      </c>
      <c r="C1364" s="22">
        <v>1.5627599999999999</v>
      </c>
      <c r="D1364" s="21">
        <v>346.50790000000001</v>
      </c>
      <c r="E1364" s="21"/>
      <c r="F1364" s="24">
        <f t="shared" si="42"/>
        <v>16.958559999999999</v>
      </c>
      <c r="G1364" s="24">
        <v>16.958559999999999</v>
      </c>
      <c r="H1364" s="23">
        <v>26.836010000000002</v>
      </c>
      <c r="I1364" s="23"/>
      <c r="J1364" s="23">
        <v>150</v>
      </c>
      <c r="K1364" s="23"/>
    </row>
    <row r="1365" spans="1:11" ht="12.75" customHeight="1" x14ac:dyDescent="0.25">
      <c r="A1365" s="20">
        <f t="shared" si="43"/>
        <v>42943.499999996711</v>
      </c>
      <c r="B1365" s="21">
        <v>13.87344</v>
      </c>
      <c r="C1365" s="22">
        <v>1.8754200000000001</v>
      </c>
      <c r="D1365" s="21">
        <v>2.2597100000000001</v>
      </c>
      <c r="E1365" s="21"/>
      <c r="F1365" s="24">
        <f t="shared" si="42"/>
        <v>13.87344</v>
      </c>
      <c r="G1365" s="24">
        <v>13.87344</v>
      </c>
      <c r="H1365" s="23">
        <v>26.823399999999999</v>
      </c>
      <c r="I1365" s="23"/>
      <c r="J1365" s="23">
        <v>150</v>
      </c>
      <c r="K1365" s="23"/>
    </row>
    <row r="1366" spans="1:11" ht="12.75" customHeight="1" x14ac:dyDescent="0.25">
      <c r="A1366" s="20">
        <f t="shared" si="43"/>
        <v>42943.541666663376</v>
      </c>
      <c r="B1366" s="21">
        <v>0.33950000000000002</v>
      </c>
      <c r="C1366" s="22">
        <v>2.7398400000000001</v>
      </c>
      <c r="D1366" s="21">
        <v>0.89985000000000004</v>
      </c>
      <c r="E1366" s="21"/>
      <c r="F1366" s="24">
        <f t="shared" si="42"/>
        <v>0.33950000000000002</v>
      </c>
      <c r="G1366" s="24">
        <v>0.33950000000000002</v>
      </c>
      <c r="H1366" s="23">
        <v>26.781330000000001</v>
      </c>
      <c r="I1366" s="23"/>
      <c r="J1366" s="23">
        <v>150</v>
      </c>
      <c r="K1366" s="23"/>
    </row>
    <row r="1367" spans="1:11" ht="12.75" customHeight="1" x14ac:dyDescent="0.25">
      <c r="A1367" s="20">
        <f t="shared" si="43"/>
        <v>42943.58333333004</v>
      </c>
      <c r="B1367" s="21">
        <v>7.7732799999999997</v>
      </c>
      <c r="C1367" s="22">
        <v>2.5512999999999999</v>
      </c>
      <c r="D1367" s="21">
        <v>332.60570000000001</v>
      </c>
      <c r="E1367" s="21"/>
      <c r="F1367" s="24">
        <f t="shared" si="42"/>
        <v>7.7732799999999997</v>
      </c>
      <c r="G1367" s="24">
        <v>7.7732799999999997</v>
      </c>
      <c r="H1367" s="23">
        <v>26.760719999999999</v>
      </c>
      <c r="I1367" s="23"/>
      <c r="J1367" s="23">
        <v>150</v>
      </c>
      <c r="K1367" s="23"/>
    </row>
    <row r="1368" spans="1:11" ht="12.75" customHeight="1" x14ac:dyDescent="0.25">
      <c r="A1368" s="20">
        <f t="shared" si="43"/>
        <v>42943.624999996704</v>
      </c>
      <c r="B1368" s="21">
        <v>11.82361</v>
      </c>
      <c r="C1368" s="22">
        <v>3.2634300000000001</v>
      </c>
      <c r="D1368" s="21">
        <v>321.11939999999998</v>
      </c>
      <c r="E1368" s="21"/>
      <c r="F1368" s="24">
        <f t="shared" si="42"/>
        <v>11.82361</v>
      </c>
      <c r="G1368" s="24">
        <v>11.82361</v>
      </c>
      <c r="H1368" s="23">
        <v>26.754460000000002</v>
      </c>
      <c r="I1368" s="23"/>
      <c r="J1368" s="23">
        <v>150</v>
      </c>
      <c r="K1368" s="23"/>
    </row>
    <row r="1369" spans="1:11" ht="12.75" customHeight="1" x14ac:dyDescent="0.25">
      <c r="A1369" s="20">
        <f t="shared" si="43"/>
        <v>42943.666666663368</v>
      </c>
      <c r="B1369" s="21">
        <v>14.269729999999999</v>
      </c>
      <c r="C1369" s="22">
        <v>0.53700000000000003</v>
      </c>
      <c r="D1369" s="21">
        <v>104.62609999999999</v>
      </c>
      <c r="E1369" s="21"/>
      <c r="F1369" s="24">
        <f t="shared" si="42"/>
        <v>14.269729999999999</v>
      </c>
      <c r="G1369" s="24">
        <v>14.269729999999999</v>
      </c>
      <c r="H1369" s="23">
        <v>26.74372</v>
      </c>
      <c r="I1369" s="23"/>
      <c r="J1369" s="23">
        <v>150</v>
      </c>
      <c r="K1369" s="23"/>
    </row>
    <row r="1370" spans="1:11" ht="12.75" customHeight="1" x14ac:dyDescent="0.25">
      <c r="A1370" s="20">
        <f t="shared" si="43"/>
        <v>42943.708333330032</v>
      </c>
      <c r="B1370" s="21">
        <v>-0.20272999999999999</v>
      </c>
      <c r="C1370" s="22">
        <v>0.51873999999999998</v>
      </c>
      <c r="D1370" s="21">
        <v>111.53</v>
      </c>
      <c r="E1370" s="21"/>
      <c r="F1370" s="24" t="str">
        <f t="shared" si="42"/>
        <v/>
      </c>
      <c r="G1370" s="24" t="s">
        <v>189</v>
      </c>
      <c r="H1370" s="23">
        <v>26.734490000000001</v>
      </c>
      <c r="I1370" s="23"/>
      <c r="J1370" s="23">
        <v>150</v>
      </c>
      <c r="K1370" s="23"/>
    </row>
    <row r="1371" spans="1:11" ht="12.75" customHeight="1" x14ac:dyDescent="0.25">
      <c r="A1371" s="20">
        <f t="shared" si="43"/>
        <v>42943.749999996697</v>
      </c>
      <c r="B1371" s="21">
        <v>5.46455</v>
      </c>
      <c r="C1371" s="22">
        <v>1.57433</v>
      </c>
      <c r="D1371" s="21">
        <v>294.10500000000002</v>
      </c>
      <c r="E1371" s="21"/>
      <c r="F1371" s="24">
        <f t="shared" si="42"/>
        <v>5.46455</v>
      </c>
      <c r="G1371" s="24">
        <v>5.46455</v>
      </c>
      <c r="H1371" s="23">
        <v>26.73094</v>
      </c>
      <c r="I1371" s="23"/>
      <c r="J1371" s="23">
        <v>150</v>
      </c>
      <c r="K1371" s="23"/>
    </row>
    <row r="1372" spans="1:11" ht="12.75" customHeight="1" x14ac:dyDescent="0.25">
      <c r="A1372" s="20">
        <f t="shared" si="43"/>
        <v>42943.791666663361</v>
      </c>
      <c r="B1372" s="21">
        <v>6.2576700000000001</v>
      </c>
      <c r="C1372" s="22">
        <v>0.38425999999999999</v>
      </c>
      <c r="D1372" s="21">
        <v>68.134820000000005</v>
      </c>
      <c r="E1372" s="21"/>
      <c r="F1372" s="24">
        <f t="shared" si="42"/>
        <v>6.2576700000000001</v>
      </c>
      <c r="G1372" s="24">
        <v>6.2576700000000001</v>
      </c>
      <c r="H1372" s="23">
        <v>26.729780000000002</v>
      </c>
      <c r="I1372" s="23"/>
      <c r="J1372" s="23">
        <v>150</v>
      </c>
      <c r="K1372" s="23"/>
    </row>
    <row r="1373" spans="1:11" ht="12.75" customHeight="1" x14ac:dyDescent="0.25">
      <c r="A1373" s="20">
        <f t="shared" si="43"/>
        <v>42943.833333330025</v>
      </c>
      <c r="B1373" s="21">
        <v>8.1322799999999997</v>
      </c>
      <c r="C1373" s="22">
        <v>1.0072700000000001</v>
      </c>
      <c r="D1373" s="21">
        <v>263.42329999999998</v>
      </c>
      <c r="E1373" s="21"/>
      <c r="F1373" s="24">
        <f t="shared" si="42"/>
        <v>8.1322799999999997</v>
      </c>
      <c r="G1373" s="24">
        <v>8.1322799999999997</v>
      </c>
      <c r="H1373" s="23">
        <v>26.71893</v>
      </c>
      <c r="I1373" s="23"/>
      <c r="J1373" s="23">
        <v>150</v>
      </c>
      <c r="K1373" s="23"/>
    </row>
    <row r="1374" spans="1:11" ht="12.75" customHeight="1" x14ac:dyDescent="0.25">
      <c r="A1374" s="20">
        <f t="shared" si="43"/>
        <v>42943.874999996689</v>
      </c>
      <c r="B1374" s="21">
        <v>1.4158900000000001</v>
      </c>
      <c r="C1374" s="22">
        <v>0.42497000000000001</v>
      </c>
      <c r="D1374" s="21">
        <v>332.1327</v>
      </c>
      <c r="E1374" s="21"/>
      <c r="F1374" s="24">
        <f t="shared" si="42"/>
        <v>1.4158900000000001</v>
      </c>
      <c r="G1374" s="24">
        <v>1.4158900000000001</v>
      </c>
      <c r="H1374" s="23">
        <v>26.716000000000001</v>
      </c>
      <c r="I1374" s="23"/>
      <c r="J1374" s="23">
        <v>150</v>
      </c>
      <c r="K1374" s="23"/>
    </row>
    <row r="1375" spans="1:11" ht="12.75" customHeight="1" x14ac:dyDescent="0.25">
      <c r="A1375" s="20">
        <f t="shared" si="43"/>
        <v>42943.916666663354</v>
      </c>
      <c r="B1375" s="21">
        <v>-0.98606000000000005</v>
      </c>
      <c r="C1375" s="22">
        <v>0.44179000000000002</v>
      </c>
      <c r="D1375" s="21">
        <v>242.79140000000001</v>
      </c>
      <c r="E1375" s="21"/>
      <c r="F1375" s="24" t="str">
        <f t="shared" si="42"/>
        <v/>
      </c>
      <c r="G1375" s="24" t="s">
        <v>189</v>
      </c>
      <c r="H1375" s="23">
        <v>26.711220000000001</v>
      </c>
      <c r="I1375" s="23"/>
      <c r="J1375" s="23">
        <v>150</v>
      </c>
      <c r="K1375" s="23"/>
    </row>
    <row r="1376" spans="1:11" ht="12.75" customHeight="1" x14ac:dyDescent="0.25">
      <c r="A1376" s="20">
        <f t="shared" si="43"/>
        <v>42943.958333330018</v>
      </c>
      <c r="B1376" s="21">
        <v>3.6011099999999998</v>
      </c>
      <c r="C1376" s="22">
        <v>0.57228000000000001</v>
      </c>
      <c r="D1376" s="21">
        <v>288.90859999999998</v>
      </c>
      <c r="E1376" s="21"/>
      <c r="F1376" s="24">
        <f t="shared" si="42"/>
        <v>3.6011099999999998</v>
      </c>
      <c r="G1376" s="24">
        <v>3.6011099999999998</v>
      </c>
      <c r="H1376" s="23">
        <v>26.670539999999999</v>
      </c>
      <c r="I1376" s="23"/>
      <c r="J1376" s="23">
        <v>150</v>
      </c>
      <c r="K1376" s="23"/>
    </row>
    <row r="1377" spans="1:11" ht="12.75" customHeight="1" x14ac:dyDescent="0.25">
      <c r="A1377" s="20">
        <f t="shared" si="43"/>
        <v>42943.999999996682</v>
      </c>
      <c r="B1377" s="21">
        <v>7.2245600000000003</v>
      </c>
      <c r="C1377" s="22">
        <v>0.58823000000000003</v>
      </c>
      <c r="D1377" s="21">
        <v>259.61110000000002</v>
      </c>
      <c r="E1377" s="21"/>
      <c r="F1377" s="24">
        <f t="shared" si="42"/>
        <v>7.2245600000000003</v>
      </c>
      <c r="G1377" s="24">
        <v>7.2245600000000003</v>
      </c>
      <c r="H1377" s="23">
        <v>26.67033</v>
      </c>
      <c r="I1377" s="23"/>
      <c r="J1377" s="23">
        <v>150</v>
      </c>
      <c r="K1377" s="23"/>
    </row>
    <row r="1378" spans="1:11" ht="12.75" customHeight="1" x14ac:dyDescent="0.25">
      <c r="A1378" s="20">
        <f t="shared" si="43"/>
        <v>42944.041666663346</v>
      </c>
      <c r="B1378" s="21"/>
      <c r="C1378" s="22">
        <v>0.42520999999999998</v>
      </c>
      <c r="D1378" s="21">
        <v>226.5282</v>
      </c>
      <c r="E1378" s="21"/>
      <c r="F1378" s="24" t="str">
        <f t="shared" si="42"/>
        <v/>
      </c>
      <c r="G1378" s="24" t="s">
        <v>189</v>
      </c>
      <c r="H1378" s="23">
        <v>26.586939999999998</v>
      </c>
      <c r="I1378" s="23">
        <f>COUNTIF(G1378:G1401,"&gt;150")</f>
        <v>0</v>
      </c>
      <c r="J1378" s="23">
        <v>150</v>
      </c>
      <c r="K1378" s="23"/>
    </row>
    <row r="1379" spans="1:11" ht="12.75" customHeight="1" x14ac:dyDescent="0.25">
      <c r="A1379" s="20">
        <f t="shared" si="43"/>
        <v>42944.083333330011</v>
      </c>
      <c r="B1379" s="21">
        <v>14.86666</v>
      </c>
      <c r="C1379" s="22">
        <v>0.65861999999999998</v>
      </c>
      <c r="D1379" s="21">
        <v>113.6037</v>
      </c>
      <c r="E1379" s="21"/>
      <c r="F1379" s="24">
        <f t="shared" si="42"/>
        <v>14.86666</v>
      </c>
      <c r="G1379" s="24">
        <v>14.86666</v>
      </c>
      <c r="H1379" s="23">
        <v>26.58306</v>
      </c>
      <c r="I1379" s="23"/>
      <c r="J1379" s="23">
        <v>150</v>
      </c>
      <c r="K1379" s="23"/>
    </row>
    <row r="1380" spans="1:11" ht="12.75" customHeight="1" x14ac:dyDescent="0.25">
      <c r="A1380" s="20">
        <f t="shared" si="43"/>
        <v>42944.124999996675</v>
      </c>
      <c r="B1380" s="21"/>
      <c r="C1380" s="22">
        <v>0.45839000000000002</v>
      </c>
      <c r="D1380" s="21">
        <v>328.3655</v>
      </c>
      <c r="E1380" s="21"/>
      <c r="F1380" s="24" t="str">
        <f t="shared" si="42"/>
        <v/>
      </c>
      <c r="G1380" s="24" t="s">
        <v>189</v>
      </c>
      <c r="H1380" s="23">
        <v>26.555669999999999</v>
      </c>
      <c r="I1380" s="23"/>
      <c r="J1380" s="23">
        <v>150</v>
      </c>
      <c r="K1380" s="23"/>
    </row>
    <row r="1381" spans="1:11" ht="12.75" customHeight="1" x14ac:dyDescent="0.25">
      <c r="A1381" s="20">
        <f t="shared" si="43"/>
        <v>42944.166666663339</v>
      </c>
      <c r="B1381" s="21"/>
      <c r="C1381" s="22">
        <v>0.53608999999999996</v>
      </c>
      <c r="D1381" s="21">
        <v>259.8347</v>
      </c>
      <c r="E1381" s="21"/>
      <c r="F1381" s="24" t="str">
        <f t="shared" si="42"/>
        <v/>
      </c>
      <c r="G1381" s="24" t="s">
        <v>189</v>
      </c>
      <c r="H1381" s="23">
        <v>26.553270000000001</v>
      </c>
      <c r="I1381" s="23"/>
      <c r="J1381" s="23">
        <v>150</v>
      </c>
      <c r="K1381" s="23"/>
    </row>
    <row r="1382" spans="1:11" ht="12.75" customHeight="1" x14ac:dyDescent="0.25">
      <c r="A1382" s="20">
        <f t="shared" si="43"/>
        <v>42944.208333330003</v>
      </c>
      <c r="B1382" s="21">
        <v>3.1216699999999999</v>
      </c>
      <c r="C1382" s="22">
        <v>0.44645000000000001</v>
      </c>
      <c r="D1382" s="21">
        <v>6.7979000000000003</v>
      </c>
      <c r="E1382" s="21"/>
      <c r="F1382" s="24">
        <f t="shared" si="42"/>
        <v>3.1216699999999999</v>
      </c>
      <c r="G1382" s="24">
        <v>3.1216699999999999</v>
      </c>
      <c r="H1382" s="23">
        <v>26.526029999999999</v>
      </c>
      <c r="I1382" s="23"/>
      <c r="J1382" s="23">
        <v>150</v>
      </c>
      <c r="K1382" s="23"/>
    </row>
    <row r="1383" spans="1:11" ht="12.75" customHeight="1" x14ac:dyDescent="0.25">
      <c r="A1383" s="20">
        <f t="shared" si="43"/>
        <v>42944.249999996668</v>
      </c>
      <c r="B1383" s="21">
        <v>11.08234</v>
      </c>
      <c r="C1383" s="22">
        <v>0.77254999999999996</v>
      </c>
      <c r="D1383" s="21">
        <v>239.42679999999999</v>
      </c>
      <c r="E1383" s="21"/>
      <c r="F1383" s="24">
        <f t="shared" si="42"/>
        <v>11.08234</v>
      </c>
      <c r="G1383" s="24">
        <v>11.08234</v>
      </c>
      <c r="H1383" s="23">
        <v>26.524560000000001</v>
      </c>
      <c r="I1383" s="23"/>
      <c r="J1383" s="23">
        <v>150</v>
      </c>
      <c r="K1383" s="23"/>
    </row>
    <row r="1384" spans="1:11" ht="12.75" customHeight="1" x14ac:dyDescent="0.25">
      <c r="A1384" s="20">
        <f t="shared" si="43"/>
        <v>42944.291666663332</v>
      </c>
      <c r="B1384" s="21"/>
      <c r="C1384" s="22">
        <v>0.38178000000000001</v>
      </c>
      <c r="D1384" s="21">
        <v>90.13194</v>
      </c>
      <c r="E1384" s="21"/>
      <c r="F1384" s="24" t="str">
        <f t="shared" si="42"/>
        <v/>
      </c>
      <c r="G1384" s="24" t="s">
        <v>189</v>
      </c>
      <c r="H1384" s="23">
        <v>26.498830000000002</v>
      </c>
      <c r="I1384" s="23"/>
      <c r="J1384" s="23">
        <v>150</v>
      </c>
      <c r="K1384" s="23"/>
    </row>
    <row r="1385" spans="1:11" ht="12.75" customHeight="1" x14ac:dyDescent="0.25">
      <c r="A1385" s="20">
        <f t="shared" si="43"/>
        <v>42944.333333329996</v>
      </c>
      <c r="B1385" s="21">
        <v>3.0059999999999998</v>
      </c>
      <c r="C1385" s="22">
        <v>0.74046999999999996</v>
      </c>
      <c r="D1385" s="21">
        <v>283.26569999999998</v>
      </c>
      <c r="E1385" s="21"/>
      <c r="F1385" s="24">
        <f t="shared" si="42"/>
        <v>3.0059999999999998</v>
      </c>
      <c r="G1385" s="24">
        <v>3.0059999999999998</v>
      </c>
      <c r="H1385" s="23">
        <v>26.497779999999999</v>
      </c>
      <c r="I1385" s="23"/>
      <c r="J1385" s="23">
        <v>150</v>
      </c>
      <c r="K1385" s="23"/>
    </row>
    <row r="1386" spans="1:11" ht="12.75" customHeight="1" x14ac:dyDescent="0.25">
      <c r="A1386" s="20">
        <f t="shared" si="43"/>
        <v>42944.37499999666</v>
      </c>
      <c r="B1386" s="21">
        <v>-1.0461100000000001</v>
      </c>
      <c r="C1386" s="22">
        <v>3.6749499999999999</v>
      </c>
      <c r="D1386" s="21">
        <v>258.39299999999997</v>
      </c>
      <c r="E1386" s="21"/>
      <c r="F1386" s="24" t="str">
        <f t="shared" si="42"/>
        <v/>
      </c>
      <c r="G1386" s="24" t="s">
        <v>189</v>
      </c>
      <c r="H1386" s="23">
        <v>26.485109999999999</v>
      </c>
      <c r="I1386" s="23"/>
      <c r="J1386" s="23">
        <v>150</v>
      </c>
      <c r="K1386" s="23"/>
    </row>
    <row r="1387" spans="1:11" ht="12.75" customHeight="1" x14ac:dyDescent="0.25">
      <c r="A1387" s="20">
        <f t="shared" si="43"/>
        <v>42944.416666663325</v>
      </c>
      <c r="B1387" s="21">
        <v>3.3533300000000001</v>
      </c>
      <c r="C1387" s="22">
        <v>3.6859000000000002</v>
      </c>
      <c r="D1387" s="21">
        <v>247.09979999999999</v>
      </c>
      <c r="E1387" s="21"/>
      <c r="F1387" s="24">
        <f t="shared" si="42"/>
        <v>3.3533300000000001</v>
      </c>
      <c r="G1387" s="24">
        <v>3.3533300000000001</v>
      </c>
      <c r="H1387" s="23">
        <v>26.47993</v>
      </c>
      <c r="I1387" s="23"/>
      <c r="J1387" s="23">
        <v>150</v>
      </c>
      <c r="K1387" s="23"/>
    </row>
    <row r="1388" spans="1:11" ht="12.75" customHeight="1" x14ac:dyDescent="0.25">
      <c r="A1388" s="20">
        <f t="shared" si="43"/>
        <v>42944.458333329989</v>
      </c>
      <c r="B1388" s="21">
        <v>1.9146099999999999</v>
      </c>
      <c r="C1388" s="22">
        <v>2.33236</v>
      </c>
      <c r="D1388" s="21">
        <v>229.94329999999999</v>
      </c>
      <c r="E1388" s="21"/>
      <c r="F1388" s="24">
        <f t="shared" si="42"/>
        <v>1.9146099999999999</v>
      </c>
      <c r="G1388" s="24">
        <v>1.9146099999999999</v>
      </c>
      <c r="H1388" s="23">
        <v>26.479690000000002</v>
      </c>
      <c r="I1388" s="23"/>
      <c r="J1388" s="23">
        <v>150</v>
      </c>
      <c r="K1388" s="23"/>
    </row>
    <row r="1389" spans="1:11" ht="12.75" customHeight="1" x14ac:dyDescent="0.25">
      <c r="A1389" s="20">
        <f t="shared" si="43"/>
        <v>42944.499999996653</v>
      </c>
      <c r="B1389" s="21">
        <v>5.25495</v>
      </c>
      <c r="C1389" s="22">
        <v>2.3424800000000001</v>
      </c>
      <c r="D1389" s="21">
        <v>239.417</v>
      </c>
      <c r="E1389" s="21"/>
      <c r="F1389" s="24">
        <f t="shared" si="42"/>
        <v>5.25495</v>
      </c>
      <c r="G1389" s="24">
        <v>5.25495</v>
      </c>
      <c r="H1389" s="23">
        <v>26.455670000000001</v>
      </c>
      <c r="I1389" s="23"/>
      <c r="J1389" s="23">
        <v>150</v>
      </c>
      <c r="K1389" s="23"/>
    </row>
    <row r="1390" spans="1:11" ht="12.75" customHeight="1" x14ac:dyDescent="0.25">
      <c r="A1390" s="20">
        <f t="shared" si="43"/>
        <v>42944.541666663317</v>
      </c>
      <c r="B1390" s="21">
        <v>13.060219999999999</v>
      </c>
      <c r="C1390" s="22">
        <v>2.0769000000000002</v>
      </c>
      <c r="D1390" s="21">
        <v>208.43270000000001</v>
      </c>
      <c r="E1390" s="21"/>
      <c r="F1390" s="24">
        <f t="shared" si="42"/>
        <v>13.060219999999999</v>
      </c>
      <c r="G1390" s="24">
        <v>13.060219999999999</v>
      </c>
      <c r="H1390" s="23">
        <v>26.44773</v>
      </c>
      <c r="I1390" s="23"/>
      <c r="J1390" s="23">
        <v>150</v>
      </c>
      <c r="K1390" s="23"/>
    </row>
    <row r="1391" spans="1:11" ht="12.75" customHeight="1" x14ac:dyDescent="0.25">
      <c r="A1391" s="20">
        <f t="shared" si="43"/>
        <v>42944.583333329982</v>
      </c>
      <c r="B1391" s="21">
        <v>1.13256</v>
      </c>
      <c r="C1391" s="22">
        <v>3.4922</v>
      </c>
      <c r="D1391" s="21">
        <v>222.91159999999999</v>
      </c>
      <c r="E1391" s="21"/>
      <c r="F1391" s="24">
        <f t="shared" si="42"/>
        <v>1.13256</v>
      </c>
      <c r="G1391" s="24">
        <v>1.13256</v>
      </c>
      <c r="H1391" s="23">
        <v>26.444210000000002</v>
      </c>
      <c r="I1391" s="23"/>
      <c r="J1391" s="23">
        <v>150</v>
      </c>
      <c r="K1391" s="23"/>
    </row>
    <row r="1392" spans="1:11" ht="12.75" customHeight="1" x14ac:dyDescent="0.25">
      <c r="A1392" s="20">
        <f t="shared" si="43"/>
        <v>42944.624999996646</v>
      </c>
      <c r="B1392" s="21">
        <v>11.060779999999999</v>
      </c>
      <c r="C1392" s="22">
        <v>1.8569800000000001</v>
      </c>
      <c r="D1392" s="21">
        <v>261.06150000000002</v>
      </c>
      <c r="E1392" s="21"/>
      <c r="F1392" s="24">
        <f t="shared" si="42"/>
        <v>11.060779999999999</v>
      </c>
      <c r="G1392" s="24">
        <v>11.060779999999999</v>
      </c>
      <c r="H1392" s="23">
        <v>26.433990000000001</v>
      </c>
      <c r="I1392" s="23"/>
      <c r="J1392" s="23">
        <v>150</v>
      </c>
      <c r="K1392" s="23"/>
    </row>
    <row r="1393" spans="1:11" ht="12.75" customHeight="1" x14ac:dyDescent="0.25">
      <c r="A1393" s="20">
        <f t="shared" si="43"/>
        <v>42944.66666666331</v>
      </c>
      <c r="B1393" s="21">
        <v>11.918279999999999</v>
      </c>
      <c r="C1393" s="22">
        <v>2.32551</v>
      </c>
      <c r="D1393" s="21">
        <v>264.49270000000001</v>
      </c>
      <c r="E1393" s="21"/>
      <c r="F1393" s="24">
        <f t="shared" si="42"/>
        <v>11.918279999999999</v>
      </c>
      <c r="G1393" s="24">
        <v>11.918279999999999</v>
      </c>
      <c r="H1393" s="23">
        <v>26.43394</v>
      </c>
      <c r="I1393" s="23"/>
      <c r="J1393" s="23">
        <v>150</v>
      </c>
      <c r="K1393" s="23"/>
    </row>
    <row r="1394" spans="1:11" ht="12.75" customHeight="1" x14ac:dyDescent="0.25">
      <c r="A1394" s="20">
        <f t="shared" si="43"/>
        <v>42944.708333329974</v>
      </c>
      <c r="B1394" s="21">
        <v>26.498830000000002</v>
      </c>
      <c r="C1394" s="22">
        <v>2.6672600000000002</v>
      </c>
      <c r="D1394" s="21">
        <v>256.20299999999997</v>
      </c>
      <c r="E1394" s="21"/>
      <c r="F1394" s="24">
        <f t="shared" si="42"/>
        <v>26.498830000000002</v>
      </c>
      <c r="G1394" s="24">
        <v>26.498830000000002</v>
      </c>
      <c r="H1394" s="23">
        <v>26.431519999999999</v>
      </c>
      <c r="I1394" s="23"/>
      <c r="J1394" s="23">
        <v>150</v>
      </c>
      <c r="K1394" s="23"/>
    </row>
    <row r="1395" spans="1:11" ht="12.75" customHeight="1" x14ac:dyDescent="0.25">
      <c r="A1395" s="20">
        <f t="shared" si="43"/>
        <v>42944.749999996639</v>
      </c>
      <c r="B1395" s="21">
        <v>18.540330000000001</v>
      </c>
      <c r="C1395" s="22">
        <v>1.4502200000000001</v>
      </c>
      <c r="D1395" s="21">
        <v>254.15969999999999</v>
      </c>
      <c r="E1395" s="21"/>
      <c r="F1395" s="24">
        <f t="shared" si="42"/>
        <v>18.540330000000001</v>
      </c>
      <c r="G1395" s="24">
        <v>18.540330000000001</v>
      </c>
      <c r="H1395" s="23">
        <v>26.420100000000001</v>
      </c>
      <c r="I1395" s="23"/>
      <c r="J1395" s="23">
        <v>150</v>
      </c>
      <c r="K1395" s="23"/>
    </row>
    <row r="1396" spans="1:11" ht="12.75" customHeight="1" x14ac:dyDescent="0.25">
      <c r="A1396" s="20">
        <f t="shared" si="43"/>
        <v>42944.791666663303</v>
      </c>
      <c r="B1396" s="21">
        <v>11.817220000000001</v>
      </c>
      <c r="C1396" s="22">
        <v>1.7814399999999999</v>
      </c>
      <c r="D1396" s="21">
        <v>233.11</v>
      </c>
      <c r="E1396" s="21"/>
      <c r="F1396" s="24">
        <f t="shared" si="42"/>
        <v>11.817220000000001</v>
      </c>
      <c r="G1396" s="24">
        <v>11.817220000000001</v>
      </c>
      <c r="H1396" s="23">
        <v>26.41273</v>
      </c>
      <c r="I1396" s="23"/>
      <c r="J1396" s="23">
        <v>150</v>
      </c>
      <c r="K1396" s="23"/>
    </row>
    <row r="1397" spans="1:11" ht="12.75" customHeight="1" x14ac:dyDescent="0.25">
      <c r="A1397" s="20">
        <f t="shared" si="43"/>
        <v>42944.833333329967</v>
      </c>
      <c r="B1397" s="21">
        <v>3.63544</v>
      </c>
      <c r="C1397" s="22">
        <v>1.26969</v>
      </c>
      <c r="D1397" s="21">
        <v>242.22110000000001</v>
      </c>
      <c r="E1397" s="21"/>
      <c r="F1397" s="24">
        <f t="shared" si="42"/>
        <v>3.63544</v>
      </c>
      <c r="G1397" s="24">
        <v>3.63544</v>
      </c>
      <c r="H1397" s="23">
        <v>26.407779999999999</v>
      </c>
      <c r="I1397" s="23"/>
      <c r="J1397" s="23">
        <v>150</v>
      </c>
      <c r="K1397" s="23"/>
    </row>
    <row r="1398" spans="1:11" ht="12.75" customHeight="1" x14ac:dyDescent="0.25">
      <c r="A1398" s="20">
        <f t="shared" si="43"/>
        <v>42944.874999996631</v>
      </c>
      <c r="B1398" s="21">
        <v>14.938829999999999</v>
      </c>
      <c r="C1398" s="22">
        <v>1.9535100000000001</v>
      </c>
      <c r="D1398" s="21">
        <v>239.6799</v>
      </c>
      <c r="E1398" s="21"/>
      <c r="F1398" s="24">
        <f t="shared" si="42"/>
        <v>14.938829999999999</v>
      </c>
      <c r="G1398" s="24">
        <v>14.938829999999999</v>
      </c>
      <c r="H1398" s="23">
        <v>26.3995</v>
      </c>
      <c r="I1398" s="23"/>
      <c r="J1398" s="23">
        <v>150</v>
      </c>
      <c r="K1398" s="23"/>
    </row>
    <row r="1399" spans="1:11" ht="12.75" customHeight="1" x14ac:dyDescent="0.25">
      <c r="A1399" s="20">
        <f t="shared" si="43"/>
        <v>42944.916666663295</v>
      </c>
      <c r="B1399" s="21">
        <v>3.9409999999999998</v>
      </c>
      <c r="C1399" s="22">
        <v>1.8011900000000001</v>
      </c>
      <c r="D1399" s="21">
        <v>226.61619999999999</v>
      </c>
      <c r="E1399" s="21"/>
      <c r="F1399" s="24">
        <f t="shared" si="42"/>
        <v>3.9409999999999998</v>
      </c>
      <c r="G1399" s="24">
        <v>3.9409999999999998</v>
      </c>
      <c r="H1399" s="23">
        <v>26.359120000000001</v>
      </c>
      <c r="I1399" s="23"/>
      <c r="J1399" s="23">
        <v>150</v>
      </c>
      <c r="K1399" s="23"/>
    </row>
    <row r="1400" spans="1:11" ht="12.75" customHeight="1" x14ac:dyDescent="0.25">
      <c r="A1400" s="20">
        <f t="shared" si="43"/>
        <v>42944.95833332996</v>
      </c>
      <c r="B1400" s="21">
        <v>6.6162900000000002</v>
      </c>
      <c r="C1400" s="22">
        <v>0.89427000000000001</v>
      </c>
      <c r="D1400" s="21">
        <v>274.20409999999998</v>
      </c>
      <c r="E1400" s="21"/>
      <c r="F1400" s="24">
        <f t="shared" si="42"/>
        <v>6.6162900000000002</v>
      </c>
      <c r="G1400" s="24">
        <v>6.6162900000000002</v>
      </c>
      <c r="H1400" s="23">
        <v>26.32732</v>
      </c>
      <c r="I1400" s="23"/>
      <c r="J1400" s="23">
        <v>150</v>
      </c>
      <c r="K1400" s="23"/>
    </row>
    <row r="1401" spans="1:11" ht="12.75" customHeight="1" x14ac:dyDescent="0.25">
      <c r="A1401" s="20">
        <f t="shared" si="43"/>
        <v>42944.999999996624</v>
      </c>
      <c r="B1401" s="21">
        <v>13.08559</v>
      </c>
      <c r="C1401" s="22">
        <v>1.3644000000000001</v>
      </c>
      <c r="D1401" s="21">
        <v>264.81849999999997</v>
      </c>
      <c r="E1401" s="21"/>
      <c r="F1401" s="24">
        <f t="shared" si="42"/>
        <v>13.08559</v>
      </c>
      <c r="G1401" s="24">
        <v>13.08559</v>
      </c>
      <c r="H1401" s="23">
        <v>26.304369999999999</v>
      </c>
      <c r="I1401" s="23"/>
      <c r="J1401" s="23">
        <v>150</v>
      </c>
      <c r="K1401" s="23"/>
    </row>
    <row r="1402" spans="1:11" ht="12.75" customHeight="1" x14ac:dyDescent="0.25">
      <c r="A1402" s="20">
        <f t="shared" si="43"/>
        <v>42945.041666663288</v>
      </c>
      <c r="B1402" s="21">
        <v>8.4204699999999999</v>
      </c>
      <c r="C1402" s="22">
        <v>0.44982</v>
      </c>
      <c r="D1402" s="21">
        <v>262.0976</v>
      </c>
      <c r="E1402" s="21"/>
      <c r="F1402" s="24">
        <f t="shared" si="42"/>
        <v>8.4204699999999999</v>
      </c>
      <c r="G1402" s="24">
        <v>8.4204699999999999</v>
      </c>
      <c r="H1402" s="23">
        <v>26.294750000000001</v>
      </c>
      <c r="I1402" s="23">
        <f>COUNTIF(G1402:G1425,"&gt;150")</f>
        <v>0</v>
      </c>
      <c r="J1402" s="23">
        <v>150</v>
      </c>
      <c r="K1402" s="23"/>
    </row>
    <row r="1403" spans="1:11" ht="12.75" customHeight="1" x14ac:dyDescent="0.25">
      <c r="A1403" s="20">
        <f t="shared" si="43"/>
        <v>42945.083333329952</v>
      </c>
      <c r="B1403" s="21">
        <v>5.8182799999999997</v>
      </c>
      <c r="C1403" s="22">
        <v>0.55367999999999995</v>
      </c>
      <c r="D1403" s="21">
        <v>316.005</v>
      </c>
      <c r="E1403" s="21"/>
      <c r="F1403" s="24">
        <f t="shared" si="42"/>
        <v>5.8182799999999997</v>
      </c>
      <c r="G1403" s="24">
        <v>5.8182799999999997</v>
      </c>
      <c r="H1403" s="23">
        <v>26.26266</v>
      </c>
      <c r="I1403" s="23"/>
      <c r="J1403" s="23">
        <v>150</v>
      </c>
      <c r="K1403" s="23"/>
    </row>
    <row r="1404" spans="1:11" ht="12.75" customHeight="1" x14ac:dyDescent="0.25">
      <c r="A1404" s="20">
        <f t="shared" si="43"/>
        <v>42945.124999996617</v>
      </c>
      <c r="B1404" s="21">
        <v>4.9106699999999996</v>
      </c>
      <c r="C1404" s="22">
        <v>0.55510999999999999</v>
      </c>
      <c r="D1404" s="21">
        <v>331.71539999999999</v>
      </c>
      <c r="E1404" s="21"/>
      <c r="F1404" s="24">
        <f t="shared" si="42"/>
        <v>4.9106699999999996</v>
      </c>
      <c r="G1404" s="24">
        <v>4.9106699999999996</v>
      </c>
      <c r="H1404" s="23">
        <v>26.242719999999998</v>
      </c>
      <c r="I1404" s="23"/>
      <c r="J1404" s="23">
        <v>150</v>
      </c>
      <c r="K1404" s="23"/>
    </row>
    <row r="1405" spans="1:11" ht="12.75" customHeight="1" x14ac:dyDescent="0.25">
      <c r="A1405" s="20">
        <f t="shared" si="43"/>
        <v>42945.166666663281</v>
      </c>
      <c r="B1405" s="21">
        <v>9.3475599999999996</v>
      </c>
      <c r="C1405" s="22">
        <v>0.69688000000000005</v>
      </c>
      <c r="D1405" s="21">
        <v>281.3605</v>
      </c>
      <c r="E1405" s="21"/>
      <c r="F1405" s="24">
        <f t="shared" si="42"/>
        <v>9.3475599999999996</v>
      </c>
      <c r="G1405" s="24">
        <v>9.3475599999999996</v>
      </c>
      <c r="H1405" s="23">
        <v>26.193999999999999</v>
      </c>
      <c r="I1405" s="23"/>
      <c r="J1405" s="23">
        <v>150</v>
      </c>
      <c r="K1405" s="23"/>
    </row>
    <row r="1406" spans="1:11" ht="12.75" customHeight="1" x14ac:dyDescent="0.25">
      <c r="A1406" s="20">
        <f t="shared" si="43"/>
        <v>42945.208333329945</v>
      </c>
      <c r="B1406" s="21">
        <v>-1.2217199999999999</v>
      </c>
      <c r="C1406" s="22">
        <v>0.28023999999999999</v>
      </c>
      <c r="D1406" s="21">
        <v>20.163080000000001</v>
      </c>
      <c r="E1406" s="21"/>
      <c r="F1406" s="24" t="str">
        <f t="shared" si="42"/>
        <v/>
      </c>
      <c r="G1406" s="24" t="s">
        <v>189</v>
      </c>
      <c r="H1406" s="23">
        <v>26.184059999999999</v>
      </c>
      <c r="I1406" s="23"/>
      <c r="J1406" s="23">
        <v>150</v>
      </c>
      <c r="K1406" s="23"/>
    </row>
    <row r="1407" spans="1:11" ht="12.75" customHeight="1" x14ac:dyDescent="0.25">
      <c r="A1407" s="20">
        <f t="shared" si="43"/>
        <v>42945.249999996609</v>
      </c>
      <c r="B1407" s="21">
        <v>2.9241100000000002</v>
      </c>
      <c r="C1407" s="22">
        <v>0.32877000000000001</v>
      </c>
      <c r="D1407" s="21">
        <v>63.508220000000001</v>
      </c>
      <c r="E1407" s="21"/>
      <c r="F1407" s="24">
        <f t="shared" si="42"/>
        <v>2.9241100000000002</v>
      </c>
      <c r="G1407" s="24">
        <v>2.9241100000000002</v>
      </c>
      <c r="H1407" s="23">
        <v>26.180440000000001</v>
      </c>
      <c r="I1407" s="23"/>
      <c r="J1407" s="23">
        <v>150</v>
      </c>
      <c r="K1407" s="23"/>
    </row>
    <row r="1408" spans="1:11" ht="12.75" customHeight="1" x14ac:dyDescent="0.25">
      <c r="A1408" s="20">
        <f t="shared" si="43"/>
        <v>42945.291666663274</v>
      </c>
      <c r="B1408" s="21">
        <v>2.0429499999999998</v>
      </c>
      <c r="C1408" s="22">
        <v>1.42578</v>
      </c>
      <c r="D1408" s="21">
        <v>178.53380000000001</v>
      </c>
      <c r="E1408" s="21"/>
      <c r="F1408" s="24">
        <f t="shared" si="42"/>
        <v>2.0429499999999998</v>
      </c>
      <c r="G1408" s="24">
        <v>2.0429499999999998</v>
      </c>
      <c r="H1408" s="23">
        <v>26.177980000000002</v>
      </c>
      <c r="I1408" s="23"/>
      <c r="J1408" s="23">
        <v>150</v>
      </c>
      <c r="K1408" s="23"/>
    </row>
    <row r="1409" spans="1:11" ht="12.75" customHeight="1" x14ac:dyDescent="0.25">
      <c r="A1409" s="20">
        <f t="shared" si="43"/>
        <v>42945.333333329938</v>
      </c>
      <c r="B1409" s="21">
        <v>7.5533900000000003</v>
      </c>
      <c r="C1409" s="22">
        <v>0.64315</v>
      </c>
      <c r="D1409" s="21">
        <v>57.602649999999997</v>
      </c>
      <c r="E1409" s="21"/>
      <c r="F1409" s="24">
        <f t="shared" si="42"/>
        <v>7.5533900000000003</v>
      </c>
      <c r="G1409" s="24">
        <v>7.5533900000000003</v>
      </c>
      <c r="H1409" s="23">
        <v>26.16084</v>
      </c>
      <c r="I1409" s="23"/>
      <c r="J1409" s="23">
        <v>150</v>
      </c>
      <c r="K1409" s="23"/>
    </row>
    <row r="1410" spans="1:11" ht="12.75" customHeight="1" x14ac:dyDescent="0.25">
      <c r="A1410" s="20">
        <f t="shared" si="43"/>
        <v>42945.374999996602</v>
      </c>
      <c r="B1410" s="21">
        <v>0.24540000000000001</v>
      </c>
      <c r="C1410" s="22">
        <v>0.34797</v>
      </c>
      <c r="D1410" s="21">
        <v>2.2366600000000001</v>
      </c>
      <c r="E1410" s="21"/>
      <c r="F1410" s="24">
        <f t="shared" si="42"/>
        <v>0.24540000000000001</v>
      </c>
      <c r="G1410" s="24">
        <v>0.24540000000000001</v>
      </c>
      <c r="H1410" s="23">
        <v>26.149609999999999</v>
      </c>
      <c r="I1410" s="23"/>
      <c r="J1410" s="23">
        <v>150</v>
      </c>
      <c r="K1410" s="23"/>
    </row>
    <row r="1411" spans="1:11" ht="12.75" customHeight="1" x14ac:dyDescent="0.25">
      <c r="A1411" s="20">
        <f t="shared" si="43"/>
        <v>42945.416666663266</v>
      </c>
      <c r="B1411" s="21">
        <v>0.97606000000000004</v>
      </c>
      <c r="C1411" s="22">
        <v>0.42873</v>
      </c>
      <c r="D1411" s="21">
        <v>89.315439999999995</v>
      </c>
      <c r="E1411" s="21"/>
      <c r="F1411" s="24">
        <f t="shared" si="42"/>
        <v>0.97606000000000004</v>
      </c>
      <c r="G1411" s="24">
        <v>0.97606000000000004</v>
      </c>
      <c r="H1411" s="23">
        <v>26.142749999999999</v>
      </c>
      <c r="I1411" s="23"/>
      <c r="J1411" s="23">
        <v>150</v>
      </c>
      <c r="K1411" s="23"/>
    </row>
    <row r="1412" spans="1:11" ht="12.75" customHeight="1" x14ac:dyDescent="0.25">
      <c r="A1412" s="20">
        <f t="shared" si="43"/>
        <v>42945.458333329931</v>
      </c>
      <c r="B1412" s="21">
        <v>11.917109999999999</v>
      </c>
      <c r="C1412" s="22">
        <v>0.90449999999999997</v>
      </c>
      <c r="D1412" s="21">
        <v>142.59</v>
      </c>
      <c r="E1412" s="21"/>
      <c r="F1412" s="24">
        <f t="shared" si="42"/>
        <v>11.917109999999999</v>
      </c>
      <c r="G1412" s="24">
        <v>11.917109999999999</v>
      </c>
      <c r="H1412" s="23">
        <v>26.13522</v>
      </c>
      <c r="I1412" s="23"/>
      <c r="J1412" s="23">
        <v>150</v>
      </c>
      <c r="K1412" s="23"/>
    </row>
    <row r="1413" spans="1:11" ht="12.75" customHeight="1" x14ac:dyDescent="0.25">
      <c r="A1413" s="20">
        <f t="shared" si="43"/>
        <v>42945.499999996595</v>
      </c>
      <c r="B1413" s="21">
        <v>15.838889999999999</v>
      </c>
      <c r="C1413" s="22">
        <v>2.1612200000000001</v>
      </c>
      <c r="D1413" s="21">
        <v>176.3108</v>
      </c>
      <c r="E1413" s="21"/>
      <c r="F1413" s="24">
        <f t="shared" si="42"/>
        <v>15.838889999999999</v>
      </c>
      <c r="G1413" s="24">
        <v>15.838889999999999</v>
      </c>
      <c r="H1413" s="23">
        <v>26.094999999999999</v>
      </c>
      <c r="I1413" s="23"/>
      <c r="J1413" s="23">
        <v>150</v>
      </c>
      <c r="K1413" s="23"/>
    </row>
    <row r="1414" spans="1:11" ht="12.75" customHeight="1" x14ac:dyDescent="0.25">
      <c r="A1414" s="20">
        <f t="shared" si="43"/>
        <v>42945.541666663259</v>
      </c>
      <c r="B1414" s="21">
        <v>12.69111</v>
      </c>
      <c r="C1414" s="22">
        <v>2.7372399999999999</v>
      </c>
      <c r="D1414" s="21">
        <v>195.6165</v>
      </c>
      <c r="E1414" s="21"/>
      <c r="F1414" s="24">
        <f t="shared" si="42"/>
        <v>12.69111</v>
      </c>
      <c r="G1414" s="24">
        <v>12.69111</v>
      </c>
      <c r="H1414" s="23">
        <v>26.08783</v>
      </c>
      <c r="I1414" s="23"/>
      <c r="J1414" s="23">
        <v>150</v>
      </c>
      <c r="K1414" s="23"/>
    </row>
    <row r="1415" spans="1:11" ht="12.75" customHeight="1" x14ac:dyDescent="0.25">
      <c r="A1415" s="20">
        <f t="shared" si="43"/>
        <v>42945.583333329923</v>
      </c>
      <c r="B1415" s="21">
        <v>11.909280000000001</v>
      </c>
      <c r="C1415" s="22">
        <v>3.57423</v>
      </c>
      <c r="D1415" s="21">
        <v>196.79239999999999</v>
      </c>
      <c r="E1415" s="21"/>
      <c r="F1415" s="24">
        <f t="shared" si="42"/>
        <v>11.909280000000001</v>
      </c>
      <c r="G1415" s="24">
        <v>11.909280000000001</v>
      </c>
      <c r="H1415" s="23">
        <v>26.071000000000002</v>
      </c>
      <c r="I1415" s="23"/>
      <c r="J1415" s="23">
        <v>150</v>
      </c>
      <c r="K1415" s="23"/>
    </row>
    <row r="1416" spans="1:11" ht="12.75" customHeight="1" x14ac:dyDescent="0.25">
      <c r="A1416" s="20">
        <f t="shared" si="43"/>
        <v>42945.624999996588</v>
      </c>
      <c r="B1416" s="21">
        <v>10.27928</v>
      </c>
      <c r="C1416" s="22">
        <v>4.3432700000000004</v>
      </c>
      <c r="D1416" s="21">
        <v>204.69159999999999</v>
      </c>
      <c r="E1416" s="21"/>
      <c r="F1416" s="24">
        <f t="shared" si="42"/>
        <v>10.27928</v>
      </c>
      <c r="G1416" s="24">
        <v>10.27928</v>
      </c>
      <c r="H1416" s="23">
        <v>26.069890000000001</v>
      </c>
      <c r="I1416" s="23"/>
      <c r="J1416" s="23">
        <v>150</v>
      </c>
      <c r="K1416" s="23"/>
    </row>
    <row r="1417" spans="1:11" ht="12.75" customHeight="1" x14ac:dyDescent="0.25">
      <c r="A1417" s="20">
        <f t="shared" si="43"/>
        <v>42945.666666663252</v>
      </c>
      <c r="B1417" s="21">
        <v>10.550330000000001</v>
      </c>
      <c r="C1417" s="22">
        <v>3.5371600000000001</v>
      </c>
      <c r="D1417" s="21">
        <v>203.52330000000001</v>
      </c>
      <c r="E1417" s="21"/>
      <c r="F1417" s="24">
        <f t="shared" si="42"/>
        <v>10.550330000000001</v>
      </c>
      <c r="G1417" s="24">
        <v>10.550330000000001</v>
      </c>
      <c r="H1417" s="23">
        <v>26.053999999999998</v>
      </c>
      <c r="I1417" s="23"/>
      <c r="J1417" s="23">
        <v>150</v>
      </c>
      <c r="K1417" s="23"/>
    </row>
    <row r="1418" spans="1:11" ht="12.75" customHeight="1" x14ac:dyDescent="0.25">
      <c r="A1418" s="20">
        <f t="shared" si="43"/>
        <v>42945.708333329916</v>
      </c>
      <c r="B1418" s="21">
        <v>4.4628899999999998</v>
      </c>
      <c r="C1418" s="22">
        <v>2.7915800000000002</v>
      </c>
      <c r="D1418" s="21">
        <v>210</v>
      </c>
      <c r="E1418" s="21"/>
      <c r="F1418" s="24">
        <f t="shared" si="42"/>
        <v>4.4628899999999998</v>
      </c>
      <c r="G1418" s="24">
        <v>4.4628899999999998</v>
      </c>
      <c r="H1418" s="23">
        <v>26.043500000000002</v>
      </c>
      <c r="I1418" s="23"/>
      <c r="J1418" s="23">
        <v>150</v>
      </c>
      <c r="K1418" s="23"/>
    </row>
    <row r="1419" spans="1:11" ht="12.75" customHeight="1" x14ac:dyDescent="0.25">
      <c r="A1419" s="20">
        <f t="shared" si="43"/>
        <v>42945.74999999658</v>
      </c>
      <c r="B1419" s="21">
        <v>12.982279999999999</v>
      </c>
      <c r="C1419" s="22">
        <v>1.40286</v>
      </c>
      <c r="D1419" s="21">
        <v>208.82579999999999</v>
      </c>
      <c r="E1419" s="21"/>
      <c r="F1419" s="24">
        <f t="shared" ref="F1419:F1482" si="44">IF(AND(B1419&gt;0,ISNUMBER(B1419)),B1419,"")</f>
        <v>12.982279999999999</v>
      </c>
      <c r="G1419" s="24">
        <v>12.982279999999999</v>
      </c>
      <c r="H1419" s="23">
        <v>26.02017</v>
      </c>
      <c r="I1419" s="23"/>
      <c r="J1419" s="23">
        <v>150</v>
      </c>
      <c r="K1419" s="23"/>
    </row>
    <row r="1420" spans="1:11" ht="12.75" customHeight="1" x14ac:dyDescent="0.25">
      <c r="A1420" s="20">
        <f t="shared" ref="A1420:A1483" si="45">A1419+1/24</f>
        <v>42945.791666663245</v>
      </c>
      <c r="B1420" s="21">
        <v>6.0208399999999997</v>
      </c>
      <c r="C1420" s="22">
        <v>0.74314000000000002</v>
      </c>
      <c r="D1420" s="21">
        <v>276.66109999999998</v>
      </c>
      <c r="E1420" s="21"/>
      <c r="F1420" s="24">
        <f t="shared" si="44"/>
        <v>6.0208399999999997</v>
      </c>
      <c r="G1420" s="24">
        <v>6.0208399999999997</v>
      </c>
      <c r="H1420" s="23">
        <v>25.985610000000001</v>
      </c>
      <c r="I1420" s="23"/>
      <c r="J1420" s="23">
        <v>150</v>
      </c>
      <c r="K1420" s="23"/>
    </row>
    <row r="1421" spans="1:11" ht="12.75" customHeight="1" x14ac:dyDescent="0.25">
      <c r="A1421" s="20">
        <f t="shared" si="45"/>
        <v>42945.833333329909</v>
      </c>
      <c r="B1421" s="21">
        <v>2.2959999999999998</v>
      </c>
      <c r="C1421" s="22">
        <v>0.55969000000000002</v>
      </c>
      <c r="D1421" s="21">
        <v>50.930419999999998</v>
      </c>
      <c r="E1421" s="21"/>
      <c r="F1421" s="24">
        <f t="shared" si="44"/>
        <v>2.2959999999999998</v>
      </c>
      <c r="G1421" s="24">
        <v>2.2959999999999998</v>
      </c>
      <c r="H1421" s="23">
        <v>25.98433</v>
      </c>
      <c r="I1421" s="23"/>
      <c r="J1421" s="23">
        <v>150</v>
      </c>
      <c r="K1421" s="23"/>
    </row>
    <row r="1422" spans="1:11" ht="12.75" customHeight="1" x14ac:dyDescent="0.25">
      <c r="A1422" s="20">
        <f t="shared" si="45"/>
        <v>42945.874999996573</v>
      </c>
      <c r="B1422" s="21">
        <v>2.7974999999999999</v>
      </c>
      <c r="C1422" s="22">
        <v>0.50824000000000003</v>
      </c>
      <c r="D1422" s="21">
        <v>101.02160000000001</v>
      </c>
      <c r="E1422" s="21"/>
      <c r="F1422" s="24">
        <f t="shared" si="44"/>
        <v>2.7974999999999999</v>
      </c>
      <c r="G1422" s="24">
        <v>2.7974999999999999</v>
      </c>
      <c r="H1422" s="23">
        <v>25.936920000000001</v>
      </c>
      <c r="I1422" s="23"/>
      <c r="J1422" s="23">
        <v>150</v>
      </c>
      <c r="K1422" s="23"/>
    </row>
    <row r="1423" spans="1:11" ht="12.75" customHeight="1" x14ac:dyDescent="0.25">
      <c r="A1423" s="20">
        <f t="shared" si="45"/>
        <v>42945.916666663237</v>
      </c>
      <c r="B1423" s="21">
        <v>0.56977999999999995</v>
      </c>
      <c r="C1423" s="22">
        <v>0.61455000000000004</v>
      </c>
      <c r="D1423" s="21">
        <v>15.05575</v>
      </c>
      <c r="E1423" s="21"/>
      <c r="F1423" s="24">
        <f t="shared" si="44"/>
        <v>0.56977999999999995</v>
      </c>
      <c r="G1423" s="24">
        <v>0.56977999999999995</v>
      </c>
      <c r="H1423" s="23">
        <v>25.921389999999999</v>
      </c>
      <c r="I1423" s="23"/>
      <c r="J1423" s="23">
        <v>150</v>
      </c>
      <c r="K1423" s="23"/>
    </row>
    <row r="1424" spans="1:11" ht="12.75" customHeight="1" x14ac:dyDescent="0.25">
      <c r="A1424" s="20">
        <f t="shared" si="45"/>
        <v>42945.958333329902</v>
      </c>
      <c r="B1424" s="21">
        <v>1.54817</v>
      </c>
      <c r="C1424" s="22">
        <v>0.51102999999999998</v>
      </c>
      <c r="D1424" s="21">
        <v>66.440219999999997</v>
      </c>
      <c r="E1424" s="21"/>
      <c r="F1424" s="24">
        <f t="shared" si="44"/>
        <v>1.54817</v>
      </c>
      <c r="G1424" s="24">
        <v>1.54817</v>
      </c>
      <c r="H1424" s="23">
        <v>25.921050000000001</v>
      </c>
      <c r="I1424" s="23"/>
      <c r="J1424" s="23">
        <v>150</v>
      </c>
      <c r="K1424" s="23"/>
    </row>
    <row r="1425" spans="1:11" ht="12.75" customHeight="1" x14ac:dyDescent="0.25">
      <c r="A1425" s="20">
        <f t="shared" si="45"/>
        <v>42945.999999996566</v>
      </c>
      <c r="B1425" s="21">
        <v>3.9969999999999999</v>
      </c>
      <c r="C1425" s="22">
        <v>0.39945999999999998</v>
      </c>
      <c r="D1425" s="21">
        <v>136.2063</v>
      </c>
      <c r="E1425" s="21"/>
      <c r="F1425" s="24">
        <f t="shared" si="44"/>
        <v>3.9969999999999999</v>
      </c>
      <c r="G1425" s="24">
        <v>3.9969999999999999</v>
      </c>
      <c r="H1425" s="23">
        <v>25.912389999999998</v>
      </c>
      <c r="I1425" s="23"/>
      <c r="J1425" s="23">
        <v>150</v>
      </c>
      <c r="K1425" s="23"/>
    </row>
    <row r="1426" spans="1:11" ht="12.75" customHeight="1" x14ac:dyDescent="0.25">
      <c r="A1426" s="20">
        <f t="shared" si="45"/>
        <v>42946.04166666323</v>
      </c>
      <c r="B1426" s="21">
        <v>5.8242700000000003</v>
      </c>
      <c r="C1426" s="22">
        <v>0.25950000000000001</v>
      </c>
      <c r="D1426" s="21">
        <v>156.81</v>
      </c>
      <c r="E1426" s="21"/>
      <c r="F1426" s="24">
        <f t="shared" si="44"/>
        <v>5.8242700000000003</v>
      </c>
      <c r="G1426" s="24">
        <v>5.8242700000000003</v>
      </c>
      <c r="H1426" s="23">
        <v>25.901330000000002</v>
      </c>
      <c r="I1426" s="23">
        <f>COUNTIF(G1426:G1449,"&gt;150")</f>
        <v>0</v>
      </c>
      <c r="J1426" s="23">
        <v>150</v>
      </c>
      <c r="K1426" s="23"/>
    </row>
    <row r="1427" spans="1:11" ht="12.75" customHeight="1" x14ac:dyDescent="0.25">
      <c r="A1427" s="20">
        <f t="shared" si="45"/>
        <v>42946.083333329894</v>
      </c>
      <c r="B1427" s="21">
        <v>0.41413</v>
      </c>
      <c r="C1427" s="22">
        <v>0.21485000000000001</v>
      </c>
      <c r="D1427" s="21">
        <v>121.1818</v>
      </c>
      <c r="E1427" s="21"/>
      <c r="F1427" s="24">
        <f t="shared" si="44"/>
        <v>0.41413</v>
      </c>
      <c r="G1427" s="24">
        <v>0.41413</v>
      </c>
      <c r="H1427" s="23">
        <v>25.89856</v>
      </c>
      <c r="I1427" s="23"/>
      <c r="J1427" s="23">
        <v>150</v>
      </c>
      <c r="K1427" s="23"/>
    </row>
    <row r="1428" spans="1:11" ht="12.75" customHeight="1" x14ac:dyDescent="0.25">
      <c r="A1428" s="20">
        <f t="shared" si="45"/>
        <v>42946.124999996558</v>
      </c>
      <c r="B1428" s="21">
        <v>8.2353900000000007</v>
      </c>
      <c r="C1428" s="22">
        <v>0.38167000000000001</v>
      </c>
      <c r="D1428" s="21">
        <v>99.269239999999996</v>
      </c>
      <c r="E1428" s="21"/>
      <c r="F1428" s="24">
        <f t="shared" si="44"/>
        <v>8.2353900000000007</v>
      </c>
      <c r="G1428" s="24">
        <v>8.2353900000000007</v>
      </c>
      <c r="H1428" s="23">
        <v>25.894500000000001</v>
      </c>
      <c r="I1428" s="23"/>
      <c r="J1428" s="23">
        <v>150</v>
      </c>
      <c r="K1428" s="23"/>
    </row>
    <row r="1429" spans="1:11" ht="12.75" customHeight="1" x14ac:dyDescent="0.25">
      <c r="A1429" s="20">
        <f t="shared" si="45"/>
        <v>42946.166666663223</v>
      </c>
      <c r="B1429" s="21">
        <v>-1.0729500000000001</v>
      </c>
      <c r="C1429" s="22">
        <v>0.33216000000000001</v>
      </c>
      <c r="D1429" s="21">
        <v>115.2722</v>
      </c>
      <c r="E1429" s="21"/>
      <c r="F1429" s="24" t="str">
        <f t="shared" si="44"/>
        <v/>
      </c>
      <c r="G1429" s="24" t="s">
        <v>189</v>
      </c>
      <c r="H1429" s="23">
        <v>25.87717</v>
      </c>
      <c r="I1429" s="23"/>
      <c r="J1429" s="23">
        <v>150</v>
      </c>
      <c r="K1429" s="23"/>
    </row>
    <row r="1430" spans="1:11" ht="12.75" customHeight="1" x14ac:dyDescent="0.25">
      <c r="A1430" s="20">
        <f t="shared" si="45"/>
        <v>42946.208333329887</v>
      </c>
      <c r="B1430" s="21"/>
      <c r="C1430" s="22">
        <v>0.32250000000000001</v>
      </c>
      <c r="D1430" s="21">
        <v>121.1553</v>
      </c>
      <c r="E1430" s="21"/>
      <c r="F1430" s="24" t="str">
        <f t="shared" si="44"/>
        <v/>
      </c>
      <c r="G1430" s="24" t="s">
        <v>189</v>
      </c>
      <c r="H1430" s="23">
        <v>25.863949999999999</v>
      </c>
      <c r="I1430" s="23"/>
      <c r="J1430" s="23">
        <v>150</v>
      </c>
      <c r="K1430" s="23"/>
    </row>
    <row r="1431" spans="1:11" ht="12.75" customHeight="1" x14ac:dyDescent="0.25">
      <c r="A1431" s="20">
        <f t="shared" si="45"/>
        <v>42946.249999996551</v>
      </c>
      <c r="B1431" s="21">
        <v>-0.96628000000000003</v>
      </c>
      <c r="C1431" s="22">
        <v>0.34695999999999999</v>
      </c>
      <c r="D1431" s="21">
        <v>221.93979999999999</v>
      </c>
      <c r="E1431" s="21"/>
      <c r="F1431" s="24" t="str">
        <f t="shared" si="44"/>
        <v/>
      </c>
      <c r="G1431" s="24" t="s">
        <v>189</v>
      </c>
      <c r="H1431" s="23">
        <v>25.862110000000001</v>
      </c>
      <c r="I1431" s="23"/>
      <c r="J1431" s="23">
        <v>150</v>
      </c>
      <c r="K1431" s="23"/>
    </row>
    <row r="1432" spans="1:11" ht="12.75" customHeight="1" x14ac:dyDescent="0.25">
      <c r="A1432" s="20">
        <f t="shared" si="45"/>
        <v>42946.291666663215</v>
      </c>
      <c r="B1432" s="21">
        <v>-5.05253</v>
      </c>
      <c r="C1432" s="22">
        <v>0.30598999999999998</v>
      </c>
      <c r="D1432" s="21">
        <v>199.65790000000001</v>
      </c>
      <c r="E1432" s="21"/>
      <c r="F1432" s="24" t="str">
        <f t="shared" si="44"/>
        <v/>
      </c>
      <c r="G1432" s="24" t="s">
        <v>189</v>
      </c>
      <c r="H1432" s="23">
        <v>25.861719999999998</v>
      </c>
      <c r="I1432" s="23"/>
      <c r="J1432" s="23">
        <v>150</v>
      </c>
      <c r="K1432" s="23"/>
    </row>
    <row r="1433" spans="1:11" ht="12.75" customHeight="1" x14ac:dyDescent="0.25">
      <c r="A1433" s="20">
        <f t="shared" si="45"/>
        <v>42946.33333332988</v>
      </c>
      <c r="B1433" s="21">
        <v>13.69206</v>
      </c>
      <c r="C1433" s="22">
        <v>0.42543999999999998</v>
      </c>
      <c r="D1433" s="21">
        <v>228.81700000000001</v>
      </c>
      <c r="E1433" s="21"/>
      <c r="F1433" s="24">
        <f t="shared" si="44"/>
        <v>13.69206</v>
      </c>
      <c r="G1433" s="24">
        <v>13.69206</v>
      </c>
      <c r="H1433" s="23">
        <v>25.84</v>
      </c>
      <c r="I1433" s="23"/>
      <c r="J1433" s="23">
        <v>150</v>
      </c>
      <c r="K1433" s="23"/>
    </row>
    <row r="1434" spans="1:11" ht="12.75" customHeight="1" x14ac:dyDescent="0.25">
      <c r="A1434" s="20">
        <f t="shared" si="45"/>
        <v>42946.374999996544</v>
      </c>
      <c r="B1434" s="21">
        <v>-2.4863900000000001</v>
      </c>
      <c r="C1434" s="22">
        <v>0.38501000000000002</v>
      </c>
      <c r="D1434" s="21">
        <v>230.72630000000001</v>
      </c>
      <c r="E1434" s="21"/>
      <c r="F1434" s="24" t="str">
        <f t="shared" si="44"/>
        <v/>
      </c>
      <c r="G1434" s="24" t="s">
        <v>189</v>
      </c>
      <c r="H1434" s="23">
        <v>25.83671</v>
      </c>
      <c r="I1434" s="23"/>
      <c r="J1434" s="23">
        <v>150</v>
      </c>
      <c r="K1434" s="23"/>
    </row>
    <row r="1435" spans="1:11" ht="12.75" customHeight="1" x14ac:dyDescent="0.25">
      <c r="A1435" s="20">
        <f t="shared" si="45"/>
        <v>42946.416666663208</v>
      </c>
      <c r="B1435" s="21">
        <v>-2.0223900000000001</v>
      </c>
      <c r="C1435" s="22">
        <v>0.35800999999999999</v>
      </c>
      <c r="D1435" s="21">
        <v>356.40499999999997</v>
      </c>
      <c r="E1435" s="21"/>
      <c r="F1435" s="24" t="str">
        <f t="shared" si="44"/>
        <v/>
      </c>
      <c r="G1435" s="24" t="s">
        <v>189</v>
      </c>
      <c r="H1435" s="23">
        <v>25.819610000000001</v>
      </c>
      <c r="I1435" s="23"/>
      <c r="J1435" s="23">
        <v>150</v>
      </c>
      <c r="K1435" s="23"/>
    </row>
    <row r="1436" spans="1:11" ht="12.75" customHeight="1" x14ac:dyDescent="0.25">
      <c r="A1436" s="20">
        <f t="shared" si="45"/>
        <v>42946.458333329872</v>
      </c>
      <c r="B1436" s="21">
        <v>8.0937199999999994</v>
      </c>
      <c r="C1436" s="22">
        <v>0.58962000000000003</v>
      </c>
      <c r="D1436" s="21">
        <v>63.860979999999998</v>
      </c>
      <c r="E1436" s="21"/>
      <c r="F1436" s="24">
        <f t="shared" si="44"/>
        <v>8.0937199999999994</v>
      </c>
      <c r="G1436" s="24">
        <v>8.0937199999999994</v>
      </c>
      <c r="H1436" s="23">
        <v>25.802890000000001</v>
      </c>
      <c r="I1436" s="23"/>
      <c r="J1436" s="23">
        <v>150</v>
      </c>
      <c r="K1436" s="23"/>
    </row>
    <row r="1437" spans="1:11" ht="12.75" customHeight="1" x14ac:dyDescent="0.25">
      <c r="A1437" s="20">
        <f t="shared" si="45"/>
        <v>42946.499999996537</v>
      </c>
      <c r="B1437" s="21">
        <v>10.201169999999999</v>
      </c>
      <c r="C1437" s="22">
        <v>0.74651999999999996</v>
      </c>
      <c r="D1437" s="21">
        <v>189.34819999999999</v>
      </c>
      <c r="E1437" s="21"/>
      <c r="F1437" s="24">
        <f t="shared" si="44"/>
        <v>10.201169999999999</v>
      </c>
      <c r="G1437" s="24">
        <v>10.201169999999999</v>
      </c>
      <c r="H1437" s="23">
        <v>25.796669999999999</v>
      </c>
      <c r="I1437" s="23"/>
      <c r="J1437" s="23">
        <v>150</v>
      </c>
      <c r="K1437" s="23"/>
    </row>
    <row r="1438" spans="1:11" ht="12.75" customHeight="1" x14ac:dyDescent="0.25">
      <c r="A1438" s="20">
        <f t="shared" si="45"/>
        <v>42946.541666663201</v>
      </c>
      <c r="B1438" s="21">
        <v>6.9636100000000001</v>
      </c>
      <c r="C1438" s="22">
        <v>1.1209899999999999</v>
      </c>
      <c r="D1438" s="21">
        <v>137.07470000000001</v>
      </c>
      <c r="E1438" s="21"/>
      <c r="F1438" s="24">
        <f t="shared" si="44"/>
        <v>6.9636100000000001</v>
      </c>
      <c r="G1438" s="24">
        <v>6.9636100000000001</v>
      </c>
      <c r="H1438" s="23">
        <v>25.792829999999999</v>
      </c>
      <c r="I1438" s="23"/>
      <c r="J1438" s="23">
        <v>150</v>
      </c>
      <c r="K1438" s="23"/>
    </row>
    <row r="1439" spans="1:11" ht="12.75" customHeight="1" x14ac:dyDescent="0.25">
      <c r="A1439" s="20">
        <f t="shared" si="45"/>
        <v>42946.583333329865</v>
      </c>
      <c r="B1439" s="21">
        <v>2.64317</v>
      </c>
      <c r="C1439" s="22">
        <v>1.2576499999999999</v>
      </c>
      <c r="D1439" s="21">
        <v>79.255539999999996</v>
      </c>
      <c r="E1439" s="21"/>
      <c r="F1439" s="24">
        <f t="shared" si="44"/>
        <v>2.64317</v>
      </c>
      <c r="G1439" s="24">
        <v>2.64317</v>
      </c>
      <c r="H1439" s="23">
        <v>25.782119999999999</v>
      </c>
      <c r="I1439" s="23"/>
      <c r="J1439" s="23">
        <v>150</v>
      </c>
      <c r="K1439" s="23"/>
    </row>
    <row r="1440" spans="1:11" ht="12.75" customHeight="1" x14ac:dyDescent="0.25">
      <c r="A1440" s="20">
        <f t="shared" si="45"/>
        <v>42946.624999996529</v>
      </c>
      <c r="B1440" s="21">
        <v>28.116610000000001</v>
      </c>
      <c r="C1440" s="22">
        <v>0.9375</v>
      </c>
      <c r="D1440" s="21">
        <v>76.398679999999999</v>
      </c>
      <c r="E1440" s="21"/>
      <c r="F1440" s="24">
        <f t="shared" si="44"/>
        <v>28.116610000000001</v>
      </c>
      <c r="G1440" s="24">
        <v>28.116610000000001</v>
      </c>
      <c r="H1440" s="23">
        <v>25.760919999999999</v>
      </c>
      <c r="I1440" s="23"/>
      <c r="J1440" s="23">
        <v>150</v>
      </c>
      <c r="K1440" s="23"/>
    </row>
    <row r="1441" spans="1:11" ht="12.75" customHeight="1" x14ac:dyDescent="0.25">
      <c r="A1441" s="20">
        <f t="shared" si="45"/>
        <v>42946.666666663194</v>
      </c>
      <c r="B1441" s="21"/>
      <c r="C1441" s="22">
        <v>0.76002000000000003</v>
      </c>
      <c r="D1441" s="21">
        <v>167.1704</v>
      </c>
      <c r="E1441" s="21"/>
      <c r="F1441" s="24" t="str">
        <f t="shared" si="44"/>
        <v/>
      </c>
      <c r="G1441" s="24" t="s">
        <v>189</v>
      </c>
      <c r="H1441" s="23">
        <v>25.7515</v>
      </c>
      <c r="I1441" s="23"/>
      <c r="J1441" s="23">
        <v>150</v>
      </c>
      <c r="K1441" s="23"/>
    </row>
    <row r="1442" spans="1:11" ht="12.75" customHeight="1" x14ac:dyDescent="0.25">
      <c r="A1442" s="20">
        <f t="shared" si="45"/>
        <v>42946.708333329858</v>
      </c>
      <c r="B1442" s="21">
        <v>8.6720600000000001</v>
      </c>
      <c r="C1442" s="22">
        <v>0.98675000000000002</v>
      </c>
      <c r="D1442" s="21">
        <v>274.04640000000001</v>
      </c>
      <c r="E1442" s="21"/>
      <c r="F1442" s="24">
        <f t="shared" si="44"/>
        <v>8.6720600000000001</v>
      </c>
      <c r="G1442" s="24">
        <v>8.6720600000000001</v>
      </c>
      <c r="H1442" s="23">
        <v>25.713609999999999</v>
      </c>
      <c r="I1442" s="23"/>
      <c r="J1442" s="23">
        <v>150</v>
      </c>
      <c r="K1442" s="23"/>
    </row>
    <row r="1443" spans="1:11" ht="12.75" customHeight="1" x14ac:dyDescent="0.25">
      <c r="A1443" s="20">
        <f t="shared" si="45"/>
        <v>42946.749999996522</v>
      </c>
      <c r="B1443" s="21">
        <v>26.74372</v>
      </c>
      <c r="C1443" s="22">
        <v>1.38595</v>
      </c>
      <c r="D1443" s="21">
        <v>296.70620000000002</v>
      </c>
      <c r="E1443" s="21"/>
      <c r="F1443" s="24">
        <f t="shared" si="44"/>
        <v>26.74372</v>
      </c>
      <c r="G1443" s="24">
        <v>26.74372</v>
      </c>
      <c r="H1443" s="23">
        <v>25.7133</v>
      </c>
      <c r="I1443" s="23"/>
      <c r="J1443" s="23">
        <v>150</v>
      </c>
      <c r="K1443" s="23"/>
    </row>
    <row r="1444" spans="1:11" ht="12.75" customHeight="1" x14ac:dyDescent="0.25">
      <c r="A1444" s="20">
        <f t="shared" si="45"/>
        <v>42946.791666663186</v>
      </c>
      <c r="B1444" s="21">
        <v>3.9660600000000001</v>
      </c>
      <c r="C1444" s="22">
        <v>1.08179</v>
      </c>
      <c r="D1444" s="21">
        <v>301.11579999999998</v>
      </c>
      <c r="E1444" s="21"/>
      <c r="F1444" s="24">
        <f t="shared" si="44"/>
        <v>3.9660600000000001</v>
      </c>
      <c r="G1444" s="24">
        <v>3.9660600000000001</v>
      </c>
      <c r="H1444" s="23">
        <v>25.710170000000002</v>
      </c>
      <c r="I1444" s="23"/>
      <c r="J1444" s="23">
        <v>150</v>
      </c>
      <c r="K1444" s="23"/>
    </row>
    <row r="1445" spans="1:11" ht="12.75" customHeight="1" x14ac:dyDescent="0.25">
      <c r="A1445" s="20">
        <f t="shared" si="45"/>
        <v>42946.833333329851</v>
      </c>
      <c r="B1445" s="21">
        <v>5.6552800000000003</v>
      </c>
      <c r="C1445" s="22">
        <v>0.32524999999999998</v>
      </c>
      <c r="D1445" s="21">
        <v>358.40359999999998</v>
      </c>
      <c r="E1445" s="21"/>
      <c r="F1445" s="24">
        <f t="shared" si="44"/>
        <v>5.6552800000000003</v>
      </c>
      <c r="G1445" s="24">
        <v>5.6552800000000003</v>
      </c>
      <c r="H1445" s="23">
        <v>25.701560000000001</v>
      </c>
      <c r="I1445" s="23"/>
      <c r="J1445" s="23">
        <v>150</v>
      </c>
      <c r="K1445" s="23"/>
    </row>
    <row r="1446" spans="1:11" ht="12.75" customHeight="1" x14ac:dyDescent="0.25">
      <c r="A1446" s="20">
        <f t="shared" si="45"/>
        <v>42946.874999996515</v>
      </c>
      <c r="B1446" s="21">
        <v>9.0652200000000001</v>
      </c>
      <c r="C1446" s="22">
        <v>0.29620000000000002</v>
      </c>
      <c r="D1446" s="21">
        <v>287.19869999999997</v>
      </c>
      <c r="E1446" s="21"/>
      <c r="F1446" s="24">
        <f t="shared" si="44"/>
        <v>9.0652200000000001</v>
      </c>
      <c r="G1446" s="24">
        <v>9.0652200000000001</v>
      </c>
      <c r="H1446" s="23">
        <v>25.701000000000001</v>
      </c>
      <c r="I1446" s="23"/>
      <c r="J1446" s="23">
        <v>150</v>
      </c>
      <c r="K1446" s="23"/>
    </row>
    <row r="1447" spans="1:11" ht="12.75" customHeight="1" x14ac:dyDescent="0.25">
      <c r="A1447" s="20">
        <f t="shared" si="45"/>
        <v>42946.916666663179</v>
      </c>
      <c r="B1447" s="21"/>
      <c r="C1447" s="22">
        <v>0.18071000000000001</v>
      </c>
      <c r="D1447" s="21">
        <v>40.731909999999999</v>
      </c>
      <c r="E1447" s="21"/>
      <c r="F1447" s="24" t="str">
        <f t="shared" si="44"/>
        <v/>
      </c>
      <c r="G1447" s="24" t="s">
        <v>189</v>
      </c>
      <c r="H1447" s="23">
        <v>25.692329999999998</v>
      </c>
      <c r="I1447" s="23"/>
      <c r="J1447" s="23">
        <v>150</v>
      </c>
      <c r="K1447" s="23"/>
    </row>
    <row r="1448" spans="1:11" ht="12.75" customHeight="1" x14ac:dyDescent="0.25">
      <c r="A1448" s="20">
        <f t="shared" si="45"/>
        <v>42946.958333329843</v>
      </c>
      <c r="B1448" s="21">
        <v>3.3709500000000001</v>
      </c>
      <c r="C1448" s="22">
        <v>0.14596999999999999</v>
      </c>
      <c r="D1448" s="21">
        <v>328.13330000000002</v>
      </c>
      <c r="E1448" s="21"/>
      <c r="F1448" s="24">
        <f t="shared" si="44"/>
        <v>3.3709500000000001</v>
      </c>
      <c r="G1448" s="24">
        <v>3.3709500000000001</v>
      </c>
      <c r="H1448" s="23">
        <v>25.628609999999998</v>
      </c>
      <c r="I1448" s="23"/>
      <c r="J1448" s="23">
        <v>150</v>
      </c>
      <c r="K1448" s="23"/>
    </row>
    <row r="1449" spans="1:11" ht="12.75" customHeight="1" x14ac:dyDescent="0.25">
      <c r="A1449" s="20">
        <f t="shared" si="45"/>
        <v>42946.999999996508</v>
      </c>
      <c r="B1449" s="21">
        <v>-1.9950600000000001</v>
      </c>
      <c r="C1449" s="22">
        <v>0.31128</v>
      </c>
      <c r="D1449" s="21">
        <v>82.160390000000007</v>
      </c>
      <c r="E1449" s="21"/>
      <c r="F1449" s="24" t="str">
        <f t="shared" si="44"/>
        <v/>
      </c>
      <c r="G1449" s="24" t="s">
        <v>189</v>
      </c>
      <c r="H1449" s="23">
        <v>25.615629999999999</v>
      </c>
      <c r="I1449" s="23"/>
      <c r="J1449" s="23">
        <v>150</v>
      </c>
      <c r="K1449" s="23"/>
    </row>
    <row r="1450" spans="1:11" ht="12.75" customHeight="1" x14ac:dyDescent="0.25">
      <c r="A1450" s="20">
        <f t="shared" si="45"/>
        <v>42947.041666663172</v>
      </c>
      <c r="B1450" s="21">
        <v>9.6544000000000008</v>
      </c>
      <c r="C1450" s="22">
        <v>0.28198000000000001</v>
      </c>
      <c r="D1450" s="21">
        <v>125.1948</v>
      </c>
      <c r="E1450" s="21"/>
      <c r="F1450" s="24">
        <f t="shared" si="44"/>
        <v>9.6544000000000008</v>
      </c>
      <c r="G1450" s="24">
        <v>9.6544000000000008</v>
      </c>
      <c r="H1450" s="23">
        <v>25.615390000000001</v>
      </c>
      <c r="I1450" s="23">
        <f>COUNTIF(G1450:G1473,"&gt;150")</f>
        <v>0</v>
      </c>
      <c r="J1450" s="23">
        <v>150</v>
      </c>
      <c r="K1450" s="23"/>
    </row>
    <row r="1451" spans="1:11" ht="12.75" customHeight="1" x14ac:dyDescent="0.25">
      <c r="A1451" s="20">
        <f t="shared" si="45"/>
        <v>42947.083333329836</v>
      </c>
      <c r="B1451" s="21">
        <v>3.7451099999999999</v>
      </c>
      <c r="C1451" s="22">
        <v>0.34214</v>
      </c>
      <c r="D1451" s="21">
        <v>113.8828</v>
      </c>
      <c r="E1451" s="21"/>
      <c r="F1451" s="24">
        <f t="shared" si="44"/>
        <v>3.7451099999999999</v>
      </c>
      <c r="G1451" s="24">
        <v>3.7451099999999999</v>
      </c>
      <c r="H1451" s="23">
        <v>25.608039999999999</v>
      </c>
      <c r="I1451" s="23"/>
      <c r="J1451" s="23">
        <v>150</v>
      </c>
      <c r="K1451" s="23"/>
    </row>
    <row r="1452" spans="1:11" ht="12.75" customHeight="1" x14ac:dyDescent="0.25">
      <c r="A1452" s="20">
        <f t="shared" si="45"/>
        <v>42947.1249999965</v>
      </c>
      <c r="B1452" s="21">
        <v>0.78517000000000003</v>
      </c>
      <c r="C1452" s="22">
        <v>0.30242999999999998</v>
      </c>
      <c r="D1452" s="21">
        <v>84.262640000000005</v>
      </c>
      <c r="E1452" s="21"/>
      <c r="F1452" s="24">
        <f t="shared" si="44"/>
        <v>0.78517000000000003</v>
      </c>
      <c r="G1452" s="24">
        <v>0.78517000000000003</v>
      </c>
      <c r="H1452" s="23">
        <v>25.58306</v>
      </c>
      <c r="I1452" s="23"/>
      <c r="J1452" s="23">
        <v>150</v>
      </c>
      <c r="K1452" s="23"/>
    </row>
    <row r="1453" spans="1:11" ht="12.75" customHeight="1" x14ac:dyDescent="0.25">
      <c r="A1453" s="20">
        <f t="shared" si="45"/>
        <v>42947.166666663165</v>
      </c>
      <c r="B1453" s="21">
        <v>-9.8169999999999993E-2</v>
      </c>
      <c r="C1453" s="22">
        <v>0.29386000000000001</v>
      </c>
      <c r="D1453" s="21">
        <v>74.793430000000001</v>
      </c>
      <c r="E1453" s="21"/>
      <c r="F1453" s="24" t="str">
        <f t="shared" si="44"/>
        <v/>
      </c>
      <c r="G1453" s="24" t="s">
        <v>189</v>
      </c>
      <c r="H1453" s="23">
        <v>25.58006</v>
      </c>
      <c r="I1453" s="23"/>
      <c r="J1453" s="23">
        <v>150</v>
      </c>
      <c r="K1453" s="23"/>
    </row>
    <row r="1454" spans="1:11" ht="12.75" customHeight="1" x14ac:dyDescent="0.25">
      <c r="A1454" s="20">
        <f t="shared" si="45"/>
        <v>42947.208333329829</v>
      </c>
      <c r="B1454" s="21">
        <v>6.5376700000000003</v>
      </c>
      <c r="C1454" s="22">
        <v>0.31294</v>
      </c>
      <c r="D1454" s="21">
        <v>255.76820000000001</v>
      </c>
      <c r="E1454" s="21"/>
      <c r="F1454" s="24">
        <f t="shared" si="44"/>
        <v>6.5376700000000003</v>
      </c>
      <c r="G1454" s="24">
        <v>6.5376700000000003</v>
      </c>
      <c r="H1454" s="23">
        <v>25.575279999999999</v>
      </c>
      <c r="I1454" s="23"/>
      <c r="J1454" s="23">
        <v>150</v>
      </c>
      <c r="K1454" s="23"/>
    </row>
    <row r="1455" spans="1:11" ht="12.75" customHeight="1" x14ac:dyDescent="0.25">
      <c r="A1455" s="20">
        <f t="shared" si="45"/>
        <v>42947.249999996493</v>
      </c>
      <c r="B1455" s="21">
        <v>2.9684499999999998</v>
      </c>
      <c r="C1455" s="22">
        <v>0.37537999999999999</v>
      </c>
      <c r="D1455" s="21">
        <v>256.81709999999998</v>
      </c>
      <c r="E1455" s="21"/>
      <c r="F1455" s="24">
        <f t="shared" si="44"/>
        <v>2.9684499999999998</v>
      </c>
      <c r="G1455" s="24">
        <v>2.9684499999999998</v>
      </c>
      <c r="H1455" s="23">
        <v>25.57517</v>
      </c>
      <c r="I1455" s="23"/>
      <c r="J1455" s="23">
        <v>150</v>
      </c>
      <c r="K1455" s="23"/>
    </row>
    <row r="1456" spans="1:11" ht="12.75" customHeight="1" x14ac:dyDescent="0.25">
      <c r="A1456" s="20">
        <f t="shared" si="45"/>
        <v>42947.291666663157</v>
      </c>
      <c r="B1456" s="21">
        <v>0.42426999999999998</v>
      </c>
      <c r="C1456" s="22">
        <v>0.27793000000000001</v>
      </c>
      <c r="D1456" s="21">
        <v>196.7533</v>
      </c>
      <c r="E1456" s="21"/>
      <c r="F1456" s="24">
        <f t="shared" si="44"/>
        <v>0.42426999999999998</v>
      </c>
      <c r="G1456" s="24">
        <v>0.42426999999999998</v>
      </c>
      <c r="H1456" s="23">
        <v>25.54072</v>
      </c>
      <c r="I1456" s="23"/>
      <c r="J1456" s="23">
        <v>150</v>
      </c>
      <c r="K1456" s="23"/>
    </row>
    <row r="1457" spans="1:11" ht="12.75" customHeight="1" x14ac:dyDescent="0.25">
      <c r="A1457" s="20">
        <f t="shared" si="45"/>
        <v>42947.333333329821</v>
      </c>
      <c r="B1457" s="21">
        <v>1.0382199999999999</v>
      </c>
      <c r="C1457" s="22">
        <v>0.35354999999999998</v>
      </c>
      <c r="D1457" s="21">
        <v>333.27379999999999</v>
      </c>
      <c r="E1457" s="21"/>
      <c r="F1457" s="24">
        <f t="shared" si="44"/>
        <v>1.0382199999999999</v>
      </c>
      <c r="G1457" s="24">
        <v>1.0382199999999999</v>
      </c>
      <c r="H1457" s="23">
        <v>25.532240000000002</v>
      </c>
      <c r="I1457" s="23"/>
      <c r="J1457" s="23">
        <v>150</v>
      </c>
      <c r="K1457" s="23"/>
    </row>
    <row r="1458" spans="1:11" ht="12.75" customHeight="1" x14ac:dyDescent="0.25">
      <c r="A1458" s="20">
        <f t="shared" si="45"/>
        <v>42947.374999996486</v>
      </c>
      <c r="B1458" s="21">
        <v>-4.7299999999999998E-3</v>
      </c>
      <c r="C1458" s="22">
        <v>0.43478</v>
      </c>
      <c r="D1458" s="21">
        <v>309.13029999999998</v>
      </c>
      <c r="E1458" s="21"/>
      <c r="F1458" s="24" t="str">
        <f t="shared" si="44"/>
        <v/>
      </c>
      <c r="G1458" s="24" t="s">
        <v>189</v>
      </c>
      <c r="H1458" s="23">
        <v>25.52826</v>
      </c>
      <c r="I1458" s="23"/>
      <c r="J1458" s="23">
        <v>150</v>
      </c>
      <c r="K1458" s="23"/>
    </row>
    <row r="1459" spans="1:11" ht="12.75" customHeight="1" x14ac:dyDescent="0.25">
      <c r="A1459" s="20">
        <f t="shared" si="45"/>
        <v>42947.41666666315</v>
      </c>
      <c r="B1459" s="21">
        <v>2.30233</v>
      </c>
      <c r="C1459" s="22">
        <v>0.46245000000000003</v>
      </c>
      <c r="D1459" s="21">
        <v>73.994799999999998</v>
      </c>
      <c r="E1459" s="21"/>
      <c r="F1459" s="24">
        <f t="shared" si="44"/>
        <v>2.30233</v>
      </c>
      <c r="G1459" s="24">
        <v>2.30233</v>
      </c>
      <c r="H1459" s="23">
        <v>25.518170000000001</v>
      </c>
      <c r="I1459" s="23"/>
      <c r="J1459" s="23">
        <v>150</v>
      </c>
      <c r="K1459" s="23"/>
    </row>
    <row r="1460" spans="1:11" ht="12.75" customHeight="1" x14ac:dyDescent="0.25">
      <c r="A1460" s="20">
        <f t="shared" si="45"/>
        <v>42947.458333329814</v>
      </c>
      <c r="B1460" s="21">
        <v>8.56189</v>
      </c>
      <c r="C1460" s="22">
        <v>0.43848999999999999</v>
      </c>
      <c r="D1460" s="21">
        <v>100.0108</v>
      </c>
      <c r="E1460" s="21"/>
      <c r="F1460" s="24">
        <f t="shared" si="44"/>
        <v>8.56189</v>
      </c>
      <c r="G1460" s="24">
        <v>8.56189</v>
      </c>
      <c r="H1460" s="23">
        <v>25.500109999999999</v>
      </c>
      <c r="I1460" s="23"/>
      <c r="J1460" s="23">
        <v>150</v>
      </c>
      <c r="K1460" s="23"/>
    </row>
    <row r="1461" spans="1:11" ht="12.75" customHeight="1" x14ac:dyDescent="0.25">
      <c r="A1461" s="20">
        <f t="shared" si="45"/>
        <v>42947.499999996478</v>
      </c>
      <c r="B1461" s="21">
        <v>9.3480000000000008</v>
      </c>
      <c r="C1461" s="22">
        <v>0.58669000000000004</v>
      </c>
      <c r="D1461" s="21">
        <v>141.9734</v>
      </c>
      <c r="E1461" s="21"/>
      <c r="F1461" s="24">
        <f t="shared" si="44"/>
        <v>9.3480000000000008</v>
      </c>
      <c r="G1461" s="24">
        <v>9.3480000000000008</v>
      </c>
      <c r="H1461" s="23">
        <v>25.5</v>
      </c>
      <c r="I1461" s="23"/>
      <c r="J1461" s="23">
        <v>150</v>
      </c>
      <c r="K1461" s="23"/>
    </row>
    <row r="1462" spans="1:11" ht="12.75" customHeight="1" x14ac:dyDescent="0.25">
      <c r="A1462" s="20">
        <f t="shared" si="45"/>
        <v>42947.541666663143</v>
      </c>
      <c r="B1462" s="21">
        <v>15.672169999999999</v>
      </c>
      <c r="C1462" s="22">
        <v>1.00963</v>
      </c>
      <c r="D1462" s="21">
        <v>346.57240000000002</v>
      </c>
      <c r="E1462" s="21"/>
      <c r="F1462" s="24">
        <f t="shared" si="44"/>
        <v>15.672169999999999</v>
      </c>
      <c r="G1462" s="24">
        <v>15.672169999999999</v>
      </c>
      <c r="H1462" s="23">
        <v>25.488880000000002</v>
      </c>
      <c r="I1462" s="23"/>
      <c r="J1462" s="23">
        <v>150</v>
      </c>
      <c r="K1462" s="23"/>
    </row>
    <row r="1463" spans="1:11" ht="12.75" customHeight="1" x14ac:dyDescent="0.25">
      <c r="A1463" s="20">
        <f t="shared" si="45"/>
        <v>42947.583333329807</v>
      </c>
      <c r="B1463" s="21">
        <v>33.162059999999997</v>
      </c>
      <c r="C1463" s="22">
        <v>1.3846799999999999</v>
      </c>
      <c r="D1463" s="21">
        <v>303.96559999999999</v>
      </c>
      <c r="E1463" s="21"/>
      <c r="F1463" s="24">
        <f t="shared" si="44"/>
        <v>33.162059999999997</v>
      </c>
      <c r="G1463" s="24">
        <v>33.162059999999997</v>
      </c>
      <c r="H1463" s="23">
        <v>25.486499999999999</v>
      </c>
      <c r="I1463" s="23"/>
      <c r="J1463" s="23">
        <v>150</v>
      </c>
      <c r="K1463" s="23"/>
    </row>
    <row r="1464" spans="1:11" ht="12.75" customHeight="1" x14ac:dyDescent="0.25">
      <c r="A1464" s="20">
        <f t="shared" si="45"/>
        <v>42947.624999996471</v>
      </c>
      <c r="B1464" s="21">
        <v>16.69022</v>
      </c>
      <c r="C1464" s="22">
        <v>1.40713</v>
      </c>
      <c r="D1464" s="21">
        <v>340.58699999999999</v>
      </c>
      <c r="E1464" s="21"/>
      <c r="F1464" s="24">
        <f t="shared" si="44"/>
        <v>16.69022</v>
      </c>
      <c r="G1464" s="24">
        <v>16.69022</v>
      </c>
      <c r="H1464" s="23">
        <v>25.484559999999998</v>
      </c>
      <c r="I1464" s="23"/>
      <c r="J1464" s="23">
        <v>150</v>
      </c>
      <c r="K1464" s="23"/>
    </row>
    <row r="1465" spans="1:11" ht="12.75" customHeight="1" x14ac:dyDescent="0.25">
      <c r="A1465" s="20">
        <f t="shared" si="45"/>
        <v>42947.666666663135</v>
      </c>
      <c r="B1465" s="21">
        <v>42.878779999999999</v>
      </c>
      <c r="C1465" s="22">
        <v>1.3267800000000001</v>
      </c>
      <c r="D1465" s="21">
        <v>316.9119</v>
      </c>
      <c r="E1465" s="21"/>
      <c r="F1465" s="24">
        <f t="shared" si="44"/>
        <v>42.878779999999999</v>
      </c>
      <c r="G1465" s="24">
        <v>42.878779999999999</v>
      </c>
      <c r="H1465" s="23">
        <v>25.46489</v>
      </c>
      <c r="I1465" s="23"/>
      <c r="J1465" s="23">
        <v>150</v>
      </c>
      <c r="K1465" s="23"/>
    </row>
    <row r="1466" spans="1:11" ht="12.75" customHeight="1" x14ac:dyDescent="0.25">
      <c r="A1466" s="20">
        <f t="shared" si="45"/>
        <v>42947.7083333298</v>
      </c>
      <c r="B1466" s="21">
        <v>59.475389999999997</v>
      </c>
      <c r="C1466" s="22">
        <v>0.93044000000000004</v>
      </c>
      <c r="D1466" s="21">
        <v>351.05880000000002</v>
      </c>
      <c r="E1466" s="21"/>
      <c r="F1466" s="24">
        <f t="shared" si="44"/>
        <v>59.475389999999997</v>
      </c>
      <c r="G1466" s="24">
        <v>59.475389999999997</v>
      </c>
      <c r="H1466" s="23">
        <v>25.463280000000001</v>
      </c>
      <c r="I1466" s="23"/>
      <c r="J1466" s="23">
        <v>150</v>
      </c>
      <c r="K1466" s="23"/>
    </row>
    <row r="1467" spans="1:11" ht="12.75" customHeight="1" x14ac:dyDescent="0.25">
      <c r="A1467" s="20">
        <f t="shared" si="45"/>
        <v>42947.749999996464</v>
      </c>
      <c r="B1467" s="21">
        <v>65.031899999999993</v>
      </c>
      <c r="C1467" s="22">
        <v>1.0668200000000001</v>
      </c>
      <c r="D1467" s="21">
        <v>320.5641</v>
      </c>
      <c r="E1467" s="21"/>
      <c r="F1467" s="24">
        <f t="shared" si="44"/>
        <v>65.031899999999993</v>
      </c>
      <c r="G1467" s="24">
        <v>65.031899999999993</v>
      </c>
      <c r="H1467" s="23">
        <v>25.437159999999999</v>
      </c>
      <c r="I1467" s="23"/>
      <c r="J1467" s="23">
        <v>150</v>
      </c>
      <c r="K1467" s="23"/>
    </row>
    <row r="1468" spans="1:11" ht="12.75" customHeight="1" x14ac:dyDescent="0.25">
      <c r="A1468" s="20">
        <f t="shared" si="45"/>
        <v>42947.791666663128</v>
      </c>
      <c r="B1468" s="21">
        <v>25.58006</v>
      </c>
      <c r="C1468" s="22">
        <v>0.52781</v>
      </c>
      <c r="D1468" s="21">
        <v>271.78960000000001</v>
      </c>
      <c r="E1468" s="21"/>
      <c r="F1468" s="24">
        <f t="shared" si="44"/>
        <v>25.58006</v>
      </c>
      <c r="G1468" s="24">
        <v>25.58006</v>
      </c>
      <c r="H1468" s="23">
        <v>25.429500000000001</v>
      </c>
      <c r="I1468" s="23"/>
      <c r="J1468" s="23">
        <v>150</v>
      </c>
      <c r="K1468" s="23"/>
    </row>
    <row r="1469" spans="1:11" ht="12.75" customHeight="1" x14ac:dyDescent="0.25">
      <c r="A1469" s="20">
        <f t="shared" si="45"/>
        <v>42947.833333329792</v>
      </c>
      <c r="B1469" s="21">
        <v>7.5199400000000001</v>
      </c>
      <c r="C1469" s="22">
        <v>0.35017999999999999</v>
      </c>
      <c r="D1469" s="21">
        <v>332.97359999999998</v>
      </c>
      <c r="E1469" s="21"/>
      <c r="F1469" s="24">
        <f t="shared" si="44"/>
        <v>7.5199400000000001</v>
      </c>
      <c r="G1469" s="24">
        <v>7.5199400000000001</v>
      </c>
      <c r="H1469" s="23">
        <v>25.42661</v>
      </c>
      <c r="I1469" s="23"/>
      <c r="J1469" s="23">
        <v>150</v>
      </c>
      <c r="K1469" s="23"/>
    </row>
    <row r="1470" spans="1:11" ht="12.75" customHeight="1" x14ac:dyDescent="0.25">
      <c r="A1470" s="20">
        <f t="shared" si="45"/>
        <v>42947.874999996457</v>
      </c>
      <c r="B1470" s="21">
        <v>10.44717</v>
      </c>
      <c r="C1470" s="22">
        <v>0.31883</v>
      </c>
      <c r="D1470" s="21">
        <v>21.817869999999999</v>
      </c>
      <c r="E1470" s="21"/>
      <c r="F1470" s="24">
        <f t="shared" si="44"/>
        <v>10.44717</v>
      </c>
      <c r="G1470" s="24">
        <v>10.44717</v>
      </c>
      <c r="H1470" s="23">
        <v>25.424959999999999</v>
      </c>
      <c r="I1470" s="23"/>
      <c r="J1470" s="23">
        <v>150</v>
      </c>
      <c r="K1470" s="23"/>
    </row>
    <row r="1471" spans="1:11" ht="12.75" customHeight="1" x14ac:dyDescent="0.25">
      <c r="A1471" s="20">
        <f t="shared" si="45"/>
        <v>42947.916666663121</v>
      </c>
      <c r="B1471" s="21">
        <v>0.74673</v>
      </c>
      <c r="C1471" s="22">
        <v>0.28077999999999997</v>
      </c>
      <c r="D1471" s="21">
        <v>7.64527</v>
      </c>
      <c r="E1471" s="21"/>
      <c r="F1471" s="24">
        <f t="shared" si="44"/>
        <v>0.74673</v>
      </c>
      <c r="G1471" s="24">
        <v>0.74673</v>
      </c>
      <c r="H1471" s="23">
        <v>25.40372</v>
      </c>
      <c r="I1471" s="23"/>
      <c r="J1471" s="23">
        <v>150</v>
      </c>
      <c r="K1471" s="23"/>
    </row>
    <row r="1472" spans="1:11" ht="12.75" customHeight="1" x14ac:dyDescent="0.25">
      <c r="A1472" s="20">
        <f t="shared" si="45"/>
        <v>42947.958333329785</v>
      </c>
      <c r="B1472" s="21">
        <v>9.4064999999999994</v>
      </c>
      <c r="C1472" s="22">
        <v>0.26837</v>
      </c>
      <c r="D1472" s="21">
        <v>244.54990000000001</v>
      </c>
      <c r="E1472" s="21"/>
      <c r="F1472" s="24">
        <f t="shared" si="44"/>
        <v>9.4064999999999994</v>
      </c>
      <c r="G1472" s="24">
        <v>9.4064999999999994</v>
      </c>
      <c r="H1472" s="23">
        <v>25.38795</v>
      </c>
      <c r="I1472" s="23"/>
      <c r="J1472" s="23">
        <v>150</v>
      </c>
      <c r="K1472" s="23"/>
    </row>
    <row r="1473" spans="1:11" ht="12.75" customHeight="1" x14ac:dyDescent="0.25">
      <c r="A1473" s="20">
        <f t="shared" si="45"/>
        <v>42947.999999996449</v>
      </c>
      <c r="B1473" s="21">
        <v>6.8432199999999996</v>
      </c>
      <c r="C1473" s="22">
        <v>0.34340999999999999</v>
      </c>
      <c r="D1473" s="21">
        <v>302.33530000000002</v>
      </c>
      <c r="E1473" s="21"/>
      <c r="F1473" s="24">
        <f t="shared" si="44"/>
        <v>6.8432199999999996</v>
      </c>
      <c r="G1473" s="24">
        <v>6.8432199999999996</v>
      </c>
      <c r="H1473" s="23">
        <v>25.385000000000002</v>
      </c>
      <c r="I1473" s="23"/>
      <c r="J1473" s="23">
        <v>150</v>
      </c>
      <c r="K1473" s="23"/>
    </row>
    <row r="1474" spans="1:11" ht="12.75" customHeight="1" x14ac:dyDescent="0.25">
      <c r="A1474" s="20">
        <f t="shared" si="45"/>
        <v>42948.041666663114</v>
      </c>
      <c r="B1474" s="29">
        <v>2.6191300000000002</v>
      </c>
      <c r="C1474" s="30">
        <v>0.29471000000000003</v>
      </c>
      <c r="D1474" s="29">
        <v>320.9357</v>
      </c>
      <c r="E1474" s="29"/>
      <c r="F1474" s="24">
        <f t="shared" si="44"/>
        <v>2.6191300000000002</v>
      </c>
      <c r="G1474" s="24">
        <v>2.6191300000000002</v>
      </c>
      <c r="H1474" s="23">
        <v>25.359919999999999</v>
      </c>
      <c r="I1474" s="23">
        <f>COUNTIF(G1474:G1497,"&gt;150")</f>
        <v>0</v>
      </c>
      <c r="J1474" s="23">
        <v>150</v>
      </c>
      <c r="K1474" s="23"/>
    </row>
    <row r="1475" spans="1:11" ht="12.75" customHeight="1" x14ac:dyDescent="0.25">
      <c r="A1475" s="20">
        <f t="shared" si="45"/>
        <v>42948.083333329778</v>
      </c>
      <c r="B1475" s="29"/>
      <c r="C1475" s="30">
        <v>0.19661000000000001</v>
      </c>
      <c r="D1475" s="29">
        <v>267.73899999999998</v>
      </c>
      <c r="E1475" s="29"/>
      <c r="F1475" s="24" t="str">
        <f t="shared" si="44"/>
        <v/>
      </c>
      <c r="G1475" s="24" t="s">
        <v>189</v>
      </c>
      <c r="H1475" s="23">
        <v>25.354780000000002</v>
      </c>
      <c r="I1475" s="23"/>
      <c r="J1475" s="23">
        <v>150</v>
      </c>
      <c r="K1475" s="23"/>
    </row>
    <row r="1476" spans="1:11" ht="12.75" customHeight="1" x14ac:dyDescent="0.25">
      <c r="A1476" s="20">
        <f t="shared" si="45"/>
        <v>42948.124999996442</v>
      </c>
      <c r="B1476" s="29">
        <v>10.969609999999999</v>
      </c>
      <c r="C1476" s="30">
        <v>0.32518999999999998</v>
      </c>
      <c r="D1476" s="29">
        <v>340.98390000000001</v>
      </c>
      <c r="E1476" s="29"/>
      <c r="F1476" s="24">
        <f t="shared" si="44"/>
        <v>10.969609999999999</v>
      </c>
      <c r="G1476" s="24">
        <v>10.969609999999999</v>
      </c>
      <c r="H1476" s="23">
        <v>25.283090000000001</v>
      </c>
      <c r="I1476" s="23"/>
      <c r="J1476" s="23">
        <v>150</v>
      </c>
      <c r="K1476" s="23"/>
    </row>
    <row r="1477" spans="1:11" ht="12.75" customHeight="1" x14ac:dyDescent="0.25">
      <c r="A1477" s="20">
        <f t="shared" si="45"/>
        <v>42948.166666663106</v>
      </c>
      <c r="B1477" s="29"/>
      <c r="C1477" s="30">
        <v>0.31868999999999997</v>
      </c>
      <c r="D1477" s="29">
        <v>254.73240000000001</v>
      </c>
      <c r="E1477" s="29"/>
      <c r="F1477" s="24" t="str">
        <f t="shared" si="44"/>
        <v/>
      </c>
      <c r="G1477" s="24" t="s">
        <v>189</v>
      </c>
      <c r="H1477" s="23">
        <v>25.27056</v>
      </c>
      <c r="I1477" s="23"/>
      <c r="J1477" s="23">
        <v>150</v>
      </c>
      <c r="K1477" s="23"/>
    </row>
    <row r="1478" spans="1:11" ht="12.75" customHeight="1" x14ac:dyDescent="0.25">
      <c r="A1478" s="20">
        <f t="shared" si="45"/>
        <v>42948.208333329771</v>
      </c>
      <c r="B1478" s="29">
        <v>9.7488700000000001</v>
      </c>
      <c r="C1478" s="30">
        <v>0.34866999999999998</v>
      </c>
      <c r="D1478" s="29">
        <v>319.46359999999999</v>
      </c>
      <c r="E1478" s="29"/>
      <c r="F1478" s="24">
        <f t="shared" si="44"/>
        <v>9.7488700000000001</v>
      </c>
      <c r="G1478" s="24">
        <v>9.7488700000000001</v>
      </c>
      <c r="H1478" s="23">
        <v>25.186050000000002</v>
      </c>
      <c r="I1478" s="23"/>
      <c r="J1478" s="23">
        <v>150</v>
      </c>
      <c r="K1478" s="23"/>
    </row>
    <row r="1479" spans="1:11" ht="12.75" customHeight="1" x14ac:dyDescent="0.25">
      <c r="A1479" s="20">
        <f t="shared" si="45"/>
        <v>42948.249999996435</v>
      </c>
      <c r="B1479" s="29">
        <v>-3.2008899999999998</v>
      </c>
      <c r="C1479" s="30">
        <v>0.53071000000000002</v>
      </c>
      <c r="D1479" s="29">
        <v>254.9145</v>
      </c>
      <c r="E1479" s="29"/>
      <c r="F1479" s="24" t="str">
        <f t="shared" si="44"/>
        <v/>
      </c>
      <c r="G1479" s="24" t="s">
        <v>189</v>
      </c>
      <c r="H1479" s="23">
        <v>25.18356</v>
      </c>
      <c r="I1479" s="23"/>
      <c r="J1479" s="23">
        <v>150</v>
      </c>
      <c r="K1479" s="23"/>
    </row>
    <row r="1480" spans="1:11" ht="12.75" customHeight="1" x14ac:dyDescent="0.25">
      <c r="A1480" s="20">
        <f t="shared" si="45"/>
        <v>42948.291666663099</v>
      </c>
      <c r="B1480" s="29">
        <v>11.750830000000001</v>
      </c>
      <c r="C1480" s="30">
        <v>0.55213000000000001</v>
      </c>
      <c r="D1480" s="29">
        <v>97.702560000000005</v>
      </c>
      <c r="E1480" s="29"/>
      <c r="F1480" s="24">
        <f t="shared" si="44"/>
        <v>11.750830000000001</v>
      </c>
      <c r="G1480" s="24">
        <v>11.750830000000001</v>
      </c>
      <c r="H1480" s="23">
        <v>25.147829999999999</v>
      </c>
      <c r="I1480" s="23"/>
      <c r="J1480" s="23">
        <v>150</v>
      </c>
      <c r="K1480" s="23"/>
    </row>
    <row r="1481" spans="1:11" ht="12.75" customHeight="1" x14ac:dyDescent="0.25">
      <c r="A1481" s="20">
        <f t="shared" si="45"/>
        <v>42948.333333329763</v>
      </c>
      <c r="B1481" s="29">
        <v>6.7242800000000003</v>
      </c>
      <c r="C1481" s="30">
        <v>0.53052999999999995</v>
      </c>
      <c r="D1481" s="29">
        <v>261.3732</v>
      </c>
      <c r="E1481" s="29"/>
      <c r="F1481" s="24">
        <f t="shared" si="44"/>
        <v>6.7242800000000003</v>
      </c>
      <c r="G1481" s="24">
        <v>6.7242800000000003</v>
      </c>
      <c r="H1481" s="23">
        <v>25.142610000000001</v>
      </c>
      <c r="I1481" s="23"/>
      <c r="J1481" s="23">
        <v>150</v>
      </c>
      <c r="K1481" s="23"/>
    </row>
    <row r="1482" spans="1:11" ht="12.75" customHeight="1" x14ac:dyDescent="0.25">
      <c r="A1482" s="20">
        <f t="shared" si="45"/>
        <v>42948.374999996428</v>
      </c>
      <c r="B1482" s="29">
        <v>8.9250000000000007</v>
      </c>
      <c r="C1482" s="30">
        <v>0.57823000000000002</v>
      </c>
      <c r="D1482" s="29">
        <v>312.23309999999998</v>
      </c>
      <c r="E1482" s="29"/>
      <c r="F1482" s="24">
        <f t="shared" si="44"/>
        <v>8.9250000000000007</v>
      </c>
      <c r="G1482" s="24">
        <v>8.9250000000000007</v>
      </c>
      <c r="H1482" s="23">
        <v>25.139970000000002</v>
      </c>
      <c r="I1482" s="23"/>
      <c r="J1482" s="23">
        <v>150</v>
      </c>
      <c r="K1482" s="23"/>
    </row>
    <row r="1483" spans="1:11" ht="12.75" customHeight="1" x14ac:dyDescent="0.25">
      <c r="A1483" s="20">
        <f t="shared" si="45"/>
        <v>42948.416666663092</v>
      </c>
      <c r="B1483" s="29">
        <v>6.6797800000000001</v>
      </c>
      <c r="C1483" s="30">
        <v>0.29270000000000002</v>
      </c>
      <c r="D1483" s="29">
        <v>320.49079999999998</v>
      </c>
      <c r="E1483" s="29"/>
      <c r="F1483" s="24">
        <f t="shared" ref="F1483:F1546" si="46">IF(AND(B1483&gt;0,ISNUMBER(B1483)),B1483,"")</f>
        <v>6.6797800000000001</v>
      </c>
      <c r="G1483" s="24">
        <v>6.6797800000000001</v>
      </c>
      <c r="H1483" s="23">
        <v>25.13833</v>
      </c>
      <c r="I1483" s="23"/>
      <c r="J1483" s="23">
        <v>150</v>
      </c>
      <c r="K1483" s="23"/>
    </row>
    <row r="1484" spans="1:11" ht="12.75" customHeight="1" x14ac:dyDescent="0.25">
      <c r="A1484" s="20">
        <f t="shared" ref="A1484:A1547" si="47">A1483+1/24</f>
        <v>42948.458333329756</v>
      </c>
      <c r="B1484" s="29">
        <v>6.2122799999999998</v>
      </c>
      <c r="C1484" s="30">
        <v>0.40331</v>
      </c>
      <c r="D1484" s="29">
        <v>200.76669999999999</v>
      </c>
      <c r="E1484" s="29"/>
      <c r="F1484" s="24">
        <f t="shared" si="46"/>
        <v>6.2122799999999998</v>
      </c>
      <c r="G1484" s="24">
        <v>6.2122799999999998</v>
      </c>
      <c r="H1484" s="23">
        <v>25.129390000000001</v>
      </c>
      <c r="I1484" s="23"/>
      <c r="J1484" s="23">
        <v>150</v>
      </c>
      <c r="K1484" s="23"/>
    </row>
    <row r="1485" spans="1:11" ht="12.75" customHeight="1" x14ac:dyDescent="0.25">
      <c r="A1485" s="20">
        <f t="shared" si="47"/>
        <v>42948.49999999642</v>
      </c>
      <c r="B1485" s="29">
        <v>17.574829999999999</v>
      </c>
      <c r="C1485" s="30">
        <v>0.55347999999999997</v>
      </c>
      <c r="D1485" s="29">
        <v>260.75599999999997</v>
      </c>
      <c r="E1485" s="29"/>
      <c r="F1485" s="24">
        <f t="shared" si="46"/>
        <v>17.574829999999999</v>
      </c>
      <c r="G1485" s="24">
        <v>17.574829999999999</v>
      </c>
      <c r="H1485" s="23">
        <v>25.128219999999999</v>
      </c>
      <c r="I1485" s="23"/>
      <c r="J1485" s="23">
        <v>150</v>
      </c>
      <c r="K1485" s="23"/>
    </row>
    <row r="1486" spans="1:11" ht="12.75" customHeight="1" x14ac:dyDescent="0.25">
      <c r="A1486" s="20">
        <f t="shared" si="47"/>
        <v>42948.541666663084</v>
      </c>
      <c r="B1486" s="29">
        <v>25.40372</v>
      </c>
      <c r="C1486" s="30">
        <v>2.3123200000000002</v>
      </c>
      <c r="D1486" s="29">
        <v>318.9074</v>
      </c>
      <c r="E1486" s="29"/>
      <c r="F1486" s="24">
        <f t="shared" si="46"/>
        <v>25.40372</v>
      </c>
      <c r="G1486" s="24">
        <v>25.40372</v>
      </c>
      <c r="H1486" s="23">
        <v>25.10061</v>
      </c>
      <c r="I1486" s="23"/>
      <c r="J1486" s="23">
        <v>150</v>
      </c>
      <c r="K1486" s="23"/>
    </row>
    <row r="1487" spans="1:11" ht="12.75" customHeight="1" x14ac:dyDescent="0.25">
      <c r="A1487" s="20">
        <f t="shared" si="47"/>
        <v>42948.583333329749</v>
      </c>
      <c r="B1487" s="29">
        <v>60.312609999999999</v>
      </c>
      <c r="C1487" s="30">
        <v>2.8396499999999998</v>
      </c>
      <c r="D1487" s="29">
        <v>291.36959999999999</v>
      </c>
      <c r="E1487" s="29"/>
      <c r="F1487" s="24">
        <f t="shared" si="46"/>
        <v>60.312609999999999</v>
      </c>
      <c r="G1487" s="24">
        <v>60.312609999999999</v>
      </c>
      <c r="H1487" s="23">
        <v>25.095459999999999</v>
      </c>
      <c r="I1487" s="23"/>
      <c r="J1487" s="23">
        <v>150</v>
      </c>
      <c r="K1487" s="23"/>
    </row>
    <row r="1488" spans="1:11" ht="12.75" customHeight="1" x14ac:dyDescent="0.25">
      <c r="A1488" s="20">
        <f t="shared" si="47"/>
        <v>42948.624999996413</v>
      </c>
      <c r="B1488" s="29">
        <v>65.906220000000005</v>
      </c>
      <c r="C1488" s="30">
        <v>2.6145</v>
      </c>
      <c r="D1488" s="29">
        <v>337.88589999999999</v>
      </c>
      <c r="E1488" s="29"/>
      <c r="F1488" s="24">
        <f t="shared" si="46"/>
        <v>65.906220000000005</v>
      </c>
      <c r="G1488" s="24">
        <v>65.906220000000005</v>
      </c>
      <c r="H1488" s="23">
        <v>25.073779999999999</v>
      </c>
      <c r="I1488" s="23"/>
      <c r="J1488" s="23">
        <v>150</v>
      </c>
      <c r="K1488" s="23"/>
    </row>
    <row r="1489" spans="1:11" ht="12.75" customHeight="1" x14ac:dyDescent="0.25">
      <c r="A1489" s="20">
        <f t="shared" si="47"/>
        <v>42948.666666663077</v>
      </c>
      <c r="B1489" s="29">
        <v>24.1815</v>
      </c>
      <c r="C1489" s="30">
        <v>2.86022</v>
      </c>
      <c r="D1489" s="29">
        <v>321.39170000000001</v>
      </c>
      <c r="E1489" s="29"/>
      <c r="F1489" s="24">
        <f t="shared" si="46"/>
        <v>24.1815</v>
      </c>
      <c r="G1489" s="24">
        <v>24.1815</v>
      </c>
      <c r="H1489" s="23">
        <v>25.061579999999999</v>
      </c>
      <c r="I1489" s="23"/>
      <c r="J1489" s="23">
        <v>150</v>
      </c>
      <c r="K1489" s="23"/>
    </row>
    <row r="1490" spans="1:11" ht="12.75" customHeight="1" x14ac:dyDescent="0.25">
      <c r="A1490" s="20">
        <f t="shared" si="47"/>
        <v>42948.708333329741</v>
      </c>
      <c r="B1490" s="29">
        <v>43.332729999999998</v>
      </c>
      <c r="C1490" s="30">
        <v>1.8945000000000001</v>
      </c>
      <c r="D1490" s="29">
        <v>335.87029999999999</v>
      </c>
      <c r="E1490" s="29"/>
      <c r="F1490" s="24">
        <f t="shared" si="46"/>
        <v>43.332729999999998</v>
      </c>
      <c r="G1490" s="24">
        <v>43.332729999999998</v>
      </c>
      <c r="H1490" s="23">
        <v>25.057580000000002</v>
      </c>
      <c r="I1490" s="23"/>
      <c r="J1490" s="23">
        <v>150</v>
      </c>
      <c r="K1490" s="23"/>
    </row>
    <row r="1491" spans="1:11" ht="12.75" customHeight="1" x14ac:dyDescent="0.25">
      <c r="A1491" s="20">
        <f t="shared" si="47"/>
        <v>42948.749999996406</v>
      </c>
      <c r="B1491" s="29">
        <v>89.756349999999998</v>
      </c>
      <c r="C1491" s="30">
        <v>1.15184</v>
      </c>
      <c r="D1491" s="29">
        <v>338.04649999999998</v>
      </c>
      <c r="E1491" s="29"/>
      <c r="F1491" s="24">
        <f t="shared" si="46"/>
        <v>89.756349999999998</v>
      </c>
      <c r="G1491" s="24">
        <v>89.756349999999998</v>
      </c>
      <c r="H1491" s="23">
        <v>25.05217</v>
      </c>
      <c r="I1491" s="23"/>
      <c r="J1491" s="23">
        <v>150</v>
      </c>
      <c r="K1491" s="23"/>
    </row>
    <row r="1492" spans="1:11" ht="12.75" customHeight="1" x14ac:dyDescent="0.25">
      <c r="A1492" s="20">
        <f t="shared" si="47"/>
        <v>42948.79166666307</v>
      </c>
      <c r="B1492" s="29">
        <v>18.83033</v>
      </c>
      <c r="C1492" s="30">
        <v>0.75988999999999995</v>
      </c>
      <c r="D1492" s="29">
        <v>309.82319999999999</v>
      </c>
      <c r="E1492" s="29"/>
      <c r="F1492" s="24">
        <f t="shared" si="46"/>
        <v>18.83033</v>
      </c>
      <c r="G1492" s="24">
        <v>18.83033</v>
      </c>
      <c r="H1492" s="23">
        <v>25.043330000000001</v>
      </c>
      <c r="I1492" s="23"/>
      <c r="J1492" s="23">
        <v>150</v>
      </c>
      <c r="K1492" s="23"/>
    </row>
    <row r="1493" spans="1:11" ht="12.75" customHeight="1" x14ac:dyDescent="0.25">
      <c r="A1493" s="20">
        <f t="shared" si="47"/>
        <v>42948.833333329734</v>
      </c>
      <c r="B1493" s="29">
        <v>18.826550000000001</v>
      </c>
      <c r="C1493" s="30">
        <v>0.44796999999999998</v>
      </c>
      <c r="D1493" s="29">
        <v>261.25990000000002</v>
      </c>
      <c r="E1493" s="29"/>
      <c r="F1493" s="24">
        <f t="shared" si="46"/>
        <v>18.826550000000001</v>
      </c>
      <c r="G1493" s="24">
        <v>18.826550000000001</v>
      </c>
      <c r="H1493" s="23">
        <v>25.033999999999999</v>
      </c>
      <c r="I1493" s="23"/>
      <c r="J1493" s="23">
        <v>150</v>
      </c>
      <c r="K1493" s="23"/>
    </row>
    <row r="1494" spans="1:11" ht="12.75" customHeight="1" x14ac:dyDescent="0.25">
      <c r="A1494" s="20">
        <f t="shared" si="47"/>
        <v>42948.874999996398</v>
      </c>
      <c r="B1494" s="29">
        <v>36.29766</v>
      </c>
      <c r="C1494" s="30">
        <v>0.43935999999999997</v>
      </c>
      <c r="D1494" s="29">
        <v>251.06979999999999</v>
      </c>
      <c r="E1494" s="29"/>
      <c r="F1494" s="24">
        <f t="shared" si="46"/>
        <v>36.29766</v>
      </c>
      <c r="G1494" s="24">
        <v>36.29766</v>
      </c>
      <c r="H1494" s="23">
        <v>25.00778</v>
      </c>
      <c r="I1494" s="23"/>
      <c r="J1494" s="23">
        <v>150</v>
      </c>
      <c r="K1494" s="23"/>
    </row>
    <row r="1495" spans="1:11" ht="12.75" customHeight="1" x14ac:dyDescent="0.25">
      <c r="A1495" s="20">
        <f t="shared" si="47"/>
        <v>42948.916666663063</v>
      </c>
      <c r="B1495" s="29">
        <v>3.38639</v>
      </c>
      <c r="C1495" s="30">
        <v>0.54024000000000005</v>
      </c>
      <c r="D1495" s="29">
        <v>233.56280000000001</v>
      </c>
      <c r="E1495" s="29"/>
      <c r="F1495" s="24">
        <f t="shared" si="46"/>
        <v>3.38639</v>
      </c>
      <c r="G1495" s="24">
        <v>3.38639</v>
      </c>
      <c r="H1495" s="23">
        <v>25.007190000000001</v>
      </c>
      <c r="I1495" s="23"/>
      <c r="J1495" s="23">
        <v>150</v>
      </c>
      <c r="K1495" s="23"/>
    </row>
    <row r="1496" spans="1:11" ht="12.75" customHeight="1" x14ac:dyDescent="0.25">
      <c r="A1496" s="20">
        <f t="shared" si="47"/>
        <v>42948.958333329727</v>
      </c>
      <c r="B1496" s="29">
        <v>6.0173300000000003</v>
      </c>
      <c r="C1496" s="30">
        <v>0.33622000000000002</v>
      </c>
      <c r="D1496" s="29">
        <v>268.02960000000002</v>
      </c>
      <c r="E1496" s="29"/>
      <c r="F1496" s="24">
        <f t="shared" si="46"/>
        <v>6.0173300000000003</v>
      </c>
      <c r="G1496" s="24">
        <v>6.0173300000000003</v>
      </c>
      <c r="H1496" s="23">
        <v>24.995940000000001</v>
      </c>
      <c r="I1496" s="23"/>
      <c r="J1496" s="23">
        <v>150</v>
      </c>
      <c r="K1496" s="23"/>
    </row>
    <row r="1497" spans="1:11" ht="12.75" customHeight="1" x14ac:dyDescent="0.25">
      <c r="A1497" s="20">
        <f t="shared" si="47"/>
        <v>42948.999999996391</v>
      </c>
      <c r="B1497" s="29">
        <v>4.6484399999999999</v>
      </c>
      <c r="C1497" s="30">
        <v>0.34199000000000002</v>
      </c>
      <c r="D1497" s="29">
        <v>55.711939999999998</v>
      </c>
      <c r="E1497" s="29"/>
      <c r="F1497" s="24">
        <f t="shared" si="46"/>
        <v>4.6484399999999999</v>
      </c>
      <c r="G1497" s="24">
        <v>4.6484399999999999</v>
      </c>
      <c r="H1497" s="23">
        <v>24.994230000000002</v>
      </c>
      <c r="I1497" s="23"/>
      <c r="J1497" s="23">
        <v>150</v>
      </c>
      <c r="K1497" s="23"/>
    </row>
    <row r="1498" spans="1:11" ht="12.75" customHeight="1" x14ac:dyDescent="0.25">
      <c r="A1498" s="20">
        <f t="shared" si="47"/>
        <v>42949.041666663055</v>
      </c>
      <c r="B1498" s="29">
        <v>9.8325999999999993</v>
      </c>
      <c r="C1498" s="30">
        <v>0.59216000000000002</v>
      </c>
      <c r="D1498" s="29">
        <v>213.2088</v>
      </c>
      <c r="E1498" s="29"/>
      <c r="F1498" s="24">
        <f t="shared" si="46"/>
        <v>9.8325999999999993</v>
      </c>
      <c r="G1498" s="24">
        <v>9.8325999999999993</v>
      </c>
      <c r="H1498" s="23">
        <v>24.987829999999999</v>
      </c>
      <c r="I1498" s="23">
        <f>COUNTIF(G1498:G1521,"&gt;150")</f>
        <v>0</v>
      </c>
      <c r="J1498" s="23">
        <v>150</v>
      </c>
      <c r="K1498" s="23"/>
    </row>
    <row r="1499" spans="1:11" ht="12.75" customHeight="1" x14ac:dyDescent="0.25">
      <c r="A1499" s="20">
        <f t="shared" si="47"/>
        <v>42949.08333332972</v>
      </c>
      <c r="B1499" s="29">
        <v>3.85839</v>
      </c>
      <c r="C1499" s="30">
        <v>0.57823999999999998</v>
      </c>
      <c r="D1499" s="29">
        <v>274.22660000000002</v>
      </c>
      <c r="E1499" s="29"/>
      <c r="F1499" s="24">
        <f t="shared" si="46"/>
        <v>3.85839</v>
      </c>
      <c r="G1499" s="24">
        <v>3.85839</v>
      </c>
      <c r="H1499" s="23">
        <v>24.983260000000001</v>
      </c>
      <c r="I1499" s="23"/>
      <c r="J1499" s="23">
        <v>150</v>
      </c>
      <c r="K1499" s="23"/>
    </row>
    <row r="1500" spans="1:11" ht="12.75" customHeight="1" x14ac:dyDescent="0.25">
      <c r="A1500" s="20">
        <f t="shared" si="47"/>
        <v>42949.124999996384</v>
      </c>
      <c r="B1500" s="29">
        <v>11.69294</v>
      </c>
      <c r="C1500" s="30">
        <v>0.54515000000000002</v>
      </c>
      <c r="D1500" s="29">
        <v>231.8278</v>
      </c>
      <c r="E1500" s="29"/>
      <c r="F1500" s="24">
        <f t="shared" si="46"/>
        <v>11.69294</v>
      </c>
      <c r="G1500" s="24">
        <v>11.69294</v>
      </c>
      <c r="H1500" s="23">
        <v>24.973659999999999</v>
      </c>
      <c r="I1500" s="23"/>
      <c r="J1500" s="23">
        <v>150</v>
      </c>
      <c r="K1500" s="23"/>
    </row>
    <row r="1501" spans="1:11" ht="12.75" customHeight="1" x14ac:dyDescent="0.25">
      <c r="A1501" s="20">
        <f t="shared" si="47"/>
        <v>42949.166666663048</v>
      </c>
      <c r="B1501" s="29">
        <v>-0.44644</v>
      </c>
      <c r="C1501" s="30">
        <v>0.44378000000000001</v>
      </c>
      <c r="D1501" s="29">
        <v>281.3023</v>
      </c>
      <c r="E1501" s="29"/>
      <c r="F1501" s="24" t="str">
        <f t="shared" si="46"/>
        <v/>
      </c>
      <c r="G1501" s="24" t="s">
        <v>189</v>
      </c>
      <c r="H1501" s="23">
        <v>24.952549999999999</v>
      </c>
      <c r="I1501" s="23"/>
      <c r="J1501" s="23">
        <v>150</v>
      </c>
      <c r="K1501" s="23"/>
    </row>
    <row r="1502" spans="1:11" ht="12.75" customHeight="1" x14ac:dyDescent="0.25">
      <c r="A1502" s="20">
        <f t="shared" si="47"/>
        <v>42949.208333329712</v>
      </c>
      <c r="B1502" s="29">
        <v>4.5499499999999999</v>
      </c>
      <c r="C1502" s="30">
        <v>0.50231999999999999</v>
      </c>
      <c r="D1502" s="29">
        <v>285.67320000000001</v>
      </c>
      <c r="E1502" s="29"/>
      <c r="F1502" s="24">
        <f t="shared" si="46"/>
        <v>4.5499499999999999</v>
      </c>
      <c r="G1502" s="24">
        <v>4.5499499999999999</v>
      </c>
      <c r="H1502" s="23">
        <v>24.947669999999999</v>
      </c>
      <c r="I1502" s="23"/>
      <c r="J1502" s="23">
        <v>150</v>
      </c>
      <c r="K1502" s="23"/>
    </row>
    <row r="1503" spans="1:11" ht="12.75" customHeight="1" x14ac:dyDescent="0.25">
      <c r="A1503" s="20">
        <f t="shared" si="47"/>
        <v>42949.249999996377</v>
      </c>
      <c r="B1503" s="29">
        <v>3.7056100000000001</v>
      </c>
      <c r="C1503" s="30">
        <v>0.28405999999999998</v>
      </c>
      <c r="D1503" s="29">
        <v>251.62219999999999</v>
      </c>
      <c r="E1503" s="29"/>
      <c r="F1503" s="24">
        <f t="shared" si="46"/>
        <v>3.7056100000000001</v>
      </c>
      <c r="G1503" s="24">
        <v>3.7056100000000001</v>
      </c>
      <c r="H1503" s="23">
        <v>24.94284</v>
      </c>
      <c r="I1503" s="23"/>
      <c r="J1503" s="23">
        <v>150</v>
      </c>
      <c r="K1503" s="23"/>
    </row>
    <row r="1504" spans="1:11" ht="12.75" customHeight="1" x14ac:dyDescent="0.25">
      <c r="A1504" s="20">
        <f t="shared" si="47"/>
        <v>42949.291666663041</v>
      </c>
      <c r="B1504" s="29">
        <v>9.8440600000000007</v>
      </c>
      <c r="C1504" s="30">
        <v>0.63743000000000005</v>
      </c>
      <c r="D1504" s="29">
        <v>273.29829999999998</v>
      </c>
      <c r="E1504" s="29"/>
      <c r="F1504" s="24">
        <f t="shared" si="46"/>
        <v>9.8440600000000007</v>
      </c>
      <c r="G1504" s="24">
        <v>9.8440600000000007</v>
      </c>
      <c r="H1504" s="23">
        <v>24.94042</v>
      </c>
      <c r="I1504" s="23"/>
      <c r="J1504" s="23">
        <v>150</v>
      </c>
      <c r="K1504" s="23"/>
    </row>
    <row r="1505" spans="1:11" ht="12.75" customHeight="1" x14ac:dyDescent="0.25">
      <c r="A1505" s="20">
        <f t="shared" si="47"/>
        <v>42949.333333329705</v>
      </c>
      <c r="B1505" s="29">
        <v>6.2528899999999998</v>
      </c>
      <c r="C1505" s="30">
        <v>0.50385000000000002</v>
      </c>
      <c r="D1505" s="29">
        <v>331.89800000000002</v>
      </c>
      <c r="E1505" s="29"/>
      <c r="F1505" s="24">
        <f t="shared" si="46"/>
        <v>6.2528899999999998</v>
      </c>
      <c r="G1505" s="24">
        <v>6.2528899999999998</v>
      </c>
      <c r="H1505" s="23">
        <v>24.92689</v>
      </c>
      <c r="I1505" s="23"/>
      <c r="J1505" s="23">
        <v>150</v>
      </c>
      <c r="K1505" s="23"/>
    </row>
    <row r="1506" spans="1:11" ht="12.75" customHeight="1" x14ac:dyDescent="0.25">
      <c r="A1506" s="20">
        <f t="shared" si="47"/>
        <v>42949.374999996369</v>
      </c>
      <c r="B1506" s="29">
        <v>12.428280000000001</v>
      </c>
      <c r="C1506" s="30">
        <v>0.42920999999999998</v>
      </c>
      <c r="D1506" s="29">
        <v>246.7921</v>
      </c>
      <c r="E1506" s="29"/>
      <c r="F1506" s="24">
        <f t="shared" si="46"/>
        <v>12.428280000000001</v>
      </c>
      <c r="G1506" s="24">
        <v>12.428280000000001</v>
      </c>
      <c r="H1506" s="23">
        <v>24.925999999999998</v>
      </c>
      <c r="I1506" s="23"/>
      <c r="J1506" s="23">
        <v>150</v>
      </c>
      <c r="K1506" s="23"/>
    </row>
    <row r="1507" spans="1:11" ht="12.75" customHeight="1" x14ac:dyDescent="0.25">
      <c r="A1507" s="20">
        <f t="shared" si="47"/>
        <v>42949.416666663034</v>
      </c>
      <c r="B1507" s="29"/>
      <c r="C1507" s="30"/>
      <c r="D1507" s="29"/>
      <c r="E1507" s="29"/>
      <c r="F1507" s="24" t="str">
        <f t="shared" si="46"/>
        <v/>
      </c>
      <c r="G1507" s="24" t="s">
        <v>189</v>
      </c>
      <c r="H1507" s="23">
        <v>24.90222</v>
      </c>
      <c r="I1507" s="23"/>
      <c r="J1507" s="23">
        <v>150</v>
      </c>
      <c r="K1507" s="23"/>
    </row>
    <row r="1508" spans="1:11" ht="12.75" customHeight="1" x14ac:dyDescent="0.25">
      <c r="A1508" s="20">
        <f t="shared" si="47"/>
        <v>42949.458333329698</v>
      </c>
      <c r="B1508" s="29"/>
      <c r="C1508" s="30"/>
      <c r="D1508" s="29"/>
      <c r="E1508" s="29"/>
      <c r="F1508" s="24" t="str">
        <f t="shared" si="46"/>
        <v/>
      </c>
      <c r="G1508" s="24" t="s">
        <v>189</v>
      </c>
      <c r="H1508" s="23">
        <v>24.890219999999999</v>
      </c>
      <c r="I1508" s="23"/>
      <c r="J1508" s="23">
        <v>150</v>
      </c>
      <c r="K1508" s="23"/>
    </row>
    <row r="1509" spans="1:11" ht="12.75" customHeight="1" x14ac:dyDescent="0.25">
      <c r="A1509" s="20">
        <f t="shared" si="47"/>
        <v>42949.499999996362</v>
      </c>
      <c r="B1509" s="29"/>
      <c r="C1509" s="30"/>
      <c r="D1509" s="29"/>
      <c r="E1509" s="29"/>
      <c r="F1509" s="24" t="str">
        <f t="shared" si="46"/>
        <v/>
      </c>
      <c r="G1509" s="24" t="s">
        <v>189</v>
      </c>
      <c r="H1509" s="23">
        <v>24.86646</v>
      </c>
      <c r="I1509" s="23"/>
      <c r="J1509" s="23">
        <v>150</v>
      </c>
      <c r="K1509" s="23"/>
    </row>
    <row r="1510" spans="1:11" ht="12.75" customHeight="1" x14ac:dyDescent="0.25">
      <c r="A1510" s="20">
        <f t="shared" si="47"/>
        <v>42949.541666663026</v>
      </c>
      <c r="B1510" s="29"/>
      <c r="C1510" s="30"/>
      <c r="D1510" s="29"/>
      <c r="E1510" s="29"/>
      <c r="F1510" s="24" t="str">
        <f t="shared" si="46"/>
        <v/>
      </c>
      <c r="G1510" s="24" t="s">
        <v>189</v>
      </c>
      <c r="H1510" s="23">
        <v>24.865010000000002</v>
      </c>
      <c r="I1510" s="23"/>
      <c r="J1510" s="23">
        <v>150</v>
      </c>
      <c r="K1510" s="23"/>
    </row>
    <row r="1511" spans="1:11" ht="12.75" customHeight="1" x14ac:dyDescent="0.25">
      <c r="A1511" s="20">
        <f t="shared" si="47"/>
        <v>42949.583333329691</v>
      </c>
      <c r="B1511" s="29"/>
      <c r="C1511" s="30"/>
      <c r="D1511" s="29"/>
      <c r="E1511" s="29"/>
      <c r="F1511" s="24" t="str">
        <f t="shared" si="46"/>
        <v/>
      </c>
      <c r="G1511" s="24" t="s">
        <v>189</v>
      </c>
      <c r="H1511" s="23">
        <v>24.858720000000002</v>
      </c>
      <c r="I1511" s="23"/>
      <c r="J1511" s="23">
        <v>150</v>
      </c>
      <c r="K1511" s="23"/>
    </row>
    <row r="1512" spans="1:11" ht="12.75" customHeight="1" x14ac:dyDescent="0.25">
      <c r="A1512" s="20">
        <f t="shared" si="47"/>
        <v>42949.624999996355</v>
      </c>
      <c r="B1512" s="29"/>
      <c r="C1512" s="30"/>
      <c r="D1512" s="29"/>
      <c r="E1512" s="29"/>
      <c r="F1512" s="24" t="str">
        <f t="shared" si="46"/>
        <v/>
      </c>
      <c r="G1512" s="24" t="s">
        <v>189</v>
      </c>
      <c r="H1512" s="23">
        <v>24.851400000000002</v>
      </c>
      <c r="I1512" s="23"/>
      <c r="J1512" s="23">
        <v>150</v>
      </c>
      <c r="K1512" s="23"/>
    </row>
    <row r="1513" spans="1:11" ht="12.75" customHeight="1" x14ac:dyDescent="0.25">
      <c r="A1513" s="20">
        <f t="shared" si="47"/>
        <v>42949.666666663019</v>
      </c>
      <c r="B1513" s="29"/>
      <c r="C1513" s="30"/>
      <c r="D1513" s="29"/>
      <c r="E1513" s="29"/>
      <c r="F1513" s="24" t="str">
        <f t="shared" si="46"/>
        <v/>
      </c>
      <c r="G1513" s="24" t="s">
        <v>189</v>
      </c>
      <c r="H1513" s="23">
        <v>24.823609999999999</v>
      </c>
      <c r="I1513" s="23"/>
      <c r="J1513" s="23">
        <v>150</v>
      </c>
      <c r="K1513" s="23"/>
    </row>
    <row r="1514" spans="1:11" ht="12.75" customHeight="1" x14ac:dyDescent="0.25">
      <c r="A1514" s="20">
        <f t="shared" si="47"/>
        <v>42949.708333329683</v>
      </c>
      <c r="B1514" s="29">
        <v>33.753270000000001</v>
      </c>
      <c r="C1514" s="30">
        <v>2.0028800000000002</v>
      </c>
      <c r="D1514" s="29">
        <v>56.610149999999997</v>
      </c>
      <c r="E1514" s="29"/>
      <c r="F1514" s="24">
        <f t="shared" si="46"/>
        <v>33.753270000000001</v>
      </c>
      <c r="G1514" s="24">
        <v>33.753270000000001</v>
      </c>
      <c r="H1514" s="23">
        <v>24.820540000000001</v>
      </c>
      <c r="I1514" s="23"/>
      <c r="J1514" s="23">
        <v>150</v>
      </c>
      <c r="K1514" s="23"/>
    </row>
    <row r="1515" spans="1:11" ht="12.75" customHeight="1" x14ac:dyDescent="0.25">
      <c r="A1515" s="20">
        <f t="shared" si="47"/>
        <v>42949.749999996347</v>
      </c>
      <c r="B1515" s="29">
        <v>33.348170000000003</v>
      </c>
      <c r="C1515" s="30">
        <v>1.1290800000000001</v>
      </c>
      <c r="D1515" s="29">
        <v>70.025970000000001</v>
      </c>
      <c r="E1515" s="29"/>
      <c r="F1515" s="24">
        <f t="shared" si="46"/>
        <v>33.348170000000003</v>
      </c>
      <c r="G1515" s="24">
        <v>33.348170000000003</v>
      </c>
      <c r="H1515" s="23">
        <v>24.820350000000001</v>
      </c>
      <c r="I1515" s="23"/>
      <c r="J1515" s="23">
        <v>150</v>
      </c>
      <c r="K1515" s="23"/>
    </row>
    <row r="1516" spans="1:11" ht="12.75" customHeight="1" x14ac:dyDescent="0.25">
      <c r="A1516" s="20">
        <f t="shared" si="47"/>
        <v>42949.791666663012</v>
      </c>
      <c r="B1516" s="29"/>
      <c r="C1516" s="30">
        <v>1.80064</v>
      </c>
      <c r="D1516" s="29">
        <v>72.393969999999996</v>
      </c>
      <c r="E1516" s="29"/>
      <c r="F1516" s="24" t="str">
        <f t="shared" si="46"/>
        <v/>
      </c>
      <c r="G1516" s="24" t="s">
        <v>189</v>
      </c>
      <c r="H1516" s="23">
        <v>24.778500000000001</v>
      </c>
      <c r="I1516" s="23"/>
      <c r="J1516" s="23">
        <v>150</v>
      </c>
      <c r="K1516" s="23"/>
    </row>
    <row r="1517" spans="1:11" ht="12.75" customHeight="1" x14ac:dyDescent="0.25">
      <c r="A1517" s="20">
        <f t="shared" si="47"/>
        <v>42949.833333329676</v>
      </c>
      <c r="B1517" s="29">
        <v>22.9495</v>
      </c>
      <c r="C1517" s="30">
        <v>0.68364999999999998</v>
      </c>
      <c r="D1517" s="29">
        <v>113.6409</v>
      </c>
      <c r="E1517" s="29"/>
      <c r="F1517" s="24">
        <f t="shared" si="46"/>
        <v>22.9495</v>
      </c>
      <c r="G1517" s="24">
        <v>22.9495</v>
      </c>
      <c r="H1517" s="23">
        <v>24.774080000000001</v>
      </c>
      <c r="I1517" s="23"/>
      <c r="J1517" s="23">
        <v>150</v>
      </c>
      <c r="K1517" s="23"/>
    </row>
    <row r="1518" spans="1:11" ht="12.75" customHeight="1" x14ac:dyDescent="0.25">
      <c r="A1518" s="20">
        <f t="shared" si="47"/>
        <v>42949.87499999634</v>
      </c>
      <c r="B1518" s="29">
        <v>8.7380600000000008</v>
      </c>
      <c r="C1518" s="30">
        <v>0.50985000000000003</v>
      </c>
      <c r="D1518" s="29">
        <v>140.1764</v>
      </c>
      <c r="E1518" s="29"/>
      <c r="F1518" s="24">
        <f t="shared" si="46"/>
        <v>8.7380600000000008</v>
      </c>
      <c r="G1518" s="24">
        <v>8.7380600000000008</v>
      </c>
      <c r="H1518" s="23">
        <v>24.763940000000002</v>
      </c>
      <c r="I1518" s="23"/>
      <c r="J1518" s="23">
        <v>150</v>
      </c>
      <c r="K1518" s="23"/>
    </row>
    <row r="1519" spans="1:11" ht="12.75" customHeight="1" x14ac:dyDescent="0.25">
      <c r="A1519" s="20">
        <f t="shared" si="47"/>
        <v>42949.916666663004</v>
      </c>
      <c r="B1519" s="29">
        <v>7.6118899999999998</v>
      </c>
      <c r="C1519" s="30">
        <v>0.36263000000000001</v>
      </c>
      <c r="D1519" s="29">
        <v>90.808840000000004</v>
      </c>
      <c r="E1519" s="29"/>
      <c r="F1519" s="24">
        <f t="shared" si="46"/>
        <v>7.6118899999999998</v>
      </c>
      <c r="G1519" s="24">
        <v>7.6118899999999998</v>
      </c>
      <c r="H1519" s="23">
        <v>24.755330000000001</v>
      </c>
      <c r="I1519" s="23"/>
      <c r="J1519" s="23">
        <v>150</v>
      </c>
      <c r="K1519" s="23"/>
    </row>
    <row r="1520" spans="1:11" ht="12.75" customHeight="1" x14ac:dyDescent="0.25">
      <c r="A1520" s="20">
        <f t="shared" si="47"/>
        <v>42949.958333329669</v>
      </c>
      <c r="B1520" s="29">
        <v>8.5606100000000005</v>
      </c>
      <c r="C1520" s="30">
        <v>0.85170999999999997</v>
      </c>
      <c r="D1520" s="29">
        <v>92.439329999999998</v>
      </c>
      <c r="E1520" s="29"/>
      <c r="F1520" s="24">
        <f t="shared" si="46"/>
        <v>8.5606100000000005</v>
      </c>
      <c r="G1520" s="24">
        <v>8.5606100000000005</v>
      </c>
      <c r="H1520" s="23">
        <v>24.751000000000001</v>
      </c>
      <c r="I1520" s="23"/>
      <c r="J1520" s="23">
        <v>150</v>
      </c>
      <c r="K1520" s="23"/>
    </row>
    <row r="1521" spans="1:11" ht="12.75" customHeight="1" x14ac:dyDescent="0.25">
      <c r="A1521" s="20">
        <f t="shared" si="47"/>
        <v>42949.999999996333</v>
      </c>
      <c r="B1521" s="29">
        <v>1.3987799999999999</v>
      </c>
      <c r="C1521" s="30">
        <v>0.90539000000000003</v>
      </c>
      <c r="D1521" s="29">
        <v>99.111850000000004</v>
      </c>
      <c r="E1521" s="29"/>
      <c r="F1521" s="24">
        <f t="shared" si="46"/>
        <v>1.3987799999999999</v>
      </c>
      <c r="G1521" s="24">
        <v>1.3987799999999999</v>
      </c>
      <c r="H1521" s="23">
        <v>24.727239999999998</v>
      </c>
      <c r="I1521" s="23"/>
      <c r="J1521" s="23">
        <v>150</v>
      </c>
      <c r="K1521" s="23"/>
    </row>
    <row r="1522" spans="1:11" ht="12.75" customHeight="1" x14ac:dyDescent="0.25">
      <c r="A1522" s="20">
        <f t="shared" si="47"/>
        <v>42950.041666662997</v>
      </c>
      <c r="B1522" s="29">
        <v>9.9393999999999991</v>
      </c>
      <c r="C1522" s="30">
        <v>1.0152699999999999</v>
      </c>
      <c r="D1522" s="29">
        <v>83.097179999999994</v>
      </c>
      <c r="E1522" s="29"/>
      <c r="F1522" s="24">
        <f t="shared" si="46"/>
        <v>9.9393999999999991</v>
      </c>
      <c r="G1522" s="24">
        <v>9.9393999999999991</v>
      </c>
      <c r="H1522" s="23">
        <v>24.717690000000001</v>
      </c>
      <c r="I1522" s="23">
        <f>COUNTIF(G1522:G1545,"&gt;150")</f>
        <v>0</v>
      </c>
      <c r="J1522" s="23">
        <v>150</v>
      </c>
      <c r="K1522" s="23"/>
    </row>
    <row r="1523" spans="1:11" ht="12.75" customHeight="1" x14ac:dyDescent="0.25">
      <c r="A1523" s="20">
        <f t="shared" si="47"/>
        <v>42950.083333329661</v>
      </c>
      <c r="B1523" s="29">
        <v>4.5735599999999996</v>
      </c>
      <c r="C1523" s="30">
        <v>0.58045999999999998</v>
      </c>
      <c r="D1523" s="29">
        <v>102.93389999999999</v>
      </c>
      <c r="E1523" s="29"/>
      <c r="F1523" s="24">
        <f t="shared" si="46"/>
        <v>4.5735599999999996</v>
      </c>
      <c r="G1523" s="24">
        <v>4.5735599999999996</v>
      </c>
      <c r="H1523" s="23">
        <v>24.710280000000001</v>
      </c>
      <c r="I1523" s="23"/>
      <c r="J1523" s="23">
        <v>150</v>
      </c>
      <c r="K1523" s="23"/>
    </row>
    <row r="1524" spans="1:11" ht="12.75" customHeight="1" x14ac:dyDescent="0.25">
      <c r="A1524" s="20">
        <f t="shared" si="47"/>
        <v>42950.124999996326</v>
      </c>
      <c r="B1524" s="29">
        <v>8.2045600000000007</v>
      </c>
      <c r="C1524" s="30">
        <v>1.0778799999999999</v>
      </c>
      <c r="D1524" s="29">
        <v>87.090320000000006</v>
      </c>
      <c r="E1524" s="29"/>
      <c r="F1524" s="24">
        <f t="shared" si="46"/>
        <v>8.2045600000000007</v>
      </c>
      <c r="G1524" s="24">
        <v>8.2045600000000007</v>
      </c>
      <c r="H1524" s="23">
        <v>24.702780000000001</v>
      </c>
      <c r="I1524" s="23"/>
      <c r="J1524" s="23">
        <v>150</v>
      </c>
      <c r="K1524" s="23"/>
    </row>
    <row r="1525" spans="1:11" ht="12.75" customHeight="1" x14ac:dyDescent="0.25">
      <c r="A1525" s="20">
        <f t="shared" si="47"/>
        <v>42950.16666666299</v>
      </c>
      <c r="B1525" s="29">
        <v>6.9643300000000004</v>
      </c>
      <c r="C1525" s="30">
        <v>0.46888999999999997</v>
      </c>
      <c r="D1525" s="29">
        <v>114.89190000000001</v>
      </c>
      <c r="E1525" s="29"/>
      <c r="F1525" s="24">
        <f t="shared" si="46"/>
        <v>6.9643300000000004</v>
      </c>
      <c r="G1525" s="24">
        <v>6.9643300000000004</v>
      </c>
      <c r="H1525" s="23">
        <v>24.680219999999998</v>
      </c>
      <c r="I1525" s="23"/>
      <c r="J1525" s="23">
        <v>150</v>
      </c>
      <c r="K1525" s="23"/>
    </row>
    <row r="1526" spans="1:11" ht="12.75" customHeight="1" x14ac:dyDescent="0.25">
      <c r="A1526" s="20">
        <f t="shared" si="47"/>
        <v>42950.208333329654</v>
      </c>
      <c r="B1526" s="29">
        <v>4.3949999999999996</v>
      </c>
      <c r="C1526" s="30">
        <v>0.39534999999999998</v>
      </c>
      <c r="D1526" s="29">
        <v>150.13659999999999</v>
      </c>
      <c r="E1526" s="29"/>
      <c r="F1526" s="24">
        <f t="shared" si="46"/>
        <v>4.3949999999999996</v>
      </c>
      <c r="G1526" s="24">
        <v>4.3949999999999996</v>
      </c>
      <c r="H1526" s="23">
        <v>24.677330000000001</v>
      </c>
      <c r="I1526" s="23"/>
      <c r="J1526" s="23">
        <v>150</v>
      </c>
      <c r="K1526" s="23"/>
    </row>
    <row r="1527" spans="1:11" ht="12.75" customHeight="1" x14ac:dyDescent="0.25">
      <c r="A1527" s="20">
        <f t="shared" si="47"/>
        <v>42950.249999996318</v>
      </c>
      <c r="B1527" s="29">
        <v>2.2905600000000002</v>
      </c>
      <c r="C1527" s="30">
        <v>0.38175999999999999</v>
      </c>
      <c r="D1527" s="29">
        <v>96.152839999999998</v>
      </c>
      <c r="E1527" s="29"/>
      <c r="F1527" s="24">
        <f t="shared" si="46"/>
        <v>2.2905600000000002</v>
      </c>
      <c r="G1527" s="24">
        <v>2.2905600000000002</v>
      </c>
      <c r="H1527" s="23">
        <v>24.658670000000001</v>
      </c>
      <c r="I1527" s="23"/>
      <c r="J1527" s="23">
        <v>150</v>
      </c>
      <c r="K1527" s="23"/>
    </row>
    <row r="1528" spans="1:11" ht="12.75" customHeight="1" x14ac:dyDescent="0.25">
      <c r="A1528" s="20">
        <f t="shared" si="47"/>
        <v>42950.291666662983</v>
      </c>
      <c r="B1528" s="29">
        <v>10.69544</v>
      </c>
      <c r="C1528" s="30">
        <v>0.59891000000000005</v>
      </c>
      <c r="D1528" s="29">
        <v>212.41470000000001</v>
      </c>
      <c r="E1528" s="29"/>
      <c r="F1528" s="24">
        <f t="shared" si="46"/>
        <v>10.69544</v>
      </c>
      <c r="G1528" s="24">
        <v>10.69544</v>
      </c>
      <c r="H1528" s="23">
        <v>24.630780000000001</v>
      </c>
      <c r="I1528" s="23"/>
      <c r="J1528" s="23">
        <v>150</v>
      </c>
      <c r="K1528" s="23"/>
    </row>
    <row r="1529" spans="1:11" ht="12.75" customHeight="1" x14ac:dyDescent="0.25">
      <c r="A1529" s="20">
        <f t="shared" si="47"/>
        <v>42950.333333329647</v>
      </c>
      <c r="B1529" s="29">
        <v>1.57</v>
      </c>
      <c r="C1529" s="30">
        <v>1.18452</v>
      </c>
      <c r="D1529" s="29">
        <v>183.04759999999999</v>
      </c>
      <c r="E1529" s="29"/>
      <c r="F1529" s="24">
        <f t="shared" si="46"/>
        <v>1.57</v>
      </c>
      <c r="G1529" s="24">
        <v>1.57</v>
      </c>
      <c r="H1529" s="23">
        <v>24.630749999999999</v>
      </c>
      <c r="I1529" s="23"/>
      <c r="J1529" s="23">
        <v>150</v>
      </c>
      <c r="K1529" s="23"/>
    </row>
    <row r="1530" spans="1:11" ht="12.75" customHeight="1" x14ac:dyDescent="0.25">
      <c r="A1530" s="20">
        <f t="shared" si="47"/>
        <v>42950.374999996311</v>
      </c>
      <c r="B1530" s="29">
        <v>2.3687800000000001</v>
      </c>
      <c r="C1530" s="30">
        <v>1.0325</v>
      </c>
      <c r="D1530" s="29">
        <v>148.62799999999999</v>
      </c>
      <c r="E1530" s="29"/>
      <c r="F1530" s="24">
        <f t="shared" si="46"/>
        <v>2.3687800000000001</v>
      </c>
      <c r="G1530" s="24">
        <v>2.3687800000000001</v>
      </c>
      <c r="H1530" s="23">
        <v>24.625979999999998</v>
      </c>
      <c r="I1530" s="23"/>
      <c r="J1530" s="23">
        <v>150</v>
      </c>
      <c r="K1530" s="23"/>
    </row>
    <row r="1531" spans="1:11" ht="12.75" customHeight="1" x14ac:dyDescent="0.25">
      <c r="A1531" s="20">
        <f t="shared" si="47"/>
        <v>42950.416666662975</v>
      </c>
      <c r="B1531" s="29">
        <v>2.2757800000000001</v>
      </c>
      <c r="C1531" s="30">
        <v>0.68393000000000004</v>
      </c>
      <c r="D1531" s="29">
        <v>123.45740000000001</v>
      </c>
      <c r="E1531" s="29"/>
      <c r="F1531" s="24">
        <f t="shared" si="46"/>
        <v>2.2757800000000001</v>
      </c>
      <c r="G1531" s="24">
        <v>2.2757800000000001</v>
      </c>
      <c r="H1531" s="23">
        <v>24.624780000000001</v>
      </c>
      <c r="I1531" s="23"/>
      <c r="J1531" s="23">
        <v>150</v>
      </c>
      <c r="K1531" s="23"/>
    </row>
    <row r="1532" spans="1:11" ht="12.75" customHeight="1" x14ac:dyDescent="0.25">
      <c r="A1532" s="20">
        <f t="shared" si="47"/>
        <v>42950.45833332964</v>
      </c>
      <c r="B1532" s="29">
        <v>4.0232200000000002</v>
      </c>
      <c r="C1532" s="30">
        <v>1.016</v>
      </c>
      <c r="D1532" s="29">
        <v>89.828850000000003</v>
      </c>
      <c r="E1532" s="29"/>
      <c r="F1532" s="24">
        <f t="shared" si="46"/>
        <v>4.0232200000000002</v>
      </c>
      <c r="G1532" s="24">
        <v>4.0232200000000002</v>
      </c>
      <c r="H1532" s="23">
        <v>24.61844</v>
      </c>
      <c r="I1532" s="23"/>
      <c r="J1532" s="23">
        <v>150</v>
      </c>
      <c r="K1532" s="23"/>
    </row>
    <row r="1533" spans="1:11" ht="12.75" customHeight="1" x14ac:dyDescent="0.25">
      <c r="A1533" s="20">
        <f t="shared" si="47"/>
        <v>42950.499999996304</v>
      </c>
      <c r="B1533" s="29">
        <v>4.2811700000000004</v>
      </c>
      <c r="C1533" s="30">
        <v>1.47176</v>
      </c>
      <c r="D1533" s="29">
        <v>86.813280000000006</v>
      </c>
      <c r="E1533" s="29"/>
      <c r="F1533" s="24">
        <f t="shared" si="46"/>
        <v>4.2811700000000004</v>
      </c>
      <c r="G1533" s="24">
        <v>4.2811700000000004</v>
      </c>
      <c r="H1533" s="23">
        <v>24.615259999999999</v>
      </c>
      <c r="I1533" s="23"/>
      <c r="J1533" s="23">
        <v>150</v>
      </c>
      <c r="K1533" s="23"/>
    </row>
    <row r="1534" spans="1:11" ht="12.75" customHeight="1" x14ac:dyDescent="0.25">
      <c r="A1534" s="20">
        <f t="shared" si="47"/>
        <v>42950.541666662968</v>
      </c>
      <c r="B1534" s="29">
        <v>5.4685600000000001</v>
      </c>
      <c r="C1534" s="30">
        <v>1.4272100000000001</v>
      </c>
      <c r="D1534" s="29">
        <v>85.533600000000007</v>
      </c>
      <c r="E1534" s="29"/>
      <c r="F1534" s="24">
        <f t="shared" si="46"/>
        <v>5.4685600000000001</v>
      </c>
      <c r="G1534" s="24">
        <v>5.4685600000000001</v>
      </c>
      <c r="H1534" s="23">
        <v>24.599219999999999</v>
      </c>
      <c r="I1534" s="23"/>
      <c r="J1534" s="23">
        <v>150</v>
      </c>
      <c r="K1534" s="23"/>
    </row>
    <row r="1535" spans="1:11" ht="12.75" customHeight="1" x14ac:dyDescent="0.25">
      <c r="A1535" s="20">
        <f t="shared" si="47"/>
        <v>42950.583333329632</v>
      </c>
      <c r="B1535" s="29">
        <v>0.97538999999999998</v>
      </c>
      <c r="C1535" s="30">
        <v>1.0549900000000001</v>
      </c>
      <c r="D1535" s="29">
        <v>89.791759999999996</v>
      </c>
      <c r="E1535" s="29"/>
      <c r="F1535" s="24">
        <f t="shared" si="46"/>
        <v>0.97538999999999998</v>
      </c>
      <c r="G1535" s="24">
        <v>0.97538999999999998</v>
      </c>
      <c r="H1535" s="23">
        <v>24.582560000000001</v>
      </c>
      <c r="I1535" s="23"/>
      <c r="J1535" s="23">
        <v>150</v>
      </c>
      <c r="K1535" s="23"/>
    </row>
    <row r="1536" spans="1:11" ht="12.75" customHeight="1" x14ac:dyDescent="0.25">
      <c r="A1536" s="20">
        <f t="shared" si="47"/>
        <v>42950.624999996297</v>
      </c>
      <c r="B1536" s="29">
        <v>4.5442799999999997</v>
      </c>
      <c r="C1536" s="30">
        <v>1.47024</v>
      </c>
      <c r="D1536" s="29">
        <v>87.063159999999996</v>
      </c>
      <c r="E1536" s="29"/>
      <c r="F1536" s="24">
        <f t="shared" si="46"/>
        <v>4.5442799999999997</v>
      </c>
      <c r="G1536" s="24">
        <v>4.5442799999999997</v>
      </c>
      <c r="H1536" s="23">
        <v>24.560980000000001</v>
      </c>
      <c r="I1536" s="23"/>
      <c r="J1536" s="23">
        <v>150</v>
      </c>
      <c r="K1536" s="23"/>
    </row>
    <row r="1537" spans="1:11" ht="12.75" customHeight="1" x14ac:dyDescent="0.25">
      <c r="A1537" s="20">
        <f t="shared" si="47"/>
        <v>42950.666666662961</v>
      </c>
      <c r="B1537" s="29">
        <v>7.9406100000000004</v>
      </c>
      <c r="C1537" s="30">
        <v>1.0665100000000001</v>
      </c>
      <c r="D1537" s="29">
        <v>92.252300000000005</v>
      </c>
      <c r="E1537" s="29"/>
      <c r="F1537" s="24">
        <f t="shared" si="46"/>
        <v>7.9406100000000004</v>
      </c>
      <c r="G1537" s="24">
        <v>7.9406100000000004</v>
      </c>
      <c r="H1537" s="23">
        <v>24.558530000000001</v>
      </c>
      <c r="I1537" s="23"/>
      <c r="J1537" s="23">
        <v>150</v>
      </c>
      <c r="K1537" s="23"/>
    </row>
    <row r="1538" spans="1:11" ht="12.75" customHeight="1" x14ac:dyDescent="0.25">
      <c r="A1538" s="20">
        <f t="shared" si="47"/>
        <v>42950.708333329625</v>
      </c>
      <c r="B1538" s="29">
        <v>4.9309500000000002</v>
      </c>
      <c r="C1538" s="30">
        <v>1.1189800000000001</v>
      </c>
      <c r="D1538" s="29">
        <v>87.81644</v>
      </c>
      <c r="E1538" s="29"/>
      <c r="F1538" s="24">
        <f t="shared" si="46"/>
        <v>4.9309500000000002</v>
      </c>
      <c r="G1538" s="24">
        <v>4.9309500000000002</v>
      </c>
      <c r="H1538" s="23">
        <v>24.52205</v>
      </c>
      <c r="I1538" s="23"/>
      <c r="J1538" s="23">
        <v>150</v>
      </c>
      <c r="K1538" s="23"/>
    </row>
    <row r="1539" spans="1:11" ht="12.75" customHeight="1" x14ac:dyDescent="0.25">
      <c r="A1539" s="20">
        <f t="shared" si="47"/>
        <v>42950.749999996289</v>
      </c>
      <c r="B1539" s="29">
        <v>0.10113</v>
      </c>
      <c r="C1539" s="30">
        <v>0.98506000000000005</v>
      </c>
      <c r="D1539" s="29">
        <v>87.175870000000003</v>
      </c>
      <c r="E1539" s="29"/>
      <c r="F1539" s="24">
        <f t="shared" si="46"/>
        <v>0.10113</v>
      </c>
      <c r="G1539" s="24">
        <v>0.10113</v>
      </c>
      <c r="H1539" s="23">
        <v>24.51924</v>
      </c>
      <c r="I1539" s="23"/>
      <c r="J1539" s="23">
        <v>150</v>
      </c>
      <c r="K1539" s="23"/>
    </row>
    <row r="1540" spans="1:11" ht="12.75" customHeight="1" x14ac:dyDescent="0.25">
      <c r="A1540" s="20">
        <f t="shared" si="47"/>
        <v>42950.791666662954</v>
      </c>
      <c r="B1540" s="29">
        <v>31.616219999999998</v>
      </c>
      <c r="C1540" s="30">
        <v>0.82274999999999998</v>
      </c>
      <c r="D1540" s="29">
        <v>90.212260000000001</v>
      </c>
      <c r="E1540" s="29"/>
      <c r="F1540" s="24">
        <f t="shared" si="46"/>
        <v>31.616219999999998</v>
      </c>
      <c r="G1540" s="24">
        <v>31.616219999999998</v>
      </c>
      <c r="H1540" s="23">
        <v>24.518439999999998</v>
      </c>
      <c r="I1540" s="23"/>
      <c r="J1540" s="23">
        <v>150</v>
      </c>
      <c r="K1540" s="23"/>
    </row>
    <row r="1541" spans="1:11" ht="12.75" customHeight="1" x14ac:dyDescent="0.25">
      <c r="A1541" s="20">
        <f t="shared" si="47"/>
        <v>42950.833333329618</v>
      </c>
      <c r="B1541" s="29">
        <v>5.4648000000000003</v>
      </c>
      <c r="C1541" s="30">
        <v>0.75317999999999996</v>
      </c>
      <c r="D1541" s="29">
        <v>98.047039999999996</v>
      </c>
      <c r="E1541" s="29"/>
      <c r="F1541" s="24">
        <f t="shared" si="46"/>
        <v>5.4648000000000003</v>
      </c>
      <c r="G1541" s="24">
        <v>5.4648000000000003</v>
      </c>
      <c r="H1541" s="23">
        <v>24.516279999999998</v>
      </c>
      <c r="I1541" s="23"/>
      <c r="J1541" s="23">
        <v>150</v>
      </c>
      <c r="K1541" s="23"/>
    </row>
    <row r="1542" spans="1:11" ht="12.75" customHeight="1" x14ac:dyDescent="0.25">
      <c r="A1542" s="20">
        <f t="shared" si="47"/>
        <v>42950.874999996282</v>
      </c>
      <c r="B1542" s="29">
        <v>4.2503299999999999</v>
      </c>
      <c r="C1542" s="30">
        <v>0.59145999999999999</v>
      </c>
      <c r="D1542" s="29">
        <v>94.446560000000005</v>
      </c>
      <c r="E1542" s="29"/>
      <c r="F1542" s="24">
        <f t="shared" si="46"/>
        <v>4.2503299999999999</v>
      </c>
      <c r="G1542" s="24">
        <v>4.2503299999999999</v>
      </c>
      <c r="H1542" s="23">
        <v>24.491779999999999</v>
      </c>
      <c r="I1542" s="23"/>
      <c r="J1542" s="23">
        <v>150</v>
      </c>
      <c r="K1542" s="23"/>
    </row>
    <row r="1543" spans="1:11" ht="12.75" customHeight="1" x14ac:dyDescent="0.25">
      <c r="A1543" s="20">
        <f t="shared" si="47"/>
        <v>42950.916666662946</v>
      </c>
      <c r="B1543" s="29">
        <v>8.77895</v>
      </c>
      <c r="C1543" s="30">
        <v>0.34489999999999998</v>
      </c>
      <c r="D1543" s="29">
        <v>104.6357</v>
      </c>
      <c r="E1543" s="29"/>
      <c r="F1543" s="24">
        <f t="shared" si="46"/>
        <v>8.77895</v>
      </c>
      <c r="G1543" s="24">
        <v>8.77895</v>
      </c>
      <c r="H1543" s="23">
        <v>24.48847</v>
      </c>
      <c r="I1543" s="23"/>
      <c r="J1543" s="23">
        <v>150</v>
      </c>
      <c r="K1543" s="23"/>
    </row>
    <row r="1544" spans="1:11" ht="12.75" customHeight="1" x14ac:dyDescent="0.25">
      <c r="A1544" s="20">
        <f t="shared" si="47"/>
        <v>42950.95833332961</v>
      </c>
      <c r="B1544" s="29">
        <v>5.6425000000000001</v>
      </c>
      <c r="C1544" s="30">
        <v>0.52193000000000001</v>
      </c>
      <c r="D1544" s="29">
        <v>90.636679999999998</v>
      </c>
      <c r="E1544" s="29"/>
      <c r="F1544" s="24">
        <f t="shared" si="46"/>
        <v>5.6425000000000001</v>
      </c>
      <c r="G1544" s="24">
        <v>5.6425000000000001</v>
      </c>
      <c r="H1544" s="23">
        <v>24.482510000000001</v>
      </c>
      <c r="I1544" s="23"/>
      <c r="J1544" s="23">
        <v>150</v>
      </c>
      <c r="K1544" s="23"/>
    </row>
    <row r="1545" spans="1:11" ht="12.75" customHeight="1" x14ac:dyDescent="0.25">
      <c r="A1545" s="20">
        <f t="shared" si="47"/>
        <v>42950.999999996275</v>
      </c>
      <c r="B1545" s="29">
        <v>8.3508899999999997</v>
      </c>
      <c r="C1545" s="30">
        <v>0.31923000000000001</v>
      </c>
      <c r="D1545" s="29">
        <v>95.483130000000003</v>
      </c>
      <c r="E1545" s="29"/>
      <c r="F1545" s="24">
        <f t="shared" si="46"/>
        <v>8.3508899999999997</v>
      </c>
      <c r="G1545" s="24">
        <v>8.3508899999999997</v>
      </c>
      <c r="H1545" s="23">
        <v>24.46808</v>
      </c>
      <c r="I1545" s="23"/>
      <c r="J1545" s="23">
        <v>150</v>
      </c>
      <c r="K1545" s="23"/>
    </row>
    <row r="1546" spans="1:11" ht="12.75" customHeight="1" x14ac:dyDescent="0.25">
      <c r="A1546" s="20">
        <f t="shared" si="47"/>
        <v>42951.041666662939</v>
      </c>
      <c r="B1546" s="29">
        <v>13.0884</v>
      </c>
      <c r="C1546" s="30">
        <v>0.37358000000000002</v>
      </c>
      <c r="D1546" s="29">
        <v>93.706810000000004</v>
      </c>
      <c r="E1546" s="29"/>
      <c r="F1546" s="24">
        <f t="shared" si="46"/>
        <v>13.0884</v>
      </c>
      <c r="G1546" s="24">
        <v>13.0884</v>
      </c>
      <c r="H1546" s="23">
        <v>24.451309999999999</v>
      </c>
      <c r="I1546" s="23">
        <f>COUNTIF(G1546:G1569,"&gt;150")</f>
        <v>0</v>
      </c>
      <c r="J1546" s="23">
        <v>150</v>
      </c>
      <c r="K1546" s="23"/>
    </row>
    <row r="1547" spans="1:11" ht="12.75" customHeight="1" x14ac:dyDescent="0.25">
      <c r="A1547" s="20">
        <f t="shared" si="47"/>
        <v>42951.083333329603</v>
      </c>
      <c r="B1547" s="29">
        <v>11.071059999999999</v>
      </c>
      <c r="C1547" s="30">
        <v>0.64303999999999994</v>
      </c>
      <c r="D1547" s="29">
        <v>107.10720000000001</v>
      </c>
      <c r="E1547" s="29"/>
      <c r="F1547" s="24">
        <f t="shared" ref="F1547:F1610" si="48">IF(AND(B1547&gt;0,ISNUMBER(B1547)),B1547,"")</f>
        <v>11.071059999999999</v>
      </c>
      <c r="G1547" s="24">
        <v>11.071059999999999</v>
      </c>
      <c r="H1547" s="23">
        <v>24.445450000000001</v>
      </c>
      <c r="I1547" s="23"/>
      <c r="J1547" s="23">
        <v>150</v>
      </c>
      <c r="K1547" s="23"/>
    </row>
    <row r="1548" spans="1:11" ht="12.75" customHeight="1" x14ac:dyDescent="0.25">
      <c r="A1548" s="20">
        <f t="shared" ref="A1548:A1611" si="49">A1547+1/24</f>
        <v>42951.124999996267</v>
      </c>
      <c r="B1548" s="29">
        <v>4.1436099999999998</v>
      </c>
      <c r="C1548" s="30">
        <v>0.42723</v>
      </c>
      <c r="D1548" s="29">
        <v>89.266689999999997</v>
      </c>
      <c r="E1548" s="29"/>
      <c r="F1548" s="24">
        <f t="shared" si="48"/>
        <v>4.1436099999999998</v>
      </c>
      <c r="G1548" s="24">
        <v>4.1436099999999998</v>
      </c>
      <c r="H1548" s="23">
        <v>24.428170000000001</v>
      </c>
      <c r="I1548" s="23"/>
      <c r="J1548" s="23">
        <v>150</v>
      </c>
      <c r="K1548" s="23"/>
    </row>
    <row r="1549" spans="1:11" ht="12.75" customHeight="1" x14ac:dyDescent="0.25">
      <c r="A1549" s="20">
        <f t="shared" si="49"/>
        <v>42951.166666662932</v>
      </c>
      <c r="B1549" s="29">
        <v>12.64944</v>
      </c>
      <c r="C1549" s="30">
        <v>0.46711999999999998</v>
      </c>
      <c r="D1549" s="29">
        <v>251.15459999999999</v>
      </c>
      <c r="E1549" s="29"/>
      <c r="F1549" s="24">
        <f t="shared" si="48"/>
        <v>12.64944</v>
      </c>
      <c r="G1549" s="24">
        <v>12.64944</v>
      </c>
      <c r="H1549" s="23">
        <v>24.427890000000001</v>
      </c>
      <c r="I1549" s="23"/>
      <c r="J1549" s="23">
        <v>150</v>
      </c>
      <c r="K1549" s="23"/>
    </row>
    <row r="1550" spans="1:11" ht="12.75" customHeight="1" x14ac:dyDescent="0.25">
      <c r="A1550" s="20">
        <f t="shared" si="49"/>
        <v>42951.208333329596</v>
      </c>
      <c r="B1550" s="29">
        <v>5.3776700000000002</v>
      </c>
      <c r="C1550" s="30">
        <v>0.44175999999999999</v>
      </c>
      <c r="D1550" s="29">
        <v>309.96530000000001</v>
      </c>
      <c r="E1550" s="29"/>
      <c r="F1550" s="24">
        <f t="shared" si="48"/>
        <v>5.3776700000000002</v>
      </c>
      <c r="G1550" s="24">
        <v>5.3776700000000002</v>
      </c>
      <c r="H1550" s="23">
        <v>24.425879999999999</v>
      </c>
      <c r="I1550" s="23"/>
      <c r="J1550" s="23">
        <v>150</v>
      </c>
      <c r="K1550" s="23"/>
    </row>
    <row r="1551" spans="1:11" ht="12.75" customHeight="1" x14ac:dyDescent="0.25">
      <c r="A1551" s="20">
        <f t="shared" si="49"/>
        <v>42951.24999999626</v>
      </c>
      <c r="B1551" s="29">
        <v>6.3453400000000002</v>
      </c>
      <c r="C1551" s="30">
        <v>0.33415</v>
      </c>
      <c r="D1551" s="29">
        <v>29.880179999999999</v>
      </c>
      <c r="E1551" s="29"/>
      <c r="F1551" s="24">
        <f t="shared" si="48"/>
        <v>6.3453400000000002</v>
      </c>
      <c r="G1551" s="24">
        <v>6.3453400000000002</v>
      </c>
      <c r="H1551" s="23">
        <v>24.419740000000001</v>
      </c>
      <c r="I1551" s="23"/>
      <c r="J1551" s="23">
        <v>150</v>
      </c>
      <c r="K1551" s="23"/>
    </row>
    <row r="1552" spans="1:11" ht="12.75" customHeight="1" x14ac:dyDescent="0.25">
      <c r="A1552" s="20">
        <f t="shared" si="49"/>
        <v>42951.291666662924</v>
      </c>
      <c r="B1552" s="29">
        <v>3.3475000000000001</v>
      </c>
      <c r="C1552" s="30">
        <v>0.22806999999999999</v>
      </c>
      <c r="D1552" s="29">
        <v>85.475300000000004</v>
      </c>
      <c r="E1552" s="29"/>
      <c r="F1552" s="24">
        <f t="shared" si="48"/>
        <v>3.3475000000000001</v>
      </c>
      <c r="G1552" s="24">
        <v>3.3475000000000001</v>
      </c>
      <c r="H1552" s="23">
        <v>24.419280000000001</v>
      </c>
      <c r="I1552" s="23"/>
      <c r="J1552" s="23">
        <v>150</v>
      </c>
      <c r="K1552" s="23"/>
    </row>
    <row r="1553" spans="1:11" ht="12.75" customHeight="1" x14ac:dyDescent="0.25">
      <c r="A1553" s="20">
        <f t="shared" si="49"/>
        <v>42951.333333329589</v>
      </c>
      <c r="B1553" s="29">
        <v>6.1257799999999998</v>
      </c>
      <c r="C1553" s="30">
        <v>0.38346000000000002</v>
      </c>
      <c r="D1553" s="29">
        <v>338.17739999999998</v>
      </c>
      <c r="E1553" s="29"/>
      <c r="F1553" s="24">
        <f t="shared" si="48"/>
        <v>6.1257799999999998</v>
      </c>
      <c r="G1553" s="24">
        <v>6.1257799999999998</v>
      </c>
      <c r="H1553" s="23">
        <v>24.400390000000002</v>
      </c>
      <c r="I1553" s="23"/>
      <c r="J1553" s="23">
        <v>150</v>
      </c>
      <c r="K1553" s="23"/>
    </row>
    <row r="1554" spans="1:11" ht="12.75" customHeight="1" x14ac:dyDescent="0.25">
      <c r="A1554" s="20">
        <f t="shared" si="49"/>
        <v>42951.374999996253</v>
      </c>
      <c r="B1554" s="29">
        <v>1.53539</v>
      </c>
      <c r="C1554" s="30">
        <v>0.33248</v>
      </c>
      <c r="D1554" s="29">
        <v>71.634810000000002</v>
      </c>
      <c r="E1554" s="29"/>
      <c r="F1554" s="24">
        <f t="shared" si="48"/>
        <v>1.53539</v>
      </c>
      <c r="G1554" s="24">
        <v>1.53539</v>
      </c>
      <c r="H1554" s="23">
        <v>24.396439999999998</v>
      </c>
      <c r="I1554" s="23"/>
      <c r="J1554" s="23">
        <v>150</v>
      </c>
      <c r="K1554" s="23"/>
    </row>
    <row r="1555" spans="1:11" ht="12.75" customHeight="1" x14ac:dyDescent="0.25">
      <c r="A1555" s="20">
        <f t="shared" si="49"/>
        <v>42951.416666662917</v>
      </c>
      <c r="B1555" s="29">
        <v>-0.14183000000000001</v>
      </c>
      <c r="C1555" s="30">
        <v>0.41197</v>
      </c>
      <c r="D1555" s="29">
        <v>158.50790000000001</v>
      </c>
      <c r="E1555" s="29"/>
      <c r="F1555" s="24" t="str">
        <f t="shared" si="48"/>
        <v/>
      </c>
      <c r="G1555" s="24" t="s">
        <v>189</v>
      </c>
      <c r="H1555" s="23">
        <v>24.386880000000001</v>
      </c>
      <c r="I1555" s="23"/>
      <c r="J1555" s="23">
        <v>150</v>
      </c>
      <c r="K1555" s="23"/>
    </row>
    <row r="1556" spans="1:11" ht="12.75" customHeight="1" x14ac:dyDescent="0.25">
      <c r="A1556" s="20">
        <f t="shared" si="49"/>
        <v>42951.458333329581</v>
      </c>
      <c r="B1556" s="29">
        <v>11.946999999999999</v>
      </c>
      <c r="C1556" s="30">
        <v>0.49809999999999999</v>
      </c>
      <c r="D1556" s="29">
        <v>141.38300000000001</v>
      </c>
      <c r="E1556" s="29"/>
      <c r="F1556" s="24">
        <f t="shared" si="48"/>
        <v>11.946999999999999</v>
      </c>
      <c r="G1556" s="24">
        <v>11.946999999999999</v>
      </c>
      <c r="H1556" s="23">
        <v>24.38494</v>
      </c>
      <c r="I1556" s="23"/>
      <c r="J1556" s="23">
        <v>150</v>
      </c>
      <c r="K1556" s="23"/>
    </row>
    <row r="1557" spans="1:11" ht="12.75" customHeight="1" x14ac:dyDescent="0.25">
      <c r="A1557" s="20">
        <f t="shared" si="49"/>
        <v>42951.499999996246</v>
      </c>
      <c r="B1557" s="29">
        <v>10.05667</v>
      </c>
      <c r="C1557" s="30">
        <v>1.20726</v>
      </c>
      <c r="D1557" s="29">
        <v>80.452799999999996</v>
      </c>
      <c r="E1557" s="29"/>
      <c r="F1557" s="24">
        <f t="shared" si="48"/>
        <v>10.05667</v>
      </c>
      <c r="G1557" s="24">
        <v>10.05667</v>
      </c>
      <c r="H1557" s="23">
        <v>24.378060000000001</v>
      </c>
      <c r="I1557" s="23"/>
      <c r="J1557" s="23">
        <v>150</v>
      </c>
      <c r="K1557" s="23"/>
    </row>
    <row r="1558" spans="1:11" ht="12.75" customHeight="1" x14ac:dyDescent="0.25">
      <c r="A1558" s="20">
        <f t="shared" si="49"/>
        <v>42951.54166666291</v>
      </c>
      <c r="B1558" s="29">
        <v>15.11361</v>
      </c>
      <c r="C1558" s="30">
        <v>0.72707999999999995</v>
      </c>
      <c r="D1558" s="29">
        <v>101.4577</v>
      </c>
      <c r="E1558" s="29"/>
      <c r="F1558" s="24">
        <f t="shared" si="48"/>
        <v>15.11361</v>
      </c>
      <c r="G1558" s="24">
        <v>15.11361</v>
      </c>
      <c r="H1558" s="23">
        <v>24.371390000000002</v>
      </c>
      <c r="I1558" s="23"/>
      <c r="J1558" s="23">
        <v>150</v>
      </c>
      <c r="K1558" s="23"/>
    </row>
    <row r="1559" spans="1:11" ht="12.75" customHeight="1" x14ac:dyDescent="0.25">
      <c r="A1559" s="20">
        <f t="shared" si="49"/>
        <v>42951.583333329574</v>
      </c>
      <c r="B1559" s="29">
        <v>8.7522800000000007</v>
      </c>
      <c r="C1559" s="30">
        <v>0.86619999999999997</v>
      </c>
      <c r="D1559" s="29">
        <v>112.72369999999999</v>
      </c>
      <c r="E1559" s="29"/>
      <c r="F1559" s="24">
        <f t="shared" si="48"/>
        <v>8.7522800000000007</v>
      </c>
      <c r="G1559" s="24">
        <v>8.7522800000000007</v>
      </c>
      <c r="H1559" s="23">
        <v>24.36787</v>
      </c>
      <c r="I1559" s="23"/>
      <c r="J1559" s="23">
        <v>150</v>
      </c>
      <c r="K1559" s="23"/>
    </row>
    <row r="1560" spans="1:11" ht="12.75" customHeight="1" x14ac:dyDescent="0.25">
      <c r="A1560" s="20">
        <f t="shared" si="49"/>
        <v>42951.624999996238</v>
      </c>
      <c r="B1560" s="29">
        <v>-0.55789</v>
      </c>
      <c r="C1560" s="30">
        <v>0.74965999999999999</v>
      </c>
      <c r="D1560" s="29">
        <v>91.78707</v>
      </c>
      <c r="E1560" s="29"/>
      <c r="F1560" s="24" t="str">
        <f t="shared" si="48"/>
        <v/>
      </c>
      <c r="G1560" s="24" t="s">
        <v>189</v>
      </c>
      <c r="H1560" s="23">
        <v>24.330950000000001</v>
      </c>
      <c r="I1560" s="23"/>
      <c r="J1560" s="23">
        <v>150</v>
      </c>
      <c r="K1560" s="23"/>
    </row>
    <row r="1561" spans="1:11" ht="12.75" customHeight="1" x14ac:dyDescent="0.25">
      <c r="A1561" s="20">
        <f t="shared" si="49"/>
        <v>42951.666666662903</v>
      </c>
      <c r="B1561" s="29">
        <v>15.405720000000001</v>
      </c>
      <c r="C1561" s="30">
        <v>0.86346999999999996</v>
      </c>
      <c r="D1561" s="29">
        <v>92.094530000000006</v>
      </c>
      <c r="E1561" s="29"/>
      <c r="F1561" s="24">
        <f t="shared" si="48"/>
        <v>15.405720000000001</v>
      </c>
      <c r="G1561" s="24">
        <v>15.405720000000001</v>
      </c>
      <c r="H1561" s="23">
        <v>24.308890000000002</v>
      </c>
      <c r="I1561" s="23"/>
      <c r="J1561" s="23">
        <v>150</v>
      </c>
      <c r="K1561" s="23"/>
    </row>
    <row r="1562" spans="1:11" ht="12.75" customHeight="1" x14ac:dyDescent="0.25">
      <c r="A1562" s="20">
        <f t="shared" si="49"/>
        <v>42951.708333329567</v>
      </c>
      <c r="B1562" s="29">
        <v>13.468830000000001</v>
      </c>
      <c r="C1562" s="30">
        <v>0.43643999999999999</v>
      </c>
      <c r="D1562" s="29">
        <v>102.18729999999999</v>
      </c>
      <c r="E1562" s="29"/>
      <c r="F1562" s="24">
        <f t="shared" si="48"/>
        <v>13.468830000000001</v>
      </c>
      <c r="G1562" s="24">
        <v>13.468830000000001</v>
      </c>
      <c r="H1562" s="23">
        <v>24.2942</v>
      </c>
      <c r="I1562" s="23"/>
      <c r="J1562" s="23">
        <v>150</v>
      </c>
      <c r="K1562" s="23"/>
    </row>
    <row r="1563" spans="1:11" ht="12.75" customHeight="1" x14ac:dyDescent="0.25">
      <c r="A1563" s="20">
        <f t="shared" si="49"/>
        <v>42951.749999996231</v>
      </c>
      <c r="B1563" s="29">
        <v>7.7503299999999999</v>
      </c>
      <c r="C1563" s="30">
        <v>0.29300999999999999</v>
      </c>
      <c r="D1563" s="29">
        <v>126.9928</v>
      </c>
      <c r="E1563" s="29"/>
      <c r="F1563" s="24">
        <f t="shared" si="48"/>
        <v>7.7503299999999999</v>
      </c>
      <c r="G1563" s="24">
        <v>7.7503299999999999</v>
      </c>
      <c r="H1563" s="23">
        <v>24.290649999999999</v>
      </c>
      <c r="I1563" s="23"/>
      <c r="J1563" s="23">
        <v>150</v>
      </c>
      <c r="K1563" s="23"/>
    </row>
    <row r="1564" spans="1:11" ht="12.75" customHeight="1" x14ac:dyDescent="0.25">
      <c r="A1564" s="20">
        <f t="shared" si="49"/>
        <v>42951.791666662895</v>
      </c>
      <c r="B1564" s="29">
        <v>7.8211700000000004</v>
      </c>
      <c r="C1564" s="30">
        <v>0.34010000000000001</v>
      </c>
      <c r="D1564" s="29">
        <v>306.93009999999998</v>
      </c>
      <c r="E1564" s="29"/>
      <c r="F1564" s="24">
        <f t="shared" si="48"/>
        <v>7.8211700000000004</v>
      </c>
      <c r="G1564" s="24">
        <v>7.8211700000000004</v>
      </c>
      <c r="H1564" s="23">
        <v>24.261109999999999</v>
      </c>
      <c r="I1564" s="23"/>
      <c r="J1564" s="23">
        <v>150</v>
      </c>
      <c r="K1564" s="23"/>
    </row>
    <row r="1565" spans="1:11" ht="12.75" customHeight="1" x14ac:dyDescent="0.25">
      <c r="A1565" s="20">
        <f t="shared" si="49"/>
        <v>42951.83333332956</v>
      </c>
      <c r="B1565" s="29">
        <v>7.3821700000000003</v>
      </c>
      <c r="C1565" s="30">
        <v>0.27428000000000002</v>
      </c>
      <c r="D1565" s="29">
        <v>241.6748</v>
      </c>
      <c r="E1565" s="29"/>
      <c r="F1565" s="24">
        <f t="shared" si="48"/>
        <v>7.3821700000000003</v>
      </c>
      <c r="G1565" s="24">
        <v>7.3821700000000003</v>
      </c>
      <c r="H1565" s="23">
        <v>24.226610000000001</v>
      </c>
      <c r="I1565" s="23"/>
      <c r="J1565" s="23">
        <v>150</v>
      </c>
      <c r="K1565" s="23"/>
    </row>
    <row r="1566" spans="1:11" ht="12.75" customHeight="1" x14ac:dyDescent="0.25">
      <c r="A1566" s="20">
        <f t="shared" si="49"/>
        <v>42951.874999996224</v>
      </c>
      <c r="B1566" s="29">
        <v>2.4496699999999998</v>
      </c>
      <c r="C1566" s="30">
        <v>0.16764999999999999</v>
      </c>
      <c r="D1566" s="29">
        <v>359.71210000000002</v>
      </c>
      <c r="E1566" s="29"/>
      <c r="F1566" s="24">
        <f t="shared" si="48"/>
        <v>2.4496699999999998</v>
      </c>
      <c r="G1566" s="24">
        <v>2.4496699999999998</v>
      </c>
      <c r="H1566" s="23">
        <v>24.220859999999998</v>
      </c>
      <c r="I1566" s="23"/>
      <c r="J1566" s="23">
        <v>150</v>
      </c>
      <c r="K1566" s="23"/>
    </row>
    <row r="1567" spans="1:11" ht="12.75" customHeight="1" x14ac:dyDescent="0.25">
      <c r="A1567" s="20">
        <f t="shared" si="49"/>
        <v>42951.916666662888</v>
      </c>
      <c r="B1567" s="29">
        <v>5.3665000000000003</v>
      </c>
      <c r="C1567" s="30">
        <v>0.20971999999999999</v>
      </c>
      <c r="D1567" s="29">
        <v>326.86090000000002</v>
      </c>
      <c r="E1567" s="29"/>
      <c r="F1567" s="24">
        <f t="shared" si="48"/>
        <v>5.3665000000000003</v>
      </c>
      <c r="G1567" s="24">
        <v>5.3665000000000003</v>
      </c>
      <c r="H1567" s="23">
        <v>24.218139999999998</v>
      </c>
      <c r="I1567" s="23"/>
      <c r="J1567" s="23">
        <v>150</v>
      </c>
      <c r="K1567" s="23"/>
    </row>
    <row r="1568" spans="1:11" ht="12.75" customHeight="1" x14ac:dyDescent="0.25">
      <c r="A1568" s="20">
        <f t="shared" si="49"/>
        <v>42951.958333329552</v>
      </c>
      <c r="B1568" s="29">
        <v>0.56772999999999996</v>
      </c>
      <c r="C1568" s="30">
        <v>0.15425</v>
      </c>
      <c r="D1568" s="29">
        <v>313.44630000000001</v>
      </c>
      <c r="E1568" s="29"/>
      <c r="F1568" s="24">
        <f t="shared" si="48"/>
        <v>0.56772999999999996</v>
      </c>
      <c r="G1568" s="24">
        <v>0.56772999999999996</v>
      </c>
      <c r="H1568" s="23">
        <v>24.19689</v>
      </c>
      <c r="I1568" s="23"/>
      <c r="J1568" s="23">
        <v>150</v>
      </c>
      <c r="K1568" s="23"/>
    </row>
    <row r="1569" spans="1:11" ht="12.75" customHeight="1" x14ac:dyDescent="0.25">
      <c r="A1569" s="20">
        <f t="shared" si="49"/>
        <v>42951.999999996217</v>
      </c>
      <c r="B1569" s="29">
        <v>3.5419499999999999</v>
      </c>
      <c r="C1569" s="30">
        <v>0.26826</v>
      </c>
      <c r="D1569" s="29">
        <v>324.13920000000002</v>
      </c>
      <c r="E1569" s="29"/>
      <c r="F1569" s="24">
        <f t="shared" si="48"/>
        <v>3.5419499999999999</v>
      </c>
      <c r="G1569" s="24">
        <v>3.5419499999999999</v>
      </c>
      <c r="H1569" s="23">
        <v>24.18967</v>
      </c>
      <c r="I1569" s="23"/>
      <c r="J1569" s="23">
        <v>150</v>
      </c>
      <c r="K1569" s="23"/>
    </row>
    <row r="1570" spans="1:11" ht="12.75" customHeight="1" x14ac:dyDescent="0.25">
      <c r="A1570" s="20">
        <f t="shared" si="49"/>
        <v>42952.041666662881</v>
      </c>
      <c r="B1570" s="29">
        <v>12.803929999999999</v>
      </c>
      <c r="C1570" s="30">
        <v>0.34538000000000002</v>
      </c>
      <c r="D1570" s="29">
        <v>344.68209999999999</v>
      </c>
      <c r="E1570" s="29"/>
      <c r="F1570" s="24">
        <f t="shared" si="48"/>
        <v>12.803929999999999</v>
      </c>
      <c r="G1570" s="24">
        <v>12.803929999999999</v>
      </c>
      <c r="H1570" s="23">
        <v>24.1815</v>
      </c>
      <c r="I1570" s="23">
        <f>COUNTIF(G1570:G1593,"&gt;150")</f>
        <v>0</v>
      </c>
      <c r="J1570" s="23">
        <v>150</v>
      </c>
      <c r="K1570" s="23"/>
    </row>
    <row r="1571" spans="1:11" ht="12.75" customHeight="1" x14ac:dyDescent="0.25">
      <c r="A1571" s="20">
        <f t="shared" si="49"/>
        <v>42952.083333329545</v>
      </c>
      <c r="B1571" s="29">
        <v>3.9298899999999999</v>
      </c>
      <c r="C1571" s="30">
        <v>0.12164</v>
      </c>
      <c r="D1571" s="29">
        <v>126.8035</v>
      </c>
      <c r="E1571" s="29"/>
      <c r="F1571" s="24">
        <f t="shared" si="48"/>
        <v>3.9298899999999999</v>
      </c>
      <c r="G1571" s="24">
        <v>3.9298899999999999</v>
      </c>
      <c r="H1571" s="23">
        <v>24.1815</v>
      </c>
      <c r="I1571" s="23"/>
      <c r="J1571" s="23">
        <v>150</v>
      </c>
      <c r="K1571" s="23"/>
    </row>
    <row r="1572" spans="1:11" ht="12.75" customHeight="1" x14ac:dyDescent="0.25">
      <c r="A1572" s="20">
        <f t="shared" si="49"/>
        <v>42952.124999996209</v>
      </c>
      <c r="B1572" s="29">
        <v>6.5781099999999997</v>
      </c>
      <c r="C1572" s="30">
        <v>0.23516999999999999</v>
      </c>
      <c r="D1572" s="29">
        <v>103.06319999999999</v>
      </c>
      <c r="E1572" s="29"/>
      <c r="F1572" s="24">
        <f t="shared" si="48"/>
        <v>6.5781099999999997</v>
      </c>
      <c r="G1572" s="24">
        <v>6.5781099999999997</v>
      </c>
      <c r="H1572" s="23">
        <v>24.174859999999999</v>
      </c>
      <c r="I1572" s="23"/>
      <c r="J1572" s="23">
        <v>150</v>
      </c>
      <c r="K1572" s="23"/>
    </row>
    <row r="1573" spans="1:11" ht="12.75" customHeight="1" x14ac:dyDescent="0.25">
      <c r="A1573" s="20">
        <f t="shared" si="49"/>
        <v>42952.166666662873</v>
      </c>
      <c r="B1573" s="29">
        <v>0.97977999999999998</v>
      </c>
      <c r="C1573" s="30">
        <v>0.42849999999999999</v>
      </c>
      <c r="D1573" s="29">
        <v>278.45420000000001</v>
      </c>
      <c r="E1573" s="29"/>
      <c r="F1573" s="24">
        <f t="shared" si="48"/>
        <v>0.97977999999999998</v>
      </c>
      <c r="G1573" s="24">
        <v>0.97977999999999998</v>
      </c>
      <c r="H1573" s="23">
        <v>24.17267</v>
      </c>
      <c r="I1573" s="23"/>
      <c r="J1573" s="23">
        <v>150</v>
      </c>
      <c r="K1573" s="23"/>
    </row>
    <row r="1574" spans="1:11" ht="12.75" customHeight="1" x14ac:dyDescent="0.25">
      <c r="A1574" s="20">
        <f t="shared" si="49"/>
        <v>42952.208333329538</v>
      </c>
      <c r="B1574" s="29">
        <v>1.14317</v>
      </c>
      <c r="C1574" s="30">
        <v>0.80193999999999999</v>
      </c>
      <c r="D1574" s="29">
        <v>268.96269999999998</v>
      </c>
      <c r="E1574" s="29"/>
      <c r="F1574" s="24">
        <f t="shared" si="48"/>
        <v>1.14317</v>
      </c>
      <c r="G1574" s="24">
        <v>1.14317</v>
      </c>
      <c r="H1574" s="23">
        <v>24.170829999999999</v>
      </c>
      <c r="I1574" s="23"/>
      <c r="J1574" s="23">
        <v>150</v>
      </c>
      <c r="K1574" s="23"/>
    </row>
    <row r="1575" spans="1:11" ht="12.75" customHeight="1" x14ac:dyDescent="0.25">
      <c r="A1575" s="20">
        <f t="shared" si="49"/>
        <v>42952.249999996202</v>
      </c>
      <c r="B1575" s="29">
        <v>1.84744</v>
      </c>
      <c r="C1575" s="30">
        <v>0.24548</v>
      </c>
      <c r="D1575" s="29">
        <v>253.29900000000001</v>
      </c>
      <c r="E1575" s="29"/>
      <c r="F1575" s="24">
        <f t="shared" si="48"/>
        <v>1.84744</v>
      </c>
      <c r="G1575" s="24">
        <v>1.84744</v>
      </c>
      <c r="H1575" s="23">
        <v>24.170570000000001</v>
      </c>
      <c r="I1575" s="23"/>
      <c r="J1575" s="23">
        <v>150</v>
      </c>
      <c r="K1575" s="23"/>
    </row>
    <row r="1576" spans="1:11" ht="12.75" customHeight="1" x14ac:dyDescent="0.25">
      <c r="A1576" s="20">
        <f t="shared" si="49"/>
        <v>42952.291666662866</v>
      </c>
      <c r="B1576" s="29">
        <v>0.26134000000000002</v>
      </c>
      <c r="C1576" s="30">
        <v>0.31846999999999998</v>
      </c>
      <c r="D1576" s="29">
        <v>248.38570000000001</v>
      </c>
      <c r="E1576" s="29"/>
      <c r="F1576" s="24">
        <f t="shared" si="48"/>
        <v>0.26134000000000002</v>
      </c>
      <c r="G1576" s="24">
        <v>0.26134000000000002</v>
      </c>
      <c r="H1576" s="23">
        <v>24.165220000000001</v>
      </c>
      <c r="I1576" s="23"/>
      <c r="J1576" s="23">
        <v>150</v>
      </c>
      <c r="K1576" s="23"/>
    </row>
    <row r="1577" spans="1:11" ht="12.75" customHeight="1" x14ac:dyDescent="0.25">
      <c r="A1577" s="20">
        <f t="shared" si="49"/>
        <v>42952.33333332953</v>
      </c>
      <c r="B1577" s="29">
        <v>5.0377200000000002</v>
      </c>
      <c r="C1577" s="30">
        <v>0.18386</v>
      </c>
      <c r="D1577" s="29">
        <v>165.63419999999999</v>
      </c>
      <c r="E1577" s="29"/>
      <c r="F1577" s="24">
        <f t="shared" si="48"/>
        <v>5.0377200000000002</v>
      </c>
      <c r="G1577" s="24">
        <v>5.0377200000000002</v>
      </c>
      <c r="H1577" s="23">
        <v>24.161829999999998</v>
      </c>
      <c r="I1577" s="23"/>
      <c r="J1577" s="23">
        <v>150</v>
      </c>
      <c r="K1577" s="23"/>
    </row>
    <row r="1578" spans="1:11" ht="12.75" customHeight="1" x14ac:dyDescent="0.25">
      <c r="A1578" s="20">
        <f t="shared" si="49"/>
        <v>42952.374999996195</v>
      </c>
      <c r="B1578" s="29">
        <v>-4.3127800000000001</v>
      </c>
      <c r="C1578" s="30">
        <v>0.29187000000000002</v>
      </c>
      <c r="D1578" s="29">
        <v>327.61520000000002</v>
      </c>
      <c r="E1578" s="29"/>
      <c r="F1578" s="24" t="str">
        <f t="shared" si="48"/>
        <v/>
      </c>
      <c r="G1578" s="24" t="s">
        <v>189</v>
      </c>
      <c r="H1578" s="23">
        <v>24.156279999999999</v>
      </c>
      <c r="I1578" s="23"/>
      <c r="J1578" s="23">
        <v>150</v>
      </c>
      <c r="K1578" s="23"/>
    </row>
    <row r="1579" spans="1:11" ht="12.75" customHeight="1" x14ac:dyDescent="0.25">
      <c r="A1579" s="20">
        <f t="shared" si="49"/>
        <v>42952.416666662859</v>
      </c>
      <c r="B1579" s="29">
        <v>3.2557800000000001</v>
      </c>
      <c r="C1579" s="30">
        <v>0.42444999999999999</v>
      </c>
      <c r="D1579" s="29">
        <v>92.591499999999996</v>
      </c>
      <c r="E1579" s="29"/>
      <c r="F1579" s="24">
        <f t="shared" si="48"/>
        <v>3.2557800000000001</v>
      </c>
      <c r="G1579" s="24">
        <v>3.2557800000000001</v>
      </c>
      <c r="H1579" s="23">
        <v>24.152719999999999</v>
      </c>
      <c r="I1579" s="23"/>
      <c r="J1579" s="23">
        <v>150</v>
      </c>
      <c r="K1579" s="23"/>
    </row>
    <row r="1580" spans="1:11" ht="12.75" customHeight="1" x14ac:dyDescent="0.25">
      <c r="A1580" s="20">
        <f t="shared" si="49"/>
        <v>42952.458333329523</v>
      </c>
      <c r="B1580" s="29">
        <v>1.8747799999999999</v>
      </c>
      <c r="C1580" s="30">
        <v>0.5444</v>
      </c>
      <c r="D1580" s="29">
        <v>175.1284</v>
      </c>
      <c r="E1580" s="29"/>
      <c r="F1580" s="24">
        <f t="shared" si="48"/>
        <v>1.8747799999999999</v>
      </c>
      <c r="G1580" s="24">
        <v>1.8747799999999999</v>
      </c>
      <c r="H1580" s="23">
        <v>24.11861</v>
      </c>
      <c r="I1580" s="23"/>
      <c r="J1580" s="23">
        <v>150</v>
      </c>
      <c r="K1580" s="23"/>
    </row>
    <row r="1581" spans="1:11" ht="12.75" customHeight="1" x14ac:dyDescent="0.25">
      <c r="A1581" s="20">
        <f t="shared" si="49"/>
        <v>42952.499999996187</v>
      </c>
      <c r="B1581" s="29">
        <v>9.5676699999999997</v>
      </c>
      <c r="C1581" s="30">
        <v>1.5594600000000001</v>
      </c>
      <c r="D1581" s="29">
        <v>88.773750000000007</v>
      </c>
      <c r="E1581" s="29"/>
      <c r="F1581" s="24">
        <f t="shared" si="48"/>
        <v>9.5676699999999997</v>
      </c>
      <c r="G1581" s="24">
        <v>9.5676699999999997</v>
      </c>
      <c r="H1581" s="23">
        <v>24.102049999999998</v>
      </c>
      <c r="I1581" s="23"/>
      <c r="J1581" s="23">
        <v>150</v>
      </c>
      <c r="K1581" s="23"/>
    </row>
    <row r="1582" spans="1:11" ht="12.75" customHeight="1" x14ac:dyDescent="0.25">
      <c r="A1582" s="20">
        <f t="shared" si="49"/>
        <v>42952.541666662852</v>
      </c>
      <c r="B1582" s="29">
        <v>5.5987200000000001</v>
      </c>
      <c r="C1582" s="30">
        <v>2.2445900000000001</v>
      </c>
      <c r="D1582" s="29">
        <v>72.191379999999995</v>
      </c>
      <c r="E1582" s="29"/>
      <c r="F1582" s="24">
        <f t="shared" si="48"/>
        <v>5.5987200000000001</v>
      </c>
      <c r="G1582" s="24">
        <v>5.5987200000000001</v>
      </c>
      <c r="H1582" s="23">
        <v>24.09234</v>
      </c>
      <c r="I1582" s="23"/>
      <c r="J1582" s="23">
        <v>150</v>
      </c>
      <c r="K1582" s="23"/>
    </row>
    <row r="1583" spans="1:11" ht="12.75" customHeight="1" x14ac:dyDescent="0.25">
      <c r="A1583" s="20">
        <f t="shared" si="49"/>
        <v>42952.583333329516</v>
      </c>
      <c r="B1583" s="29">
        <v>2.9289299999999998</v>
      </c>
      <c r="C1583" s="30">
        <v>1.8823000000000001</v>
      </c>
      <c r="D1583" s="29">
        <v>69.284689999999998</v>
      </c>
      <c r="E1583" s="29"/>
      <c r="F1583" s="24">
        <f t="shared" si="48"/>
        <v>2.9289299999999998</v>
      </c>
      <c r="G1583" s="24">
        <v>2.9289299999999998</v>
      </c>
      <c r="H1583" s="23">
        <v>24.079640000000001</v>
      </c>
      <c r="I1583" s="23"/>
      <c r="J1583" s="23">
        <v>150</v>
      </c>
      <c r="K1583" s="23"/>
    </row>
    <row r="1584" spans="1:11" ht="12.75" customHeight="1" x14ac:dyDescent="0.25">
      <c r="A1584" s="20">
        <f t="shared" si="49"/>
        <v>42952.62499999618</v>
      </c>
      <c r="B1584" s="29">
        <v>8.3637200000000007</v>
      </c>
      <c r="C1584" s="30">
        <v>1.5095000000000001</v>
      </c>
      <c r="D1584" s="29">
        <v>73.929310000000001</v>
      </c>
      <c r="E1584" s="29"/>
      <c r="F1584" s="24">
        <f t="shared" si="48"/>
        <v>8.3637200000000007</v>
      </c>
      <c r="G1584" s="24">
        <v>8.3637200000000007</v>
      </c>
      <c r="H1584" s="23">
        <v>24.06907</v>
      </c>
      <c r="I1584" s="23"/>
      <c r="J1584" s="23">
        <v>150</v>
      </c>
      <c r="K1584" s="23"/>
    </row>
    <row r="1585" spans="1:11" ht="12.75" customHeight="1" x14ac:dyDescent="0.25">
      <c r="A1585" s="20">
        <f t="shared" si="49"/>
        <v>42952.666666662844</v>
      </c>
      <c r="B1585" s="29">
        <v>2.4418899999999999</v>
      </c>
      <c r="C1585" s="30">
        <v>1.50118</v>
      </c>
      <c r="D1585" s="29">
        <v>72.19511</v>
      </c>
      <c r="E1585" s="29"/>
      <c r="F1585" s="24">
        <f t="shared" si="48"/>
        <v>2.4418899999999999</v>
      </c>
      <c r="G1585" s="24">
        <v>2.4418899999999999</v>
      </c>
      <c r="H1585" s="23">
        <v>24.05255</v>
      </c>
      <c r="I1585" s="23"/>
      <c r="J1585" s="23">
        <v>150</v>
      </c>
      <c r="K1585" s="23"/>
    </row>
    <row r="1586" spans="1:11" ht="12.75" customHeight="1" x14ac:dyDescent="0.25">
      <c r="A1586" s="20">
        <f t="shared" si="49"/>
        <v>42952.708333329509</v>
      </c>
      <c r="B1586" s="29">
        <v>7.9539299999999997</v>
      </c>
      <c r="C1586" s="30">
        <v>1.87948</v>
      </c>
      <c r="D1586" s="29">
        <v>75.507350000000002</v>
      </c>
      <c r="E1586" s="29"/>
      <c r="F1586" s="24">
        <f t="shared" si="48"/>
        <v>7.9539299999999997</v>
      </c>
      <c r="G1586" s="24">
        <v>7.9539299999999997</v>
      </c>
      <c r="H1586" s="23">
        <v>24.038810000000002</v>
      </c>
      <c r="I1586" s="23"/>
      <c r="J1586" s="23">
        <v>150</v>
      </c>
      <c r="K1586" s="23"/>
    </row>
    <row r="1587" spans="1:11" ht="12.75" customHeight="1" x14ac:dyDescent="0.25">
      <c r="A1587" s="20">
        <f t="shared" si="49"/>
        <v>42952.749999996173</v>
      </c>
      <c r="B1587" s="29">
        <v>12.11389</v>
      </c>
      <c r="C1587" s="30">
        <v>0.26439000000000001</v>
      </c>
      <c r="D1587" s="29">
        <v>131.39920000000001</v>
      </c>
      <c r="E1587" s="29"/>
      <c r="F1587" s="24">
        <f t="shared" si="48"/>
        <v>12.11389</v>
      </c>
      <c r="G1587" s="24">
        <v>12.11389</v>
      </c>
      <c r="H1587" s="23">
        <v>24.0245</v>
      </c>
      <c r="I1587" s="23"/>
      <c r="J1587" s="23">
        <v>150</v>
      </c>
      <c r="K1587" s="23"/>
    </row>
    <row r="1588" spans="1:11" ht="12.75" customHeight="1" x14ac:dyDescent="0.25">
      <c r="A1588" s="20">
        <f t="shared" si="49"/>
        <v>42952.791666662837</v>
      </c>
      <c r="B1588" s="29">
        <v>11.297219999999999</v>
      </c>
      <c r="C1588" s="30">
        <v>0.18837999999999999</v>
      </c>
      <c r="D1588" s="29">
        <v>222.4914</v>
      </c>
      <c r="E1588" s="29"/>
      <c r="F1588" s="24">
        <f t="shared" si="48"/>
        <v>11.297219999999999</v>
      </c>
      <c r="G1588" s="24">
        <v>11.297219999999999</v>
      </c>
      <c r="H1588" s="23">
        <v>24.022169999999999</v>
      </c>
      <c r="I1588" s="23"/>
      <c r="J1588" s="23">
        <v>150</v>
      </c>
      <c r="K1588" s="23"/>
    </row>
    <row r="1589" spans="1:11" ht="12.75" customHeight="1" x14ac:dyDescent="0.25">
      <c r="A1589" s="20">
        <f t="shared" si="49"/>
        <v>42952.833333329501</v>
      </c>
      <c r="B1589" s="29">
        <v>3.2699400000000001</v>
      </c>
      <c r="C1589" s="30">
        <v>0.23623</v>
      </c>
      <c r="D1589" s="29">
        <v>25.886800000000001</v>
      </c>
      <c r="E1589" s="29"/>
      <c r="F1589" s="24">
        <f t="shared" si="48"/>
        <v>3.2699400000000001</v>
      </c>
      <c r="G1589" s="24">
        <v>3.2699400000000001</v>
      </c>
      <c r="H1589" s="23">
        <v>24.012889999999999</v>
      </c>
      <c r="I1589" s="23"/>
      <c r="J1589" s="23">
        <v>150</v>
      </c>
      <c r="K1589" s="23"/>
    </row>
    <row r="1590" spans="1:11" ht="12.75" customHeight="1" x14ac:dyDescent="0.25">
      <c r="A1590" s="20">
        <f t="shared" si="49"/>
        <v>42952.874999996166</v>
      </c>
      <c r="B1590" s="29"/>
      <c r="C1590" s="30">
        <v>0.32218999999999998</v>
      </c>
      <c r="D1590" s="29">
        <v>268.61750000000001</v>
      </c>
      <c r="E1590" s="29"/>
      <c r="F1590" s="24" t="str">
        <f t="shared" si="48"/>
        <v/>
      </c>
      <c r="G1590" s="24" t="s">
        <v>189</v>
      </c>
      <c r="H1590" s="23">
        <v>24.010090000000002</v>
      </c>
      <c r="I1590" s="23"/>
      <c r="J1590" s="23">
        <v>150</v>
      </c>
      <c r="K1590" s="23"/>
    </row>
    <row r="1591" spans="1:11" ht="12.75" customHeight="1" x14ac:dyDescent="0.25">
      <c r="A1591" s="20">
        <f t="shared" si="49"/>
        <v>42952.91666666283</v>
      </c>
      <c r="B1591" s="29">
        <v>8.5826100000000007</v>
      </c>
      <c r="C1591" s="30">
        <v>0.36381999999999998</v>
      </c>
      <c r="D1591" s="29">
        <v>257.57679999999999</v>
      </c>
      <c r="E1591" s="29"/>
      <c r="F1591" s="24">
        <f t="shared" si="48"/>
        <v>8.5826100000000007</v>
      </c>
      <c r="G1591" s="24">
        <v>8.5826100000000007</v>
      </c>
      <c r="H1591" s="23">
        <v>24</v>
      </c>
      <c r="I1591" s="23"/>
      <c r="J1591" s="23">
        <v>150</v>
      </c>
      <c r="K1591" s="23"/>
    </row>
    <row r="1592" spans="1:11" ht="12.75" customHeight="1" x14ac:dyDescent="0.25">
      <c r="A1592" s="20">
        <f t="shared" si="49"/>
        <v>42952.958333329494</v>
      </c>
      <c r="B1592" s="29">
        <v>-2.6768299999999998</v>
      </c>
      <c r="C1592" s="30">
        <v>0.59404000000000001</v>
      </c>
      <c r="D1592" s="29">
        <v>248.15479999999999</v>
      </c>
      <c r="E1592" s="29"/>
      <c r="F1592" s="24" t="str">
        <f t="shared" si="48"/>
        <v/>
      </c>
      <c r="G1592" s="24" t="s">
        <v>189</v>
      </c>
      <c r="H1592" s="23">
        <v>23.956939999999999</v>
      </c>
      <c r="I1592" s="23"/>
      <c r="J1592" s="23">
        <v>150</v>
      </c>
      <c r="K1592" s="23"/>
    </row>
    <row r="1593" spans="1:11" ht="12.75" customHeight="1" x14ac:dyDescent="0.25">
      <c r="A1593" s="20">
        <f t="shared" si="49"/>
        <v>42952.999999996158</v>
      </c>
      <c r="B1593" s="29">
        <v>10.639939999999999</v>
      </c>
      <c r="C1593" s="30">
        <v>0.30665999999999999</v>
      </c>
      <c r="D1593" s="29">
        <v>157.71690000000001</v>
      </c>
      <c r="E1593" s="29"/>
      <c r="F1593" s="24">
        <f t="shared" si="48"/>
        <v>10.639939999999999</v>
      </c>
      <c r="G1593" s="24">
        <v>10.639939999999999</v>
      </c>
      <c r="H1593" s="23">
        <v>23.952549999999999</v>
      </c>
      <c r="I1593" s="23"/>
      <c r="J1593" s="23">
        <v>150</v>
      </c>
      <c r="K1593" s="23"/>
    </row>
    <row r="1594" spans="1:11" ht="12.75" customHeight="1" x14ac:dyDescent="0.25">
      <c r="A1594" s="20">
        <f t="shared" si="49"/>
        <v>42953.041666662823</v>
      </c>
      <c r="B1594" s="29">
        <v>-1.50407</v>
      </c>
      <c r="C1594" s="30">
        <v>0.25796000000000002</v>
      </c>
      <c r="D1594" s="29">
        <v>52.061369999999997</v>
      </c>
      <c r="E1594" s="29"/>
      <c r="F1594" s="24" t="str">
        <f t="shared" si="48"/>
        <v/>
      </c>
      <c r="G1594" s="24" t="s">
        <v>189</v>
      </c>
      <c r="H1594" s="23">
        <v>23.930160000000001</v>
      </c>
      <c r="I1594" s="23">
        <f>COUNTIF(G1594:G1617,"&gt;150")</f>
        <v>0</v>
      </c>
      <c r="J1594" s="23">
        <v>150</v>
      </c>
      <c r="K1594" s="23"/>
    </row>
    <row r="1595" spans="1:11" ht="12.75" customHeight="1" x14ac:dyDescent="0.25">
      <c r="A1595" s="20">
        <f t="shared" si="49"/>
        <v>42953.083333329487</v>
      </c>
      <c r="B1595" s="29">
        <v>8.5494400000000006</v>
      </c>
      <c r="C1595" s="30">
        <v>0.67889999999999995</v>
      </c>
      <c r="D1595" s="29">
        <v>215.41229999999999</v>
      </c>
      <c r="E1595" s="29"/>
      <c r="F1595" s="24">
        <f t="shared" si="48"/>
        <v>8.5494400000000006</v>
      </c>
      <c r="G1595" s="24">
        <v>8.5494400000000006</v>
      </c>
      <c r="H1595" s="23">
        <v>23.89678</v>
      </c>
      <c r="I1595" s="23"/>
      <c r="J1595" s="23">
        <v>150</v>
      </c>
      <c r="K1595" s="23"/>
    </row>
    <row r="1596" spans="1:11" ht="12.75" customHeight="1" x14ac:dyDescent="0.25">
      <c r="A1596" s="20">
        <f t="shared" si="49"/>
        <v>42953.124999996151</v>
      </c>
      <c r="B1596" s="29">
        <v>4.0506700000000002</v>
      </c>
      <c r="C1596" s="30">
        <v>0.34638000000000002</v>
      </c>
      <c r="D1596" s="29">
        <v>309.14960000000002</v>
      </c>
      <c r="E1596" s="29"/>
      <c r="F1596" s="24">
        <f t="shared" si="48"/>
        <v>4.0506700000000002</v>
      </c>
      <c r="G1596" s="24">
        <v>4.0506700000000002</v>
      </c>
      <c r="H1596" s="23">
        <v>23.89133</v>
      </c>
      <c r="I1596" s="23"/>
      <c r="J1596" s="23">
        <v>150</v>
      </c>
      <c r="K1596" s="23"/>
    </row>
    <row r="1597" spans="1:11" ht="12.75" customHeight="1" x14ac:dyDescent="0.25">
      <c r="A1597" s="20">
        <f t="shared" si="49"/>
        <v>42953.166666662815</v>
      </c>
      <c r="B1597" s="29">
        <v>7.4243300000000003</v>
      </c>
      <c r="C1597" s="30">
        <v>0.30614000000000002</v>
      </c>
      <c r="D1597" s="29">
        <v>281.36320000000001</v>
      </c>
      <c r="E1597" s="29"/>
      <c r="F1597" s="24">
        <f t="shared" si="48"/>
        <v>7.4243300000000003</v>
      </c>
      <c r="G1597" s="24">
        <v>7.4243300000000003</v>
      </c>
      <c r="H1597" s="23">
        <v>23.819220000000001</v>
      </c>
      <c r="I1597" s="23"/>
      <c r="J1597" s="23">
        <v>150</v>
      </c>
      <c r="K1597" s="23"/>
    </row>
    <row r="1598" spans="1:11" ht="12.75" customHeight="1" x14ac:dyDescent="0.25">
      <c r="A1598" s="20">
        <f t="shared" si="49"/>
        <v>42953.20833332948</v>
      </c>
      <c r="B1598" s="29">
        <v>-2.1368399999999999</v>
      </c>
      <c r="C1598" s="30">
        <v>0.38823999999999997</v>
      </c>
      <c r="D1598" s="29">
        <v>239.58369999999999</v>
      </c>
      <c r="E1598" s="29"/>
      <c r="F1598" s="24" t="str">
        <f t="shared" si="48"/>
        <v/>
      </c>
      <c r="G1598" s="24" t="s">
        <v>189</v>
      </c>
      <c r="H1598" s="23">
        <v>23.808389999999999</v>
      </c>
      <c r="I1598" s="23"/>
      <c r="J1598" s="23">
        <v>150</v>
      </c>
      <c r="K1598" s="23"/>
    </row>
    <row r="1599" spans="1:11" ht="12.75" customHeight="1" x14ac:dyDescent="0.25">
      <c r="A1599" s="20">
        <f t="shared" si="49"/>
        <v>42953.249999996144</v>
      </c>
      <c r="B1599" s="29">
        <v>8.3561099999999993</v>
      </c>
      <c r="C1599" s="30">
        <v>0.68305000000000005</v>
      </c>
      <c r="D1599" s="29">
        <v>267.97669999999999</v>
      </c>
      <c r="E1599" s="29"/>
      <c r="F1599" s="24">
        <f t="shared" si="48"/>
        <v>8.3561099999999993</v>
      </c>
      <c r="G1599" s="24">
        <v>8.3561099999999993</v>
      </c>
      <c r="H1599" s="23">
        <v>23.798179999999999</v>
      </c>
      <c r="I1599" s="23"/>
      <c r="J1599" s="23">
        <v>150</v>
      </c>
      <c r="K1599" s="23"/>
    </row>
    <row r="1600" spans="1:11" ht="12.75" customHeight="1" x14ac:dyDescent="0.25">
      <c r="A1600" s="20">
        <f t="shared" si="49"/>
        <v>42953.291666662808</v>
      </c>
      <c r="B1600" s="29">
        <v>1.96028</v>
      </c>
      <c r="C1600" s="30">
        <v>0.43915999999999999</v>
      </c>
      <c r="D1600" s="29">
        <v>271.98899999999998</v>
      </c>
      <c r="E1600" s="29"/>
      <c r="F1600" s="24">
        <f t="shared" si="48"/>
        <v>1.96028</v>
      </c>
      <c r="G1600" s="24">
        <v>1.96028</v>
      </c>
      <c r="H1600" s="23">
        <v>23.768329999999999</v>
      </c>
      <c r="I1600" s="23"/>
      <c r="J1600" s="23">
        <v>150</v>
      </c>
      <c r="K1600" s="23"/>
    </row>
    <row r="1601" spans="1:11" ht="12.75" customHeight="1" x14ac:dyDescent="0.25">
      <c r="A1601" s="20">
        <f t="shared" si="49"/>
        <v>42953.333333329472</v>
      </c>
      <c r="B1601" s="29">
        <v>6.0248299999999997</v>
      </c>
      <c r="C1601" s="30">
        <v>0.50532999999999995</v>
      </c>
      <c r="D1601" s="29">
        <v>325.22129999999999</v>
      </c>
      <c r="E1601" s="29"/>
      <c r="F1601" s="24">
        <f t="shared" si="48"/>
        <v>6.0248299999999997</v>
      </c>
      <c r="G1601" s="24">
        <v>6.0248299999999997</v>
      </c>
      <c r="H1601" s="23">
        <v>23.766780000000001</v>
      </c>
      <c r="I1601" s="23"/>
      <c r="J1601" s="23">
        <v>150</v>
      </c>
      <c r="K1601" s="23"/>
    </row>
    <row r="1602" spans="1:11" ht="12.75" customHeight="1" x14ac:dyDescent="0.25">
      <c r="A1602" s="20">
        <f t="shared" si="49"/>
        <v>42953.374999996136</v>
      </c>
      <c r="B1602" s="29">
        <v>0.97150000000000003</v>
      </c>
      <c r="C1602" s="30">
        <v>0.26095000000000002</v>
      </c>
      <c r="D1602" s="29">
        <v>101.4131</v>
      </c>
      <c r="E1602" s="29"/>
      <c r="F1602" s="24">
        <f t="shared" si="48"/>
        <v>0.97150000000000003</v>
      </c>
      <c r="G1602" s="24">
        <v>0.97150000000000003</v>
      </c>
      <c r="H1602" s="23">
        <v>23.754110000000001</v>
      </c>
      <c r="I1602" s="23"/>
      <c r="J1602" s="23">
        <v>150</v>
      </c>
      <c r="K1602" s="23"/>
    </row>
    <row r="1603" spans="1:11" ht="12.75" customHeight="1" x14ac:dyDescent="0.25">
      <c r="A1603" s="20">
        <f t="shared" si="49"/>
        <v>42953.416666662801</v>
      </c>
      <c r="B1603" s="29">
        <v>-2.2313299999999998</v>
      </c>
      <c r="C1603" s="30">
        <v>1.2442</v>
      </c>
      <c r="D1603" s="29">
        <v>38.44538</v>
      </c>
      <c r="E1603" s="29"/>
      <c r="F1603" s="24" t="str">
        <f t="shared" si="48"/>
        <v/>
      </c>
      <c r="G1603" s="24" t="s">
        <v>189</v>
      </c>
      <c r="H1603" s="23">
        <v>23.74878</v>
      </c>
      <c r="I1603" s="23"/>
      <c r="J1603" s="23">
        <v>150</v>
      </c>
      <c r="K1603" s="23"/>
    </row>
    <row r="1604" spans="1:11" ht="12.75" customHeight="1" x14ac:dyDescent="0.25">
      <c r="A1604" s="20">
        <f t="shared" si="49"/>
        <v>42953.458333329465</v>
      </c>
      <c r="B1604" s="29">
        <v>12.030559999999999</v>
      </c>
      <c r="C1604" s="30">
        <v>1.49864</v>
      </c>
      <c r="D1604" s="29">
        <v>10.26994</v>
      </c>
      <c r="E1604" s="29"/>
      <c r="F1604" s="24">
        <f t="shared" si="48"/>
        <v>12.030559999999999</v>
      </c>
      <c r="G1604" s="24">
        <v>12.030559999999999</v>
      </c>
      <c r="H1604" s="23">
        <v>23.74267</v>
      </c>
      <c r="I1604" s="23"/>
      <c r="J1604" s="23">
        <v>150</v>
      </c>
      <c r="K1604" s="23"/>
    </row>
    <row r="1605" spans="1:11" ht="12.75" customHeight="1" x14ac:dyDescent="0.25">
      <c r="A1605" s="20">
        <f t="shared" si="49"/>
        <v>42953.499999996129</v>
      </c>
      <c r="B1605" s="29">
        <v>8.5869499999999999</v>
      </c>
      <c r="C1605" s="30">
        <v>2.42022</v>
      </c>
      <c r="D1605" s="29">
        <v>46.451540000000001</v>
      </c>
      <c r="E1605" s="29"/>
      <c r="F1605" s="24">
        <f t="shared" si="48"/>
        <v>8.5869499999999999</v>
      </c>
      <c r="G1605" s="24">
        <v>8.5869499999999999</v>
      </c>
      <c r="H1605" s="23">
        <v>23.740549999999999</v>
      </c>
      <c r="I1605" s="23"/>
      <c r="J1605" s="23">
        <v>150</v>
      </c>
      <c r="K1605" s="23"/>
    </row>
    <row r="1606" spans="1:11" ht="12.75" customHeight="1" x14ac:dyDescent="0.25">
      <c r="A1606" s="20">
        <f t="shared" si="49"/>
        <v>42953.541666662793</v>
      </c>
      <c r="B1606" s="29">
        <v>1.68895</v>
      </c>
      <c r="C1606" s="30">
        <v>2.3328000000000002</v>
      </c>
      <c r="D1606" s="29">
        <v>46.343249999999998</v>
      </c>
      <c r="E1606" s="29"/>
      <c r="F1606" s="24">
        <f t="shared" si="48"/>
        <v>1.68895</v>
      </c>
      <c r="G1606" s="24">
        <v>1.68895</v>
      </c>
      <c r="H1606" s="23">
        <v>23.71922</v>
      </c>
      <c r="I1606" s="23"/>
      <c r="J1606" s="23">
        <v>150</v>
      </c>
      <c r="K1606" s="23"/>
    </row>
    <row r="1607" spans="1:11" ht="12.75" customHeight="1" x14ac:dyDescent="0.25">
      <c r="A1607" s="20">
        <f t="shared" si="49"/>
        <v>42953.583333329458</v>
      </c>
      <c r="B1607" s="29">
        <v>33.177390000000003</v>
      </c>
      <c r="C1607" s="30">
        <v>2.1375999999999999</v>
      </c>
      <c r="D1607" s="29">
        <v>55.070839999999997</v>
      </c>
      <c r="E1607" s="29"/>
      <c r="F1607" s="24">
        <f t="shared" si="48"/>
        <v>33.177390000000003</v>
      </c>
      <c r="G1607" s="24">
        <v>33.177390000000003</v>
      </c>
      <c r="H1607" s="23">
        <v>23.717210000000001</v>
      </c>
      <c r="I1607" s="23"/>
      <c r="J1607" s="23">
        <v>150</v>
      </c>
      <c r="K1607" s="23"/>
    </row>
    <row r="1608" spans="1:11" ht="12.75" customHeight="1" x14ac:dyDescent="0.25">
      <c r="A1608" s="20">
        <f t="shared" si="49"/>
        <v>42953.624999996122</v>
      </c>
      <c r="B1608" s="29">
        <v>6.3470500000000003</v>
      </c>
      <c r="C1608" s="30">
        <v>2.41296</v>
      </c>
      <c r="D1608" s="29">
        <v>19.980429999999998</v>
      </c>
      <c r="E1608" s="29"/>
      <c r="F1608" s="24">
        <f t="shared" si="48"/>
        <v>6.3470500000000003</v>
      </c>
      <c r="G1608" s="24">
        <v>6.3470500000000003</v>
      </c>
      <c r="H1608" s="23">
        <v>23.710840000000001</v>
      </c>
      <c r="I1608" s="23"/>
      <c r="J1608" s="23">
        <v>150</v>
      </c>
      <c r="K1608" s="23"/>
    </row>
    <row r="1609" spans="1:11" ht="12.75" customHeight="1" x14ac:dyDescent="0.25">
      <c r="A1609" s="20">
        <f t="shared" si="49"/>
        <v>42953.666666662786</v>
      </c>
      <c r="B1609" s="29">
        <v>4.9389399999999997</v>
      </c>
      <c r="C1609" s="30">
        <v>1.9456800000000001</v>
      </c>
      <c r="D1609" s="29">
        <v>41.567340000000002</v>
      </c>
      <c r="E1609" s="29"/>
      <c r="F1609" s="24">
        <f t="shared" si="48"/>
        <v>4.9389399999999997</v>
      </c>
      <c r="G1609" s="24">
        <v>4.9389399999999997</v>
      </c>
      <c r="H1609" s="23">
        <v>23.709219999999998</v>
      </c>
      <c r="I1609" s="23"/>
      <c r="J1609" s="23">
        <v>150</v>
      </c>
      <c r="K1609" s="23"/>
    </row>
    <row r="1610" spans="1:11" ht="12.75" customHeight="1" x14ac:dyDescent="0.25">
      <c r="A1610" s="20">
        <f t="shared" si="49"/>
        <v>42953.70833332945</v>
      </c>
      <c r="B1610" s="29">
        <v>4.0368899999999996</v>
      </c>
      <c r="C1610" s="30">
        <v>1.74474</v>
      </c>
      <c r="D1610" s="29">
        <v>8.3719400000000004</v>
      </c>
      <c r="E1610" s="29"/>
      <c r="F1610" s="24">
        <f t="shared" si="48"/>
        <v>4.0368899999999996</v>
      </c>
      <c r="G1610" s="24">
        <v>4.0368899999999996</v>
      </c>
      <c r="H1610" s="23">
        <v>23.697610000000001</v>
      </c>
      <c r="I1610" s="23"/>
      <c r="J1610" s="23">
        <v>150</v>
      </c>
      <c r="K1610" s="23"/>
    </row>
    <row r="1611" spans="1:11" ht="12.75" customHeight="1" x14ac:dyDescent="0.25">
      <c r="A1611" s="20">
        <f t="shared" si="49"/>
        <v>42953.749999996115</v>
      </c>
      <c r="B1611" s="29">
        <v>6.8398300000000001</v>
      </c>
      <c r="C1611" s="30">
        <v>1.2031799999999999</v>
      </c>
      <c r="D1611" s="29">
        <v>25.5794</v>
      </c>
      <c r="E1611" s="29"/>
      <c r="F1611" s="24">
        <f t="shared" ref="F1611:F1674" si="50">IF(AND(B1611&gt;0,ISNUMBER(B1611)),B1611,"")</f>
        <v>6.8398300000000001</v>
      </c>
      <c r="G1611" s="24">
        <v>6.8398300000000001</v>
      </c>
      <c r="H1611" s="23">
        <v>23.695499999999999</v>
      </c>
      <c r="I1611" s="23"/>
      <c r="J1611" s="23">
        <v>150</v>
      </c>
      <c r="K1611" s="23"/>
    </row>
    <row r="1612" spans="1:11" ht="12.75" customHeight="1" x14ac:dyDescent="0.25">
      <c r="A1612" s="20">
        <f t="shared" ref="A1612:A1675" si="51">A1611+1/24</f>
        <v>42953.791666662779</v>
      </c>
      <c r="B1612" s="29">
        <v>4.1162200000000002</v>
      </c>
      <c r="C1612" s="30">
        <v>1.45567</v>
      </c>
      <c r="D1612" s="29">
        <v>24.777249999999999</v>
      </c>
      <c r="E1612" s="29"/>
      <c r="F1612" s="24">
        <f t="shared" si="50"/>
        <v>4.1162200000000002</v>
      </c>
      <c r="G1612" s="24">
        <v>4.1162200000000002</v>
      </c>
      <c r="H1612" s="23">
        <v>23.690999999999999</v>
      </c>
      <c r="I1612" s="23"/>
      <c r="J1612" s="23">
        <v>150</v>
      </c>
      <c r="K1612" s="23"/>
    </row>
    <row r="1613" spans="1:11" ht="12.75" customHeight="1" x14ac:dyDescent="0.25">
      <c r="A1613" s="20">
        <f t="shared" si="51"/>
        <v>42953.833333329443</v>
      </c>
      <c r="B1613" s="29"/>
      <c r="C1613" s="30">
        <v>1.2228000000000001</v>
      </c>
      <c r="D1613" s="29">
        <v>26.700199999999999</v>
      </c>
      <c r="E1613" s="29"/>
      <c r="F1613" s="24" t="str">
        <f t="shared" si="50"/>
        <v/>
      </c>
      <c r="G1613" s="24" t="s">
        <v>189</v>
      </c>
      <c r="H1613" s="23">
        <v>23.683620000000001</v>
      </c>
      <c r="I1613" s="23"/>
      <c r="J1613" s="23">
        <v>150</v>
      </c>
      <c r="K1613" s="23"/>
    </row>
    <row r="1614" spans="1:11" ht="12.75" customHeight="1" x14ac:dyDescent="0.25">
      <c r="A1614" s="20">
        <f t="shared" si="51"/>
        <v>42953.874999996107</v>
      </c>
      <c r="B1614" s="29">
        <v>3.7947199999999999</v>
      </c>
      <c r="C1614" s="30">
        <v>1.25745</v>
      </c>
      <c r="D1614" s="29">
        <v>3.22689</v>
      </c>
      <c r="E1614" s="29"/>
      <c r="F1614" s="24">
        <f t="shared" si="50"/>
        <v>3.7947199999999999</v>
      </c>
      <c r="G1614" s="24">
        <v>3.7947199999999999</v>
      </c>
      <c r="H1614" s="23">
        <v>23.671720000000001</v>
      </c>
      <c r="I1614" s="23"/>
      <c r="J1614" s="23">
        <v>150</v>
      </c>
      <c r="K1614" s="23"/>
    </row>
    <row r="1615" spans="1:11" ht="12.75" customHeight="1" x14ac:dyDescent="0.25">
      <c r="A1615" s="20">
        <f t="shared" si="51"/>
        <v>42953.916666662772</v>
      </c>
      <c r="B1615" s="29">
        <v>4.2220000000000004</v>
      </c>
      <c r="C1615" s="30">
        <v>1.26736</v>
      </c>
      <c r="D1615" s="29">
        <v>353.78769999999997</v>
      </c>
      <c r="E1615" s="29"/>
      <c r="F1615" s="24">
        <f t="shared" si="50"/>
        <v>4.2220000000000004</v>
      </c>
      <c r="G1615" s="24">
        <v>4.2220000000000004</v>
      </c>
      <c r="H1615" s="23">
        <v>23.67042</v>
      </c>
      <c r="I1615" s="23"/>
      <c r="J1615" s="23">
        <v>150</v>
      </c>
      <c r="K1615" s="23"/>
    </row>
    <row r="1616" spans="1:11" ht="12.75" customHeight="1" x14ac:dyDescent="0.25">
      <c r="A1616" s="20">
        <f t="shared" si="51"/>
        <v>42953.958333329436</v>
      </c>
      <c r="B1616" s="29">
        <v>7.5519499999999997</v>
      </c>
      <c r="C1616" s="30">
        <v>1.06132</v>
      </c>
      <c r="D1616" s="29">
        <v>50.920839999999998</v>
      </c>
      <c r="E1616" s="29"/>
      <c r="F1616" s="24">
        <f t="shared" si="50"/>
        <v>7.5519499999999997</v>
      </c>
      <c r="G1616" s="24">
        <v>7.5519499999999997</v>
      </c>
      <c r="H1616" s="23">
        <v>23.651779999999999</v>
      </c>
      <c r="I1616" s="23"/>
      <c r="J1616" s="23">
        <v>150</v>
      </c>
      <c r="K1616" s="23"/>
    </row>
    <row r="1617" spans="1:11" ht="12.75" customHeight="1" x14ac:dyDescent="0.25">
      <c r="A1617" s="20">
        <f t="shared" si="51"/>
        <v>42953.9999999961</v>
      </c>
      <c r="B1617" s="29">
        <v>0.84711000000000003</v>
      </c>
      <c r="C1617" s="30">
        <v>0.62214999999999998</v>
      </c>
      <c r="D1617" s="29">
        <v>145.3811</v>
      </c>
      <c r="E1617" s="29"/>
      <c r="F1617" s="24">
        <f t="shared" si="50"/>
        <v>0.84711000000000003</v>
      </c>
      <c r="G1617" s="24">
        <v>0.84711000000000003</v>
      </c>
      <c r="H1617" s="23">
        <v>23.63016</v>
      </c>
      <c r="I1617" s="23"/>
      <c r="J1617" s="23">
        <v>150</v>
      </c>
      <c r="K1617" s="23"/>
    </row>
    <row r="1618" spans="1:11" ht="12.75" customHeight="1" x14ac:dyDescent="0.25">
      <c r="A1618" s="20">
        <f t="shared" si="51"/>
        <v>42954.041666662764</v>
      </c>
      <c r="B1618" s="29">
        <v>4.18424</v>
      </c>
      <c r="C1618" s="30">
        <v>0.72158999999999995</v>
      </c>
      <c r="D1618" s="29">
        <v>358.55369999999999</v>
      </c>
      <c r="E1618" s="29"/>
      <c r="F1618" s="24">
        <f t="shared" si="50"/>
        <v>4.18424</v>
      </c>
      <c r="G1618" s="24">
        <v>4.18424</v>
      </c>
      <c r="H1618" s="23">
        <v>23.629549999999998</v>
      </c>
      <c r="I1618" s="23">
        <f>COUNTIF(G1618:G1641,"&gt;150")</f>
        <v>0</v>
      </c>
      <c r="J1618" s="23">
        <v>150</v>
      </c>
      <c r="K1618" s="23"/>
    </row>
    <row r="1619" spans="1:11" ht="12.75" customHeight="1" x14ac:dyDescent="0.25">
      <c r="A1619" s="20">
        <f t="shared" si="51"/>
        <v>42954.083333329429</v>
      </c>
      <c r="B1619" s="29">
        <v>3.44232</v>
      </c>
      <c r="C1619" s="30">
        <v>1.9616899999999999</v>
      </c>
      <c r="D1619" s="29">
        <v>327.66860000000003</v>
      </c>
      <c r="E1619" s="29"/>
      <c r="F1619" s="24">
        <f t="shared" si="50"/>
        <v>3.44232</v>
      </c>
      <c r="G1619" s="24">
        <v>3.44232</v>
      </c>
      <c r="H1619" s="23">
        <v>23.618279999999999</v>
      </c>
      <c r="I1619" s="23"/>
      <c r="J1619" s="23">
        <v>150</v>
      </c>
      <c r="K1619" s="23"/>
    </row>
    <row r="1620" spans="1:11" ht="12.75" customHeight="1" x14ac:dyDescent="0.25">
      <c r="A1620" s="20">
        <f t="shared" si="51"/>
        <v>42954.124999996093</v>
      </c>
      <c r="B1620" s="29">
        <v>3.5805799999999999</v>
      </c>
      <c r="C1620" s="30">
        <v>1.4170499999999999</v>
      </c>
      <c r="D1620" s="29">
        <v>330.46949999999998</v>
      </c>
      <c r="E1620" s="29"/>
      <c r="F1620" s="24">
        <f t="shared" si="50"/>
        <v>3.5805799999999999</v>
      </c>
      <c r="G1620" s="24">
        <v>3.5805799999999999</v>
      </c>
      <c r="H1620" s="23">
        <v>23.614560000000001</v>
      </c>
      <c r="I1620" s="23"/>
      <c r="J1620" s="23">
        <v>150</v>
      </c>
      <c r="K1620" s="23"/>
    </row>
    <row r="1621" spans="1:11" ht="12.75" customHeight="1" x14ac:dyDescent="0.25">
      <c r="A1621" s="20">
        <f t="shared" si="51"/>
        <v>42954.166666662757</v>
      </c>
      <c r="B1621" s="29">
        <v>8.2913999999999994</v>
      </c>
      <c r="C1621" s="30">
        <v>0.91281000000000001</v>
      </c>
      <c r="D1621" s="29">
        <v>356.06310000000002</v>
      </c>
      <c r="E1621" s="29"/>
      <c r="F1621" s="24">
        <f t="shared" si="50"/>
        <v>8.2913999999999994</v>
      </c>
      <c r="G1621" s="24">
        <v>8.2913999999999994</v>
      </c>
      <c r="H1621" s="23">
        <v>23.60736</v>
      </c>
      <c r="I1621" s="23"/>
      <c r="J1621" s="23">
        <v>150</v>
      </c>
      <c r="K1621" s="23"/>
    </row>
    <row r="1622" spans="1:11" ht="12.75" customHeight="1" x14ac:dyDescent="0.25">
      <c r="A1622" s="20">
        <f t="shared" si="51"/>
        <v>42954.208333329421</v>
      </c>
      <c r="B1622" s="29">
        <v>1.8243799999999999</v>
      </c>
      <c r="C1622" s="30">
        <v>0.96148999999999996</v>
      </c>
      <c r="D1622" s="29">
        <v>343.78620000000001</v>
      </c>
      <c r="E1622" s="29"/>
      <c r="F1622" s="24">
        <f t="shared" si="50"/>
        <v>1.8243799999999999</v>
      </c>
      <c r="G1622" s="24">
        <v>1.8243799999999999</v>
      </c>
      <c r="H1622" s="23">
        <v>23.586390000000002</v>
      </c>
      <c r="I1622" s="23"/>
      <c r="J1622" s="23">
        <v>150</v>
      </c>
      <c r="K1622" s="23"/>
    </row>
    <row r="1623" spans="1:11" ht="12.75" customHeight="1" x14ac:dyDescent="0.25">
      <c r="A1623" s="20">
        <f t="shared" si="51"/>
        <v>42954.249999996086</v>
      </c>
      <c r="B1623" s="29">
        <v>7.3363199999999997</v>
      </c>
      <c r="C1623" s="30">
        <v>1.16916</v>
      </c>
      <c r="D1623" s="29">
        <v>357.10989999999998</v>
      </c>
      <c r="E1623" s="29"/>
      <c r="F1623" s="24">
        <f t="shared" si="50"/>
        <v>7.3363199999999997</v>
      </c>
      <c r="G1623" s="24">
        <v>7.3363199999999997</v>
      </c>
      <c r="H1623" s="23">
        <v>23.578949999999999</v>
      </c>
      <c r="I1623" s="23"/>
      <c r="J1623" s="23">
        <v>150</v>
      </c>
      <c r="K1623" s="23"/>
    </row>
    <row r="1624" spans="1:11" ht="12.75" customHeight="1" x14ac:dyDescent="0.25">
      <c r="A1624" s="20">
        <f t="shared" si="51"/>
        <v>42954.29166666275</v>
      </c>
      <c r="B1624" s="29">
        <v>-1.0558099999999999</v>
      </c>
      <c r="C1624" s="30">
        <v>0.79613999999999996</v>
      </c>
      <c r="D1624" s="29">
        <v>39.700290000000003</v>
      </c>
      <c r="E1624" s="29"/>
      <c r="F1624" s="24" t="str">
        <f t="shared" si="50"/>
        <v/>
      </c>
      <c r="G1624" s="24" t="s">
        <v>189</v>
      </c>
      <c r="H1624" s="23">
        <v>23.571670000000001</v>
      </c>
      <c r="I1624" s="23"/>
      <c r="J1624" s="23">
        <v>150</v>
      </c>
      <c r="K1624" s="23"/>
    </row>
    <row r="1625" spans="1:11" ht="12.75" customHeight="1" x14ac:dyDescent="0.25">
      <c r="A1625" s="20">
        <f t="shared" si="51"/>
        <v>42954.333333329414</v>
      </c>
      <c r="B1625" s="29">
        <v>4.0039199999999999</v>
      </c>
      <c r="C1625" s="30">
        <v>0.68049999999999999</v>
      </c>
      <c r="D1625" s="29">
        <v>8.7480000000000002E-2</v>
      </c>
      <c r="E1625" s="29"/>
      <c r="F1625" s="24">
        <f t="shared" si="50"/>
        <v>4.0039199999999999</v>
      </c>
      <c r="G1625" s="24">
        <v>4.0039199999999999</v>
      </c>
      <c r="H1625" s="23">
        <v>23.564609999999998</v>
      </c>
      <c r="I1625" s="23"/>
      <c r="J1625" s="23">
        <v>150</v>
      </c>
      <c r="K1625" s="23"/>
    </row>
    <row r="1626" spans="1:11" ht="12.75" customHeight="1" x14ac:dyDescent="0.25">
      <c r="A1626" s="20">
        <f t="shared" si="51"/>
        <v>42954.374999996078</v>
      </c>
      <c r="B1626" s="29">
        <v>-0.32257000000000002</v>
      </c>
      <c r="C1626" s="30">
        <v>0.69033999999999995</v>
      </c>
      <c r="D1626" s="29">
        <v>327.32830000000001</v>
      </c>
      <c r="E1626" s="29"/>
      <c r="F1626" s="24" t="str">
        <f t="shared" si="50"/>
        <v/>
      </c>
      <c r="G1626" s="24" t="s">
        <v>189</v>
      </c>
      <c r="H1626" s="23">
        <v>23.554410000000001</v>
      </c>
      <c r="I1626" s="23"/>
      <c r="J1626" s="23">
        <v>150</v>
      </c>
      <c r="K1626" s="23"/>
    </row>
    <row r="1627" spans="1:11" ht="12.75" customHeight="1" x14ac:dyDescent="0.25">
      <c r="A1627" s="20">
        <f t="shared" si="51"/>
        <v>42954.416666662743</v>
      </c>
      <c r="B1627" s="29">
        <v>3.7180399999999998</v>
      </c>
      <c r="C1627" s="30">
        <v>0.98828000000000005</v>
      </c>
      <c r="D1627" s="29">
        <v>70.922520000000006</v>
      </c>
      <c r="E1627" s="29"/>
      <c r="F1627" s="24">
        <f t="shared" si="50"/>
        <v>3.7180399999999998</v>
      </c>
      <c r="G1627" s="24">
        <v>3.7180399999999998</v>
      </c>
      <c r="H1627" s="23">
        <v>23.541799999999999</v>
      </c>
      <c r="I1627" s="23"/>
      <c r="J1627" s="23">
        <v>150</v>
      </c>
      <c r="K1627" s="23"/>
    </row>
    <row r="1628" spans="1:11" ht="12.75" customHeight="1" x14ac:dyDescent="0.25">
      <c r="A1628" s="20">
        <f t="shared" si="51"/>
        <v>42954.458333329407</v>
      </c>
      <c r="B1628" s="29">
        <v>-1.61151</v>
      </c>
      <c r="C1628" s="30">
        <v>2.3226</v>
      </c>
      <c r="D1628" s="29">
        <v>58.759920000000001</v>
      </c>
      <c r="E1628" s="29"/>
      <c r="F1628" s="24" t="str">
        <f t="shared" si="50"/>
        <v/>
      </c>
      <c r="G1628" s="24" t="s">
        <v>189</v>
      </c>
      <c r="H1628" s="23">
        <v>23.53828</v>
      </c>
      <c r="I1628" s="23"/>
      <c r="J1628" s="23">
        <v>150</v>
      </c>
      <c r="K1628" s="23"/>
    </row>
    <row r="1629" spans="1:11" ht="12.75" customHeight="1" x14ac:dyDescent="0.25">
      <c r="A1629" s="20">
        <f t="shared" si="51"/>
        <v>42954.499999996071</v>
      </c>
      <c r="B1629" s="29">
        <v>-0.96294999999999997</v>
      </c>
      <c r="C1629" s="30">
        <v>2.573</v>
      </c>
      <c r="D1629" s="29">
        <v>318.66090000000003</v>
      </c>
      <c r="E1629" s="29"/>
      <c r="F1629" s="24" t="str">
        <f t="shared" si="50"/>
        <v/>
      </c>
      <c r="G1629" s="24" t="s">
        <v>189</v>
      </c>
      <c r="H1629" s="23">
        <v>23.526219999999999</v>
      </c>
      <c r="I1629" s="23"/>
      <c r="J1629" s="23">
        <v>150</v>
      </c>
      <c r="K1629" s="23"/>
    </row>
    <row r="1630" spans="1:11" ht="12.75" customHeight="1" x14ac:dyDescent="0.25">
      <c r="A1630" s="20">
        <f t="shared" si="51"/>
        <v>42954.541666662735</v>
      </c>
      <c r="B1630" s="29">
        <v>1.9515100000000001</v>
      </c>
      <c r="C1630" s="30">
        <v>1.84799</v>
      </c>
      <c r="D1630" s="29">
        <v>7.7235199999999997</v>
      </c>
      <c r="E1630" s="29"/>
      <c r="F1630" s="24">
        <f t="shared" si="50"/>
        <v>1.9515100000000001</v>
      </c>
      <c r="G1630" s="24">
        <v>1.9515100000000001</v>
      </c>
      <c r="H1630" s="23">
        <v>23.506910000000001</v>
      </c>
      <c r="I1630" s="23"/>
      <c r="J1630" s="23">
        <v>150</v>
      </c>
      <c r="K1630" s="23"/>
    </row>
    <row r="1631" spans="1:11" ht="12.75" customHeight="1" x14ac:dyDescent="0.25">
      <c r="A1631" s="20">
        <f t="shared" si="51"/>
        <v>42954.583333329399</v>
      </c>
      <c r="B1631" s="29">
        <v>7.6951000000000001</v>
      </c>
      <c r="C1631" s="30">
        <v>1.5725199999999999</v>
      </c>
      <c r="D1631" s="29">
        <v>350.2088</v>
      </c>
      <c r="E1631" s="29"/>
      <c r="F1631" s="24">
        <f t="shared" si="50"/>
        <v>7.6951000000000001</v>
      </c>
      <c r="G1631" s="24">
        <v>7.6951000000000001</v>
      </c>
      <c r="H1631" s="23">
        <v>23.490580000000001</v>
      </c>
      <c r="I1631" s="23"/>
      <c r="J1631" s="23">
        <v>150</v>
      </c>
      <c r="K1631" s="23"/>
    </row>
    <row r="1632" spans="1:11" ht="12.75" customHeight="1" x14ac:dyDescent="0.25">
      <c r="A1632" s="20">
        <f t="shared" si="51"/>
        <v>42954.624999996064</v>
      </c>
      <c r="B1632" s="29">
        <v>2.6713</v>
      </c>
      <c r="C1632" s="30">
        <v>1.6608499999999999</v>
      </c>
      <c r="D1632" s="29">
        <v>353.59469999999999</v>
      </c>
      <c r="E1632" s="29"/>
      <c r="F1632" s="24">
        <f t="shared" si="50"/>
        <v>2.6713</v>
      </c>
      <c r="G1632" s="24">
        <v>2.6713</v>
      </c>
      <c r="H1632" s="23">
        <v>23.489319999999999</v>
      </c>
      <c r="I1632" s="23"/>
      <c r="J1632" s="23">
        <v>150</v>
      </c>
      <c r="K1632" s="23"/>
    </row>
    <row r="1633" spans="1:11" ht="12.75" customHeight="1" x14ac:dyDescent="0.25">
      <c r="A1633" s="20">
        <f t="shared" si="51"/>
        <v>42954.666666662728</v>
      </c>
      <c r="B1633" s="29">
        <v>7.0597700000000003</v>
      </c>
      <c r="C1633" s="30">
        <v>1.05972</v>
      </c>
      <c r="D1633" s="29">
        <v>359.70400000000001</v>
      </c>
      <c r="E1633" s="29"/>
      <c r="F1633" s="24">
        <f t="shared" si="50"/>
        <v>7.0597700000000003</v>
      </c>
      <c r="G1633" s="24">
        <v>7.0597700000000003</v>
      </c>
      <c r="H1633" s="23">
        <v>23.463789999999999</v>
      </c>
      <c r="I1633" s="23"/>
      <c r="J1633" s="23">
        <v>150</v>
      </c>
      <c r="K1633" s="23"/>
    </row>
    <row r="1634" spans="1:11" ht="12.75" customHeight="1" x14ac:dyDescent="0.25">
      <c r="A1634" s="20">
        <f t="shared" si="51"/>
        <v>42954.708333329392</v>
      </c>
      <c r="B1634" s="29">
        <v>4.6164699999999996</v>
      </c>
      <c r="C1634" s="30">
        <v>0.89159999999999995</v>
      </c>
      <c r="D1634" s="29">
        <v>13.25107</v>
      </c>
      <c r="E1634" s="29"/>
      <c r="F1634" s="24">
        <f t="shared" si="50"/>
        <v>4.6164699999999996</v>
      </c>
      <c r="G1634" s="24">
        <v>4.6164699999999996</v>
      </c>
      <c r="H1634" s="23">
        <v>23.460899999999999</v>
      </c>
      <c r="I1634" s="23"/>
      <c r="J1634" s="23">
        <v>150</v>
      </c>
      <c r="K1634" s="23"/>
    </row>
    <row r="1635" spans="1:11" ht="12.75" customHeight="1" x14ac:dyDescent="0.25">
      <c r="A1635" s="20">
        <f t="shared" si="51"/>
        <v>42954.749999996056</v>
      </c>
      <c r="B1635" s="29">
        <v>11.230169999999999</v>
      </c>
      <c r="C1635" s="30">
        <v>1.0258700000000001</v>
      </c>
      <c r="D1635" s="29">
        <v>357.41230000000002</v>
      </c>
      <c r="E1635" s="29"/>
      <c r="F1635" s="24">
        <f t="shared" si="50"/>
        <v>11.230169999999999</v>
      </c>
      <c r="G1635" s="24">
        <v>11.230169999999999</v>
      </c>
      <c r="H1635" s="23">
        <v>23.453240000000001</v>
      </c>
      <c r="I1635" s="23"/>
      <c r="J1635" s="23">
        <v>150</v>
      </c>
      <c r="K1635" s="23"/>
    </row>
    <row r="1636" spans="1:11" ht="12.75" customHeight="1" x14ac:dyDescent="0.25">
      <c r="A1636" s="20">
        <f t="shared" si="51"/>
        <v>42954.791666662721</v>
      </c>
      <c r="B1636" s="29">
        <v>6.10358</v>
      </c>
      <c r="C1636" s="30">
        <v>0.45035999999999998</v>
      </c>
      <c r="D1636" s="29">
        <v>68.201920000000001</v>
      </c>
      <c r="E1636" s="29"/>
      <c r="F1636" s="24">
        <f t="shared" si="50"/>
        <v>6.10358</v>
      </c>
      <c r="G1636" s="24">
        <v>6.10358</v>
      </c>
      <c r="H1636" s="23">
        <v>23.447510000000001</v>
      </c>
      <c r="I1636" s="23"/>
      <c r="J1636" s="23">
        <v>150</v>
      </c>
      <c r="K1636" s="23"/>
    </row>
    <row r="1637" spans="1:11" ht="12.75" customHeight="1" x14ac:dyDescent="0.25">
      <c r="A1637" s="20">
        <f t="shared" si="51"/>
        <v>42954.833333329385</v>
      </c>
      <c r="B1637" s="29">
        <v>8.4125599999999991</v>
      </c>
      <c r="C1637" s="30">
        <v>0.27872000000000002</v>
      </c>
      <c r="D1637" s="29">
        <v>90.562640000000002</v>
      </c>
      <c r="E1637" s="29"/>
      <c r="F1637" s="24">
        <f t="shared" si="50"/>
        <v>8.4125599999999991</v>
      </c>
      <c r="G1637" s="24">
        <v>8.4125599999999991</v>
      </c>
      <c r="H1637" s="23">
        <v>23.445540000000001</v>
      </c>
      <c r="I1637" s="23"/>
      <c r="J1637" s="23">
        <v>150</v>
      </c>
      <c r="K1637" s="23"/>
    </row>
    <row r="1638" spans="1:11" ht="12.75" customHeight="1" x14ac:dyDescent="0.25">
      <c r="A1638" s="20">
        <f t="shared" si="51"/>
        <v>42954.874999996049</v>
      </c>
      <c r="B1638" s="29">
        <v>1.7612099999999999</v>
      </c>
      <c r="C1638" s="30">
        <v>0.50797000000000003</v>
      </c>
      <c r="D1638" s="29">
        <v>27.506460000000001</v>
      </c>
      <c r="E1638" s="29"/>
      <c r="F1638" s="24">
        <f t="shared" si="50"/>
        <v>1.7612099999999999</v>
      </c>
      <c r="G1638" s="24">
        <v>1.7612099999999999</v>
      </c>
      <c r="H1638" s="23">
        <v>23.418970000000002</v>
      </c>
      <c r="I1638" s="23"/>
      <c r="J1638" s="23">
        <v>150</v>
      </c>
      <c r="K1638" s="23"/>
    </row>
    <row r="1639" spans="1:11" ht="12.75" customHeight="1" x14ac:dyDescent="0.25">
      <c r="A1639" s="20">
        <f t="shared" si="51"/>
        <v>42954.916666662713</v>
      </c>
      <c r="B1639" s="29">
        <v>10.32926</v>
      </c>
      <c r="C1639" s="30">
        <v>0.98611000000000004</v>
      </c>
      <c r="D1639" s="29">
        <v>16.96386</v>
      </c>
      <c r="E1639" s="29"/>
      <c r="F1639" s="24">
        <f t="shared" si="50"/>
        <v>10.32926</v>
      </c>
      <c r="G1639" s="24">
        <v>10.32926</v>
      </c>
      <c r="H1639" s="23">
        <v>23.415400000000002</v>
      </c>
      <c r="I1639" s="23"/>
      <c r="J1639" s="23">
        <v>150</v>
      </c>
      <c r="K1639" s="23"/>
    </row>
    <row r="1640" spans="1:11" ht="12.75" customHeight="1" x14ac:dyDescent="0.25">
      <c r="A1640" s="20">
        <f t="shared" si="51"/>
        <v>42954.958333329378</v>
      </c>
      <c r="B1640" s="29">
        <v>4.2433800000000002</v>
      </c>
      <c r="C1640" s="30">
        <v>0.97719999999999996</v>
      </c>
      <c r="D1640" s="29">
        <v>351.24930000000001</v>
      </c>
      <c r="E1640" s="29"/>
      <c r="F1640" s="24">
        <f t="shared" si="50"/>
        <v>4.2433800000000002</v>
      </c>
      <c r="G1640" s="24">
        <v>4.2433800000000002</v>
      </c>
      <c r="H1640" s="23">
        <v>23.40917</v>
      </c>
      <c r="I1640" s="23"/>
      <c r="J1640" s="23">
        <v>150</v>
      </c>
      <c r="K1640" s="23"/>
    </row>
    <row r="1641" spans="1:11" ht="12.75" customHeight="1" x14ac:dyDescent="0.25">
      <c r="A1641" s="20">
        <f t="shared" si="51"/>
        <v>42954.999999996042</v>
      </c>
      <c r="B1641" s="29">
        <v>10.42266</v>
      </c>
      <c r="C1641" s="30">
        <v>0.75888</v>
      </c>
      <c r="D1641" s="29">
        <v>270.88479999999998</v>
      </c>
      <c r="E1641" s="29"/>
      <c r="F1641" s="24">
        <f t="shared" si="50"/>
        <v>10.42266</v>
      </c>
      <c r="G1641" s="24">
        <v>10.42266</v>
      </c>
      <c r="H1641" s="23">
        <v>23.400829999999999</v>
      </c>
      <c r="I1641" s="23"/>
      <c r="J1641" s="23">
        <v>150</v>
      </c>
      <c r="K1641" s="23"/>
    </row>
    <row r="1642" spans="1:11" ht="12.75" customHeight="1" x14ac:dyDescent="0.25">
      <c r="A1642" s="20">
        <f t="shared" si="51"/>
        <v>42955.041666662706</v>
      </c>
      <c r="B1642" s="29">
        <v>12.93811</v>
      </c>
      <c r="C1642" s="30">
        <v>0.61024999999999996</v>
      </c>
      <c r="D1642" s="29">
        <v>16.224240000000002</v>
      </c>
      <c r="E1642" s="29"/>
      <c r="F1642" s="24">
        <f t="shared" si="50"/>
        <v>12.93811</v>
      </c>
      <c r="G1642" s="24">
        <v>12.93811</v>
      </c>
      <c r="H1642" s="23">
        <v>23.40082</v>
      </c>
      <c r="I1642" s="23">
        <f>COUNTIF(G1642:G1665,"&gt;150")</f>
        <v>0</v>
      </c>
      <c r="J1642" s="23">
        <v>150</v>
      </c>
      <c r="K1642" s="23"/>
    </row>
    <row r="1643" spans="1:11" ht="12.75" customHeight="1" x14ac:dyDescent="0.25">
      <c r="A1643" s="20">
        <f t="shared" si="51"/>
        <v>42955.08333332937</v>
      </c>
      <c r="B1643" s="29">
        <v>3.2574100000000001</v>
      </c>
      <c r="C1643" s="30">
        <v>0.35962</v>
      </c>
      <c r="D1643" s="29">
        <v>174.4264</v>
      </c>
      <c r="E1643" s="29"/>
      <c r="F1643" s="24">
        <f t="shared" si="50"/>
        <v>3.2574100000000001</v>
      </c>
      <c r="G1643" s="24">
        <v>3.2574100000000001</v>
      </c>
      <c r="H1643" s="23">
        <v>23.381879999999999</v>
      </c>
      <c r="I1643" s="23"/>
      <c r="J1643" s="23">
        <v>150</v>
      </c>
      <c r="K1643" s="23"/>
    </row>
    <row r="1644" spans="1:11" ht="12.75" customHeight="1" x14ac:dyDescent="0.25">
      <c r="A1644" s="20">
        <f t="shared" si="51"/>
        <v>42955.124999996035</v>
      </c>
      <c r="B1644" s="29">
        <v>4.0043699999999998</v>
      </c>
      <c r="C1644" s="30">
        <v>0.75017999999999996</v>
      </c>
      <c r="D1644" s="29">
        <v>255.7706</v>
      </c>
      <c r="E1644" s="29"/>
      <c r="F1644" s="24">
        <f t="shared" si="50"/>
        <v>4.0043699999999998</v>
      </c>
      <c r="G1644" s="24">
        <v>4.0043699999999998</v>
      </c>
      <c r="H1644" s="23">
        <v>23.381779999999999</v>
      </c>
      <c r="I1644" s="23"/>
      <c r="J1644" s="23">
        <v>150</v>
      </c>
      <c r="K1644" s="23"/>
    </row>
    <row r="1645" spans="1:11" ht="12.75" customHeight="1" x14ac:dyDescent="0.25">
      <c r="A1645" s="20">
        <f t="shared" si="51"/>
        <v>42955.166666662699</v>
      </c>
      <c r="B1645" s="29">
        <v>11.117000000000001</v>
      </c>
      <c r="C1645" s="30">
        <v>0.63127999999999995</v>
      </c>
      <c r="D1645" s="29">
        <v>87.731960000000001</v>
      </c>
      <c r="E1645" s="29"/>
      <c r="F1645" s="24">
        <f t="shared" si="50"/>
        <v>11.117000000000001</v>
      </c>
      <c r="G1645" s="24">
        <v>11.117000000000001</v>
      </c>
      <c r="H1645" s="23">
        <v>23.38129</v>
      </c>
      <c r="I1645" s="23"/>
      <c r="J1645" s="23">
        <v>150</v>
      </c>
      <c r="K1645" s="23"/>
    </row>
    <row r="1646" spans="1:11" ht="12.75" customHeight="1" x14ac:dyDescent="0.25">
      <c r="A1646" s="20">
        <f t="shared" si="51"/>
        <v>42955.208333329363</v>
      </c>
      <c r="B1646" s="29">
        <v>5.8533600000000003</v>
      </c>
      <c r="C1646" s="30">
        <v>0.72643000000000002</v>
      </c>
      <c r="D1646" s="29">
        <v>60.073239999999998</v>
      </c>
      <c r="E1646" s="29"/>
      <c r="F1646" s="24">
        <f t="shared" si="50"/>
        <v>5.8533600000000003</v>
      </c>
      <c r="G1646" s="24">
        <v>5.8533600000000003</v>
      </c>
      <c r="H1646" s="23">
        <v>23.38083</v>
      </c>
      <c r="I1646" s="23"/>
      <c r="J1646" s="23">
        <v>150</v>
      </c>
      <c r="K1646" s="23"/>
    </row>
    <row r="1647" spans="1:11" ht="12.75" customHeight="1" x14ac:dyDescent="0.25">
      <c r="A1647" s="20">
        <f t="shared" si="51"/>
        <v>42955.249999996027</v>
      </c>
      <c r="B1647" s="29">
        <v>6.54366</v>
      </c>
      <c r="C1647" s="30">
        <v>0.63351999999999997</v>
      </c>
      <c r="D1647" s="29">
        <v>100.2179</v>
      </c>
      <c r="E1647" s="29"/>
      <c r="F1647" s="24">
        <f t="shared" si="50"/>
        <v>6.54366</v>
      </c>
      <c r="G1647" s="24">
        <v>6.54366</v>
      </c>
      <c r="H1647" s="23">
        <v>23.35633</v>
      </c>
      <c r="I1647" s="23"/>
      <c r="J1647" s="23">
        <v>150</v>
      </c>
      <c r="K1647" s="23"/>
    </row>
    <row r="1648" spans="1:11" ht="12.75" customHeight="1" x14ac:dyDescent="0.25">
      <c r="A1648" s="20">
        <f t="shared" si="51"/>
        <v>42955.291666662692</v>
      </c>
      <c r="B1648" s="29">
        <v>3.8253300000000001</v>
      </c>
      <c r="C1648" s="30">
        <v>0.35394999999999999</v>
      </c>
      <c r="D1648" s="29">
        <v>264.87130000000002</v>
      </c>
      <c r="E1648" s="29"/>
      <c r="F1648" s="24">
        <f t="shared" si="50"/>
        <v>3.8253300000000001</v>
      </c>
      <c r="G1648" s="24">
        <v>3.8253300000000001</v>
      </c>
      <c r="H1648" s="23">
        <v>23.327580000000001</v>
      </c>
      <c r="I1648" s="23"/>
      <c r="J1648" s="23">
        <v>150</v>
      </c>
      <c r="K1648" s="23"/>
    </row>
    <row r="1649" spans="1:11" ht="12.75" customHeight="1" x14ac:dyDescent="0.25">
      <c r="A1649" s="20">
        <f t="shared" si="51"/>
        <v>42955.333333329356</v>
      </c>
      <c r="B1649" s="29">
        <v>2.5703100000000001</v>
      </c>
      <c r="C1649" s="30">
        <v>0.61363000000000001</v>
      </c>
      <c r="D1649" s="29">
        <v>46.624209999999998</v>
      </c>
      <c r="E1649" s="29"/>
      <c r="F1649" s="24">
        <f t="shared" si="50"/>
        <v>2.5703100000000001</v>
      </c>
      <c r="G1649" s="24">
        <v>2.5703100000000001</v>
      </c>
      <c r="H1649" s="23">
        <v>23.32122</v>
      </c>
      <c r="I1649" s="23"/>
      <c r="J1649" s="23">
        <v>150</v>
      </c>
      <c r="K1649" s="23"/>
    </row>
    <row r="1650" spans="1:11" ht="12.75" customHeight="1" x14ac:dyDescent="0.25">
      <c r="A1650" s="20">
        <f t="shared" si="51"/>
        <v>42955.37499999602</v>
      </c>
      <c r="B1650" s="29">
        <v>5.218</v>
      </c>
      <c r="C1650" s="30">
        <v>0.84760999999999997</v>
      </c>
      <c r="D1650" s="29">
        <v>46.117660000000001</v>
      </c>
      <c r="E1650" s="29"/>
      <c r="F1650" s="24">
        <f t="shared" si="50"/>
        <v>5.218</v>
      </c>
      <c r="G1650" s="24">
        <v>5.218</v>
      </c>
      <c r="H1650" s="23">
        <v>23.306719999999999</v>
      </c>
      <c r="I1650" s="23"/>
      <c r="J1650" s="23">
        <v>150</v>
      </c>
      <c r="K1650" s="23"/>
    </row>
    <row r="1651" spans="1:11" ht="12.75" customHeight="1" x14ac:dyDescent="0.25">
      <c r="A1651" s="20">
        <f t="shared" si="51"/>
        <v>42955.416666662684</v>
      </c>
      <c r="B1651" s="29">
        <v>8.7545199999999994</v>
      </c>
      <c r="C1651" s="30">
        <v>1.3871599999999999</v>
      </c>
      <c r="D1651" s="29">
        <v>11.793810000000001</v>
      </c>
      <c r="E1651" s="29"/>
      <c r="F1651" s="24">
        <f t="shared" si="50"/>
        <v>8.7545199999999994</v>
      </c>
      <c r="G1651" s="24">
        <v>8.7545199999999994</v>
      </c>
      <c r="H1651" s="23">
        <v>23.277249999999999</v>
      </c>
      <c r="I1651" s="23"/>
      <c r="J1651" s="23">
        <v>150</v>
      </c>
      <c r="K1651" s="23"/>
    </row>
    <row r="1652" spans="1:11" ht="12.75" customHeight="1" x14ac:dyDescent="0.25">
      <c r="A1652" s="20">
        <f t="shared" si="51"/>
        <v>42955.458333329349</v>
      </c>
      <c r="B1652" s="29">
        <v>9.1286900000000006</v>
      </c>
      <c r="C1652" s="30">
        <v>1.8721000000000001</v>
      </c>
      <c r="D1652" s="29">
        <v>7.4686000000000003</v>
      </c>
      <c r="E1652" s="29"/>
      <c r="F1652" s="24">
        <f t="shared" si="50"/>
        <v>9.1286900000000006</v>
      </c>
      <c r="G1652" s="24">
        <v>9.1286900000000006</v>
      </c>
      <c r="H1652" s="23">
        <v>23.265550000000001</v>
      </c>
      <c r="I1652" s="23"/>
      <c r="J1652" s="23">
        <v>150</v>
      </c>
      <c r="K1652" s="23"/>
    </row>
    <row r="1653" spans="1:11" ht="12.75" customHeight="1" x14ac:dyDescent="0.25">
      <c r="A1653" s="20">
        <f t="shared" si="51"/>
        <v>42955.499999996013</v>
      </c>
      <c r="B1653" s="29">
        <v>12.98959</v>
      </c>
      <c r="C1653" s="30">
        <v>1.7602199999999999</v>
      </c>
      <c r="D1653" s="29">
        <v>15.05245</v>
      </c>
      <c r="E1653" s="29"/>
      <c r="F1653" s="24">
        <f t="shared" si="50"/>
        <v>12.98959</v>
      </c>
      <c r="G1653" s="24">
        <v>12.98959</v>
      </c>
      <c r="H1653" s="23">
        <v>23.265529999999998</v>
      </c>
      <c r="I1653" s="23"/>
      <c r="J1653" s="23">
        <v>150</v>
      </c>
      <c r="K1653" s="23"/>
    </row>
    <row r="1654" spans="1:11" ht="12.75" customHeight="1" x14ac:dyDescent="0.25">
      <c r="A1654" s="20">
        <f t="shared" si="51"/>
        <v>42955.541666662677</v>
      </c>
      <c r="B1654" s="29">
        <v>16.4373</v>
      </c>
      <c r="C1654" s="30">
        <v>1.5083299999999999</v>
      </c>
      <c r="D1654" s="29">
        <v>20.36242</v>
      </c>
      <c r="E1654" s="29"/>
      <c r="F1654" s="24">
        <f t="shared" si="50"/>
        <v>16.4373</v>
      </c>
      <c r="G1654" s="24">
        <v>16.4373</v>
      </c>
      <c r="H1654" s="23">
        <v>23.265499999999999</v>
      </c>
      <c r="I1654" s="23"/>
      <c r="J1654" s="23">
        <v>150</v>
      </c>
      <c r="K1654" s="23"/>
    </row>
    <row r="1655" spans="1:11" ht="12.75" customHeight="1" x14ac:dyDescent="0.25">
      <c r="A1655" s="20">
        <f t="shared" si="51"/>
        <v>42955.583333329341</v>
      </c>
      <c r="B1655" s="29">
        <v>11.44426</v>
      </c>
      <c r="C1655" s="30">
        <v>1.59596</v>
      </c>
      <c r="D1655" s="29">
        <v>11.613110000000001</v>
      </c>
      <c r="E1655" s="29"/>
      <c r="F1655" s="24">
        <f t="shared" si="50"/>
        <v>11.44426</v>
      </c>
      <c r="G1655" s="24">
        <v>11.44426</v>
      </c>
      <c r="H1655" s="23">
        <v>23.24267</v>
      </c>
      <c r="I1655" s="23"/>
      <c r="J1655" s="23">
        <v>150</v>
      </c>
      <c r="K1655" s="23"/>
    </row>
    <row r="1656" spans="1:11" ht="12.75" customHeight="1" x14ac:dyDescent="0.25">
      <c r="A1656" s="20">
        <f t="shared" si="51"/>
        <v>42955.624999996005</v>
      </c>
      <c r="B1656" s="29">
        <v>14.69647</v>
      </c>
      <c r="C1656" s="30">
        <v>1.67032</v>
      </c>
      <c r="D1656" s="29">
        <v>29.182510000000001</v>
      </c>
      <c r="E1656" s="29"/>
      <c r="F1656" s="24">
        <f t="shared" si="50"/>
        <v>14.69647</v>
      </c>
      <c r="G1656" s="24">
        <v>14.69647</v>
      </c>
      <c r="H1656" s="23">
        <v>23.22906</v>
      </c>
      <c r="I1656" s="23"/>
      <c r="J1656" s="23">
        <v>150</v>
      </c>
      <c r="K1656" s="23"/>
    </row>
    <row r="1657" spans="1:11" ht="12.75" customHeight="1" x14ac:dyDescent="0.25">
      <c r="A1657" s="20">
        <f t="shared" si="51"/>
        <v>42955.66666666267</v>
      </c>
      <c r="B1657" s="29">
        <v>10.33043</v>
      </c>
      <c r="C1657" s="30">
        <v>2.26688</v>
      </c>
      <c r="D1657" s="29">
        <v>46.132420000000003</v>
      </c>
      <c r="E1657" s="29"/>
      <c r="F1657" s="24">
        <f t="shared" si="50"/>
        <v>10.33043</v>
      </c>
      <c r="G1657" s="24">
        <v>10.33043</v>
      </c>
      <c r="H1657" s="23">
        <v>23.2255</v>
      </c>
      <c r="I1657" s="23"/>
      <c r="J1657" s="23">
        <v>150</v>
      </c>
      <c r="K1657" s="23"/>
    </row>
    <row r="1658" spans="1:11" ht="12.75" customHeight="1" x14ac:dyDescent="0.25">
      <c r="A1658" s="20">
        <f t="shared" si="51"/>
        <v>42955.708333329334</v>
      </c>
      <c r="B1658" s="29">
        <v>15.255190000000001</v>
      </c>
      <c r="C1658" s="30">
        <v>1.65835</v>
      </c>
      <c r="D1658" s="29">
        <v>27.92062</v>
      </c>
      <c r="E1658" s="29"/>
      <c r="F1658" s="24">
        <f t="shared" si="50"/>
        <v>15.255190000000001</v>
      </c>
      <c r="G1658" s="24">
        <v>15.255190000000001</v>
      </c>
      <c r="H1658" s="23">
        <v>23.21754</v>
      </c>
      <c r="I1658" s="23"/>
      <c r="J1658" s="23">
        <v>150</v>
      </c>
      <c r="K1658" s="23"/>
    </row>
    <row r="1659" spans="1:11" ht="12.75" customHeight="1" x14ac:dyDescent="0.25">
      <c r="A1659" s="20">
        <f t="shared" si="51"/>
        <v>42955.749999995998</v>
      </c>
      <c r="B1659" s="29">
        <v>15.50347</v>
      </c>
      <c r="C1659" s="30">
        <v>2.1590400000000001</v>
      </c>
      <c r="D1659" s="29">
        <v>13.4617</v>
      </c>
      <c r="E1659" s="29"/>
      <c r="F1659" s="24">
        <f t="shared" si="50"/>
        <v>15.50347</v>
      </c>
      <c r="G1659" s="24">
        <v>15.50347</v>
      </c>
      <c r="H1659" s="23">
        <v>23.208829999999999</v>
      </c>
      <c r="I1659" s="23"/>
      <c r="J1659" s="23">
        <v>150</v>
      </c>
      <c r="K1659" s="23"/>
    </row>
    <row r="1660" spans="1:11" ht="12.75" customHeight="1" x14ac:dyDescent="0.25">
      <c r="A1660" s="20">
        <f t="shared" si="51"/>
        <v>42955.791666662662</v>
      </c>
      <c r="B1660" s="29">
        <v>13.24343</v>
      </c>
      <c r="C1660" s="30">
        <v>2.0240100000000001</v>
      </c>
      <c r="D1660" s="29">
        <v>15.933870000000001</v>
      </c>
      <c r="E1660" s="29"/>
      <c r="F1660" s="24">
        <f t="shared" si="50"/>
        <v>13.24343</v>
      </c>
      <c r="G1660" s="24">
        <v>13.24343</v>
      </c>
      <c r="H1660" s="23">
        <v>23.19032</v>
      </c>
      <c r="I1660" s="23"/>
      <c r="J1660" s="23">
        <v>150</v>
      </c>
      <c r="K1660" s="23"/>
    </row>
    <row r="1661" spans="1:11" ht="12.75" customHeight="1" x14ac:dyDescent="0.25">
      <c r="A1661" s="20">
        <f t="shared" si="51"/>
        <v>42955.833333329327</v>
      </c>
      <c r="B1661" s="29">
        <v>3.8369499999999999</v>
      </c>
      <c r="C1661" s="30">
        <v>2.6023499999999999</v>
      </c>
      <c r="D1661" s="29">
        <v>4.8724699999999999</v>
      </c>
      <c r="E1661" s="29"/>
      <c r="F1661" s="24">
        <f t="shared" si="50"/>
        <v>3.8369499999999999</v>
      </c>
      <c r="G1661" s="24">
        <v>3.8369499999999999</v>
      </c>
      <c r="H1661" s="23">
        <v>23.188389999999998</v>
      </c>
      <c r="I1661" s="23"/>
      <c r="J1661" s="23">
        <v>150</v>
      </c>
      <c r="K1661" s="23"/>
    </row>
    <row r="1662" spans="1:11" ht="12.75" customHeight="1" x14ac:dyDescent="0.25">
      <c r="A1662" s="20">
        <f t="shared" si="51"/>
        <v>42955.874999995991</v>
      </c>
      <c r="B1662" s="29">
        <v>13.044119999999999</v>
      </c>
      <c r="C1662" s="30">
        <v>3.1309399999999998</v>
      </c>
      <c r="D1662" s="29">
        <v>12.15333</v>
      </c>
      <c r="E1662" s="29"/>
      <c r="F1662" s="24">
        <f t="shared" si="50"/>
        <v>13.044119999999999</v>
      </c>
      <c r="G1662" s="24">
        <v>13.044119999999999</v>
      </c>
      <c r="H1662" s="23">
        <v>23.165220000000001</v>
      </c>
      <c r="I1662" s="23"/>
      <c r="J1662" s="23">
        <v>150</v>
      </c>
      <c r="K1662" s="23"/>
    </row>
    <row r="1663" spans="1:11" ht="12.75" customHeight="1" x14ac:dyDescent="0.25">
      <c r="A1663" s="20">
        <f t="shared" si="51"/>
        <v>42955.916666662655</v>
      </c>
      <c r="B1663" s="29">
        <v>10.1426</v>
      </c>
      <c r="C1663" s="30">
        <v>2.96793</v>
      </c>
      <c r="D1663" s="29">
        <v>8.5605100000000007</v>
      </c>
      <c r="E1663" s="29"/>
      <c r="F1663" s="24">
        <f t="shared" si="50"/>
        <v>10.1426</v>
      </c>
      <c r="G1663" s="24">
        <v>10.1426</v>
      </c>
      <c r="H1663" s="23">
        <v>23.13964</v>
      </c>
      <c r="I1663" s="23"/>
      <c r="J1663" s="23">
        <v>150</v>
      </c>
      <c r="K1663" s="23"/>
    </row>
    <row r="1664" spans="1:11" ht="12.75" customHeight="1" x14ac:dyDescent="0.25">
      <c r="A1664" s="20">
        <f t="shared" si="51"/>
        <v>42955.958333329319</v>
      </c>
      <c r="B1664" s="29">
        <v>0.67493000000000003</v>
      </c>
      <c r="C1664" s="30">
        <v>2.8591000000000002</v>
      </c>
      <c r="D1664" s="29">
        <v>357.58580000000001</v>
      </c>
      <c r="E1664" s="29"/>
      <c r="F1664" s="24">
        <f t="shared" si="50"/>
        <v>0.67493000000000003</v>
      </c>
      <c r="G1664" s="24">
        <v>0.67493000000000003</v>
      </c>
      <c r="H1664" s="23">
        <v>23.110969999999998</v>
      </c>
      <c r="I1664" s="23"/>
      <c r="J1664" s="23">
        <v>150</v>
      </c>
      <c r="K1664" s="23"/>
    </row>
    <row r="1665" spans="1:11" ht="12.75" customHeight="1" x14ac:dyDescent="0.25">
      <c r="A1665" s="20">
        <f t="shared" si="51"/>
        <v>42955.999999995984</v>
      </c>
      <c r="B1665" s="29">
        <v>11.620520000000001</v>
      </c>
      <c r="C1665" s="30">
        <v>2.49491</v>
      </c>
      <c r="D1665" s="29">
        <v>13.05484</v>
      </c>
      <c r="E1665" s="29"/>
      <c r="F1665" s="24">
        <f t="shared" si="50"/>
        <v>11.620520000000001</v>
      </c>
      <c r="G1665" s="24">
        <v>11.620520000000001</v>
      </c>
      <c r="H1665" s="23">
        <v>23.102329999999998</v>
      </c>
      <c r="I1665" s="23"/>
      <c r="J1665" s="23">
        <v>150</v>
      </c>
      <c r="K1665" s="23"/>
    </row>
    <row r="1666" spans="1:11" ht="12.75" customHeight="1" x14ac:dyDescent="0.25">
      <c r="A1666" s="20">
        <f t="shared" si="51"/>
        <v>42956.041666662648</v>
      </c>
      <c r="B1666" s="29">
        <v>12.64062</v>
      </c>
      <c r="C1666" s="30">
        <v>2.9926400000000002</v>
      </c>
      <c r="D1666" s="29">
        <v>2.9961700000000002</v>
      </c>
      <c r="E1666" s="29"/>
      <c r="F1666" s="24">
        <f t="shared" si="50"/>
        <v>12.64062</v>
      </c>
      <c r="G1666" s="24">
        <v>12.64062</v>
      </c>
      <c r="H1666" s="23">
        <v>23.10192</v>
      </c>
      <c r="I1666" s="23">
        <f>COUNTIF(G1666:G1689,"&gt;150")</f>
        <v>0</v>
      </c>
      <c r="J1666" s="23">
        <v>150</v>
      </c>
      <c r="K1666" s="23"/>
    </row>
    <row r="1667" spans="1:11" ht="12.75" customHeight="1" x14ac:dyDescent="0.25">
      <c r="A1667" s="20">
        <f t="shared" si="51"/>
        <v>42956.083333329312</v>
      </c>
      <c r="B1667" s="29">
        <v>5.5232999999999999</v>
      </c>
      <c r="C1667" s="30">
        <v>3.32321</v>
      </c>
      <c r="D1667" s="29">
        <v>2.2793899999999998</v>
      </c>
      <c r="E1667" s="29"/>
      <c r="F1667" s="24">
        <f t="shared" si="50"/>
        <v>5.5232999999999999</v>
      </c>
      <c r="G1667" s="24">
        <v>5.5232999999999999</v>
      </c>
      <c r="H1667" s="23">
        <v>23.09111</v>
      </c>
      <c r="I1667" s="23"/>
      <c r="J1667" s="23">
        <v>150</v>
      </c>
      <c r="K1667" s="23"/>
    </row>
    <row r="1668" spans="1:11" ht="12.75" customHeight="1" x14ac:dyDescent="0.25">
      <c r="A1668" s="20">
        <f t="shared" si="51"/>
        <v>42956.124999995976</v>
      </c>
      <c r="B1668" s="29">
        <v>15.70471</v>
      </c>
      <c r="C1668" s="30">
        <v>3.5585900000000001</v>
      </c>
      <c r="D1668" s="29">
        <v>5.5153400000000001</v>
      </c>
      <c r="E1668" s="29"/>
      <c r="F1668" s="24">
        <f t="shared" si="50"/>
        <v>15.70471</v>
      </c>
      <c r="G1668" s="24">
        <v>15.70471</v>
      </c>
      <c r="H1668" s="23">
        <v>23.078610000000001</v>
      </c>
      <c r="I1668" s="23"/>
      <c r="J1668" s="23">
        <v>150</v>
      </c>
      <c r="K1668" s="23"/>
    </row>
    <row r="1669" spans="1:11" ht="12.75" customHeight="1" x14ac:dyDescent="0.25">
      <c r="A1669" s="20">
        <f t="shared" si="51"/>
        <v>42956.166666662641</v>
      </c>
      <c r="B1669" s="29">
        <v>14.82587</v>
      </c>
      <c r="C1669" s="30">
        <v>3.0592999999999999</v>
      </c>
      <c r="D1669" s="29">
        <v>1.2980100000000001</v>
      </c>
      <c r="E1669" s="29"/>
      <c r="F1669" s="24">
        <f t="shared" si="50"/>
        <v>14.82587</v>
      </c>
      <c r="G1669" s="24">
        <v>14.82587</v>
      </c>
      <c r="H1669" s="23">
        <v>23.060079999999999</v>
      </c>
      <c r="I1669" s="23"/>
      <c r="J1669" s="23">
        <v>150</v>
      </c>
      <c r="K1669" s="23"/>
    </row>
    <row r="1670" spans="1:11" ht="12.75" customHeight="1" x14ac:dyDescent="0.25">
      <c r="A1670" s="20">
        <f t="shared" si="51"/>
        <v>42956.208333329305</v>
      </c>
      <c r="B1670" s="29">
        <v>10.89034</v>
      </c>
      <c r="C1670" s="30">
        <v>2.3786</v>
      </c>
      <c r="D1670" s="29">
        <v>13.893509999999999</v>
      </c>
      <c r="E1670" s="29"/>
      <c r="F1670" s="24">
        <f t="shared" si="50"/>
        <v>10.89034</v>
      </c>
      <c r="G1670" s="24">
        <v>10.89034</v>
      </c>
      <c r="H1670" s="23">
        <v>23.0595</v>
      </c>
      <c r="I1670" s="23"/>
      <c r="J1670" s="23">
        <v>150</v>
      </c>
      <c r="K1670" s="23"/>
    </row>
    <row r="1671" spans="1:11" ht="12.75" customHeight="1" x14ac:dyDescent="0.25">
      <c r="A1671" s="20">
        <f t="shared" si="51"/>
        <v>42956.249999995969</v>
      </c>
      <c r="B1671" s="29">
        <v>6.0441500000000001</v>
      </c>
      <c r="C1671" s="30">
        <v>2.7902900000000002</v>
      </c>
      <c r="D1671" s="29">
        <v>19.90335</v>
      </c>
      <c r="E1671" s="29"/>
      <c r="F1671" s="24">
        <f t="shared" si="50"/>
        <v>6.0441500000000001</v>
      </c>
      <c r="G1671" s="24">
        <v>6.0441500000000001</v>
      </c>
      <c r="H1671" s="23">
        <v>23.0352</v>
      </c>
      <c r="I1671" s="23"/>
      <c r="J1671" s="23">
        <v>150</v>
      </c>
      <c r="K1671" s="23"/>
    </row>
    <row r="1672" spans="1:11" ht="12.75" customHeight="1" x14ac:dyDescent="0.25">
      <c r="A1672" s="20">
        <f t="shared" si="51"/>
        <v>42956.291666662633</v>
      </c>
      <c r="B1672" s="29">
        <v>14.467169999999999</v>
      </c>
      <c r="C1672" s="30">
        <v>2.97566</v>
      </c>
      <c r="D1672" s="29">
        <v>35.492339999999999</v>
      </c>
      <c r="E1672" s="29"/>
      <c r="F1672" s="24">
        <f t="shared" si="50"/>
        <v>14.467169999999999</v>
      </c>
      <c r="G1672" s="24">
        <v>14.467169999999999</v>
      </c>
      <c r="H1672" s="23">
        <v>23.030280000000001</v>
      </c>
      <c r="I1672" s="23"/>
      <c r="J1672" s="23">
        <v>150</v>
      </c>
      <c r="K1672" s="23"/>
    </row>
    <row r="1673" spans="1:11" ht="12.75" customHeight="1" x14ac:dyDescent="0.25">
      <c r="A1673" s="20">
        <f t="shared" si="51"/>
        <v>42956.333333329298</v>
      </c>
      <c r="B1673" s="29">
        <v>7.9967699999999997</v>
      </c>
      <c r="C1673" s="30">
        <v>3.1449600000000002</v>
      </c>
      <c r="D1673" s="29">
        <v>40.35089</v>
      </c>
      <c r="E1673" s="29"/>
      <c r="F1673" s="24">
        <f t="shared" si="50"/>
        <v>7.9967699999999997</v>
      </c>
      <c r="G1673" s="24">
        <v>7.9967699999999997</v>
      </c>
      <c r="H1673" s="23">
        <v>23.010999999999999</v>
      </c>
      <c r="I1673" s="23"/>
      <c r="J1673" s="23">
        <v>150</v>
      </c>
      <c r="K1673" s="23"/>
    </row>
    <row r="1674" spans="1:11" ht="12.75" customHeight="1" x14ac:dyDescent="0.25">
      <c r="A1674" s="20">
        <f t="shared" si="51"/>
        <v>42956.374999995962</v>
      </c>
      <c r="B1674" s="29">
        <v>7.9619200000000001</v>
      </c>
      <c r="C1674" s="30">
        <v>2.9255599999999999</v>
      </c>
      <c r="D1674" s="29">
        <v>26.838819999999998</v>
      </c>
      <c r="E1674" s="29"/>
      <c r="F1674" s="24">
        <f t="shared" si="50"/>
        <v>7.9619200000000001</v>
      </c>
      <c r="G1674" s="24">
        <v>7.9619200000000001</v>
      </c>
      <c r="H1674" s="23">
        <v>23.009250000000002</v>
      </c>
      <c r="I1674" s="23"/>
      <c r="J1674" s="23">
        <v>150</v>
      </c>
      <c r="K1674" s="23"/>
    </row>
    <row r="1675" spans="1:11" ht="12.75" customHeight="1" x14ac:dyDescent="0.25">
      <c r="A1675" s="20">
        <f t="shared" si="51"/>
        <v>42956.416666662626</v>
      </c>
      <c r="B1675" s="29">
        <v>6.3605700000000001</v>
      </c>
      <c r="C1675" s="30">
        <v>3.20444</v>
      </c>
      <c r="D1675" s="29">
        <v>34.780059999999999</v>
      </c>
      <c r="E1675" s="29"/>
      <c r="F1675" s="24">
        <f t="shared" ref="F1675:F1738" si="52">IF(AND(B1675&gt;0,ISNUMBER(B1675)),B1675,"")</f>
        <v>6.3605700000000001</v>
      </c>
      <c r="G1675" s="24">
        <v>6.3605700000000001</v>
      </c>
      <c r="H1675" s="23">
        <v>23.00611</v>
      </c>
      <c r="I1675" s="23"/>
      <c r="J1675" s="23">
        <v>150</v>
      </c>
      <c r="K1675" s="23"/>
    </row>
    <row r="1676" spans="1:11" ht="12.75" customHeight="1" x14ac:dyDescent="0.25">
      <c r="A1676" s="20">
        <f t="shared" ref="A1676:A1739" si="53">A1675+1/24</f>
        <v>42956.45833332929</v>
      </c>
      <c r="B1676" s="29">
        <v>1.97054</v>
      </c>
      <c r="C1676" s="30">
        <v>2.7613599999999998</v>
      </c>
      <c r="D1676" s="29">
        <v>17.90081</v>
      </c>
      <c r="E1676" s="29"/>
      <c r="F1676" s="24">
        <f t="shared" si="52"/>
        <v>1.97054</v>
      </c>
      <c r="G1676" s="24">
        <v>1.97054</v>
      </c>
      <c r="H1676" s="23">
        <v>23</v>
      </c>
      <c r="I1676" s="23"/>
      <c r="J1676" s="23">
        <v>150</v>
      </c>
      <c r="K1676" s="23"/>
    </row>
    <row r="1677" spans="1:11" ht="12.75" customHeight="1" x14ac:dyDescent="0.25">
      <c r="A1677" s="20">
        <f t="shared" si="53"/>
        <v>42956.499999995955</v>
      </c>
      <c r="B1677" s="29">
        <v>-0.26201000000000002</v>
      </c>
      <c r="C1677" s="30">
        <v>2.8002500000000001</v>
      </c>
      <c r="D1677" s="29">
        <v>311.7045</v>
      </c>
      <c r="E1677" s="29"/>
      <c r="F1677" s="24" t="str">
        <f t="shared" si="52"/>
        <v/>
      </c>
      <c r="G1677" s="24" t="s">
        <v>189</v>
      </c>
      <c r="H1677" s="23">
        <v>22.996110000000002</v>
      </c>
      <c r="I1677" s="23"/>
      <c r="J1677" s="23">
        <v>150</v>
      </c>
      <c r="K1677" s="23"/>
    </row>
    <row r="1678" spans="1:11" ht="12.75" customHeight="1" x14ac:dyDescent="0.25">
      <c r="A1678" s="20">
        <f t="shared" si="53"/>
        <v>42956.541666662619</v>
      </c>
      <c r="B1678" s="29">
        <v>-0.59260999999999997</v>
      </c>
      <c r="C1678" s="30">
        <v>2.1000200000000002</v>
      </c>
      <c r="D1678" s="29">
        <v>358.76589999999999</v>
      </c>
      <c r="E1678" s="29"/>
      <c r="F1678" s="24" t="str">
        <f t="shared" si="52"/>
        <v/>
      </c>
      <c r="G1678" s="24" t="s">
        <v>189</v>
      </c>
      <c r="H1678" s="23">
        <v>22.992640000000002</v>
      </c>
      <c r="I1678" s="23"/>
      <c r="J1678" s="23">
        <v>150</v>
      </c>
      <c r="K1678" s="23"/>
    </row>
    <row r="1679" spans="1:11" ht="12.75" customHeight="1" x14ac:dyDescent="0.25">
      <c r="A1679" s="20">
        <f t="shared" si="53"/>
        <v>42956.583333329283</v>
      </c>
      <c r="B1679" s="29">
        <v>-1.13673</v>
      </c>
      <c r="C1679" s="30">
        <v>1.9634</v>
      </c>
      <c r="D1679" s="29">
        <v>332.37490000000003</v>
      </c>
      <c r="E1679" s="29"/>
      <c r="F1679" s="24" t="str">
        <f t="shared" si="52"/>
        <v/>
      </c>
      <c r="G1679" s="24" t="s">
        <v>189</v>
      </c>
      <c r="H1679" s="23">
        <v>22.987829999999999</v>
      </c>
      <c r="I1679" s="23"/>
      <c r="J1679" s="23">
        <v>150</v>
      </c>
      <c r="K1679" s="23"/>
    </row>
    <row r="1680" spans="1:11" ht="12.75" customHeight="1" x14ac:dyDescent="0.25">
      <c r="A1680" s="20">
        <f t="shared" si="53"/>
        <v>42956.624999995947</v>
      </c>
      <c r="B1680" s="29"/>
      <c r="C1680" s="30">
        <v>2.1301000000000001</v>
      </c>
      <c r="D1680" s="29">
        <v>348.60840000000002</v>
      </c>
      <c r="E1680" s="29"/>
      <c r="F1680" s="24" t="str">
        <f t="shared" si="52"/>
        <v/>
      </c>
      <c r="G1680" s="24" t="s">
        <v>189</v>
      </c>
      <c r="H1680" s="23">
        <v>22.977830000000001</v>
      </c>
      <c r="I1680" s="23"/>
      <c r="J1680" s="23">
        <v>150</v>
      </c>
      <c r="K1680" s="23"/>
    </row>
    <row r="1681" spans="1:11" ht="12.75" customHeight="1" x14ac:dyDescent="0.25">
      <c r="A1681" s="20">
        <f t="shared" si="53"/>
        <v>42956.666666662612</v>
      </c>
      <c r="B1681" s="29">
        <v>6.7201899999999997</v>
      </c>
      <c r="C1681" s="30">
        <v>1.59792</v>
      </c>
      <c r="D1681" s="29">
        <v>358.97719999999998</v>
      </c>
      <c r="E1681" s="29"/>
      <c r="F1681" s="24">
        <f t="shared" si="52"/>
        <v>6.7201899999999997</v>
      </c>
      <c r="G1681" s="24">
        <v>6.7201899999999997</v>
      </c>
      <c r="H1681" s="23">
        <v>22.961970000000001</v>
      </c>
      <c r="I1681" s="23"/>
      <c r="J1681" s="23">
        <v>150</v>
      </c>
      <c r="K1681" s="23"/>
    </row>
    <row r="1682" spans="1:11" ht="12.75" customHeight="1" x14ac:dyDescent="0.25">
      <c r="A1682" s="20">
        <f t="shared" si="53"/>
        <v>42956.708333329276</v>
      </c>
      <c r="B1682" s="29">
        <v>5.1284299999999998</v>
      </c>
      <c r="C1682" s="30">
        <v>1.1722300000000001</v>
      </c>
      <c r="D1682" s="29">
        <v>313.9889</v>
      </c>
      <c r="E1682" s="29"/>
      <c r="F1682" s="24">
        <f t="shared" si="52"/>
        <v>5.1284299999999998</v>
      </c>
      <c r="G1682" s="24">
        <v>5.1284299999999998</v>
      </c>
      <c r="H1682" s="23">
        <v>22.961790000000001</v>
      </c>
      <c r="I1682" s="23"/>
      <c r="J1682" s="23">
        <v>150</v>
      </c>
      <c r="K1682" s="23"/>
    </row>
    <row r="1683" spans="1:11" ht="12.75" customHeight="1" x14ac:dyDescent="0.25">
      <c r="A1683" s="20">
        <f t="shared" si="53"/>
        <v>42956.74999999594</v>
      </c>
      <c r="B1683" s="29">
        <v>1.7472300000000001</v>
      </c>
      <c r="C1683" s="30">
        <v>1.1396999999999999</v>
      </c>
      <c r="D1683" s="29">
        <v>345.34800000000001</v>
      </c>
      <c r="E1683" s="29"/>
      <c r="F1683" s="24">
        <f t="shared" si="52"/>
        <v>1.7472300000000001</v>
      </c>
      <c r="G1683" s="24">
        <v>1.7472300000000001</v>
      </c>
      <c r="H1683" s="23">
        <v>22.9495</v>
      </c>
      <c r="I1683" s="23"/>
      <c r="J1683" s="23">
        <v>150</v>
      </c>
      <c r="K1683" s="23"/>
    </row>
    <row r="1684" spans="1:11" ht="12.75" customHeight="1" x14ac:dyDescent="0.25">
      <c r="A1684" s="20">
        <f t="shared" si="53"/>
        <v>42956.791666662604</v>
      </c>
      <c r="B1684" s="29">
        <v>9.2310400000000001</v>
      </c>
      <c r="C1684" s="30">
        <v>1.07033</v>
      </c>
      <c r="D1684" s="29">
        <v>325.1617</v>
      </c>
      <c r="E1684" s="29"/>
      <c r="F1684" s="24">
        <f t="shared" si="52"/>
        <v>9.2310400000000001</v>
      </c>
      <c r="G1684" s="24">
        <v>9.2310400000000001</v>
      </c>
      <c r="H1684" s="23">
        <v>22.933779999999999</v>
      </c>
      <c r="I1684" s="23"/>
      <c r="J1684" s="23">
        <v>150</v>
      </c>
      <c r="K1684" s="23"/>
    </row>
    <row r="1685" spans="1:11" ht="12.75" customHeight="1" x14ac:dyDescent="0.25">
      <c r="A1685" s="20">
        <f t="shared" si="53"/>
        <v>42956.833333329268</v>
      </c>
      <c r="B1685" s="29">
        <v>1.3887400000000001</v>
      </c>
      <c r="C1685" s="30">
        <v>2.2381700000000002</v>
      </c>
      <c r="D1685" s="29">
        <v>313.41899999999998</v>
      </c>
      <c r="E1685" s="29"/>
      <c r="F1685" s="24">
        <f t="shared" si="52"/>
        <v>1.3887400000000001</v>
      </c>
      <c r="G1685" s="24">
        <v>1.3887400000000001</v>
      </c>
      <c r="H1685" s="23">
        <v>22.927769999999999</v>
      </c>
      <c r="I1685" s="23"/>
      <c r="J1685" s="23">
        <v>150</v>
      </c>
      <c r="K1685" s="23"/>
    </row>
    <row r="1686" spans="1:11" ht="12.75" customHeight="1" x14ac:dyDescent="0.25">
      <c r="A1686" s="20">
        <f t="shared" si="53"/>
        <v>42956.874999995933</v>
      </c>
      <c r="B1686" s="29">
        <v>6.9217700000000004</v>
      </c>
      <c r="C1686" s="30">
        <v>1.74471</v>
      </c>
      <c r="D1686" s="29">
        <v>296.37630000000001</v>
      </c>
      <c r="E1686" s="29"/>
      <c r="F1686" s="24">
        <f t="shared" si="52"/>
        <v>6.9217700000000004</v>
      </c>
      <c r="G1686" s="24">
        <v>6.9217700000000004</v>
      </c>
      <c r="H1686" s="23">
        <v>22.916260000000001</v>
      </c>
      <c r="I1686" s="23"/>
      <c r="J1686" s="23">
        <v>150</v>
      </c>
      <c r="K1686" s="23"/>
    </row>
    <row r="1687" spans="1:11" ht="12.75" customHeight="1" x14ac:dyDescent="0.25">
      <c r="A1687" s="20">
        <f t="shared" si="53"/>
        <v>42956.916666662597</v>
      </c>
      <c r="B1687" s="29">
        <v>6.1879600000000003</v>
      </c>
      <c r="C1687" s="30">
        <v>0.84109</v>
      </c>
      <c r="D1687" s="29">
        <v>96.375050000000002</v>
      </c>
      <c r="E1687" s="29"/>
      <c r="F1687" s="24">
        <f t="shared" si="52"/>
        <v>6.1879600000000003</v>
      </c>
      <c r="G1687" s="24">
        <v>6.1879600000000003</v>
      </c>
      <c r="H1687" s="23">
        <v>22.90522</v>
      </c>
      <c r="I1687" s="23"/>
      <c r="J1687" s="23">
        <v>150</v>
      </c>
      <c r="K1687" s="23"/>
    </row>
    <row r="1688" spans="1:11" ht="12.75" customHeight="1" x14ac:dyDescent="0.25">
      <c r="A1688" s="20">
        <f t="shared" si="53"/>
        <v>42956.958333329261</v>
      </c>
      <c r="B1688" s="29">
        <v>8.0470699999999997</v>
      </c>
      <c r="C1688" s="30">
        <v>0.26277</v>
      </c>
      <c r="D1688" s="29">
        <v>136.9863</v>
      </c>
      <c r="E1688" s="29"/>
      <c r="F1688" s="24">
        <f t="shared" si="52"/>
        <v>8.0470699999999997</v>
      </c>
      <c r="G1688" s="24">
        <v>8.0470699999999997</v>
      </c>
      <c r="H1688" s="23">
        <v>22.90455</v>
      </c>
      <c r="I1688" s="23"/>
      <c r="J1688" s="23">
        <v>150</v>
      </c>
      <c r="K1688" s="23"/>
    </row>
    <row r="1689" spans="1:11" ht="12.75" customHeight="1" x14ac:dyDescent="0.25">
      <c r="A1689" s="20">
        <f t="shared" si="53"/>
        <v>42956.999999995925</v>
      </c>
      <c r="B1689" s="29">
        <v>5.8164400000000001</v>
      </c>
      <c r="C1689" s="30">
        <v>0.54342999999999997</v>
      </c>
      <c r="D1689" s="29">
        <v>257.97980000000001</v>
      </c>
      <c r="E1689" s="29"/>
      <c r="F1689" s="24">
        <f t="shared" si="52"/>
        <v>5.8164400000000001</v>
      </c>
      <c r="G1689" s="24">
        <v>5.8164400000000001</v>
      </c>
      <c r="H1689" s="23">
        <v>22.887499999999999</v>
      </c>
      <c r="I1689" s="23"/>
      <c r="J1689" s="23">
        <v>150</v>
      </c>
      <c r="K1689" s="23"/>
    </row>
    <row r="1690" spans="1:11" ht="12.75" customHeight="1" x14ac:dyDescent="0.25">
      <c r="A1690" s="20">
        <f t="shared" si="53"/>
        <v>42957.04166666259</v>
      </c>
      <c r="B1690" s="29">
        <v>13.84094</v>
      </c>
      <c r="C1690" s="30">
        <v>0.31285000000000002</v>
      </c>
      <c r="D1690" s="29">
        <v>166.78</v>
      </c>
      <c r="E1690" s="29"/>
      <c r="F1690" s="24">
        <f t="shared" si="52"/>
        <v>13.84094</v>
      </c>
      <c r="G1690" s="24">
        <v>13.84094</v>
      </c>
      <c r="H1690" s="23">
        <v>22.87978</v>
      </c>
      <c r="I1690" s="23">
        <f>COUNTIF(G1690:G1713,"&gt;150")</f>
        <v>0</v>
      </c>
      <c r="J1690" s="23">
        <v>150</v>
      </c>
      <c r="K1690" s="23"/>
    </row>
    <row r="1691" spans="1:11" ht="12.75" customHeight="1" x14ac:dyDescent="0.25">
      <c r="A1691" s="20">
        <f t="shared" si="53"/>
        <v>42957.083333329254</v>
      </c>
      <c r="B1691" s="29"/>
      <c r="C1691" s="30">
        <v>0.55059000000000002</v>
      </c>
      <c r="D1691" s="29">
        <v>266.94600000000003</v>
      </c>
      <c r="E1691" s="29"/>
      <c r="F1691" s="24" t="str">
        <f t="shared" si="52"/>
        <v/>
      </c>
      <c r="G1691" s="24" t="s">
        <v>189</v>
      </c>
      <c r="H1691" s="23">
        <v>22.871590000000001</v>
      </c>
      <c r="I1691" s="23"/>
      <c r="J1691" s="23">
        <v>150</v>
      </c>
      <c r="K1691" s="23"/>
    </row>
    <row r="1692" spans="1:11" ht="12.75" customHeight="1" x14ac:dyDescent="0.25">
      <c r="A1692" s="20">
        <f t="shared" si="53"/>
        <v>42957.124999995918</v>
      </c>
      <c r="B1692" s="29">
        <v>-0.61104999999999998</v>
      </c>
      <c r="C1692" s="30">
        <v>0.29527999999999999</v>
      </c>
      <c r="D1692" s="29">
        <v>303.41379999999998</v>
      </c>
      <c r="E1692" s="29"/>
      <c r="F1692" s="24" t="str">
        <f t="shared" si="52"/>
        <v/>
      </c>
      <c r="G1692" s="24" t="s">
        <v>189</v>
      </c>
      <c r="H1692" s="23">
        <v>22.85163</v>
      </c>
      <c r="I1692" s="23"/>
      <c r="J1692" s="23">
        <v>150</v>
      </c>
      <c r="K1692" s="23"/>
    </row>
    <row r="1693" spans="1:11" ht="12.75" customHeight="1" x14ac:dyDescent="0.25">
      <c r="A1693" s="20">
        <f t="shared" si="53"/>
        <v>42957.166666662582</v>
      </c>
      <c r="B1693" s="29">
        <v>2.19489</v>
      </c>
      <c r="C1693" s="30">
        <v>0.41642000000000001</v>
      </c>
      <c r="D1693" s="29">
        <v>174.95740000000001</v>
      </c>
      <c r="E1693" s="29"/>
      <c r="F1693" s="24">
        <f t="shared" si="52"/>
        <v>2.19489</v>
      </c>
      <c r="G1693" s="24">
        <v>2.19489</v>
      </c>
      <c r="H1693" s="23">
        <v>22.831669999999999</v>
      </c>
      <c r="I1693" s="23"/>
      <c r="J1693" s="23">
        <v>150</v>
      </c>
      <c r="K1693" s="23"/>
    </row>
    <row r="1694" spans="1:11" ht="12.75" customHeight="1" x14ac:dyDescent="0.25">
      <c r="A1694" s="20">
        <f t="shared" si="53"/>
        <v>42957.208333329247</v>
      </c>
      <c r="B1694" s="29">
        <v>4.7692500000000004</v>
      </c>
      <c r="C1694" s="30">
        <v>0.57803000000000004</v>
      </c>
      <c r="D1694" s="29">
        <v>300.6773</v>
      </c>
      <c r="E1694" s="29"/>
      <c r="F1694" s="24">
        <f t="shared" si="52"/>
        <v>4.7692500000000004</v>
      </c>
      <c r="G1694" s="24">
        <v>4.7692500000000004</v>
      </c>
      <c r="H1694" s="23">
        <v>22.830279999999998</v>
      </c>
      <c r="I1694" s="23"/>
      <c r="J1694" s="23">
        <v>150</v>
      </c>
      <c r="K1694" s="23"/>
    </row>
    <row r="1695" spans="1:11" ht="12.75" customHeight="1" x14ac:dyDescent="0.25">
      <c r="A1695" s="20">
        <f t="shared" si="53"/>
        <v>42957.249999995911</v>
      </c>
      <c r="B1695" s="29">
        <v>4.1146599999999998</v>
      </c>
      <c r="C1695" s="30">
        <v>1.3605799999999999</v>
      </c>
      <c r="D1695" s="29">
        <v>288.12729999999999</v>
      </c>
      <c r="E1695" s="29"/>
      <c r="F1695" s="24">
        <f t="shared" si="52"/>
        <v>4.1146599999999998</v>
      </c>
      <c r="G1695" s="24">
        <v>4.1146599999999998</v>
      </c>
      <c r="H1695" s="23">
        <v>22.820930000000001</v>
      </c>
      <c r="I1695" s="23"/>
      <c r="J1695" s="23">
        <v>150</v>
      </c>
      <c r="K1695" s="23"/>
    </row>
    <row r="1696" spans="1:11" ht="12.75" customHeight="1" x14ac:dyDescent="0.25">
      <c r="A1696" s="20">
        <f t="shared" si="53"/>
        <v>42957.291666662575</v>
      </c>
      <c r="B1696" s="29">
        <v>9.0784099999999999</v>
      </c>
      <c r="C1696" s="30">
        <v>0.59382000000000001</v>
      </c>
      <c r="D1696" s="29">
        <v>343.43279999999999</v>
      </c>
      <c r="E1696" s="29"/>
      <c r="F1696" s="24">
        <f t="shared" si="52"/>
        <v>9.0784099999999999</v>
      </c>
      <c r="G1696" s="24">
        <v>9.0784099999999999</v>
      </c>
      <c r="H1696" s="23">
        <v>22.788779999999999</v>
      </c>
      <c r="I1696" s="23"/>
      <c r="J1696" s="23">
        <v>150</v>
      </c>
      <c r="K1696" s="23"/>
    </row>
    <row r="1697" spans="1:11" ht="12.75" customHeight="1" x14ac:dyDescent="0.25">
      <c r="A1697" s="20">
        <f t="shared" si="53"/>
        <v>42957.333333329239</v>
      </c>
      <c r="B1697" s="29">
        <v>-1.4031899999999999</v>
      </c>
      <c r="C1697" s="30">
        <v>0.55276999999999998</v>
      </c>
      <c r="D1697" s="29">
        <v>277.93009999999998</v>
      </c>
      <c r="E1697" s="29"/>
      <c r="F1697" s="24" t="str">
        <f t="shared" si="52"/>
        <v/>
      </c>
      <c r="G1697" s="24" t="s">
        <v>189</v>
      </c>
      <c r="H1697" s="23">
        <v>22.773679999999999</v>
      </c>
      <c r="I1697" s="23"/>
      <c r="J1697" s="23">
        <v>150</v>
      </c>
      <c r="K1697" s="23"/>
    </row>
    <row r="1698" spans="1:11" ht="12.75" customHeight="1" x14ac:dyDescent="0.25">
      <c r="A1698" s="20">
        <f t="shared" si="53"/>
        <v>42957.374999995904</v>
      </c>
      <c r="B1698" s="29">
        <v>-6.3054699999999997</v>
      </c>
      <c r="C1698" s="30">
        <v>0.83391999999999999</v>
      </c>
      <c r="D1698" s="29">
        <v>161.821</v>
      </c>
      <c r="E1698" s="29"/>
      <c r="F1698" s="24" t="str">
        <f t="shared" si="52"/>
        <v/>
      </c>
      <c r="G1698" s="24" t="s">
        <v>189</v>
      </c>
      <c r="H1698" s="23">
        <v>22.768170000000001</v>
      </c>
      <c r="I1698" s="23"/>
      <c r="J1698" s="23">
        <v>150</v>
      </c>
      <c r="K1698" s="23"/>
    </row>
    <row r="1699" spans="1:11" ht="12.75" customHeight="1" x14ac:dyDescent="0.25">
      <c r="A1699" s="20">
        <f t="shared" si="53"/>
        <v>42957.416666662568</v>
      </c>
      <c r="B1699" s="29">
        <v>8.7629900000000003</v>
      </c>
      <c r="C1699" s="30">
        <v>2.71685</v>
      </c>
      <c r="D1699" s="29">
        <v>291.8408</v>
      </c>
      <c r="E1699" s="29"/>
      <c r="F1699" s="24">
        <f t="shared" si="52"/>
        <v>8.7629900000000003</v>
      </c>
      <c r="G1699" s="24">
        <v>8.7629900000000003</v>
      </c>
      <c r="H1699" s="23">
        <v>22.745999999999999</v>
      </c>
      <c r="I1699" s="23"/>
      <c r="J1699" s="23">
        <v>150</v>
      </c>
      <c r="K1699" s="23"/>
    </row>
    <row r="1700" spans="1:11" ht="12.75" customHeight="1" x14ac:dyDescent="0.25">
      <c r="A1700" s="20">
        <f t="shared" si="53"/>
        <v>42957.458333329232</v>
      </c>
      <c r="B1700" s="29">
        <v>14.77149</v>
      </c>
      <c r="C1700" s="30">
        <v>3.1930700000000001</v>
      </c>
      <c r="D1700" s="29">
        <v>296.89819999999997</v>
      </c>
      <c r="E1700" s="29"/>
      <c r="F1700" s="24">
        <f t="shared" si="52"/>
        <v>14.77149</v>
      </c>
      <c r="G1700" s="24">
        <v>14.77149</v>
      </c>
      <c r="H1700" s="23">
        <v>22.741440000000001</v>
      </c>
      <c r="I1700" s="23"/>
      <c r="J1700" s="23">
        <v>150</v>
      </c>
      <c r="K1700" s="23"/>
    </row>
    <row r="1701" spans="1:11" ht="12.75" customHeight="1" x14ac:dyDescent="0.25">
      <c r="A1701" s="20">
        <f t="shared" si="53"/>
        <v>42957.499999995896</v>
      </c>
      <c r="B1701" s="29">
        <v>4.6126300000000002</v>
      </c>
      <c r="C1701" s="30">
        <v>3.4068200000000002</v>
      </c>
      <c r="D1701" s="29">
        <v>292.2303</v>
      </c>
      <c r="E1701" s="29"/>
      <c r="F1701" s="24">
        <f t="shared" si="52"/>
        <v>4.6126300000000002</v>
      </c>
      <c r="G1701" s="24">
        <v>4.6126300000000002</v>
      </c>
      <c r="H1701" s="23">
        <v>22.73189</v>
      </c>
      <c r="I1701" s="23"/>
      <c r="J1701" s="23">
        <v>150</v>
      </c>
      <c r="K1701" s="23"/>
    </row>
    <row r="1702" spans="1:11" ht="12.75" customHeight="1" x14ac:dyDescent="0.25">
      <c r="A1702" s="20">
        <f t="shared" si="53"/>
        <v>42957.541666662561</v>
      </c>
      <c r="B1702" s="29">
        <v>8.5308100000000007</v>
      </c>
      <c r="C1702" s="30">
        <v>4.0257399999999999</v>
      </c>
      <c r="D1702" s="29">
        <v>299.4699</v>
      </c>
      <c r="E1702" s="29"/>
      <c r="F1702" s="24">
        <f t="shared" si="52"/>
        <v>8.5308100000000007</v>
      </c>
      <c r="G1702" s="24">
        <v>8.5308100000000007</v>
      </c>
      <c r="H1702" s="23">
        <v>22.716999999999999</v>
      </c>
      <c r="I1702" s="23"/>
      <c r="J1702" s="23">
        <v>150</v>
      </c>
      <c r="K1702" s="23"/>
    </row>
    <row r="1703" spans="1:11" ht="12.75" customHeight="1" x14ac:dyDescent="0.25">
      <c r="A1703" s="20">
        <f t="shared" si="53"/>
        <v>42957.583333329225</v>
      </c>
      <c r="B1703" s="29">
        <v>33.309199999999997</v>
      </c>
      <c r="C1703" s="30">
        <v>4.7833500000000004</v>
      </c>
      <c r="D1703" s="29">
        <v>300.37509999999997</v>
      </c>
      <c r="E1703" s="29"/>
      <c r="F1703" s="24">
        <f t="shared" si="52"/>
        <v>33.309199999999997</v>
      </c>
      <c r="G1703" s="24">
        <v>33.309199999999997</v>
      </c>
      <c r="H1703" s="23">
        <v>22.70411</v>
      </c>
      <c r="I1703" s="23"/>
      <c r="J1703" s="23">
        <v>150</v>
      </c>
      <c r="K1703" s="23"/>
    </row>
    <row r="1704" spans="1:11" ht="12.75" customHeight="1" x14ac:dyDescent="0.25">
      <c r="A1704" s="20">
        <f t="shared" si="53"/>
        <v>42957.624999995889</v>
      </c>
      <c r="B1704" s="29">
        <v>15.824579999999999</v>
      </c>
      <c r="C1704" s="30">
        <v>4.94055</v>
      </c>
      <c r="D1704" s="29">
        <v>293.77510000000001</v>
      </c>
      <c r="E1704" s="29"/>
      <c r="F1704" s="24">
        <f t="shared" si="52"/>
        <v>15.824579999999999</v>
      </c>
      <c r="G1704" s="24">
        <v>15.824579999999999</v>
      </c>
      <c r="H1704" s="23">
        <v>22.70354</v>
      </c>
      <c r="I1704" s="23"/>
      <c r="J1704" s="23">
        <v>150</v>
      </c>
      <c r="K1704" s="23"/>
    </row>
    <row r="1705" spans="1:11" ht="12.75" customHeight="1" x14ac:dyDescent="0.25">
      <c r="A1705" s="20">
        <f t="shared" si="53"/>
        <v>42957.666666662553</v>
      </c>
      <c r="B1705" s="29">
        <v>20.382680000000001</v>
      </c>
      <c r="C1705" s="30">
        <v>5.8928200000000004</v>
      </c>
      <c r="D1705" s="29">
        <v>285.87790000000001</v>
      </c>
      <c r="E1705" s="29"/>
      <c r="F1705" s="24">
        <f t="shared" si="52"/>
        <v>20.382680000000001</v>
      </c>
      <c r="G1705" s="24">
        <v>20.382680000000001</v>
      </c>
      <c r="H1705" s="23">
        <v>22.69406</v>
      </c>
      <c r="I1705" s="23"/>
      <c r="J1705" s="23">
        <v>150</v>
      </c>
      <c r="K1705" s="23"/>
    </row>
    <row r="1706" spans="1:11" ht="12.75" customHeight="1" x14ac:dyDescent="0.25">
      <c r="A1706" s="20">
        <f t="shared" si="53"/>
        <v>42957.708333329218</v>
      </c>
      <c r="B1706" s="29">
        <v>8.9085000000000001</v>
      </c>
      <c r="C1706" s="30">
        <v>1.3489500000000001</v>
      </c>
      <c r="D1706" s="29">
        <v>284.9169</v>
      </c>
      <c r="E1706" s="29"/>
      <c r="F1706" s="24">
        <f t="shared" si="52"/>
        <v>8.9085000000000001</v>
      </c>
      <c r="G1706" s="24">
        <v>8.9085000000000001</v>
      </c>
      <c r="H1706" s="23">
        <v>22.690619999999999</v>
      </c>
      <c r="I1706" s="23"/>
      <c r="J1706" s="23">
        <v>150</v>
      </c>
      <c r="K1706" s="23"/>
    </row>
    <row r="1707" spans="1:11" ht="12.75" customHeight="1" x14ac:dyDescent="0.25">
      <c r="A1707" s="20">
        <f t="shared" si="53"/>
        <v>42957.749999995882</v>
      </c>
      <c r="B1707" s="29"/>
      <c r="C1707" s="30">
        <v>0.79169</v>
      </c>
      <c r="D1707" s="29">
        <v>292.51949999999999</v>
      </c>
      <c r="E1707" s="29"/>
      <c r="F1707" s="24" t="str">
        <f t="shared" si="52"/>
        <v/>
      </c>
      <c r="G1707" s="24" t="s">
        <v>189</v>
      </c>
      <c r="H1707" s="23">
        <v>22.682790000000001</v>
      </c>
      <c r="I1707" s="23"/>
      <c r="J1707" s="23">
        <v>150</v>
      </c>
      <c r="K1707" s="23"/>
    </row>
    <row r="1708" spans="1:11" ht="12.75" customHeight="1" x14ac:dyDescent="0.25">
      <c r="A1708" s="20">
        <f t="shared" si="53"/>
        <v>42957.791666662546</v>
      </c>
      <c r="B1708" s="29">
        <v>7.3144999999999998</v>
      </c>
      <c r="C1708" s="30">
        <v>0.69577</v>
      </c>
      <c r="D1708" s="29">
        <v>280.59469999999999</v>
      </c>
      <c r="E1708" s="29"/>
      <c r="F1708" s="24">
        <f t="shared" si="52"/>
        <v>7.3144999999999998</v>
      </c>
      <c r="G1708" s="24">
        <v>7.3144999999999998</v>
      </c>
      <c r="H1708" s="23">
        <v>22.68122</v>
      </c>
      <c r="I1708" s="23"/>
      <c r="J1708" s="23">
        <v>150</v>
      </c>
      <c r="K1708" s="23"/>
    </row>
    <row r="1709" spans="1:11" ht="12.75" customHeight="1" x14ac:dyDescent="0.25">
      <c r="A1709" s="20">
        <f t="shared" si="53"/>
        <v>42957.83333332921</v>
      </c>
      <c r="B1709" s="29">
        <v>-0.22406999999999999</v>
      </c>
      <c r="C1709" s="30">
        <v>0.56576000000000004</v>
      </c>
      <c r="D1709" s="29">
        <v>220.0506</v>
      </c>
      <c r="E1709" s="29"/>
      <c r="F1709" s="24" t="str">
        <f t="shared" si="52"/>
        <v/>
      </c>
      <c r="G1709" s="24" t="s">
        <v>189</v>
      </c>
      <c r="H1709" s="23">
        <v>22.671720000000001</v>
      </c>
      <c r="I1709" s="23"/>
      <c r="J1709" s="23">
        <v>150</v>
      </c>
      <c r="K1709" s="23"/>
    </row>
    <row r="1710" spans="1:11" ht="12.75" customHeight="1" x14ac:dyDescent="0.25">
      <c r="A1710" s="20">
        <f t="shared" si="53"/>
        <v>42957.874999995875</v>
      </c>
      <c r="B1710" s="29">
        <v>3.4957799999999999</v>
      </c>
      <c r="C1710" s="30">
        <v>0.30581999999999998</v>
      </c>
      <c r="D1710" s="29">
        <v>90.692149999999998</v>
      </c>
      <c r="E1710" s="29"/>
      <c r="F1710" s="24">
        <f t="shared" si="52"/>
        <v>3.4957799999999999</v>
      </c>
      <c r="G1710" s="24">
        <v>3.4957799999999999</v>
      </c>
      <c r="H1710" s="23">
        <v>22.668669999999999</v>
      </c>
      <c r="I1710" s="23"/>
      <c r="J1710" s="23">
        <v>150</v>
      </c>
      <c r="K1710" s="23"/>
    </row>
    <row r="1711" spans="1:11" ht="12.75" customHeight="1" x14ac:dyDescent="0.25">
      <c r="A1711" s="20">
        <f t="shared" si="53"/>
        <v>42957.916666662539</v>
      </c>
      <c r="B1711" s="29">
        <v>1.3564700000000001</v>
      </c>
      <c r="C1711" s="30">
        <v>0.56723000000000001</v>
      </c>
      <c r="D1711" s="29">
        <v>142.1825</v>
      </c>
      <c r="E1711" s="29"/>
      <c r="F1711" s="24">
        <f t="shared" si="52"/>
        <v>1.3564700000000001</v>
      </c>
      <c r="G1711" s="24">
        <v>1.3564700000000001</v>
      </c>
      <c r="H1711" s="23">
        <v>22.65372</v>
      </c>
      <c r="I1711" s="23"/>
      <c r="J1711" s="23">
        <v>150</v>
      </c>
      <c r="K1711" s="23"/>
    </row>
    <row r="1712" spans="1:11" ht="12.75" customHeight="1" x14ac:dyDescent="0.25">
      <c r="A1712" s="20">
        <f t="shared" si="53"/>
        <v>42957.958333329203</v>
      </c>
      <c r="B1712" s="29">
        <v>2.2703600000000002</v>
      </c>
      <c r="C1712" s="30">
        <v>0.56342999999999999</v>
      </c>
      <c r="D1712" s="29">
        <v>203.20869999999999</v>
      </c>
      <c r="E1712" s="29"/>
      <c r="F1712" s="24">
        <f t="shared" si="52"/>
        <v>2.2703600000000002</v>
      </c>
      <c r="G1712" s="24">
        <v>2.2703600000000002</v>
      </c>
      <c r="H1712" s="23">
        <v>22.651610000000002</v>
      </c>
      <c r="I1712" s="23"/>
      <c r="J1712" s="23">
        <v>150</v>
      </c>
      <c r="K1712" s="23"/>
    </row>
    <row r="1713" spans="1:11" ht="12.75" customHeight="1" x14ac:dyDescent="0.25">
      <c r="A1713" s="20">
        <f t="shared" si="53"/>
        <v>42957.999999995867</v>
      </c>
      <c r="B1713" s="29">
        <v>7.9680600000000004</v>
      </c>
      <c r="C1713" s="30">
        <v>0.39739000000000002</v>
      </c>
      <c r="D1713" s="29">
        <v>175.9024</v>
      </c>
      <c r="E1713" s="29"/>
      <c r="F1713" s="24">
        <f t="shared" si="52"/>
        <v>7.9680600000000004</v>
      </c>
      <c r="G1713" s="24">
        <v>7.9680600000000004</v>
      </c>
      <c r="H1713" s="23">
        <v>22.61619</v>
      </c>
      <c r="I1713" s="23"/>
      <c r="J1713" s="23">
        <v>150</v>
      </c>
      <c r="K1713" s="23"/>
    </row>
    <row r="1714" spans="1:11" ht="12.75" customHeight="1" x14ac:dyDescent="0.25">
      <c r="A1714" s="20">
        <f t="shared" si="53"/>
        <v>42958.041666662531</v>
      </c>
      <c r="B1714" s="29">
        <v>4.5355600000000003</v>
      </c>
      <c r="C1714" s="30">
        <v>0.55969000000000002</v>
      </c>
      <c r="D1714" s="29">
        <v>228.5147</v>
      </c>
      <c r="E1714" s="29"/>
      <c r="F1714" s="24">
        <f t="shared" si="52"/>
        <v>4.5355600000000003</v>
      </c>
      <c r="G1714" s="24">
        <v>4.5355600000000003</v>
      </c>
      <c r="H1714" s="23">
        <v>22.605219999999999</v>
      </c>
      <c r="I1714" s="23">
        <f>COUNTIF(G1714:G1737,"&gt;150")</f>
        <v>0</v>
      </c>
      <c r="J1714" s="23">
        <v>150</v>
      </c>
      <c r="K1714" s="23"/>
    </row>
    <row r="1715" spans="1:11" ht="12.75" customHeight="1" x14ac:dyDescent="0.25">
      <c r="A1715" s="20">
        <f t="shared" si="53"/>
        <v>42958.083333329196</v>
      </c>
      <c r="B1715" s="29">
        <v>-4.9449300000000003</v>
      </c>
      <c r="C1715" s="30">
        <v>0.42136000000000001</v>
      </c>
      <c r="D1715" s="29">
        <v>136.03450000000001</v>
      </c>
      <c r="E1715" s="29"/>
      <c r="F1715" s="24" t="str">
        <f t="shared" si="52"/>
        <v/>
      </c>
      <c r="G1715" s="24" t="s">
        <v>189</v>
      </c>
      <c r="H1715" s="23">
        <v>22.583760000000002</v>
      </c>
      <c r="I1715" s="23"/>
      <c r="J1715" s="23">
        <v>150</v>
      </c>
      <c r="K1715" s="23"/>
    </row>
    <row r="1716" spans="1:11" ht="12.75" customHeight="1" x14ac:dyDescent="0.25">
      <c r="A1716" s="20">
        <f t="shared" si="53"/>
        <v>42958.12499999586</v>
      </c>
      <c r="B1716" s="29">
        <v>6.6628600000000002</v>
      </c>
      <c r="C1716" s="30">
        <v>0.78139000000000003</v>
      </c>
      <c r="D1716" s="29">
        <v>125.68899999999999</v>
      </c>
      <c r="E1716" s="29"/>
      <c r="F1716" s="24">
        <f t="shared" si="52"/>
        <v>6.6628600000000002</v>
      </c>
      <c r="G1716" s="24">
        <v>6.6628600000000002</v>
      </c>
      <c r="H1716" s="23">
        <v>22.57667</v>
      </c>
      <c r="I1716" s="23"/>
      <c r="J1716" s="23">
        <v>150</v>
      </c>
      <c r="K1716" s="23"/>
    </row>
    <row r="1717" spans="1:11" ht="12.75" customHeight="1" x14ac:dyDescent="0.25">
      <c r="A1717" s="20">
        <f t="shared" si="53"/>
        <v>42958.166666662524</v>
      </c>
      <c r="B1717" s="29">
        <v>5.7014100000000001</v>
      </c>
      <c r="C1717" s="30">
        <v>0.29430000000000001</v>
      </c>
      <c r="D1717" s="29">
        <v>169.13980000000001</v>
      </c>
      <c r="E1717" s="29"/>
      <c r="F1717" s="24">
        <f t="shared" si="52"/>
        <v>5.7014100000000001</v>
      </c>
      <c r="G1717" s="24">
        <v>5.7014100000000001</v>
      </c>
      <c r="H1717" s="23">
        <v>22.567830000000001</v>
      </c>
      <c r="I1717" s="23"/>
      <c r="J1717" s="23">
        <v>150</v>
      </c>
      <c r="K1717" s="23"/>
    </row>
    <row r="1718" spans="1:11" ht="12.75" customHeight="1" x14ac:dyDescent="0.25">
      <c r="A1718" s="20">
        <f t="shared" si="53"/>
        <v>42958.208333329188</v>
      </c>
      <c r="B1718" s="29">
        <v>3.5166900000000001</v>
      </c>
      <c r="C1718" s="30">
        <v>1.0293099999999999</v>
      </c>
      <c r="D1718" s="29">
        <v>146.86279999999999</v>
      </c>
      <c r="E1718" s="29"/>
      <c r="F1718" s="24">
        <f t="shared" si="52"/>
        <v>3.5166900000000001</v>
      </c>
      <c r="G1718" s="24">
        <v>3.5166900000000001</v>
      </c>
      <c r="H1718" s="23">
        <v>22.536439999999999</v>
      </c>
      <c r="I1718" s="23"/>
      <c r="J1718" s="23">
        <v>150</v>
      </c>
      <c r="K1718" s="23"/>
    </row>
    <row r="1719" spans="1:11" ht="12.75" customHeight="1" x14ac:dyDescent="0.25">
      <c r="A1719" s="20">
        <f t="shared" si="53"/>
        <v>42958.249999995853</v>
      </c>
      <c r="B1719" s="29">
        <v>3.38232</v>
      </c>
      <c r="C1719" s="30">
        <v>3.6789299999999998</v>
      </c>
      <c r="D1719" s="29">
        <v>284.01389999999998</v>
      </c>
      <c r="E1719" s="29"/>
      <c r="F1719" s="24">
        <f t="shared" si="52"/>
        <v>3.38232</v>
      </c>
      <c r="G1719" s="24">
        <v>3.38232</v>
      </c>
      <c r="H1719" s="23">
        <v>22.5</v>
      </c>
      <c r="I1719" s="23"/>
      <c r="J1719" s="23">
        <v>150</v>
      </c>
      <c r="K1719" s="23"/>
    </row>
    <row r="1720" spans="1:11" ht="12.75" customHeight="1" x14ac:dyDescent="0.25">
      <c r="A1720" s="20">
        <f t="shared" si="53"/>
        <v>42958.291666662517</v>
      </c>
      <c r="B1720" s="29">
        <v>8.9221500000000002</v>
      </c>
      <c r="C1720" s="30">
        <v>2.3162199999999999</v>
      </c>
      <c r="D1720" s="29">
        <v>281.50259999999997</v>
      </c>
      <c r="E1720" s="29"/>
      <c r="F1720" s="24">
        <f t="shared" si="52"/>
        <v>8.9221500000000002</v>
      </c>
      <c r="G1720" s="24">
        <v>8.9221500000000002</v>
      </c>
      <c r="H1720" s="23">
        <v>22.5</v>
      </c>
      <c r="I1720" s="23"/>
      <c r="J1720" s="23">
        <v>150</v>
      </c>
      <c r="K1720" s="23"/>
    </row>
    <row r="1721" spans="1:11" ht="12.75" customHeight="1" x14ac:dyDescent="0.25">
      <c r="A1721" s="20">
        <f t="shared" si="53"/>
        <v>42958.333333329181</v>
      </c>
      <c r="B1721" s="29">
        <v>7.8203199999999997</v>
      </c>
      <c r="C1721" s="30">
        <v>1.5780400000000001</v>
      </c>
      <c r="D1721" s="29">
        <v>260.67700000000002</v>
      </c>
      <c r="E1721" s="29"/>
      <c r="F1721" s="24">
        <f t="shared" si="52"/>
        <v>7.8203199999999997</v>
      </c>
      <c r="G1721" s="24">
        <v>7.8203199999999997</v>
      </c>
      <c r="H1721" s="23">
        <v>22.5</v>
      </c>
      <c r="I1721" s="23"/>
      <c r="J1721" s="23">
        <v>150</v>
      </c>
      <c r="K1721" s="23"/>
    </row>
    <row r="1722" spans="1:11" ht="12.75" customHeight="1" x14ac:dyDescent="0.25">
      <c r="A1722" s="20">
        <f t="shared" si="53"/>
        <v>42958.374999995845</v>
      </c>
      <c r="B1722" s="29">
        <v>4.3896600000000001</v>
      </c>
      <c r="C1722" s="30">
        <v>3.98122</v>
      </c>
      <c r="D1722" s="29">
        <v>269.55070000000001</v>
      </c>
      <c r="E1722" s="29"/>
      <c r="F1722" s="24">
        <f t="shared" si="52"/>
        <v>4.3896600000000001</v>
      </c>
      <c r="G1722" s="24">
        <v>4.3896600000000001</v>
      </c>
      <c r="H1722" s="23">
        <v>22.48976</v>
      </c>
      <c r="I1722" s="23"/>
      <c r="J1722" s="23">
        <v>150</v>
      </c>
      <c r="K1722" s="23"/>
    </row>
    <row r="1723" spans="1:11" ht="12.75" customHeight="1" x14ac:dyDescent="0.25">
      <c r="A1723" s="20">
        <f t="shared" si="53"/>
        <v>42958.41666666251</v>
      </c>
      <c r="B1723" s="29">
        <v>12.990209999999999</v>
      </c>
      <c r="C1723" s="30">
        <v>5.5944599999999998</v>
      </c>
      <c r="D1723" s="29">
        <v>256.43880000000001</v>
      </c>
      <c r="E1723" s="29"/>
      <c r="F1723" s="24">
        <f t="shared" si="52"/>
        <v>12.990209999999999</v>
      </c>
      <c r="G1723" s="24">
        <v>12.990209999999999</v>
      </c>
      <c r="H1723" s="23">
        <v>22.476780000000002</v>
      </c>
      <c r="I1723" s="23"/>
      <c r="J1723" s="23">
        <v>150</v>
      </c>
      <c r="K1723" s="23"/>
    </row>
    <row r="1724" spans="1:11" ht="12.75" customHeight="1" x14ac:dyDescent="0.25">
      <c r="A1724" s="20">
        <f t="shared" si="53"/>
        <v>42958.458333329174</v>
      </c>
      <c r="B1724" s="29">
        <v>17.389720000000001</v>
      </c>
      <c r="C1724" s="30">
        <v>6.6032500000000001</v>
      </c>
      <c r="D1724" s="29">
        <v>256.29140000000001</v>
      </c>
      <c r="E1724" s="29"/>
      <c r="F1724" s="24">
        <f t="shared" si="52"/>
        <v>17.389720000000001</v>
      </c>
      <c r="G1724" s="24">
        <v>17.389720000000001</v>
      </c>
      <c r="H1724" s="23">
        <v>22.470659999999999</v>
      </c>
      <c r="I1724" s="23"/>
      <c r="J1724" s="23">
        <v>150</v>
      </c>
      <c r="K1724" s="23"/>
    </row>
    <row r="1725" spans="1:11" ht="12.75" customHeight="1" x14ac:dyDescent="0.25">
      <c r="A1725" s="20">
        <f t="shared" si="53"/>
        <v>42958.499999995838</v>
      </c>
      <c r="B1725" s="29"/>
      <c r="C1725" s="30">
        <v>7.11165</v>
      </c>
      <c r="D1725" s="29">
        <v>255.25280000000001</v>
      </c>
      <c r="E1725" s="29"/>
      <c r="F1725" s="24" t="str">
        <f t="shared" si="52"/>
        <v/>
      </c>
      <c r="G1725" s="24" t="s">
        <v>189</v>
      </c>
      <c r="H1725" s="23">
        <v>22.462540000000001</v>
      </c>
      <c r="I1725" s="23"/>
      <c r="J1725" s="23">
        <v>150</v>
      </c>
      <c r="K1725" s="23"/>
    </row>
    <row r="1726" spans="1:11" ht="12.75" customHeight="1" x14ac:dyDescent="0.25">
      <c r="A1726" s="20">
        <f t="shared" si="53"/>
        <v>42958.541666662502</v>
      </c>
      <c r="B1726" s="29">
        <v>17.74099</v>
      </c>
      <c r="C1726" s="30">
        <v>5.4879199999999999</v>
      </c>
      <c r="D1726" s="29">
        <v>260.22359999999998</v>
      </c>
      <c r="E1726" s="29"/>
      <c r="F1726" s="24">
        <f t="shared" si="52"/>
        <v>17.74099</v>
      </c>
      <c r="G1726" s="24">
        <v>17.74099</v>
      </c>
      <c r="H1726" s="23">
        <v>22.430669999999999</v>
      </c>
      <c r="I1726" s="23"/>
      <c r="J1726" s="23">
        <v>150</v>
      </c>
      <c r="K1726" s="23"/>
    </row>
    <row r="1727" spans="1:11" ht="12.75" customHeight="1" x14ac:dyDescent="0.25">
      <c r="A1727" s="20">
        <f t="shared" si="53"/>
        <v>42958.583333329167</v>
      </c>
      <c r="B1727" s="29">
        <v>5.1462500000000002</v>
      </c>
      <c r="C1727" s="30">
        <v>7.2894500000000004</v>
      </c>
      <c r="D1727" s="29">
        <v>256.09050000000002</v>
      </c>
      <c r="E1727" s="29"/>
      <c r="F1727" s="24">
        <f t="shared" si="52"/>
        <v>5.1462500000000002</v>
      </c>
      <c r="G1727" s="24">
        <v>5.1462500000000002</v>
      </c>
      <c r="H1727" s="23">
        <v>22.398890000000002</v>
      </c>
      <c r="I1727" s="23"/>
      <c r="J1727" s="23">
        <v>150</v>
      </c>
      <c r="K1727" s="23"/>
    </row>
    <row r="1728" spans="1:11" ht="12.75" customHeight="1" x14ac:dyDescent="0.25">
      <c r="A1728" s="20">
        <f t="shared" si="53"/>
        <v>42958.624999995831</v>
      </c>
      <c r="B1728" s="29">
        <v>10.12318</v>
      </c>
      <c r="C1728" s="30">
        <v>6.1258800000000004</v>
      </c>
      <c r="D1728" s="29">
        <v>248.67060000000001</v>
      </c>
      <c r="E1728" s="29"/>
      <c r="F1728" s="24">
        <f t="shared" si="52"/>
        <v>10.12318</v>
      </c>
      <c r="G1728" s="24">
        <v>10.12318</v>
      </c>
      <c r="H1728" s="23">
        <v>22.39189</v>
      </c>
      <c r="I1728" s="23"/>
      <c r="J1728" s="23">
        <v>150</v>
      </c>
      <c r="K1728" s="23"/>
    </row>
    <row r="1729" spans="1:11" ht="12.75" customHeight="1" x14ac:dyDescent="0.25">
      <c r="A1729" s="20">
        <f t="shared" si="53"/>
        <v>42958.666666662495</v>
      </c>
      <c r="B1729" s="29">
        <v>3.90537</v>
      </c>
      <c r="C1729" s="30">
        <v>5.7144300000000001</v>
      </c>
      <c r="D1729" s="29">
        <v>247.4666</v>
      </c>
      <c r="E1729" s="29"/>
      <c r="F1729" s="24">
        <f t="shared" si="52"/>
        <v>3.90537</v>
      </c>
      <c r="G1729" s="24">
        <v>3.90537</v>
      </c>
      <c r="H1729" s="23">
        <v>22.388539999999999</v>
      </c>
      <c r="I1729" s="23"/>
      <c r="J1729" s="23">
        <v>150</v>
      </c>
      <c r="K1729" s="23"/>
    </row>
    <row r="1730" spans="1:11" ht="12.75" customHeight="1" x14ac:dyDescent="0.25">
      <c r="A1730" s="20">
        <f t="shared" si="53"/>
        <v>42958.708333329159</v>
      </c>
      <c r="B1730" s="29">
        <v>22.35078</v>
      </c>
      <c r="C1730" s="30">
        <v>5.6914899999999999</v>
      </c>
      <c r="D1730" s="29">
        <v>249.46950000000001</v>
      </c>
      <c r="E1730" s="29"/>
      <c r="F1730" s="24">
        <f t="shared" si="52"/>
        <v>22.35078</v>
      </c>
      <c r="G1730" s="24">
        <v>22.35078</v>
      </c>
      <c r="H1730" s="23">
        <v>22.383700000000001</v>
      </c>
      <c r="I1730" s="23"/>
      <c r="J1730" s="23">
        <v>150</v>
      </c>
      <c r="K1730" s="23"/>
    </row>
    <row r="1731" spans="1:11" ht="12.75" customHeight="1" x14ac:dyDescent="0.25">
      <c r="A1731" s="20">
        <f t="shared" si="53"/>
        <v>42958.749999995824</v>
      </c>
      <c r="B1731" s="29">
        <v>10.214880000000001</v>
      </c>
      <c r="C1731" s="30">
        <v>4.5924300000000002</v>
      </c>
      <c r="D1731" s="29">
        <v>256.54860000000002</v>
      </c>
      <c r="E1731" s="29"/>
      <c r="F1731" s="24">
        <f t="shared" si="52"/>
        <v>10.214880000000001</v>
      </c>
      <c r="G1731" s="24">
        <v>10.214880000000001</v>
      </c>
      <c r="H1731" s="23">
        <v>22.370280000000001</v>
      </c>
      <c r="I1731" s="23"/>
      <c r="J1731" s="23">
        <v>150</v>
      </c>
      <c r="K1731" s="23"/>
    </row>
    <row r="1732" spans="1:11" ht="12.75" customHeight="1" x14ac:dyDescent="0.25">
      <c r="A1732" s="20">
        <f t="shared" si="53"/>
        <v>42958.791666662488</v>
      </c>
      <c r="B1732" s="29">
        <v>9.4542999999999999</v>
      </c>
      <c r="C1732" s="30">
        <v>1.37744</v>
      </c>
      <c r="D1732" s="29">
        <v>272.26459999999997</v>
      </c>
      <c r="E1732" s="29"/>
      <c r="F1732" s="24">
        <f t="shared" si="52"/>
        <v>9.4542999999999999</v>
      </c>
      <c r="G1732" s="24">
        <v>9.4542999999999999</v>
      </c>
      <c r="H1732" s="23">
        <v>22.366420000000002</v>
      </c>
      <c r="I1732" s="23"/>
      <c r="J1732" s="23">
        <v>150</v>
      </c>
      <c r="K1732" s="23"/>
    </row>
    <row r="1733" spans="1:11" ht="12.75" customHeight="1" x14ac:dyDescent="0.25">
      <c r="A1733" s="20">
        <f t="shared" si="53"/>
        <v>42958.833333329152</v>
      </c>
      <c r="B1733" s="29">
        <v>8.6280199999999994</v>
      </c>
      <c r="C1733" s="30">
        <v>0.80815000000000003</v>
      </c>
      <c r="D1733" s="29">
        <v>267.9212</v>
      </c>
      <c r="E1733" s="29"/>
      <c r="F1733" s="24">
        <f t="shared" si="52"/>
        <v>8.6280199999999994</v>
      </c>
      <c r="G1733" s="24">
        <v>8.6280199999999994</v>
      </c>
      <c r="H1733" s="23">
        <v>22.351330000000001</v>
      </c>
      <c r="I1733" s="23"/>
      <c r="J1733" s="23">
        <v>150</v>
      </c>
      <c r="K1733" s="23"/>
    </row>
    <row r="1734" spans="1:11" ht="12.75" customHeight="1" x14ac:dyDescent="0.25">
      <c r="A1734" s="20">
        <f t="shared" si="53"/>
        <v>42958.874999995816</v>
      </c>
      <c r="B1734" s="29">
        <v>1.01387</v>
      </c>
      <c r="C1734" s="30">
        <v>1.44245</v>
      </c>
      <c r="D1734" s="29">
        <v>272.95549999999997</v>
      </c>
      <c r="E1734" s="29"/>
      <c r="F1734" s="24">
        <f t="shared" si="52"/>
        <v>1.01387</v>
      </c>
      <c r="G1734" s="24">
        <v>1.01387</v>
      </c>
      <c r="H1734" s="23">
        <v>22.35078</v>
      </c>
      <c r="I1734" s="23"/>
      <c r="J1734" s="23">
        <v>150</v>
      </c>
      <c r="K1734" s="23"/>
    </row>
    <row r="1735" spans="1:11" ht="12.75" customHeight="1" x14ac:dyDescent="0.25">
      <c r="A1735" s="20">
        <f t="shared" si="53"/>
        <v>42958.916666662481</v>
      </c>
      <c r="B1735" s="29">
        <v>9.9988700000000001</v>
      </c>
      <c r="C1735" s="30">
        <v>2.1729699999999998</v>
      </c>
      <c r="D1735" s="29">
        <v>261.7081</v>
      </c>
      <c r="E1735" s="29"/>
      <c r="F1735" s="24">
        <f t="shared" si="52"/>
        <v>9.9988700000000001</v>
      </c>
      <c r="G1735" s="24">
        <v>9.9988700000000001</v>
      </c>
      <c r="H1735" s="23">
        <v>22.347899999999999</v>
      </c>
      <c r="I1735" s="23"/>
      <c r="J1735" s="23">
        <v>150</v>
      </c>
      <c r="K1735" s="23"/>
    </row>
    <row r="1736" spans="1:11" ht="12.75" customHeight="1" x14ac:dyDescent="0.25">
      <c r="A1736" s="20">
        <f t="shared" si="53"/>
        <v>42958.958333329145</v>
      </c>
      <c r="B1736" s="29">
        <v>8.8297299999999996</v>
      </c>
      <c r="C1736" s="30">
        <v>2.6445099999999999</v>
      </c>
      <c r="D1736" s="29">
        <v>263.35500000000002</v>
      </c>
      <c r="E1736" s="29"/>
      <c r="F1736" s="24">
        <f t="shared" si="52"/>
        <v>8.8297299999999996</v>
      </c>
      <c r="G1736" s="24">
        <v>8.8297299999999996</v>
      </c>
      <c r="H1736" s="23">
        <v>22.33417</v>
      </c>
      <c r="I1736" s="23"/>
      <c r="J1736" s="23">
        <v>150</v>
      </c>
      <c r="K1736" s="23"/>
    </row>
    <row r="1737" spans="1:11" ht="12.75" customHeight="1" x14ac:dyDescent="0.25">
      <c r="A1737" s="20">
        <f t="shared" si="53"/>
        <v>42958.999999995809</v>
      </c>
      <c r="B1737" s="29">
        <v>14.5916</v>
      </c>
      <c r="C1737" s="30">
        <v>0.89515</v>
      </c>
      <c r="D1737" s="29">
        <v>18.85106</v>
      </c>
      <c r="E1737" s="29"/>
      <c r="F1737" s="24">
        <f t="shared" si="52"/>
        <v>14.5916</v>
      </c>
      <c r="G1737" s="24">
        <v>14.5916</v>
      </c>
      <c r="H1737" s="23">
        <v>22.322839999999999</v>
      </c>
      <c r="I1737" s="23"/>
      <c r="J1737" s="23">
        <v>150</v>
      </c>
      <c r="K1737" s="23"/>
    </row>
    <row r="1738" spans="1:11" ht="12.75" customHeight="1" x14ac:dyDescent="0.25">
      <c r="A1738" s="20">
        <f t="shared" si="53"/>
        <v>42959.041666662473</v>
      </c>
      <c r="B1738" s="29">
        <v>12.79438</v>
      </c>
      <c r="C1738" s="30">
        <v>0.72462000000000004</v>
      </c>
      <c r="D1738" s="29">
        <v>72.886650000000003</v>
      </c>
      <c r="E1738" s="29"/>
      <c r="F1738" s="24">
        <f t="shared" si="52"/>
        <v>12.79438</v>
      </c>
      <c r="G1738" s="24">
        <v>12.79438</v>
      </c>
      <c r="H1738" s="23">
        <v>22.32067</v>
      </c>
      <c r="I1738" s="23">
        <f>COUNTIF(G1738:G1761,"&gt;150")</f>
        <v>0</v>
      </c>
      <c r="J1738" s="23">
        <v>150</v>
      </c>
      <c r="K1738" s="23"/>
    </row>
    <row r="1739" spans="1:11" ht="12.75" customHeight="1" x14ac:dyDescent="0.25">
      <c r="A1739" s="20">
        <f t="shared" si="53"/>
        <v>42959.083333329138</v>
      </c>
      <c r="B1739" s="29">
        <v>9.00244</v>
      </c>
      <c r="C1739" s="30">
        <v>0.45196999999999998</v>
      </c>
      <c r="D1739" s="29">
        <v>131.10339999999999</v>
      </c>
      <c r="E1739" s="29"/>
      <c r="F1739" s="24">
        <f t="shared" ref="F1739:F1802" si="54">IF(AND(B1739&gt;0,ISNUMBER(B1739)),B1739,"")</f>
        <v>9.00244</v>
      </c>
      <c r="G1739" s="24">
        <v>9.00244</v>
      </c>
      <c r="H1739" s="23">
        <v>22.320509999999999</v>
      </c>
      <c r="I1739" s="23"/>
      <c r="J1739" s="23">
        <v>150</v>
      </c>
      <c r="K1739" s="23"/>
    </row>
    <row r="1740" spans="1:11" ht="12.75" customHeight="1" x14ac:dyDescent="0.25">
      <c r="A1740" s="20">
        <f t="shared" ref="A1740:A1803" si="55">A1739+1/24</f>
        <v>42959.124999995802</v>
      </c>
      <c r="B1740" s="29">
        <v>11.158440000000001</v>
      </c>
      <c r="C1740" s="30">
        <v>0.46467000000000003</v>
      </c>
      <c r="D1740" s="29">
        <v>251.6525</v>
      </c>
      <c r="E1740" s="29"/>
      <c r="F1740" s="24">
        <f t="shared" si="54"/>
        <v>11.158440000000001</v>
      </c>
      <c r="G1740" s="24">
        <v>11.158440000000001</v>
      </c>
      <c r="H1740" s="23">
        <v>22.31279</v>
      </c>
      <c r="I1740" s="23"/>
      <c r="J1740" s="23">
        <v>150</v>
      </c>
      <c r="K1740" s="23"/>
    </row>
    <row r="1741" spans="1:11" ht="12.75" customHeight="1" x14ac:dyDescent="0.25">
      <c r="A1741" s="20">
        <f t="shared" si="55"/>
        <v>42959.166666662466</v>
      </c>
      <c r="B1741" s="29">
        <v>6.4709199999999996</v>
      </c>
      <c r="C1741" s="30">
        <v>0.26962000000000003</v>
      </c>
      <c r="D1741" s="29">
        <v>250.09010000000001</v>
      </c>
      <c r="E1741" s="29"/>
      <c r="F1741" s="24">
        <f t="shared" si="54"/>
        <v>6.4709199999999996</v>
      </c>
      <c r="G1741" s="24">
        <v>6.4709199999999996</v>
      </c>
      <c r="H1741" s="23">
        <v>22.312090000000001</v>
      </c>
      <c r="I1741" s="23"/>
      <c r="J1741" s="23">
        <v>150</v>
      </c>
      <c r="K1741" s="23"/>
    </row>
    <row r="1742" spans="1:11" ht="12.75" customHeight="1" x14ac:dyDescent="0.25">
      <c r="A1742" s="20">
        <f t="shared" si="55"/>
        <v>42959.20833332913</v>
      </c>
      <c r="B1742" s="29">
        <v>3.06013</v>
      </c>
      <c r="C1742" s="30">
        <v>0.64149</v>
      </c>
      <c r="D1742" s="29">
        <v>244.88300000000001</v>
      </c>
      <c r="E1742" s="29"/>
      <c r="F1742" s="24">
        <f t="shared" si="54"/>
        <v>3.06013</v>
      </c>
      <c r="G1742" s="24">
        <v>3.06013</v>
      </c>
      <c r="H1742" s="23">
        <v>22.280999999999999</v>
      </c>
      <c r="I1742" s="23"/>
      <c r="J1742" s="23">
        <v>150</v>
      </c>
      <c r="K1742" s="23"/>
    </row>
    <row r="1743" spans="1:11" ht="12.75" customHeight="1" x14ac:dyDescent="0.25">
      <c r="A1743" s="20">
        <f t="shared" si="55"/>
        <v>42959.249999995794</v>
      </c>
      <c r="B1743" s="29">
        <v>5.9922199999999997</v>
      </c>
      <c r="C1743" s="30">
        <v>0.23624000000000001</v>
      </c>
      <c r="D1743" s="29">
        <v>279.04199999999997</v>
      </c>
      <c r="E1743" s="29"/>
      <c r="F1743" s="24">
        <f t="shared" si="54"/>
        <v>5.9922199999999997</v>
      </c>
      <c r="G1743" s="24">
        <v>5.9922199999999997</v>
      </c>
      <c r="H1743" s="23">
        <v>22.25489</v>
      </c>
      <c r="I1743" s="23"/>
      <c r="J1743" s="23">
        <v>150</v>
      </c>
      <c r="K1743" s="23"/>
    </row>
    <row r="1744" spans="1:11" ht="12.75" customHeight="1" x14ac:dyDescent="0.25">
      <c r="A1744" s="20">
        <f t="shared" si="55"/>
        <v>42959.291666662459</v>
      </c>
      <c r="B1744" s="29">
        <v>2.3883299999999998</v>
      </c>
      <c r="C1744" s="30">
        <v>0.38638</v>
      </c>
      <c r="D1744" s="29">
        <v>289.36799999999999</v>
      </c>
      <c r="E1744" s="29"/>
      <c r="F1744" s="24">
        <f t="shared" si="54"/>
        <v>2.3883299999999998</v>
      </c>
      <c r="G1744" s="24">
        <v>2.3883299999999998</v>
      </c>
      <c r="H1744" s="23">
        <v>22.240279999999998</v>
      </c>
      <c r="I1744" s="23"/>
      <c r="J1744" s="23">
        <v>150</v>
      </c>
      <c r="K1744" s="23"/>
    </row>
    <row r="1745" spans="1:11" ht="12.75" customHeight="1" x14ac:dyDescent="0.25">
      <c r="A1745" s="20">
        <f t="shared" si="55"/>
        <v>42959.333333329123</v>
      </c>
      <c r="B1745" s="29">
        <v>-2.37541</v>
      </c>
      <c r="C1745" s="30">
        <v>0.30134</v>
      </c>
      <c r="D1745" s="29">
        <v>67.368189999999998</v>
      </c>
      <c r="E1745" s="29"/>
      <c r="F1745" s="24" t="str">
        <f t="shared" si="54"/>
        <v/>
      </c>
      <c r="G1745" s="24" t="s">
        <v>189</v>
      </c>
      <c r="H1745" s="23">
        <v>22.22842</v>
      </c>
      <c r="I1745" s="23"/>
      <c r="J1745" s="23">
        <v>150</v>
      </c>
      <c r="K1745" s="23"/>
    </row>
    <row r="1746" spans="1:11" ht="12.75" customHeight="1" x14ac:dyDescent="0.25">
      <c r="A1746" s="20">
        <f t="shared" si="55"/>
        <v>42959.374999995787</v>
      </c>
      <c r="B1746" s="29">
        <v>4.2602799999999998</v>
      </c>
      <c r="C1746" s="30">
        <v>0.33084999999999998</v>
      </c>
      <c r="D1746" s="29">
        <v>236.3306</v>
      </c>
      <c r="E1746" s="29"/>
      <c r="F1746" s="24">
        <f t="shared" si="54"/>
        <v>4.2602799999999998</v>
      </c>
      <c r="G1746" s="24">
        <v>4.2602799999999998</v>
      </c>
      <c r="H1746" s="23">
        <v>22.22307</v>
      </c>
      <c r="I1746" s="23"/>
      <c r="J1746" s="23">
        <v>150</v>
      </c>
      <c r="K1746" s="23"/>
    </row>
    <row r="1747" spans="1:11" ht="12.75" customHeight="1" x14ac:dyDescent="0.25">
      <c r="A1747" s="20">
        <f t="shared" si="55"/>
        <v>42959.416666662451</v>
      </c>
      <c r="B1747" s="29">
        <v>7.0901699999999996</v>
      </c>
      <c r="C1747" s="30">
        <v>2.4397199999999999</v>
      </c>
      <c r="D1747" s="29">
        <v>314.80439999999999</v>
      </c>
      <c r="E1747" s="29"/>
      <c r="F1747" s="24">
        <f t="shared" si="54"/>
        <v>7.0901699999999996</v>
      </c>
      <c r="G1747" s="24">
        <v>7.0901699999999996</v>
      </c>
      <c r="H1747" s="23">
        <v>22.216339999999999</v>
      </c>
      <c r="I1747" s="23"/>
      <c r="J1747" s="23">
        <v>150</v>
      </c>
      <c r="K1747" s="23"/>
    </row>
    <row r="1748" spans="1:11" ht="12.75" customHeight="1" x14ac:dyDescent="0.25">
      <c r="A1748" s="20">
        <f t="shared" si="55"/>
        <v>42959.458333329116</v>
      </c>
      <c r="B1748" s="29">
        <v>16.74344</v>
      </c>
      <c r="C1748" s="30">
        <v>3.6027200000000001</v>
      </c>
      <c r="D1748" s="29">
        <v>292.52999999999997</v>
      </c>
      <c r="E1748" s="29"/>
      <c r="F1748" s="24">
        <f t="shared" si="54"/>
        <v>16.74344</v>
      </c>
      <c r="G1748" s="24">
        <v>16.74344</v>
      </c>
      <c r="H1748" s="23">
        <v>22.202169999999999</v>
      </c>
      <c r="I1748" s="23"/>
      <c r="J1748" s="23">
        <v>150</v>
      </c>
      <c r="K1748" s="23"/>
    </row>
    <row r="1749" spans="1:11" ht="12.75" customHeight="1" x14ac:dyDescent="0.25">
      <c r="A1749" s="20">
        <f t="shared" si="55"/>
        <v>42959.49999999578</v>
      </c>
      <c r="B1749" s="29">
        <v>12.71637</v>
      </c>
      <c r="C1749" s="30">
        <v>4.3731600000000004</v>
      </c>
      <c r="D1749" s="29">
        <v>295.81389999999999</v>
      </c>
      <c r="E1749" s="29"/>
      <c r="F1749" s="24">
        <f t="shared" si="54"/>
        <v>12.71637</v>
      </c>
      <c r="G1749" s="24">
        <v>12.71637</v>
      </c>
      <c r="H1749" s="23">
        <v>22.200330000000001</v>
      </c>
      <c r="I1749" s="23"/>
      <c r="J1749" s="23">
        <v>150</v>
      </c>
      <c r="K1749" s="23"/>
    </row>
    <row r="1750" spans="1:11" ht="12.75" customHeight="1" x14ac:dyDescent="0.25">
      <c r="A1750" s="20">
        <f t="shared" si="55"/>
        <v>42959.541666662444</v>
      </c>
      <c r="B1750" s="29">
        <v>23.490580000000001</v>
      </c>
      <c r="C1750" s="30">
        <v>5.0419600000000004</v>
      </c>
      <c r="D1750" s="29">
        <v>298.59300000000002</v>
      </c>
      <c r="E1750" s="29"/>
      <c r="F1750" s="24">
        <f t="shared" si="54"/>
        <v>23.490580000000001</v>
      </c>
      <c r="G1750" s="24">
        <v>23.490580000000001</v>
      </c>
      <c r="H1750" s="23">
        <v>22.16789</v>
      </c>
      <c r="I1750" s="23"/>
      <c r="J1750" s="23">
        <v>150</v>
      </c>
      <c r="K1750" s="23"/>
    </row>
    <row r="1751" spans="1:11" ht="12.75" customHeight="1" x14ac:dyDescent="0.25">
      <c r="A1751" s="20">
        <f t="shared" si="55"/>
        <v>42959.583333329108</v>
      </c>
      <c r="B1751" s="29">
        <v>24.727239999999998</v>
      </c>
      <c r="C1751" s="30">
        <v>5.5847800000000003</v>
      </c>
      <c r="D1751" s="29">
        <v>297.45409999999998</v>
      </c>
      <c r="E1751" s="29"/>
      <c r="F1751" s="24">
        <f t="shared" si="54"/>
        <v>24.727239999999998</v>
      </c>
      <c r="G1751" s="24">
        <v>24.727239999999998</v>
      </c>
      <c r="H1751" s="23">
        <v>22.16367</v>
      </c>
      <c r="I1751" s="23"/>
      <c r="J1751" s="23">
        <v>150</v>
      </c>
      <c r="K1751" s="23"/>
    </row>
    <row r="1752" spans="1:11" ht="12.75" customHeight="1" x14ac:dyDescent="0.25">
      <c r="A1752" s="20">
        <f t="shared" si="55"/>
        <v>42959.624999995773</v>
      </c>
      <c r="B1752" s="29">
        <v>20.212409999999998</v>
      </c>
      <c r="C1752" s="30">
        <v>6.6107100000000001</v>
      </c>
      <c r="D1752" s="29">
        <v>298.47739999999999</v>
      </c>
      <c r="E1752" s="29"/>
      <c r="F1752" s="24">
        <f t="shared" si="54"/>
        <v>20.212409999999998</v>
      </c>
      <c r="G1752" s="24">
        <v>20.212409999999998</v>
      </c>
      <c r="H1752" s="23">
        <v>22.159880000000001</v>
      </c>
      <c r="I1752" s="23"/>
      <c r="J1752" s="23">
        <v>150</v>
      </c>
      <c r="K1752" s="23"/>
    </row>
    <row r="1753" spans="1:11" ht="12.75" customHeight="1" x14ac:dyDescent="0.25">
      <c r="A1753" s="20">
        <f t="shared" si="55"/>
        <v>42959.666666662437</v>
      </c>
      <c r="B1753" s="29">
        <v>24.558530000000001</v>
      </c>
      <c r="C1753" s="30">
        <v>4.8325399999999998</v>
      </c>
      <c r="D1753" s="29">
        <v>293.21690000000001</v>
      </c>
      <c r="E1753" s="29"/>
      <c r="F1753" s="24">
        <f t="shared" si="54"/>
        <v>24.558530000000001</v>
      </c>
      <c r="G1753" s="24">
        <v>24.558530000000001</v>
      </c>
      <c r="H1753" s="23">
        <v>22.156980000000001</v>
      </c>
      <c r="I1753" s="23"/>
      <c r="J1753" s="23">
        <v>150</v>
      </c>
      <c r="K1753" s="23"/>
    </row>
    <row r="1754" spans="1:11" ht="12.75" customHeight="1" x14ac:dyDescent="0.25">
      <c r="A1754" s="20">
        <f t="shared" si="55"/>
        <v>42959.708333329101</v>
      </c>
      <c r="B1754" s="29">
        <v>30.304369999999999</v>
      </c>
      <c r="C1754" s="30">
        <v>2.9112200000000001</v>
      </c>
      <c r="D1754" s="29">
        <v>274.41419999999999</v>
      </c>
      <c r="E1754" s="29"/>
      <c r="F1754" s="24">
        <f t="shared" si="54"/>
        <v>30.304369999999999</v>
      </c>
      <c r="G1754" s="24">
        <v>30.304369999999999</v>
      </c>
      <c r="H1754" s="23">
        <v>22.12942</v>
      </c>
      <c r="I1754" s="23"/>
      <c r="J1754" s="23">
        <v>150</v>
      </c>
      <c r="K1754" s="23"/>
    </row>
    <row r="1755" spans="1:11" ht="12.75" customHeight="1" x14ac:dyDescent="0.25">
      <c r="A1755" s="20">
        <f t="shared" si="55"/>
        <v>42959.749999995765</v>
      </c>
      <c r="B1755" s="29">
        <v>54.293700000000001</v>
      </c>
      <c r="C1755" s="30">
        <v>1.42424</v>
      </c>
      <c r="D1755" s="29">
        <v>316.45359999999999</v>
      </c>
      <c r="E1755" s="29"/>
      <c r="F1755" s="24">
        <f t="shared" si="54"/>
        <v>54.293700000000001</v>
      </c>
      <c r="G1755" s="24">
        <v>54.293700000000001</v>
      </c>
      <c r="H1755" s="23">
        <v>22.123999999999999</v>
      </c>
      <c r="I1755" s="23"/>
      <c r="J1755" s="23">
        <v>150</v>
      </c>
      <c r="K1755" s="23"/>
    </row>
    <row r="1756" spans="1:11" ht="12.75" customHeight="1" x14ac:dyDescent="0.25">
      <c r="A1756" s="20">
        <f t="shared" si="55"/>
        <v>42959.79166666243</v>
      </c>
      <c r="B1756" s="29">
        <v>23.265529999999998</v>
      </c>
      <c r="C1756" s="30">
        <v>1.1097300000000001</v>
      </c>
      <c r="D1756" s="29">
        <v>203.48079999999999</v>
      </c>
      <c r="E1756" s="29"/>
      <c r="F1756" s="24">
        <f t="shared" si="54"/>
        <v>23.265529999999998</v>
      </c>
      <c r="G1756" s="24">
        <v>23.265529999999998</v>
      </c>
      <c r="H1756" s="23">
        <v>22.12283</v>
      </c>
      <c r="I1756" s="23"/>
      <c r="J1756" s="23">
        <v>150</v>
      </c>
      <c r="K1756" s="23"/>
    </row>
    <row r="1757" spans="1:11" ht="12.75" customHeight="1" x14ac:dyDescent="0.25">
      <c r="A1757" s="20">
        <f t="shared" si="55"/>
        <v>42959.833333329094</v>
      </c>
      <c r="B1757" s="29">
        <v>14.208259999999999</v>
      </c>
      <c r="C1757" s="30">
        <v>0.62119999999999997</v>
      </c>
      <c r="D1757" s="29">
        <v>67.79092</v>
      </c>
      <c r="E1757" s="29"/>
      <c r="F1757" s="24">
        <f t="shared" si="54"/>
        <v>14.208259999999999</v>
      </c>
      <c r="G1757" s="24">
        <v>14.208259999999999</v>
      </c>
      <c r="H1757" s="23">
        <v>22.119</v>
      </c>
      <c r="I1757" s="23"/>
      <c r="J1757" s="23">
        <v>150</v>
      </c>
      <c r="K1757" s="23"/>
    </row>
    <row r="1758" spans="1:11" ht="12.75" customHeight="1" x14ac:dyDescent="0.25">
      <c r="A1758" s="20">
        <f t="shared" si="55"/>
        <v>42959.874999995758</v>
      </c>
      <c r="B1758" s="29">
        <v>16.370180000000001</v>
      </c>
      <c r="C1758" s="30">
        <v>0.32694000000000001</v>
      </c>
      <c r="D1758" s="29">
        <v>234.45490000000001</v>
      </c>
      <c r="E1758" s="29"/>
      <c r="F1758" s="24">
        <f t="shared" si="54"/>
        <v>16.370180000000001</v>
      </c>
      <c r="G1758" s="24">
        <v>16.370180000000001</v>
      </c>
      <c r="H1758" s="23">
        <v>22.105830000000001</v>
      </c>
      <c r="I1758" s="23"/>
      <c r="J1758" s="23">
        <v>150</v>
      </c>
      <c r="K1758" s="23"/>
    </row>
    <row r="1759" spans="1:11" ht="12.75" customHeight="1" x14ac:dyDescent="0.25">
      <c r="A1759" s="20">
        <f t="shared" si="55"/>
        <v>42959.916666662422</v>
      </c>
      <c r="B1759" s="29">
        <v>20.538920000000001</v>
      </c>
      <c r="C1759" s="30">
        <v>1.13873</v>
      </c>
      <c r="D1759" s="29">
        <v>263.995</v>
      </c>
      <c r="E1759" s="29"/>
      <c r="F1759" s="24">
        <f t="shared" si="54"/>
        <v>20.538920000000001</v>
      </c>
      <c r="G1759" s="24">
        <v>20.538920000000001</v>
      </c>
      <c r="H1759" s="23">
        <v>22.099</v>
      </c>
      <c r="I1759" s="23"/>
      <c r="J1759" s="23">
        <v>150</v>
      </c>
      <c r="K1759" s="23"/>
    </row>
    <row r="1760" spans="1:11" ht="12.75" customHeight="1" x14ac:dyDescent="0.25">
      <c r="A1760" s="20">
        <f t="shared" si="55"/>
        <v>42959.958333329087</v>
      </c>
      <c r="B1760" s="29">
        <v>12.041639999999999</v>
      </c>
      <c r="C1760" s="30">
        <v>0.74185999999999996</v>
      </c>
      <c r="D1760" s="29">
        <v>276.50819999999999</v>
      </c>
      <c r="E1760" s="29"/>
      <c r="F1760" s="24">
        <f t="shared" si="54"/>
        <v>12.041639999999999</v>
      </c>
      <c r="G1760" s="24">
        <v>12.041639999999999</v>
      </c>
      <c r="H1760" s="23">
        <v>22.088830000000002</v>
      </c>
      <c r="I1760" s="23"/>
      <c r="J1760" s="23">
        <v>150</v>
      </c>
      <c r="K1760" s="23"/>
    </row>
    <row r="1761" spans="1:11" ht="12.75" customHeight="1" x14ac:dyDescent="0.25">
      <c r="A1761" s="20">
        <f t="shared" si="55"/>
        <v>42959.999999995751</v>
      </c>
      <c r="B1761" s="29">
        <v>1.4598100000000001</v>
      </c>
      <c r="C1761" s="30">
        <v>0.32545000000000002</v>
      </c>
      <c r="D1761" s="29">
        <v>134.4974</v>
      </c>
      <c r="E1761" s="29"/>
      <c r="F1761" s="24">
        <f t="shared" si="54"/>
        <v>1.4598100000000001</v>
      </c>
      <c r="G1761" s="24">
        <v>1.4598100000000001</v>
      </c>
      <c r="H1761" s="23">
        <v>22.087720000000001</v>
      </c>
      <c r="I1761" s="23"/>
      <c r="J1761" s="23">
        <v>150</v>
      </c>
      <c r="K1761" s="23"/>
    </row>
    <row r="1762" spans="1:11" ht="12.75" customHeight="1" x14ac:dyDescent="0.25">
      <c r="A1762" s="20">
        <f t="shared" si="55"/>
        <v>42960.041666662415</v>
      </c>
      <c r="B1762" s="29">
        <v>13.51211</v>
      </c>
      <c r="C1762" s="30">
        <v>0.61680999999999997</v>
      </c>
      <c r="D1762" s="29">
        <v>253.03100000000001</v>
      </c>
      <c r="E1762" s="29"/>
      <c r="F1762" s="24">
        <f t="shared" si="54"/>
        <v>13.51211</v>
      </c>
      <c r="G1762" s="24">
        <v>13.51211</v>
      </c>
      <c r="H1762" s="23">
        <v>22.085370000000001</v>
      </c>
      <c r="I1762" s="23">
        <f>COUNTIF(G1762:G1785,"&gt;150")</f>
        <v>0</v>
      </c>
      <c r="J1762" s="23">
        <v>150</v>
      </c>
      <c r="K1762" s="23"/>
    </row>
    <row r="1763" spans="1:11" ht="12.75" customHeight="1" x14ac:dyDescent="0.25">
      <c r="A1763" s="20">
        <f t="shared" si="55"/>
        <v>42960.083333329079</v>
      </c>
      <c r="B1763" s="29">
        <v>6.4266500000000004</v>
      </c>
      <c r="C1763" s="30">
        <v>0.39682000000000001</v>
      </c>
      <c r="D1763" s="29">
        <v>220.52619999999999</v>
      </c>
      <c r="E1763" s="29"/>
      <c r="F1763" s="24">
        <f t="shared" si="54"/>
        <v>6.4266500000000004</v>
      </c>
      <c r="G1763" s="24">
        <v>6.4266500000000004</v>
      </c>
      <c r="H1763" s="23">
        <v>22.083929999999999</v>
      </c>
      <c r="I1763" s="23"/>
      <c r="J1763" s="23">
        <v>150</v>
      </c>
      <c r="K1763" s="23"/>
    </row>
    <row r="1764" spans="1:11" ht="12.75" customHeight="1" x14ac:dyDescent="0.25">
      <c r="A1764" s="20">
        <f t="shared" si="55"/>
        <v>42960.124999995744</v>
      </c>
      <c r="B1764" s="29">
        <v>3.65977</v>
      </c>
      <c r="C1764" s="30">
        <v>0.53029000000000004</v>
      </c>
      <c r="D1764" s="29">
        <v>237.39590000000001</v>
      </c>
      <c r="E1764" s="29"/>
      <c r="F1764" s="24">
        <f t="shared" si="54"/>
        <v>3.65977</v>
      </c>
      <c r="G1764" s="24">
        <v>3.65977</v>
      </c>
      <c r="H1764" s="23">
        <v>22.078209999999999</v>
      </c>
      <c r="I1764" s="23"/>
      <c r="J1764" s="23">
        <v>150</v>
      </c>
      <c r="K1764" s="23"/>
    </row>
    <row r="1765" spans="1:11" ht="12.75" customHeight="1" x14ac:dyDescent="0.25">
      <c r="A1765" s="20">
        <f t="shared" si="55"/>
        <v>42960.166666662408</v>
      </c>
      <c r="B1765" s="29">
        <v>0.61402000000000001</v>
      </c>
      <c r="C1765" s="30">
        <v>0.43430999999999997</v>
      </c>
      <c r="D1765" s="29">
        <v>277.22129999999999</v>
      </c>
      <c r="E1765" s="29"/>
      <c r="F1765" s="24">
        <f t="shared" si="54"/>
        <v>0.61402000000000001</v>
      </c>
      <c r="G1765" s="24">
        <v>0.61402000000000001</v>
      </c>
      <c r="H1765" s="23">
        <v>22.075030000000002</v>
      </c>
      <c r="I1765" s="23"/>
      <c r="J1765" s="23">
        <v>150</v>
      </c>
      <c r="K1765" s="23"/>
    </row>
    <row r="1766" spans="1:11" ht="12.75" customHeight="1" x14ac:dyDescent="0.25">
      <c r="A1766" s="20">
        <f t="shared" si="55"/>
        <v>42960.208333329072</v>
      </c>
      <c r="B1766" s="29">
        <v>3.8949199999999999</v>
      </c>
      <c r="C1766" s="30">
        <v>0.63593999999999995</v>
      </c>
      <c r="D1766" s="29">
        <v>252.74889999999999</v>
      </c>
      <c r="E1766" s="29"/>
      <c r="F1766" s="24">
        <f t="shared" si="54"/>
        <v>3.8949199999999999</v>
      </c>
      <c r="G1766" s="24">
        <v>3.8949199999999999</v>
      </c>
      <c r="H1766" s="23">
        <v>22.066330000000001</v>
      </c>
      <c r="I1766" s="23"/>
      <c r="J1766" s="23">
        <v>150</v>
      </c>
      <c r="K1766" s="23"/>
    </row>
    <row r="1767" spans="1:11" ht="12.75" customHeight="1" x14ac:dyDescent="0.25">
      <c r="A1767" s="20">
        <f t="shared" si="55"/>
        <v>42960.249999995736</v>
      </c>
      <c r="B1767" s="29">
        <v>5.3628299999999998</v>
      </c>
      <c r="C1767" s="30">
        <v>0.20029</v>
      </c>
      <c r="D1767" s="29">
        <v>112.0861</v>
      </c>
      <c r="E1767" s="29"/>
      <c r="F1767" s="24">
        <f t="shared" si="54"/>
        <v>5.3628299999999998</v>
      </c>
      <c r="G1767" s="24">
        <v>5.3628299999999998</v>
      </c>
      <c r="H1767" s="23">
        <v>22.053799999999999</v>
      </c>
      <c r="I1767" s="23"/>
      <c r="J1767" s="23">
        <v>150</v>
      </c>
      <c r="K1767" s="23"/>
    </row>
    <row r="1768" spans="1:11" ht="12.75" customHeight="1" x14ac:dyDescent="0.25">
      <c r="A1768" s="20">
        <f t="shared" si="55"/>
        <v>42960.291666662401</v>
      </c>
      <c r="B1768" s="29">
        <v>4.5140599999999997</v>
      </c>
      <c r="C1768" s="30">
        <v>0.46966000000000002</v>
      </c>
      <c r="D1768" s="29">
        <v>279.334</v>
      </c>
      <c r="E1768" s="29"/>
      <c r="F1768" s="24">
        <f t="shared" si="54"/>
        <v>4.5140599999999997</v>
      </c>
      <c r="G1768" s="24">
        <v>4.5140599999999997</v>
      </c>
      <c r="H1768" s="23">
        <v>22.04879</v>
      </c>
      <c r="I1768" s="23"/>
      <c r="J1768" s="23">
        <v>150</v>
      </c>
      <c r="K1768" s="23"/>
    </row>
    <row r="1769" spans="1:11" ht="12.75" customHeight="1" x14ac:dyDescent="0.25">
      <c r="A1769" s="20">
        <f t="shared" si="55"/>
        <v>42960.333333329065</v>
      </c>
      <c r="B1769" s="29">
        <v>4.1756399999999996</v>
      </c>
      <c r="C1769" s="30">
        <v>0.31925999999999999</v>
      </c>
      <c r="D1769" s="29">
        <v>293.45519999999999</v>
      </c>
      <c r="E1769" s="29"/>
      <c r="F1769" s="24">
        <f t="shared" si="54"/>
        <v>4.1756399999999996</v>
      </c>
      <c r="G1769" s="24">
        <v>4.1756399999999996</v>
      </c>
      <c r="H1769" s="23">
        <v>22.02563</v>
      </c>
      <c r="I1769" s="23"/>
      <c r="J1769" s="23">
        <v>150</v>
      </c>
      <c r="K1769" s="23"/>
    </row>
    <row r="1770" spans="1:11" ht="12.75" customHeight="1" x14ac:dyDescent="0.25">
      <c r="A1770" s="20">
        <f t="shared" si="55"/>
        <v>42960.374999995729</v>
      </c>
      <c r="B1770" s="29">
        <v>4.5217900000000002</v>
      </c>
      <c r="C1770" s="30">
        <v>0.48396</v>
      </c>
      <c r="D1770" s="29">
        <v>263.76710000000003</v>
      </c>
      <c r="E1770" s="29"/>
      <c r="F1770" s="24">
        <f t="shared" si="54"/>
        <v>4.5217900000000002</v>
      </c>
      <c r="G1770" s="24">
        <v>4.5217900000000002</v>
      </c>
      <c r="H1770" s="23">
        <v>22.024170000000002</v>
      </c>
      <c r="I1770" s="23"/>
      <c r="J1770" s="23">
        <v>150</v>
      </c>
      <c r="K1770" s="23"/>
    </row>
    <row r="1771" spans="1:11" ht="12.75" customHeight="1" x14ac:dyDescent="0.25">
      <c r="A1771" s="20">
        <f t="shared" si="55"/>
        <v>42960.416666662393</v>
      </c>
      <c r="B1771" s="29">
        <v>5.9967800000000002</v>
      </c>
      <c r="C1771" s="30">
        <v>0.75765000000000005</v>
      </c>
      <c r="D1771" s="29">
        <v>359.85039999999998</v>
      </c>
      <c r="E1771" s="29"/>
      <c r="F1771" s="24">
        <f t="shared" si="54"/>
        <v>5.9967800000000002</v>
      </c>
      <c r="G1771" s="24">
        <v>5.9967800000000002</v>
      </c>
      <c r="H1771" s="23">
        <v>21.97683</v>
      </c>
      <c r="I1771" s="23"/>
      <c r="J1771" s="23">
        <v>150</v>
      </c>
      <c r="K1771" s="23"/>
    </row>
    <row r="1772" spans="1:11" ht="12.75" customHeight="1" x14ac:dyDescent="0.25">
      <c r="A1772" s="20">
        <f t="shared" si="55"/>
        <v>42960.458333329057</v>
      </c>
      <c r="B1772" s="29">
        <v>12.19383</v>
      </c>
      <c r="C1772" s="30">
        <v>1.17388</v>
      </c>
      <c r="D1772" s="29">
        <v>57.240729999999999</v>
      </c>
      <c r="E1772" s="29"/>
      <c r="F1772" s="24">
        <f t="shared" si="54"/>
        <v>12.19383</v>
      </c>
      <c r="G1772" s="24">
        <v>12.19383</v>
      </c>
      <c r="H1772" s="23">
        <v>21.97128</v>
      </c>
      <c r="I1772" s="23"/>
      <c r="J1772" s="23">
        <v>150</v>
      </c>
      <c r="K1772" s="23"/>
    </row>
    <row r="1773" spans="1:11" ht="12.75" customHeight="1" x14ac:dyDescent="0.25">
      <c r="A1773" s="20">
        <f t="shared" si="55"/>
        <v>42960.499999995722</v>
      </c>
      <c r="B1773" s="29">
        <v>10.79566</v>
      </c>
      <c r="C1773" s="30">
        <v>1.62399</v>
      </c>
      <c r="D1773" s="29">
        <v>30.756509999999999</v>
      </c>
      <c r="E1773" s="29"/>
      <c r="F1773" s="24">
        <f t="shared" si="54"/>
        <v>10.79566</v>
      </c>
      <c r="G1773" s="24">
        <v>10.79566</v>
      </c>
      <c r="H1773" s="23">
        <v>21.96463</v>
      </c>
      <c r="I1773" s="23"/>
      <c r="J1773" s="23">
        <v>150</v>
      </c>
      <c r="K1773" s="23"/>
    </row>
    <row r="1774" spans="1:11" ht="12.75" customHeight="1" x14ac:dyDescent="0.25">
      <c r="A1774" s="20">
        <f t="shared" si="55"/>
        <v>42960.541666662386</v>
      </c>
      <c r="B1774" s="29">
        <v>24.17267</v>
      </c>
      <c r="C1774" s="30">
        <v>1.57141</v>
      </c>
      <c r="D1774" s="29">
        <v>11.756880000000001</v>
      </c>
      <c r="E1774" s="29"/>
      <c r="F1774" s="24">
        <f t="shared" si="54"/>
        <v>24.17267</v>
      </c>
      <c r="G1774" s="24">
        <v>24.17267</v>
      </c>
      <c r="H1774" s="23">
        <v>21.95778</v>
      </c>
      <c r="I1774" s="23"/>
      <c r="J1774" s="23">
        <v>150</v>
      </c>
      <c r="K1774" s="23"/>
    </row>
    <row r="1775" spans="1:11" ht="12.75" customHeight="1" x14ac:dyDescent="0.25">
      <c r="A1775" s="20">
        <f t="shared" si="55"/>
        <v>42960.58333332905</v>
      </c>
      <c r="B1775" s="29">
        <v>24.823609999999999</v>
      </c>
      <c r="C1775" s="30">
        <v>3.6319599999999999</v>
      </c>
      <c r="D1775" s="29">
        <v>342.27530000000002</v>
      </c>
      <c r="E1775" s="29"/>
      <c r="F1775" s="24">
        <f t="shared" si="54"/>
        <v>24.823609999999999</v>
      </c>
      <c r="G1775" s="24">
        <v>24.823609999999999</v>
      </c>
      <c r="H1775" s="23">
        <v>21.918669999999999</v>
      </c>
      <c r="I1775" s="23"/>
      <c r="J1775" s="23">
        <v>150</v>
      </c>
      <c r="K1775" s="23"/>
    </row>
    <row r="1776" spans="1:11" ht="12.75" customHeight="1" x14ac:dyDescent="0.25">
      <c r="A1776" s="20">
        <f t="shared" si="55"/>
        <v>42960.624999995714</v>
      </c>
      <c r="B1776" s="29">
        <v>27.815670000000001</v>
      </c>
      <c r="C1776" s="30">
        <v>3.20261</v>
      </c>
      <c r="D1776" s="29">
        <v>309.59059999999999</v>
      </c>
      <c r="E1776" s="29"/>
      <c r="F1776" s="24">
        <f t="shared" si="54"/>
        <v>27.815670000000001</v>
      </c>
      <c r="G1776" s="24">
        <v>27.815670000000001</v>
      </c>
      <c r="H1776" s="23">
        <v>21.914670000000001</v>
      </c>
      <c r="I1776" s="23"/>
      <c r="J1776" s="23">
        <v>150</v>
      </c>
      <c r="K1776" s="23"/>
    </row>
    <row r="1777" spans="1:11" ht="12.75" customHeight="1" x14ac:dyDescent="0.25">
      <c r="A1777" s="20">
        <f t="shared" si="55"/>
        <v>42960.666666662379</v>
      </c>
      <c r="B1777" s="29">
        <v>37.881950000000003</v>
      </c>
      <c r="C1777" s="30">
        <v>2.2855099999999999</v>
      </c>
      <c r="D1777" s="29">
        <v>319.74779999999998</v>
      </c>
      <c r="E1777" s="29"/>
      <c r="F1777" s="24">
        <f t="shared" si="54"/>
        <v>37.881950000000003</v>
      </c>
      <c r="G1777" s="24">
        <v>37.881950000000003</v>
      </c>
      <c r="H1777" s="23">
        <v>21.911000000000001</v>
      </c>
      <c r="I1777" s="23"/>
      <c r="J1777" s="23">
        <v>150</v>
      </c>
      <c r="K1777" s="23"/>
    </row>
    <row r="1778" spans="1:11" ht="12.75" customHeight="1" x14ac:dyDescent="0.25">
      <c r="A1778" s="20">
        <f t="shared" si="55"/>
        <v>42960.708333329043</v>
      </c>
      <c r="B1778" s="29">
        <v>32.765000000000001</v>
      </c>
      <c r="C1778" s="30">
        <v>2.58127</v>
      </c>
      <c r="D1778" s="29">
        <v>305.61900000000003</v>
      </c>
      <c r="E1778" s="29"/>
      <c r="F1778" s="24">
        <f t="shared" si="54"/>
        <v>32.765000000000001</v>
      </c>
      <c r="G1778" s="24">
        <v>32.765000000000001</v>
      </c>
      <c r="H1778" s="23">
        <v>21.896270000000001</v>
      </c>
      <c r="I1778" s="23"/>
      <c r="J1778" s="23">
        <v>150</v>
      </c>
      <c r="K1778" s="23"/>
    </row>
    <row r="1779" spans="1:11" ht="12.75" customHeight="1" x14ac:dyDescent="0.25">
      <c r="A1779" s="20">
        <f t="shared" si="55"/>
        <v>42960.749999995707</v>
      </c>
      <c r="B1779" s="29">
        <v>36.893999999999998</v>
      </c>
      <c r="C1779" s="30">
        <v>1.33857</v>
      </c>
      <c r="D1779" s="29">
        <v>351.88170000000002</v>
      </c>
      <c r="E1779" s="29"/>
      <c r="F1779" s="24">
        <f t="shared" si="54"/>
        <v>36.893999999999998</v>
      </c>
      <c r="G1779" s="24">
        <v>36.893999999999998</v>
      </c>
      <c r="H1779" s="23">
        <v>21.87923</v>
      </c>
      <c r="I1779" s="23"/>
      <c r="J1779" s="23">
        <v>150</v>
      </c>
      <c r="K1779" s="23"/>
    </row>
    <row r="1780" spans="1:11" ht="12.75" customHeight="1" x14ac:dyDescent="0.25">
      <c r="A1780" s="20">
        <f t="shared" si="55"/>
        <v>42960.791666662371</v>
      </c>
      <c r="B1780" s="29">
        <v>12.29161</v>
      </c>
      <c r="C1780" s="30">
        <v>1.06694</v>
      </c>
      <c r="D1780" s="29">
        <v>0.86497999999999997</v>
      </c>
      <c r="E1780" s="29"/>
      <c r="F1780" s="24">
        <f t="shared" si="54"/>
        <v>12.29161</v>
      </c>
      <c r="G1780" s="24">
        <v>12.29161</v>
      </c>
      <c r="H1780" s="23">
        <v>21.875119999999999</v>
      </c>
      <c r="I1780" s="23"/>
      <c r="J1780" s="23">
        <v>150</v>
      </c>
      <c r="K1780" s="23"/>
    </row>
    <row r="1781" spans="1:11" ht="12.75" customHeight="1" x14ac:dyDescent="0.25">
      <c r="A1781" s="20">
        <f t="shared" si="55"/>
        <v>42960.833333329036</v>
      </c>
      <c r="B1781" s="29">
        <v>13.914720000000001</v>
      </c>
      <c r="C1781" s="30">
        <v>1.6035600000000001</v>
      </c>
      <c r="D1781" s="29">
        <v>326.99639999999999</v>
      </c>
      <c r="E1781" s="29"/>
      <c r="F1781" s="24">
        <f t="shared" si="54"/>
        <v>13.914720000000001</v>
      </c>
      <c r="G1781" s="24">
        <v>13.914720000000001</v>
      </c>
      <c r="H1781" s="23">
        <v>21.872499999999999</v>
      </c>
      <c r="I1781" s="23"/>
      <c r="J1781" s="23">
        <v>150</v>
      </c>
      <c r="K1781" s="23"/>
    </row>
    <row r="1782" spans="1:11" ht="12.75" customHeight="1" x14ac:dyDescent="0.25">
      <c r="A1782" s="20">
        <f t="shared" si="55"/>
        <v>42960.8749999957</v>
      </c>
      <c r="B1782" s="29">
        <v>3.5468899999999999</v>
      </c>
      <c r="C1782" s="30">
        <v>1.3685</v>
      </c>
      <c r="D1782" s="29">
        <v>347.67790000000002</v>
      </c>
      <c r="E1782" s="29"/>
      <c r="F1782" s="24">
        <f t="shared" si="54"/>
        <v>3.5468899999999999</v>
      </c>
      <c r="G1782" s="24">
        <v>3.5468899999999999</v>
      </c>
      <c r="H1782" s="23">
        <v>21.857800000000001</v>
      </c>
      <c r="I1782" s="23"/>
      <c r="J1782" s="23">
        <v>150</v>
      </c>
      <c r="K1782" s="23"/>
    </row>
    <row r="1783" spans="1:11" ht="12.75" customHeight="1" x14ac:dyDescent="0.25">
      <c r="A1783" s="20">
        <f t="shared" si="55"/>
        <v>42960.916666662364</v>
      </c>
      <c r="B1783" s="29">
        <v>8.0616699999999994</v>
      </c>
      <c r="C1783" s="30">
        <v>1.4273800000000001</v>
      </c>
      <c r="D1783" s="29">
        <v>345.84710000000001</v>
      </c>
      <c r="E1783" s="29"/>
      <c r="F1783" s="24">
        <f t="shared" si="54"/>
        <v>8.0616699999999994</v>
      </c>
      <c r="G1783" s="24">
        <v>8.0616699999999994</v>
      </c>
      <c r="H1783" s="23">
        <v>21.854420000000001</v>
      </c>
      <c r="I1783" s="23"/>
      <c r="J1783" s="23">
        <v>150</v>
      </c>
      <c r="K1783" s="23"/>
    </row>
    <row r="1784" spans="1:11" ht="12.75" customHeight="1" x14ac:dyDescent="0.25">
      <c r="A1784" s="20">
        <f t="shared" si="55"/>
        <v>42960.958333329028</v>
      </c>
      <c r="B1784" s="29">
        <v>12.341670000000001</v>
      </c>
      <c r="C1784" s="30">
        <v>0.74626000000000003</v>
      </c>
      <c r="D1784" s="29">
        <v>274.67520000000002</v>
      </c>
      <c r="E1784" s="29"/>
      <c r="F1784" s="24">
        <f t="shared" si="54"/>
        <v>12.341670000000001</v>
      </c>
      <c r="G1784" s="24">
        <v>12.341670000000001</v>
      </c>
      <c r="H1784" s="23">
        <v>21.848330000000001</v>
      </c>
      <c r="I1784" s="23"/>
      <c r="J1784" s="23">
        <v>150</v>
      </c>
      <c r="K1784" s="23"/>
    </row>
    <row r="1785" spans="1:11" ht="12.75" customHeight="1" x14ac:dyDescent="0.25">
      <c r="A1785" s="20">
        <f t="shared" si="55"/>
        <v>42960.999999995693</v>
      </c>
      <c r="B1785" s="29">
        <v>2.2737799999999999</v>
      </c>
      <c r="C1785" s="30">
        <v>0.45057999999999998</v>
      </c>
      <c r="D1785" s="29">
        <v>292.73970000000003</v>
      </c>
      <c r="E1785" s="29"/>
      <c r="F1785" s="24">
        <f t="shared" si="54"/>
        <v>2.2737799999999999</v>
      </c>
      <c r="G1785" s="24">
        <v>2.2737799999999999</v>
      </c>
      <c r="H1785" s="23">
        <v>21.846229999999998</v>
      </c>
      <c r="I1785" s="23"/>
      <c r="J1785" s="23">
        <v>150</v>
      </c>
      <c r="K1785" s="23"/>
    </row>
    <row r="1786" spans="1:11" ht="12.75" customHeight="1" x14ac:dyDescent="0.25">
      <c r="A1786" s="20">
        <f t="shared" si="55"/>
        <v>42961.041666662357</v>
      </c>
      <c r="B1786" s="29">
        <v>3.1521300000000001</v>
      </c>
      <c r="C1786" s="30">
        <v>0.60563999999999996</v>
      </c>
      <c r="D1786" s="29">
        <v>88.738849999999999</v>
      </c>
      <c r="E1786" s="29"/>
      <c r="F1786" s="24">
        <f t="shared" si="54"/>
        <v>3.1521300000000001</v>
      </c>
      <c r="G1786" s="24">
        <v>3.1521300000000001</v>
      </c>
      <c r="H1786" s="23">
        <v>21.82929</v>
      </c>
      <c r="I1786" s="23">
        <f>COUNTIF(G1786:G1809,"&gt;150")</f>
        <v>0</v>
      </c>
      <c r="J1786" s="23">
        <v>150</v>
      </c>
      <c r="K1786" s="23"/>
    </row>
    <row r="1787" spans="1:11" ht="12.75" customHeight="1" x14ac:dyDescent="0.25">
      <c r="A1787" s="20">
        <f t="shared" si="55"/>
        <v>42961.083333329021</v>
      </c>
      <c r="B1787" s="29">
        <v>10.354939999999999</v>
      </c>
      <c r="C1787" s="30">
        <v>0.38804</v>
      </c>
      <c r="D1787" s="29">
        <v>268.411</v>
      </c>
      <c r="E1787" s="29"/>
      <c r="F1787" s="24">
        <f t="shared" si="54"/>
        <v>10.354939999999999</v>
      </c>
      <c r="G1787" s="24">
        <v>10.354939999999999</v>
      </c>
      <c r="H1787" s="23">
        <v>21.802849999999999</v>
      </c>
      <c r="I1787" s="23"/>
      <c r="J1787" s="23">
        <v>150</v>
      </c>
      <c r="K1787" s="23"/>
    </row>
    <row r="1788" spans="1:11" ht="12.75" customHeight="1" x14ac:dyDescent="0.25">
      <c r="A1788" s="20">
        <f t="shared" si="55"/>
        <v>42961.124999995685</v>
      </c>
      <c r="B1788" s="29">
        <v>5.4933899999999998</v>
      </c>
      <c r="C1788" s="30">
        <v>0.42786999999999997</v>
      </c>
      <c r="D1788" s="29">
        <v>288.77859999999998</v>
      </c>
      <c r="E1788" s="29"/>
      <c r="F1788" s="24">
        <f t="shared" si="54"/>
        <v>5.4933899999999998</v>
      </c>
      <c r="G1788" s="24">
        <v>5.4933899999999998</v>
      </c>
      <c r="H1788" s="23">
        <v>21.802579999999999</v>
      </c>
      <c r="I1788" s="23"/>
      <c r="J1788" s="23">
        <v>150</v>
      </c>
      <c r="K1788" s="23"/>
    </row>
    <row r="1789" spans="1:11" ht="12.75" customHeight="1" x14ac:dyDescent="0.25">
      <c r="A1789" s="20">
        <f t="shared" si="55"/>
        <v>42961.16666666235</v>
      </c>
      <c r="B1789" s="29">
        <v>8.4752700000000001</v>
      </c>
      <c r="C1789" s="30">
        <v>0.49480000000000002</v>
      </c>
      <c r="D1789" s="29">
        <v>141.02000000000001</v>
      </c>
      <c r="E1789" s="29"/>
      <c r="F1789" s="24">
        <f t="shared" si="54"/>
        <v>8.4752700000000001</v>
      </c>
      <c r="G1789" s="24">
        <v>8.4752700000000001</v>
      </c>
      <c r="H1789" s="23">
        <v>21.797730000000001</v>
      </c>
      <c r="I1789" s="23"/>
      <c r="J1789" s="23">
        <v>150</v>
      </c>
      <c r="K1789" s="23"/>
    </row>
    <row r="1790" spans="1:11" ht="12.75" customHeight="1" x14ac:dyDescent="0.25">
      <c r="A1790" s="20">
        <f t="shared" si="55"/>
        <v>42961.208333329014</v>
      </c>
      <c r="B1790" s="29"/>
      <c r="C1790" s="30">
        <v>0.27717999999999998</v>
      </c>
      <c r="D1790" s="29">
        <v>310.5301</v>
      </c>
      <c r="E1790" s="29"/>
      <c r="F1790" s="24" t="str">
        <f t="shared" si="54"/>
        <v/>
      </c>
      <c r="G1790" s="24" t="s">
        <v>189</v>
      </c>
      <c r="H1790" s="23">
        <v>21.794170000000001</v>
      </c>
      <c r="I1790" s="23"/>
      <c r="J1790" s="23">
        <v>150</v>
      </c>
      <c r="K1790" s="23"/>
    </row>
    <row r="1791" spans="1:11" ht="12.75" customHeight="1" x14ac:dyDescent="0.25">
      <c r="A1791" s="20">
        <f t="shared" si="55"/>
        <v>42961.249999995678</v>
      </c>
      <c r="B1791" s="29">
        <v>4.4764499999999998</v>
      </c>
      <c r="C1791" s="30">
        <v>0.40499000000000002</v>
      </c>
      <c r="D1791" s="29">
        <v>217.53450000000001</v>
      </c>
      <c r="E1791" s="29"/>
      <c r="F1791" s="24">
        <f t="shared" si="54"/>
        <v>4.4764499999999998</v>
      </c>
      <c r="G1791" s="24">
        <v>4.4764499999999998</v>
      </c>
      <c r="H1791" s="23">
        <v>21.792000000000002</v>
      </c>
      <c r="I1791" s="23"/>
      <c r="J1791" s="23">
        <v>150</v>
      </c>
      <c r="K1791" s="23"/>
    </row>
    <row r="1792" spans="1:11" ht="12.75" customHeight="1" x14ac:dyDescent="0.25">
      <c r="A1792" s="20">
        <f t="shared" si="55"/>
        <v>42961.291666662342</v>
      </c>
      <c r="B1792" s="29">
        <v>-4.0149400000000002</v>
      </c>
      <c r="C1792" s="30">
        <v>0.37612000000000001</v>
      </c>
      <c r="D1792" s="29">
        <v>229.66749999999999</v>
      </c>
      <c r="E1792" s="29"/>
      <c r="F1792" s="24" t="str">
        <f t="shared" si="54"/>
        <v/>
      </c>
      <c r="G1792" s="24" t="s">
        <v>189</v>
      </c>
      <c r="H1792" s="23">
        <v>21.788609999999998</v>
      </c>
      <c r="I1792" s="23"/>
      <c r="J1792" s="23">
        <v>150</v>
      </c>
      <c r="K1792" s="23"/>
    </row>
    <row r="1793" spans="1:11" ht="12.75" customHeight="1" x14ac:dyDescent="0.25">
      <c r="A1793" s="20">
        <f t="shared" si="55"/>
        <v>42961.333333329007</v>
      </c>
      <c r="B1793" s="29">
        <v>2.14628</v>
      </c>
      <c r="C1793" s="30">
        <v>0.55491000000000001</v>
      </c>
      <c r="D1793" s="29">
        <v>249.68539999999999</v>
      </c>
      <c r="E1793" s="29"/>
      <c r="F1793" s="24">
        <f t="shared" si="54"/>
        <v>2.14628</v>
      </c>
      <c r="G1793" s="24">
        <v>2.14628</v>
      </c>
      <c r="H1793" s="23">
        <v>21.780670000000001</v>
      </c>
      <c r="I1793" s="23"/>
      <c r="J1793" s="23">
        <v>150</v>
      </c>
      <c r="K1793" s="23"/>
    </row>
    <row r="1794" spans="1:11" ht="12.75" customHeight="1" x14ac:dyDescent="0.25">
      <c r="A1794" s="20">
        <f t="shared" si="55"/>
        <v>42961.374999995671</v>
      </c>
      <c r="B1794" s="29"/>
      <c r="C1794" s="30">
        <v>0.35700999999999999</v>
      </c>
      <c r="D1794" s="29">
        <v>108.6391</v>
      </c>
      <c r="E1794" s="29"/>
      <c r="F1794" s="24" t="str">
        <f t="shared" si="54"/>
        <v/>
      </c>
      <c r="G1794" s="24" t="s">
        <v>189</v>
      </c>
      <c r="H1794" s="23">
        <v>21.762830000000001</v>
      </c>
      <c r="I1794" s="23"/>
      <c r="J1794" s="23">
        <v>150</v>
      </c>
      <c r="K1794" s="23"/>
    </row>
    <row r="1795" spans="1:11" ht="12.75" customHeight="1" x14ac:dyDescent="0.25">
      <c r="A1795" s="20">
        <f t="shared" si="55"/>
        <v>42961.416666662335</v>
      </c>
      <c r="B1795" s="29">
        <v>3.8771100000000001</v>
      </c>
      <c r="C1795" s="30">
        <v>2.0398499999999999</v>
      </c>
      <c r="D1795" s="29">
        <v>312.86149999999998</v>
      </c>
      <c r="E1795" s="29"/>
      <c r="F1795" s="24">
        <f t="shared" si="54"/>
        <v>3.8771100000000001</v>
      </c>
      <c r="G1795" s="24">
        <v>3.8771100000000001</v>
      </c>
      <c r="H1795" s="23">
        <v>21.76153</v>
      </c>
      <c r="I1795" s="23"/>
      <c r="J1795" s="23">
        <v>150</v>
      </c>
      <c r="K1795" s="23"/>
    </row>
    <row r="1796" spans="1:11" ht="12.75" customHeight="1" x14ac:dyDescent="0.25">
      <c r="A1796" s="20">
        <f t="shared" si="55"/>
        <v>42961.458333328999</v>
      </c>
      <c r="B1796" s="29">
        <v>14.817500000000001</v>
      </c>
      <c r="C1796" s="30">
        <v>4.5362799999999996</v>
      </c>
      <c r="D1796" s="29">
        <v>313.3965</v>
      </c>
      <c r="E1796" s="29"/>
      <c r="F1796" s="24">
        <f t="shared" si="54"/>
        <v>14.817500000000001</v>
      </c>
      <c r="G1796" s="24">
        <v>14.817500000000001</v>
      </c>
      <c r="H1796" s="23">
        <v>21.760829999999999</v>
      </c>
      <c r="I1796" s="23"/>
      <c r="J1796" s="23">
        <v>150</v>
      </c>
      <c r="K1796" s="23"/>
    </row>
    <row r="1797" spans="1:11" ht="12.75" customHeight="1" x14ac:dyDescent="0.25">
      <c r="A1797" s="20">
        <f t="shared" si="55"/>
        <v>42961.499999995664</v>
      </c>
      <c r="B1797" s="29">
        <v>0.6885</v>
      </c>
      <c r="C1797" s="30">
        <v>3.8632300000000002</v>
      </c>
      <c r="D1797" s="29">
        <v>308.3546</v>
      </c>
      <c r="E1797" s="29"/>
      <c r="F1797" s="24">
        <f t="shared" si="54"/>
        <v>0.6885</v>
      </c>
      <c r="G1797" s="24">
        <v>0.6885</v>
      </c>
      <c r="H1797" s="23">
        <v>21.737130000000001</v>
      </c>
      <c r="I1797" s="23"/>
      <c r="J1797" s="23">
        <v>150</v>
      </c>
      <c r="K1797" s="23"/>
    </row>
    <row r="1798" spans="1:11" ht="12.75" customHeight="1" x14ac:dyDescent="0.25">
      <c r="A1798" s="20">
        <f t="shared" si="55"/>
        <v>42961.541666662328</v>
      </c>
      <c r="B1798" s="29">
        <v>11.30528</v>
      </c>
      <c r="C1798" s="30">
        <v>4.2553299999999998</v>
      </c>
      <c r="D1798" s="29">
        <v>303.9502</v>
      </c>
      <c r="E1798" s="29"/>
      <c r="F1798" s="24">
        <f t="shared" si="54"/>
        <v>11.30528</v>
      </c>
      <c r="G1798" s="24">
        <v>11.30528</v>
      </c>
      <c r="H1798" s="23">
        <v>21.733879999999999</v>
      </c>
      <c r="I1798" s="23"/>
      <c r="J1798" s="23">
        <v>150</v>
      </c>
      <c r="K1798" s="23"/>
    </row>
    <row r="1799" spans="1:11" ht="12.75" customHeight="1" x14ac:dyDescent="0.25">
      <c r="A1799" s="20">
        <f t="shared" si="55"/>
        <v>42961.583333328992</v>
      </c>
      <c r="B1799" s="29">
        <v>10.01606</v>
      </c>
      <c r="C1799" s="30">
        <v>3.6550500000000001</v>
      </c>
      <c r="D1799" s="29">
        <v>286.923</v>
      </c>
      <c r="E1799" s="29"/>
      <c r="F1799" s="24">
        <f t="shared" si="54"/>
        <v>10.01606</v>
      </c>
      <c r="G1799" s="24">
        <v>10.01606</v>
      </c>
      <c r="H1799" s="23">
        <v>21.725169999999999</v>
      </c>
      <c r="I1799" s="23"/>
      <c r="J1799" s="23">
        <v>150</v>
      </c>
      <c r="K1799" s="23"/>
    </row>
    <row r="1800" spans="1:11" ht="12.75" customHeight="1" x14ac:dyDescent="0.25">
      <c r="A1800" s="20">
        <f t="shared" si="55"/>
        <v>42961.624999995656</v>
      </c>
      <c r="B1800" s="29">
        <v>12.47583</v>
      </c>
      <c r="C1800" s="30">
        <v>4.7717499999999999</v>
      </c>
      <c r="D1800" s="29">
        <v>294.15679999999998</v>
      </c>
      <c r="E1800" s="29"/>
      <c r="F1800" s="24">
        <f t="shared" si="54"/>
        <v>12.47583</v>
      </c>
      <c r="G1800" s="24">
        <v>12.47583</v>
      </c>
      <c r="H1800" s="23">
        <v>21.724550000000001</v>
      </c>
      <c r="I1800" s="23"/>
      <c r="J1800" s="23">
        <v>150</v>
      </c>
      <c r="K1800" s="23"/>
    </row>
    <row r="1801" spans="1:11" ht="12.75" customHeight="1" x14ac:dyDescent="0.25">
      <c r="A1801" s="20">
        <f t="shared" si="55"/>
        <v>42961.66666666232</v>
      </c>
      <c r="B1801" s="29">
        <v>13.1485</v>
      </c>
      <c r="C1801" s="30">
        <v>3.3757899999999998</v>
      </c>
      <c r="D1801" s="29">
        <v>312.17009999999999</v>
      </c>
      <c r="E1801" s="29"/>
      <c r="F1801" s="24">
        <f t="shared" si="54"/>
        <v>13.1485</v>
      </c>
      <c r="G1801" s="24">
        <v>13.1485</v>
      </c>
      <c r="H1801" s="23">
        <v>21.716950000000001</v>
      </c>
      <c r="I1801" s="23"/>
      <c r="J1801" s="23">
        <v>150</v>
      </c>
      <c r="K1801" s="23"/>
    </row>
    <row r="1802" spans="1:11" ht="12.75" customHeight="1" x14ac:dyDescent="0.25">
      <c r="A1802" s="20">
        <f t="shared" si="55"/>
        <v>42961.708333328985</v>
      </c>
      <c r="B1802" s="29">
        <v>19.164999999999999</v>
      </c>
      <c r="C1802" s="30">
        <v>2.7236799999999999</v>
      </c>
      <c r="D1802" s="29">
        <v>326.3159</v>
      </c>
      <c r="E1802" s="29"/>
      <c r="F1802" s="24">
        <f t="shared" si="54"/>
        <v>19.164999999999999</v>
      </c>
      <c r="G1802" s="24">
        <v>19.164999999999999</v>
      </c>
      <c r="H1802" s="23">
        <v>21.710999999999999</v>
      </c>
      <c r="I1802" s="23"/>
      <c r="J1802" s="23">
        <v>150</v>
      </c>
      <c r="K1802" s="23"/>
    </row>
    <row r="1803" spans="1:11" ht="12.75" customHeight="1" x14ac:dyDescent="0.25">
      <c r="A1803" s="20">
        <f t="shared" si="55"/>
        <v>42961.749999995649</v>
      </c>
      <c r="B1803" s="29">
        <v>12.359500000000001</v>
      </c>
      <c r="C1803" s="30">
        <v>1.9701900000000001</v>
      </c>
      <c r="D1803" s="29">
        <v>318.47739999999999</v>
      </c>
      <c r="E1803" s="29"/>
      <c r="F1803" s="24">
        <f t="shared" ref="F1803:F1866" si="56">IF(AND(B1803&gt;0,ISNUMBER(B1803)),B1803,"")</f>
        <v>12.359500000000001</v>
      </c>
      <c r="G1803" s="24">
        <v>12.359500000000001</v>
      </c>
      <c r="H1803" s="23">
        <v>21.68967</v>
      </c>
      <c r="I1803" s="23"/>
      <c r="J1803" s="23">
        <v>150</v>
      </c>
      <c r="K1803" s="23"/>
    </row>
    <row r="1804" spans="1:11" ht="12.75" customHeight="1" x14ac:dyDescent="0.25">
      <c r="A1804" s="20">
        <f t="shared" ref="A1804:A1867" si="57">A1803+1/24</f>
        <v>42961.791666662313</v>
      </c>
      <c r="B1804" s="29">
        <v>12.89767</v>
      </c>
      <c r="C1804" s="30">
        <v>1.2523599999999999</v>
      </c>
      <c r="D1804" s="29">
        <v>278.39819999999997</v>
      </c>
      <c r="E1804" s="29"/>
      <c r="F1804" s="24">
        <f t="shared" si="56"/>
        <v>12.89767</v>
      </c>
      <c r="G1804" s="24">
        <v>12.89767</v>
      </c>
      <c r="H1804" s="23">
        <v>21.68619</v>
      </c>
      <c r="I1804" s="23"/>
      <c r="J1804" s="23">
        <v>150</v>
      </c>
      <c r="K1804" s="23"/>
    </row>
    <row r="1805" spans="1:11" ht="12.75" customHeight="1" x14ac:dyDescent="0.25">
      <c r="A1805" s="20">
        <f t="shared" si="57"/>
        <v>42961.833333328977</v>
      </c>
      <c r="B1805" s="29">
        <v>6.5972799999999996</v>
      </c>
      <c r="C1805" s="30">
        <v>0.84708000000000006</v>
      </c>
      <c r="D1805" s="29">
        <v>260.226</v>
      </c>
      <c r="E1805" s="29"/>
      <c r="F1805" s="24">
        <f t="shared" si="56"/>
        <v>6.5972799999999996</v>
      </c>
      <c r="G1805" s="24">
        <v>6.5972799999999996</v>
      </c>
      <c r="H1805" s="23">
        <v>21.681049999999999</v>
      </c>
      <c r="I1805" s="23"/>
      <c r="J1805" s="23">
        <v>150</v>
      </c>
      <c r="K1805" s="23"/>
    </row>
    <row r="1806" spans="1:11" ht="12.75" customHeight="1" x14ac:dyDescent="0.25">
      <c r="A1806" s="20">
        <f t="shared" si="57"/>
        <v>42961.874999995642</v>
      </c>
      <c r="B1806" s="29">
        <v>7.2495599999999998</v>
      </c>
      <c r="C1806" s="30">
        <v>0.48521999999999998</v>
      </c>
      <c r="D1806" s="29">
        <v>310.24680000000001</v>
      </c>
      <c r="E1806" s="29"/>
      <c r="F1806" s="24">
        <f t="shared" si="56"/>
        <v>7.2495599999999998</v>
      </c>
      <c r="G1806" s="24">
        <v>7.2495599999999998</v>
      </c>
      <c r="H1806" s="23">
        <v>21.681010000000001</v>
      </c>
      <c r="I1806" s="23"/>
      <c r="J1806" s="23">
        <v>150</v>
      </c>
      <c r="K1806" s="23"/>
    </row>
    <row r="1807" spans="1:11" ht="12.75" customHeight="1" x14ac:dyDescent="0.25">
      <c r="A1807" s="20">
        <f t="shared" si="57"/>
        <v>42961.916666662306</v>
      </c>
      <c r="B1807" s="29">
        <v>5.6403299999999996</v>
      </c>
      <c r="C1807" s="30">
        <v>0.47070000000000001</v>
      </c>
      <c r="D1807" s="29">
        <v>95.904449999999997</v>
      </c>
      <c r="E1807" s="29"/>
      <c r="F1807" s="24">
        <f t="shared" si="56"/>
        <v>5.6403299999999996</v>
      </c>
      <c r="G1807" s="24">
        <v>5.6403299999999996</v>
      </c>
      <c r="H1807" s="23">
        <v>21.674050000000001</v>
      </c>
      <c r="I1807" s="23"/>
      <c r="J1807" s="23">
        <v>150</v>
      </c>
      <c r="K1807" s="23"/>
    </row>
    <row r="1808" spans="1:11" ht="12.75" customHeight="1" x14ac:dyDescent="0.25">
      <c r="A1808" s="20">
        <f t="shared" si="57"/>
        <v>42961.95833332897</v>
      </c>
      <c r="B1808" s="29">
        <v>2.82911</v>
      </c>
      <c r="C1808" s="30">
        <v>0.57526999999999995</v>
      </c>
      <c r="D1808" s="29">
        <v>172.96100000000001</v>
      </c>
      <c r="E1808" s="29"/>
      <c r="F1808" s="24">
        <f t="shared" si="56"/>
        <v>2.82911</v>
      </c>
      <c r="G1808" s="24">
        <v>2.82911</v>
      </c>
      <c r="H1808" s="23">
        <v>21.66498</v>
      </c>
      <c r="I1808" s="23"/>
      <c r="J1808" s="23">
        <v>150</v>
      </c>
      <c r="K1808" s="23"/>
    </row>
    <row r="1809" spans="1:11" ht="12.75" customHeight="1" x14ac:dyDescent="0.25">
      <c r="A1809" s="20">
        <f t="shared" si="57"/>
        <v>42961.999999995634</v>
      </c>
      <c r="B1809" s="29">
        <v>7.36</v>
      </c>
      <c r="C1809" s="30">
        <v>0.42526000000000003</v>
      </c>
      <c r="D1809" s="29">
        <v>342.26029999999997</v>
      </c>
      <c r="E1809" s="29"/>
      <c r="F1809" s="24">
        <f t="shared" si="56"/>
        <v>7.36</v>
      </c>
      <c r="G1809" s="24">
        <v>7.36</v>
      </c>
      <c r="H1809" s="23">
        <v>21.618390000000002</v>
      </c>
      <c r="I1809" s="23"/>
      <c r="J1809" s="23">
        <v>150</v>
      </c>
      <c r="K1809" s="23"/>
    </row>
    <row r="1810" spans="1:11" ht="12.75" customHeight="1" x14ac:dyDescent="0.25">
      <c r="A1810" s="20">
        <f t="shared" si="57"/>
        <v>42962.041666662299</v>
      </c>
      <c r="B1810" s="29"/>
      <c r="C1810" s="30">
        <v>0.70145999999999997</v>
      </c>
      <c r="D1810" s="29">
        <v>197.51</v>
      </c>
      <c r="E1810" s="29"/>
      <c r="F1810" s="24" t="str">
        <f t="shared" si="56"/>
        <v/>
      </c>
      <c r="G1810" s="24" t="s">
        <v>189</v>
      </c>
      <c r="H1810" s="23">
        <v>21.616</v>
      </c>
      <c r="I1810" s="23">
        <f>COUNTIF(G1810:G1833,"&gt;150")</f>
        <v>0</v>
      </c>
      <c r="J1810" s="23">
        <v>150</v>
      </c>
      <c r="K1810" s="23"/>
    </row>
    <row r="1811" spans="1:11" ht="12.75" customHeight="1" x14ac:dyDescent="0.25">
      <c r="A1811" s="20">
        <f t="shared" si="57"/>
        <v>42962.083333328963</v>
      </c>
      <c r="B1811" s="29">
        <v>-3.0634000000000001</v>
      </c>
      <c r="C1811" s="30">
        <v>0.53100000000000003</v>
      </c>
      <c r="D1811" s="29">
        <v>99.06268</v>
      </c>
      <c r="E1811" s="29"/>
      <c r="F1811" s="24" t="str">
        <f t="shared" si="56"/>
        <v/>
      </c>
      <c r="G1811" s="24" t="s">
        <v>189</v>
      </c>
      <c r="H1811" s="23">
        <v>21.61187</v>
      </c>
      <c r="I1811" s="23"/>
      <c r="J1811" s="23">
        <v>150</v>
      </c>
      <c r="K1811" s="23"/>
    </row>
    <row r="1812" spans="1:11" ht="12.75" customHeight="1" x14ac:dyDescent="0.25">
      <c r="A1812" s="20">
        <f t="shared" si="57"/>
        <v>42962.124999995627</v>
      </c>
      <c r="B1812" s="29">
        <v>3.1985000000000001</v>
      </c>
      <c r="C1812" s="30">
        <v>0.57384999999999997</v>
      </c>
      <c r="D1812" s="29">
        <v>258.99540000000002</v>
      </c>
      <c r="E1812" s="29"/>
      <c r="F1812" s="24">
        <f t="shared" si="56"/>
        <v>3.1985000000000001</v>
      </c>
      <c r="G1812" s="24">
        <v>3.1985000000000001</v>
      </c>
      <c r="H1812" s="23">
        <v>21.605499999999999</v>
      </c>
      <c r="I1812" s="23"/>
      <c r="J1812" s="23">
        <v>150</v>
      </c>
      <c r="K1812" s="23"/>
    </row>
    <row r="1813" spans="1:11" ht="12.75" customHeight="1" x14ac:dyDescent="0.25">
      <c r="A1813" s="20">
        <f t="shared" si="57"/>
        <v>42962.166666662291</v>
      </c>
      <c r="B1813" s="29">
        <v>1.6147199999999999</v>
      </c>
      <c r="C1813" s="30">
        <v>0.58882999999999996</v>
      </c>
      <c r="D1813" s="29">
        <v>146.88980000000001</v>
      </c>
      <c r="E1813" s="29"/>
      <c r="F1813" s="24">
        <f t="shared" si="56"/>
        <v>1.6147199999999999</v>
      </c>
      <c r="G1813" s="24">
        <v>1.6147199999999999</v>
      </c>
      <c r="H1813" s="23">
        <v>21.596499999999999</v>
      </c>
      <c r="I1813" s="23"/>
      <c r="J1813" s="23">
        <v>150</v>
      </c>
      <c r="K1813" s="23"/>
    </row>
    <row r="1814" spans="1:11" ht="12.75" customHeight="1" x14ac:dyDescent="0.25">
      <c r="A1814" s="20">
        <f t="shared" si="57"/>
        <v>42962.208333328956</v>
      </c>
      <c r="B1814" s="29">
        <v>-1.7762800000000001</v>
      </c>
      <c r="C1814" s="30">
        <v>0.56920000000000004</v>
      </c>
      <c r="D1814" s="29">
        <v>139.66120000000001</v>
      </c>
      <c r="E1814" s="29"/>
      <c r="F1814" s="24" t="str">
        <f t="shared" si="56"/>
        <v/>
      </c>
      <c r="G1814" s="24" t="s">
        <v>189</v>
      </c>
      <c r="H1814" s="23">
        <v>21.58755</v>
      </c>
      <c r="I1814" s="23"/>
      <c r="J1814" s="23">
        <v>150</v>
      </c>
      <c r="K1814" s="23"/>
    </row>
    <row r="1815" spans="1:11" ht="12.75" customHeight="1" x14ac:dyDescent="0.25">
      <c r="A1815" s="20">
        <f t="shared" si="57"/>
        <v>42962.24999999562</v>
      </c>
      <c r="B1815" s="29">
        <v>-0.48560999999999999</v>
      </c>
      <c r="C1815" s="30">
        <v>0.49586000000000002</v>
      </c>
      <c r="D1815" s="29">
        <v>220.6191</v>
      </c>
      <c r="E1815" s="29"/>
      <c r="F1815" s="24" t="str">
        <f t="shared" si="56"/>
        <v/>
      </c>
      <c r="G1815" s="24" t="s">
        <v>189</v>
      </c>
      <c r="H1815" s="23">
        <v>21.582899999999999</v>
      </c>
      <c r="I1815" s="23"/>
      <c r="J1815" s="23">
        <v>150</v>
      </c>
      <c r="K1815" s="23"/>
    </row>
    <row r="1816" spans="1:11" ht="12.75" customHeight="1" x14ac:dyDescent="0.25">
      <c r="A1816" s="20">
        <f t="shared" si="57"/>
        <v>42962.291666662284</v>
      </c>
      <c r="B1816" s="29">
        <v>-1.80928</v>
      </c>
      <c r="C1816" s="30">
        <v>0.54374</v>
      </c>
      <c r="D1816" s="29">
        <v>337.036</v>
      </c>
      <c r="E1816" s="29"/>
      <c r="F1816" s="24" t="str">
        <f t="shared" si="56"/>
        <v/>
      </c>
      <c r="G1816" s="24" t="s">
        <v>189</v>
      </c>
      <c r="H1816" s="23">
        <v>21.58222</v>
      </c>
      <c r="I1816" s="23"/>
      <c r="J1816" s="23">
        <v>150</v>
      </c>
      <c r="K1816" s="23"/>
    </row>
    <row r="1817" spans="1:11" ht="12.75" customHeight="1" x14ac:dyDescent="0.25">
      <c r="A1817" s="20">
        <f t="shared" si="57"/>
        <v>42962.333333328948</v>
      </c>
      <c r="B1817" s="29">
        <v>-2.6356700000000002</v>
      </c>
      <c r="C1817" s="30">
        <v>0.57950000000000002</v>
      </c>
      <c r="D1817" s="29">
        <v>202.90889999999999</v>
      </c>
      <c r="E1817" s="29"/>
      <c r="F1817" s="24" t="str">
        <f t="shared" si="56"/>
        <v/>
      </c>
      <c r="G1817" s="24" t="s">
        <v>189</v>
      </c>
      <c r="H1817" s="23">
        <v>21.5685</v>
      </c>
      <c r="I1817" s="23"/>
      <c r="J1817" s="23">
        <v>150</v>
      </c>
      <c r="K1817" s="23"/>
    </row>
    <row r="1818" spans="1:11" ht="12.75" customHeight="1" x14ac:dyDescent="0.25">
      <c r="A1818" s="20">
        <f t="shared" si="57"/>
        <v>42962.374999995613</v>
      </c>
      <c r="B1818" s="29"/>
      <c r="C1818" s="30">
        <v>0.49722</v>
      </c>
      <c r="D1818" s="29">
        <v>306.2423</v>
      </c>
      <c r="E1818" s="29"/>
      <c r="F1818" s="24" t="str">
        <f t="shared" si="56"/>
        <v/>
      </c>
      <c r="G1818" s="24" t="s">
        <v>189</v>
      </c>
      <c r="H1818" s="23">
        <v>21.55978</v>
      </c>
      <c r="I1818" s="23"/>
      <c r="J1818" s="23">
        <v>150</v>
      </c>
      <c r="K1818" s="23"/>
    </row>
    <row r="1819" spans="1:11" ht="12.75" customHeight="1" x14ac:dyDescent="0.25">
      <c r="A1819" s="20">
        <f t="shared" si="57"/>
        <v>42962.416666662277</v>
      </c>
      <c r="B1819" s="29">
        <v>0.78849999999999998</v>
      </c>
      <c r="C1819" s="30">
        <v>0.43802000000000002</v>
      </c>
      <c r="D1819" s="29">
        <v>229.4179</v>
      </c>
      <c r="E1819" s="29"/>
      <c r="F1819" s="24">
        <f t="shared" si="56"/>
        <v>0.78849999999999998</v>
      </c>
      <c r="G1819" s="24">
        <v>0.78849999999999998</v>
      </c>
      <c r="H1819" s="23">
        <v>21.549060000000001</v>
      </c>
      <c r="I1819" s="23"/>
      <c r="J1819" s="23">
        <v>150</v>
      </c>
      <c r="K1819" s="23"/>
    </row>
    <row r="1820" spans="1:11" ht="12.75" customHeight="1" x14ac:dyDescent="0.25">
      <c r="A1820" s="20">
        <f t="shared" si="57"/>
        <v>42962.458333328941</v>
      </c>
      <c r="B1820" s="29">
        <v>19.088000000000001</v>
      </c>
      <c r="C1820" s="30">
        <v>2.38103</v>
      </c>
      <c r="D1820" s="29">
        <v>294.459</v>
      </c>
      <c r="E1820" s="29"/>
      <c r="F1820" s="24">
        <f t="shared" si="56"/>
        <v>19.088000000000001</v>
      </c>
      <c r="G1820" s="24">
        <v>19.088000000000001</v>
      </c>
      <c r="H1820" s="23">
        <v>21.547329999999999</v>
      </c>
      <c r="I1820" s="23"/>
      <c r="J1820" s="23">
        <v>150</v>
      </c>
      <c r="K1820" s="23"/>
    </row>
    <row r="1821" spans="1:11" ht="12.75" customHeight="1" x14ac:dyDescent="0.25">
      <c r="A1821" s="20">
        <f t="shared" si="57"/>
        <v>42962.499999995605</v>
      </c>
      <c r="B1821" s="29">
        <v>11.004060000000001</v>
      </c>
      <c r="C1821" s="30">
        <v>4.1592700000000002</v>
      </c>
      <c r="D1821" s="29">
        <v>271.8297</v>
      </c>
      <c r="E1821" s="29"/>
      <c r="F1821" s="24">
        <f t="shared" si="56"/>
        <v>11.004060000000001</v>
      </c>
      <c r="G1821" s="24">
        <v>11.004060000000001</v>
      </c>
      <c r="H1821" s="23">
        <v>21.54607</v>
      </c>
      <c r="I1821" s="23"/>
      <c r="J1821" s="23">
        <v>150</v>
      </c>
      <c r="K1821" s="23"/>
    </row>
    <row r="1822" spans="1:11" ht="12.75" customHeight="1" x14ac:dyDescent="0.25">
      <c r="A1822" s="20">
        <f t="shared" si="57"/>
        <v>42962.54166666227</v>
      </c>
      <c r="B1822" s="29">
        <v>6.6787799999999997</v>
      </c>
      <c r="C1822" s="30">
        <v>4.5686400000000003</v>
      </c>
      <c r="D1822" s="29">
        <v>264.89760000000001</v>
      </c>
      <c r="E1822" s="29"/>
      <c r="F1822" s="24">
        <f t="shared" si="56"/>
        <v>6.6787799999999997</v>
      </c>
      <c r="G1822" s="24">
        <v>6.6787799999999997</v>
      </c>
      <c r="H1822" s="23">
        <v>21.536829999999998</v>
      </c>
      <c r="I1822" s="23"/>
      <c r="J1822" s="23">
        <v>150</v>
      </c>
      <c r="K1822" s="23"/>
    </row>
    <row r="1823" spans="1:11" ht="12.75" customHeight="1" x14ac:dyDescent="0.25">
      <c r="A1823" s="20">
        <f t="shared" si="57"/>
        <v>42962.583333328934</v>
      </c>
      <c r="B1823" s="29">
        <v>13.158659999999999</v>
      </c>
      <c r="C1823" s="30">
        <v>3.7660900000000002</v>
      </c>
      <c r="D1823" s="29">
        <v>282.18849999999998</v>
      </c>
      <c r="E1823" s="29"/>
      <c r="F1823" s="24">
        <f t="shared" si="56"/>
        <v>13.158659999999999</v>
      </c>
      <c r="G1823" s="24">
        <v>13.158659999999999</v>
      </c>
      <c r="H1823" s="23">
        <v>21.531780000000001</v>
      </c>
      <c r="I1823" s="23"/>
      <c r="J1823" s="23">
        <v>150</v>
      </c>
      <c r="K1823" s="23"/>
    </row>
    <row r="1824" spans="1:11" ht="12.75" customHeight="1" x14ac:dyDescent="0.25">
      <c r="A1824" s="20">
        <f t="shared" si="57"/>
        <v>42962.624999995598</v>
      </c>
      <c r="B1824" s="29">
        <v>8.3364499999999992</v>
      </c>
      <c r="C1824" s="30">
        <v>4.2399899999999997</v>
      </c>
      <c r="D1824" s="29">
        <v>258.14389999999997</v>
      </c>
      <c r="E1824" s="29"/>
      <c r="F1824" s="24">
        <f t="shared" si="56"/>
        <v>8.3364499999999992</v>
      </c>
      <c r="G1824" s="24">
        <v>8.3364499999999992</v>
      </c>
      <c r="H1824" s="23">
        <v>21.513829999999999</v>
      </c>
      <c r="I1824" s="23"/>
      <c r="J1824" s="23">
        <v>150</v>
      </c>
      <c r="K1824" s="23"/>
    </row>
    <row r="1825" spans="1:11" ht="12.75" customHeight="1" x14ac:dyDescent="0.25">
      <c r="A1825" s="20">
        <f t="shared" si="57"/>
        <v>42962.666666662262</v>
      </c>
      <c r="B1825" s="29">
        <v>19.054220000000001</v>
      </c>
      <c r="C1825" s="30">
        <v>4.9651899999999998</v>
      </c>
      <c r="D1825" s="29">
        <v>263.98790000000002</v>
      </c>
      <c r="E1825" s="29"/>
      <c r="F1825" s="24">
        <f t="shared" si="56"/>
        <v>19.054220000000001</v>
      </c>
      <c r="G1825" s="24">
        <v>19.054220000000001</v>
      </c>
      <c r="H1825" s="23">
        <v>21.513539999999999</v>
      </c>
      <c r="I1825" s="23"/>
      <c r="J1825" s="23">
        <v>150</v>
      </c>
      <c r="K1825" s="23"/>
    </row>
    <row r="1826" spans="1:11" ht="12.75" customHeight="1" x14ac:dyDescent="0.25">
      <c r="A1826" s="20">
        <f t="shared" si="57"/>
        <v>42962.708333328927</v>
      </c>
      <c r="B1826" s="29">
        <v>32.702719999999999</v>
      </c>
      <c r="C1826" s="30">
        <v>3.90855</v>
      </c>
      <c r="D1826" s="29">
        <v>262.77300000000002</v>
      </c>
      <c r="E1826" s="29"/>
      <c r="F1826" s="24">
        <f t="shared" si="56"/>
        <v>32.702719999999999</v>
      </c>
      <c r="G1826" s="24">
        <v>32.702719999999999</v>
      </c>
      <c r="H1826" s="23">
        <v>21.50067</v>
      </c>
      <c r="I1826" s="23"/>
      <c r="J1826" s="23">
        <v>150</v>
      </c>
      <c r="K1826" s="23"/>
    </row>
    <row r="1827" spans="1:11" ht="12.75" customHeight="1" x14ac:dyDescent="0.25">
      <c r="A1827" s="20">
        <f t="shared" si="57"/>
        <v>42962.749999995591</v>
      </c>
      <c r="B1827" s="29">
        <v>25.575279999999999</v>
      </c>
      <c r="C1827" s="30">
        <v>2.1072700000000002</v>
      </c>
      <c r="D1827" s="29">
        <v>255.54599999999999</v>
      </c>
      <c r="E1827" s="29"/>
      <c r="F1827" s="24">
        <f t="shared" si="56"/>
        <v>25.575279999999999</v>
      </c>
      <c r="G1827" s="24">
        <v>25.575279999999999</v>
      </c>
      <c r="H1827" s="23">
        <v>21.5</v>
      </c>
      <c r="I1827" s="23"/>
      <c r="J1827" s="23">
        <v>150</v>
      </c>
      <c r="K1827" s="23"/>
    </row>
    <row r="1828" spans="1:11" ht="12.75" customHeight="1" x14ac:dyDescent="0.25">
      <c r="A1828" s="20">
        <f t="shared" si="57"/>
        <v>42962.791666662255</v>
      </c>
      <c r="B1828" s="29">
        <v>9.0138300000000005</v>
      </c>
      <c r="C1828" s="30">
        <v>0.43403000000000003</v>
      </c>
      <c r="D1828" s="29">
        <v>298.988</v>
      </c>
      <c r="E1828" s="29"/>
      <c r="F1828" s="24">
        <f t="shared" si="56"/>
        <v>9.0138300000000005</v>
      </c>
      <c r="G1828" s="24">
        <v>9.0138300000000005</v>
      </c>
      <c r="H1828" s="23">
        <v>21.488119999999999</v>
      </c>
      <c r="I1828" s="23"/>
      <c r="J1828" s="23">
        <v>150</v>
      </c>
      <c r="K1828" s="23"/>
    </row>
    <row r="1829" spans="1:11" ht="12.75" customHeight="1" x14ac:dyDescent="0.25">
      <c r="A1829" s="20">
        <f t="shared" si="57"/>
        <v>42962.833333328919</v>
      </c>
      <c r="B1829" s="29">
        <v>14.701169999999999</v>
      </c>
      <c r="C1829" s="30">
        <v>0.57008000000000003</v>
      </c>
      <c r="D1829" s="29">
        <v>98.532390000000007</v>
      </c>
      <c r="E1829" s="29"/>
      <c r="F1829" s="24">
        <f t="shared" si="56"/>
        <v>14.701169999999999</v>
      </c>
      <c r="G1829" s="24">
        <v>14.701169999999999</v>
      </c>
      <c r="H1829" s="23">
        <v>21.486889999999999</v>
      </c>
      <c r="I1829" s="23"/>
      <c r="J1829" s="23">
        <v>150</v>
      </c>
      <c r="K1829" s="23"/>
    </row>
    <row r="1830" spans="1:11" ht="12.75" customHeight="1" x14ac:dyDescent="0.25">
      <c r="A1830" s="20">
        <f t="shared" si="57"/>
        <v>42962.874999995583</v>
      </c>
      <c r="B1830" s="29">
        <v>25.792829999999999</v>
      </c>
      <c r="C1830" s="30">
        <v>0.28226000000000001</v>
      </c>
      <c r="D1830" s="29">
        <v>356.95870000000002</v>
      </c>
      <c r="E1830" s="29"/>
      <c r="F1830" s="24">
        <f t="shared" si="56"/>
        <v>25.792829999999999</v>
      </c>
      <c r="G1830" s="24">
        <v>25.792829999999999</v>
      </c>
      <c r="H1830" s="23">
        <v>21.485939999999999</v>
      </c>
      <c r="I1830" s="23"/>
      <c r="J1830" s="23">
        <v>150</v>
      </c>
      <c r="K1830" s="23"/>
    </row>
    <row r="1831" spans="1:11" ht="12.75" customHeight="1" x14ac:dyDescent="0.25">
      <c r="A1831" s="20">
        <f t="shared" si="57"/>
        <v>42962.916666662248</v>
      </c>
      <c r="B1831" s="29">
        <v>0.56638999999999995</v>
      </c>
      <c r="C1831" s="30">
        <v>0.49797000000000002</v>
      </c>
      <c r="D1831" s="29">
        <v>243.72919999999999</v>
      </c>
      <c r="E1831" s="29"/>
      <c r="F1831" s="24">
        <f t="shared" si="56"/>
        <v>0.56638999999999995</v>
      </c>
      <c r="G1831" s="24">
        <v>0.56638999999999995</v>
      </c>
      <c r="H1831" s="23">
        <v>21.427890000000001</v>
      </c>
      <c r="I1831" s="23"/>
      <c r="J1831" s="23">
        <v>150</v>
      </c>
      <c r="K1831" s="23"/>
    </row>
    <row r="1832" spans="1:11" ht="12.75" customHeight="1" x14ac:dyDescent="0.25">
      <c r="A1832" s="20">
        <f t="shared" si="57"/>
        <v>42962.958333328912</v>
      </c>
      <c r="B1832" s="29">
        <v>-4.7491099999999999</v>
      </c>
      <c r="C1832" s="30">
        <v>0.34977000000000003</v>
      </c>
      <c r="D1832" s="29">
        <v>240.8305</v>
      </c>
      <c r="E1832" s="29"/>
      <c r="F1832" s="24" t="str">
        <f t="shared" si="56"/>
        <v/>
      </c>
      <c r="G1832" s="24" t="s">
        <v>189</v>
      </c>
      <c r="H1832" s="23">
        <v>21.42689</v>
      </c>
      <c r="I1832" s="23"/>
      <c r="J1832" s="23">
        <v>150</v>
      </c>
      <c r="K1832" s="23"/>
    </row>
    <row r="1833" spans="1:11" ht="12.75" customHeight="1" x14ac:dyDescent="0.25">
      <c r="A1833" s="20">
        <f t="shared" si="57"/>
        <v>42962.999999995576</v>
      </c>
      <c r="B1833" s="29">
        <v>0.33917000000000003</v>
      </c>
      <c r="C1833" s="30">
        <v>0.46721000000000001</v>
      </c>
      <c r="D1833" s="29">
        <v>252.2413</v>
      </c>
      <c r="E1833" s="29"/>
      <c r="F1833" s="24">
        <f t="shared" si="56"/>
        <v>0.33917000000000003</v>
      </c>
      <c r="G1833" s="24">
        <v>0.33917000000000003</v>
      </c>
      <c r="H1833" s="23">
        <v>21.42679</v>
      </c>
      <c r="I1833" s="23"/>
      <c r="J1833" s="23">
        <v>150</v>
      </c>
      <c r="K1833" s="23"/>
    </row>
    <row r="1834" spans="1:11" ht="12.75" customHeight="1" x14ac:dyDescent="0.25">
      <c r="A1834" s="20">
        <f t="shared" si="57"/>
        <v>42963.04166666224</v>
      </c>
      <c r="B1834" s="29">
        <v>4.7085299999999997</v>
      </c>
      <c r="C1834" s="30">
        <v>0.65290999999999999</v>
      </c>
      <c r="D1834" s="29">
        <v>130.69999999999999</v>
      </c>
      <c r="E1834" s="29"/>
      <c r="F1834" s="24">
        <f t="shared" si="56"/>
        <v>4.7085299999999997</v>
      </c>
      <c r="G1834" s="24">
        <v>4.7085299999999997</v>
      </c>
      <c r="H1834" s="23">
        <v>21.411449999999999</v>
      </c>
      <c r="I1834" s="23">
        <f>COUNTIF(G1834:G1857,"&gt;150")</f>
        <v>0</v>
      </c>
      <c r="J1834" s="23">
        <v>150</v>
      </c>
      <c r="K1834" s="23"/>
    </row>
    <row r="1835" spans="1:11" ht="12.75" customHeight="1" x14ac:dyDescent="0.25">
      <c r="A1835" s="20">
        <f t="shared" si="57"/>
        <v>42963.083333328905</v>
      </c>
      <c r="B1835" s="29">
        <v>2.6255000000000002</v>
      </c>
      <c r="C1835" s="30">
        <v>0.53076999999999996</v>
      </c>
      <c r="D1835" s="29">
        <v>237.32810000000001</v>
      </c>
      <c r="E1835" s="29"/>
      <c r="F1835" s="24">
        <f t="shared" si="56"/>
        <v>2.6255000000000002</v>
      </c>
      <c r="G1835" s="24">
        <v>2.6255000000000002</v>
      </c>
      <c r="H1835" s="23">
        <v>21.399170000000002</v>
      </c>
      <c r="I1835" s="23"/>
      <c r="J1835" s="23">
        <v>150</v>
      </c>
      <c r="K1835" s="23"/>
    </row>
    <row r="1836" spans="1:11" ht="12.75" customHeight="1" x14ac:dyDescent="0.25">
      <c r="A1836" s="20">
        <f t="shared" si="57"/>
        <v>42963.124999995569</v>
      </c>
      <c r="B1836" s="29">
        <v>2.2696700000000001</v>
      </c>
      <c r="C1836" s="30">
        <v>1.10687</v>
      </c>
      <c r="D1836" s="29">
        <v>226.22579999999999</v>
      </c>
      <c r="E1836" s="29"/>
      <c r="F1836" s="24">
        <f t="shared" si="56"/>
        <v>2.2696700000000001</v>
      </c>
      <c r="G1836" s="24">
        <v>2.2696700000000001</v>
      </c>
      <c r="H1836" s="23">
        <v>21.399100000000001</v>
      </c>
      <c r="I1836" s="23"/>
      <c r="J1836" s="23">
        <v>150</v>
      </c>
      <c r="K1836" s="23"/>
    </row>
    <row r="1837" spans="1:11" ht="12.75" customHeight="1" x14ac:dyDescent="0.25">
      <c r="A1837" s="20">
        <f t="shared" si="57"/>
        <v>42963.166666662233</v>
      </c>
      <c r="B1837" s="29">
        <v>3.92327</v>
      </c>
      <c r="C1837" s="30">
        <v>0.65822000000000003</v>
      </c>
      <c r="D1837" s="29">
        <v>281.64299999999997</v>
      </c>
      <c r="E1837" s="29"/>
      <c r="F1837" s="24">
        <f t="shared" si="56"/>
        <v>3.92327</v>
      </c>
      <c r="G1837" s="24">
        <v>3.92327</v>
      </c>
      <c r="H1837" s="23">
        <v>21.3889</v>
      </c>
      <c r="I1837" s="23"/>
      <c r="J1837" s="23">
        <v>150</v>
      </c>
      <c r="K1837" s="23"/>
    </row>
    <row r="1838" spans="1:11" ht="12.75" customHeight="1" x14ac:dyDescent="0.25">
      <c r="A1838" s="20">
        <f t="shared" si="57"/>
        <v>42963.208333328897</v>
      </c>
      <c r="B1838" s="29">
        <v>4.4071699999999998</v>
      </c>
      <c r="C1838" s="30">
        <v>0.39895999999999998</v>
      </c>
      <c r="D1838" s="29">
        <v>178.6114</v>
      </c>
      <c r="E1838" s="29"/>
      <c r="F1838" s="24">
        <f t="shared" si="56"/>
        <v>4.4071699999999998</v>
      </c>
      <c r="G1838" s="24">
        <v>4.4071699999999998</v>
      </c>
      <c r="H1838" s="23">
        <v>21.386780000000002</v>
      </c>
      <c r="I1838" s="23"/>
      <c r="J1838" s="23">
        <v>150</v>
      </c>
      <c r="K1838" s="23"/>
    </row>
    <row r="1839" spans="1:11" ht="12.75" customHeight="1" x14ac:dyDescent="0.25">
      <c r="A1839" s="20">
        <f t="shared" si="57"/>
        <v>42963.249999995562</v>
      </c>
      <c r="B1839" s="29">
        <v>8.3610000000000004E-2</v>
      </c>
      <c r="C1839" s="30">
        <v>0.40587000000000001</v>
      </c>
      <c r="D1839" s="29">
        <v>145.50530000000001</v>
      </c>
      <c r="E1839" s="29"/>
      <c r="F1839" s="24">
        <f t="shared" si="56"/>
        <v>8.3610000000000004E-2</v>
      </c>
      <c r="G1839" s="24">
        <v>8.3610000000000004E-2</v>
      </c>
      <c r="H1839" s="23">
        <v>21.342829999999999</v>
      </c>
      <c r="I1839" s="23"/>
      <c r="J1839" s="23">
        <v>150</v>
      </c>
      <c r="K1839" s="23"/>
    </row>
    <row r="1840" spans="1:11" ht="12.75" customHeight="1" x14ac:dyDescent="0.25">
      <c r="A1840" s="20">
        <f t="shared" si="57"/>
        <v>42963.291666662226</v>
      </c>
      <c r="B1840" s="29">
        <v>0.26583000000000001</v>
      </c>
      <c r="C1840" s="30">
        <v>0.30260999999999999</v>
      </c>
      <c r="D1840" s="29">
        <v>303.37270000000001</v>
      </c>
      <c r="E1840" s="29"/>
      <c r="F1840" s="24">
        <f t="shared" si="56"/>
        <v>0.26583000000000001</v>
      </c>
      <c r="G1840" s="24">
        <v>0.26583000000000001</v>
      </c>
      <c r="H1840" s="23">
        <v>21.339259999999999</v>
      </c>
      <c r="I1840" s="23"/>
      <c r="J1840" s="23">
        <v>150</v>
      </c>
      <c r="K1840" s="23"/>
    </row>
    <row r="1841" spans="1:11" ht="12.75" customHeight="1" x14ac:dyDescent="0.25">
      <c r="A1841" s="20">
        <f t="shared" si="57"/>
        <v>42963.33333332889</v>
      </c>
      <c r="B1841" s="29">
        <v>-0.49371999999999999</v>
      </c>
      <c r="C1841" s="30">
        <v>0.49963999999999997</v>
      </c>
      <c r="D1841" s="29">
        <v>64.676429999999996</v>
      </c>
      <c r="E1841" s="29"/>
      <c r="F1841" s="24" t="str">
        <f t="shared" si="56"/>
        <v/>
      </c>
      <c r="G1841" s="24" t="s">
        <v>189</v>
      </c>
      <c r="H1841" s="23">
        <v>21.338049999999999</v>
      </c>
      <c r="I1841" s="23"/>
      <c r="J1841" s="23">
        <v>150</v>
      </c>
      <c r="K1841" s="23"/>
    </row>
    <row r="1842" spans="1:11" ht="12.75" customHeight="1" x14ac:dyDescent="0.25">
      <c r="A1842" s="20">
        <f t="shared" si="57"/>
        <v>42963.374999995554</v>
      </c>
      <c r="B1842" s="29"/>
      <c r="C1842" s="30">
        <v>0.36004999999999998</v>
      </c>
      <c r="D1842" s="29">
        <v>271.88580000000002</v>
      </c>
      <c r="E1842" s="29"/>
      <c r="F1842" s="24" t="str">
        <f t="shared" si="56"/>
        <v/>
      </c>
      <c r="G1842" s="24" t="s">
        <v>189</v>
      </c>
      <c r="H1842" s="23">
        <v>21.324829999999999</v>
      </c>
      <c r="I1842" s="23"/>
      <c r="J1842" s="23">
        <v>150</v>
      </c>
      <c r="K1842" s="23"/>
    </row>
    <row r="1843" spans="1:11" ht="12.75" customHeight="1" x14ac:dyDescent="0.25">
      <c r="A1843" s="20">
        <f t="shared" si="57"/>
        <v>42963.416666662219</v>
      </c>
      <c r="B1843" s="29"/>
      <c r="C1843" s="30">
        <v>1.44014</v>
      </c>
      <c r="D1843" s="29">
        <v>352.79050000000001</v>
      </c>
      <c r="E1843" s="29"/>
      <c r="F1843" s="24" t="str">
        <f t="shared" si="56"/>
        <v/>
      </c>
      <c r="G1843" s="24" t="s">
        <v>189</v>
      </c>
      <c r="H1843" s="23">
        <v>21.291</v>
      </c>
      <c r="I1843" s="23"/>
      <c r="J1843" s="23">
        <v>150</v>
      </c>
      <c r="K1843" s="23"/>
    </row>
    <row r="1844" spans="1:11" ht="12.75" customHeight="1" x14ac:dyDescent="0.25">
      <c r="A1844" s="20">
        <f t="shared" si="57"/>
        <v>42963.458333328883</v>
      </c>
      <c r="B1844" s="29">
        <v>7.7543899999999999</v>
      </c>
      <c r="C1844" s="30">
        <v>2.27468</v>
      </c>
      <c r="D1844" s="29">
        <v>344.14589999999998</v>
      </c>
      <c r="E1844" s="29"/>
      <c r="F1844" s="24">
        <f t="shared" si="56"/>
        <v>7.7543899999999999</v>
      </c>
      <c r="G1844" s="24">
        <v>7.7543899999999999</v>
      </c>
      <c r="H1844" s="23">
        <v>21.28511</v>
      </c>
      <c r="I1844" s="23"/>
      <c r="J1844" s="23">
        <v>150</v>
      </c>
      <c r="K1844" s="23"/>
    </row>
    <row r="1845" spans="1:11" ht="12.75" customHeight="1" x14ac:dyDescent="0.25">
      <c r="A1845" s="20">
        <f t="shared" si="57"/>
        <v>42963.499999995547</v>
      </c>
      <c r="B1845" s="29">
        <v>68.795779999999993</v>
      </c>
      <c r="C1845" s="30">
        <v>3.1229300000000002</v>
      </c>
      <c r="D1845" s="29">
        <v>328.86770000000001</v>
      </c>
      <c r="E1845" s="29"/>
      <c r="F1845" s="24">
        <f t="shared" si="56"/>
        <v>68.795779999999993</v>
      </c>
      <c r="G1845" s="24">
        <v>68.795779999999993</v>
      </c>
      <c r="H1845" s="23">
        <v>21.281890000000001</v>
      </c>
      <c r="I1845" s="23"/>
      <c r="J1845" s="23">
        <v>150</v>
      </c>
      <c r="K1845" s="23"/>
    </row>
    <row r="1846" spans="1:11" ht="12.75" customHeight="1" x14ac:dyDescent="0.25">
      <c r="A1846" s="20">
        <f t="shared" si="57"/>
        <v>42963.541666662211</v>
      </c>
      <c r="B1846" s="29">
        <v>8.8880599999999994</v>
      </c>
      <c r="C1846" s="30">
        <v>2.7491500000000002</v>
      </c>
      <c r="D1846" s="29">
        <v>294.81490000000002</v>
      </c>
      <c r="E1846" s="29"/>
      <c r="F1846" s="24">
        <f t="shared" si="56"/>
        <v>8.8880599999999994</v>
      </c>
      <c r="G1846" s="24">
        <v>8.8880599999999994</v>
      </c>
      <c r="H1846" s="23">
        <v>21.271280000000001</v>
      </c>
      <c r="I1846" s="23"/>
      <c r="J1846" s="23">
        <v>150</v>
      </c>
      <c r="K1846" s="23"/>
    </row>
    <row r="1847" spans="1:11" ht="12.75" customHeight="1" x14ac:dyDescent="0.25">
      <c r="A1847" s="20">
        <f t="shared" si="57"/>
        <v>42963.583333328876</v>
      </c>
      <c r="B1847" s="29">
        <v>9.1097800000000007</v>
      </c>
      <c r="C1847" s="30">
        <v>2.8187700000000002</v>
      </c>
      <c r="D1847" s="29">
        <v>321.0498</v>
      </c>
      <c r="E1847" s="29"/>
      <c r="F1847" s="24">
        <f t="shared" si="56"/>
        <v>9.1097800000000007</v>
      </c>
      <c r="G1847" s="24">
        <v>9.1097800000000007</v>
      </c>
      <c r="H1847" s="23">
        <v>21.26989</v>
      </c>
      <c r="I1847" s="23"/>
      <c r="J1847" s="23">
        <v>150</v>
      </c>
      <c r="K1847" s="23"/>
    </row>
    <row r="1848" spans="1:11" ht="12.75" customHeight="1" x14ac:dyDescent="0.25">
      <c r="A1848" s="20">
        <f t="shared" si="57"/>
        <v>42963.62499999554</v>
      </c>
      <c r="B1848" s="29">
        <v>13.47606</v>
      </c>
      <c r="C1848" s="30">
        <v>2.6738</v>
      </c>
      <c r="D1848" s="29">
        <v>329.12360000000001</v>
      </c>
      <c r="E1848" s="29"/>
      <c r="F1848" s="24">
        <f t="shared" si="56"/>
        <v>13.47606</v>
      </c>
      <c r="G1848" s="24">
        <v>13.47606</v>
      </c>
      <c r="H1848" s="23">
        <v>21.267320000000002</v>
      </c>
      <c r="I1848" s="23"/>
      <c r="J1848" s="23">
        <v>150</v>
      </c>
      <c r="K1848" s="23"/>
    </row>
    <row r="1849" spans="1:11" ht="12.75" customHeight="1" x14ac:dyDescent="0.25">
      <c r="A1849" s="20">
        <f t="shared" si="57"/>
        <v>42963.666666662204</v>
      </c>
      <c r="B1849" s="29">
        <v>11.37895</v>
      </c>
      <c r="C1849" s="30">
        <v>2.8847499999999999</v>
      </c>
      <c r="D1849" s="29">
        <v>301.87689999999998</v>
      </c>
      <c r="E1849" s="29"/>
      <c r="F1849" s="24">
        <f t="shared" si="56"/>
        <v>11.37895</v>
      </c>
      <c r="G1849" s="24">
        <v>11.37895</v>
      </c>
      <c r="H1849" s="23">
        <v>21.257560000000002</v>
      </c>
      <c r="I1849" s="23"/>
      <c r="J1849" s="23">
        <v>150</v>
      </c>
      <c r="K1849" s="23"/>
    </row>
    <row r="1850" spans="1:11" ht="12.75" customHeight="1" x14ac:dyDescent="0.25">
      <c r="A1850" s="20">
        <f t="shared" si="57"/>
        <v>42963.708333328868</v>
      </c>
      <c r="B1850" s="29">
        <v>33.557670000000002</v>
      </c>
      <c r="C1850" s="30">
        <v>2.5700599999999998</v>
      </c>
      <c r="D1850" s="29">
        <v>285.6139</v>
      </c>
      <c r="E1850" s="29"/>
      <c r="F1850" s="24">
        <f t="shared" si="56"/>
        <v>33.557670000000002</v>
      </c>
      <c r="G1850" s="24">
        <v>33.557670000000002</v>
      </c>
      <c r="H1850" s="23">
        <v>21.250610000000002</v>
      </c>
      <c r="I1850" s="23"/>
      <c r="J1850" s="23">
        <v>150</v>
      </c>
      <c r="K1850" s="23"/>
    </row>
    <row r="1851" spans="1:11" ht="12.75" customHeight="1" x14ac:dyDescent="0.25">
      <c r="A1851" s="20">
        <f t="shared" si="57"/>
        <v>42963.749999995533</v>
      </c>
      <c r="B1851" s="29">
        <v>31.704219999999999</v>
      </c>
      <c r="C1851" s="30">
        <v>1.4833499999999999</v>
      </c>
      <c r="D1851" s="29">
        <v>295.15989999999999</v>
      </c>
      <c r="E1851" s="29"/>
      <c r="F1851" s="24">
        <f t="shared" si="56"/>
        <v>31.704219999999999</v>
      </c>
      <c r="G1851" s="24">
        <v>31.704219999999999</v>
      </c>
      <c r="H1851" s="23">
        <v>21.236940000000001</v>
      </c>
      <c r="I1851" s="23"/>
      <c r="J1851" s="23">
        <v>150</v>
      </c>
      <c r="K1851" s="23"/>
    </row>
    <row r="1852" spans="1:11" ht="12.75" customHeight="1" x14ac:dyDescent="0.25">
      <c r="A1852" s="20">
        <f t="shared" si="57"/>
        <v>42963.791666662197</v>
      </c>
      <c r="B1852" s="29">
        <v>4.8093300000000001</v>
      </c>
      <c r="C1852" s="30">
        <v>0.67042999999999997</v>
      </c>
      <c r="D1852" s="29">
        <v>322.42509999999999</v>
      </c>
      <c r="E1852" s="29"/>
      <c r="F1852" s="24">
        <f t="shared" si="56"/>
        <v>4.8093300000000001</v>
      </c>
      <c r="G1852" s="24">
        <v>4.8093300000000001</v>
      </c>
      <c r="H1852" s="23">
        <v>21.219609999999999</v>
      </c>
      <c r="I1852" s="23"/>
      <c r="J1852" s="23">
        <v>150</v>
      </c>
      <c r="K1852" s="23"/>
    </row>
    <row r="1853" spans="1:11" ht="12.75" customHeight="1" x14ac:dyDescent="0.25">
      <c r="A1853" s="20">
        <f t="shared" si="57"/>
        <v>42963.833333328861</v>
      </c>
      <c r="B1853" s="29">
        <v>0.47855999999999999</v>
      </c>
      <c r="C1853" s="30">
        <v>0.49830000000000002</v>
      </c>
      <c r="D1853" s="29">
        <v>291.25240000000002</v>
      </c>
      <c r="E1853" s="29"/>
      <c r="F1853" s="24">
        <f t="shared" si="56"/>
        <v>0.47855999999999999</v>
      </c>
      <c r="G1853" s="24">
        <v>0.47855999999999999</v>
      </c>
      <c r="H1853" s="23">
        <v>21.207170000000001</v>
      </c>
      <c r="I1853" s="23"/>
      <c r="J1853" s="23">
        <v>150</v>
      </c>
      <c r="K1853" s="23"/>
    </row>
    <row r="1854" spans="1:11" ht="12.75" customHeight="1" x14ac:dyDescent="0.25">
      <c r="A1854" s="20">
        <f t="shared" si="57"/>
        <v>42963.874999995525</v>
      </c>
      <c r="B1854" s="29">
        <v>4.7074999999999996</v>
      </c>
      <c r="C1854" s="30">
        <v>0.44817000000000001</v>
      </c>
      <c r="D1854" s="29">
        <v>274.44229999999999</v>
      </c>
      <c r="E1854" s="29"/>
      <c r="F1854" s="24">
        <f t="shared" si="56"/>
        <v>4.7074999999999996</v>
      </c>
      <c r="G1854" s="24">
        <v>4.7074999999999996</v>
      </c>
      <c r="H1854" s="23">
        <v>21.20072</v>
      </c>
      <c r="I1854" s="23"/>
      <c r="J1854" s="23">
        <v>150</v>
      </c>
      <c r="K1854" s="23"/>
    </row>
    <row r="1855" spans="1:11" ht="12.75" customHeight="1" x14ac:dyDescent="0.25">
      <c r="A1855" s="20">
        <f t="shared" si="57"/>
        <v>42963.91666666219</v>
      </c>
      <c r="B1855" s="29">
        <v>5.4320000000000004</v>
      </c>
      <c r="C1855" s="30">
        <v>0.50665000000000004</v>
      </c>
      <c r="D1855" s="29">
        <v>263.87419999999997</v>
      </c>
      <c r="E1855" s="29"/>
      <c r="F1855" s="24">
        <f t="shared" si="56"/>
        <v>5.4320000000000004</v>
      </c>
      <c r="G1855" s="24">
        <v>5.4320000000000004</v>
      </c>
      <c r="H1855" s="23">
        <v>21.200369999999999</v>
      </c>
      <c r="I1855" s="23"/>
      <c r="J1855" s="23">
        <v>150</v>
      </c>
      <c r="K1855" s="23"/>
    </row>
    <row r="1856" spans="1:11" ht="12.75" customHeight="1" x14ac:dyDescent="0.25">
      <c r="A1856" s="20">
        <f t="shared" si="57"/>
        <v>42963.958333328854</v>
      </c>
      <c r="B1856" s="29">
        <v>4.0115600000000002</v>
      </c>
      <c r="C1856" s="30">
        <v>0.63595000000000002</v>
      </c>
      <c r="D1856" s="29">
        <v>271.66719999999998</v>
      </c>
      <c r="E1856" s="29"/>
      <c r="F1856" s="24">
        <f t="shared" si="56"/>
        <v>4.0115600000000002</v>
      </c>
      <c r="G1856" s="24">
        <v>4.0115600000000002</v>
      </c>
      <c r="H1856" s="23">
        <v>21.195</v>
      </c>
      <c r="I1856" s="23"/>
      <c r="J1856" s="23">
        <v>150</v>
      </c>
      <c r="K1856" s="23"/>
    </row>
    <row r="1857" spans="1:11" ht="12.75" customHeight="1" x14ac:dyDescent="0.25">
      <c r="A1857" s="20">
        <f t="shared" si="57"/>
        <v>42963.999999995518</v>
      </c>
      <c r="B1857" s="29">
        <v>2.8718300000000001</v>
      </c>
      <c r="C1857" s="30">
        <v>0.72192000000000001</v>
      </c>
      <c r="D1857" s="29">
        <v>273.13630000000001</v>
      </c>
      <c r="E1857" s="29"/>
      <c r="F1857" s="24">
        <f t="shared" si="56"/>
        <v>2.8718300000000001</v>
      </c>
      <c r="G1857" s="24">
        <v>2.8718300000000001</v>
      </c>
      <c r="H1857" s="23">
        <v>21.192710000000002</v>
      </c>
      <c r="I1857" s="23"/>
      <c r="J1857" s="23">
        <v>150</v>
      </c>
      <c r="K1857" s="23"/>
    </row>
    <row r="1858" spans="1:11" ht="12.75" customHeight="1" x14ac:dyDescent="0.25">
      <c r="A1858" s="20">
        <f t="shared" si="57"/>
        <v>42964.041666662182</v>
      </c>
      <c r="B1858" s="29">
        <v>4.9791999999999996</v>
      </c>
      <c r="C1858" s="30">
        <v>0.79688000000000003</v>
      </c>
      <c r="D1858" s="29">
        <v>264.26819999999998</v>
      </c>
      <c r="E1858" s="29"/>
      <c r="F1858" s="24">
        <f t="shared" si="56"/>
        <v>4.9791999999999996</v>
      </c>
      <c r="G1858" s="24">
        <v>4.9791999999999996</v>
      </c>
      <c r="H1858" s="23">
        <v>21.18</v>
      </c>
      <c r="I1858" s="23">
        <f>COUNTIF(G1858:G1881,"&gt;150")</f>
        <v>0</v>
      </c>
      <c r="J1858" s="23">
        <v>150</v>
      </c>
      <c r="K1858" s="23"/>
    </row>
    <row r="1859" spans="1:11" ht="12.75" customHeight="1" x14ac:dyDescent="0.25">
      <c r="A1859" s="20">
        <f t="shared" si="57"/>
        <v>42964.083333328846</v>
      </c>
      <c r="B1859" s="29">
        <v>3.3156699999999999</v>
      </c>
      <c r="C1859" s="30">
        <v>0.52871000000000001</v>
      </c>
      <c r="D1859" s="29">
        <v>54.532850000000003</v>
      </c>
      <c r="E1859" s="29"/>
      <c r="F1859" s="24">
        <f t="shared" si="56"/>
        <v>3.3156699999999999</v>
      </c>
      <c r="G1859" s="24">
        <v>3.3156699999999999</v>
      </c>
      <c r="H1859" s="23">
        <v>21.173480000000001</v>
      </c>
      <c r="I1859" s="23"/>
      <c r="J1859" s="23">
        <v>150</v>
      </c>
      <c r="K1859" s="23"/>
    </row>
    <row r="1860" spans="1:11" ht="12.75" customHeight="1" x14ac:dyDescent="0.25">
      <c r="A1860" s="20">
        <f t="shared" si="57"/>
        <v>42964.124999995511</v>
      </c>
      <c r="B1860" s="29">
        <v>5.0889999999999998E-2</v>
      </c>
      <c r="C1860" s="30">
        <v>1.1681900000000001</v>
      </c>
      <c r="D1860" s="29">
        <v>52.202730000000003</v>
      </c>
      <c r="E1860" s="29"/>
      <c r="F1860" s="24">
        <f t="shared" si="56"/>
        <v>5.0889999999999998E-2</v>
      </c>
      <c r="G1860" s="24">
        <v>5.0889999999999998E-2</v>
      </c>
      <c r="H1860" s="23">
        <v>21.172219999999999</v>
      </c>
      <c r="I1860" s="23"/>
      <c r="J1860" s="23">
        <v>150</v>
      </c>
      <c r="K1860" s="23"/>
    </row>
    <row r="1861" spans="1:11" ht="12.75" customHeight="1" x14ac:dyDescent="0.25">
      <c r="A1861" s="20">
        <f t="shared" si="57"/>
        <v>42964.166666662175</v>
      </c>
      <c r="B1861" s="29">
        <v>6.4056100000000002</v>
      </c>
      <c r="C1861" s="30">
        <v>0.59336999999999995</v>
      </c>
      <c r="D1861" s="29">
        <v>118.0484</v>
      </c>
      <c r="E1861" s="29"/>
      <c r="F1861" s="24">
        <f t="shared" si="56"/>
        <v>6.4056100000000002</v>
      </c>
      <c r="G1861" s="24">
        <v>6.4056100000000002</v>
      </c>
      <c r="H1861" s="23">
        <v>21.170670000000001</v>
      </c>
      <c r="I1861" s="23"/>
      <c r="J1861" s="23">
        <v>150</v>
      </c>
      <c r="K1861" s="23"/>
    </row>
    <row r="1862" spans="1:11" ht="12.75" customHeight="1" x14ac:dyDescent="0.25">
      <c r="A1862" s="20">
        <f t="shared" si="57"/>
        <v>42964.208333328839</v>
      </c>
      <c r="B1862" s="29">
        <v>5.8595600000000001</v>
      </c>
      <c r="C1862" s="30">
        <v>0.85301000000000005</v>
      </c>
      <c r="D1862" s="29">
        <v>56.846670000000003</v>
      </c>
      <c r="E1862" s="29"/>
      <c r="F1862" s="24">
        <f t="shared" si="56"/>
        <v>5.8595600000000001</v>
      </c>
      <c r="G1862" s="24">
        <v>5.8595600000000001</v>
      </c>
      <c r="H1862" s="23">
        <v>21.167719999999999</v>
      </c>
      <c r="I1862" s="23"/>
      <c r="J1862" s="23">
        <v>150</v>
      </c>
      <c r="K1862" s="23"/>
    </row>
    <row r="1863" spans="1:11" ht="12.75" customHeight="1" x14ac:dyDescent="0.25">
      <c r="A1863" s="20">
        <f t="shared" si="57"/>
        <v>42964.249999995503</v>
      </c>
      <c r="B1863" s="29">
        <v>5.6779999999999997E-2</v>
      </c>
      <c r="C1863" s="30">
        <v>0.46127000000000001</v>
      </c>
      <c r="D1863" s="29">
        <v>341.4212</v>
      </c>
      <c r="E1863" s="29"/>
      <c r="F1863" s="24">
        <f t="shared" si="56"/>
        <v>5.6779999999999997E-2</v>
      </c>
      <c r="G1863" s="24">
        <v>5.6779999999999997E-2</v>
      </c>
      <c r="H1863" s="23">
        <v>21.165220000000001</v>
      </c>
      <c r="I1863" s="23"/>
      <c r="J1863" s="23">
        <v>150</v>
      </c>
      <c r="K1863" s="23"/>
    </row>
    <row r="1864" spans="1:11" ht="12.75" customHeight="1" x14ac:dyDescent="0.25">
      <c r="A1864" s="20">
        <f t="shared" si="57"/>
        <v>42964.291666662168</v>
      </c>
      <c r="B1864" s="29">
        <v>4.03756</v>
      </c>
      <c r="C1864" s="30">
        <v>0.82030000000000003</v>
      </c>
      <c r="D1864" s="29">
        <v>273.60390000000001</v>
      </c>
      <c r="E1864" s="29"/>
      <c r="F1864" s="24">
        <f t="shared" si="56"/>
        <v>4.03756</v>
      </c>
      <c r="G1864" s="24">
        <v>4.03756</v>
      </c>
      <c r="H1864" s="23">
        <v>21.15006</v>
      </c>
      <c r="I1864" s="23"/>
      <c r="J1864" s="23">
        <v>150</v>
      </c>
      <c r="K1864" s="23"/>
    </row>
    <row r="1865" spans="1:11" ht="12.75" customHeight="1" x14ac:dyDescent="0.25">
      <c r="A1865" s="20">
        <f t="shared" si="57"/>
        <v>42964.333333328832</v>
      </c>
      <c r="B1865" s="29">
        <v>0.77122000000000002</v>
      </c>
      <c r="C1865" s="30">
        <v>0.63531000000000004</v>
      </c>
      <c r="D1865" s="29">
        <v>306.16750000000002</v>
      </c>
      <c r="E1865" s="29"/>
      <c r="F1865" s="24">
        <f t="shared" si="56"/>
        <v>0.77122000000000002</v>
      </c>
      <c r="G1865" s="24">
        <v>0.77122000000000002</v>
      </c>
      <c r="H1865" s="23">
        <v>21.147780000000001</v>
      </c>
      <c r="I1865" s="23"/>
      <c r="J1865" s="23">
        <v>150</v>
      </c>
      <c r="K1865" s="23"/>
    </row>
    <row r="1866" spans="1:11" ht="12.75" customHeight="1" x14ac:dyDescent="0.25">
      <c r="A1866" s="20">
        <f t="shared" si="57"/>
        <v>42964.374999995496</v>
      </c>
      <c r="B1866" s="29">
        <v>1.5515600000000001</v>
      </c>
      <c r="C1866" s="30">
        <v>0.61023000000000005</v>
      </c>
      <c r="D1866" s="29">
        <v>332.96980000000002</v>
      </c>
      <c r="E1866" s="29"/>
      <c r="F1866" s="24">
        <f t="shared" si="56"/>
        <v>1.5515600000000001</v>
      </c>
      <c r="G1866" s="24">
        <v>1.5515600000000001</v>
      </c>
      <c r="H1866" s="23">
        <v>21.1418</v>
      </c>
      <c r="I1866" s="23"/>
      <c r="J1866" s="23">
        <v>150</v>
      </c>
      <c r="K1866" s="23"/>
    </row>
    <row r="1867" spans="1:11" ht="12.75" customHeight="1" x14ac:dyDescent="0.25">
      <c r="A1867" s="20">
        <f t="shared" si="57"/>
        <v>42964.41666666216</v>
      </c>
      <c r="B1867" s="29">
        <v>4.6406700000000001</v>
      </c>
      <c r="C1867" s="30">
        <v>1.1940200000000001</v>
      </c>
      <c r="D1867" s="29">
        <v>39.52955</v>
      </c>
      <c r="E1867" s="29"/>
      <c r="F1867" s="24">
        <f t="shared" ref="F1867:F1930" si="58">IF(AND(B1867&gt;0,ISNUMBER(B1867)),B1867,"")</f>
        <v>4.6406700000000001</v>
      </c>
      <c r="G1867" s="24">
        <v>4.6406700000000001</v>
      </c>
      <c r="H1867" s="23">
        <v>21.13372</v>
      </c>
      <c r="I1867" s="23"/>
      <c r="J1867" s="23">
        <v>150</v>
      </c>
      <c r="K1867" s="23"/>
    </row>
    <row r="1868" spans="1:11" ht="12.75" customHeight="1" x14ac:dyDescent="0.25">
      <c r="A1868" s="20">
        <f t="shared" ref="A1868:A1931" si="59">A1867+1/24</f>
        <v>42964.458333328825</v>
      </c>
      <c r="B1868" s="29">
        <v>7.38767</v>
      </c>
      <c r="C1868" s="30">
        <v>2.9394</v>
      </c>
      <c r="D1868" s="29">
        <v>346.50940000000003</v>
      </c>
      <c r="E1868" s="29"/>
      <c r="F1868" s="24">
        <f t="shared" si="58"/>
        <v>7.38767</v>
      </c>
      <c r="G1868" s="24">
        <v>7.38767</v>
      </c>
      <c r="H1868" s="23">
        <v>21.127890000000001</v>
      </c>
      <c r="I1868" s="23"/>
      <c r="J1868" s="23">
        <v>150</v>
      </c>
      <c r="K1868" s="23"/>
    </row>
    <row r="1869" spans="1:11" ht="12.75" customHeight="1" x14ac:dyDescent="0.25">
      <c r="A1869" s="20">
        <f t="shared" si="59"/>
        <v>42964.499999995489</v>
      </c>
      <c r="B1869" s="29">
        <v>7.7910000000000004</v>
      </c>
      <c r="C1869" s="30">
        <v>3.50624</v>
      </c>
      <c r="D1869" s="29">
        <v>338.67849999999999</v>
      </c>
      <c r="E1869" s="29"/>
      <c r="F1869" s="24">
        <f t="shared" si="58"/>
        <v>7.7910000000000004</v>
      </c>
      <c r="G1869" s="24">
        <v>7.7910000000000004</v>
      </c>
      <c r="H1869" s="23">
        <v>21.127500000000001</v>
      </c>
      <c r="I1869" s="23"/>
      <c r="J1869" s="23">
        <v>150</v>
      </c>
      <c r="K1869" s="23"/>
    </row>
    <row r="1870" spans="1:11" ht="12.75" customHeight="1" x14ac:dyDescent="0.25">
      <c r="A1870" s="20">
        <f t="shared" si="59"/>
        <v>42964.541666662153</v>
      </c>
      <c r="B1870" s="29">
        <v>5.1671699999999996</v>
      </c>
      <c r="C1870" s="30">
        <v>3.7948200000000001</v>
      </c>
      <c r="D1870" s="29">
        <v>336.4538</v>
      </c>
      <c r="E1870" s="29"/>
      <c r="F1870" s="24">
        <f t="shared" si="58"/>
        <v>5.1671699999999996</v>
      </c>
      <c r="G1870" s="24">
        <v>5.1671699999999996</v>
      </c>
      <c r="H1870" s="23">
        <v>21.126719999999999</v>
      </c>
      <c r="I1870" s="23"/>
      <c r="J1870" s="23">
        <v>150</v>
      </c>
      <c r="K1870" s="23"/>
    </row>
    <row r="1871" spans="1:11" ht="12.75" customHeight="1" x14ac:dyDescent="0.25">
      <c r="A1871" s="20">
        <f t="shared" si="59"/>
        <v>42964.583333328817</v>
      </c>
      <c r="B1871" s="29">
        <v>0.12074</v>
      </c>
      <c r="C1871" s="30">
        <v>3.5925799999999999</v>
      </c>
      <c r="D1871" s="29">
        <v>336.9667</v>
      </c>
      <c r="E1871" s="29"/>
      <c r="F1871" s="24">
        <f t="shared" si="58"/>
        <v>0.12074</v>
      </c>
      <c r="G1871" s="24">
        <v>0.12074</v>
      </c>
      <c r="H1871" s="23">
        <v>21.11833</v>
      </c>
      <c r="I1871" s="23"/>
      <c r="J1871" s="23">
        <v>150</v>
      </c>
      <c r="K1871" s="23"/>
    </row>
    <row r="1872" spans="1:11" ht="12.75" customHeight="1" x14ac:dyDescent="0.25">
      <c r="A1872" s="20">
        <f t="shared" si="59"/>
        <v>42964.624999995482</v>
      </c>
      <c r="B1872" s="29">
        <v>19.655670000000001</v>
      </c>
      <c r="C1872" s="30">
        <v>3.3543400000000001</v>
      </c>
      <c r="D1872" s="29">
        <v>324.41759999999999</v>
      </c>
      <c r="E1872" s="29"/>
      <c r="F1872" s="24">
        <f t="shared" si="58"/>
        <v>19.655670000000001</v>
      </c>
      <c r="G1872" s="24">
        <v>19.655670000000001</v>
      </c>
      <c r="H1872" s="23">
        <v>21.116489999999999</v>
      </c>
      <c r="I1872" s="23"/>
      <c r="J1872" s="23">
        <v>150</v>
      </c>
      <c r="K1872" s="23"/>
    </row>
    <row r="1873" spans="1:11" ht="12.75" customHeight="1" x14ac:dyDescent="0.25">
      <c r="A1873" s="20">
        <f t="shared" si="59"/>
        <v>42964.666666662146</v>
      </c>
      <c r="B1873" s="29">
        <v>13.501609999999999</v>
      </c>
      <c r="C1873" s="30">
        <v>2.4734400000000001</v>
      </c>
      <c r="D1873" s="29">
        <v>314.27530000000002</v>
      </c>
      <c r="E1873" s="29"/>
      <c r="F1873" s="24">
        <f t="shared" si="58"/>
        <v>13.501609999999999</v>
      </c>
      <c r="G1873" s="24">
        <v>13.501609999999999</v>
      </c>
      <c r="H1873" s="23">
        <v>21.113</v>
      </c>
      <c r="I1873" s="23"/>
      <c r="J1873" s="23">
        <v>150</v>
      </c>
      <c r="K1873" s="23"/>
    </row>
    <row r="1874" spans="1:11" ht="12.75" customHeight="1" x14ac:dyDescent="0.25">
      <c r="A1874" s="20">
        <f t="shared" si="59"/>
        <v>42964.70833332881</v>
      </c>
      <c r="B1874" s="29">
        <v>7.4165000000000001</v>
      </c>
      <c r="C1874" s="30">
        <v>1.8346</v>
      </c>
      <c r="D1874" s="29">
        <v>354.55410000000001</v>
      </c>
      <c r="E1874" s="29"/>
      <c r="F1874" s="24">
        <f t="shared" si="58"/>
        <v>7.4165000000000001</v>
      </c>
      <c r="G1874" s="24">
        <v>7.4165000000000001</v>
      </c>
      <c r="H1874" s="23">
        <v>21.105609999999999</v>
      </c>
      <c r="I1874" s="23"/>
      <c r="J1874" s="23">
        <v>150</v>
      </c>
      <c r="K1874" s="23"/>
    </row>
    <row r="1875" spans="1:11" ht="12.75" customHeight="1" x14ac:dyDescent="0.25">
      <c r="A1875" s="20">
        <f t="shared" si="59"/>
        <v>42964.749999995474</v>
      </c>
      <c r="B1875" s="29">
        <v>10.748279999999999</v>
      </c>
      <c r="C1875" s="30">
        <v>1.0372300000000001</v>
      </c>
      <c r="D1875" s="29">
        <v>325.3596</v>
      </c>
      <c r="E1875" s="29"/>
      <c r="F1875" s="24">
        <f t="shared" si="58"/>
        <v>10.748279999999999</v>
      </c>
      <c r="G1875" s="24">
        <v>10.748279999999999</v>
      </c>
      <c r="H1875" s="23">
        <v>21.08989</v>
      </c>
      <c r="I1875" s="23"/>
      <c r="J1875" s="23">
        <v>150</v>
      </c>
      <c r="K1875" s="23"/>
    </row>
    <row r="1876" spans="1:11" ht="12.75" customHeight="1" x14ac:dyDescent="0.25">
      <c r="A1876" s="20">
        <f t="shared" si="59"/>
        <v>42964.791666662139</v>
      </c>
      <c r="B1876" s="29">
        <v>5.4175599999999999</v>
      </c>
      <c r="C1876" s="30">
        <v>1.0008600000000001</v>
      </c>
      <c r="D1876" s="29">
        <v>340.71769999999998</v>
      </c>
      <c r="E1876" s="29"/>
      <c r="F1876" s="24">
        <f t="shared" si="58"/>
        <v>5.4175599999999999</v>
      </c>
      <c r="G1876" s="24">
        <v>5.4175599999999999</v>
      </c>
      <c r="H1876" s="23">
        <v>21.082609999999999</v>
      </c>
      <c r="I1876" s="23"/>
      <c r="J1876" s="23">
        <v>150</v>
      </c>
      <c r="K1876" s="23"/>
    </row>
    <row r="1877" spans="1:11" ht="12.75" customHeight="1" x14ac:dyDescent="0.25">
      <c r="A1877" s="20">
        <f t="shared" si="59"/>
        <v>42964.833333328803</v>
      </c>
      <c r="B1877" s="29">
        <v>8.9329999999999998</v>
      </c>
      <c r="C1877" s="30">
        <v>0.69667999999999997</v>
      </c>
      <c r="D1877" s="29">
        <v>28.512540000000001</v>
      </c>
      <c r="E1877" s="29"/>
      <c r="F1877" s="24">
        <f t="shared" si="58"/>
        <v>8.9329999999999998</v>
      </c>
      <c r="G1877" s="24">
        <v>8.9329999999999998</v>
      </c>
      <c r="H1877" s="23">
        <v>21.077670000000001</v>
      </c>
      <c r="I1877" s="23"/>
      <c r="J1877" s="23">
        <v>150</v>
      </c>
      <c r="K1877" s="23"/>
    </row>
    <row r="1878" spans="1:11" ht="12.75" customHeight="1" x14ac:dyDescent="0.25">
      <c r="A1878" s="20">
        <f t="shared" si="59"/>
        <v>42964.874999995467</v>
      </c>
      <c r="B1878" s="29">
        <v>0.73960999999999999</v>
      </c>
      <c r="C1878" s="30">
        <v>0.28609000000000001</v>
      </c>
      <c r="D1878" s="29">
        <v>85.873429999999999</v>
      </c>
      <c r="E1878" s="29"/>
      <c r="F1878" s="24">
        <f t="shared" si="58"/>
        <v>0.73960999999999999</v>
      </c>
      <c r="G1878" s="24">
        <v>0.73960999999999999</v>
      </c>
      <c r="H1878" s="23">
        <v>21.074449999999999</v>
      </c>
      <c r="I1878" s="23"/>
      <c r="J1878" s="23">
        <v>150</v>
      </c>
      <c r="K1878" s="23"/>
    </row>
    <row r="1879" spans="1:11" ht="12.75" customHeight="1" x14ac:dyDescent="0.25">
      <c r="A1879" s="20">
        <f t="shared" si="59"/>
        <v>42964.916666662131</v>
      </c>
      <c r="B1879" s="29">
        <v>5.9605600000000001</v>
      </c>
      <c r="C1879" s="30">
        <v>0.39012999999999998</v>
      </c>
      <c r="D1879" s="29">
        <v>117.8176</v>
      </c>
      <c r="E1879" s="29"/>
      <c r="F1879" s="24">
        <f t="shared" si="58"/>
        <v>5.9605600000000001</v>
      </c>
      <c r="G1879" s="24">
        <v>5.9605600000000001</v>
      </c>
      <c r="H1879" s="23">
        <v>21.073550000000001</v>
      </c>
      <c r="I1879" s="23"/>
      <c r="J1879" s="23">
        <v>150</v>
      </c>
      <c r="K1879" s="23"/>
    </row>
    <row r="1880" spans="1:11" ht="12.75" customHeight="1" x14ac:dyDescent="0.25">
      <c r="A1880" s="20">
        <f t="shared" si="59"/>
        <v>42964.958333328796</v>
      </c>
      <c r="B1880" s="29">
        <v>10.94244</v>
      </c>
      <c r="C1880" s="30">
        <v>0.39200000000000002</v>
      </c>
      <c r="D1880" s="29">
        <v>116.84829999999999</v>
      </c>
      <c r="E1880" s="29"/>
      <c r="F1880" s="24">
        <f t="shared" si="58"/>
        <v>10.94244</v>
      </c>
      <c r="G1880" s="24">
        <v>10.94244</v>
      </c>
      <c r="H1880" s="23">
        <v>21.039670000000001</v>
      </c>
      <c r="I1880" s="23"/>
      <c r="J1880" s="23">
        <v>150</v>
      </c>
      <c r="K1880" s="23"/>
    </row>
    <row r="1881" spans="1:11" ht="12.75" customHeight="1" x14ac:dyDescent="0.25">
      <c r="A1881" s="20">
        <f t="shared" si="59"/>
        <v>42964.99999999546</v>
      </c>
      <c r="B1881" s="29">
        <v>4.13117</v>
      </c>
      <c r="C1881" s="30">
        <v>0.58184000000000002</v>
      </c>
      <c r="D1881" s="29">
        <v>257.67899999999997</v>
      </c>
      <c r="E1881" s="29"/>
      <c r="F1881" s="24">
        <f t="shared" si="58"/>
        <v>4.13117</v>
      </c>
      <c r="G1881" s="24">
        <v>4.13117</v>
      </c>
      <c r="H1881" s="23">
        <v>21.03877</v>
      </c>
      <c r="I1881" s="23"/>
      <c r="J1881" s="23">
        <v>150</v>
      </c>
      <c r="K1881" s="23"/>
    </row>
    <row r="1882" spans="1:11" ht="12.75" customHeight="1" x14ac:dyDescent="0.25">
      <c r="A1882" s="20">
        <f t="shared" si="59"/>
        <v>42965.041666662124</v>
      </c>
      <c r="B1882" s="29"/>
      <c r="C1882" s="30">
        <v>0.45156000000000002</v>
      </c>
      <c r="D1882" s="29">
        <v>230.97120000000001</v>
      </c>
      <c r="E1882" s="29"/>
      <c r="F1882" s="24" t="str">
        <f t="shared" si="58"/>
        <v/>
      </c>
      <c r="G1882" s="24" t="s">
        <v>189</v>
      </c>
      <c r="H1882" s="23">
        <v>21.015090000000001</v>
      </c>
      <c r="I1882" s="23">
        <f>COUNTIF(G1882:G1905,"&gt;150")</f>
        <v>0</v>
      </c>
      <c r="J1882" s="23">
        <v>150</v>
      </c>
      <c r="K1882" s="23"/>
    </row>
    <row r="1883" spans="1:11" ht="12.75" customHeight="1" x14ac:dyDescent="0.25">
      <c r="A1883" s="20">
        <f t="shared" si="59"/>
        <v>42965.083333328788</v>
      </c>
      <c r="B1883" s="29">
        <v>0.33104</v>
      </c>
      <c r="C1883" s="30">
        <v>0.68723999999999996</v>
      </c>
      <c r="D1883" s="29">
        <v>282.36919999999998</v>
      </c>
      <c r="E1883" s="29"/>
      <c r="F1883" s="24">
        <f t="shared" si="58"/>
        <v>0.33104</v>
      </c>
      <c r="G1883" s="24">
        <v>0.33104</v>
      </c>
      <c r="H1883" s="23">
        <v>21.00872</v>
      </c>
      <c r="I1883" s="23"/>
      <c r="J1883" s="23">
        <v>150</v>
      </c>
      <c r="K1883" s="23"/>
    </row>
    <row r="1884" spans="1:11" ht="12.75" customHeight="1" x14ac:dyDescent="0.25">
      <c r="A1884" s="20">
        <f t="shared" si="59"/>
        <v>42965.124999995453</v>
      </c>
      <c r="B1884" s="29">
        <v>4.3193999999999999</v>
      </c>
      <c r="C1884" s="30">
        <v>0.66527999999999998</v>
      </c>
      <c r="D1884" s="29">
        <v>277.70240000000001</v>
      </c>
      <c r="E1884" s="29"/>
      <c r="F1884" s="24">
        <f t="shared" si="58"/>
        <v>4.3193999999999999</v>
      </c>
      <c r="G1884" s="24">
        <v>4.3193999999999999</v>
      </c>
      <c r="H1884" s="23">
        <v>21.00572</v>
      </c>
      <c r="I1884" s="23"/>
      <c r="J1884" s="23">
        <v>150</v>
      </c>
      <c r="K1884" s="23"/>
    </row>
    <row r="1885" spans="1:11" ht="12.75" customHeight="1" x14ac:dyDescent="0.25">
      <c r="A1885" s="20">
        <f t="shared" si="59"/>
        <v>42965.166666662117</v>
      </c>
      <c r="B1885" s="29">
        <v>4.1019600000000001</v>
      </c>
      <c r="C1885" s="30">
        <v>0.91624000000000005</v>
      </c>
      <c r="D1885" s="29">
        <v>245.98230000000001</v>
      </c>
      <c r="E1885" s="29"/>
      <c r="F1885" s="24">
        <f t="shared" si="58"/>
        <v>4.1019600000000001</v>
      </c>
      <c r="G1885" s="24">
        <v>4.1019600000000001</v>
      </c>
      <c r="H1885" s="23">
        <v>21</v>
      </c>
      <c r="I1885" s="23"/>
      <c r="J1885" s="23">
        <v>150</v>
      </c>
      <c r="K1885" s="23"/>
    </row>
    <row r="1886" spans="1:11" ht="12.75" customHeight="1" x14ac:dyDescent="0.25">
      <c r="A1886" s="20">
        <f t="shared" si="59"/>
        <v>42965.208333328781</v>
      </c>
      <c r="B1886" s="29">
        <v>5.3931100000000001</v>
      </c>
      <c r="C1886" s="30">
        <v>0.59257000000000004</v>
      </c>
      <c r="D1886" s="29">
        <v>275.44170000000003</v>
      </c>
      <c r="E1886" s="29"/>
      <c r="F1886" s="24">
        <f t="shared" si="58"/>
        <v>5.3931100000000001</v>
      </c>
      <c r="G1886" s="24">
        <v>5.3931100000000001</v>
      </c>
      <c r="H1886" s="23">
        <v>20.98283</v>
      </c>
      <c r="I1886" s="23"/>
      <c r="J1886" s="23">
        <v>150</v>
      </c>
      <c r="K1886" s="23"/>
    </row>
    <row r="1887" spans="1:11" ht="12.75" customHeight="1" x14ac:dyDescent="0.25">
      <c r="A1887" s="20">
        <f t="shared" si="59"/>
        <v>42965.249999995445</v>
      </c>
      <c r="B1887" s="29">
        <v>0.93979999999999997</v>
      </c>
      <c r="C1887" s="30">
        <v>0.29905999999999999</v>
      </c>
      <c r="D1887" s="29">
        <v>302.1662</v>
      </c>
      <c r="E1887" s="29"/>
      <c r="F1887" s="24">
        <f t="shared" si="58"/>
        <v>0.93979999999999997</v>
      </c>
      <c r="G1887" s="24">
        <v>0.93979999999999997</v>
      </c>
      <c r="H1887" s="23">
        <v>20.96874</v>
      </c>
      <c r="I1887" s="23"/>
      <c r="J1887" s="23">
        <v>150</v>
      </c>
      <c r="K1887" s="23"/>
    </row>
    <row r="1888" spans="1:11" ht="12.75" customHeight="1" x14ac:dyDescent="0.25">
      <c r="A1888" s="20">
        <f t="shared" si="59"/>
        <v>42965.291666662109</v>
      </c>
      <c r="B1888" s="29">
        <v>-1.8987700000000001</v>
      </c>
      <c r="C1888" s="30">
        <v>0.38213000000000003</v>
      </c>
      <c r="D1888" s="29">
        <v>221.87629999999999</v>
      </c>
      <c r="E1888" s="29"/>
      <c r="F1888" s="24" t="str">
        <f t="shared" si="58"/>
        <v/>
      </c>
      <c r="G1888" s="24" t="s">
        <v>189</v>
      </c>
      <c r="H1888" s="23">
        <v>20.945160000000001</v>
      </c>
      <c r="I1888" s="23"/>
      <c r="J1888" s="23">
        <v>150</v>
      </c>
      <c r="K1888" s="23"/>
    </row>
    <row r="1889" spans="1:11" ht="12.75" customHeight="1" x14ac:dyDescent="0.25">
      <c r="A1889" s="20">
        <f t="shared" si="59"/>
        <v>42965.333333328774</v>
      </c>
      <c r="B1889" s="29">
        <v>-0.48316999999999999</v>
      </c>
      <c r="C1889" s="30">
        <v>0.67525999999999997</v>
      </c>
      <c r="D1889" s="29">
        <v>287.00150000000002</v>
      </c>
      <c r="E1889" s="29"/>
      <c r="F1889" s="24" t="str">
        <f t="shared" si="58"/>
        <v/>
      </c>
      <c r="G1889" s="24" t="s">
        <v>189</v>
      </c>
      <c r="H1889" s="23">
        <v>20.938120000000001</v>
      </c>
      <c r="I1889" s="23"/>
      <c r="J1889" s="23">
        <v>150</v>
      </c>
      <c r="K1889" s="23"/>
    </row>
    <row r="1890" spans="1:11" ht="12.75" customHeight="1" x14ac:dyDescent="0.25">
      <c r="A1890" s="20">
        <f t="shared" si="59"/>
        <v>42965.374999995438</v>
      </c>
      <c r="B1890" s="29">
        <v>13.640219999999999</v>
      </c>
      <c r="C1890" s="30">
        <v>0.35149000000000002</v>
      </c>
      <c r="D1890" s="29">
        <v>265.90940000000001</v>
      </c>
      <c r="E1890" s="29"/>
      <c r="F1890" s="24">
        <f t="shared" si="58"/>
        <v>13.640219999999999</v>
      </c>
      <c r="G1890" s="24">
        <v>13.640219999999999</v>
      </c>
      <c r="H1890" s="23">
        <v>20.9345</v>
      </c>
      <c r="I1890" s="23"/>
      <c r="J1890" s="23">
        <v>150</v>
      </c>
      <c r="K1890" s="23"/>
    </row>
    <row r="1891" spans="1:11" ht="12.75" customHeight="1" x14ac:dyDescent="0.25">
      <c r="A1891" s="20">
        <f t="shared" si="59"/>
        <v>42965.416666662102</v>
      </c>
      <c r="B1891" s="29">
        <v>2.66309</v>
      </c>
      <c r="C1891" s="30">
        <v>0.97777999999999998</v>
      </c>
      <c r="D1891" s="29">
        <v>299.50110000000001</v>
      </c>
      <c r="E1891" s="29"/>
      <c r="F1891" s="24">
        <f t="shared" si="58"/>
        <v>2.66309</v>
      </c>
      <c r="G1891" s="24">
        <v>2.66309</v>
      </c>
      <c r="H1891" s="23">
        <v>20.929110000000001</v>
      </c>
      <c r="I1891" s="23"/>
      <c r="J1891" s="23">
        <v>150</v>
      </c>
      <c r="K1891" s="23"/>
    </row>
    <row r="1892" spans="1:11" ht="12.75" customHeight="1" x14ac:dyDescent="0.25">
      <c r="A1892" s="20">
        <f t="shared" si="59"/>
        <v>42965.458333328766</v>
      </c>
      <c r="B1892" s="29">
        <v>-1.2572399999999999</v>
      </c>
      <c r="C1892" s="30">
        <v>1.01294</v>
      </c>
      <c r="D1892" s="29">
        <v>26.827719999999999</v>
      </c>
      <c r="E1892" s="29"/>
      <c r="F1892" s="24" t="str">
        <f t="shared" si="58"/>
        <v/>
      </c>
      <c r="G1892" s="24" t="s">
        <v>189</v>
      </c>
      <c r="H1892" s="23">
        <v>20.924199999999999</v>
      </c>
      <c r="I1892" s="23"/>
      <c r="J1892" s="23">
        <v>150</v>
      </c>
      <c r="K1892" s="23"/>
    </row>
    <row r="1893" spans="1:11" ht="12.75" customHeight="1" x14ac:dyDescent="0.25">
      <c r="A1893" s="20">
        <f t="shared" si="59"/>
        <v>42965.499999995431</v>
      </c>
      <c r="B1893" s="29">
        <v>12.86617</v>
      </c>
      <c r="C1893" s="30">
        <v>1.9475100000000001</v>
      </c>
      <c r="D1893" s="29">
        <v>5.88476</v>
      </c>
      <c r="E1893" s="29"/>
      <c r="F1893" s="24">
        <f t="shared" si="58"/>
        <v>12.86617</v>
      </c>
      <c r="G1893" s="24">
        <v>12.86617</v>
      </c>
      <c r="H1893" s="23">
        <v>20.923249999999999</v>
      </c>
      <c r="I1893" s="23"/>
      <c r="J1893" s="23">
        <v>150</v>
      </c>
      <c r="K1893" s="23"/>
    </row>
    <row r="1894" spans="1:11" ht="12.75" customHeight="1" x14ac:dyDescent="0.25">
      <c r="A1894" s="20">
        <f t="shared" si="59"/>
        <v>42965.541666662095</v>
      </c>
      <c r="B1894" s="29">
        <v>12.06489</v>
      </c>
      <c r="C1894" s="30">
        <v>2.45255</v>
      </c>
      <c r="D1894" s="29">
        <v>355.05889999999999</v>
      </c>
      <c r="E1894" s="29"/>
      <c r="F1894" s="24">
        <f t="shared" si="58"/>
        <v>12.06489</v>
      </c>
      <c r="G1894" s="24">
        <v>12.06489</v>
      </c>
      <c r="H1894" s="23">
        <v>20.92184</v>
      </c>
      <c r="I1894" s="23"/>
      <c r="J1894" s="23">
        <v>150</v>
      </c>
      <c r="K1894" s="23"/>
    </row>
    <row r="1895" spans="1:11" ht="12.75" customHeight="1" x14ac:dyDescent="0.25">
      <c r="A1895" s="20">
        <f t="shared" si="59"/>
        <v>42965.583333328759</v>
      </c>
      <c r="B1895" s="29">
        <v>0.66617000000000004</v>
      </c>
      <c r="C1895" s="30">
        <v>2.8808699999999998</v>
      </c>
      <c r="D1895" s="29">
        <v>347.7679</v>
      </c>
      <c r="E1895" s="29"/>
      <c r="F1895" s="24">
        <f t="shared" si="58"/>
        <v>0.66617000000000004</v>
      </c>
      <c r="G1895" s="24">
        <v>0.66617000000000004</v>
      </c>
      <c r="H1895" s="23">
        <v>20.920780000000001</v>
      </c>
      <c r="I1895" s="23"/>
      <c r="J1895" s="23">
        <v>150</v>
      </c>
      <c r="K1895" s="23"/>
    </row>
    <row r="1896" spans="1:11" ht="12.75" customHeight="1" x14ac:dyDescent="0.25">
      <c r="A1896" s="20">
        <f t="shared" si="59"/>
        <v>42965.624999995423</v>
      </c>
      <c r="B1896" s="29">
        <v>19.917280000000002</v>
      </c>
      <c r="C1896" s="30">
        <v>1.79617</v>
      </c>
      <c r="D1896" s="29">
        <v>8.5030400000000004</v>
      </c>
      <c r="E1896" s="29"/>
      <c r="F1896" s="24">
        <f t="shared" si="58"/>
        <v>19.917280000000002</v>
      </c>
      <c r="G1896" s="24">
        <v>19.917280000000002</v>
      </c>
      <c r="H1896" s="23">
        <v>20.91939</v>
      </c>
      <c r="I1896" s="23"/>
      <c r="J1896" s="23">
        <v>150</v>
      </c>
      <c r="K1896" s="23"/>
    </row>
    <row r="1897" spans="1:11" ht="12.75" customHeight="1" x14ac:dyDescent="0.25">
      <c r="A1897" s="20">
        <f t="shared" si="59"/>
        <v>42965.666666662088</v>
      </c>
      <c r="B1897" s="29">
        <v>9.4146099999999997</v>
      </c>
      <c r="C1897" s="30">
        <v>1.56613</v>
      </c>
      <c r="D1897" s="29">
        <v>0.31641000000000002</v>
      </c>
      <c r="E1897" s="29"/>
      <c r="F1897" s="24">
        <f t="shared" si="58"/>
        <v>9.4146099999999997</v>
      </c>
      <c r="G1897" s="24">
        <v>9.4146099999999997</v>
      </c>
      <c r="H1897" s="23">
        <v>20.915220000000001</v>
      </c>
      <c r="I1897" s="23"/>
      <c r="J1897" s="23">
        <v>150</v>
      </c>
      <c r="K1897" s="23"/>
    </row>
    <row r="1898" spans="1:11" ht="12.75" customHeight="1" x14ac:dyDescent="0.25">
      <c r="A1898" s="20">
        <f t="shared" si="59"/>
        <v>42965.708333328752</v>
      </c>
      <c r="B1898" s="29">
        <v>16.332280000000001</v>
      </c>
      <c r="C1898" s="30">
        <v>2.1259899999999998</v>
      </c>
      <c r="D1898" s="29">
        <v>352.85789999999997</v>
      </c>
      <c r="E1898" s="29"/>
      <c r="F1898" s="24">
        <f t="shared" si="58"/>
        <v>16.332280000000001</v>
      </c>
      <c r="G1898" s="24">
        <v>16.332280000000001</v>
      </c>
      <c r="H1898" s="23">
        <v>20.90164</v>
      </c>
      <c r="I1898" s="23"/>
      <c r="J1898" s="23">
        <v>150</v>
      </c>
      <c r="K1898" s="23"/>
    </row>
    <row r="1899" spans="1:11" ht="12.75" customHeight="1" x14ac:dyDescent="0.25">
      <c r="A1899" s="20">
        <f t="shared" si="59"/>
        <v>42965.749999995416</v>
      </c>
      <c r="B1899" s="29">
        <v>7.21617</v>
      </c>
      <c r="C1899" s="30">
        <v>1.2168300000000001</v>
      </c>
      <c r="D1899" s="29">
        <v>19.828659999999999</v>
      </c>
      <c r="E1899" s="29"/>
      <c r="F1899" s="24">
        <f t="shared" si="58"/>
        <v>7.21617</v>
      </c>
      <c r="G1899" s="24">
        <v>7.21617</v>
      </c>
      <c r="H1899" s="23">
        <v>20.888169999999999</v>
      </c>
      <c r="I1899" s="23"/>
      <c r="J1899" s="23">
        <v>150</v>
      </c>
      <c r="K1899" s="23"/>
    </row>
    <row r="1900" spans="1:11" ht="12.75" customHeight="1" x14ac:dyDescent="0.25">
      <c r="A1900" s="20">
        <f t="shared" si="59"/>
        <v>42965.79166666208</v>
      </c>
      <c r="B1900" s="29">
        <v>8.5018899999999995</v>
      </c>
      <c r="C1900" s="30">
        <v>0.64287000000000005</v>
      </c>
      <c r="D1900" s="29">
        <v>294.60449999999997</v>
      </c>
      <c r="E1900" s="29"/>
      <c r="F1900" s="24">
        <f t="shared" si="58"/>
        <v>8.5018899999999995</v>
      </c>
      <c r="G1900" s="24">
        <v>8.5018899999999995</v>
      </c>
      <c r="H1900" s="23">
        <v>20.885670000000001</v>
      </c>
      <c r="I1900" s="23"/>
      <c r="J1900" s="23">
        <v>150</v>
      </c>
      <c r="K1900" s="23"/>
    </row>
    <row r="1901" spans="1:11" ht="12.75" customHeight="1" x14ac:dyDescent="0.25">
      <c r="A1901" s="20">
        <f t="shared" si="59"/>
        <v>42965.833333328745</v>
      </c>
      <c r="B1901" s="29">
        <v>4.8091699999999999</v>
      </c>
      <c r="C1901" s="30">
        <v>0.43707000000000001</v>
      </c>
      <c r="D1901" s="29">
        <v>304.62270000000001</v>
      </c>
      <c r="E1901" s="29"/>
      <c r="F1901" s="24">
        <f t="shared" si="58"/>
        <v>4.8091699999999999</v>
      </c>
      <c r="G1901" s="24">
        <v>4.8091699999999999</v>
      </c>
      <c r="H1901" s="23">
        <v>20.865400000000001</v>
      </c>
      <c r="I1901" s="23"/>
      <c r="J1901" s="23">
        <v>150</v>
      </c>
      <c r="K1901" s="23"/>
    </row>
    <row r="1902" spans="1:11" ht="12.75" customHeight="1" x14ac:dyDescent="0.25">
      <c r="A1902" s="20">
        <f t="shared" si="59"/>
        <v>42965.874999995409</v>
      </c>
      <c r="B1902" s="29">
        <v>7.1626700000000003</v>
      </c>
      <c r="C1902" s="30">
        <v>0.89812999999999998</v>
      </c>
      <c r="D1902" s="29">
        <v>286.38060000000002</v>
      </c>
      <c r="E1902" s="29"/>
      <c r="F1902" s="24">
        <f t="shared" si="58"/>
        <v>7.1626700000000003</v>
      </c>
      <c r="G1902" s="24">
        <v>7.1626700000000003</v>
      </c>
      <c r="H1902" s="23">
        <v>20.858640000000001</v>
      </c>
      <c r="I1902" s="23"/>
      <c r="J1902" s="23">
        <v>150</v>
      </c>
      <c r="K1902" s="23"/>
    </row>
    <row r="1903" spans="1:11" ht="12.75" customHeight="1" x14ac:dyDescent="0.25">
      <c r="A1903" s="20">
        <f t="shared" si="59"/>
        <v>42965.916666662073</v>
      </c>
      <c r="B1903" s="29">
        <v>3.6564399999999999</v>
      </c>
      <c r="C1903" s="30">
        <v>0.51593999999999995</v>
      </c>
      <c r="D1903" s="29">
        <v>52.588999999999999</v>
      </c>
      <c r="E1903" s="29"/>
      <c r="F1903" s="24">
        <f t="shared" si="58"/>
        <v>3.6564399999999999</v>
      </c>
      <c r="G1903" s="24">
        <v>3.6564399999999999</v>
      </c>
      <c r="H1903" s="23">
        <v>20.855540000000001</v>
      </c>
      <c r="I1903" s="23"/>
      <c r="J1903" s="23">
        <v>150</v>
      </c>
      <c r="K1903" s="23"/>
    </row>
    <row r="1904" spans="1:11" ht="12.75" customHeight="1" x14ac:dyDescent="0.25">
      <c r="A1904" s="20">
        <f t="shared" si="59"/>
        <v>42965.958333328737</v>
      </c>
      <c r="B1904" s="29">
        <v>6.5693299999999999</v>
      </c>
      <c r="C1904" s="30">
        <v>0.45049</v>
      </c>
      <c r="D1904" s="29">
        <v>330.86829999999998</v>
      </c>
      <c r="E1904" s="29"/>
      <c r="F1904" s="24">
        <f t="shared" si="58"/>
        <v>6.5693299999999999</v>
      </c>
      <c r="G1904" s="24">
        <v>6.5693299999999999</v>
      </c>
      <c r="H1904" s="23">
        <v>20.846769999999999</v>
      </c>
      <c r="I1904" s="23"/>
      <c r="J1904" s="23">
        <v>150</v>
      </c>
      <c r="K1904" s="23"/>
    </row>
    <row r="1905" spans="1:11" ht="12.75" customHeight="1" x14ac:dyDescent="0.25">
      <c r="A1905" s="20">
        <f t="shared" si="59"/>
        <v>42965.999999995402</v>
      </c>
      <c r="B1905" s="29">
        <v>2.40211</v>
      </c>
      <c r="C1905" s="30">
        <v>0.37069999999999997</v>
      </c>
      <c r="D1905" s="29">
        <v>226.46090000000001</v>
      </c>
      <c r="E1905" s="29"/>
      <c r="F1905" s="24">
        <f t="shared" si="58"/>
        <v>2.40211</v>
      </c>
      <c r="G1905" s="24">
        <v>2.40211</v>
      </c>
      <c r="H1905" s="23">
        <v>20.843340000000001</v>
      </c>
      <c r="I1905" s="23"/>
      <c r="J1905" s="23">
        <v>150</v>
      </c>
      <c r="K1905" s="23"/>
    </row>
    <row r="1906" spans="1:11" ht="12.75" customHeight="1" x14ac:dyDescent="0.25">
      <c r="A1906" s="20">
        <f t="shared" si="59"/>
        <v>42966.041666662066</v>
      </c>
      <c r="B1906" s="29">
        <v>19.341329999999999</v>
      </c>
      <c r="C1906" s="30">
        <v>0.42956</v>
      </c>
      <c r="D1906" s="29">
        <v>258.47149999999999</v>
      </c>
      <c r="E1906" s="29"/>
      <c r="F1906" s="24">
        <f t="shared" si="58"/>
        <v>19.341329999999999</v>
      </c>
      <c r="G1906" s="24">
        <v>19.341329999999999</v>
      </c>
      <c r="H1906" s="23">
        <v>20.811050000000002</v>
      </c>
      <c r="I1906" s="23">
        <f>COUNTIF(G1906:G1929,"&gt;150")</f>
        <v>0</v>
      </c>
      <c r="J1906" s="23">
        <v>150</v>
      </c>
      <c r="K1906" s="23"/>
    </row>
    <row r="1907" spans="1:11" ht="12.75" customHeight="1" x14ac:dyDescent="0.25">
      <c r="A1907" s="20">
        <f t="shared" si="59"/>
        <v>42966.08333332873</v>
      </c>
      <c r="B1907" s="29">
        <v>2.6727300000000001</v>
      </c>
      <c r="C1907" s="30">
        <v>0.31219000000000002</v>
      </c>
      <c r="D1907" s="29">
        <v>255.39320000000001</v>
      </c>
      <c r="E1907" s="29"/>
      <c r="F1907" s="24">
        <f t="shared" si="58"/>
        <v>2.6727300000000001</v>
      </c>
      <c r="G1907" s="24">
        <v>2.6727300000000001</v>
      </c>
      <c r="H1907" s="23">
        <v>20.810210000000001</v>
      </c>
      <c r="I1907" s="23"/>
      <c r="J1907" s="23">
        <v>150</v>
      </c>
      <c r="K1907" s="23"/>
    </row>
    <row r="1908" spans="1:11" ht="12.75" customHeight="1" x14ac:dyDescent="0.25">
      <c r="A1908" s="20">
        <f t="shared" si="59"/>
        <v>42966.124999995394</v>
      </c>
      <c r="B1908" s="29"/>
      <c r="C1908" s="30">
        <v>0.29363</v>
      </c>
      <c r="D1908" s="29">
        <v>168.8312</v>
      </c>
      <c r="E1908" s="29"/>
      <c r="F1908" s="24" t="str">
        <f t="shared" si="58"/>
        <v/>
      </c>
      <c r="G1908" s="24" t="s">
        <v>189</v>
      </c>
      <c r="H1908" s="23">
        <v>20.807929999999999</v>
      </c>
      <c r="I1908" s="23"/>
      <c r="J1908" s="23">
        <v>150</v>
      </c>
      <c r="K1908" s="23"/>
    </row>
    <row r="1909" spans="1:11" ht="12.75" customHeight="1" x14ac:dyDescent="0.25">
      <c r="A1909" s="20">
        <f t="shared" si="59"/>
        <v>42966.166666662059</v>
      </c>
      <c r="B1909" s="29">
        <v>-0.79913000000000001</v>
      </c>
      <c r="C1909" s="30">
        <v>0.58814999999999995</v>
      </c>
      <c r="D1909" s="29">
        <v>251.07089999999999</v>
      </c>
      <c r="E1909" s="29"/>
      <c r="F1909" s="24" t="str">
        <f t="shared" si="58"/>
        <v/>
      </c>
      <c r="G1909" s="24" t="s">
        <v>189</v>
      </c>
      <c r="H1909" s="23">
        <v>20.79956</v>
      </c>
      <c r="I1909" s="23"/>
      <c r="J1909" s="23">
        <v>150</v>
      </c>
      <c r="K1909" s="23"/>
    </row>
    <row r="1910" spans="1:11" ht="12.75" customHeight="1" x14ac:dyDescent="0.25">
      <c r="A1910" s="20">
        <f t="shared" si="59"/>
        <v>42966.208333328723</v>
      </c>
      <c r="B1910" s="29"/>
      <c r="C1910" s="30">
        <v>0.59152000000000005</v>
      </c>
      <c r="D1910" s="29">
        <v>97.4392</v>
      </c>
      <c r="E1910" s="29"/>
      <c r="F1910" s="24" t="str">
        <f t="shared" si="58"/>
        <v/>
      </c>
      <c r="G1910" s="24" t="s">
        <v>189</v>
      </c>
      <c r="H1910" s="23">
        <v>20.78633</v>
      </c>
      <c r="I1910" s="23"/>
      <c r="J1910" s="23">
        <v>150</v>
      </c>
      <c r="K1910" s="23"/>
    </row>
    <row r="1911" spans="1:11" ht="12.75" customHeight="1" x14ac:dyDescent="0.25">
      <c r="A1911" s="20">
        <f t="shared" si="59"/>
        <v>42966.249999995387</v>
      </c>
      <c r="B1911" s="29">
        <v>10.39795</v>
      </c>
      <c r="C1911" s="30">
        <v>1.2640199999999999</v>
      </c>
      <c r="D1911" s="29">
        <v>14.1195</v>
      </c>
      <c r="E1911" s="29"/>
      <c r="F1911" s="24">
        <f t="shared" si="58"/>
        <v>10.39795</v>
      </c>
      <c r="G1911" s="24">
        <v>10.39795</v>
      </c>
      <c r="H1911" s="23">
        <v>20.782</v>
      </c>
      <c r="I1911" s="23"/>
      <c r="J1911" s="23">
        <v>150</v>
      </c>
      <c r="K1911" s="23"/>
    </row>
    <row r="1912" spans="1:11" ht="12.75" customHeight="1" x14ac:dyDescent="0.25">
      <c r="A1912" s="20">
        <f t="shared" si="59"/>
        <v>42966.291666662051</v>
      </c>
      <c r="B1912" s="29">
        <v>5.9579500000000003</v>
      </c>
      <c r="C1912" s="30">
        <v>0.69506999999999997</v>
      </c>
      <c r="D1912" s="29">
        <v>96.270319999999998</v>
      </c>
      <c r="E1912" s="29"/>
      <c r="F1912" s="24">
        <f t="shared" si="58"/>
        <v>5.9579500000000003</v>
      </c>
      <c r="G1912" s="24">
        <v>5.9579500000000003</v>
      </c>
      <c r="H1912" s="23">
        <v>20.77028</v>
      </c>
      <c r="I1912" s="23"/>
      <c r="J1912" s="23">
        <v>150</v>
      </c>
      <c r="K1912" s="23"/>
    </row>
    <row r="1913" spans="1:11" ht="12.75" customHeight="1" x14ac:dyDescent="0.25">
      <c r="A1913" s="20">
        <f t="shared" si="59"/>
        <v>42966.333333328716</v>
      </c>
      <c r="B1913" s="29"/>
      <c r="C1913" s="30">
        <v>0.44951000000000002</v>
      </c>
      <c r="D1913" s="29">
        <v>116.0253</v>
      </c>
      <c r="E1913" s="29"/>
      <c r="F1913" s="24" t="str">
        <f t="shared" si="58"/>
        <v/>
      </c>
      <c r="G1913" s="24" t="s">
        <v>189</v>
      </c>
      <c r="H1913" s="23">
        <v>20.768080000000001</v>
      </c>
      <c r="I1913" s="23"/>
      <c r="J1913" s="23">
        <v>150</v>
      </c>
      <c r="K1913" s="23"/>
    </row>
    <row r="1914" spans="1:11" ht="12.75" customHeight="1" x14ac:dyDescent="0.25">
      <c r="A1914" s="20">
        <f t="shared" si="59"/>
        <v>42966.37499999538</v>
      </c>
      <c r="B1914" s="29">
        <v>-2.3706700000000001</v>
      </c>
      <c r="C1914" s="30">
        <v>1.5368200000000001</v>
      </c>
      <c r="D1914" s="29">
        <v>28.211569999999998</v>
      </c>
      <c r="E1914" s="29"/>
      <c r="F1914" s="24" t="str">
        <f t="shared" si="58"/>
        <v/>
      </c>
      <c r="G1914" s="24" t="s">
        <v>189</v>
      </c>
      <c r="H1914" s="23">
        <v>20.762280000000001</v>
      </c>
      <c r="I1914" s="23"/>
      <c r="J1914" s="23">
        <v>150</v>
      </c>
      <c r="K1914" s="23"/>
    </row>
    <row r="1915" spans="1:11" ht="12.75" customHeight="1" x14ac:dyDescent="0.25">
      <c r="A1915" s="20">
        <f t="shared" si="59"/>
        <v>42966.416666662044</v>
      </c>
      <c r="B1915" s="29">
        <v>-2.36572</v>
      </c>
      <c r="C1915" s="30">
        <v>2.2426300000000001</v>
      </c>
      <c r="D1915" s="29">
        <v>7.6278699999999997</v>
      </c>
      <c r="E1915" s="29"/>
      <c r="F1915" s="24" t="str">
        <f t="shared" si="58"/>
        <v/>
      </c>
      <c r="G1915" s="24" t="s">
        <v>189</v>
      </c>
      <c r="H1915" s="23">
        <v>20.754000000000001</v>
      </c>
      <c r="I1915" s="23"/>
      <c r="J1915" s="23">
        <v>150</v>
      </c>
      <c r="K1915" s="23"/>
    </row>
    <row r="1916" spans="1:11" ht="12.75" customHeight="1" x14ac:dyDescent="0.25">
      <c r="A1916" s="20">
        <f t="shared" si="59"/>
        <v>42966.458333328708</v>
      </c>
      <c r="B1916" s="29">
        <v>7.4026100000000001</v>
      </c>
      <c r="C1916" s="30">
        <v>2.0565099999999998</v>
      </c>
      <c r="D1916" s="29">
        <v>10.47349</v>
      </c>
      <c r="E1916" s="29"/>
      <c r="F1916" s="24">
        <f t="shared" si="58"/>
        <v>7.4026100000000001</v>
      </c>
      <c r="G1916" s="24">
        <v>7.4026100000000001</v>
      </c>
      <c r="H1916" s="23">
        <v>20.753720000000001</v>
      </c>
      <c r="I1916" s="23"/>
      <c r="J1916" s="23">
        <v>150</v>
      </c>
      <c r="K1916" s="23"/>
    </row>
    <row r="1917" spans="1:11" ht="12.75" customHeight="1" x14ac:dyDescent="0.25">
      <c r="A1917" s="20">
        <f t="shared" si="59"/>
        <v>42966.499999995372</v>
      </c>
      <c r="B1917" s="29">
        <v>15.877660000000001</v>
      </c>
      <c r="C1917" s="30">
        <v>3.4306700000000001</v>
      </c>
      <c r="D1917" s="29">
        <v>329.85930000000002</v>
      </c>
      <c r="E1917" s="29"/>
      <c r="F1917" s="24">
        <f t="shared" si="58"/>
        <v>15.877660000000001</v>
      </c>
      <c r="G1917" s="24">
        <v>15.877660000000001</v>
      </c>
      <c r="H1917" s="23">
        <v>20.75311</v>
      </c>
      <c r="I1917" s="23"/>
      <c r="J1917" s="23">
        <v>150</v>
      </c>
      <c r="K1917" s="23"/>
    </row>
    <row r="1918" spans="1:11" ht="12.75" customHeight="1" x14ac:dyDescent="0.25">
      <c r="A1918" s="20">
        <f t="shared" si="59"/>
        <v>42966.541666662037</v>
      </c>
      <c r="B1918" s="29">
        <v>6.2752800000000004</v>
      </c>
      <c r="C1918" s="30">
        <v>2.5475699999999999</v>
      </c>
      <c r="D1918" s="29">
        <v>294.10520000000002</v>
      </c>
      <c r="E1918" s="29"/>
      <c r="F1918" s="24">
        <f t="shared" si="58"/>
        <v>6.2752800000000004</v>
      </c>
      <c r="G1918" s="24">
        <v>6.2752800000000004</v>
      </c>
      <c r="H1918" s="23">
        <v>20.742290000000001</v>
      </c>
      <c r="I1918" s="23"/>
      <c r="J1918" s="23">
        <v>150</v>
      </c>
      <c r="K1918" s="23"/>
    </row>
    <row r="1919" spans="1:11" ht="12.75" customHeight="1" x14ac:dyDescent="0.25">
      <c r="A1919" s="20">
        <f t="shared" si="59"/>
        <v>42966.583333328701</v>
      </c>
      <c r="B1919" s="29">
        <v>10.32039</v>
      </c>
      <c r="C1919" s="30">
        <v>3.7159300000000002</v>
      </c>
      <c r="D1919" s="29">
        <v>290.21820000000002</v>
      </c>
      <c r="E1919" s="29"/>
      <c r="F1919" s="24">
        <f t="shared" si="58"/>
        <v>10.32039</v>
      </c>
      <c r="G1919" s="24">
        <v>10.32039</v>
      </c>
      <c r="H1919" s="23">
        <v>20.736419999999999</v>
      </c>
      <c r="I1919" s="23"/>
      <c r="J1919" s="23">
        <v>150</v>
      </c>
      <c r="K1919" s="23"/>
    </row>
    <row r="1920" spans="1:11" ht="12.75" customHeight="1" x14ac:dyDescent="0.25">
      <c r="A1920" s="20">
        <f t="shared" si="59"/>
        <v>42966.624999995365</v>
      </c>
      <c r="B1920" s="29">
        <v>10.69645</v>
      </c>
      <c r="C1920" s="30">
        <v>3.1658499999999998</v>
      </c>
      <c r="D1920" s="29">
        <v>311.00439999999998</v>
      </c>
      <c r="E1920" s="29"/>
      <c r="F1920" s="24">
        <f t="shared" si="58"/>
        <v>10.69645</v>
      </c>
      <c r="G1920" s="24">
        <v>10.69645</v>
      </c>
      <c r="H1920" s="23">
        <v>20.73208</v>
      </c>
      <c r="I1920" s="23"/>
      <c r="J1920" s="23">
        <v>150</v>
      </c>
      <c r="K1920" s="23"/>
    </row>
    <row r="1921" spans="1:11" ht="12.75" customHeight="1" x14ac:dyDescent="0.25">
      <c r="A1921" s="20">
        <f t="shared" si="59"/>
        <v>42966.666666662029</v>
      </c>
      <c r="B1921" s="29">
        <v>8.4663299999999992</v>
      </c>
      <c r="C1921" s="30">
        <v>3.2400099999999998</v>
      </c>
      <c r="D1921" s="29">
        <v>309.68709999999999</v>
      </c>
      <c r="E1921" s="29"/>
      <c r="F1921" s="24">
        <f t="shared" si="58"/>
        <v>8.4663299999999992</v>
      </c>
      <c r="G1921" s="24">
        <v>8.4663299999999992</v>
      </c>
      <c r="H1921" s="23">
        <v>20.731829999999999</v>
      </c>
      <c r="I1921" s="23"/>
      <c r="J1921" s="23">
        <v>150</v>
      </c>
      <c r="K1921" s="23"/>
    </row>
    <row r="1922" spans="1:11" ht="12.75" customHeight="1" x14ac:dyDescent="0.25">
      <c r="A1922" s="20">
        <f t="shared" si="59"/>
        <v>42966.708333328694</v>
      </c>
      <c r="B1922" s="29">
        <v>6.04772</v>
      </c>
      <c r="C1922" s="30">
        <v>3.0190800000000002</v>
      </c>
      <c r="D1922" s="29">
        <v>321.60640000000001</v>
      </c>
      <c r="E1922" s="29"/>
      <c r="F1922" s="24">
        <f t="shared" si="58"/>
        <v>6.04772</v>
      </c>
      <c r="G1922" s="24">
        <v>6.04772</v>
      </c>
      <c r="H1922" s="23">
        <v>20.719280000000001</v>
      </c>
      <c r="I1922" s="23"/>
      <c r="J1922" s="23">
        <v>150</v>
      </c>
      <c r="K1922" s="23"/>
    </row>
    <row r="1923" spans="1:11" ht="12.75" customHeight="1" x14ac:dyDescent="0.25">
      <c r="A1923" s="20">
        <f t="shared" si="59"/>
        <v>42966.749999995358</v>
      </c>
      <c r="B1923" s="29"/>
      <c r="C1923" s="30">
        <v>2.4972400000000001</v>
      </c>
      <c r="D1923" s="29">
        <v>330.0308</v>
      </c>
      <c r="E1923" s="29"/>
      <c r="F1923" s="24" t="str">
        <f t="shared" si="58"/>
        <v/>
      </c>
      <c r="G1923" s="24" t="s">
        <v>189</v>
      </c>
      <c r="H1923" s="23">
        <v>20.708169999999999</v>
      </c>
      <c r="I1923" s="23"/>
      <c r="J1923" s="23">
        <v>150</v>
      </c>
      <c r="K1923" s="23"/>
    </row>
    <row r="1924" spans="1:11" ht="12.75" customHeight="1" x14ac:dyDescent="0.25">
      <c r="A1924" s="20">
        <f t="shared" si="59"/>
        <v>42966.791666662022</v>
      </c>
      <c r="B1924" s="29">
        <v>5.0159500000000001</v>
      </c>
      <c r="C1924" s="30">
        <v>2.69862</v>
      </c>
      <c r="D1924" s="29">
        <v>317.05130000000003</v>
      </c>
      <c r="E1924" s="29"/>
      <c r="F1924" s="24">
        <f t="shared" si="58"/>
        <v>5.0159500000000001</v>
      </c>
      <c r="G1924" s="24">
        <v>5.0159500000000001</v>
      </c>
      <c r="H1924" s="23">
        <v>20.693169999999999</v>
      </c>
      <c r="I1924" s="23"/>
      <c r="J1924" s="23">
        <v>150</v>
      </c>
      <c r="K1924" s="23"/>
    </row>
    <row r="1925" spans="1:11" ht="12.75" customHeight="1" x14ac:dyDescent="0.25">
      <c r="A1925" s="20">
        <f t="shared" si="59"/>
        <v>42966.833333328686</v>
      </c>
      <c r="B1925" s="29">
        <v>11.20783</v>
      </c>
      <c r="C1925" s="30">
        <v>3.7442000000000002</v>
      </c>
      <c r="D1925" s="29">
        <v>327.57900000000001</v>
      </c>
      <c r="E1925" s="29"/>
      <c r="F1925" s="24">
        <f t="shared" si="58"/>
        <v>11.20783</v>
      </c>
      <c r="G1925" s="24">
        <v>11.20783</v>
      </c>
      <c r="H1925" s="23">
        <v>20.687570000000001</v>
      </c>
      <c r="I1925" s="23"/>
      <c r="J1925" s="23">
        <v>150</v>
      </c>
      <c r="K1925" s="23"/>
    </row>
    <row r="1926" spans="1:11" ht="12.75" customHeight="1" x14ac:dyDescent="0.25">
      <c r="A1926" s="20">
        <f t="shared" si="59"/>
        <v>42966.874999995351</v>
      </c>
      <c r="B1926" s="29">
        <v>9.8381100000000004</v>
      </c>
      <c r="C1926" s="30">
        <v>2.8926400000000001</v>
      </c>
      <c r="D1926" s="29">
        <v>320.52839999999998</v>
      </c>
      <c r="E1926" s="29"/>
      <c r="F1926" s="24">
        <f t="shared" si="58"/>
        <v>9.8381100000000004</v>
      </c>
      <c r="G1926" s="24">
        <v>9.8381100000000004</v>
      </c>
      <c r="H1926" s="23">
        <v>20.68439</v>
      </c>
      <c r="I1926" s="23"/>
      <c r="J1926" s="23">
        <v>150</v>
      </c>
      <c r="K1926" s="23"/>
    </row>
    <row r="1927" spans="1:11" ht="12.75" customHeight="1" x14ac:dyDescent="0.25">
      <c r="A1927" s="20">
        <f t="shared" si="59"/>
        <v>42966.916666662015</v>
      </c>
      <c r="B1927" s="29">
        <v>12.88833</v>
      </c>
      <c r="C1927" s="30">
        <v>3.3108</v>
      </c>
      <c r="D1927" s="29">
        <v>308.75110000000001</v>
      </c>
      <c r="E1927" s="29"/>
      <c r="F1927" s="24">
        <f t="shared" si="58"/>
        <v>12.88833</v>
      </c>
      <c r="G1927" s="24">
        <v>12.88833</v>
      </c>
      <c r="H1927" s="23">
        <v>20.6814</v>
      </c>
      <c r="I1927" s="23"/>
      <c r="J1927" s="23">
        <v>150</v>
      </c>
      <c r="K1927" s="23"/>
    </row>
    <row r="1928" spans="1:11" ht="12.75" customHeight="1" x14ac:dyDescent="0.25">
      <c r="A1928" s="20">
        <f t="shared" si="59"/>
        <v>42966.958333328679</v>
      </c>
      <c r="B1928" s="29">
        <v>-0.54961000000000004</v>
      </c>
      <c r="C1928" s="30">
        <v>2.99485</v>
      </c>
      <c r="D1928" s="29">
        <v>310.38900000000001</v>
      </c>
      <c r="E1928" s="29"/>
      <c r="F1928" s="24" t="str">
        <f t="shared" si="58"/>
        <v/>
      </c>
      <c r="G1928" s="24" t="s">
        <v>189</v>
      </c>
      <c r="H1928" s="23">
        <v>20.679939999999998</v>
      </c>
      <c r="I1928" s="23"/>
      <c r="J1928" s="23">
        <v>150</v>
      </c>
      <c r="K1928" s="23"/>
    </row>
    <row r="1929" spans="1:11" ht="12.75" customHeight="1" x14ac:dyDescent="0.25">
      <c r="A1929" s="20">
        <f t="shared" si="59"/>
        <v>42966.999999995343</v>
      </c>
      <c r="B1929" s="29">
        <v>1.8773899999999999</v>
      </c>
      <c r="C1929" s="30">
        <v>2.9303699999999999</v>
      </c>
      <c r="D1929" s="29">
        <v>305.03719999999998</v>
      </c>
      <c r="E1929" s="29"/>
      <c r="F1929" s="24">
        <f t="shared" si="58"/>
        <v>1.8773899999999999</v>
      </c>
      <c r="G1929" s="24">
        <v>1.8773899999999999</v>
      </c>
      <c r="H1929" s="23">
        <v>20.675170000000001</v>
      </c>
      <c r="I1929" s="23"/>
      <c r="J1929" s="23">
        <v>150</v>
      </c>
      <c r="K1929" s="23"/>
    </row>
    <row r="1930" spans="1:11" ht="12.75" customHeight="1" x14ac:dyDescent="0.25">
      <c r="A1930" s="20">
        <f t="shared" si="59"/>
        <v>42967.041666662008</v>
      </c>
      <c r="B1930" s="29">
        <v>10.2658</v>
      </c>
      <c r="C1930" s="30">
        <v>2.3832</v>
      </c>
      <c r="D1930" s="29">
        <v>293.3766</v>
      </c>
      <c r="E1930" s="29"/>
      <c r="F1930" s="24">
        <f t="shared" si="58"/>
        <v>10.2658</v>
      </c>
      <c r="G1930" s="24">
        <v>10.2658</v>
      </c>
      <c r="H1930" s="23">
        <v>20.675059999999998</v>
      </c>
      <c r="I1930" s="23">
        <f>COUNTIF(G1930:G1953,"&gt;150")</f>
        <v>0</v>
      </c>
      <c r="J1930" s="23">
        <v>150</v>
      </c>
      <c r="K1930" s="23"/>
    </row>
    <row r="1931" spans="1:11" ht="12.75" customHeight="1" x14ac:dyDescent="0.25">
      <c r="A1931" s="20">
        <f t="shared" si="59"/>
        <v>42967.083333328672</v>
      </c>
      <c r="B1931" s="29">
        <v>8.2423900000000003</v>
      </c>
      <c r="C1931" s="30">
        <v>1.8170299999999999</v>
      </c>
      <c r="D1931" s="29">
        <v>306.86919999999998</v>
      </c>
      <c r="E1931" s="29"/>
      <c r="F1931" s="24">
        <f t="shared" ref="F1931:F1994" si="60">IF(AND(B1931&gt;0,ISNUMBER(B1931)),B1931,"")</f>
        <v>8.2423900000000003</v>
      </c>
      <c r="G1931" s="24">
        <v>8.2423900000000003</v>
      </c>
      <c r="H1931" s="23">
        <v>20.673780000000001</v>
      </c>
      <c r="I1931" s="23"/>
      <c r="J1931" s="23">
        <v>150</v>
      </c>
      <c r="K1931" s="23"/>
    </row>
    <row r="1932" spans="1:11" ht="12.75" customHeight="1" x14ac:dyDescent="0.25">
      <c r="A1932" s="20">
        <f t="shared" ref="A1932:A1995" si="61">A1931+1/24</f>
        <v>42967.124999995336</v>
      </c>
      <c r="B1932" s="29">
        <v>3.3425600000000002</v>
      </c>
      <c r="C1932" s="30">
        <v>1.46376</v>
      </c>
      <c r="D1932" s="29">
        <v>288.78899999999999</v>
      </c>
      <c r="E1932" s="29"/>
      <c r="F1932" s="24">
        <f t="shared" si="60"/>
        <v>3.3425600000000002</v>
      </c>
      <c r="G1932" s="24">
        <v>3.3425600000000002</v>
      </c>
      <c r="H1932" s="23">
        <v>20.665949999999999</v>
      </c>
      <c r="I1932" s="23"/>
      <c r="J1932" s="23">
        <v>150</v>
      </c>
      <c r="K1932" s="23"/>
    </row>
    <row r="1933" spans="1:11" ht="12.75" customHeight="1" x14ac:dyDescent="0.25">
      <c r="A1933" s="20">
        <f t="shared" si="61"/>
        <v>42967.166666662</v>
      </c>
      <c r="B1933" s="29">
        <v>-1.69767</v>
      </c>
      <c r="C1933" s="30">
        <v>1.47987</v>
      </c>
      <c r="D1933" s="29">
        <v>298.11759999999998</v>
      </c>
      <c r="E1933" s="29"/>
      <c r="F1933" s="24" t="str">
        <f t="shared" si="60"/>
        <v/>
      </c>
      <c r="G1933" s="24" t="s">
        <v>189</v>
      </c>
      <c r="H1933" s="23">
        <v>20.647169999999999</v>
      </c>
      <c r="I1933" s="23"/>
      <c r="J1933" s="23">
        <v>150</v>
      </c>
      <c r="K1933" s="23"/>
    </row>
    <row r="1934" spans="1:11" ht="12.75" customHeight="1" x14ac:dyDescent="0.25">
      <c r="A1934" s="20">
        <f t="shared" si="61"/>
        <v>42967.208333328665</v>
      </c>
      <c r="B1934" s="29">
        <v>1.23394</v>
      </c>
      <c r="C1934" s="30">
        <v>0.77615000000000001</v>
      </c>
      <c r="D1934" s="29">
        <v>344.85340000000002</v>
      </c>
      <c r="E1934" s="29"/>
      <c r="F1934" s="24">
        <f t="shared" si="60"/>
        <v>1.23394</v>
      </c>
      <c r="G1934" s="24">
        <v>1.23394</v>
      </c>
      <c r="H1934" s="23">
        <v>20.637920000000001</v>
      </c>
      <c r="I1934" s="23"/>
      <c r="J1934" s="23">
        <v>150</v>
      </c>
      <c r="K1934" s="23"/>
    </row>
    <row r="1935" spans="1:11" ht="12.75" customHeight="1" x14ac:dyDescent="0.25">
      <c r="A1935" s="20">
        <f t="shared" si="61"/>
        <v>42967.249999995329</v>
      </c>
      <c r="B1935" s="29">
        <v>10.1785</v>
      </c>
      <c r="C1935" s="30">
        <v>0.78822000000000003</v>
      </c>
      <c r="D1935" s="29">
        <v>326.96170000000001</v>
      </c>
      <c r="E1935" s="29"/>
      <c r="F1935" s="24">
        <f t="shared" si="60"/>
        <v>10.1785</v>
      </c>
      <c r="G1935" s="24">
        <v>10.1785</v>
      </c>
      <c r="H1935" s="23">
        <v>20.63428</v>
      </c>
      <c r="I1935" s="23"/>
      <c r="J1935" s="23">
        <v>150</v>
      </c>
      <c r="K1935" s="23"/>
    </row>
    <row r="1936" spans="1:11" ht="12.75" customHeight="1" x14ac:dyDescent="0.25">
      <c r="A1936" s="20">
        <f t="shared" si="61"/>
        <v>42967.291666661993</v>
      </c>
      <c r="B1936" s="29">
        <v>1.8462799999999999</v>
      </c>
      <c r="C1936" s="30">
        <v>0.72218000000000004</v>
      </c>
      <c r="D1936" s="29">
        <v>77.984430000000003</v>
      </c>
      <c r="E1936" s="29"/>
      <c r="F1936" s="24">
        <f t="shared" si="60"/>
        <v>1.8462799999999999</v>
      </c>
      <c r="G1936" s="24">
        <v>1.8462799999999999</v>
      </c>
      <c r="H1936" s="23">
        <v>20.613669999999999</v>
      </c>
      <c r="I1936" s="23"/>
      <c r="J1936" s="23">
        <v>150</v>
      </c>
      <c r="K1936" s="23"/>
    </row>
    <row r="1937" spans="1:11" ht="12.75" customHeight="1" x14ac:dyDescent="0.25">
      <c r="A1937" s="20">
        <f t="shared" si="61"/>
        <v>42967.333333328657</v>
      </c>
      <c r="B1937" s="29">
        <v>0.95399999999999996</v>
      </c>
      <c r="C1937" s="30">
        <v>0.53981999999999997</v>
      </c>
      <c r="D1937" s="29">
        <v>36.421460000000003</v>
      </c>
      <c r="E1937" s="29"/>
      <c r="F1937" s="24">
        <f t="shared" si="60"/>
        <v>0.95399999999999996</v>
      </c>
      <c r="G1937" s="24">
        <v>0.95399999999999996</v>
      </c>
      <c r="H1937" s="23">
        <v>20.611499999999999</v>
      </c>
      <c r="I1937" s="23"/>
      <c r="J1937" s="23">
        <v>150</v>
      </c>
      <c r="K1937" s="23"/>
    </row>
    <row r="1938" spans="1:11" ht="12.75" customHeight="1" x14ac:dyDescent="0.25">
      <c r="A1938" s="20">
        <f t="shared" si="61"/>
        <v>42967.374999995322</v>
      </c>
      <c r="B1938" s="29">
        <v>-0.86411000000000004</v>
      </c>
      <c r="C1938" s="30">
        <v>1.3754200000000001</v>
      </c>
      <c r="D1938" s="29">
        <v>293.87939999999998</v>
      </c>
      <c r="E1938" s="29"/>
      <c r="F1938" s="24" t="str">
        <f t="shared" si="60"/>
        <v/>
      </c>
      <c r="G1938" s="24" t="s">
        <v>189</v>
      </c>
      <c r="H1938" s="23">
        <v>20.6082</v>
      </c>
      <c r="I1938" s="23"/>
      <c r="J1938" s="23">
        <v>150</v>
      </c>
      <c r="K1938" s="23"/>
    </row>
    <row r="1939" spans="1:11" ht="12.75" customHeight="1" x14ac:dyDescent="0.25">
      <c r="A1939" s="20">
        <f t="shared" si="61"/>
        <v>42967.416666661986</v>
      </c>
      <c r="B1939" s="29">
        <v>6.1866700000000003</v>
      </c>
      <c r="C1939" s="30">
        <v>2.9688300000000001</v>
      </c>
      <c r="D1939" s="29">
        <v>284.6191</v>
      </c>
      <c r="E1939" s="29"/>
      <c r="F1939" s="24">
        <f t="shared" si="60"/>
        <v>6.1866700000000003</v>
      </c>
      <c r="G1939" s="24">
        <v>6.1866700000000003</v>
      </c>
      <c r="H1939" s="23">
        <v>20.584599999999998</v>
      </c>
      <c r="I1939" s="23"/>
      <c r="J1939" s="23">
        <v>150</v>
      </c>
      <c r="K1939" s="23"/>
    </row>
    <row r="1940" spans="1:11" ht="12.75" customHeight="1" x14ac:dyDescent="0.25">
      <c r="A1940" s="20">
        <f t="shared" si="61"/>
        <v>42967.45833332865</v>
      </c>
      <c r="B1940" s="29">
        <v>18.41967</v>
      </c>
      <c r="C1940" s="30">
        <v>4.34903</v>
      </c>
      <c r="D1940" s="29">
        <v>280.4776</v>
      </c>
      <c r="E1940" s="29"/>
      <c r="F1940" s="24">
        <f t="shared" si="60"/>
        <v>18.41967</v>
      </c>
      <c r="G1940" s="24">
        <v>18.41967</v>
      </c>
      <c r="H1940" s="23">
        <v>20.583729999999999</v>
      </c>
      <c r="I1940" s="23"/>
      <c r="J1940" s="23">
        <v>150</v>
      </c>
      <c r="K1940" s="23"/>
    </row>
    <row r="1941" spans="1:11" ht="12.75" customHeight="1" x14ac:dyDescent="0.25">
      <c r="A1941" s="20">
        <f t="shared" si="61"/>
        <v>42967.499999995314</v>
      </c>
      <c r="B1941" s="29">
        <v>11.24056</v>
      </c>
      <c r="C1941" s="30">
        <v>3.3672900000000001</v>
      </c>
      <c r="D1941" s="29">
        <v>259.1694</v>
      </c>
      <c r="E1941" s="29"/>
      <c r="F1941" s="24">
        <f t="shared" si="60"/>
        <v>11.24056</v>
      </c>
      <c r="G1941" s="24">
        <v>11.24056</v>
      </c>
      <c r="H1941" s="23">
        <v>20.56617</v>
      </c>
      <c r="I1941" s="23"/>
      <c r="J1941" s="23">
        <v>150</v>
      </c>
      <c r="K1941" s="23"/>
    </row>
    <row r="1942" spans="1:11" ht="12.75" customHeight="1" x14ac:dyDescent="0.25">
      <c r="A1942" s="20">
        <f t="shared" si="61"/>
        <v>42967.541666661979</v>
      </c>
      <c r="B1942" s="29">
        <v>10.99389</v>
      </c>
      <c r="C1942" s="30">
        <v>3.2527499999999998</v>
      </c>
      <c r="D1942" s="29">
        <v>270.42489999999998</v>
      </c>
      <c r="E1942" s="29"/>
      <c r="F1942" s="24">
        <f t="shared" si="60"/>
        <v>10.99389</v>
      </c>
      <c r="G1942" s="24">
        <v>10.99389</v>
      </c>
      <c r="H1942" s="23">
        <v>20.5565</v>
      </c>
      <c r="I1942" s="23"/>
      <c r="J1942" s="23">
        <v>150</v>
      </c>
      <c r="K1942" s="23"/>
    </row>
    <row r="1943" spans="1:11" ht="12.75" customHeight="1" x14ac:dyDescent="0.25">
      <c r="A1943" s="20">
        <f t="shared" si="61"/>
        <v>42967.583333328643</v>
      </c>
      <c r="B1943" s="29">
        <v>5.0107799999999996</v>
      </c>
      <c r="C1943" s="30">
        <v>4.6914699999999998</v>
      </c>
      <c r="D1943" s="29">
        <v>255.31899999999999</v>
      </c>
      <c r="E1943" s="29"/>
      <c r="F1943" s="24">
        <f t="shared" si="60"/>
        <v>5.0107799999999996</v>
      </c>
      <c r="G1943" s="24">
        <v>5.0107799999999996</v>
      </c>
      <c r="H1943" s="23">
        <v>20.555330000000001</v>
      </c>
      <c r="I1943" s="23"/>
      <c r="J1943" s="23">
        <v>150</v>
      </c>
      <c r="K1943" s="23"/>
    </row>
    <row r="1944" spans="1:11" ht="12.75" customHeight="1" x14ac:dyDescent="0.25">
      <c r="A1944" s="20">
        <f t="shared" si="61"/>
        <v>42967.624999995307</v>
      </c>
      <c r="B1944" s="29">
        <v>13.65967</v>
      </c>
      <c r="C1944" s="30">
        <v>5.2148599999999998</v>
      </c>
      <c r="D1944" s="29">
        <v>256.61660000000001</v>
      </c>
      <c r="E1944" s="29"/>
      <c r="F1944" s="24">
        <f t="shared" si="60"/>
        <v>13.65967</v>
      </c>
      <c r="G1944" s="24">
        <v>13.65967</v>
      </c>
      <c r="H1944" s="23">
        <v>20.543990000000001</v>
      </c>
      <c r="I1944" s="23"/>
      <c r="J1944" s="23">
        <v>150</v>
      </c>
      <c r="K1944" s="23"/>
    </row>
    <row r="1945" spans="1:11" ht="12.75" customHeight="1" x14ac:dyDescent="0.25">
      <c r="A1945" s="20">
        <f t="shared" si="61"/>
        <v>42967.666666661971</v>
      </c>
      <c r="B1945" s="29">
        <v>4.7908299999999997</v>
      </c>
      <c r="C1945" s="30">
        <v>4.4845199999999998</v>
      </c>
      <c r="D1945" s="29">
        <v>255.47149999999999</v>
      </c>
      <c r="E1945" s="29"/>
      <c r="F1945" s="24">
        <f t="shared" si="60"/>
        <v>4.7908299999999997</v>
      </c>
      <c r="G1945" s="24">
        <v>4.7908299999999997</v>
      </c>
      <c r="H1945" s="23">
        <v>20.538920000000001</v>
      </c>
      <c r="I1945" s="23"/>
      <c r="J1945" s="23">
        <v>150</v>
      </c>
      <c r="K1945" s="23"/>
    </row>
    <row r="1946" spans="1:11" ht="12.75" customHeight="1" x14ac:dyDescent="0.25">
      <c r="A1946" s="20">
        <f t="shared" si="61"/>
        <v>42967.708333328635</v>
      </c>
      <c r="B1946" s="29">
        <v>3.3523900000000002</v>
      </c>
      <c r="C1946" s="30">
        <v>2.6197499999999998</v>
      </c>
      <c r="D1946" s="29">
        <v>292.54790000000003</v>
      </c>
      <c r="E1946" s="29"/>
      <c r="F1946" s="24">
        <f t="shared" si="60"/>
        <v>3.3523900000000002</v>
      </c>
      <c r="G1946" s="24">
        <v>3.3523900000000002</v>
      </c>
      <c r="H1946" s="23">
        <v>20.538799999999998</v>
      </c>
      <c r="I1946" s="23"/>
      <c r="J1946" s="23">
        <v>150</v>
      </c>
      <c r="K1946" s="23"/>
    </row>
    <row r="1947" spans="1:11" ht="12.75" customHeight="1" x14ac:dyDescent="0.25">
      <c r="A1947" s="20">
        <f t="shared" si="61"/>
        <v>42967.7499999953</v>
      </c>
      <c r="B1947" s="29">
        <v>8.8851700000000005</v>
      </c>
      <c r="C1947" s="30">
        <v>2.5409199999999998</v>
      </c>
      <c r="D1947" s="29">
        <v>291.85340000000002</v>
      </c>
      <c r="E1947" s="29"/>
      <c r="F1947" s="24">
        <f t="shared" si="60"/>
        <v>8.8851700000000005</v>
      </c>
      <c r="G1947" s="24">
        <v>8.8851700000000005</v>
      </c>
      <c r="H1947" s="23">
        <v>20.53698</v>
      </c>
      <c r="I1947" s="23"/>
      <c r="J1947" s="23">
        <v>150</v>
      </c>
      <c r="K1947" s="23"/>
    </row>
    <row r="1948" spans="1:11" ht="12.75" customHeight="1" x14ac:dyDescent="0.25">
      <c r="A1948" s="20">
        <f t="shared" si="61"/>
        <v>42967.791666661964</v>
      </c>
      <c r="B1948" s="29">
        <v>10.16133</v>
      </c>
      <c r="C1948" s="30">
        <v>0.32768000000000003</v>
      </c>
      <c r="D1948" s="29">
        <v>287.96780000000001</v>
      </c>
      <c r="E1948" s="29"/>
      <c r="F1948" s="24">
        <f t="shared" si="60"/>
        <v>10.16133</v>
      </c>
      <c r="G1948" s="24">
        <v>10.16133</v>
      </c>
      <c r="H1948" s="23">
        <v>20.526720000000001</v>
      </c>
      <c r="I1948" s="23"/>
      <c r="J1948" s="23">
        <v>150</v>
      </c>
      <c r="K1948" s="23"/>
    </row>
    <row r="1949" spans="1:11" ht="12.75" customHeight="1" x14ac:dyDescent="0.25">
      <c r="A1949" s="20">
        <f t="shared" si="61"/>
        <v>42967.833333328628</v>
      </c>
      <c r="B1949" s="29">
        <v>0.72543999999999997</v>
      </c>
      <c r="C1949" s="30">
        <v>0.41904999999999998</v>
      </c>
      <c r="D1949" s="29">
        <v>336.01490000000001</v>
      </c>
      <c r="E1949" s="29"/>
      <c r="F1949" s="24">
        <f t="shared" si="60"/>
        <v>0.72543999999999997</v>
      </c>
      <c r="G1949" s="24">
        <v>0.72543999999999997</v>
      </c>
      <c r="H1949" s="23">
        <v>20.523779999999999</v>
      </c>
      <c r="I1949" s="23"/>
      <c r="J1949" s="23">
        <v>150</v>
      </c>
      <c r="K1949" s="23"/>
    </row>
    <row r="1950" spans="1:11" ht="12.75" customHeight="1" x14ac:dyDescent="0.25">
      <c r="A1950" s="20">
        <f t="shared" si="61"/>
        <v>42967.874999995292</v>
      </c>
      <c r="B1950" s="29">
        <v>-4.7363299999999997</v>
      </c>
      <c r="C1950" s="30">
        <v>0.42382999999999998</v>
      </c>
      <c r="D1950" s="29">
        <v>20.95609</v>
      </c>
      <c r="E1950" s="29"/>
      <c r="F1950" s="24" t="str">
        <f t="shared" si="60"/>
        <v/>
      </c>
      <c r="G1950" s="24" t="s">
        <v>189</v>
      </c>
      <c r="H1950" s="23">
        <v>20.520600000000002</v>
      </c>
      <c r="I1950" s="23"/>
      <c r="J1950" s="23">
        <v>150</v>
      </c>
      <c r="K1950" s="23"/>
    </row>
    <row r="1951" spans="1:11" ht="12.75" customHeight="1" x14ac:dyDescent="0.25">
      <c r="A1951" s="20">
        <f t="shared" si="61"/>
        <v>42967.916666661957</v>
      </c>
      <c r="B1951" s="29">
        <v>6.2492200000000002</v>
      </c>
      <c r="C1951" s="30">
        <v>0.63288</v>
      </c>
      <c r="D1951" s="29">
        <v>248.13810000000001</v>
      </c>
      <c r="E1951" s="29"/>
      <c r="F1951" s="24">
        <f t="shared" si="60"/>
        <v>6.2492200000000002</v>
      </c>
      <c r="G1951" s="24">
        <v>6.2492200000000002</v>
      </c>
      <c r="H1951" s="23">
        <v>20.517499999999998</v>
      </c>
      <c r="I1951" s="23"/>
      <c r="J1951" s="23">
        <v>150</v>
      </c>
      <c r="K1951" s="23"/>
    </row>
    <row r="1952" spans="1:11" ht="12.75" customHeight="1" x14ac:dyDescent="0.25">
      <c r="A1952" s="20">
        <f t="shared" si="61"/>
        <v>42967.958333328621</v>
      </c>
      <c r="B1952" s="29">
        <v>-0.23849999999999999</v>
      </c>
      <c r="C1952" s="30">
        <v>0.40149000000000001</v>
      </c>
      <c r="D1952" s="29">
        <v>142.8417</v>
      </c>
      <c r="E1952" s="29"/>
      <c r="F1952" s="24" t="str">
        <f t="shared" si="60"/>
        <v/>
      </c>
      <c r="G1952" s="24" t="s">
        <v>189</v>
      </c>
      <c r="H1952" s="23">
        <v>20.5</v>
      </c>
      <c r="I1952" s="23"/>
      <c r="J1952" s="23">
        <v>150</v>
      </c>
      <c r="K1952" s="23"/>
    </row>
    <row r="1953" spans="1:11" ht="12.75" customHeight="1" x14ac:dyDescent="0.25">
      <c r="A1953" s="20">
        <f t="shared" si="61"/>
        <v>42967.999999995285</v>
      </c>
      <c r="B1953" s="29">
        <v>3.5987200000000001</v>
      </c>
      <c r="C1953" s="30">
        <v>0.68869000000000002</v>
      </c>
      <c r="D1953" s="29">
        <v>255.48650000000001</v>
      </c>
      <c r="E1953" s="29"/>
      <c r="F1953" s="24">
        <f t="shared" si="60"/>
        <v>3.5987200000000001</v>
      </c>
      <c r="G1953" s="24">
        <v>3.5987200000000001</v>
      </c>
      <c r="H1953" s="23">
        <v>20.480440000000002</v>
      </c>
      <c r="I1953" s="23"/>
      <c r="J1953" s="23">
        <v>150</v>
      </c>
      <c r="K1953" s="23"/>
    </row>
    <row r="1954" spans="1:11" ht="12.75" customHeight="1" x14ac:dyDescent="0.25">
      <c r="A1954" s="20">
        <f t="shared" si="61"/>
        <v>42968.041666661949</v>
      </c>
      <c r="B1954" s="29">
        <v>-0.55886999999999998</v>
      </c>
      <c r="C1954" s="30">
        <v>0.90439000000000003</v>
      </c>
      <c r="D1954" s="29">
        <v>298.90519999999998</v>
      </c>
      <c r="E1954" s="29"/>
      <c r="F1954" s="24" t="str">
        <f t="shared" si="60"/>
        <v/>
      </c>
      <c r="G1954" s="24" t="s">
        <v>189</v>
      </c>
      <c r="H1954" s="23">
        <v>20.474329999999998</v>
      </c>
      <c r="I1954" s="23">
        <f>COUNTIF(G1954:G1977,"&gt;150")</f>
        <v>0</v>
      </c>
      <c r="J1954" s="23">
        <v>150</v>
      </c>
      <c r="K1954" s="23"/>
    </row>
    <row r="1955" spans="1:11" ht="12.75" customHeight="1" x14ac:dyDescent="0.25">
      <c r="A1955" s="20">
        <f t="shared" si="61"/>
        <v>42968.083333328614</v>
      </c>
      <c r="B1955" s="29">
        <v>2.39906</v>
      </c>
      <c r="C1955" s="30">
        <v>0.81081999999999999</v>
      </c>
      <c r="D1955" s="29">
        <v>246.83850000000001</v>
      </c>
      <c r="E1955" s="29"/>
      <c r="F1955" s="24">
        <f t="shared" si="60"/>
        <v>2.39906</v>
      </c>
      <c r="G1955" s="24">
        <v>2.39906</v>
      </c>
      <c r="H1955" s="23">
        <v>20.47372</v>
      </c>
      <c r="I1955" s="23"/>
      <c r="J1955" s="23">
        <v>150</v>
      </c>
      <c r="K1955" s="23"/>
    </row>
    <row r="1956" spans="1:11" ht="12.75" customHeight="1" x14ac:dyDescent="0.25">
      <c r="A1956" s="20">
        <f t="shared" si="61"/>
        <v>42968.124999995278</v>
      </c>
      <c r="B1956" s="29">
        <v>3.8076699999999999</v>
      </c>
      <c r="C1956" s="30">
        <v>0.46989999999999998</v>
      </c>
      <c r="D1956" s="29">
        <v>338.76310000000001</v>
      </c>
      <c r="E1956" s="29"/>
      <c r="F1956" s="24">
        <f t="shared" si="60"/>
        <v>3.8076699999999999</v>
      </c>
      <c r="G1956" s="24">
        <v>3.8076699999999999</v>
      </c>
      <c r="H1956" s="23">
        <v>20.472270000000002</v>
      </c>
      <c r="I1956" s="23"/>
      <c r="J1956" s="23">
        <v>150</v>
      </c>
      <c r="K1956" s="23"/>
    </row>
    <row r="1957" spans="1:11" ht="12.75" customHeight="1" x14ac:dyDescent="0.25">
      <c r="A1957" s="20">
        <f t="shared" si="61"/>
        <v>42968.166666661942</v>
      </c>
      <c r="B1957" s="29">
        <v>3.4615</v>
      </c>
      <c r="C1957" s="30">
        <v>0.51031000000000004</v>
      </c>
      <c r="D1957" s="29">
        <v>304.0326</v>
      </c>
      <c r="E1957" s="29"/>
      <c r="F1957" s="24">
        <f t="shared" si="60"/>
        <v>3.4615</v>
      </c>
      <c r="G1957" s="24">
        <v>3.4615</v>
      </c>
      <c r="H1957" s="23">
        <v>20.46922</v>
      </c>
      <c r="I1957" s="23"/>
      <c r="J1957" s="23">
        <v>150</v>
      </c>
      <c r="K1957" s="23"/>
    </row>
    <row r="1958" spans="1:11" ht="12.75" customHeight="1" x14ac:dyDescent="0.25">
      <c r="A1958" s="20">
        <f t="shared" si="61"/>
        <v>42968.208333328606</v>
      </c>
      <c r="B1958" s="29">
        <v>1.25223</v>
      </c>
      <c r="C1958" s="30">
        <v>0.92142000000000002</v>
      </c>
      <c r="D1958" s="29">
        <v>299.6542</v>
      </c>
      <c r="E1958" s="29"/>
      <c r="F1958" s="24">
        <f t="shared" si="60"/>
        <v>1.25223</v>
      </c>
      <c r="G1958" s="24">
        <v>1.25223</v>
      </c>
      <c r="H1958" s="23">
        <v>20.467669999999998</v>
      </c>
      <c r="I1958" s="23"/>
      <c r="J1958" s="23">
        <v>150</v>
      </c>
      <c r="K1958" s="23"/>
    </row>
    <row r="1959" spans="1:11" ht="12.75" customHeight="1" x14ac:dyDescent="0.25">
      <c r="A1959" s="20">
        <f t="shared" si="61"/>
        <v>42968.249999995271</v>
      </c>
      <c r="B1959" s="29">
        <v>2.5032800000000002</v>
      </c>
      <c r="C1959" s="30">
        <v>1.11747</v>
      </c>
      <c r="D1959" s="29">
        <v>305.4015</v>
      </c>
      <c r="E1959" s="29"/>
      <c r="F1959" s="24">
        <f t="shared" si="60"/>
        <v>2.5032800000000002</v>
      </c>
      <c r="G1959" s="24">
        <v>2.5032800000000002</v>
      </c>
      <c r="H1959" s="23">
        <v>20.467490000000002</v>
      </c>
      <c r="I1959" s="23"/>
      <c r="J1959" s="23">
        <v>150</v>
      </c>
      <c r="K1959" s="23"/>
    </row>
    <row r="1960" spans="1:11" ht="12.75" customHeight="1" x14ac:dyDescent="0.25">
      <c r="A1960" s="20">
        <f t="shared" si="61"/>
        <v>42968.291666661935</v>
      </c>
      <c r="B1960" s="29">
        <v>-2.4590000000000001</v>
      </c>
      <c r="C1960" s="30">
        <v>2.5326</v>
      </c>
      <c r="D1960" s="29">
        <v>323.02629999999999</v>
      </c>
      <c r="E1960" s="29"/>
      <c r="F1960" s="24" t="str">
        <f t="shared" si="60"/>
        <v/>
      </c>
      <c r="G1960" s="24" t="s">
        <v>189</v>
      </c>
      <c r="H1960" s="23">
        <v>20.459720000000001</v>
      </c>
      <c r="I1960" s="23"/>
      <c r="J1960" s="23">
        <v>150</v>
      </c>
      <c r="K1960" s="23"/>
    </row>
    <row r="1961" spans="1:11" ht="12.75" customHeight="1" x14ac:dyDescent="0.25">
      <c r="A1961" s="20">
        <f t="shared" si="61"/>
        <v>42968.333333328599</v>
      </c>
      <c r="B1961" s="29">
        <v>6.2746000000000004</v>
      </c>
      <c r="C1961" s="30">
        <v>1.8637900000000001</v>
      </c>
      <c r="D1961" s="29">
        <v>348.1567</v>
      </c>
      <c r="E1961" s="29"/>
      <c r="F1961" s="24">
        <f t="shared" si="60"/>
        <v>6.2746000000000004</v>
      </c>
      <c r="G1961" s="24">
        <v>6.2746000000000004</v>
      </c>
      <c r="H1961" s="23">
        <v>20.449940000000002</v>
      </c>
      <c r="I1961" s="23"/>
      <c r="J1961" s="23">
        <v>150</v>
      </c>
      <c r="K1961" s="23"/>
    </row>
    <row r="1962" spans="1:11" ht="12.75" customHeight="1" x14ac:dyDescent="0.25">
      <c r="A1962" s="20">
        <f t="shared" si="61"/>
        <v>42968.374999995263</v>
      </c>
      <c r="B1962" s="29">
        <v>2.0299999999999998</v>
      </c>
      <c r="C1962" s="30">
        <v>0.38129999999999997</v>
      </c>
      <c r="D1962" s="29">
        <v>2.7216999999999998</v>
      </c>
      <c r="E1962" s="29"/>
      <c r="F1962" s="24">
        <f t="shared" si="60"/>
        <v>2.0299999999999998</v>
      </c>
      <c r="G1962" s="24">
        <v>2.0299999999999998</v>
      </c>
      <c r="H1962" s="23">
        <v>20.44548</v>
      </c>
      <c r="I1962" s="23"/>
      <c r="J1962" s="23">
        <v>150</v>
      </c>
      <c r="K1962" s="23"/>
    </row>
    <row r="1963" spans="1:11" ht="12.75" customHeight="1" x14ac:dyDescent="0.25">
      <c r="A1963" s="20">
        <f t="shared" si="61"/>
        <v>42968.416666661928</v>
      </c>
      <c r="B1963" s="29">
        <v>11.89283</v>
      </c>
      <c r="C1963" s="30">
        <v>2.5652200000000001</v>
      </c>
      <c r="D1963" s="29">
        <v>261.66640000000001</v>
      </c>
      <c r="E1963" s="29"/>
      <c r="F1963" s="24">
        <f t="shared" si="60"/>
        <v>11.89283</v>
      </c>
      <c r="G1963" s="24">
        <v>11.89283</v>
      </c>
      <c r="H1963" s="23">
        <v>20.417110000000001</v>
      </c>
      <c r="I1963" s="23"/>
      <c r="J1963" s="23">
        <v>150</v>
      </c>
      <c r="K1963" s="23"/>
    </row>
    <row r="1964" spans="1:11" ht="12.75" customHeight="1" x14ac:dyDescent="0.25">
      <c r="A1964" s="20">
        <f t="shared" si="61"/>
        <v>42968.458333328592</v>
      </c>
      <c r="B1964" s="29">
        <v>7.4394999999999998</v>
      </c>
      <c r="C1964" s="30">
        <v>3.73603</v>
      </c>
      <c r="D1964" s="29">
        <v>247.2175</v>
      </c>
      <c r="E1964" s="29"/>
      <c r="F1964" s="24">
        <f t="shared" si="60"/>
        <v>7.4394999999999998</v>
      </c>
      <c r="G1964" s="24">
        <v>7.4394999999999998</v>
      </c>
      <c r="H1964" s="23">
        <v>20.412109999999998</v>
      </c>
      <c r="I1964" s="23"/>
      <c r="J1964" s="23">
        <v>150</v>
      </c>
      <c r="K1964" s="23"/>
    </row>
    <row r="1965" spans="1:11" ht="12.75" customHeight="1" x14ac:dyDescent="0.25">
      <c r="A1965" s="20">
        <f t="shared" si="61"/>
        <v>42968.499999995256</v>
      </c>
      <c r="B1965" s="29">
        <v>18.752330000000001</v>
      </c>
      <c r="C1965" s="30">
        <v>2.9288099999999999</v>
      </c>
      <c r="D1965" s="29">
        <v>237.2371</v>
      </c>
      <c r="E1965" s="29"/>
      <c r="F1965" s="24">
        <f t="shared" si="60"/>
        <v>18.752330000000001</v>
      </c>
      <c r="G1965" s="24">
        <v>18.752330000000001</v>
      </c>
      <c r="H1965" s="23">
        <v>20.410779999999999</v>
      </c>
      <c r="I1965" s="23"/>
      <c r="J1965" s="23">
        <v>150</v>
      </c>
      <c r="K1965" s="23"/>
    </row>
    <row r="1966" spans="1:11" ht="12.75" customHeight="1" x14ac:dyDescent="0.25">
      <c r="A1966" s="20">
        <f t="shared" si="61"/>
        <v>42968.54166666192</v>
      </c>
      <c r="B1966" s="29">
        <v>23.768329999999999</v>
      </c>
      <c r="C1966" s="30">
        <v>3.5267200000000001</v>
      </c>
      <c r="D1966" s="29">
        <v>218.04589999999999</v>
      </c>
      <c r="E1966" s="29"/>
      <c r="F1966" s="24">
        <f t="shared" si="60"/>
        <v>23.768329999999999</v>
      </c>
      <c r="G1966" s="24">
        <v>23.768329999999999</v>
      </c>
      <c r="H1966" s="23">
        <v>20.406939999999999</v>
      </c>
      <c r="I1966" s="23"/>
      <c r="J1966" s="23">
        <v>150</v>
      </c>
      <c r="K1966" s="23"/>
    </row>
    <row r="1967" spans="1:11" ht="12.75" customHeight="1" x14ac:dyDescent="0.25">
      <c r="A1967" s="20">
        <f t="shared" si="61"/>
        <v>42968.583333328585</v>
      </c>
      <c r="B1967" s="29">
        <v>37.870159999999998</v>
      </c>
      <c r="C1967" s="30">
        <v>3.4091800000000001</v>
      </c>
      <c r="D1967" s="29">
        <v>224.3519</v>
      </c>
      <c r="E1967" s="29"/>
      <c r="F1967" s="24">
        <f t="shared" si="60"/>
        <v>37.870159999999998</v>
      </c>
      <c r="G1967" s="24">
        <v>37.870159999999998</v>
      </c>
      <c r="H1967" s="23">
        <v>20.403220000000001</v>
      </c>
      <c r="I1967" s="23"/>
      <c r="J1967" s="23">
        <v>150</v>
      </c>
      <c r="K1967" s="23"/>
    </row>
    <row r="1968" spans="1:11" ht="12.75" customHeight="1" x14ac:dyDescent="0.25">
      <c r="A1968" s="20">
        <f t="shared" si="61"/>
        <v>42968.624999995249</v>
      </c>
      <c r="B1968" s="29">
        <v>24.308890000000002</v>
      </c>
      <c r="C1968" s="30">
        <v>3.4249100000000001</v>
      </c>
      <c r="D1968" s="29">
        <v>248.22049999999999</v>
      </c>
      <c r="E1968" s="29"/>
      <c r="F1968" s="24">
        <f t="shared" si="60"/>
        <v>24.308890000000002</v>
      </c>
      <c r="G1968" s="24">
        <v>24.308890000000002</v>
      </c>
      <c r="H1968" s="23">
        <v>20.399999999999999</v>
      </c>
      <c r="I1968" s="23"/>
      <c r="J1968" s="23">
        <v>150</v>
      </c>
      <c r="K1968" s="23"/>
    </row>
    <row r="1969" spans="1:11" ht="12.75" customHeight="1" x14ac:dyDescent="0.25">
      <c r="A1969" s="20">
        <f t="shared" si="61"/>
        <v>42968.666666661913</v>
      </c>
      <c r="B1969" s="29">
        <v>31.219609999999999</v>
      </c>
      <c r="C1969" s="30">
        <v>3.61456</v>
      </c>
      <c r="D1969" s="29">
        <v>224.91890000000001</v>
      </c>
      <c r="E1969" s="29"/>
      <c r="F1969" s="24">
        <f t="shared" si="60"/>
        <v>31.219609999999999</v>
      </c>
      <c r="G1969" s="24">
        <v>31.219609999999999</v>
      </c>
      <c r="H1969" s="23">
        <v>20.394020000000001</v>
      </c>
      <c r="I1969" s="23"/>
      <c r="J1969" s="23">
        <v>150</v>
      </c>
      <c r="K1969" s="23"/>
    </row>
    <row r="1970" spans="1:11" ht="12.75" customHeight="1" x14ac:dyDescent="0.25">
      <c r="A1970" s="20">
        <f t="shared" si="61"/>
        <v>42968.708333328577</v>
      </c>
      <c r="B1970" s="29">
        <v>30.47156</v>
      </c>
      <c r="C1970" s="30">
        <v>3.1249799999999999</v>
      </c>
      <c r="D1970" s="29">
        <v>220.74430000000001</v>
      </c>
      <c r="E1970" s="29"/>
      <c r="F1970" s="24">
        <f t="shared" si="60"/>
        <v>30.47156</v>
      </c>
      <c r="G1970" s="24">
        <v>30.47156</v>
      </c>
      <c r="H1970" s="23">
        <v>20.382680000000001</v>
      </c>
      <c r="I1970" s="23"/>
      <c r="J1970" s="23">
        <v>150</v>
      </c>
      <c r="K1970" s="23"/>
    </row>
    <row r="1971" spans="1:11" ht="12.75" customHeight="1" x14ac:dyDescent="0.25">
      <c r="A1971" s="20">
        <f t="shared" si="61"/>
        <v>42968.749999995242</v>
      </c>
      <c r="B1971" s="29">
        <v>32.361609999999999</v>
      </c>
      <c r="C1971" s="30">
        <v>2.4719600000000002</v>
      </c>
      <c r="D1971" s="29">
        <v>212.91849999999999</v>
      </c>
      <c r="E1971" s="29"/>
      <c r="F1971" s="24">
        <f t="shared" si="60"/>
        <v>32.361609999999999</v>
      </c>
      <c r="G1971" s="24">
        <v>32.361609999999999</v>
      </c>
      <c r="H1971" s="23">
        <v>20.379829999999998</v>
      </c>
      <c r="I1971" s="23"/>
      <c r="J1971" s="23">
        <v>150</v>
      </c>
      <c r="K1971" s="23"/>
    </row>
    <row r="1972" spans="1:11" ht="12.75" customHeight="1" x14ac:dyDescent="0.25">
      <c r="A1972" s="20">
        <f t="shared" si="61"/>
        <v>42968.791666661906</v>
      </c>
      <c r="B1972" s="29">
        <v>11.71172</v>
      </c>
      <c r="C1972" s="30">
        <v>1.5823100000000001</v>
      </c>
      <c r="D1972" s="29">
        <v>232.86160000000001</v>
      </c>
      <c r="E1972" s="29"/>
      <c r="F1972" s="24">
        <f t="shared" si="60"/>
        <v>11.71172</v>
      </c>
      <c r="G1972" s="24">
        <v>11.71172</v>
      </c>
      <c r="H1972" s="23">
        <v>20.371839999999999</v>
      </c>
      <c r="I1972" s="23"/>
      <c r="J1972" s="23">
        <v>150</v>
      </c>
      <c r="K1972" s="23"/>
    </row>
    <row r="1973" spans="1:11" ht="12.75" customHeight="1" x14ac:dyDescent="0.25">
      <c r="A1973" s="20">
        <f t="shared" si="61"/>
        <v>42968.83333332857</v>
      </c>
      <c r="B1973" s="29">
        <v>12.73678</v>
      </c>
      <c r="C1973" s="30">
        <v>0.80723</v>
      </c>
      <c r="D1973" s="29">
        <v>174.99209999999999</v>
      </c>
      <c r="E1973" s="29"/>
      <c r="F1973" s="24">
        <f t="shared" si="60"/>
        <v>12.73678</v>
      </c>
      <c r="G1973" s="24">
        <v>12.73678</v>
      </c>
      <c r="H1973" s="23">
        <v>20.34723</v>
      </c>
      <c r="I1973" s="23"/>
      <c r="J1973" s="23">
        <v>150</v>
      </c>
      <c r="K1973" s="23"/>
    </row>
    <row r="1974" spans="1:11" ht="12.75" customHeight="1" x14ac:dyDescent="0.25">
      <c r="A1974" s="20">
        <f t="shared" si="61"/>
        <v>42968.874999995234</v>
      </c>
      <c r="B1974" s="29">
        <v>6.2679999999999998</v>
      </c>
      <c r="C1974" s="30">
        <v>0.95528999999999997</v>
      </c>
      <c r="D1974" s="29">
        <v>189.80080000000001</v>
      </c>
      <c r="E1974" s="29"/>
      <c r="F1974" s="24">
        <f t="shared" si="60"/>
        <v>6.2679999999999998</v>
      </c>
      <c r="G1974" s="24">
        <v>6.2679999999999998</v>
      </c>
      <c r="H1974" s="23">
        <v>20.3445</v>
      </c>
      <c r="I1974" s="23"/>
      <c r="J1974" s="23">
        <v>150</v>
      </c>
      <c r="K1974" s="23"/>
    </row>
    <row r="1975" spans="1:11" ht="12.75" customHeight="1" x14ac:dyDescent="0.25">
      <c r="A1975" s="20">
        <f t="shared" si="61"/>
        <v>42968.916666661898</v>
      </c>
      <c r="B1975" s="29">
        <v>6.70817</v>
      </c>
      <c r="C1975" s="30">
        <v>0.54112000000000005</v>
      </c>
      <c r="D1975" s="29">
        <v>322.58609999999999</v>
      </c>
      <c r="E1975" s="29"/>
      <c r="F1975" s="24">
        <f t="shared" si="60"/>
        <v>6.70817</v>
      </c>
      <c r="G1975" s="24">
        <v>6.70817</v>
      </c>
      <c r="H1975" s="23">
        <v>20.344000000000001</v>
      </c>
      <c r="I1975" s="23"/>
      <c r="J1975" s="23">
        <v>150</v>
      </c>
      <c r="K1975" s="23"/>
    </row>
    <row r="1976" spans="1:11" ht="12.75" customHeight="1" x14ac:dyDescent="0.25">
      <c r="A1976" s="20">
        <f t="shared" si="61"/>
        <v>42968.958333328563</v>
      </c>
      <c r="B1976" s="29">
        <v>6.8213299999999997</v>
      </c>
      <c r="C1976" s="30">
        <v>0.91381999999999997</v>
      </c>
      <c r="D1976" s="29">
        <v>270.64339999999999</v>
      </c>
      <c r="E1976" s="29"/>
      <c r="F1976" s="24">
        <f t="shared" si="60"/>
        <v>6.8213299999999997</v>
      </c>
      <c r="G1976" s="24">
        <v>6.8213299999999997</v>
      </c>
      <c r="H1976" s="23">
        <v>20.332889999999999</v>
      </c>
      <c r="I1976" s="23"/>
      <c r="J1976" s="23">
        <v>150</v>
      </c>
      <c r="K1976" s="23"/>
    </row>
    <row r="1977" spans="1:11" ht="12.75" customHeight="1" x14ac:dyDescent="0.25">
      <c r="A1977" s="20">
        <f t="shared" si="61"/>
        <v>42968.999999995227</v>
      </c>
      <c r="B1977" s="29">
        <v>10.22589</v>
      </c>
      <c r="C1977" s="30">
        <v>0.25435000000000002</v>
      </c>
      <c r="D1977" s="29">
        <v>117.74250000000001</v>
      </c>
      <c r="E1977" s="29"/>
      <c r="F1977" s="24">
        <f t="shared" si="60"/>
        <v>10.22589</v>
      </c>
      <c r="G1977" s="24">
        <v>10.22589</v>
      </c>
      <c r="H1977" s="23">
        <v>20.328379999999999</v>
      </c>
      <c r="I1977" s="23"/>
      <c r="J1977" s="23">
        <v>150</v>
      </c>
      <c r="K1977" s="23"/>
    </row>
    <row r="1978" spans="1:11" ht="12.75" customHeight="1" x14ac:dyDescent="0.25">
      <c r="A1978" s="20">
        <f t="shared" si="61"/>
        <v>42969.041666661891</v>
      </c>
      <c r="B1978" s="29">
        <v>5.8026400000000002</v>
      </c>
      <c r="C1978" s="30">
        <v>0.28810000000000002</v>
      </c>
      <c r="D1978" s="29">
        <v>64.289150000000006</v>
      </c>
      <c r="E1978" s="29"/>
      <c r="F1978" s="24">
        <f t="shared" si="60"/>
        <v>5.8026400000000002</v>
      </c>
      <c r="G1978" s="24">
        <v>5.8026400000000002</v>
      </c>
      <c r="H1978" s="23">
        <v>20.326530000000002</v>
      </c>
      <c r="I1978" s="23">
        <f>COUNTIF(G1978:G2001,"&gt;150")</f>
        <v>0</v>
      </c>
      <c r="J1978" s="23">
        <v>150</v>
      </c>
      <c r="K1978" s="23"/>
    </row>
    <row r="1979" spans="1:11" ht="12.75" customHeight="1" x14ac:dyDescent="0.25">
      <c r="A1979" s="20">
        <f t="shared" si="61"/>
        <v>42969.083333328555</v>
      </c>
      <c r="B1979" s="29">
        <v>12.54682</v>
      </c>
      <c r="C1979" s="30">
        <v>0.37764999999999999</v>
      </c>
      <c r="D1979" s="29">
        <v>63.706710000000001</v>
      </c>
      <c r="E1979" s="29"/>
      <c r="F1979" s="24">
        <f t="shared" si="60"/>
        <v>12.54682</v>
      </c>
      <c r="G1979" s="24">
        <v>12.54682</v>
      </c>
      <c r="H1979" s="23">
        <v>20.325939999999999</v>
      </c>
      <c r="I1979" s="23"/>
      <c r="J1979" s="23">
        <v>150</v>
      </c>
      <c r="K1979" s="23"/>
    </row>
    <row r="1980" spans="1:11" ht="12.75" customHeight="1" x14ac:dyDescent="0.25">
      <c r="A1980" s="20">
        <f t="shared" si="61"/>
        <v>42969.12499999522</v>
      </c>
      <c r="B1980" s="29">
        <v>4.8670499999999999</v>
      </c>
      <c r="C1980" s="30">
        <v>0.43403000000000003</v>
      </c>
      <c r="D1980" s="29">
        <v>75.106859999999998</v>
      </c>
      <c r="E1980" s="29"/>
      <c r="F1980" s="24">
        <f t="shared" si="60"/>
        <v>4.8670499999999999</v>
      </c>
      <c r="G1980" s="24">
        <v>4.8670499999999999</v>
      </c>
      <c r="H1980" s="23">
        <v>20.310780000000001</v>
      </c>
      <c r="I1980" s="23"/>
      <c r="J1980" s="23">
        <v>150</v>
      </c>
      <c r="K1980" s="23"/>
    </row>
    <row r="1981" spans="1:11" ht="12.75" customHeight="1" x14ac:dyDescent="0.25">
      <c r="A1981" s="20">
        <f t="shared" si="61"/>
        <v>42969.166666661884</v>
      </c>
      <c r="B1981" s="29">
        <v>5.8349999999999999E-2</v>
      </c>
      <c r="C1981" s="30">
        <v>0.42079</v>
      </c>
      <c r="D1981" s="29">
        <v>352.50599999999997</v>
      </c>
      <c r="E1981" s="29"/>
      <c r="F1981" s="24">
        <f t="shared" si="60"/>
        <v>5.8349999999999999E-2</v>
      </c>
      <c r="G1981" s="24">
        <v>5.8349999999999999E-2</v>
      </c>
      <c r="H1981" s="23">
        <v>20.309719999999999</v>
      </c>
      <c r="I1981" s="23"/>
      <c r="J1981" s="23">
        <v>150</v>
      </c>
      <c r="K1981" s="23"/>
    </row>
    <row r="1982" spans="1:11" ht="12.75" customHeight="1" x14ac:dyDescent="0.25">
      <c r="A1982" s="20">
        <f t="shared" si="61"/>
        <v>42969.208333328548</v>
      </c>
      <c r="B1982" s="29">
        <v>6.0657699999999997</v>
      </c>
      <c r="C1982" s="30">
        <v>0.42653000000000002</v>
      </c>
      <c r="D1982" s="29">
        <v>18.771059999999999</v>
      </c>
      <c r="E1982" s="29"/>
      <c r="F1982" s="24">
        <f t="shared" si="60"/>
        <v>6.0657699999999997</v>
      </c>
      <c r="G1982" s="24">
        <v>6.0657699999999997</v>
      </c>
      <c r="H1982" s="23">
        <v>20.308260000000001</v>
      </c>
      <c r="I1982" s="23"/>
      <c r="J1982" s="23">
        <v>150</v>
      </c>
      <c r="K1982" s="23"/>
    </row>
    <row r="1983" spans="1:11" ht="12.75" customHeight="1" x14ac:dyDescent="0.25">
      <c r="A1983" s="20">
        <f t="shared" si="61"/>
        <v>42969.249999995212</v>
      </c>
      <c r="B1983" s="29">
        <v>1.5856300000000001</v>
      </c>
      <c r="C1983" s="30">
        <v>0.34094999999999998</v>
      </c>
      <c r="D1983" s="29">
        <v>38.118290000000002</v>
      </c>
      <c r="E1983" s="29"/>
      <c r="F1983" s="24">
        <f t="shared" si="60"/>
        <v>1.5856300000000001</v>
      </c>
      <c r="G1983" s="24">
        <v>1.5856300000000001</v>
      </c>
      <c r="H1983" s="23">
        <v>20.304829999999999</v>
      </c>
      <c r="I1983" s="23"/>
      <c r="J1983" s="23">
        <v>150</v>
      </c>
      <c r="K1983" s="23"/>
    </row>
    <row r="1984" spans="1:11" ht="12.75" customHeight="1" x14ac:dyDescent="0.25">
      <c r="A1984" s="20">
        <f t="shared" si="61"/>
        <v>42969.291666661877</v>
      </c>
      <c r="B1984" s="29">
        <v>3.8769999999999999E-2</v>
      </c>
      <c r="C1984" s="30">
        <v>0.42269000000000001</v>
      </c>
      <c r="D1984" s="29">
        <v>333.02350000000001</v>
      </c>
      <c r="E1984" s="29"/>
      <c r="F1984" s="24">
        <f t="shared" si="60"/>
        <v>3.8769999999999999E-2</v>
      </c>
      <c r="G1984" s="24">
        <v>3.8769999999999999E-2</v>
      </c>
      <c r="H1984" s="23">
        <v>20.295719999999999</v>
      </c>
      <c r="I1984" s="23"/>
      <c r="J1984" s="23">
        <v>150</v>
      </c>
      <c r="K1984" s="23"/>
    </row>
    <row r="1985" spans="1:11" ht="12.75" customHeight="1" x14ac:dyDescent="0.25">
      <c r="A1985" s="20">
        <f t="shared" si="61"/>
        <v>42969.333333328541</v>
      </c>
      <c r="B1985" s="29">
        <v>6.7840400000000001</v>
      </c>
      <c r="C1985" s="30">
        <v>0.37772</v>
      </c>
      <c r="D1985" s="29">
        <v>82.097480000000004</v>
      </c>
      <c r="E1985" s="29"/>
      <c r="F1985" s="24">
        <f t="shared" si="60"/>
        <v>6.7840400000000001</v>
      </c>
      <c r="G1985" s="24">
        <v>6.7840400000000001</v>
      </c>
      <c r="H1985" s="23">
        <v>20.294450000000001</v>
      </c>
      <c r="I1985" s="23"/>
      <c r="J1985" s="23">
        <v>150</v>
      </c>
      <c r="K1985" s="23"/>
    </row>
    <row r="1986" spans="1:11" ht="12.75" customHeight="1" x14ac:dyDescent="0.25">
      <c r="A1986" s="20">
        <f t="shared" si="61"/>
        <v>42969.374999995205</v>
      </c>
      <c r="B1986" s="29"/>
      <c r="C1986" s="30">
        <v>1.0769</v>
      </c>
      <c r="D1986" s="29">
        <v>300.12569999999999</v>
      </c>
      <c r="E1986" s="29"/>
      <c r="F1986" s="24" t="str">
        <f t="shared" si="60"/>
        <v/>
      </c>
      <c r="G1986" s="24" t="s">
        <v>189</v>
      </c>
      <c r="H1986" s="23">
        <v>20.271070000000002</v>
      </c>
      <c r="I1986" s="23"/>
      <c r="J1986" s="23">
        <v>150</v>
      </c>
      <c r="K1986" s="23"/>
    </row>
    <row r="1987" spans="1:11" ht="12.75" customHeight="1" x14ac:dyDescent="0.25">
      <c r="A1987" s="20">
        <f t="shared" si="61"/>
        <v>42969.416666661869</v>
      </c>
      <c r="B1987" s="29">
        <v>4.2546299999999997</v>
      </c>
      <c r="C1987" s="30">
        <v>1.62947</v>
      </c>
      <c r="D1987" s="29">
        <v>298.4855</v>
      </c>
      <c r="E1987" s="29"/>
      <c r="F1987" s="24">
        <f t="shared" si="60"/>
        <v>4.2546299999999997</v>
      </c>
      <c r="G1987" s="24">
        <v>4.2546299999999997</v>
      </c>
      <c r="H1987" s="23">
        <v>20.257560000000002</v>
      </c>
      <c r="I1987" s="23"/>
      <c r="J1987" s="23">
        <v>150</v>
      </c>
      <c r="K1987" s="23"/>
    </row>
    <row r="1988" spans="1:11" ht="12.75" customHeight="1" x14ac:dyDescent="0.25">
      <c r="A1988" s="20">
        <f t="shared" si="61"/>
        <v>42969.458333328534</v>
      </c>
      <c r="B1988" s="29">
        <v>6.55213</v>
      </c>
      <c r="C1988" s="30">
        <v>1.50139</v>
      </c>
      <c r="D1988" s="29">
        <v>274.7842</v>
      </c>
      <c r="E1988" s="29"/>
      <c r="F1988" s="24">
        <f t="shared" si="60"/>
        <v>6.55213</v>
      </c>
      <c r="G1988" s="24">
        <v>6.55213</v>
      </c>
      <c r="H1988" s="23">
        <v>20.25367</v>
      </c>
      <c r="I1988" s="23"/>
      <c r="J1988" s="23">
        <v>150</v>
      </c>
      <c r="K1988" s="23"/>
    </row>
    <row r="1989" spans="1:11" ht="12.75" customHeight="1" x14ac:dyDescent="0.25">
      <c r="A1989" s="20">
        <f t="shared" si="61"/>
        <v>42969.499999995198</v>
      </c>
      <c r="B1989" s="29">
        <v>5.7117300000000002</v>
      </c>
      <c r="C1989" s="30">
        <v>1.89327</v>
      </c>
      <c r="D1989" s="29">
        <v>233.09209999999999</v>
      </c>
      <c r="E1989" s="29"/>
      <c r="F1989" s="24">
        <f t="shared" si="60"/>
        <v>5.7117300000000002</v>
      </c>
      <c r="G1989" s="24">
        <v>5.7117300000000002</v>
      </c>
      <c r="H1989" s="23">
        <v>20.24183</v>
      </c>
      <c r="I1989" s="23"/>
      <c r="J1989" s="23">
        <v>150</v>
      </c>
      <c r="K1989" s="23"/>
    </row>
    <row r="1990" spans="1:11" ht="12.75" customHeight="1" x14ac:dyDescent="0.25">
      <c r="A1990" s="20">
        <f t="shared" si="61"/>
        <v>42969.541666661862</v>
      </c>
      <c r="B1990" s="29">
        <v>20.304829999999999</v>
      </c>
      <c r="C1990" s="30">
        <v>0.70150000000000001</v>
      </c>
      <c r="D1990" s="29">
        <v>335.33769999999998</v>
      </c>
      <c r="E1990" s="29"/>
      <c r="F1990" s="24">
        <f t="shared" si="60"/>
        <v>20.304829999999999</v>
      </c>
      <c r="G1990" s="24">
        <v>20.304829999999999</v>
      </c>
      <c r="H1990" s="23">
        <v>20.229559999999999</v>
      </c>
      <c r="I1990" s="23"/>
      <c r="J1990" s="23">
        <v>150</v>
      </c>
      <c r="K1990" s="23"/>
    </row>
    <row r="1991" spans="1:11" ht="12.75" customHeight="1" x14ac:dyDescent="0.25">
      <c r="A1991" s="20">
        <f t="shared" si="61"/>
        <v>42969.583333328526</v>
      </c>
      <c r="B1991" s="29">
        <v>8.8372200000000003</v>
      </c>
      <c r="C1991" s="30">
        <v>1.11896</v>
      </c>
      <c r="D1991" s="29">
        <v>182.36930000000001</v>
      </c>
      <c r="E1991" s="29"/>
      <c r="F1991" s="24">
        <f t="shared" si="60"/>
        <v>8.8372200000000003</v>
      </c>
      <c r="G1991" s="24">
        <v>8.8372200000000003</v>
      </c>
      <c r="H1991" s="23">
        <v>20.216390000000001</v>
      </c>
      <c r="I1991" s="23"/>
      <c r="J1991" s="23">
        <v>150</v>
      </c>
      <c r="K1991" s="23"/>
    </row>
    <row r="1992" spans="1:11" ht="12.75" customHeight="1" x14ac:dyDescent="0.25">
      <c r="A1992" s="20">
        <f t="shared" si="61"/>
        <v>42969.624999995191</v>
      </c>
      <c r="B1992" s="29">
        <v>13.26858</v>
      </c>
      <c r="C1992" s="30">
        <v>3.8422299999999998</v>
      </c>
      <c r="D1992" s="29">
        <v>222.41579999999999</v>
      </c>
      <c r="E1992" s="29"/>
      <c r="F1992" s="24">
        <f t="shared" si="60"/>
        <v>13.26858</v>
      </c>
      <c r="G1992" s="24">
        <v>13.26858</v>
      </c>
      <c r="H1992" s="23">
        <v>20.212409999999998</v>
      </c>
      <c r="I1992" s="23"/>
      <c r="J1992" s="23">
        <v>150</v>
      </c>
      <c r="K1992" s="23"/>
    </row>
    <row r="1993" spans="1:11" ht="12.75" customHeight="1" x14ac:dyDescent="0.25">
      <c r="A1993" s="20">
        <f t="shared" si="61"/>
        <v>42969.666666661855</v>
      </c>
      <c r="B1993" s="29">
        <v>11.272740000000001</v>
      </c>
      <c r="C1993" s="30">
        <v>3.8195700000000001</v>
      </c>
      <c r="D1993" s="29">
        <v>226.4828</v>
      </c>
      <c r="E1993" s="29"/>
      <c r="F1993" s="24">
        <f t="shared" si="60"/>
        <v>11.272740000000001</v>
      </c>
      <c r="G1993" s="24">
        <v>11.272740000000001</v>
      </c>
      <c r="H1993" s="23">
        <v>20.184470000000001</v>
      </c>
      <c r="I1993" s="23"/>
      <c r="J1993" s="23">
        <v>150</v>
      </c>
      <c r="K1993" s="23"/>
    </row>
    <row r="1994" spans="1:11" ht="12.75" customHeight="1" x14ac:dyDescent="0.25">
      <c r="A1994" s="20">
        <f t="shared" si="61"/>
        <v>42969.708333328519</v>
      </c>
      <c r="B1994" s="29">
        <v>12.700240000000001</v>
      </c>
      <c r="C1994" s="30">
        <v>2.7101899999999999</v>
      </c>
      <c r="D1994" s="29">
        <v>203.34950000000001</v>
      </c>
      <c r="E1994" s="29"/>
      <c r="F1994" s="24">
        <f t="shared" si="60"/>
        <v>12.700240000000001</v>
      </c>
      <c r="G1994" s="24">
        <v>12.700240000000001</v>
      </c>
      <c r="H1994" s="23">
        <v>20.16667</v>
      </c>
      <c r="I1994" s="23"/>
      <c r="J1994" s="23">
        <v>150</v>
      </c>
      <c r="K1994" s="23"/>
    </row>
    <row r="1995" spans="1:11" ht="12.75" customHeight="1" x14ac:dyDescent="0.25">
      <c r="A1995" s="20">
        <f t="shared" si="61"/>
        <v>42969.749999995183</v>
      </c>
      <c r="B1995" s="29">
        <v>6.8173700000000004</v>
      </c>
      <c r="C1995" s="30">
        <v>1.84077</v>
      </c>
      <c r="D1995" s="29">
        <v>196.4579</v>
      </c>
      <c r="E1995" s="29"/>
      <c r="F1995" s="24">
        <f t="shared" ref="F1995:F2058" si="62">IF(AND(B1995&gt;0,ISNUMBER(B1995)),B1995,"")</f>
        <v>6.8173700000000004</v>
      </c>
      <c r="G1995" s="24">
        <v>6.8173700000000004</v>
      </c>
      <c r="H1995" s="23">
        <v>20.16093</v>
      </c>
      <c r="I1995" s="23"/>
      <c r="J1995" s="23">
        <v>150</v>
      </c>
      <c r="K1995" s="23"/>
    </row>
    <row r="1996" spans="1:11" ht="12.75" customHeight="1" x14ac:dyDescent="0.25">
      <c r="A1996" s="20">
        <f t="shared" ref="A1996:A2059" si="63">A1995+1/24</f>
        <v>42969.791666661848</v>
      </c>
      <c r="B1996" s="29">
        <v>3.50807</v>
      </c>
      <c r="C1996" s="30">
        <v>1.31823</v>
      </c>
      <c r="D1996" s="29">
        <v>249.9032</v>
      </c>
      <c r="E1996" s="29"/>
      <c r="F1996" s="24">
        <f t="shared" si="62"/>
        <v>3.50807</v>
      </c>
      <c r="G1996" s="24">
        <v>3.50807</v>
      </c>
      <c r="H1996" s="23">
        <v>20.145440000000001</v>
      </c>
      <c r="I1996" s="23"/>
      <c r="J1996" s="23">
        <v>150</v>
      </c>
      <c r="K1996" s="23"/>
    </row>
    <row r="1997" spans="1:11" ht="12.75" customHeight="1" x14ac:dyDescent="0.25">
      <c r="A1997" s="20">
        <f t="shared" si="63"/>
        <v>42969.833333328512</v>
      </c>
      <c r="B1997" s="29">
        <v>3.5550799999999998</v>
      </c>
      <c r="C1997" s="30">
        <v>1.29579</v>
      </c>
      <c r="D1997" s="29">
        <v>250.48439999999999</v>
      </c>
      <c r="E1997" s="29"/>
      <c r="F1997" s="24">
        <f t="shared" si="62"/>
        <v>3.5550799999999998</v>
      </c>
      <c r="G1997" s="24">
        <v>3.5550799999999998</v>
      </c>
      <c r="H1997" s="23">
        <v>20.142440000000001</v>
      </c>
      <c r="I1997" s="23"/>
      <c r="J1997" s="23">
        <v>150</v>
      </c>
      <c r="K1997" s="23"/>
    </row>
    <row r="1998" spans="1:11" ht="12.75" customHeight="1" x14ac:dyDescent="0.25">
      <c r="A1998" s="20">
        <f t="shared" si="63"/>
        <v>42969.874999995176</v>
      </c>
      <c r="B1998" s="29">
        <v>7.0581699999999996</v>
      </c>
      <c r="C1998" s="30">
        <v>0.81747000000000003</v>
      </c>
      <c r="D1998" s="29">
        <v>275.7253</v>
      </c>
      <c r="E1998" s="29"/>
      <c r="F1998" s="24">
        <f t="shared" si="62"/>
        <v>7.0581699999999996</v>
      </c>
      <c r="G1998" s="24">
        <v>7.0581699999999996</v>
      </c>
      <c r="H1998" s="23">
        <v>20.12913</v>
      </c>
      <c r="I1998" s="23"/>
      <c r="J1998" s="23">
        <v>150</v>
      </c>
      <c r="K1998" s="23"/>
    </row>
    <row r="1999" spans="1:11" ht="12.75" customHeight="1" x14ac:dyDescent="0.25">
      <c r="A1999" s="20">
        <f t="shared" si="63"/>
        <v>42969.91666666184</v>
      </c>
      <c r="B1999" s="29">
        <v>2.4594299999999998</v>
      </c>
      <c r="C1999" s="30">
        <v>0.43228</v>
      </c>
      <c r="D1999" s="29">
        <v>229.64359999999999</v>
      </c>
      <c r="E1999" s="29"/>
      <c r="F1999" s="24">
        <f t="shared" si="62"/>
        <v>2.4594299999999998</v>
      </c>
      <c r="G1999" s="24">
        <v>2.4594299999999998</v>
      </c>
      <c r="H1999" s="23">
        <v>20.114460000000001</v>
      </c>
      <c r="I1999" s="23"/>
      <c r="J1999" s="23">
        <v>150</v>
      </c>
      <c r="K1999" s="23"/>
    </row>
    <row r="2000" spans="1:11" ht="12.75" customHeight="1" x14ac:dyDescent="0.25">
      <c r="A2000" s="20">
        <f t="shared" si="63"/>
        <v>42969.958333328505</v>
      </c>
      <c r="B2000" s="29">
        <v>6.8458399999999999</v>
      </c>
      <c r="C2000" s="30">
        <v>0.40486</v>
      </c>
      <c r="D2000" s="29">
        <v>90.794340000000005</v>
      </c>
      <c r="E2000" s="29"/>
      <c r="F2000" s="24">
        <f t="shared" si="62"/>
        <v>6.8458399999999999</v>
      </c>
      <c r="G2000" s="24">
        <v>6.8458399999999999</v>
      </c>
      <c r="H2000" s="23">
        <v>20.098330000000001</v>
      </c>
      <c r="I2000" s="23"/>
      <c r="J2000" s="23">
        <v>150</v>
      </c>
      <c r="K2000" s="23"/>
    </row>
    <row r="2001" spans="1:11" ht="12.75" customHeight="1" x14ac:dyDescent="0.25">
      <c r="A2001" s="20">
        <f t="shared" si="63"/>
        <v>42969.999999995169</v>
      </c>
      <c r="B2001" s="29">
        <v>0.73440000000000005</v>
      </c>
      <c r="C2001" s="30">
        <v>0.36198999999999998</v>
      </c>
      <c r="D2001" s="29">
        <v>6.6476899999999999</v>
      </c>
      <c r="E2001" s="29"/>
      <c r="F2001" s="24">
        <f t="shared" si="62"/>
        <v>0.73440000000000005</v>
      </c>
      <c r="G2001" s="24">
        <v>0.73440000000000005</v>
      </c>
      <c r="H2001" s="23">
        <v>20.045719999999999</v>
      </c>
      <c r="I2001" s="23"/>
      <c r="J2001" s="23">
        <v>150</v>
      </c>
      <c r="K2001" s="23"/>
    </row>
    <row r="2002" spans="1:11" ht="12.75" customHeight="1" x14ac:dyDescent="0.25">
      <c r="A2002" s="20">
        <f t="shared" si="63"/>
        <v>42970.041666661833</v>
      </c>
      <c r="B2002" s="29"/>
      <c r="C2002" s="30">
        <v>0.38990000000000002</v>
      </c>
      <c r="D2002" s="29">
        <v>21.035399999999999</v>
      </c>
      <c r="E2002" s="29"/>
      <c r="F2002" s="24" t="str">
        <f t="shared" si="62"/>
        <v/>
      </c>
      <c r="G2002" s="24" t="s">
        <v>189</v>
      </c>
      <c r="H2002" s="23">
        <v>20.044419999999999</v>
      </c>
      <c r="I2002" s="23">
        <f>COUNTIF(G2002:G2025,"&gt;150")</f>
        <v>0</v>
      </c>
      <c r="J2002" s="23">
        <v>150</v>
      </c>
      <c r="K2002" s="23"/>
    </row>
    <row r="2003" spans="1:11" ht="12.75" customHeight="1" x14ac:dyDescent="0.25">
      <c r="A2003" s="20">
        <f t="shared" si="63"/>
        <v>42970.083333328497</v>
      </c>
      <c r="B2003" s="29">
        <v>6.3886099999999999</v>
      </c>
      <c r="C2003" s="30">
        <v>0.22942000000000001</v>
      </c>
      <c r="D2003" s="29">
        <v>295.87990000000002</v>
      </c>
      <c r="E2003" s="29"/>
      <c r="F2003" s="24">
        <f t="shared" si="62"/>
        <v>6.3886099999999999</v>
      </c>
      <c r="G2003" s="24">
        <v>6.3886099999999999</v>
      </c>
      <c r="H2003" s="23">
        <v>20.02852</v>
      </c>
      <c r="I2003" s="23"/>
      <c r="J2003" s="23">
        <v>150</v>
      </c>
      <c r="K2003" s="23"/>
    </row>
    <row r="2004" spans="1:11" ht="12.75" customHeight="1" x14ac:dyDescent="0.25">
      <c r="A2004" s="20">
        <f t="shared" si="63"/>
        <v>42970.124999995161</v>
      </c>
      <c r="B2004" s="29">
        <v>2.4975000000000001</v>
      </c>
      <c r="C2004" s="30">
        <v>0.28533999999999998</v>
      </c>
      <c r="D2004" s="29">
        <v>146.68719999999999</v>
      </c>
      <c r="E2004" s="29"/>
      <c r="F2004" s="24">
        <f t="shared" si="62"/>
        <v>2.4975000000000001</v>
      </c>
      <c r="G2004" s="24">
        <v>2.4975000000000001</v>
      </c>
      <c r="H2004" s="23">
        <v>20.01211</v>
      </c>
      <c r="I2004" s="23"/>
      <c r="J2004" s="23">
        <v>150</v>
      </c>
      <c r="K2004" s="23"/>
    </row>
    <row r="2005" spans="1:11" ht="12.75" customHeight="1" x14ac:dyDescent="0.25">
      <c r="A2005" s="20">
        <f t="shared" si="63"/>
        <v>42970.166666661826</v>
      </c>
      <c r="B2005" s="29">
        <v>3.4417200000000001</v>
      </c>
      <c r="C2005" s="30">
        <v>0.41205000000000003</v>
      </c>
      <c r="D2005" s="29">
        <v>69.730410000000006</v>
      </c>
      <c r="E2005" s="29"/>
      <c r="F2005" s="24">
        <f t="shared" si="62"/>
        <v>3.4417200000000001</v>
      </c>
      <c r="G2005" s="24">
        <v>3.4417200000000001</v>
      </c>
      <c r="H2005" s="23">
        <v>20.008389999999999</v>
      </c>
      <c r="I2005" s="23"/>
      <c r="J2005" s="23">
        <v>150</v>
      </c>
      <c r="K2005" s="23"/>
    </row>
    <row r="2006" spans="1:11" ht="12.75" customHeight="1" x14ac:dyDescent="0.25">
      <c r="A2006" s="20">
        <f t="shared" si="63"/>
        <v>42970.20833332849</v>
      </c>
      <c r="B2006" s="29">
        <v>2.0726100000000001</v>
      </c>
      <c r="C2006" s="30">
        <v>0.20718</v>
      </c>
      <c r="D2006" s="29">
        <v>162.13650000000001</v>
      </c>
      <c r="E2006" s="29"/>
      <c r="F2006" s="24">
        <f t="shared" si="62"/>
        <v>2.0726100000000001</v>
      </c>
      <c r="G2006" s="24">
        <v>2.0726100000000001</v>
      </c>
      <c r="H2006" s="23">
        <v>20</v>
      </c>
      <c r="I2006" s="23"/>
      <c r="J2006" s="23">
        <v>150</v>
      </c>
      <c r="K2006" s="23"/>
    </row>
    <row r="2007" spans="1:11" ht="12.75" customHeight="1" x14ac:dyDescent="0.25">
      <c r="A2007" s="20">
        <f t="shared" si="63"/>
        <v>42970.249999995154</v>
      </c>
      <c r="B2007" s="29">
        <v>0.50494000000000006</v>
      </c>
      <c r="C2007" s="30">
        <v>0.30009000000000002</v>
      </c>
      <c r="D2007" s="29">
        <v>80.845150000000004</v>
      </c>
      <c r="E2007" s="29"/>
      <c r="F2007" s="24">
        <f t="shared" si="62"/>
        <v>0.50494000000000006</v>
      </c>
      <c r="G2007" s="24">
        <v>0.50494000000000006</v>
      </c>
      <c r="H2007" s="23">
        <v>20</v>
      </c>
      <c r="I2007" s="23"/>
      <c r="J2007" s="23">
        <v>150</v>
      </c>
      <c r="K2007" s="23"/>
    </row>
    <row r="2008" spans="1:11" ht="12.75" customHeight="1" x14ac:dyDescent="0.25">
      <c r="A2008" s="20">
        <f t="shared" si="63"/>
        <v>42970.291666661818</v>
      </c>
      <c r="B2008" s="29">
        <v>2.8350599999999999</v>
      </c>
      <c r="C2008" s="30">
        <v>1.37802</v>
      </c>
      <c r="D2008" s="29">
        <v>26.976590000000002</v>
      </c>
      <c r="E2008" s="29"/>
      <c r="F2008" s="24">
        <f t="shared" si="62"/>
        <v>2.8350599999999999</v>
      </c>
      <c r="G2008" s="24">
        <v>2.8350599999999999</v>
      </c>
      <c r="H2008" s="23">
        <v>19.997720000000001</v>
      </c>
      <c r="I2008" s="23"/>
      <c r="J2008" s="23">
        <v>150</v>
      </c>
      <c r="K2008" s="23"/>
    </row>
    <row r="2009" spans="1:11" ht="12.75" customHeight="1" x14ac:dyDescent="0.25">
      <c r="A2009" s="20">
        <f t="shared" si="63"/>
        <v>42970.333333328483</v>
      </c>
      <c r="B2009" s="29">
        <v>8.3963300000000007</v>
      </c>
      <c r="C2009" s="30">
        <v>1.4750700000000001</v>
      </c>
      <c r="D2009" s="29">
        <v>29.62304</v>
      </c>
      <c r="E2009" s="29"/>
      <c r="F2009" s="24">
        <f t="shared" si="62"/>
        <v>8.3963300000000007</v>
      </c>
      <c r="G2009" s="24">
        <v>8.3963300000000007</v>
      </c>
      <c r="H2009" s="23">
        <v>19.989000000000001</v>
      </c>
      <c r="I2009" s="23"/>
      <c r="J2009" s="23">
        <v>150</v>
      </c>
      <c r="K2009" s="23"/>
    </row>
    <row r="2010" spans="1:11" ht="12.75" customHeight="1" x14ac:dyDescent="0.25">
      <c r="A2010" s="20">
        <f t="shared" si="63"/>
        <v>42970.374999995147</v>
      </c>
      <c r="B2010" s="29">
        <v>-7.2307199999999998</v>
      </c>
      <c r="C2010" s="30">
        <v>0.35848000000000002</v>
      </c>
      <c r="D2010" s="29">
        <v>81.781080000000003</v>
      </c>
      <c r="E2010" s="29"/>
      <c r="F2010" s="24" t="str">
        <f t="shared" si="62"/>
        <v/>
      </c>
      <c r="G2010" s="24" t="s">
        <v>189</v>
      </c>
      <c r="H2010" s="23">
        <v>19.974299999999999</v>
      </c>
      <c r="I2010" s="23"/>
      <c r="J2010" s="23">
        <v>150</v>
      </c>
      <c r="K2010" s="23"/>
    </row>
    <row r="2011" spans="1:11" ht="12.75" customHeight="1" x14ac:dyDescent="0.25">
      <c r="A2011" s="20">
        <f t="shared" si="63"/>
        <v>42970.416666661811</v>
      </c>
      <c r="B2011" s="29">
        <v>4.1675599999999999</v>
      </c>
      <c r="C2011" s="30">
        <v>0.43591999999999997</v>
      </c>
      <c r="D2011" s="29">
        <v>22.613399999999999</v>
      </c>
      <c r="E2011" s="29"/>
      <c r="F2011" s="24">
        <f t="shared" si="62"/>
        <v>4.1675599999999999</v>
      </c>
      <c r="G2011" s="24">
        <v>4.1675599999999999</v>
      </c>
      <c r="H2011" s="23">
        <v>19.958680000000001</v>
      </c>
      <c r="I2011" s="23"/>
      <c r="J2011" s="23">
        <v>150</v>
      </c>
      <c r="K2011" s="23"/>
    </row>
    <row r="2012" spans="1:11" ht="12.75" customHeight="1" x14ac:dyDescent="0.25">
      <c r="A2012" s="20">
        <f t="shared" si="63"/>
        <v>42970.458333328475</v>
      </c>
      <c r="B2012" s="29">
        <v>9.2928300000000004</v>
      </c>
      <c r="C2012" s="30">
        <v>0.45457999999999998</v>
      </c>
      <c r="D2012" s="29">
        <v>98.966639999999998</v>
      </c>
      <c r="E2012" s="29"/>
      <c r="F2012" s="24">
        <f t="shared" si="62"/>
        <v>9.2928300000000004</v>
      </c>
      <c r="G2012" s="24">
        <v>9.2928300000000004</v>
      </c>
      <c r="H2012" s="23">
        <v>19.95016</v>
      </c>
      <c r="I2012" s="23"/>
      <c r="J2012" s="23">
        <v>150</v>
      </c>
      <c r="K2012" s="23"/>
    </row>
    <row r="2013" spans="1:11" ht="12.75" customHeight="1" x14ac:dyDescent="0.25">
      <c r="A2013" s="20">
        <f t="shared" si="63"/>
        <v>42970.49999999514</v>
      </c>
      <c r="B2013" s="29">
        <v>15.89983</v>
      </c>
      <c r="C2013" s="30">
        <v>0.72582999999999998</v>
      </c>
      <c r="D2013" s="29">
        <v>145.8108</v>
      </c>
      <c r="E2013" s="29"/>
      <c r="F2013" s="24">
        <f t="shared" si="62"/>
        <v>15.89983</v>
      </c>
      <c r="G2013" s="24">
        <v>15.89983</v>
      </c>
      <c r="H2013" s="23">
        <v>19.949670000000001</v>
      </c>
      <c r="I2013" s="23"/>
      <c r="J2013" s="23">
        <v>150</v>
      </c>
      <c r="K2013" s="23"/>
    </row>
    <row r="2014" spans="1:11" ht="12.75" customHeight="1" x14ac:dyDescent="0.25">
      <c r="A2014" s="20">
        <f t="shared" si="63"/>
        <v>42970.541666661804</v>
      </c>
      <c r="B2014" s="29">
        <v>22.887499999999999</v>
      </c>
      <c r="C2014" s="30">
        <v>0.82909999999999995</v>
      </c>
      <c r="D2014" s="29">
        <v>189.10040000000001</v>
      </c>
      <c r="E2014" s="29"/>
      <c r="F2014" s="24">
        <f t="shared" si="62"/>
        <v>22.887499999999999</v>
      </c>
      <c r="G2014" s="24">
        <v>22.887499999999999</v>
      </c>
      <c r="H2014" s="23">
        <v>19.922630000000002</v>
      </c>
      <c r="I2014" s="23"/>
      <c r="J2014" s="23">
        <v>150</v>
      </c>
      <c r="K2014" s="23"/>
    </row>
    <row r="2015" spans="1:11" ht="12.75" customHeight="1" x14ac:dyDescent="0.25">
      <c r="A2015" s="20">
        <f t="shared" si="63"/>
        <v>42970.583333328468</v>
      </c>
      <c r="B2015" s="29">
        <v>16.699280000000002</v>
      </c>
      <c r="C2015" s="30">
        <v>0.72933999999999999</v>
      </c>
      <c r="D2015" s="29">
        <v>63.34263</v>
      </c>
      <c r="E2015" s="29"/>
      <c r="F2015" s="24">
        <f t="shared" si="62"/>
        <v>16.699280000000002</v>
      </c>
      <c r="G2015" s="24">
        <v>16.699280000000002</v>
      </c>
      <c r="H2015" s="23">
        <v>19.919170000000001</v>
      </c>
      <c r="I2015" s="23"/>
      <c r="J2015" s="23">
        <v>150</v>
      </c>
      <c r="K2015" s="23"/>
    </row>
    <row r="2016" spans="1:11" ht="12.75" customHeight="1" x14ac:dyDescent="0.25">
      <c r="A2016" s="20">
        <f t="shared" si="63"/>
        <v>42970.624999995132</v>
      </c>
      <c r="B2016" s="29">
        <v>13.155469999999999</v>
      </c>
      <c r="C2016" s="30">
        <v>0.60102</v>
      </c>
      <c r="D2016" s="29">
        <v>42.066130000000001</v>
      </c>
      <c r="E2016" s="29"/>
      <c r="F2016" s="24">
        <f t="shared" si="62"/>
        <v>13.155469999999999</v>
      </c>
      <c r="G2016" s="24">
        <v>13.155469999999999</v>
      </c>
      <c r="H2016" s="23">
        <v>19.918530000000001</v>
      </c>
      <c r="I2016" s="23"/>
      <c r="J2016" s="23">
        <v>150</v>
      </c>
      <c r="K2016" s="23"/>
    </row>
    <row r="2017" spans="1:11" ht="12.75" customHeight="1" x14ac:dyDescent="0.25">
      <c r="A2017" s="20">
        <f t="shared" si="63"/>
        <v>42970.666666661797</v>
      </c>
      <c r="B2017" s="29">
        <v>4.8189599999999997</v>
      </c>
      <c r="C2017" s="30">
        <v>0.88914000000000004</v>
      </c>
      <c r="D2017" s="29">
        <v>83.73563</v>
      </c>
      <c r="E2017" s="29"/>
      <c r="F2017" s="24">
        <f t="shared" si="62"/>
        <v>4.8189599999999997</v>
      </c>
      <c r="G2017" s="24">
        <v>4.8189599999999997</v>
      </c>
      <c r="H2017" s="23">
        <v>19.917280000000002</v>
      </c>
      <c r="I2017" s="23"/>
      <c r="J2017" s="23">
        <v>150</v>
      </c>
      <c r="K2017" s="23"/>
    </row>
    <row r="2018" spans="1:11" ht="12.75" customHeight="1" x14ac:dyDescent="0.25">
      <c r="A2018" s="20">
        <f t="shared" si="63"/>
        <v>42970.708333328461</v>
      </c>
      <c r="B2018" s="29">
        <v>5.7012499999999999</v>
      </c>
      <c r="C2018" s="30">
        <v>0.33173999999999998</v>
      </c>
      <c r="D2018" s="29">
        <v>84.159239999999997</v>
      </c>
      <c r="E2018" s="29"/>
      <c r="F2018" s="24">
        <f t="shared" si="62"/>
        <v>5.7012499999999999</v>
      </c>
      <c r="G2018" s="24">
        <v>5.7012499999999999</v>
      </c>
      <c r="H2018" s="23">
        <v>19.91011</v>
      </c>
      <c r="I2018" s="23"/>
      <c r="J2018" s="23">
        <v>150</v>
      </c>
      <c r="K2018" s="23"/>
    </row>
    <row r="2019" spans="1:11" ht="12.75" customHeight="1" x14ac:dyDescent="0.25">
      <c r="A2019" s="20">
        <f t="shared" si="63"/>
        <v>42970.749999995125</v>
      </c>
      <c r="B2019" s="29">
        <v>16.109739999999999</v>
      </c>
      <c r="C2019" s="30">
        <v>0.67793999999999999</v>
      </c>
      <c r="D2019" s="29">
        <v>75.196349999999995</v>
      </c>
      <c r="E2019" s="29"/>
      <c r="F2019" s="24">
        <f t="shared" si="62"/>
        <v>16.109739999999999</v>
      </c>
      <c r="G2019" s="24">
        <v>16.109739999999999</v>
      </c>
      <c r="H2019" s="23">
        <v>19.908449999999998</v>
      </c>
      <c r="I2019" s="23"/>
      <c r="J2019" s="23">
        <v>150</v>
      </c>
      <c r="K2019" s="23"/>
    </row>
    <row r="2020" spans="1:11" ht="12.75" customHeight="1" x14ac:dyDescent="0.25">
      <c r="A2020" s="20">
        <f t="shared" si="63"/>
        <v>42970.791666661789</v>
      </c>
      <c r="B2020" s="29">
        <v>9.4396599999999999</v>
      </c>
      <c r="C2020" s="30">
        <v>0.86092000000000002</v>
      </c>
      <c r="D2020" s="29">
        <v>80.318839999999994</v>
      </c>
      <c r="E2020" s="29"/>
      <c r="F2020" s="24">
        <f t="shared" si="62"/>
        <v>9.4396599999999999</v>
      </c>
      <c r="G2020" s="24">
        <v>9.4396599999999999</v>
      </c>
      <c r="H2020" s="23">
        <v>19.905000000000001</v>
      </c>
      <c r="I2020" s="23"/>
      <c r="J2020" s="23">
        <v>150</v>
      </c>
      <c r="K2020" s="23"/>
    </row>
    <row r="2021" spans="1:11" ht="12.75" customHeight="1" x14ac:dyDescent="0.25">
      <c r="A2021" s="20">
        <f t="shared" si="63"/>
        <v>42970.833333328454</v>
      </c>
      <c r="B2021" s="29">
        <v>8.0368999999999993</v>
      </c>
      <c r="C2021" s="30">
        <v>0.63848000000000005</v>
      </c>
      <c r="D2021" s="29">
        <v>127.4868</v>
      </c>
      <c r="E2021" s="29"/>
      <c r="F2021" s="24">
        <f t="shared" si="62"/>
        <v>8.0368999999999993</v>
      </c>
      <c r="G2021" s="24">
        <v>8.0368999999999993</v>
      </c>
      <c r="H2021" s="23">
        <v>19.904910000000001</v>
      </c>
      <c r="I2021" s="23"/>
      <c r="J2021" s="23">
        <v>150</v>
      </c>
      <c r="K2021" s="23"/>
    </row>
    <row r="2022" spans="1:11" ht="12.75" customHeight="1" x14ac:dyDescent="0.25">
      <c r="A2022" s="20">
        <f t="shared" si="63"/>
        <v>42970.874999995118</v>
      </c>
      <c r="B2022" s="29">
        <v>6.1644800000000002</v>
      </c>
      <c r="C2022" s="30">
        <v>0.38616</v>
      </c>
      <c r="D2022" s="29">
        <v>353.6472</v>
      </c>
      <c r="E2022" s="29"/>
      <c r="F2022" s="24">
        <f t="shared" si="62"/>
        <v>6.1644800000000002</v>
      </c>
      <c r="G2022" s="24">
        <v>6.1644800000000002</v>
      </c>
      <c r="H2022" s="23">
        <v>19.90306</v>
      </c>
      <c r="I2022" s="23"/>
      <c r="J2022" s="23">
        <v>150</v>
      </c>
      <c r="K2022" s="23"/>
    </row>
    <row r="2023" spans="1:11" ht="12.75" customHeight="1" x14ac:dyDescent="0.25">
      <c r="A2023" s="20">
        <f t="shared" si="63"/>
        <v>42970.916666661782</v>
      </c>
      <c r="B2023" s="29">
        <v>3.4213300000000002</v>
      </c>
      <c r="C2023" s="30">
        <v>0.18726999999999999</v>
      </c>
      <c r="D2023" s="29">
        <v>66.838710000000006</v>
      </c>
      <c r="E2023" s="29"/>
      <c r="F2023" s="24">
        <f t="shared" si="62"/>
        <v>3.4213300000000002</v>
      </c>
      <c r="G2023" s="24">
        <v>3.4213300000000002</v>
      </c>
      <c r="H2023" s="23">
        <v>19.893560000000001</v>
      </c>
      <c r="I2023" s="23"/>
      <c r="J2023" s="23">
        <v>150</v>
      </c>
      <c r="K2023" s="23"/>
    </row>
    <row r="2024" spans="1:11" ht="12.75" customHeight="1" x14ac:dyDescent="0.25">
      <c r="A2024" s="20">
        <f t="shared" si="63"/>
        <v>42970.958333328446</v>
      </c>
      <c r="B2024" s="29">
        <v>0.50356000000000001</v>
      </c>
      <c r="C2024" s="30">
        <v>0.29126000000000002</v>
      </c>
      <c r="D2024" s="29">
        <v>24.955549999999999</v>
      </c>
      <c r="E2024" s="29"/>
      <c r="F2024" s="24">
        <f t="shared" si="62"/>
        <v>0.50356000000000001</v>
      </c>
      <c r="G2024" s="24">
        <v>0.50356000000000001</v>
      </c>
      <c r="H2024" s="23">
        <v>19.868320000000001</v>
      </c>
      <c r="I2024" s="23"/>
      <c r="J2024" s="23">
        <v>150</v>
      </c>
      <c r="K2024" s="23"/>
    </row>
    <row r="2025" spans="1:11" ht="12.75" customHeight="1" x14ac:dyDescent="0.25">
      <c r="A2025" s="20">
        <f t="shared" si="63"/>
        <v>42970.999999995111</v>
      </c>
      <c r="B2025" s="29">
        <v>5.8187199999999999</v>
      </c>
      <c r="C2025" s="30">
        <v>0.18418000000000001</v>
      </c>
      <c r="D2025" s="29">
        <v>68.764830000000003</v>
      </c>
      <c r="E2025" s="29"/>
      <c r="F2025" s="24">
        <f t="shared" si="62"/>
        <v>5.8187199999999999</v>
      </c>
      <c r="G2025" s="24">
        <v>5.8187199999999999</v>
      </c>
      <c r="H2025" s="23">
        <v>19.866499999999998</v>
      </c>
      <c r="I2025" s="23"/>
      <c r="J2025" s="23">
        <v>150</v>
      </c>
      <c r="K2025" s="23"/>
    </row>
    <row r="2026" spans="1:11" ht="12.75" customHeight="1" x14ac:dyDescent="0.25">
      <c r="A2026" s="20">
        <f t="shared" si="63"/>
        <v>42971.041666661775</v>
      </c>
      <c r="B2026" s="29">
        <v>-2.11327</v>
      </c>
      <c r="C2026" s="30">
        <v>0.1925</v>
      </c>
      <c r="D2026" s="29">
        <v>111.71680000000001</v>
      </c>
      <c r="E2026" s="29"/>
      <c r="F2026" s="24" t="str">
        <f t="shared" si="62"/>
        <v/>
      </c>
      <c r="G2026" s="24" t="s">
        <v>189</v>
      </c>
      <c r="H2026" s="23">
        <v>19.854890000000001</v>
      </c>
      <c r="I2026" s="23">
        <f>COUNTIF(G2026:G2049,"&gt;150")</f>
        <v>0</v>
      </c>
      <c r="J2026" s="23">
        <v>150</v>
      </c>
      <c r="K2026" s="23"/>
    </row>
    <row r="2027" spans="1:11" ht="12.75" customHeight="1" x14ac:dyDescent="0.25">
      <c r="A2027" s="20">
        <f t="shared" si="63"/>
        <v>42971.083333328439</v>
      </c>
      <c r="B2027" s="29">
        <v>3.0959500000000002</v>
      </c>
      <c r="C2027" s="30">
        <v>0.16070000000000001</v>
      </c>
      <c r="D2027" s="29">
        <v>77.819410000000005</v>
      </c>
      <c r="E2027" s="29"/>
      <c r="F2027" s="24">
        <f t="shared" si="62"/>
        <v>3.0959500000000002</v>
      </c>
      <c r="G2027" s="24">
        <v>3.0959500000000002</v>
      </c>
      <c r="H2027" s="23">
        <v>19.844670000000001</v>
      </c>
      <c r="I2027" s="23"/>
      <c r="J2027" s="23">
        <v>150</v>
      </c>
      <c r="K2027" s="23"/>
    </row>
    <row r="2028" spans="1:11" ht="12.75" customHeight="1" x14ac:dyDescent="0.25">
      <c r="A2028" s="20">
        <f t="shared" si="63"/>
        <v>42971.124999995103</v>
      </c>
      <c r="B2028" s="29">
        <v>3.93994</v>
      </c>
      <c r="C2028" s="30">
        <v>0.21512000000000001</v>
      </c>
      <c r="D2028" s="29">
        <v>209.67009999999999</v>
      </c>
      <c r="E2028" s="29"/>
      <c r="F2028" s="24">
        <f t="shared" si="62"/>
        <v>3.93994</v>
      </c>
      <c r="G2028" s="24">
        <v>3.93994</v>
      </c>
      <c r="H2028" s="23">
        <v>19.84449</v>
      </c>
      <c r="I2028" s="23"/>
      <c r="J2028" s="23">
        <v>150</v>
      </c>
      <c r="K2028" s="23"/>
    </row>
    <row r="2029" spans="1:11" ht="12.75" customHeight="1" x14ac:dyDescent="0.25">
      <c r="A2029" s="20">
        <f t="shared" si="63"/>
        <v>42971.166666661768</v>
      </c>
      <c r="B2029" s="29">
        <v>3.94211</v>
      </c>
      <c r="C2029" s="30">
        <v>0.28370000000000001</v>
      </c>
      <c r="D2029" s="29">
        <v>112.53749999999999</v>
      </c>
      <c r="E2029" s="29"/>
      <c r="F2029" s="24">
        <f t="shared" si="62"/>
        <v>3.94211</v>
      </c>
      <c r="G2029" s="24">
        <v>3.94211</v>
      </c>
      <c r="H2029" s="23">
        <v>19.827349999999999</v>
      </c>
      <c r="I2029" s="23"/>
      <c r="J2029" s="23">
        <v>150</v>
      </c>
      <c r="K2029" s="23"/>
    </row>
    <row r="2030" spans="1:11" ht="12.75" customHeight="1" x14ac:dyDescent="0.25">
      <c r="A2030" s="20">
        <f t="shared" si="63"/>
        <v>42971.208333328432</v>
      </c>
      <c r="B2030" s="29">
        <v>-2.7420599999999999</v>
      </c>
      <c r="C2030" s="30">
        <v>0.25012000000000001</v>
      </c>
      <c r="D2030" s="29">
        <v>152.0821</v>
      </c>
      <c r="E2030" s="29"/>
      <c r="F2030" s="24" t="str">
        <f t="shared" si="62"/>
        <v/>
      </c>
      <c r="G2030" s="24" t="s">
        <v>189</v>
      </c>
      <c r="H2030" s="23">
        <v>19.815560000000001</v>
      </c>
      <c r="I2030" s="23"/>
      <c r="J2030" s="23">
        <v>150</v>
      </c>
      <c r="K2030" s="23"/>
    </row>
    <row r="2031" spans="1:11" ht="12.75" customHeight="1" x14ac:dyDescent="0.25">
      <c r="A2031" s="20">
        <f t="shared" si="63"/>
        <v>42971.249999995096</v>
      </c>
      <c r="B2031" s="29">
        <v>1.06511</v>
      </c>
      <c r="C2031" s="30">
        <v>0.22413</v>
      </c>
      <c r="D2031" s="29">
        <v>20.116969999999998</v>
      </c>
      <c r="E2031" s="29"/>
      <c r="F2031" s="24">
        <f t="shared" si="62"/>
        <v>1.06511</v>
      </c>
      <c r="G2031" s="24">
        <v>1.06511</v>
      </c>
      <c r="H2031" s="23">
        <v>19.794260000000001</v>
      </c>
      <c r="I2031" s="23"/>
      <c r="J2031" s="23">
        <v>150</v>
      </c>
      <c r="K2031" s="23"/>
    </row>
    <row r="2032" spans="1:11" ht="12.75" customHeight="1" x14ac:dyDescent="0.25">
      <c r="A2032" s="20">
        <f t="shared" si="63"/>
        <v>42971.29166666176</v>
      </c>
      <c r="B2032" s="29">
        <v>10.00206</v>
      </c>
      <c r="C2032" s="30">
        <v>0.32716000000000001</v>
      </c>
      <c r="D2032" s="29">
        <v>248.00989999999999</v>
      </c>
      <c r="E2032" s="29"/>
      <c r="F2032" s="24">
        <f t="shared" si="62"/>
        <v>10.00206</v>
      </c>
      <c r="G2032" s="24">
        <v>10.00206</v>
      </c>
      <c r="H2032" s="23">
        <v>19.778500000000001</v>
      </c>
      <c r="I2032" s="23"/>
      <c r="J2032" s="23">
        <v>150</v>
      </c>
      <c r="K2032" s="23"/>
    </row>
    <row r="2033" spans="1:11" ht="12.75" customHeight="1" x14ac:dyDescent="0.25">
      <c r="A2033" s="20">
        <f t="shared" si="63"/>
        <v>42971.333333328424</v>
      </c>
      <c r="B2033" s="29">
        <v>6.63239</v>
      </c>
      <c r="C2033" s="30">
        <v>0.31950000000000001</v>
      </c>
      <c r="D2033" s="29">
        <v>271.37610000000001</v>
      </c>
      <c r="E2033" s="29"/>
      <c r="F2033" s="24">
        <f t="shared" si="62"/>
        <v>6.63239</v>
      </c>
      <c r="G2033" s="24">
        <v>6.63239</v>
      </c>
      <c r="H2033" s="23">
        <v>19.778390000000002</v>
      </c>
      <c r="I2033" s="23"/>
      <c r="J2033" s="23">
        <v>150</v>
      </c>
      <c r="K2033" s="23"/>
    </row>
    <row r="2034" spans="1:11" ht="12.75" customHeight="1" x14ac:dyDescent="0.25">
      <c r="A2034" s="20">
        <f t="shared" si="63"/>
        <v>42971.374999995089</v>
      </c>
      <c r="B2034" s="29">
        <v>15.02094</v>
      </c>
      <c r="C2034" s="30">
        <v>0.24862999999999999</v>
      </c>
      <c r="D2034" s="29">
        <v>175.00729999999999</v>
      </c>
      <c r="E2034" s="29"/>
      <c r="F2034" s="24">
        <f t="shared" si="62"/>
        <v>15.02094</v>
      </c>
      <c r="G2034" s="24">
        <v>15.02094</v>
      </c>
      <c r="H2034" s="23">
        <v>19.776499999999999</v>
      </c>
      <c r="I2034" s="23"/>
      <c r="J2034" s="23">
        <v>150</v>
      </c>
      <c r="K2034" s="23"/>
    </row>
    <row r="2035" spans="1:11" ht="12.75" customHeight="1" x14ac:dyDescent="0.25">
      <c r="A2035" s="20">
        <f t="shared" si="63"/>
        <v>42971.416666661753</v>
      </c>
      <c r="B2035" s="29">
        <v>7.4568300000000001</v>
      </c>
      <c r="C2035" s="30">
        <v>0.46472999999999998</v>
      </c>
      <c r="D2035" s="29">
        <v>79.373599999999996</v>
      </c>
      <c r="E2035" s="29"/>
      <c r="F2035" s="24">
        <f t="shared" si="62"/>
        <v>7.4568300000000001</v>
      </c>
      <c r="G2035" s="24">
        <v>7.4568300000000001</v>
      </c>
      <c r="H2035" s="23">
        <v>19.773</v>
      </c>
      <c r="I2035" s="23"/>
      <c r="J2035" s="23">
        <v>150</v>
      </c>
      <c r="K2035" s="23"/>
    </row>
    <row r="2036" spans="1:11" ht="12.75" customHeight="1" x14ac:dyDescent="0.25">
      <c r="A2036" s="20">
        <f t="shared" si="63"/>
        <v>42971.458333328417</v>
      </c>
      <c r="B2036" s="29">
        <v>24.38494</v>
      </c>
      <c r="C2036" s="30">
        <v>0.42803999999999998</v>
      </c>
      <c r="D2036" s="29">
        <v>204.19890000000001</v>
      </c>
      <c r="E2036" s="29"/>
      <c r="F2036" s="24">
        <f t="shared" si="62"/>
        <v>24.38494</v>
      </c>
      <c r="G2036" s="24">
        <v>24.38494</v>
      </c>
      <c r="H2036" s="23">
        <v>19.771889999999999</v>
      </c>
      <c r="I2036" s="23"/>
      <c r="J2036" s="23">
        <v>150</v>
      </c>
      <c r="K2036" s="23"/>
    </row>
    <row r="2037" spans="1:11" ht="12.75" customHeight="1" x14ac:dyDescent="0.25">
      <c r="A2037" s="20">
        <f t="shared" si="63"/>
        <v>42971.499999995081</v>
      </c>
      <c r="B2037" s="29">
        <v>21.97128</v>
      </c>
      <c r="C2037" s="30">
        <v>1.39835</v>
      </c>
      <c r="D2037" s="29">
        <v>106.0241</v>
      </c>
      <c r="E2037" s="29"/>
      <c r="F2037" s="24">
        <f t="shared" si="62"/>
        <v>21.97128</v>
      </c>
      <c r="G2037" s="24">
        <v>21.97128</v>
      </c>
      <c r="H2037" s="23">
        <v>19.765730000000001</v>
      </c>
      <c r="I2037" s="23"/>
      <c r="J2037" s="23">
        <v>150</v>
      </c>
      <c r="K2037" s="23"/>
    </row>
    <row r="2038" spans="1:11" ht="12.75" customHeight="1" x14ac:dyDescent="0.25">
      <c r="A2038" s="20">
        <f t="shared" si="63"/>
        <v>42971.541666661746</v>
      </c>
      <c r="B2038" s="29">
        <v>6.4025600000000003</v>
      </c>
      <c r="C2038" s="30">
        <v>0.38612000000000002</v>
      </c>
      <c r="D2038" s="29">
        <v>116.8845</v>
      </c>
      <c r="E2038" s="29"/>
      <c r="F2038" s="24">
        <f t="shared" si="62"/>
        <v>6.4025600000000003</v>
      </c>
      <c r="G2038" s="24">
        <v>6.4025600000000003</v>
      </c>
      <c r="H2038" s="23">
        <v>19.744039999999998</v>
      </c>
      <c r="I2038" s="23"/>
      <c r="J2038" s="23">
        <v>150</v>
      </c>
      <c r="K2038" s="23"/>
    </row>
    <row r="2039" spans="1:11" ht="12.75" customHeight="1" x14ac:dyDescent="0.25">
      <c r="A2039" s="20">
        <f t="shared" si="63"/>
        <v>42971.58333332841</v>
      </c>
      <c r="B2039" s="29">
        <v>4.1078299999999999</v>
      </c>
      <c r="C2039" s="30">
        <v>0.62826000000000004</v>
      </c>
      <c r="D2039" s="29">
        <v>325.40839999999997</v>
      </c>
      <c r="E2039" s="29"/>
      <c r="F2039" s="24">
        <f t="shared" si="62"/>
        <v>4.1078299999999999</v>
      </c>
      <c r="G2039" s="24">
        <v>4.1078299999999999</v>
      </c>
      <c r="H2039" s="23">
        <v>19.743220000000001</v>
      </c>
      <c r="I2039" s="23"/>
      <c r="J2039" s="23">
        <v>150</v>
      </c>
      <c r="K2039" s="23"/>
    </row>
    <row r="2040" spans="1:11" ht="12.75" customHeight="1" x14ac:dyDescent="0.25">
      <c r="A2040" s="20">
        <f t="shared" si="63"/>
        <v>42971.624999995074</v>
      </c>
      <c r="B2040" s="29">
        <v>5.2320599999999997</v>
      </c>
      <c r="C2040" s="30">
        <v>0.72384999999999999</v>
      </c>
      <c r="D2040" s="29">
        <v>106.02509999999999</v>
      </c>
      <c r="E2040" s="29"/>
      <c r="F2040" s="24">
        <f t="shared" si="62"/>
        <v>5.2320599999999997</v>
      </c>
      <c r="G2040" s="24">
        <v>5.2320599999999997</v>
      </c>
      <c r="H2040" s="23">
        <v>19.733149999999998</v>
      </c>
      <c r="I2040" s="23"/>
      <c r="J2040" s="23">
        <v>150</v>
      </c>
      <c r="K2040" s="23"/>
    </row>
    <row r="2041" spans="1:11" ht="12.75" customHeight="1" x14ac:dyDescent="0.25">
      <c r="A2041" s="20">
        <f t="shared" si="63"/>
        <v>42971.666666661738</v>
      </c>
      <c r="B2041" s="29">
        <v>5.5653899999999998</v>
      </c>
      <c r="C2041" s="30">
        <v>0.71343999999999996</v>
      </c>
      <c r="D2041" s="29">
        <v>61.903779999999998</v>
      </c>
      <c r="E2041" s="29"/>
      <c r="F2041" s="24">
        <f t="shared" si="62"/>
        <v>5.5653899999999998</v>
      </c>
      <c r="G2041" s="24">
        <v>5.5653899999999998</v>
      </c>
      <c r="H2041" s="23">
        <v>19.732320000000001</v>
      </c>
      <c r="I2041" s="23"/>
      <c r="J2041" s="23">
        <v>150</v>
      </c>
      <c r="K2041" s="23"/>
    </row>
    <row r="2042" spans="1:11" ht="12.75" customHeight="1" x14ac:dyDescent="0.25">
      <c r="A2042" s="20">
        <f t="shared" si="63"/>
        <v>42971.708333328403</v>
      </c>
      <c r="B2042" s="29">
        <v>3.1854499999999999</v>
      </c>
      <c r="C2042" s="30">
        <v>0.37763999999999998</v>
      </c>
      <c r="D2042" s="29">
        <v>43.317450000000001</v>
      </c>
      <c r="E2042" s="29"/>
      <c r="F2042" s="24">
        <f t="shared" si="62"/>
        <v>3.1854499999999999</v>
      </c>
      <c r="G2042" s="24">
        <v>3.1854499999999999</v>
      </c>
      <c r="H2042" s="23">
        <v>19.715779999999999</v>
      </c>
      <c r="I2042" s="23"/>
      <c r="J2042" s="23">
        <v>150</v>
      </c>
      <c r="K2042" s="23"/>
    </row>
    <row r="2043" spans="1:11" ht="12.75" customHeight="1" x14ac:dyDescent="0.25">
      <c r="A2043" s="20">
        <f t="shared" si="63"/>
        <v>42971.749999995067</v>
      </c>
      <c r="B2043" s="29">
        <v>4.9745600000000003</v>
      </c>
      <c r="C2043" s="30">
        <v>0.33154</v>
      </c>
      <c r="D2043" s="29">
        <v>131.02860000000001</v>
      </c>
      <c r="E2043" s="29"/>
      <c r="F2043" s="24">
        <f t="shared" si="62"/>
        <v>4.9745600000000003</v>
      </c>
      <c r="G2043" s="24">
        <v>4.9745600000000003</v>
      </c>
      <c r="H2043" s="23">
        <v>19.712610000000002</v>
      </c>
      <c r="I2043" s="23"/>
      <c r="J2043" s="23">
        <v>150</v>
      </c>
      <c r="K2043" s="23"/>
    </row>
    <row r="2044" spans="1:11" ht="12.75" customHeight="1" x14ac:dyDescent="0.25">
      <c r="A2044" s="20">
        <f t="shared" si="63"/>
        <v>42971.791666661731</v>
      </c>
      <c r="B2044" s="29">
        <v>3.4665599999999999</v>
      </c>
      <c r="C2044" s="30">
        <v>0.32346000000000003</v>
      </c>
      <c r="D2044" s="29">
        <v>190.5806</v>
      </c>
      <c r="E2044" s="29"/>
      <c r="F2044" s="24">
        <f t="shared" si="62"/>
        <v>3.4665599999999999</v>
      </c>
      <c r="G2044" s="24">
        <v>3.4665599999999999</v>
      </c>
      <c r="H2044" s="23">
        <v>19.690719999999999</v>
      </c>
      <c r="I2044" s="23"/>
      <c r="J2044" s="23">
        <v>150</v>
      </c>
      <c r="K2044" s="23"/>
    </row>
    <row r="2045" spans="1:11" ht="12.75" customHeight="1" x14ac:dyDescent="0.25">
      <c r="A2045" s="20">
        <f t="shared" si="63"/>
        <v>42971.833333328395</v>
      </c>
      <c r="B2045" s="29">
        <v>8.8516100000000009</v>
      </c>
      <c r="C2045" s="30">
        <v>0.34982000000000002</v>
      </c>
      <c r="D2045" s="29">
        <v>278.98230000000001</v>
      </c>
      <c r="E2045" s="29"/>
      <c r="F2045" s="24">
        <f t="shared" si="62"/>
        <v>8.8516100000000009</v>
      </c>
      <c r="G2045" s="24">
        <v>8.8516100000000009</v>
      </c>
      <c r="H2045" s="23">
        <v>19.674219999999998</v>
      </c>
      <c r="I2045" s="23"/>
      <c r="J2045" s="23">
        <v>150</v>
      </c>
      <c r="K2045" s="23"/>
    </row>
    <row r="2046" spans="1:11" ht="12.75" customHeight="1" x14ac:dyDescent="0.25">
      <c r="A2046" s="20">
        <f t="shared" si="63"/>
        <v>42971.87499999506</v>
      </c>
      <c r="B2046" s="29">
        <v>-2.0241099999999999</v>
      </c>
      <c r="C2046" s="30">
        <v>0.44779000000000002</v>
      </c>
      <c r="D2046" s="29">
        <v>251.86369999999999</v>
      </c>
      <c r="E2046" s="29"/>
      <c r="F2046" s="24" t="str">
        <f t="shared" si="62"/>
        <v/>
      </c>
      <c r="G2046" s="24" t="s">
        <v>189</v>
      </c>
      <c r="H2046" s="23">
        <v>19.66704</v>
      </c>
      <c r="I2046" s="23"/>
      <c r="J2046" s="23">
        <v>150</v>
      </c>
      <c r="K2046" s="23"/>
    </row>
    <row r="2047" spans="1:11" ht="12.75" customHeight="1" x14ac:dyDescent="0.25">
      <c r="A2047" s="20">
        <f t="shared" si="63"/>
        <v>42971.916666661724</v>
      </c>
      <c r="B2047" s="29">
        <v>6.1670000000000003E-2</v>
      </c>
      <c r="C2047" s="30">
        <v>0.18498999999999999</v>
      </c>
      <c r="D2047" s="29">
        <v>295.19850000000002</v>
      </c>
      <c r="E2047" s="29"/>
      <c r="F2047" s="24">
        <f t="shared" si="62"/>
        <v>6.1670000000000003E-2</v>
      </c>
      <c r="G2047" s="24">
        <v>6.1670000000000003E-2</v>
      </c>
      <c r="H2047" s="23">
        <v>19.66122</v>
      </c>
      <c r="I2047" s="23"/>
      <c r="J2047" s="23">
        <v>150</v>
      </c>
      <c r="K2047" s="23"/>
    </row>
    <row r="2048" spans="1:11" ht="12.75" customHeight="1" x14ac:dyDescent="0.25">
      <c r="A2048" s="20">
        <f t="shared" si="63"/>
        <v>42971.958333328388</v>
      </c>
      <c r="B2048" s="29">
        <v>3.1598299999999999</v>
      </c>
      <c r="C2048" s="30">
        <v>0.19545000000000001</v>
      </c>
      <c r="D2048" s="29">
        <v>301.89339999999999</v>
      </c>
      <c r="E2048" s="29"/>
      <c r="F2048" s="24">
        <f t="shared" si="62"/>
        <v>3.1598299999999999</v>
      </c>
      <c r="G2048" s="24">
        <v>3.1598299999999999</v>
      </c>
      <c r="H2048" s="23">
        <v>19.655670000000001</v>
      </c>
      <c r="I2048" s="23"/>
      <c r="J2048" s="23">
        <v>150</v>
      </c>
      <c r="K2048" s="23"/>
    </row>
    <row r="2049" spans="1:11" ht="12.75" customHeight="1" x14ac:dyDescent="0.25">
      <c r="A2049" s="20">
        <f t="shared" si="63"/>
        <v>42971.999999995052</v>
      </c>
      <c r="B2049" s="29">
        <v>-0.49689</v>
      </c>
      <c r="C2049" s="30">
        <v>0.24307999999999999</v>
      </c>
      <c r="D2049" s="29">
        <v>277.51740000000001</v>
      </c>
      <c r="E2049" s="29"/>
      <c r="F2049" s="24" t="str">
        <f t="shared" si="62"/>
        <v/>
      </c>
      <c r="G2049" s="24" t="s">
        <v>189</v>
      </c>
      <c r="H2049" s="23">
        <v>19.653919999999999</v>
      </c>
      <c r="I2049" s="23"/>
      <c r="J2049" s="23">
        <v>150</v>
      </c>
      <c r="K2049" s="23"/>
    </row>
    <row r="2050" spans="1:11" ht="12.75" customHeight="1" x14ac:dyDescent="0.25">
      <c r="A2050" s="20">
        <f t="shared" si="63"/>
        <v>42972.041666661717</v>
      </c>
      <c r="B2050" s="29"/>
      <c r="C2050" s="30">
        <v>0.31552999999999998</v>
      </c>
      <c r="D2050" s="29">
        <v>268.37009999999998</v>
      </c>
      <c r="E2050" s="29"/>
      <c r="F2050" s="24" t="str">
        <f t="shared" si="62"/>
        <v/>
      </c>
      <c r="G2050" s="24" t="s">
        <v>189</v>
      </c>
      <c r="H2050" s="23">
        <v>19.637170000000001</v>
      </c>
      <c r="I2050" s="23">
        <f>COUNTIF(G2050:G2073,"&gt;150")</f>
        <v>0</v>
      </c>
      <c r="J2050" s="23">
        <v>150</v>
      </c>
      <c r="K2050" s="23"/>
    </row>
    <row r="2051" spans="1:11" ht="12.75" customHeight="1" x14ac:dyDescent="0.25">
      <c r="A2051" s="20">
        <f t="shared" si="63"/>
        <v>42972.083333328381</v>
      </c>
      <c r="B2051" s="29">
        <v>2.92422</v>
      </c>
      <c r="C2051" s="30">
        <v>0.24665000000000001</v>
      </c>
      <c r="D2051" s="29">
        <v>251.08269999999999</v>
      </c>
      <c r="E2051" s="29"/>
      <c r="F2051" s="24">
        <f t="shared" si="62"/>
        <v>2.92422</v>
      </c>
      <c r="G2051" s="24">
        <v>2.92422</v>
      </c>
      <c r="H2051" s="23">
        <v>19.61467</v>
      </c>
      <c r="I2051" s="23"/>
      <c r="J2051" s="23">
        <v>150</v>
      </c>
      <c r="K2051" s="23"/>
    </row>
    <row r="2052" spans="1:11" ht="12.75" customHeight="1" x14ac:dyDescent="0.25">
      <c r="A2052" s="20">
        <f t="shared" si="63"/>
        <v>42972.124999995045</v>
      </c>
      <c r="B2052" s="29">
        <v>-2.1832199999999999</v>
      </c>
      <c r="C2052" s="30">
        <v>0.18201999999999999</v>
      </c>
      <c r="D2052" s="29">
        <v>71.161959999999993</v>
      </c>
      <c r="E2052" s="29"/>
      <c r="F2052" s="24" t="str">
        <f t="shared" si="62"/>
        <v/>
      </c>
      <c r="G2052" s="24" t="s">
        <v>189</v>
      </c>
      <c r="H2052" s="23">
        <v>19.613499999999998</v>
      </c>
      <c r="I2052" s="23"/>
      <c r="J2052" s="23">
        <v>150</v>
      </c>
      <c r="K2052" s="23"/>
    </row>
    <row r="2053" spans="1:11" ht="12.75" customHeight="1" x14ac:dyDescent="0.25">
      <c r="A2053" s="20">
        <f t="shared" si="63"/>
        <v>42972.166666661709</v>
      </c>
      <c r="B2053" s="29">
        <v>0.19428000000000001</v>
      </c>
      <c r="C2053" s="30">
        <v>0.26976</v>
      </c>
      <c r="D2053" s="29">
        <v>16.18242</v>
      </c>
      <c r="E2053" s="29"/>
      <c r="F2053" s="24">
        <f t="shared" si="62"/>
        <v>0.19428000000000001</v>
      </c>
      <c r="G2053" s="24">
        <v>0.19428000000000001</v>
      </c>
      <c r="H2053" s="23">
        <v>19.60183</v>
      </c>
      <c r="I2053" s="23"/>
      <c r="J2053" s="23">
        <v>150</v>
      </c>
      <c r="K2053" s="23"/>
    </row>
    <row r="2054" spans="1:11" ht="12.75" customHeight="1" x14ac:dyDescent="0.25">
      <c r="A2054" s="20">
        <f t="shared" si="63"/>
        <v>42972.208333328374</v>
      </c>
      <c r="B2054" s="29">
        <v>2.50034</v>
      </c>
      <c r="C2054" s="30">
        <v>1.34561</v>
      </c>
      <c r="D2054" s="29">
        <v>16.3536</v>
      </c>
      <c r="E2054" s="29"/>
      <c r="F2054" s="24">
        <f t="shared" si="62"/>
        <v>2.50034</v>
      </c>
      <c r="G2054" s="24">
        <v>2.50034</v>
      </c>
      <c r="H2054" s="23">
        <v>19.599740000000001</v>
      </c>
      <c r="I2054" s="23"/>
      <c r="J2054" s="23">
        <v>150</v>
      </c>
      <c r="K2054" s="23"/>
    </row>
    <row r="2055" spans="1:11" ht="12.75" customHeight="1" x14ac:dyDescent="0.25">
      <c r="A2055" s="20">
        <f t="shared" si="63"/>
        <v>42972.249999995038</v>
      </c>
      <c r="B2055" s="29">
        <v>2.9758900000000001</v>
      </c>
      <c r="C2055" s="30">
        <v>1.88198</v>
      </c>
      <c r="D2055" s="29">
        <v>336.76859999999999</v>
      </c>
      <c r="E2055" s="29"/>
      <c r="F2055" s="24">
        <f t="shared" si="62"/>
        <v>2.9758900000000001</v>
      </c>
      <c r="G2055" s="24">
        <v>2.9758900000000001</v>
      </c>
      <c r="H2055" s="23">
        <v>19.592449999999999</v>
      </c>
      <c r="I2055" s="23"/>
      <c r="J2055" s="23">
        <v>150</v>
      </c>
      <c r="K2055" s="23"/>
    </row>
    <row r="2056" spans="1:11" ht="12.75" customHeight="1" x14ac:dyDescent="0.25">
      <c r="A2056" s="20">
        <f t="shared" si="63"/>
        <v>42972.291666661702</v>
      </c>
      <c r="B2056" s="29">
        <v>-1.8750599999999999</v>
      </c>
      <c r="C2056" s="30">
        <v>0.46833000000000002</v>
      </c>
      <c r="D2056" s="29">
        <v>6.56379</v>
      </c>
      <c r="E2056" s="29"/>
      <c r="F2056" s="24" t="str">
        <f t="shared" si="62"/>
        <v/>
      </c>
      <c r="G2056" s="24" t="s">
        <v>189</v>
      </c>
      <c r="H2056" s="23">
        <v>19.590959999999999</v>
      </c>
      <c r="I2056" s="23"/>
      <c r="J2056" s="23">
        <v>150</v>
      </c>
      <c r="K2056" s="23"/>
    </row>
    <row r="2057" spans="1:11" ht="12.75" customHeight="1" x14ac:dyDescent="0.25">
      <c r="A2057" s="20">
        <f t="shared" si="63"/>
        <v>42972.333333328366</v>
      </c>
      <c r="B2057" s="29">
        <v>-2.3610600000000002</v>
      </c>
      <c r="C2057" s="30">
        <v>0.26644000000000001</v>
      </c>
      <c r="D2057" s="29">
        <v>68.647790000000001</v>
      </c>
      <c r="E2057" s="29"/>
      <c r="F2057" s="24" t="str">
        <f t="shared" si="62"/>
        <v/>
      </c>
      <c r="G2057" s="24" t="s">
        <v>189</v>
      </c>
      <c r="H2057" s="23">
        <v>19.577169999999999</v>
      </c>
      <c r="I2057" s="23"/>
      <c r="J2057" s="23">
        <v>150</v>
      </c>
      <c r="K2057" s="23"/>
    </row>
    <row r="2058" spans="1:11" ht="12.75" customHeight="1" x14ac:dyDescent="0.25">
      <c r="A2058" s="20">
        <f t="shared" si="63"/>
        <v>42972.374999995031</v>
      </c>
      <c r="B2058" s="29"/>
      <c r="C2058" s="30">
        <v>0.23014999999999999</v>
      </c>
      <c r="D2058" s="29">
        <v>274.81150000000002</v>
      </c>
      <c r="E2058" s="29"/>
      <c r="F2058" s="24" t="str">
        <f t="shared" si="62"/>
        <v/>
      </c>
      <c r="G2058" s="24" t="s">
        <v>189</v>
      </c>
      <c r="H2058" s="23">
        <v>19.576280000000001</v>
      </c>
      <c r="I2058" s="23"/>
      <c r="J2058" s="23">
        <v>150</v>
      </c>
      <c r="K2058" s="23"/>
    </row>
    <row r="2059" spans="1:11" ht="12.75" customHeight="1" x14ac:dyDescent="0.25">
      <c r="A2059" s="20">
        <f t="shared" si="63"/>
        <v>42972.416666661695</v>
      </c>
      <c r="B2059" s="29">
        <v>-0.57150000000000001</v>
      </c>
      <c r="C2059" s="30">
        <v>0.29249999999999998</v>
      </c>
      <c r="D2059" s="29">
        <v>126.9027</v>
      </c>
      <c r="E2059" s="29"/>
      <c r="F2059" s="24" t="str">
        <f t="shared" ref="F2059:F2122" si="64">IF(AND(B2059&gt;0,ISNUMBER(B2059)),B2059,"")</f>
        <v/>
      </c>
      <c r="G2059" s="24" t="s">
        <v>189</v>
      </c>
      <c r="H2059" s="23">
        <v>19.565850000000001</v>
      </c>
      <c r="I2059" s="23"/>
      <c r="J2059" s="23">
        <v>150</v>
      </c>
      <c r="K2059" s="23"/>
    </row>
    <row r="2060" spans="1:11" ht="12.75" customHeight="1" x14ac:dyDescent="0.25">
      <c r="A2060" s="20">
        <f t="shared" ref="A2060:A2123" si="65">A2059+1/24</f>
        <v>42972.458333328359</v>
      </c>
      <c r="B2060" s="29">
        <v>3.2947199999999999</v>
      </c>
      <c r="C2060" s="30">
        <v>0.81330999999999998</v>
      </c>
      <c r="D2060" s="29">
        <v>125.559</v>
      </c>
      <c r="E2060" s="29"/>
      <c r="F2060" s="24">
        <f t="shared" si="64"/>
        <v>3.2947199999999999</v>
      </c>
      <c r="G2060" s="24">
        <v>3.2947199999999999</v>
      </c>
      <c r="H2060" s="23">
        <v>19.562449999999998</v>
      </c>
      <c r="I2060" s="23"/>
      <c r="J2060" s="23">
        <v>150</v>
      </c>
      <c r="K2060" s="23"/>
    </row>
    <row r="2061" spans="1:11" ht="12.75" customHeight="1" x14ac:dyDescent="0.25">
      <c r="A2061" s="20">
        <f t="shared" si="65"/>
        <v>42972.499999995023</v>
      </c>
      <c r="B2061" s="29">
        <v>13.302060000000001</v>
      </c>
      <c r="C2061" s="30">
        <v>2.3207599999999999</v>
      </c>
      <c r="D2061" s="29">
        <v>58.634650000000001</v>
      </c>
      <c r="E2061" s="29"/>
      <c r="F2061" s="24">
        <f t="shared" si="64"/>
        <v>13.302060000000001</v>
      </c>
      <c r="G2061" s="24">
        <v>13.302060000000001</v>
      </c>
      <c r="H2061" s="23">
        <v>19.560829999999999</v>
      </c>
      <c r="I2061" s="23"/>
      <c r="J2061" s="23">
        <v>150</v>
      </c>
      <c r="K2061" s="23"/>
    </row>
    <row r="2062" spans="1:11" ht="12.75" customHeight="1" x14ac:dyDescent="0.25">
      <c r="A2062" s="20">
        <f t="shared" si="65"/>
        <v>42972.541666661687</v>
      </c>
      <c r="B2062" s="29">
        <v>6.1657200000000003</v>
      </c>
      <c r="C2062" s="30">
        <v>1.1885600000000001</v>
      </c>
      <c r="D2062" s="29">
        <v>50.41442</v>
      </c>
      <c r="E2062" s="29"/>
      <c r="F2062" s="24">
        <f t="shared" si="64"/>
        <v>6.1657200000000003</v>
      </c>
      <c r="G2062" s="24">
        <v>6.1657200000000003</v>
      </c>
      <c r="H2062" s="23">
        <v>19.544329999999999</v>
      </c>
      <c r="I2062" s="23"/>
      <c r="J2062" s="23">
        <v>150</v>
      </c>
      <c r="K2062" s="23"/>
    </row>
    <row r="2063" spans="1:11" ht="12.75" customHeight="1" x14ac:dyDescent="0.25">
      <c r="A2063" s="20">
        <f t="shared" si="65"/>
        <v>42972.583333328352</v>
      </c>
      <c r="B2063" s="29">
        <v>5.1839500000000003</v>
      </c>
      <c r="C2063" s="30">
        <v>1.2980400000000001</v>
      </c>
      <c r="D2063" s="29">
        <v>87.914379999999994</v>
      </c>
      <c r="E2063" s="29"/>
      <c r="F2063" s="24">
        <f t="shared" si="64"/>
        <v>5.1839500000000003</v>
      </c>
      <c r="G2063" s="24">
        <v>5.1839500000000003</v>
      </c>
      <c r="H2063" s="23">
        <v>19.54261</v>
      </c>
      <c r="I2063" s="23"/>
      <c r="J2063" s="23">
        <v>150</v>
      </c>
      <c r="K2063" s="23"/>
    </row>
    <row r="2064" spans="1:11" ht="12.75" customHeight="1" x14ac:dyDescent="0.25">
      <c r="A2064" s="20">
        <f t="shared" si="65"/>
        <v>42972.624999995016</v>
      </c>
      <c r="B2064" s="29">
        <v>5.66533</v>
      </c>
      <c r="C2064" s="30">
        <v>2.51939</v>
      </c>
      <c r="D2064" s="29">
        <v>62.60859</v>
      </c>
      <c r="E2064" s="29"/>
      <c r="F2064" s="24">
        <f t="shared" si="64"/>
        <v>5.66533</v>
      </c>
      <c r="G2064" s="24">
        <v>5.66533</v>
      </c>
      <c r="H2064" s="23">
        <v>19.51183</v>
      </c>
      <c r="I2064" s="23"/>
      <c r="J2064" s="23">
        <v>150</v>
      </c>
      <c r="K2064" s="23"/>
    </row>
    <row r="2065" spans="1:11" ht="12.75" customHeight="1" x14ac:dyDescent="0.25">
      <c r="A2065" s="20">
        <f t="shared" si="65"/>
        <v>42972.66666666168</v>
      </c>
      <c r="B2065" s="29">
        <v>6.0105000000000004</v>
      </c>
      <c r="C2065" s="30">
        <v>2.4806300000000001</v>
      </c>
      <c r="D2065" s="29">
        <v>52.427630000000001</v>
      </c>
      <c r="E2065" s="29"/>
      <c r="F2065" s="24">
        <f t="shared" si="64"/>
        <v>6.0105000000000004</v>
      </c>
      <c r="G2065" s="24">
        <v>6.0105000000000004</v>
      </c>
      <c r="H2065" s="23">
        <v>19.503920000000001</v>
      </c>
      <c r="I2065" s="23"/>
      <c r="J2065" s="23">
        <v>150</v>
      </c>
      <c r="K2065" s="23"/>
    </row>
    <row r="2066" spans="1:11" ht="12.75" customHeight="1" x14ac:dyDescent="0.25">
      <c r="A2066" s="20">
        <f t="shared" si="65"/>
        <v>42972.708333328344</v>
      </c>
      <c r="B2066" s="29">
        <v>6.1409500000000001</v>
      </c>
      <c r="C2066" s="30">
        <v>1.56881</v>
      </c>
      <c r="D2066" s="29">
        <v>70.801959999999994</v>
      </c>
      <c r="E2066" s="29"/>
      <c r="F2066" s="24">
        <f t="shared" si="64"/>
        <v>6.1409500000000001</v>
      </c>
      <c r="G2066" s="24">
        <v>6.1409500000000001</v>
      </c>
      <c r="H2066" s="23">
        <v>19.502949999999998</v>
      </c>
      <c r="I2066" s="23"/>
      <c r="J2066" s="23">
        <v>150</v>
      </c>
      <c r="K2066" s="23"/>
    </row>
    <row r="2067" spans="1:11" ht="12.75" customHeight="1" x14ac:dyDescent="0.25">
      <c r="A2067" s="20">
        <f t="shared" si="65"/>
        <v>42972.749999995009</v>
      </c>
      <c r="B2067" s="29">
        <v>11.136329999999999</v>
      </c>
      <c r="C2067" s="30">
        <v>1.25071</v>
      </c>
      <c r="D2067" s="29">
        <v>60.412880000000001</v>
      </c>
      <c r="E2067" s="29"/>
      <c r="F2067" s="24">
        <f t="shared" si="64"/>
        <v>11.136329999999999</v>
      </c>
      <c r="G2067" s="24">
        <v>11.136329999999999</v>
      </c>
      <c r="H2067" s="23">
        <v>19.5</v>
      </c>
      <c r="I2067" s="23"/>
      <c r="J2067" s="23">
        <v>150</v>
      </c>
      <c r="K2067" s="23"/>
    </row>
    <row r="2068" spans="1:11" ht="12.75" customHeight="1" x14ac:dyDescent="0.25">
      <c r="A2068" s="20">
        <f t="shared" si="65"/>
        <v>42972.791666661673</v>
      </c>
      <c r="B2068" s="29">
        <v>10.06072</v>
      </c>
      <c r="C2068" s="30">
        <v>0.27943000000000001</v>
      </c>
      <c r="D2068" s="29">
        <v>290.79489999999998</v>
      </c>
      <c r="E2068" s="29"/>
      <c r="F2068" s="24">
        <f t="shared" si="64"/>
        <v>10.06072</v>
      </c>
      <c r="G2068" s="24">
        <v>10.06072</v>
      </c>
      <c r="H2068" s="23">
        <v>19.487829999999999</v>
      </c>
      <c r="I2068" s="23"/>
      <c r="J2068" s="23">
        <v>150</v>
      </c>
      <c r="K2068" s="23"/>
    </row>
    <row r="2069" spans="1:11" ht="12.75" customHeight="1" x14ac:dyDescent="0.25">
      <c r="A2069" s="20">
        <f t="shared" si="65"/>
        <v>42972.833333328337</v>
      </c>
      <c r="B2069" s="29">
        <v>1.95434</v>
      </c>
      <c r="C2069" s="30">
        <v>0.26168999999999998</v>
      </c>
      <c r="D2069" s="29">
        <v>28.160399999999999</v>
      </c>
      <c r="E2069" s="29"/>
      <c r="F2069" s="24">
        <f t="shared" si="64"/>
        <v>1.95434</v>
      </c>
      <c r="G2069" s="24">
        <v>1.95434</v>
      </c>
      <c r="H2069" s="23">
        <v>19.47983</v>
      </c>
      <c r="I2069" s="23"/>
      <c r="J2069" s="23">
        <v>150</v>
      </c>
      <c r="K2069" s="23"/>
    </row>
    <row r="2070" spans="1:11" ht="12.75" customHeight="1" x14ac:dyDescent="0.25">
      <c r="A2070" s="20">
        <f t="shared" si="65"/>
        <v>42972.874999995001</v>
      </c>
      <c r="B2070" s="29">
        <v>4.4530000000000003</v>
      </c>
      <c r="C2070" s="30">
        <v>0.32812999999999998</v>
      </c>
      <c r="D2070" s="29">
        <v>295.30630000000002</v>
      </c>
      <c r="E2070" s="29"/>
      <c r="F2070" s="24">
        <f t="shared" si="64"/>
        <v>4.4530000000000003</v>
      </c>
      <c r="G2070" s="24">
        <v>4.4530000000000003</v>
      </c>
      <c r="H2070" s="23">
        <v>19.475719999999999</v>
      </c>
      <c r="I2070" s="23"/>
      <c r="J2070" s="23">
        <v>150</v>
      </c>
      <c r="K2070" s="23"/>
    </row>
    <row r="2071" spans="1:11" ht="12.75" customHeight="1" x14ac:dyDescent="0.25">
      <c r="A2071" s="20">
        <f t="shared" si="65"/>
        <v>42972.916666661666</v>
      </c>
      <c r="B2071" s="29">
        <v>4.2963300000000002</v>
      </c>
      <c r="C2071" s="30">
        <v>0.28774</v>
      </c>
      <c r="D2071" s="29">
        <v>312.51749999999998</v>
      </c>
      <c r="E2071" s="29"/>
      <c r="F2071" s="24">
        <f t="shared" si="64"/>
        <v>4.2963300000000002</v>
      </c>
      <c r="G2071" s="24">
        <v>4.2963300000000002</v>
      </c>
      <c r="H2071" s="23">
        <v>19.461310000000001</v>
      </c>
      <c r="I2071" s="23"/>
      <c r="J2071" s="23">
        <v>150</v>
      </c>
      <c r="K2071" s="23"/>
    </row>
    <row r="2072" spans="1:11" ht="12.75" customHeight="1" x14ac:dyDescent="0.25">
      <c r="A2072" s="20">
        <f t="shared" si="65"/>
        <v>42972.95833332833</v>
      </c>
      <c r="B2072" s="29">
        <v>-1.2163299999999999</v>
      </c>
      <c r="C2072" s="30">
        <v>0.21371000000000001</v>
      </c>
      <c r="D2072" s="29">
        <v>1.1709700000000001</v>
      </c>
      <c r="E2072" s="29"/>
      <c r="F2072" s="24" t="str">
        <f t="shared" si="64"/>
        <v/>
      </c>
      <c r="G2072" s="24" t="s">
        <v>189</v>
      </c>
      <c r="H2072" s="23">
        <v>19.460889999999999</v>
      </c>
      <c r="I2072" s="23"/>
      <c r="J2072" s="23">
        <v>150</v>
      </c>
      <c r="K2072" s="23"/>
    </row>
    <row r="2073" spans="1:11" ht="12.75" customHeight="1" x14ac:dyDescent="0.25">
      <c r="A2073" s="20">
        <f t="shared" si="65"/>
        <v>42972.999999994994</v>
      </c>
      <c r="B2073" s="29">
        <v>4.4576099999999999</v>
      </c>
      <c r="C2073" s="30">
        <v>0.16453000000000001</v>
      </c>
      <c r="D2073" s="29">
        <v>343.0077</v>
      </c>
      <c r="E2073" s="29"/>
      <c r="F2073" s="24">
        <f t="shared" si="64"/>
        <v>4.4576099999999999</v>
      </c>
      <c r="G2073" s="24">
        <v>4.4576099999999999</v>
      </c>
      <c r="H2073" s="23">
        <v>19.432960000000001</v>
      </c>
      <c r="I2073" s="23"/>
      <c r="J2073" s="23">
        <v>150</v>
      </c>
      <c r="K2073" s="23"/>
    </row>
    <row r="2074" spans="1:11" ht="12.75" customHeight="1" x14ac:dyDescent="0.25">
      <c r="A2074" s="20">
        <f t="shared" si="65"/>
        <v>42973.041666661658</v>
      </c>
      <c r="B2074" s="29"/>
      <c r="C2074" s="30">
        <v>0.20182</v>
      </c>
      <c r="D2074" s="29">
        <v>111.6835</v>
      </c>
      <c r="E2074" s="29"/>
      <c r="F2074" s="24" t="str">
        <f t="shared" si="64"/>
        <v/>
      </c>
      <c r="G2074" s="24" t="s">
        <v>189</v>
      </c>
      <c r="H2074" s="23">
        <v>19.431170000000002</v>
      </c>
      <c r="I2074" s="23">
        <f>COUNTIF(G2074:G2097,"&gt;150")</f>
        <v>0</v>
      </c>
      <c r="J2074" s="23">
        <v>150</v>
      </c>
      <c r="K2074" s="23"/>
    </row>
    <row r="2075" spans="1:11" ht="12.75" customHeight="1" x14ac:dyDescent="0.25">
      <c r="A2075" s="20">
        <f t="shared" si="65"/>
        <v>42973.083333328323</v>
      </c>
      <c r="B2075" s="29">
        <v>6.9284999999999997</v>
      </c>
      <c r="C2075" s="30">
        <v>0.20185</v>
      </c>
      <c r="D2075" s="29">
        <v>272.05919999999998</v>
      </c>
      <c r="E2075" s="29"/>
      <c r="F2075" s="24">
        <f t="shared" si="64"/>
        <v>6.9284999999999997</v>
      </c>
      <c r="G2075" s="24">
        <v>6.9284999999999997</v>
      </c>
      <c r="H2075" s="23">
        <v>19.43045</v>
      </c>
      <c r="I2075" s="23"/>
      <c r="J2075" s="23">
        <v>150</v>
      </c>
      <c r="K2075" s="23"/>
    </row>
    <row r="2076" spans="1:11" ht="12.75" customHeight="1" x14ac:dyDescent="0.25">
      <c r="A2076" s="20">
        <f t="shared" si="65"/>
        <v>42973.124999994987</v>
      </c>
      <c r="B2076" s="29">
        <v>-3.0939999999999999E-2</v>
      </c>
      <c r="C2076" s="30">
        <v>0.18823000000000001</v>
      </c>
      <c r="D2076" s="29">
        <v>281.21679999999998</v>
      </c>
      <c r="E2076" s="29"/>
      <c r="F2076" s="24" t="str">
        <f t="shared" si="64"/>
        <v/>
      </c>
      <c r="G2076" s="24" t="s">
        <v>189</v>
      </c>
      <c r="H2076" s="23">
        <v>19.427109999999999</v>
      </c>
      <c r="I2076" s="23"/>
      <c r="J2076" s="23">
        <v>150</v>
      </c>
      <c r="K2076" s="23"/>
    </row>
    <row r="2077" spans="1:11" ht="12.75" customHeight="1" x14ac:dyDescent="0.25">
      <c r="A2077" s="20">
        <f t="shared" si="65"/>
        <v>42973.166666661651</v>
      </c>
      <c r="B2077" s="29">
        <v>0.98812999999999995</v>
      </c>
      <c r="C2077" s="30">
        <v>0.25886999999999999</v>
      </c>
      <c r="D2077" s="29">
        <v>31.467020000000002</v>
      </c>
      <c r="E2077" s="29"/>
      <c r="F2077" s="24">
        <f t="shared" si="64"/>
        <v>0.98812999999999995</v>
      </c>
      <c r="G2077" s="24">
        <v>0.98812999999999995</v>
      </c>
      <c r="H2077" s="23">
        <v>19.412939999999999</v>
      </c>
      <c r="I2077" s="23"/>
      <c r="J2077" s="23">
        <v>150</v>
      </c>
      <c r="K2077" s="23"/>
    </row>
    <row r="2078" spans="1:11" ht="12.75" customHeight="1" x14ac:dyDescent="0.25">
      <c r="A2078" s="20">
        <f t="shared" si="65"/>
        <v>42973.208333328315</v>
      </c>
      <c r="B2078" s="29">
        <v>2.1946099999999999</v>
      </c>
      <c r="C2078" s="30">
        <v>0.42753999999999998</v>
      </c>
      <c r="D2078" s="29">
        <v>229.63890000000001</v>
      </c>
      <c r="E2078" s="29"/>
      <c r="F2078" s="24">
        <f t="shared" si="64"/>
        <v>2.1946099999999999</v>
      </c>
      <c r="G2078" s="24">
        <v>2.1946099999999999</v>
      </c>
      <c r="H2078" s="23">
        <v>19.402249999999999</v>
      </c>
      <c r="I2078" s="23"/>
      <c r="J2078" s="23">
        <v>150</v>
      </c>
      <c r="K2078" s="23"/>
    </row>
    <row r="2079" spans="1:11" ht="12.75" customHeight="1" x14ac:dyDescent="0.25">
      <c r="A2079" s="20">
        <f t="shared" si="65"/>
        <v>42973.24999999498</v>
      </c>
      <c r="B2079" s="29">
        <v>-2.2732800000000002</v>
      </c>
      <c r="C2079" s="30">
        <v>0.82940999999999998</v>
      </c>
      <c r="D2079" s="29">
        <v>318.77820000000003</v>
      </c>
      <c r="E2079" s="29"/>
      <c r="F2079" s="24" t="str">
        <f t="shared" si="64"/>
        <v/>
      </c>
      <c r="G2079" s="24" t="s">
        <v>189</v>
      </c>
      <c r="H2079" s="23">
        <v>19.39048</v>
      </c>
      <c r="I2079" s="23"/>
      <c r="J2079" s="23">
        <v>150</v>
      </c>
      <c r="K2079" s="23"/>
    </row>
    <row r="2080" spans="1:11" ht="12.75" customHeight="1" x14ac:dyDescent="0.25">
      <c r="A2080" s="20">
        <f t="shared" si="65"/>
        <v>42973.291666661644</v>
      </c>
      <c r="B2080" s="29">
        <v>3.7939500000000002</v>
      </c>
      <c r="C2080" s="30">
        <v>1.7116</v>
      </c>
      <c r="D2080" s="29">
        <v>350.56540000000001</v>
      </c>
      <c r="E2080" s="29"/>
      <c r="F2080" s="24">
        <f t="shared" si="64"/>
        <v>3.7939500000000002</v>
      </c>
      <c r="G2080" s="24">
        <v>3.7939500000000002</v>
      </c>
      <c r="H2080" s="23">
        <v>19.38363</v>
      </c>
      <c r="I2080" s="23"/>
      <c r="J2080" s="23">
        <v>150</v>
      </c>
      <c r="K2080" s="23"/>
    </row>
    <row r="2081" spans="1:11" ht="12.75" customHeight="1" x14ac:dyDescent="0.25">
      <c r="A2081" s="20">
        <f t="shared" si="65"/>
        <v>42973.333333328308</v>
      </c>
      <c r="B2081" s="29">
        <v>-1.3813899999999999</v>
      </c>
      <c r="C2081" s="30">
        <v>1.6123000000000001</v>
      </c>
      <c r="D2081" s="29">
        <v>321.97269999999997</v>
      </c>
      <c r="E2081" s="29"/>
      <c r="F2081" s="24" t="str">
        <f t="shared" si="64"/>
        <v/>
      </c>
      <c r="G2081" s="24" t="s">
        <v>189</v>
      </c>
      <c r="H2081" s="23">
        <v>19.38017</v>
      </c>
      <c r="I2081" s="23"/>
      <c r="J2081" s="23">
        <v>150</v>
      </c>
      <c r="K2081" s="23"/>
    </row>
    <row r="2082" spans="1:11" ht="12.75" customHeight="1" x14ac:dyDescent="0.25">
      <c r="A2082" s="20">
        <f t="shared" si="65"/>
        <v>42973.374999994972</v>
      </c>
      <c r="B2082" s="29">
        <v>-5.1516700000000002</v>
      </c>
      <c r="C2082" s="30">
        <v>0.28269</v>
      </c>
      <c r="D2082" s="29">
        <v>287.66469999999998</v>
      </c>
      <c r="E2082" s="29"/>
      <c r="F2082" s="24" t="str">
        <f t="shared" si="64"/>
        <v/>
      </c>
      <c r="G2082" s="24" t="s">
        <v>189</v>
      </c>
      <c r="H2082" s="23">
        <v>19.373999999999999</v>
      </c>
      <c r="I2082" s="23"/>
      <c r="J2082" s="23">
        <v>150</v>
      </c>
      <c r="K2082" s="23"/>
    </row>
    <row r="2083" spans="1:11" ht="12.75" customHeight="1" x14ac:dyDescent="0.25">
      <c r="A2083" s="20">
        <f t="shared" si="65"/>
        <v>42973.416666661637</v>
      </c>
      <c r="B2083" s="29">
        <v>25.18356</v>
      </c>
      <c r="C2083" s="30">
        <v>0.50880000000000003</v>
      </c>
      <c r="D2083" s="29">
        <v>109.81359999999999</v>
      </c>
      <c r="E2083" s="29"/>
      <c r="F2083" s="24">
        <f t="shared" si="64"/>
        <v>25.18356</v>
      </c>
      <c r="G2083" s="24">
        <v>25.18356</v>
      </c>
      <c r="H2083" s="23">
        <v>19.373000000000001</v>
      </c>
      <c r="I2083" s="23"/>
      <c r="J2083" s="23">
        <v>150</v>
      </c>
      <c r="K2083" s="23"/>
    </row>
    <row r="2084" spans="1:11" ht="12.75" customHeight="1" x14ac:dyDescent="0.25">
      <c r="A2084" s="20">
        <f t="shared" si="65"/>
        <v>42973.458333328301</v>
      </c>
      <c r="B2084" s="29"/>
      <c r="C2084" s="30">
        <v>2.0977600000000001</v>
      </c>
      <c r="D2084" s="29">
        <v>54.240729999999999</v>
      </c>
      <c r="E2084" s="29"/>
      <c r="F2084" s="24" t="str">
        <f t="shared" si="64"/>
        <v/>
      </c>
      <c r="G2084" s="24" t="s">
        <v>189</v>
      </c>
      <c r="H2084" s="23">
        <v>19.371600000000001</v>
      </c>
      <c r="I2084" s="23"/>
      <c r="J2084" s="23">
        <v>150</v>
      </c>
      <c r="K2084" s="23"/>
    </row>
    <row r="2085" spans="1:11" ht="12.75" customHeight="1" x14ac:dyDescent="0.25">
      <c r="A2085" s="20">
        <f t="shared" si="65"/>
        <v>42973.499999994965</v>
      </c>
      <c r="B2085" s="29">
        <v>11.08994</v>
      </c>
      <c r="C2085" s="30">
        <v>2.6615099999999998</v>
      </c>
      <c r="D2085" s="29">
        <v>57.338569999999997</v>
      </c>
      <c r="E2085" s="29"/>
      <c r="F2085" s="24">
        <f t="shared" si="64"/>
        <v>11.08994</v>
      </c>
      <c r="G2085" s="24">
        <v>11.08994</v>
      </c>
      <c r="H2085" s="23">
        <v>19.368169999999999</v>
      </c>
      <c r="I2085" s="23"/>
      <c r="J2085" s="23">
        <v>150</v>
      </c>
      <c r="K2085" s="23"/>
    </row>
    <row r="2086" spans="1:11" ht="12.75" customHeight="1" x14ac:dyDescent="0.25">
      <c r="A2086" s="20">
        <f t="shared" si="65"/>
        <v>42973.541666661629</v>
      </c>
      <c r="B2086" s="29">
        <v>11.10533</v>
      </c>
      <c r="C2086" s="30">
        <v>2.9849299999999999</v>
      </c>
      <c r="D2086" s="29">
        <v>62.328560000000003</v>
      </c>
      <c r="E2086" s="29"/>
      <c r="F2086" s="24">
        <f t="shared" si="64"/>
        <v>11.10533</v>
      </c>
      <c r="G2086" s="24">
        <v>11.10533</v>
      </c>
      <c r="H2086" s="23">
        <v>19.356670000000001</v>
      </c>
      <c r="I2086" s="23"/>
      <c r="J2086" s="23">
        <v>150</v>
      </c>
      <c r="K2086" s="23"/>
    </row>
    <row r="2087" spans="1:11" ht="12.75" customHeight="1" x14ac:dyDescent="0.25">
      <c r="A2087" s="20">
        <f t="shared" si="65"/>
        <v>42973.583333328294</v>
      </c>
      <c r="B2087" s="29">
        <v>11.63022</v>
      </c>
      <c r="C2087" s="30">
        <v>3.0587</v>
      </c>
      <c r="D2087" s="29">
        <v>48.144979999999997</v>
      </c>
      <c r="E2087" s="29"/>
      <c r="F2087" s="24">
        <f t="shared" si="64"/>
        <v>11.63022</v>
      </c>
      <c r="G2087" s="24">
        <v>11.63022</v>
      </c>
      <c r="H2087" s="23">
        <v>19.351949999999999</v>
      </c>
      <c r="I2087" s="23"/>
      <c r="J2087" s="23">
        <v>150</v>
      </c>
      <c r="K2087" s="23"/>
    </row>
    <row r="2088" spans="1:11" ht="12.75" customHeight="1" x14ac:dyDescent="0.25">
      <c r="A2088" s="20">
        <f t="shared" si="65"/>
        <v>42973.624999994958</v>
      </c>
      <c r="B2088" s="29">
        <v>4.0816100000000004</v>
      </c>
      <c r="C2088" s="30">
        <v>2.7941400000000001</v>
      </c>
      <c r="D2088" s="29">
        <v>74.903170000000003</v>
      </c>
      <c r="E2088" s="29"/>
      <c r="F2088" s="24">
        <f t="shared" si="64"/>
        <v>4.0816100000000004</v>
      </c>
      <c r="G2088" s="24">
        <v>4.0816100000000004</v>
      </c>
      <c r="H2088" s="23">
        <v>19.34817</v>
      </c>
      <c r="I2088" s="23"/>
      <c r="J2088" s="23">
        <v>150</v>
      </c>
      <c r="K2088" s="23"/>
    </row>
    <row r="2089" spans="1:11" ht="12.75" customHeight="1" x14ac:dyDescent="0.25">
      <c r="A2089" s="20">
        <f t="shared" si="65"/>
        <v>42973.666666661622</v>
      </c>
      <c r="B2089" s="29">
        <v>6.0851699999999997</v>
      </c>
      <c r="C2089" s="30">
        <v>3.40205</v>
      </c>
      <c r="D2089" s="29">
        <v>63.764270000000003</v>
      </c>
      <c r="E2089" s="29"/>
      <c r="F2089" s="24">
        <f t="shared" si="64"/>
        <v>6.0851699999999997</v>
      </c>
      <c r="G2089" s="24">
        <v>6.0851699999999997</v>
      </c>
      <c r="H2089" s="23">
        <v>19.341329999999999</v>
      </c>
      <c r="I2089" s="23"/>
      <c r="J2089" s="23">
        <v>150</v>
      </c>
      <c r="K2089" s="23"/>
    </row>
    <row r="2090" spans="1:11" ht="12.75" customHeight="1" x14ac:dyDescent="0.25">
      <c r="A2090" s="20">
        <f t="shared" si="65"/>
        <v>42973.708333328286</v>
      </c>
      <c r="B2090" s="29">
        <v>7.7846099999999998</v>
      </c>
      <c r="C2090" s="30">
        <v>3.11965</v>
      </c>
      <c r="D2090" s="29">
        <v>63.558619999999998</v>
      </c>
      <c r="E2090" s="29"/>
      <c r="F2090" s="24">
        <f t="shared" si="64"/>
        <v>7.7846099999999998</v>
      </c>
      <c r="G2090" s="24">
        <v>7.7846099999999998</v>
      </c>
      <c r="H2090" s="23">
        <v>19.337499999999999</v>
      </c>
      <c r="I2090" s="23"/>
      <c r="J2090" s="23">
        <v>150</v>
      </c>
      <c r="K2090" s="23"/>
    </row>
    <row r="2091" spans="1:11" ht="12.75" customHeight="1" x14ac:dyDescent="0.25">
      <c r="A2091" s="20">
        <f t="shared" si="65"/>
        <v>42973.74999999495</v>
      </c>
      <c r="B2091" s="29">
        <v>5.3722799999999999</v>
      </c>
      <c r="C2091" s="30">
        <v>2.51519</v>
      </c>
      <c r="D2091" s="29">
        <v>64.563389999999998</v>
      </c>
      <c r="E2091" s="29"/>
      <c r="F2091" s="24">
        <f t="shared" si="64"/>
        <v>5.3722799999999999</v>
      </c>
      <c r="G2091" s="24">
        <v>5.3722799999999999</v>
      </c>
      <c r="H2091" s="23">
        <v>19.335039999999999</v>
      </c>
      <c r="I2091" s="23"/>
      <c r="J2091" s="23">
        <v>150</v>
      </c>
      <c r="K2091" s="23"/>
    </row>
    <row r="2092" spans="1:11" ht="12.75" customHeight="1" x14ac:dyDescent="0.25">
      <c r="A2092" s="20">
        <f t="shared" si="65"/>
        <v>42973.791666661615</v>
      </c>
      <c r="B2092" s="29">
        <v>3.7317200000000001</v>
      </c>
      <c r="C2092" s="30">
        <v>0.60897999999999997</v>
      </c>
      <c r="D2092" s="29">
        <v>95.47654</v>
      </c>
      <c r="E2092" s="29"/>
      <c r="F2092" s="24">
        <f t="shared" si="64"/>
        <v>3.7317200000000001</v>
      </c>
      <c r="G2092" s="24">
        <v>3.7317200000000001</v>
      </c>
      <c r="H2092" s="23">
        <v>19.3325</v>
      </c>
      <c r="I2092" s="23"/>
      <c r="J2092" s="23">
        <v>150</v>
      </c>
      <c r="K2092" s="23"/>
    </row>
    <row r="2093" spans="1:11" ht="12.75" customHeight="1" x14ac:dyDescent="0.25">
      <c r="A2093" s="20">
        <f t="shared" si="65"/>
        <v>42973.833333328279</v>
      </c>
      <c r="B2093" s="29">
        <v>6.48794</v>
      </c>
      <c r="C2093" s="30">
        <v>0.35854000000000003</v>
      </c>
      <c r="D2093" s="29">
        <v>137.0033</v>
      </c>
      <c r="E2093" s="29"/>
      <c r="F2093" s="24">
        <f t="shared" si="64"/>
        <v>6.48794</v>
      </c>
      <c r="G2093" s="24">
        <v>6.48794</v>
      </c>
      <c r="H2093" s="23">
        <v>19.322379999999999</v>
      </c>
      <c r="I2093" s="23"/>
      <c r="J2093" s="23">
        <v>150</v>
      </c>
      <c r="K2093" s="23"/>
    </row>
    <row r="2094" spans="1:11" ht="12.75" customHeight="1" x14ac:dyDescent="0.25">
      <c r="A2094" s="20">
        <f t="shared" si="65"/>
        <v>42973.874999994943</v>
      </c>
      <c r="B2094" s="29">
        <v>14.83544</v>
      </c>
      <c r="C2094" s="30">
        <v>0.39433000000000001</v>
      </c>
      <c r="D2094" s="29">
        <v>140.2919</v>
      </c>
      <c r="E2094" s="29"/>
      <c r="F2094" s="24">
        <f t="shared" si="64"/>
        <v>14.83544</v>
      </c>
      <c r="G2094" s="24">
        <v>14.83544</v>
      </c>
      <c r="H2094" s="23">
        <v>19.314889999999998</v>
      </c>
      <c r="I2094" s="23"/>
      <c r="J2094" s="23">
        <v>150</v>
      </c>
      <c r="K2094" s="23"/>
    </row>
    <row r="2095" spans="1:11" ht="12.75" customHeight="1" x14ac:dyDescent="0.25">
      <c r="A2095" s="20">
        <f t="shared" si="65"/>
        <v>42973.916666661607</v>
      </c>
      <c r="B2095" s="29">
        <v>3.5473300000000001</v>
      </c>
      <c r="C2095" s="30">
        <v>0.43986999999999998</v>
      </c>
      <c r="D2095" s="29">
        <v>161.02080000000001</v>
      </c>
      <c r="E2095" s="29"/>
      <c r="F2095" s="24">
        <f t="shared" si="64"/>
        <v>3.5473300000000001</v>
      </c>
      <c r="G2095" s="24">
        <v>3.5473300000000001</v>
      </c>
      <c r="H2095" s="23">
        <v>19.28106</v>
      </c>
      <c r="I2095" s="23"/>
      <c r="J2095" s="23">
        <v>150</v>
      </c>
      <c r="K2095" s="23"/>
    </row>
    <row r="2096" spans="1:11" ht="12.75" customHeight="1" x14ac:dyDescent="0.25">
      <c r="A2096" s="20">
        <f t="shared" si="65"/>
        <v>42973.958333328272</v>
      </c>
      <c r="B2096" s="29">
        <v>2.9151699999999998</v>
      </c>
      <c r="C2096" s="30">
        <v>0.32266</v>
      </c>
      <c r="D2096" s="29">
        <v>150.33779999999999</v>
      </c>
      <c r="E2096" s="29"/>
      <c r="F2096" s="24">
        <f t="shared" si="64"/>
        <v>2.9151699999999998</v>
      </c>
      <c r="G2096" s="24">
        <v>2.9151699999999998</v>
      </c>
      <c r="H2096" s="23">
        <v>19.278670000000002</v>
      </c>
      <c r="I2096" s="23"/>
      <c r="J2096" s="23">
        <v>150</v>
      </c>
      <c r="K2096" s="23"/>
    </row>
    <row r="2097" spans="1:11" ht="12.75" customHeight="1" x14ac:dyDescent="0.25">
      <c r="A2097" s="20">
        <f t="shared" si="65"/>
        <v>42973.999999994936</v>
      </c>
      <c r="B2097" s="29">
        <v>4.93384</v>
      </c>
      <c r="C2097" s="30">
        <v>0.73455000000000004</v>
      </c>
      <c r="D2097" s="29">
        <v>111.79170000000001</v>
      </c>
      <c r="E2097" s="29"/>
      <c r="F2097" s="24">
        <f t="shared" si="64"/>
        <v>4.93384</v>
      </c>
      <c r="G2097" s="24">
        <v>4.93384</v>
      </c>
      <c r="H2097" s="23">
        <v>19.27617</v>
      </c>
      <c r="I2097" s="23"/>
      <c r="J2097" s="23">
        <v>150</v>
      </c>
      <c r="K2097" s="23"/>
    </row>
    <row r="2098" spans="1:11" ht="12.75" customHeight="1" x14ac:dyDescent="0.25">
      <c r="A2098" s="20">
        <f t="shared" si="65"/>
        <v>42974.0416666616</v>
      </c>
      <c r="B2098" s="29">
        <v>14.578530000000001</v>
      </c>
      <c r="C2098" s="30">
        <v>0.47022999999999998</v>
      </c>
      <c r="D2098" s="29">
        <v>126.97880000000001</v>
      </c>
      <c r="E2098" s="29"/>
      <c r="F2098" s="24">
        <f t="shared" si="64"/>
        <v>14.578530000000001</v>
      </c>
      <c r="G2098" s="24">
        <v>14.578530000000001</v>
      </c>
      <c r="H2098" s="23">
        <v>19.272749999999998</v>
      </c>
      <c r="I2098" s="23">
        <f>COUNTIF(G2098:G2121,"&gt;150")</f>
        <v>0</v>
      </c>
      <c r="J2098" s="23">
        <v>150</v>
      </c>
      <c r="K2098" s="23"/>
    </row>
    <row r="2099" spans="1:11" ht="12.75" customHeight="1" x14ac:dyDescent="0.25">
      <c r="A2099" s="20">
        <f t="shared" si="65"/>
        <v>42974.083333328264</v>
      </c>
      <c r="B2099" s="29">
        <v>8.2077200000000001</v>
      </c>
      <c r="C2099" s="30">
        <v>0.30324000000000001</v>
      </c>
      <c r="D2099" s="29">
        <v>176.28299999999999</v>
      </c>
      <c r="E2099" s="29"/>
      <c r="F2099" s="24">
        <f t="shared" si="64"/>
        <v>8.2077200000000001</v>
      </c>
      <c r="G2099" s="24">
        <v>8.2077200000000001</v>
      </c>
      <c r="H2099" s="23">
        <v>19.271000000000001</v>
      </c>
      <c r="I2099" s="23"/>
      <c r="J2099" s="23">
        <v>150</v>
      </c>
      <c r="K2099" s="23"/>
    </row>
    <row r="2100" spans="1:11" ht="12.75" customHeight="1" x14ac:dyDescent="0.25">
      <c r="A2100" s="20">
        <f t="shared" si="65"/>
        <v>42974.124999994929</v>
      </c>
      <c r="B2100" s="29">
        <v>7.6726700000000001</v>
      </c>
      <c r="C2100" s="30">
        <v>0.42337999999999998</v>
      </c>
      <c r="D2100" s="29">
        <v>165.86600000000001</v>
      </c>
      <c r="E2100" s="29"/>
      <c r="F2100" s="24">
        <f t="shared" si="64"/>
        <v>7.6726700000000001</v>
      </c>
      <c r="G2100" s="24">
        <v>7.6726700000000001</v>
      </c>
      <c r="H2100" s="23">
        <v>19.27073</v>
      </c>
      <c r="I2100" s="23"/>
      <c r="J2100" s="23">
        <v>150</v>
      </c>
      <c r="K2100" s="23"/>
    </row>
    <row r="2101" spans="1:11" ht="12.75" customHeight="1" x14ac:dyDescent="0.25">
      <c r="A2101" s="20">
        <f t="shared" si="65"/>
        <v>42974.166666661593</v>
      </c>
      <c r="B2101" s="29">
        <v>4.6263899999999998</v>
      </c>
      <c r="C2101" s="30">
        <v>0.30989</v>
      </c>
      <c r="D2101" s="29">
        <v>103.4953</v>
      </c>
      <c r="E2101" s="29"/>
      <c r="F2101" s="24">
        <f t="shared" si="64"/>
        <v>4.6263899999999998</v>
      </c>
      <c r="G2101" s="24">
        <v>4.6263899999999998</v>
      </c>
      <c r="H2101" s="23">
        <v>19.26756</v>
      </c>
      <c r="I2101" s="23"/>
      <c r="J2101" s="23">
        <v>150</v>
      </c>
      <c r="K2101" s="23"/>
    </row>
    <row r="2102" spans="1:11" ht="12.75" customHeight="1" x14ac:dyDescent="0.25">
      <c r="A2102" s="20">
        <f t="shared" si="65"/>
        <v>42974.208333328257</v>
      </c>
      <c r="B2102" s="29">
        <v>6.8559400000000004</v>
      </c>
      <c r="C2102" s="30">
        <v>1.2681800000000001</v>
      </c>
      <c r="D2102" s="29">
        <v>89.921779999999998</v>
      </c>
      <c r="E2102" s="29"/>
      <c r="F2102" s="24">
        <f t="shared" si="64"/>
        <v>6.8559400000000004</v>
      </c>
      <c r="G2102" s="24">
        <v>6.8559400000000004</v>
      </c>
      <c r="H2102" s="23">
        <v>19.265830000000001</v>
      </c>
      <c r="I2102" s="23"/>
      <c r="J2102" s="23">
        <v>150</v>
      </c>
      <c r="K2102" s="23"/>
    </row>
    <row r="2103" spans="1:11" ht="12.75" customHeight="1" x14ac:dyDescent="0.25">
      <c r="A2103" s="20">
        <f t="shared" si="65"/>
        <v>42974.249999994921</v>
      </c>
      <c r="B2103" s="29">
        <v>8.5598899999999993</v>
      </c>
      <c r="C2103" s="30">
        <v>1.5266999999999999</v>
      </c>
      <c r="D2103" s="29">
        <v>75.884540000000001</v>
      </c>
      <c r="E2103" s="29"/>
      <c r="F2103" s="24">
        <f t="shared" si="64"/>
        <v>8.5598899999999993</v>
      </c>
      <c r="G2103" s="24">
        <v>8.5598899999999993</v>
      </c>
      <c r="H2103" s="23">
        <v>19.258970000000001</v>
      </c>
      <c r="I2103" s="23"/>
      <c r="J2103" s="23">
        <v>150</v>
      </c>
      <c r="K2103" s="23"/>
    </row>
    <row r="2104" spans="1:11" ht="12.75" customHeight="1" x14ac:dyDescent="0.25">
      <c r="A2104" s="20">
        <f t="shared" si="65"/>
        <v>42974.291666661586</v>
      </c>
      <c r="B2104" s="29">
        <v>12.55411</v>
      </c>
      <c r="C2104" s="30">
        <v>0.89554999999999996</v>
      </c>
      <c r="D2104" s="29">
        <v>93.355930000000001</v>
      </c>
      <c r="E2104" s="29"/>
      <c r="F2104" s="24">
        <f t="shared" si="64"/>
        <v>12.55411</v>
      </c>
      <c r="G2104" s="24">
        <v>12.55411</v>
      </c>
      <c r="H2104" s="23">
        <v>19.25806</v>
      </c>
      <c r="I2104" s="23"/>
      <c r="J2104" s="23">
        <v>150</v>
      </c>
      <c r="K2104" s="23"/>
    </row>
    <row r="2105" spans="1:11" ht="12.75" customHeight="1" x14ac:dyDescent="0.25">
      <c r="A2105" s="20">
        <f t="shared" si="65"/>
        <v>42974.33333332825</v>
      </c>
      <c r="B2105" s="29">
        <v>11.35078</v>
      </c>
      <c r="C2105" s="30">
        <v>2.5844499999999999</v>
      </c>
      <c r="D2105" s="29">
        <v>69.599239999999995</v>
      </c>
      <c r="E2105" s="29"/>
      <c r="F2105" s="24">
        <f t="shared" si="64"/>
        <v>11.35078</v>
      </c>
      <c r="G2105" s="24">
        <v>11.35078</v>
      </c>
      <c r="H2105" s="23">
        <v>19.253160000000001</v>
      </c>
      <c r="I2105" s="23"/>
      <c r="J2105" s="23">
        <v>150</v>
      </c>
      <c r="K2105" s="23"/>
    </row>
    <row r="2106" spans="1:11" ht="12.75" customHeight="1" x14ac:dyDescent="0.25">
      <c r="A2106" s="20">
        <f t="shared" si="65"/>
        <v>42974.374999994914</v>
      </c>
      <c r="B2106" s="29">
        <v>11.948779999999999</v>
      </c>
      <c r="C2106" s="30">
        <v>2.4426299999999999</v>
      </c>
      <c r="D2106" s="29">
        <v>74.372050000000002</v>
      </c>
      <c r="E2106" s="29"/>
      <c r="F2106" s="24">
        <f t="shared" si="64"/>
        <v>11.948779999999999</v>
      </c>
      <c r="G2106" s="24">
        <v>11.948779999999999</v>
      </c>
      <c r="H2106" s="23">
        <v>19.234870000000001</v>
      </c>
      <c r="I2106" s="23"/>
      <c r="J2106" s="23">
        <v>150</v>
      </c>
      <c r="K2106" s="23"/>
    </row>
    <row r="2107" spans="1:11" ht="12.75" customHeight="1" x14ac:dyDescent="0.25">
      <c r="A2107" s="20">
        <f t="shared" si="65"/>
        <v>42974.416666661578</v>
      </c>
      <c r="B2107" s="29">
        <v>14.192</v>
      </c>
      <c r="C2107" s="30">
        <v>2.2628400000000002</v>
      </c>
      <c r="D2107" s="29">
        <v>76.257400000000004</v>
      </c>
      <c r="E2107" s="29"/>
      <c r="F2107" s="24">
        <f t="shared" si="64"/>
        <v>14.192</v>
      </c>
      <c r="G2107" s="24">
        <v>14.192</v>
      </c>
      <c r="H2107" s="23">
        <v>19.2318</v>
      </c>
      <c r="I2107" s="23"/>
      <c r="J2107" s="23">
        <v>150</v>
      </c>
      <c r="K2107" s="23"/>
    </row>
    <row r="2108" spans="1:11" ht="12.75" customHeight="1" x14ac:dyDescent="0.25">
      <c r="A2108" s="20">
        <f t="shared" si="65"/>
        <v>42974.458333328243</v>
      </c>
      <c r="B2108" s="29">
        <v>13.48789</v>
      </c>
      <c r="C2108" s="30">
        <v>3.4555400000000001</v>
      </c>
      <c r="D2108" s="29">
        <v>69.532319999999999</v>
      </c>
      <c r="E2108" s="29"/>
      <c r="F2108" s="24">
        <f t="shared" si="64"/>
        <v>13.48789</v>
      </c>
      <c r="G2108" s="24">
        <v>13.48789</v>
      </c>
      <c r="H2108" s="23">
        <v>19.215399999999999</v>
      </c>
      <c r="I2108" s="23"/>
      <c r="J2108" s="23">
        <v>150</v>
      </c>
      <c r="K2108" s="23"/>
    </row>
    <row r="2109" spans="1:11" ht="12.75" customHeight="1" x14ac:dyDescent="0.25">
      <c r="A2109" s="20">
        <f t="shared" si="65"/>
        <v>42974.499999994907</v>
      </c>
      <c r="B2109" s="29">
        <v>18.03922</v>
      </c>
      <c r="C2109" s="30">
        <v>3.7806099999999998</v>
      </c>
      <c r="D2109" s="29">
        <v>68.427890000000005</v>
      </c>
      <c r="E2109" s="29"/>
      <c r="F2109" s="24">
        <f t="shared" si="64"/>
        <v>18.03922</v>
      </c>
      <c r="G2109" s="24">
        <v>18.03922</v>
      </c>
      <c r="H2109" s="23">
        <v>19.203499999999998</v>
      </c>
      <c r="I2109" s="23"/>
      <c r="J2109" s="23">
        <v>150</v>
      </c>
      <c r="K2109" s="23"/>
    </row>
    <row r="2110" spans="1:11" ht="12.75" customHeight="1" x14ac:dyDescent="0.25">
      <c r="A2110" s="20">
        <f t="shared" si="65"/>
        <v>42974.541666661571</v>
      </c>
      <c r="B2110" s="29">
        <v>10.467890000000001</v>
      </c>
      <c r="C2110" s="30">
        <v>3.3221699999999998</v>
      </c>
      <c r="D2110" s="29">
        <v>71.35454</v>
      </c>
      <c r="E2110" s="29"/>
      <c r="F2110" s="24">
        <f t="shared" si="64"/>
        <v>10.467890000000001</v>
      </c>
      <c r="G2110" s="24">
        <v>10.467890000000001</v>
      </c>
      <c r="H2110" s="23">
        <v>19.189779999999999</v>
      </c>
      <c r="I2110" s="23"/>
      <c r="J2110" s="23">
        <v>150</v>
      </c>
      <c r="K2110" s="23"/>
    </row>
    <row r="2111" spans="1:11" ht="12.75" customHeight="1" x14ac:dyDescent="0.25">
      <c r="A2111" s="20">
        <f t="shared" si="65"/>
        <v>42974.583333328235</v>
      </c>
      <c r="B2111" s="29">
        <v>10.82817</v>
      </c>
      <c r="C2111" s="30">
        <v>3.66506</v>
      </c>
      <c r="D2111" s="29">
        <v>69.205340000000007</v>
      </c>
      <c r="E2111" s="29"/>
      <c r="F2111" s="24">
        <f t="shared" si="64"/>
        <v>10.82817</v>
      </c>
      <c r="G2111" s="24">
        <v>10.82817</v>
      </c>
      <c r="H2111" s="23">
        <v>19.18901</v>
      </c>
      <c r="I2111" s="23"/>
      <c r="J2111" s="23">
        <v>150</v>
      </c>
      <c r="K2111" s="23"/>
    </row>
    <row r="2112" spans="1:11" ht="12.75" customHeight="1" x14ac:dyDescent="0.25">
      <c r="A2112" s="20">
        <f t="shared" si="65"/>
        <v>42974.6249999949</v>
      </c>
      <c r="B2112" s="29">
        <v>16.75506</v>
      </c>
      <c r="C2112" s="30">
        <v>4.1168100000000001</v>
      </c>
      <c r="D2112" s="29">
        <v>68.061769999999996</v>
      </c>
      <c r="E2112" s="29"/>
      <c r="F2112" s="24">
        <f t="shared" si="64"/>
        <v>16.75506</v>
      </c>
      <c r="G2112" s="24">
        <v>16.75506</v>
      </c>
      <c r="H2112" s="23">
        <v>19.18544</v>
      </c>
      <c r="I2112" s="23"/>
      <c r="J2112" s="23">
        <v>150</v>
      </c>
      <c r="K2112" s="23"/>
    </row>
    <row r="2113" spans="1:11" ht="12.75" customHeight="1" x14ac:dyDescent="0.25">
      <c r="A2113" s="20">
        <f t="shared" si="65"/>
        <v>42974.666666661564</v>
      </c>
      <c r="B2113" s="29">
        <v>15.45678</v>
      </c>
      <c r="C2113" s="30">
        <v>2.7949700000000002</v>
      </c>
      <c r="D2113" s="29">
        <v>78.908609999999996</v>
      </c>
      <c r="E2113" s="29"/>
      <c r="F2113" s="24">
        <f t="shared" si="64"/>
        <v>15.45678</v>
      </c>
      <c r="G2113" s="24">
        <v>15.45678</v>
      </c>
      <c r="H2113" s="23">
        <v>19.185110000000002</v>
      </c>
      <c r="I2113" s="23"/>
      <c r="J2113" s="23">
        <v>150</v>
      </c>
      <c r="K2113" s="23"/>
    </row>
    <row r="2114" spans="1:11" ht="12.75" customHeight="1" x14ac:dyDescent="0.25">
      <c r="A2114" s="20">
        <f t="shared" si="65"/>
        <v>42974.708333328228</v>
      </c>
      <c r="B2114" s="29">
        <v>14.53411</v>
      </c>
      <c r="C2114" s="30">
        <v>3.0143900000000001</v>
      </c>
      <c r="D2114" s="29">
        <v>68.096170000000001</v>
      </c>
      <c r="E2114" s="29"/>
      <c r="F2114" s="24">
        <f t="shared" si="64"/>
        <v>14.53411</v>
      </c>
      <c r="G2114" s="24">
        <v>14.53411</v>
      </c>
      <c r="H2114" s="23">
        <v>19.183</v>
      </c>
      <c r="I2114" s="23"/>
      <c r="J2114" s="23">
        <v>150</v>
      </c>
      <c r="K2114" s="23"/>
    </row>
    <row r="2115" spans="1:11" ht="12.75" customHeight="1" x14ac:dyDescent="0.25">
      <c r="A2115" s="20">
        <f t="shared" si="65"/>
        <v>42974.749999994892</v>
      </c>
      <c r="B2115" s="29">
        <v>13.68</v>
      </c>
      <c r="C2115" s="30">
        <v>2.2928000000000002</v>
      </c>
      <c r="D2115" s="29">
        <v>70.031310000000005</v>
      </c>
      <c r="E2115" s="29"/>
      <c r="F2115" s="24">
        <f t="shared" si="64"/>
        <v>13.68</v>
      </c>
      <c r="G2115" s="24">
        <v>13.68</v>
      </c>
      <c r="H2115" s="23">
        <v>19.182670000000002</v>
      </c>
      <c r="I2115" s="23"/>
      <c r="J2115" s="23">
        <v>150</v>
      </c>
      <c r="K2115" s="23"/>
    </row>
    <row r="2116" spans="1:11" ht="12.75" customHeight="1" x14ac:dyDescent="0.25">
      <c r="A2116" s="20">
        <f t="shared" si="65"/>
        <v>42974.791666661557</v>
      </c>
      <c r="B2116" s="29">
        <v>14.36983</v>
      </c>
      <c r="C2116" s="30">
        <v>2.8041399999999999</v>
      </c>
      <c r="D2116" s="29">
        <v>68.800550000000001</v>
      </c>
      <c r="E2116" s="29"/>
      <c r="F2116" s="24">
        <f t="shared" si="64"/>
        <v>14.36983</v>
      </c>
      <c r="G2116" s="24">
        <v>14.36983</v>
      </c>
      <c r="H2116" s="23">
        <v>19.179210000000001</v>
      </c>
      <c r="I2116" s="23"/>
      <c r="J2116" s="23">
        <v>150</v>
      </c>
      <c r="K2116" s="23"/>
    </row>
    <row r="2117" spans="1:11" ht="12.75" customHeight="1" x14ac:dyDescent="0.25">
      <c r="A2117" s="20">
        <f t="shared" si="65"/>
        <v>42974.833333328221</v>
      </c>
      <c r="B2117" s="29">
        <v>9.8577200000000005</v>
      </c>
      <c r="C2117" s="30">
        <v>2.2972000000000001</v>
      </c>
      <c r="D2117" s="29">
        <v>74.571359999999999</v>
      </c>
      <c r="E2117" s="29"/>
      <c r="F2117" s="24">
        <f t="shared" si="64"/>
        <v>9.8577200000000005</v>
      </c>
      <c r="G2117" s="24">
        <v>9.8577200000000005</v>
      </c>
      <c r="H2117" s="23">
        <v>19.176559999999998</v>
      </c>
      <c r="I2117" s="23"/>
      <c r="J2117" s="23">
        <v>150</v>
      </c>
      <c r="K2117" s="23"/>
    </row>
    <row r="2118" spans="1:11" ht="12.75" customHeight="1" x14ac:dyDescent="0.25">
      <c r="A2118" s="20">
        <f t="shared" si="65"/>
        <v>42974.874999994885</v>
      </c>
      <c r="B2118" s="29">
        <v>7.9275000000000002</v>
      </c>
      <c r="C2118" s="30">
        <v>2.76763</v>
      </c>
      <c r="D2118" s="29">
        <v>68.415570000000002</v>
      </c>
      <c r="E2118" s="29"/>
      <c r="F2118" s="24">
        <f t="shared" si="64"/>
        <v>7.9275000000000002</v>
      </c>
      <c r="G2118" s="24">
        <v>7.9275000000000002</v>
      </c>
      <c r="H2118" s="23">
        <v>19.172740000000001</v>
      </c>
      <c r="I2118" s="23"/>
      <c r="J2118" s="23">
        <v>150</v>
      </c>
      <c r="K2118" s="23"/>
    </row>
    <row r="2119" spans="1:11" ht="12.75" customHeight="1" x14ac:dyDescent="0.25">
      <c r="A2119" s="20">
        <f t="shared" si="65"/>
        <v>42974.916666661549</v>
      </c>
      <c r="B2119" s="29">
        <v>11.52422</v>
      </c>
      <c r="C2119" s="30">
        <v>3.19007</v>
      </c>
      <c r="D2119" s="29">
        <v>65.5535</v>
      </c>
      <c r="E2119" s="29"/>
      <c r="F2119" s="24">
        <f t="shared" si="64"/>
        <v>11.52422</v>
      </c>
      <c r="G2119" s="24">
        <v>11.52422</v>
      </c>
      <c r="H2119" s="23">
        <v>19.166250000000002</v>
      </c>
      <c r="I2119" s="23"/>
      <c r="J2119" s="23">
        <v>150</v>
      </c>
      <c r="K2119" s="23"/>
    </row>
    <row r="2120" spans="1:11" ht="12.75" customHeight="1" x14ac:dyDescent="0.25">
      <c r="A2120" s="20">
        <f t="shared" si="65"/>
        <v>42974.958333328213</v>
      </c>
      <c r="B2120" s="29">
        <v>8.2770600000000005</v>
      </c>
      <c r="C2120" s="30">
        <v>3.9485100000000002</v>
      </c>
      <c r="D2120" s="29">
        <v>61.599310000000003</v>
      </c>
      <c r="E2120" s="29"/>
      <c r="F2120" s="24">
        <f t="shared" si="64"/>
        <v>8.2770600000000005</v>
      </c>
      <c r="G2120" s="24">
        <v>8.2770600000000005</v>
      </c>
      <c r="H2120" s="23">
        <v>19.164999999999999</v>
      </c>
      <c r="I2120" s="23"/>
      <c r="J2120" s="23">
        <v>150</v>
      </c>
      <c r="K2120" s="23"/>
    </row>
    <row r="2121" spans="1:11" ht="12.75" customHeight="1" x14ac:dyDescent="0.25">
      <c r="A2121" s="20">
        <f t="shared" si="65"/>
        <v>42974.999999994878</v>
      </c>
      <c r="B2121" s="29">
        <v>16.08333</v>
      </c>
      <c r="C2121" s="30">
        <v>2.9298099999999998</v>
      </c>
      <c r="D2121" s="29">
        <v>46.912970000000001</v>
      </c>
      <c r="E2121" s="29"/>
      <c r="F2121" s="24">
        <f t="shared" si="64"/>
        <v>16.08333</v>
      </c>
      <c r="G2121" s="24">
        <v>16.08333</v>
      </c>
      <c r="H2121" s="23">
        <v>19.158169999999998</v>
      </c>
      <c r="I2121" s="23"/>
      <c r="J2121" s="23">
        <v>150</v>
      </c>
      <c r="K2121" s="23"/>
    </row>
    <row r="2122" spans="1:11" ht="12.75" customHeight="1" x14ac:dyDescent="0.25">
      <c r="A2122" s="20">
        <f t="shared" si="65"/>
        <v>42975.041666661542</v>
      </c>
      <c r="B2122" s="29">
        <v>17.128869999999999</v>
      </c>
      <c r="C2122" s="30">
        <v>3.34856</v>
      </c>
      <c r="D2122" s="29">
        <v>49.291530000000002</v>
      </c>
      <c r="E2122" s="29"/>
      <c r="F2122" s="24">
        <f t="shared" si="64"/>
        <v>17.128869999999999</v>
      </c>
      <c r="G2122" s="24">
        <v>17.128869999999999</v>
      </c>
      <c r="H2122" s="23">
        <v>19.15288</v>
      </c>
      <c r="I2122" s="23">
        <f>COUNTIF(G2122:G2145,"&gt;150")</f>
        <v>0</v>
      </c>
      <c r="J2122" s="23">
        <v>150</v>
      </c>
      <c r="K2122" s="23"/>
    </row>
    <row r="2123" spans="1:11" ht="12.75" customHeight="1" x14ac:dyDescent="0.25">
      <c r="A2123" s="20">
        <f t="shared" si="65"/>
        <v>42975.083333328206</v>
      </c>
      <c r="B2123" s="29">
        <v>13.850059999999999</v>
      </c>
      <c r="C2123" s="30">
        <v>2.7532399999999999</v>
      </c>
      <c r="D2123" s="29">
        <v>40.104030000000002</v>
      </c>
      <c r="E2123" s="29"/>
      <c r="F2123" s="24">
        <f t="shared" ref="F2123:F2186" si="66">IF(AND(B2123&gt;0,ISNUMBER(B2123)),B2123,"")</f>
        <v>13.850059999999999</v>
      </c>
      <c r="G2123" s="24">
        <v>13.850059999999999</v>
      </c>
      <c r="H2123" s="23">
        <v>19.151499999999999</v>
      </c>
      <c r="I2123" s="23"/>
      <c r="J2123" s="23">
        <v>150</v>
      </c>
      <c r="K2123" s="23"/>
    </row>
    <row r="2124" spans="1:11" ht="12.75" customHeight="1" x14ac:dyDescent="0.25">
      <c r="A2124" s="20">
        <f t="shared" ref="A2124:A2187" si="67">A2123+1/24</f>
        <v>42975.12499999487</v>
      </c>
      <c r="B2124" s="29">
        <v>12.827830000000001</v>
      </c>
      <c r="C2124" s="30">
        <v>2.1144400000000001</v>
      </c>
      <c r="D2124" s="29">
        <v>19.332409999999999</v>
      </c>
      <c r="E2124" s="29"/>
      <c r="F2124" s="24">
        <f t="shared" si="66"/>
        <v>12.827830000000001</v>
      </c>
      <c r="G2124" s="24">
        <v>12.827830000000001</v>
      </c>
      <c r="H2124" s="23">
        <v>19.140219999999999</v>
      </c>
      <c r="I2124" s="23"/>
      <c r="J2124" s="23">
        <v>150</v>
      </c>
      <c r="K2124" s="23"/>
    </row>
    <row r="2125" spans="1:11" ht="12.75" customHeight="1" x14ac:dyDescent="0.25">
      <c r="A2125" s="20">
        <f t="shared" si="67"/>
        <v>42975.166666661535</v>
      </c>
      <c r="B2125" s="29">
        <v>14.42244</v>
      </c>
      <c r="C2125" s="30">
        <v>2.2075300000000002</v>
      </c>
      <c r="D2125" s="29">
        <v>12.3637</v>
      </c>
      <c r="E2125" s="29"/>
      <c r="F2125" s="24">
        <f t="shared" si="66"/>
        <v>14.42244</v>
      </c>
      <c r="G2125" s="24">
        <v>14.42244</v>
      </c>
      <c r="H2125" s="23">
        <v>19.13795</v>
      </c>
      <c r="I2125" s="23"/>
      <c r="J2125" s="23">
        <v>150</v>
      </c>
      <c r="K2125" s="23"/>
    </row>
    <row r="2126" spans="1:11" ht="12.75" customHeight="1" x14ac:dyDescent="0.25">
      <c r="A2126" s="20">
        <f t="shared" si="67"/>
        <v>42975.208333328199</v>
      </c>
      <c r="B2126" s="29">
        <v>6.2308300000000001</v>
      </c>
      <c r="C2126" s="30">
        <v>1.6140000000000001</v>
      </c>
      <c r="D2126" s="29">
        <v>29.935359999999999</v>
      </c>
      <c r="E2126" s="29"/>
      <c r="F2126" s="24">
        <f t="shared" si="66"/>
        <v>6.2308300000000001</v>
      </c>
      <c r="G2126" s="24">
        <v>6.2308300000000001</v>
      </c>
      <c r="H2126" s="23">
        <v>19.136220000000002</v>
      </c>
      <c r="I2126" s="23"/>
      <c r="J2126" s="23">
        <v>150</v>
      </c>
      <c r="K2126" s="23"/>
    </row>
    <row r="2127" spans="1:11" ht="12.75" customHeight="1" x14ac:dyDescent="0.25">
      <c r="A2127" s="20">
        <f t="shared" si="67"/>
        <v>42975.249999994863</v>
      </c>
      <c r="B2127" s="29">
        <v>3.5468899999999999</v>
      </c>
      <c r="C2127" s="30">
        <v>0.8216</v>
      </c>
      <c r="D2127" s="29">
        <v>72.36327</v>
      </c>
      <c r="E2127" s="29"/>
      <c r="F2127" s="24">
        <f t="shared" si="66"/>
        <v>3.5468899999999999</v>
      </c>
      <c r="G2127" s="24">
        <v>3.5468899999999999</v>
      </c>
      <c r="H2127" s="23">
        <v>19.13128</v>
      </c>
      <c r="I2127" s="23"/>
      <c r="J2127" s="23">
        <v>150</v>
      </c>
      <c r="K2127" s="23"/>
    </row>
    <row r="2128" spans="1:11" ht="12.75" customHeight="1" x14ac:dyDescent="0.25">
      <c r="A2128" s="20">
        <f t="shared" si="67"/>
        <v>42975.291666661527</v>
      </c>
      <c r="B2128" s="29">
        <v>1.8187199999999999</v>
      </c>
      <c r="C2128" s="30">
        <v>0.50539000000000001</v>
      </c>
      <c r="D2128" s="29">
        <v>276.59190000000001</v>
      </c>
      <c r="E2128" s="29"/>
      <c r="F2128" s="24">
        <f t="shared" si="66"/>
        <v>1.8187199999999999</v>
      </c>
      <c r="G2128" s="24">
        <v>1.8187199999999999</v>
      </c>
      <c r="H2128" s="23">
        <v>19.129799999999999</v>
      </c>
      <c r="I2128" s="23"/>
      <c r="J2128" s="23">
        <v>150</v>
      </c>
      <c r="K2128" s="23"/>
    </row>
    <row r="2129" spans="1:11" ht="12.75" customHeight="1" x14ac:dyDescent="0.25">
      <c r="A2129" s="20">
        <f t="shared" si="67"/>
        <v>42975.333333328192</v>
      </c>
      <c r="B2129" s="29">
        <v>-5.2670000000000002E-2</v>
      </c>
      <c r="C2129" s="30">
        <v>0.42542999999999997</v>
      </c>
      <c r="D2129" s="29">
        <v>280.3227</v>
      </c>
      <c r="E2129" s="29"/>
      <c r="F2129" s="24" t="str">
        <f t="shared" si="66"/>
        <v/>
      </c>
      <c r="G2129" s="24" t="s">
        <v>189</v>
      </c>
      <c r="H2129" s="23">
        <v>19.119140000000002</v>
      </c>
      <c r="I2129" s="23"/>
      <c r="J2129" s="23">
        <v>150</v>
      </c>
      <c r="K2129" s="23"/>
    </row>
    <row r="2130" spans="1:11" ht="12.75" customHeight="1" x14ac:dyDescent="0.25">
      <c r="A2130" s="20">
        <f t="shared" si="67"/>
        <v>42975.374999994856</v>
      </c>
      <c r="B2130" s="29">
        <v>-4.2684699999999998</v>
      </c>
      <c r="C2130" s="30">
        <v>0.28183999999999998</v>
      </c>
      <c r="D2130" s="29">
        <v>160.5498</v>
      </c>
      <c r="E2130" s="29"/>
      <c r="F2130" s="24" t="str">
        <f t="shared" si="66"/>
        <v/>
      </c>
      <c r="G2130" s="24" t="s">
        <v>189</v>
      </c>
      <c r="H2130" s="23">
        <v>19.09928</v>
      </c>
      <c r="I2130" s="23"/>
      <c r="J2130" s="23">
        <v>150</v>
      </c>
      <c r="K2130" s="23"/>
    </row>
    <row r="2131" spans="1:11" ht="12.75" customHeight="1" x14ac:dyDescent="0.25">
      <c r="A2131" s="20">
        <f t="shared" si="67"/>
        <v>42975.41666666152</v>
      </c>
      <c r="B2131" s="29">
        <v>13.210610000000001</v>
      </c>
      <c r="C2131" s="30">
        <v>1.2636499999999999</v>
      </c>
      <c r="D2131" s="29">
        <v>48.989809999999999</v>
      </c>
      <c r="E2131" s="29"/>
      <c r="F2131" s="24">
        <f t="shared" si="66"/>
        <v>13.210610000000001</v>
      </c>
      <c r="G2131" s="24">
        <v>13.210610000000001</v>
      </c>
      <c r="H2131" s="23">
        <v>19.095970000000001</v>
      </c>
      <c r="I2131" s="23"/>
      <c r="J2131" s="23">
        <v>150</v>
      </c>
      <c r="K2131" s="23"/>
    </row>
    <row r="2132" spans="1:11" ht="12.75" customHeight="1" x14ac:dyDescent="0.25">
      <c r="A2132" s="20">
        <f t="shared" si="67"/>
        <v>42975.458333328184</v>
      </c>
      <c r="B2132" s="29">
        <v>10.065340000000001</v>
      </c>
      <c r="C2132" s="30">
        <v>1.5509500000000001</v>
      </c>
      <c r="D2132" s="29">
        <v>18.41047</v>
      </c>
      <c r="E2132" s="29"/>
      <c r="F2132" s="24">
        <f t="shared" si="66"/>
        <v>10.065340000000001</v>
      </c>
      <c r="G2132" s="24">
        <v>10.065340000000001</v>
      </c>
      <c r="H2132" s="23">
        <v>19.094169999999998</v>
      </c>
      <c r="I2132" s="23"/>
      <c r="J2132" s="23">
        <v>150</v>
      </c>
      <c r="K2132" s="23"/>
    </row>
    <row r="2133" spans="1:11" ht="12.75" customHeight="1" x14ac:dyDescent="0.25">
      <c r="A2133" s="20">
        <f t="shared" si="67"/>
        <v>42975.499999994849</v>
      </c>
      <c r="B2133" s="29">
        <v>1.72461</v>
      </c>
      <c r="C2133" s="30">
        <v>1.1868799999999999</v>
      </c>
      <c r="D2133" s="29">
        <v>49.987960000000001</v>
      </c>
      <c r="E2133" s="29"/>
      <c r="F2133" s="24">
        <f t="shared" si="66"/>
        <v>1.72461</v>
      </c>
      <c r="G2133" s="24">
        <v>1.72461</v>
      </c>
      <c r="H2133" s="23">
        <v>19.090109999999999</v>
      </c>
      <c r="I2133" s="23"/>
      <c r="J2133" s="23">
        <v>150</v>
      </c>
      <c r="K2133" s="23"/>
    </row>
    <row r="2134" spans="1:11" ht="12.75" customHeight="1" x14ac:dyDescent="0.25">
      <c r="A2134" s="20">
        <f t="shared" si="67"/>
        <v>42975.541666661513</v>
      </c>
      <c r="B2134" s="29">
        <v>8.59422</v>
      </c>
      <c r="C2134" s="30">
        <v>1.05342</v>
      </c>
      <c r="D2134" s="29">
        <v>83.680319999999995</v>
      </c>
      <c r="E2134" s="29"/>
      <c r="F2134" s="24">
        <f t="shared" si="66"/>
        <v>8.59422</v>
      </c>
      <c r="G2134" s="24">
        <v>8.59422</v>
      </c>
      <c r="H2134" s="23">
        <v>19.088000000000001</v>
      </c>
      <c r="I2134" s="23"/>
      <c r="J2134" s="23">
        <v>150</v>
      </c>
      <c r="K2134" s="23"/>
    </row>
    <row r="2135" spans="1:11" ht="12.75" customHeight="1" x14ac:dyDescent="0.25">
      <c r="A2135" s="20">
        <f t="shared" si="67"/>
        <v>42975.583333328177</v>
      </c>
      <c r="B2135" s="29">
        <v>7.3494999999999999</v>
      </c>
      <c r="C2135" s="30">
        <v>0.46366000000000002</v>
      </c>
      <c r="D2135" s="29">
        <v>96.455119999999994</v>
      </c>
      <c r="E2135" s="29"/>
      <c r="F2135" s="24">
        <f t="shared" si="66"/>
        <v>7.3494999999999999</v>
      </c>
      <c r="G2135" s="24">
        <v>7.3494999999999999</v>
      </c>
      <c r="H2135" s="23">
        <v>19.084330000000001</v>
      </c>
      <c r="I2135" s="23"/>
      <c r="J2135" s="23">
        <v>150</v>
      </c>
      <c r="K2135" s="23"/>
    </row>
    <row r="2136" spans="1:11" ht="12.75" customHeight="1" x14ac:dyDescent="0.25">
      <c r="A2136" s="20">
        <f t="shared" si="67"/>
        <v>42975.624999994841</v>
      </c>
      <c r="B2136" s="29">
        <v>8.0756099999999993</v>
      </c>
      <c r="C2136" s="30">
        <v>0.54673000000000005</v>
      </c>
      <c r="D2136" s="29">
        <v>137.9151</v>
      </c>
      <c r="E2136" s="29"/>
      <c r="F2136" s="24">
        <f t="shared" si="66"/>
        <v>8.0756099999999993</v>
      </c>
      <c r="G2136" s="24">
        <v>8.0756099999999993</v>
      </c>
      <c r="H2136" s="23">
        <v>19.080020000000001</v>
      </c>
      <c r="I2136" s="23"/>
      <c r="J2136" s="23">
        <v>150</v>
      </c>
      <c r="K2136" s="23"/>
    </row>
    <row r="2137" spans="1:11" ht="12.75" customHeight="1" x14ac:dyDescent="0.25">
      <c r="A2137" s="20">
        <f t="shared" si="67"/>
        <v>42975.666666661506</v>
      </c>
      <c r="B2137" s="29">
        <v>11.85439</v>
      </c>
      <c r="C2137" s="30">
        <v>0.50770999999999999</v>
      </c>
      <c r="D2137" s="29">
        <v>150.92359999999999</v>
      </c>
      <c r="E2137" s="29"/>
      <c r="F2137" s="24">
        <f t="shared" si="66"/>
        <v>11.85439</v>
      </c>
      <c r="G2137" s="24">
        <v>11.85439</v>
      </c>
      <c r="H2137" s="23">
        <v>19.077059999999999</v>
      </c>
      <c r="I2137" s="23"/>
      <c r="J2137" s="23">
        <v>150</v>
      </c>
      <c r="K2137" s="23"/>
    </row>
    <row r="2138" spans="1:11" ht="12.75" customHeight="1" x14ac:dyDescent="0.25">
      <c r="A2138" s="20">
        <f t="shared" si="67"/>
        <v>42975.70833332817</v>
      </c>
      <c r="B2138" s="29">
        <v>12.50117</v>
      </c>
      <c r="C2138" s="30">
        <v>0.46789999999999998</v>
      </c>
      <c r="D2138" s="29">
        <v>140.5624</v>
      </c>
      <c r="E2138" s="29"/>
      <c r="F2138" s="24">
        <f t="shared" si="66"/>
        <v>12.50117</v>
      </c>
      <c r="G2138" s="24">
        <v>12.50117</v>
      </c>
      <c r="H2138" s="23">
        <v>19.07544</v>
      </c>
      <c r="I2138" s="23"/>
      <c r="J2138" s="23">
        <v>150</v>
      </c>
      <c r="K2138" s="23"/>
    </row>
    <row r="2139" spans="1:11" ht="12.75" customHeight="1" x14ac:dyDescent="0.25">
      <c r="A2139" s="20">
        <f t="shared" si="67"/>
        <v>42975.749999994834</v>
      </c>
      <c r="B2139" s="29">
        <v>9.9958899999999993</v>
      </c>
      <c r="C2139" s="30">
        <v>0.48514000000000002</v>
      </c>
      <c r="D2139" s="29">
        <v>351.43950000000001</v>
      </c>
      <c r="E2139" s="29"/>
      <c r="F2139" s="24">
        <f t="shared" si="66"/>
        <v>9.9958899999999993</v>
      </c>
      <c r="G2139" s="24">
        <v>9.9958899999999993</v>
      </c>
      <c r="H2139" s="23">
        <v>19.054220000000001</v>
      </c>
      <c r="I2139" s="23"/>
      <c r="J2139" s="23">
        <v>150</v>
      </c>
      <c r="K2139" s="23"/>
    </row>
    <row r="2140" spans="1:11" ht="12.75" customHeight="1" x14ac:dyDescent="0.25">
      <c r="A2140" s="20">
        <f t="shared" si="67"/>
        <v>42975.791666661498</v>
      </c>
      <c r="B2140" s="29">
        <v>6.5263299999999997</v>
      </c>
      <c r="C2140" s="30">
        <v>1.4194899999999999</v>
      </c>
      <c r="D2140" s="29">
        <v>252.06309999999999</v>
      </c>
      <c r="E2140" s="29"/>
      <c r="F2140" s="24">
        <f t="shared" si="66"/>
        <v>6.5263299999999997</v>
      </c>
      <c r="G2140" s="24">
        <v>6.5263299999999997</v>
      </c>
      <c r="H2140" s="23">
        <v>19.052129999999998</v>
      </c>
      <c r="I2140" s="23"/>
      <c r="J2140" s="23">
        <v>150</v>
      </c>
      <c r="K2140" s="23"/>
    </row>
    <row r="2141" spans="1:11" ht="12.75" customHeight="1" x14ac:dyDescent="0.25">
      <c r="A2141" s="20">
        <f t="shared" si="67"/>
        <v>42975.833333328163</v>
      </c>
      <c r="B2141" s="29">
        <v>6.1553300000000002</v>
      </c>
      <c r="C2141" s="30">
        <v>0.57650000000000001</v>
      </c>
      <c r="D2141" s="29">
        <v>356.59539999999998</v>
      </c>
      <c r="E2141" s="29"/>
      <c r="F2141" s="24">
        <f t="shared" si="66"/>
        <v>6.1553300000000002</v>
      </c>
      <c r="G2141" s="24">
        <v>6.1553300000000002</v>
      </c>
      <c r="H2141" s="23">
        <v>19.04814</v>
      </c>
      <c r="I2141" s="23"/>
      <c r="J2141" s="23">
        <v>150</v>
      </c>
      <c r="K2141" s="23"/>
    </row>
    <row r="2142" spans="1:11" ht="12.75" customHeight="1" x14ac:dyDescent="0.25">
      <c r="A2142" s="20">
        <f t="shared" si="67"/>
        <v>42975.874999994827</v>
      </c>
      <c r="B2142" s="29">
        <v>0.46722000000000002</v>
      </c>
      <c r="C2142" s="30">
        <v>0.82298000000000004</v>
      </c>
      <c r="D2142" s="29">
        <v>283.9092</v>
      </c>
      <c r="E2142" s="29"/>
      <c r="F2142" s="24">
        <f t="shared" si="66"/>
        <v>0.46722000000000002</v>
      </c>
      <c r="G2142" s="24">
        <v>0.46722000000000002</v>
      </c>
      <c r="H2142" s="23">
        <v>19.04055</v>
      </c>
      <c r="I2142" s="23"/>
      <c r="J2142" s="23">
        <v>150</v>
      </c>
      <c r="K2142" s="23"/>
    </row>
    <row r="2143" spans="1:11" ht="12.75" customHeight="1" x14ac:dyDescent="0.25">
      <c r="A2143" s="20">
        <f t="shared" si="67"/>
        <v>42975.916666661491</v>
      </c>
      <c r="B2143" s="29">
        <v>1.39161</v>
      </c>
      <c r="C2143" s="30">
        <v>0.51160000000000005</v>
      </c>
      <c r="D2143" s="29">
        <v>339.77949999999998</v>
      </c>
      <c r="E2143" s="29"/>
      <c r="F2143" s="24">
        <f t="shared" si="66"/>
        <v>1.39161</v>
      </c>
      <c r="G2143" s="24">
        <v>1.39161</v>
      </c>
      <c r="H2143" s="23">
        <v>19.036079999999998</v>
      </c>
      <c r="I2143" s="23"/>
      <c r="J2143" s="23">
        <v>150</v>
      </c>
      <c r="K2143" s="23"/>
    </row>
    <row r="2144" spans="1:11" ht="12.75" customHeight="1" x14ac:dyDescent="0.25">
      <c r="A2144" s="20">
        <f t="shared" si="67"/>
        <v>42975.958333328155</v>
      </c>
      <c r="B2144" s="29">
        <v>3.63706</v>
      </c>
      <c r="C2144" s="30">
        <v>0.37690000000000001</v>
      </c>
      <c r="D2144" s="29">
        <v>115.0561</v>
      </c>
      <c r="E2144" s="29"/>
      <c r="F2144" s="24">
        <f t="shared" si="66"/>
        <v>3.63706</v>
      </c>
      <c r="G2144" s="24">
        <v>3.63706</v>
      </c>
      <c r="H2144" s="23">
        <v>19.026949999999999</v>
      </c>
      <c r="I2144" s="23"/>
      <c r="J2144" s="23">
        <v>150</v>
      </c>
      <c r="K2144" s="23"/>
    </row>
    <row r="2145" spans="1:11" ht="12.75" customHeight="1" x14ac:dyDescent="0.25">
      <c r="A2145" s="20">
        <f t="shared" si="67"/>
        <v>42975.99999999482</v>
      </c>
      <c r="B2145" s="29">
        <v>2.516</v>
      </c>
      <c r="C2145" s="30">
        <v>0.60602999999999996</v>
      </c>
      <c r="D2145" s="29">
        <v>261.5111</v>
      </c>
      <c r="E2145" s="29"/>
      <c r="F2145" s="24">
        <f t="shared" si="66"/>
        <v>2.516</v>
      </c>
      <c r="G2145" s="24">
        <v>2.516</v>
      </c>
      <c r="H2145" s="23">
        <v>19.01839</v>
      </c>
      <c r="I2145" s="23"/>
      <c r="J2145" s="23">
        <v>150</v>
      </c>
      <c r="K2145" s="23"/>
    </row>
    <row r="2146" spans="1:11" ht="12.75" customHeight="1" x14ac:dyDescent="0.25">
      <c r="A2146" s="20">
        <f t="shared" si="67"/>
        <v>42976.041666661484</v>
      </c>
      <c r="B2146" s="29"/>
      <c r="C2146" s="30">
        <v>0.21540999999999999</v>
      </c>
      <c r="D2146" s="29">
        <v>236.64179999999999</v>
      </c>
      <c r="E2146" s="29"/>
      <c r="F2146" s="24" t="str">
        <f t="shared" si="66"/>
        <v/>
      </c>
      <c r="G2146" s="24" t="s">
        <v>189</v>
      </c>
      <c r="H2146" s="23">
        <v>19.01783</v>
      </c>
      <c r="I2146" s="23">
        <f>COUNTIF(G2146:G2169,"&gt;150")</f>
        <v>0</v>
      </c>
      <c r="J2146" s="23">
        <v>150</v>
      </c>
      <c r="K2146" s="23"/>
    </row>
    <row r="2147" spans="1:11" ht="12.75" customHeight="1" x14ac:dyDescent="0.25">
      <c r="A2147" s="20">
        <f t="shared" si="67"/>
        <v>42976.083333328148</v>
      </c>
      <c r="B2147" s="29">
        <v>3.23793</v>
      </c>
      <c r="C2147" s="30">
        <v>0.44261</v>
      </c>
      <c r="D2147" s="29">
        <v>205.00909999999999</v>
      </c>
      <c r="E2147" s="29"/>
      <c r="F2147" s="24">
        <f t="shared" si="66"/>
        <v>3.23793</v>
      </c>
      <c r="G2147" s="24">
        <v>3.23793</v>
      </c>
      <c r="H2147" s="23">
        <v>19.016529999999999</v>
      </c>
      <c r="I2147" s="23"/>
      <c r="J2147" s="23">
        <v>150</v>
      </c>
      <c r="K2147" s="23"/>
    </row>
    <row r="2148" spans="1:11" ht="12.75" customHeight="1" x14ac:dyDescent="0.25">
      <c r="A2148" s="20">
        <f t="shared" si="67"/>
        <v>42976.124999994812</v>
      </c>
      <c r="B2148" s="29">
        <v>5.0612199999999996</v>
      </c>
      <c r="C2148" s="30">
        <v>0.58569000000000004</v>
      </c>
      <c r="D2148" s="29">
        <v>223.0977</v>
      </c>
      <c r="E2148" s="29"/>
      <c r="F2148" s="24">
        <f t="shared" si="66"/>
        <v>5.0612199999999996</v>
      </c>
      <c r="G2148" s="24">
        <v>5.0612199999999996</v>
      </c>
      <c r="H2148" s="23">
        <v>19.011890000000001</v>
      </c>
      <c r="I2148" s="23"/>
      <c r="J2148" s="23">
        <v>150</v>
      </c>
      <c r="K2148" s="23"/>
    </row>
    <row r="2149" spans="1:11" ht="12.75" customHeight="1" x14ac:dyDescent="0.25">
      <c r="A2149" s="20">
        <f t="shared" si="67"/>
        <v>42976.166666661476</v>
      </c>
      <c r="B2149" s="29">
        <v>9.6652799999999992</v>
      </c>
      <c r="C2149" s="30">
        <v>0.47628999999999999</v>
      </c>
      <c r="D2149" s="29">
        <v>260.5641</v>
      </c>
      <c r="E2149" s="29"/>
      <c r="F2149" s="24">
        <f t="shared" si="66"/>
        <v>9.6652799999999992</v>
      </c>
      <c r="G2149" s="24">
        <v>9.6652799999999992</v>
      </c>
      <c r="H2149" s="23">
        <v>19.002770000000002</v>
      </c>
      <c r="I2149" s="23"/>
      <c r="J2149" s="23">
        <v>150</v>
      </c>
      <c r="K2149" s="23"/>
    </row>
    <row r="2150" spans="1:11" ht="12.75" customHeight="1" x14ac:dyDescent="0.25">
      <c r="A2150" s="20">
        <f t="shared" si="67"/>
        <v>42976.208333328141</v>
      </c>
      <c r="B2150" s="29">
        <v>7.7317200000000001</v>
      </c>
      <c r="C2150" s="30">
        <v>0.40639999999999998</v>
      </c>
      <c r="D2150" s="29">
        <v>226.78909999999999</v>
      </c>
      <c r="E2150" s="29"/>
      <c r="F2150" s="24">
        <f t="shared" si="66"/>
        <v>7.7317200000000001</v>
      </c>
      <c r="G2150" s="24">
        <v>7.7317200000000001</v>
      </c>
      <c r="H2150" s="23">
        <v>19</v>
      </c>
      <c r="I2150" s="23"/>
      <c r="J2150" s="23">
        <v>150</v>
      </c>
      <c r="K2150" s="23"/>
    </row>
    <row r="2151" spans="1:11" ht="12.75" customHeight="1" x14ac:dyDescent="0.25">
      <c r="A2151" s="20">
        <f t="shared" si="67"/>
        <v>42976.249999994805</v>
      </c>
      <c r="B2151" s="29">
        <v>-4.6356000000000002</v>
      </c>
      <c r="C2151" s="30">
        <v>0.62726999999999999</v>
      </c>
      <c r="D2151" s="29">
        <v>209.93870000000001</v>
      </c>
      <c r="E2151" s="29"/>
      <c r="F2151" s="24" t="str">
        <f t="shared" si="66"/>
        <v/>
      </c>
      <c r="G2151" s="24" t="s">
        <v>189</v>
      </c>
      <c r="H2151" s="23">
        <v>19</v>
      </c>
      <c r="I2151" s="23"/>
      <c r="J2151" s="23">
        <v>150</v>
      </c>
      <c r="K2151" s="23"/>
    </row>
    <row r="2152" spans="1:11" ht="12.75" customHeight="1" x14ac:dyDescent="0.25">
      <c r="A2152" s="20">
        <f t="shared" si="67"/>
        <v>42976.291666661469</v>
      </c>
      <c r="B2152" s="29">
        <v>6.3548400000000003</v>
      </c>
      <c r="C2152" s="30">
        <v>0.50953000000000004</v>
      </c>
      <c r="D2152" s="29">
        <v>213.22190000000001</v>
      </c>
      <c r="E2152" s="29"/>
      <c r="F2152" s="24">
        <f t="shared" si="66"/>
        <v>6.3548400000000003</v>
      </c>
      <c r="G2152" s="24">
        <v>6.3548400000000003</v>
      </c>
      <c r="H2152" s="23">
        <v>19</v>
      </c>
      <c r="I2152" s="23"/>
      <c r="J2152" s="23">
        <v>150</v>
      </c>
      <c r="K2152" s="23"/>
    </row>
    <row r="2153" spans="1:11" ht="12.75" customHeight="1" x14ac:dyDescent="0.25">
      <c r="A2153" s="20">
        <f t="shared" si="67"/>
        <v>42976.333333328133</v>
      </c>
      <c r="B2153" s="29">
        <v>8.6610000000000006E-2</v>
      </c>
      <c r="C2153" s="30">
        <v>0.48937000000000003</v>
      </c>
      <c r="D2153" s="29">
        <v>287.59249999999997</v>
      </c>
      <c r="E2153" s="29"/>
      <c r="F2153" s="24">
        <f t="shared" si="66"/>
        <v>8.6610000000000006E-2</v>
      </c>
      <c r="G2153" s="24">
        <v>8.6610000000000006E-2</v>
      </c>
      <c r="H2153" s="23">
        <v>18.985589999999998</v>
      </c>
      <c r="I2153" s="23"/>
      <c r="J2153" s="23">
        <v>150</v>
      </c>
      <c r="K2153" s="23"/>
    </row>
    <row r="2154" spans="1:11" ht="12.75" customHeight="1" x14ac:dyDescent="0.25">
      <c r="A2154" s="20">
        <f t="shared" si="67"/>
        <v>42976.374999994798</v>
      </c>
      <c r="B2154" s="29">
        <v>-1.3985000000000001</v>
      </c>
      <c r="C2154" s="30">
        <v>0.32493</v>
      </c>
      <c r="D2154" s="29">
        <v>189.68610000000001</v>
      </c>
      <c r="E2154" s="29"/>
      <c r="F2154" s="24" t="str">
        <f t="shared" si="66"/>
        <v/>
      </c>
      <c r="G2154" s="24" t="s">
        <v>189</v>
      </c>
      <c r="H2154" s="23">
        <v>18.983920000000001</v>
      </c>
      <c r="I2154" s="23"/>
      <c r="J2154" s="23">
        <v>150</v>
      </c>
      <c r="K2154" s="23"/>
    </row>
    <row r="2155" spans="1:11" ht="12.75" customHeight="1" x14ac:dyDescent="0.25">
      <c r="A2155" s="20">
        <f t="shared" si="67"/>
        <v>42976.416666661462</v>
      </c>
      <c r="B2155" s="29">
        <v>0.41766999999999999</v>
      </c>
      <c r="C2155" s="30">
        <v>0.52403</v>
      </c>
      <c r="D2155" s="29">
        <v>273.39859999999999</v>
      </c>
      <c r="E2155" s="29"/>
      <c r="F2155" s="24">
        <f t="shared" si="66"/>
        <v>0.41766999999999999</v>
      </c>
      <c r="G2155" s="24">
        <v>0.41766999999999999</v>
      </c>
      <c r="H2155" s="23">
        <v>18.977889999999999</v>
      </c>
      <c r="I2155" s="23"/>
      <c r="J2155" s="23">
        <v>150</v>
      </c>
      <c r="K2155" s="23"/>
    </row>
    <row r="2156" spans="1:11" ht="12.75" customHeight="1" x14ac:dyDescent="0.25">
      <c r="A2156" s="20">
        <f t="shared" si="67"/>
        <v>42976.458333328126</v>
      </c>
      <c r="B2156" s="29">
        <v>0.88288999999999995</v>
      </c>
      <c r="C2156" s="30">
        <v>0.62244999999999995</v>
      </c>
      <c r="D2156" s="29">
        <v>128.85409999999999</v>
      </c>
      <c r="E2156" s="29"/>
      <c r="F2156" s="24">
        <f t="shared" si="66"/>
        <v>0.88288999999999995</v>
      </c>
      <c r="G2156" s="24">
        <v>0.88288999999999995</v>
      </c>
      <c r="H2156" s="23">
        <v>18.974</v>
      </c>
      <c r="I2156" s="23"/>
      <c r="J2156" s="23">
        <v>150</v>
      </c>
      <c r="K2156" s="23"/>
    </row>
    <row r="2157" spans="1:11" ht="12.75" customHeight="1" x14ac:dyDescent="0.25">
      <c r="A2157" s="20">
        <f t="shared" si="67"/>
        <v>42976.49999999479</v>
      </c>
      <c r="B2157" s="29">
        <v>14.153269999999999</v>
      </c>
      <c r="C2157" s="30">
        <v>0.60238000000000003</v>
      </c>
      <c r="D2157" s="29">
        <v>178.5264</v>
      </c>
      <c r="E2157" s="29"/>
      <c r="F2157" s="24">
        <f t="shared" si="66"/>
        <v>14.153269999999999</v>
      </c>
      <c r="G2157" s="24">
        <v>14.153269999999999</v>
      </c>
      <c r="H2157" s="23">
        <v>18.953330000000001</v>
      </c>
      <c r="I2157" s="23"/>
      <c r="J2157" s="23">
        <v>150</v>
      </c>
      <c r="K2157" s="23"/>
    </row>
    <row r="2158" spans="1:11" ht="12.75" customHeight="1" x14ac:dyDescent="0.25">
      <c r="A2158" s="20">
        <f t="shared" si="67"/>
        <v>42976.541666661455</v>
      </c>
      <c r="B2158" s="29">
        <v>12.76399</v>
      </c>
      <c r="C2158" s="30">
        <v>1.14358</v>
      </c>
      <c r="D2158" s="29">
        <v>28.25478</v>
      </c>
      <c r="E2158" s="29"/>
      <c r="F2158" s="24">
        <f t="shared" si="66"/>
        <v>12.76399</v>
      </c>
      <c r="G2158" s="24">
        <v>12.76399</v>
      </c>
      <c r="H2158" s="23">
        <v>18.937059999999999</v>
      </c>
      <c r="I2158" s="23"/>
      <c r="J2158" s="23">
        <v>150</v>
      </c>
      <c r="K2158" s="23"/>
    </row>
    <row r="2159" spans="1:11" ht="12.75" customHeight="1" x14ac:dyDescent="0.25">
      <c r="A2159" s="20">
        <f t="shared" si="67"/>
        <v>42976.583333328119</v>
      </c>
      <c r="B2159" s="29">
        <v>6.5682799999999997</v>
      </c>
      <c r="C2159" s="30">
        <v>1.92123</v>
      </c>
      <c r="D2159" s="29">
        <v>31.697120000000002</v>
      </c>
      <c r="E2159" s="29"/>
      <c r="F2159" s="24">
        <f t="shared" si="66"/>
        <v>6.5682799999999997</v>
      </c>
      <c r="G2159" s="24">
        <v>6.5682799999999997</v>
      </c>
      <c r="H2159" s="23">
        <v>18.931339999999999</v>
      </c>
      <c r="I2159" s="23"/>
      <c r="J2159" s="23">
        <v>150</v>
      </c>
      <c r="K2159" s="23"/>
    </row>
    <row r="2160" spans="1:11" ht="12.75" customHeight="1" x14ac:dyDescent="0.25">
      <c r="A2160" s="20">
        <f t="shared" si="67"/>
        <v>42976.624999994783</v>
      </c>
      <c r="B2160" s="29">
        <v>8.6783300000000008</v>
      </c>
      <c r="C2160" s="30">
        <v>1.98366</v>
      </c>
      <c r="D2160" s="29">
        <v>26.812049999999999</v>
      </c>
      <c r="E2160" s="29"/>
      <c r="F2160" s="24">
        <f t="shared" si="66"/>
        <v>8.6783300000000008</v>
      </c>
      <c r="G2160" s="24">
        <v>8.6783300000000008</v>
      </c>
      <c r="H2160" s="23">
        <v>18.925370000000001</v>
      </c>
      <c r="I2160" s="23"/>
      <c r="J2160" s="23">
        <v>150</v>
      </c>
      <c r="K2160" s="23"/>
    </row>
    <row r="2161" spans="1:11" ht="12.75" customHeight="1" x14ac:dyDescent="0.25">
      <c r="A2161" s="20">
        <f t="shared" si="67"/>
        <v>42976.666666661447</v>
      </c>
      <c r="B2161" s="29">
        <v>7.80206</v>
      </c>
      <c r="C2161" s="30">
        <v>1.6996</v>
      </c>
      <c r="D2161" s="29">
        <v>53.965960000000003</v>
      </c>
      <c r="E2161" s="29"/>
      <c r="F2161" s="24">
        <f t="shared" si="66"/>
        <v>7.80206</v>
      </c>
      <c r="G2161" s="24">
        <v>7.80206</v>
      </c>
      <c r="H2161" s="23">
        <v>18.918060000000001</v>
      </c>
      <c r="I2161" s="23"/>
      <c r="J2161" s="23">
        <v>150</v>
      </c>
      <c r="K2161" s="23"/>
    </row>
    <row r="2162" spans="1:11" ht="12.75" customHeight="1" x14ac:dyDescent="0.25">
      <c r="A2162" s="20">
        <f t="shared" si="67"/>
        <v>42976.708333328112</v>
      </c>
      <c r="B2162" s="29">
        <v>8.8250600000000006</v>
      </c>
      <c r="C2162" s="30">
        <v>2.34151</v>
      </c>
      <c r="D2162" s="29">
        <v>49.808219999999999</v>
      </c>
      <c r="E2162" s="29"/>
      <c r="F2162" s="24">
        <f t="shared" si="66"/>
        <v>8.8250600000000006</v>
      </c>
      <c r="G2162" s="24">
        <v>8.8250600000000006</v>
      </c>
      <c r="H2162" s="23">
        <v>18.91544</v>
      </c>
      <c r="I2162" s="23"/>
      <c r="J2162" s="23">
        <v>150</v>
      </c>
      <c r="K2162" s="23"/>
    </row>
    <row r="2163" spans="1:11" ht="12.75" customHeight="1" x14ac:dyDescent="0.25">
      <c r="A2163" s="20">
        <f t="shared" si="67"/>
        <v>42976.749999994776</v>
      </c>
      <c r="B2163" s="29">
        <v>14.236829999999999</v>
      </c>
      <c r="C2163" s="30">
        <v>2.1917</v>
      </c>
      <c r="D2163" s="29">
        <v>56.673769999999998</v>
      </c>
      <c r="E2163" s="29"/>
      <c r="F2163" s="24">
        <f t="shared" si="66"/>
        <v>14.236829999999999</v>
      </c>
      <c r="G2163" s="24">
        <v>14.236829999999999</v>
      </c>
      <c r="H2163" s="23">
        <v>18.9148</v>
      </c>
      <c r="I2163" s="23"/>
      <c r="J2163" s="23">
        <v>150</v>
      </c>
      <c r="K2163" s="23"/>
    </row>
    <row r="2164" spans="1:11" ht="12.75" customHeight="1" x14ac:dyDescent="0.25">
      <c r="A2164" s="20">
        <f t="shared" si="67"/>
        <v>42976.79166666144</v>
      </c>
      <c r="B2164" s="29">
        <v>18.44089</v>
      </c>
      <c r="C2164" s="30">
        <v>0.56184000000000001</v>
      </c>
      <c r="D2164" s="29">
        <v>140.6412</v>
      </c>
      <c r="E2164" s="29"/>
      <c r="F2164" s="24">
        <f t="shared" si="66"/>
        <v>18.44089</v>
      </c>
      <c r="G2164" s="24">
        <v>18.44089</v>
      </c>
      <c r="H2164" s="23">
        <v>18.893170000000001</v>
      </c>
      <c r="I2164" s="23"/>
      <c r="J2164" s="23">
        <v>150</v>
      </c>
      <c r="K2164" s="23"/>
    </row>
    <row r="2165" spans="1:11" ht="12.75" customHeight="1" x14ac:dyDescent="0.25">
      <c r="A2165" s="20">
        <f t="shared" si="67"/>
        <v>42976.833333328104</v>
      </c>
      <c r="B2165" s="29">
        <v>7.5266700000000002</v>
      </c>
      <c r="C2165" s="30">
        <v>0.56838</v>
      </c>
      <c r="D2165" s="29">
        <v>132.04150000000001</v>
      </c>
      <c r="E2165" s="29"/>
      <c r="F2165" s="24">
        <f t="shared" si="66"/>
        <v>7.5266700000000002</v>
      </c>
      <c r="G2165" s="24">
        <v>7.5266700000000002</v>
      </c>
      <c r="H2165" s="23">
        <v>18.884</v>
      </c>
      <c r="I2165" s="23"/>
      <c r="J2165" s="23">
        <v>150</v>
      </c>
      <c r="K2165" s="23"/>
    </row>
    <row r="2166" spans="1:11" ht="12.75" customHeight="1" x14ac:dyDescent="0.25">
      <c r="A2166" s="20">
        <f t="shared" si="67"/>
        <v>42976.874999994769</v>
      </c>
      <c r="B2166" s="29">
        <v>13.77805</v>
      </c>
      <c r="C2166" s="30">
        <v>0.28677999999999998</v>
      </c>
      <c r="D2166" s="29">
        <v>78.217449999999999</v>
      </c>
      <c r="E2166" s="29"/>
      <c r="F2166" s="24">
        <f t="shared" si="66"/>
        <v>13.77805</v>
      </c>
      <c r="G2166" s="24">
        <v>13.77805</v>
      </c>
      <c r="H2166" s="23">
        <v>18.87368</v>
      </c>
      <c r="I2166" s="23"/>
      <c r="J2166" s="23">
        <v>150</v>
      </c>
      <c r="K2166" s="23"/>
    </row>
    <row r="2167" spans="1:11" ht="12.75" customHeight="1" x14ac:dyDescent="0.25">
      <c r="A2167" s="20">
        <f t="shared" si="67"/>
        <v>42976.916666661433</v>
      </c>
      <c r="B2167" s="29">
        <v>12.99755</v>
      </c>
      <c r="C2167" s="30">
        <v>0.40998000000000001</v>
      </c>
      <c r="D2167" s="29">
        <v>275.33260000000001</v>
      </c>
      <c r="E2167" s="29"/>
      <c r="F2167" s="24">
        <f t="shared" si="66"/>
        <v>12.99755</v>
      </c>
      <c r="G2167" s="24">
        <v>12.99755</v>
      </c>
      <c r="H2167" s="23">
        <v>18.873280000000001</v>
      </c>
      <c r="I2167" s="23"/>
      <c r="J2167" s="23">
        <v>150</v>
      </c>
      <c r="K2167" s="23"/>
    </row>
    <row r="2168" spans="1:11" ht="12.75" customHeight="1" x14ac:dyDescent="0.25">
      <c r="A2168" s="20">
        <f t="shared" si="67"/>
        <v>42976.958333328097</v>
      </c>
      <c r="B2168" s="29">
        <v>9.3042300000000004</v>
      </c>
      <c r="C2168" s="30">
        <v>0.40783999999999998</v>
      </c>
      <c r="D2168" s="29">
        <v>213.96270000000001</v>
      </c>
      <c r="E2168" s="29"/>
      <c r="F2168" s="24">
        <f t="shared" si="66"/>
        <v>9.3042300000000004</v>
      </c>
      <c r="G2168" s="24">
        <v>9.3042300000000004</v>
      </c>
      <c r="H2168" s="23">
        <v>18.86647</v>
      </c>
      <c r="I2168" s="23"/>
      <c r="J2168" s="23">
        <v>150</v>
      </c>
      <c r="K2168" s="23"/>
    </row>
    <row r="2169" spans="1:11" ht="12.75" customHeight="1" x14ac:dyDescent="0.25">
      <c r="A2169" s="20">
        <f t="shared" si="67"/>
        <v>42976.999999994761</v>
      </c>
      <c r="B2169" s="29">
        <v>0.98577999999999999</v>
      </c>
      <c r="C2169" s="30">
        <v>0.52727000000000002</v>
      </c>
      <c r="D2169" s="29">
        <v>140.5514</v>
      </c>
      <c r="E2169" s="29"/>
      <c r="F2169" s="24">
        <f t="shared" si="66"/>
        <v>0.98577999999999999</v>
      </c>
      <c r="G2169" s="24">
        <v>0.98577999999999999</v>
      </c>
      <c r="H2169" s="23">
        <v>18.86534</v>
      </c>
      <c r="I2169" s="23"/>
      <c r="J2169" s="23">
        <v>150</v>
      </c>
      <c r="K2169" s="23"/>
    </row>
    <row r="2170" spans="1:11" ht="12.75" customHeight="1" x14ac:dyDescent="0.25">
      <c r="A2170" s="20">
        <f t="shared" si="67"/>
        <v>42977.041666661426</v>
      </c>
      <c r="B2170" s="29">
        <v>9.7596699999999998</v>
      </c>
      <c r="C2170" s="30">
        <v>0.48893999999999999</v>
      </c>
      <c r="D2170" s="29">
        <v>256.6157</v>
      </c>
      <c r="E2170" s="29"/>
      <c r="F2170" s="24">
        <f t="shared" si="66"/>
        <v>9.7596699999999998</v>
      </c>
      <c r="G2170" s="24">
        <v>9.7596699999999998</v>
      </c>
      <c r="H2170" s="23">
        <v>18.86167</v>
      </c>
      <c r="I2170" s="23">
        <f>COUNTIF(G2170:G2193,"&gt;150")</f>
        <v>0</v>
      </c>
      <c r="J2170" s="23">
        <v>150</v>
      </c>
      <c r="K2170" s="23"/>
    </row>
    <row r="2171" spans="1:11" ht="12.75" customHeight="1" x14ac:dyDescent="0.25">
      <c r="A2171" s="20">
        <f t="shared" si="67"/>
        <v>42977.08333332809</v>
      </c>
      <c r="B2171" s="29">
        <v>4.6814400000000003</v>
      </c>
      <c r="C2171" s="30">
        <v>0.32761000000000001</v>
      </c>
      <c r="D2171" s="29">
        <v>86.70438</v>
      </c>
      <c r="E2171" s="29"/>
      <c r="F2171" s="24">
        <f t="shared" si="66"/>
        <v>4.6814400000000003</v>
      </c>
      <c r="G2171" s="24">
        <v>4.6814400000000003</v>
      </c>
      <c r="H2171" s="23">
        <v>18.858499999999999</v>
      </c>
      <c r="I2171" s="23"/>
      <c r="J2171" s="23">
        <v>150</v>
      </c>
      <c r="K2171" s="23"/>
    </row>
    <row r="2172" spans="1:11" ht="12.75" customHeight="1" x14ac:dyDescent="0.25">
      <c r="A2172" s="20">
        <f t="shared" si="67"/>
        <v>42977.124999994754</v>
      </c>
      <c r="B2172" s="29"/>
      <c r="C2172" s="30">
        <v>0.2465</v>
      </c>
      <c r="D2172" s="29">
        <v>120.5111</v>
      </c>
      <c r="E2172" s="29"/>
      <c r="F2172" s="24" t="str">
        <f t="shared" si="66"/>
        <v/>
      </c>
      <c r="G2172" s="24" t="s">
        <v>189</v>
      </c>
      <c r="H2172" s="23">
        <v>18.85754</v>
      </c>
      <c r="I2172" s="23"/>
      <c r="J2172" s="23">
        <v>150</v>
      </c>
      <c r="K2172" s="23"/>
    </row>
    <row r="2173" spans="1:11" ht="12.75" customHeight="1" x14ac:dyDescent="0.25">
      <c r="A2173" s="20">
        <f t="shared" si="67"/>
        <v>42977.166666661418</v>
      </c>
      <c r="B2173" s="29"/>
      <c r="C2173" s="30">
        <v>0.42603000000000002</v>
      </c>
      <c r="D2173" s="29">
        <v>115.8575</v>
      </c>
      <c r="E2173" s="29"/>
      <c r="F2173" s="24" t="str">
        <f t="shared" si="66"/>
        <v/>
      </c>
      <c r="G2173" s="24" t="s">
        <v>189</v>
      </c>
      <c r="H2173" s="23">
        <v>18.857040000000001</v>
      </c>
      <c r="I2173" s="23"/>
      <c r="J2173" s="23">
        <v>150</v>
      </c>
      <c r="K2173" s="23"/>
    </row>
    <row r="2174" spans="1:11" ht="12.75" customHeight="1" x14ac:dyDescent="0.25">
      <c r="A2174" s="20">
        <f t="shared" si="67"/>
        <v>42977.208333328083</v>
      </c>
      <c r="B2174" s="29">
        <v>-1.1038399999999999</v>
      </c>
      <c r="C2174" s="30">
        <v>0.76907000000000003</v>
      </c>
      <c r="D2174" s="29">
        <v>285.83909999999997</v>
      </c>
      <c r="E2174" s="29"/>
      <c r="F2174" s="24" t="str">
        <f t="shared" si="66"/>
        <v/>
      </c>
      <c r="G2174" s="24" t="s">
        <v>189</v>
      </c>
      <c r="H2174" s="23">
        <v>18.84704</v>
      </c>
      <c r="I2174" s="23"/>
      <c r="J2174" s="23">
        <v>150</v>
      </c>
      <c r="K2174" s="23"/>
    </row>
    <row r="2175" spans="1:11" ht="12.75" customHeight="1" x14ac:dyDescent="0.25">
      <c r="A2175" s="20">
        <f t="shared" si="67"/>
        <v>42977.249999994747</v>
      </c>
      <c r="B2175" s="29">
        <v>11.56378</v>
      </c>
      <c r="C2175" s="30">
        <v>0.81874000000000002</v>
      </c>
      <c r="D2175" s="29">
        <v>215.726</v>
      </c>
      <c r="E2175" s="29"/>
      <c r="F2175" s="24">
        <f t="shared" si="66"/>
        <v>11.56378</v>
      </c>
      <c r="G2175" s="24">
        <v>11.56378</v>
      </c>
      <c r="H2175" s="23">
        <v>18.840540000000001</v>
      </c>
      <c r="I2175" s="23"/>
      <c r="J2175" s="23">
        <v>150</v>
      </c>
      <c r="K2175" s="23"/>
    </row>
    <row r="2176" spans="1:11" ht="12.75" customHeight="1" x14ac:dyDescent="0.25">
      <c r="A2176" s="20">
        <f t="shared" si="67"/>
        <v>42977.291666661411</v>
      </c>
      <c r="B2176" s="29">
        <v>8.42272</v>
      </c>
      <c r="C2176" s="30">
        <v>0.65956000000000004</v>
      </c>
      <c r="D2176" s="29">
        <v>211.41309999999999</v>
      </c>
      <c r="E2176" s="29"/>
      <c r="F2176" s="24">
        <f t="shared" si="66"/>
        <v>8.42272</v>
      </c>
      <c r="G2176" s="24">
        <v>8.42272</v>
      </c>
      <c r="H2176" s="23">
        <v>18.840170000000001</v>
      </c>
      <c r="I2176" s="23"/>
      <c r="J2176" s="23">
        <v>150</v>
      </c>
      <c r="K2176" s="23"/>
    </row>
    <row r="2177" spans="1:11" ht="12.75" customHeight="1" x14ac:dyDescent="0.25">
      <c r="A2177" s="20">
        <f t="shared" si="67"/>
        <v>42977.333333328075</v>
      </c>
      <c r="B2177" s="29">
        <v>4.0251700000000001</v>
      </c>
      <c r="C2177" s="30">
        <v>0.74175000000000002</v>
      </c>
      <c r="D2177" s="29">
        <v>142.61269999999999</v>
      </c>
      <c r="E2177" s="29"/>
      <c r="F2177" s="24">
        <f t="shared" si="66"/>
        <v>4.0251700000000001</v>
      </c>
      <c r="G2177" s="24">
        <v>4.0251700000000001</v>
      </c>
      <c r="H2177" s="23">
        <v>18.83567</v>
      </c>
      <c r="I2177" s="23"/>
      <c r="J2177" s="23">
        <v>150</v>
      </c>
      <c r="K2177" s="23"/>
    </row>
    <row r="2178" spans="1:11" ht="12.75" customHeight="1" x14ac:dyDescent="0.25">
      <c r="A2178" s="20">
        <f t="shared" si="67"/>
        <v>42977.374999994739</v>
      </c>
      <c r="B2178" s="29">
        <v>-1.26389</v>
      </c>
      <c r="C2178" s="30">
        <v>0.94860999999999995</v>
      </c>
      <c r="D2178" s="29">
        <v>259.19709999999998</v>
      </c>
      <c r="E2178" s="29"/>
      <c r="F2178" s="24" t="str">
        <f t="shared" si="66"/>
        <v/>
      </c>
      <c r="G2178" s="24" t="s">
        <v>189</v>
      </c>
      <c r="H2178" s="23">
        <v>18.83033</v>
      </c>
      <c r="I2178" s="23"/>
      <c r="J2178" s="23">
        <v>150</v>
      </c>
      <c r="K2178" s="23"/>
    </row>
    <row r="2179" spans="1:11" ht="12.75" customHeight="1" x14ac:dyDescent="0.25">
      <c r="A2179" s="20">
        <f t="shared" si="67"/>
        <v>42977.416666661404</v>
      </c>
      <c r="B2179" s="29"/>
      <c r="C2179" s="30"/>
      <c r="D2179" s="29"/>
      <c r="E2179" s="29"/>
      <c r="F2179" s="24" t="str">
        <f t="shared" si="66"/>
        <v/>
      </c>
      <c r="G2179" s="24" t="s">
        <v>189</v>
      </c>
      <c r="H2179" s="23">
        <v>18.826550000000001</v>
      </c>
      <c r="I2179" s="23"/>
      <c r="J2179" s="23">
        <v>150</v>
      </c>
      <c r="K2179" s="23"/>
    </row>
    <row r="2180" spans="1:11" ht="12.75" customHeight="1" x14ac:dyDescent="0.25">
      <c r="A2180" s="20">
        <f t="shared" si="67"/>
        <v>42977.458333328068</v>
      </c>
      <c r="B2180" s="29"/>
      <c r="C2180" s="30"/>
      <c r="D2180" s="29"/>
      <c r="E2180" s="29"/>
      <c r="F2180" s="24" t="str">
        <f t="shared" si="66"/>
        <v/>
      </c>
      <c r="G2180" s="24" t="s">
        <v>189</v>
      </c>
      <c r="H2180" s="23">
        <v>18.81561</v>
      </c>
      <c r="I2180" s="23"/>
      <c r="J2180" s="23">
        <v>150</v>
      </c>
      <c r="K2180" s="23"/>
    </row>
    <row r="2181" spans="1:11" ht="12.75" customHeight="1" x14ac:dyDescent="0.25">
      <c r="A2181" s="20">
        <f t="shared" si="67"/>
        <v>42977.499999994732</v>
      </c>
      <c r="B2181" s="29"/>
      <c r="C2181" s="30"/>
      <c r="D2181" s="29"/>
      <c r="E2181" s="29"/>
      <c r="F2181" s="24" t="str">
        <f t="shared" si="66"/>
        <v/>
      </c>
      <c r="G2181" s="24" t="s">
        <v>189</v>
      </c>
      <c r="H2181" s="23">
        <v>18.804220000000001</v>
      </c>
      <c r="I2181" s="23"/>
      <c r="J2181" s="23">
        <v>150</v>
      </c>
      <c r="K2181" s="23"/>
    </row>
    <row r="2182" spans="1:11" ht="12.75" customHeight="1" x14ac:dyDescent="0.25">
      <c r="A2182" s="20">
        <f t="shared" si="67"/>
        <v>42977.541666661396</v>
      </c>
      <c r="B2182" s="29"/>
      <c r="C2182" s="30"/>
      <c r="D2182" s="29"/>
      <c r="E2182" s="29"/>
      <c r="F2182" s="24" t="str">
        <f t="shared" si="66"/>
        <v/>
      </c>
      <c r="G2182" s="24" t="s">
        <v>189</v>
      </c>
      <c r="H2182" s="23">
        <v>18.788219999999999</v>
      </c>
      <c r="I2182" s="23"/>
      <c r="J2182" s="23">
        <v>150</v>
      </c>
      <c r="K2182" s="23"/>
    </row>
    <row r="2183" spans="1:11" ht="12.75" customHeight="1" x14ac:dyDescent="0.25">
      <c r="A2183" s="20">
        <f t="shared" si="67"/>
        <v>42977.583333328061</v>
      </c>
      <c r="B2183" s="29"/>
      <c r="C2183" s="30"/>
      <c r="D2183" s="29"/>
      <c r="E2183" s="29"/>
      <c r="F2183" s="24" t="str">
        <f t="shared" si="66"/>
        <v/>
      </c>
      <c r="G2183" s="24" t="s">
        <v>189</v>
      </c>
      <c r="H2183" s="23">
        <v>18.7742</v>
      </c>
      <c r="I2183" s="23"/>
      <c r="J2183" s="23">
        <v>150</v>
      </c>
      <c r="K2183" s="23"/>
    </row>
    <row r="2184" spans="1:11" ht="12.75" customHeight="1" x14ac:dyDescent="0.25">
      <c r="A2184" s="20">
        <f t="shared" si="67"/>
        <v>42977.624999994725</v>
      </c>
      <c r="B2184" s="29"/>
      <c r="C2184" s="30">
        <v>3.0255899999999998</v>
      </c>
      <c r="D2184" s="29">
        <v>329.35730000000001</v>
      </c>
      <c r="E2184" s="29"/>
      <c r="F2184" s="24" t="str">
        <f t="shared" si="66"/>
        <v/>
      </c>
      <c r="G2184" s="24" t="s">
        <v>189</v>
      </c>
      <c r="H2184" s="23">
        <v>18.77094</v>
      </c>
      <c r="I2184" s="23"/>
      <c r="J2184" s="23">
        <v>150</v>
      </c>
      <c r="K2184" s="23"/>
    </row>
    <row r="2185" spans="1:11" ht="12.75" customHeight="1" x14ac:dyDescent="0.25">
      <c r="A2185" s="20">
        <f t="shared" si="67"/>
        <v>42977.666666661389</v>
      </c>
      <c r="B2185" s="29">
        <v>18.642430000000001</v>
      </c>
      <c r="C2185" s="30">
        <v>2.10954</v>
      </c>
      <c r="D2185" s="29">
        <v>320.55410000000001</v>
      </c>
      <c r="E2185" s="29"/>
      <c r="F2185" s="24">
        <f t="shared" si="66"/>
        <v>18.642430000000001</v>
      </c>
      <c r="G2185" s="24">
        <v>18.642430000000001</v>
      </c>
      <c r="H2185" s="23">
        <v>18.752330000000001</v>
      </c>
      <c r="I2185" s="23"/>
      <c r="J2185" s="23">
        <v>150</v>
      </c>
      <c r="K2185" s="23"/>
    </row>
    <row r="2186" spans="1:11" ht="12.75" customHeight="1" x14ac:dyDescent="0.25">
      <c r="A2186" s="20">
        <f t="shared" si="67"/>
        <v>42977.708333328053</v>
      </c>
      <c r="B2186" s="29">
        <v>19.599740000000001</v>
      </c>
      <c r="C2186" s="30">
        <v>2.4103699999999999</v>
      </c>
      <c r="D2186" s="29">
        <v>314.99599999999998</v>
      </c>
      <c r="E2186" s="29"/>
      <c r="F2186" s="24">
        <f t="shared" si="66"/>
        <v>19.599740000000001</v>
      </c>
      <c r="G2186" s="24">
        <v>19.599740000000001</v>
      </c>
      <c r="H2186" s="23">
        <v>18.749829999999999</v>
      </c>
      <c r="I2186" s="23"/>
      <c r="J2186" s="23">
        <v>150</v>
      </c>
      <c r="K2186" s="23"/>
    </row>
    <row r="2187" spans="1:11" ht="12.75" customHeight="1" x14ac:dyDescent="0.25">
      <c r="A2187" s="20">
        <f t="shared" si="67"/>
        <v>42977.749999994718</v>
      </c>
      <c r="B2187" s="29">
        <v>20.44548</v>
      </c>
      <c r="C2187" s="30">
        <v>1.48048</v>
      </c>
      <c r="D2187" s="29">
        <v>331.38850000000002</v>
      </c>
      <c r="E2187" s="29"/>
      <c r="F2187" s="24">
        <f t="shared" ref="F2187:F2250" si="68">IF(AND(B2187&gt;0,ISNUMBER(B2187)),B2187,"")</f>
        <v>20.44548</v>
      </c>
      <c r="G2187" s="24">
        <v>20.44548</v>
      </c>
      <c r="H2187" s="23">
        <v>18.744630000000001</v>
      </c>
      <c r="I2187" s="23"/>
      <c r="J2187" s="23">
        <v>150</v>
      </c>
      <c r="K2187" s="23"/>
    </row>
    <row r="2188" spans="1:11" ht="12.75" customHeight="1" x14ac:dyDescent="0.25">
      <c r="A2188" s="20">
        <f t="shared" ref="A2188:A2251" si="69">A2187+1/24</f>
        <v>42977.791666661382</v>
      </c>
      <c r="B2188" s="29">
        <v>6.1800899999999999</v>
      </c>
      <c r="C2188" s="30">
        <v>1.2789299999999999</v>
      </c>
      <c r="D2188" s="29">
        <v>354.8655</v>
      </c>
      <c r="E2188" s="29"/>
      <c r="F2188" s="24">
        <f t="shared" si="68"/>
        <v>6.1800899999999999</v>
      </c>
      <c r="G2188" s="24">
        <v>6.1800899999999999</v>
      </c>
      <c r="H2188" s="23">
        <v>18.7315</v>
      </c>
      <c r="I2188" s="23"/>
      <c r="J2188" s="23">
        <v>150</v>
      </c>
      <c r="K2188" s="23"/>
    </row>
    <row r="2189" spans="1:11" ht="12.75" customHeight="1" x14ac:dyDescent="0.25">
      <c r="A2189" s="20">
        <f t="shared" si="69"/>
        <v>42977.833333328046</v>
      </c>
      <c r="B2189" s="29">
        <v>11.71457</v>
      </c>
      <c r="C2189" s="30">
        <v>0.54354999999999998</v>
      </c>
      <c r="D2189" s="29">
        <v>82.524789999999996</v>
      </c>
      <c r="E2189" s="29"/>
      <c r="F2189" s="24">
        <f t="shared" si="68"/>
        <v>11.71457</v>
      </c>
      <c r="G2189" s="24">
        <v>11.71457</v>
      </c>
      <c r="H2189" s="23">
        <v>18.721499999999999</v>
      </c>
      <c r="I2189" s="23"/>
      <c r="J2189" s="23">
        <v>150</v>
      </c>
      <c r="K2189" s="23"/>
    </row>
    <row r="2190" spans="1:11" ht="12.75" customHeight="1" x14ac:dyDescent="0.25">
      <c r="A2190" s="20">
        <f t="shared" si="69"/>
        <v>42977.87499999471</v>
      </c>
      <c r="B2190" s="29">
        <v>3.7961100000000001</v>
      </c>
      <c r="C2190" s="30">
        <v>0.32983000000000001</v>
      </c>
      <c r="D2190" s="29">
        <v>133.6335</v>
      </c>
      <c r="E2190" s="29"/>
      <c r="F2190" s="24">
        <f t="shared" si="68"/>
        <v>3.7961100000000001</v>
      </c>
      <c r="G2190" s="24">
        <v>3.7961100000000001</v>
      </c>
      <c r="H2190" s="23">
        <v>18.717320000000001</v>
      </c>
      <c r="I2190" s="23"/>
      <c r="J2190" s="23">
        <v>150</v>
      </c>
      <c r="K2190" s="23"/>
    </row>
    <row r="2191" spans="1:11" ht="12.75" customHeight="1" x14ac:dyDescent="0.25">
      <c r="A2191" s="20">
        <f t="shared" si="69"/>
        <v>42977.916666661375</v>
      </c>
      <c r="B2191" s="29">
        <v>1.6767799999999999</v>
      </c>
      <c r="C2191" s="30">
        <v>0.54022999999999999</v>
      </c>
      <c r="D2191" s="29">
        <v>115.2474</v>
      </c>
      <c r="E2191" s="29"/>
      <c r="F2191" s="24">
        <f t="shared" si="68"/>
        <v>1.6767799999999999</v>
      </c>
      <c r="G2191" s="24">
        <v>1.6767799999999999</v>
      </c>
      <c r="H2191" s="23">
        <v>18.708960000000001</v>
      </c>
      <c r="I2191" s="23"/>
      <c r="J2191" s="23">
        <v>150</v>
      </c>
      <c r="K2191" s="23"/>
    </row>
    <row r="2192" spans="1:11" ht="12.75" customHeight="1" x14ac:dyDescent="0.25">
      <c r="A2192" s="20">
        <f t="shared" si="69"/>
        <v>42977.958333328039</v>
      </c>
      <c r="B2192" s="29">
        <v>10.49516</v>
      </c>
      <c r="C2192" s="30">
        <v>0.65444999999999998</v>
      </c>
      <c r="D2192" s="29">
        <v>105.0146</v>
      </c>
      <c r="E2192" s="29"/>
      <c r="F2192" s="24">
        <f t="shared" si="68"/>
        <v>10.49516</v>
      </c>
      <c r="G2192" s="24">
        <v>10.49516</v>
      </c>
      <c r="H2192" s="23">
        <v>18.703410000000002</v>
      </c>
      <c r="I2192" s="23"/>
      <c r="J2192" s="23">
        <v>150</v>
      </c>
      <c r="K2192" s="23"/>
    </row>
    <row r="2193" spans="1:11" ht="12.75" customHeight="1" x14ac:dyDescent="0.25">
      <c r="A2193" s="20">
        <f t="shared" si="69"/>
        <v>42977.999999994703</v>
      </c>
      <c r="B2193" s="29">
        <v>0.33228999999999997</v>
      </c>
      <c r="C2193" s="30">
        <v>0.26704</v>
      </c>
      <c r="D2193" s="29">
        <v>342.77769999999998</v>
      </c>
      <c r="E2193" s="29"/>
      <c r="F2193" s="24">
        <f t="shared" si="68"/>
        <v>0.33228999999999997</v>
      </c>
      <c r="G2193" s="24">
        <v>0.33228999999999997</v>
      </c>
      <c r="H2193" s="23">
        <v>18.69867</v>
      </c>
      <c r="I2193" s="23"/>
      <c r="J2193" s="23">
        <v>150</v>
      </c>
      <c r="K2193" s="23"/>
    </row>
    <row r="2194" spans="1:11" ht="12.75" customHeight="1" x14ac:dyDescent="0.25">
      <c r="A2194" s="20">
        <f t="shared" si="69"/>
        <v>42978.041666661367</v>
      </c>
      <c r="B2194" s="29">
        <v>7.9640899999999997</v>
      </c>
      <c r="C2194" s="30">
        <v>0.63953000000000004</v>
      </c>
      <c r="D2194" s="29">
        <v>207.03200000000001</v>
      </c>
      <c r="E2194" s="29"/>
      <c r="F2194" s="24">
        <f t="shared" si="68"/>
        <v>7.9640899999999997</v>
      </c>
      <c r="G2194" s="24">
        <v>7.9640899999999997</v>
      </c>
      <c r="H2194" s="23">
        <v>18.678380000000001</v>
      </c>
      <c r="I2194" s="23">
        <f>COUNTIF(G2194:G2217,"&gt;150")</f>
        <v>0</v>
      </c>
      <c r="J2194" s="23">
        <v>150</v>
      </c>
      <c r="K2194" s="23"/>
    </row>
    <row r="2195" spans="1:11" ht="12.75" customHeight="1" x14ac:dyDescent="0.25">
      <c r="A2195" s="20">
        <f t="shared" si="69"/>
        <v>42978.083333328032</v>
      </c>
      <c r="B2195" s="29">
        <v>3.3743599999999998</v>
      </c>
      <c r="C2195" s="30">
        <v>0.47808</v>
      </c>
      <c r="D2195" s="29">
        <v>258.48259999999999</v>
      </c>
      <c r="E2195" s="29"/>
      <c r="F2195" s="24">
        <f t="shared" si="68"/>
        <v>3.3743599999999998</v>
      </c>
      <c r="G2195" s="24">
        <v>3.3743599999999998</v>
      </c>
      <c r="H2195" s="23">
        <v>18.672599999999999</v>
      </c>
      <c r="I2195" s="23"/>
      <c r="J2195" s="23">
        <v>150</v>
      </c>
      <c r="K2195" s="23"/>
    </row>
    <row r="2196" spans="1:11" ht="12.75" customHeight="1" x14ac:dyDescent="0.25">
      <c r="A2196" s="20">
        <f t="shared" si="69"/>
        <v>42978.124999994696</v>
      </c>
      <c r="B2196" s="29">
        <v>-1.768</v>
      </c>
      <c r="C2196" s="30">
        <v>0.50700000000000001</v>
      </c>
      <c r="D2196" s="29">
        <v>274.66309999999999</v>
      </c>
      <c r="E2196" s="29"/>
      <c r="F2196" s="24" t="str">
        <f t="shared" si="68"/>
        <v/>
      </c>
      <c r="G2196" s="24" t="s">
        <v>189</v>
      </c>
      <c r="H2196" s="23">
        <v>18.666920000000001</v>
      </c>
      <c r="I2196" s="23"/>
      <c r="J2196" s="23">
        <v>150</v>
      </c>
      <c r="K2196" s="23"/>
    </row>
    <row r="2197" spans="1:11" ht="12.75" customHeight="1" x14ac:dyDescent="0.25">
      <c r="A2197" s="20">
        <f t="shared" si="69"/>
        <v>42978.16666666136</v>
      </c>
      <c r="B2197" s="29">
        <v>1.40913</v>
      </c>
      <c r="C2197" s="30">
        <v>0.44546000000000002</v>
      </c>
      <c r="D2197" s="29">
        <v>230.8278</v>
      </c>
      <c r="E2197" s="29"/>
      <c r="F2197" s="24">
        <f t="shared" si="68"/>
        <v>1.40913</v>
      </c>
      <c r="G2197" s="24">
        <v>1.40913</v>
      </c>
      <c r="H2197" s="23">
        <v>18.651060000000001</v>
      </c>
      <c r="I2197" s="23"/>
      <c r="J2197" s="23">
        <v>150</v>
      </c>
      <c r="K2197" s="23"/>
    </row>
    <row r="2198" spans="1:11" ht="12.75" customHeight="1" x14ac:dyDescent="0.25">
      <c r="A2198" s="20">
        <f t="shared" si="69"/>
        <v>42978.208333328024</v>
      </c>
      <c r="B2198" s="29">
        <v>3.9447199999999998</v>
      </c>
      <c r="C2198" s="30">
        <v>0.39405000000000001</v>
      </c>
      <c r="D2198" s="29">
        <v>213.95259999999999</v>
      </c>
      <c r="E2198" s="29"/>
      <c r="F2198" s="24">
        <f t="shared" si="68"/>
        <v>3.9447199999999998</v>
      </c>
      <c r="G2198" s="24">
        <v>3.9447199999999998</v>
      </c>
      <c r="H2198" s="23">
        <v>18.648330000000001</v>
      </c>
      <c r="I2198" s="23"/>
      <c r="J2198" s="23">
        <v>150</v>
      </c>
      <c r="K2198" s="23"/>
    </row>
    <row r="2199" spans="1:11" ht="12.75" customHeight="1" x14ac:dyDescent="0.25">
      <c r="A2199" s="20">
        <f t="shared" si="69"/>
        <v>42978.249999994689</v>
      </c>
      <c r="B2199" s="29">
        <v>0.45033000000000001</v>
      </c>
      <c r="C2199" s="30">
        <v>0.49057000000000001</v>
      </c>
      <c r="D2199" s="29">
        <v>204.71029999999999</v>
      </c>
      <c r="E2199" s="29"/>
      <c r="F2199" s="24">
        <f t="shared" si="68"/>
        <v>0.45033000000000001</v>
      </c>
      <c r="G2199" s="24">
        <v>0.45033000000000001</v>
      </c>
      <c r="H2199" s="23">
        <v>18.645289999999999</v>
      </c>
      <c r="I2199" s="23"/>
      <c r="J2199" s="23">
        <v>150</v>
      </c>
      <c r="K2199" s="23"/>
    </row>
    <row r="2200" spans="1:11" ht="12.75" customHeight="1" x14ac:dyDescent="0.25">
      <c r="A2200" s="20">
        <f t="shared" si="69"/>
        <v>42978.291666661353</v>
      </c>
      <c r="B2200" s="29">
        <v>8.8383900000000004</v>
      </c>
      <c r="C2200" s="30">
        <v>0.40709000000000001</v>
      </c>
      <c r="D2200" s="29">
        <v>65.225729999999999</v>
      </c>
      <c r="E2200" s="29"/>
      <c r="F2200" s="24">
        <f t="shared" si="68"/>
        <v>8.8383900000000004</v>
      </c>
      <c r="G2200" s="24">
        <v>8.8383900000000004</v>
      </c>
      <c r="H2200" s="23">
        <v>18.642430000000001</v>
      </c>
      <c r="I2200" s="23"/>
      <c r="J2200" s="23">
        <v>150</v>
      </c>
      <c r="K2200" s="23"/>
    </row>
    <row r="2201" spans="1:11" ht="12.75" customHeight="1" x14ac:dyDescent="0.25">
      <c r="A2201" s="20">
        <f t="shared" si="69"/>
        <v>42978.333333328017</v>
      </c>
      <c r="B2201" s="29">
        <v>-0.40621000000000002</v>
      </c>
      <c r="C2201" s="30">
        <v>0.48474</v>
      </c>
      <c r="D2201" s="29">
        <v>271.56849999999997</v>
      </c>
      <c r="E2201" s="29"/>
      <c r="F2201" s="24" t="str">
        <f t="shared" si="68"/>
        <v/>
      </c>
      <c r="G2201" s="24" t="s">
        <v>189</v>
      </c>
      <c r="H2201" s="23">
        <v>18.638559999999998</v>
      </c>
      <c r="I2201" s="23"/>
      <c r="J2201" s="23">
        <v>150</v>
      </c>
      <c r="K2201" s="23"/>
    </row>
    <row r="2202" spans="1:11" ht="12.75" customHeight="1" x14ac:dyDescent="0.25">
      <c r="A2202" s="20">
        <f t="shared" si="69"/>
        <v>42978.374999994681</v>
      </c>
      <c r="B2202" s="29">
        <v>-5.3308099999999996</v>
      </c>
      <c r="C2202" s="30">
        <v>0.54479999999999995</v>
      </c>
      <c r="D2202" s="29">
        <v>255.5446</v>
      </c>
      <c r="E2202" s="29"/>
      <c r="F2202" s="24" t="str">
        <f t="shared" si="68"/>
        <v/>
      </c>
      <c r="G2202" s="24" t="s">
        <v>189</v>
      </c>
      <c r="H2202" s="23">
        <v>18.63767</v>
      </c>
      <c r="I2202" s="23"/>
      <c r="J2202" s="23">
        <v>150</v>
      </c>
      <c r="K2202" s="23"/>
    </row>
    <row r="2203" spans="1:11" ht="12.75" customHeight="1" x14ac:dyDescent="0.25">
      <c r="A2203" s="20">
        <f t="shared" si="69"/>
        <v>42978.416666661346</v>
      </c>
      <c r="B2203" s="29">
        <v>8.9037799999999994</v>
      </c>
      <c r="C2203" s="30">
        <v>2.8504499999999999</v>
      </c>
      <c r="D2203" s="29">
        <v>285.21190000000001</v>
      </c>
      <c r="E2203" s="29"/>
      <c r="F2203" s="24">
        <f t="shared" si="68"/>
        <v>8.9037799999999994</v>
      </c>
      <c r="G2203" s="24">
        <v>8.9037799999999994</v>
      </c>
      <c r="H2203" s="23">
        <v>18.63081</v>
      </c>
      <c r="I2203" s="23"/>
      <c r="J2203" s="23">
        <v>150</v>
      </c>
      <c r="K2203" s="23"/>
    </row>
    <row r="2204" spans="1:11" ht="12.75" customHeight="1" x14ac:dyDescent="0.25">
      <c r="A2204" s="20">
        <f t="shared" si="69"/>
        <v>42978.45833332801</v>
      </c>
      <c r="B2204" s="29">
        <v>3.64669</v>
      </c>
      <c r="C2204" s="30">
        <v>2.4304700000000001</v>
      </c>
      <c r="D2204" s="29">
        <v>289.72460000000001</v>
      </c>
      <c r="E2204" s="29"/>
      <c r="F2204" s="24">
        <f t="shared" si="68"/>
        <v>3.64669</v>
      </c>
      <c r="G2204" s="24">
        <v>3.64669</v>
      </c>
      <c r="H2204" s="23">
        <v>18.611219999999999</v>
      </c>
      <c r="I2204" s="23"/>
      <c r="J2204" s="23">
        <v>150</v>
      </c>
      <c r="K2204" s="23"/>
    </row>
    <row r="2205" spans="1:11" ht="12.75" customHeight="1" x14ac:dyDescent="0.25">
      <c r="A2205" s="20">
        <f t="shared" si="69"/>
        <v>42978.499999994674</v>
      </c>
      <c r="B2205" s="29">
        <v>9.4177499999999998</v>
      </c>
      <c r="C2205" s="30">
        <v>1.7475099999999999</v>
      </c>
      <c r="D2205" s="29">
        <v>291.84969999999998</v>
      </c>
      <c r="E2205" s="29"/>
      <c r="F2205" s="24">
        <f t="shared" si="68"/>
        <v>9.4177499999999998</v>
      </c>
      <c r="G2205" s="24">
        <v>9.4177499999999998</v>
      </c>
      <c r="H2205" s="23">
        <v>18.60089</v>
      </c>
      <c r="I2205" s="23"/>
      <c r="J2205" s="23">
        <v>150</v>
      </c>
      <c r="K2205" s="23"/>
    </row>
    <row r="2206" spans="1:11" ht="12.75" customHeight="1" x14ac:dyDescent="0.25">
      <c r="A2206" s="20">
        <f t="shared" si="69"/>
        <v>42978.541666661338</v>
      </c>
      <c r="B2206" s="29">
        <v>10.81536</v>
      </c>
      <c r="C2206" s="30">
        <v>2.5365700000000002</v>
      </c>
      <c r="D2206" s="29">
        <v>233.6508</v>
      </c>
      <c r="E2206" s="29"/>
      <c r="F2206" s="24">
        <f t="shared" si="68"/>
        <v>10.81536</v>
      </c>
      <c r="G2206" s="24">
        <v>10.81536</v>
      </c>
      <c r="H2206" s="23">
        <v>18.60051</v>
      </c>
      <c r="I2206" s="23"/>
      <c r="J2206" s="23">
        <v>150</v>
      </c>
      <c r="K2206" s="23"/>
    </row>
    <row r="2207" spans="1:11" ht="12.75" customHeight="1" x14ac:dyDescent="0.25">
      <c r="A2207" s="20">
        <f t="shared" si="69"/>
        <v>42978.583333328002</v>
      </c>
      <c r="B2207" s="29">
        <v>2.1733099999999999</v>
      </c>
      <c r="C2207" s="30">
        <v>1.0901099999999999</v>
      </c>
      <c r="D2207" s="29">
        <v>333.95100000000002</v>
      </c>
      <c r="E2207" s="29"/>
      <c r="F2207" s="24">
        <f t="shared" si="68"/>
        <v>2.1733099999999999</v>
      </c>
      <c r="G2207" s="24">
        <v>2.1733099999999999</v>
      </c>
      <c r="H2207" s="23">
        <v>18.59732</v>
      </c>
      <c r="I2207" s="23"/>
      <c r="J2207" s="23">
        <v>150</v>
      </c>
      <c r="K2207" s="23"/>
    </row>
    <row r="2208" spans="1:11" ht="12.75" customHeight="1" x14ac:dyDescent="0.25">
      <c r="A2208" s="20">
        <f t="shared" si="69"/>
        <v>42978.624999994667</v>
      </c>
      <c r="B2208" s="29">
        <v>-0.62666999999999995</v>
      </c>
      <c r="C2208" s="30">
        <v>1.4131800000000001</v>
      </c>
      <c r="D2208" s="29">
        <v>307.92599999999999</v>
      </c>
      <c r="E2208" s="29"/>
      <c r="F2208" s="24" t="str">
        <f t="shared" si="68"/>
        <v/>
      </c>
      <c r="G2208" s="24" t="s">
        <v>189</v>
      </c>
      <c r="H2208" s="23">
        <v>18.594180000000001</v>
      </c>
      <c r="I2208" s="23"/>
      <c r="J2208" s="23">
        <v>150</v>
      </c>
      <c r="K2208" s="23"/>
    </row>
    <row r="2209" spans="1:11" ht="12.75" customHeight="1" x14ac:dyDescent="0.25">
      <c r="A2209" s="20">
        <f t="shared" si="69"/>
        <v>42978.666666661331</v>
      </c>
      <c r="B2209" s="29">
        <v>7.4191599999999998</v>
      </c>
      <c r="C2209" s="30">
        <v>1.3715200000000001</v>
      </c>
      <c r="D2209" s="29">
        <v>274.23410000000001</v>
      </c>
      <c r="E2209" s="29"/>
      <c r="F2209" s="24">
        <f t="shared" si="68"/>
        <v>7.4191599999999998</v>
      </c>
      <c r="G2209" s="24">
        <v>7.4191599999999998</v>
      </c>
      <c r="H2209" s="23">
        <v>18.58989</v>
      </c>
      <c r="I2209" s="23"/>
      <c r="J2209" s="23">
        <v>150</v>
      </c>
      <c r="K2209" s="23"/>
    </row>
    <row r="2210" spans="1:11" ht="12.75" customHeight="1" x14ac:dyDescent="0.25">
      <c r="A2210" s="20">
        <f t="shared" si="69"/>
        <v>42978.708333327995</v>
      </c>
      <c r="B2210" s="29">
        <v>-2.03593</v>
      </c>
      <c r="C2210" s="30">
        <v>0.35339999999999999</v>
      </c>
      <c r="D2210" s="29">
        <v>252.86500000000001</v>
      </c>
      <c r="E2210" s="29"/>
      <c r="F2210" s="24" t="str">
        <f t="shared" si="68"/>
        <v/>
      </c>
      <c r="G2210" s="24" t="s">
        <v>189</v>
      </c>
      <c r="H2210" s="23">
        <v>18.585609999999999</v>
      </c>
      <c r="I2210" s="23"/>
      <c r="J2210" s="23">
        <v>150</v>
      </c>
      <c r="K2210" s="23"/>
    </row>
    <row r="2211" spans="1:11" ht="12.75" customHeight="1" x14ac:dyDescent="0.25">
      <c r="A2211" s="20">
        <f t="shared" si="69"/>
        <v>42978.749999994659</v>
      </c>
      <c r="B2211" s="29">
        <v>7.1405399999999997</v>
      </c>
      <c r="C2211" s="30">
        <v>0.40122999999999998</v>
      </c>
      <c r="D2211" s="29">
        <v>316.41340000000002</v>
      </c>
      <c r="E2211" s="29"/>
      <c r="F2211" s="24">
        <f t="shared" si="68"/>
        <v>7.1405399999999997</v>
      </c>
      <c r="G2211" s="24">
        <v>7.1405399999999997</v>
      </c>
      <c r="H2211" s="23">
        <v>18.582830000000001</v>
      </c>
      <c r="I2211" s="23"/>
      <c r="J2211" s="23">
        <v>150</v>
      </c>
      <c r="K2211" s="23"/>
    </row>
    <row r="2212" spans="1:11" ht="12.75" customHeight="1" x14ac:dyDescent="0.25">
      <c r="A2212" s="20">
        <f t="shared" si="69"/>
        <v>42978.791666661324</v>
      </c>
      <c r="B2212" s="29">
        <v>7.5571700000000002</v>
      </c>
      <c r="C2212" s="30">
        <v>0.70572000000000001</v>
      </c>
      <c r="D2212" s="29">
        <v>313.14080000000001</v>
      </c>
      <c r="E2212" s="29"/>
      <c r="F2212" s="24">
        <f t="shared" si="68"/>
        <v>7.5571700000000002</v>
      </c>
      <c r="G2212" s="24">
        <v>7.5571700000000002</v>
      </c>
      <c r="H2212" s="23">
        <v>18.580169999999999</v>
      </c>
      <c r="I2212" s="23"/>
      <c r="J2212" s="23">
        <v>150</v>
      </c>
      <c r="K2212" s="23"/>
    </row>
    <row r="2213" spans="1:11" ht="12.75" customHeight="1" x14ac:dyDescent="0.25">
      <c r="A2213" s="20">
        <f t="shared" si="69"/>
        <v>42978.833333327988</v>
      </c>
      <c r="B2213" s="29">
        <v>3.3281999999999998</v>
      </c>
      <c r="C2213" s="30">
        <v>0.57813000000000003</v>
      </c>
      <c r="D2213" s="29">
        <v>52.898449999999997</v>
      </c>
      <c r="E2213" s="29"/>
      <c r="F2213" s="24">
        <f t="shared" si="68"/>
        <v>3.3281999999999998</v>
      </c>
      <c r="G2213" s="24">
        <v>3.3281999999999998</v>
      </c>
      <c r="H2213" s="23">
        <v>18.56861</v>
      </c>
      <c r="I2213" s="23"/>
      <c r="J2213" s="23">
        <v>150</v>
      </c>
      <c r="K2213" s="23"/>
    </row>
    <row r="2214" spans="1:11" ht="12.75" customHeight="1" x14ac:dyDescent="0.25">
      <c r="A2214" s="20">
        <f t="shared" si="69"/>
        <v>42978.874999994652</v>
      </c>
      <c r="B2214" s="29">
        <v>4.3689499999999999</v>
      </c>
      <c r="C2214" s="30">
        <v>0.65591999999999995</v>
      </c>
      <c r="D2214" s="29">
        <v>296.52820000000003</v>
      </c>
      <c r="E2214" s="29"/>
      <c r="F2214" s="24">
        <f t="shared" si="68"/>
        <v>4.3689499999999999</v>
      </c>
      <c r="G2214" s="24">
        <v>4.3689499999999999</v>
      </c>
      <c r="H2214" s="23">
        <v>18.567599999999999</v>
      </c>
      <c r="I2214" s="23"/>
      <c r="J2214" s="23">
        <v>150</v>
      </c>
      <c r="K2214" s="23"/>
    </row>
    <row r="2215" spans="1:11" ht="12.75" customHeight="1" x14ac:dyDescent="0.25">
      <c r="A2215" s="20">
        <f t="shared" si="69"/>
        <v>42978.916666661316</v>
      </c>
      <c r="B2215" s="29">
        <v>1.97367</v>
      </c>
      <c r="C2215" s="30">
        <v>0.43001</v>
      </c>
      <c r="D2215" s="29">
        <v>316.88119999999998</v>
      </c>
      <c r="E2215" s="29"/>
      <c r="F2215" s="24">
        <f t="shared" si="68"/>
        <v>1.97367</v>
      </c>
      <c r="G2215" s="24">
        <v>1.97367</v>
      </c>
      <c r="H2215" s="23">
        <v>18.565390000000001</v>
      </c>
      <c r="I2215" s="23"/>
      <c r="J2215" s="23">
        <v>150</v>
      </c>
      <c r="K2215" s="23"/>
    </row>
    <row r="2216" spans="1:11" ht="12.75" customHeight="1" x14ac:dyDescent="0.25">
      <c r="A2216" s="20">
        <f t="shared" si="69"/>
        <v>42978.958333327981</v>
      </c>
      <c r="B2216" s="29">
        <v>8.8700899999999994</v>
      </c>
      <c r="C2216" s="30">
        <v>0.54001999999999994</v>
      </c>
      <c r="D2216" s="29">
        <v>261.62400000000002</v>
      </c>
      <c r="E2216" s="29"/>
      <c r="F2216" s="24">
        <f t="shared" si="68"/>
        <v>8.8700899999999994</v>
      </c>
      <c r="G2216" s="24">
        <v>8.8700899999999994</v>
      </c>
      <c r="H2216" s="23">
        <v>18.561229999999998</v>
      </c>
      <c r="I2216" s="23"/>
      <c r="J2216" s="23">
        <v>150</v>
      </c>
      <c r="K2216" s="23"/>
    </row>
    <row r="2217" spans="1:11" ht="12.75" customHeight="1" x14ac:dyDescent="0.25">
      <c r="A2217" s="20">
        <f t="shared" si="69"/>
        <v>42978.999999994645</v>
      </c>
      <c r="B2217" s="29">
        <v>2.9972799999999999</v>
      </c>
      <c r="C2217" s="30">
        <v>0.23907999999999999</v>
      </c>
      <c r="D2217" s="29">
        <v>197.08240000000001</v>
      </c>
      <c r="E2217" s="29"/>
      <c r="F2217" s="24">
        <f t="shared" si="68"/>
        <v>2.9972799999999999</v>
      </c>
      <c r="G2217" s="24">
        <v>2.9972799999999999</v>
      </c>
      <c r="H2217" s="23">
        <v>18.55339</v>
      </c>
      <c r="I2217" s="23"/>
      <c r="J2217" s="23">
        <v>150</v>
      </c>
      <c r="K2217" s="23"/>
    </row>
    <row r="2218" spans="1:11" ht="12.75" customHeight="1" x14ac:dyDescent="0.25">
      <c r="A2218" s="20">
        <f t="shared" si="69"/>
        <v>42979.041666661309</v>
      </c>
      <c r="B2218" s="29">
        <v>-3.0922000000000001</v>
      </c>
      <c r="C2218" s="30">
        <v>0.41388999999999998</v>
      </c>
      <c r="D2218" s="29">
        <v>212.32259999999999</v>
      </c>
      <c r="E2218" s="29"/>
      <c r="F2218" s="24" t="str">
        <f t="shared" si="68"/>
        <v/>
      </c>
      <c r="G2218" s="24" t="s">
        <v>189</v>
      </c>
      <c r="H2218" s="23">
        <v>18.547830000000001</v>
      </c>
      <c r="I2218" s="23">
        <f>COUNTIF(G2218:G2241,"&gt;150")</f>
        <v>0</v>
      </c>
      <c r="J2218" s="23">
        <v>150</v>
      </c>
      <c r="K2218" s="23"/>
    </row>
    <row r="2219" spans="1:11" ht="12.75" customHeight="1" x14ac:dyDescent="0.25">
      <c r="A2219" s="20">
        <f t="shared" si="69"/>
        <v>42979.083333327973</v>
      </c>
      <c r="B2219" s="29">
        <v>-1.9302600000000001</v>
      </c>
      <c r="C2219" s="30">
        <v>0.41892000000000001</v>
      </c>
      <c r="D2219" s="29">
        <v>201.4425</v>
      </c>
      <c r="E2219" s="29"/>
      <c r="F2219" s="24" t="str">
        <f t="shared" si="68"/>
        <v/>
      </c>
      <c r="G2219" s="24" t="s">
        <v>189</v>
      </c>
      <c r="H2219" s="23">
        <v>18.540330000000001</v>
      </c>
      <c r="I2219" s="23"/>
      <c r="J2219" s="23">
        <v>150</v>
      </c>
      <c r="K2219" s="23"/>
    </row>
    <row r="2220" spans="1:11" ht="12.75" customHeight="1" x14ac:dyDescent="0.25">
      <c r="A2220" s="20">
        <f t="shared" si="69"/>
        <v>42979.124999994638</v>
      </c>
      <c r="B2220" s="29">
        <v>3.06568</v>
      </c>
      <c r="C2220" s="30">
        <v>0.21396999999999999</v>
      </c>
      <c r="D2220" s="29">
        <v>92.227220000000003</v>
      </c>
      <c r="E2220" s="29"/>
      <c r="F2220" s="24">
        <f t="shared" si="68"/>
        <v>3.06568</v>
      </c>
      <c r="G2220" s="24">
        <v>3.06568</v>
      </c>
      <c r="H2220" s="23">
        <v>18.533110000000001</v>
      </c>
      <c r="I2220" s="23"/>
      <c r="J2220" s="23">
        <v>150</v>
      </c>
      <c r="K2220" s="23"/>
    </row>
    <row r="2221" spans="1:11" ht="12.75" customHeight="1" x14ac:dyDescent="0.25">
      <c r="A2221" s="20">
        <f t="shared" si="69"/>
        <v>42979.166666661302</v>
      </c>
      <c r="B2221" s="29">
        <v>3.8038099999999999</v>
      </c>
      <c r="C2221" s="30">
        <v>0.26129999999999998</v>
      </c>
      <c r="D2221" s="29">
        <v>302.54939999999999</v>
      </c>
      <c r="E2221" s="29"/>
      <c r="F2221" s="24">
        <f t="shared" si="68"/>
        <v>3.8038099999999999</v>
      </c>
      <c r="G2221" s="24">
        <v>3.8038099999999999</v>
      </c>
      <c r="H2221" s="23">
        <v>18.52749</v>
      </c>
      <c r="I2221" s="23"/>
      <c r="J2221" s="23">
        <v>150</v>
      </c>
      <c r="K2221" s="23"/>
    </row>
    <row r="2222" spans="1:11" ht="12.75" customHeight="1" x14ac:dyDescent="0.25">
      <c r="A2222" s="20">
        <f t="shared" si="69"/>
        <v>42979.208333327966</v>
      </c>
      <c r="B2222" s="29">
        <v>2.4130199999999999</v>
      </c>
      <c r="C2222" s="30">
        <v>0.25627</v>
      </c>
      <c r="D2222" s="29">
        <v>276.42759999999998</v>
      </c>
      <c r="E2222" s="29"/>
      <c r="F2222" s="24">
        <f t="shared" si="68"/>
        <v>2.4130199999999999</v>
      </c>
      <c r="G2222" s="24">
        <v>2.4130199999999999</v>
      </c>
      <c r="H2222" s="23">
        <v>18.518249999999998</v>
      </c>
      <c r="I2222" s="23"/>
      <c r="J2222" s="23">
        <v>150</v>
      </c>
      <c r="K2222" s="23"/>
    </row>
    <row r="2223" spans="1:11" ht="12.75" customHeight="1" x14ac:dyDescent="0.25">
      <c r="A2223" s="20">
        <f t="shared" si="69"/>
        <v>42979.24999999463</v>
      </c>
      <c r="B2223" s="29">
        <v>2.7986599999999999</v>
      </c>
      <c r="C2223" s="30">
        <v>0.28164</v>
      </c>
      <c r="D2223" s="29">
        <v>235.76660000000001</v>
      </c>
      <c r="E2223" s="29"/>
      <c r="F2223" s="24">
        <f t="shared" si="68"/>
        <v>2.7986599999999999</v>
      </c>
      <c r="G2223" s="24">
        <v>2.7986599999999999</v>
      </c>
      <c r="H2223" s="23">
        <v>18.512329999999999</v>
      </c>
      <c r="I2223" s="23"/>
      <c r="J2223" s="23">
        <v>150</v>
      </c>
      <c r="K2223" s="23"/>
    </row>
    <row r="2224" spans="1:11" ht="12.75" customHeight="1" x14ac:dyDescent="0.25">
      <c r="A2224" s="20">
        <f t="shared" si="69"/>
        <v>42979.291666661295</v>
      </c>
      <c r="B2224" s="29">
        <v>0.48964999999999997</v>
      </c>
      <c r="C2224" s="30">
        <v>0.41559000000000001</v>
      </c>
      <c r="D2224" s="29">
        <v>287.71289999999999</v>
      </c>
      <c r="E2224" s="29"/>
      <c r="F2224" s="24">
        <f t="shared" si="68"/>
        <v>0.48964999999999997</v>
      </c>
      <c r="G2224" s="24">
        <v>0.48964999999999997</v>
      </c>
      <c r="H2224" s="23">
        <v>18.504000000000001</v>
      </c>
      <c r="I2224" s="23"/>
      <c r="J2224" s="23">
        <v>150</v>
      </c>
      <c r="K2224" s="23"/>
    </row>
    <row r="2225" spans="1:11" ht="12.75" customHeight="1" x14ac:dyDescent="0.25">
      <c r="A2225" s="20">
        <f t="shared" si="69"/>
        <v>42979.333333327959</v>
      </c>
      <c r="B2225" s="29">
        <v>1.97732</v>
      </c>
      <c r="C2225" s="30">
        <v>0.37520999999999999</v>
      </c>
      <c r="D2225" s="29">
        <v>174.6816</v>
      </c>
      <c r="E2225" s="29"/>
      <c r="F2225" s="24">
        <f t="shared" si="68"/>
        <v>1.97732</v>
      </c>
      <c r="G2225" s="24">
        <v>1.97732</v>
      </c>
      <c r="H2225" s="23">
        <v>18.489999999999998</v>
      </c>
      <c r="I2225" s="23"/>
      <c r="J2225" s="23">
        <v>150</v>
      </c>
      <c r="K2225" s="23"/>
    </row>
    <row r="2226" spans="1:11" ht="12.75" customHeight="1" x14ac:dyDescent="0.25">
      <c r="A2226" s="20">
        <f t="shared" si="69"/>
        <v>42979.374999994623</v>
      </c>
      <c r="B2226" s="29">
        <v>-1.01427</v>
      </c>
      <c r="C2226" s="30">
        <v>0.64537</v>
      </c>
      <c r="D2226" s="29">
        <v>73.471369999999993</v>
      </c>
      <c r="E2226" s="29"/>
      <c r="F2226" s="24" t="str">
        <f t="shared" si="68"/>
        <v/>
      </c>
      <c r="G2226" s="24" t="s">
        <v>189</v>
      </c>
      <c r="H2226" s="23">
        <v>18.470610000000001</v>
      </c>
      <c r="I2226" s="23"/>
      <c r="J2226" s="23">
        <v>150</v>
      </c>
      <c r="K2226" s="23"/>
    </row>
    <row r="2227" spans="1:11" ht="12.75" customHeight="1" x14ac:dyDescent="0.25">
      <c r="A2227" s="20">
        <f t="shared" si="69"/>
        <v>42979.416666661287</v>
      </c>
      <c r="B2227" s="29">
        <v>1.6092500000000001</v>
      </c>
      <c r="C2227" s="30">
        <v>0.55535000000000001</v>
      </c>
      <c r="D2227" s="29">
        <v>329.18880000000001</v>
      </c>
      <c r="E2227" s="29"/>
      <c r="F2227" s="24">
        <f t="shared" si="68"/>
        <v>1.6092500000000001</v>
      </c>
      <c r="G2227" s="24">
        <v>1.6092500000000001</v>
      </c>
      <c r="H2227" s="23">
        <v>18.469370000000001</v>
      </c>
      <c r="I2227" s="23"/>
      <c r="J2227" s="23">
        <v>150</v>
      </c>
      <c r="K2227" s="23"/>
    </row>
    <row r="2228" spans="1:11" ht="12.75" customHeight="1" x14ac:dyDescent="0.25">
      <c r="A2228" s="20">
        <f t="shared" si="69"/>
        <v>42979.458333327952</v>
      </c>
      <c r="B2228" s="29">
        <v>7.0572100000000004</v>
      </c>
      <c r="C2228" s="30">
        <v>1.4343900000000001</v>
      </c>
      <c r="D2228" s="29">
        <v>286.73759999999999</v>
      </c>
      <c r="E2228" s="29"/>
      <c r="F2228" s="24">
        <f t="shared" si="68"/>
        <v>7.0572100000000004</v>
      </c>
      <c r="G2228" s="24">
        <v>7.0572100000000004</v>
      </c>
      <c r="H2228" s="23">
        <v>18.465160000000001</v>
      </c>
      <c r="I2228" s="23"/>
      <c r="J2228" s="23">
        <v>150</v>
      </c>
      <c r="K2228" s="23"/>
    </row>
    <row r="2229" spans="1:11" ht="12.75" customHeight="1" x14ac:dyDescent="0.25">
      <c r="A2229" s="20">
        <f t="shared" si="69"/>
        <v>42979.499999994616</v>
      </c>
      <c r="B2229" s="29">
        <v>11.74844</v>
      </c>
      <c r="C2229" s="30">
        <v>1.83371</v>
      </c>
      <c r="D2229" s="29">
        <v>10.025589999999999</v>
      </c>
      <c r="E2229" s="29"/>
      <c r="F2229" s="24">
        <f t="shared" si="68"/>
        <v>11.74844</v>
      </c>
      <c r="G2229" s="24">
        <v>11.74844</v>
      </c>
      <c r="H2229" s="23">
        <v>18.460470000000001</v>
      </c>
      <c r="I2229" s="23"/>
      <c r="J2229" s="23">
        <v>150</v>
      </c>
      <c r="K2229" s="23"/>
    </row>
    <row r="2230" spans="1:11" ht="12.75" customHeight="1" x14ac:dyDescent="0.25">
      <c r="A2230" s="20">
        <f t="shared" si="69"/>
        <v>42979.54166666128</v>
      </c>
      <c r="B2230" s="29">
        <v>23.489319999999999</v>
      </c>
      <c r="C2230" s="30">
        <v>1.73611</v>
      </c>
      <c r="D2230" s="29">
        <v>34.585760000000001</v>
      </c>
      <c r="E2230" s="29"/>
      <c r="F2230" s="24">
        <f t="shared" si="68"/>
        <v>23.489319999999999</v>
      </c>
      <c r="G2230" s="24">
        <v>23.489319999999999</v>
      </c>
      <c r="H2230" s="23">
        <v>18.46011</v>
      </c>
      <c r="I2230" s="23"/>
      <c r="J2230" s="23">
        <v>150</v>
      </c>
      <c r="K2230" s="23"/>
    </row>
    <row r="2231" spans="1:11" ht="12.75" customHeight="1" x14ac:dyDescent="0.25">
      <c r="A2231" s="20">
        <f t="shared" si="69"/>
        <v>42979.583333327944</v>
      </c>
      <c r="B2231" s="29"/>
      <c r="C2231" s="30">
        <v>2.0273599999999998</v>
      </c>
      <c r="D2231" s="29">
        <v>40.299430000000001</v>
      </c>
      <c r="E2231" s="29"/>
      <c r="F2231" s="24" t="str">
        <f t="shared" si="68"/>
        <v/>
      </c>
      <c r="G2231" s="24" t="s">
        <v>189</v>
      </c>
      <c r="H2231" s="23">
        <v>18.446059999999999</v>
      </c>
      <c r="I2231" s="23"/>
      <c r="J2231" s="23">
        <v>150</v>
      </c>
      <c r="K2231" s="23"/>
    </row>
    <row r="2232" spans="1:11" ht="12.75" customHeight="1" x14ac:dyDescent="0.25">
      <c r="A2232" s="20">
        <f t="shared" si="69"/>
        <v>42979.624999994609</v>
      </c>
      <c r="B2232" s="29">
        <v>3.89818</v>
      </c>
      <c r="C2232" s="30">
        <v>2.13245</v>
      </c>
      <c r="D2232" s="29">
        <v>47.803379999999997</v>
      </c>
      <c r="E2232" s="29"/>
      <c r="F2232" s="24">
        <f t="shared" si="68"/>
        <v>3.89818</v>
      </c>
      <c r="G2232" s="24">
        <v>3.89818</v>
      </c>
      <c r="H2232" s="23">
        <v>18.444939999999999</v>
      </c>
      <c r="I2232" s="23"/>
      <c r="J2232" s="23">
        <v>150</v>
      </c>
      <c r="K2232" s="23"/>
    </row>
    <row r="2233" spans="1:11" ht="12.75" customHeight="1" x14ac:dyDescent="0.25">
      <c r="A2233" s="20">
        <f t="shared" si="69"/>
        <v>42979.666666661273</v>
      </c>
      <c r="B2233" s="29">
        <v>6.6681900000000001</v>
      </c>
      <c r="C2233" s="30">
        <v>2.2357300000000002</v>
      </c>
      <c r="D2233" s="29">
        <v>41.787669999999999</v>
      </c>
      <c r="E2233" s="29"/>
      <c r="F2233" s="24">
        <f t="shared" si="68"/>
        <v>6.6681900000000001</v>
      </c>
      <c r="G2233" s="24">
        <v>6.6681900000000001</v>
      </c>
      <c r="H2233" s="23">
        <v>18.44172</v>
      </c>
      <c r="I2233" s="23"/>
      <c r="J2233" s="23">
        <v>150</v>
      </c>
      <c r="K2233" s="23"/>
    </row>
    <row r="2234" spans="1:11" ht="12.75" customHeight="1" x14ac:dyDescent="0.25">
      <c r="A2234" s="20">
        <f t="shared" si="69"/>
        <v>42979.708333327937</v>
      </c>
      <c r="B2234" s="29">
        <v>9.3714399999999998</v>
      </c>
      <c r="C2234" s="30">
        <v>1.76389</v>
      </c>
      <c r="D2234" s="29">
        <v>48.681350000000002</v>
      </c>
      <c r="E2234" s="29"/>
      <c r="F2234" s="24">
        <f t="shared" si="68"/>
        <v>9.3714399999999998</v>
      </c>
      <c r="G2234" s="24">
        <v>9.3714399999999998</v>
      </c>
      <c r="H2234" s="23">
        <v>18.44089</v>
      </c>
      <c r="I2234" s="23"/>
      <c r="J2234" s="23">
        <v>150</v>
      </c>
      <c r="K2234" s="23"/>
    </row>
    <row r="2235" spans="1:11" ht="12.75" customHeight="1" x14ac:dyDescent="0.25">
      <c r="A2235" s="20">
        <f t="shared" si="69"/>
        <v>42979.749999994601</v>
      </c>
      <c r="B2235" s="29">
        <v>2.7824800000000001</v>
      </c>
      <c r="C2235" s="30">
        <v>0.40389999999999998</v>
      </c>
      <c r="D2235" s="29">
        <v>119.995</v>
      </c>
      <c r="E2235" s="29"/>
      <c r="F2235" s="24">
        <f t="shared" si="68"/>
        <v>2.7824800000000001</v>
      </c>
      <c r="G2235" s="24">
        <v>2.7824800000000001</v>
      </c>
      <c r="H2235" s="23">
        <v>18.437670000000001</v>
      </c>
      <c r="I2235" s="23"/>
      <c r="J2235" s="23">
        <v>150</v>
      </c>
      <c r="K2235" s="23"/>
    </row>
    <row r="2236" spans="1:11" ht="12.75" customHeight="1" x14ac:dyDescent="0.25">
      <c r="A2236" s="20">
        <f t="shared" si="69"/>
        <v>42979.791666661265</v>
      </c>
      <c r="B2236" s="29">
        <v>5.0708900000000003</v>
      </c>
      <c r="C2236" s="30">
        <v>0.80922000000000005</v>
      </c>
      <c r="D2236" s="29">
        <v>72.465969999999999</v>
      </c>
      <c r="E2236" s="29"/>
      <c r="F2236" s="24">
        <f t="shared" si="68"/>
        <v>5.0708900000000003</v>
      </c>
      <c r="G2236" s="24">
        <v>5.0708900000000003</v>
      </c>
      <c r="H2236" s="23">
        <v>18.437519999999999</v>
      </c>
      <c r="I2236" s="23"/>
      <c r="J2236" s="23">
        <v>150</v>
      </c>
      <c r="K2236" s="23"/>
    </row>
    <row r="2237" spans="1:11" ht="12.75" customHeight="1" x14ac:dyDescent="0.25">
      <c r="A2237" s="20">
        <f t="shared" si="69"/>
        <v>42979.83333332793</v>
      </c>
      <c r="B2237" s="29">
        <v>6.0406000000000004</v>
      </c>
      <c r="C2237" s="30">
        <v>0.54678000000000004</v>
      </c>
      <c r="D2237" s="29">
        <v>115.9661</v>
      </c>
      <c r="E2237" s="29"/>
      <c r="F2237" s="24">
        <f t="shared" si="68"/>
        <v>6.0406000000000004</v>
      </c>
      <c r="G2237" s="24">
        <v>6.0406000000000004</v>
      </c>
      <c r="H2237" s="23">
        <v>18.436499999999999</v>
      </c>
      <c r="I2237" s="23"/>
      <c r="J2237" s="23">
        <v>150</v>
      </c>
      <c r="K2237" s="23"/>
    </row>
    <row r="2238" spans="1:11" ht="12.75" customHeight="1" x14ac:dyDescent="0.25">
      <c r="A2238" s="20">
        <f t="shared" si="69"/>
        <v>42979.874999994594</v>
      </c>
      <c r="B2238" s="29">
        <v>2.0909599999999999</v>
      </c>
      <c r="C2238" s="30">
        <v>0.29502</v>
      </c>
      <c r="D2238" s="29">
        <v>88.16534</v>
      </c>
      <c r="E2238" s="29"/>
      <c r="F2238" s="24">
        <f t="shared" si="68"/>
        <v>2.0909599999999999</v>
      </c>
      <c r="G2238" s="24">
        <v>2.0909599999999999</v>
      </c>
      <c r="H2238" s="23">
        <v>18.41967</v>
      </c>
      <c r="I2238" s="23"/>
      <c r="J2238" s="23">
        <v>150</v>
      </c>
      <c r="K2238" s="23"/>
    </row>
    <row r="2239" spans="1:11" ht="12.75" customHeight="1" x14ac:dyDescent="0.25">
      <c r="A2239" s="20">
        <f t="shared" si="69"/>
        <v>42979.916666661258</v>
      </c>
      <c r="B2239" s="29">
        <v>1.89201</v>
      </c>
      <c r="C2239" s="30">
        <v>0.32550000000000001</v>
      </c>
      <c r="D2239" s="29">
        <v>100.2997</v>
      </c>
      <c r="E2239" s="29"/>
      <c r="F2239" s="24">
        <f t="shared" si="68"/>
        <v>1.89201</v>
      </c>
      <c r="G2239" s="24">
        <v>1.89201</v>
      </c>
      <c r="H2239" s="23">
        <v>18.418890000000001</v>
      </c>
      <c r="I2239" s="23"/>
      <c r="J2239" s="23">
        <v>150</v>
      </c>
      <c r="K2239" s="23"/>
    </row>
    <row r="2240" spans="1:11" ht="12.75" customHeight="1" x14ac:dyDescent="0.25">
      <c r="A2240" s="20">
        <f t="shared" si="69"/>
        <v>42979.958333327922</v>
      </c>
      <c r="B2240" s="29">
        <v>5.94733</v>
      </c>
      <c r="C2240" s="30">
        <v>0.29413</v>
      </c>
      <c r="D2240" s="29">
        <v>47.228650000000002</v>
      </c>
      <c r="E2240" s="29"/>
      <c r="F2240" s="24">
        <f t="shared" si="68"/>
        <v>5.94733</v>
      </c>
      <c r="G2240" s="24">
        <v>5.94733</v>
      </c>
      <c r="H2240" s="23">
        <v>18.417069999999999</v>
      </c>
      <c r="I2240" s="23"/>
      <c r="J2240" s="23">
        <v>150</v>
      </c>
      <c r="K2240" s="23"/>
    </row>
    <row r="2241" spans="1:11" ht="12.75" customHeight="1" x14ac:dyDescent="0.25">
      <c r="A2241" s="20">
        <f t="shared" si="69"/>
        <v>42979.999999994587</v>
      </c>
      <c r="B2241" s="29">
        <v>5.2903000000000002</v>
      </c>
      <c r="C2241" s="30">
        <v>0.25503999999999999</v>
      </c>
      <c r="D2241" s="29">
        <v>157.04740000000001</v>
      </c>
      <c r="E2241" s="29"/>
      <c r="F2241" s="24">
        <f t="shared" si="68"/>
        <v>5.2903000000000002</v>
      </c>
      <c r="G2241" s="24">
        <v>5.2903000000000002</v>
      </c>
      <c r="H2241" s="23">
        <v>18.399809999999999</v>
      </c>
      <c r="J2241" s="23">
        <v>150</v>
      </c>
      <c r="K2241" s="23"/>
    </row>
    <row r="2242" spans="1:11" ht="12.75" customHeight="1" x14ac:dyDescent="0.25">
      <c r="A2242" s="20">
        <f t="shared" si="69"/>
        <v>42980.041666661251</v>
      </c>
      <c r="B2242" s="29">
        <v>-0.67120000000000002</v>
      </c>
      <c r="C2242" s="30">
        <v>0.62822999999999996</v>
      </c>
      <c r="D2242" s="29">
        <v>104.03230000000001</v>
      </c>
      <c r="E2242" s="29"/>
      <c r="F2242" s="24" t="str">
        <f t="shared" si="68"/>
        <v/>
      </c>
      <c r="G2242" s="24" t="s">
        <v>189</v>
      </c>
      <c r="H2242" s="23">
        <v>18.397220000000001</v>
      </c>
      <c r="I2242" s="23">
        <f>COUNTIF(G2242:G2265,"&gt;150")</f>
        <v>0</v>
      </c>
      <c r="J2242" s="23">
        <v>150</v>
      </c>
      <c r="K2242" s="23"/>
    </row>
    <row r="2243" spans="1:11" ht="12.75" customHeight="1" x14ac:dyDescent="0.25">
      <c r="A2243" s="20">
        <f t="shared" si="69"/>
        <v>42980.083333327915</v>
      </c>
      <c r="B2243" s="29">
        <v>4.2289399999999997</v>
      </c>
      <c r="C2243" s="30">
        <v>0.42265999999999998</v>
      </c>
      <c r="D2243" s="29">
        <v>156.24809999999999</v>
      </c>
      <c r="E2243" s="29"/>
      <c r="F2243" s="24">
        <f t="shared" si="68"/>
        <v>4.2289399999999997</v>
      </c>
      <c r="G2243" s="24">
        <v>4.2289399999999997</v>
      </c>
      <c r="H2243" s="23">
        <v>18.387779999999999</v>
      </c>
      <c r="I2243" s="23"/>
      <c r="J2243" s="23">
        <v>150</v>
      </c>
      <c r="K2243" s="23"/>
    </row>
    <row r="2244" spans="1:11" ht="12.75" customHeight="1" x14ac:dyDescent="0.25">
      <c r="A2244" s="20">
        <f t="shared" si="69"/>
        <v>42980.124999994579</v>
      </c>
      <c r="B2244" s="29">
        <v>7.0767199999999999</v>
      </c>
      <c r="C2244" s="30">
        <v>0.30958000000000002</v>
      </c>
      <c r="D2244" s="29">
        <v>123.4687</v>
      </c>
      <c r="E2244" s="29"/>
      <c r="F2244" s="24">
        <f t="shared" si="68"/>
        <v>7.0767199999999999</v>
      </c>
      <c r="G2244" s="24">
        <v>7.0767199999999999</v>
      </c>
      <c r="H2244" s="23">
        <v>18.387170000000001</v>
      </c>
      <c r="I2244" s="23"/>
      <c r="J2244" s="23">
        <v>150</v>
      </c>
      <c r="K2244" s="23"/>
    </row>
    <row r="2245" spans="1:11" ht="12.75" customHeight="1" x14ac:dyDescent="0.25">
      <c r="A2245" s="20">
        <f t="shared" si="69"/>
        <v>42980.166666661244</v>
      </c>
      <c r="B2245" s="29">
        <v>3.3133900000000001</v>
      </c>
      <c r="C2245" s="30">
        <v>0.35796</v>
      </c>
      <c r="D2245" s="29">
        <v>336.06779999999998</v>
      </c>
      <c r="E2245" s="29"/>
      <c r="F2245" s="24">
        <f t="shared" si="68"/>
        <v>3.3133900000000001</v>
      </c>
      <c r="G2245" s="24">
        <v>3.3133900000000001</v>
      </c>
      <c r="H2245" s="23">
        <v>18.386610000000001</v>
      </c>
      <c r="I2245" s="23"/>
      <c r="J2245" s="23">
        <v>150</v>
      </c>
      <c r="K2245" s="23"/>
    </row>
    <row r="2246" spans="1:11" ht="12.75" customHeight="1" x14ac:dyDescent="0.25">
      <c r="A2246" s="20">
        <f t="shared" si="69"/>
        <v>42980.208333327908</v>
      </c>
      <c r="B2246" s="29">
        <v>0.68899999999999995</v>
      </c>
      <c r="C2246" s="30">
        <v>0.40910000000000002</v>
      </c>
      <c r="D2246" s="29">
        <v>347.84370000000001</v>
      </c>
      <c r="E2246" s="29"/>
      <c r="F2246" s="24">
        <f t="shared" si="68"/>
        <v>0.68899999999999995</v>
      </c>
      <c r="G2246" s="24">
        <v>0.68899999999999995</v>
      </c>
      <c r="H2246" s="23">
        <v>18.385390000000001</v>
      </c>
      <c r="I2246" s="23"/>
      <c r="J2246" s="23">
        <v>150</v>
      </c>
      <c r="K2246" s="23"/>
    </row>
    <row r="2247" spans="1:11" ht="12.75" customHeight="1" x14ac:dyDescent="0.25">
      <c r="A2247" s="20">
        <f t="shared" si="69"/>
        <v>42980.249999994572</v>
      </c>
      <c r="B2247" s="29">
        <v>1.839E-2</v>
      </c>
      <c r="C2247" s="30">
        <v>0.46660000000000001</v>
      </c>
      <c r="D2247" s="29">
        <v>61.940849999999998</v>
      </c>
      <c r="E2247" s="29"/>
      <c r="F2247" s="24">
        <f t="shared" si="68"/>
        <v>1.839E-2</v>
      </c>
      <c r="G2247" s="24">
        <v>1.839E-2</v>
      </c>
      <c r="H2247" s="23">
        <v>18.373169999999998</v>
      </c>
      <c r="I2247" s="23"/>
      <c r="J2247" s="23">
        <v>150</v>
      </c>
      <c r="K2247" s="23"/>
    </row>
    <row r="2248" spans="1:11" ht="12.75" customHeight="1" x14ac:dyDescent="0.25">
      <c r="A2248" s="20">
        <f t="shared" si="69"/>
        <v>42980.291666661236</v>
      </c>
      <c r="B2248" s="29">
        <v>-0.91139000000000003</v>
      </c>
      <c r="C2248" s="30">
        <v>0.24260000000000001</v>
      </c>
      <c r="D2248" s="29">
        <v>19.842569999999998</v>
      </c>
      <c r="E2248" s="29"/>
      <c r="F2248" s="24" t="str">
        <f t="shared" si="68"/>
        <v/>
      </c>
      <c r="G2248" s="24" t="s">
        <v>189</v>
      </c>
      <c r="H2248" s="23">
        <v>18.36411</v>
      </c>
      <c r="I2248" s="23"/>
      <c r="J2248" s="23">
        <v>150</v>
      </c>
      <c r="K2248" s="23"/>
    </row>
    <row r="2249" spans="1:11" ht="12.75" customHeight="1" x14ac:dyDescent="0.25">
      <c r="A2249" s="20">
        <f t="shared" si="69"/>
        <v>42980.333333327901</v>
      </c>
      <c r="B2249" s="29">
        <v>-2.6104400000000001</v>
      </c>
      <c r="C2249" s="30">
        <v>0.27173999999999998</v>
      </c>
      <c r="D2249" s="29">
        <v>86.137069999999994</v>
      </c>
      <c r="E2249" s="29"/>
      <c r="F2249" s="24" t="str">
        <f t="shared" si="68"/>
        <v/>
      </c>
      <c r="G2249" s="24" t="s">
        <v>189</v>
      </c>
      <c r="H2249" s="23">
        <v>18.354939999999999</v>
      </c>
      <c r="I2249" s="23"/>
      <c r="J2249" s="23">
        <v>150</v>
      </c>
      <c r="K2249" s="23"/>
    </row>
    <row r="2250" spans="1:11" ht="12.75" customHeight="1" x14ac:dyDescent="0.25">
      <c r="A2250" s="20">
        <f t="shared" si="69"/>
        <v>42980.374999994565</v>
      </c>
      <c r="B2250" s="29">
        <v>0.19233</v>
      </c>
      <c r="C2250" s="30">
        <v>0.52039000000000002</v>
      </c>
      <c r="D2250" s="29">
        <v>131.5788</v>
      </c>
      <c r="E2250" s="29"/>
      <c r="F2250" s="24">
        <f t="shared" si="68"/>
        <v>0.19233</v>
      </c>
      <c r="G2250" s="24">
        <v>0.19233</v>
      </c>
      <c r="H2250" s="23">
        <v>18.344830000000002</v>
      </c>
      <c r="I2250" s="23"/>
      <c r="J2250" s="23">
        <v>150</v>
      </c>
      <c r="K2250" s="23"/>
    </row>
    <row r="2251" spans="1:11" ht="12.75" customHeight="1" x14ac:dyDescent="0.25">
      <c r="A2251" s="20">
        <f t="shared" si="69"/>
        <v>42980.416666661229</v>
      </c>
      <c r="B2251" s="29"/>
      <c r="C2251" s="30">
        <v>0.64564999999999995</v>
      </c>
      <c r="D2251" s="29">
        <v>247.0249</v>
      </c>
      <c r="E2251" s="29"/>
      <c r="F2251" s="24" t="str">
        <f t="shared" ref="F2251:F2314" si="70">IF(AND(B2251&gt;0,ISNUMBER(B2251)),B2251,"")</f>
        <v/>
      </c>
      <c r="G2251" s="24" t="s">
        <v>189</v>
      </c>
      <c r="H2251" s="23">
        <v>18.328779999999998</v>
      </c>
      <c r="I2251" s="23"/>
      <c r="J2251" s="23">
        <v>150</v>
      </c>
      <c r="K2251" s="23"/>
    </row>
    <row r="2252" spans="1:11" ht="12.75" customHeight="1" x14ac:dyDescent="0.25">
      <c r="A2252" s="20">
        <f t="shared" ref="A2252:A2315" si="71">A2251+1/24</f>
        <v>42980.458333327893</v>
      </c>
      <c r="B2252" s="29"/>
      <c r="C2252" s="30">
        <v>0.81659000000000004</v>
      </c>
      <c r="D2252" s="29">
        <v>326.10680000000002</v>
      </c>
      <c r="E2252" s="29"/>
      <c r="F2252" s="24" t="str">
        <f t="shared" si="70"/>
        <v/>
      </c>
      <c r="G2252" s="24" t="s">
        <v>189</v>
      </c>
      <c r="H2252" s="23">
        <v>18.328060000000001</v>
      </c>
      <c r="I2252" s="23"/>
      <c r="J2252" s="23">
        <v>150</v>
      </c>
      <c r="K2252" s="23"/>
    </row>
    <row r="2253" spans="1:11" ht="12.75" customHeight="1" x14ac:dyDescent="0.25">
      <c r="A2253" s="20">
        <f t="shared" si="71"/>
        <v>42980.499999994558</v>
      </c>
      <c r="B2253" s="29">
        <v>4.9482699999999999</v>
      </c>
      <c r="C2253" s="30">
        <v>1.2083600000000001</v>
      </c>
      <c r="D2253" s="29">
        <v>34.39967</v>
      </c>
      <c r="E2253" s="29"/>
      <c r="F2253" s="24">
        <f t="shared" si="70"/>
        <v>4.9482699999999999</v>
      </c>
      <c r="G2253" s="24">
        <v>4.9482699999999999</v>
      </c>
      <c r="H2253" s="23">
        <v>18.326170000000001</v>
      </c>
      <c r="I2253" s="23"/>
      <c r="J2253" s="23">
        <v>150</v>
      </c>
      <c r="K2253" s="23"/>
    </row>
    <row r="2254" spans="1:11" ht="12.75" customHeight="1" x14ac:dyDescent="0.25">
      <c r="A2254" s="20">
        <f t="shared" si="71"/>
        <v>42980.541666661222</v>
      </c>
      <c r="B2254" s="29">
        <v>10.151</v>
      </c>
      <c r="C2254" s="30">
        <v>0.56164000000000003</v>
      </c>
      <c r="D2254" s="29">
        <v>177.08150000000001</v>
      </c>
      <c r="E2254" s="29"/>
      <c r="F2254" s="24">
        <f t="shared" si="70"/>
        <v>10.151</v>
      </c>
      <c r="G2254" s="24">
        <v>10.151</v>
      </c>
      <c r="H2254" s="23">
        <v>18.322330000000001</v>
      </c>
      <c r="I2254" s="23"/>
      <c r="J2254" s="23">
        <v>150</v>
      </c>
      <c r="K2254" s="23"/>
    </row>
    <row r="2255" spans="1:11" ht="12.75" customHeight="1" x14ac:dyDescent="0.25">
      <c r="A2255" s="20">
        <f t="shared" si="71"/>
        <v>42980.583333327886</v>
      </c>
      <c r="B2255" s="29">
        <v>-4.5812200000000001</v>
      </c>
      <c r="C2255" s="30">
        <v>0.44213000000000002</v>
      </c>
      <c r="D2255" s="29">
        <v>160.3082</v>
      </c>
      <c r="E2255" s="29"/>
      <c r="F2255" s="24" t="str">
        <f t="shared" si="70"/>
        <v/>
      </c>
      <c r="G2255" s="24" t="s">
        <v>189</v>
      </c>
      <c r="H2255" s="23">
        <v>18.319769999999998</v>
      </c>
      <c r="I2255" s="23"/>
      <c r="J2255" s="23">
        <v>150</v>
      </c>
      <c r="K2255" s="23"/>
    </row>
    <row r="2256" spans="1:11" ht="12.75" customHeight="1" x14ac:dyDescent="0.25">
      <c r="A2256" s="20">
        <f t="shared" si="71"/>
        <v>42980.62499999455</v>
      </c>
      <c r="B2256" s="29"/>
      <c r="C2256" s="30">
        <v>0.46406999999999998</v>
      </c>
      <c r="D2256" s="29">
        <v>111.1433</v>
      </c>
      <c r="E2256" s="29"/>
      <c r="F2256" s="24" t="str">
        <f t="shared" si="70"/>
        <v/>
      </c>
      <c r="G2256" s="24" t="s">
        <v>189</v>
      </c>
      <c r="H2256" s="23">
        <v>18.319220000000001</v>
      </c>
      <c r="I2256" s="23"/>
      <c r="J2256" s="23">
        <v>150</v>
      </c>
      <c r="K2256" s="23"/>
    </row>
    <row r="2257" spans="1:11" ht="12.75" customHeight="1" x14ac:dyDescent="0.25">
      <c r="A2257" s="20">
        <f t="shared" si="71"/>
        <v>42980.666666661215</v>
      </c>
      <c r="B2257" s="29">
        <v>10.104200000000001</v>
      </c>
      <c r="C2257" s="30">
        <v>0.52293000000000001</v>
      </c>
      <c r="D2257" s="29">
        <v>88.724779999999996</v>
      </c>
      <c r="E2257" s="29"/>
      <c r="F2257" s="24">
        <f t="shared" si="70"/>
        <v>10.104200000000001</v>
      </c>
      <c r="G2257" s="24">
        <v>10.104200000000001</v>
      </c>
      <c r="H2257" s="23">
        <v>18.305060000000001</v>
      </c>
      <c r="I2257" s="23"/>
      <c r="J2257" s="23">
        <v>150</v>
      </c>
      <c r="K2257" s="23"/>
    </row>
    <row r="2258" spans="1:11" ht="12.75" customHeight="1" x14ac:dyDescent="0.25">
      <c r="A2258" s="20">
        <f t="shared" si="71"/>
        <v>42980.708333327879</v>
      </c>
      <c r="B2258" s="29">
        <v>0.25287999999999999</v>
      </c>
      <c r="C2258" s="30">
        <v>0.24388000000000001</v>
      </c>
      <c r="D2258" s="29">
        <v>118.1365</v>
      </c>
      <c r="E2258" s="29"/>
      <c r="F2258" s="24">
        <f t="shared" si="70"/>
        <v>0.25287999999999999</v>
      </c>
      <c r="G2258" s="24">
        <v>0.25287999999999999</v>
      </c>
      <c r="H2258" s="23">
        <v>18.293330000000001</v>
      </c>
      <c r="I2258" s="23"/>
      <c r="J2258" s="23">
        <v>150</v>
      </c>
      <c r="K2258" s="23"/>
    </row>
    <row r="2259" spans="1:11" ht="12.75" customHeight="1" x14ac:dyDescent="0.25">
      <c r="A2259" s="20">
        <f t="shared" si="71"/>
        <v>42980.749999994543</v>
      </c>
      <c r="B2259" s="29">
        <v>8.2520500000000006</v>
      </c>
      <c r="C2259" s="30">
        <v>0.27378999999999998</v>
      </c>
      <c r="D2259" s="29">
        <v>134.93469999999999</v>
      </c>
      <c r="E2259" s="29"/>
      <c r="F2259" s="24">
        <f t="shared" si="70"/>
        <v>8.2520500000000006</v>
      </c>
      <c r="G2259" s="24">
        <v>8.2520500000000006</v>
      </c>
      <c r="H2259" s="23">
        <v>18.289719999999999</v>
      </c>
      <c r="I2259" s="23"/>
      <c r="J2259" s="23">
        <v>150</v>
      </c>
      <c r="K2259" s="23"/>
    </row>
    <row r="2260" spans="1:11" ht="12.75" customHeight="1" x14ac:dyDescent="0.25">
      <c r="A2260" s="20">
        <f t="shared" si="71"/>
        <v>42980.791666661207</v>
      </c>
      <c r="B2260" s="29">
        <v>10.78434</v>
      </c>
      <c r="C2260" s="30">
        <v>0.62622999999999995</v>
      </c>
      <c r="D2260" s="29">
        <v>186.94560000000001</v>
      </c>
      <c r="E2260" s="29"/>
      <c r="F2260" s="24">
        <f t="shared" si="70"/>
        <v>10.78434</v>
      </c>
      <c r="G2260" s="24">
        <v>10.78434</v>
      </c>
      <c r="H2260" s="23">
        <v>18.28406</v>
      </c>
      <c r="I2260" s="23"/>
      <c r="J2260" s="23">
        <v>150</v>
      </c>
      <c r="K2260" s="23"/>
    </row>
    <row r="2261" spans="1:11" ht="12.75" customHeight="1" x14ac:dyDescent="0.25">
      <c r="A2261" s="20">
        <f t="shared" si="71"/>
        <v>42980.833333327872</v>
      </c>
      <c r="B2261" s="29">
        <v>0.77575000000000005</v>
      </c>
      <c r="C2261" s="30">
        <v>0.28142</v>
      </c>
      <c r="D2261" s="29">
        <v>185.03469999999999</v>
      </c>
      <c r="E2261" s="29"/>
      <c r="F2261" s="24">
        <f t="shared" si="70"/>
        <v>0.77575000000000005</v>
      </c>
      <c r="G2261" s="24">
        <v>0.77575000000000005</v>
      </c>
      <c r="H2261" s="23">
        <v>18.279720000000001</v>
      </c>
      <c r="I2261" s="23"/>
      <c r="J2261" s="23">
        <v>150</v>
      </c>
      <c r="K2261" s="23"/>
    </row>
    <row r="2262" spans="1:11" ht="12.75" customHeight="1" x14ac:dyDescent="0.25">
      <c r="A2262" s="20">
        <f t="shared" si="71"/>
        <v>42980.874999994536</v>
      </c>
      <c r="B2262" s="29">
        <v>0.83819999999999995</v>
      </c>
      <c r="C2262" s="30">
        <v>0.31747999999999998</v>
      </c>
      <c r="D2262" s="29">
        <v>144.1728</v>
      </c>
      <c r="E2262" s="29"/>
      <c r="F2262" s="24">
        <f t="shared" si="70"/>
        <v>0.83819999999999995</v>
      </c>
      <c r="G2262" s="24">
        <v>0.83819999999999995</v>
      </c>
      <c r="H2262" s="23">
        <v>18.276</v>
      </c>
      <c r="I2262" s="23"/>
      <c r="J2262" s="23">
        <v>150</v>
      </c>
      <c r="K2262" s="23"/>
    </row>
    <row r="2263" spans="1:11" ht="12.75" customHeight="1" x14ac:dyDescent="0.25">
      <c r="A2263" s="20">
        <f t="shared" si="71"/>
        <v>42980.9166666612</v>
      </c>
      <c r="B2263" s="29">
        <v>4.5114599999999996</v>
      </c>
      <c r="C2263" s="30">
        <v>0.36591000000000001</v>
      </c>
      <c r="D2263" s="29">
        <v>59.422449999999998</v>
      </c>
      <c r="E2263" s="29"/>
      <c r="F2263" s="24">
        <f t="shared" si="70"/>
        <v>4.5114599999999996</v>
      </c>
      <c r="G2263" s="24">
        <v>4.5114599999999996</v>
      </c>
      <c r="H2263" s="23">
        <v>18.261510000000001</v>
      </c>
      <c r="I2263" s="23"/>
      <c r="J2263" s="23">
        <v>150</v>
      </c>
      <c r="K2263" s="23"/>
    </row>
    <row r="2264" spans="1:11" ht="12.75" customHeight="1" x14ac:dyDescent="0.25">
      <c r="A2264" s="20">
        <f t="shared" si="71"/>
        <v>42980.958333327864</v>
      </c>
      <c r="B2264" s="29">
        <v>7.2043799999999996</v>
      </c>
      <c r="C2264" s="30">
        <v>0.4133</v>
      </c>
      <c r="D2264" s="29">
        <v>76.415289999999999</v>
      </c>
      <c r="E2264" s="29"/>
      <c r="F2264" s="24">
        <f t="shared" si="70"/>
        <v>7.2043799999999996</v>
      </c>
      <c r="G2264" s="24">
        <v>7.2043799999999996</v>
      </c>
      <c r="H2264" s="23">
        <v>18.260670000000001</v>
      </c>
      <c r="I2264" s="23"/>
      <c r="J2264" s="23">
        <v>150</v>
      </c>
      <c r="K2264" s="23"/>
    </row>
    <row r="2265" spans="1:11" ht="12.75" customHeight="1" x14ac:dyDescent="0.25">
      <c r="A2265" s="20">
        <f t="shared" si="71"/>
        <v>42980.999999994528</v>
      </c>
      <c r="B2265" s="29">
        <v>2.3444500000000001</v>
      </c>
      <c r="C2265" s="30">
        <v>0.36823</v>
      </c>
      <c r="D2265" s="29">
        <v>343.23579999999998</v>
      </c>
      <c r="E2265" s="29"/>
      <c r="F2265" s="24">
        <f t="shared" si="70"/>
        <v>2.3444500000000001</v>
      </c>
      <c r="G2265" s="24">
        <v>2.3444500000000001</v>
      </c>
      <c r="H2265" s="23">
        <v>18.222799999999999</v>
      </c>
      <c r="I2265" s="23"/>
      <c r="J2265" s="23">
        <v>150</v>
      </c>
      <c r="K2265" s="23"/>
    </row>
    <row r="2266" spans="1:11" ht="12.75" customHeight="1" x14ac:dyDescent="0.25">
      <c r="A2266" s="20">
        <f t="shared" si="71"/>
        <v>42981.041666661193</v>
      </c>
      <c r="B2266" s="29">
        <v>6.5453299999999999</v>
      </c>
      <c r="C2266" s="30">
        <v>0.35099000000000002</v>
      </c>
      <c r="D2266" s="29">
        <v>102.4846</v>
      </c>
      <c r="E2266" s="29"/>
      <c r="F2266" s="24">
        <f t="shared" si="70"/>
        <v>6.5453299999999999</v>
      </c>
      <c r="G2266" s="24">
        <v>6.5453299999999999</v>
      </c>
      <c r="H2266" s="23">
        <v>18.217400000000001</v>
      </c>
      <c r="I2266" s="23">
        <f>COUNTIF(G2266:G2289,"&gt;150")</f>
        <v>0</v>
      </c>
      <c r="J2266" s="23">
        <v>150</v>
      </c>
      <c r="K2266" s="23"/>
    </row>
    <row r="2267" spans="1:11" ht="12.75" customHeight="1" x14ac:dyDescent="0.25">
      <c r="A2267" s="20">
        <f t="shared" si="71"/>
        <v>42981.083333327857</v>
      </c>
      <c r="B2267" s="29">
        <v>1.9252800000000001</v>
      </c>
      <c r="C2267" s="30">
        <v>0.41294999999999998</v>
      </c>
      <c r="D2267" s="29">
        <v>81.620260000000002</v>
      </c>
      <c r="E2267" s="29"/>
      <c r="F2267" s="24">
        <f t="shared" si="70"/>
        <v>1.9252800000000001</v>
      </c>
      <c r="G2267" s="24">
        <v>1.9252800000000001</v>
      </c>
      <c r="H2267" s="23">
        <v>18.215389999999999</v>
      </c>
      <c r="I2267" s="23"/>
      <c r="J2267" s="23">
        <v>150</v>
      </c>
      <c r="K2267" s="23"/>
    </row>
    <row r="2268" spans="1:11" ht="12.75" customHeight="1" x14ac:dyDescent="0.25">
      <c r="A2268" s="20">
        <f t="shared" si="71"/>
        <v>42981.124999994521</v>
      </c>
      <c r="B2268" s="29">
        <v>2.7730000000000001</v>
      </c>
      <c r="C2268" s="30">
        <v>0.34399999999999997</v>
      </c>
      <c r="D2268" s="29">
        <v>101.0167</v>
      </c>
      <c r="E2268" s="29"/>
      <c r="F2268" s="24">
        <f t="shared" si="70"/>
        <v>2.7730000000000001</v>
      </c>
      <c r="G2268" s="24">
        <v>2.7730000000000001</v>
      </c>
      <c r="H2268" s="23">
        <v>18.209499999999998</v>
      </c>
      <c r="I2268" s="23"/>
      <c r="J2268" s="23">
        <v>150</v>
      </c>
      <c r="K2268" s="23"/>
    </row>
    <row r="2269" spans="1:11" ht="12.75" customHeight="1" x14ac:dyDescent="0.25">
      <c r="A2269" s="20">
        <f t="shared" si="71"/>
        <v>42981.166666661185</v>
      </c>
      <c r="B2269" s="29">
        <v>-0.18622</v>
      </c>
      <c r="C2269" s="30">
        <v>1.5636000000000001</v>
      </c>
      <c r="D2269" s="29">
        <v>294.19049999999999</v>
      </c>
      <c r="E2269" s="29"/>
      <c r="F2269" s="24" t="str">
        <f t="shared" si="70"/>
        <v/>
      </c>
      <c r="G2269" s="24" t="s">
        <v>189</v>
      </c>
      <c r="H2269" s="23">
        <v>18.192779999999999</v>
      </c>
      <c r="I2269" s="23"/>
      <c r="J2269" s="23">
        <v>150</v>
      </c>
      <c r="K2269" s="23"/>
    </row>
    <row r="2270" spans="1:11" ht="12.75" customHeight="1" x14ac:dyDescent="0.25">
      <c r="A2270" s="20">
        <f t="shared" si="71"/>
        <v>42981.20833332785</v>
      </c>
      <c r="B2270" s="29">
        <v>3.1537199999999999</v>
      </c>
      <c r="C2270" s="30">
        <v>0.69420000000000004</v>
      </c>
      <c r="D2270" s="29">
        <v>283.05419999999998</v>
      </c>
      <c r="E2270" s="29"/>
      <c r="F2270" s="24">
        <f t="shared" si="70"/>
        <v>3.1537199999999999</v>
      </c>
      <c r="G2270" s="24">
        <v>3.1537199999999999</v>
      </c>
      <c r="H2270" s="23">
        <v>18.174949999999999</v>
      </c>
      <c r="I2270" s="23"/>
      <c r="J2270" s="23">
        <v>150</v>
      </c>
      <c r="K2270" s="23"/>
    </row>
    <row r="2271" spans="1:11" ht="12.75" customHeight="1" x14ac:dyDescent="0.25">
      <c r="A2271" s="20">
        <f t="shared" si="71"/>
        <v>42981.249999994514</v>
      </c>
      <c r="B2271" s="29">
        <v>9.6453900000000008</v>
      </c>
      <c r="C2271" s="30">
        <v>0.52427000000000001</v>
      </c>
      <c r="D2271" s="29">
        <v>321.3691</v>
      </c>
      <c r="E2271" s="29"/>
      <c r="F2271" s="24">
        <f t="shared" si="70"/>
        <v>9.6453900000000008</v>
      </c>
      <c r="G2271" s="24">
        <v>9.6453900000000008</v>
      </c>
      <c r="H2271" s="23">
        <v>18.170280000000002</v>
      </c>
      <c r="I2271" s="23"/>
      <c r="J2271" s="23">
        <v>150</v>
      </c>
      <c r="K2271" s="23"/>
    </row>
    <row r="2272" spans="1:11" ht="12.75" customHeight="1" x14ac:dyDescent="0.25">
      <c r="A2272" s="20">
        <f t="shared" si="71"/>
        <v>42981.291666661178</v>
      </c>
      <c r="B2272" s="29">
        <v>-2.7929300000000001</v>
      </c>
      <c r="C2272" s="30">
        <v>1.08639</v>
      </c>
      <c r="D2272" s="29">
        <v>307.01850000000002</v>
      </c>
      <c r="E2272" s="29"/>
      <c r="F2272" s="24" t="str">
        <f t="shared" si="70"/>
        <v/>
      </c>
      <c r="G2272" s="24" t="s">
        <v>189</v>
      </c>
      <c r="H2272" s="23">
        <v>18.154219999999999</v>
      </c>
      <c r="I2272" s="23"/>
      <c r="J2272" s="23">
        <v>150</v>
      </c>
      <c r="K2272" s="23"/>
    </row>
    <row r="2273" spans="1:11" ht="12.75" customHeight="1" x14ac:dyDescent="0.25">
      <c r="A2273" s="20">
        <f t="shared" si="71"/>
        <v>42981.333333327842</v>
      </c>
      <c r="B2273" s="29">
        <v>-0.80495000000000005</v>
      </c>
      <c r="C2273" s="30">
        <v>0.55635000000000001</v>
      </c>
      <c r="D2273" s="29">
        <v>15.69365</v>
      </c>
      <c r="E2273" s="29"/>
      <c r="F2273" s="24" t="str">
        <f t="shared" si="70"/>
        <v/>
      </c>
      <c r="G2273" s="24" t="s">
        <v>189</v>
      </c>
      <c r="H2273" s="23">
        <v>18.149889999999999</v>
      </c>
      <c r="I2273" s="23"/>
      <c r="J2273" s="23">
        <v>150</v>
      </c>
      <c r="K2273" s="23"/>
    </row>
    <row r="2274" spans="1:11" ht="12.75" customHeight="1" x14ac:dyDescent="0.25">
      <c r="A2274" s="20">
        <f t="shared" si="71"/>
        <v>42981.374999994507</v>
      </c>
      <c r="B2274" s="29">
        <v>1.3594999999999999</v>
      </c>
      <c r="C2274" s="30">
        <v>0.58465</v>
      </c>
      <c r="D2274" s="29">
        <v>149.54849999999999</v>
      </c>
      <c r="E2274" s="29"/>
      <c r="F2274" s="24">
        <f t="shared" si="70"/>
        <v>1.3594999999999999</v>
      </c>
      <c r="G2274" s="24">
        <v>1.3594999999999999</v>
      </c>
      <c r="H2274" s="23">
        <v>18.143999999999998</v>
      </c>
      <c r="I2274" s="23"/>
      <c r="J2274" s="23">
        <v>150</v>
      </c>
      <c r="K2274" s="23"/>
    </row>
    <row r="2275" spans="1:11" ht="12.75" customHeight="1" x14ac:dyDescent="0.25">
      <c r="A2275" s="20">
        <f t="shared" si="71"/>
        <v>42981.416666661171</v>
      </c>
      <c r="B2275" s="29">
        <v>0.51259999999999994</v>
      </c>
      <c r="C2275" s="30">
        <v>1.3987400000000001</v>
      </c>
      <c r="D2275" s="29">
        <v>202.24109999999999</v>
      </c>
      <c r="E2275" s="29"/>
      <c r="F2275" s="24">
        <f t="shared" si="70"/>
        <v>0.51259999999999994</v>
      </c>
      <c r="G2275" s="24">
        <v>0.51259999999999994</v>
      </c>
      <c r="H2275" s="23">
        <v>18.128019999999999</v>
      </c>
      <c r="I2275" s="23"/>
      <c r="J2275" s="23">
        <v>150</v>
      </c>
      <c r="K2275" s="23"/>
    </row>
    <row r="2276" spans="1:11" ht="12.75" customHeight="1" x14ac:dyDescent="0.25">
      <c r="A2276" s="20">
        <f t="shared" si="71"/>
        <v>42981.458333327835</v>
      </c>
      <c r="B2276" s="29">
        <v>8.1130600000000008</v>
      </c>
      <c r="C2276" s="30">
        <v>2.42679</v>
      </c>
      <c r="D2276" s="29">
        <v>198.45429999999999</v>
      </c>
      <c r="E2276" s="29"/>
      <c r="F2276" s="24">
        <f t="shared" si="70"/>
        <v>8.1130600000000008</v>
      </c>
      <c r="G2276" s="24">
        <v>8.1130600000000008</v>
      </c>
      <c r="H2276" s="23">
        <v>18.107520000000001</v>
      </c>
      <c r="I2276" s="23"/>
      <c r="J2276" s="23">
        <v>150</v>
      </c>
      <c r="K2276" s="23"/>
    </row>
    <row r="2277" spans="1:11" ht="12.75" customHeight="1" x14ac:dyDescent="0.25">
      <c r="A2277" s="20">
        <f t="shared" si="71"/>
        <v>42981.499999994499</v>
      </c>
      <c r="B2277" s="29">
        <v>11.187950000000001</v>
      </c>
      <c r="C2277" s="30">
        <v>2.3654899999999999</v>
      </c>
      <c r="D2277" s="29">
        <v>193.9589</v>
      </c>
      <c r="E2277" s="29"/>
      <c r="F2277" s="24">
        <f t="shared" si="70"/>
        <v>11.187950000000001</v>
      </c>
      <c r="G2277" s="24">
        <v>11.187950000000001</v>
      </c>
      <c r="H2277" s="23">
        <v>18.100059999999999</v>
      </c>
      <c r="I2277" s="23"/>
      <c r="J2277" s="23">
        <v>150</v>
      </c>
      <c r="K2277" s="23"/>
    </row>
    <row r="2278" spans="1:11" ht="12.75" customHeight="1" x14ac:dyDescent="0.25">
      <c r="A2278" s="20">
        <f t="shared" si="71"/>
        <v>42981.541666661164</v>
      </c>
      <c r="B2278" s="29">
        <v>9.6845599999999994</v>
      </c>
      <c r="C2278" s="30">
        <v>2.9776400000000001</v>
      </c>
      <c r="D2278" s="29">
        <v>213.99760000000001</v>
      </c>
      <c r="E2278" s="29"/>
      <c r="F2278" s="24">
        <f t="shared" si="70"/>
        <v>9.6845599999999994</v>
      </c>
      <c r="G2278" s="24">
        <v>9.6845599999999994</v>
      </c>
      <c r="H2278" s="23">
        <v>18.082940000000001</v>
      </c>
      <c r="I2278" s="23"/>
      <c r="J2278" s="23">
        <v>150</v>
      </c>
      <c r="K2278" s="23"/>
    </row>
    <row r="2279" spans="1:11" ht="12.75" customHeight="1" x14ac:dyDescent="0.25">
      <c r="A2279" s="20">
        <f t="shared" si="71"/>
        <v>42981.583333327828</v>
      </c>
      <c r="B2279" s="29">
        <v>10.8835</v>
      </c>
      <c r="C2279" s="30">
        <v>3.3673000000000002</v>
      </c>
      <c r="D2279" s="29">
        <v>202.30629999999999</v>
      </c>
      <c r="E2279" s="29"/>
      <c r="F2279" s="24">
        <f t="shared" si="70"/>
        <v>10.8835</v>
      </c>
      <c r="G2279" s="24">
        <v>10.8835</v>
      </c>
      <c r="H2279" s="23">
        <v>18.077999999999999</v>
      </c>
      <c r="I2279" s="23"/>
      <c r="J2279" s="23">
        <v>150</v>
      </c>
      <c r="K2279" s="23"/>
    </row>
    <row r="2280" spans="1:11" ht="12.75" customHeight="1" x14ac:dyDescent="0.25">
      <c r="A2280" s="20">
        <f t="shared" si="71"/>
        <v>42981.624999994492</v>
      </c>
      <c r="B2280" s="29">
        <v>5.9927799999999998</v>
      </c>
      <c r="C2280" s="30">
        <v>4.2335399999999996</v>
      </c>
      <c r="D2280" s="29">
        <v>213.14769999999999</v>
      </c>
      <c r="E2280" s="29"/>
      <c r="F2280" s="24">
        <f t="shared" si="70"/>
        <v>5.9927799999999998</v>
      </c>
      <c r="G2280" s="24">
        <v>5.9927799999999998</v>
      </c>
      <c r="H2280" s="23">
        <v>18.071670000000001</v>
      </c>
      <c r="I2280" s="23"/>
      <c r="J2280" s="23">
        <v>150</v>
      </c>
      <c r="K2280" s="23"/>
    </row>
    <row r="2281" spans="1:11" ht="12.75" customHeight="1" x14ac:dyDescent="0.25">
      <c r="A2281" s="20">
        <f t="shared" si="71"/>
        <v>42981.666666661156</v>
      </c>
      <c r="B2281" s="29">
        <v>15.89639</v>
      </c>
      <c r="C2281" s="30">
        <v>4.1968199999999998</v>
      </c>
      <c r="D2281" s="29">
        <v>211.05340000000001</v>
      </c>
      <c r="E2281" s="29"/>
      <c r="F2281" s="24">
        <f t="shared" si="70"/>
        <v>15.89639</v>
      </c>
      <c r="G2281" s="24">
        <v>15.89639</v>
      </c>
      <c r="H2281" s="23">
        <v>18.0565</v>
      </c>
      <c r="I2281" s="23"/>
      <c r="J2281" s="23">
        <v>150</v>
      </c>
      <c r="K2281" s="23"/>
    </row>
    <row r="2282" spans="1:11" ht="12.75" customHeight="1" x14ac:dyDescent="0.25">
      <c r="A2282" s="20">
        <f t="shared" si="71"/>
        <v>42981.708333327821</v>
      </c>
      <c r="B2282" s="29">
        <v>3.9742799999999998</v>
      </c>
      <c r="C2282" s="30">
        <v>3.93736</v>
      </c>
      <c r="D2282" s="29">
        <v>200.0805</v>
      </c>
      <c r="E2282" s="29"/>
      <c r="F2282" s="24">
        <f t="shared" si="70"/>
        <v>3.9742799999999998</v>
      </c>
      <c r="G2282" s="24">
        <v>3.9742799999999998</v>
      </c>
      <c r="H2282" s="23">
        <v>18.05341</v>
      </c>
      <c r="I2282" s="23"/>
      <c r="J2282" s="23">
        <v>150</v>
      </c>
      <c r="K2282" s="23"/>
    </row>
    <row r="2283" spans="1:11" ht="12.75" customHeight="1" x14ac:dyDescent="0.25">
      <c r="A2283" s="20">
        <f t="shared" si="71"/>
        <v>42981.749999994485</v>
      </c>
      <c r="B2283" s="29">
        <v>9.9062800000000006</v>
      </c>
      <c r="C2283" s="30">
        <v>2.7256</v>
      </c>
      <c r="D2283" s="29">
        <v>209.18180000000001</v>
      </c>
      <c r="E2283" s="29"/>
      <c r="F2283" s="24">
        <f t="shared" si="70"/>
        <v>9.9062800000000006</v>
      </c>
      <c r="G2283" s="24">
        <v>9.9062800000000006</v>
      </c>
      <c r="H2283" s="23">
        <v>18.053000000000001</v>
      </c>
      <c r="I2283" s="23"/>
      <c r="J2283" s="23">
        <v>150</v>
      </c>
      <c r="K2283" s="23"/>
    </row>
    <row r="2284" spans="1:11" ht="12.75" customHeight="1" x14ac:dyDescent="0.25">
      <c r="A2284" s="20">
        <f t="shared" si="71"/>
        <v>42981.791666661149</v>
      </c>
      <c r="B2284" s="29"/>
      <c r="C2284" s="30">
        <v>2.4826199999999998</v>
      </c>
      <c r="D2284" s="29">
        <v>211.14</v>
      </c>
      <c r="E2284" s="29"/>
      <c r="F2284" s="24" t="str">
        <f t="shared" si="70"/>
        <v/>
      </c>
      <c r="G2284" s="24" t="s">
        <v>189</v>
      </c>
      <c r="H2284" s="23">
        <v>18.05189</v>
      </c>
      <c r="I2284" s="23"/>
      <c r="J2284" s="23">
        <v>150</v>
      </c>
      <c r="K2284" s="23"/>
    </row>
    <row r="2285" spans="1:11" ht="12.75" customHeight="1" x14ac:dyDescent="0.25">
      <c r="A2285" s="20">
        <f t="shared" si="71"/>
        <v>42981.833333327813</v>
      </c>
      <c r="B2285" s="29"/>
      <c r="C2285" s="30">
        <v>2.75224</v>
      </c>
      <c r="D2285" s="29">
        <v>216.72300000000001</v>
      </c>
      <c r="E2285" s="29"/>
      <c r="F2285" s="24" t="str">
        <f t="shared" si="70"/>
        <v/>
      </c>
      <c r="G2285" s="24" t="s">
        <v>189</v>
      </c>
      <c r="H2285" s="23">
        <v>18.047720000000002</v>
      </c>
      <c r="I2285" s="23"/>
      <c r="J2285" s="23">
        <v>150</v>
      </c>
      <c r="K2285" s="23"/>
    </row>
    <row r="2286" spans="1:11" ht="12.75" customHeight="1" x14ac:dyDescent="0.25">
      <c r="A2286" s="20">
        <f t="shared" si="71"/>
        <v>42981.874999994478</v>
      </c>
      <c r="B2286" s="29">
        <v>13.64972</v>
      </c>
      <c r="C2286" s="30">
        <v>3.0395599999999998</v>
      </c>
      <c r="D2286" s="29">
        <v>227.51480000000001</v>
      </c>
      <c r="E2286" s="29"/>
      <c r="F2286" s="24">
        <f t="shared" si="70"/>
        <v>13.64972</v>
      </c>
      <c r="G2286" s="24">
        <v>13.64972</v>
      </c>
      <c r="H2286" s="23">
        <v>18.044530000000002</v>
      </c>
      <c r="I2286" s="23"/>
      <c r="J2286" s="23">
        <v>150</v>
      </c>
      <c r="K2286" s="23"/>
    </row>
    <row r="2287" spans="1:11" ht="12.75" customHeight="1" x14ac:dyDescent="0.25">
      <c r="A2287" s="20">
        <f t="shared" si="71"/>
        <v>42981.916666661142</v>
      </c>
      <c r="B2287" s="29">
        <v>10.616110000000001</v>
      </c>
      <c r="C2287" s="30">
        <v>3.94217</v>
      </c>
      <c r="D2287" s="29">
        <v>222.80879999999999</v>
      </c>
      <c r="E2287" s="29"/>
      <c r="F2287" s="24">
        <f t="shared" si="70"/>
        <v>10.616110000000001</v>
      </c>
      <c r="G2287" s="24">
        <v>10.616110000000001</v>
      </c>
      <c r="H2287" s="23">
        <v>18.03922</v>
      </c>
      <c r="I2287" s="23"/>
      <c r="J2287" s="23">
        <v>150</v>
      </c>
      <c r="K2287" s="23"/>
    </row>
    <row r="2288" spans="1:11" ht="12.75" customHeight="1" x14ac:dyDescent="0.25">
      <c r="A2288" s="20">
        <f t="shared" si="71"/>
        <v>42981.958333327806</v>
      </c>
      <c r="B2288" s="29">
        <v>10.07517</v>
      </c>
      <c r="C2288" s="30">
        <v>3.6273300000000002</v>
      </c>
      <c r="D2288" s="29">
        <v>211.56270000000001</v>
      </c>
      <c r="E2288" s="29"/>
      <c r="F2288" s="24">
        <f t="shared" si="70"/>
        <v>10.07517</v>
      </c>
      <c r="G2288" s="24">
        <v>10.07517</v>
      </c>
      <c r="H2288" s="23">
        <v>18.023109999999999</v>
      </c>
      <c r="I2288" s="23"/>
      <c r="J2288" s="23">
        <v>150</v>
      </c>
      <c r="K2288" s="23"/>
    </row>
    <row r="2289" spans="1:11" ht="12.75" customHeight="1" x14ac:dyDescent="0.25">
      <c r="A2289" s="20">
        <f t="shared" si="71"/>
        <v>42981.99999999447</v>
      </c>
      <c r="B2289" s="29">
        <v>11.635949999999999</v>
      </c>
      <c r="C2289" s="30">
        <v>2.7490199999999998</v>
      </c>
      <c r="D2289" s="29">
        <v>213.5591</v>
      </c>
      <c r="E2289" s="29"/>
      <c r="F2289" s="24">
        <f t="shared" si="70"/>
        <v>11.635949999999999</v>
      </c>
      <c r="G2289" s="24">
        <v>11.635949999999999</v>
      </c>
      <c r="H2289" s="23">
        <v>18.022919999999999</v>
      </c>
      <c r="I2289" s="23"/>
      <c r="J2289" s="23">
        <v>150</v>
      </c>
      <c r="K2289" s="23"/>
    </row>
    <row r="2290" spans="1:11" ht="12.75" customHeight="1" x14ac:dyDescent="0.25">
      <c r="A2290" s="20">
        <f t="shared" si="71"/>
        <v>42982.041666661135</v>
      </c>
      <c r="B2290" s="29">
        <v>1.4786699999999999</v>
      </c>
      <c r="C2290" s="30">
        <v>2.9669300000000001</v>
      </c>
      <c r="D2290" s="29">
        <v>220.2234</v>
      </c>
      <c r="E2290" s="29"/>
      <c r="F2290" s="24">
        <f t="shared" si="70"/>
        <v>1.4786699999999999</v>
      </c>
      <c r="G2290" s="24">
        <v>1.4786699999999999</v>
      </c>
      <c r="H2290" s="23">
        <v>18.016500000000001</v>
      </c>
      <c r="I2290" s="23">
        <f>COUNTIF(G2290:G2313,"&gt;150")</f>
        <v>0</v>
      </c>
      <c r="J2290" s="23">
        <v>150</v>
      </c>
      <c r="K2290" s="23"/>
    </row>
    <row r="2291" spans="1:11" ht="12.75" customHeight="1" x14ac:dyDescent="0.25">
      <c r="A2291" s="20">
        <f t="shared" si="71"/>
        <v>42982.083333327799</v>
      </c>
      <c r="B2291" s="29">
        <v>11.99911</v>
      </c>
      <c r="C2291" s="30">
        <v>2.8893900000000001</v>
      </c>
      <c r="D2291" s="29">
        <v>222.9639</v>
      </c>
      <c r="E2291" s="29"/>
      <c r="F2291" s="24">
        <f t="shared" si="70"/>
        <v>11.99911</v>
      </c>
      <c r="G2291" s="24">
        <v>11.99911</v>
      </c>
      <c r="H2291" s="23">
        <v>18.014060000000001</v>
      </c>
      <c r="I2291" s="23"/>
      <c r="J2291" s="23">
        <v>150</v>
      </c>
      <c r="K2291" s="23"/>
    </row>
    <row r="2292" spans="1:11" ht="12.75" customHeight="1" x14ac:dyDescent="0.25">
      <c r="A2292" s="20">
        <f t="shared" si="71"/>
        <v>42982.124999994463</v>
      </c>
      <c r="B2292" s="29">
        <v>15.046609999999999</v>
      </c>
      <c r="C2292" s="30">
        <v>1.95926</v>
      </c>
      <c r="D2292" s="29">
        <v>237.0275</v>
      </c>
      <c r="E2292" s="29"/>
      <c r="F2292" s="24">
        <f t="shared" si="70"/>
        <v>15.046609999999999</v>
      </c>
      <c r="G2292" s="24">
        <v>15.046609999999999</v>
      </c>
      <c r="H2292" s="23">
        <v>18.010770000000001</v>
      </c>
      <c r="I2292" s="23"/>
      <c r="J2292" s="23">
        <v>150</v>
      </c>
      <c r="K2292" s="23"/>
    </row>
    <row r="2293" spans="1:11" ht="12.75" customHeight="1" x14ac:dyDescent="0.25">
      <c r="A2293" s="20">
        <f t="shared" si="71"/>
        <v>42982.166666661127</v>
      </c>
      <c r="B2293" s="29">
        <v>7.6304400000000001</v>
      </c>
      <c r="C2293" s="30">
        <v>0.88134000000000001</v>
      </c>
      <c r="D2293" s="29">
        <v>279.15249999999997</v>
      </c>
      <c r="E2293" s="29"/>
      <c r="F2293" s="24">
        <f t="shared" si="70"/>
        <v>7.6304400000000001</v>
      </c>
      <c r="G2293" s="24">
        <v>7.6304400000000001</v>
      </c>
      <c r="H2293" s="23">
        <v>18.009720000000002</v>
      </c>
      <c r="I2293" s="23"/>
      <c r="J2293" s="23">
        <v>150</v>
      </c>
      <c r="K2293" s="23"/>
    </row>
    <row r="2294" spans="1:11" ht="12.75" customHeight="1" x14ac:dyDescent="0.25">
      <c r="A2294" s="20">
        <f t="shared" si="71"/>
        <v>42982.208333327791</v>
      </c>
      <c r="B2294" s="29">
        <v>8.8823899999999991</v>
      </c>
      <c r="C2294" s="30">
        <v>0.85836000000000001</v>
      </c>
      <c r="D2294" s="29">
        <v>282.74250000000001</v>
      </c>
      <c r="E2294" s="29"/>
      <c r="F2294" s="24">
        <f t="shared" si="70"/>
        <v>8.8823899999999991</v>
      </c>
      <c r="G2294" s="24">
        <v>8.8823899999999991</v>
      </c>
      <c r="H2294" s="23">
        <v>18</v>
      </c>
      <c r="I2294" s="23"/>
      <c r="J2294" s="23">
        <v>150</v>
      </c>
      <c r="K2294" s="23"/>
    </row>
    <row r="2295" spans="1:11" ht="12.75" customHeight="1" x14ac:dyDescent="0.25">
      <c r="A2295" s="20">
        <f t="shared" si="71"/>
        <v>42982.249999994456</v>
      </c>
      <c r="B2295" s="29">
        <v>10.4635</v>
      </c>
      <c r="C2295" s="30">
        <v>0.58770999999999995</v>
      </c>
      <c r="D2295" s="29">
        <v>336.09370000000001</v>
      </c>
      <c r="E2295" s="29"/>
      <c r="F2295" s="24">
        <f t="shared" si="70"/>
        <v>10.4635</v>
      </c>
      <c r="G2295" s="24">
        <v>10.4635</v>
      </c>
      <c r="H2295" s="23">
        <v>17.998270000000002</v>
      </c>
      <c r="I2295" s="23"/>
      <c r="J2295" s="23">
        <v>150</v>
      </c>
      <c r="K2295" s="23"/>
    </row>
    <row r="2296" spans="1:11" ht="12.75" customHeight="1" x14ac:dyDescent="0.25">
      <c r="A2296" s="20">
        <f t="shared" si="71"/>
        <v>42982.29166666112</v>
      </c>
      <c r="B2296" s="29">
        <v>8.0565599999999993</v>
      </c>
      <c r="C2296" s="30">
        <v>0.97931999999999997</v>
      </c>
      <c r="D2296" s="29">
        <v>314.66930000000002</v>
      </c>
      <c r="E2296" s="29"/>
      <c r="F2296" s="24">
        <f t="shared" si="70"/>
        <v>8.0565599999999993</v>
      </c>
      <c r="G2296" s="24">
        <v>8.0565599999999993</v>
      </c>
      <c r="H2296" s="23">
        <v>17.996279999999999</v>
      </c>
      <c r="I2296" s="23"/>
      <c r="J2296" s="23">
        <v>150</v>
      </c>
      <c r="K2296" s="23"/>
    </row>
    <row r="2297" spans="1:11" ht="12.75" customHeight="1" x14ac:dyDescent="0.25">
      <c r="A2297" s="20">
        <f t="shared" si="71"/>
        <v>42982.333333327784</v>
      </c>
      <c r="B2297" s="29">
        <v>3.3462200000000002</v>
      </c>
      <c r="C2297" s="30">
        <v>0.59438000000000002</v>
      </c>
      <c r="D2297" s="29">
        <v>332.47570000000002</v>
      </c>
      <c r="E2297" s="29"/>
      <c r="F2297" s="24">
        <f t="shared" si="70"/>
        <v>3.3462200000000002</v>
      </c>
      <c r="G2297" s="24">
        <v>3.3462200000000002</v>
      </c>
      <c r="H2297" s="23">
        <v>17.990549999999999</v>
      </c>
      <c r="I2297" s="23"/>
      <c r="J2297" s="23">
        <v>150</v>
      </c>
      <c r="K2297" s="23"/>
    </row>
    <row r="2298" spans="1:11" ht="12.75" customHeight="1" x14ac:dyDescent="0.25">
      <c r="A2298" s="20">
        <f t="shared" si="71"/>
        <v>42982.374999994448</v>
      </c>
      <c r="B2298" s="29">
        <v>5.9433400000000001</v>
      </c>
      <c r="C2298" s="30">
        <v>1.87009</v>
      </c>
      <c r="D2298" s="29">
        <v>288.05119999999999</v>
      </c>
      <c r="E2298" s="29"/>
      <c r="F2298" s="24">
        <f t="shared" si="70"/>
        <v>5.9433400000000001</v>
      </c>
      <c r="G2298" s="24">
        <v>5.9433400000000001</v>
      </c>
      <c r="H2298" s="23">
        <v>17.98</v>
      </c>
      <c r="I2298" s="23"/>
      <c r="J2298" s="23">
        <v>150</v>
      </c>
      <c r="K2298" s="23"/>
    </row>
    <row r="2299" spans="1:11" ht="12.75" customHeight="1" x14ac:dyDescent="0.25">
      <c r="A2299" s="20">
        <f t="shared" si="71"/>
        <v>42982.416666661113</v>
      </c>
      <c r="B2299" s="29">
        <v>6.3956099999999996</v>
      </c>
      <c r="C2299" s="30">
        <v>2.21739</v>
      </c>
      <c r="D2299" s="29">
        <v>249.95519999999999</v>
      </c>
      <c r="E2299" s="29"/>
      <c r="F2299" s="24">
        <f t="shared" si="70"/>
        <v>6.3956099999999996</v>
      </c>
      <c r="G2299" s="24">
        <v>6.3956099999999996</v>
      </c>
      <c r="H2299" s="23">
        <v>17.977</v>
      </c>
      <c r="I2299" s="23"/>
      <c r="J2299" s="23">
        <v>150</v>
      </c>
      <c r="K2299" s="23"/>
    </row>
    <row r="2300" spans="1:11" ht="12.75" customHeight="1" x14ac:dyDescent="0.25">
      <c r="A2300" s="20">
        <f t="shared" si="71"/>
        <v>42982.458333327777</v>
      </c>
      <c r="B2300" s="29">
        <v>12.81433</v>
      </c>
      <c r="C2300" s="30">
        <v>2.3025600000000002</v>
      </c>
      <c r="D2300" s="29">
        <v>262.68560000000002</v>
      </c>
      <c r="E2300" s="29"/>
      <c r="F2300" s="24">
        <f t="shared" si="70"/>
        <v>12.81433</v>
      </c>
      <c r="G2300" s="24">
        <v>12.81433</v>
      </c>
      <c r="H2300" s="23">
        <v>17.958220000000001</v>
      </c>
      <c r="I2300" s="23"/>
      <c r="J2300" s="23">
        <v>150</v>
      </c>
      <c r="K2300" s="23"/>
    </row>
    <row r="2301" spans="1:11" ht="12.75" customHeight="1" x14ac:dyDescent="0.25">
      <c r="A2301" s="20">
        <f t="shared" si="71"/>
        <v>42982.499999994441</v>
      </c>
      <c r="B2301" s="29">
        <v>9.8207199999999997</v>
      </c>
      <c r="C2301" s="30">
        <v>2.3563100000000001</v>
      </c>
      <c r="D2301" s="29">
        <v>260.54390000000001</v>
      </c>
      <c r="E2301" s="29"/>
      <c r="F2301" s="24">
        <f t="shared" si="70"/>
        <v>9.8207199999999997</v>
      </c>
      <c r="G2301" s="24">
        <v>9.8207199999999997</v>
      </c>
      <c r="H2301" s="23">
        <v>17.950669999999999</v>
      </c>
      <c r="I2301" s="23"/>
      <c r="J2301" s="23">
        <v>150</v>
      </c>
      <c r="K2301" s="23"/>
    </row>
    <row r="2302" spans="1:11" ht="12.75" customHeight="1" x14ac:dyDescent="0.25">
      <c r="A2302" s="20">
        <f t="shared" si="71"/>
        <v>42982.541666661105</v>
      </c>
      <c r="B2302" s="29">
        <v>14.69905</v>
      </c>
      <c r="C2302" s="30">
        <v>1.82315</v>
      </c>
      <c r="D2302" s="29">
        <v>201.01050000000001</v>
      </c>
      <c r="E2302" s="29"/>
      <c r="F2302" s="24">
        <f t="shared" si="70"/>
        <v>14.69905</v>
      </c>
      <c r="G2302" s="24">
        <v>14.69905</v>
      </c>
      <c r="H2302" s="23">
        <v>17.945219999999999</v>
      </c>
      <c r="I2302" s="23"/>
      <c r="J2302" s="23">
        <v>150</v>
      </c>
      <c r="K2302" s="23"/>
    </row>
    <row r="2303" spans="1:11" ht="12.75" customHeight="1" x14ac:dyDescent="0.25">
      <c r="A2303" s="20">
        <f t="shared" si="71"/>
        <v>42982.58333332777</v>
      </c>
      <c r="B2303" s="29">
        <v>17.81072</v>
      </c>
      <c r="C2303" s="30">
        <v>4.3060400000000003</v>
      </c>
      <c r="D2303" s="29">
        <v>277.99790000000002</v>
      </c>
      <c r="E2303" s="29"/>
      <c r="F2303" s="24">
        <f t="shared" si="70"/>
        <v>17.81072</v>
      </c>
      <c r="G2303" s="24">
        <v>17.81072</v>
      </c>
      <c r="H2303" s="23">
        <v>17.942830000000001</v>
      </c>
      <c r="I2303" s="23"/>
      <c r="J2303" s="23">
        <v>150</v>
      </c>
      <c r="K2303" s="23"/>
    </row>
    <row r="2304" spans="1:11" ht="12.75" customHeight="1" x14ac:dyDescent="0.25">
      <c r="A2304" s="20">
        <f t="shared" si="71"/>
        <v>42982.624999994434</v>
      </c>
      <c r="B2304" s="29"/>
      <c r="C2304" s="30">
        <v>3.86226</v>
      </c>
      <c r="D2304" s="29">
        <v>262.81290000000001</v>
      </c>
      <c r="E2304" s="29"/>
      <c r="F2304" s="24" t="str">
        <f t="shared" si="70"/>
        <v/>
      </c>
      <c r="G2304" s="24" t="s">
        <v>189</v>
      </c>
      <c r="H2304" s="23">
        <v>17.941469999999999</v>
      </c>
      <c r="I2304" s="23"/>
      <c r="J2304" s="23">
        <v>150</v>
      </c>
      <c r="K2304" s="23"/>
    </row>
    <row r="2305" spans="1:11" ht="12.75" customHeight="1" x14ac:dyDescent="0.25">
      <c r="A2305" s="20">
        <f t="shared" si="71"/>
        <v>42982.666666661098</v>
      </c>
      <c r="B2305" s="29">
        <v>23.208829999999999</v>
      </c>
      <c r="C2305" s="30">
        <v>3.8918499999999998</v>
      </c>
      <c r="D2305" s="29">
        <v>246.30369999999999</v>
      </c>
      <c r="E2305" s="29"/>
      <c r="F2305" s="24">
        <f t="shared" si="70"/>
        <v>23.208829999999999</v>
      </c>
      <c r="G2305" s="24">
        <v>23.208829999999999</v>
      </c>
      <c r="H2305" s="23">
        <v>17.938220000000001</v>
      </c>
      <c r="I2305" s="23"/>
      <c r="J2305" s="23">
        <v>150</v>
      </c>
      <c r="K2305" s="23"/>
    </row>
    <row r="2306" spans="1:11" ht="12.75" customHeight="1" x14ac:dyDescent="0.25">
      <c r="A2306" s="20">
        <f t="shared" si="71"/>
        <v>42982.708333327762</v>
      </c>
      <c r="B2306" s="29">
        <v>22.351330000000001</v>
      </c>
      <c r="C2306" s="30">
        <v>3.2928299999999999</v>
      </c>
      <c r="D2306" s="29">
        <v>234.06270000000001</v>
      </c>
      <c r="E2306" s="29"/>
      <c r="F2306" s="24">
        <f t="shared" si="70"/>
        <v>22.351330000000001</v>
      </c>
      <c r="G2306" s="24">
        <v>22.351330000000001</v>
      </c>
      <c r="H2306" s="23">
        <v>17.927990000000001</v>
      </c>
      <c r="I2306" s="23"/>
      <c r="J2306" s="23">
        <v>150</v>
      </c>
      <c r="K2306" s="23"/>
    </row>
    <row r="2307" spans="1:11" ht="12.75" customHeight="1" x14ac:dyDescent="0.25">
      <c r="A2307" s="20">
        <f t="shared" si="71"/>
        <v>42982.749999994427</v>
      </c>
      <c r="B2307" s="29">
        <v>4.3984399999999999</v>
      </c>
      <c r="C2307" s="30">
        <v>2.7052299999999998</v>
      </c>
      <c r="D2307" s="29">
        <v>242.64920000000001</v>
      </c>
      <c r="E2307" s="29"/>
      <c r="F2307" s="24">
        <f t="shared" si="70"/>
        <v>4.3984399999999999</v>
      </c>
      <c r="G2307" s="24">
        <v>4.3984399999999999</v>
      </c>
      <c r="H2307" s="23">
        <v>17.917829999999999</v>
      </c>
      <c r="I2307" s="23"/>
      <c r="J2307" s="23">
        <v>150</v>
      </c>
      <c r="K2307" s="23"/>
    </row>
    <row r="2308" spans="1:11" ht="12.75" customHeight="1" x14ac:dyDescent="0.25">
      <c r="A2308" s="20">
        <f t="shared" si="71"/>
        <v>42982.791666661091</v>
      </c>
      <c r="B2308" s="29">
        <v>4.0220000000000002</v>
      </c>
      <c r="C2308" s="30">
        <v>2.9730699999999999</v>
      </c>
      <c r="D2308" s="29">
        <v>236.39580000000001</v>
      </c>
      <c r="E2308" s="29"/>
      <c r="F2308" s="24">
        <f t="shared" si="70"/>
        <v>4.0220000000000002</v>
      </c>
      <c r="G2308" s="24">
        <v>4.0220000000000002</v>
      </c>
      <c r="H2308" s="23">
        <v>17.91422</v>
      </c>
      <c r="I2308" s="23"/>
      <c r="J2308" s="23">
        <v>150</v>
      </c>
      <c r="K2308" s="23"/>
    </row>
    <row r="2309" spans="1:11" ht="12.75" customHeight="1" x14ac:dyDescent="0.25">
      <c r="A2309" s="20">
        <f t="shared" si="71"/>
        <v>42982.833333327755</v>
      </c>
      <c r="B2309" s="29">
        <v>8.4461099999999991</v>
      </c>
      <c r="C2309" s="30">
        <v>2.3571</v>
      </c>
      <c r="D2309" s="29">
        <v>241.81110000000001</v>
      </c>
      <c r="E2309" s="29"/>
      <c r="F2309" s="24">
        <f t="shared" si="70"/>
        <v>8.4461099999999991</v>
      </c>
      <c r="G2309" s="24">
        <v>8.4461099999999991</v>
      </c>
      <c r="H2309" s="23">
        <v>17.898620000000001</v>
      </c>
      <c r="I2309" s="23"/>
      <c r="J2309" s="23">
        <v>150</v>
      </c>
      <c r="K2309" s="23"/>
    </row>
    <row r="2310" spans="1:11" ht="12.75" customHeight="1" x14ac:dyDescent="0.25">
      <c r="A2310" s="20">
        <f t="shared" si="71"/>
        <v>42982.874999994419</v>
      </c>
      <c r="B2310" s="29">
        <v>18.047720000000002</v>
      </c>
      <c r="C2310" s="30">
        <v>1.3917900000000001</v>
      </c>
      <c r="D2310" s="29">
        <v>248.42089999999999</v>
      </c>
      <c r="E2310" s="29"/>
      <c r="F2310" s="24">
        <f t="shared" si="70"/>
        <v>18.047720000000002</v>
      </c>
      <c r="G2310" s="24">
        <v>18.047720000000002</v>
      </c>
      <c r="H2310" s="23">
        <v>17.86317</v>
      </c>
      <c r="I2310" s="23"/>
      <c r="J2310" s="23">
        <v>150</v>
      </c>
      <c r="K2310" s="23"/>
    </row>
    <row r="2311" spans="1:11" ht="12.75" customHeight="1" x14ac:dyDescent="0.25">
      <c r="A2311" s="20">
        <f t="shared" si="71"/>
        <v>42982.916666661084</v>
      </c>
      <c r="B2311" s="29">
        <v>1.62744</v>
      </c>
      <c r="C2311" s="30">
        <v>0.41021999999999997</v>
      </c>
      <c r="D2311" s="29">
        <v>279.03829999999999</v>
      </c>
      <c r="E2311" s="29"/>
      <c r="F2311" s="24">
        <f t="shared" si="70"/>
        <v>1.62744</v>
      </c>
      <c r="G2311" s="24">
        <v>1.62744</v>
      </c>
      <c r="H2311" s="23">
        <v>17.857890000000001</v>
      </c>
      <c r="I2311" s="23"/>
      <c r="J2311" s="23">
        <v>150</v>
      </c>
      <c r="K2311" s="23"/>
    </row>
    <row r="2312" spans="1:11" ht="12.75" customHeight="1" x14ac:dyDescent="0.25">
      <c r="A2312" s="20">
        <f t="shared" si="71"/>
        <v>42982.958333327748</v>
      </c>
      <c r="B2312" s="29">
        <v>2.8727200000000002</v>
      </c>
      <c r="C2312" s="30">
        <v>0.42985000000000001</v>
      </c>
      <c r="D2312" s="29">
        <v>29.42013</v>
      </c>
      <c r="E2312" s="29"/>
      <c r="F2312" s="24">
        <f t="shared" si="70"/>
        <v>2.8727200000000002</v>
      </c>
      <c r="G2312" s="24">
        <v>2.8727200000000002</v>
      </c>
      <c r="H2312" s="23">
        <v>17.846170000000001</v>
      </c>
      <c r="I2312" s="23"/>
      <c r="J2312" s="23">
        <v>150</v>
      </c>
      <c r="K2312" s="23"/>
    </row>
    <row r="2313" spans="1:11" ht="12.75" customHeight="1" x14ac:dyDescent="0.25">
      <c r="A2313" s="20">
        <f t="shared" si="71"/>
        <v>42982.999999994412</v>
      </c>
      <c r="B2313" s="29">
        <v>1.13005</v>
      </c>
      <c r="C2313" s="30">
        <v>0.32535999999999998</v>
      </c>
      <c r="D2313" s="29">
        <v>18.970949999999998</v>
      </c>
      <c r="E2313" s="29"/>
      <c r="F2313" s="24">
        <f t="shared" si="70"/>
        <v>1.13005</v>
      </c>
      <c r="G2313" s="24">
        <v>1.13005</v>
      </c>
      <c r="H2313" s="23">
        <v>17.829499999999999</v>
      </c>
      <c r="I2313" s="23"/>
      <c r="J2313" s="23">
        <v>150</v>
      </c>
      <c r="K2313" s="23"/>
    </row>
    <row r="2314" spans="1:11" ht="12.75" customHeight="1" x14ac:dyDescent="0.25">
      <c r="A2314" s="20">
        <f t="shared" si="71"/>
        <v>42983.041666661076</v>
      </c>
      <c r="B2314" s="29">
        <v>-4.4600000000000001E-2</v>
      </c>
      <c r="C2314" s="30">
        <v>0.36069000000000001</v>
      </c>
      <c r="D2314" s="29">
        <v>16.246469999999999</v>
      </c>
      <c r="E2314" s="29"/>
      <c r="F2314" s="24" t="str">
        <f t="shared" si="70"/>
        <v/>
      </c>
      <c r="G2314" s="24" t="s">
        <v>189</v>
      </c>
      <c r="H2314" s="23">
        <v>17.828119999999998</v>
      </c>
      <c r="I2314" s="23">
        <f>COUNTIF(G2314:G2337,"&gt;150")</f>
        <v>0</v>
      </c>
      <c r="J2314" s="23">
        <v>150</v>
      </c>
      <c r="K2314" s="23"/>
    </row>
    <row r="2315" spans="1:11" ht="12.75" customHeight="1" x14ac:dyDescent="0.25">
      <c r="A2315" s="20">
        <f t="shared" si="71"/>
        <v>42983.083333327741</v>
      </c>
      <c r="B2315" s="29"/>
      <c r="C2315" s="30">
        <v>0.26563999999999999</v>
      </c>
      <c r="D2315" s="29">
        <v>93.998050000000006</v>
      </c>
      <c r="E2315" s="29"/>
      <c r="F2315" s="24" t="str">
        <f t="shared" ref="F2315:F2378" si="72">IF(AND(B2315&gt;0,ISNUMBER(B2315)),B2315,"")</f>
        <v/>
      </c>
      <c r="G2315" s="24" t="s">
        <v>189</v>
      </c>
      <c r="H2315" s="23">
        <v>17.822500000000002</v>
      </c>
      <c r="I2315" s="23"/>
      <c r="J2315" s="23">
        <v>150</v>
      </c>
      <c r="K2315" s="23"/>
    </row>
    <row r="2316" spans="1:11" ht="12.75" customHeight="1" x14ac:dyDescent="0.25">
      <c r="A2316" s="20">
        <f t="shared" ref="A2316:A2379" si="73">A2315+1/24</f>
        <v>42983.124999994405</v>
      </c>
      <c r="B2316" s="29"/>
      <c r="C2316" s="30">
        <v>0.32171</v>
      </c>
      <c r="D2316" s="29">
        <v>290.72919999999999</v>
      </c>
      <c r="E2316" s="29"/>
      <c r="F2316" s="24" t="str">
        <f t="shared" si="72"/>
        <v/>
      </c>
      <c r="G2316" s="24" t="s">
        <v>189</v>
      </c>
      <c r="H2316" s="23">
        <v>17.812159999999999</v>
      </c>
      <c r="I2316" s="23"/>
      <c r="J2316" s="23">
        <v>150</v>
      </c>
      <c r="K2316" s="23"/>
    </row>
    <row r="2317" spans="1:11" ht="12.75" customHeight="1" x14ac:dyDescent="0.25">
      <c r="A2317" s="20">
        <f t="shared" si="73"/>
        <v>42983.166666661069</v>
      </c>
      <c r="B2317" s="29">
        <v>4.6630599999999998</v>
      </c>
      <c r="C2317" s="30">
        <v>0.28488000000000002</v>
      </c>
      <c r="D2317" s="29">
        <v>113.31950000000001</v>
      </c>
      <c r="E2317" s="29"/>
      <c r="F2317" s="24">
        <f t="shared" si="72"/>
        <v>4.6630599999999998</v>
      </c>
      <c r="G2317" s="24">
        <v>4.6630599999999998</v>
      </c>
      <c r="H2317" s="23">
        <v>17.81072</v>
      </c>
      <c r="I2317" s="23"/>
      <c r="J2317" s="23">
        <v>150</v>
      </c>
      <c r="K2317" s="23"/>
    </row>
    <row r="2318" spans="1:11" ht="12.75" customHeight="1" x14ac:dyDescent="0.25">
      <c r="A2318" s="20">
        <f t="shared" si="73"/>
        <v>42983.208333327733</v>
      </c>
      <c r="B2318" s="29">
        <v>7.7181100000000002</v>
      </c>
      <c r="C2318" s="30">
        <v>0.42997999999999997</v>
      </c>
      <c r="D2318" s="29">
        <v>355.69499999999999</v>
      </c>
      <c r="E2318" s="29"/>
      <c r="F2318" s="24">
        <f t="shared" si="72"/>
        <v>7.7181100000000002</v>
      </c>
      <c r="G2318" s="24">
        <v>7.7181100000000002</v>
      </c>
      <c r="H2318" s="23">
        <v>17.806439999999998</v>
      </c>
      <c r="I2318" s="23"/>
      <c r="J2318" s="23">
        <v>150</v>
      </c>
      <c r="K2318" s="23"/>
    </row>
    <row r="2319" spans="1:11" ht="12.75" customHeight="1" x14ac:dyDescent="0.25">
      <c r="A2319" s="20">
        <f t="shared" si="73"/>
        <v>42983.249999994398</v>
      </c>
      <c r="B2319" s="29">
        <v>3.4943900000000001</v>
      </c>
      <c r="C2319" s="30">
        <v>0.33676</v>
      </c>
      <c r="D2319" s="29">
        <v>354.6182</v>
      </c>
      <c r="E2319" s="29"/>
      <c r="F2319" s="24">
        <f t="shared" si="72"/>
        <v>3.4943900000000001</v>
      </c>
      <c r="G2319" s="24">
        <v>3.4943900000000001</v>
      </c>
      <c r="H2319" s="23">
        <v>17.802779999999998</v>
      </c>
      <c r="I2319" s="23"/>
      <c r="J2319" s="23">
        <v>150</v>
      </c>
      <c r="K2319" s="23"/>
    </row>
    <row r="2320" spans="1:11" ht="12.75" customHeight="1" x14ac:dyDescent="0.25">
      <c r="A2320" s="20">
        <f t="shared" si="73"/>
        <v>42983.291666661062</v>
      </c>
      <c r="B2320" s="29">
        <v>-2.7723900000000001</v>
      </c>
      <c r="C2320" s="30">
        <v>0.30759999999999998</v>
      </c>
      <c r="D2320" s="29">
        <v>261.98349999999999</v>
      </c>
      <c r="E2320" s="29"/>
      <c r="F2320" s="24" t="str">
        <f t="shared" si="72"/>
        <v/>
      </c>
      <c r="G2320" s="24" t="s">
        <v>189</v>
      </c>
      <c r="H2320" s="23">
        <v>17.800080000000001</v>
      </c>
      <c r="I2320" s="23"/>
      <c r="J2320" s="23">
        <v>150</v>
      </c>
      <c r="K2320" s="23"/>
    </row>
    <row r="2321" spans="1:11" ht="12.75" customHeight="1" x14ac:dyDescent="0.25">
      <c r="A2321" s="20">
        <f t="shared" si="73"/>
        <v>42983.333333327726</v>
      </c>
      <c r="B2321" s="29">
        <v>5.9629500000000002</v>
      </c>
      <c r="C2321" s="30">
        <v>0.39483000000000001</v>
      </c>
      <c r="D2321" s="29">
        <v>245.7801</v>
      </c>
      <c r="E2321" s="29"/>
      <c r="F2321" s="24">
        <f t="shared" si="72"/>
        <v>5.9629500000000002</v>
      </c>
      <c r="G2321" s="24">
        <v>5.9629500000000002</v>
      </c>
      <c r="H2321" s="23">
        <v>17.795059999999999</v>
      </c>
      <c r="I2321" s="23"/>
      <c r="J2321" s="23">
        <v>150</v>
      </c>
      <c r="K2321" s="23"/>
    </row>
    <row r="2322" spans="1:11" ht="12.75" customHeight="1" x14ac:dyDescent="0.25">
      <c r="A2322" s="20">
        <f t="shared" si="73"/>
        <v>42983.37499999439</v>
      </c>
      <c r="B2322" s="29">
        <v>-1.65913</v>
      </c>
      <c r="C2322" s="30">
        <v>0.34322999999999998</v>
      </c>
      <c r="D2322" s="29">
        <v>118.86150000000001</v>
      </c>
      <c r="E2322" s="29"/>
      <c r="F2322" s="24" t="str">
        <f t="shared" si="72"/>
        <v/>
      </c>
      <c r="G2322" s="24" t="s">
        <v>189</v>
      </c>
      <c r="H2322" s="23">
        <v>17.78678</v>
      </c>
      <c r="I2322" s="23"/>
      <c r="J2322" s="23">
        <v>150</v>
      </c>
      <c r="K2322" s="23"/>
    </row>
    <row r="2323" spans="1:11" ht="12.75" customHeight="1" x14ac:dyDescent="0.25">
      <c r="A2323" s="20">
        <f t="shared" si="73"/>
        <v>42983.416666661054</v>
      </c>
      <c r="B2323" s="29">
        <v>5.4749999999999996</v>
      </c>
      <c r="C2323" s="30">
        <v>0.60799999999999998</v>
      </c>
      <c r="D2323" s="29">
        <v>43.04804</v>
      </c>
      <c r="E2323" s="29"/>
      <c r="F2323" s="24">
        <f t="shared" si="72"/>
        <v>5.4749999999999996</v>
      </c>
      <c r="G2323" s="24">
        <v>5.4749999999999996</v>
      </c>
      <c r="H2323" s="23">
        <v>17.77694</v>
      </c>
      <c r="I2323" s="23"/>
      <c r="J2323" s="23">
        <v>150</v>
      </c>
      <c r="K2323" s="23"/>
    </row>
    <row r="2324" spans="1:11" ht="12.75" customHeight="1" x14ac:dyDescent="0.25">
      <c r="A2324" s="20">
        <f t="shared" si="73"/>
        <v>42983.458333327719</v>
      </c>
      <c r="B2324" s="29"/>
      <c r="C2324" s="30">
        <v>2.7195100000000001</v>
      </c>
      <c r="D2324" s="29">
        <v>302.1207</v>
      </c>
      <c r="E2324" s="29"/>
      <c r="F2324" s="24" t="str">
        <f t="shared" si="72"/>
        <v/>
      </c>
      <c r="G2324" s="24" t="s">
        <v>189</v>
      </c>
      <c r="H2324" s="23">
        <v>17.776440000000001</v>
      </c>
      <c r="I2324" s="23"/>
      <c r="J2324" s="23">
        <v>150</v>
      </c>
      <c r="K2324" s="23"/>
    </row>
    <row r="2325" spans="1:11" ht="12.75" customHeight="1" x14ac:dyDescent="0.25">
      <c r="A2325" s="20">
        <f t="shared" si="73"/>
        <v>42983.499999994383</v>
      </c>
      <c r="B2325" s="29">
        <v>29.10267</v>
      </c>
      <c r="C2325" s="30">
        <v>3.80809</v>
      </c>
      <c r="D2325" s="29">
        <v>298.99520000000001</v>
      </c>
      <c r="E2325" s="29"/>
      <c r="F2325" s="24">
        <f t="shared" si="72"/>
        <v>29.10267</v>
      </c>
      <c r="G2325" s="24">
        <v>29.10267</v>
      </c>
      <c r="H2325" s="23">
        <v>17.763249999999999</v>
      </c>
      <c r="I2325" s="23"/>
      <c r="J2325" s="23">
        <v>150</v>
      </c>
      <c r="K2325" s="23"/>
    </row>
    <row r="2326" spans="1:11" ht="12.75" customHeight="1" x14ac:dyDescent="0.25">
      <c r="A2326" s="20">
        <f t="shared" si="73"/>
        <v>42983.541666661047</v>
      </c>
      <c r="B2326" s="29">
        <v>35.83811</v>
      </c>
      <c r="C2326" s="30">
        <v>2.9464299999999999</v>
      </c>
      <c r="D2326" s="29">
        <v>317.62580000000003</v>
      </c>
      <c r="E2326" s="29"/>
      <c r="F2326" s="24">
        <f t="shared" si="72"/>
        <v>35.83811</v>
      </c>
      <c r="G2326" s="24">
        <v>35.83811</v>
      </c>
      <c r="H2326" s="23">
        <v>17.7575</v>
      </c>
      <c r="I2326" s="23"/>
      <c r="J2326" s="23">
        <v>150</v>
      </c>
      <c r="K2326" s="23"/>
    </row>
    <row r="2327" spans="1:11" ht="12.75" customHeight="1" x14ac:dyDescent="0.25">
      <c r="A2327" s="20">
        <f t="shared" si="73"/>
        <v>42983.583333327711</v>
      </c>
      <c r="B2327" s="29">
        <v>34.776780000000002</v>
      </c>
      <c r="C2327" s="30">
        <v>2.8976700000000002</v>
      </c>
      <c r="D2327" s="29">
        <v>308.04399999999998</v>
      </c>
      <c r="E2327" s="29"/>
      <c r="F2327" s="24">
        <f t="shared" si="72"/>
        <v>34.776780000000002</v>
      </c>
      <c r="G2327" s="24">
        <v>34.776780000000002</v>
      </c>
      <c r="H2327" s="23">
        <v>17.753499999999999</v>
      </c>
      <c r="I2327" s="23"/>
      <c r="J2327" s="23">
        <v>150</v>
      </c>
      <c r="K2327" s="23"/>
    </row>
    <row r="2328" spans="1:11" ht="12.75" customHeight="1" x14ac:dyDescent="0.25">
      <c r="A2328" s="20">
        <f t="shared" si="73"/>
        <v>42983.624999994376</v>
      </c>
      <c r="B2328" s="29">
        <v>20.309719999999999</v>
      </c>
      <c r="C2328" s="30">
        <v>2.98305</v>
      </c>
      <c r="D2328" s="29">
        <v>308.87970000000001</v>
      </c>
      <c r="E2328" s="29"/>
      <c r="F2328" s="24">
        <f t="shared" si="72"/>
        <v>20.309719999999999</v>
      </c>
      <c r="G2328" s="24">
        <v>20.309719999999999</v>
      </c>
      <c r="H2328" s="23">
        <v>17.745439999999999</v>
      </c>
      <c r="I2328" s="23"/>
      <c r="J2328" s="23">
        <v>150</v>
      </c>
      <c r="K2328" s="23"/>
    </row>
    <row r="2329" spans="1:11" ht="12.75" customHeight="1" x14ac:dyDescent="0.25">
      <c r="A2329" s="20">
        <f t="shared" si="73"/>
        <v>42983.66666666104</v>
      </c>
      <c r="B2329" s="29">
        <v>6.2784500000000003</v>
      </c>
      <c r="C2329" s="30">
        <v>2.90638</v>
      </c>
      <c r="D2329" s="29">
        <v>318.0847</v>
      </c>
      <c r="E2329" s="29"/>
      <c r="F2329" s="24">
        <f t="shared" si="72"/>
        <v>6.2784500000000003</v>
      </c>
      <c r="G2329" s="24">
        <v>6.2784500000000003</v>
      </c>
      <c r="H2329" s="23">
        <v>17.74099</v>
      </c>
      <c r="I2329" s="23"/>
      <c r="J2329" s="23">
        <v>150</v>
      </c>
      <c r="K2329" s="23"/>
    </row>
    <row r="2330" spans="1:11" ht="12.75" customHeight="1" x14ac:dyDescent="0.25">
      <c r="A2330" s="20">
        <f t="shared" si="73"/>
        <v>42983.708333327704</v>
      </c>
      <c r="B2330" s="29">
        <v>38.015279999999997</v>
      </c>
      <c r="C2330" s="30">
        <v>3.2846700000000002</v>
      </c>
      <c r="D2330" s="29">
        <v>299.67059999999998</v>
      </c>
      <c r="E2330" s="29"/>
      <c r="F2330" s="24">
        <f t="shared" si="72"/>
        <v>38.015279999999997</v>
      </c>
      <c r="G2330" s="24">
        <v>38.015279999999997</v>
      </c>
      <c r="H2330" s="23">
        <v>17.722719999999999</v>
      </c>
      <c r="I2330" s="23"/>
      <c r="J2330" s="23">
        <v>150</v>
      </c>
      <c r="K2330" s="23"/>
    </row>
    <row r="2331" spans="1:11" ht="12.75" customHeight="1" x14ac:dyDescent="0.25">
      <c r="A2331" s="20">
        <f t="shared" si="73"/>
        <v>42983.749999994368</v>
      </c>
      <c r="B2331" s="29">
        <v>35.639279999999999</v>
      </c>
      <c r="C2331" s="30">
        <v>2.2223799999999998</v>
      </c>
      <c r="D2331" s="29">
        <v>310.38099999999997</v>
      </c>
      <c r="E2331" s="29"/>
      <c r="F2331" s="24">
        <f t="shared" si="72"/>
        <v>35.639279999999999</v>
      </c>
      <c r="G2331" s="24">
        <v>35.639279999999999</v>
      </c>
      <c r="H2331" s="23">
        <v>17.715350000000001</v>
      </c>
      <c r="I2331" s="23"/>
      <c r="J2331" s="23">
        <v>150</v>
      </c>
      <c r="K2331" s="23"/>
    </row>
    <row r="2332" spans="1:11" ht="12.75" customHeight="1" x14ac:dyDescent="0.25">
      <c r="A2332" s="20">
        <f t="shared" si="73"/>
        <v>42983.791666661033</v>
      </c>
      <c r="B2332" s="29">
        <v>8.5890599999999999</v>
      </c>
      <c r="C2332" s="30">
        <v>2.2338300000000002</v>
      </c>
      <c r="D2332" s="29">
        <v>318.43029999999999</v>
      </c>
      <c r="E2332" s="29"/>
      <c r="F2332" s="24">
        <f t="shared" si="72"/>
        <v>8.5890599999999999</v>
      </c>
      <c r="G2332" s="24">
        <v>8.5890599999999999</v>
      </c>
      <c r="H2332" s="23">
        <v>17.704719999999998</v>
      </c>
      <c r="I2332" s="23"/>
      <c r="J2332" s="23">
        <v>150</v>
      </c>
      <c r="K2332" s="23"/>
    </row>
    <row r="2333" spans="1:11" ht="12.75" customHeight="1" x14ac:dyDescent="0.25">
      <c r="A2333" s="20">
        <f t="shared" si="73"/>
        <v>42983.833333327697</v>
      </c>
      <c r="B2333" s="29">
        <v>15.4945</v>
      </c>
      <c r="C2333" s="30">
        <v>0.48721999999999999</v>
      </c>
      <c r="D2333" s="29">
        <v>37.325830000000003</v>
      </c>
      <c r="E2333" s="29"/>
      <c r="F2333" s="24">
        <f t="shared" si="72"/>
        <v>15.4945</v>
      </c>
      <c r="G2333" s="24">
        <v>15.4945</v>
      </c>
      <c r="H2333" s="23">
        <v>17.682110000000002</v>
      </c>
      <c r="I2333" s="23"/>
      <c r="J2333" s="23">
        <v>150</v>
      </c>
      <c r="K2333" s="23"/>
    </row>
    <row r="2334" spans="1:11" ht="12.75" customHeight="1" x14ac:dyDescent="0.25">
      <c r="A2334" s="20">
        <f t="shared" si="73"/>
        <v>42983.874999994361</v>
      </c>
      <c r="B2334" s="29">
        <v>19.487829999999999</v>
      </c>
      <c r="C2334" s="30">
        <v>0.73253000000000001</v>
      </c>
      <c r="D2334" s="29">
        <v>257.47160000000002</v>
      </c>
      <c r="E2334" s="29"/>
      <c r="F2334" s="24">
        <f t="shared" si="72"/>
        <v>19.487829999999999</v>
      </c>
      <c r="G2334" s="24">
        <v>19.487829999999999</v>
      </c>
      <c r="H2334" s="23">
        <v>17.659839999999999</v>
      </c>
      <c r="I2334" s="23"/>
      <c r="J2334" s="23">
        <v>150</v>
      </c>
      <c r="K2334" s="23"/>
    </row>
    <row r="2335" spans="1:11" ht="12.75" customHeight="1" x14ac:dyDescent="0.25">
      <c r="A2335" s="20">
        <f t="shared" si="73"/>
        <v>42983.916666661025</v>
      </c>
      <c r="B2335" s="29">
        <v>4.2607200000000001</v>
      </c>
      <c r="C2335" s="30">
        <v>0.78754999999999997</v>
      </c>
      <c r="D2335" s="29">
        <v>248.64230000000001</v>
      </c>
      <c r="E2335" s="29"/>
      <c r="F2335" s="24">
        <f t="shared" si="72"/>
        <v>4.2607200000000001</v>
      </c>
      <c r="G2335" s="24">
        <v>4.2607200000000001</v>
      </c>
      <c r="H2335" s="23">
        <v>17.658090000000001</v>
      </c>
      <c r="I2335" s="23"/>
      <c r="J2335" s="23">
        <v>150</v>
      </c>
      <c r="K2335" s="23"/>
    </row>
    <row r="2336" spans="1:11" ht="12.75" customHeight="1" x14ac:dyDescent="0.25">
      <c r="A2336" s="20">
        <f t="shared" si="73"/>
        <v>42983.95833332769</v>
      </c>
      <c r="B2336" s="29">
        <v>-3.16622</v>
      </c>
      <c r="C2336" s="30">
        <v>1.2726900000000001</v>
      </c>
      <c r="D2336" s="29">
        <v>29.75104</v>
      </c>
      <c r="E2336" s="29"/>
      <c r="F2336" s="24" t="str">
        <f t="shared" si="72"/>
        <v/>
      </c>
      <c r="G2336" s="24" t="s">
        <v>189</v>
      </c>
      <c r="H2336" s="23">
        <v>17.655609999999999</v>
      </c>
      <c r="I2336" s="23"/>
      <c r="J2336" s="23">
        <v>150</v>
      </c>
      <c r="K2336" s="23"/>
    </row>
    <row r="2337" spans="1:11" ht="12.75" customHeight="1" x14ac:dyDescent="0.25">
      <c r="A2337" s="20">
        <f t="shared" si="73"/>
        <v>42983.999999994354</v>
      </c>
      <c r="B2337" s="29">
        <v>19.01839</v>
      </c>
      <c r="C2337" s="30">
        <v>1.53013</v>
      </c>
      <c r="D2337" s="29">
        <v>53.977350000000001</v>
      </c>
      <c r="E2337" s="29"/>
      <c r="F2337" s="24">
        <f t="shared" si="72"/>
        <v>19.01839</v>
      </c>
      <c r="G2337" s="24">
        <v>19.01839</v>
      </c>
      <c r="H2337" s="23">
        <v>17.654250000000001</v>
      </c>
      <c r="I2337" s="23"/>
      <c r="J2337" s="23">
        <v>150</v>
      </c>
      <c r="K2337" s="23"/>
    </row>
    <row r="2338" spans="1:11" ht="12.75" customHeight="1" x14ac:dyDescent="0.25">
      <c r="A2338" s="20">
        <f t="shared" si="73"/>
        <v>42984.041666661018</v>
      </c>
      <c r="B2338" s="29">
        <v>8.6636699999999998</v>
      </c>
      <c r="C2338" s="30">
        <v>0.57055</v>
      </c>
      <c r="D2338" s="29">
        <v>49.340649999999997</v>
      </c>
      <c r="E2338" s="29"/>
      <c r="F2338" s="24">
        <f t="shared" si="72"/>
        <v>8.6636699999999998</v>
      </c>
      <c r="G2338" s="24">
        <v>8.6636699999999998</v>
      </c>
      <c r="H2338" s="23">
        <v>17.651399999999999</v>
      </c>
      <c r="I2338" s="23">
        <f>COUNTIF(G2338:G2361,"&gt;150")</f>
        <v>0</v>
      </c>
      <c r="J2338" s="23">
        <v>150</v>
      </c>
      <c r="K2338" s="23"/>
    </row>
    <row r="2339" spans="1:11" ht="12.75" customHeight="1" x14ac:dyDescent="0.25">
      <c r="A2339" s="20">
        <f t="shared" si="73"/>
        <v>42984.083333327682</v>
      </c>
      <c r="B2339" s="29">
        <v>8.8563399999999994</v>
      </c>
      <c r="C2339" s="30">
        <v>1.0652299999999999</v>
      </c>
      <c r="D2339" s="29">
        <v>43.098320000000001</v>
      </c>
      <c r="E2339" s="29"/>
      <c r="F2339" s="24">
        <f t="shared" si="72"/>
        <v>8.8563399999999994</v>
      </c>
      <c r="G2339" s="24">
        <v>8.8563399999999994</v>
      </c>
      <c r="H2339" s="23">
        <v>17.62622</v>
      </c>
      <c r="I2339" s="23"/>
      <c r="J2339" s="23">
        <v>150</v>
      </c>
      <c r="K2339" s="23"/>
    </row>
    <row r="2340" spans="1:11" ht="12.75" customHeight="1" x14ac:dyDescent="0.25">
      <c r="A2340" s="20">
        <f t="shared" si="73"/>
        <v>42984.124999994347</v>
      </c>
      <c r="B2340" s="29">
        <v>5.8714399999999998</v>
      </c>
      <c r="C2340" s="30">
        <v>0.56096999999999997</v>
      </c>
      <c r="D2340" s="29">
        <v>184.19810000000001</v>
      </c>
      <c r="E2340" s="29"/>
      <c r="F2340" s="24">
        <f t="shared" si="72"/>
        <v>5.8714399999999998</v>
      </c>
      <c r="G2340" s="24">
        <v>5.8714399999999998</v>
      </c>
      <c r="H2340" s="23">
        <v>17.620889999999999</v>
      </c>
      <c r="I2340" s="23"/>
      <c r="J2340" s="23">
        <v>150</v>
      </c>
      <c r="K2340" s="23"/>
    </row>
    <row r="2341" spans="1:11" ht="12.75" customHeight="1" x14ac:dyDescent="0.25">
      <c r="A2341" s="20">
        <f t="shared" si="73"/>
        <v>42984.166666661011</v>
      </c>
      <c r="B2341" s="29">
        <v>9.3047199999999997</v>
      </c>
      <c r="C2341" s="30">
        <v>0.44916</v>
      </c>
      <c r="D2341" s="29">
        <v>76.105000000000004</v>
      </c>
      <c r="E2341" s="29"/>
      <c r="F2341" s="24">
        <f t="shared" si="72"/>
        <v>9.3047199999999997</v>
      </c>
      <c r="G2341" s="24">
        <v>9.3047199999999997</v>
      </c>
      <c r="H2341" s="23">
        <v>17.61655</v>
      </c>
      <c r="I2341" s="23"/>
      <c r="J2341" s="23">
        <v>150</v>
      </c>
      <c r="K2341" s="23"/>
    </row>
    <row r="2342" spans="1:11" ht="12.75" customHeight="1" x14ac:dyDescent="0.25">
      <c r="A2342" s="20">
        <f t="shared" si="73"/>
        <v>42984.208333327675</v>
      </c>
      <c r="B2342" s="29">
        <v>9.6241099999999999</v>
      </c>
      <c r="C2342" s="30">
        <v>1.3370299999999999</v>
      </c>
      <c r="D2342" s="29">
        <v>325.46730000000002</v>
      </c>
      <c r="E2342" s="29"/>
      <c r="F2342" s="24">
        <f t="shared" si="72"/>
        <v>9.6241099999999999</v>
      </c>
      <c r="G2342" s="24">
        <v>9.6241099999999999</v>
      </c>
      <c r="H2342" s="23">
        <v>17.607109999999999</v>
      </c>
      <c r="I2342" s="23"/>
      <c r="J2342" s="23">
        <v>150</v>
      </c>
      <c r="K2342" s="23"/>
    </row>
    <row r="2343" spans="1:11" ht="12.75" customHeight="1" x14ac:dyDescent="0.25">
      <c r="A2343" s="20">
        <f t="shared" si="73"/>
        <v>42984.249999994339</v>
      </c>
      <c r="B2343" s="29">
        <v>7.2511099999999997</v>
      </c>
      <c r="C2343" s="30">
        <v>1.8141799999999999</v>
      </c>
      <c r="D2343" s="29">
        <v>340.93349999999998</v>
      </c>
      <c r="E2343" s="29"/>
      <c r="F2343" s="24">
        <f t="shared" si="72"/>
        <v>7.2511099999999997</v>
      </c>
      <c r="G2343" s="24">
        <v>7.2511099999999997</v>
      </c>
      <c r="H2343" s="23">
        <v>17.599170000000001</v>
      </c>
      <c r="I2343" s="23"/>
      <c r="J2343" s="23">
        <v>150</v>
      </c>
      <c r="K2343" s="23"/>
    </row>
    <row r="2344" spans="1:11" ht="12.75" customHeight="1" x14ac:dyDescent="0.25">
      <c r="A2344" s="20">
        <f t="shared" si="73"/>
        <v>42984.291666661004</v>
      </c>
      <c r="B2344" s="29">
        <v>12.536440000000001</v>
      </c>
      <c r="C2344" s="30">
        <v>1.4786699999999999</v>
      </c>
      <c r="D2344" s="29">
        <v>339.61180000000002</v>
      </c>
      <c r="E2344" s="29"/>
      <c r="F2344" s="24">
        <f t="shared" si="72"/>
        <v>12.536440000000001</v>
      </c>
      <c r="G2344" s="24">
        <v>12.536440000000001</v>
      </c>
      <c r="H2344" s="23">
        <v>17.595330000000001</v>
      </c>
      <c r="I2344" s="23"/>
      <c r="J2344" s="23">
        <v>150</v>
      </c>
      <c r="K2344" s="23"/>
    </row>
    <row r="2345" spans="1:11" ht="12.75" customHeight="1" x14ac:dyDescent="0.25">
      <c r="A2345" s="20">
        <f t="shared" si="73"/>
        <v>42984.333333327668</v>
      </c>
      <c r="B2345" s="29">
        <v>2.2237800000000001</v>
      </c>
      <c r="C2345" s="30">
        <v>2.2061899999999999</v>
      </c>
      <c r="D2345" s="29">
        <v>349.61799999999999</v>
      </c>
      <c r="E2345" s="29"/>
      <c r="F2345" s="24">
        <f t="shared" si="72"/>
        <v>2.2237800000000001</v>
      </c>
      <c r="G2345" s="24">
        <v>2.2237800000000001</v>
      </c>
      <c r="H2345" s="23">
        <v>17.58135</v>
      </c>
      <c r="I2345" s="23"/>
      <c r="J2345" s="23">
        <v>150</v>
      </c>
      <c r="K2345" s="23"/>
    </row>
    <row r="2346" spans="1:11" ht="12.75" customHeight="1" x14ac:dyDescent="0.25">
      <c r="A2346" s="20">
        <f t="shared" si="73"/>
        <v>42984.374999994332</v>
      </c>
      <c r="B2346" s="29"/>
      <c r="C2346" s="30">
        <v>2.30125</v>
      </c>
      <c r="D2346" s="29">
        <v>334.56509999999997</v>
      </c>
      <c r="E2346" s="29"/>
      <c r="F2346" s="24" t="str">
        <f t="shared" si="72"/>
        <v/>
      </c>
      <c r="G2346" s="24" t="s">
        <v>189</v>
      </c>
      <c r="H2346" s="23">
        <v>17.574829999999999</v>
      </c>
      <c r="I2346" s="23"/>
      <c r="J2346" s="23">
        <v>150</v>
      </c>
      <c r="K2346" s="23"/>
    </row>
    <row r="2347" spans="1:11" ht="12.75" customHeight="1" x14ac:dyDescent="0.25">
      <c r="A2347" s="20">
        <f t="shared" si="73"/>
        <v>42984.416666660996</v>
      </c>
      <c r="B2347" s="29">
        <v>15.412280000000001</v>
      </c>
      <c r="C2347" s="30">
        <v>3.6972399999999999</v>
      </c>
      <c r="D2347" s="29">
        <v>296.43079999999998</v>
      </c>
      <c r="E2347" s="29"/>
      <c r="F2347" s="24">
        <f t="shared" si="72"/>
        <v>15.412280000000001</v>
      </c>
      <c r="G2347" s="24">
        <v>15.412280000000001</v>
      </c>
      <c r="H2347" s="23">
        <v>17.562670000000001</v>
      </c>
      <c r="I2347" s="23"/>
      <c r="J2347" s="23">
        <v>150</v>
      </c>
      <c r="K2347" s="23"/>
    </row>
    <row r="2348" spans="1:11" ht="12.75" customHeight="1" x14ac:dyDescent="0.25">
      <c r="A2348" s="20">
        <f t="shared" si="73"/>
        <v>42984.458333327661</v>
      </c>
      <c r="B2348" s="29">
        <v>2.26545</v>
      </c>
      <c r="C2348" s="30">
        <v>1.87896</v>
      </c>
      <c r="D2348" s="29">
        <v>264.68049999999999</v>
      </c>
      <c r="E2348" s="29"/>
      <c r="F2348" s="24">
        <f t="shared" si="72"/>
        <v>2.26545</v>
      </c>
      <c r="G2348" s="24">
        <v>2.26545</v>
      </c>
      <c r="H2348" s="23">
        <v>17.560469999999999</v>
      </c>
      <c r="I2348" s="23"/>
      <c r="J2348" s="23">
        <v>150</v>
      </c>
      <c r="K2348" s="23"/>
    </row>
    <row r="2349" spans="1:11" ht="12.75" customHeight="1" x14ac:dyDescent="0.25">
      <c r="A2349" s="20">
        <f t="shared" si="73"/>
        <v>42984.499999994325</v>
      </c>
      <c r="B2349" s="29">
        <v>1.31778</v>
      </c>
      <c r="C2349" s="30">
        <v>1.3737200000000001</v>
      </c>
      <c r="D2349" s="29">
        <v>282.50209999999998</v>
      </c>
      <c r="E2349" s="29"/>
      <c r="F2349" s="24">
        <f t="shared" si="72"/>
        <v>1.31778</v>
      </c>
      <c r="G2349" s="24">
        <v>1.31778</v>
      </c>
      <c r="H2349" s="23">
        <v>17.56035</v>
      </c>
      <c r="I2349" s="23"/>
      <c r="J2349" s="23">
        <v>150</v>
      </c>
      <c r="K2349" s="23"/>
    </row>
    <row r="2350" spans="1:11" ht="12.75" customHeight="1" x14ac:dyDescent="0.25">
      <c r="A2350" s="20">
        <f t="shared" si="73"/>
        <v>42984.541666660989</v>
      </c>
      <c r="B2350" s="29">
        <v>-1.1026</v>
      </c>
      <c r="C2350" s="30">
        <v>3.3524799999999999</v>
      </c>
      <c r="D2350" s="29">
        <v>304.1096</v>
      </c>
      <c r="E2350" s="29"/>
      <c r="F2350" s="24" t="str">
        <f t="shared" si="72"/>
        <v/>
      </c>
      <c r="G2350" s="24" t="s">
        <v>189</v>
      </c>
      <c r="H2350" s="23">
        <v>17.559560000000001</v>
      </c>
      <c r="I2350" s="23"/>
      <c r="J2350" s="23">
        <v>150</v>
      </c>
      <c r="K2350" s="23"/>
    </row>
    <row r="2351" spans="1:11" ht="12.75" customHeight="1" x14ac:dyDescent="0.25">
      <c r="A2351" s="20">
        <f t="shared" si="73"/>
        <v>42984.583333327653</v>
      </c>
      <c r="B2351" s="29">
        <v>8.6981699999999993</v>
      </c>
      <c r="C2351" s="30">
        <v>4.0286499999999998</v>
      </c>
      <c r="D2351" s="29">
        <v>317.17520000000002</v>
      </c>
      <c r="E2351" s="29"/>
      <c r="F2351" s="24">
        <f t="shared" si="72"/>
        <v>8.6981699999999993</v>
      </c>
      <c r="G2351" s="24">
        <v>8.6981699999999993</v>
      </c>
      <c r="H2351" s="23">
        <v>17.547889999999999</v>
      </c>
      <c r="I2351" s="23"/>
      <c r="J2351" s="23">
        <v>150</v>
      </c>
      <c r="K2351" s="23"/>
    </row>
    <row r="2352" spans="1:11" ht="12.75" customHeight="1" x14ac:dyDescent="0.25">
      <c r="A2352" s="20">
        <f t="shared" si="73"/>
        <v>42984.624999994317</v>
      </c>
      <c r="B2352" s="29">
        <v>0.22456000000000001</v>
      </c>
      <c r="C2352" s="30">
        <v>2.5585800000000001</v>
      </c>
      <c r="D2352" s="29">
        <v>342.58260000000001</v>
      </c>
      <c r="E2352" s="29"/>
      <c r="F2352" s="24">
        <f t="shared" si="72"/>
        <v>0.22456000000000001</v>
      </c>
      <c r="G2352" s="24">
        <v>0.22456000000000001</v>
      </c>
      <c r="H2352" s="23">
        <v>17.54673</v>
      </c>
      <c r="I2352" s="23"/>
      <c r="J2352" s="23">
        <v>150</v>
      </c>
      <c r="K2352" s="23"/>
    </row>
    <row r="2353" spans="1:11" ht="12.75" customHeight="1" x14ac:dyDescent="0.25">
      <c r="A2353" s="20">
        <f t="shared" si="73"/>
        <v>42984.666666660982</v>
      </c>
      <c r="B2353" s="29">
        <v>2.4096099999999998</v>
      </c>
      <c r="C2353" s="30">
        <v>2.2991600000000001</v>
      </c>
      <c r="D2353" s="29">
        <v>354.4051</v>
      </c>
      <c r="E2353" s="29"/>
      <c r="F2353" s="24">
        <f t="shared" si="72"/>
        <v>2.4096099999999998</v>
      </c>
      <c r="G2353" s="24">
        <v>2.4096099999999998</v>
      </c>
      <c r="H2353" s="23">
        <v>17.54522</v>
      </c>
      <c r="I2353" s="23"/>
      <c r="J2353" s="23">
        <v>150</v>
      </c>
      <c r="K2353" s="23"/>
    </row>
    <row r="2354" spans="1:11" ht="12.75" customHeight="1" x14ac:dyDescent="0.25">
      <c r="A2354" s="20">
        <f t="shared" si="73"/>
        <v>42984.708333327646</v>
      </c>
      <c r="B2354" s="29">
        <v>1.4029400000000001</v>
      </c>
      <c r="C2354" s="30">
        <v>2.4653700000000001</v>
      </c>
      <c r="D2354" s="29">
        <v>335.69900000000001</v>
      </c>
      <c r="E2354" s="29"/>
      <c r="F2354" s="24">
        <f t="shared" si="72"/>
        <v>1.4029400000000001</v>
      </c>
      <c r="G2354" s="24">
        <v>1.4029400000000001</v>
      </c>
      <c r="H2354" s="23">
        <v>17.524560000000001</v>
      </c>
      <c r="I2354" s="23"/>
      <c r="J2354" s="23">
        <v>150</v>
      </c>
      <c r="K2354" s="23"/>
    </row>
    <row r="2355" spans="1:11" ht="12.75" customHeight="1" x14ac:dyDescent="0.25">
      <c r="A2355" s="20">
        <f t="shared" si="73"/>
        <v>42984.74999999431</v>
      </c>
      <c r="B2355" s="29"/>
      <c r="C2355" s="30">
        <v>2.09565</v>
      </c>
      <c r="D2355" s="29">
        <v>338.5908</v>
      </c>
      <c r="E2355" s="29"/>
      <c r="F2355" s="24" t="str">
        <f t="shared" si="72"/>
        <v/>
      </c>
      <c r="G2355" s="24" t="s">
        <v>189</v>
      </c>
      <c r="H2355" s="23">
        <v>17.50977</v>
      </c>
      <c r="I2355" s="23"/>
      <c r="J2355" s="23">
        <v>150</v>
      </c>
      <c r="K2355" s="23"/>
    </row>
    <row r="2356" spans="1:11" ht="12.75" customHeight="1" x14ac:dyDescent="0.25">
      <c r="A2356" s="20">
        <f t="shared" si="73"/>
        <v>42984.791666660974</v>
      </c>
      <c r="B2356" s="29">
        <v>13.60627</v>
      </c>
      <c r="C2356" s="30">
        <v>2.2359800000000001</v>
      </c>
      <c r="D2356" s="29">
        <v>341.50040000000001</v>
      </c>
      <c r="E2356" s="29"/>
      <c r="F2356" s="24">
        <f t="shared" si="72"/>
        <v>13.60627</v>
      </c>
      <c r="G2356" s="24">
        <v>13.60627</v>
      </c>
      <c r="H2356" s="23">
        <v>17.504059999999999</v>
      </c>
      <c r="I2356" s="23"/>
      <c r="J2356" s="23">
        <v>150</v>
      </c>
      <c r="K2356" s="23"/>
    </row>
    <row r="2357" spans="1:11" ht="12.75" customHeight="1" x14ac:dyDescent="0.25">
      <c r="A2357" s="20">
        <f t="shared" si="73"/>
        <v>42984.833333327639</v>
      </c>
      <c r="B2357" s="29">
        <v>10.721719999999999</v>
      </c>
      <c r="C2357" s="30">
        <v>1.5951</v>
      </c>
      <c r="D2357" s="29">
        <v>352.9341</v>
      </c>
      <c r="E2357" s="29"/>
      <c r="F2357" s="24">
        <f t="shared" si="72"/>
        <v>10.721719999999999</v>
      </c>
      <c r="G2357" s="24">
        <v>10.721719999999999</v>
      </c>
      <c r="H2357" s="23">
        <v>17.5</v>
      </c>
      <c r="I2357" s="23"/>
      <c r="J2357" s="23">
        <v>150</v>
      </c>
      <c r="K2357" s="23"/>
    </row>
    <row r="2358" spans="1:11" ht="12.75" customHeight="1" x14ac:dyDescent="0.25">
      <c r="A2358" s="20">
        <f t="shared" si="73"/>
        <v>42984.874999994303</v>
      </c>
      <c r="B2358" s="29">
        <v>10.743220000000001</v>
      </c>
      <c r="C2358" s="30">
        <v>3.0138799999999999</v>
      </c>
      <c r="D2358" s="29">
        <v>332.66250000000002</v>
      </c>
      <c r="E2358" s="29"/>
      <c r="F2358" s="24">
        <f t="shared" si="72"/>
        <v>10.743220000000001</v>
      </c>
      <c r="G2358" s="24">
        <v>10.743220000000001</v>
      </c>
      <c r="H2358" s="23">
        <v>17.5</v>
      </c>
      <c r="I2358" s="23"/>
      <c r="J2358" s="23">
        <v>150</v>
      </c>
      <c r="K2358" s="23"/>
    </row>
    <row r="2359" spans="1:11" ht="12.75" customHeight="1" x14ac:dyDescent="0.25">
      <c r="A2359" s="20">
        <f t="shared" si="73"/>
        <v>42984.916666660967</v>
      </c>
      <c r="B2359" s="29">
        <v>-0.1482</v>
      </c>
      <c r="C2359" s="30">
        <v>2.9222700000000001</v>
      </c>
      <c r="D2359" s="29">
        <v>340.69920000000002</v>
      </c>
      <c r="E2359" s="29"/>
      <c r="F2359" s="24" t="str">
        <f t="shared" si="72"/>
        <v/>
      </c>
      <c r="G2359" s="24" t="s">
        <v>189</v>
      </c>
      <c r="H2359" s="23">
        <v>17.487770000000001</v>
      </c>
      <c r="I2359" s="23"/>
      <c r="J2359" s="23">
        <v>150</v>
      </c>
      <c r="K2359" s="23"/>
    </row>
    <row r="2360" spans="1:11" ht="12.75" customHeight="1" x14ac:dyDescent="0.25">
      <c r="A2360" s="20">
        <f t="shared" si="73"/>
        <v>42984.958333327631</v>
      </c>
      <c r="B2360" s="29">
        <v>5.2467199999999998</v>
      </c>
      <c r="C2360" s="30">
        <v>3.3193100000000002</v>
      </c>
      <c r="D2360" s="29">
        <v>331.94810000000001</v>
      </c>
      <c r="E2360" s="29"/>
      <c r="F2360" s="24">
        <f t="shared" si="72"/>
        <v>5.2467199999999998</v>
      </c>
      <c r="G2360" s="24">
        <v>5.2467199999999998</v>
      </c>
      <c r="H2360" s="23">
        <v>17.487439999999999</v>
      </c>
      <c r="I2360" s="23"/>
      <c r="J2360" s="23">
        <v>150</v>
      </c>
      <c r="K2360" s="23"/>
    </row>
    <row r="2361" spans="1:11" ht="12.75" customHeight="1" x14ac:dyDescent="0.25">
      <c r="A2361" s="20">
        <f t="shared" si="73"/>
        <v>42984.999999994296</v>
      </c>
      <c r="B2361" s="29">
        <v>18.638559999999998</v>
      </c>
      <c r="C2361" s="30">
        <v>2.9186000000000001</v>
      </c>
      <c r="D2361" s="29">
        <v>329.06020000000001</v>
      </c>
      <c r="E2361" s="29"/>
      <c r="F2361" s="24">
        <f t="shared" si="72"/>
        <v>18.638559999999998</v>
      </c>
      <c r="G2361" s="24">
        <v>18.638559999999998</v>
      </c>
      <c r="H2361" s="23">
        <v>17.481850000000001</v>
      </c>
      <c r="I2361" s="23"/>
      <c r="J2361" s="23">
        <v>150</v>
      </c>
      <c r="K2361" s="23"/>
    </row>
    <row r="2362" spans="1:11" ht="12.75" customHeight="1" x14ac:dyDescent="0.25">
      <c r="A2362" s="20">
        <f t="shared" si="73"/>
        <v>42985.04166666096</v>
      </c>
      <c r="B2362" s="29">
        <v>13.48847</v>
      </c>
      <c r="C2362" s="30">
        <v>2.1065200000000002</v>
      </c>
      <c r="D2362" s="29">
        <v>307.59699999999998</v>
      </c>
      <c r="E2362" s="29"/>
      <c r="F2362" s="24">
        <f t="shared" si="72"/>
        <v>13.48847</v>
      </c>
      <c r="G2362" s="24">
        <v>13.48847</v>
      </c>
      <c r="H2362" s="23">
        <v>17.476430000000001</v>
      </c>
      <c r="I2362" s="23">
        <f>COUNTIF(G2362:G2385,"&gt;150")</f>
        <v>0</v>
      </c>
      <c r="J2362" s="23">
        <v>150</v>
      </c>
      <c r="K2362" s="23"/>
    </row>
    <row r="2363" spans="1:11" ht="12.75" customHeight="1" x14ac:dyDescent="0.25">
      <c r="A2363" s="20">
        <f t="shared" si="73"/>
        <v>42985.083333327624</v>
      </c>
      <c r="B2363" s="29">
        <v>14.601279999999999</v>
      </c>
      <c r="C2363" s="30">
        <v>0.95054000000000005</v>
      </c>
      <c r="D2363" s="29">
        <v>340.06470000000002</v>
      </c>
      <c r="E2363" s="29"/>
      <c r="F2363" s="24">
        <f t="shared" si="72"/>
        <v>14.601279999999999</v>
      </c>
      <c r="G2363" s="24">
        <v>14.601279999999999</v>
      </c>
      <c r="H2363" s="23">
        <v>17.472809999999999</v>
      </c>
      <c r="I2363" s="23"/>
      <c r="J2363" s="23">
        <v>150</v>
      </c>
      <c r="K2363" s="23"/>
    </row>
    <row r="2364" spans="1:11" ht="12.75" customHeight="1" x14ac:dyDescent="0.25">
      <c r="A2364" s="20">
        <f t="shared" si="73"/>
        <v>42985.124999994288</v>
      </c>
      <c r="B2364" s="29">
        <v>17.240500000000001</v>
      </c>
      <c r="C2364" s="30">
        <v>0.73080999999999996</v>
      </c>
      <c r="D2364" s="29">
        <v>76.745189999999994</v>
      </c>
      <c r="E2364" s="29"/>
      <c r="F2364" s="24">
        <f t="shared" si="72"/>
        <v>17.240500000000001</v>
      </c>
      <c r="G2364" s="24">
        <v>17.240500000000001</v>
      </c>
      <c r="H2364" s="23">
        <v>17.47025</v>
      </c>
      <c r="I2364" s="23"/>
      <c r="J2364" s="23">
        <v>150</v>
      </c>
      <c r="K2364" s="23"/>
    </row>
    <row r="2365" spans="1:11" ht="12.75" customHeight="1" x14ac:dyDescent="0.25">
      <c r="A2365" s="20">
        <f t="shared" si="73"/>
        <v>42985.166666660953</v>
      </c>
      <c r="B2365" s="29"/>
      <c r="C2365" s="30">
        <v>2.66683</v>
      </c>
      <c r="D2365" s="29">
        <v>350.90010000000001</v>
      </c>
      <c r="E2365" s="29"/>
      <c r="F2365" s="24" t="str">
        <f t="shared" si="72"/>
        <v/>
      </c>
      <c r="G2365" s="24" t="s">
        <v>189</v>
      </c>
      <c r="H2365" s="23">
        <v>17.465779999999999</v>
      </c>
      <c r="I2365" s="23"/>
      <c r="J2365" s="23">
        <v>150</v>
      </c>
      <c r="K2365" s="23"/>
    </row>
    <row r="2366" spans="1:11" ht="12.75" customHeight="1" x14ac:dyDescent="0.25">
      <c r="A2366" s="20">
        <f t="shared" si="73"/>
        <v>42985.208333327617</v>
      </c>
      <c r="B2366" s="29">
        <v>16.859169999999999</v>
      </c>
      <c r="C2366" s="30">
        <v>2.1677</v>
      </c>
      <c r="D2366" s="29">
        <v>334.21440000000001</v>
      </c>
      <c r="E2366" s="29"/>
      <c r="F2366" s="24">
        <f t="shared" si="72"/>
        <v>16.859169999999999</v>
      </c>
      <c r="G2366" s="24">
        <v>16.859169999999999</v>
      </c>
      <c r="H2366" s="23">
        <v>17.462109999999999</v>
      </c>
      <c r="I2366" s="23"/>
      <c r="J2366" s="23">
        <v>150</v>
      </c>
      <c r="K2366" s="23"/>
    </row>
    <row r="2367" spans="1:11" ht="12.75" customHeight="1" x14ac:dyDescent="0.25">
      <c r="A2367" s="20">
        <f t="shared" si="73"/>
        <v>42985.249999994281</v>
      </c>
      <c r="B2367" s="29">
        <v>19.34817</v>
      </c>
      <c r="C2367" s="30">
        <v>1.33327</v>
      </c>
      <c r="D2367" s="29">
        <v>1.74285</v>
      </c>
      <c r="E2367" s="29"/>
      <c r="F2367" s="24">
        <f t="shared" si="72"/>
        <v>19.34817</v>
      </c>
      <c r="G2367" s="24">
        <v>19.34817</v>
      </c>
      <c r="H2367" s="23">
        <v>17.46011</v>
      </c>
      <c r="I2367" s="23"/>
      <c r="J2367" s="23">
        <v>150</v>
      </c>
      <c r="K2367" s="23"/>
    </row>
    <row r="2368" spans="1:11" ht="12.75" customHeight="1" x14ac:dyDescent="0.25">
      <c r="A2368" s="20">
        <f t="shared" si="73"/>
        <v>42985.291666660945</v>
      </c>
      <c r="B2368" s="29">
        <v>14.57033</v>
      </c>
      <c r="C2368" s="30">
        <v>1.8499399999999999</v>
      </c>
      <c r="D2368" s="29">
        <v>326.96120000000002</v>
      </c>
      <c r="E2368" s="29"/>
      <c r="F2368" s="24">
        <f t="shared" si="72"/>
        <v>14.57033</v>
      </c>
      <c r="G2368" s="24">
        <v>14.57033</v>
      </c>
      <c r="H2368" s="23">
        <v>17.453720000000001</v>
      </c>
      <c r="I2368" s="23"/>
      <c r="J2368" s="23">
        <v>150</v>
      </c>
      <c r="K2368" s="23"/>
    </row>
    <row r="2369" spans="1:11" ht="12.75" customHeight="1" x14ac:dyDescent="0.25">
      <c r="A2369" s="20">
        <f t="shared" si="73"/>
        <v>42985.33333332761</v>
      </c>
      <c r="B2369" s="29">
        <v>17.119720000000001</v>
      </c>
      <c r="C2369" s="30">
        <v>2.9569899999999998</v>
      </c>
      <c r="D2369" s="29">
        <v>291.14609999999999</v>
      </c>
      <c r="E2369" s="29"/>
      <c r="F2369" s="24">
        <f t="shared" si="72"/>
        <v>17.119720000000001</v>
      </c>
      <c r="G2369" s="24">
        <v>17.119720000000001</v>
      </c>
      <c r="H2369" s="23">
        <v>17.443339999999999</v>
      </c>
      <c r="I2369" s="23"/>
      <c r="J2369" s="23">
        <v>150</v>
      </c>
      <c r="K2369" s="23"/>
    </row>
    <row r="2370" spans="1:11" ht="12.75" customHeight="1" x14ac:dyDescent="0.25">
      <c r="A2370" s="20">
        <f t="shared" si="73"/>
        <v>42985.374999994274</v>
      </c>
      <c r="B2370" s="29">
        <v>10.88</v>
      </c>
      <c r="C2370" s="30">
        <v>3.6623999999999999</v>
      </c>
      <c r="D2370" s="29">
        <v>291.46960000000001</v>
      </c>
      <c r="E2370" s="29"/>
      <c r="F2370" s="24">
        <f t="shared" si="72"/>
        <v>10.88</v>
      </c>
      <c r="G2370" s="24">
        <v>10.88</v>
      </c>
      <c r="H2370" s="23">
        <v>17.419</v>
      </c>
      <c r="I2370" s="23"/>
      <c r="J2370" s="23">
        <v>150</v>
      </c>
      <c r="K2370" s="23"/>
    </row>
    <row r="2371" spans="1:11" ht="12.75" customHeight="1" x14ac:dyDescent="0.25">
      <c r="A2371" s="20">
        <f t="shared" si="73"/>
        <v>42985.416666660938</v>
      </c>
      <c r="B2371" s="29">
        <v>18.721499999999999</v>
      </c>
      <c r="C2371" s="30">
        <v>6.99777</v>
      </c>
      <c r="D2371" s="29">
        <v>274.90140000000002</v>
      </c>
      <c r="E2371" s="29"/>
      <c r="F2371" s="24">
        <f t="shared" si="72"/>
        <v>18.721499999999999</v>
      </c>
      <c r="G2371" s="24">
        <v>18.721499999999999</v>
      </c>
      <c r="H2371" s="23">
        <v>17.414269999999998</v>
      </c>
      <c r="I2371" s="23"/>
      <c r="J2371" s="23">
        <v>150</v>
      </c>
      <c r="K2371" s="23"/>
    </row>
    <row r="2372" spans="1:11" ht="12.75" customHeight="1" x14ac:dyDescent="0.25">
      <c r="A2372" s="20">
        <f t="shared" si="73"/>
        <v>42985.458333327602</v>
      </c>
      <c r="B2372" s="29">
        <v>18.170280000000002</v>
      </c>
      <c r="C2372" s="30">
        <v>6.3542300000000003</v>
      </c>
      <c r="D2372" s="29">
        <v>283.26260000000002</v>
      </c>
      <c r="E2372" s="29"/>
      <c r="F2372" s="24">
        <f t="shared" si="72"/>
        <v>18.170280000000002</v>
      </c>
      <c r="G2372" s="24">
        <v>18.170280000000002</v>
      </c>
      <c r="H2372" s="23">
        <v>17.408000000000001</v>
      </c>
      <c r="I2372" s="23"/>
      <c r="J2372" s="23">
        <v>150</v>
      </c>
      <c r="K2372" s="23"/>
    </row>
    <row r="2373" spans="1:11" ht="12.75" customHeight="1" x14ac:dyDescent="0.25">
      <c r="A2373" s="20">
        <f t="shared" si="73"/>
        <v>42985.499999994267</v>
      </c>
      <c r="B2373" s="29">
        <v>14.708220000000001</v>
      </c>
      <c r="C2373" s="30">
        <v>8.3901900000000005</v>
      </c>
      <c r="D2373" s="29">
        <v>269.96550000000002</v>
      </c>
      <c r="E2373" s="29"/>
      <c r="F2373" s="24">
        <f t="shared" si="72"/>
        <v>14.708220000000001</v>
      </c>
      <c r="G2373" s="24">
        <v>14.708220000000001</v>
      </c>
      <c r="H2373" s="23">
        <v>17.398900000000001</v>
      </c>
      <c r="I2373" s="23"/>
      <c r="J2373" s="23">
        <v>150</v>
      </c>
      <c r="K2373" s="23"/>
    </row>
    <row r="2374" spans="1:11" ht="12.75" customHeight="1" x14ac:dyDescent="0.25">
      <c r="A2374" s="20">
        <f t="shared" si="73"/>
        <v>42985.541666660931</v>
      </c>
      <c r="B2374" s="29">
        <v>29.858889999999999</v>
      </c>
      <c r="C2374" s="30">
        <v>7.4532100000000003</v>
      </c>
      <c r="D2374" s="29">
        <v>274.2912</v>
      </c>
      <c r="E2374" s="29"/>
      <c r="F2374" s="24">
        <f t="shared" si="72"/>
        <v>29.858889999999999</v>
      </c>
      <c r="G2374" s="24">
        <v>29.858889999999999</v>
      </c>
      <c r="H2374" s="23">
        <v>17.39856</v>
      </c>
      <c r="I2374" s="23"/>
      <c r="J2374" s="23">
        <v>150</v>
      </c>
      <c r="K2374" s="23"/>
    </row>
    <row r="2375" spans="1:11" ht="12.75" customHeight="1" x14ac:dyDescent="0.25">
      <c r="A2375" s="20">
        <f t="shared" si="73"/>
        <v>42985.583333327595</v>
      </c>
      <c r="B2375" s="29">
        <v>25.128219999999999</v>
      </c>
      <c r="C2375" s="30">
        <v>7.6621499999999996</v>
      </c>
      <c r="D2375" s="29">
        <v>269.4033</v>
      </c>
      <c r="E2375" s="29"/>
      <c r="F2375" s="24">
        <f t="shared" si="72"/>
        <v>25.128219999999999</v>
      </c>
      <c r="G2375" s="24">
        <v>25.128219999999999</v>
      </c>
      <c r="H2375" s="23">
        <v>17.389720000000001</v>
      </c>
      <c r="I2375" s="23"/>
      <c r="J2375" s="23">
        <v>150</v>
      </c>
      <c r="K2375" s="23"/>
    </row>
    <row r="2376" spans="1:11" ht="12.75" customHeight="1" x14ac:dyDescent="0.25">
      <c r="A2376" s="20">
        <f t="shared" si="73"/>
        <v>42985.624999994259</v>
      </c>
      <c r="B2376" s="29">
        <v>12.893050000000001</v>
      </c>
      <c r="C2376" s="30">
        <v>7.6770300000000002</v>
      </c>
      <c r="D2376" s="29">
        <v>276.88150000000002</v>
      </c>
      <c r="E2376" s="29"/>
      <c r="F2376" s="24">
        <f t="shared" si="72"/>
        <v>12.893050000000001</v>
      </c>
      <c r="G2376" s="24">
        <v>12.893050000000001</v>
      </c>
      <c r="H2376" s="23">
        <v>17.38073</v>
      </c>
      <c r="I2376" s="23"/>
      <c r="J2376" s="23">
        <v>150</v>
      </c>
      <c r="K2376" s="23"/>
    </row>
    <row r="2377" spans="1:11" ht="12.75" customHeight="1" x14ac:dyDescent="0.25">
      <c r="A2377" s="20">
        <f t="shared" si="73"/>
        <v>42985.666666660924</v>
      </c>
      <c r="B2377" s="29">
        <v>30.16583</v>
      </c>
      <c r="C2377" s="30">
        <v>7.8274600000000003</v>
      </c>
      <c r="D2377" s="29">
        <v>279.07310000000001</v>
      </c>
      <c r="E2377" s="29"/>
      <c r="F2377" s="24">
        <f t="shared" si="72"/>
        <v>30.16583</v>
      </c>
      <c r="G2377" s="24">
        <v>30.16583</v>
      </c>
      <c r="H2377" s="23">
        <v>17.380500000000001</v>
      </c>
      <c r="I2377" s="23"/>
      <c r="J2377" s="23">
        <v>150</v>
      </c>
      <c r="K2377" s="23"/>
    </row>
    <row r="2378" spans="1:11" ht="12.75" customHeight="1" x14ac:dyDescent="0.25">
      <c r="A2378" s="20">
        <f t="shared" si="73"/>
        <v>42985.708333327588</v>
      </c>
      <c r="B2378" s="29">
        <v>30.983219999999999</v>
      </c>
      <c r="C2378" s="30">
        <v>7.6974099999999996</v>
      </c>
      <c r="D2378" s="29">
        <v>269.6309</v>
      </c>
      <c r="E2378" s="29"/>
      <c r="F2378" s="24">
        <f t="shared" si="72"/>
        <v>30.983219999999999</v>
      </c>
      <c r="G2378" s="24">
        <v>30.983219999999999</v>
      </c>
      <c r="H2378" s="23">
        <v>17.37867</v>
      </c>
      <c r="I2378" s="23"/>
      <c r="J2378" s="23">
        <v>150</v>
      </c>
      <c r="K2378" s="23"/>
    </row>
    <row r="2379" spans="1:11" ht="12.75" customHeight="1" x14ac:dyDescent="0.25">
      <c r="A2379" s="20">
        <f t="shared" si="73"/>
        <v>42985.749999994252</v>
      </c>
      <c r="B2379" s="29">
        <v>19.66122</v>
      </c>
      <c r="C2379" s="30">
        <v>5.5681500000000002</v>
      </c>
      <c r="D2379" s="29">
        <v>271.48869999999999</v>
      </c>
      <c r="E2379" s="29"/>
      <c r="F2379" s="24">
        <f t="shared" ref="F2379:F2442" si="74">IF(AND(B2379&gt;0,ISNUMBER(B2379)),B2379,"")</f>
        <v>19.66122</v>
      </c>
      <c r="G2379" s="24">
        <v>19.66122</v>
      </c>
      <c r="H2379" s="23">
        <v>17.365220000000001</v>
      </c>
      <c r="I2379" s="23"/>
      <c r="J2379" s="23">
        <v>150</v>
      </c>
      <c r="K2379" s="23"/>
    </row>
    <row r="2380" spans="1:11" ht="12.75" customHeight="1" x14ac:dyDescent="0.25">
      <c r="A2380" s="20">
        <f t="shared" ref="A2380:A2443" si="75">A2379+1/24</f>
        <v>42985.791666660916</v>
      </c>
      <c r="B2380" s="29">
        <v>19.560829999999999</v>
      </c>
      <c r="C2380" s="30">
        <v>4.8642399999999997</v>
      </c>
      <c r="D2380" s="29">
        <v>268.83139999999997</v>
      </c>
      <c r="E2380" s="29"/>
      <c r="F2380" s="24">
        <f t="shared" si="74"/>
        <v>19.560829999999999</v>
      </c>
      <c r="G2380" s="24">
        <v>19.560829999999999</v>
      </c>
      <c r="H2380" s="23">
        <v>17.361080000000001</v>
      </c>
      <c r="I2380" s="23"/>
      <c r="J2380" s="23">
        <v>150</v>
      </c>
      <c r="K2380" s="23"/>
    </row>
    <row r="2381" spans="1:11" ht="12.75" customHeight="1" x14ac:dyDescent="0.25">
      <c r="A2381" s="20">
        <f t="shared" si="75"/>
        <v>42985.83333332758</v>
      </c>
      <c r="B2381" s="29">
        <v>18.648330000000001</v>
      </c>
      <c r="C2381" s="30">
        <v>2.9232900000000002</v>
      </c>
      <c r="D2381" s="29">
        <v>280.58960000000002</v>
      </c>
      <c r="E2381" s="29"/>
      <c r="F2381" s="24">
        <f t="shared" si="74"/>
        <v>18.648330000000001</v>
      </c>
      <c r="G2381" s="24">
        <v>18.648330000000001</v>
      </c>
      <c r="H2381" s="23">
        <v>17.359500000000001</v>
      </c>
      <c r="I2381" s="23"/>
      <c r="J2381" s="23">
        <v>150</v>
      </c>
      <c r="K2381" s="23"/>
    </row>
    <row r="2382" spans="1:11" ht="12.75" customHeight="1" x14ac:dyDescent="0.25">
      <c r="A2382" s="20">
        <f t="shared" si="75"/>
        <v>42985.874999994245</v>
      </c>
      <c r="B2382" s="29">
        <v>21.411449999999999</v>
      </c>
      <c r="C2382" s="30">
        <v>1.73624</v>
      </c>
      <c r="D2382" s="29">
        <v>306.15309999999999</v>
      </c>
      <c r="E2382" s="29"/>
      <c r="F2382" s="24">
        <f t="shared" si="74"/>
        <v>21.411449999999999</v>
      </c>
      <c r="G2382" s="24">
        <v>21.411449999999999</v>
      </c>
      <c r="H2382" s="23">
        <v>17.342669999999998</v>
      </c>
      <c r="I2382" s="23"/>
      <c r="J2382" s="23">
        <v>150</v>
      </c>
      <c r="K2382" s="23"/>
    </row>
    <row r="2383" spans="1:11" ht="12.75" customHeight="1" x14ac:dyDescent="0.25">
      <c r="A2383" s="20">
        <f t="shared" si="75"/>
        <v>42985.916666660909</v>
      </c>
      <c r="B2383" s="29">
        <v>17.62622</v>
      </c>
      <c r="C2383" s="30">
        <v>1.07806</v>
      </c>
      <c r="D2383" s="29">
        <v>340.36829999999998</v>
      </c>
      <c r="E2383" s="29"/>
      <c r="F2383" s="24">
        <f t="shared" si="74"/>
        <v>17.62622</v>
      </c>
      <c r="G2383" s="24">
        <v>17.62622</v>
      </c>
      <c r="H2383" s="23">
        <v>17.339449999999999</v>
      </c>
      <c r="I2383" s="23"/>
      <c r="J2383" s="23">
        <v>150</v>
      </c>
      <c r="K2383" s="23"/>
    </row>
    <row r="2384" spans="1:11" ht="12.75" customHeight="1" x14ac:dyDescent="0.25">
      <c r="A2384" s="20">
        <f t="shared" si="75"/>
        <v>42985.958333327573</v>
      </c>
      <c r="B2384" s="29">
        <v>3.4294500000000001</v>
      </c>
      <c r="C2384" s="30">
        <v>3.4120200000000001</v>
      </c>
      <c r="D2384" s="29">
        <v>283.23219999999998</v>
      </c>
      <c r="E2384" s="29"/>
      <c r="F2384" s="24">
        <f t="shared" si="74"/>
        <v>3.4294500000000001</v>
      </c>
      <c r="G2384" s="24">
        <v>3.4294500000000001</v>
      </c>
      <c r="H2384" s="23">
        <v>17.33933</v>
      </c>
      <c r="I2384" s="23"/>
      <c r="J2384" s="23">
        <v>150</v>
      </c>
      <c r="K2384" s="23"/>
    </row>
    <row r="2385" spans="1:11" ht="12.75" customHeight="1" x14ac:dyDescent="0.25">
      <c r="A2385" s="20">
        <f t="shared" si="75"/>
        <v>42985.999999994237</v>
      </c>
      <c r="B2385" s="29">
        <v>14.743779999999999</v>
      </c>
      <c r="C2385" s="30">
        <v>0.98048999999999997</v>
      </c>
      <c r="D2385" s="29">
        <v>271.16269999999997</v>
      </c>
      <c r="E2385" s="29"/>
      <c r="F2385" s="24">
        <f t="shared" si="74"/>
        <v>14.743779999999999</v>
      </c>
      <c r="G2385" s="24">
        <v>14.743779999999999</v>
      </c>
      <c r="H2385" s="23">
        <v>17.33586</v>
      </c>
      <c r="I2385" s="23"/>
      <c r="J2385" s="23">
        <v>150</v>
      </c>
      <c r="K2385" s="23"/>
    </row>
    <row r="2386" spans="1:11" ht="12.75" customHeight="1" x14ac:dyDescent="0.25">
      <c r="A2386" s="20">
        <f t="shared" si="75"/>
        <v>42986.041666660902</v>
      </c>
      <c r="B2386" s="29">
        <v>5.8046699999999998</v>
      </c>
      <c r="C2386" s="30">
        <v>1.15391</v>
      </c>
      <c r="D2386" s="29">
        <v>242.6944</v>
      </c>
      <c r="E2386" s="29"/>
      <c r="F2386" s="24">
        <f t="shared" si="74"/>
        <v>5.8046699999999998</v>
      </c>
      <c r="G2386" s="24">
        <v>5.8046699999999998</v>
      </c>
      <c r="H2386" s="23">
        <v>17.328530000000001</v>
      </c>
      <c r="I2386" s="23">
        <f>COUNTIF(G2386:G2409,"&gt;150")</f>
        <v>0</v>
      </c>
      <c r="J2386" s="23">
        <v>150</v>
      </c>
      <c r="K2386" s="23"/>
    </row>
    <row r="2387" spans="1:11" ht="12.75" customHeight="1" x14ac:dyDescent="0.25">
      <c r="A2387" s="20">
        <f t="shared" si="75"/>
        <v>42986.083333327566</v>
      </c>
      <c r="B2387" s="29">
        <v>6.9127799999999997</v>
      </c>
      <c r="C2387" s="30">
        <v>2.0674199999999998</v>
      </c>
      <c r="D2387" s="29">
        <v>289.95949999999999</v>
      </c>
      <c r="E2387" s="29"/>
      <c r="F2387" s="24">
        <f t="shared" si="74"/>
        <v>6.9127799999999997</v>
      </c>
      <c r="G2387" s="24">
        <v>6.9127799999999997</v>
      </c>
      <c r="H2387" s="23">
        <v>17.318670000000001</v>
      </c>
      <c r="I2387" s="23"/>
      <c r="J2387" s="23">
        <v>150</v>
      </c>
      <c r="K2387" s="23"/>
    </row>
    <row r="2388" spans="1:11" ht="12.75" customHeight="1" x14ac:dyDescent="0.25">
      <c r="A2388" s="20">
        <f t="shared" si="75"/>
        <v>42986.12499999423</v>
      </c>
      <c r="B2388" s="29">
        <v>19.844670000000001</v>
      </c>
      <c r="C2388" s="30">
        <v>1.20269</v>
      </c>
      <c r="D2388" s="29">
        <v>246.50049999999999</v>
      </c>
      <c r="E2388" s="29"/>
      <c r="F2388" s="24">
        <f t="shared" si="74"/>
        <v>19.844670000000001</v>
      </c>
      <c r="G2388" s="24">
        <v>19.844670000000001</v>
      </c>
      <c r="H2388" s="23">
        <v>17.311109999999999</v>
      </c>
      <c r="I2388" s="23"/>
      <c r="J2388" s="23">
        <v>150</v>
      </c>
      <c r="K2388" s="23"/>
    </row>
    <row r="2389" spans="1:11" ht="12.75" customHeight="1" x14ac:dyDescent="0.25">
      <c r="A2389" s="20">
        <f t="shared" si="75"/>
        <v>42986.166666660894</v>
      </c>
      <c r="B2389" s="29">
        <v>18.023109999999999</v>
      </c>
      <c r="C2389" s="30">
        <v>1.15622</v>
      </c>
      <c r="D2389" s="29">
        <v>230.63800000000001</v>
      </c>
      <c r="E2389" s="29"/>
      <c r="F2389" s="24">
        <f t="shared" si="74"/>
        <v>18.023109999999999</v>
      </c>
      <c r="G2389" s="24">
        <v>18.023109999999999</v>
      </c>
      <c r="H2389" s="23">
        <v>17.31033</v>
      </c>
      <c r="I2389" s="23"/>
      <c r="J2389" s="23">
        <v>150</v>
      </c>
      <c r="K2389" s="23"/>
    </row>
    <row r="2390" spans="1:11" ht="12.75" customHeight="1" x14ac:dyDescent="0.25">
      <c r="A2390" s="20">
        <f t="shared" si="75"/>
        <v>42986.208333327559</v>
      </c>
      <c r="B2390" s="29">
        <v>2.6222799999999999</v>
      </c>
      <c r="C2390" s="30">
        <v>0.50261999999999996</v>
      </c>
      <c r="D2390" s="29">
        <v>155.61590000000001</v>
      </c>
      <c r="E2390" s="29"/>
      <c r="F2390" s="24">
        <f t="shared" si="74"/>
        <v>2.6222799999999999</v>
      </c>
      <c r="G2390" s="24">
        <v>2.6222799999999999</v>
      </c>
      <c r="H2390" s="23">
        <v>17.308879999999998</v>
      </c>
      <c r="I2390" s="23"/>
      <c r="J2390" s="23">
        <v>150</v>
      </c>
      <c r="K2390" s="23"/>
    </row>
    <row r="2391" spans="1:11" ht="12.75" customHeight="1" x14ac:dyDescent="0.25">
      <c r="A2391" s="20">
        <f t="shared" si="75"/>
        <v>42986.249999994223</v>
      </c>
      <c r="B2391" s="29">
        <v>4.9145300000000001</v>
      </c>
      <c r="C2391" s="30">
        <v>0.61719000000000002</v>
      </c>
      <c r="D2391" s="29">
        <v>125.0515</v>
      </c>
      <c r="E2391" s="29"/>
      <c r="F2391" s="24">
        <f t="shared" si="74"/>
        <v>4.9145300000000001</v>
      </c>
      <c r="G2391" s="24">
        <v>4.9145300000000001</v>
      </c>
      <c r="H2391" s="23">
        <v>17.306339999999999</v>
      </c>
      <c r="I2391" s="23"/>
      <c r="J2391" s="23">
        <v>150</v>
      </c>
      <c r="K2391" s="23"/>
    </row>
    <row r="2392" spans="1:11" ht="12.75" customHeight="1" x14ac:dyDescent="0.25">
      <c r="A2392" s="20">
        <f t="shared" si="75"/>
        <v>42986.291666660887</v>
      </c>
      <c r="B2392" s="29">
        <v>5.6262800000000004</v>
      </c>
      <c r="C2392" s="30">
        <v>0.55230999999999997</v>
      </c>
      <c r="D2392" s="29">
        <v>115.8707</v>
      </c>
      <c r="E2392" s="29"/>
      <c r="F2392" s="24">
        <f t="shared" si="74"/>
        <v>5.6262800000000004</v>
      </c>
      <c r="G2392" s="24">
        <v>5.6262800000000004</v>
      </c>
      <c r="H2392" s="23">
        <v>17.30517</v>
      </c>
      <c r="I2392" s="23"/>
      <c r="J2392" s="23">
        <v>150</v>
      </c>
      <c r="K2392" s="23"/>
    </row>
    <row r="2393" spans="1:11" ht="12.75" customHeight="1" x14ac:dyDescent="0.25">
      <c r="A2393" s="20">
        <f t="shared" si="75"/>
        <v>42986.333333327551</v>
      </c>
      <c r="B2393" s="29"/>
      <c r="C2393" s="30">
        <v>0.35993000000000003</v>
      </c>
      <c r="D2393" s="29">
        <v>107.3995</v>
      </c>
      <c r="E2393" s="29"/>
      <c r="F2393" s="24" t="str">
        <f t="shared" si="74"/>
        <v/>
      </c>
      <c r="G2393" s="24" t="s">
        <v>189</v>
      </c>
      <c r="H2393" s="23">
        <v>17.29608</v>
      </c>
      <c r="I2393" s="23"/>
      <c r="J2393" s="23">
        <v>150</v>
      </c>
      <c r="K2393" s="23"/>
    </row>
    <row r="2394" spans="1:11" ht="12.75" customHeight="1" x14ac:dyDescent="0.25">
      <c r="A2394" s="20">
        <f t="shared" si="75"/>
        <v>42986.374999994216</v>
      </c>
      <c r="B2394" s="29">
        <v>3.6622699999999999</v>
      </c>
      <c r="C2394" s="30">
        <v>1.30586</v>
      </c>
      <c r="D2394" s="29">
        <v>245.8356</v>
      </c>
      <c r="E2394" s="29"/>
      <c r="F2394" s="24">
        <f t="shared" si="74"/>
        <v>3.6622699999999999</v>
      </c>
      <c r="G2394" s="24">
        <v>3.6622699999999999</v>
      </c>
      <c r="H2394" s="23">
        <v>17.290330000000001</v>
      </c>
      <c r="I2394" s="23"/>
      <c r="J2394" s="23">
        <v>150</v>
      </c>
      <c r="K2394" s="23"/>
    </row>
    <row r="2395" spans="1:11" ht="12.75" customHeight="1" x14ac:dyDescent="0.25">
      <c r="A2395" s="20">
        <f t="shared" si="75"/>
        <v>42986.41666666088</v>
      </c>
      <c r="B2395" s="29">
        <v>29.227399999999999</v>
      </c>
      <c r="C2395" s="30">
        <v>3.2541799999999999</v>
      </c>
      <c r="D2395" s="29">
        <v>303.1182</v>
      </c>
      <c r="E2395" s="29"/>
      <c r="F2395" s="24">
        <f t="shared" si="74"/>
        <v>29.227399999999999</v>
      </c>
      <c r="G2395" s="24">
        <v>29.227399999999999</v>
      </c>
      <c r="H2395" s="23">
        <v>17.286999999999999</v>
      </c>
      <c r="I2395" s="23"/>
      <c r="J2395" s="23">
        <v>150</v>
      </c>
      <c r="K2395" s="23"/>
    </row>
    <row r="2396" spans="1:11" ht="12.75" customHeight="1" x14ac:dyDescent="0.25">
      <c r="A2396" s="20">
        <f t="shared" si="75"/>
        <v>42986.458333327544</v>
      </c>
      <c r="B2396" s="29">
        <v>20.24183</v>
      </c>
      <c r="C2396" s="30">
        <v>4.3446899999999999</v>
      </c>
      <c r="D2396" s="29">
        <v>298.59070000000003</v>
      </c>
      <c r="E2396" s="29"/>
      <c r="F2396" s="24">
        <f t="shared" si="74"/>
        <v>20.24183</v>
      </c>
      <c r="G2396" s="24">
        <v>20.24183</v>
      </c>
      <c r="H2396" s="23">
        <v>17.281939999999999</v>
      </c>
      <c r="I2396" s="23"/>
      <c r="J2396" s="23">
        <v>150</v>
      </c>
      <c r="K2396" s="23"/>
    </row>
    <row r="2397" spans="1:11" ht="12.75" customHeight="1" x14ac:dyDescent="0.25">
      <c r="A2397" s="20">
        <f t="shared" si="75"/>
        <v>42986.499999994208</v>
      </c>
      <c r="B2397" s="29">
        <v>14.03444</v>
      </c>
      <c r="C2397" s="30">
        <v>5.4261799999999996</v>
      </c>
      <c r="D2397" s="29">
        <v>301.21530000000001</v>
      </c>
      <c r="E2397" s="29"/>
      <c r="F2397" s="24">
        <f t="shared" si="74"/>
        <v>14.03444</v>
      </c>
      <c r="G2397" s="24">
        <v>14.03444</v>
      </c>
      <c r="H2397" s="23">
        <v>17.281500000000001</v>
      </c>
      <c r="I2397" s="23"/>
      <c r="J2397" s="23">
        <v>150</v>
      </c>
      <c r="K2397" s="23"/>
    </row>
    <row r="2398" spans="1:11" ht="12.75" customHeight="1" x14ac:dyDescent="0.25">
      <c r="A2398" s="20">
        <f t="shared" si="75"/>
        <v>42986.541666660873</v>
      </c>
      <c r="B2398" s="29">
        <v>22.741440000000001</v>
      </c>
      <c r="C2398" s="30">
        <v>6.0256800000000004</v>
      </c>
      <c r="D2398" s="29">
        <v>288.24029999999999</v>
      </c>
      <c r="E2398" s="29"/>
      <c r="F2398" s="24">
        <f t="shared" si="74"/>
        <v>22.741440000000001</v>
      </c>
      <c r="G2398" s="24">
        <v>22.741440000000001</v>
      </c>
      <c r="H2398" s="23">
        <v>17.276</v>
      </c>
      <c r="I2398" s="23"/>
      <c r="J2398" s="23">
        <v>150</v>
      </c>
      <c r="K2398" s="23"/>
    </row>
    <row r="2399" spans="1:11" ht="12.75" customHeight="1" x14ac:dyDescent="0.25">
      <c r="A2399" s="20">
        <f t="shared" si="75"/>
        <v>42986.583333327537</v>
      </c>
      <c r="B2399" s="29">
        <v>19.997720000000001</v>
      </c>
      <c r="C2399" s="30">
        <v>4.9532499999999997</v>
      </c>
      <c r="D2399" s="29">
        <v>289.96010000000001</v>
      </c>
      <c r="E2399" s="29"/>
      <c r="F2399" s="24">
        <f t="shared" si="74"/>
        <v>19.997720000000001</v>
      </c>
      <c r="G2399" s="24">
        <v>19.997720000000001</v>
      </c>
      <c r="H2399" s="23">
        <v>17.273599999999998</v>
      </c>
      <c r="I2399" s="23"/>
      <c r="J2399" s="23">
        <v>150</v>
      </c>
      <c r="K2399" s="23"/>
    </row>
    <row r="2400" spans="1:11" ht="12.75" customHeight="1" x14ac:dyDescent="0.25">
      <c r="A2400" s="20">
        <f t="shared" si="75"/>
        <v>42986.624999994201</v>
      </c>
      <c r="B2400" s="29">
        <v>12.747669999999999</v>
      </c>
      <c r="C2400" s="30">
        <v>4.1899800000000003</v>
      </c>
      <c r="D2400" s="29">
        <v>275.5693</v>
      </c>
      <c r="E2400" s="29"/>
      <c r="F2400" s="24">
        <f t="shared" si="74"/>
        <v>12.747669999999999</v>
      </c>
      <c r="G2400" s="24">
        <v>12.747669999999999</v>
      </c>
      <c r="H2400" s="23">
        <v>17.260110000000001</v>
      </c>
      <c r="I2400" s="23"/>
      <c r="J2400" s="23">
        <v>150</v>
      </c>
      <c r="K2400" s="23"/>
    </row>
    <row r="2401" spans="1:11" ht="12.75" customHeight="1" x14ac:dyDescent="0.25">
      <c r="A2401" s="20">
        <f t="shared" si="75"/>
        <v>42986.666666660865</v>
      </c>
      <c r="B2401" s="29">
        <v>15.64372</v>
      </c>
      <c r="C2401" s="30">
        <v>5.4118599999999999</v>
      </c>
      <c r="D2401" s="29">
        <v>288.57900000000001</v>
      </c>
      <c r="E2401" s="29"/>
      <c r="F2401" s="24">
        <f t="shared" si="74"/>
        <v>15.64372</v>
      </c>
      <c r="G2401" s="24">
        <v>15.64372</v>
      </c>
      <c r="H2401" s="23">
        <v>17.258659999999999</v>
      </c>
      <c r="I2401" s="23"/>
      <c r="J2401" s="23">
        <v>150</v>
      </c>
      <c r="K2401" s="23"/>
    </row>
    <row r="2402" spans="1:11" ht="12.75" customHeight="1" x14ac:dyDescent="0.25">
      <c r="A2402" s="20">
        <f t="shared" si="75"/>
        <v>42986.70833332753</v>
      </c>
      <c r="B2402" s="29">
        <v>14.7624</v>
      </c>
      <c r="C2402" s="30">
        <v>2.9594100000000001</v>
      </c>
      <c r="D2402" s="29">
        <v>305.03550000000001</v>
      </c>
      <c r="E2402" s="29"/>
      <c r="F2402" s="24">
        <f t="shared" si="74"/>
        <v>14.7624</v>
      </c>
      <c r="G2402" s="24">
        <v>14.7624</v>
      </c>
      <c r="H2402" s="23">
        <v>17.258220000000001</v>
      </c>
      <c r="I2402" s="23"/>
      <c r="J2402" s="23">
        <v>150</v>
      </c>
      <c r="K2402" s="23"/>
    </row>
    <row r="2403" spans="1:11" ht="12.75" customHeight="1" x14ac:dyDescent="0.25">
      <c r="A2403" s="20">
        <f t="shared" si="75"/>
        <v>42986.749999994194</v>
      </c>
      <c r="B2403" s="29">
        <v>14.44416</v>
      </c>
      <c r="C2403" s="30">
        <v>2.6197699999999999</v>
      </c>
      <c r="D2403" s="29">
        <v>300.37810000000002</v>
      </c>
      <c r="E2403" s="29"/>
      <c r="F2403" s="24">
        <f t="shared" si="74"/>
        <v>14.44416</v>
      </c>
      <c r="G2403" s="24">
        <v>14.44416</v>
      </c>
      <c r="H2403" s="23">
        <v>17.252520000000001</v>
      </c>
      <c r="I2403" s="23"/>
      <c r="J2403" s="23">
        <v>150</v>
      </c>
      <c r="K2403" s="23"/>
    </row>
    <row r="2404" spans="1:11" ht="12.75" customHeight="1" x14ac:dyDescent="0.25">
      <c r="A2404" s="20">
        <f t="shared" si="75"/>
        <v>42986.791666660858</v>
      </c>
      <c r="B2404" s="29">
        <v>16.1599</v>
      </c>
      <c r="C2404" s="30">
        <v>1.76363</v>
      </c>
      <c r="D2404" s="29">
        <v>311.50369999999998</v>
      </c>
      <c r="E2404" s="29"/>
      <c r="F2404" s="24">
        <f t="shared" si="74"/>
        <v>16.1599</v>
      </c>
      <c r="G2404" s="24">
        <v>16.1599</v>
      </c>
      <c r="H2404" s="23">
        <v>17.245979999999999</v>
      </c>
      <c r="I2404" s="23"/>
      <c r="J2404" s="23">
        <v>150</v>
      </c>
      <c r="K2404" s="23"/>
    </row>
    <row r="2405" spans="1:11" ht="12.75" customHeight="1" x14ac:dyDescent="0.25">
      <c r="A2405" s="20">
        <f t="shared" si="75"/>
        <v>42986.833333327522</v>
      </c>
      <c r="B2405" s="29">
        <v>15.575469999999999</v>
      </c>
      <c r="C2405" s="30">
        <v>1.9626999999999999</v>
      </c>
      <c r="D2405" s="29">
        <v>318.49509999999998</v>
      </c>
      <c r="E2405" s="29"/>
      <c r="F2405" s="24">
        <f t="shared" si="74"/>
        <v>15.575469999999999</v>
      </c>
      <c r="G2405" s="24">
        <v>15.575469999999999</v>
      </c>
      <c r="H2405" s="23">
        <v>17.24249</v>
      </c>
      <c r="I2405" s="23"/>
      <c r="J2405" s="23">
        <v>150</v>
      </c>
      <c r="K2405" s="23"/>
    </row>
    <row r="2406" spans="1:11" ht="12.75" customHeight="1" x14ac:dyDescent="0.25">
      <c r="A2406" s="20">
        <f t="shared" si="75"/>
        <v>42986.874999994187</v>
      </c>
      <c r="B2406" s="29">
        <v>2.9002599999999998</v>
      </c>
      <c r="C2406" s="30">
        <v>1.58327</v>
      </c>
      <c r="D2406" s="29">
        <v>336.6053</v>
      </c>
      <c r="E2406" s="29"/>
      <c r="F2406" s="24">
        <f t="shared" si="74"/>
        <v>2.9002599999999998</v>
      </c>
      <c r="G2406" s="24">
        <v>2.9002599999999998</v>
      </c>
      <c r="H2406" s="23">
        <v>17.240500000000001</v>
      </c>
      <c r="I2406" s="23"/>
      <c r="J2406" s="23">
        <v>150</v>
      </c>
      <c r="K2406" s="23"/>
    </row>
    <row r="2407" spans="1:11" ht="12.75" customHeight="1" x14ac:dyDescent="0.25">
      <c r="A2407" s="20">
        <f t="shared" si="75"/>
        <v>42986.916666660851</v>
      </c>
      <c r="B2407" s="29">
        <v>16.74455</v>
      </c>
      <c r="C2407" s="30">
        <v>1.5636399999999999</v>
      </c>
      <c r="D2407" s="29">
        <v>350.4923</v>
      </c>
      <c r="E2407" s="29"/>
      <c r="F2407" s="24">
        <f t="shared" si="74"/>
        <v>16.74455</v>
      </c>
      <c r="G2407" s="24">
        <v>16.74455</v>
      </c>
      <c r="H2407" s="23">
        <v>17.235720000000001</v>
      </c>
      <c r="I2407" s="23"/>
      <c r="J2407" s="23">
        <v>150</v>
      </c>
      <c r="K2407" s="23"/>
    </row>
    <row r="2408" spans="1:11" ht="12.75" customHeight="1" x14ac:dyDescent="0.25">
      <c r="A2408" s="20">
        <f t="shared" si="75"/>
        <v>42986.958333327515</v>
      </c>
      <c r="B2408" s="29">
        <v>-0.36059999999999998</v>
      </c>
      <c r="C2408" s="30">
        <v>1.33989</v>
      </c>
      <c r="D2408" s="29">
        <v>357.22190000000001</v>
      </c>
      <c r="E2408" s="29"/>
      <c r="F2408" s="24" t="str">
        <f t="shared" si="74"/>
        <v/>
      </c>
      <c r="G2408" s="24" t="s">
        <v>189</v>
      </c>
      <c r="H2408" s="23">
        <v>17.233080000000001</v>
      </c>
      <c r="I2408" s="23"/>
      <c r="J2408" s="23">
        <v>150</v>
      </c>
      <c r="K2408" s="23"/>
    </row>
    <row r="2409" spans="1:11" ht="12.75" customHeight="1" x14ac:dyDescent="0.25">
      <c r="A2409" s="20">
        <f t="shared" si="75"/>
        <v>42986.999999994179</v>
      </c>
      <c r="B2409" s="29">
        <v>7.9351599999999998</v>
      </c>
      <c r="C2409" s="30">
        <v>0.88019999999999998</v>
      </c>
      <c r="D2409" s="29">
        <v>22.197399999999998</v>
      </c>
      <c r="E2409" s="29"/>
      <c r="F2409" s="24">
        <f t="shared" si="74"/>
        <v>7.9351599999999998</v>
      </c>
      <c r="G2409" s="24">
        <v>7.9351599999999998</v>
      </c>
      <c r="H2409" s="23">
        <v>17.232610000000001</v>
      </c>
      <c r="I2409" s="23"/>
      <c r="J2409" s="23">
        <v>150</v>
      </c>
      <c r="K2409" s="23"/>
    </row>
    <row r="2410" spans="1:11" ht="12.75" customHeight="1" x14ac:dyDescent="0.25">
      <c r="A2410" s="20">
        <f t="shared" si="75"/>
        <v>42987.041666660843</v>
      </c>
      <c r="B2410" s="29">
        <v>2.10907</v>
      </c>
      <c r="C2410" s="30">
        <v>0.55020999999999998</v>
      </c>
      <c r="D2410" s="29">
        <v>97.341830000000002</v>
      </c>
      <c r="E2410" s="29"/>
      <c r="F2410" s="24">
        <f t="shared" si="74"/>
        <v>2.10907</v>
      </c>
      <c r="G2410" s="24">
        <v>2.10907</v>
      </c>
      <c r="H2410" s="23">
        <v>17.216999999999999</v>
      </c>
      <c r="I2410" s="23">
        <f>COUNTIF(G2410:G2433,"&gt;150")</f>
        <v>0</v>
      </c>
      <c r="J2410" s="23">
        <v>150</v>
      </c>
      <c r="K2410" s="23"/>
    </row>
    <row r="2411" spans="1:11" ht="12.75" customHeight="1" x14ac:dyDescent="0.25">
      <c r="A2411" s="20">
        <f t="shared" si="75"/>
        <v>42987.083333327508</v>
      </c>
      <c r="B2411" s="29">
        <v>11.4055</v>
      </c>
      <c r="C2411" s="30">
        <v>0.48154999999999998</v>
      </c>
      <c r="D2411" s="29">
        <v>112.4525</v>
      </c>
      <c r="E2411" s="29"/>
      <c r="F2411" s="24">
        <f t="shared" si="74"/>
        <v>11.4055</v>
      </c>
      <c r="G2411" s="24">
        <v>11.4055</v>
      </c>
      <c r="H2411" s="23">
        <v>17.21508</v>
      </c>
      <c r="I2411" s="23"/>
      <c r="J2411" s="23">
        <v>150</v>
      </c>
      <c r="K2411" s="23"/>
    </row>
    <row r="2412" spans="1:11" ht="12.75" customHeight="1" x14ac:dyDescent="0.25">
      <c r="A2412" s="20">
        <f t="shared" si="75"/>
        <v>42987.124999994172</v>
      </c>
      <c r="B2412" s="29">
        <v>2.2076699999999998</v>
      </c>
      <c r="C2412" s="30">
        <v>1.0902700000000001</v>
      </c>
      <c r="D2412" s="29">
        <v>16.59638</v>
      </c>
      <c r="E2412" s="29"/>
      <c r="F2412" s="24">
        <f t="shared" si="74"/>
        <v>2.2076699999999998</v>
      </c>
      <c r="G2412" s="24">
        <v>2.2076699999999998</v>
      </c>
      <c r="H2412" s="23">
        <v>17.210419999999999</v>
      </c>
      <c r="I2412" s="23"/>
      <c r="J2412" s="23">
        <v>150</v>
      </c>
      <c r="K2412" s="23"/>
    </row>
    <row r="2413" spans="1:11" ht="12.75" customHeight="1" x14ac:dyDescent="0.25">
      <c r="A2413" s="20">
        <f t="shared" si="75"/>
        <v>42987.166666660836</v>
      </c>
      <c r="B2413" s="29">
        <v>13.17728</v>
      </c>
      <c r="C2413" s="30">
        <v>1.49884</v>
      </c>
      <c r="D2413" s="29">
        <v>352.50720000000001</v>
      </c>
      <c r="E2413" s="29"/>
      <c r="F2413" s="24">
        <f t="shared" si="74"/>
        <v>13.17728</v>
      </c>
      <c r="G2413" s="24">
        <v>13.17728</v>
      </c>
      <c r="H2413" s="23">
        <v>17.206710000000001</v>
      </c>
      <c r="I2413" s="23"/>
      <c r="J2413" s="23">
        <v>150</v>
      </c>
      <c r="K2413" s="23"/>
    </row>
    <row r="2414" spans="1:11" ht="12.75" customHeight="1" x14ac:dyDescent="0.25">
      <c r="A2414" s="20">
        <f t="shared" si="75"/>
        <v>42987.2083333275</v>
      </c>
      <c r="B2414" s="29">
        <v>11.90639</v>
      </c>
      <c r="C2414" s="30">
        <v>1.9772099999999999</v>
      </c>
      <c r="D2414" s="29">
        <v>359.86430000000001</v>
      </c>
      <c r="E2414" s="29"/>
      <c r="F2414" s="24">
        <f t="shared" si="74"/>
        <v>11.90639</v>
      </c>
      <c r="G2414" s="24">
        <v>11.90639</v>
      </c>
      <c r="H2414" s="23">
        <v>17.204830000000001</v>
      </c>
      <c r="I2414" s="23"/>
      <c r="J2414" s="23">
        <v>150</v>
      </c>
      <c r="K2414" s="23"/>
    </row>
    <row r="2415" spans="1:11" ht="12.75" customHeight="1" x14ac:dyDescent="0.25">
      <c r="A2415" s="20">
        <f t="shared" si="75"/>
        <v>42987.249999994165</v>
      </c>
      <c r="B2415" s="29">
        <v>4.7292199999999998</v>
      </c>
      <c r="C2415" s="30">
        <v>1.4673700000000001</v>
      </c>
      <c r="D2415" s="29">
        <v>14.64086</v>
      </c>
      <c r="E2415" s="29"/>
      <c r="F2415" s="24">
        <f t="shared" si="74"/>
        <v>4.7292199999999998</v>
      </c>
      <c r="G2415" s="24">
        <v>4.7292199999999998</v>
      </c>
      <c r="H2415" s="23">
        <v>17.186050000000002</v>
      </c>
      <c r="I2415" s="23"/>
      <c r="J2415" s="23">
        <v>150</v>
      </c>
      <c r="K2415" s="23"/>
    </row>
    <row r="2416" spans="1:11" ht="12.75" customHeight="1" x14ac:dyDescent="0.25">
      <c r="A2416" s="20">
        <f t="shared" si="75"/>
        <v>42987.291666660829</v>
      </c>
      <c r="B2416" s="29">
        <v>8.5513300000000001</v>
      </c>
      <c r="C2416" s="30">
        <v>1.3042</v>
      </c>
      <c r="D2416" s="29">
        <v>344.46</v>
      </c>
      <c r="E2416" s="29"/>
      <c r="F2416" s="24">
        <f t="shared" si="74"/>
        <v>8.5513300000000001</v>
      </c>
      <c r="G2416" s="24">
        <v>8.5513300000000001</v>
      </c>
      <c r="H2416" s="23">
        <v>17.181840000000001</v>
      </c>
      <c r="I2416" s="23"/>
      <c r="J2416" s="23">
        <v>150</v>
      </c>
      <c r="K2416" s="23"/>
    </row>
    <row r="2417" spans="1:11" ht="12.75" customHeight="1" x14ac:dyDescent="0.25">
      <c r="A2417" s="20">
        <f t="shared" si="75"/>
        <v>42987.333333327493</v>
      </c>
      <c r="B2417" s="29">
        <v>4.5826099999999999</v>
      </c>
      <c r="C2417" s="30">
        <v>2.7665899999999999</v>
      </c>
      <c r="D2417" s="29">
        <v>310.995</v>
      </c>
      <c r="E2417" s="29"/>
      <c r="F2417" s="24">
        <f t="shared" si="74"/>
        <v>4.5826099999999999</v>
      </c>
      <c r="G2417" s="24">
        <v>4.5826099999999999</v>
      </c>
      <c r="H2417" s="23">
        <v>17.147220000000001</v>
      </c>
      <c r="I2417" s="23"/>
      <c r="J2417" s="23">
        <v>150</v>
      </c>
      <c r="K2417" s="23"/>
    </row>
    <row r="2418" spans="1:11" ht="12.75" customHeight="1" x14ac:dyDescent="0.25">
      <c r="A2418" s="20">
        <f t="shared" si="75"/>
        <v>42987.374999994157</v>
      </c>
      <c r="B2418" s="29">
        <v>4.05389</v>
      </c>
      <c r="C2418" s="30">
        <v>3.8578899999999998</v>
      </c>
      <c r="D2418" s="29">
        <v>314.49619999999999</v>
      </c>
      <c r="E2418" s="29"/>
      <c r="F2418" s="24">
        <f t="shared" si="74"/>
        <v>4.05389</v>
      </c>
      <c r="G2418" s="24">
        <v>4.05389</v>
      </c>
      <c r="H2418" s="23">
        <v>17.13796</v>
      </c>
      <c r="I2418" s="23"/>
      <c r="J2418" s="23">
        <v>150</v>
      </c>
      <c r="K2418" s="23"/>
    </row>
    <row r="2419" spans="1:11" ht="12.75" customHeight="1" x14ac:dyDescent="0.25">
      <c r="A2419" s="20">
        <f t="shared" si="75"/>
        <v>42987.416666660822</v>
      </c>
      <c r="B2419" s="29">
        <v>3.7317200000000001</v>
      </c>
      <c r="C2419" s="30">
        <v>3.0625499999999999</v>
      </c>
      <c r="D2419" s="29">
        <v>306.54050000000001</v>
      </c>
      <c r="E2419" s="29"/>
      <c r="F2419" s="24">
        <f t="shared" si="74"/>
        <v>3.7317200000000001</v>
      </c>
      <c r="G2419" s="24">
        <v>3.7317200000000001</v>
      </c>
      <c r="H2419" s="23">
        <v>17.137830000000001</v>
      </c>
      <c r="I2419" s="23"/>
      <c r="J2419" s="23">
        <v>150</v>
      </c>
      <c r="K2419" s="23"/>
    </row>
    <row r="2420" spans="1:11" ht="12.75" customHeight="1" x14ac:dyDescent="0.25">
      <c r="A2420" s="20">
        <f t="shared" si="75"/>
        <v>42987.458333327486</v>
      </c>
      <c r="B2420" s="29">
        <v>8.5396099999999997</v>
      </c>
      <c r="C2420" s="30">
        <v>4.2502399999999998</v>
      </c>
      <c r="D2420" s="29">
        <v>282.95100000000002</v>
      </c>
      <c r="E2420" s="29"/>
      <c r="F2420" s="24">
        <f t="shared" si="74"/>
        <v>8.5396099999999997</v>
      </c>
      <c r="G2420" s="24">
        <v>8.5396099999999997</v>
      </c>
      <c r="H2420" s="23">
        <v>17.137260000000001</v>
      </c>
      <c r="I2420" s="23"/>
      <c r="J2420" s="23">
        <v>150</v>
      </c>
      <c r="K2420" s="23"/>
    </row>
    <row r="2421" spans="1:11" ht="12.75" customHeight="1" x14ac:dyDescent="0.25">
      <c r="A2421" s="20">
        <f t="shared" si="75"/>
        <v>42987.49999999415</v>
      </c>
      <c r="B2421" s="29">
        <v>8.2759499999999999</v>
      </c>
      <c r="C2421" s="30">
        <v>6.6010200000000001</v>
      </c>
      <c r="D2421" s="29">
        <v>270.65609999999998</v>
      </c>
      <c r="E2421" s="29"/>
      <c r="F2421" s="24">
        <f t="shared" si="74"/>
        <v>8.2759499999999999</v>
      </c>
      <c r="G2421" s="24">
        <v>8.2759499999999999</v>
      </c>
      <c r="H2421" s="23">
        <v>17.128869999999999</v>
      </c>
      <c r="I2421" s="23"/>
      <c r="J2421" s="23">
        <v>150</v>
      </c>
      <c r="K2421" s="23"/>
    </row>
    <row r="2422" spans="1:11" ht="12.75" customHeight="1" x14ac:dyDescent="0.25">
      <c r="A2422" s="20">
        <f t="shared" si="75"/>
        <v>42987.541666660814</v>
      </c>
      <c r="B2422" s="29">
        <v>11.281779999999999</v>
      </c>
      <c r="C2422" s="30">
        <v>7.7892799999999998</v>
      </c>
      <c r="D2422" s="29">
        <v>258.76249999999999</v>
      </c>
      <c r="E2422" s="29"/>
      <c r="F2422" s="24">
        <f t="shared" si="74"/>
        <v>11.281779999999999</v>
      </c>
      <c r="G2422" s="24">
        <v>11.281779999999999</v>
      </c>
      <c r="H2422" s="23">
        <v>17.119720000000001</v>
      </c>
      <c r="I2422" s="23"/>
      <c r="J2422" s="23">
        <v>150</v>
      </c>
      <c r="K2422" s="23"/>
    </row>
    <row r="2423" spans="1:11" ht="12.75" customHeight="1" x14ac:dyDescent="0.25">
      <c r="A2423" s="20">
        <f t="shared" si="75"/>
        <v>42987.583333327479</v>
      </c>
      <c r="B2423" s="29">
        <v>11.33095</v>
      </c>
      <c r="C2423" s="30">
        <v>9.1479599999999994</v>
      </c>
      <c r="D2423" s="29">
        <v>279.95100000000002</v>
      </c>
      <c r="E2423" s="29"/>
      <c r="F2423" s="24">
        <f t="shared" si="74"/>
        <v>11.33095</v>
      </c>
      <c r="G2423" s="24">
        <v>11.33095</v>
      </c>
      <c r="H2423" s="23">
        <v>17.114830000000001</v>
      </c>
      <c r="I2423" s="23"/>
      <c r="J2423" s="23">
        <v>150</v>
      </c>
      <c r="K2423" s="23"/>
    </row>
    <row r="2424" spans="1:11" ht="12.75" customHeight="1" x14ac:dyDescent="0.25">
      <c r="A2424" s="20">
        <f t="shared" si="75"/>
        <v>42987.624999994143</v>
      </c>
      <c r="B2424" s="29">
        <v>9.3264499999999995</v>
      </c>
      <c r="C2424" s="30">
        <v>8.1467500000000008</v>
      </c>
      <c r="D2424" s="29">
        <v>268.70639999999997</v>
      </c>
      <c r="E2424" s="29"/>
      <c r="F2424" s="24">
        <f t="shared" si="74"/>
        <v>9.3264499999999995</v>
      </c>
      <c r="G2424" s="24">
        <v>9.3264499999999995</v>
      </c>
      <c r="H2424" s="23">
        <v>17.110499999999998</v>
      </c>
      <c r="I2424" s="23"/>
      <c r="J2424" s="23">
        <v>150</v>
      </c>
      <c r="K2424" s="23"/>
    </row>
    <row r="2425" spans="1:11" ht="12.75" customHeight="1" x14ac:dyDescent="0.25">
      <c r="A2425" s="20">
        <f t="shared" si="75"/>
        <v>42987.666666660807</v>
      </c>
      <c r="B2425" s="29">
        <v>12.59989</v>
      </c>
      <c r="C2425" s="30">
        <v>4.90029</v>
      </c>
      <c r="D2425" s="29">
        <v>264.80759999999998</v>
      </c>
      <c r="E2425" s="29"/>
      <c r="F2425" s="24">
        <f t="shared" si="74"/>
        <v>12.59989</v>
      </c>
      <c r="G2425" s="24">
        <v>12.59989</v>
      </c>
      <c r="H2425" s="23">
        <v>17.10333</v>
      </c>
      <c r="I2425" s="23"/>
      <c r="J2425" s="23">
        <v>150</v>
      </c>
      <c r="K2425" s="23"/>
    </row>
    <row r="2426" spans="1:11" ht="12.75" customHeight="1" x14ac:dyDescent="0.25">
      <c r="A2426" s="20">
        <f t="shared" si="75"/>
        <v>42987.708333327471</v>
      </c>
      <c r="B2426" s="29">
        <v>14.82644</v>
      </c>
      <c r="C2426" s="30">
        <v>4.5628000000000002</v>
      </c>
      <c r="D2426" s="29">
        <v>252.27590000000001</v>
      </c>
      <c r="E2426" s="29"/>
      <c r="F2426" s="24">
        <f t="shared" si="74"/>
        <v>14.82644</v>
      </c>
      <c r="G2426" s="24">
        <v>14.82644</v>
      </c>
      <c r="H2426" s="23">
        <v>17.101050000000001</v>
      </c>
      <c r="I2426" s="23"/>
      <c r="J2426" s="23">
        <v>150</v>
      </c>
      <c r="K2426" s="23"/>
    </row>
    <row r="2427" spans="1:11" ht="12.75" customHeight="1" x14ac:dyDescent="0.25">
      <c r="A2427" s="20">
        <f t="shared" si="75"/>
        <v>42987.749999994136</v>
      </c>
      <c r="B2427" s="29">
        <v>11.40606</v>
      </c>
      <c r="C2427" s="30">
        <v>3.8109000000000002</v>
      </c>
      <c r="D2427" s="29">
        <v>295.03960000000001</v>
      </c>
      <c r="E2427" s="29"/>
      <c r="F2427" s="24">
        <f t="shared" si="74"/>
        <v>11.40606</v>
      </c>
      <c r="G2427" s="24">
        <v>11.40606</v>
      </c>
      <c r="H2427" s="23">
        <v>17.096329999999998</v>
      </c>
      <c r="I2427" s="23"/>
      <c r="J2427" s="23">
        <v>150</v>
      </c>
      <c r="K2427" s="23"/>
    </row>
    <row r="2428" spans="1:11" ht="12.75" customHeight="1" x14ac:dyDescent="0.25">
      <c r="A2428" s="20">
        <f t="shared" si="75"/>
        <v>42987.7916666608</v>
      </c>
      <c r="B2428" s="29">
        <v>-3.4332199999999999</v>
      </c>
      <c r="C2428" s="30">
        <v>0.95648999999999995</v>
      </c>
      <c r="D2428" s="29">
        <v>349.56700000000001</v>
      </c>
      <c r="E2428" s="29"/>
      <c r="F2428" s="24" t="str">
        <f t="shared" si="74"/>
        <v/>
      </c>
      <c r="G2428" s="24" t="s">
        <v>189</v>
      </c>
      <c r="H2428" s="23">
        <v>17.095330000000001</v>
      </c>
      <c r="I2428" s="23"/>
      <c r="J2428" s="23">
        <v>150</v>
      </c>
      <c r="K2428" s="23"/>
    </row>
    <row r="2429" spans="1:11" ht="12.75" customHeight="1" x14ac:dyDescent="0.25">
      <c r="A2429" s="20">
        <f t="shared" si="75"/>
        <v>42987.833333327464</v>
      </c>
      <c r="B2429" s="29">
        <v>2.40117</v>
      </c>
      <c r="C2429" s="30">
        <v>0.50156999999999996</v>
      </c>
      <c r="D2429" s="29">
        <v>170.94589999999999</v>
      </c>
      <c r="E2429" s="29"/>
      <c r="F2429" s="24">
        <f t="shared" si="74"/>
        <v>2.40117</v>
      </c>
      <c r="G2429" s="24">
        <v>2.40117</v>
      </c>
      <c r="H2429" s="23">
        <v>17.092220000000001</v>
      </c>
      <c r="I2429" s="23"/>
      <c r="J2429" s="23">
        <v>150</v>
      </c>
      <c r="K2429" s="23"/>
    </row>
    <row r="2430" spans="1:11" ht="12.75" customHeight="1" x14ac:dyDescent="0.25">
      <c r="A2430" s="20">
        <f t="shared" si="75"/>
        <v>42987.874999994128</v>
      </c>
      <c r="B2430" s="29">
        <v>1.79739</v>
      </c>
      <c r="C2430" s="30">
        <v>0.33648</v>
      </c>
      <c r="D2430" s="29">
        <v>125.5172</v>
      </c>
      <c r="E2430" s="29"/>
      <c r="F2430" s="24">
        <f t="shared" si="74"/>
        <v>1.79739</v>
      </c>
      <c r="G2430" s="24">
        <v>1.79739</v>
      </c>
      <c r="H2430" s="23">
        <v>17.082560000000001</v>
      </c>
      <c r="I2430" s="23"/>
      <c r="J2430" s="23">
        <v>150</v>
      </c>
      <c r="K2430" s="23"/>
    </row>
    <row r="2431" spans="1:11" ht="12.75" customHeight="1" x14ac:dyDescent="0.25">
      <c r="A2431" s="20">
        <f t="shared" si="75"/>
        <v>42987.916666660793</v>
      </c>
      <c r="B2431" s="29">
        <v>2.25739</v>
      </c>
      <c r="C2431" s="30">
        <v>0.59477999999999998</v>
      </c>
      <c r="D2431" s="29">
        <v>146.69810000000001</v>
      </c>
      <c r="E2431" s="29"/>
      <c r="F2431" s="24">
        <f t="shared" si="74"/>
        <v>2.25739</v>
      </c>
      <c r="G2431" s="24">
        <v>2.25739</v>
      </c>
      <c r="H2431" s="23">
        <v>17.078949999999999</v>
      </c>
      <c r="I2431" s="23"/>
      <c r="J2431" s="23">
        <v>150</v>
      </c>
      <c r="K2431" s="23"/>
    </row>
    <row r="2432" spans="1:11" ht="12.75" customHeight="1" x14ac:dyDescent="0.25">
      <c r="A2432" s="20">
        <f t="shared" si="75"/>
        <v>42987.958333327457</v>
      </c>
      <c r="B2432" s="29">
        <v>1.9078299999999999</v>
      </c>
      <c r="C2432" s="30">
        <v>1.0647899999999999</v>
      </c>
      <c r="D2432" s="29">
        <v>280.04680000000002</v>
      </c>
      <c r="E2432" s="29"/>
      <c r="F2432" s="24">
        <f t="shared" si="74"/>
        <v>1.9078299999999999</v>
      </c>
      <c r="G2432" s="24">
        <v>1.9078299999999999</v>
      </c>
      <c r="H2432" s="23">
        <v>17.072109999999999</v>
      </c>
      <c r="I2432" s="23"/>
      <c r="J2432" s="23">
        <v>150</v>
      </c>
      <c r="K2432" s="23"/>
    </row>
    <row r="2433" spans="1:11" ht="12.75" customHeight="1" x14ac:dyDescent="0.25">
      <c r="A2433" s="20">
        <f t="shared" si="75"/>
        <v>42987.999999994121</v>
      </c>
      <c r="B2433" s="29">
        <v>1.7996700000000001</v>
      </c>
      <c r="C2433" s="30">
        <v>0.58003000000000005</v>
      </c>
      <c r="D2433" s="29">
        <v>106.48560000000001</v>
      </c>
      <c r="E2433" s="29"/>
      <c r="F2433" s="24">
        <f t="shared" si="74"/>
        <v>1.7996700000000001</v>
      </c>
      <c r="G2433" s="24">
        <v>1.7996700000000001</v>
      </c>
      <c r="H2433" s="23">
        <v>17.065470000000001</v>
      </c>
      <c r="I2433" s="23"/>
      <c r="J2433" s="23">
        <v>150</v>
      </c>
      <c r="K2433" s="23"/>
    </row>
    <row r="2434" spans="1:11" ht="12.75" customHeight="1" x14ac:dyDescent="0.25">
      <c r="A2434" s="20">
        <f t="shared" si="75"/>
        <v>42988.041666660785</v>
      </c>
      <c r="B2434" s="29"/>
      <c r="C2434" s="30">
        <v>0.70408000000000004</v>
      </c>
      <c r="D2434" s="29">
        <v>254.17160000000001</v>
      </c>
      <c r="E2434" s="29"/>
      <c r="F2434" s="24" t="str">
        <f t="shared" si="74"/>
        <v/>
      </c>
      <c r="G2434" s="24" t="s">
        <v>189</v>
      </c>
      <c r="H2434" s="23">
        <v>17.033719999999999</v>
      </c>
      <c r="I2434" s="23">
        <f>COUNTIF(G2434:G2457,"&gt;150")</f>
        <v>0</v>
      </c>
      <c r="J2434" s="23">
        <v>150</v>
      </c>
      <c r="K2434" s="23"/>
    </row>
    <row r="2435" spans="1:11" ht="12.75" customHeight="1" x14ac:dyDescent="0.25">
      <c r="A2435" s="20">
        <f t="shared" si="75"/>
        <v>42988.08333332745</v>
      </c>
      <c r="B2435" s="29">
        <v>6.6220600000000003</v>
      </c>
      <c r="C2435" s="30">
        <v>1.2263999999999999</v>
      </c>
      <c r="D2435" s="29">
        <v>214.6789</v>
      </c>
      <c r="E2435" s="29"/>
      <c r="F2435" s="24">
        <f t="shared" si="74"/>
        <v>6.6220600000000003</v>
      </c>
      <c r="G2435" s="24">
        <v>6.6220600000000003</v>
      </c>
      <c r="H2435" s="23">
        <v>17.031780000000001</v>
      </c>
      <c r="I2435" s="23"/>
      <c r="J2435" s="23">
        <v>150</v>
      </c>
      <c r="K2435" s="23"/>
    </row>
    <row r="2436" spans="1:11" ht="12.75" customHeight="1" x14ac:dyDescent="0.25">
      <c r="A2436" s="20">
        <f t="shared" si="75"/>
        <v>42988.124999994114</v>
      </c>
      <c r="B2436" s="29">
        <v>3.1488</v>
      </c>
      <c r="C2436" s="30">
        <v>3.8331499999999998</v>
      </c>
      <c r="D2436" s="29">
        <v>251.8477</v>
      </c>
      <c r="E2436" s="29"/>
      <c r="F2436" s="24">
        <f t="shared" si="74"/>
        <v>3.1488</v>
      </c>
      <c r="G2436" s="24">
        <v>3.1488</v>
      </c>
      <c r="H2436" s="23">
        <v>17.018709999999999</v>
      </c>
      <c r="I2436" s="23"/>
      <c r="J2436" s="23">
        <v>150</v>
      </c>
      <c r="K2436" s="23"/>
    </row>
    <row r="2437" spans="1:11" ht="12.75" customHeight="1" x14ac:dyDescent="0.25">
      <c r="A2437" s="20">
        <f t="shared" si="75"/>
        <v>42988.166666660778</v>
      </c>
      <c r="B2437" s="29">
        <v>-0.39272000000000001</v>
      </c>
      <c r="C2437" s="30">
        <v>2.83447</v>
      </c>
      <c r="D2437" s="29">
        <v>258.6001</v>
      </c>
      <c r="E2437" s="29"/>
      <c r="F2437" s="24" t="str">
        <f t="shared" si="74"/>
        <v/>
      </c>
      <c r="G2437" s="24" t="s">
        <v>189</v>
      </c>
      <c r="H2437" s="23">
        <v>17.016500000000001</v>
      </c>
      <c r="I2437" s="23"/>
      <c r="J2437" s="23">
        <v>150</v>
      </c>
      <c r="K2437" s="23"/>
    </row>
    <row r="2438" spans="1:11" ht="12.75" customHeight="1" x14ac:dyDescent="0.25">
      <c r="A2438" s="20">
        <f t="shared" si="75"/>
        <v>42988.208333327442</v>
      </c>
      <c r="B2438" s="29">
        <v>-8.8220000000000007E-2</v>
      </c>
      <c r="C2438" s="30">
        <v>1.2951299999999999</v>
      </c>
      <c r="D2438" s="29">
        <v>306.40710000000001</v>
      </c>
      <c r="E2438" s="29"/>
      <c r="F2438" s="24" t="str">
        <f t="shared" si="74"/>
        <v/>
      </c>
      <c r="G2438" s="24" t="s">
        <v>189</v>
      </c>
      <c r="H2438" s="23">
        <v>17.011420000000001</v>
      </c>
      <c r="I2438" s="23"/>
      <c r="J2438" s="23">
        <v>150</v>
      </c>
      <c r="K2438" s="23"/>
    </row>
    <row r="2439" spans="1:11" ht="12.75" customHeight="1" x14ac:dyDescent="0.25">
      <c r="A2439" s="20">
        <f t="shared" si="75"/>
        <v>42988.249999994106</v>
      </c>
      <c r="B2439" s="29">
        <v>3.58067</v>
      </c>
      <c r="C2439" s="30">
        <v>1.29304</v>
      </c>
      <c r="D2439" s="29">
        <v>209.76490000000001</v>
      </c>
      <c r="E2439" s="29"/>
      <c r="F2439" s="24">
        <f t="shared" si="74"/>
        <v>3.58067</v>
      </c>
      <c r="G2439" s="24">
        <v>3.58067</v>
      </c>
      <c r="H2439" s="23">
        <v>17</v>
      </c>
      <c r="I2439" s="23"/>
      <c r="J2439" s="23">
        <v>150</v>
      </c>
      <c r="K2439" s="23"/>
    </row>
    <row r="2440" spans="1:11" ht="12.75" customHeight="1" x14ac:dyDescent="0.25">
      <c r="A2440" s="20">
        <f t="shared" si="75"/>
        <v>42988.291666660771</v>
      </c>
      <c r="B2440" s="29">
        <v>11.186780000000001</v>
      </c>
      <c r="C2440" s="30">
        <v>0.65842999999999996</v>
      </c>
      <c r="D2440" s="29">
        <v>79.262690000000006</v>
      </c>
      <c r="E2440" s="29"/>
      <c r="F2440" s="24">
        <f t="shared" si="74"/>
        <v>11.186780000000001</v>
      </c>
      <c r="G2440" s="24">
        <v>11.186780000000001</v>
      </c>
      <c r="H2440" s="23">
        <v>16.994890000000002</v>
      </c>
      <c r="I2440" s="23"/>
      <c r="J2440" s="23">
        <v>150</v>
      </c>
      <c r="K2440" s="23"/>
    </row>
    <row r="2441" spans="1:11" ht="12.75" customHeight="1" x14ac:dyDescent="0.25">
      <c r="A2441" s="20">
        <f t="shared" si="75"/>
        <v>42988.333333327435</v>
      </c>
      <c r="B2441" s="29">
        <v>1.4186700000000001</v>
      </c>
      <c r="C2441" s="30">
        <v>3.04488</v>
      </c>
      <c r="D2441" s="29">
        <v>280.29969999999997</v>
      </c>
      <c r="E2441" s="29"/>
      <c r="F2441" s="24">
        <f t="shared" si="74"/>
        <v>1.4186700000000001</v>
      </c>
      <c r="G2441" s="24">
        <v>1.4186700000000001</v>
      </c>
      <c r="H2441" s="23">
        <v>16.994219999999999</v>
      </c>
      <c r="I2441" s="23"/>
      <c r="J2441" s="23">
        <v>150</v>
      </c>
      <c r="K2441" s="23"/>
    </row>
    <row r="2442" spans="1:11" ht="12.75" customHeight="1" x14ac:dyDescent="0.25">
      <c r="A2442" s="20">
        <f t="shared" si="75"/>
        <v>42988.374999994099</v>
      </c>
      <c r="B2442" s="29">
        <v>3.9700600000000001</v>
      </c>
      <c r="C2442" s="30">
        <v>2.1305900000000002</v>
      </c>
      <c r="D2442" s="29">
        <v>282.73090000000002</v>
      </c>
      <c r="E2442" s="29"/>
      <c r="F2442" s="24">
        <f t="shared" si="74"/>
        <v>3.9700600000000001</v>
      </c>
      <c r="G2442" s="24">
        <v>3.9700600000000001</v>
      </c>
      <c r="H2442" s="23">
        <v>16.979839999999999</v>
      </c>
      <c r="I2442" s="23"/>
      <c r="J2442" s="23">
        <v>150</v>
      </c>
      <c r="K2442" s="23"/>
    </row>
    <row r="2443" spans="1:11" ht="12.75" customHeight="1" x14ac:dyDescent="0.25">
      <c r="A2443" s="20">
        <f t="shared" si="75"/>
        <v>42988.416666660763</v>
      </c>
      <c r="B2443" s="29">
        <v>13.629390000000001</v>
      </c>
      <c r="C2443" s="30">
        <v>4.2910000000000004</v>
      </c>
      <c r="D2443" s="29">
        <v>293.04509999999999</v>
      </c>
      <c r="E2443" s="29"/>
      <c r="F2443" s="24">
        <f t="shared" ref="F2443:F2506" si="76">IF(AND(B2443&gt;0,ISNUMBER(B2443)),B2443,"")</f>
        <v>13.629390000000001</v>
      </c>
      <c r="G2443" s="24">
        <v>13.629390000000001</v>
      </c>
      <c r="H2443" s="23">
        <v>16.968720000000001</v>
      </c>
      <c r="I2443" s="23"/>
      <c r="J2443" s="23">
        <v>150</v>
      </c>
      <c r="K2443" s="23"/>
    </row>
    <row r="2444" spans="1:11" ht="12.75" customHeight="1" x14ac:dyDescent="0.25">
      <c r="A2444" s="20">
        <f t="shared" ref="A2444:A2507" si="77">A2443+1/24</f>
        <v>42988.458333327428</v>
      </c>
      <c r="B2444" s="29">
        <v>18.143999999999998</v>
      </c>
      <c r="C2444" s="30">
        <v>5.3628</v>
      </c>
      <c r="D2444" s="29">
        <v>283.94619999999998</v>
      </c>
      <c r="E2444" s="29"/>
      <c r="F2444" s="24">
        <f t="shared" si="76"/>
        <v>18.143999999999998</v>
      </c>
      <c r="G2444" s="24">
        <v>18.143999999999998</v>
      </c>
      <c r="H2444" s="23">
        <v>16.965610000000002</v>
      </c>
      <c r="I2444" s="23"/>
      <c r="J2444" s="23">
        <v>150</v>
      </c>
      <c r="K2444" s="23"/>
    </row>
    <row r="2445" spans="1:11" ht="12.75" customHeight="1" x14ac:dyDescent="0.25">
      <c r="A2445" s="20">
        <f t="shared" si="77"/>
        <v>42988.499999994092</v>
      </c>
      <c r="B2445" s="29">
        <v>22.90455</v>
      </c>
      <c r="C2445" s="30">
        <v>5.28688</v>
      </c>
      <c r="D2445" s="29">
        <v>299.62540000000001</v>
      </c>
      <c r="E2445" s="29"/>
      <c r="F2445" s="24">
        <f t="shared" si="76"/>
        <v>22.90455</v>
      </c>
      <c r="G2445" s="24">
        <v>22.90455</v>
      </c>
      <c r="H2445" s="23">
        <v>16.96341</v>
      </c>
      <c r="I2445" s="23"/>
      <c r="J2445" s="23">
        <v>150</v>
      </c>
      <c r="K2445" s="23"/>
    </row>
    <row r="2446" spans="1:11" ht="12.75" customHeight="1" x14ac:dyDescent="0.25">
      <c r="A2446" s="20">
        <f t="shared" si="77"/>
        <v>42988.541666660756</v>
      </c>
      <c r="B2446" s="29">
        <v>9.6846700000000006</v>
      </c>
      <c r="C2446" s="30">
        <v>5.8831899999999999</v>
      </c>
      <c r="D2446" s="29">
        <v>288.30329999999998</v>
      </c>
      <c r="E2446" s="29"/>
      <c r="F2446" s="24">
        <f t="shared" si="76"/>
        <v>9.6846700000000006</v>
      </c>
      <c r="G2446" s="24">
        <v>9.6846700000000006</v>
      </c>
      <c r="H2446" s="23">
        <v>16.958559999999999</v>
      </c>
      <c r="I2446" s="23"/>
      <c r="J2446" s="23">
        <v>150</v>
      </c>
      <c r="K2446" s="23"/>
    </row>
    <row r="2447" spans="1:11" ht="12.75" customHeight="1" x14ac:dyDescent="0.25">
      <c r="A2447" s="20">
        <f t="shared" si="77"/>
        <v>42988.58333332742</v>
      </c>
      <c r="B2447" s="29">
        <v>5.4658899999999999</v>
      </c>
      <c r="C2447" s="30">
        <v>5.0362600000000004</v>
      </c>
      <c r="D2447" s="29">
        <v>301.23630000000003</v>
      </c>
      <c r="E2447" s="29"/>
      <c r="F2447" s="24">
        <f t="shared" si="76"/>
        <v>5.4658899999999999</v>
      </c>
      <c r="G2447" s="24">
        <v>5.4658899999999999</v>
      </c>
      <c r="H2447" s="23">
        <v>16.956769999999999</v>
      </c>
      <c r="I2447" s="23"/>
      <c r="J2447" s="23">
        <v>150</v>
      </c>
      <c r="K2447" s="23"/>
    </row>
    <row r="2448" spans="1:11" ht="12.75" customHeight="1" x14ac:dyDescent="0.25">
      <c r="A2448" s="20">
        <f t="shared" si="77"/>
        <v>42988.624999994085</v>
      </c>
      <c r="B2448" s="29">
        <v>13.21233</v>
      </c>
      <c r="C2448" s="30">
        <v>5.9276600000000004</v>
      </c>
      <c r="D2448" s="29">
        <v>305.95499999999998</v>
      </c>
      <c r="E2448" s="29"/>
      <c r="F2448" s="24">
        <f t="shared" si="76"/>
        <v>13.21233</v>
      </c>
      <c r="G2448" s="24">
        <v>13.21233</v>
      </c>
      <c r="H2448" s="23">
        <v>16.94829</v>
      </c>
      <c r="I2448" s="23"/>
      <c r="J2448" s="23">
        <v>150</v>
      </c>
      <c r="K2448" s="23"/>
    </row>
    <row r="2449" spans="1:11" ht="12.75" customHeight="1" x14ac:dyDescent="0.25">
      <c r="A2449" s="20">
        <f t="shared" si="77"/>
        <v>42988.666666660749</v>
      </c>
      <c r="B2449" s="29">
        <v>8.6957199999999997</v>
      </c>
      <c r="C2449" s="30">
        <v>5.06752</v>
      </c>
      <c r="D2449" s="29">
        <v>301.34660000000002</v>
      </c>
      <c r="E2449" s="29"/>
      <c r="F2449" s="24">
        <f t="shared" si="76"/>
        <v>8.6957199999999997</v>
      </c>
      <c r="G2449" s="24">
        <v>8.6957199999999997</v>
      </c>
      <c r="H2449" s="23">
        <v>16.942329999999998</v>
      </c>
      <c r="I2449" s="23"/>
      <c r="J2449" s="23">
        <v>150</v>
      </c>
      <c r="K2449" s="23"/>
    </row>
    <row r="2450" spans="1:11" ht="12.75" customHeight="1" x14ac:dyDescent="0.25">
      <c r="A2450" s="20">
        <f t="shared" si="77"/>
        <v>42988.708333327413</v>
      </c>
      <c r="B2450" s="29">
        <v>5.86972</v>
      </c>
      <c r="C2450" s="30">
        <v>3.4668999999999999</v>
      </c>
      <c r="D2450" s="29">
        <v>306.16759999999999</v>
      </c>
      <c r="E2450" s="29"/>
      <c r="F2450" s="24">
        <f t="shared" si="76"/>
        <v>5.86972</v>
      </c>
      <c r="G2450" s="24">
        <v>5.86972</v>
      </c>
      <c r="H2450" s="23">
        <v>16.938610000000001</v>
      </c>
      <c r="I2450" s="23"/>
      <c r="J2450" s="23">
        <v>150</v>
      </c>
      <c r="K2450" s="23"/>
    </row>
    <row r="2451" spans="1:11" ht="12.75" customHeight="1" x14ac:dyDescent="0.25">
      <c r="A2451" s="20">
        <f t="shared" si="77"/>
        <v>42988.749999994077</v>
      </c>
      <c r="B2451" s="29">
        <v>-1.9658899999999999</v>
      </c>
      <c r="C2451" s="30">
        <v>2.5935199999999998</v>
      </c>
      <c r="D2451" s="29">
        <v>290.9907</v>
      </c>
      <c r="E2451" s="29"/>
      <c r="F2451" s="24" t="str">
        <f t="shared" si="76"/>
        <v/>
      </c>
      <c r="G2451" s="24" t="s">
        <v>189</v>
      </c>
      <c r="H2451" s="23">
        <v>16.938269999999999</v>
      </c>
      <c r="I2451" s="23"/>
      <c r="J2451" s="23">
        <v>150</v>
      </c>
      <c r="K2451" s="23"/>
    </row>
    <row r="2452" spans="1:11" ht="12.75" customHeight="1" x14ac:dyDescent="0.25">
      <c r="A2452" s="20">
        <f t="shared" si="77"/>
        <v>42988.791666660742</v>
      </c>
      <c r="B2452" s="29">
        <v>7.6076699999999997</v>
      </c>
      <c r="C2452" s="30">
        <v>2.6278100000000002</v>
      </c>
      <c r="D2452" s="29">
        <v>275.79300000000001</v>
      </c>
      <c r="E2452" s="29"/>
      <c r="F2452" s="24">
        <f t="shared" si="76"/>
        <v>7.6076699999999997</v>
      </c>
      <c r="G2452" s="24">
        <v>7.6076699999999997</v>
      </c>
      <c r="H2452" s="23">
        <v>16.934609999999999</v>
      </c>
      <c r="I2452" s="23"/>
      <c r="J2452" s="23">
        <v>150</v>
      </c>
      <c r="K2452" s="23"/>
    </row>
    <row r="2453" spans="1:11" ht="12.75" customHeight="1" x14ac:dyDescent="0.25">
      <c r="A2453" s="20">
        <f t="shared" si="77"/>
        <v>42988.833333327406</v>
      </c>
      <c r="B2453" s="29">
        <v>3.8776099999999998</v>
      </c>
      <c r="C2453" s="30">
        <v>2.0116499999999999</v>
      </c>
      <c r="D2453" s="29">
        <v>280.21710000000002</v>
      </c>
      <c r="E2453" s="29"/>
      <c r="F2453" s="24">
        <f t="shared" si="76"/>
        <v>3.8776099999999998</v>
      </c>
      <c r="G2453" s="24">
        <v>3.8776099999999998</v>
      </c>
      <c r="H2453" s="23">
        <v>16.933499999999999</v>
      </c>
      <c r="I2453" s="23"/>
      <c r="J2453" s="23">
        <v>150</v>
      </c>
      <c r="K2453" s="23"/>
    </row>
    <row r="2454" spans="1:11" ht="12.75" customHeight="1" x14ac:dyDescent="0.25">
      <c r="A2454" s="20">
        <f t="shared" si="77"/>
        <v>42988.87499999407</v>
      </c>
      <c r="B2454" s="29">
        <v>4.2411099999999999</v>
      </c>
      <c r="C2454" s="30">
        <v>1.54901</v>
      </c>
      <c r="D2454" s="29">
        <v>275.36849999999998</v>
      </c>
      <c r="E2454" s="29"/>
      <c r="F2454" s="24">
        <f t="shared" si="76"/>
        <v>4.2411099999999999</v>
      </c>
      <c r="G2454" s="24">
        <v>4.2411099999999999</v>
      </c>
      <c r="H2454" s="23">
        <v>16.923390000000001</v>
      </c>
      <c r="I2454" s="23"/>
      <c r="J2454" s="23">
        <v>150</v>
      </c>
      <c r="K2454" s="23"/>
    </row>
    <row r="2455" spans="1:11" ht="12.75" customHeight="1" x14ac:dyDescent="0.25">
      <c r="A2455" s="20">
        <f t="shared" si="77"/>
        <v>42988.916666660734</v>
      </c>
      <c r="B2455" s="29">
        <v>10.14944</v>
      </c>
      <c r="C2455" s="30">
        <v>1.50976</v>
      </c>
      <c r="D2455" s="29">
        <v>271.82479999999998</v>
      </c>
      <c r="E2455" s="29"/>
      <c r="F2455" s="24">
        <f t="shared" si="76"/>
        <v>10.14944</v>
      </c>
      <c r="G2455" s="24">
        <v>10.14944</v>
      </c>
      <c r="H2455" s="23">
        <v>16.915939999999999</v>
      </c>
      <c r="I2455" s="23"/>
      <c r="J2455" s="23">
        <v>150</v>
      </c>
      <c r="K2455" s="23"/>
    </row>
    <row r="2456" spans="1:11" ht="12.75" customHeight="1" x14ac:dyDescent="0.25">
      <c r="A2456" s="20">
        <f t="shared" si="77"/>
        <v>42988.958333327399</v>
      </c>
      <c r="B2456" s="29">
        <v>6.6912200000000004</v>
      </c>
      <c r="C2456" s="30">
        <v>1.0017400000000001</v>
      </c>
      <c r="D2456" s="29">
        <v>236.4949</v>
      </c>
      <c r="E2456" s="29"/>
      <c r="F2456" s="24">
        <f t="shared" si="76"/>
        <v>6.6912200000000004</v>
      </c>
      <c r="G2456" s="24">
        <v>6.6912200000000004</v>
      </c>
      <c r="H2456" s="23">
        <v>16.90878</v>
      </c>
      <c r="I2456" s="23"/>
      <c r="J2456" s="23">
        <v>150</v>
      </c>
      <c r="K2456" s="23"/>
    </row>
    <row r="2457" spans="1:11" ht="12.75" customHeight="1" x14ac:dyDescent="0.25">
      <c r="A2457" s="20">
        <f t="shared" si="77"/>
        <v>42988.999999994063</v>
      </c>
      <c r="B2457" s="29"/>
      <c r="C2457" s="30"/>
      <c r="D2457" s="29"/>
      <c r="E2457" s="29"/>
      <c r="F2457" s="24" t="str">
        <f t="shared" si="76"/>
        <v/>
      </c>
      <c r="G2457" s="24" t="s">
        <v>189</v>
      </c>
      <c r="H2457" s="23">
        <v>16.907599999999999</v>
      </c>
      <c r="I2457" s="23"/>
      <c r="J2457" s="23">
        <v>150</v>
      </c>
      <c r="K2457" s="23"/>
    </row>
    <row r="2458" spans="1:11" ht="12.75" customHeight="1" x14ac:dyDescent="0.25">
      <c r="A2458" s="20">
        <f t="shared" si="77"/>
        <v>42989.041666660727</v>
      </c>
      <c r="B2458" s="29">
        <v>3.9775800000000001</v>
      </c>
      <c r="C2458" s="30">
        <v>1.7779700000000001</v>
      </c>
      <c r="D2458" s="29">
        <v>251.95060000000001</v>
      </c>
      <c r="E2458" s="29"/>
      <c r="F2458" s="24">
        <f t="shared" si="76"/>
        <v>3.9775800000000001</v>
      </c>
      <c r="G2458" s="24">
        <v>3.9775800000000001</v>
      </c>
      <c r="H2458" s="23">
        <v>16.906500000000001</v>
      </c>
      <c r="I2458" s="23">
        <f>COUNTIF(G2458:G2481,"&gt;150")</f>
        <v>0</v>
      </c>
      <c r="J2458" s="23">
        <v>150</v>
      </c>
      <c r="K2458" s="23"/>
    </row>
    <row r="2459" spans="1:11" ht="12.75" customHeight="1" x14ac:dyDescent="0.25">
      <c r="A2459" s="20">
        <f t="shared" si="77"/>
        <v>42989.083333327391</v>
      </c>
      <c r="B2459" s="29">
        <v>7.2155500000000004</v>
      </c>
      <c r="C2459" s="30">
        <v>3.0065599999999999</v>
      </c>
      <c r="D2459" s="29">
        <v>248.02189999999999</v>
      </c>
      <c r="E2459" s="29"/>
      <c r="F2459" s="24">
        <f t="shared" si="76"/>
        <v>7.2155500000000004</v>
      </c>
      <c r="G2459" s="24">
        <v>7.2155500000000004</v>
      </c>
      <c r="H2459" s="23">
        <v>16.904330000000002</v>
      </c>
      <c r="I2459" s="23"/>
      <c r="J2459" s="23">
        <v>150</v>
      </c>
      <c r="K2459" s="23"/>
    </row>
    <row r="2460" spans="1:11" ht="12.75" customHeight="1" x14ac:dyDescent="0.25">
      <c r="A2460" s="20">
        <f t="shared" si="77"/>
        <v>42989.124999994056</v>
      </c>
      <c r="B2460" s="29">
        <v>13.61641</v>
      </c>
      <c r="C2460" s="30">
        <v>2.9868999999999999</v>
      </c>
      <c r="D2460" s="29">
        <v>253.38650000000001</v>
      </c>
      <c r="E2460" s="29"/>
      <c r="F2460" s="24">
        <f t="shared" si="76"/>
        <v>13.61641</v>
      </c>
      <c r="G2460" s="24">
        <v>13.61641</v>
      </c>
      <c r="H2460" s="23">
        <v>16.902670000000001</v>
      </c>
      <c r="I2460" s="23"/>
      <c r="J2460" s="23">
        <v>150</v>
      </c>
      <c r="K2460" s="23"/>
    </row>
    <row r="2461" spans="1:11" ht="12.75" customHeight="1" x14ac:dyDescent="0.25">
      <c r="A2461" s="20">
        <f t="shared" si="77"/>
        <v>42989.16666666072</v>
      </c>
      <c r="B2461" s="29">
        <v>9.6030700000000007</v>
      </c>
      <c r="C2461" s="30">
        <v>2.2646899999999999</v>
      </c>
      <c r="D2461" s="29">
        <v>249.9342</v>
      </c>
      <c r="E2461" s="29"/>
      <c r="F2461" s="24">
        <f t="shared" si="76"/>
        <v>9.6030700000000007</v>
      </c>
      <c r="G2461" s="24">
        <v>9.6030700000000007</v>
      </c>
      <c r="H2461" s="23">
        <v>16.901450000000001</v>
      </c>
      <c r="I2461" s="23"/>
      <c r="J2461" s="23">
        <v>150</v>
      </c>
      <c r="K2461" s="23"/>
    </row>
    <row r="2462" spans="1:11" ht="12.75" customHeight="1" x14ac:dyDescent="0.25">
      <c r="A2462" s="20">
        <f t="shared" si="77"/>
        <v>42989.208333327384</v>
      </c>
      <c r="B2462" s="29">
        <v>13.77026</v>
      </c>
      <c r="C2462" s="30">
        <v>1.52983</v>
      </c>
      <c r="D2462" s="29">
        <v>246.4573</v>
      </c>
      <c r="E2462" s="29"/>
      <c r="F2462" s="24">
        <f t="shared" si="76"/>
        <v>13.77026</v>
      </c>
      <c r="G2462" s="24">
        <v>13.77026</v>
      </c>
      <c r="H2462" s="23">
        <v>16.899249999999999</v>
      </c>
      <c r="I2462" s="23"/>
      <c r="J2462" s="23">
        <v>150</v>
      </c>
      <c r="K2462" s="23"/>
    </row>
    <row r="2463" spans="1:11" ht="12.75" customHeight="1" x14ac:dyDescent="0.25">
      <c r="A2463" s="20">
        <f t="shared" si="77"/>
        <v>42989.249999994048</v>
      </c>
      <c r="B2463" s="29">
        <v>8.49878</v>
      </c>
      <c r="C2463" s="30">
        <v>0.67640999999999996</v>
      </c>
      <c r="D2463" s="29">
        <v>182.52950000000001</v>
      </c>
      <c r="E2463" s="29"/>
      <c r="F2463" s="24">
        <f t="shared" si="76"/>
        <v>8.49878</v>
      </c>
      <c r="G2463" s="24">
        <v>8.49878</v>
      </c>
      <c r="H2463" s="23">
        <v>16.895499999999998</v>
      </c>
      <c r="I2463" s="23"/>
      <c r="J2463" s="23">
        <v>150</v>
      </c>
      <c r="K2463" s="23"/>
    </row>
    <row r="2464" spans="1:11" ht="12.75" customHeight="1" x14ac:dyDescent="0.25">
      <c r="A2464" s="20">
        <f t="shared" si="77"/>
        <v>42989.291666660713</v>
      </c>
      <c r="B2464" s="29"/>
      <c r="C2464" s="30">
        <v>1.97383</v>
      </c>
      <c r="D2464" s="29">
        <v>253.04679999999999</v>
      </c>
      <c r="E2464" s="29"/>
      <c r="F2464" s="24" t="str">
        <f t="shared" si="76"/>
        <v/>
      </c>
      <c r="G2464" s="24" t="s">
        <v>189</v>
      </c>
      <c r="H2464" s="23">
        <v>16.885999999999999</v>
      </c>
      <c r="I2464" s="23"/>
      <c r="J2464" s="23">
        <v>150</v>
      </c>
      <c r="K2464" s="23"/>
    </row>
    <row r="2465" spans="1:11" ht="12.75" customHeight="1" x14ac:dyDescent="0.25">
      <c r="A2465" s="20">
        <f t="shared" si="77"/>
        <v>42989.333333327377</v>
      </c>
      <c r="B2465" s="29">
        <v>13.400080000000001</v>
      </c>
      <c r="C2465" s="30">
        <v>1.5941799999999999</v>
      </c>
      <c r="D2465" s="29">
        <v>255.7499</v>
      </c>
      <c r="E2465" s="29"/>
      <c r="F2465" s="24">
        <f t="shared" si="76"/>
        <v>13.400080000000001</v>
      </c>
      <c r="G2465" s="24">
        <v>13.400080000000001</v>
      </c>
      <c r="H2465" s="23">
        <v>16.881830000000001</v>
      </c>
      <c r="I2465" s="23"/>
      <c r="J2465" s="23">
        <v>150</v>
      </c>
      <c r="K2465" s="23"/>
    </row>
    <row r="2466" spans="1:11" ht="12.75" customHeight="1" x14ac:dyDescent="0.25">
      <c r="A2466" s="20">
        <f t="shared" si="77"/>
        <v>42989.374999994041</v>
      </c>
      <c r="B2466" s="29">
        <v>3.9533999999999998</v>
      </c>
      <c r="C2466" s="30">
        <v>3.1486999999999998</v>
      </c>
      <c r="D2466" s="29">
        <v>263.13299999999998</v>
      </c>
      <c r="E2466" s="29"/>
      <c r="F2466" s="24">
        <f t="shared" si="76"/>
        <v>3.9533999999999998</v>
      </c>
      <c r="G2466" s="24">
        <v>3.9533999999999998</v>
      </c>
      <c r="H2466" s="23">
        <v>16.876539999999999</v>
      </c>
      <c r="I2466" s="23"/>
      <c r="J2466" s="23">
        <v>150</v>
      </c>
      <c r="K2466" s="23"/>
    </row>
    <row r="2467" spans="1:11" ht="12.75" customHeight="1" x14ac:dyDescent="0.25">
      <c r="A2467" s="20">
        <f t="shared" si="77"/>
        <v>42989.416666660705</v>
      </c>
      <c r="B2467" s="29">
        <v>6.5768199999999997</v>
      </c>
      <c r="C2467" s="30">
        <v>4.0370999999999997</v>
      </c>
      <c r="D2467" s="29">
        <v>271.49889999999999</v>
      </c>
      <c r="E2467" s="29"/>
      <c r="F2467" s="24">
        <f t="shared" si="76"/>
        <v>6.5768199999999997</v>
      </c>
      <c r="G2467" s="24">
        <v>6.5768199999999997</v>
      </c>
      <c r="H2467" s="23">
        <v>16.875610000000002</v>
      </c>
      <c r="I2467" s="23"/>
      <c r="J2467" s="23">
        <v>150</v>
      </c>
      <c r="K2467" s="23"/>
    </row>
    <row r="2468" spans="1:11" ht="12.75" customHeight="1" x14ac:dyDescent="0.25">
      <c r="A2468" s="20">
        <f t="shared" si="77"/>
        <v>42989.458333327369</v>
      </c>
      <c r="B2468" s="29">
        <v>14.39766</v>
      </c>
      <c r="C2468" s="30">
        <v>5.59124</v>
      </c>
      <c r="D2468" s="29">
        <v>269.41219999999998</v>
      </c>
      <c r="E2468" s="29"/>
      <c r="F2468" s="24">
        <f t="shared" si="76"/>
        <v>14.39766</v>
      </c>
      <c r="G2468" s="24">
        <v>14.39766</v>
      </c>
      <c r="H2468" s="23">
        <v>16.868110000000001</v>
      </c>
      <c r="I2468" s="23"/>
      <c r="J2468" s="23">
        <v>150</v>
      </c>
      <c r="K2468" s="23"/>
    </row>
    <row r="2469" spans="1:11" ht="12.75" customHeight="1" x14ac:dyDescent="0.25">
      <c r="A2469" s="20">
        <f t="shared" si="77"/>
        <v>42989.499999994034</v>
      </c>
      <c r="B2469" s="29">
        <v>5.4875800000000003</v>
      </c>
      <c r="C2469" s="30">
        <v>4.6446500000000004</v>
      </c>
      <c r="D2469" s="29">
        <v>271.52850000000001</v>
      </c>
      <c r="E2469" s="29"/>
      <c r="F2469" s="24">
        <f t="shared" si="76"/>
        <v>5.4875800000000003</v>
      </c>
      <c r="G2469" s="24">
        <v>5.4875800000000003</v>
      </c>
      <c r="H2469" s="23">
        <v>16.859500000000001</v>
      </c>
      <c r="I2469" s="23"/>
      <c r="J2469" s="23">
        <v>150</v>
      </c>
      <c r="K2469" s="23"/>
    </row>
    <row r="2470" spans="1:11" ht="12.75" customHeight="1" x14ac:dyDescent="0.25">
      <c r="A2470" s="20">
        <f t="shared" si="77"/>
        <v>42989.541666660698</v>
      </c>
      <c r="B2470" s="29">
        <v>13.26662</v>
      </c>
      <c r="C2470" s="30">
        <v>3.7745500000000001</v>
      </c>
      <c r="D2470" s="29">
        <v>268.65679999999998</v>
      </c>
      <c r="E2470" s="29"/>
      <c r="F2470" s="24">
        <f t="shared" si="76"/>
        <v>13.26662</v>
      </c>
      <c r="G2470" s="24">
        <v>13.26662</v>
      </c>
      <c r="H2470" s="23">
        <v>16.859169999999999</v>
      </c>
      <c r="I2470" s="23"/>
      <c r="J2470" s="23">
        <v>150</v>
      </c>
      <c r="K2470" s="23"/>
    </row>
    <row r="2471" spans="1:11" ht="12.75" customHeight="1" x14ac:dyDescent="0.25">
      <c r="A2471" s="20">
        <f t="shared" si="77"/>
        <v>42989.583333327362</v>
      </c>
      <c r="B2471" s="29"/>
      <c r="C2471" s="30">
        <v>4.2792000000000003</v>
      </c>
      <c r="D2471" s="29">
        <v>266.60239999999999</v>
      </c>
      <c r="E2471" s="29"/>
      <c r="F2471" s="24" t="str">
        <f t="shared" si="76"/>
        <v/>
      </c>
      <c r="G2471" s="24" t="s">
        <v>189</v>
      </c>
      <c r="H2471" s="23">
        <v>16.853000000000002</v>
      </c>
      <c r="I2471" s="23"/>
      <c r="J2471" s="23">
        <v>150</v>
      </c>
      <c r="K2471" s="23"/>
    </row>
    <row r="2472" spans="1:11" ht="12.75" customHeight="1" x14ac:dyDescent="0.25">
      <c r="A2472" s="20">
        <f t="shared" si="77"/>
        <v>42989.624999994026</v>
      </c>
      <c r="B2472" s="29"/>
      <c r="C2472" s="30">
        <v>3.90388</v>
      </c>
      <c r="D2472" s="29">
        <v>241.69669999999999</v>
      </c>
      <c r="E2472" s="29"/>
      <c r="F2472" s="24" t="str">
        <f t="shared" si="76"/>
        <v/>
      </c>
      <c r="G2472" s="24" t="s">
        <v>189</v>
      </c>
      <c r="H2472" s="23">
        <v>16.846830000000001</v>
      </c>
      <c r="I2472" s="23"/>
      <c r="J2472" s="23">
        <v>150</v>
      </c>
      <c r="K2472" s="23"/>
    </row>
    <row r="2473" spans="1:11" ht="12.75" customHeight="1" x14ac:dyDescent="0.25">
      <c r="A2473" s="20">
        <f t="shared" si="77"/>
        <v>42989.666666660691</v>
      </c>
      <c r="B2473" s="29">
        <v>4.06691</v>
      </c>
      <c r="C2473" s="30">
        <v>4.6453100000000003</v>
      </c>
      <c r="D2473" s="29">
        <v>261.17720000000003</v>
      </c>
      <c r="E2473" s="29"/>
      <c r="F2473" s="24">
        <f t="shared" si="76"/>
        <v>4.06691</v>
      </c>
      <c r="G2473" s="24">
        <v>4.06691</v>
      </c>
      <c r="H2473" s="23">
        <v>16.843620000000001</v>
      </c>
      <c r="I2473" s="23"/>
      <c r="J2473" s="23">
        <v>150</v>
      </c>
      <c r="K2473" s="23"/>
    </row>
    <row r="2474" spans="1:11" ht="12.75" customHeight="1" x14ac:dyDescent="0.25">
      <c r="A2474" s="20">
        <f t="shared" si="77"/>
        <v>42989.708333327355</v>
      </c>
      <c r="B2474" s="29">
        <v>7.0753300000000001</v>
      </c>
      <c r="C2474" s="30">
        <v>4.3703599999999998</v>
      </c>
      <c r="D2474" s="29">
        <v>258.71179999999998</v>
      </c>
      <c r="E2474" s="29"/>
      <c r="F2474" s="24">
        <f t="shared" si="76"/>
        <v>7.0753300000000001</v>
      </c>
      <c r="G2474" s="24">
        <v>7.0753300000000001</v>
      </c>
      <c r="H2474" s="23">
        <v>16.841999999999999</v>
      </c>
      <c r="I2474" s="23"/>
      <c r="J2474" s="23">
        <v>150</v>
      </c>
      <c r="K2474" s="23"/>
    </row>
    <row r="2475" spans="1:11" ht="12.75" customHeight="1" x14ac:dyDescent="0.25">
      <c r="A2475" s="20">
        <f t="shared" si="77"/>
        <v>42989.749999994019</v>
      </c>
      <c r="B2475" s="29">
        <v>14.63738</v>
      </c>
      <c r="C2475" s="30">
        <v>3.40822</v>
      </c>
      <c r="D2475" s="29">
        <v>247.74959999999999</v>
      </c>
      <c r="E2475" s="29"/>
      <c r="F2475" s="24">
        <f t="shared" si="76"/>
        <v>14.63738</v>
      </c>
      <c r="G2475" s="24">
        <v>14.63738</v>
      </c>
      <c r="H2475" s="23">
        <v>16.82939</v>
      </c>
      <c r="I2475" s="23"/>
      <c r="J2475" s="23">
        <v>150</v>
      </c>
      <c r="K2475" s="23"/>
    </row>
    <row r="2476" spans="1:11" ht="12.75" customHeight="1" x14ac:dyDescent="0.25">
      <c r="A2476" s="20">
        <f t="shared" si="77"/>
        <v>42989.791666660683</v>
      </c>
      <c r="B2476" s="29">
        <v>19.373000000000001</v>
      </c>
      <c r="C2476" s="30">
        <v>2.6378400000000002</v>
      </c>
      <c r="D2476" s="29">
        <v>238.44200000000001</v>
      </c>
      <c r="E2476" s="29"/>
      <c r="F2476" s="24">
        <f t="shared" si="76"/>
        <v>19.373000000000001</v>
      </c>
      <c r="G2476" s="24">
        <v>19.373000000000001</v>
      </c>
      <c r="H2476" s="23">
        <v>16.826840000000001</v>
      </c>
      <c r="I2476" s="23"/>
      <c r="J2476" s="23">
        <v>150</v>
      </c>
      <c r="K2476" s="23"/>
    </row>
    <row r="2477" spans="1:11" ht="12.75" customHeight="1" x14ac:dyDescent="0.25">
      <c r="A2477" s="20">
        <f t="shared" si="77"/>
        <v>42989.833333327348</v>
      </c>
      <c r="B2477" s="29">
        <v>10.26318</v>
      </c>
      <c r="C2477" s="30">
        <v>3.2921100000000001</v>
      </c>
      <c r="D2477" s="29">
        <v>244.74959999999999</v>
      </c>
      <c r="E2477" s="29"/>
      <c r="F2477" s="24">
        <f t="shared" si="76"/>
        <v>10.26318</v>
      </c>
      <c r="G2477" s="24">
        <v>10.26318</v>
      </c>
      <c r="H2477" s="23">
        <v>16.825220000000002</v>
      </c>
      <c r="I2477" s="23"/>
      <c r="J2477" s="23">
        <v>150</v>
      </c>
      <c r="K2477" s="23"/>
    </row>
    <row r="2478" spans="1:11" ht="12.75" customHeight="1" x14ac:dyDescent="0.25">
      <c r="A2478" s="20">
        <f t="shared" si="77"/>
        <v>42989.874999994012</v>
      </c>
      <c r="B2478" s="29">
        <v>4.7434399999999997</v>
      </c>
      <c r="C2478" s="30">
        <v>3.0263200000000001</v>
      </c>
      <c r="D2478" s="29">
        <v>257.9436</v>
      </c>
      <c r="E2478" s="29"/>
      <c r="F2478" s="24">
        <f t="shared" si="76"/>
        <v>4.7434399999999997</v>
      </c>
      <c r="G2478" s="24">
        <v>4.7434399999999997</v>
      </c>
      <c r="H2478" s="23">
        <v>16.82489</v>
      </c>
      <c r="I2478" s="23"/>
      <c r="J2478" s="23">
        <v>150</v>
      </c>
      <c r="K2478" s="23"/>
    </row>
    <row r="2479" spans="1:11" ht="12.75" customHeight="1" x14ac:dyDescent="0.25">
      <c r="A2479" s="20">
        <f t="shared" si="77"/>
        <v>42989.916666660676</v>
      </c>
      <c r="B2479" s="29">
        <v>4.6582999999999997</v>
      </c>
      <c r="C2479" s="30">
        <v>2.1418699999999999</v>
      </c>
      <c r="D2479" s="29">
        <v>245.36179999999999</v>
      </c>
      <c r="E2479" s="29"/>
      <c r="F2479" s="24">
        <f t="shared" si="76"/>
        <v>4.6582999999999997</v>
      </c>
      <c r="G2479" s="24">
        <v>4.6582999999999997</v>
      </c>
      <c r="H2479" s="23">
        <v>16.821290000000001</v>
      </c>
      <c r="I2479" s="23"/>
      <c r="J2479" s="23">
        <v>150</v>
      </c>
      <c r="K2479" s="23"/>
    </row>
    <row r="2480" spans="1:11" ht="12.75" customHeight="1" x14ac:dyDescent="0.25">
      <c r="A2480" s="20">
        <f t="shared" si="77"/>
        <v>42989.95833332734</v>
      </c>
      <c r="B2480" s="29">
        <v>-0.62121000000000004</v>
      </c>
      <c r="C2480" s="30">
        <v>1.77823</v>
      </c>
      <c r="D2480" s="29">
        <v>255.2826</v>
      </c>
      <c r="E2480" s="29"/>
      <c r="F2480" s="24" t="str">
        <f t="shared" si="76"/>
        <v/>
      </c>
      <c r="G2480" s="24" t="s">
        <v>189</v>
      </c>
      <c r="H2480" s="23">
        <v>16.820409999999999</v>
      </c>
      <c r="I2480" s="23"/>
      <c r="J2480" s="23">
        <v>150</v>
      </c>
      <c r="K2480" s="23"/>
    </row>
    <row r="2481" spans="1:11" ht="12.75" customHeight="1" x14ac:dyDescent="0.25">
      <c r="A2481" s="20">
        <f t="shared" si="77"/>
        <v>42989.999999994005</v>
      </c>
      <c r="B2481" s="29">
        <v>18.63081</v>
      </c>
      <c r="C2481" s="30">
        <v>1.3087299999999999</v>
      </c>
      <c r="D2481" s="29">
        <v>282.77499999999998</v>
      </c>
      <c r="E2481" s="29"/>
      <c r="F2481" s="24">
        <f t="shared" si="76"/>
        <v>18.63081</v>
      </c>
      <c r="G2481" s="24">
        <v>18.63081</v>
      </c>
      <c r="H2481" s="23">
        <v>16.810659999999999</v>
      </c>
      <c r="I2481" s="23"/>
      <c r="J2481" s="23">
        <v>150</v>
      </c>
      <c r="K2481" s="23"/>
    </row>
    <row r="2482" spans="1:11" ht="12.75" customHeight="1" x14ac:dyDescent="0.25">
      <c r="A2482" s="20">
        <f t="shared" si="77"/>
        <v>42990.041666660669</v>
      </c>
      <c r="B2482" s="29">
        <v>4.4174100000000003</v>
      </c>
      <c r="C2482" s="30">
        <v>0.66946000000000006</v>
      </c>
      <c r="D2482" s="29">
        <v>279.50349999999997</v>
      </c>
      <c r="E2482" s="29"/>
      <c r="F2482" s="24">
        <f t="shared" si="76"/>
        <v>4.4174100000000003</v>
      </c>
      <c r="G2482" s="24">
        <v>4.4174100000000003</v>
      </c>
      <c r="H2482" s="23">
        <v>16.8</v>
      </c>
      <c r="I2482" s="23">
        <f>COUNTIF(G2482:G2505,"&gt;150")</f>
        <v>0</v>
      </c>
      <c r="J2482" s="23">
        <v>150</v>
      </c>
      <c r="K2482" s="23"/>
    </row>
    <row r="2483" spans="1:11" ht="12.75" customHeight="1" x14ac:dyDescent="0.25">
      <c r="A2483" s="20">
        <f t="shared" si="77"/>
        <v>42990.083333327333</v>
      </c>
      <c r="B2483" s="29">
        <v>6.1186100000000003</v>
      </c>
      <c r="C2483" s="30">
        <v>0.73509000000000002</v>
      </c>
      <c r="D2483" s="29">
        <v>247.45060000000001</v>
      </c>
      <c r="E2483" s="29"/>
      <c r="F2483" s="24">
        <f t="shared" si="76"/>
        <v>6.1186100000000003</v>
      </c>
      <c r="G2483" s="24">
        <v>6.1186100000000003</v>
      </c>
      <c r="H2483" s="23">
        <v>16.795390000000001</v>
      </c>
      <c r="I2483" s="23"/>
      <c r="J2483" s="23">
        <v>150</v>
      </c>
      <c r="K2483" s="23"/>
    </row>
    <row r="2484" spans="1:11" ht="12.75" customHeight="1" x14ac:dyDescent="0.25">
      <c r="A2484" s="20">
        <f t="shared" si="77"/>
        <v>42990.124999993997</v>
      </c>
      <c r="B2484" s="29">
        <v>9.29589</v>
      </c>
      <c r="C2484" s="30">
        <v>1.06504</v>
      </c>
      <c r="D2484" s="29">
        <v>223.43709999999999</v>
      </c>
      <c r="E2484" s="29"/>
      <c r="F2484" s="24">
        <f t="shared" si="76"/>
        <v>9.29589</v>
      </c>
      <c r="G2484" s="24">
        <v>9.29589</v>
      </c>
      <c r="H2484" s="23">
        <v>16.793600000000001</v>
      </c>
      <c r="I2484" s="23"/>
      <c r="J2484" s="23">
        <v>150</v>
      </c>
      <c r="K2484" s="23"/>
    </row>
    <row r="2485" spans="1:11" ht="12.75" customHeight="1" x14ac:dyDescent="0.25">
      <c r="A2485" s="20">
        <f t="shared" si="77"/>
        <v>42990.166666660662</v>
      </c>
      <c r="B2485" s="29">
        <v>3.5173399999999999</v>
      </c>
      <c r="C2485" s="30">
        <v>1.50501</v>
      </c>
      <c r="D2485" s="29">
        <v>225.9254</v>
      </c>
      <c r="E2485" s="29"/>
      <c r="F2485" s="24">
        <f t="shared" si="76"/>
        <v>3.5173399999999999</v>
      </c>
      <c r="G2485" s="24">
        <v>3.5173399999999999</v>
      </c>
      <c r="H2485" s="23">
        <v>16.790890000000001</v>
      </c>
      <c r="I2485" s="23"/>
      <c r="J2485" s="23">
        <v>150</v>
      </c>
      <c r="K2485" s="23"/>
    </row>
    <row r="2486" spans="1:11" ht="12.75" customHeight="1" x14ac:dyDescent="0.25">
      <c r="A2486" s="20">
        <f t="shared" si="77"/>
        <v>42990.208333327326</v>
      </c>
      <c r="B2486" s="29">
        <v>10.757860000000001</v>
      </c>
      <c r="C2486" s="30">
        <v>0.65356999999999998</v>
      </c>
      <c r="D2486" s="29">
        <v>83.324309999999997</v>
      </c>
      <c r="E2486" s="29"/>
      <c r="F2486" s="24">
        <f t="shared" si="76"/>
        <v>10.757860000000001</v>
      </c>
      <c r="G2486" s="24">
        <v>10.757860000000001</v>
      </c>
      <c r="H2486" s="23">
        <v>16.78905</v>
      </c>
      <c r="I2486" s="23"/>
      <c r="J2486" s="23">
        <v>150</v>
      </c>
      <c r="K2486" s="23"/>
    </row>
    <row r="2487" spans="1:11" ht="12.75" customHeight="1" x14ac:dyDescent="0.25">
      <c r="A2487" s="20">
        <f t="shared" si="77"/>
        <v>42990.24999999399</v>
      </c>
      <c r="B2487" s="29">
        <v>6.59633</v>
      </c>
      <c r="C2487" s="30">
        <v>0.27853</v>
      </c>
      <c r="D2487" s="29">
        <v>215.1995</v>
      </c>
      <c r="E2487" s="29"/>
      <c r="F2487" s="24">
        <f t="shared" si="76"/>
        <v>6.59633</v>
      </c>
      <c r="G2487" s="24">
        <v>6.59633</v>
      </c>
      <c r="H2487" s="23">
        <v>16.788519999999998</v>
      </c>
      <c r="I2487" s="23"/>
      <c r="J2487" s="23">
        <v>150</v>
      </c>
      <c r="K2487" s="23"/>
    </row>
    <row r="2488" spans="1:11" ht="12.75" customHeight="1" x14ac:dyDescent="0.25">
      <c r="A2488" s="20">
        <f t="shared" si="77"/>
        <v>42990.291666660654</v>
      </c>
      <c r="B2488" s="29"/>
      <c r="C2488" s="30">
        <v>0.56006999999999996</v>
      </c>
      <c r="D2488" s="29">
        <v>269.44060000000002</v>
      </c>
      <c r="E2488" s="29"/>
      <c r="F2488" s="24" t="str">
        <f t="shared" si="76"/>
        <v/>
      </c>
      <c r="G2488" s="24" t="s">
        <v>189</v>
      </c>
      <c r="H2488" s="23">
        <v>16.76483</v>
      </c>
      <c r="I2488" s="23"/>
      <c r="J2488" s="23">
        <v>150</v>
      </c>
      <c r="K2488" s="23"/>
    </row>
    <row r="2489" spans="1:11" ht="12.75" customHeight="1" x14ac:dyDescent="0.25">
      <c r="A2489" s="20">
        <f t="shared" si="77"/>
        <v>42990.333333327319</v>
      </c>
      <c r="B2489" s="29">
        <v>-3.4750299999999998</v>
      </c>
      <c r="C2489" s="30">
        <v>0.21281</v>
      </c>
      <c r="D2489" s="29">
        <v>317.67259999999999</v>
      </c>
      <c r="E2489" s="29"/>
      <c r="F2489" s="24" t="str">
        <f t="shared" si="76"/>
        <v/>
      </c>
      <c r="G2489" s="24" t="s">
        <v>189</v>
      </c>
      <c r="H2489" s="23">
        <v>16.75506</v>
      </c>
      <c r="I2489" s="23"/>
      <c r="J2489" s="23">
        <v>150</v>
      </c>
      <c r="K2489" s="23"/>
    </row>
    <row r="2490" spans="1:11" ht="12.75" customHeight="1" x14ac:dyDescent="0.25">
      <c r="A2490" s="20">
        <f t="shared" si="77"/>
        <v>42990.374999993983</v>
      </c>
      <c r="B2490" s="29">
        <v>4.8569599999999999</v>
      </c>
      <c r="C2490" s="30">
        <v>1.3237300000000001</v>
      </c>
      <c r="D2490" s="29">
        <v>232.10040000000001</v>
      </c>
      <c r="E2490" s="29"/>
      <c r="F2490" s="24">
        <f t="shared" si="76"/>
        <v>4.8569599999999999</v>
      </c>
      <c r="G2490" s="24">
        <v>4.8569599999999999</v>
      </c>
      <c r="H2490" s="23">
        <v>16.75206</v>
      </c>
      <c r="I2490" s="23"/>
      <c r="J2490" s="23">
        <v>150</v>
      </c>
      <c r="K2490" s="23"/>
    </row>
    <row r="2491" spans="1:11" ht="12.75" customHeight="1" x14ac:dyDescent="0.25">
      <c r="A2491" s="20">
        <f t="shared" si="77"/>
        <v>42990.416666660647</v>
      </c>
      <c r="B2491" s="29">
        <v>9.9570399999999992</v>
      </c>
      <c r="C2491" s="30">
        <v>2.8000699999999998</v>
      </c>
      <c r="D2491" s="29">
        <v>240.3964</v>
      </c>
      <c r="E2491" s="29"/>
      <c r="F2491" s="24">
        <f t="shared" si="76"/>
        <v>9.9570399999999992</v>
      </c>
      <c r="G2491" s="24">
        <v>9.9570399999999992</v>
      </c>
      <c r="H2491" s="23">
        <v>16.751000000000001</v>
      </c>
      <c r="I2491" s="23"/>
      <c r="J2491" s="23">
        <v>150</v>
      </c>
      <c r="K2491" s="23"/>
    </row>
    <row r="2492" spans="1:11" ht="12.75" customHeight="1" x14ac:dyDescent="0.25">
      <c r="A2492" s="20">
        <f t="shared" si="77"/>
        <v>42990.458333327311</v>
      </c>
      <c r="B2492" s="29">
        <v>2.8490700000000002</v>
      </c>
      <c r="C2492" s="30">
        <v>4.2105300000000003</v>
      </c>
      <c r="D2492" s="29">
        <v>256.98059999999998</v>
      </c>
      <c r="E2492" s="29"/>
      <c r="F2492" s="24">
        <f t="shared" si="76"/>
        <v>2.8490700000000002</v>
      </c>
      <c r="G2492" s="24">
        <v>2.8490700000000002</v>
      </c>
      <c r="H2492" s="23">
        <v>16.74455</v>
      </c>
      <c r="I2492" s="23"/>
      <c r="J2492" s="23">
        <v>150</v>
      </c>
      <c r="K2492" s="23"/>
    </row>
    <row r="2493" spans="1:11" ht="12.75" customHeight="1" x14ac:dyDescent="0.25">
      <c r="A2493" s="20">
        <f t="shared" si="77"/>
        <v>42990.499999993976</v>
      </c>
      <c r="B2493" s="29">
        <v>11.225070000000001</v>
      </c>
      <c r="C2493" s="30">
        <v>3.7876400000000001</v>
      </c>
      <c r="D2493" s="29">
        <v>243.51159999999999</v>
      </c>
      <c r="E2493" s="29"/>
      <c r="F2493" s="24">
        <f t="shared" si="76"/>
        <v>11.225070000000001</v>
      </c>
      <c r="G2493" s="24">
        <v>11.225070000000001</v>
      </c>
      <c r="H2493" s="23">
        <v>16.74344</v>
      </c>
      <c r="I2493" s="23"/>
      <c r="J2493" s="23">
        <v>150</v>
      </c>
      <c r="K2493" s="23"/>
    </row>
    <row r="2494" spans="1:11" ht="12.75" customHeight="1" x14ac:dyDescent="0.25">
      <c r="A2494" s="20">
        <f t="shared" si="77"/>
        <v>42990.54166666064</v>
      </c>
      <c r="B2494" s="29">
        <v>11.929449999999999</v>
      </c>
      <c r="C2494" s="30">
        <v>6.0000799999999996</v>
      </c>
      <c r="D2494" s="29">
        <v>255.29570000000001</v>
      </c>
      <c r="E2494" s="29"/>
      <c r="F2494" s="24">
        <f t="shared" si="76"/>
        <v>11.929449999999999</v>
      </c>
      <c r="G2494" s="24">
        <v>11.929449999999999</v>
      </c>
      <c r="H2494" s="23">
        <v>16.714829999999999</v>
      </c>
      <c r="I2494" s="23"/>
      <c r="J2494" s="23">
        <v>150</v>
      </c>
      <c r="K2494" s="23"/>
    </row>
    <row r="2495" spans="1:11" ht="12.75" customHeight="1" x14ac:dyDescent="0.25">
      <c r="A2495" s="20">
        <f t="shared" si="77"/>
        <v>42990.583333327304</v>
      </c>
      <c r="B2495" s="29">
        <v>10.818949999999999</v>
      </c>
      <c r="C2495" s="30">
        <v>5.5146499999999996</v>
      </c>
      <c r="D2495" s="29">
        <v>255.23089999999999</v>
      </c>
      <c r="E2495" s="29"/>
      <c r="F2495" s="24">
        <f t="shared" si="76"/>
        <v>10.818949999999999</v>
      </c>
      <c r="G2495" s="24">
        <v>10.818949999999999</v>
      </c>
      <c r="H2495" s="23">
        <v>16.712569999999999</v>
      </c>
      <c r="I2495" s="23"/>
      <c r="J2495" s="23">
        <v>150</v>
      </c>
      <c r="K2495" s="23"/>
    </row>
    <row r="2496" spans="1:11" ht="12.75" customHeight="1" x14ac:dyDescent="0.25">
      <c r="A2496" s="20">
        <f t="shared" si="77"/>
        <v>42990.624999993968</v>
      </c>
      <c r="B2496" s="29">
        <v>15.23799</v>
      </c>
      <c r="C2496" s="30">
        <v>6.1483499999999998</v>
      </c>
      <c r="D2496" s="29">
        <v>244.99539999999999</v>
      </c>
      <c r="E2496" s="29"/>
      <c r="F2496" s="24">
        <f t="shared" si="76"/>
        <v>15.23799</v>
      </c>
      <c r="G2496" s="24">
        <v>15.23799</v>
      </c>
      <c r="H2496" s="23">
        <v>16.711559999999999</v>
      </c>
      <c r="I2496" s="23"/>
      <c r="J2496" s="23">
        <v>150</v>
      </c>
      <c r="K2496" s="23"/>
    </row>
    <row r="2497" spans="1:11" ht="12.75" customHeight="1" x14ac:dyDescent="0.25">
      <c r="A2497" s="20">
        <f t="shared" si="77"/>
        <v>42990.666666660632</v>
      </c>
      <c r="B2497" s="29">
        <v>5.4188400000000003</v>
      </c>
      <c r="C2497" s="30">
        <v>6.8165100000000001</v>
      </c>
      <c r="D2497" s="29">
        <v>246.81569999999999</v>
      </c>
      <c r="E2497" s="29"/>
      <c r="F2497" s="24">
        <f t="shared" si="76"/>
        <v>5.4188400000000003</v>
      </c>
      <c r="G2497" s="24">
        <v>5.4188400000000003</v>
      </c>
      <c r="H2497" s="23">
        <v>16.705670000000001</v>
      </c>
      <c r="I2497" s="23"/>
      <c r="J2497" s="23">
        <v>150</v>
      </c>
      <c r="K2497" s="23"/>
    </row>
    <row r="2498" spans="1:11" ht="12.75" customHeight="1" x14ac:dyDescent="0.25">
      <c r="A2498" s="20">
        <f t="shared" si="77"/>
        <v>42990.708333327297</v>
      </c>
      <c r="B2498" s="29">
        <v>12.493499999999999</v>
      </c>
      <c r="C2498" s="30">
        <v>4.43851</v>
      </c>
      <c r="D2498" s="29">
        <v>257.02949999999998</v>
      </c>
      <c r="E2498" s="29"/>
      <c r="F2498" s="24">
        <f t="shared" si="76"/>
        <v>12.493499999999999</v>
      </c>
      <c r="G2498" s="24">
        <v>12.493499999999999</v>
      </c>
      <c r="H2498" s="23">
        <v>16.701059999999998</v>
      </c>
      <c r="I2498" s="23"/>
      <c r="J2498" s="23">
        <v>150</v>
      </c>
      <c r="K2498" s="23"/>
    </row>
    <row r="2499" spans="1:11" ht="12.75" customHeight="1" x14ac:dyDescent="0.25">
      <c r="A2499" s="20">
        <f t="shared" si="77"/>
        <v>42990.749999993961</v>
      </c>
      <c r="B2499" s="29">
        <v>13.53252</v>
      </c>
      <c r="C2499" s="30">
        <v>2.4853999999999998</v>
      </c>
      <c r="D2499" s="29">
        <v>274.62450000000001</v>
      </c>
      <c r="E2499" s="29"/>
      <c r="F2499" s="24">
        <f t="shared" si="76"/>
        <v>13.53252</v>
      </c>
      <c r="G2499" s="24">
        <v>13.53252</v>
      </c>
      <c r="H2499" s="23">
        <v>16.699280000000002</v>
      </c>
      <c r="I2499" s="23"/>
      <c r="J2499" s="23">
        <v>150</v>
      </c>
      <c r="K2499" s="23"/>
    </row>
    <row r="2500" spans="1:11" ht="12.75" customHeight="1" x14ac:dyDescent="0.25">
      <c r="A2500" s="20">
        <f t="shared" si="77"/>
        <v>42990.791666660625</v>
      </c>
      <c r="B2500" s="29">
        <v>2.98332</v>
      </c>
      <c r="C2500" s="30">
        <v>0.80506999999999995</v>
      </c>
      <c r="D2500" s="29">
        <v>55.28078</v>
      </c>
      <c r="E2500" s="29"/>
      <c r="F2500" s="24">
        <f t="shared" si="76"/>
        <v>2.98332</v>
      </c>
      <c r="G2500" s="24">
        <v>2.98332</v>
      </c>
      <c r="H2500" s="23">
        <v>16.697109999999999</v>
      </c>
      <c r="I2500" s="23"/>
      <c r="J2500" s="23">
        <v>150</v>
      </c>
      <c r="K2500" s="23"/>
    </row>
    <row r="2501" spans="1:11" ht="12.75" customHeight="1" x14ac:dyDescent="0.25">
      <c r="A2501" s="20">
        <f t="shared" si="77"/>
        <v>42990.833333327289</v>
      </c>
      <c r="B2501" s="29">
        <v>11.614089999999999</v>
      </c>
      <c r="C2501" s="30">
        <v>0.78766000000000003</v>
      </c>
      <c r="D2501" s="29">
        <v>261.25720000000001</v>
      </c>
      <c r="E2501" s="29"/>
      <c r="F2501" s="24">
        <f t="shared" si="76"/>
        <v>11.614089999999999</v>
      </c>
      <c r="G2501" s="24">
        <v>11.614089999999999</v>
      </c>
      <c r="H2501" s="23">
        <v>16.69661</v>
      </c>
      <c r="I2501" s="23"/>
      <c r="J2501" s="23">
        <v>150</v>
      </c>
      <c r="K2501" s="23"/>
    </row>
    <row r="2502" spans="1:11" ht="12.75" customHeight="1" x14ac:dyDescent="0.25">
      <c r="A2502" s="20">
        <f t="shared" si="77"/>
        <v>42990.874999993954</v>
      </c>
      <c r="B2502" s="29">
        <v>1.0789299999999999</v>
      </c>
      <c r="C2502" s="30">
        <v>1.3570800000000001</v>
      </c>
      <c r="D2502" s="29">
        <v>236.65819999999999</v>
      </c>
      <c r="E2502" s="29"/>
      <c r="F2502" s="24">
        <f t="shared" si="76"/>
        <v>1.0789299999999999</v>
      </c>
      <c r="G2502" s="24">
        <v>1.0789299999999999</v>
      </c>
      <c r="H2502" s="23">
        <v>16.69567</v>
      </c>
      <c r="I2502" s="23"/>
      <c r="J2502" s="23">
        <v>150</v>
      </c>
      <c r="K2502" s="23"/>
    </row>
    <row r="2503" spans="1:11" ht="12.75" customHeight="1" x14ac:dyDescent="0.25">
      <c r="A2503" s="20">
        <f t="shared" si="77"/>
        <v>42990.916666660618</v>
      </c>
      <c r="B2503" s="29">
        <v>9.0096500000000006</v>
      </c>
      <c r="C2503" s="30">
        <v>1.74082</v>
      </c>
      <c r="D2503" s="29">
        <v>232.43109999999999</v>
      </c>
      <c r="E2503" s="29"/>
      <c r="F2503" s="24">
        <f t="shared" si="76"/>
        <v>9.0096500000000006</v>
      </c>
      <c r="G2503" s="24">
        <v>9.0096500000000006</v>
      </c>
      <c r="H2503" s="23">
        <v>16.69106</v>
      </c>
      <c r="I2503" s="23"/>
      <c r="J2503" s="23">
        <v>150</v>
      </c>
      <c r="K2503" s="23"/>
    </row>
    <row r="2504" spans="1:11" ht="12.75" customHeight="1" x14ac:dyDescent="0.25">
      <c r="A2504" s="20">
        <f t="shared" si="77"/>
        <v>42990.958333327282</v>
      </c>
      <c r="B2504" s="29">
        <v>9.0464699999999993</v>
      </c>
      <c r="C2504" s="30">
        <v>0.61346999999999996</v>
      </c>
      <c r="D2504" s="29">
        <v>258.98419999999999</v>
      </c>
      <c r="E2504" s="29"/>
      <c r="F2504" s="24">
        <f t="shared" si="76"/>
        <v>9.0464699999999993</v>
      </c>
      <c r="G2504" s="24">
        <v>9.0464699999999993</v>
      </c>
      <c r="H2504" s="23">
        <v>16.69022</v>
      </c>
      <c r="I2504" s="23"/>
      <c r="J2504" s="23">
        <v>150</v>
      </c>
      <c r="K2504" s="23"/>
    </row>
    <row r="2505" spans="1:11" ht="12.75" customHeight="1" x14ac:dyDescent="0.25">
      <c r="A2505" s="20">
        <f t="shared" si="77"/>
        <v>42990.999999993946</v>
      </c>
      <c r="B2505" s="29">
        <v>12.73024</v>
      </c>
      <c r="C2505" s="30">
        <v>0.66298000000000001</v>
      </c>
      <c r="D2505" s="29">
        <v>157.5172</v>
      </c>
      <c r="E2505" s="29"/>
      <c r="F2505" s="24">
        <f t="shared" si="76"/>
        <v>12.73024</v>
      </c>
      <c r="G2505" s="24">
        <v>12.73024</v>
      </c>
      <c r="H2505" s="23">
        <v>16.683810000000001</v>
      </c>
      <c r="I2505" s="23"/>
      <c r="J2505" s="23">
        <v>150</v>
      </c>
      <c r="K2505" s="23"/>
    </row>
    <row r="2506" spans="1:11" ht="12.75" customHeight="1" x14ac:dyDescent="0.25">
      <c r="A2506" s="20">
        <f t="shared" si="77"/>
        <v>42991.041666660611</v>
      </c>
      <c r="B2506" s="29">
        <v>0.70359000000000005</v>
      </c>
      <c r="C2506" s="30">
        <v>0.66452999999999995</v>
      </c>
      <c r="D2506" s="29">
        <v>92.111509999999996</v>
      </c>
      <c r="E2506" s="29"/>
      <c r="F2506" s="24">
        <f t="shared" si="76"/>
        <v>0.70359000000000005</v>
      </c>
      <c r="G2506" s="24">
        <v>0.70359000000000005</v>
      </c>
      <c r="H2506" s="23">
        <v>16.67672</v>
      </c>
      <c r="I2506" s="23">
        <f>COUNTIF(G2506:G2529,"&gt;150")</f>
        <v>0</v>
      </c>
      <c r="J2506" s="23">
        <v>150</v>
      </c>
      <c r="K2506" s="23"/>
    </row>
    <row r="2507" spans="1:11" ht="12.75" customHeight="1" x14ac:dyDescent="0.25">
      <c r="A2507" s="20">
        <f t="shared" si="77"/>
        <v>42991.083333327275</v>
      </c>
      <c r="B2507" s="29">
        <v>6.8495999999999997</v>
      </c>
      <c r="C2507" s="30">
        <v>0.41493000000000002</v>
      </c>
      <c r="D2507" s="29">
        <v>96.570520000000002</v>
      </c>
      <c r="E2507" s="29"/>
      <c r="F2507" s="24">
        <f t="shared" ref="F2507:F2570" si="78">IF(AND(B2507&gt;0,ISNUMBER(B2507)),B2507,"")</f>
        <v>6.8495999999999997</v>
      </c>
      <c r="G2507" s="24">
        <v>6.8495999999999997</v>
      </c>
      <c r="H2507" s="23">
        <v>16.662500000000001</v>
      </c>
      <c r="I2507" s="23"/>
      <c r="J2507" s="23">
        <v>150</v>
      </c>
      <c r="K2507" s="23"/>
    </row>
    <row r="2508" spans="1:11" ht="12.75" customHeight="1" x14ac:dyDescent="0.25">
      <c r="A2508" s="20">
        <f t="shared" ref="A2508:A2571" si="79">A2507+1/24</f>
        <v>42991.124999993939</v>
      </c>
      <c r="B2508" s="29">
        <v>0.27087</v>
      </c>
      <c r="C2508" s="30">
        <v>0.57550999999999997</v>
      </c>
      <c r="D2508" s="29">
        <v>85.819689999999994</v>
      </c>
      <c r="E2508" s="29"/>
      <c r="F2508" s="24">
        <f t="shared" si="78"/>
        <v>0.27087</v>
      </c>
      <c r="G2508" s="24">
        <v>0.27087</v>
      </c>
      <c r="H2508" s="23">
        <v>16.65823</v>
      </c>
      <c r="I2508" s="23"/>
      <c r="J2508" s="23">
        <v>150</v>
      </c>
      <c r="K2508" s="23"/>
    </row>
    <row r="2509" spans="1:11" ht="12.75" customHeight="1" x14ac:dyDescent="0.25">
      <c r="A2509" s="20">
        <f t="shared" si="79"/>
        <v>42991.166666660603</v>
      </c>
      <c r="B2509" s="29"/>
      <c r="C2509" s="30">
        <v>0.61807000000000001</v>
      </c>
      <c r="D2509" s="29">
        <v>37.78313</v>
      </c>
      <c r="E2509" s="29"/>
      <c r="F2509" s="24" t="str">
        <f t="shared" si="78"/>
        <v/>
      </c>
      <c r="G2509" s="24" t="s">
        <v>189</v>
      </c>
      <c r="H2509" s="23">
        <v>16.656479999999998</v>
      </c>
      <c r="I2509" s="23"/>
      <c r="J2509" s="23">
        <v>150</v>
      </c>
      <c r="K2509" s="23"/>
    </row>
    <row r="2510" spans="1:11" ht="12.75" customHeight="1" x14ac:dyDescent="0.25">
      <c r="A2510" s="20">
        <f t="shared" si="79"/>
        <v>42991.208333327268</v>
      </c>
      <c r="B2510" s="29">
        <v>4.8087600000000004</v>
      </c>
      <c r="C2510" s="30">
        <v>0.53071000000000002</v>
      </c>
      <c r="D2510" s="29">
        <v>84.454120000000003</v>
      </c>
      <c r="E2510" s="29"/>
      <c r="F2510" s="24">
        <f t="shared" si="78"/>
        <v>4.8087600000000004</v>
      </c>
      <c r="G2510" s="24">
        <v>4.8087600000000004</v>
      </c>
      <c r="H2510" s="23">
        <v>16.643830000000001</v>
      </c>
      <c r="I2510" s="23"/>
      <c r="J2510" s="23">
        <v>150</v>
      </c>
      <c r="K2510" s="23"/>
    </row>
    <row r="2511" spans="1:11" ht="12.75" customHeight="1" x14ac:dyDescent="0.25">
      <c r="A2511" s="20">
        <f t="shared" si="79"/>
        <v>42991.249999993932</v>
      </c>
      <c r="B2511" s="29">
        <v>1.6065</v>
      </c>
      <c r="C2511" s="30">
        <v>0.36521999999999999</v>
      </c>
      <c r="D2511" s="29">
        <v>204.1516</v>
      </c>
      <c r="E2511" s="29"/>
      <c r="F2511" s="24">
        <f t="shared" si="78"/>
        <v>1.6065</v>
      </c>
      <c r="G2511" s="24">
        <v>1.6065</v>
      </c>
      <c r="H2511" s="23">
        <v>16.643509999999999</v>
      </c>
      <c r="I2511" s="23"/>
      <c r="J2511" s="23">
        <v>150</v>
      </c>
      <c r="K2511" s="23"/>
    </row>
    <row r="2512" spans="1:11" ht="12.75" customHeight="1" x14ac:dyDescent="0.25">
      <c r="A2512" s="20">
        <f t="shared" si="79"/>
        <v>42991.291666660596</v>
      </c>
      <c r="B2512" s="29">
        <v>4.4037699999999997</v>
      </c>
      <c r="C2512" s="30">
        <v>0.54913999999999996</v>
      </c>
      <c r="D2512" s="29">
        <v>243.5428</v>
      </c>
      <c r="E2512" s="29"/>
      <c r="F2512" s="24">
        <f t="shared" si="78"/>
        <v>4.4037699999999997</v>
      </c>
      <c r="G2512" s="24">
        <v>4.4037699999999997</v>
      </c>
      <c r="H2512" s="23">
        <v>16.635100000000001</v>
      </c>
      <c r="I2512" s="23"/>
      <c r="J2512" s="23">
        <v>150</v>
      </c>
      <c r="K2512" s="23"/>
    </row>
    <row r="2513" spans="1:11" ht="12.75" customHeight="1" x14ac:dyDescent="0.25">
      <c r="A2513" s="20">
        <f t="shared" si="79"/>
        <v>42991.33333332726</v>
      </c>
      <c r="B2513" s="29">
        <v>-4.0480700000000001</v>
      </c>
      <c r="C2513" s="30">
        <v>0.25129000000000001</v>
      </c>
      <c r="D2513" s="29">
        <v>251.67160000000001</v>
      </c>
      <c r="E2513" s="29"/>
      <c r="F2513" s="24" t="str">
        <f t="shared" si="78"/>
        <v/>
      </c>
      <c r="G2513" s="24" t="s">
        <v>189</v>
      </c>
      <c r="H2513" s="23">
        <v>16.633929999999999</v>
      </c>
      <c r="I2513" s="23"/>
      <c r="J2513" s="23">
        <v>150</v>
      </c>
      <c r="K2513" s="23"/>
    </row>
    <row r="2514" spans="1:11" ht="12.75" customHeight="1" x14ac:dyDescent="0.25">
      <c r="A2514" s="20">
        <f t="shared" si="79"/>
        <v>42991.374999993925</v>
      </c>
      <c r="B2514" s="29">
        <v>0.52190000000000003</v>
      </c>
      <c r="C2514" s="30">
        <v>1.32958</v>
      </c>
      <c r="D2514" s="29">
        <v>315.83449999999999</v>
      </c>
      <c r="E2514" s="29"/>
      <c r="F2514" s="24">
        <f t="shared" si="78"/>
        <v>0.52190000000000003</v>
      </c>
      <c r="G2514" s="24">
        <v>0.52190000000000003</v>
      </c>
      <c r="H2514" s="23">
        <v>16.632719999999999</v>
      </c>
      <c r="I2514" s="23"/>
      <c r="J2514" s="23">
        <v>150</v>
      </c>
      <c r="K2514" s="23"/>
    </row>
    <row r="2515" spans="1:11" ht="12.75" customHeight="1" x14ac:dyDescent="0.25">
      <c r="A2515" s="20">
        <f t="shared" si="79"/>
        <v>42991.416666660589</v>
      </c>
      <c r="B2515" s="29">
        <v>5.2550800000000004</v>
      </c>
      <c r="C2515" s="30">
        <v>2.7816800000000002</v>
      </c>
      <c r="D2515" s="29">
        <v>294.96780000000001</v>
      </c>
      <c r="E2515" s="29"/>
      <c r="F2515" s="24">
        <f t="shared" si="78"/>
        <v>5.2550800000000004</v>
      </c>
      <c r="G2515" s="24">
        <v>5.2550800000000004</v>
      </c>
      <c r="H2515" s="23">
        <v>16.614149999999999</v>
      </c>
      <c r="I2515" s="23"/>
      <c r="J2515" s="23">
        <v>150</v>
      </c>
      <c r="K2515" s="23"/>
    </row>
    <row r="2516" spans="1:11" ht="12.75" customHeight="1" x14ac:dyDescent="0.25">
      <c r="A2516" s="20">
        <f t="shared" si="79"/>
        <v>42991.458333327253</v>
      </c>
      <c r="B2516" s="29">
        <v>10.12228</v>
      </c>
      <c r="C2516" s="30">
        <v>4.2924899999999999</v>
      </c>
      <c r="D2516" s="29">
        <v>285.88380000000001</v>
      </c>
      <c r="E2516" s="29"/>
      <c r="F2516" s="24">
        <f t="shared" si="78"/>
        <v>10.12228</v>
      </c>
      <c r="G2516" s="24">
        <v>10.12228</v>
      </c>
      <c r="H2516" s="23">
        <v>16.60689</v>
      </c>
      <c r="I2516" s="23"/>
      <c r="J2516" s="23">
        <v>150</v>
      </c>
      <c r="K2516" s="23"/>
    </row>
    <row r="2517" spans="1:11" ht="12.75" customHeight="1" x14ac:dyDescent="0.25">
      <c r="A2517" s="20">
        <f t="shared" si="79"/>
        <v>42991.499999993917</v>
      </c>
      <c r="B2517" s="29">
        <v>9.3758900000000001</v>
      </c>
      <c r="C2517" s="30">
        <v>5.3654400000000004</v>
      </c>
      <c r="D2517" s="29">
        <v>274.18770000000001</v>
      </c>
      <c r="E2517" s="29"/>
      <c r="F2517" s="24">
        <f t="shared" si="78"/>
        <v>9.3758900000000001</v>
      </c>
      <c r="G2517" s="24">
        <v>9.3758900000000001</v>
      </c>
      <c r="H2517" s="23">
        <v>16.60135</v>
      </c>
      <c r="I2517" s="23"/>
      <c r="J2517" s="23">
        <v>150</v>
      </c>
      <c r="K2517" s="23"/>
    </row>
    <row r="2518" spans="1:11" ht="12.75" customHeight="1" x14ac:dyDescent="0.25">
      <c r="A2518" s="20">
        <f t="shared" si="79"/>
        <v>42991.541666660582</v>
      </c>
      <c r="B2518" s="29">
        <v>20.708169999999999</v>
      </c>
      <c r="C2518" s="30">
        <v>7.0977399999999999</v>
      </c>
      <c r="D2518" s="29">
        <v>255.27780000000001</v>
      </c>
      <c r="E2518" s="29"/>
      <c r="F2518" s="24">
        <f t="shared" si="78"/>
        <v>20.708169999999999</v>
      </c>
      <c r="G2518" s="24">
        <v>20.708169999999999</v>
      </c>
      <c r="H2518" s="23">
        <v>16.581779999999998</v>
      </c>
      <c r="I2518" s="23"/>
      <c r="J2518" s="23">
        <v>150</v>
      </c>
      <c r="K2518" s="23"/>
    </row>
    <row r="2519" spans="1:11" ht="12.75" customHeight="1" x14ac:dyDescent="0.25">
      <c r="A2519" s="20">
        <f t="shared" si="79"/>
        <v>42991.583333327246</v>
      </c>
      <c r="B2519" s="29">
        <v>19.794260000000001</v>
      </c>
      <c r="C2519" s="30">
        <v>6.6337099999999998</v>
      </c>
      <c r="D2519" s="29">
        <v>253.65950000000001</v>
      </c>
      <c r="E2519" s="29"/>
      <c r="F2519" s="24">
        <f t="shared" si="78"/>
        <v>19.794260000000001</v>
      </c>
      <c r="G2519" s="24">
        <v>19.794260000000001</v>
      </c>
      <c r="H2519" s="23">
        <v>16.581499999999998</v>
      </c>
      <c r="I2519" s="23"/>
      <c r="J2519" s="23">
        <v>150</v>
      </c>
      <c r="K2519" s="23"/>
    </row>
    <row r="2520" spans="1:11" ht="12.75" customHeight="1" x14ac:dyDescent="0.25">
      <c r="A2520" s="20">
        <f t="shared" si="79"/>
        <v>42991.62499999391</v>
      </c>
      <c r="B2520" s="29">
        <v>21.68619</v>
      </c>
      <c r="C2520" s="30">
        <v>6.4024999999999999</v>
      </c>
      <c r="D2520" s="29">
        <v>273.43310000000002</v>
      </c>
      <c r="E2520" s="29"/>
      <c r="F2520" s="24">
        <f t="shared" si="78"/>
        <v>21.68619</v>
      </c>
      <c r="G2520" s="24">
        <v>21.68619</v>
      </c>
      <c r="H2520" s="23">
        <v>16.57987</v>
      </c>
      <c r="I2520" s="23"/>
      <c r="J2520" s="23">
        <v>150</v>
      </c>
      <c r="K2520" s="23"/>
    </row>
    <row r="2521" spans="1:11" ht="12.75" customHeight="1" x14ac:dyDescent="0.25">
      <c r="A2521" s="20">
        <f t="shared" si="79"/>
        <v>42991.666666660574</v>
      </c>
      <c r="B2521" s="29">
        <v>33.955390000000001</v>
      </c>
      <c r="C2521" s="30">
        <v>5.7899700000000003</v>
      </c>
      <c r="D2521" s="29">
        <v>259.62079999999997</v>
      </c>
      <c r="E2521" s="29"/>
      <c r="F2521" s="24">
        <f t="shared" si="78"/>
        <v>33.955390000000001</v>
      </c>
      <c r="G2521" s="24">
        <v>33.955390000000001</v>
      </c>
      <c r="H2521" s="23">
        <v>16.575469999999999</v>
      </c>
      <c r="I2521" s="23"/>
      <c r="J2521" s="23">
        <v>150</v>
      </c>
      <c r="K2521" s="23"/>
    </row>
    <row r="2522" spans="1:11" ht="12.75" customHeight="1" x14ac:dyDescent="0.25">
      <c r="A2522" s="20">
        <f t="shared" si="79"/>
        <v>42991.708333327239</v>
      </c>
      <c r="B2522" s="29">
        <v>31.082249999999998</v>
      </c>
      <c r="C2522" s="30">
        <v>3.5913900000000001</v>
      </c>
      <c r="D2522" s="29">
        <v>265.0489</v>
      </c>
      <c r="E2522" s="29"/>
      <c r="F2522" s="24">
        <f t="shared" si="78"/>
        <v>31.082249999999998</v>
      </c>
      <c r="G2522" s="24">
        <v>31.082249999999998</v>
      </c>
      <c r="H2522" s="23">
        <v>16.571280000000002</v>
      </c>
      <c r="I2522" s="23"/>
      <c r="J2522" s="23">
        <v>150</v>
      </c>
      <c r="K2522" s="23"/>
    </row>
    <row r="2523" spans="1:11" ht="12.75" customHeight="1" x14ac:dyDescent="0.25">
      <c r="A2523" s="20">
        <f t="shared" si="79"/>
        <v>42991.749999993903</v>
      </c>
      <c r="B2523" s="29">
        <v>18.86534</v>
      </c>
      <c r="C2523" s="30">
        <v>2.4818600000000002</v>
      </c>
      <c r="D2523" s="29">
        <v>282.24849999999998</v>
      </c>
      <c r="E2523" s="29"/>
      <c r="F2523" s="24">
        <f t="shared" si="78"/>
        <v>18.86534</v>
      </c>
      <c r="G2523" s="24">
        <v>18.86534</v>
      </c>
      <c r="H2523" s="23">
        <v>16.565560000000001</v>
      </c>
      <c r="I2523" s="23"/>
      <c r="J2523" s="23">
        <v>150</v>
      </c>
      <c r="K2523" s="23"/>
    </row>
    <row r="2524" spans="1:11" ht="12.75" customHeight="1" x14ac:dyDescent="0.25">
      <c r="A2524" s="20">
        <f t="shared" si="79"/>
        <v>42991.791666660567</v>
      </c>
      <c r="B2524" s="29">
        <v>21.26989</v>
      </c>
      <c r="C2524" s="30">
        <v>1.9785900000000001</v>
      </c>
      <c r="D2524" s="29">
        <v>289.74360000000001</v>
      </c>
      <c r="E2524" s="29"/>
      <c r="F2524" s="24">
        <f t="shared" si="78"/>
        <v>21.26989</v>
      </c>
      <c r="G2524" s="24">
        <v>21.26989</v>
      </c>
      <c r="H2524" s="23">
        <v>16.556550000000001</v>
      </c>
      <c r="I2524" s="23"/>
      <c r="J2524" s="23">
        <v>150</v>
      </c>
      <c r="K2524" s="23"/>
    </row>
    <row r="2525" spans="1:11" ht="12.75" customHeight="1" x14ac:dyDescent="0.25">
      <c r="A2525" s="20">
        <f t="shared" si="79"/>
        <v>42991.833333327231</v>
      </c>
      <c r="B2525" s="29">
        <v>5.6346400000000001</v>
      </c>
      <c r="C2525" s="30">
        <v>1.81152</v>
      </c>
      <c r="D2525" s="29">
        <v>285.73700000000002</v>
      </c>
      <c r="E2525" s="29"/>
      <c r="F2525" s="24">
        <f t="shared" si="78"/>
        <v>5.6346400000000001</v>
      </c>
      <c r="G2525" s="24">
        <v>5.6346400000000001</v>
      </c>
      <c r="H2525" s="23">
        <v>16.552330000000001</v>
      </c>
      <c r="I2525" s="23"/>
      <c r="J2525" s="23">
        <v>150</v>
      </c>
      <c r="K2525" s="23"/>
    </row>
    <row r="2526" spans="1:11" ht="12.75" customHeight="1" x14ac:dyDescent="0.25">
      <c r="A2526" s="20">
        <f t="shared" si="79"/>
        <v>42991.874999993895</v>
      </c>
      <c r="B2526" s="29">
        <v>9.8181100000000008</v>
      </c>
      <c r="C2526" s="30">
        <v>0.35548000000000002</v>
      </c>
      <c r="D2526" s="29">
        <v>250.3725</v>
      </c>
      <c r="E2526" s="29"/>
      <c r="F2526" s="24">
        <f t="shared" si="78"/>
        <v>9.8181100000000008</v>
      </c>
      <c r="G2526" s="24">
        <v>9.8181100000000008</v>
      </c>
      <c r="H2526" s="23">
        <v>16.54776</v>
      </c>
      <c r="I2526" s="23"/>
      <c r="J2526" s="23">
        <v>150</v>
      </c>
      <c r="K2526" s="23"/>
    </row>
    <row r="2527" spans="1:11" ht="12.75" customHeight="1" x14ac:dyDescent="0.25">
      <c r="A2527" s="20">
        <f t="shared" si="79"/>
        <v>42991.91666666056</v>
      </c>
      <c r="B2527" s="29">
        <v>7.8111899999999999</v>
      </c>
      <c r="C2527" s="30">
        <v>0.47954000000000002</v>
      </c>
      <c r="D2527" s="29">
        <v>153.7741</v>
      </c>
      <c r="E2527" s="29"/>
      <c r="F2527" s="24">
        <f t="shared" si="78"/>
        <v>7.8111899999999999</v>
      </c>
      <c r="G2527" s="24">
        <v>7.8111899999999999</v>
      </c>
      <c r="H2527" s="23">
        <v>16.541039999999999</v>
      </c>
      <c r="I2527" s="23"/>
      <c r="J2527" s="23">
        <v>150</v>
      </c>
      <c r="K2527" s="23"/>
    </row>
    <row r="2528" spans="1:11" ht="12.75" customHeight="1" x14ac:dyDescent="0.25">
      <c r="A2528" s="20">
        <f t="shared" si="79"/>
        <v>42991.958333327224</v>
      </c>
      <c r="B2528" s="29">
        <v>9.3942499999999995</v>
      </c>
      <c r="C2528" s="30">
        <v>0.45911999999999997</v>
      </c>
      <c r="D2528" s="29">
        <v>92.200689999999994</v>
      </c>
      <c r="E2528" s="29"/>
      <c r="F2528" s="24">
        <f t="shared" si="78"/>
        <v>9.3942499999999995</v>
      </c>
      <c r="G2528" s="24">
        <v>9.3942499999999995</v>
      </c>
      <c r="H2528" s="23">
        <v>16.54027</v>
      </c>
      <c r="I2528" s="23"/>
      <c r="J2528" s="23">
        <v>150</v>
      </c>
      <c r="K2528" s="23"/>
    </row>
    <row r="2529" spans="1:11" ht="12.75" customHeight="1" x14ac:dyDescent="0.25">
      <c r="A2529" s="20">
        <f t="shared" si="79"/>
        <v>42991.999999993888</v>
      </c>
      <c r="B2529" s="29">
        <v>5.1755899999999997</v>
      </c>
      <c r="C2529" s="30">
        <v>0.53013999999999994</v>
      </c>
      <c r="D2529" s="29">
        <v>275.4726</v>
      </c>
      <c r="E2529" s="29"/>
      <c r="F2529" s="24">
        <f t="shared" si="78"/>
        <v>5.1755899999999997</v>
      </c>
      <c r="G2529" s="24">
        <v>5.1755899999999997</v>
      </c>
      <c r="H2529" s="23">
        <v>16.53989</v>
      </c>
      <c r="I2529" s="23"/>
      <c r="J2529" s="23">
        <v>150</v>
      </c>
      <c r="K2529" s="23"/>
    </row>
    <row r="2530" spans="1:11" ht="12.75" customHeight="1" x14ac:dyDescent="0.25">
      <c r="A2530" s="20">
        <f t="shared" si="79"/>
        <v>42992.041666660552</v>
      </c>
      <c r="B2530" s="29">
        <v>7.8120500000000002</v>
      </c>
      <c r="C2530" s="30">
        <v>1.4965900000000001</v>
      </c>
      <c r="D2530" s="29">
        <v>287.47609999999997</v>
      </c>
      <c r="E2530" s="29"/>
      <c r="F2530" s="24">
        <f t="shared" si="78"/>
        <v>7.8120500000000002</v>
      </c>
      <c r="G2530" s="24">
        <v>7.8120500000000002</v>
      </c>
      <c r="H2530" s="23">
        <v>16.53622</v>
      </c>
      <c r="I2530" s="23">
        <f>COUNTIF(G2530:G2553,"&gt;150")</f>
        <v>0</v>
      </c>
      <c r="J2530" s="23">
        <v>150</v>
      </c>
      <c r="K2530" s="23"/>
    </row>
    <row r="2531" spans="1:11" ht="12.75" customHeight="1" x14ac:dyDescent="0.25">
      <c r="A2531" s="20">
        <f t="shared" si="79"/>
        <v>42992.083333327217</v>
      </c>
      <c r="B2531" s="29">
        <v>19.002770000000002</v>
      </c>
      <c r="C2531" s="30">
        <v>1.8030999999999999</v>
      </c>
      <c r="D2531" s="29">
        <v>297.20359999999999</v>
      </c>
      <c r="E2531" s="29"/>
      <c r="F2531" s="24">
        <f t="shared" si="78"/>
        <v>19.002770000000002</v>
      </c>
      <c r="G2531" s="24">
        <v>19.002770000000002</v>
      </c>
      <c r="H2531" s="23">
        <v>16.533560000000001</v>
      </c>
      <c r="I2531" s="23"/>
      <c r="J2531" s="23">
        <v>150</v>
      </c>
      <c r="K2531" s="23"/>
    </row>
    <row r="2532" spans="1:11" ht="12.75" customHeight="1" x14ac:dyDescent="0.25">
      <c r="A2532" s="20">
        <f t="shared" si="79"/>
        <v>42992.124999993881</v>
      </c>
      <c r="B2532" s="29">
        <v>20.25367</v>
      </c>
      <c r="C2532" s="30">
        <v>1.96272</v>
      </c>
      <c r="D2532" s="29">
        <v>314.55180000000001</v>
      </c>
      <c r="E2532" s="29"/>
      <c r="F2532" s="24">
        <f t="shared" si="78"/>
        <v>20.25367</v>
      </c>
      <c r="G2532" s="24">
        <v>20.25367</v>
      </c>
      <c r="H2532" s="23">
        <v>16.532499999999999</v>
      </c>
      <c r="I2532" s="23"/>
      <c r="J2532" s="23">
        <v>150</v>
      </c>
      <c r="K2532" s="23"/>
    </row>
    <row r="2533" spans="1:11" ht="12.75" customHeight="1" x14ac:dyDescent="0.25">
      <c r="A2533" s="20">
        <f t="shared" si="79"/>
        <v>42992.166666660545</v>
      </c>
      <c r="B2533" s="29">
        <v>22.583760000000002</v>
      </c>
      <c r="C2533" s="30">
        <v>1.79274</v>
      </c>
      <c r="D2533" s="29">
        <v>333.58629999999999</v>
      </c>
      <c r="E2533" s="29"/>
      <c r="F2533" s="24">
        <f t="shared" si="78"/>
        <v>22.583760000000002</v>
      </c>
      <c r="G2533" s="24">
        <v>22.583760000000002</v>
      </c>
      <c r="H2533" s="23">
        <v>16.500330000000002</v>
      </c>
      <c r="I2533" s="23"/>
      <c r="J2533" s="23">
        <v>150</v>
      </c>
      <c r="K2533" s="23"/>
    </row>
    <row r="2534" spans="1:11" ht="12.75" customHeight="1" x14ac:dyDescent="0.25">
      <c r="A2534" s="20">
        <f t="shared" si="79"/>
        <v>42992.208333327209</v>
      </c>
      <c r="B2534" s="29">
        <v>11.62224</v>
      </c>
      <c r="C2534" s="30">
        <v>1.91449</v>
      </c>
      <c r="D2534" s="29">
        <v>343.84559999999999</v>
      </c>
      <c r="E2534" s="29"/>
      <c r="F2534" s="24">
        <f t="shared" si="78"/>
        <v>11.62224</v>
      </c>
      <c r="G2534" s="24">
        <v>11.62224</v>
      </c>
      <c r="H2534" s="23">
        <v>16.49146</v>
      </c>
      <c r="I2534" s="23"/>
      <c r="J2534" s="23">
        <v>150</v>
      </c>
      <c r="K2534" s="23"/>
    </row>
    <row r="2535" spans="1:11" ht="12.75" customHeight="1" x14ac:dyDescent="0.25">
      <c r="A2535" s="20">
        <f t="shared" si="79"/>
        <v>42992.249999993874</v>
      </c>
      <c r="B2535" s="29"/>
      <c r="C2535" s="30">
        <v>1.5424</v>
      </c>
      <c r="D2535" s="29">
        <v>322.73770000000002</v>
      </c>
      <c r="E2535" s="29"/>
      <c r="F2535" s="24" t="str">
        <f t="shared" si="78"/>
        <v/>
      </c>
      <c r="G2535" s="24" t="s">
        <v>189</v>
      </c>
      <c r="H2535" s="23">
        <v>16.482050000000001</v>
      </c>
      <c r="I2535" s="23"/>
      <c r="J2535" s="23">
        <v>150</v>
      </c>
      <c r="K2535" s="23"/>
    </row>
    <row r="2536" spans="1:11" ht="12.75" customHeight="1" x14ac:dyDescent="0.25">
      <c r="A2536" s="20">
        <f t="shared" si="79"/>
        <v>42992.291666660538</v>
      </c>
      <c r="B2536" s="29">
        <v>24.482510000000001</v>
      </c>
      <c r="C2536" s="30">
        <v>2.35114</v>
      </c>
      <c r="D2536" s="29">
        <v>297.49169999999998</v>
      </c>
      <c r="E2536" s="29"/>
      <c r="F2536" s="24">
        <f t="shared" si="78"/>
        <v>24.482510000000001</v>
      </c>
      <c r="G2536" s="24">
        <v>24.482510000000001</v>
      </c>
      <c r="H2536" s="23">
        <v>16.47945</v>
      </c>
      <c r="I2536" s="23"/>
      <c r="J2536" s="23">
        <v>150</v>
      </c>
      <c r="K2536" s="23"/>
    </row>
    <row r="2537" spans="1:11" ht="12.75" customHeight="1" x14ac:dyDescent="0.25">
      <c r="A2537" s="20">
        <f t="shared" si="79"/>
        <v>42992.333333327202</v>
      </c>
      <c r="B2537" s="29">
        <v>8.8698599999999992</v>
      </c>
      <c r="C2537" s="30">
        <v>3.3917299999999999</v>
      </c>
      <c r="D2537" s="29">
        <v>269.85989999999998</v>
      </c>
      <c r="E2537" s="29"/>
      <c r="F2537" s="24">
        <f t="shared" si="78"/>
        <v>8.8698599999999992</v>
      </c>
      <c r="G2537" s="24">
        <v>8.8698599999999992</v>
      </c>
      <c r="H2537" s="23">
        <v>16.477609999999999</v>
      </c>
      <c r="I2537" s="23"/>
      <c r="J2537" s="23">
        <v>150</v>
      </c>
      <c r="K2537" s="23"/>
    </row>
    <row r="2538" spans="1:11" ht="12.75" customHeight="1" x14ac:dyDescent="0.25">
      <c r="A2538" s="20">
        <f t="shared" si="79"/>
        <v>42992.374999993866</v>
      </c>
      <c r="B2538" s="29">
        <v>14.13753</v>
      </c>
      <c r="C2538" s="30">
        <v>4.0094200000000004</v>
      </c>
      <c r="D2538" s="29">
        <v>273.77980000000002</v>
      </c>
      <c r="E2538" s="29"/>
      <c r="F2538" s="24">
        <f t="shared" si="78"/>
        <v>14.13753</v>
      </c>
      <c r="G2538" s="24">
        <v>14.13753</v>
      </c>
      <c r="H2538" s="23">
        <v>16.47729</v>
      </c>
      <c r="I2538" s="23"/>
      <c r="J2538" s="23">
        <v>150</v>
      </c>
      <c r="K2538" s="23"/>
    </row>
    <row r="2539" spans="1:11" ht="12.75" customHeight="1" x14ac:dyDescent="0.25">
      <c r="A2539" s="20">
        <f t="shared" si="79"/>
        <v>42992.416666660531</v>
      </c>
      <c r="B2539" s="29"/>
      <c r="C2539" s="30">
        <v>3.6784500000000002</v>
      </c>
      <c r="D2539" s="29">
        <v>280.89269999999999</v>
      </c>
      <c r="E2539" s="29"/>
      <c r="F2539" s="24" t="str">
        <f t="shared" si="78"/>
        <v/>
      </c>
      <c r="G2539" s="24" t="s">
        <v>189</v>
      </c>
      <c r="H2539" s="23">
        <v>16.470079999999999</v>
      </c>
      <c r="I2539" s="23"/>
      <c r="J2539" s="23">
        <v>150</v>
      </c>
      <c r="K2539" s="23"/>
    </row>
    <row r="2540" spans="1:11" ht="12.75" customHeight="1" x14ac:dyDescent="0.25">
      <c r="A2540" s="20">
        <f t="shared" si="79"/>
        <v>42992.458333327195</v>
      </c>
      <c r="B2540" s="29">
        <v>30.665289999999999</v>
      </c>
      <c r="C2540" s="30">
        <v>4.7251899999999996</v>
      </c>
      <c r="D2540" s="29">
        <v>277.7518</v>
      </c>
      <c r="E2540" s="29"/>
      <c r="F2540" s="24">
        <f t="shared" si="78"/>
        <v>30.665289999999999</v>
      </c>
      <c r="G2540" s="24">
        <v>30.665289999999999</v>
      </c>
      <c r="H2540" s="23">
        <v>16.44821</v>
      </c>
      <c r="I2540" s="23"/>
      <c r="J2540" s="23">
        <v>150</v>
      </c>
      <c r="K2540" s="23"/>
    </row>
    <row r="2541" spans="1:11" ht="12.75" customHeight="1" x14ac:dyDescent="0.25">
      <c r="A2541" s="20">
        <f t="shared" si="79"/>
        <v>42992.499999993859</v>
      </c>
      <c r="B2541" s="29">
        <v>41.089680000000001</v>
      </c>
      <c r="C2541" s="30">
        <v>4.6496399999999998</v>
      </c>
      <c r="D2541" s="29">
        <v>280.1626</v>
      </c>
      <c r="E2541" s="29"/>
      <c r="F2541" s="24">
        <f t="shared" si="78"/>
        <v>41.089680000000001</v>
      </c>
      <c r="G2541" s="24">
        <v>41.089680000000001</v>
      </c>
      <c r="H2541" s="23">
        <v>16.440290000000001</v>
      </c>
      <c r="I2541" s="23"/>
      <c r="J2541" s="23">
        <v>150</v>
      </c>
      <c r="K2541" s="23"/>
    </row>
    <row r="2542" spans="1:11" ht="12.75" customHeight="1" x14ac:dyDescent="0.25">
      <c r="A2542" s="20">
        <f t="shared" si="79"/>
        <v>42992.541666660523</v>
      </c>
      <c r="B2542" s="29">
        <v>20.216390000000001</v>
      </c>
      <c r="C2542" s="30">
        <v>5.4100299999999999</v>
      </c>
      <c r="D2542" s="29">
        <v>269.875</v>
      </c>
      <c r="E2542" s="29"/>
      <c r="F2542" s="24">
        <f t="shared" si="78"/>
        <v>20.216390000000001</v>
      </c>
      <c r="G2542" s="24">
        <v>20.216390000000001</v>
      </c>
      <c r="H2542" s="23">
        <v>16.4373</v>
      </c>
      <c r="I2542" s="23"/>
      <c r="J2542" s="23">
        <v>150</v>
      </c>
      <c r="K2542" s="23"/>
    </row>
    <row r="2543" spans="1:11" ht="12.75" customHeight="1" x14ac:dyDescent="0.25">
      <c r="A2543" s="20">
        <f t="shared" si="79"/>
        <v>42992.583333327188</v>
      </c>
      <c r="B2543" s="29">
        <v>12.441459999999999</v>
      </c>
      <c r="C2543" s="30">
        <v>4.8836300000000001</v>
      </c>
      <c r="D2543" s="29">
        <v>256.89870000000002</v>
      </c>
      <c r="E2543" s="29"/>
      <c r="F2543" s="24">
        <f t="shared" si="78"/>
        <v>12.441459999999999</v>
      </c>
      <c r="G2543" s="24">
        <v>12.441459999999999</v>
      </c>
      <c r="H2543" s="23">
        <v>16.436419999999998</v>
      </c>
      <c r="I2543" s="23"/>
      <c r="J2543" s="23">
        <v>150</v>
      </c>
      <c r="K2543" s="23"/>
    </row>
    <row r="2544" spans="1:11" ht="12.75" customHeight="1" x14ac:dyDescent="0.25">
      <c r="A2544" s="20">
        <f t="shared" si="79"/>
        <v>42992.624999993852</v>
      </c>
      <c r="B2544" s="29">
        <v>31.702069999999999</v>
      </c>
      <c r="C2544" s="30">
        <v>5.7405200000000001</v>
      </c>
      <c r="D2544" s="29">
        <v>271.33170000000001</v>
      </c>
      <c r="E2544" s="29"/>
      <c r="F2544" s="24">
        <f t="shared" si="78"/>
        <v>31.702069999999999</v>
      </c>
      <c r="G2544" s="24">
        <v>31.702069999999999</v>
      </c>
      <c r="H2544" s="23">
        <v>16.432829999999999</v>
      </c>
      <c r="I2544" s="23"/>
      <c r="J2544" s="23">
        <v>150</v>
      </c>
      <c r="K2544" s="23"/>
    </row>
    <row r="2545" spans="1:11" ht="12.75" customHeight="1" x14ac:dyDescent="0.25">
      <c r="A2545" s="20">
        <f t="shared" si="79"/>
        <v>42992.666666660516</v>
      </c>
      <c r="B2545" s="29">
        <v>14.997109999999999</v>
      </c>
      <c r="C2545" s="30">
        <v>4.1182499999999997</v>
      </c>
      <c r="D2545" s="29">
        <v>270.94170000000003</v>
      </c>
      <c r="E2545" s="29"/>
      <c r="F2545" s="24">
        <f t="shared" si="78"/>
        <v>14.997109999999999</v>
      </c>
      <c r="G2545" s="24">
        <v>14.997109999999999</v>
      </c>
      <c r="H2545" s="23">
        <v>16.425609999999999</v>
      </c>
      <c r="I2545" s="23"/>
      <c r="J2545" s="23">
        <v>150</v>
      </c>
      <c r="K2545" s="23"/>
    </row>
    <row r="2546" spans="1:11" ht="12.75" customHeight="1" x14ac:dyDescent="0.25">
      <c r="A2546" s="20">
        <f t="shared" si="79"/>
        <v>42992.70833332718</v>
      </c>
      <c r="B2546" s="29">
        <v>16.65823</v>
      </c>
      <c r="C2546" s="30">
        <v>2.8558699999999999</v>
      </c>
      <c r="D2546" s="29">
        <v>286.95530000000002</v>
      </c>
      <c r="E2546" s="29"/>
      <c r="F2546" s="24">
        <f t="shared" si="78"/>
        <v>16.65823</v>
      </c>
      <c r="G2546" s="24">
        <v>16.65823</v>
      </c>
      <c r="H2546" s="23">
        <v>16.40727</v>
      </c>
      <c r="I2546" s="23"/>
      <c r="J2546" s="23">
        <v>150</v>
      </c>
      <c r="K2546" s="23"/>
    </row>
    <row r="2547" spans="1:11" ht="12.75" customHeight="1" x14ac:dyDescent="0.25">
      <c r="A2547" s="20">
        <f t="shared" si="79"/>
        <v>42992.749999993845</v>
      </c>
      <c r="B2547" s="29">
        <v>30.736550000000001</v>
      </c>
      <c r="C2547" s="30">
        <v>2.2677999999999998</v>
      </c>
      <c r="D2547" s="29">
        <v>267.00880000000001</v>
      </c>
      <c r="E2547" s="29"/>
      <c r="F2547" s="24">
        <f t="shared" si="78"/>
        <v>30.736550000000001</v>
      </c>
      <c r="G2547" s="24">
        <v>30.736550000000001</v>
      </c>
      <c r="H2547" s="23">
        <v>16.402249999999999</v>
      </c>
      <c r="I2547" s="23"/>
      <c r="J2547" s="23">
        <v>150</v>
      </c>
      <c r="K2547" s="23"/>
    </row>
    <row r="2548" spans="1:11" ht="12.75" customHeight="1" x14ac:dyDescent="0.25">
      <c r="A2548" s="20">
        <f t="shared" si="79"/>
        <v>42992.791666660509</v>
      </c>
      <c r="B2548" s="29">
        <v>16.010770000000001</v>
      </c>
      <c r="C2548" s="30">
        <v>0.98973</v>
      </c>
      <c r="D2548" s="29">
        <v>292.2287</v>
      </c>
      <c r="E2548" s="29"/>
      <c r="F2548" s="24">
        <f t="shared" si="78"/>
        <v>16.010770000000001</v>
      </c>
      <c r="G2548" s="24">
        <v>16.010770000000001</v>
      </c>
      <c r="H2548" s="23">
        <v>16.396999999999998</v>
      </c>
      <c r="I2548" s="23"/>
      <c r="J2548" s="23">
        <v>150</v>
      </c>
      <c r="K2548" s="23"/>
    </row>
    <row r="2549" spans="1:11" ht="12.75" customHeight="1" x14ac:dyDescent="0.25">
      <c r="A2549" s="20">
        <f t="shared" si="79"/>
        <v>42992.833333327173</v>
      </c>
      <c r="B2549" s="29">
        <v>6.4091100000000001</v>
      </c>
      <c r="C2549" s="30">
        <v>0.50002999999999997</v>
      </c>
      <c r="D2549" s="29">
        <v>64.758089999999996</v>
      </c>
      <c r="E2549" s="29"/>
      <c r="F2549" s="24">
        <f t="shared" si="78"/>
        <v>6.4091100000000001</v>
      </c>
      <c r="G2549" s="24">
        <v>6.4091100000000001</v>
      </c>
      <c r="H2549" s="23">
        <v>16.391580000000001</v>
      </c>
      <c r="I2549" s="23"/>
      <c r="J2549" s="23">
        <v>150</v>
      </c>
      <c r="K2549" s="23"/>
    </row>
    <row r="2550" spans="1:11" ht="12.75" customHeight="1" x14ac:dyDescent="0.25">
      <c r="A2550" s="20">
        <f t="shared" si="79"/>
        <v>42992.874999993837</v>
      </c>
      <c r="B2550" s="29">
        <v>5.0945099999999996</v>
      </c>
      <c r="C2550" s="30">
        <v>0.63546000000000002</v>
      </c>
      <c r="D2550" s="29">
        <v>290.68619999999999</v>
      </c>
      <c r="E2550" s="29"/>
      <c r="F2550" s="24">
        <f t="shared" si="78"/>
        <v>5.0945099999999996</v>
      </c>
      <c r="G2550" s="24">
        <v>5.0945099999999996</v>
      </c>
      <c r="H2550" s="23">
        <v>16.387450000000001</v>
      </c>
      <c r="I2550" s="23"/>
      <c r="J2550" s="23">
        <v>150</v>
      </c>
      <c r="K2550" s="23"/>
    </row>
    <row r="2551" spans="1:11" ht="12.75" customHeight="1" x14ac:dyDescent="0.25">
      <c r="A2551" s="20">
        <f t="shared" si="79"/>
        <v>42992.916666660502</v>
      </c>
      <c r="B2551" s="29">
        <v>13.00417</v>
      </c>
      <c r="C2551" s="30">
        <v>1.0617300000000001</v>
      </c>
      <c r="D2551" s="29">
        <v>272.2439</v>
      </c>
      <c r="E2551" s="29"/>
      <c r="F2551" s="24">
        <f t="shared" si="78"/>
        <v>13.00417</v>
      </c>
      <c r="G2551" s="24">
        <v>13.00417</v>
      </c>
      <c r="H2551" s="23">
        <v>16.383369999999999</v>
      </c>
      <c r="I2551" s="23"/>
      <c r="J2551" s="23">
        <v>150</v>
      </c>
      <c r="K2551" s="23"/>
    </row>
    <row r="2552" spans="1:11" ht="12.75" customHeight="1" x14ac:dyDescent="0.25">
      <c r="A2552" s="20">
        <f t="shared" si="79"/>
        <v>42992.958333327166</v>
      </c>
      <c r="B2552" s="29">
        <v>15.82489</v>
      </c>
      <c r="C2552" s="30">
        <v>0.79891000000000001</v>
      </c>
      <c r="D2552" s="29">
        <v>281.71960000000001</v>
      </c>
      <c r="E2552" s="29"/>
      <c r="F2552" s="24">
        <f t="shared" si="78"/>
        <v>15.82489</v>
      </c>
      <c r="G2552" s="24">
        <v>15.82489</v>
      </c>
      <c r="H2552" s="23">
        <v>16.379169999999998</v>
      </c>
      <c r="I2552" s="23"/>
      <c r="J2552" s="23">
        <v>150</v>
      </c>
      <c r="K2552" s="23"/>
    </row>
    <row r="2553" spans="1:11" ht="12.75" customHeight="1" x14ac:dyDescent="0.25">
      <c r="A2553" s="20">
        <f t="shared" si="79"/>
        <v>42992.99999999383</v>
      </c>
      <c r="B2553" s="29">
        <v>16.581499999999998</v>
      </c>
      <c r="C2553" s="30">
        <v>0.64954999999999996</v>
      </c>
      <c r="D2553" s="29">
        <v>287.49419999999998</v>
      </c>
      <c r="E2553" s="29"/>
      <c r="F2553" s="24">
        <f t="shared" si="78"/>
        <v>16.581499999999998</v>
      </c>
      <c r="G2553" s="24">
        <v>16.581499999999998</v>
      </c>
      <c r="H2553" s="23">
        <v>16.376329999999999</v>
      </c>
      <c r="I2553" s="23"/>
      <c r="J2553" s="23">
        <v>150</v>
      </c>
      <c r="K2553" s="23"/>
    </row>
    <row r="2554" spans="1:11" ht="12.75" customHeight="1" x14ac:dyDescent="0.25">
      <c r="A2554" s="20">
        <f t="shared" si="79"/>
        <v>42993.041666660494</v>
      </c>
      <c r="B2554" s="29">
        <v>1.9474</v>
      </c>
      <c r="C2554" s="30">
        <v>0.49023</v>
      </c>
      <c r="D2554" s="29">
        <v>277.99799999999999</v>
      </c>
      <c r="E2554" s="29"/>
      <c r="F2554" s="24">
        <f t="shared" si="78"/>
        <v>1.9474</v>
      </c>
      <c r="G2554" s="24">
        <v>1.9474</v>
      </c>
      <c r="H2554" s="23">
        <v>16.370180000000001</v>
      </c>
      <c r="I2554" s="23">
        <f>COUNTIF(G2554:G2577,"&gt;150")</f>
        <v>0</v>
      </c>
      <c r="J2554" s="23">
        <v>150</v>
      </c>
      <c r="K2554" s="23"/>
    </row>
    <row r="2555" spans="1:11" ht="12.75" customHeight="1" x14ac:dyDescent="0.25">
      <c r="A2555" s="20">
        <f t="shared" si="79"/>
        <v>42993.083333327158</v>
      </c>
      <c r="B2555" s="29">
        <v>4.1841699999999999</v>
      </c>
      <c r="C2555" s="30">
        <v>0.34559000000000001</v>
      </c>
      <c r="D2555" s="29">
        <v>277.1266</v>
      </c>
      <c r="E2555" s="29"/>
      <c r="F2555" s="24">
        <f t="shared" si="78"/>
        <v>4.1841699999999999</v>
      </c>
      <c r="G2555" s="24">
        <v>4.1841699999999999</v>
      </c>
      <c r="H2555" s="23">
        <v>16.370170000000002</v>
      </c>
      <c r="I2555" s="23"/>
      <c r="J2555" s="23">
        <v>150</v>
      </c>
      <c r="K2555" s="23"/>
    </row>
    <row r="2556" spans="1:11" ht="12.75" customHeight="1" x14ac:dyDescent="0.25">
      <c r="A2556" s="20">
        <f t="shared" si="79"/>
        <v>42993.124999993823</v>
      </c>
      <c r="B2556" s="29">
        <v>11.71678</v>
      </c>
      <c r="C2556" s="30">
        <v>0.81388000000000005</v>
      </c>
      <c r="D2556" s="29">
        <v>266.24299999999999</v>
      </c>
      <c r="E2556" s="29"/>
      <c r="F2556" s="24">
        <f t="shared" si="78"/>
        <v>11.71678</v>
      </c>
      <c r="G2556" s="24">
        <v>11.71678</v>
      </c>
      <c r="H2556" s="23">
        <v>16.363029999999998</v>
      </c>
      <c r="I2556" s="23"/>
      <c r="J2556" s="23">
        <v>150</v>
      </c>
      <c r="K2556" s="23"/>
    </row>
    <row r="2557" spans="1:11" ht="12.75" customHeight="1" x14ac:dyDescent="0.25">
      <c r="A2557" s="20">
        <f t="shared" si="79"/>
        <v>42993.166666660487</v>
      </c>
      <c r="B2557" s="29">
        <v>7.8722200000000004</v>
      </c>
      <c r="C2557" s="30">
        <v>0.48038999999999998</v>
      </c>
      <c r="D2557" s="29">
        <v>307.33629999999999</v>
      </c>
      <c r="E2557" s="29"/>
      <c r="F2557" s="24">
        <f t="shared" si="78"/>
        <v>7.8722200000000004</v>
      </c>
      <c r="G2557" s="24">
        <v>7.8722200000000004</v>
      </c>
      <c r="H2557" s="23">
        <v>16.362549999999999</v>
      </c>
      <c r="I2557" s="23"/>
      <c r="J2557" s="23">
        <v>150</v>
      </c>
      <c r="K2557" s="23"/>
    </row>
    <row r="2558" spans="1:11" ht="12.75" customHeight="1" x14ac:dyDescent="0.25">
      <c r="A2558" s="20">
        <f t="shared" si="79"/>
        <v>42993.208333327151</v>
      </c>
      <c r="B2558" s="29">
        <v>-0.91661000000000004</v>
      </c>
      <c r="C2558" s="30">
        <v>0.22553000000000001</v>
      </c>
      <c r="D2558" s="29">
        <v>301.61250000000001</v>
      </c>
      <c r="E2558" s="29"/>
      <c r="F2558" s="24" t="str">
        <f t="shared" si="78"/>
        <v/>
      </c>
      <c r="G2558" s="24" t="s">
        <v>189</v>
      </c>
      <c r="H2558" s="23">
        <v>16.35913</v>
      </c>
      <c r="I2558" s="23"/>
      <c r="J2558" s="23">
        <v>150</v>
      </c>
      <c r="K2558" s="23"/>
    </row>
    <row r="2559" spans="1:11" ht="12.75" customHeight="1" x14ac:dyDescent="0.25">
      <c r="A2559" s="20">
        <f t="shared" si="79"/>
        <v>42993.249999993815</v>
      </c>
      <c r="B2559" s="29">
        <v>6.95784</v>
      </c>
      <c r="C2559" s="30">
        <v>0.19447</v>
      </c>
      <c r="D2559" s="29">
        <v>33.531100000000002</v>
      </c>
      <c r="E2559" s="29"/>
      <c r="F2559" s="24">
        <f t="shared" si="78"/>
        <v>6.95784</v>
      </c>
      <c r="G2559" s="24">
        <v>6.95784</v>
      </c>
      <c r="H2559" s="23">
        <v>16.356110000000001</v>
      </c>
      <c r="I2559" s="23"/>
      <c r="J2559" s="23">
        <v>150</v>
      </c>
      <c r="K2559" s="23"/>
    </row>
    <row r="2560" spans="1:11" ht="12.75" customHeight="1" x14ac:dyDescent="0.25">
      <c r="A2560" s="20">
        <f t="shared" si="79"/>
        <v>42993.29166666048</v>
      </c>
      <c r="B2560" s="29">
        <v>19.151499999999999</v>
      </c>
      <c r="C2560" s="30">
        <v>0.73692000000000002</v>
      </c>
      <c r="D2560" s="29">
        <v>354.68119999999999</v>
      </c>
      <c r="E2560" s="29"/>
      <c r="F2560" s="24">
        <f t="shared" si="78"/>
        <v>19.151499999999999</v>
      </c>
      <c r="G2560" s="24">
        <v>19.151499999999999</v>
      </c>
      <c r="H2560" s="23">
        <v>16.35472</v>
      </c>
      <c r="I2560" s="23"/>
      <c r="J2560" s="23">
        <v>150</v>
      </c>
      <c r="K2560" s="23"/>
    </row>
    <row r="2561" spans="1:11" ht="12.75" customHeight="1" x14ac:dyDescent="0.25">
      <c r="A2561" s="20">
        <f t="shared" si="79"/>
        <v>42993.333333327144</v>
      </c>
      <c r="B2561" s="29">
        <v>16.157720000000001</v>
      </c>
      <c r="C2561" s="30">
        <v>1.6041099999999999</v>
      </c>
      <c r="D2561" s="29">
        <v>33.593069999999997</v>
      </c>
      <c r="E2561" s="29"/>
      <c r="F2561" s="24">
        <f t="shared" si="78"/>
        <v>16.157720000000001</v>
      </c>
      <c r="G2561" s="24">
        <v>16.157720000000001</v>
      </c>
      <c r="H2561" s="23">
        <v>16.351890000000001</v>
      </c>
      <c r="I2561" s="23"/>
      <c r="J2561" s="23">
        <v>150</v>
      </c>
      <c r="K2561" s="23"/>
    </row>
    <row r="2562" spans="1:11" ht="12.75" customHeight="1" x14ac:dyDescent="0.25">
      <c r="A2562" s="20">
        <f t="shared" si="79"/>
        <v>42993.374999993808</v>
      </c>
      <c r="B2562" s="29"/>
      <c r="C2562" s="30">
        <v>2.2665199999999999</v>
      </c>
      <c r="D2562" s="29">
        <v>10.59445</v>
      </c>
      <c r="E2562" s="29"/>
      <c r="F2562" s="24" t="str">
        <f t="shared" si="78"/>
        <v/>
      </c>
      <c r="G2562" s="24" t="s">
        <v>189</v>
      </c>
      <c r="H2562" s="23">
        <v>16.34883</v>
      </c>
      <c r="I2562" s="23"/>
      <c r="J2562" s="23">
        <v>150</v>
      </c>
      <c r="K2562" s="23"/>
    </row>
    <row r="2563" spans="1:11" ht="12.75" customHeight="1" x14ac:dyDescent="0.25">
      <c r="A2563" s="20">
        <f t="shared" si="79"/>
        <v>42993.416666660472</v>
      </c>
      <c r="B2563" s="29">
        <v>14.07728</v>
      </c>
      <c r="C2563" s="30">
        <v>3.81915</v>
      </c>
      <c r="D2563" s="29">
        <v>16.094100000000001</v>
      </c>
      <c r="E2563" s="29"/>
      <c r="F2563" s="24">
        <f t="shared" si="78"/>
        <v>14.07728</v>
      </c>
      <c r="G2563" s="24">
        <v>14.07728</v>
      </c>
      <c r="H2563" s="23">
        <v>16.34693</v>
      </c>
      <c r="I2563" s="23"/>
      <c r="J2563" s="23">
        <v>150</v>
      </c>
      <c r="K2563" s="23"/>
    </row>
    <row r="2564" spans="1:11" ht="12.75" customHeight="1" x14ac:dyDescent="0.25">
      <c r="A2564" s="20">
        <f t="shared" si="79"/>
        <v>42993.458333327137</v>
      </c>
      <c r="B2564" s="29">
        <v>9.7765000000000004</v>
      </c>
      <c r="C2564" s="30">
        <v>6.4255599999999999</v>
      </c>
      <c r="D2564" s="29">
        <v>351.07470000000001</v>
      </c>
      <c r="E2564" s="29"/>
      <c r="F2564" s="24">
        <f t="shared" si="78"/>
        <v>9.7765000000000004</v>
      </c>
      <c r="G2564" s="24">
        <v>9.7765000000000004</v>
      </c>
      <c r="H2564" s="23">
        <v>16.339210000000001</v>
      </c>
      <c r="I2564" s="23"/>
      <c r="J2564" s="23">
        <v>150</v>
      </c>
      <c r="K2564" s="23"/>
    </row>
    <row r="2565" spans="1:11" ht="12.75" customHeight="1" x14ac:dyDescent="0.25">
      <c r="A2565" s="20">
        <f t="shared" si="79"/>
        <v>42993.499999993801</v>
      </c>
      <c r="B2565" s="29"/>
      <c r="C2565" s="30">
        <v>5.4906499999999996</v>
      </c>
      <c r="D2565" s="29">
        <v>1.9953000000000001</v>
      </c>
      <c r="E2565" s="29"/>
      <c r="F2565" s="24" t="str">
        <f t="shared" si="78"/>
        <v/>
      </c>
      <c r="G2565" s="24" t="s">
        <v>189</v>
      </c>
      <c r="H2565" s="23">
        <v>16.336200000000002</v>
      </c>
      <c r="I2565" s="23"/>
      <c r="J2565" s="23">
        <v>150</v>
      </c>
      <c r="K2565" s="23"/>
    </row>
    <row r="2566" spans="1:11" ht="12.75" customHeight="1" x14ac:dyDescent="0.25">
      <c r="A2566" s="20">
        <f t="shared" si="79"/>
        <v>42993.541666660465</v>
      </c>
      <c r="B2566" s="29">
        <v>7.2530599999999996</v>
      </c>
      <c r="C2566" s="30">
        <v>5.2250100000000002</v>
      </c>
      <c r="D2566" s="29">
        <v>355.98660000000001</v>
      </c>
      <c r="E2566" s="29"/>
      <c r="F2566" s="24">
        <f t="shared" si="78"/>
        <v>7.2530599999999996</v>
      </c>
      <c r="G2566" s="24">
        <v>7.2530599999999996</v>
      </c>
      <c r="H2566" s="23">
        <v>16.332280000000001</v>
      </c>
      <c r="I2566" s="23"/>
      <c r="J2566" s="23">
        <v>150</v>
      </c>
      <c r="K2566" s="23"/>
    </row>
    <row r="2567" spans="1:11" ht="12.75" customHeight="1" x14ac:dyDescent="0.25">
      <c r="A2567" s="20">
        <f t="shared" si="79"/>
        <v>42993.583333327129</v>
      </c>
      <c r="B2567" s="29">
        <v>11.27933</v>
      </c>
      <c r="C2567" s="30">
        <v>5.0874100000000002</v>
      </c>
      <c r="D2567" s="29">
        <v>0.72252000000000005</v>
      </c>
      <c r="E2567" s="29"/>
      <c r="F2567" s="24">
        <f t="shared" si="78"/>
        <v>11.27933</v>
      </c>
      <c r="G2567" s="24">
        <v>11.27933</v>
      </c>
      <c r="H2567" s="23">
        <v>16.331890000000001</v>
      </c>
      <c r="I2567" s="23"/>
      <c r="J2567" s="23">
        <v>150</v>
      </c>
      <c r="K2567" s="23"/>
    </row>
    <row r="2568" spans="1:11" ht="12.75" customHeight="1" x14ac:dyDescent="0.25">
      <c r="A2568" s="20">
        <f t="shared" si="79"/>
        <v>42993.624999993794</v>
      </c>
      <c r="B2568" s="29">
        <v>16.482050000000001</v>
      </c>
      <c r="C2568" s="30">
        <v>5.0106200000000003</v>
      </c>
      <c r="D2568" s="29">
        <v>356.50200000000001</v>
      </c>
      <c r="E2568" s="29"/>
      <c r="F2568" s="24">
        <f t="shared" si="78"/>
        <v>16.482050000000001</v>
      </c>
      <c r="G2568" s="24">
        <v>16.482050000000001</v>
      </c>
      <c r="H2568" s="23">
        <v>16.330829999999999</v>
      </c>
      <c r="I2568" s="23"/>
      <c r="J2568" s="23">
        <v>150</v>
      </c>
      <c r="K2568" s="23"/>
    </row>
    <row r="2569" spans="1:11" ht="12.75" customHeight="1" x14ac:dyDescent="0.25">
      <c r="A2569" s="20">
        <f t="shared" si="79"/>
        <v>42993.666666660458</v>
      </c>
      <c r="B2569" s="29">
        <v>18.565390000000001</v>
      </c>
      <c r="C2569" s="30">
        <v>4.73916</v>
      </c>
      <c r="D2569" s="29">
        <v>353.37130000000002</v>
      </c>
      <c r="E2569" s="29"/>
      <c r="F2569" s="24">
        <f t="shared" si="78"/>
        <v>18.565390000000001</v>
      </c>
      <c r="G2569" s="24">
        <v>18.565390000000001</v>
      </c>
      <c r="H2569" s="23">
        <v>16.320779999999999</v>
      </c>
      <c r="I2569" s="23"/>
      <c r="J2569" s="23">
        <v>150</v>
      </c>
      <c r="K2569" s="23"/>
    </row>
    <row r="2570" spans="1:11" ht="12.75" customHeight="1" x14ac:dyDescent="0.25">
      <c r="A2570" s="20">
        <f t="shared" si="79"/>
        <v>42993.708333327122</v>
      </c>
      <c r="B2570" s="29">
        <v>13.217610000000001</v>
      </c>
      <c r="C2570" s="30">
        <v>4.2492799999999997</v>
      </c>
      <c r="D2570" s="29">
        <v>359.64249999999998</v>
      </c>
      <c r="E2570" s="29"/>
      <c r="F2570" s="24">
        <f t="shared" si="78"/>
        <v>13.217610000000001</v>
      </c>
      <c r="G2570" s="24">
        <v>13.217610000000001</v>
      </c>
      <c r="H2570" s="23">
        <v>16.318000000000001</v>
      </c>
      <c r="I2570" s="23"/>
      <c r="J2570" s="23">
        <v>150</v>
      </c>
      <c r="K2570" s="23"/>
    </row>
    <row r="2571" spans="1:11" ht="12.75" customHeight="1" x14ac:dyDescent="0.25">
      <c r="A2571" s="20">
        <f t="shared" si="79"/>
        <v>42993.749999993786</v>
      </c>
      <c r="B2571" s="29">
        <v>5.2487199999999996</v>
      </c>
      <c r="C2571" s="30">
        <v>2.2280099999999998</v>
      </c>
      <c r="D2571" s="29">
        <v>10.17695</v>
      </c>
      <c r="E2571" s="29"/>
      <c r="F2571" s="24">
        <f t="shared" ref="F2571:F2634" si="80">IF(AND(B2571&gt;0,ISNUMBER(B2571)),B2571,"")</f>
        <v>5.2487199999999996</v>
      </c>
      <c r="G2571" s="24">
        <v>5.2487199999999996</v>
      </c>
      <c r="H2571" s="23">
        <v>16.29984</v>
      </c>
      <c r="I2571" s="23"/>
      <c r="J2571" s="23">
        <v>150</v>
      </c>
      <c r="K2571" s="23"/>
    </row>
    <row r="2572" spans="1:11" ht="12.75" customHeight="1" x14ac:dyDescent="0.25">
      <c r="A2572" s="20">
        <f t="shared" ref="A2572:A2635" si="81">A2571+1/24</f>
        <v>42993.791666660451</v>
      </c>
      <c r="B2572" s="29">
        <v>12.853719999999999</v>
      </c>
      <c r="C2572" s="30">
        <v>3.0111599999999998</v>
      </c>
      <c r="D2572" s="29">
        <v>4.54549</v>
      </c>
      <c r="E2572" s="29"/>
      <c r="F2572" s="24">
        <f t="shared" si="80"/>
        <v>12.853719999999999</v>
      </c>
      <c r="G2572" s="24">
        <v>12.853719999999999</v>
      </c>
      <c r="H2572" s="23">
        <v>16.297000000000001</v>
      </c>
      <c r="I2572" s="23"/>
      <c r="J2572" s="23">
        <v>150</v>
      </c>
      <c r="K2572" s="23"/>
    </row>
    <row r="2573" spans="1:11" ht="12.75" customHeight="1" x14ac:dyDescent="0.25">
      <c r="A2573" s="20">
        <f t="shared" si="81"/>
        <v>42993.833333327115</v>
      </c>
      <c r="B2573" s="29">
        <v>13.087</v>
      </c>
      <c r="C2573" s="30">
        <v>1.9061300000000001</v>
      </c>
      <c r="D2573" s="29">
        <v>4.0132599999999998</v>
      </c>
      <c r="E2573" s="29"/>
      <c r="F2573" s="24">
        <f t="shared" si="80"/>
        <v>13.087</v>
      </c>
      <c r="G2573" s="24">
        <v>13.087</v>
      </c>
      <c r="H2573" s="23">
        <v>16.295580000000001</v>
      </c>
      <c r="I2573" s="23"/>
      <c r="J2573" s="23">
        <v>150</v>
      </c>
      <c r="K2573" s="23"/>
    </row>
    <row r="2574" spans="1:11" ht="12.75" customHeight="1" x14ac:dyDescent="0.25">
      <c r="A2574" s="20">
        <f t="shared" si="81"/>
        <v>42993.874999993779</v>
      </c>
      <c r="B2574" s="29">
        <v>10.18956</v>
      </c>
      <c r="C2574" s="30">
        <v>3.1805300000000001</v>
      </c>
      <c r="D2574" s="29">
        <v>0.18706999999999999</v>
      </c>
      <c r="E2574" s="29"/>
      <c r="F2574" s="24">
        <f t="shared" si="80"/>
        <v>10.18956</v>
      </c>
      <c r="G2574" s="24">
        <v>10.18956</v>
      </c>
      <c r="H2574" s="23">
        <v>16.291060000000002</v>
      </c>
      <c r="I2574" s="23"/>
      <c r="J2574" s="23">
        <v>150</v>
      </c>
      <c r="K2574" s="23"/>
    </row>
    <row r="2575" spans="1:11" ht="12.75" customHeight="1" x14ac:dyDescent="0.25">
      <c r="A2575" s="20">
        <f t="shared" si="81"/>
        <v>42993.916666660443</v>
      </c>
      <c r="B2575" s="29">
        <v>3.9283899999999998</v>
      </c>
      <c r="C2575" s="30">
        <v>3.0278299999999998</v>
      </c>
      <c r="D2575" s="29">
        <v>4.2972400000000004</v>
      </c>
      <c r="E2575" s="29"/>
      <c r="F2575" s="24">
        <f t="shared" si="80"/>
        <v>3.9283899999999998</v>
      </c>
      <c r="G2575" s="24">
        <v>3.9283899999999998</v>
      </c>
      <c r="H2575" s="23">
        <v>16.277999999999999</v>
      </c>
      <c r="I2575" s="23"/>
      <c r="J2575" s="23">
        <v>150</v>
      </c>
      <c r="K2575" s="23"/>
    </row>
    <row r="2576" spans="1:11" ht="12.75" customHeight="1" x14ac:dyDescent="0.25">
      <c r="A2576" s="20">
        <f t="shared" si="81"/>
        <v>42993.958333327108</v>
      </c>
      <c r="B2576" s="29">
        <v>7.8702800000000002</v>
      </c>
      <c r="C2576" s="30">
        <v>3.6516700000000002</v>
      </c>
      <c r="D2576" s="29">
        <v>338.08139999999997</v>
      </c>
      <c r="E2576" s="29"/>
      <c r="F2576" s="24">
        <f t="shared" si="80"/>
        <v>7.8702800000000002</v>
      </c>
      <c r="G2576" s="24">
        <v>7.8702800000000002</v>
      </c>
      <c r="H2576" s="23">
        <v>16.270720000000001</v>
      </c>
      <c r="I2576" s="23"/>
      <c r="J2576" s="23">
        <v>150</v>
      </c>
      <c r="K2576" s="23"/>
    </row>
    <row r="2577" spans="1:11" ht="12.75" customHeight="1" x14ac:dyDescent="0.25">
      <c r="A2577" s="20">
        <f t="shared" si="81"/>
        <v>42993.999999993772</v>
      </c>
      <c r="B2577" s="29">
        <v>6.4340599999999997</v>
      </c>
      <c r="C2577" s="30">
        <v>4.0071399999999997</v>
      </c>
      <c r="D2577" s="29">
        <v>296.50670000000002</v>
      </c>
      <c r="E2577" s="29"/>
      <c r="F2577" s="24">
        <f t="shared" si="80"/>
        <v>6.4340599999999997</v>
      </c>
      <c r="G2577" s="24">
        <v>6.4340599999999997</v>
      </c>
      <c r="H2577" s="23">
        <v>16.267669999999999</v>
      </c>
      <c r="I2577" s="23"/>
      <c r="J2577" s="23">
        <v>150</v>
      </c>
      <c r="K2577" s="23"/>
    </row>
    <row r="2578" spans="1:11" ht="12.75" customHeight="1" x14ac:dyDescent="0.25">
      <c r="A2578" s="20">
        <f t="shared" si="81"/>
        <v>42994.041666660436</v>
      </c>
      <c r="B2578" s="29">
        <v>19.371600000000001</v>
      </c>
      <c r="C2578" s="30">
        <v>3.9669699999999999</v>
      </c>
      <c r="D2578" s="29">
        <v>285.16149999999999</v>
      </c>
      <c r="E2578" s="29"/>
      <c r="F2578" s="24">
        <f t="shared" si="80"/>
        <v>19.371600000000001</v>
      </c>
      <c r="G2578" s="24">
        <v>19.371600000000001</v>
      </c>
      <c r="H2578" s="23">
        <v>16.261839999999999</v>
      </c>
      <c r="I2578" s="23">
        <f>COUNTIF(G2578:G2601,"&gt;150")</f>
        <v>0</v>
      </c>
      <c r="J2578" s="23">
        <v>150</v>
      </c>
      <c r="K2578" s="23"/>
    </row>
    <row r="2579" spans="1:11" ht="12.75" customHeight="1" x14ac:dyDescent="0.25">
      <c r="A2579" s="20">
        <f t="shared" si="81"/>
        <v>42994.0833333271</v>
      </c>
      <c r="B2579" s="29">
        <v>10.469390000000001</v>
      </c>
      <c r="C2579" s="30">
        <v>2.4228200000000002</v>
      </c>
      <c r="D2579" s="29">
        <v>259.8689</v>
      </c>
      <c r="E2579" s="29"/>
      <c r="F2579" s="24">
        <f t="shared" si="80"/>
        <v>10.469390000000001</v>
      </c>
      <c r="G2579" s="24">
        <v>10.469390000000001</v>
      </c>
      <c r="H2579" s="23">
        <v>16.259260000000001</v>
      </c>
      <c r="I2579" s="23"/>
      <c r="J2579" s="23">
        <v>150</v>
      </c>
      <c r="K2579" s="23"/>
    </row>
    <row r="2580" spans="1:11" ht="12.75" customHeight="1" x14ac:dyDescent="0.25">
      <c r="A2580" s="20">
        <f t="shared" si="81"/>
        <v>42994.124999993765</v>
      </c>
      <c r="B2580" s="29">
        <v>4.7988299999999997</v>
      </c>
      <c r="C2580" s="30">
        <v>2.1501800000000002</v>
      </c>
      <c r="D2580" s="29">
        <v>275.8725</v>
      </c>
      <c r="E2580" s="29"/>
      <c r="F2580" s="24">
        <f t="shared" si="80"/>
        <v>4.7988299999999997</v>
      </c>
      <c r="G2580" s="24">
        <v>4.7988299999999997</v>
      </c>
      <c r="H2580" s="23">
        <v>16.252780000000001</v>
      </c>
      <c r="I2580" s="23"/>
      <c r="J2580" s="23">
        <v>150</v>
      </c>
      <c r="K2580" s="23"/>
    </row>
    <row r="2581" spans="1:11" ht="12.75" customHeight="1" x14ac:dyDescent="0.25">
      <c r="A2581" s="20">
        <f t="shared" si="81"/>
        <v>42994.166666660429</v>
      </c>
      <c r="B2581" s="29">
        <v>6.8676700000000004</v>
      </c>
      <c r="C2581" s="30">
        <v>1.8063400000000001</v>
      </c>
      <c r="D2581" s="29">
        <v>279.49059999999997</v>
      </c>
      <c r="E2581" s="29"/>
      <c r="F2581" s="24">
        <f t="shared" si="80"/>
        <v>6.8676700000000004</v>
      </c>
      <c r="G2581" s="24">
        <v>6.8676700000000004</v>
      </c>
      <c r="H2581" s="23">
        <v>16.25048</v>
      </c>
      <c r="I2581" s="23"/>
      <c r="J2581" s="23">
        <v>150</v>
      </c>
      <c r="K2581" s="23"/>
    </row>
    <row r="2582" spans="1:11" ht="12.75" customHeight="1" x14ac:dyDescent="0.25">
      <c r="A2582" s="20">
        <f t="shared" si="81"/>
        <v>42994.208333327093</v>
      </c>
      <c r="B2582" s="29">
        <v>3.41595</v>
      </c>
      <c r="C2582" s="30">
        <v>2.1914600000000002</v>
      </c>
      <c r="D2582" s="29">
        <v>282.03579999999999</v>
      </c>
      <c r="E2582" s="29"/>
      <c r="F2582" s="24">
        <f t="shared" si="80"/>
        <v>3.41595</v>
      </c>
      <c r="G2582" s="24">
        <v>3.41595</v>
      </c>
      <c r="H2582" s="23">
        <v>16.245999999999999</v>
      </c>
      <c r="I2582" s="23"/>
      <c r="J2582" s="23">
        <v>150</v>
      </c>
      <c r="K2582" s="23"/>
    </row>
    <row r="2583" spans="1:11" ht="12.75" customHeight="1" x14ac:dyDescent="0.25">
      <c r="A2583" s="20">
        <f t="shared" si="81"/>
        <v>42994.249999993757</v>
      </c>
      <c r="B2583" s="29">
        <v>7.6294500000000003</v>
      </c>
      <c r="C2583" s="30">
        <v>0.84494000000000002</v>
      </c>
      <c r="D2583" s="29">
        <v>50.931460000000001</v>
      </c>
      <c r="E2583" s="29"/>
      <c r="F2583" s="24">
        <f t="shared" si="80"/>
        <v>7.6294500000000003</v>
      </c>
      <c r="G2583" s="24">
        <v>7.6294500000000003</v>
      </c>
      <c r="H2583" s="23">
        <v>16.243169999999999</v>
      </c>
      <c r="I2583" s="23"/>
      <c r="J2583" s="23">
        <v>150</v>
      </c>
      <c r="K2583" s="23"/>
    </row>
    <row r="2584" spans="1:11" ht="12.75" customHeight="1" x14ac:dyDescent="0.25">
      <c r="A2584" s="20">
        <f t="shared" si="81"/>
        <v>42994.291666660421</v>
      </c>
      <c r="B2584" s="29">
        <v>8.5566099999999992</v>
      </c>
      <c r="C2584" s="30">
        <v>0.37120999999999998</v>
      </c>
      <c r="D2584" s="29">
        <v>75.20532</v>
      </c>
      <c r="E2584" s="29"/>
      <c r="F2584" s="24">
        <f t="shared" si="80"/>
        <v>8.5566099999999992</v>
      </c>
      <c r="G2584" s="24">
        <v>8.5566099999999992</v>
      </c>
      <c r="H2584" s="23">
        <v>16.234459999999999</v>
      </c>
      <c r="I2584" s="23"/>
      <c r="J2584" s="23">
        <v>150</v>
      </c>
      <c r="K2584" s="23"/>
    </row>
    <row r="2585" spans="1:11" ht="12.75" customHeight="1" x14ac:dyDescent="0.25">
      <c r="A2585" s="20">
        <f t="shared" si="81"/>
        <v>42994.333333327086</v>
      </c>
      <c r="B2585" s="29">
        <v>-4.8258900000000002</v>
      </c>
      <c r="C2585" s="30">
        <v>1.3034699999999999</v>
      </c>
      <c r="D2585" s="29">
        <v>291.3322</v>
      </c>
      <c r="E2585" s="29"/>
      <c r="F2585" s="24" t="str">
        <f t="shared" si="80"/>
        <v/>
      </c>
      <c r="G2585" s="24" t="s">
        <v>189</v>
      </c>
      <c r="H2585" s="23">
        <v>16.233750000000001</v>
      </c>
      <c r="I2585" s="23"/>
      <c r="J2585" s="23">
        <v>150</v>
      </c>
      <c r="K2585" s="23"/>
    </row>
    <row r="2586" spans="1:11" ht="12.75" customHeight="1" x14ac:dyDescent="0.25">
      <c r="A2586" s="20">
        <f t="shared" si="81"/>
        <v>42994.37499999375</v>
      </c>
      <c r="B2586" s="29">
        <v>7.7776699999999996</v>
      </c>
      <c r="C2586" s="30">
        <v>3.0997699999999999</v>
      </c>
      <c r="D2586" s="29">
        <v>293.23270000000002</v>
      </c>
      <c r="E2586" s="29"/>
      <c r="F2586" s="24">
        <f t="shared" si="80"/>
        <v>7.7776699999999996</v>
      </c>
      <c r="G2586" s="24">
        <v>7.7776699999999996</v>
      </c>
      <c r="H2586" s="23">
        <v>16.21772</v>
      </c>
      <c r="I2586" s="23"/>
      <c r="J2586" s="23">
        <v>150</v>
      </c>
      <c r="K2586" s="23"/>
    </row>
    <row r="2587" spans="1:11" ht="12.75" customHeight="1" x14ac:dyDescent="0.25">
      <c r="A2587" s="20">
        <f t="shared" si="81"/>
        <v>42994.416666660414</v>
      </c>
      <c r="B2587" s="29">
        <v>9.11111</v>
      </c>
      <c r="C2587" s="30">
        <v>4.0381600000000004</v>
      </c>
      <c r="D2587" s="29">
        <v>289.56920000000002</v>
      </c>
      <c r="E2587" s="29"/>
      <c r="F2587" s="24">
        <f t="shared" si="80"/>
        <v>9.11111</v>
      </c>
      <c r="G2587" s="24">
        <v>9.11111</v>
      </c>
      <c r="H2587" s="23">
        <v>16.19895</v>
      </c>
      <c r="I2587" s="23"/>
      <c r="J2587" s="23">
        <v>150</v>
      </c>
      <c r="K2587" s="23"/>
    </row>
    <row r="2588" spans="1:11" ht="12.75" customHeight="1" x14ac:dyDescent="0.25">
      <c r="A2588" s="20">
        <f t="shared" si="81"/>
        <v>42994.458333327078</v>
      </c>
      <c r="B2588" s="29">
        <v>9.9210600000000007</v>
      </c>
      <c r="C2588" s="30">
        <v>5.6909599999999996</v>
      </c>
      <c r="D2588" s="29">
        <v>281.40859999999998</v>
      </c>
      <c r="E2588" s="29"/>
      <c r="F2588" s="24">
        <f t="shared" si="80"/>
        <v>9.9210600000000007</v>
      </c>
      <c r="G2588" s="24">
        <v>9.9210600000000007</v>
      </c>
      <c r="H2588" s="23">
        <v>16.197669999999999</v>
      </c>
      <c r="I2588" s="23"/>
      <c r="J2588" s="23">
        <v>150</v>
      </c>
      <c r="K2588" s="23"/>
    </row>
    <row r="2589" spans="1:11" ht="12.75" customHeight="1" x14ac:dyDescent="0.25">
      <c r="A2589" s="20">
        <f t="shared" si="81"/>
        <v>42994.499999993743</v>
      </c>
      <c r="B2589" s="29">
        <v>11.44922</v>
      </c>
      <c r="C2589" s="30">
        <v>8.98597</v>
      </c>
      <c r="D2589" s="29">
        <v>275.97199999999998</v>
      </c>
      <c r="E2589" s="29"/>
      <c r="F2589" s="24">
        <f t="shared" si="80"/>
        <v>11.44922</v>
      </c>
      <c r="G2589" s="24">
        <v>11.44922</v>
      </c>
      <c r="H2589" s="23">
        <v>16.196390000000001</v>
      </c>
      <c r="I2589" s="23"/>
      <c r="J2589" s="23">
        <v>150</v>
      </c>
      <c r="K2589" s="23"/>
    </row>
    <row r="2590" spans="1:11" ht="12.75" customHeight="1" x14ac:dyDescent="0.25">
      <c r="A2590" s="20">
        <f t="shared" si="81"/>
        <v>42994.541666660407</v>
      </c>
      <c r="B2590" s="29">
        <v>7.7077400000000003</v>
      </c>
      <c r="C2590" s="30">
        <v>8.5589300000000001</v>
      </c>
      <c r="D2590" s="29">
        <v>271.28429999999997</v>
      </c>
      <c r="E2590" s="29"/>
      <c r="F2590" s="24">
        <f t="shared" si="80"/>
        <v>7.7077400000000003</v>
      </c>
      <c r="G2590" s="24">
        <v>7.7077400000000003</v>
      </c>
      <c r="H2590" s="23">
        <v>16.194279999999999</v>
      </c>
      <c r="I2590" s="23"/>
      <c r="J2590" s="23">
        <v>150</v>
      </c>
      <c r="K2590" s="23"/>
    </row>
    <row r="2591" spans="1:11" ht="12.75" customHeight="1" x14ac:dyDescent="0.25">
      <c r="A2591" s="20">
        <f t="shared" si="81"/>
        <v>42994.583333327071</v>
      </c>
      <c r="B2591" s="29">
        <v>52.31711</v>
      </c>
      <c r="C2591" s="30">
        <v>7.9125100000000002</v>
      </c>
      <c r="D2591" s="29">
        <v>267.43189999999998</v>
      </c>
      <c r="E2591" s="29"/>
      <c r="F2591" s="24">
        <f t="shared" si="80"/>
        <v>52.31711</v>
      </c>
      <c r="G2591" s="24">
        <v>52.31711</v>
      </c>
      <c r="H2591" s="23">
        <v>16.185669999999998</v>
      </c>
      <c r="I2591" s="23"/>
      <c r="J2591" s="23">
        <v>150</v>
      </c>
      <c r="K2591" s="23"/>
    </row>
    <row r="2592" spans="1:11" ht="12.75" customHeight="1" x14ac:dyDescent="0.25">
      <c r="A2592" s="20">
        <f t="shared" si="81"/>
        <v>42994.624999993735</v>
      </c>
      <c r="B2592" s="29">
        <v>45.180720000000001</v>
      </c>
      <c r="C2592" s="30">
        <v>8.1320399999999999</v>
      </c>
      <c r="D2592" s="29">
        <v>262.40480000000002</v>
      </c>
      <c r="E2592" s="29"/>
      <c r="F2592" s="24">
        <f t="shared" si="80"/>
        <v>45.180720000000001</v>
      </c>
      <c r="G2592" s="24">
        <v>45.180720000000001</v>
      </c>
      <c r="H2592" s="23">
        <v>16.18319</v>
      </c>
      <c r="I2592" s="23"/>
      <c r="J2592" s="23">
        <v>150</v>
      </c>
      <c r="K2592" s="23"/>
    </row>
    <row r="2593" spans="1:11" ht="12.75" customHeight="1" x14ac:dyDescent="0.25">
      <c r="A2593" s="20">
        <f t="shared" si="81"/>
        <v>42994.6666666604</v>
      </c>
      <c r="B2593" s="29">
        <v>24.763940000000002</v>
      </c>
      <c r="C2593" s="30">
        <v>7.5437700000000003</v>
      </c>
      <c r="D2593" s="29">
        <v>259.5736</v>
      </c>
      <c r="E2593" s="29"/>
      <c r="F2593" s="24">
        <f t="shared" si="80"/>
        <v>24.763940000000002</v>
      </c>
      <c r="G2593" s="24">
        <v>24.763940000000002</v>
      </c>
      <c r="H2593" s="23">
        <v>16.178059999999999</v>
      </c>
      <c r="I2593" s="23"/>
      <c r="J2593" s="23">
        <v>150</v>
      </c>
      <c r="K2593" s="23"/>
    </row>
    <row r="2594" spans="1:11" ht="12.75" customHeight="1" x14ac:dyDescent="0.25">
      <c r="A2594" s="20">
        <f t="shared" si="81"/>
        <v>42994.708333327064</v>
      </c>
      <c r="B2594" s="29">
        <v>7.4243300000000003</v>
      </c>
      <c r="C2594" s="30">
        <v>5.7960000000000003</v>
      </c>
      <c r="D2594" s="29">
        <v>260.76679999999999</v>
      </c>
      <c r="E2594" s="29"/>
      <c r="F2594" s="24">
        <f t="shared" si="80"/>
        <v>7.4243300000000003</v>
      </c>
      <c r="G2594" s="24">
        <v>7.4243300000000003</v>
      </c>
      <c r="H2594" s="23">
        <v>16.17183</v>
      </c>
      <c r="I2594" s="23"/>
      <c r="J2594" s="23">
        <v>150</v>
      </c>
      <c r="K2594" s="23"/>
    </row>
    <row r="2595" spans="1:11" ht="12.75" customHeight="1" x14ac:dyDescent="0.25">
      <c r="A2595" s="20">
        <f t="shared" si="81"/>
        <v>42994.749999993728</v>
      </c>
      <c r="B2595" s="29">
        <v>23.709219999999998</v>
      </c>
      <c r="C2595" s="30">
        <v>3.51851</v>
      </c>
      <c r="D2595" s="29">
        <v>264.10239999999999</v>
      </c>
      <c r="E2595" s="29"/>
      <c r="F2595" s="24">
        <f t="shared" si="80"/>
        <v>23.709219999999998</v>
      </c>
      <c r="G2595" s="24">
        <v>23.709219999999998</v>
      </c>
      <c r="H2595" s="23">
        <v>16.16574</v>
      </c>
      <c r="I2595" s="23"/>
      <c r="J2595" s="23">
        <v>150</v>
      </c>
      <c r="K2595" s="23"/>
    </row>
    <row r="2596" spans="1:11" ht="12.75" customHeight="1" x14ac:dyDescent="0.25">
      <c r="A2596" s="20">
        <f t="shared" si="81"/>
        <v>42994.791666660392</v>
      </c>
      <c r="B2596" s="29">
        <v>19.893560000000001</v>
      </c>
      <c r="C2596" s="30">
        <v>3.09762</v>
      </c>
      <c r="D2596" s="29">
        <v>258.96620000000001</v>
      </c>
      <c r="E2596" s="29"/>
      <c r="F2596" s="24">
        <f t="shared" si="80"/>
        <v>19.893560000000001</v>
      </c>
      <c r="G2596" s="24">
        <v>19.893560000000001</v>
      </c>
      <c r="H2596" s="23">
        <v>16.16187</v>
      </c>
      <c r="I2596" s="23"/>
      <c r="J2596" s="23">
        <v>150</v>
      </c>
      <c r="K2596" s="23"/>
    </row>
    <row r="2597" spans="1:11" ht="12.75" customHeight="1" x14ac:dyDescent="0.25">
      <c r="A2597" s="20">
        <f t="shared" si="81"/>
        <v>42994.833333327057</v>
      </c>
      <c r="B2597" s="29">
        <v>18.585609999999999</v>
      </c>
      <c r="C2597" s="30">
        <v>0.62356</v>
      </c>
      <c r="D2597" s="29">
        <v>45.412199999999999</v>
      </c>
      <c r="E2597" s="29"/>
      <c r="F2597" s="24">
        <f t="shared" si="80"/>
        <v>18.585609999999999</v>
      </c>
      <c r="G2597" s="24">
        <v>18.585609999999999</v>
      </c>
      <c r="H2597" s="23">
        <v>16.1599</v>
      </c>
      <c r="I2597" s="23"/>
      <c r="J2597" s="23">
        <v>150</v>
      </c>
      <c r="K2597" s="23"/>
    </row>
    <row r="2598" spans="1:11" ht="12.75" customHeight="1" x14ac:dyDescent="0.25">
      <c r="A2598" s="20">
        <f t="shared" si="81"/>
        <v>42994.874999993721</v>
      </c>
      <c r="B2598" s="29">
        <v>10.04383</v>
      </c>
      <c r="C2598" s="30">
        <v>0.51439000000000001</v>
      </c>
      <c r="D2598" s="29">
        <v>113.5</v>
      </c>
      <c r="E2598" s="29"/>
      <c r="F2598" s="24">
        <f t="shared" si="80"/>
        <v>10.04383</v>
      </c>
      <c r="G2598" s="24">
        <v>10.04383</v>
      </c>
      <c r="H2598" s="23">
        <v>16.157720000000001</v>
      </c>
      <c r="I2598" s="23"/>
      <c r="J2598" s="23">
        <v>150</v>
      </c>
      <c r="K2598" s="23"/>
    </row>
    <row r="2599" spans="1:11" ht="12.75" customHeight="1" x14ac:dyDescent="0.25">
      <c r="A2599" s="20">
        <f t="shared" si="81"/>
        <v>42994.916666660385</v>
      </c>
      <c r="B2599" s="29">
        <v>8.4704999999999995</v>
      </c>
      <c r="C2599" s="30">
        <v>0.44978000000000001</v>
      </c>
      <c r="D2599" s="29">
        <v>236.33359999999999</v>
      </c>
      <c r="E2599" s="29"/>
      <c r="F2599" s="24">
        <f t="shared" si="80"/>
        <v>8.4704999999999995</v>
      </c>
      <c r="G2599" s="24">
        <v>8.4704999999999995</v>
      </c>
      <c r="H2599" s="23">
        <v>16.153670000000002</v>
      </c>
      <c r="I2599" s="23"/>
      <c r="J2599" s="23">
        <v>150</v>
      </c>
      <c r="K2599" s="23"/>
    </row>
    <row r="2600" spans="1:11" ht="12.75" customHeight="1" x14ac:dyDescent="0.25">
      <c r="A2600" s="20">
        <f t="shared" si="81"/>
        <v>42994.958333327049</v>
      </c>
      <c r="B2600" s="29">
        <v>6.6658299999999997</v>
      </c>
      <c r="C2600" s="30">
        <v>0.72430000000000005</v>
      </c>
      <c r="D2600" s="29">
        <v>257.7645</v>
      </c>
      <c r="E2600" s="29"/>
      <c r="F2600" s="24">
        <f t="shared" si="80"/>
        <v>6.6658299999999997</v>
      </c>
      <c r="G2600" s="24">
        <v>6.6658299999999997</v>
      </c>
      <c r="H2600" s="23">
        <v>16.15361</v>
      </c>
      <c r="I2600" s="23"/>
      <c r="J2600" s="23">
        <v>150</v>
      </c>
      <c r="K2600" s="23"/>
    </row>
    <row r="2601" spans="1:11" ht="12.75" customHeight="1" x14ac:dyDescent="0.25">
      <c r="A2601" s="20">
        <f t="shared" si="81"/>
        <v>42994.999999993714</v>
      </c>
      <c r="B2601" s="29">
        <v>1.58755</v>
      </c>
      <c r="C2601" s="30">
        <v>0.59277000000000002</v>
      </c>
      <c r="D2601" s="29">
        <v>192.57929999999999</v>
      </c>
      <c r="E2601" s="29"/>
      <c r="F2601" s="24">
        <f t="shared" si="80"/>
        <v>1.58755</v>
      </c>
      <c r="G2601" s="24">
        <v>1.58755</v>
      </c>
      <c r="H2601" s="23">
        <v>16.146000000000001</v>
      </c>
      <c r="I2601" s="23"/>
      <c r="J2601" s="23">
        <v>150</v>
      </c>
      <c r="K2601" s="23"/>
    </row>
    <row r="2602" spans="1:11" ht="12.75" customHeight="1" x14ac:dyDescent="0.25">
      <c r="A2602" s="20">
        <f t="shared" si="81"/>
        <v>42995.041666660378</v>
      </c>
      <c r="B2602" s="29">
        <v>7.2530700000000001</v>
      </c>
      <c r="C2602" s="30">
        <v>0.55839000000000005</v>
      </c>
      <c r="D2602" s="29">
        <v>132.25899999999999</v>
      </c>
      <c r="E2602" s="29"/>
      <c r="F2602" s="24">
        <f t="shared" si="80"/>
        <v>7.2530700000000001</v>
      </c>
      <c r="G2602" s="24">
        <v>7.2530700000000001</v>
      </c>
      <c r="H2602" s="23">
        <v>16.14293</v>
      </c>
      <c r="I2602" s="23">
        <f>COUNTIF(G2602:G2625,"&gt;150")</f>
        <v>0</v>
      </c>
      <c r="J2602" s="23">
        <v>150</v>
      </c>
      <c r="K2602" s="23"/>
    </row>
    <row r="2603" spans="1:11" ht="12.75" customHeight="1" x14ac:dyDescent="0.25">
      <c r="A2603" s="20">
        <f t="shared" si="81"/>
        <v>42995.083333327042</v>
      </c>
      <c r="B2603" s="29">
        <v>4.7568299999999999</v>
      </c>
      <c r="C2603" s="30">
        <v>0.37195</v>
      </c>
      <c r="D2603" s="29">
        <v>268.46949999999998</v>
      </c>
      <c r="E2603" s="29"/>
      <c r="F2603" s="24">
        <f t="shared" si="80"/>
        <v>4.7568299999999999</v>
      </c>
      <c r="G2603" s="24">
        <v>4.7568299999999999</v>
      </c>
      <c r="H2603" s="23">
        <v>16.13833</v>
      </c>
      <c r="I2603" s="23"/>
      <c r="J2603" s="23">
        <v>150</v>
      </c>
      <c r="K2603" s="23"/>
    </row>
    <row r="2604" spans="1:11" ht="12.75" customHeight="1" x14ac:dyDescent="0.25">
      <c r="A2604" s="20">
        <f t="shared" si="81"/>
        <v>42995.124999993706</v>
      </c>
      <c r="B2604" s="29">
        <v>0.46228000000000002</v>
      </c>
      <c r="C2604" s="30">
        <v>0.28148000000000001</v>
      </c>
      <c r="D2604" s="29">
        <v>270.37169999999998</v>
      </c>
      <c r="E2604" s="29"/>
      <c r="F2604" s="24">
        <f t="shared" si="80"/>
        <v>0.46228000000000002</v>
      </c>
      <c r="G2604" s="24">
        <v>0.46228000000000002</v>
      </c>
      <c r="H2604" s="23">
        <v>16.1355</v>
      </c>
      <c r="I2604" s="23"/>
      <c r="J2604" s="23">
        <v>150</v>
      </c>
      <c r="K2604" s="23"/>
    </row>
    <row r="2605" spans="1:11" ht="12.75" customHeight="1" x14ac:dyDescent="0.25">
      <c r="A2605" s="20">
        <f t="shared" si="81"/>
        <v>42995.166666660371</v>
      </c>
      <c r="B2605" s="29">
        <v>0.1948</v>
      </c>
      <c r="C2605" s="30">
        <v>0.34583000000000003</v>
      </c>
      <c r="D2605" s="29">
        <v>243.303</v>
      </c>
      <c r="E2605" s="29"/>
      <c r="F2605" s="24">
        <f t="shared" si="80"/>
        <v>0.1948</v>
      </c>
      <c r="G2605" s="24">
        <v>0.1948</v>
      </c>
      <c r="H2605" s="23">
        <v>16.1325</v>
      </c>
      <c r="I2605" s="23"/>
      <c r="J2605" s="23">
        <v>150</v>
      </c>
      <c r="K2605" s="23"/>
    </row>
    <row r="2606" spans="1:11" ht="12.75" customHeight="1" x14ac:dyDescent="0.25">
      <c r="A2606" s="20">
        <f t="shared" si="81"/>
        <v>42995.208333327035</v>
      </c>
      <c r="B2606" s="29"/>
      <c r="C2606" s="30">
        <v>0.52081</v>
      </c>
      <c r="D2606" s="29">
        <v>265.60919999999999</v>
      </c>
      <c r="E2606" s="29"/>
      <c r="F2606" s="24" t="str">
        <f t="shared" si="80"/>
        <v/>
      </c>
      <c r="G2606" s="24" t="s">
        <v>189</v>
      </c>
      <c r="H2606" s="23">
        <v>16.123180000000001</v>
      </c>
      <c r="I2606" s="23"/>
      <c r="J2606" s="23">
        <v>150</v>
      </c>
      <c r="K2606" s="23"/>
    </row>
    <row r="2607" spans="1:11" ht="12.75" customHeight="1" x14ac:dyDescent="0.25">
      <c r="A2607" s="20">
        <f t="shared" si="81"/>
        <v>42995.249999993699</v>
      </c>
      <c r="B2607" s="29">
        <v>6.71889</v>
      </c>
      <c r="C2607" s="30">
        <v>0.31464999999999999</v>
      </c>
      <c r="D2607" s="29">
        <v>269.47500000000002</v>
      </c>
      <c r="E2607" s="29"/>
      <c r="F2607" s="24">
        <f t="shared" si="80"/>
        <v>6.71889</v>
      </c>
      <c r="G2607" s="24">
        <v>6.71889</v>
      </c>
      <c r="H2607" s="23">
        <v>16.119730000000001</v>
      </c>
      <c r="I2607" s="23"/>
      <c r="J2607" s="23">
        <v>150</v>
      </c>
      <c r="K2607" s="23"/>
    </row>
    <row r="2608" spans="1:11" ht="12.75" customHeight="1" x14ac:dyDescent="0.25">
      <c r="A2608" s="20">
        <f t="shared" si="81"/>
        <v>42995.291666660363</v>
      </c>
      <c r="B2608" s="29">
        <v>-0.21861</v>
      </c>
      <c r="C2608" s="30">
        <v>0.41220000000000001</v>
      </c>
      <c r="D2608" s="29">
        <v>84.239360000000005</v>
      </c>
      <c r="E2608" s="29"/>
      <c r="F2608" s="24" t="str">
        <f t="shared" si="80"/>
        <v/>
      </c>
      <c r="G2608" s="24" t="s">
        <v>189</v>
      </c>
      <c r="H2608" s="23">
        <v>16.11364</v>
      </c>
      <c r="I2608" s="23"/>
      <c r="J2608" s="23">
        <v>150</v>
      </c>
      <c r="K2608" s="23"/>
    </row>
    <row r="2609" spans="1:11" ht="12.75" customHeight="1" x14ac:dyDescent="0.25">
      <c r="A2609" s="20">
        <f t="shared" si="81"/>
        <v>42995.333333327028</v>
      </c>
      <c r="B2609" s="29">
        <v>4.2323300000000001</v>
      </c>
      <c r="C2609" s="30">
        <v>0.19547999999999999</v>
      </c>
      <c r="D2609" s="29">
        <v>279.61219999999997</v>
      </c>
      <c r="E2609" s="29"/>
      <c r="F2609" s="24">
        <f t="shared" si="80"/>
        <v>4.2323300000000001</v>
      </c>
      <c r="G2609" s="24">
        <v>4.2323300000000001</v>
      </c>
      <c r="H2609" s="23">
        <v>16.109739999999999</v>
      </c>
      <c r="I2609" s="23"/>
      <c r="J2609" s="23">
        <v>150</v>
      </c>
      <c r="K2609" s="23"/>
    </row>
    <row r="2610" spans="1:11" ht="12.75" customHeight="1" x14ac:dyDescent="0.25">
      <c r="A2610" s="20">
        <f t="shared" si="81"/>
        <v>42995.374999993692</v>
      </c>
      <c r="B2610" s="29">
        <v>3.3123900000000002</v>
      </c>
      <c r="C2610" s="30">
        <v>2.1859999999999999</v>
      </c>
      <c r="D2610" s="29">
        <v>358.40519999999998</v>
      </c>
      <c r="E2610" s="29"/>
      <c r="F2610" s="24">
        <f t="shared" si="80"/>
        <v>3.3123900000000002</v>
      </c>
      <c r="G2610" s="24">
        <v>3.3123900000000002</v>
      </c>
      <c r="H2610" s="23">
        <v>16.105</v>
      </c>
      <c r="I2610" s="23"/>
      <c r="J2610" s="23">
        <v>150</v>
      </c>
      <c r="K2610" s="23"/>
    </row>
    <row r="2611" spans="1:11" ht="12.75" customHeight="1" x14ac:dyDescent="0.25">
      <c r="A2611" s="20">
        <f t="shared" si="81"/>
        <v>42995.416666660356</v>
      </c>
      <c r="B2611" s="29">
        <v>17.031780000000001</v>
      </c>
      <c r="C2611" s="30">
        <v>2.5495000000000001</v>
      </c>
      <c r="D2611" s="29">
        <v>359.19080000000002</v>
      </c>
      <c r="E2611" s="29"/>
      <c r="F2611" s="24">
        <f t="shared" si="80"/>
        <v>17.031780000000001</v>
      </c>
      <c r="G2611" s="24">
        <v>17.031780000000001</v>
      </c>
      <c r="H2611" s="23">
        <v>16.100259999999999</v>
      </c>
      <c r="I2611" s="23"/>
      <c r="J2611" s="23">
        <v>150</v>
      </c>
      <c r="K2611" s="23"/>
    </row>
    <row r="2612" spans="1:11" ht="12.75" customHeight="1" x14ac:dyDescent="0.25">
      <c r="A2612" s="20">
        <f t="shared" si="81"/>
        <v>42995.45833332702</v>
      </c>
      <c r="B2612" s="29">
        <v>45.395769999999999</v>
      </c>
      <c r="C2612" s="30">
        <v>3.70736</v>
      </c>
      <c r="D2612" s="29">
        <v>325.28590000000003</v>
      </c>
      <c r="E2612" s="29"/>
      <c r="F2612" s="24">
        <f t="shared" si="80"/>
        <v>45.395769999999999</v>
      </c>
      <c r="G2612" s="24">
        <v>45.395769999999999</v>
      </c>
      <c r="H2612" s="23">
        <v>16.08333</v>
      </c>
      <c r="I2612" s="23"/>
      <c r="J2612" s="23">
        <v>150</v>
      </c>
      <c r="K2612" s="23"/>
    </row>
    <row r="2613" spans="1:11" ht="12.75" customHeight="1" x14ac:dyDescent="0.25">
      <c r="A2613" s="20">
        <f t="shared" si="81"/>
        <v>42995.499999993684</v>
      </c>
      <c r="B2613" s="29"/>
      <c r="C2613" s="30">
        <v>3.5003500000000001</v>
      </c>
      <c r="D2613" s="29">
        <v>323.91370000000001</v>
      </c>
      <c r="E2613" s="29"/>
      <c r="F2613" s="24" t="str">
        <f t="shared" si="80"/>
        <v/>
      </c>
      <c r="G2613" s="24" t="s">
        <v>189</v>
      </c>
      <c r="H2613" s="23">
        <v>16.0825</v>
      </c>
      <c r="I2613" s="23"/>
      <c r="J2613" s="23">
        <v>150</v>
      </c>
      <c r="K2613" s="23"/>
    </row>
    <row r="2614" spans="1:11" ht="12.75" customHeight="1" x14ac:dyDescent="0.25">
      <c r="A2614" s="20">
        <f t="shared" si="81"/>
        <v>42995.541666660349</v>
      </c>
      <c r="B2614" s="29">
        <v>14.891170000000001</v>
      </c>
      <c r="C2614" s="30">
        <v>4.6647699999999999</v>
      </c>
      <c r="D2614" s="29">
        <v>337.01859999999999</v>
      </c>
      <c r="E2614" s="29"/>
      <c r="F2614" s="24">
        <f t="shared" si="80"/>
        <v>14.891170000000001</v>
      </c>
      <c r="G2614" s="24">
        <v>14.891170000000001</v>
      </c>
      <c r="H2614" s="23">
        <v>16.078869999999998</v>
      </c>
      <c r="I2614" s="23"/>
      <c r="J2614" s="23">
        <v>150</v>
      </c>
      <c r="K2614" s="23"/>
    </row>
    <row r="2615" spans="1:11" ht="12.75" customHeight="1" x14ac:dyDescent="0.25">
      <c r="A2615" s="20">
        <f t="shared" si="81"/>
        <v>42995.583333327013</v>
      </c>
      <c r="B2615" s="29">
        <v>19.011890000000001</v>
      </c>
      <c r="C2615" s="30">
        <v>4.01973</v>
      </c>
      <c r="D2615" s="29">
        <v>340.73329999999999</v>
      </c>
      <c r="E2615" s="29"/>
      <c r="F2615" s="24">
        <f t="shared" si="80"/>
        <v>19.011890000000001</v>
      </c>
      <c r="G2615" s="24">
        <v>19.011890000000001</v>
      </c>
      <c r="H2615" s="23">
        <v>16.072500000000002</v>
      </c>
      <c r="I2615" s="23"/>
      <c r="J2615" s="23">
        <v>150</v>
      </c>
      <c r="K2615" s="23"/>
    </row>
    <row r="2616" spans="1:11" ht="12.75" customHeight="1" x14ac:dyDescent="0.25">
      <c r="A2616" s="20">
        <f t="shared" si="81"/>
        <v>42995.624999993677</v>
      </c>
      <c r="B2616" s="29">
        <v>5.5462199999999999</v>
      </c>
      <c r="C2616" s="30">
        <v>4.54223</v>
      </c>
      <c r="D2616" s="29">
        <v>352.63440000000003</v>
      </c>
      <c r="E2616" s="29"/>
      <c r="F2616" s="24">
        <f t="shared" si="80"/>
        <v>5.5462199999999999</v>
      </c>
      <c r="G2616" s="24">
        <v>5.5462199999999999</v>
      </c>
      <c r="H2616" s="23">
        <v>16.062830000000002</v>
      </c>
      <c r="I2616" s="23"/>
      <c r="J2616" s="23">
        <v>150</v>
      </c>
      <c r="K2616" s="23"/>
    </row>
    <row r="2617" spans="1:11" ht="12.75" customHeight="1" x14ac:dyDescent="0.25">
      <c r="A2617" s="20">
        <f t="shared" si="81"/>
        <v>42995.666666660341</v>
      </c>
      <c r="B2617" s="29">
        <v>-0.10711</v>
      </c>
      <c r="C2617" s="30">
        <v>4.6764999999999999</v>
      </c>
      <c r="D2617" s="29">
        <v>342.73419999999999</v>
      </c>
      <c r="E2617" s="29"/>
      <c r="F2617" s="24" t="str">
        <f t="shared" si="80"/>
        <v/>
      </c>
      <c r="G2617" s="24" t="s">
        <v>189</v>
      </c>
      <c r="H2617" s="23">
        <v>16.061440000000001</v>
      </c>
      <c r="I2617" s="23"/>
      <c r="J2617" s="23">
        <v>150</v>
      </c>
      <c r="K2617" s="23"/>
    </row>
    <row r="2618" spans="1:11" ht="12.75" customHeight="1" x14ac:dyDescent="0.25">
      <c r="A2618" s="20">
        <f t="shared" si="81"/>
        <v>42995.708333327006</v>
      </c>
      <c r="B2618" s="29">
        <v>14.07339</v>
      </c>
      <c r="C2618" s="30">
        <v>4.1713800000000001</v>
      </c>
      <c r="D2618" s="29">
        <v>328.24119999999999</v>
      </c>
      <c r="E2618" s="29"/>
      <c r="F2618" s="24">
        <f t="shared" si="80"/>
        <v>14.07339</v>
      </c>
      <c r="G2618" s="24">
        <v>14.07339</v>
      </c>
      <c r="H2618" s="23">
        <v>16.05922</v>
      </c>
      <c r="I2618" s="23"/>
      <c r="J2618" s="23">
        <v>150</v>
      </c>
      <c r="K2618" s="23"/>
    </row>
    <row r="2619" spans="1:11" ht="12.75" customHeight="1" x14ac:dyDescent="0.25">
      <c r="A2619" s="20">
        <f t="shared" si="81"/>
        <v>42995.74999999367</v>
      </c>
      <c r="B2619" s="29">
        <v>17.276</v>
      </c>
      <c r="C2619" s="30">
        <v>2.0729799999999998</v>
      </c>
      <c r="D2619" s="29">
        <v>312.01130000000001</v>
      </c>
      <c r="E2619" s="29"/>
      <c r="F2619" s="24">
        <f t="shared" si="80"/>
        <v>17.276</v>
      </c>
      <c r="G2619" s="24">
        <v>17.276</v>
      </c>
      <c r="H2619" s="23">
        <v>16.058720000000001</v>
      </c>
      <c r="I2619" s="23"/>
      <c r="J2619" s="23">
        <v>150</v>
      </c>
      <c r="K2619" s="23"/>
    </row>
    <row r="2620" spans="1:11" ht="12.75" customHeight="1" x14ac:dyDescent="0.25">
      <c r="A2620" s="20">
        <f t="shared" si="81"/>
        <v>42995.791666660334</v>
      </c>
      <c r="B2620" s="29">
        <v>11.699389999999999</v>
      </c>
      <c r="C2620" s="30">
        <v>3.59836</v>
      </c>
      <c r="D2620" s="29">
        <v>339.49130000000002</v>
      </c>
      <c r="E2620" s="29"/>
      <c r="F2620" s="24">
        <f t="shared" si="80"/>
        <v>11.699389999999999</v>
      </c>
      <c r="G2620" s="24">
        <v>11.699389999999999</v>
      </c>
      <c r="H2620" s="23">
        <v>16.056799999999999</v>
      </c>
      <c r="I2620" s="23"/>
      <c r="J2620" s="23">
        <v>150</v>
      </c>
      <c r="K2620" s="23"/>
    </row>
    <row r="2621" spans="1:11" ht="12.75" customHeight="1" x14ac:dyDescent="0.25">
      <c r="A2621" s="20">
        <f t="shared" si="81"/>
        <v>42995.833333326998</v>
      </c>
      <c r="B2621" s="29">
        <v>5.9445600000000001</v>
      </c>
      <c r="C2621" s="30">
        <v>6.6201100000000004</v>
      </c>
      <c r="D2621" s="29">
        <v>279.81229999999999</v>
      </c>
      <c r="E2621" s="29"/>
      <c r="F2621" s="24">
        <f t="shared" si="80"/>
        <v>5.9445600000000001</v>
      </c>
      <c r="G2621" s="24">
        <v>5.9445600000000001</v>
      </c>
      <c r="H2621" s="23">
        <v>16.05078</v>
      </c>
      <c r="I2621" s="23"/>
      <c r="J2621" s="23">
        <v>150</v>
      </c>
      <c r="K2621" s="23"/>
    </row>
    <row r="2622" spans="1:11" ht="12.75" customHeight="1" x14ac:dyDescent="0.25">
      <c r="A2622" s="20">
        <f t="shared" si="81"/>
        <v>42995.874999993663</v>
      </c>
      <c r="B2622" s="29"/>
      <c r="C2622" s="30">
        <v>3.12893</v>
      </c>
      <c r="D2622" s="29">
        <v>289.93150000000003</v>
      </c>
      <c r="E2622" s="29"/>
      <c r="F2622" s="24" t="str">
        <f t="shared" si="80"/>
        <v/>
      </c>
      <c r="G2622" s="24" t="s">
        <v>189</v>
      </c>
      <c r="H2622" s="23">
        <v>16.049299999999999</v>
      </c>
      <c r="I2622" s="23"/>
      <c r="J2622" s="23">
        <v>150</v>
      </c>
      <c r="K2622" s="23"/>
    </row>
    <row r="2623" spans="1:11" ht="12.75" customHeight="1" x14ac:dyDescent="0.25">
      <c r="A2623" s="20">
        <f t="shared" si="81"/>
        <v>42995.916666660327</v>
      </c>
      <c r="B2623" s="29">
        <v>3.91011</v>
      </c>
      <c r="C2623" s="30">
        <v>2.47194</v>
      </c>
      <c r="D2623" s="29">
        <v>295.70859999999999</v>
      </c>
      <c r="E2623" s="29"/>
      <c r="F2623" s="24">
        <f t="shared" si="80"/>
        <v>3.91011</v>
      </c>
      <c r="G2623" s="24">
        <v>3.91011</v>
      </c>
      <c r="H2623" s="23">
        <v>16.04917</v>
      </c>
      <c r="I2623" s="23"/>
      <c r="J2623" s="23">
        <v>150</v>
      </c>
      <c r="K2623" s="23"/>
    </row>
    <row r="2624" spans="1:11" ht="12.75" customHeight="1" x14ac:dyDescent="0.25">
      <c r="A2624" s="20">
        <f t="shared" si="81"/>
        <v>42995.958333326991</v>
      </c>
      <c r="B2624" s="29"/>
      <c r="C2624" s="30">
        <v>2.80362</v>
      </c>
      <c r="D2624" s="29">
        <v>300.0471</v>
      </c>
      <c r="E2624" s="29"/>
      <c r="F2624" s="24" t="str">
        <f t="shared" si="80"/>
        <v/>
      </c>
      <c r="G2624" s="24" t="s">
        <v>189</v>
      </c>
      <c r="H2624" s="23">
        <v>16.042549999999999</v>
      </c>
      <c r="I2624" s="23"/>
      <c r="J2624" s="23">
        <v>150</v>
      </c>
      <c r="K2624" s="23"/>
    </row>
    <row r="2625" spans="1:11" ht="12.75" customHeight="1" x14ac:dyDescent="0.25">
      <c r="A2625" s="20">
        <f t="shared" si="81"/>
        <v>42995.999999993655</v>
      </c>
      <c r="B2625" s="29">
        <v>11.148059999999999</v>
      </c>
      <c r="C2625" s="30">
        <v>3.4052099999999998</v>
      </c>
      <c r="D2625" s="29">
        <v>292.46620000000001</v>
      </c>
      <c r="E2625" s="29"/>
      <c r="F2625" s="24">
        <f t="shared" si="80"/>
        <v>11.148059999999999</v>
      </c>
      <c r="G2625" s="24">
        <v>11.148059999999999</v>
      </c>
      <c r="H2625" s="23">
        <v>16.03716</v>
      </c>
      <c r="I2625" s="23"/>
      <c r="J2625" s="23">
        <v>150</v>
      </c>
      <c r="K2625" s="23"/>
    </row>
    <row r="2626" spans="1:11" ht="12.75" customHeight="1" x14ac:dyDescent="0.25">
      <c r="A2626" s="20">
        <f t="shared" si="81"/>
        <v>42996.04166666032</v>
      </c>
      <c r="B2626" s="29">
        <v>16.57987</v>
      </c>
      <c r="C2626" s="30">
        <v>2.6909100000000001</v>
      </c>
      <c r="D2626" s="29">
        <v>285.13060000000002</v>
      </c>
      <c r="E2626" s="29"/>
      <c r="F2626" s="24">
        <f t="shared" si="80"/>
        <v>16.57987</v>
      </c>
      <c r="G2626" s="24">
        <v>16.57987</v>
      </c>
      <c r="H2626" s="23">
        <v>16.031939999999999</v>
      </c>
      <c r="I2626" s="23">
        <f>COUNTIF(G2626:G2649,"&gt;150")</f>
        <v>0</v>
      </c>
      <c r="J2626" s="23">
        <v>150</v>
      </c>
      <c r="K2626" s="23"/>
    </row>
    <row r="2627" spans="1:11" ht="12.75" customHeight="1" x14ac:dyDescent="0.25">
      <c r="A2627" s="20">
        <f t="shared" si="81"/>
        <v>42996.083333326984</v>
      </c>
      <c r="B2627" s="29">
        <v>13.96696</v>
      </c>
      <c r="C2627" s="30">
        <v>4.6322799999999997</v>
      </c>
      <c r="D2627" s="29">
        <v>291.86430000000001</v>
      </c>
      <c r="E2627" s="29"/>
      <c r="F2627" s="24">
        <f t="shared" si="80"/>
        <v>13.96696</v>
      </c>
      <c r="G2627" s="24">
        <v>13.96696</v>
      </c>
      <c r="H2627" s="23">
        <v>16.028079999999999</v>
      </c>
      <c r="I2627" s="23"/>
      <c r="J2627" s="23">
        <v>150</v>
      </c>
      <c r="K2627" s="23"/>
    </row>
    <row r="2628" spans="1:11" ht="12.75" customHeight="1" x14ac:dyDescent="0.25">
      <c r="A2628" s="20">
        <f t="shared" si="81"/>
        <v>42996.124999993648</v>
      </c>
      <c r="B2628" s="29">
        <v>10.13888</v>
      </c>
      <c r="C2628" s="30">
        <v>3.2686299999999999</v>
      </c>
      <c r="D2628" s="29">
        <v>296.40100000000001</v>
      </c>
      <c r="E2628" s="29"/>
      <c r="F2628" s="24">
        <f t="shared" si="80"/>
        <v>10.13888</v>
      </c>
      <c r="G2628" s="24">
        <v>10.13888</v>
      </c>
      <c r="H2628" s="23">
        <v>16.026679999999999</v>
      </c>
      <c r="I2628" s="23"/>
      <c r="J2628" s="23">
        <v>150</v>
      </c>
      <c r="K2628" s="23"/>
    </row>
    <row r="2629" spans="1:11" ht="12.75" customHeight="1" x14ac:dyDescent="0.25">
      <c r="A2629" s="20">
        <f t="shared" si="81"/>
        <v>42996.166666660312</v>
      </c>
      <c r="B2629" s="29">
        <v>6.0912499999999996</v>
      </c>
      <c r="C2629" s="30">
        <v>2.6713499999999999</v>
      </c>
      <c r="D2629" s="29">
        <v>285.68049999999999</v>
      </c>
      <c r="E2629" s="29"/>
      <c r="F2629" s="24">
        <f t="shared" si="80"/>
        <v>6.0912499999999996</v>
      </c>
      <c r="G2629" s="24">
        <v>6.0912499999999996</v>
      </c>
      <c r="H2629" s="23">
        <v>16.015499999999999</v>
      </c>
      <c r="I2629" s="23"/>
      <c r="J2629" s="23">
        <v>150</v>
      </c>
      <c r="K2629" s="23"/>
    </row>
    <row r="2630" spans="1:11" ht="12.75" customHeight="1" x14ac:dyDescent="0.25">
      <c r="A2630" s="20">
        <f t="shared" si="81"/>
        <v>42996.208333326977</v>
      </c>
      <c r="B2630" s="29">
        <v>6.6581999999999999</v>
      </c>
      <c r="C2630" s="30">
        <v>3.0398399999999999</v>
      </c>
      <c r="D2630" s="29">
        <v>288.67110000000002</v>
      </c>
      <c r="E2630" s="29"/>
      <c r="F2630" s="24">
        <f t="shared" si="80"/>
        <v>6.6581999999999999</v>
      </c>
      <c r="G2630" s="24">
        <v>6.6581999999999999</v>
      </c>
      <c r="H2630" s="23">
        <v>16.012329999999999</v>
      </c>
      <c r="I2630" s="23"/>
      <c r="J2630" s="23">
        <v>150</v>
      </c>
      <c r="K2630" s="23"/>
    </row>
    <row r="2631" spans="1:11" ht="12.75" customHeight="1" x14ac:dyDescent="0.25">
      <c r="A2631" s="20">
        <f t="shared" si="81"/>
        <v>42996.249999993641</v>
      </c>
      <c r="B2631" s="29">
        <v>10.56115</v>
      </c>
      <c r="C2631" s="30">
        <v>1.82172</v>
      </c>
      <c r="D2631" s="29">
        <v>286.56990000000002</v>
      </c>
      <c r="E2631" s="29"/>
      <c r="F2631" s="24">
        <f t="shared" si="80"/>
        <v>10.56115</v>
      </c>
      <c r="G2631" s="24">
        <v>10.56115</v>
      </c>
      <c r="H2631" s="23">
        <v>16.010770000000001</v>
      </c>
      <c r="I2631" s="23"/>
      <c r="J2631" s="23">
        <v>150</v>
      </c>
      <c r="K2631" s="23"/>
    </row>
    <row r="2632" spans="1:11" ht="12.75" customHeight="1" x14ac:dyDescent="0.25">
      <c r="A2632" s="20">
        <f t="shared" si="81"/>
        <v>42996.291666660305</v>
      </c>
      <c r="B2632" s="29"/>
      <c r="C2632" s="30">
        <v>0.73614000000000002</v>
      </c>
      <c r="D2632" s="29">
        <v>307.93299999999999</v>
      </c>
      <c r="E2632" s="29"/>
      <c r="F2632" s="24" t="str">
        <f t="shared" si="80"/>
        <v/>
      </c>
      <c r="G2632" s="24" t="s">
        <v>189</v>
      </c>
      <c r="H2632" s="23">
        <v>16.009239999999998</v>
      </c>
      <c r="I2632" s="23"/>
      <c r="J2632" s="23">
        <v>150</v>
      </c>
      <c r="K2632" s="23"/>
    </row>
    <row r="2633" spans="1:11" ht="12.75" customHeight="1" x14ac:dyDescent="0.25">
      <c r="A2633" s="20">
        <f t="shared" si="81"/>
        <v>42996.333333326969</v>
      </c>
      <c r="B2633" s="29">
        <v>8.0452200000000005</v>
      </c>
      <c r="C2633" s="30">
        <v>2.1639300000000001</v>
      </c>
      <c r="D2633" s="29">
        <v>288.38630000000001</v>
      </c>
      <c r="E2633" s="29"/>
      <c r="F2633" s="24">
        <f t="shared" si="80"/>
        <v>8.0452200000000005</v>
      </c>
      <c r="G2633" s="24">
        <v>8.0452200000000005</v>
      </c>
      <c r="H2633" s="23">
        <v>16.009119999999999</v>
      </c>
      <c r="I2633" s="23"/>
      <c r="J2633" s="23">
        <v>150</v>
      </c>
      <c r="K2633" s="23"/>
    </row>
    <row r="2634" spans="1:11" ht="12.75" customHeight="1" x14ac:dyDescent="0.25">
      <c r="A2634" s="20">
        <f t="shared" si="81"/>
        <v>42996.374999993634</v>
      </c>
      <c r="B2634" s="29">
        <v>15.41639</v>
      </c>
      <c r="C2634" s="30">
        <v>4.4808199999999996</v>
      </c>
      <c r="D2634" s="29">
        <v>294.02140000000003</v>
      </c>
      <c r="E2634" s="29"/>
      <c r="F2634" s="24">
        <f t="shared" si="80"/>
        <v>15.41639</v>
      </c>
      <c r="G2634" s="24">
        <v>15.41639</v>
      </c>
      <c r="H2634" s="23">
        <v>16.005600000000001</v>
      </c>
      <c r="I2634" s="23"/>
      <c r="J2634" s="23">
        <v>150</v>
      </c>
      <c r="K2634" s="23"/>
    </row>
    <row r="2635" spans="1:11" ht="12.75" customHeight="1" x14ac:dyDescent="0.25">
      <c r="A2635" s="20">
        <f t="shared" si="81"/>
        <v>42996.416666660298</v>
      </c>
      <c r="B2635" s="29">
        <v>4.5799000000000003</v>
      </c>
      <c r="C2635" s="30">
        <v>4.8893000000000004</v>
      </c>
      <c r="D2635" s="29">
        <v>289.23390000000001</v>
      </c>
      <c r="E2635" s="29"/>
      <c r="F2635" s="24">
        <f t="shared" ref="F2635:F2698" si="82">IF(AND(B2635&gt;0,ISNUMBER(B2635)),B2635,"")</f>
        <v>4.5799000000000003</v>
      </c>
      <c r="G2635" s="24">
        <v>4.5799000000000003</v>
      </c>
      <c r="H2635" s="23">
        <v>16.003399999999999</v>
      </c>
      <c r="I2635" s="23"/>
      <c r="J2635" s="23">
        <v>150</v>
      </c>
      <c r="K2635" s="23"/>
    </row>
    <row r="2636" spans="1:11" ht="12.75" customHeight="1" x14ac:dyDescent="0.25">
      <c r="A2636" s="20">
        <f t="shared" ref="A2636:A2699" si="83">A2635+1/24</f>
        <v>42996.458333326962</v>
      </c>
      <c r="B2636" s="29">
        <v>0.76044999999999996</v>
      </c>
      <c r="C2636" s="30">
        <v>5.2856699999999996</v>
      </c>
      <c r="D2636" s="29">
        <v>268.03379999999999</v>
      </c>
      <c r="E2636" s="29"/>
      <c r="F2636" s="24">
        <f t="shared" si="82"/>
        <v>0.76044999999999996</v>
      </c>
      <c r="G2636" s="24">
        <v>0.76044999999999996</v>
      </c>
      <c r="H2636" s="23">
        <v>16.00122</v>
      </c>
      <c r="I2636" s="23"/>
      <c r="J2636" s="23">
        <v>150</v>
      </c>
      <c r="K2636" s="23"/>
    </row>
    <row r="2637" spans="1:11" ht="12.75" customHeight="1" x14ac:dyDescent="0.25">
      <c r="A2637" s="20">
        <f t="shared" si="83"/>
        <v>42996.499999993626</v>
      </c>
      <c r="B2637" s="29">
        <v>5.8445600000000004</v>
      </c>
      <c r="C2637" s="30">
        <v>7.77346</v>
      </c>
      <c r="D2637" s="29">
        <v>268.57479999999998</v>
      </c>
      <c r="E2637" s="29"/>
      <c r="F2637" s="24">
        <f t="shared" si="82"/>
        <v>5.8445600000000004</v>
      </c>
      <c r="G2637" s="24">
        <v>5.8445600000000004</v>
      </c>
      <c r="H2637" s="23">
        <v>16</v>
      </c>
      <c r="I2637" s="23"/>
      <c r="J2637" s="23">
        <v>150</v>
      </c>
      <c r="K2637" s="23"/>
    </row>
    <row r="2638" spans="1:11" ht="12.75" customHeight="1" x14ac:dyDescent="0.25">
      <c r="A2638" s="20">
        <f t="shared" si="83"/>
        <v>42996.541666660291</v>
      </c>
      <c r="B2638" s="29">
        <v>10.88767</v>
      </c>
      <c r="C2638" s="30">
        <v>7.7778200000000002</v>
      </c>
      <c r="D2638" s="29">
        <v>270.40320000000003</v>
      </c>
      <c r="E2638" s="29"/>
      <c r="F2638" s="24">
        <f t="shared" si="82"/>
        <v>10.88767</v>
      </c>
      <c r="G2638" s="24">
        <v>10.88767</v>
      </c>
      <c r="H2638" s="23">
        <v>15.997999999999999</v>
      </c>
      <c r="I2638" s="23"/>
      <c r="J2638" s="23">
        <v>150</v>
      </c>
      <c r="K2638" s="23"/>
    </row>
    <row r="2639" spans="1:11" ht="12.75" customHeight="1" x14ac:dyDescent="0.25">
      <c r="A2639" s="20">
        <f t="shared" si="83"/>
        <v>42996.583333326955</v>
      </c>
      <c r="B2639" s="29">
        <v>14.184939999999999</v>
      </c>
      <c r="C2639" s="30">
        <v>6.9281699999999997</v>
      </c>
      <c r="D2639" s="29">
        <v>276.20589999999999</v>
      </c>
      <c r="E2639" s="29"/>
      <c r="F2639" s="24">
        <f t="shared" si="82"/>
        <v>14.184939999999999</v>
      </c>
      <c r="G2639" s="24">
        <v>14.184939999999999</v>
      </c>
      <c r="H2639" s="23">
        <v>15.993130000000001</v>
      </c>
      <c r="I2639" s="23"/>
      <c r="J2639" s="23">
        <v>150</v>
      </c>
      <c r="K2639" s="23"/>
    </row>
    <row r="2640" spans="1:11" ht="12.75" customHeight="1" x14ac:dyDescent="0.25">
      <c r="A2640" s="20">
        <f t="shared" si="83"/>
        <v>42996.624999993619</v>
      </c>
      <c r="B2640" s="29">
        <v>13.816890000000001</v>
      </c>
      <c r="C2640" s="30">
        <v>7.6485799999999999</v>
      </c>
      <c r="D2640" s="29">
        <v>274.61739999999998</v>
      </c>
      <c r="E2640" s="29"/>
      <c r="F2640" s="24">
        <f t="shared" si="82"/>
        <v>13.816890000000001</v>
      </c>
      <c r="G2640" s="24">
        <v>13.816890000000001</v>
      </c>
      <c r="H2640" s="23">
        <v>15.99268</v>
      </c>
      <c r="I2640" s="23"/>
      <c r="J2640" s="23">
        <v>150</v>
      </c>
      <c r="K2640" s="23"/>
    </row>
    <row r="2641" spans="1:11" ht="12.75" customHeight="1" x14ac:dyDescent="0.25">
      <c r="A2641" s="20">
        <f t="shared" si="83"/>
        <v>42996.666666660283</v>
      </c>
      <c r="B2641" s="29">
        <v>5.56839</v>
      </c>
      <c r="C2641" s="30">
        <v>4.7565299999999997</v>
      </c>
      <c r="D2641" s="29">
        <v>287.82830000000001</v>
      </c>
      <c r="E2641" s="29"/>
      <c r="F2641" s="24">
        <f t="shared" si="82"/>
        <v>5.56839</v>
      </c>
      <c r="G2641" s="24">
        <v>5.56839</v>
      </c>
      <c r="H2641" s="23">
        <v>15.98006</v>
      </c>
      <c r="I2641" s="23"/>
      <c r="J2641" s="23">
        <v>150</v>
      </c>
      <c r="K2641" s="23"/>
    </row>
    <row r="2642" spans="1:11" ht="12.75" customHeight="1" x14ac:dyDescent="0.25">
      <c r="A2642" s="20">
        <f t="shared" si="83"/>
        <v>42996.708333326947</v>
      </c>
      <c r="B2642" s="29">
        <v>-1.53156</v>
      </c>
      <c r="C2642" s="30">
        <v>5.8182200000000002</v>
      </c>
      <c r="D2642" s="29">
        <v>296.17380000000003</v>
      </c>
      <c r="E2642" s="29"/>
      <c r="F2642" s="24" t="str">
        <f t="shared" si="82"/>
        <v/>
      </c>
      <c r="G2642" s="24" t="s">
        <v>189</v>
      </c>
      <c r="H2642" s="23">
        <v>15.978759999999999</v>
      </c>
      <c r="I2642" s="23"/>
      <c r="J2642" s="23">
        <v>150</v>
      </c>
      <c r="K2642" s="23"/>
    </row>
    <row r="2643" spans="1:11" ht="12.75" customHeight="1" x14ac:dyDescent="0.25">
      <c r="A2643" s="20">
        <f t="shared" si="83"/>
        <v>42996.749999993612</v>
      </c>
      <c r="B2643" s="29">
        <v>15.31217</v>
      </c>
      <c r="C2643" s="30">
        <v>4.4965299999999999</v>
      </c>
      <c r="D2643" s="29">
        <v>289.65640000000002</v>
      </c>
      <c r="E2643" s="29"/>
      <c r="F2643" s="24">
        <f t="shared" si="82"/>
        <v>15.31217</v>
      </c>
      <c r="G2643" s="24">
        <v>15.31217</v>
      </c>
      <c r="H2643" s="23">
        <v>15.97606</v>
      </c>
      <c r="I2643" s="23"/>
      <c r="J2643" s="23">
        <v>150</v>
      </c>
      <c r="K2643" s="23"/>
    </row>
    <row r="2644" spans="1:11" ht="12.75" customHeight="1" x14ac:dyDescent="0.25">
      <c r="A2644" s="20">
        <f t="shared" si="83"/>
        <v>42996.791666660276</v>
      </c>
      <c r="B2644" s="29">
        <v>6.3746099999999997</v>
      </c>
      <c r="C2644" s="30">
        <v>3.7029399999999999</v>
      </c>
      <c r="D2644" s="29">
        <v>268.71039999999999</v>
      </c>
      <c r="E2644" s="29"/>
      <c r="F2644" s="24">
        <f t="shared" si="82"/>
        <v>6.3746099999999997</v>
      </c>
      <c r="G2644" s="24">
        <v>6.3746099999999997</v>
      </c>
      <c r="H2644" s="23">
        <v>15.9725</v>
      </c>
      <c r="I2644" s="23"/>
      <c r="J2644" s="23">
        <v>150</v>
      </c>
      <c r="K2644" s="23"/>
    </row>
    <row r="2645" spans="1:11" ht="12.75" customHeight="1" x14ac:dyDescent="0.25">
      <c r="A2645" s="20">
        <f t="shared" si="83"/>
        <v>42996.83333332694</v>
      </c>
      <c r="B2645" s="29">
        <v>11.96344</v>
      </c>
      <c r="C2645" s="30">
        <v>3.2273100000000001</v>
      </c>
      <c r="D2645" s="29">
        <v>286.36059999999998</v>
      </c>
      <c r="E2645" s="29"/>
      <c r="F2645" s="24">
        <f t="shared" si="82"/>
        <v>11.96344</v>
      </c>
      <c r="G2645" s="24">
        <v>11.96344</v>
      </c>
      <c r="H2645" s="23">
        <v>15.967829999999999</v>
      </c>
      <c r="I2645" s="23"/>
      <c r="J2645" s="23">
        <v>150</v>
      </c>
      <c r="K2645" s="23"/>
    </row>
    <row r="2646" spans="1:11" ht="12.75" customHeight="1" x14ac:dyDescent="0.25">
      <c r="A2646" s="20">
        <f t="shared" si="83"/>
        <v>42996.874999993604</v>
      </c>
      <c r="B2646" s="29">
        <v>7.3588300000000002</v>
      </c>
      <c r="C2646" s="30">
        <v>2.1461800000000002</v>
      </c>
      <c r="D2646" s="29">
        <v>273.13119999999998</v>
      </c>
      <c r="E2646" s="29"/>
      <c r="F2646" s="24">
        <f t="shared" si="82"/>
        <v>7.3588300000000002</v>
      </c>
      <c r="G2646" s="24">
        <v>7.3588300000000002</v>
      </c>
      <c r="H2646" s="23">
        <v>15.96082</v>
      </c>
      <c r="I2646" s="23"/>
      <c r="J2646" s="23">
        <v>150</v>
      </c>
      <c r="K2646" s="23"/>
    </row>
    <row r="2647" spans="1:11" ht="12.75" customHeight="1" x14ac:dyDescent="0.25">
      <c r="A2647" s="20">
        <f t="shared" si="83"/>
        <v>42996.916666660269</v>
      </c>
      <c r="B2647" s="29">
        <v>4.0657800000000002</v>
      </c>
      <c r="C2647" s="30">
        <v>0.66417000000000004</v>
      </c>
      <c r="D2647" s="29">
        <v>62.570639999999997</v>
      </c>
      <c r="E2647" s="29"/>
      <c r="F2647" s="24">
        <f t="shared" si="82"/>
        <v>4.0657800000000002</v>
      </c>
      <c r="G2647" s="24">
        <v>4.0657800000000002</v>
      </c>
      <c r="H2647" s="23">
        <v>15.949299999999999</v>
      </c>
      <c r="I2647" s="23"/>
      <c r="J2647" s="23">
        <v>150</v>
      </c>
      <c r="K2647" s="23"/>
    </row>
    <row r="2648" spans="1:11" ht="12.75" customHeight="1" x14ac:dyDescent="0.25">
      <c r="A2648" s="20">
        <f t="shared" si="83"/>
        <v>42996.958333326933</v>
      </c>
      <c r="B2648" s="29">
        <v>3.5733299999999999</v>
      </c>
      <c r="C2648" s="30">
        <v>0.48318</v>
      </c>
      <c r="D2648" s="29">
        <v>104.2398</v>
      </c>
      <c r="E2648" s="29"/>
      <c r="F2648" s="24">
        <f t="shared" si="82"/>
        <v>3.5733299999999999</v>
      </c>
      <c r="G2648" s="24">
        <v>3.5733299999999999</v>
      </c>
      <c r="H2648" s="23">
        <v>15.94256</v>
      </c>
      <c r="I2648" s="23"/>
      <c r="J2648" s="23">
        <v>150</v>
      </c>
      <c r="K2648" s="23"/>
    </row>
    <row r="2649" spans="1:11" ht="12.75" customHeight="1" x14ac:dyDescent="0.25">
      <c r="A2649" s="20">
        <f t="shared" si="83"/>
        <v>42996.999999993597</v>
      </c>
      <c r="B2649" s="29">
        <v>7.2822199999999997</v>
      </c>
      <c r="C2649" s="30">
        <v>0.38577</v>
      </c>
      <c r="D2649" s="29">
        <v>159.33699999999999</v>
      </c>
      <c r="E2649" s="29"/>
      <c r="F2649" s="24">
        <f t="shared" si="82"/>
        <v>7.2822199999999997</v>
      </c>
      <c r="G2649" s="24">
        <v>7.2822199999999997</v>
      </c>
      <c r="H2649" s="23">
        <v>15.93689</v>
      </c>
      <c r="I2649" s="23"/>
      <c r="J2649" s="23">
        <v>150</v>
      </c>
      <c r="K2649" s="23"/>
    </row>
    <row r="2650" spans="1:11" ht="12.75" customHeight="1" x14ac:dyDescent="0.25">
      <c r="A2650" s="20">
        <f t="shared" si="83"/>
        <v>42997.041666660261</v>
      </c>
      <c r="B2650" s="29">
        <v>0.78727000000000003</v>
      </c>
      <c r="C2650" s="30">
        <v>0.45025999999999999</v>
      </c>
      <c r="D2650" s="29">
        <v>68.101650000000006</v>
      </c>
      <c r="E2650" s="29"/>
      <c r="F2650" s="24">
        <f t="shared" si="82"/>
        <v>0.78727000000000003</v>
      </c>
      <c r="G2650" s="24">
        <v>0.78727000000000003</v>
      </c>
      <c r="H2650" s="23">
        <v>15.93628</v>
      </c>
      <c r="I2650" s="23">
        <f>COUNTIF(G2650:G2673,"&gt;150")</f>
        <v>0</v>
      </c>
      <c r="J2650" s="23">
        <v>150</v>
      </c>
      <c r="K2650" s="23"/>
    </row>
    <row r="2651" spans="1:11" ht="12.75" customHeight="1" x14ac:dyDescent="0.25">
      <c r="A2651" s="20">
        <f t="shared" si="83"/>
        <v>42997.083333326926</v>
      </c>
      <c r="B2651" s="29"/>
      <c r="C2651" s="30">
        <v>1.71052</v>
      </c>
      <c r="D2651" s="29">
        <v>240.1421</v>
      </c>
      <c r="E2651" s="29"/>
      <c r="F2651" s="24" t="str">
        <f t="shared" si="82"/>
        <v/>
      </c>
      <c r="G2651" s="24" t="s">
        <v>189</v>
      </c>
      <c r="H2651" s="23">
        <v>15.930429999999999</v>
      </c>
      <c r="I2651" s="23"/>
      <c r="J2651" s="23">
        <v>150</v>
      </c>
      <c r="K2651" s="23"/>
    </row>
    <row r="2652" spans="1:11" ht="12.75" customHeight="1" x14ac:dyDescent="0.25">
      <c r="A2652" s="20">
        <f t="shared" si="83"/>
        <v>42997.12499999359</v>
      </c>
      <c r="B2652" s="29">
        <v>8.1516699999999993</v>
      </c>
      <c r="C2652" s="30">
        <v>1.8154399999999999</v>
      </c>
      <c r="D2652" s="29">
        <v>239.46420000000001</v>
      </c>
      <c r="E2652" s="29"/>
      <c r="F2652" s="24">
        <f t="shared" si="82"/>
        <v>8.1516699999999993</v>
      </c>
      <c r="G2652" s="24">
        <v>8.1516699999999993</v>
      </c>
      <c r="H2652" s="23">
        <v>15.89983</v>
      </c>
      <c r="I2652" s="23"/>
      <c r="J2652" s="23">
        <v>150</v>
      </c>
      <c r="K2652" s="23"/>
    </row>
    <row r="2653" spans="1:11" ht="12.75" customHeight="1" x14ac:dyDescent="0.25">
      <c r="A2653" s="20">
        <f t="shared" si="83"/>
        <v>42997.166666660254</v>
      </c>
      <c r="B2653" s="29">
        <v>12.842499999999999</v>
      </c>
      <c r="C2653" s="30">
        <v>2.4901</v>
      </c>
      <c r="D2653" s="29">
        <v>252.89330000000001</v>
      </c>
      <c r="E2653" s="29"/>
      <c r="F2653" s="24">
        <f t="shared" si="82"/>
        <v>12.842499999999999</v>
      </c>
      <c r="G2653" s="24">
        <v>12.842499999999999</v>
      </c>
      <c r="H2653" s="23">
        <v>15.89639</v>
      </c>
      <c r="I2653" s="23"/>
      <c r="J2653" s="23">
        <v>150</v>
      </c>
      <c r="K2653" s="23"/>
    </row>
    <row r="2654" spans="1:11" ht="12.75" customHeight="1" x14ac:dyDescent="0.25">
      <c r="A2654" s="20">
        <f t="shared" si="83"/>
        <v>42997.208333326918</v>
      </c>
      <c r="B2654" s="29">
        <v>24.012889999999999</v>
      </c>
      <c r="C2654" s="30">
        <v>3.82009</v>
      </c>
      <c r="D2654" s="29">
        <v>247.72389999999999</v>
      </c>
      <c r="E2654" s="29"/>
      <c r="F2654" s="24">
        <f t="shared" si="82"/>
        <v>24.012889999999999</v>
      </c>
      <c r="G2654" s="24">
        <v>24.012889999999999</v>
      </c>
      <c r="H2654" s="23">
        <v>15.89087</v>
      </c>
      <c r="I2654" s="23"/>
      <c r="J2654" s="23">
        <v>150</v>
      </c>
      <c r="K2654" s="23"/>
    </row>
    <row r="2655" spans="1:11" ht="12.75" customHeight="1" x14ac:dyDescent="0.25">
      <c r="A2655" s="20">
        <f t="shared" si="83"/>
        <v>42997.249999993583</v>
      </c>
      <c r="B2655" s="29">
        <v>22.996110000000002</v>
      </c>
      <c r="C2655" s="30">
        <v>4.6246900000000002</v>
      </c>
      <c r="D2655" s="29">
        <v>229.26750000000001</v>
      </c>
      <c r="E2655" s="29"/>
      <c r="F2655" s="24">
        <f t="shared" si="82"/>
        <v>22.996110000000002</v>
      </c>
      <c r="G2655" s="24">
        <v>22.996110000000002</v>
      </c>
      <c r="H2655" s="23">
        <v>15.890650000000001</v>
      </c>
      <c r="I2655" s="23"/>
      <c r="J2655" s="23">
        <v>150</v>
      </c>
      <c r="K2655" s="23"/>
    </row>
    <row r="2656" spans="1:11" ht="12.75" customHeight="1" x14ac:dyDescent="0.25">
      <c r="A2656" s="20">
        <f t="shared" si="83"/>
        <v>42997.291666660247</v>
      </c>
      <c r="B2656" s="29">
        <v>9.6767199999999995</v>
      </c>
      <c r="C2656" s="30">
        <v>4.7062799999999996</v>
      </c>
      <c r="D2656" s="29">
        <v>237.80789999999999</v>
      </c>
      <c r="E2656" s="29"/>
      <c r="F2656" s="24">
        <f t="shared" si="82"/>
        <v>9.6767199999999995</v>
      </c>
      <c r="G2656" s="24">
        <v>9.6767199999999995</v>
      </c>
      <c r="H2656" s="23">
        <v>15.877660000000001</v>
      </c>
      <c r="I2656" s="23"/>
      <c r="J2656" s="23">
        <v>150</v>
      </c>
      <c r="K2656" s="23"/>
    </row>
    <row r="2657" spans="1:11" ht="12.75" customHeight="1" x14ac:dyDescent="0.25">
      <c r="A2657" s="20">
        <f t="shared" si="83"/>
        <v>42997.333333326911</v>
      </c>
      <c r="B2657" s="29">
        <v>1.2166699999999999</v>
      </c>
      <c r="C2657" s="30">
        <v>5.1053699999999997</v>
      </c>
      <c r="D2657" s="29">
        <v>231.52379999999999</v>
      </c>
      <c r="E2657" s="29"/>
      <c r="F2657" s="24">
        <f t="shared" si="82"/>
        <v>1.2166699999999999</v>
      </c>
      <c r="G2657" s="24">
        <v>1.2166699999999999</v>
      </c>
      <c r="H2657" s="23">
        <v>15.87717</v>
      </c>
      <c r="I2657" s="23"/>
      <c r="J2657" s="23">
        <v>150</v>
      </c>
      <c r="K2657" s="23"/>
    </row>
    <row r="2658" spans="1:11" ht="12.75" customHeight="1" x14ac:dyDescent="0.25">
      <c r="A2658" s="20">
        <f t="shared" si="83"/>
        <v>42997.374999993575</v>
      </c>
      <c r="B2658" s="29">
        <v>10.27406</v>
      </c>
      <c r="C2658" s="30">
        <v>5.69482</v>
      </c>
      <c r="D2658" s="29">
        <v>224.28139999999999</v>
      </c>
      <c r="E2658" s="29"/>
      <c r="F2658" s="24">
        <f t="shared" si="82"/>
        <v>10.27406</v>
      </c>
      <c r="G2658" s="24">
        <v>10.27406</v>
      </c>
      <c r="H2658" s="23">
        <v>15.87533</v>
      </c>
      <c r="I2658" s="23"/>
      <c r="J2658" s="23">
        <v>150</v>
      </c>
      <c r="K2658" s="23"/>
    </row>
    <row r="2659" spans="1:11" ht="12.75" customHeight="1" x14ac:dyDescent="0.25">
      <c r="A2659" s="20">
        <f t="shared" si="83"/>
        <v>42997.41666666024</v>
      </c>
      <c r="B2659" s="29">
        <v>7.3748300000000002</v>
      </c>
      <c r="C2659" s="30">
        <v>5.1760099999999998</v>
      </c>
      <c r="D2659" s="29">
        <v>219.9992</v>
      </c>
      <c r="E2659" s="29"/>
      <c r="F2659" s="24">
        <f t="shared" si="82"/>
        <v>7.3748300000000002</v>
      </c>
      <c r="G2659" s="24">
        <v>7.3748300000000002</v>
      </c>
      <c r="H2659" s="23">
        <v>15.86994</v>
      </c>
      <c r="I2659" s="23"/>
      <c r="J2659" s="23">
        <v>150</v>
      </c>
      <c r="K2659" s="23"/>
    </row>
    <row r="2660" spans="1:11" ht="12.75" customHeight="1" x14ac:dyDescent="0.25">
      <c r="A2660" s="20">
        <f t="shared" si="83"/>
        <v>42997.458333326904</v>
      </c>
      <c r="B2660" s="29">
        <v>9.62317</v>
      </c>
      <c r="C2660" s="30">
        <v>6.2496799999999997</v>
      </c>
      <c r="D2660" s="29">
        <v>222.90369999999999</v>
      </c>
      <c r="E2660" s="29"/>
      <c r="F2660" s="24">
        <f t="shared" si="82"/>
        <v>9.62317</v>
      </c>
      <c r="G2660" s="24">
        <v>9.62317</v>
      </c>
      <c r="H2660" s="23">
        <v>15.86393</v>
      </c>
      <c r="I2660" s="23"/>
      <c r="J2660" s="23">
        <v>150</v>
      </c>
      <c r="K2660" s="23"/>
    </row>
    <row r="2661" spans="1:11" ht="12.75" customHeight="1" x14ac:dyDescent="0.25">
      <c r="A2661" s="20">
        <f t="shared" si="83"/>
        <v>42997.499999993568</v>
      </c>
      <c r="B2661" s="29">
        <v>15.73911</v>
      </c>
      <c r="C2661" s="30">
        <v>5.9043400000000004</v>
      </c>
      <c r="D2661" s="29">
        <v>219.3237</v>
      </c>
      <c r="E2661" s="29"/>
      <c r="F2661" s="24">
        <f t="shared" si="82"/>
        <v>15.73911</v>
      </c>
      <c r="G2661" s="24">
        <v>15.73911</v>
      </c>
      <c r="H2661" s="23">
        <v>15.8635</v>
      </c>
      <c r="I2661" s="23"/>
      <c r="J2661" s="23">
        <v>150</v>
      </c>
      <c r="K2661" s="23"/>
    </row>
    <row r="2662" spans="1:11" ht="12.75" customHeight="1" x14ac:dyDescent="0.25">
      <c r="A2662" s="20">
        <f t="shared" si="83"/>
        <v>42997.541666660232</v>
      </c>
      <c r="B2662" s="29">
        <v>3.117</v>
      </c>
      <c r="C2662" s="30">
        <v>5.0152900000000002</v>
      </c>
      <c r="D2662" s="29">
        <v>215.6728</v>
      </c>
      <c r="E2662" s="29"/>
      <c r="F2662" s="24">
        <f t="shared" si="82"/>
        <v>3.117</v>
      </c>
      <c r="G2662" s="24">
        <v>3.117</v>
      </c>
      <c r="H2662" s="23">
        <v>15.854329999999999</v>
      </c>
      <c r="I2662" s="23"/>
      <c r="J2662" s="23">
        <v>150</v>
      </c>
      <c r="K2662" s="23"/>
    </row>
    <row r="2663" spans="1:11" ht="12.75" customHeight="1" x14ac:dyDescent="0.25">
      <c r="A2663" s="20">
        <f t="shared" si="83"/>
        <v>42997.583333326897</v>
      </c>
      <c r="B2663" s="29">
        <v>8.3144500000000008</v>
      </c>
      <c r="C2663" s="30">
        <v>5.44</v>
      </c>
      <c r="D2663" s="29">
        <v>222.08629999999999</v>
      </c>
      <c r="E2663" s="29"/>
      <c r="F2663" s="24">
        <f t="shared" si="82"/>
        <v>8.3144500000000008</v>
      </c>
      <c r="G2663" s="24">
        <v>8.3144500000000008</v>
      </c>
      <c r="H2663" s="23">
        <v>15.84333</v>
      </c>
      <c r="I2663" s="23"/>
      <c r="J2663" s="23">
        <v>150</v>
      </c>
      <c r="K2663" s="23"/>
    </row>
    <row r="2664" spans="1:11" ht="12.75" customHeight="1" x14ac:dyDescent="0.25">
      <c r="A2664" s="20">
        <f t="shared" si="83"/>
        <v>42997.624999993561</v>
      </c>
      <c r="B2664" s="29">
        <v>20.412109999999998</v>
      </c>
      <c r="C2664" s="30">
        <v>5.7131499999999997</v>
      </c>
      <c r="D2664" s="29">
        <v>223.3021</v>
      </c>
      <c r="E2664" s="29"/>
      <c r="F2664" s="24">
        <f t="shared" si="82"/>
        <v>20.412109999999998</v>
      </c>
      <c r="G2664" s="24">
        <v>20.412109999999998</v>
      </c>
      <c r="H2664" s="23">
        <v>15.841049999999999</v>
      </c>
      <c r="I2664" s="23"/>
      <c r="J2664" s="23">
        <v>150</v>
      </c>
      <c r="K2664" s="23"/>
    </row>
    <row r="2665" spans="1:11" ht="12.75" customHeight="1" x14ac:dyDescent="0.25">
      <c r="A2665" s="20">
        <f t="shared" si="83"/>
        <v>42997.666666660225</v>
      </c>
      <c r="B2665" s="29"/>
      <c r="C2665" s="30">
        <v>4.2372800000000002</v>
      </c>
      <c r="D2665" s="29">
        <v>223.4622</v>
      </c>
      <c r="E2665" s="29"/>
      <c r="F2665" s="24" t="str">
        <f t="shared" si="82"/>
        <v/>
      </c>
      <c r="G2665" s="24" t="s">
        <v>189</v>
      </c>
      <c r="H2665" s="23">
        <v>15.838889999999999</v>
      </c>
      <c r="I2665" s="23"/>
      <c r="J2665" s="23">
        <v>150</v>
      </c>
      <c r="K2665" s="23"/>
    </row>
    <row r="2666" spans="1:11" ht="12.75" customHeight="1" x14ac:dyDescent="0.25">
      <c r="A2666" s="20">
        <f t="shared" si="83"/>
        <v>42997.708333326889</v>
      </c>
      <c r="B2666" s="29">
        <v>30.956219999999998</v>
      </c>
      <c r="C2666" s="30">
        <v>4.5739599999999996</v>
      </c>
      <c r="D2666" s="29">
        <v>224.76560000000001</v>
      </c>
      <c r="E2666" s="29"/>
      <c r="F2666" s="24">
        <f t="shared" si="82"/>
        <v>30.956219999999998</v>
      </c>
      <c r="G2666" s="24">
        <v>30.956219999999998</v>
      </c>
      <c r="H2666" s="23">
        <v>15.83689</v>
      </c>
      <c r="I2666" s="23"/>
      <c r="J2666" s="23">
        <v>150</v>
      </c>
      <c r="K2666" s="23"/>
    </row>
    <row r="2667" spans="1:11" ht="12.75" customHeight="1" x14ac:dyDescent="0.25">
      <c r="A2667" s="20">
        <f t="shared" si="83"/>
        <v>42997.749999993554</v>
      </c>
      <c r="B2667" s="29">
        <v>16.379169999999998</v>
      </c>
      <c r="C2667" s="30">
        <v>4.3511600000000001</v>
      </c>
      <c r="D2667" s="29">
        <v>215.03800000000001</v>
      </c>
      <c r="E2667" s="29"/>
      <c r="F2667" s="24">
        <f t="shared" si="82"/>
        <v>16.379169999999998</v>
      </c>
      <c r="G2667" s="24">
        <v>16.379169999999998</v>
      </c>
      <c r="H2667" s="23">
        <v>15.83661</v>
      </c>
      <c r="I2667" s="23"/>
      <c r="J2667" s="23">
        <v>150</v>
      </c>
      <c r="K2667" s="23"/>
    </row>
    <row r="2668" spans="1:11" ht="12.75" customHeight="1" x14ac:dyDescent="0.25">
      <c r="A2668" s="20">
        <f t="shared" si="83"/>
        <v>42997.791666660218</v>
      </c>
      <c r="B2668" s="29">
        <v>16.396999999999998</v>
      </c>
      <c r="C2668" s="30">
        <v>2.2301500000000001</v>
      </c>
      <c r="D2668" s="29">
        <v>226.82</v>
      </c>
      <c r="E2668" s="29"/>
      <c r="F2668" s="24">
        <f t="shared" si="82"/>
        <v>16.396999999999998</v>
      </c>
      <c r="G2668" s="24">
        <v>16.396999999999998</v>
      </c>
      <c r="H2668" s="23">
        <v>15.834580000000001</v>
      </c>
      <c r="I2668" s="23"/>
      <c r="J2668" s="23">
        <v>150</v>
      </c>
      <c r="K2668" s="23"/>
    </row>
    <row r="2669" spans="1:11" ht="12.75" customHeight="1" x14ac:dyDescent="0.25">
      <c r="A2669" s="20">
        <f t="shared" si="83"/>
        <v>42997.833333326882</v>
      </c>
      <c r="B2669" s="29">
        <v>18.44172</v>
      </c>
      <c r="C2669" s="30">
        <v>1.5862099999999999</v>
      </c>
      <c r="D2669" s="29">
        <v>261.63819999999998</v>
      </c>
      <c r="E2669" s="29"/>
      <c r="F2669" s="24">
        <f t="shared" si="82"/>
        <v>18.44172</v>
      </c>
      <c r="G2669" s="24">
        <v>18.44172</v>
      </c>
      <c r="H2669" s="23">
        <v>15.82511</v>
      </c>
      <c r="I2669" s="23"/>
      <c r="J2669" s="23">
        <v>150</v>
      </c>
      <c r="K2669" s="23"/>
    </row>
    <row r="2670" spans="1:11" ht="12.75" customHeight="1" x14ac:dyDescent="0.25">
      <c r="A2670" s="20">
        <f t="shared" si="83"/>
        <v>42997.874999993546</v>
      </c>
      <c r="B2670" s="29">
        <v>4.3784700000000001</v>
      </c>
      <c r="C2670" s="30">
        <v>2.2227299999999999</v>
      </c>
      <c r="D2670" s="29">
        <v>239.47550000000001</v>
      </c>
      <c r="E2670" s="29"/>
      <c r="F2670" s="24">
        <f t="shared" si="82"/>
        <v>4.3784700000000001</v>
      </c>
      <c r="G2670" s="24">
        <v>4.3784700000000001</v>
      </c>
      <c r="H2670" s="23">
        <v>15.82489</v>
      </c>
      <c r="I2670" s="23"/>
      <c r="J2670" s="23">
        <v>150</v>
      </c>
      <c r="K2670" s="23"/>
    </row>
    <row r="2671" spans="1:11" ht="12.75" customHeight="1" x14ac:dyDescent="0.25">
      <c r="A2671" s="20">
        <f t="shared" si="83"/>
        <v>42997.91666666021</v>
      </c>
      <c r="B2671" s="29"/>
      <c r="C2671" s="30">
        <v>0.38688</v>
      </c>
      <c r="D2671" s="29">
        <v>311.39429999999999</v>
      </c>
      <c r="E2671" s="29"/>
      <c r="F2671" s="24" t="str">
        <f t="shared" si="82"/>
        <v/>
      </c>
      <c r="G2671" s="24" t="s">
        <v>189</v>
      </c>
      <c r="H2671" s="23">
        <v>15.824579999999999</v>
      </c>
      <c r="I2671" s="23"/>
      <c r="J2671" s="23">
        <v>150</v>
      </c>
      <c r="K2671" s="23"/>
    </row>
    <row r="2672" spans="1:11" ht="12.75" customHeight="1" x14ac:dyDescent="0.25">
      <c r="A2672" s="20">
        <f t="shared" si="83"/>
        <v>42997.958333326875</v>
      </c>
      <c r="B2672" s="29">
        <v>11.258559999999999</v>
      </c>
      <c r="C2672" s="30">
        <v>0.48369000000000001</v>
      </c>
      <c r="D2672" s="29">
        <v>39.783450000000002</v>
      </c>
      <c r="E2672" s="29"/>
      <c r="F2672" s="24">
        <f t="shared" si="82"/>
        <v>11.258559999999999</v>
      </c>
      <c r="G2672" s="24">
        <v>11.258559999999999</v>
      </c>
      <c r="H2672" s="23">
        <v>15.820869999999999</v>
      </c>
      <c r="I2672" s="23"/>
      <c r="J2672" s="23">
        <v>150</v>
      </c>
      <c r="K2672" s="23"/>
    </row>
    <row r="2673" spans="1:11" ht="12.75" customHeight="1" x14ac:dyDescent="0.25">
      <c r="A2673" s="20">
        <f t="shared" si="83"/>
        <v>42997.999999993539</v>
      </c>
      <c r="B2673" s="29">
        <v>0.45294000000000001</v>
      </c>
      <c r="C2673" s="30">
        <v>0.57013999999999998</v>
      </c>
      <c r="D2673" s="29">
        <v>47.663879999999999</v>
      </c>
      <c r="E2673" s="29"/>
      <c r="F2673" s="24">
        <f t="shared" si="82"/>
        <v>0.45294000000000001</v>
      </c>
      <c r="G2673" s="24">
        <v>0.45294000000000001</v>
      </c>
      <c r="H2673" s="23">
        <v>15.819279999999999</v>
      </c>
      <c r="I2673" s="23"/>
      <c r="J2673" s="23">
        <v>150</v>
      </c>
      <c r="K2673" s="23"/>
    </row>
    <row r="2674" spans="1:11" ht="12.75" customHeight="1" x14ac:dyDescent="0.25">
      <c r="A2674" s="20">
        <f t="shared" si="83"/>
        <v>42998.041666660203</v>
      </c>
      <c r="B2674" s="29">
        <v>10.913399999999999</v>
      </c>
      <c r="C2674" s="30">
        <v>0.28416000000000002</v>
      </c>
      <c r="D2674" s="29">
        <v>346.7242</v>
      </c>
      <c r="E2674" s="29"/>
      <c r="F2674" s="24">
        <f t="shared" si="82"/>
        <v>10.913399999999999</v>
      </c>
      <c r="G2674" s="24">
        <v>10.913399999999999</v>
      </c>
      <c r="H2674" s="23">
        <v>15.818669999999999</v>
      </c>
      <c r="I2674" s="23">
        <f>COUNTIF(G2674:G2697,"&gt;150")</f>
        <v>0</v>
      </c>
      <c r="J2674" s="23">
        <v>150</v>
      </c>
      <c r="K2674" s="23"/>
    </row>
    <row r="2675" spans="1:11" ht="12.75" customHeight="1" x14ac:dyDescent="0.25">
      <c r="A2675" s="20">
        <f t="shared" si="83"/>
        <v>42998.083333326867</v>
      </c>
      <c r="B2675" s="29">
        <v>9.3194499999999998</v>
      </c>
      <c r="C2675" s="30">
        <v>0.36151</v>
      </c>
      <c r="D2675" s="29">
        <v>21.337060000000001</v>
      </c>
      <c r="E2675" s="29"/>
      <c r="F2675" s="24">
        <f t="shared" si="82"/>
        <v>9.3194499999999998</v>
      </c>
      <c r="G2675" s="24">
        <v>9.3194499999999998</v>
      </c>
      <c r="H2675" s="23">
        <v>15.815670000000001</v>
      </c>
      <c r="I2675" s="23"/>
      <c r="J2675" s="23">
        <v>150</v>
      </c>
      <c r="K2675" s="23"/>
    </row>
    <row r="2676" spans="1:11" ht="12.75" customHeight="1" x14ac:dyDescent="0.25">
      <c r="A2676" s="20">
        <f t="shared" si="83"/>
        <v>42998.124999993532</v>
      </c>
      <c r="B2676" s="29">
        <v>3.58</v>
      </c>
      <c r="C2676" s="30">
        <v>0.49891000000000002</v>
      </c>
      <c r="D2676" s="29">
        <v>183.86359999999999</v>
      </c>
      <c r="E2676" s="29"/>
      <c r="F2676" s="24">
        <f t="shared" si="82"/>
        <v>3.58</v>
      </c>
      <c r="G2676" s="24">
        <v>3.58</v>
      </c>
      <c r="H2676" s="23">
        <v>15.81011</v>
      </c>
      <c r="I2676" s="23"/>
      <c r="J2676" s="23">
        <v>150</v>
      </c>
      <c r="K2676" s="23"/>
    </row>
    <row r="2677" spans="1:11" ht="12.75" customHeight="1" x14ac:dyDescent="0.25">
      <c r="A2677" s="20">
        <f t="shared" si="83"/>
        <v>42998.166666660196</v>
      </c>
      <c r="B2677" s="29">
        <v>8.9978300000000004</v>
      </c>
      <c r="C2677" s="30">
        <v>0.43352000000000002</v>
      </c>
      <c r="D2677" s="29">
        <v>243.14250000000001</v>
      </c>
      <c r="E2677" s="29"/>
      <c r="F2677" s="24">
        <f t="shared" si="82"/>
        <v>8.9978300000000004</v>
      </c>
      <c r="G2677" s="24">
        <v>8.9978300000000004</v>
      </c>
      <c r="H2677" s="23">
        <v>15.8047</v>
      </c>
      <c r="I2677" s="23"/>
      <c r="J2677" s="23">
        <v>150</v>
      </c>
      <c r="K2677" s="23"/>
    </row>
    <row r="2678" spans="1:11" ht="12.75" customHeight="1" x14ac:dyDescent="0.25">
      <c r="A2678" s="20">
        <f t="shared" si="83"/>
        <v>42998.20833332686</v>
      </c>
      <c r="B2678" s="29">
        <v>2.8978899999999999</v>
      </c>
      <c r="C2678" s="30">
        <v>1.0821700000000001</v>
      </c>
      <c r="D2678" s="29">
        <v>266.49959999999999</v>
      </c>
      <c r="E2678" s="29"/>
      <c r="F2678" s="24">
        <f t="shared" si="82"/>
        <v>2.8978899999999999</v>
      </c>
      <c r="G2678" s="24">
        <v>2.8978899999999999</v>
      </c>
      <c r="H2678" s="23">
        <v>15.80283</v>
      </c>
      <c r="I2678" s="23"/>
      <c r="J2678" s="23">
        <v>150</v>
      </c>
      <c r="K2678" s="23"/>
    </row>
    <row r="2679" spans="1:11" ht="12.75" customHeight="1" x14ac:dyDescent="0.25">
      <c r="A2679" s="20">
        <f t="shared" si="83"/>
        <v>42998.249999993524</v>
      </c>
      <c r="B2679" s="29">
        <v>5.2382799999999996</v>
      </c>
      <c r="C2679" s="30">
        <v>0.90832999999999997</v>
      </c>
      <c r="D2679" s="29">
        <v>306.0607</v>
      </c>
      <c r="E2679" s="29"/>
      <c r="F2679" s="24">
        <f t="shared" si="82"/>
        <v>5.2382799999999996</v>
      </c>
      <c r="G2679" s="24">
        <v>5.2382799999999996</v>
      </c>
      <c r="H2679" s="23">
        <v>15.794499999999999</v>
      </c>
      <c r="I2679" s="23"/>
      <c r="J2679" s="23">
        <v>150</v>
      </c>
      <c r="K2679" s="23"/>
    </row>
    <row r="2680" spans="1:11" ht="12.75" customHeight="1" x14ac:dyDescent="0.25">
      <c r="A2680" s="20">
        <f t="shared" si="83"/>
        <v>42998.291666660189</v>
      </c>
      <c r="B2680" s="29">
        <v>5.2388300000000001</v>
      </c>
      <c r="C2680" s="30">
        <v>0.59643999999999997</v>
      </c>
      <c r="D2680" s="29">
        <v>267.72680000000003</v>
      </c>
      <c r="E2680" s="29"/>
      <c r="F2680" s="24">
        <f t="shared" si="82"/>
        <v>5.2388300000000001</v>
      </c>
      <c r="G2680" s="24">
        <v>5.2388300000000001</v>
      </c>
      <c r="H2680" s="23">
        <v>15.79044</v>
      </c>
      <c r="I2680" s="23"/>
      <c r="J2680" s="23">
        <v>150</v>
      </c>
      <c r="K2680" s="23"/>
    </row>
    <row r="2681" spans="1:11" ht="12.75" customHeight="1" x14ac:dyDescent="0.25">
      <c r="A2681" s="20">
        <f t="shared" si="83"/>
        <v>42998.333333326853</v>
      </c>
      <c r="B2681" s="29"/>
      <c r="C2681" s="30">
        <v>0.53681000000000001</v>
      </c>
      <c r="D2681" s="29">
        <v>341.96350000000001</v>
      </c>
      <c r="E2681" s="29"/>
      <c r="F2681" s="24" t="str">
        <f t="shared" si="82"/>
        <v/>
      </c>
      <c r="G2681" s="24" t="s">
        <v>189</v>
      </c>
      <c r="H2681" s="23">
        <v>15.788550000000001</v>
      </c>
      <c r="I2681" s="23"/>
      <c r="J2681" s="23">
        <v>150</v>
      </c>
      <c r="K2681" s="23"/>
    </row>
    <row r="2682" spans="1:11" ht="12.75" customHeight="1" x14ac:dyDescent="0.25">
      <c r="A2682" s="20">
        <f t="shared" si="83"/>
        <v>42998.374999993517</v>
      </c>
      <c r="B2682" s="29">
        <v>14.68167</v>
      </c>
      <c r="C2682" s="30">
        <v>1.01556</v>
      </c>
      <c r="D2682" s="29">
        <v>270.44439999999997</v>
      </c>
      <c r="E2682" s="29"/>
      <c r="F2682" s="24">
        <f t="shared" si="82"/>
        <v>14.68167</v>
      </c>
      <c r="G2682" s="24">
        <v>14.68167</v>
      </c>
      <c r="H2682" s="23">
        <v>15.782780000000001</v>
      </c>
      <c r="I2682" s="23"/>
      <c r="J2682" s="23">
        <v>150</v>
      </c>
      <c r="K2682" s="23"/>
    </row>
    <row r="2683" spans="1:11" ht="12.75" customHeight="1" x14ac:dyDescent="0.25">
      <c r="A2683" s="20">
        <f t="shared" si="83"/>
        <v>42998.416666660181</v>
      </c>
      <c r="B2683" s="29">
        <v>24.102049999999998</v>
      </c>
      <c r="C2683" s="30">
        <v>2.06385</v>
      </c>
      <c r="D2683" s="29">
        <v>256.91419999999999</v>
      </c>
      <c r="E2683" s="29"/>
      <c r="F2683" s="24">
        <f t="shared" si="82"/>
        <v>24.102049999999998</v>
      </c>
      <c r="G2683" s="24">
        <v>24.102049999999998</v>
      </c>
      <c r="H2683" s="23">
        <v>15.778169999999999</v>
      </c>
      <c r="I2683" s="23"/>
      <c r="J2683" s="23">
        <v>150</v>
      </c>
      <c r="K2683" s="23"/>
    </row>
    <row r="2684" spans="1:11" ht="12.75" customHeight="1" x14ac:dyDescent="0.25">
      <c r="A2684" s="20">
        <f t="shared" si="83"/>
        <v>42998.458333326846</v>
      </c>
      <c r="B2684" s="29">
        <v>39.609279999999998</v>
      </c>
      <c r="C2684" s="30">
        <v>2.4261200000000001</v>
      </c>
      <c r="D2684" s="29">
        <v>270.87670000000003</v>
      </c>
      <c r="E2684" s="29"/>
      <c r="F2684" s="24">
        <f t="shared" si="82"/>
        <v>39.609279999999998</v>
      </c>
      <c r="G2684" s="24">
        <v>39.609279999999998</v>
      </c>
      <c r="H2684" s="23">
        <v>15.77722</v>
      </c>
      <c r="I2684" s="23"/>
      <c r="J2684" s="23">
        <v>150</v>
      </c>
      <c r="K2684" s="23"/>
    </row>
    <row r="2685" spans="1:11" ht="12.75" customHeight="1" x14ac:dyDescent="0.25">
      <c r="A2685" s="20">
        <f t="shared" si="83"/>
        <v>42998.49999999351</v>
      </c>
      <c r="B2685" s="29">
        <v>35.671329999999998</v>
      </c>
      <c r="C2685" s="30">
        <v>4.9913999999999996</v>
      </c>
      <c r="D2685" s="29">
        <v>273.70299999999997</v>
      </c>
      <c r="E2685" s="29"/>
      <c r="F2685" s="24">
        <f t="shared" si="82"/>
        <v>35.671329999999998</v>
      </c>
      <c r="G2685" s="24">
        <v>35.671329999999998</v>
      </c>
      <c r="H2685" s="23">
        <v>15.77589</v>
      </c>
      <c r="I2685" s="23"/>
      <c r="J2685" s="23">
        <v>150</v>
      </c>
      <c r="K2685" s="23"/>
    </row>
    <row r="2686" spans="1:11" ht="12.75" customHeight="1" x14ac:dyDescent="0.25">
      <c r="A2686" s="20">
        <f t="shared" si="83"/>
        <v>42998.541666660174</v>
      </c>
      <c r="B2686" s="29">
        <v>12.1775</v>
      </c>
      <c r="C2686" s="30">
        <v>3.46645</v>
      </c>
      <c r="D2686" s="29">
        <v>281.68369999999999</v>
      </c>
      <c r="E2686" s="29"/>
      <c r="F2686" s="24">
        <f t="shared" si="82"/>
        <v>12.1775</v>
      </c>
      <c r="G2686" s="24">
        <v>12.1775</v>
      </c>
      <c r="H2686" s="23">
        <v>15.77172</v>
      </c>
      <c r="I2686" s="23"/>
      <c r="J2686" s="23">
        <v>150</v>
      </c>
      <c r="K2686" s="23"/>
    </row>
    <row r="2687" spans="1:11" ht="12.75" customHeight="1" x14ac:dyDescent="0.25">
      <c r="A2687" s="20">
        <f t="shared" si="83"/>
        <v>42998.583333326838</v>
      </c>
      <c r="B2687" s="29">
        <v>6.2652200000000002</v>
      </c>
      <c r="C2687" s="30">
        <v>2.5250699999999999</v>
      </c>
      <c r="D2687" s="29">
        <v>281.01729999999998</v>
      </c>
      <c r="E2687" s="29"/>
      <c r="F2687" s="24">
        <f t="shared" si="82"/>
        <v>6.2652200000000002</v>
      </c>
      <c r="G2687" s="24">
        <v>6.2652200000000002</v>
      </c>
      <c r="H2687" s="23">
        <v>15.759690000000001</v>
      </c>
      <c r="I2687" s="23"/>
      <c r="J2687" s="23">
        <v>150</v>
      </c>
      <c r="K2687" s="23"/>
    </row>
    <row r="2688" spans="1:11" ht="12.75" customHeight="1" x14ac:dyDescent="0.25">
      <c r="A2688" s="20">
        <f t="shared" si="83"/>
        <v>42998.624999993503</v>
      </c>
      <c r="B2688" s="29">
        <v>18.05189</v>
      </c>
      <c r="C2688" s="30">
        <v>3.54847</v>
      </c>
      <c r="D2688" s="29">
        <v>269.90120000000002</v>
      </c>
      <c r="E2688" s="29"/>
      <c r="F2688" s="24">
        <f t="shared" si="82"/>
        <v>18.05189</v>
      </c>
      <c r="G2688" s="24">
        <v>18.05189</v>
      </c>
      <c r="H2688" s="23">
        <v>15.753170000000001</v>
      </c>
      <c r="I2688" s="23"/>
      <c r="J2688" s="23">
        <v>150</v>
      </c>
      <c r="K2688" s="23"/>
    </row>
    <row r="2689" spans="1:11" ht="12.75" customHeight="1" x14ac:dyDescent="0.25">
      <c r="A2689" s="20">
        <f t="shared" si="83"/>
        <v>42998.666666660167</v>
      </c>
      <c r="B2689" s="29">
        <v>18.289719999999999</v>
      </c>
      <c r="C2689" s="30">
        <v>4.0795700000000004</v>
      </c>
      <c r="D2689" s="29">
        <v>265.50110000000001</v>
      </c>
      <c r="E2689" s="29"/>
      <c r="F2689" s="24">
        <f t="shared" si="82"/>
        <v>18.289719999999999</v>
      </c>
      <c r="G2689" s="24">
        <v>18.289719999999999</v>
      </c>
      <c r="H2689" s="23">
        <v>15.753130000000001</v>
      </c>
      <c r="I2689" s="23"/>
      <c r="J2689" s="23">
        <v>150</v>
      </c>
      <c r="K2689" s="23"/>
    </row>
    <row r="2690" spans="1:11" ht="12.75" customHeight="1" x14ac:dyDescent="0.25">
      <c r="A2690" s="20">
        <f t="shared" si="83"/>
        <v>42998.708333326831</v>
      </c>
      <c r="B2690" s="29">
        <v>4.2306699999999999</v>
      </c>
      <c r="C2690" s="30">
        <v>4.1210000000000004</v>
      </c>
      <c r="D2690" s="29">
        <v>269.34190000000001</v>
      </c>
      <c r="E2690" s="29"/>
      <c r="F2690" s="24">
        <f t="shared" si="82"/>
        <v>4.2306699999999999</v>
      </c>
      <c r="G2690" s="24">
        <v>4.2306699999999999</v>
      </c>
      <c r="H2690" s="23">
        <v>15.745559999999999</v>
      </c>
      <c r="I2690" s="23"/>
      <c r="J2690" s="23">
        <v>150</v>
      </c>
      <c r="K2690" s="23"/>
    </row>
    <row r="2691" spans="1:11" ht="12.75" customHeight="1" x14ac:dyDescent="0.25">
      <c r="A2691" s="20">
        <f t="shared" si="83"/>
        <v>42998.749999993495</v>
      </c>
      <c r="B2691" s="29">
        <v>32.797669999999997</v>
      </c>
      <c r="C2691" s="30">
        <v>2.9652500000000002</v>
      </c>
      <c r="D2691" s="29">
        <v>289.05540000000002</v>
      </c>
      <c r="E2691" s="29"/>
      <c r="F2691" s="24">
        <f t="shared" si="82"/>
        <v>32.797669999999997</v>
      </c>
      <c r="G2691" s="24">
        <v>32.797669999999997</v>
      </c>
      <c r="H2691" s="23">
        <v>15.73911</v>
      </c>
      <c r="I2691" s="23"/>
      <c r="J2691" s="23">
        <v>150</v>
      </c>
      <c r="K2691" s="23"/>
    </row>
    <row r="2692" spans="1:11" ht="12.75" customHeight="1" x14ac:dyDescent="0.25">
      <c r="A2692" s="20">
        <f t="shared" si="83"/>
        <v>42998.79166666016</v>
      </c>
      <c r="B2692" s="29">
        <v>20.693169999999999</v>
      </c>
      <c r="C2692" s="30">
        <v>0.63268999999999997</v>
      </c>
      <c r="D2692" s="29">
        <v>37.68441</v>
      </c>
      <c r="E2692" s="29"/>
      <c r="F2692" s="24">
        <f t="shared" si="82"/>
        <v>20.693169999999999</v>
      </c>
      <c r="G2692" s="24">
        <v>20.693169999999999</v>
      </c>
      <c r="H2692" s="23">
        <v>15.738049999999999</v>
      </c>
      <c r="I2692" s="23"/>
      <c r="J2692" s="23">
        <v>150</v>
      </c>
      <c r="K2692" s="23"/>
    </row>
    <row r="2693" spans="1:11" ht="12.75" customHeight="1" x14ac:dyDescent="0.25">
      <c r="A2693" s="20">
        <f t="shared" si="83"/>
        <v>42998.833333326824</v>
      </c>
      <c r="B2693" s="29">
        <v>29.843440000000001</v>
      </c>
      <c r="C2693" s="30">
        <v>0.54351000000000005</v>
      </c>
      <c r="D2693" s="29">
        <v>229.8656</v>
      </c>
      <c r="E2693" s="29"/>
      <c r="F2693" s="24">
        <f t="shared" si="82"/>
        <v>29.843440000000001</v>
      </c>
      <c r="G2693" s="24">
        <v>29.843440000000001</v>
      </c>
      <c r="H2693" s="23">
        <v>15.734170000000001</v>
      </c>
      <c r="I2693" s="23"/>
      <c r="J2693" s="23">
        <v>150</v>
      </c>
      <c r="K2693" s="23"/>
    </row>
    <row r="2694" spans="1:11" ht="12.75" customHeight="1" x14ac:dyDescent="0.25">
      <c r="A2694" s="20">
        <f t="shared" si="83"/>
        <v>42998.874999993488</v>
      </c>
      <c r="B2694" s="29">
        <v>12.37839</v>
      </c>
      <c r="C2694" s="30">
        <v>0.51117000000000001</v>
      </c>
      <c r="D2694" s="29">
        <v>271.01319999999998</v>
      </c>
      <c r="E2694" s="29"/>
      <c r="F2694" s="24">
        <f t="shared" si="82"/>
        <v>12.37839</v>
      </c>
      <c r="G2694" s="24">
        <v>12.37839</v>
      </c>
      <c r="H2694" s="23">
        <v>15.73085</v>
      </c>
      <c r="I2694" s="23"/>
      <c r="J2694" s="23">
        <v>150</v>
      </c>
      <c r="K2694" s="23"/>
    </row>
    <row r="2695" spans="1:11" ht="12.75" customHeight="1" x14ac:dyDescent="0.25">
      <c r="A2695" s="20">
        <f t="shared" si="83"/>
        <v>42998.916666660152</v>
      </c>
      <c r="B2695" s="29">
        <v>3.10656</v>
      </c>
      <c r="C2695" s="30">
        <v>0.37787999999999999</v>
      </c>
      <c r="D2695" s="29">
        <v>223.41460000000001</v>
      </c>
      <c r="E2695" s="29"/>
      <c r="F2695" s="24">
        <f t="shared" si="82"/>
        <v>3.10656</v>
      </c>
      <c r="G2695" s="24">
        <v>3.10656</v>
      </c>
      <c r="H2695" s="23">
        <v>15.72256</v>
      </c>
      <c r="I2695" s="23"/>
      <c r="J2695" s="23">
        <v>150</v>
      </c>
      <c r="K2695" s="23"/>
    </row>
    <row r="2696" spans="1:11" ht="12.75" customHeight="1" x14ac:dyDescent="0.25">
      <c r="A2696" s="20">
        <f t="shared" si="83"/>
        <v>42998.958333326817</v>
      </c>
      <c r="B2696" s="29">
        <v>-2.5215999999999998</v>
      </c>
      <c r="C2696" s="30">
        <v>0.76734000000000002</v>
      </c>
      <c r="D2696" s="29">
        <v>147.75399999999999</v>
      </c>
      <c r="E2696" s="29"/>
      <c r="F2696" s="24" t="str">
        <f t="shared" si="82"/>
        <v/>
      </c>
      <c r="G2696" s="24" t="s">
        <v>189</v>
      </c>
      <c r="H2696" s="23">
        <v>15.719939999999999</v>
      </c>
      <c r="I2696" s="23"/>
      <c r="J2696" s="23">
        <v>150</v>
      </c>
      <c r="K2696" s="23"/>
    </row>
    <row r="2697" spans="1:11" ht="12.75" customHeight="1" x14ac:dyDescent="0.25">
      <c r="A2697" s="20">
        <f t="shared" si="83"/>
        <v>42998.999999993481</v>
      </c>
      <c r="B2697" s="29">
        <v>5.8179999999999996</v>
      </c>
      <c r="C2697" s="30">
        <v>0.36860999999999999</v>
      </c>
      <c r="D2697" s="29">
        <v>245.006</v>
      </c>
      <c r="E2697" s="29"/>
      <c r="F2697" s="24">
        <f t="shared" si="82"/>
        <v>5.8179999999999996</v>
      </c>
      <c r="G2697" s="24">
        <v>5.8179999999999996</v>
      </c>
      <c r="H2697" s="23">
        <v>15.71833</v>
      </c>
      <c r="I2697" s="23"/>
      <c r="J2697" s="23">
        <v>150</v>
      </c>
      <c r="K2697" s="23"/>
    </row>
    <row r="2698" spans="1:11" ht="12.75" customHeight="1" x14ac:dyDescent="0.25">
      <c r="A2698" s="20">
        <f t="shared" si="83"/>
        <v>42999.041666660145</v>
      </c>
      <c r="B2698" s="29">
        <v>-0.56767000000000001</v>
      </c>
      <c r="C2698" s="30">
        <v>0.63561000000000001</v>
      </c>
      <c r="D2698" s="29">
        <v>353.95549999999997</v>
      </c>
      <c r="E2698" s="29"/>
      <c r="F2698" s="24" t="str">
        <f t="shared" si="82"/>
        <v/>
      </c>
      <c r="G2698" s="24" t="s">
        <v>189</v>
      </c>
      <c r="H2698" s="23">
        <v>15.711130000000001</v>
      </c>
      <c r="I2698" s="23">
        <f>COUNTIF(G2698:G2721,"&gt;150")</f>
        <v>0</v>
      </c>
      <c r="J2698" s="23">
        <v>150</v>
      </c>
      <c r="K2698" s="23"/>
    </row>
    <row r="2699" spans="1:11" ht="12.75" customHeight="1" x14ac:dyDescent="0.25">
      <c r="A2699" s="20">
        <f t="shared" si="83"/>
        <v>42999.083333326809</v>
      </c>
      <c r="B2699" s="29">
        <v>6.2016099999999996</v>
      </c>
      <c r="C2699" s="30">
        <v>0.48454000000000003</v>
      </c>
      <c r="D2699" s="29">
        <v>83.535470000000004</v>
      </c>
      <c r="E2699" s="29"/>
      <c r="F2699" s="24">
        <f t="shared" ref="F2699:F2762" si="84">IF(AND(B2699&gt;0,ISNUMBER(B2699)),B2699,"")</f>
        <v>6.2016099999999996</v>
      </c>
      <c r="G2699" s="24">
        <v>6.2016099999999996</v>
      </c>
      <c r="H2699" s="23">
        <v>15.709530000000001</v>
      </c>
      <c r="I2699" s="23"/>
      <c r="J2699" s="23">
        <v>150</v>
      </c>
      <c r="K2699" s="23"/>
    </row>
    <row r="2700" spans="1:11" ht="12.75" customHeight="1" x14ac:dyDescent="0.25">
      <c r="A2700" s="20">
        <f t="shared" ref="A2700:A2763" si="85">A2699+1/24</f>
        <v>42999.124999993473</v>
      </c>
      <c r="B2700" s="29">
        <v>4.0565600000000002</v>
      </c>
      <c r="C2700" s="30">
        <v>0.58252000000000004</v>
      </c>
      <c r="D2700" s="29">
        <v>142.5932</v>
      </c>
      <c r="E2700" s="29"/>
      <c r="F2700" s="24">
        <f t="shared" si="84"/>
        <v>4.0565600000000002</v>
      </c>
      <c r="G2700" s="24">
        <v>4.0565600000000002</v>
      </c>
      <c r="H2700" s="23">
        <v>15.709149999999999</v>
      </c>
      <c r="I2700" s="23"/>
      <c r="J2700" s="23">
        <v>150</v>
      </c>
      <c r="K2700" s="23"/>
    </row>
    <row r="2701" spans="1:11" ht="12.75" customHeight="1" x14ac:dyDescent="0.25">
      <c r="A2701" s="20">
        <f t="shared" si="85"/>
        <v>42999.166666660138</v>
      </c>
      <c r="B2701" s="29">
        <v>5.8723299999999998</v>
      </c>
      <c r="C2701" s="30">
        <v>0.51729000000000003</v>
      </c>
      <c r="D2701" s="29">
        <v>95.279629999999997</v>
      </c>
      <c r="E2701" s="29"/>
      <c r="F2701" s="24">
        <f t="shared" si="84"/>
        <v>5.8723299999999998</v>
      </c>
      <c r="G2701" s="24">
        <v>5.8723299999999998</v>
      </c>
      <c r="H2701" s="23">
        <v>15.70471</v>
      </c>
      <c r="I2701" s="23"/>
      <c r="J2701" s="23">
        <v>150</v>
      </c>
      <c r="K2701" s="23"/>
    </row>
    <row r="2702" spans="1:11" ht="12.75" customHeight="1" x14ac:dyDescent="0.25">
      <c r="A2702" s="20">
        <f t="shared" si="85"/>
        <v>42999.208333326802</v>
      </c>
      <c r="B2702" s="29">
        <v>7.8508899999999997</v>
      </c>
      <c r="C2702" s="30">
        <v>0.96838999999999997</v>
      </c>
      <c r="D2702" s="29">
        <v>343.28500000000003</v>
      </c>
      <c r="E2702" s="29"/>
      <c r="F2702" s="24">
        <f t="shared" si="84"/>
        <v>7.8508899999999997</v>
      </c>
      <c r="G2702" s="24">
        <v>7.8508899999999997</v>
      </c>
      <c r="H2702" s="23">
        <v>15.702719999999999</v>
      </c>
      <c r="I2702" s="23"/>
      <c r="J2702" s="23">
        <v>150</v>
      </c>
      <c r="K2702" s="23"/>
    </row>
    <row r="2703" spans="1:11" ht="12.75" customHeight="1" x14ac:dyDescent="0.25">
      <c r="A2703" s="20">
        <f t="shared" si="85"/>
        <v>42999.249999993466</v>
      </c>
      <c r="B2703" s="29"/>
      <c r="C2703" s="30">
        <v>0.81066000000000005</v>
      </c>
      <c r="D2703" s="29">
        <v>201.74879999999999</v>
      </c>
      <c r="E2703" s="29"/>
      <c r="F2703" s="24" t="str">
        <f t="shared" si="84"/>
        <v/>
      </c>
      <c r="G2703" s="24" t="s">
        <v>189</v>
      </c>
      <c r="H2703" s="23">
        <v>15.701750000000001</v>
      </c>
      <c r="I2703" s="23"/>
      <c r="J2703" s="23">
        <v>150</v>
      </c>
      <c r="K2703" s="23"/>
    </row>
    <row r="2704" spans="1:11" ht="12.75" customHeight="1" x14ac:dyDescent="0.25">
      <c r="A2704" s="20">
        <f t="shared" si="85"/>
        <v>42999.29166666013</v>
      </c>
      <c r="B2704" s="29">
        <v>2.7682799999999999</v>
      </c>
      <c r="C2704" s="30">
        <v>0.48948999999999998</v>
      </c>
      <c r="D2704" s="29">
        <v>71.531239999999997</v>
      </c>
      <c r="E2704" s="29"/>
      <c r="F2704" s="24">
        <f t="shared" si="84"/>
        <v>2.7682799999999999</v>
      </c>
      <c r="G2704" s="24">
        <v>2.7682799999999999</v>
      </c>
      <c r="H2704" s="23">
        <v>15.698499999999999</v>
      </c>
      <c r="I2704" s="23"/>
      <c r="J2704" s="23">
        <v>150</v>
      </c>
      <c r="K2704" s="23"/>
    </row>
    <row r="2705" spans="1:11" ht="12.75" customHeight="1" x14ac:dyDescent="0.25">
      <c r="A2705" s="20">
        <f t="shared" si="85"/>
        <v>42999.333333326795</v>
      </c>
      <c r="B2705" s="29"/>
      <c r="C2705" s="30">
        <v>0.40694999999999998</v>
      </c>
      <c r="D2705" s="29">
        <v>335.65050000000002</v>
      </c>
      <c r="E2705" s="29"/>
      <c r="F2705" s="24" t="str">
        <f t="shared" si="84"/>
        <v/>
      </c>
      <c r="G2705" s="24" t="s">
        <v>189</v>
      </c>
      <c r="H2705" s="23">
        <v>15.69844</v>
      </c>
      <c r="I2705" s="23"/>
      <c r="J2705" s="23">
        <v>150</v>
      </c>
      <c r="K2705" s="23"/>
    </row>
    <row r="2706" spans="1:11" ht="12.75" customHeight="1" x14ac:dyDescent="0.25">
      <c r="A2706" s="20">
        <f t="shared" si="85"/>
        <v>42999.374999993459</v>
      </c>
      <c r="B2706" s="29">
        <v>5.9296699999999998</v>
      </c>
      <c r="C2706" s="30">
        <v>2.0711599999999999</v>
      </c>
      <c r="D2706" s="29">
        <v>265.86630000000002</v>
      </c>
      <c r="E2706" s="29"/>
      <c r="F2706" s="24">
        <f t="shared" si="84"/>
        <v>5.9296699999999998</v>
      </c>
      <c r="G2706" s="24">
        <v>5.9296699999999998</v>
      </c>
      <c r="H2706" s="23">
        <v>15.696339999999999</v>
      </c>
      <c r="I2706" s="23"/>
      <c r="J2706" s="23">
        <v>150</v>
      </c>
      <c r="K2706" s="23"/>
    </row>
    <row r="2707" spans="1:11" ht="12.75" customHeight="1" x14ac:dyDescent="0.25">
      <c r="A2707" s="20">
        <f t="shared" si="85"/>
        <v>42999.416666660123</v>
      </c>
      <c r="B2707" s="29">
        <v>11.75628</v>
      </c>
      <c r="C2707" s="30">
        <v>2.9890599999999998</v>
      </c>
      <c r="D2707" s="29">
        <v>291.46949999999998</v>
      </c>
      <c r="E2707" s="29"/>
      <c r="F2707" s="24">
        <f t="shared" si="84"/>
        <v>11.75628</v>
      </c>
      <c r="G2707" s="24">
        <v>11.75628</v>
      </c>
      <c r="H2707" s="23">
        <v>15.683719999999999</v>
      </c>
      <c r="I2707" s="23"/>
      <c r="J2707" s="23">
        <v>150</v>
      </c>
      <c r="K2707" s="23"/>
    </row>
    <row r="2708" spans="1:11" ht="12.75" customHeight="1" x14ac:dyDescent="0.25">
      <c r="A2708" s="20">
        <f t="shared" si="85"/>
        <v>42999.458333326787</v>
      </c>
      <c r="B2708" s="29">
        <v>15.382389999999999</v>
      </c>
      <c r="C2708" s="30">
        <v>3.0149300000000001</v>
      </c>
      <c r="D2708" s="29">
        <v>278.0915</v>
      </c>
      <c r="E2708" s="29"/>
      <c r="F2708" s="24">
        <f t="shared" si="84"/>
        <v>15.382389999999999</v>
      </c>
      <c r="G2708" s="24">
        <v>15.382389999999999</v>
      </c>
      <c r="H2708" s="23">
        <v>15.674060000000001</v>
      </c>
      <c r="I2708" s="23"/>
      <c r="J2708" s="23">
        <v>150</v>
      </c>
      <c r="K2708" s="23"/>
    </row>
    <row r="2709" spans="1:11" ht="12.75" customHeight="1" x14ac:dyDescent="0.25">
      <c r="A2709" s="20">
        <f t="shared" si="85"/>
        <v>42999.499999993452</v>
      </c>
      <c r="B2709" s="29">
        <v>-3.64967</v>
      </c>
      <c r="C2709" s="30">
        <v>4.0751400000000002</v>
      </c>
      <c r="D2709" s="29">
        <v>295.43540000000002</v>
      </c>
      <c r="E2709" s="29"/>
      <c r="F2709" s="24" t="str">
        <f t="shared" si="84"/>
        <v/>
      </c>
      <c r="G2709" s="24" t="s">
        <v>189</v>
      </c>
      <c r="H2709" s="23">
        <v>15.672169999999999</v>
      </c>
      <c r="I2709" s="23"/>
      <c r="J2709" s="23">
        <v>150</v>
      </c>
      <c r="K2709" s="23"/>
    </row>
    <row r="2710" spans="1:11" ht="12.75" customHeight="1" x14ac:dyDescent="0.25">
      <c r="A2710" s="20">
        <f t="shared" si="85"/>
        <v>42999.541666660116</v>
      </c>
      <c r="B2710" s="29">
        <v>8.5504999999999995</v>
      </c>
      <c r="C2710" s="30">
        <v>4.6909999999999998</v>
      </c>
      <c r="D2710" s="29">
        <v>292.0446</v>
      </c>
      <c r="E2710" s="29"/>
      <c r="F2710" s="24">
        <f t="shared" si="84"/>
        <v>8.5504999999999995</v>
      </c>
      <c r="G2710" s="24">
        <v>8.5504999999999995</v>
      </c>
      <c r="H2710" s="23">
        <v>15.66028</v>
      </c>
      <c r="I2710" s="23"/>
      <c r="J2710" s="23">
        <v>150</v>
      </c>
      <c r="K2710" s="23"/>
    </row>
    <row r="2711" spans="1:11" ht="12.75" customHeight="1" x14ac:dyDescent="0.25">
      <c r="A2711" s="20">
        <f t="shared" si="85"/>
        <v>42999.58333332678</v>
      </c>
      <c r="B2711" s="29">
        <v>10.877829999999999</v>
      </c>
      <c r="C2711" s="30">
        <v>3.06684</v>
      </c>
      <c r="D2711" s="29">
        <v>307.96679999999998</v>
      </c>
      <c r="E2711" s="29"/>
      <c r="F2711" s="24">
        <f t="shared" si="84"/>
        <v>10.877829999999999</v>
      </c>
      <c r="G2711" s="24">
        <v>10.877829999999999</v>
      </c>
      <c r="H2711" s="23">
        <v>15.65499</v>
      </c>
      <c r="I2711" s="23"/>
      <c r="J2711" s="23">
        <v>150</v>
      </c>
      <c r="K2711" s="23"/>
    </row>
    <row r="2712" spans="1:11" ht="12.75" customHeight="1" x14ac:dyDescent="0.25">
      <c r="A2712" s="20">
        <f t="shared" si="85"/>
        <v>42999.624999993444</v>
      </c>
      <c r="B2712" s="29">
        <v>22.398890000000002</v>
      </c>
      <c r="C2712" s="30">
        <v>4.6692799999999997</v>
      </c>
      <c r="D2712" s="29">
        <v>283.73500000000001</v>
      </c>
      <c r="E2712" s="29"/>
      <c r="F2712" s="24">
        <f t="shared" si="84"/>
        <v>22.398890000000002</v>
      </c>
      <c r="G2712" s="24">
        <v>22.398890000000002</v>
      </c>
      <c r="H2712" s="23">
        <v>15.6455</v>
      </c>
      <c r="I2712" s="23"/>
      <c r="J2712" s="23">
        <v>150</v>
      </c>
      <c r="K2712" s="23"/>
    </row>
    <row r="2713" spans="1:11" ht="12.75" customHeight="1" x14ac:dyDescent="0.25">
      <c r="A2713" s="20">
        <f t="shared" si="85"/>
        <v>42999.666666660109</v>
      </c>
      <c r="B2713" s="29">
        <v>21.848330000000001</v>
      </c>
      <c r="C2713" s="30">
        <v>3.8298700000000001</v>
      </c>
      <c r="D2713" s="29">
        <v>241.6823</v>
      </c>
      <c r="E2713" s="29"/>
      <c r="F2713" s="24">
        <f t="shared" si="84"/>
        <v>21.848330000000001</v>
      </c>
      <c r="G2713" s="24">
        <v>21.848330000000001</v>
      </c>
      <c r="H2713" s="23">
        <v>15.64372</v>
      </c>
      <c r="I2713" s="23"/>
      <c r="J2713" s="23">
        <v>150</v>
      </c>
      <c r="K2713" s="23"/>
    </row>
    <row r="2714" spans="1:11" ht="12.75" customHeight="1" x14ac:dyDescent="0.25">
      <c r="A2714" s="20">
        <f t="shared" si="85"/>
        <v>42999.708333326773</v>
      </c>
      <c r="B2714" s="29">
        <v>23.463789999999999</v>
      </c>
      <c r="C2714" s="30">
        <v>3.8945699999999999</v>
      </c>
      <c r="D2714" s="29">
        <v>291.48309999999998</v>
      </c>
      <c r="E2714" s="29"/>
      <c r="F2714" s="24">
        <f t="shared" si="84"/>
        <v>23.463789999999999</v>
      </c>
      <c r="G2714" s="24">
        <v>23.463789999999999</v>
      </c>
      <c r="H2714" s="23">
        <v>15.64213</v>
      </c>
      <c r="I2714" s="23"/>
      <c r="J2714" s="23">
        <v>150</v>
      </c>
      <c r="K2714" s="23"/>
    </row>
    <row r="2715" spans="1:11" ht="12.75" customHeight="1" x14ac:dyDescent="0.25">
      <c r="A2715" s="20">
        <f t="shared" si="85"/>
        <v>42999.749999993437</v>
      </c>
      <c r="B2715" s="29">
        <v>25.142610000000001</v>
      </c>
      <c r="C2715" s="30">
        <v>3.2136100000000001</v>
      </c>
      <c r="D2715" s="29">
        <v>288.44049999999999</v>
      </c>
      <c r="E2715" s="29"/>
      <c r="F2715" s="24">
        <f t="shared" si="84"/>
        <v>25.142610000000001</v>
      </c>
      <c r="G2715" s="24">
        <v>25.142610000000001</v>
      </c>
      <c r="H2715" s="23">
        <v>15.64011</v>
      </c>
      <c r="I2715" s="23"/>
      <c r="J2715" s="23">
        <v>150</v>
      </c>
      <c r="K2715" s="23"/>
    </row>
    <row r="2716" spans="1:11" ht="12.75" customHeight="1" x14ac:dyDescent="0.25">
      <c r="A2716" s="20">
        <f t="shared" si="85"/>
        <v>42999.791666660101</v>
      </c>
      <c r="B2716" s="29">
        <v>9.3875100000000007</v>
      </c>
      <c r="C2716" s="30">
        <v>1.4277200000000001</v>
      </c>
      <c r="D2716" s="29">
        <v>283.90910000000002</v>
      </c>
      <c r="E2716" s="29"/>
      <c r="F2716" s="24">
        <f t="shared" si="84"/>
        <v>9.3875100000000007</v>
      </c>
      <c r="G2716" s="24">
        <v>9.3875100000000007</v>
      </c>
      <c r="H2716" s="23">
        <v>15.633459999999999</v>
      </c>
      <c r="I2716" s="23"/>
      <c r="J2716" s="23">
        <v>150</v>
      </c>
      <c r="K2716" s="23"/>
    </row>
    <row r="2717" spans="1:11" ht="12.75" customHeight="1" x14ac:dyDescent="0.25">
      <c r="A2717" s="20">
        <f t="shared" si="85"/>
        <v>42999.833333326766</v>
      </c>
      <c r="B2717" s="29">
        <v>5.7741699999999998</v>
      </c>
      <c r="C2717" s="30">
        <v>1.0497099999999999</v>
      </c>
      <c r="D2717" s="29">
        <v>298.9785</v>
      </c>
      <c r="E2717" s="29"/>
      <c r="F2717" s="24">
        <f t="shared" si="84"/>
        <v>5.7741699999999998</v>
      </c>
      <c r="G2717" s="24">
        <v>5.7741699999999998</v>
      </c>
      <c r="H2717" s="23">
        <v>15.621829999999999</v>
      </c>
      <c r="I2717" s="23"/>
      <c r="J2717" s="23">
        <v>150</v>
      </c>
      <c r="K2717" s="23"/>
    </row>
    <row r="2718" spans="1:11" ht="12.75" customHeight="1" x14ac:dyDescent="0.25">
      <c r="A2718" s="20">
        <f t="shared" si="85"/>
        <v>42999.87499999343</v>
      </c>
      <c r="B2718" s="29"/>
      <c r="C2718" s="30">
        <v>0.31855</v>
      </c>
      <c r="D2718" s="29">
        <v>100.782</v>
      </c>
      <c r="E2718" s="29"/>
      <c r="F2718" s="24" t="str">
        <f t="shared" si="84"/>
        <v/>
      </c>
      <c r="G2718" s="24" t="s">
        <v>189</v>
      </c>
      <c r="H2718" s="23">
        <v>15.61783</v>
      </c>
      <c r="I2718" s="23"/>
      <c r="J2718" s="23">
        <v>150</v>
      </c>
      <c r="K2718" s="23"/>
    </row>
    <row r="2719" spans="1:11" ht="12.75" customHeight="1" x14ac:dyDescent="0.25">
      <c r="A2719" s="20">
        <f t="shared" si="85"/>
        <v>42999.916666660094</v>
      </c>
      <c r="B2719" s="29">
        <v>13.85928</v>
      </c>
      <c r="C2719" s="30">
        <v>0.61799999999999999</v>
      </c>
      <c r="D2719" s="29">
        <v>265.6653</v>
      </c>
      <c r="E2719" s="29"/>
      <c r="F2719" s="24">
        <f t="shared" si="84"/>
        <v>13.85928</v>
      </c>
      <c r="G2719" s="24">
        <v>13.85928</v>
      </c>
      <c r="H2719" s="23">
        <v>15.61464</v>
      </c>
      <c r="I2719" s="23"/>
      <c r="J2719" s="23">
        <v>150</v>
      </c>
      <c r="K2719" s="23"/>
    </row>
    <row r="2720" spans="1:11" ht="12.75" customHeight="1" x14ac:dyDescent="0.25">
      <c r="A2720" s="20">
        <f t="shared" si="85"/>
        <v>42999.958333326758</v>
      </c>
      <c r="B2720" s="29">
        <v>0.60841000000000001</v>
      </c>
      <c r="C2720" s="30">
        <v>0.67254999999999998</v>
      </c>
      <c r="D2720" s="29">
        <v>266.471</v>
      </c>
      <c r="E2720" s="29"/>
      <c r="F2720" s="24">
        <f t="shared" si="84"/>
        <v>0.60841000000000001</v>
      </c>
      <c r="G2720" s="24">
        <v>0.60841000000000001</v>
      </c>
      <c r="H2720" s="23">
        <v>15.61307</v>
      </c>
      <c r="I2720" s="23"/>
      <c r="J2720" s="23">
        <v>150</v>
      </c>
      <c r="K2720" s="23"/>
    </row>
    <row r="2721" spans="1:11" ht="12.75" customHeight="1" x14ac:dyDescent="0.25">
      <c r="A2721" s="20">
        <f t="shared" si="85"/>
        <v>42999.999999993423</v>
      </c>
      <c r="B2721" s="29">
        <v>2.5688499999999999</v>
      </c>
      <c r="C2721" s="30">
        <v>0.50295999999999996</v>
      </c>
      <c r="D2721" s="29">
        <v>209.04320000000001</v>
      </c>
      <c r="E2721" s="29"/>
      <c r="F2721" s="24">
        <f t="shared" si="84"/>
        <v>2.5688499999999999</v>
      </c>
      <c r="G2721" s="24">
        <v>2.5688499999999999</v>
      </c>
      <c r="H2721" s="23">
        <v>15.60833</v>
      </c>
      <c r="I2721" s="23"/>
      <c r="J2721" s="23">
        <v>150</v>
      </c>
      <c r="K2721" s="23"/>
    </row>
    <row r="2722" spans="1:11" ht="12.75" customHeight="1" x14ac:dyDescent="0.25">
      <c r="A2722" s="20">
        <f t="shared" si="85"/>
        <v>43000.041666660087</v>
      </c>
      <c r="B2722" s="29">
        <v>4.7022700000000004</v>
      </c>
      <c r="C2722" s="30">
        <v>0.56911</v>
      </c>
      <c r="D2722" s="29">
        <v>132.58250000000001</v>
      </c>
      <c r="E2722" s="29"/>
      <c r="F2722" s="24">
        <f t="shared" si="84"/>
        <v>4.7022700000000004</v>
      </c>
      <c r="G2722" s="24">
        <v>4.7022700000000004</v>
      </c>
      <c r="H2722" s="23">
        <v>15.6065</v>
      </c>
      <c r="I2722" s="23">
        <f>COUNTIF(G2722:G2745,"&gt;150")</f>
        <v>0</v>
      </c>
      <c r="J2722" s="23">
        <v>150</v>
      </c>
      <c r="K2722" s="23"/>
    </row>
    <row r="2723" spans="1:11" ht="12.75" customHeight="1" x14ac:dyDescent="0.25">
      <c r="A2723" s="20">
        <f t="shared" si="85"/>
        <v>43000.083333326751</v>
      </c>
      <c r="B2723" s="29">
        <v>1.59084</v>
      </c>
      <c r="C2723" s="30">
        <v>0.86750000000000005</v>
      </c>
      <c r="D2723" s="29">
        <v>78.728099999999998</v>
      </c>
      <c r="E2723" s="29"/>
      <c r="F2723" s="24">
        <f t="shared" si="84"/>
        <v>1.59084</v>
      </c>
      <c r="G2723" s="24">
        <v>1.59084</v>
      </c>
      <c r="H2723" s="23">
        <v>15.598940000000001</v>
      </c>
      <c r="I2723" s="23"/>
      <c r="J2723" s="23">
        <v>150</v>
      </c>
      <c r="K2723" s="23"/>
    </row>
    <row r="2724" spans="1:11" ht="12.75" customHeight="1" x14ac:dyDescent="0.25">
      <c r="A2724" s="20">
        <f t="shared" si="85"/>
        <v>43000.124999993415</v>
      </c>
      <c r="B2724" s="29">
        <v>4.811E-2</v>
      </c>
      <c r="C2724" s="30">
        <v>0.39077000000000001</v>
      </c>
      <c r="D2724" s="29">
        <v>1.34152</v>
      </c>
      <c r="E2724" s="29"/>
      <c r="F2724" s="24">
        <f t="shared" si="84"/>
        <v>4.811E-2</v>
      </c>
      <c r="G2724" s="24">
        <v>4.811E-2</v>
      </c>
      <c r="H2724" s="23">
        <v>15.59817</v>
      </c>
      <c r="I2724" s="23"/>
      <c r="J2724" s="23">
        <v>150</v>
      </c>
      <c r="K2724" s="23"/>
    </row>
    <row r="2725" spans="1:11" ht="12.75" customHeight="1" x14ac:dyDescent="0.25">
      <c r="A2725" s="20">
        <f t="shared" si="85"/>
        <v>43000.166666660079</v>
      </c>
      <c r="B2725" s="29">
        <v>6.4553900000000004</v>
      </c>
      <c r="C2725" s="30">
        <v>0.47454000000000002</v>
      </c>
      <c r="D2725" s="29">
        <v>157.11429999999999</v>
      </c>
      <c r="E2725" s="29"/>
      <c r="F2725" s="24">
        <f t="shared" si="84"/>
        <v>6.4553900000000004</v>
      </c>
      <c r="G2725" s="24">
        <v>6.4553900000000004</v>
      </c>
      <c r="H2725" s="23">
        <v>15.583259999999999</v>
      </c>
      <c r="I2725" s="23"/>
      <c r="J2725" s="23">
        <v>150</v>
      </c>
      <c r="K2725" s="23"/>
    </row>
    <row r="2726" spans="1:11" ht="12.75" customHeight="1" x14ac:dyDescent="0.25">
      <c r="A2726" s="20">
        <f t="shared" si="85"/>
        <v>43000.208333326744</v>
      </c>
      <c r="B2726" s="29">
        <v>1.58494</v>
      </c>
      <c r="C2726" s="30">
        <v>0.38822000000000001</v>
      </c>
      <c r="D2726" s="29">
        <v>247.5575</v>
      </c>
      <c r="E2726" s="29"/>
      <c r="F2726" s="24">
        <f t="shared" si="84"/>
        <v>1.58494</v>
      </c>
      <c r="G2726" s="24">
        <v>1.58494</v>
      </c>
      <c r="H2726" s="23">
        <v>15.575469999999999</v>
      </c>
      <c r="I2726" s="23"/>
      <c r="J2726" s="23">
        <v>150</v>
      </c>
      <c r="K2726" s="23"/>
    </row>
    <row r="2727" spans="1:11" ht="12.75" customHeight="1" x14ac:dyDescent="0.25">
      <c r="A2727" s="20">
        <f t="shared" si="85"/>
        <v>43000.249999993408</v>
      </c>
      <c r="B2727" s="29">
        <v>3.1309999999999998</v>
      </c>
      <c r="C2727" s="30">
        <v>0.52458000000000005</v>
      </c>
      <c r="D2727" s="29">
        <v>322.02870000000001</v>
      </c>
      <c r="E2727" s="29"/>
      <c r="F2727" s="24">
        <f t="shared" si="84"/>
        <v>3.1309999999999998</v>
      </c>
      <c r="G2727" s="24">
        <v>3.1309999999999998</v>
      </c>
      <c r="H2727" s="23">
        <v>15.574579999999999</v>
      </c>
      <c r="I2727" s="23"/>
      <c r="J2727" s="23">
        <v>150</v>
      </c>
      <c r="K2727" s="23"/>
    </row>
    <row r="2728" spans="1:11" ht="12.75" customHeight="1" x14ac:dyDescent="0.25">
      <c r="A2728" s="20">
        <f t="shared" si="85"/>
        <v>43000.291666660072</v>
      </c>
      <c r="B2728" s="29">
        <v>-0.85572000000000004</v>
      </c>
      <c r="C2728" s="30">
        <v>0.46712999999999999</v>
      </c>
      <c r="D2728" s="29">
        <v>148.0341</v>
      </c>
      <c r="E2728" s="29"/>
      <c r="F2728" s="24" t="str">
        <f t="shared" si="84"/>
        <v/>
      </c>
      <c r="G2728" s="24" t="s">
        <v>189</v>
      </c>
      <c r="H2728" s="23">
        <v>15.561030000000001</v>
      </c>
      <c r="I2728" s="23"/>
      <c r="J2728" s="23">
        <v>150</v>
      </c>
      <c r="K2728" s="23"/>
    </row>
    <row r="2729" spans="1:11" ht="12.75" customHeight="1" x14ac:dyDescent="0.25">
      <c r="A2729" s="20">
        <f t="shared" si="85"/>
        <v>43000.333333326736</v>
      </c>
      <c r="B2729" s="29">
        <v>0.66366999999999998</v>
      </c>
      <c r="C2729" s="30">
        <v>0.42962</v>
      </c>
      <c r="D2729" s="29">
        <v>93.704660000000004</v>
      </c>
      <c r="E2729" s="29"/>
      <c r="F2729" s="24">
        <f t="shared" si="84"/>
        <v>0.66366999999999998</v>
      </c>
      <c r="G2729" s="24">
        <v>0.66366999999999998</v>
      </c>
      <c r="H2729" s="23">
        <v>15.556419999999999</v>
      </c>
      <c r="I2729" s="23"/>
      <c r="J2729" s="23">
        <v>150</v>
      </c>
      <c r="K2729" s="23"/>
    </row>
    <row r="2730" spans="1:11" ht="12.75" customHeight="1" x14ac:dyDescent="0.25">
      <c r="A2730" s="20">
        <f t="shared" si="85"/>
        <v>43000.374999993401</v>
      </c>
      <c r="B2730" s="29"/>
      <c r="C2730" s="30">
        <v>1.143</v>
      </c>
      <c r="D2730" s="29">
        <v>252.90770000000001</v>
      </c>
      <c r="E2730" s="29"/>
      <c r="F2730" s="24" t="str">
        <f t="shared" si="84"/>
        <v/>
      </c>
      <c r="G2730" s="24" t="s">
        <v>189</v>
      </c>
      <c r="H2730" s="23">
        <v>15.55606</v>
      </c>
      <c r="I2730" s="23"/>
      <c r="J2730" s="23">
        <v>150</v>
      </c>
      <c r="K2730" s="23"/>
    </row>
    <row r="2731" spans="1:11" ht="12.75" customHeight="1" x14ac:dyDescent="0.25">
      <c r="A2731" s="20">
        <f t="shared" si="85"/>
        <v>43000.416666660065</v>
      </c>
      <c r="B2731" s="29"/>
      <c r="C2731" s="30">
        <v>2.8298399999999999</v>
      </c>
      <c r="D2731" s="29">
        <v>218.48679999999999</v>
      </c>
      <c r="E2731" s="29"/>
      <c r="F2731" s="24" t="str">
        <f t="shared" si="84"/>
        <v/>
      </c>
      <c r="G2731" s="24" t="s">
        <v>189</v>
      </c>
      <c r="H2731" s="23">
        <v>15.55217</v>
      </c>
      <c r="I2731" s="23"/>
      <c r="J2731" s="23">
        <v>150</v>
      </c>
      <c r="K2731" s="23"/>
    </row>
    <row r="2732" spans="1:11" ht="12.75" customHeight="1" x14ac:dyDescent="0.25">
      <c r="A2732" s="20">
        <f t="shared" si="85"/>
        <v>43000.458333326729</v>
      </c>
      <c r="B2732" s="29">
        <v>5.6144400000000001</v>
      </c>
      <c r="C2732" s="30">
        <v>2.1742400000000002</v>
      </c>
      <c r="D2732" s="29">
        <v>245.4187</v>
      </c>
      <c r="E2732" s="29"/>
      <c r="F2732" s="24">
        <f t="shared" si="84"/>
        <v>5.6144400000000001</v>
      </c>
      <c r="G2732" s="24">
        <v>5.6144400000000001</v>
      </c>
      <c r="H2732" s="23">
        <v>15.55189</v>
      </c>
      <c r="I2732" s="23"/>
      <c r="J2732" s="23">
        <v>150</v>
      </c>
      <c r="K2732" s="23"/>
    </row>
    <row r="2733" spans="1:11" ht="12.75" customHeight="1" x14ac:dyDescent="0.25">
      <c r="A2733" s="20">
        <f t="shared" si="85"/>
        <v>43000.499999993393</v>
      </c>
      <c r="B2733" s="29">
        <v>2.5962000000000001</v>
      </c>
      <c r="C2733" s="30">
        <v>3.9821399999999998</v>
      </c>
      <c r="D2733" s="29">
        <v>220.64709999999999</v>
      </c>
      <c r="E2733" s="29"/>
      <c r="F2733" s="24">
        <f t="shared" si="84"/>
        <v>2.5962000000000001</v>
      </c>
      <c r="G2733" s="24">
        <v>2.5962000000000001</v>
      </c>
      <c r="H2733" s="23">
        <v>15.53439</v>
      </c>
      <c r="I2733" s="23"/>
      <c r="J2733" s="23">
        <v>150</v>
      </c>
      <c r="K2733" s="23"/>
    </row>
    <row r="2734" spans="1:11" ht="12.75" customHeight="1" x14ac:dyDescent="0.25">
      <c r="A2734" s="20">
        <f t="shared" si="85"/>
        <v>43000.541666660058</v>
      </c>
      <c r="B2734" s="29">
        <v>7.5685000000000002</v>
      </c>
      <c r="C2734" s="30">
        <v>4.6331600000000002</v>
      </c>
      <c r="D2734" s="29">
        <v>224.71530000000001</v>
      </c>
      <c r="E2734" s="29"/>
      <c r="F2734" s="24">
        <f t="shared" si="84"/>
        <v>7.5685000000000002</v>
      </c>
      <c r="G2734" s="24">
        <v>7.5685000000000002</v>
      </c>
      <c r="H2734" s="23">
        <v>15.532159999999999</v>
      </c>
      <c r="I2734" s="23"/>
      <c r="J2734" s="23">
        <v>150</v>
      </c>
      <c r="K2734" s="23"/>
    </row>
    <row r="2735" spans="1:11" ht="12.75" customHeight="1" x14ac:dyDescent="0.25">
      <c r="A2735" s="20">
        <f t="shared" si="85"/>
        <v>43000.583333326722</v>
      </c>
      <c r="B2735" s="29">
        <v>8.0004399999999993</v>
      </c>
      <c r="C2735" s="30">
        <v>4.8842499999999998</v>
      </c>
      <c r="D2735" s="29">
        <v>224.12280000000001</v>
      </c>
      <c r="E2735" s="29"/>
      <c r="F2735" s="24">
        <f t="shared" si="84"/>
        <v>8.0004399999999993</v>
      </c>
      <c r="G2735" s="24">
        <v>8.0004399999999993</v>
      </c>
      <c r="H2735" s="23">
        <v>15.53107</v>
      </c>
      <c r="I2735" s="23"/>
      <c r="J2735" s="23">
        <v>150</v>
      </c>
      <c r="K2735" s="23"/>
    </row>
    <row r="2736" spans="1:11" ht="12.75" customHeight="1" x14ac:dyDescent="0.25">
      <c r="A2736" s="20">
        <f t="shared" si="85"/>
        <v>43000.624999993386</v>
      </c>
      <c r="B2736" s="29">
        <v>2.8998300000000001</v>
      </c>
      <c r="C2736" s="30">
        <v>6.0283699999999998</v>
      </c>
      <c r="D2736" s="29">
        <v>226.18039999999999</v>
      </c>
      <c r="E2736" s="29"/>
      <c r="F2736" s="24">
        <f t="shared" si="84"/>
        <v>2.8998300000000001</v>
      </c>
      <c r="G2736" s="24">
        <v>2.8998300000000001</v>
      </c>
      <c r="H2736" s="23">
        <v>15.52683</v>
      </c>
      <c r="I2736" s="23"/>
      <c r="J2736" s="23">
        <v>150</v>
      </c>
      <c r="K2736" s="23"/>
    </row>
    <row r="2737" spans="1:11" ht="12.75" customHeight="1" x14ac:dyDescent="0.25">
      <c r="A2737" s="20">
        <f t="shared" si="85"/>
        <v>43000.66666666005</v>
      </c>
      <c r="B2737" s="29">
        <v>17.078949999999999</v>
      </c>
      <c r="C2737" s="30">
        <v>6.4472100000000001</v>
      </c>
      <c r="D2737" s="29">
        <v>221.98589999999999</v>
      </c>
      <c r="E2737" s="29"/>
      <c r="F2737" s="24">
        <f t="shared" si="84"/>
        <v>17.078949999999999</v>
      </c>
      <c r="G2737" s="24">
        <v>17.078949999999999</v>
      </c>
      <c r="H2737" s="23">
        <v>15.514720000000001</v>
      </c>
      <c r="I2737" s="23"/>
      <c r="J2737" s="23">
        <v>150</v>
      </c>
      <c r="K2737" s="23"/>
    </row>
    <row r="2738" spans="1:11" ht="12.75" customHeight="1" x14ac:dyDescent="0.25">
      <c r="A2738" s="20">
        <f t="shared" si="85"/>
        <v>43000.708333326715</v>
      </c>
      <c r="B2738" s="29">
        <v>6.6994999999999996</v>
      </c>
      <c r="C2738" s="30">
        <v>4.2070499999999997</v>
      </c>
      <c r="D2738" s="29">
        <v>218.42449999999999</v>
      </c>
      <c r="E2738" s="29"/>
      <c r="F2738" s="24">
        <f t="shared" si="84"/>
        <v>6.6994999999999996</v>
      </c>
      <c r="G2738" s="24">
        <v>6.6994999999999996</v>
      </c>
      <c r="H2738" s="23">
        <v>15.512269999999999</v>
      </c>
      <c r="I2738" s="23"/>
      <c r="J2738" s="23">
        <v>150</v>
      </c>
      <c r="K2738" s="23"/>
    </row>
    <row r="2739" spans="1:11" ht="12.75" customHeight="1" x14ac:dyDescent="0.25">
      <c r="A2739" s="20">
        <f t="shared" si="85"/>
        <v>43000.749999993379</v>
      </c>
      <c r="B2739" s="29">
        <v>9.8465600000000002</v>
      </c>
      <c r="C2739" s="30">
        <v>3.5526800000000001</v>
      </c>
      <c r="D2739" s="29">
        <v>223.40010000000001</v>
      </c>
      <c r="E2739" s="29"/>
      <c r="F2739" s="24">
        <f t="shared" si="84"/>
        <v>9.8465600000000002</v>
      </c>
      <c r="G2739" s="24">
        <v>9.8465600000000002</v>
      </c>
      <c r="H2739" s="23">
        <v>15.510999999999999</v>
      </c>
      <c r="I2739" s="23"/>
      <c r="J2739" s="23">
        <v>150</v>
      </c>
      <c r="K2739" s="23"/>
    </row>
    <row r="2740" spans="1:11" ht="12.75" customHeight="1" x14ac:dyDescent="0.25">
      <c r="A2740" s="20">
        <f t="shared" si="85"/>
        <v>43000.791666660043</v>
      </c>
      <c r="B2740" s="29">
        <v>18.354939999999999</v>
      </c>
      <c r="C2740" s="30">
        <v>1.9626399999999999</v>
      </c>
      <c r="D2740" s="29">
        <v>233.88130000000001</v>
      </c>
      <c r="E2740" s="29"/>
      <c r="F2740" s="24">
        <f t="shared" si="84"/>
        <v>18.354939999999999</v>
      </c>
      <c r="G2740" s="24">
        <v>18.354939999999999</v>
      </c>
      <c r="H2740" s="23">
        <v>15.51083</v>
      </c>
      <c r="I2740" s="23"/>
      <c r="J2740" s="23">
        <v>150</v>
      </c>
      <c r="K2740" s="23"/>
    </row>
    <row r="2741" spans="1:11" ht="12.75" customHeight="1" x14ac:dyDescent="0.25">
      <c r="A2741" s="20">
        <f t="shared" si="85"/>
        <v>43000.833333326707</v>
      </c>
      <c r="B2741" s="29">
        <v>4.8973899999999997</v>
      </c>
      <c r="C2741" s="30">
        <v>2.0859299999999998</v>
      </c>
      <c r="D2741" s="29">
        <v>240.85890000000001</v>
      </c>
      <c r="E2741" s="29"/>
      <c r="F2741" s="24">
        <f t="shared" si="84"/>
        <v>4.8973899999999997</v>
      </c>
      <c r="G2741" s="24">
        <v>4.8973899999999997</v>
      </c>
      <c r="H2741" s="23">
        <v>15.509399999999999</v>
      </c>
      <c r="I2741" s="23"/>
      <c r="J2741" s="23">
        <v>150</v>
      </c>
      <c r="K2741" s="23"/>
    </row>
    <row r="2742" spans="1:11" ht="12.75" customHeight="1" x14ac:dyDescent="0.25">
      <c r="A2742" s="20">
        <f t="shared" si="85"/>
        <v>43000.874999993372</v>
      </c>
      <c r="B2742" s="29">
        <v>8.0201100000000007</v>
      </c>
      <c r="C2742" s="30">
        <v>1.49516</v>
      </c>
      <c r="D2742" s="29">
        <v>254.5951</v>
      </c>
      <c r="E2742" s="29"/>
      <c r="F2742" s="24">
        <f t="shared" si="84"/>
        <v>8.0201100000000007</v>
      </c>
      <c r="G2742" s="24">
        <v>8.0201100000000007</v>
      </c>
      <c r="H2742" s="23">
        <v>15.50356</v>
      </c>
      <c r="I2742" s="23"/>
      <c r="J2742" s="23">
        <v>150</v>
      </c>
      <c r="K2742" s="23"/>
    </row>
    <row r="2743" spans="1:11" ht="12.75" customHeight="1" x14ac:dyDescent="0.25">
      <c r="A2743" s="20">
        <f t="shared" si="85"/>
        <v>43000.916666660036</v>
      </c>
      <c r="B2743" s="29">
        <v>7.4287200000000002</v>
      </c>
      <c r="C2743" s="30">
        <v>1.1387</v>
      </c>
      <c r="D2743" s="29">
        <v>247.89959999999999</v>
      </c>
      <c r="E2743" s="29"/>
      <c r="F2743" s="24">
        <f t="shared" si="84"/>
        <v>7.4287200000000002</v>
      </c>
      <c r="G2743" s="24">
        <v>7.4287200000000002</v>
      </c>
      <c r="H2743" s="23">
        <v>15.50347</v>
      </c>
      <c r="I2743" s="23"/>
      <c r="J2743" s="23">
        <v>150</v>
      </c>
      <c r="K2743" s="23"/>
    </row>
    <row r="2744" spans="1:11" ht="12.75" customHeight="1" x14ac:dyDescent="0.25">
      <c r="A2744" s="20">
        <f t="shared" si="85"/>
        <v>43000.9583333267</v>
      </c>
      <c r="B2744" s="29">
        <v>8.2282799999999998</v>
      </c>
      <c r="C2744" s="30">
        <v>0.64441000000000004</v>
      </c>
      <c r="D2744" s="29">
        <v>278.81290000000001</v>
      </c>
      <c r="E2744" s="29"/>
      <c r="F2744" s="24">
        <f t="shared" si="84"/>
        <v>8.2282799999999998</v>
      </c>
      <c r="G2744" s="24">
        <v>8.2282799999999998</v>
      </c>
      <c r="H2744" s="23">
        <v>15.498670000000001</v>
      </c>
      <c r="I2744" s="23"/>
      <c r="J2744" s="23">
        <v>150</v>
      </c>
      <c r="K2744" s="23"/>
    </row>
    <row r="2745" spans="1:11" ht="12.75" customHeight="1" x14ac:dyDescent="0.25">
      <c r="A2745" s="20">
        <f t="shared" si="85"/>
        <v>43000.999999993364</v>
      </c>
      <c r="B2745" s="29">
        <v>5.3554500000000003</v>
      </c>
      <c r="C2745" s="30">
        <v>1.41978</v>
      </c>
      <c r="D2745" s="29">
        <v>167.35239999999999</v>
      </c>
      <c r="E2745" s="29"/>
      <c r="F2745" s="24">
        <f t="shared" si="84"/>
        <v>5.3554500000000003</v>
      </c>
      <c r="G2745" s="24">
        <v>5.3554500000000003</v>
      </c>
      <c r="H2745" s="23">
        <v>15.49456</v>
      </c>
      <c r="I2745" s="23"/>
      <c r="J2745" s="23">
        <v>150</v>
      </c>
      <c r="K2745" s="23"/>
    </row>
    <row r="2746" spans="1:11" ht="12.75" customHeight="1" x14ac:dyDescent="0.25">
      <c r="A2746" s="20">
        <f t="shared" si="85"/>
        <v>43001.041666660029</v>
      </c>
      <c r="B2746" s="29">
        <v>-2.4453999999999998</v>
      </c>
      <c r="C2746" s="30">
        <v>1.1661699999999999</v>
      </c>
      <c r="D2746" s="29">
        <v>220.18629999999999</v>
      </c>
      <c r="E2746" s="29"/>
      <c r="F2746" s="24" t="str">
        <f t="shared" si="84"/>
        <v/>
      </c>
      <c r="G2746" s="24" t="s">
        <v>189</v>
      </c>
      <c r="H2746" s="23">
        <v>15.4945</v>
      </c>
      <c r="I2746" s="23">
        <f>COUNTIF(G2746:G2769,"&gt;150")</f>
        <v>0</v>
      </c>
      <c r="J2746" s="23">
        <v>150</v>
      </c>
      <c r="K2746" s="23"/>
    </row>
    <row r="2747" spans="1:11" ht="12.75" customHeight="1" x14ac:dyDescent="0.25">
      <c r="A2747" s="20">
        <f t="shared" si="85"/>
        <v>43001.083333326693</v>
      </c>
      <c r="B2747" s="29">
        <v>4.1855599999999997</v>
      </c>
      <c r="C2747" s="30">
        <v>1.8655999999999999</v>
      </c>
      <c r="D2747" s="29">
        <v>236.792</v>
      </c>
      <c r="E2747" s="29"/>
      <c r="F2747" s="24">
        <f t="shared" si="84"/>
        <v>4.1855599999999997</v>
      </c>
      <c r="G2747" s="24">
        <v>4.1855599999999997</v>
      </c>
      <c r="H2747" s="23">
        <v>15.49283</v>
      </c>
      <c r="I2747" s="23"/>
      <c r="J2747" s="23">
        <v>150</v>
      </c>
      <c r="K2747" s="23"/>
    </row>
    <row r="2748" spans="1:11" ht="12.75" customHeight="1" x14ac:dyDescent="0.25">
      <c r="A2748" s="20">
        <f t="shared" si="85"/>
        <v>43001.124999993357</v>
      </c>
      <c r="B2748" s="29">
        <v>9.9803899999999999</v>
      </c>
      <c r="C2748" s="30">
        <v>2.2314699999999998</v>
      </c>
      <c r="D2748" s="29">
        <v>219.2773</v>
      </c>
      <c r="E2748" s="29"/>
      <c r="F2748" s="24">
        <f t="shared" si="84"/>
        <v>9.9803899999999999</v>
      </c>
      <c r="G2748" s="24">
        <v>9.9803899999999999</v>
      </c>
      <c r="H2748" s="23">
        <v>15.49095</v>
      </c>
      <c r="I2748" s="23"/>
      <c r="J2748" s="23">
        <v>150</v>
      </c>
      <c r="K2748" s="23"/>
    </row>
    <row r="2749" spans="1:11" ht="12.75" customHeight="1" x14ac:dyDescent="0.25">
      <c r="A2749" s="20">
        <f t="shared" si="85"/>
        <v>43001.166666660021</v>
      </c>
      <c r="B2749" s="29">
        <v>4.3200599999999998</v>
      </c>
      <c r="C2749" s="30">
        <v>1.66293</v>
      </c>
      <c r="D2749" s="29">
        <v>224.0427</v>
      </c>
      <c r="E2749" s="29"/>
      <c r="F2749" s="24">
        <f t="shared" si="84"/>
        <v>4.3200599999999998</v>
      </c>
      <c r="G2749" s="24">
        <v>4.3200599999999998</v>
      </c>
      <c r="H2749" s="23">
        <v>15.48922</v>
      </c>
      <c r="I2749" s="23"/>
      <c r="J2749" s="23">
        <v>150</v>
      </c>
      <c r="K2749" s="23"/>
    </row>
    <row r="2750" spans="1:11" ht="12.75" customHeight="1" x14ac:dyDescent="0.25">
      <c r="A2750" s="20">
        <f t="shared" si="85"/>
        <v>43001.208333326686</v>
      </c>
      <c r="B2750" s="29">
        <v>6.8893399999999998</v>
      </c>
      <c r="C2750" s="30">
        <v>2.5011999999999999</v>
      </c>
      <c r="D2750" s="29">
        <v>204.59649999999999</v>
      </c>
      <c r="E2750" s="29"/>
      <c r="F2750" s="24">
        <f t="shared" si="84"/>
        <v>6.8893399999999998</v>
      </c>
      <c r="G2750" s="24">
        <v>6.8893399999999998</v>
      </c>
      <c r="H2750" s="23">
        <v>15.48067</v>
      </c>
      <c r="I2750" s="23"/>
      <c r="J2750" s="23">
        <v>150</v>
      </c>
      <c r="K2750" s="23"/>
    </row>
    <row r="2751" spans="1:11" ht="12.75" customHeight="1" x14ac:dyDescent="0.25">
      <c r="A2751" s="20">
        <f t="shared" si="85"/>
        <v>43001.24999999335</v>
      </c>
      <c r="B2751" s="29">
        <v>9.5108899999999998</v>
      </c>
      <c r="C2751" s="30">
        <v>2.3874399999999998</v>
      </c>
      <c r="D2751" s="29">
        <v>233.9325</v>
      </c>
      <c r="E2751" s="29"/>
      <c r="F2751" s="24">
        <f t="shared" si="84"/>
        <v>9.5108899999999998</v>
      </c>
      <c r="G2751" s="24">
        <v>9.5108899999999998</v>
      </c>
      <c r="H2751" s="23">
        <v>15.47444</v>
      </c>
      <c r="I2751" s="23"/>
      <c r="J2751" s="23">
        <v>150</v>
      </c>
      <c r="K2751" s="23"/>
    </row>
    <row r="2752" spans="1:11" ht="12.75" customHeight="1" x14ac:dyDescent="0.25">
      <c r="A2752" s="20">
        <f t="shared" si="85"/>
        <v>43001.291666660014</v>
      </c>
      <c r="B2752" s="29">
        <v>4.4353300000000004</v>
      </c>
      <c r="C2752" s="30">
        <v>3.4779200000000001</v>
      </c>
      <c r="D2752" s="29">
        <v>241.74969999999999</v>
      </c>
      <c r="E2752" s="29"/>
      <c r="F2752" s="24">
        <f t="shared" si="84"/>
        <v>4.4353300000000004</v>
      </c>
      <c r="G2752" s="24">
        <v>4.4353300000000004</v>
      </c>
      <c r="H2752" s="23">
        <v>15.47334</v>
      </c>
      <c r="I2752" s="23"/>
      <c r="J2752" s="23">
        <v>150</v>
      </c>
      <c r="K2752" s="23"/>
    </row>
    <row r="2753" spans="1:11" ht="12.75" customHeight="1" x14ac:dyDescent="0.25">
      <c r="A2753" s="20">
        <f t="shared" si="85"/>
        <v>43001.333333326678</v>
      </c>
      <c r="B2753" s="29">
        <v>8.8409999999999993</v>
      </c>
      <c r="C2753" s="30">
        <v>4.0312799999999998</v>
      </c>
      <c r="D2753" s="29">
        <v>229.2681</v>
      </c>
      <c r="E2753" s="29"/>
      <c r="F2753" s="24">
        <f t="shared" si="84"/>
        <v>8.8409999999999993</v>
      </c>
      <c r="G2753" s="24">
        <v>8.8409999999999993</v>
      </c>
      <c r="H2753" s="23">
        <v>15.469440000000001</v>
      </c>
      <c r="I2753" s="23"/>
      <c r="J2753" s="23">
        <v>150</v>
      </c>
      <c r="K2753" s="23"/>
    </row>
    <row r="2754" spans="1:11" ht="12.75" customHeight="1" x14ac:dyDescent="0.25">
      <c r="A2754" s="20">
        <f t="shared" si="85"/>
        <v>43001.374999993342</v>
      </c>
      <c r="B2754" s="29"/>
      <c r="C2754" s="30">
        <v>4.9763599999999997</v>
      </c>
      <c r="D2754" s="29">
        <v>226.7764</v>
      </c>
      <c r="E2754" s="29"/>
      <c r="F2754" s="24" t="str">
        <f t="shared" si="84"/>
        <v/>
      </c>
      <c r="G2754" s="24" t="s">
        <v>189</v>
      </c>
      <c r="H2754" s="23">
        <v>15.468669999999999</v>
      </c>
      <c r="I2754" s="23"/>
      <c r="J2754" s="23">
        <v>150</v>
      </c>
      <c r="K2754" s="23"/>
    </row>
    <row r="2755" spans="1:11" ht="12.75" customHeight="1" x14ac:dyDescent="0.25">
      <c r="A2755" s="20">
        <f t="shared" si="85"/>
        <v>43001.416666660007</v>
      </c>
      <c r="B2755" s="29">
        <v>12.325279999999999</v>
      </c>
      <c r="C2755" s="30">
        <v>5.7601800000000001</v>
      </c>
      <c r="D2755" s="29">
        <v>230.43520000000001</v>
      </c>
      <c r="E2755" s="29"/>
      <c r="F2755" s="24">
        <f t="shared" si="84"/>
        <v>12.325279999999999</v>
      </c>
      <c r="G2755" s="24">
        <v>12.325279999999999</v>
      </c>
      <c r="H2755" s="23">
        <v>15.46143</v>
      </c>
      <c r="I2755" s="23"/>
      <c r="J2755" s="23">
        <v>150</v>
      </c>
      <c r="K2755" s="23"/>
    </row>
    <row r="2756" spans="1:11" ht="12.75" customHeight="1" x14ac:dyDescent="0.25">
      <c r="A2756" s="20">
        <f t="shared" si="85"/>
        <v>43001.458333326671</v>
      </c>
      <c r="B2756" s="29">
        <v>11.50905</v>
      </c>
      <c r="C2756" s="30">
        <v>5.0087900000000003</v>
      </c>
      <c r="D2756" s="29">
        <v>228.54429999999999</v>
      </c>
      <c r="E2756" s="29"/>
      <c r="F2756" s="24">
        <f t="shared" si="84"/>
        <v>11.50905</v>
      </c>
      <c r="G2756" s="24">
        <v>11.50905</v>
      </c>
      <c r="H2756" s="23">
        <v>15.45678</v>
      </c>
      <c r="I2756" s="23"/>
      <c r="J2756" s="23">
        <v>150</v>
      </c>
      <c r="K2756" s="23"/>
    </row>
    <row r="2757" spans="1:11" ht="12.75" customHeight="1" x14ac:dyDescent="0.25">
      <c r="A2757" s="20">
        <f t="shared" si="85"/>
        <v>43001.499999993335</v>
      </c>
      <c r="B2757" s="29">
        <v>15.782780000000001</v>
      </c>
      <c r="C2757" s="30">
        <v>5.3651600000000004</v>
      </c>
      <c r="D2757" s="29">
        <v>226.4228</v>
      </c>
      <c r="E2757" s="29"/>
      <c r="F2757" s="24">
        <f t="shared" si="84"/>
        <v>15.782780000000001</v>
      </c>
      <c r="G2757" s="24">
        <v>15.782780000000001</v>
      </c>
      <c r="H2757" s="23">
        <v>15.4505</v>
      </c>
      <c r="I2757" s="23"/>
      <c r="J2757" s="23">
        <v>150</v>
      </c>
      <c r="K2757" s="23"/>
    </row>
    <row r="2758" spans="1:11" ht="12.75" customHeight="1" x14ac:dyDescent="0.25">
      <c r="A2758" s="20">
        <f t="shared" si="85"/>
        <v>43001.541666659999</v>
      </c>
      <c r="B2758" s="29">
        <v>8.5836100000000002</v>
      </c>
      <c r="C2758" s="30">
        <v>5.13401</v>
      </c>
      <c r="D2758" s="29">
        <v>227.52090000000001</v>
      </c>
      <c r="E2758" s="29"/>
      <c r="F2758" s="24">
        <f t="shared" si="84"/>
        <v>8.5836100000000002</v>
      </c>
      <c r="G2758" s="24">
        <v>8.5836100000000002</v>
      </c>
      <c r="H2758" s="23">
        <v>15.4422</v>
      </c>
      <c r="I2758" s="23"/>
      <c r="J2758" s="23">
        <v>150</v>
      </c>
      <c r="K2758" s="23"/>
    </row>
    <row r="2759" spans="1:11" ht="12.75" customHeight="1" x14ac:dyDescent="0.25">
      <c r="A2759" s="20">
        <f t="shared" si="85"/>
        <v>43001.583333326664</v>
      </c>
      <c r="B2759" s="29">
        <v>13.33483</v>
      </c>
      <c r="C2759" s="30">
        <v>4.6437200000000001</v>
      </c>
      <c r="D2759" s="29">
        <v>220.7885</v>
      </c>
      <c r="E2759" s="29"/>
      <c r="F2759" s="24">
        <f t="shared" si="84"/>
        <v>13.33483</v>
      </c>
      <c r="G2759" s="24">
        <v>13.33483</v>
      </c>
      <c r="H2759" s="23">
        <v>15.427250000000001</v>
      </c>
      <c r="I2759" s="23"/>
      <c r="J2759" s="23">
        <v>150</v>
      </c>
      <c r="K2759" s="23"/>
    </row>
    <row r="2760" spans="1:11" ht="12.75" customHeight="1" x14ac:dyDescent="0.25">
      <c r="A2760" s="20">
        <f t="shared" si="85"/>
        <v>43001.624999993328</v>
      </c>
      <c r="B2760" s="29">
        <v>17.504059999999999</v>
      </c>
      <c r="C2760" s="30">
        <v>4.9487899999999998</v>
      </c>
      <c r="D2760" s="29">
        <v>232.48060000000001</v>
      </c>
      <c r="E2760" s="29"/>
      <c r="F2760" s="24">
        <f t="shared" si="84"/>
        <v>17.504059999999999</v>
      </c>
      <c r="G2760" s="24">
        <v>17.504059999999999</v>
      </c>
      <c r="H2760" s="23">
        <v>15.425050000000001</v>
      </c>
      <c r="I2760" s="23"/>
      <c r="J2760" s="23">
        <v>150</v>
      </c>
      <c r="K2760" s="23"/>
    </row>
    <row r="2761" spans="1:11" ht="12.75" customHeight="1" x14ac:dyDescent="0.25">
      <c r="A2761" s="20">
        <f t="shared" si="85"/>
        <v>43001.666666659992</v>
      </c>
      <c r="B2761" s="29">
        <v>12.362170000000001</v>
      </c>
      <c r="C2761" s="30">
        <v>4.3791099999999998</v>
      </c>
      <c r="D2761" s="29">
        <v>219.40880000000001</v>
      </c>
      <c r="E2761" s="29"/>
      <c r="F2761" s="24">
        <f t="shared" si="84"/>
        <v>12.362170000000001</v>
      </c>
      <c r="G2761" s="24">
        <v>12.362170000000001</v>
      </c>
      <c r="H2761" s="23">
        <v>15.41639</v>
      </c>
      <c r="I2761" s="23"/>
      <c r="J2761" s="23">
        <v>150</v>
      </c>
      <c r="K2761" s="23"/>
    </row>
    <row r="2762" spans="1:11" ht="12.75" customHeight="1" x14ac:dyDescent="0.25">
      <c r="A2762" s="20">
        <f t="shared" si="85"/>
        <v>43001.708333326656</v>
      </c>
      <c r="B2762" s="29">
        <v>20.008389999999999</v>
      </c>
      <c r="C2762" s="30">
        <v>4.5205500000000001</v>
      </c>
      <c r="D2762" s="29">
        <v>216.75970000000001</v>
      </c>
      <c r="E2762" s="29"/>
      <c r="F2762" s="24">
        <f t="shared" si="84"/>
        <v>20.008389999999999</v>
      </c>
      <c r="G2762" s="24">
        <v>20.008389999999999</v>
      </c>
      <c r="H2762" s="23">
        <v>15.416169999999999</v>
      </c>
      <c r="I2762" s="23"/>
      <c r="J2762" s="23">
        <v>150</v>
      </c>
      <c r="K2762" s="23"/>
    </row>
    <row r="2763" spans="1:11" ht="12.75" customHeight="1" x14ac:dyDescent="0.25">
      <c r="A2763" s="20">
        <f t="shared" si="85"/>
        <v>43001.749999993321</v>
      </c>
      <c r="B2763" s="29">
        <v>18.582830000000001</v>
      </c>
      <c r="C2763" s="30">
        <v>3.32192</v>
      </c>
      <c r="D2763" s="29">
        <v>210.99719999999999</v>
      </c>
      <c r="E2763" s="29"/>
      <c r="F2763" s="24">
        <f t="shared" ref="F2763:F2826" si="86">IF(AND(B2763&gt;0,ISNUMBER(B2763)),B2763,"")</f>
        <v>18.582830000000001</v>
      </c>
      <c r="G2763" s="24">
        <v>18.582830000000001</v>
      </c>
      <c r="H2763" s="23">
        <v>15.415839999999999</v>
      </c>
      <c r="I2763" s="23"/>
      <c r="J2763" s="23">
        <v>150</v>
      </c>
      <c r="K2763" s="23"/>
    </row>
    <row r="2764" spans="1:11" ht="12.75" customHeight="1" x14ac:dyDescent="0.25">
      <c r="A2764" s="20">
        <f t="shared" ref="A2764:A2827" si="87">A2763+1/24</f>
        <v>43001.791666659985</v>
      </c>
      <c r="B2764" s="29">
        <v>15.854329999999999</v>
      </c>
      <c r="C2764" s="30">
        <v>1.7058</v>
      </c>
      <c r="D2764" s="29">
        <v>151.16849999999999</v>
      </c>
      <c r="E2764" s="29"/>
      <c r="F2764" s="24">
        <f t="shared" si="86"/>
        <v>15.854329999999999</v>
      </c>
      <c r="G2764" s="24">
        <v>15.854329999999999</v>
      </c>
      <c r="H2764" s="23">
        <v>15.41578</v>
      </c>
      <c r="I2764" s="23"/>
      <c r="J2764" s="23">
        <v>150</v>
      </c>
      <c r="K2764" s="23"/>
    </row>
    <row r="2765" spans="1:11" ht="12.75" customHeight="1" x14ac:dyDescent="0.25">
      <c r="A2765" s="20">
        <f t="shared" si="87"/>
        <v>43001.833333326649</v>
      </c>
      <c r="B2765" s="29">
        <v>19.475719999999999</v>
      </c>
      <c r="C2765" s="30">
        <v>0.36647000000000002</v>
      </c>
      <c r="D2765" s="29">
        <v>12.21292</v>
      </c>
      <c r="E2765" s="29"/>
      <c r="F2765" s="24">
        <f t="shared" si="86"/>
        <v>19.475719999999999</v>
      </c>
      <c r="G2765" s="24">
        <v>19.475719999999999</v>
      </c>
      <c r="H2765" s="23">
        <v>15.412280000000001</v>
      </c>
      <c r="I2765" s="23"/>
      <c r="J2765" s="23">
        <v>150</v>
      </c>
      <c r="K2765" s="23"/>
    </row>
    <row r="2766" spans="1:11" ht="12.75" customHeight="1" x14ac:dyDescent="0.25">
      <c r="A2766" s="20">
        <f t="shared" si="87"/>
        <v>43001.874999993313</v>
      </c>
      <c r="B2766" s="29">
        <v>11.65578</v>
      </c>
      <c r="C2766" s="30">
        <v>0.84465000000000001</v>
      </c>
      <c r="D2766" s="29">
        <v>261.82330000000002</v>
      </c>
      <c r="E2766" s="29"/>
      <c r="F2766" s="24">
        <f t="shared" si="86"/>
        <v>11.65578</v>
      </c>
      <c r="G2766" s="24">
        <v>11.65578</v>
      </c>
      <c r="H2766" s="23">
        <v>15.407999999999999</v>
      </c>
      <c r="I2766" s="23"/>
      <c r="J2766" s="23">
        <v>150</v>
      </c>
      <c r="K2766" s="23"/>
    </row>
    <row r="2767" spans="1:11" ht="12.75" customHeight="1" x14ac:dyDescent="0.25">
      <c r="A2767" s="20">
        <f t="shared" si="87"/>
        <v>43001.916666659978</v>
      </c>
      <c r="B2767" s="29">
        <v>5.21828</v>
      </c>
      <c r="C2767" s="30">
        <v>0.33571000000000001</v>
      </c>
      <c r="D2767" s="29">
        <v>96.893969999999996</v>
      </c>
      <c r="E2767" s="29"/>
      <c r="F2767" s="24">
        <f t="shared" si="86"/>
        <v>5.21828</v>
      </c>
      <c r="G2767" s="24">
        <v>5.21828</v>
      </c>
      <c r="H2767" s="23">
        <v>15.40691</v>
      </c>
      <c r="I2767" s="23"/>
      <c r="J2767" s="23">
        <v>150</v>
      </c>
      <c r="K2767" s="23"/>
    </row>
    <row r="2768" spans="1:11" ht="12.75" customHeight="1" x14ac:dyDescent="0.25">
      <c r="A2768" s="20">
        <f t="shared" si="87"/>
        <v>43001.958333326642</v>
      </c>
      <c r="B2768" s="29">
        <v>12.273389999999999</v>
      </c>
      <c r="C2768" s="30">
        <v>0.35085</v>
      </c>
      <c r="D2768" s="29">
        <v>167.5455</v>
      </c>
      <c r="E2768" s="29"/>
      <c r="F2768" s="24">
        <f t="shared" si="86"/>
        <v>12.273389999999999</v>
      </c>
      <c r="G2768" s="24">
        <v>12.273389999999999</v>
      </c>
      <c r="H2768" s="23">
        <v>15.40583</v>
      </c>
      <c r="I2768" s="23"/>
      <c r="J2768" s="23">
        <v>150</v>
      </c>
      <c r="K2768" s="23"/>
    </row>
    <row r="2769" spans="1:11" ht="12.75" customHeight="1" x14ac:dyDescent="0.25">
      <c r="A2769" s="20">
        <f t="shared" si="87"/>
        <v>43001.999999993306</v>
      </c>
      <c r="B2769" s="29">
        <v>7.5987799999999996</v>
      </c>
      <c r="C2769" s="30">
        <v>0.36403999999999997</v>
      </c>
      <c r="D2769" s="29">
        <v>231.2672</v>
      </c>
      <c r="E2769" s="29"/>
      <c r="F2769" s="24">
        <f t="shared" si="86"/>
        <v>7.5987799999999996</v>
      </c>
      <c r="G2769" s="24">
        <v>7.5987799999999996</v>
      </c>
      <c r="H2769" s="23">
        <v>15.405720000000001</v>
      </c>
      <c r="I2769" s="23"/>
      <c r="J2769" s="23">
        <v>150</v>
      </c>
      <c r="K2769" s="23"/>
    </row>
    <row r="2770" spans="1:11" ht="12.75" customHeight="1" x14ac:dyDescent="0.25">
      <c r="A2770" s="20">
        <f t="shared" si="87"/>
        <v>43002.04166665997</v>
      </c>
      <c r="B2770" s="29">
        <v>16.575469999999999</v>
      </c>
      <c r="C2770" s="30">
        <v>0.39216000000000001</v>
      </c>
      <c r="D2770" s="29">
        <v>244.20310000000001</v>
      </c>
      <c r="E2770" s="29"/>
      <c r="F2770" s="24">
        <f t="shared" si="86"/>
        <v>16.575469999999999</v>
      </c>
      <c r="G2770" s="24">
        <v>16.575469999999999</v>
      </c>
      <c r="H2770" s="23">
        <v>15.40204</v>
      </c>
      <c r="I2770" s="23">
        <f>COUNTIF(G2770:G2793,"&gt;150")</f>
        <v>0</v>
      </c>
      <c r="J2770" s="23">
        <v>150</v>
      </c>
      <c r="K2770" s="23"/>
    </row>
    <row r="2771" spans="1:11" ht="12.75" customHeight="1" x14ac:dyDescent="0.25">
      <c r="A2771" s="20">
        <f t="shared" si="87"/>
        <v>43002.083333326635</v>
      </c>
      <c r="B2771" s="29">
        <v>3.6880000000000002</v>
      </c>
      <c r="C2771" s="30">
        <v>0.42050999999999999</v>
      </c>
      <c r="D2771" s="29">
        <v>299.31549999999999</v>
      </c>
      <c r="E2771" s="29"/>
      <c r="F2771" s="24">
        <f t="shared" si="86"/>
        <v>3.6880000000000002</v>
      </c>
      <c r="G2771" s="24">
        <v>3.6880000000000002</v>
      </c>
      <c r="H2771" s="23">
        <v>15.40076</v>
      </c>
      <c r="I2771" s="23"/>
      <c r="J2771" s="23">
        <v>150</v>
      </c>
      <c r="K2771" s="23"/>
    </row>
    <row r="2772" spans="1:11" ht="12.75" customHeight="1" x14ac:dyDescent="0.25">
      <c r="A2772" s="20">
        <f t="shared" si="87"/>
        <v>43002.124999993299</v>
      </c>
      <c r="B2772" s="29">
        <v>4.7503299999999999</v>
      </c>
      <c r="C2772" s="30">
        <v>0.28913</v>
      </c>
      <c r="D2772" s="29">
        <v>280.05759999999998</v>
      </c>
      <c r="E2772" s="29"/>
      <c r="F2772" s="24">
        <f t="shared" si="86"/>
        <v>4.7503299999999999</v>
      </c>
      <c r="G2772" s="24">
        <v>4.7503299999999999</v>
      </c>
      <c r="H2772" s="23">
        <v>15.396000000000001</v>
      </c>
      <c r="I2772" s="23"/>
      <c r="J2772" s="23">
        <v>150</v>
      </c>
      <c r="K2772" s="23"/>
    </row>
    <row r="2773" spans="1:11" ht="12.75" customHeight="1" x14ac:dyDescent="0.25">
      <c r="A2773" s="20">
        <f t="shared" si="87"/>
        <v>43002.166666659963</v>
      </c>
      <c r="B2773" s="29">
        <v>10.43005</v>
      </c>
      <c r="C2773" s="30">
        <v>0.43412000000000001</v>
      </c>
      <c r="D2773" s="29">
        <v>251.1549</v>
      </c>
      <c r="E2773" s="29"/>
      <c r="F2773" s="24">
        <f t="shared" si="86"/>
        <v>10.43005</v>
      </c>
      <c r="G2773" s="24">
        <v>10.43005</v>
      </c>
      <c r="H2773" s="23">
        <v>15.39517</v>
      </c>
      <c r="I2773" s="23"/>
      <c r="J2773" s="23">
        <v>150</v>
      </c>
      <c r="K2773" s="23"/>
    </row>
    <row r="2774" spans="1:11" ht="12.75" customHeight="1" x14ac:dyDescent="0.25">
      <c r="A2774" s="20">
        <f t="shared" si="87"/>
        <v>43002.208333326627</v>
      </c>
      <c r="B2774" s="29">
        <v>1.9304399999999999</v>
      </c>
      <c r="C2774" s="30">
        <v>0.43973000000000001</v>
      </c>
      <c r="D2774" s="29">
        <v>254.08699999999999</v>
      </c>
      <c r="E2774" s="29"/>
      <c r="F2774" s="24">
        <f t="shared" si="86"/>
        <v>1.9304399999999999</v>
      </c>
      <c r="G2774" s="24">
        <v>1.9304399999999999</v>
      </c>
      <c r="H2774" s="23">
        <v>15.392440000000001</v>
      </c>
      <c r="I2774" s="23"/>
      <c r="J2774" s="23">
        <v>150</v>
      </c>
      <c r="K2774" s="23"/>
    </row>
    <row r="2775" spans="1:11" ht="12.75" customHeight="1" x14ac:dyDescent="0.25">
      <c r="A2775" s="20">
        <f t="shared" si="87"/>
        <v>43002.249999993292</v>
      </c>
      <c r="B2775" s="29"/>
      <c r="C2775" s="30">
        <v>0.35171000000000002</v>
      </c>
      <c r="D2775" s="29">
        <v>245.19630000000001</v>
      </c>
      <c r="E2775" s="29"/>
      <c r="F2775" s="24" t="str">
        <f t="shared" si="86"/>
        <v/>
      </c>
      <c r="G2775" s="24" t="s">
        <v>189</v>
      </c>
      <c r="H2775" s="23">
        <v>15.38958</v>
      </c>
      <c r="I2775" s="23"/>
      <c r="J2775" s="23">
        <v>150</v>
      </c>
      <c r="K2775" s="23"/>
    </row>
    <row r="2776" spans="1:11" ht="12.75" customHeight="1" x14ac:dyDescent="0.25">
      <c r="A2776" s="20">
        <f t="shared" si="87"/>
        <v>43002.291666659956</v>
      </c>
      <c r="B2776" s="29">
        <v>1.34307</v>
      </c>
      <c r="C2776" s="30">
        <v>0.41870000000000002</v>
      </c>
      <c r="D2776" s="29">
        <v>296.98750000000001</v>
      </c>
      <c r="E2776" s="29"/>
      <c r="F2776" s="24">
        <f t="shared" si="86"/>
        <v>1.34307</v>
      </c>
      <c r="G2776" s="24">
        <v>1.34307</v>
      </c>
      <c r="H2776" s="23">
        <v>15.382389999999999</v>
      </c>
      <c r="I2776" s="23"/>
      <c r="J2776" s="23">
        <v>150</v>
      </c>
      <c r="K2776" s="23"/>
    </row>
    <row r="2777" spans="1:11" ht="12.75" customHeight="1" x14ac:dyDescent="0.25">
      <c r="A2777" s="20">
        <f t="shared" si="87"/>
        <v>43002.33333332662</v>
      </c>
      <c r="B2777" s="29">
        <v>2.03667</v>
      </c>
      <c r="C2777" s="30">
        <v>0.39933999999999997</v>
      </c>
      <c r="D2777" s="29">
        <v>284.26979999999998</v>
      </c>
      <c r="E2777" s="29"/>
      <c r="F2777" s="24">
        <f t="shared" si="86"/>
        <v>2.03667</v>
      </c>
      <c r="G2777" s="24">
        <v>2.03667</v>
      </c>
      <c r="H2777" s="23">
        <v>15.382020000000001</v>
      </c>
      <c r="I2777" s="23"/>
      <c r="J2777" s="23">
        <v>150</v>
      </c>
      <c r="K2777" s="23"/>
    </row>
    <row r="2778" spans="1:11" ht="12.75" customHeight="1" x14ac:dyDescent="0.25">
      <c r="A2778" s="20">
        <f t="shared" si="87"/>
        <v>43002.374999993284</v>
      </c>
      <c r="B2778" s="29">
        <v>7.3599399999999999</v>
      </c>
      <c r="C2778" s="30">
        <v>0.30531000000000003</v>
      </c>
      <c r="D2778" s="29">
        <v>308.37849999999997</v>
      </c>
      <c r="E2778" s="29"/>
      <c r="F2778" s="24">
        <f t="shared" si="86"/>
        <v>7.3599399999999999</v>
      </c>
      <c r="G2778" s="24">
        <v>7.3599399999999999</v>
      </c>
      <c r="H2778" s="23">
        <v>15.377330000000001</v>
      </c>
      <c r="I2778" s="23"/>
      <c r="J2778" s="23">
        <v>150</v>
      </c>
      <c r="K2778" s="23"/>
    </row>
    <row r="2779" spans="1:11" ht="12.75" customHeight="1" x14ac:dyDescent="0.25">
      <c r="A2779" s="20">
        <f t="shared" si="87"/>
        <v>43002.416666659949</v>
      </c>
      <c r="B2779" s="29">
        <v>4.5895000000000001</v>
      </c>
      <c r="C2779" s="30">
        <v>0.29272999999999999</v>
      </c>
      <c r="D2779" s="29">
        <v>293.84160000000003</v>
      </c>
      <c r="E2779" s="29"/>
      <c r="F2779" s="24">
        <f t="shared" si="86"/>
        <v>4.5895000000000001</v>
      </c>
      <c r="G2779" s="24">
        <v>4.5895000000000001</v>
      </c>
      <c r="H2779" s="23">
        <v>15.375719999999999</v>
      </c>
      <c r="I2779" s="23"/>
      <c r="J2779" s="23">
        <v>150</v>
      </c>
      <c r="K2779" s="23"/>
    </row>
    <row r="2780" spans="1:11" ht="12.75" customHeight="1" x14ac:dyDescent="0.25">
      <c r="A2780" s="20">
        <f t="shared" si="87"/>
        <v>43002.458333326613</v>
      </c>
      <c r="B2780" s="29"/>
      <c r="C2780" s="30">
        <v>1.1669700000000001</v>
      </c>
      <c r="D2780" s="29">
        <v>340.33929999999998</v>
      </c>
      <c r="E2780" s="29"/>
      <c r="F2780" s="24" t="str">
        <f t="shared" si="86"/>
        <v/>
      </c>
      <c r="G2780" s="24" t="s">
        <v>189</v>
      </c>
      <c r="H2780" s="23">
        <v>15.373379999999999</v>
      </c>
      <c r="I2780" s="23"/>
      <c r="J2780" s="23">
        <v>150</v>
      </c>
      <c r="K2780" s="23"/>
    </row>
    <row r="2781" spans="1:11" ht="12.75" customHeight="1" x14ac:dyDescent="0.25">
      <c r="A2781" s="20">
        <f t="shared" si="87"/>
        <v>43002.499999993277</v>
      </c>
      <c r="B2781" s="29">
        <v>8.8716100000000004</v>
      </c>
      <c r="C2781" s="30">
        <v>2.92624</v>
      </c>
      <c r="D2781" s="29">
        <v>271.36380000000003</v>
      </c>
      <c r="E2781" s="29"/>
      <c r="F2781" s="24">
        <f t="shared" si="86"/>
        <v>8.8716100000000004</v>
      </c>
      <c r="G2781" s="24">
        <v>8.8716100000000004</v>
      </c>
      <c r="H2781" s="23">
        <v>15.3658</v>
      </c>
      <c r="I2781" s="23"/>
      <c r="J2781" s="23">
        <v>150</v>
      </c>
      <c r="K2781" s="23"/>
    </row>
    <row r="2782" spans="1:11" ht="12.75" customHeight="1" x14ac:dyDescent="0.25">
      <c r="A2782" s="20">
        <f t="shared" si="87"/>
        <v>43002.541666659941</v>
      </c>
      <c r="B2782" s="29">
        <v>14.795170000000001</v>
      </c>
      <c r="C2782" s="30">
        <v>3.63761</v>
      </c>
      <c r="D2782" s="29">
        <v>250.4521</v>
      </c>
      <c r="E2782" s="29"/>
      <c r="F2782" s="24">
        <f t="shared" si="86"/>
        <v>14.795170000000001</v>
      </c>
      <c r="G2782" s="24">
        <v>14.795170000000001</v>
      </c>
      <c r="H2782" s="23">
        <v>15.344670000000001</v>
      </c>
      <c r="I2782" s="23"/>
      <c r="J2782" s="23">
        <v>150</v>
      </c>
      <c r="K2782" s="23"/>
    </row>
    <row r="2783" spans="1:11" ht="12.75" customHeight="1" x14ac:dyDescent="0.25">
      <c r="A2783" s="20">
        <f t="shared" si="87"/>
        <v>43002.583333326605</v>
      </c>
      <c r="B2783" s="29">
        <v>19.61467</v>
      </c>
      <c r="C2783" s="30">
        <v>4.0222600000000002</v>
      </c>
      <c r="D2783" s="29">
        <v>263.0908</v>
      </c>
      <c r="E2783" s="29"/>
      <c r="F2783" s="24">
        <f t="shared" si="86"/>
        <v>19.61467</v>
      </c>
      <c r="G2783" s="24">
        <v>19.61467</v>
      </c>
      <c r="H2783" s="23">
        <v>15.339449999999999</v>
      </c>
      <c r="I2783" s="23"/>
      <c r="J2783" s="23">
        <v>150</v>
      </c>
      <c r="K2783" s="23"/>
    </row>
    <row r="2784" spans="1:11" ht="12.75" customHeight="1" x14ac:dyDescent="0.25">
      <c r="A2784" s="20">
        <f t="shared" si="87"/>
        <v>43002.62499999327</v>
      </c>
      <c r="B2784" s="29">
        <v>19.412939999999999</v>
      </c>
      <c r="C2784" s="30">
        <v>3.3412899999999999</v>
      </c>
      <c r="D2784" s="29">
        <v>274.3895</v>
      </c>
      <c r="E2784" s="29"/>
      <c r="F2784" s="24">
        <f t="shared" si="86"/>
        <v>19.412939999999999</v>
      </c>
      <c r="G2784" s="24">
        <v>19.412939999999999</v>
      </c>
      <c r="H2784" s="23">
        <v>15.333360000000001</v>
      </c>
      <c r="I2784" s="23"/>
      <c r="J2784" s="23">
        <v>150</v>
      </c>
      <c r="K2784" s="23"/>
    </row>
    <row r="2785" spans="1:11" ht="12.75" customHeight="1" x14ac:dyDescent="0.25">
      <c r="A2785" s="20">
        <f t="shared" si="87"/>
        <v>43002.666666659934</v>
      </c>
      <c r="B2785" s="29">
        <v>7.3710000000000004</v>
      </c>
      <c r="C2785" s="30">
        <v>3.3549699999999998</v>
      </c>
      <c r="D2785" s="29">
        <v>261.42410000000001</v>
      </c>
      <c r="E2785" s="29"/>
      <c r="F2785" s="24">
        <f t="shared" si="86"/>
        <v>7.3710000000000004</v>
      </c>
      <c r="G2785" s="24">
        <v>7.3710000000000004</v>
      </c>
      <c r="H2785" s="23">
        <v>15.3315</v>
      </c>
      <c r="I2785" s="23"/>
      <c r="J2785" s="23">
        <v>150</v>
      </c>
      <c r="K2785" s="23"/>
    </row>
    <row r="2786" spans="1:11" ht="12.75" customHeight="1" x14ac:dyDescent="0.25">
      <c r="A2786" s="20">
        <f t="shared" si="87"/>
        <v>43002.708333326598</v>
      </c>
      <c r="B2786" s="29">
        <v>27.014330000000001</v>
      </c>
      <c r="C2786" s="30">
        <v>2.8526899999999999</v>
      </c>
      <c r="D2786" s="29">
        <v>240.7636</v>
      </c>
      <c r="E2786" s="29"/>
      <c r="F2786" s="24">
        <f t="shared" si="86"/>
        <v>27.014330000000001</v>
      </c>
      <c r="G2786" s="24">
        <v>27.014330000000001</v>
      </c>
      <c r="H2786" s="23">
        <v>15.32511</v>
      </c>
      <c r="I2786" s="23"/>
      <c r="J2786" s="23">
        <v>150</v>
      </c>
      <c r="K2786" s="23"/>
    </row>
    <row r="2787" spans="1:11" ht="12.75" customHeight="1" x14ac:dyDescent="0.25">
      <c r="A2787" s="20">
        <f t="shared" si="87"/>
        <v>43002.749999993262</v>
      </c>
      <c r="B2787" s="29">
        <v>18.444939999999999</v>
      </c>
      <c r="C2787" s="30">
        <v>2.2173600000000002</v>
      </c>
      <c r="D2787" s="29">
        <v>239.06899999999999</v>
      </c>
      <c r="E2787" s="29"/>
      <c r="F2787" s="24">
        <f t="shared" si="86"/>
        <v>18.444939999999999</v>
      </c>
      <c r="G2787" s="24">
        <v>18.444939999999999</v>
      </c>
      <c r="H2787" s="23">
        <v>15.324439999999999</v>
      </c>
      <c r="I2787" s="23"/>
      <c r="J2787" s="23">
        <v>150</v>
      </c>
      <c r="K2787" s="23"/>
    </row>
    <row r="2788" spans="1:11" ht="12.75" customHeight="1" x14ac:dyDescent="0.25">
      <c r="A2788" s="20">
        <f t="shared" si="87"/>
        <v>43002.791666659927</v>
      </c>
      <c r="B2788" s="29">
        <v>11.342280000000001</v>
      </c>
      <c r="C2788" s="30">
        <v>1.5952299999999999</v>
      </c>
      <c r="D2788" s="29">
        <v>257.36419999999998</v>
      </c>
      <c r="E2788" s="29"/>
      <c r="F2788" s="24">
        <f t="shared" si="86"/>
        <v>11.342280000000001</v>
      </c>
      <c r="G2788" s="24">
        <v>11.342280000000001</v>
      </c>
      <c r="H2788" s="23">
        <v>15.32302</v>
      </c>
      <c r="I2788" s="23"/>
      <c r="J2788" s="23">
        <v>150</v>
      </c>
      <c r="K2788" s="23"/>
    </row>
    <row r="2789" spans="1:11" ht="12.75" customHeight="1" x14ac:dyDescent="0.25">
      <c r="A2789" s="20">
        <f t="shared" si="87"/>
        <v>43002.833333326591</v>
      </c>
      <c r="B2789" s="29">
        <v>10.716670000000001</v>
      </c>
      <c r="C2789" s="30">
        <v>0.69504999999999995</v>
      </c>
      <c r="D2789" s="29">
        <v>312.32819999999998</v>
      </c>
      <c r="E2789" s="29"/>
      <c r="F2789" s="24">
        <f t="shared" si="86"/>
        <v>10.716670000000001</v>
      </c>
      <c r="G2789" s="24">
        <v>10.716670000000001</v>
      </c>
      <c r="H2789" s="23">
        <v>15.32267</v>
      </c>
      <c r="I2789" s="23"/>
      <c r="J2789" s="23">
        <v>150</v>
      </c>
      <c r="K2789" s="23"/>
    </row>
    <row r="2790" spans="1:11" ht="12.75" customHeight="1" x14ac:dyDescent="0.25">
      <c r="A2790" s="20">
        <f t="shared" si="87"/>
        <v>43002.874999993255</v>
      </c>
      <c r="B2790" s="29">
        <v>2.2895599999999998</v>
      </c>
      <c r="C2790" s="30">
        <v>0.18793000000000001</v>
      </c>
      <c r="D2790" s="29">
        <v>101.4209</v>
      </c>
      <c r="E2790" s="29"/>
      <c r="F2790" s="24">
        <f t="shared" si="86"/>
        <v>2.2895599999999998</v>
      </c>
      <c r="G2790" s="24">
        <v>2.2895599999999998</v>
      </c>
      <c r="H2790" s="23">
        <v>15.31911</v>
      </c>
      <c r="I2790" s="23"/>
      <c r="J2790" s="23">
        <v>150</v>
      </c>
      <c r="K2790" s="23"/>
    </row>
    <row r="2791" spans="1:11" ht="12.75" customHeight="1" x14ac:dyDescent="0.25">
      <c r="A2791" s="20">
        <f t="shared" si="87"/>
        <v>43002.916666659919</v>
      </c>
      <c r="B2791" s="29">
        <v>8.60867</v>
      </c>
      <c r="C2791" s="30">
        <v>0.82172999999999996</v>
      </c>
      <c r="D2791" s="29">
        <v>278.28859999999997</v>
      </c>
      <c r="E2791" s="29"/>
      <c r="F2791" s="24">
        <f t="shared" si="86"/>
        <v>8.60867</v>
      </c>
      <c r="G2791" s="24">
        <v>8.60867</v>
      </c>
      <c r="H2791" s="23">
        <v>15.31644</v>
      </c>
      <c r="I2791" s="23"/>
      <c r="J2791" s="23">
        <v>150</v>
      </c>
      <c r="K2791" s="23"/>
    </row>
    <row r="2792" spans="1:11" ht="12.75" customHeight="1" x14ac:dyDescent="0.25">
      <c r="A2792" s="20">
        <f t="shared" si="87"/>
        <v>43002.958333326584</v>
      </c>
      <c r="B2792" s="29">
        <v>3.02406</v>
      </c>
      <c r="C2792" s="30">
        <v>0.74329000000000001</v>
      </c>
      <c r="D2792" s="29">
        <v>273.6454</v>
      </c>
      <c r="E2792" s="29"/>
      <c r="F2792" s="24">
        <f t="shared" si="86"/>
        <v>3.02406</v>
      </c>
      <c r="G2792" s="24">
        <v>3.02406</v>
      </c>
      <c r="H2792" s="23">
        <v>15.31404</v>
      </c>
      <c r="I2792" s="23"/>
      <c r="J2792" s="23">
        <v>150</v>
      </c>
      <c r="K2792" s="23"/>
    </row>
    <row r="2793" spans="1:11" ht="12.75" customHeight="1" x14ac:dyDescent="0.25">
      <c r="A2793" s="20">
        <f t="shared" si="87"/>
        <v>43002.999999993248</v>
      </c>
      <c r="B2793" s="29">
        <v>15.058669999999999</v>
      </c>
      <c r="C2793" s="30">
        <v>0.75399000000000005</v>
      </c>
      <c r="D2793" s="29">
        <v>273.43770000000001</v>
      </c>
      <c r="E2793" s="29"/>
      <c r="F2793" s="24">
        <f t="shared" si="86"/>
        <v>15.058669999999999</v>
      </c>
      <c r="G2793" s="24">
        <v>15.058669999999999</v>
      </c>
      <c r="H2793" s="23">
        <v>15.31217</v>
      </c>
      <c r="I2793" s="23"/>
      <c r="J2793" s="23">
        <v>150</v>
      </c>
      <c r="K2793" s="23"/>
    </row>
    <row r="2794" spans="1:11" ht="12.75" customHeight="1" x14ac:dyDescent="0.25">
      <c r="A2794" s="20">
        <f t="shared" si="87"/>
        <v>43003.041666659912</v>
      </c>
      <c r="B2794" s="29">
        <v>12.427049999999999</v>
      </c>
      <c r="C2794" s="30">
        <v>0.50156000000000001</v>
      </c>
      <c r="D2794" s="29">
        <v>295.84339999999997</v>
      </c>
      <c r="E2794" s="29"/>
      <c r="F2794" s="24">
        <f t="shared" si="86"/>
        <v>12.427049999999999</v>
      </c>
      <c r="G2794" s="24">
        <v>12.427049999999999</v>
      </c>
      <c r="H2794" s="23">
        <v>15.30625</v>
      </c>
      <c r="I2794" s="23">
        <f>COUNTIF(G2794:G2817,"&gt;150")</f>
        <v>0</v>
      </c>
      <c r="J2794" s="23">
        <v>150</v>
      </c>
      <c r="K2794" s="23"/>
    </row>
    <row r="2795" spans="1:11" ht="12.75" customHeight="1" x14ac:dyDescent="0.25">
      <c r="A2795" s="20">
        <f t="shared" si="87"/>
        <v>43003.083333326576</v>
      </c>
      <c r="B2795" s="29"/>
      <c r="C2795" s="30">
        <v>0.36232999999999999</v>
      </c>
      <c r="D2795" s="29">
        <v>242.13069999999999</v>
      </c>
      <c r="E2795" s="29"/>
      <c r="F2795" s="24" t="str">
        <f t="shared" si="86"/>
        <v/>
      </c>
      <c r="G2795" s="24" t="s">
        <v>189</v>
      </c>
      <c r="H2795" s="23">
        <v>15.30194</v>
      </c>
      <c r="I2795" s="23"/>
      <c r="J2795" s="23">
        <v>150</v>
      </c>
      <c r="K2795" s="23"/>
    </row>
    <row r="2796" spans="1:11" ht="12.75" customHeight="1" x14ac:dyDescent="0.25">
      <c r="A2796" s="20">
        <f t="shared" si="87"/>
        <v>43003.124999993241</v>
      </c>
      <c r="B2796" s="29">
        <v>9.3264800000000001</v>
      </c>
      <c r="C2796" s="30">
        <v>0.65688000000000002</v>
      </c>
      <c r="D2796" s="29">
        <v>284.71660000000003</v>
      </c>
      <c r="E2796" s="29"/>
      <c r="F2796" s="24">
        <f t="shared" si="86"/>
        <v>9.3264800000000001</v>
      </c>
      <c r="G2796" s="24">
        <v>9.3264800000000001</v>
      </c>
      <c r="H2796" s="23">
        <v>15.30044</v>
      </c>
      <c r="I2796" s="23"/>
      <c r="J2796" s="23">
        <v>150</v>
      </c>
      <c r="K2796" s="23"/>
    </row>
    <row r="2797" spans="1:11" ht="12.75" customHeight="1" x14ac:dyDescent="0.25">
      <c r="A2797" s="20">
        <f t="shared" si="87"/>
        <v>43003.166666659905</v>
      </c>
      <c r="B2797" s="29">
        <v>8.8610100000000003</v>
      </c>
      <c r="C2797" s="30">
        <v>0.75582000000000005</v>
      </c>
      <c r="D2797" s="29">
        <v>292.15679999999998</v>
      </c>
      <c r="E2797" s="29"/>
      <c r="F2797" s="24">
        <f t="shared" si="86"/>
        <v>8.8610100000000003</v>
      </c>
      <c r="G2797" s="24">
        <v>8.8610100000000003</v>
      </c>
      <c r="H2797" s="23">
        <v>15.292</v>
      </c>
      <c r="I2797" s="23"/>
      <c r="J2797" s="23">
        <v>150</v>
      </c>
      <c r="K2797" s="23"/>
    </row>
    <row r="2798" spans="1:11" ht="12.75" customHeight="1" x14ac:dyDescent="0.25">
      <c r="A2798" s="20">
        <f t="shared" si="87"/>
        <v>43003.208333326569</v>
      </c>
      <c r="B2798" s="29">
        <v>14.93483</v>
      </c>
      <c r="C2798" s="30">
        <v>0.61085999999999996</v>
      </c>
      <c r="D2798" s="29">
        <v>259.79969999999997</v>
      </c>
      <c r="E2798" s="29"/>
      <c r="F2798" s="24">
        <f t="shared" si="86"/>
        <v>14.93483</v>
      </c>
      <c r="G2798" s="24">
        <v>14.93483</v>
      </c>
      <c r="H2798" s="23">
        <v>15.29147</v>
      </c>
      <c r="I2798" s="23"/>
      <c r="J2798" s="23">
        <v>150</v>
      </c>
      <c r="K2798" s="23"/>
    </row>
    <row r="2799" spans="1:11" ht="12.75" customHeight="1" x14ac:dyDescent="0.25">
      <c r="A2799" s="20">
        <f t="shared" si="87"/>
        <v>43003.249999993233</v>
      </c>
      <c r="B2799" s="29">
        <v>87.349689999999995</v>
      </c>
      <c r="C2799" s="30">
        <v>0.46199000000000001</v>
      </c>
      <c r="D2799" s="29">
        <v>245.56129999999999</v>
      </c>
      <c r="E2799" s="29"/>
      <c r="F2799" s="24">
        <f t="shared" si="86"/>
        <v>87.349689999999995</v>
      </c>
      <c r="G2799" s="24">
        <v>87.349689999999995</v>
      </c>
      <c r="H2799" s="23">
        <v>15.276350000000001</v>
      </c>
      <c r="I2799" s="23"/>
      <c r="J2799" s="23">
        <v>150</v>
      </c>
      <c r="K2799" s="23"/>
    </row>
    <row r="2800" spans="1:11" ht="12.75" customHeight="1" x14ac:dyDescent="0.25">
      <c r="A2800" s="20">
        <f t="shared" si="87"/>
        <v>43003.291666659898</v>
      </c>
      <c r="B2800" s="29">
        <v>68.361310000000003</v>
      </c>
      <c r="C2800" s="30">
        <v>0.41304000000000002</v>
      </c>
      <c r="D2800" s="29">
        <v>345.75310000000002</v>
      </c>
      <c r="E2800" s="29"/>
      <c r="F2800" s="24">
        <f t="shared" si="86"/>
        <v>68.361310000000003</v>
      </c>
      <c r="G2800" s="24">
        <v>68.361310000000003</v>
      </c>
      <c r="H2800" s="23">
        <v>15.26642</v>
      </c>
      <c r="I2800" s="23"/>
      <c r="J2800" s="23">
        <v>150</v>
      </c>
      <c r="K2800" s="23"/>
    </row>
    <row r="2801" spans="1:11" ht="12.75" customHeight="1" x14ac:dyDescent="0.25">
      <c r="A2801" s="20">
        <f t="shared" si="87"/>
        <v>43003.333333326562</v>
      </c>
      <c r="B2801" s="29">
        <v>46.449759999999998</v>
      </c>
      <c r="C2801" s="30">
        <v>0.34725</v>
      </c>
      <c r="D2801" s="29">
        <v>271.46409999999997</v>
      </c>
      <c r="E2801" s="29"/>
      <c r="F2801" s="24">
        <f t="shared" si="86"/>
        <v>46.449759999999998</v>
      </c>
      <c r="G2801" s="24">
        <v>46.449759999999998</v>
      </c>
      <c r="H2801" s="23">
        <v>15.26267</v>
      </c>
      <c r="I2801" s="23"/>
      <c r="J2801" s="23">
        <v>150</v>
      </c>
      <c r="K2801" s="23"/>
    </row>
    <row r="2802" spans="1:11" ht="12.75" customHeight="1" x14ac:dyDescent="0.25">
      <c r="A2802" s="20">
        <f t="shared" si="87"/>
        <v>43003.374999993226</v>
      </c>
      <c r="B2802" s="29">
        <v>16.810659999999999</v>
      </c>
      <c r="C2802" s="30">
        <v>1.47359</v>
      </c>
      <c r="D2802" s="29">
        <v>354.00650000000002</v>
      </c>
      <c r="E2802" s="29"/>
      <c r="F2802" s="24">
        <f t="shared" si="86"/>
        <v>16.810659999999999</v>
      </c>
      <c r="G2802" s="24">
        <v>16.810659999999999</v>
      </c>
      <c r="H2802" s="23">
        <v>15.262309999999999</v>
      </c>
      <c r="I2802" s="23"/>
      <c r="J2802" s="23">
        <v>150</v>
      </c>
      <c r="K2802" s="23"/>
    </row>
    <row r="2803" spans="1:11" ht="12.75" customHeight="1" x14ac:dyDescent="0.25">
      <c r="A2803" s="20">
        <f t="shared" si="87"/>
        <v>43003.41666665989</v>
      </c>
      <c r="B2803" s="29">
        <v>33.740499999999997</v>
      </c>
      <c r="C2803" s="30">
        <v>2.24817</v>
      </c>
      <c r="D2803" s="29">
        <v>322.56259999999997</v>
      </c>
      <c r="E2803" s="29"/>
      <c r="F2803" s="24">
        <f t="shared" si="86"/>
        <v>33.740499999999997</v>
      </c>
      <c r="G2803" s="24">
        <v>33.740499999999997</v>
      </c>
      <c r="H2803" s="23">
        <v>15.259209999999999</v>
      </c>
      <c r="I2803" s="23"/>
      <c r="J2803" s="23">
        <v>150</v>
      </c>
      <c r="K2803" s="23"/>
    </row>
    <row r="2804" spans="1:11" ht="12.75" customHeight="1" x14ac:dyDescent="0.25">
      <c r="A2804" s="20">
        <f t="shared" si="87"/>
        <v>43003.458333326555</v>
      </c>
      <c r="B2804" s="29">
        <v>29.438939999999999</v>
      </c>
      <c r="C2804" s="30">
        <v>3.3320599999999998</v>
      </c>
      <c r="D2804" s="29">
        <v>312.46449999999999</v>
      </c>
      <c r="E2804" s="29"/>
      <c r="F2804" s="24">
        <f t="shared" si="86"/>
        <v>29.438939999999999</v>
      </c>
      <c r="G2804" s="24">
        <v>29.438939999999999</v>
      </c>
      <c r="H2804" s="23">
        <v>15.257669999999999</v>
      </c>
      <c r="I2804" s="23"/>
      <c r="J2804" s="23">
        <v>150</v>
      </c>
      <c r="K2804" s="23"/>
    </row>
    <row r="2805" spans="1:11" ht="12.75" customHeight="1" x14ac:dyDescent="0.25">
      <c r="A2805" s="20">
        <f t="shared" si="87"/>
        <v>43003.499999993219</v>
      </c>
      <c r="B2805" s="29">
        <v>66.620609999999999</v>
      </c>
      <c r="C2805" s="30">
        <v>3.6288</v>
      </c>
      <c r="D2805" s="29">
        <v>309.88920000000002</v>
      </c>
      <c r="E2805" s="29"/>
      <c r="F2805" s="24">
        <f t="shared" si="86"/>
        <v>66.620609999999999</v>
      </c>
      <c r="G2805" s="24">
        <v>66.620609999999999</v>
      </c>
      <c r="H2805" s="23">
        <v>15.256500000000001</v>
      </c>
      <c r="I2805" s="23"/>
      <c r="J2805" s="23">
        <v>150</v>
      </c>
      <c r="K2805" s="23"/>
    </row>
    <row r="2806" spans="1:11" ht="12.75" customHeight="1" x14ac:dyDescent="0.25">
      <c r="A2806" s="20">
        <f t="shared" si="87"/>
        <v>43003.541666659883</v>
      </c>
      <c r="B2806" s="29">
        <v>34.250059999999998</v>
      </c>
      <c r="C2806" s="30">
        <v>3.0529700000000002</v>
      </c>
      <c r="D2806" s="29">
        <v>325.09620000000001</v>
      </c>
      <c r="E2806" s="29"/>
      <c r="F2806" s="24">
        <f t="shared" si="86"/>
        <v>34.250059999999998</v>
      </c>
      <c r="G2806" s="24">
        <v>34.250059999999998</v>
      </c>
      <c r="H2806" s="23">
        <v>15.255190000000001</v>
      </c>
      <c r="I2806" s="23"/>
      <c r="J2806" s="23">
        <v>150</v>
      </c>
      <c r="K2806" s="23"/>
    </row>
    <row r="2807" spans="1:11" ht="12.75" customHeight="1" x14ac:dyDescent="0.25">
      <c r="A2807" s="20">
        <f t="shared" si="87"/>
        <v>43003.583333326547</v>
      </c>
      <c r="B2807" s="29">
        <v>32.43327</v>
      </c>
      <c r="C2807" s="30">
        <v>3.5402200000000001</v>
      </c>
      <c r="D2807" s="29">
        <v>331.67009999999999</v>
      </c>
      <c r="E2807" s="29"/>
      <c r="F2807" s="24">
        <f t="shared" si="86"/>
        <v>32.43327</v>
      </c>
      <c r="G2807" s="24">
        <v>32.43327</v>
      </c>
      <c r="H2807" s="23">
        <v>15.253830000000001</v>
      </c>
      <c r="I2807" s="23"/>
      <c r="J2807" s="23">
        <v>150</v>
      </c>
      <c r="K2807" s="23"/>
    </row>
    <row r="2808" spans="1:11" ht="12.75" customHeight="1" x14ac:dyDescent="0.25">
      <c r="A2808" s="20">
        <f t="shared" si="87"/>
        <v>43003.624999993212</v>
      </c>
      <c r="B2808" s="29">
        <v>51.995109999999997</v>
      </c>
      <c r="C2808" s="30">
        <v>3.61355</v>
      </c>
      <c r="D2808" s="29">
        <v>326.28730000000002</v>
      </c>
      <c r="E2808" s="29"/>
      <c r="F2808" s="24">
        <f t="shared" si="86"/>
        <v>51.995109999999997</v>
      </c>
      <c r="G2808" s="24">
        <v>51.995109999999997</v>
      </c>
      <c r="H2808" s="23">
        <v>15.247389999999999</v>
      </c>
      <c r="I2808" s="23"/>
      <c r="J2808" s="23">
        <v>150</v>
      </c>
      <c r="K2808" s="23"/>
    </row>
    <row r="2809" spans="1:11" ht="12.75" customHeight="1" x14ac:dyDescent="0.25">
      <c r="A2809" s="20">
        <f t="shared" si="87"/>
        <v>43003.666666659876</v>
      </c>
      <c r="B2809" s="29">
        <v>17.39856</v>
      </c>
      <c r="C2809" s="30">
        <v>2.8680599999999998</v>
      </c>
      <c r="D2809" s="29">
        <v>333.25689999999997</v>
      </c>
      <c r="E2809" s="29"/>
      <c r="F2809" s="24">
        <f t="shared" si="86"/>
        <v>17.39856</v>
      </c>
      <c r="G2809" s="24">
        <v>17.39856</v>
      </c>
      <c r="H2809" s="23">
        <v>15.24161</v>
      </c>
      <c r="I2809" s="23"/>
      <c r="J2809" s="23">
        <v>150</v>
      </c>
      <c r="K2809" s="23"/>
    </row>
    <row r="2810" spans="1:11" ht="12.75" customHeight="1" x14ac:dyDescent="0.25">
      <c r="A2810" s="20">
        <f t="shared" si="87"/>
        <v>43003.70833332654</v>
      </c>
      <c r="B2810" s="29">
        <v>50.29278</v>
      </c>
      <c r="C2810" s="30">
        <v>2.7900399999999999</v>
      </c>
      <c r="D2810" s="29">
        <v>305.92829999999998</v>
      </c>
      <c r="E2810" s="29"/>
      <c r="F2810" s="24">
        <f t="shared" si="86"/>
        <v>50.29278</v>
      </c>
      <c r="G2810" s="24">
        <v>50.29278</v>
      </c>
      <c r="H2810" s="23">
        <v>15.23799</v>
      </c>
      <c r="I2810" s="23"/>
      <c r="J2810" s="23">
        <v>150</v>
      </c>
      <c r="K2810" s="23"/>
    </row>
    <row r="2811" spans="1:11" ht="12.75" customHeight="1" x14ac:dyDescent="0.25">
      <c r="A2811" s="20">
        <f t="shared" si="87"/>
        <v>43003.749999993204</v>
      </c>
      <c r="B2811" s="29">
        <v>15.8635</v>
      </c>
      <c r="C2811" s="30">
        <v>3.0388700000000002</v>
      </c>
      <c r="D2811" s="29">
        <v>309.03989999999999</v>
      </c>
      <c r="E2811" s="29"/>
      <c r="F2811" s="24">
        <f t="shared" si="86"/>
        <v>15.8635</v>
      </c>
      <c r="G2811" s="24">
        <v>15.8635</v>
      </c>
      <c r="H2811" s="23">
        <v>15.2265</v>
      </c>
      <c r="I2811" s="23"/>
      <c r="J2811" s="23">
        <v>150</v>
      </c>
      <c r="K2811" s="23"/>
    </row>
    <row r="2812" spans="1:11" ht="12.75" customHeight="1" x14ac:dyDescent="0.25">
      <c r="A2812" s="20">
        <f t="shared" si="87"/>
        <v>43003.791666659868</v>
      </c>
      <c r="B2812" s="29">
        <v>8.5870599999999992</v>
      </c>
      <c r="C2812" s="30">
        <v>0.8609</v>
      </c>
      <c r="D2812" s="29">
        <v>37.721350000000001</v>
      </c>
      <c r="E2812" s="29"/>
      <c r="F2812" s="24">
        <f t="shared" si="86"/>
        <v>8.5870599999999992</v>
      </c>
      <c r="G2812" s="24">
        <v>8.5870599999999992</v>
      </c>
      <c r="H2812" s="23">
        <v>15.22011</v>
      </c>
      <c r="I2812" s="23"/>
      <c r="J2812" s="23">
        <v>150</v>
      </c>
      <c r="K2812" s="23"/>
    </row>
    <row r="2813" spans="1:11" ht="12.75" customHeight="1" x14ac:dyDescent="0.25">
      <c r="A2813" s="20">
        <f t="shared" si="87"/>
        <v>43003.833333326533</v>
      </c>
      <c r="B2813" s="29">
        <v>11.614000000000001</v>
      </c>
      <c r="C2813" s="30">
        <v>1.2380500000000001</v>
      </c>
      <c r="D2813" s="29">
        <v>27.0578</v>
      </c>
      <c r="E2813" s="29"/>
      <c r="F2813" s="24">
        <f t="shared" si="86"/>
        <v>11.614000000000001</v>
      </c>
      <c r="G2813" s="24">
        <v>11.614000000000001</v>
      </c>
      <c r="H2813" s="23">
        <v>15.21322</v>
      </c>
      <c r="I2813" s="23"/>
      <c r="J2813" s="23">
        <v>150</v>
      </c>
      <c r="K2813" s="23"/>
    </row>
    <row r="2814" spans="1:11" ht="12.75" customHeight="1" x14ac:dyDescent="0.25">
      <c r="A2814" s="20">
        <f t="shared" si="87"/>
        <v>43003.874999993197</v>
      </c>
      <c r="B2814" s="29">
        <v>3.17706</v>
      </c>
      <c r="C2814" s="30">
        <v>0.89771000000000001</v>
      </c>
      <c r="D2814" s="29">
        <v>310.1352</v>
      </c>
      <c r="E2814" s="29"/>
      <c r="F2814" s="24">
        <f t="shared" si="86"/>
        <v>3.17706</v>
      </c>
      <c r="G2814" s="24">
        <v>3.17706</v>
      </c>
      <c r="H2814" s="23">
        <v>15.20241</v>
      </c>
      <c r="I2814" s="23"/>
      <c r="J2814" s="23">
        <v>150</v>
      </c>
      <c r="K2814" s="23"/>
    </row>
    <row r="2815" spans="1:11" ht="12.75" customHeight="1" x14ac:dyDescent="0.25">
      <c r="A2815" s="20">
        <f t="shared" si="87"/>
        <v>43003.916666659861</v>
      </c>
      <c r="B2815" s="29">
        <v>6.3434499999999998</v>
      </c>
      <c r="C2815" s="30">
        <v>0.48329</v>
      </c>
      <c r="D2815" s="29">
        <v>125.762</v>
      </c>
      <c r="E2815" s="29"/>
      <c r="F2815" s="24">
        <f t="shared" si="86"/>
        <v>6.3434499999999998</v>
      </c>
      <c r="G2815" s="24">
        <v>6.3434499999999998</v>
      </c>
      <c r="H2815" s="23">
        <v>15.202310000000001</v>
      </c>
      <c r="I2815" s="23"/>
      <c r="J2815" s="23">
        <v>150</v>
      </c>
      <c r="K2815" s="23"/>
    </row>
    <row r="2816" spans="1:11" ht="12.75" customHeight="1" x14ac:dyDescent="0.25">
      <c r="A2816" s="20">
        <f t="shared" si="87"/>
        <v>43003.958333326525</v>
      </c>
      <c r="B2816" s="29">
        <v>11.20739</v>
      </c>
      <c r="C2816" s="30">
        <v>0.59008000000000005</v>
      </c>
      <c r="D2816" s="29">
        <v>73.825090000000003</v>
      </c>
      <c r="E2816" s="29"/>
      <c r="F2816" s="24">
        <f t="shared" si="86"/>
        <v>11.20739</v>
      </c>
      <c r="G2816" s="24">
        <v>11.20739</v>
      </c>
      <c r="H2816" s="23">
        <v>15.19655</v>
      </c>
      <c r="I2816" s="23"/>
      <c r="J2816" s="23">
        <v>150</v>
      </c>
      <c r="K2816" s="23"/>
    </row>
    <row r="2817" spans="1:11" ht="12.75" customHeight="1" x14ac:dyDescent="0.25">
      <c r="A2817" s="20">
        <f t="shared" si="87"/>
        <v>43003.99999999319</v>
      </c>
      <c r="B2817" s="29">
        <v>14.901109999999999</v>
      </c>
      <c r="C2817" s="30">
        <v>1.3535200000000001</v>
      </c>
      <c r="D2817" s="29">
        <v>51.286990000000003</v>
      </c>
      <c r="E2817" s="29"/>
      <c r="F2817" s="24">
        <f t="shared" si="86"/>
        <v>14.901109999999999</v>
      </c>
      <c r="G2817" s="24">
        <v>14.901109999999999</v>
      </c>
      <c r="H2817" s="23">
        <v>15.194839999999999</v>
      </c>
      <c r="I2817" s="23"/>
      <c r="J2817" s="23">
        <v>150</v>
      </c>
      <c r="K2817" s="23"/>
    </row>
    <row r="2818" spans="1:11" ht="12.75" customHeight="1" x14ac:dyDescent="0.25">
      <c r="A2818" s="20">
        <f t="shared" si="87"/>
        <v>43004.041666659854</v>
      </c>
      <c r="B2818" s="29">
        <v>13.03633</v>
      </c>
      <c r="C2818" s="30">
        <v>0.71377000000000002</v>
      </c>
      <c r="D2818" s="29">
        <v>64.87424</v>
      </c>
      <c r="E2818" s="29"/>
      <c r="F2818" s="24">
        <f t="shared" si="86"/>
        <v>13.03633</v>
      </c>
      <c r="G2818" s="24">
        <v>13.03633</v>
      </c>
      <c r="H2818" s="23">
        <v>15.18544</v>
      </c>
      <c r="I2818" s="23">
        <f>COUNTIF(G2818:G2841,"&gt;150")</f>
        <v>0</v>
      </c>
      <c r="J2818" s="23">
        <v>150</v>
      </c>
      <c r="K2818" s="23"/>
    </row>
    <row r="2819" spans="1:11" ht="12.75" customHeight="1" x14ac:dyDescent="0.25">
      <c r="A2819" s="20">
        <f t="shared" si="87"/>
        <v>43004.083333326518</v>
      </c>
      <c r="B2819" s="29">
        <v>11.016719999999999</v>
      </c>
      <c r="C2819" s="30">
        <v>0.58926000000000001</v>
      </c>
      <c r="D2819" s="29">
        <v>70.878039999999999</v>
      </c>
      <c r="E2819" s="29"/>
      <c r="F2819" s="24">
        <f t="shared" si="86"/>
        <v>11.016719999999999</v>
      </c>
      <c r="G2819" s="24">
        <v>11.016719999999999</v>
      </c>
      <c r="H2819" s="23">
        <v>15.17445</v>
      </c>
      <c r="I2819" s="23"/>
      <c r="J2819" s="23">
        <v>150</v>
      </c>
      <c r="K2819" s="23"/>
    </row>
    <row r="2820" spans="1:11" ht="12.75" customHeight="1" x14ac:dyDescent="0.25">
      <c r="A2820" s="20">
        <f t="shared" si="87"/>
        <v>43004.124999993182</v>
      </c>
      <c r="B2820" s="29">
        <v>12.573219999999999</v>
      </c>
      <c r="C2820" s="30">
        <v>1.4589000000000001</v>
      </c>
      <c r="D2820" s="29">
        <v>49.892870000000002</v>
      </c>
      <c r="E2820" s="29"/>
      <c r="F2820" s="24">
        <f t="shared" si="86"/>
        <v>12.573219999999999</v>
      </c>
      <c r="G2820" s="24">
        <v>12.573219999999999</v>
      </c>
      <c r="H2820" s="23">
        <v>15.172280000000001</v>
      </c>
      <c r="I2820" s="23"/>
      <c r="J2820" s="23">
        <v>150</v>
      </c>
      <c r="K2820" s="23"/>
    </row>
    <row r="2821" spans="1:11" ht="12.75" customHeight="1" x14ac:dyDescent="0.25">
      <c r="A2821" s="20">
        <f t="shared" si="87"/>
        <v>43004.166666659847</v>
      </c>
      <c r="B2821" s="29">
        <v>10.44195</v>
      </c>
      <c r="C2821" s="30">
        <v>2.1932499999999999</v>
      </c>
      <c r="D2821" s="29">
        <v>353.21370000000002</v>
      </c>
      <c r="E2821" s="29"/>
      <c r="F2821" s="24">
        <f t="shared" si="86"/>
        <v>10.44195</v>
      </c>
      <c r="G2821" s="24">
        <v>10.44195</v>
      </c>
      <c r="H2821" s="23">
        <v>15.168659999999999</v>
      </c>
      <c r="I2821" s="23"/>
      <c r="J2821" s="23">
        <v>150</v>
      </c>
      <c r="K2821" s="23"/>
    </row>
    <row r="2822" spans="1:11" ht="12.75" customHeight="1" x14ac:dyDescent="0.25">
      <c r="A2822" s="20">
        <f t="shared" si="87"/>
        <v>43004.208333326511</v>
      </c>
      <c r="B2822" s="29">
        <v>15.77172</v>
      </c>
      <c r="C2822" s="30">
        <v>3.38835</v>
      </c>
      <c r="D2822" s="29">
        <v>324.9864</v>
      </c>
      <c r="E2822" s="29"/>
      <c r="F2822" s="24">
        <f t="shared" si="86"/>
        <v>15.77172</v>
      </c>
      <c r="G2822" s="24">
        <v>15.77172</v>
      </c>
      <c r="H2822" s="23">
        <v>15.16494</v>
      </c>
      <c r="I2822" s="23"/>
      <c r="J2822" s="23">
        <v>150</v>
      </c>
      <c r="K2822" s="23"/>
    </row>
    <row r="2823" spans="1:11" ht="12.75" customHeight="1" x14ac:dyDescent="0.25">
      <c r="A2823" s="20">
        <f t="shared" si="87"/>
        <v>43004.249999993175</v>
      </c>
      <c r="B2823" s="29">
        <v>41.85633</v>
      </c>
      <c r="C2823" s="30">
        <v>2.8805700000000001</v>
      </c>
      <c r="D2823" s="29">
        <v>335.77859999999998</v>
      </c>
      <c r="E2823" s="29"/>
      <c r="F2823" s="24">
        <f t="shared" si="86"/>
        <v>41.85633</v>
      </c>
      <c r="G2823" s="24">
        <v>41.85633</v>
      </c>
      <c r="H2823" s="23">
        <v>15.15812</v>
      </c>
      <c r="I2823" s="23"/>
      <c r="J2823" s="23">
        <v>150</v>
      </c>
      <c r="K2823" s="23"/>
    </row>
    <row r="2824" spans="1:11" ht="12.75" customHeight="1" x14ac:dyDescent="0.25">
      <c r="A2824" s="20">
        <f t="shared" si="87"/>
        <v>43004.291666659839</v>
      </c>
      <c r="B2824" s="29">
        <v>18.260670000000001</v>
      </c>
      <c r="C2824" s="30">
        <v>3.0006699999999999</v>
      </c>
      <c r="D2824" s="29">
        <v>349.02940000000001</v>
      </c>
      <c r="E2824" s="29"/>
      <c r="F2824" s="24">
        <f t="shared" si="86"/>
        <v>18.260670000000001</v>
      </c>
      <c r="G2824" s="24">
        <v>18.260670000000001</v>
      </c>
      <c r="H2824" s="23">
        <v>15.15723</v>
      </c>
      <c r="I2824" s="23"/>
      <c r="J2824" s="23">
        <v>150</v>
      </c>
      <c r="K2824" s="23"/>
    </row>
    <row r="2825" spans="1:11" ht="12.75" customHeight="1" x14ac:dyDescent="0.25">
      <c r="A2825" s="20">
        <f t="shared" si="87"/>
        <v>43004.333333326504</v>
      </c>
      <c r="B2825" s="29">
        <v>11.935</v>
      </c>
      <c r="C2825" s="30">
        <v>3.8910300000000002</v>
      </c>
      <c r="D2825" s="29">
        <v>334.88189999999997</v>
      </c>
      <c r="E2825" s="29"/>
      <c r="F2825" s="24">
        <f t="shared" si="86"/>
        <v>11.935</v>
      </c>
      <c r="G2825" s="24">
        <v>11.935</v>
      </c>
      <c r="H2825" s="23">
        <v>15.15635</v>
      </c>
      <c r="I2825" s="23"/>
      <c r="J2825" s="23">
        <v>150</v>
      </c>
      <c r="K2825" s="23"/>
    </row>
    <row r="2826" spans="1:11" ht="12.75" customHeight="1" x14ac:dyDescent="0.25">
      <c r="A2826" s="20">
        <f t="shared" si="87"/>
        <v>43004.374999993168</v>
      </c>
      <c r="B2826" s="29">
        <v>14.23861</v>
      </c>
      <c r="C2826" s="30">
        <v>5.88619</v>
      </c>
      <c r="D2826" s="29">
        <v>336.21359999999999</v>
      </c>
      <c r="E2826" s="29"/>
      <c r="F2826" s="24">
        <f t="shared" si="86"/>
        <v>14.23861</v>
      </c>
      <c r="G2826" s="24">
        <v>14.23861</v>
      </c>
      <c r="H2826" s="23">
        <v>15.153729999999999</v>
      </c>
      <c r="I2826" s="23"/>
      <c r="J2826" s="23">
        <v>150</v>
      </c>
      <c r="K2826" s="23"/>
    </row>
    <row r="2827" spans="1:11" ht="12.75" customHeight="1" x14ac:dyDescent="0.25">
      <c r="A2827" s="20">
        <f t="shared" si="87"/>
        <v>43004.416666659832</v>
      </c>
      <c r="B2827" s="29">
        <v>18.014060000000001</v>
      </c>
      <c r="C2827" s="30">
        <v>5.6783700000000001</v>
      </c>
      <c r="D2827" s="29">
        <v>336.5086</v>
      </c>
      <c r="E2827" s="29"/>
      <c r="F2827" s="24">
        <f t="shared" ref="F2827:F2890" si="88">IF(AND(B2827&gt;0,ISNUMBER(B2827)),B2827,"")</f>
        <v>18.014060000000001</v>
      </c>
      <c r="G2827" s="24">
        <v>18.014060000000001</v>
      </c>
      <c r="H2827" s="23">
        <v>15.15034</v>
      </c>
      <c r="I2827" s="23"/>
      <c r="J2827" s="23">
        <v>150</v>
      </c>
      <c r="K2827" s="23"/>
    </row>
    <row r="2828" spans="1:11" ht="12.75" customHeight="1" x14ac:dyDescent="0.25">
      <c r="A2828" s="20">
        <f t="shared" ref="A2828:A2891" si="89">A2827+1/24</f>
        <v>43004.458333326496</v>
      </c>
      <c r="B2828" s="29">
        <v>63.532550000000001</v>
      </c>
      <c r="C2828" s="30">
        <v>5.4592200000000002</v>
      </c>
      <c r="D2828" s="29">
        <v>334.47070000000002</v>
      </c>
      <c r="E2828" s="29"/>
      <c r="F2828" s="24">
        <f t="shared" si="88"/>
        <v>63.532550000000001</v>
      </c>
      <c r="G2828" s="24">
        <v>63.532550000000001</v>
      </c>
      <c r="H2828" s="23">
        <v>15.150219999999999</v>
      </c>
      <c r="I2828" s="23"/>
      <c r="J2828" s="23">
        <v>150</v>
      </c>
      <c r="K2828" s="23"/>
    </row>
    <row r="2829" spans="1:11" ht="12.75" customHeight="1" x14ac:dyDescent="0.25">
      <c r="A2829" s="20">
        <f t="shared" si="89"/>
        <v>43004.499999993161</v>
      </c>
      <c r="B2829" s="29">
        <v>48.014890000000001</v>
      </c>
      <c r="C2829" s="30">
        <v>5.1160699999999997</v>
      </c>
      <c r="D2829" s="29">
        <v>343.29599999999999</v>
      </c>
      <c r="E2829" s="29"/>
      <c r="F2829" s="24">
        <f t="shared" si="88"/>
        <v>48.014890000000001</v>
      </c>
      <c r="G2829" s="24">
        <v>48.014890000000001</v>
      </c>
      <c r="H2829" s="23">
        <v>15.138669999999999</v>
      </c>
      <c r="I2829" s="23"/>
      <c r="J2829" s="23">
        <v>150</v>
      </c>
      <c r="K2829" s="23"/>
    </row>
    <row r="2830" spans="1:11" ht="12.75" customHeight="1" x14ac:dyDescent="0.25">
      <c r="A2830" s="20">
        <f t="shared" si="89"/>
        <v>43004.541666659825</v>
      </c>
      <c r="B2830" s="29">
        <v>42.904060000000001</v>
      </c>
      <c r="C2830" s="30">
        <v>4.3803099999999997</v>
      </c>
      <c r="D2830" s="29">
        <v>338.3048</v>
      </c>
      <c r="E2830" s="29"/>
      <c r="F2830" s="24">
        <f t="shared" si="88"/>
        <v>42.904060000000001</v>
      </c>
      <c r="G2830" s="24">
        <v>42.904060000000001</v>
      </c>
      <c r="H2830" s="23">
        <v>15.137919999999999</v>
      </c>
      <c r="I2830" s="23"/>
      <c r="J2830" s="23">
        <v>150</v>
      </c>
      <c r="K2830" s="23"/>
    </row>
    <row r="2831" spans="1:11" ht="12.75" customHeight="1" x14ac:dyDescent="0.25">
      <c r="A2831" s="20">
        <f t="shared" si="89"/>
        <v>43004.583333326489</v>
      </c>
      <c r="B2831" s="29">
        <v>41.418999999999997</v>
      </c>
      <c r="C2831" s="30">
        <v>4.0225900000000001</v>
      </c>
      <c r="D2831" s="29">
        <v>331.7774</v>
      </c>
      <c r="E2831" s="29"/>
      <c r="F2831" s="24">
        <f t="shared" si="88"/>
        <v>41.418999999999997</v>
      </c>
      <c r="G2831" s="24">
        <v>41.418999999999997</v>
      </c>
      <c r="H2831" s="23">
        <v>15.12626</v>
      </c>
      <c r="I2831" s="23"/>
      <c r="J2831" s="23">
        <v>150</v>
      </c>
      <c r="K2831" s="23"/>
    </row>
    <row r="2832" spans="1:11" ht="12.75" customHeight="1" x14ac:dyDescent="0.25">
      <c r="A2832" s="20">
        <f t="shared" si="89"/>
        <v>43004.624999993153</v>
      </c>
      <c r="B2832" s="29">
        <v>52.405720000000002</v>
      </c>
      <c r="C2832" s="30">
        <v>4.3106799999999996</v>
      </c>
      <c r="D2832" s="29">
        <v>321.98160000000001</v>
      </c>
      <c r="E2832" s="29"/>
      <c r="F2832" s="24">
        <f t="shared" si="88"/>
        <v>52.405720000000002</v>
      </c>
      <c r="G2832" s="24">
        <v>52.405720000000002</v>
      </c>
      <c r="H2832" s="23">
        <v>15.120329999999999</v>
      </c>
      <c r="I2832" s="23"/>
      <c r="J2832" s="23">
        <v>150</v>
      </c>
      <c r="K2832" s="23"/>
    </row>
    <row r="2833" spans="1:11" ht="12.75" customHeight="1" x14ac:dyDescent="0.25">
      <c r="A2833" s="20">
        <f t="shared" si="89"/>
        <v>43004.666666659818</v>
      </c>
      <c r="B2833" s="29">
        <v>48.740110000000001</v>
      </c>
      <c r="C2833" s="30">
        <v>5.16615</v>
      </c>
      <c r="D2833" s="29">
        <v>308.08789999999999</v>
      </c>
      <c r="E2833" s="29"/>
      <c r="F2833" s="24">
        <f t="shared" si="88"/>
        <v>48.740110000000001</v>
      </c>
      <c r="G2833" s="24">
        <v>48.740110000000001</v>
      </c>
      <c r="H2833" s="23">
        <v>15.11361</v>
      </c>
      <c r="I2833" s="23"/>
      <c r="J2833" s="23">
        <v>150</v>
      </c>
      <c r="K2833" s="23"/>
    </row>
    <row r="2834" spans="1:11" ht="12.75" customHeight="1" x14ac:dyDescent="0.25">
      <c r="A2834" s="20">
        <f t="shared" si="89"/>
        <v>43004.708333326482</v>
      </c>
      <c r="B2834" s="29">
        <v>7.8162700000000003</v>
      </c>
      <c r="C2834" s="30">
        <v>3.59002</v>
      </c>
      <c r="D2834" s="29">
        <v>326.44490000000002</v>
      </c>
      <c r="E2834" s="29"/>
      <c r="F2834" s="24">
        <f t="shared" si="88"/>
        <v>7.8162700000000003</v>
      </c>
      <c r="G2834" s="24">
        <v>7.8162700000000003</v>
      </c>
      <c r="H2834" s="23">
        <v>15.111499999999999</v>
      </c>
      <c r="I2834" s="23"/>
      <c r="J2834" s="23">
        <v>150</v>
      </c>
      <c r="K2834" s="23"/>
    </row>
    <row r="2835" spans="1:11" ht="12.75" customHeight="1" x14ac:dyDescent="0.25">
      <c r="A2835" s="20">
        <f t="shared" si="89"/>
        <v>43004.749999993146</v>
      </c>
      <c r="B2835" s="29">
        <v>4.7105300000000003</v>
      </c>
      <c r="C2835" s="30">
        <v>2.5602499999999999</v>
      </c>
      <c r="D2835" s="29">
        <v>333.55430000000001</v>
      </c>
      <c r="E2835" s="29"/>
      <c r="F2835" s="24">
        <f t="shared" si="88"/>
        <v>4.7105300000000003</v>
      </c>
      <c r="G2835" s="24">
        <v>4.7105300000000003</v>
      </c>
      <c r="H2835" s="23">
        <v>15.10111</v>
      </c>
      <c r="I2835" s="23"/>
      <c r="J2835" s="23">
        <v>150</v>
      </c>
      <c r="K2835" s="23"/>
    </row>
    <row r="2836" spans="1:11" ht="12.75" customHeight="1" x14ac:dyDescent="0.25">
      <c r="A2836" s="20">
        <f t="shared" si="89"/>
        <v>43004.79166665981</v>
      </c>
      <c r="B2836" s="29">
        <v>4.9280600000000003</v>
      </c>
      <c r="C2836" s="30">
        <v>2.8292299999999999</v>
      </c>
      <c r="D2836" s="29">
        <v>327.91129999999998</v>
      </c>
      <c r="E2836" s="29"/>
      <c r="F2836" s="24">
        <f t="shared" si="88"/>
        <v>4.9280600000000003</v>
      </c>
      <c r="G2836" s="24">
        <v>4.9280600000000003</v>
      </c>
      <c r="H2836" s="23">
        <v>15.09709</v>
      </c>
      <c r="I2836" s="23"/>
      <c r="J2836" s="23">
        <v>150</v>
      </c>
      <c r="K2836" s="23"/>
    </row>
    <row r="2837" spans="1:11" ht="12.75" customHeight="1" x14ac:dyDescent="0.25">
      <c r="A2837" s="20">
        <f t="shared" si="89"/>
        <v>43004.833333326475</v>
      </c>
      <c r="B2837" s="29">
        <v>7.0588199999999999</v>
      </c>
      <c r="C2837" s="30">
        <v>3.6004800000000001</v>
      </c>
      <c r="D2837" s="29">
        <v>341.63990000000001</v>
      </c>
      <c r="E2837" s="29"/>
      <c r="F2837" s="24">
        <f t="shared" si="88"/>
        <v>7.0588199999999999</v>
      </c>
      <c r="G2837" s="24">
        <v>7.0588199999999999</v>
      </c>
      <c r="H2837" s="23">
        <v>15.0893</v>
      </c>
      <c r="I2837" s="23"/>
      <c r="J2837" s="23">
        <v>150</v>
      </c>
      <c r="K2837" s="23"/>
    </row>
    <row r="2838" spans="1:11" ht="12.75" customHeight="1" x14ac:dyDescent="0.25">
      <c r="A2838" s="20">
        <f t="shared" si="89"/>
        <v>43004.874999993139</v>
      </c>
      <c r="B2838" s="29">
        <v>-1.7184999999999999</v>
      </c>
      <c r="C2838" s="30">
        <v>2.8511899999999999</v>
      </c>
      <c r="D2838" s="29">
        <v>334.59820000000002</v>
      </c>
      <c r="E2838" s="29"/>
      <c r="F2838" s="24" t="str">
        <f t="shared" si="88"/>
        <v/>
      </c>
      <c r="G2838" s="24" t="s">
        <v>189</v>
      </c>
      <c r="H2838" s="23">
        <v>15.08639</v>
      </c>
      <c r="I2838" s="23"/>
      <c r="J2838" s="23">
        <v>150</v>
      </c>
      <c r="K2838" s="23"/>
    </row>
    <row r="2839" spans="1:11" ht="12.75" customHeight="1" x14ac:dyDescent="0.25">
      <c r="A2839" s="20">
        <f t="shared" si="89"/>
        <v>43004.916666659803</v>
      </c>
      <c r="B2839" s="29">
        <v>6.5799999999999999E-3</v>
      </c>
      <c r="C2839" s="30">
        <v>2.6081500000000002</v>
      </c>
      <c r="D2839" s="29">
        <v>346.87959999999998</v>
      </c>
      <c r="E2839" s="29"/>
      <c r="F2839" s="24">
        <f t="shared" si="88"/>
        <v>6.5799999999999999E-3</v>
      </c>
      <c r="G2839" s="24">
        <v>6.5799999999999999E-3</v>
      </c>
      <c r="H2839" s="23">
        <v>15.08426</v>
      </c>
      <c r="I2839" s="23"/>
      <c r="J2839" s="23">
        <v>150</v>
      </c>
      <c r="K2839" s="23"/>
    </row>
    <row r="2840" spans="1:11" ht="12.75" customHeight="1" x14ac:dyDescent="0.25">
      <c r="A2840" s="20">
        <f t="shared" si="89"/>
        <v>43004.958333326467</v>
      </c>
      <c r="B2840" s="29">
        <v>6.8214600000000001</v>
      </c>
      <c r="C2840" s="30">
        <v>1.0948899999999999</v>
      </c>
      <c r="D2840" s="29">
        <v>43.946809999999999</v>
      </c>
      <c r="E2840" s="29"/>
      <c r="F2840" s="24">
        <f t="shared" si="88"/>
        <v>6.8214600000000001</v>
      </c>
      <c r="G2840" s="24">
        <v>6.8214600000000001</v>
      </c>
      <c r="H2840" s="23">
        <v>15.083880000000001</v>
      </c>
      <c r="I2840" s="23"/>
      <c r="J2840" s="23">
        <v>150</v>
      </c>
      <c r="K2840" s="23"/>
    </row>
    <row r="2841" spans="1:11" ht="12.75" customHeight="1" x14ac:dyDescent="0.25">
      <c r="A2841" s="20">
        <f t="shared" si="89"/>
        <v>43004.999999993131</v>
      </c>
      <c r="B2841" s="29">
        <v>6.9222900000000003</v>
      </c>
      <c r="C2841" s="30">
        <v>1.93611</v>
      </c>
      <c r="D2841" s="29">
        <v>26.7882</v>
      </c>
      <c r="E2841" s="29"/>
      <c r="F2841" s="24">
        <f t="shared" si="88"/>
        <v>6.9222900000000003</v>
      </c>
      <c r="G2841" s="24">
        <v>6.9222900000000003</v>
      </c>
      <c r="H2841" s="23">
        <v>15.081440000000001</v>
      </c>
      <c r="I2841" s="23"/>
      <c r="J2841" s="23">
        <v>150</v>
      </c>
      <c r="K2841" s="23"/>
    </row>
    <row r="2842" spans="1:11" ht="12.75" customHeight="1" x14ac:dyDescent="0.25">
      <c r="A2842" s="20">
        <f t="shared" si="89"/>
        <v>43005.041666659796</v>
      </c>
      <c r="B2842" s="29">
        <v>1.14897</v>
      </c>
      <c r="C2842" s="30">
        <v>0.70186999999999999</v>
      </c>
      <c r="D2842" s="29">
        <v>13.8712</v>
      </c>
      <c r="E2842" s="29"/>
      <c r="F2842" s="24">
        <f t="shared" si="88"/>
        <v>1.14897</v>
      </c>
      <c r="G2842" s="24">
        <v>1.14897</v>
      </c>
      <c r="H2842" s="23">
        <v>15.06725</v>
      </c>
      <c r="I2842" s="23">
        <f>COUNTIF(G2842:G2865,"&gt;150")</f>
        <v>0</v>
      </c>
      <c r="J2842" s="23">
        <v>150</v>
      </c>
      <c r="K2842" s="23"/>
    </row>
    <row r="2843" spans="1:11" ht="12.75" customHeight="1" x14ac:dyDescent="0.25">
      <c r="A2843" s="20">
        <f t="shared" si="89"/>
        <v>43005.08333332646</v>
      </c>
      <c r="B2843" s="29">
        <v>15.65499</v>
      </c>
      <c r="C2843" s="30">
        <v>0.71404000000000001</v>
      </c>
      <c r="D2843" s="29">
        <v>59.751719999999999</v>
      </c>
      <c r="E2843" s="29"/>
      <c r="F2843" s="24">
        <f t="shared" si="88"/>
        <v>15.65499</v>
      </c>
      <c r="G2843" s="24">
        <v>15.65499</v>
      </c>
      <c r="H2843" s="23">
        <v>15.058669999999999</v>
      </c>
      <c r="I2843" s="23"/>
      <c r="J2843" s="23">
        <v>150</v>
      </c>
      <c r="K2843" s="23"/>
    </row>
    <row r="2844" spans="1:11" ht="12.75" customHeight="1" x14ac:dyDescent="0.25">
      <c r="A2844" s="20">
        <f t="shared" si="89"/>
        <v>43005.124999993124</v>
      </c>
      <c r="B2844" s="29">
        <v>12.589219999999999</v>
      </c>
      <c r="C2844" s="30">
        <v>0.60618000000000005</v>
      </c>
      <c r="D2844" s="29">
        <v>275.73880000000003</v>
      </c>
      <c r="E2844" s="29"/>
      <c r="F2844" s="24">
        <f t="shared" si="88"/>
        <v>12.589219999999999</v>
      </c>
      <c r="G2844" s="24">
        <v>12.589219999999999</v>
      </c>
      <c r="H2844" s="23">
        <v>15.046609999999999</v>
      </c>
      <c r="I2844" s="23"/>
      <c r="J2844" s="23">
        <v>150</v>
      </c>
      <c r="K2844" s="23"/>
    </row>
    <row r="2845" spans="1:11" ht="12.75" customHeight="1" x14ac:dyDescent="0.25">
      <c r="A2845" s="20">
        <f t="shared" si="89"/>
        <v>43005.166666659788</v>
      </c>
      <c r="B2845" s="29">
        <v>3.01871</v>
      </c>
      <c r="C2845" s="30">
        <v>0.75707999999999998</v>
      </c>
      <c r="D2845" s="29">
        <v>253.38489999999999</v>
      </c>
      <c r="E2845" s="29"/>
      <c r="F2845" s="24">
        <f t="shared" si="88"/>
        <v>3.01871</v>
      </c>
      <c r="G2845" s="24">
        <v>3.01871</v>
      </c>
      <c r="H2845" s="23">
        <v>15.030390000000001</v>
      </c>
      <c r="I2845" s="23"/>
      <c r="J2845" s="23">
        <v>150</v>
      </c>
      <c r="K2845" s="23"/>
    </row>
    <row r="2846" spans="1:11" ht="12.75" customHeight="1" x14ac:dyDescent="0.25">
      <c r="A2846" s="20">
        <f t="shared" si="89"/>
        <v>43005.208333326453</v>
      </c>
      <c r="B2846" s="29">
        <v>8.24099</v>
      </c>
      <c r="C2846" s="30">
        <v>0.63307999999999998</v>
      </c>
      <c r="D2846" s="29">
        <v>26.020879999999998</v>
      </c>
      <c r="E2846" s="29"/>
      <c r="F2846" s="24">
        <f t="shared" si="88"/>
        <v>8.24099</v>
      </c>
      <c r="G2846" s="24">
        <v>8.24099</v>
      </c>
      <c r="H2846" s="23">
        <v>15.02923</v>
      </c>
      <c r="I2846" s="23"/>
      <c r="J2846" s="23">
        <v>150</v>
      </c>
      <c r="K2846" s="23"/>
    </row>
    <row r="2847" spans="1:11" ht="12.75" customHeight="1" x14ac:dyDescent="0.25">
      <c r="A2847" s="20">
        <f t="shared" si="89"/>
        <v>43005.249999993117</v>
      </c>
      <c r="B2847" s="29">
        <v>5.91615</v>
      </c>
      <c r="C2847" s="30">
        <v>0.39916000000000001</v>
      </c>
      <c r="D2847" s="29">
        <v>202.94</v>
      </c>
      <c r="E2847" s="29"/>
      <c r="F2847" s="24">
        <f t="shared" si="88"/>
        <v>5.91615</v>
      </c>
      <c r="G2847" s="24">
        <v>5.91615</v>
      </c>
      <c r="H2847" s="23">
        <v>15.02094</v>
      </c>
      <c r="I2847" s="23"/>
      <c r="J2847" s="23">
        <v>150</v>
      </c>
      <c r="K2847" s="23"/>
    </row>
    <row r="2848" spans="1:11" ht="12.75" customHeight="1" x14ac:dyDescent="0.25">
      <c r="A2848" s="20">
        <f t="shared" si="89"/>
        <v>43005.291666659781</v>
      </c>
      <c r="B2848" s="29">
        <v>8.6925799999999995</v>
      </c>
      <c r="C2848" s="30">
        <v>0.30464000000000002</v>
      </c>
      <c r="D2848" s="29">
        <v>240.13640000000001</v>
      </c>
      <c r="E2848" s="29"/>
      <c r="F2848" s="24">
        <f t="shared" si="88"/>
        <v>8.6925799999999995</v>
      </c>
      <c r="G2848" s="24">
        <v>8.6925799999999995</v>
      </c>
      <c r="H2848" s="23">
        <v>15.018940000000001</v>
      </c>
      <c r="I2848" s="23"/>
      <c r="J2848" s="23">
        <v>150</v>
      </c>
      <c r="K2848" s="23"/>
    </row>
    <row r="2849" spans="1:11" ht="12.75" customHeight="1" x14ac:dyDescent="0.25">
      <c r="A2849" s="20">
        <f t="shared" si="89"/>
        <v>43005.333333326445</v>
      </c>
      <c r="B2849" s="29">
        <v>3.5070999999999999</v>
      </c>
      <c r="C2849" s="30">
        <v>0.62792000000000003</v>
      </c>
      <c r="D2849" s="29">
        <v>301.53660000000002</v>
      </c>
      <c r="E2849" s="29"/>
      <c r="F2849" s="24">
        <f t="shared" si="88"/>
        <v>3.5070999999999999</v>
      </c>
      <c r="G2849" s="24">
        <v>3.5070999999999999</v>
      </c>
      <c r="H2849" s="23">
        <v>15.012449999999999</v>
      </c>
      <c r="I2849" s="23"/>
      <c r="J2849" s="23">
        <v>150</v>
      </c>
      <c r="K2849" s="23"/>
    </row>
    <row r="2850" spans="1:11" ht="12.75" customHeight="1" x14ac:dyDescent="0.25">
      <c r="A2850" s="20">
        <f t="shared" si="89"/>
        <v>43005.37499999311</v>
      </c>
      <c r="B2850" s="29">
        <v>8.5893899999999999</v>
      </c>
      <c r="C2850" s="30">
        <v>0.75563999999999998</v>
      </c>
      <c r="D2850" s="29">
        <v>294.25479999999999</v>
      </c>
      <c r="E2850" s="29"/>
      <c r="F2850" s="24">
        <f t="shared" si="88"/>
        <v>8.5893899999999999</v>
      </c>
      <c r="G2850" s="24">
        <v>8.5893899999999999</v>
      </c>
      <c r="H2850" s="23">
        <v>15.01233</v>
      </c>
      <c r="I2850" s="23"/>
      <c r="J2850" s="23">
        <v>150</v>
      </c>
      <c r="K2850" s="23"/>
    </row>
    <row r="2851" spans="1:11" ht="12.75" customHeight="1" x14ac:dyDescent="0.25">
      <c r="A2851" s="20">
        <f t="shared" si="89"/>
        <v>43005.416666659774</v>
      </c>
      <c r="B2851" s="29"/>
      <c r="C2851" s="30"/>
      <c r="D2851" s="29"/>
      <c r="E2851" s="29"/>
      <c r="F2851" s="24" t="str">
        <f t="shared" si="88"/>
        <v/>
      </c>
      <c r="G2851" s="24" t="s">
        <v>189</v>
      </c>
      <c r="H2851" s="23">
        <v>15.01172</v>
      </c>
      <c r="I2851" s="23"/>
      <c r="J2851" s="23">
        <v>150</v>
      </c>
      <c r="K2851" s="23"/>
    </row>
    <row r="2852" spans="1:11" ht="12.75" customHeight="1" x14ac:dyDescent="0.25">
      <c r="A2852" s="20">
        <f t="shared" si="89"/>
        <v>43005.458333326438</v>
      </c>
      <c r="B2852" s="29"/>
      <c r="C2852" s="30"/>
      <c r="D2852" s="29"/>
      <c r="E2852" s="29"/>
      <c r="F2852" s="24" t="str">
        <f t="shared" si="88"/>
        <v/>
      </c>
      <c r="G2852" s="24" t="s">
        <v>189</v>
      </c>
      <c r="H2852" s="23">
        <v>15.00989</v>
      </c>
      <c r="I2852" s="23"/>
      <c r="J2852" s="23">
        <v>150</v>
      </c>
      <c r="K2852" s="23"/>
    </row>
    <row r="2853" spans="1:11" ht="12.75" customHeight="1" x14ac:dyDescent="0.25">
      <c r="A2853" s="20">
        <f t="shared" si="89"/>
        <v>43005.499999993102</v>
      </c>
      <c r="B2853" s="29">
        <v>21.82929</v>
      </c>
      <c r="C2853" s="30">
        <v>1.5502400000000001</v>
      </c>
      <c r="D2853" s="29">
        <v>257.3784</v>
      </c>
      <c r="E2853" s="29"/>
      <c r="F2853" s="24">
        <f t="shared" si="88"/>
        <v>21.82929</v>
      </c>
      <c r="G2853" s="24">
        <v>21.82929</v>
      </c>
      <c r="H2853" s="23">
        <v>15.002739999999999</v>
      </c>
      <c r="I2853" s="23"/>
      <c r="J2853" s="23">
        <v>150</v>
      </c>
      <c r="K2853" s="23"/>
    </row>
    <row r="2854" spans="1:11" ht="12.75" customHeight="1" x14ac:dyDescent="0.25">
      <c r="A2854" s="20">
        <f t="shared" si="89"/>
        <v>43005.541666659767</v>
      </c>
      <c r="B2854" s="29">
        <v>22.216339999999999</v>
      </c>
      <c r="C2854" s="30">
        <v>0.77368999999999999</v>
      </c>
      <c r="D2854" s="29">
        <v>152.11879999999999</v>
      </c>
      <c r="E2854" s="29"/>
      <c r="F2854" s="24">
        <f t="shared" si="88"/>
        <v>22.216339999999999</v>
      </c>
      <c r="G2854" s="24">
        <v>22.216339999999999</v>
      </c>
      <c r="H2854" s="23">
        <v>15</v>
      </c>
      <c r="I2854" s="23"/>
      <c r="J2854" s="23">
        <v>150</v>
      </c>
      <c r="K2854" s="23"/>
    </row>
    <row r="2855" spans="1:11" ht="12.75" customHeight="1" x14ac:dyDescent="0.25">
      <c r="A2855" s="20">
        <f t="shared" si="89"/>
        <v>43005.583333326431</v>
      </c>
      <c r="B2855" s="29">
        <v>12.993259999999999</v>
      </c>
      <c r="C2855" s="30">
        <v>1.4758899999999999</v>
      </c>
      <c r="D2855" s="29">
        <v>181.5119</v>
      </c>
      <c r="E2855" s="29"/>
      <c r="F2855" s="24">
        <f t="shared" si="88"/>
        <v>12.993259999999999</v>
      </c>
      <c r="G2855" s="24">
        <v>12.993259999999999</v>
      </c>
      <c r="H2855" s="23">
        <v>15</v>
      </c>
      <c r="I2855" s="23"/>
      <c r="J2855" s="23">
        <v>150</v>
      </c>
      <c r="K2855" s="23"/>
    </row>
    <row r="2856" spans="1:11" ht="12.75" customHeight="1" x14ac:dyDescent="0.25">
      <c r="A2856" s="20">
        <f t="shared" si="89"/>
        <v>43005.624999993095</v>
      </c>
      <c r="B2856" s="29">
        <v>7.5762999999999998</v>
      </c>
      <c r="C2856" s="30">
        <v>1.2684599999999999</v>
      </c>
      <c r="D2856" s="29">
        <v>163.4237</v>
      </c>
      <c r="E2856" s="29"/>
      <c r="F2856" s="24">
        <f t="shared" si="88"/>
        <v>7.5762999999999998</v>
      </c>
      <c r="G2856" s="24">
        <v>7.5762999999999998</v>
      </c>
      <c r="H2856" s="23">
        <v>14.99803</v>
      </c>
      <c r="I2856" s="23"/>
      <c r="J2856" s="23">
        <v>150</v>
      </c>
      <c r="K2856" s="23"/>
    </row>
    <row r="2857" spans="1:11" ht="12.75" customHeight="1" x14ac:dyDescent="0.25">
      <c r="A2857" s="20">
        <f t="shared" si="89"/>
        <v>43005.666666659759</v>
      </c>
      <c r="B2857" s="29">
        <v>37.428469999999997</v>
      </c>
      <c r="C2857" s="30">
        <v>1.87961</v>
      </c>
      <c r="D2857" s="29">
        <v>183.12270000000001</v>
      </c>
      <c r="E2857" s="29"/>
      <c r="F2857" s="24">
        <f t="shared" si="88"/>
        <v>37.428469999999997</v>
      </c>
      <c r="G2857" s="24">
        <v>37.428469999999997</v>
      </c>
      <c r="H2857" s="23">
        <v>14.997109999999999</v>
      </c>
      <c r="I2857" s="23"/>
      <c r="J2857" s="23">
        <v>150</v>
      </c>
      <c r="K2857" s="23"/>
    </row>
    <row r="2858" spans="1:11" ht="12.75" customHeight="1" x14ac:dyDescent="0.25">
      <c r="A2858" s="20">
        <f t="shared" si="89"/>
        <v>43005.708333326424</v>
      </c>
      <c r="B2858" s="29">
        <v>18.437519999999999</v>
      </c>
      <c r="C2858" s="30">
        <v>2.4725100000000002</v>
      </c>
      <c r="D2858" s="29">
        <v>226.81950000000001</v>
      </c>
      <c r="E2858" s="29"/>
      <c r="F2858" s="24">
        <f t="shared" si="88"/>
        <v>18.437519999999999</v>
      </c>
      <c r="G2858" s="24">
        <v>18.437519999999999</v>
      </c>
      <c r="H2858" s="23">
        <v>14.99559</v>
      </c>
      <c r="I2858" s="23"/>
      <c r="J2858" s="23">
        <v>150</v>
      </c>
      <c r="K2858" s="23"/>
    </row>
    <row r="2859" spans="1:11" ht="12.75" customHeight="1" x14ac:dyDescent="0.25">
      <c r="A2859" s="20">
        <f t="shared" si="89"/>
        <v>43005.749999993088</v>
      </c>
      <c r="B2859" s="29">
        <v>15.64213</v>
      </c>
      <c r="C2859" s="30">
        <v>1.88279</v>
      </c>
      <c r="D2859" s="29">
        <v>221.51089999999999</v>
      </c>
      <c r="E2859" s="29"/>
      <c r="F2859" s="24">
        <f t="shared" si="88"/>
        <v>15.64213</v>
      </c>
      <c r="G2859" s="24">
        <v>15.64213</v>
      </c>
      <c r="H2859" s="23">
        <v>14.985939999999999</v>
      </c>
      <c r="I2859" s="23"/>
      <c r="J2859" s="23">
        <v>150</v>
      </c>
      <c r="K2859" s="23"/>
    </row>
    <row r="2860" spans="1:11" ht="12.75" customHeight="1" x14ac:dyDescent="0.25">
      <c r="A2860" s="20">
        <f t="shared" si="89"/>
        <v>43005.791666659752</v>
      </c>
      <c r="B2860" s="29">
        <v>8.5381</v>
      </c>
      <c r="C2860" s="30">
        <v>1.7435099999999999</v>
      </c>
      <c r="D2860" s="29">
        <v>189.46420000000001</v>
      </c>
      <c r="E2860" s="29"/>
      <c r="F2860" s="24">
        <f t="shared" si="88"/>
        <v>8.5381</v>
      </c>
      <c r="G2860" s="24">
        <v>8.5381</v>
      </c>
      <c r="H2860" s="23">
        <v>14.98211</v>
      </c>
      <c r="I2860" s="23"/>
      <c r="J2860" s="23">
        <v>150</v>
      </c>
      <c r="K2860" s="23"/>
    </row>
    <row r="2861" spans="1:11" ht="12.75" customHeight="1" x14ac:dyDescent="0.25">
      <c r="A2861" s="20">
        <f t="shared" si="89"/>
        <v>43005.833333326416</v>
      </c>
      <c r="B2861" s="29">
        <v>26.497779999999999</v>
      </c>
      <c r="C2861" s="30">
        <v>1.2286699999999999</v>
      </c>
      <c r="D2861" s="29">
        <v>193.88650000000001</v>
      </c>
      <c r="E2861" s="29"/>
      <c r="F2861" s="24">
        <f t="shared" si="88"/>
        <v>26.497779999999999</v>
      </c>
      <c r="G2861" s="24">
        <v>26.497779999999999</v>
      </c>
      <c r="H2861" s="23">
        <v>14.979329999999999</v>
      </c>
      <c r="I2861" s="23"/>
      <c r="J2861" s="23">
        <v>150</v>
      </c>
      <c r="K2861" s="23"/>
    </row>
    <row r="2862" spans="1:11" ht="12.75" customHeight="1" x14ac:dyDescent="0.25">
      <c r="A2862" s="20">
        <f t="shared" si="89"/>
        <v>43005.874999993081</v>
      </c>
      <c r="B2862" s="29">
        <v>14.26957</v>
      </c>
      <c r="C2862" s="30">
        <v>0.67959999999999998</v>
      </c>
      <c r="D2862" s="29">
        <v>289.31599999999997</v>
      </c>
      <c r="E2862" s="29"/>
      <c r="F2862" s="24">
        <f t="shared" si="88"/>
        <v>14.26957</v>
      </c>
      <c r="G2862" s="24">
        <v>14.26957</v>
      </c>
      <c r="H2862" s="23">
        <v>14.97922</v>
      </c>
      <c r="I2862" s="23"/>
      <c r="J2862" s="23">
        <v>150</v>
      </c>
      <c r="K2862" s="23"/>
    </row>
    <row r="2863" spans="1:11" ht="12.75" customHeight="1" x14ac:dyDescent="0.25">
      <c r="A2863" s="20">
        <f t="shared" si="89"/>
        <v>43005.916666659745</v>
      </c>
      <c r="B2863" s="29">
        <v>4.9746499999999996</v>
      </c>
      <c r="C2863" s="30">
        <v>0.28739999999999999</v>
      </c>
      <c r="D2863" s="29">
        <v>292.74680000000001</v>
      </c>
      <c r="E2863" s="29"/>
      <c r="F2863" s="24">
        <f t="shared" si="88"/>
        <v>4.9746499999999996</v>
      </c>
      <c r="G2863" s="24">
        <v>4.9746499999999996</v>
      </c>
      <c r="H2863" s="23">
        <v>14.97017</v>
      </c>
      <c r="I2863" s="23"/>
      <c r="J2863" s="23">
        <v>150</v>
      </c>
      <c r="K2863" s="23"/>
    </row>
    <row r="2864" spans="1:11" ht="12.75" customHeight="1" x14ac:dyDescent="0.25">
      <c r="A2864" s="20">
        <f t="shared" si="89"/>
        <v>43005.958333326409</v>
      </c>
      <c r="B2864" s="29">
        <v>9.5946499999999997</v>
      </c>
      <c r="C2864" s="30">
        <v>0.38886999999999999</v>
      </c>
      <c r="D2864" s="29">
        <v>222.8852</v>
      </c>
      <c r="E2864" s="29"/>
      <c r="F2864" s="24">
        <f t="shared" si="88"/>
        <v>9.5946499999999997</v>
      </c>
      <c r="G2864" s="24">
        <v>9.5946499999999997</v>
      </c>
      <c r="H2864" s="23">
        <v>14.96416</v>
      </c>
      <c r="I2864" s="23"/>
      <c r="J2864" s="23">
        <v>150</v>
      </c>
      <c r="K2864" s="23"/>
    </row>
    <row r="2865" spans="1:11" ht="12.75" customHeight="1" x14ac:dyDescent="0.25">
      <c r="A2865" s="20">
        <f t="shared" si="89"/>
        <v>43005.999999993073</v>
      </c>
      <c r="B2865" s="29">
        <v>14.985939999999999</v>
      </c>
      <c r="C2865" s="30">
        <v>0.29171999999999998</v>
      </c>
      <c r="D2865" s="29">
        <v>142.97970000000001</v>
      </c>
      <c r="E2865" s="29"/>
      <c r="F2865" s="24">
        <f t="shared" si="88"/>
        <v>14.985939999999999</v>
      </c>
      <c r="G2865" s="24">
        <v>14.985939999999999</v>
      </c>
      <c r="H2865" s="23">
        <v>14.95255</v>
      </c>
      <c r="I2865" s="23"/>
      <c r="J2865" s="23">
        <v>150</v>
      </c>
      <c r="K2865" s="23"/>
    </row>
    <row r="2866" spans="1:11" ht="12.75" customHeight="1" x14ac:dyDescent="0.25">
      <c r="A2866" s="20">
        <f t="shared" si="89"/>
        <v>43006.041666659738</v>
      </c>
      <c r="B2866" s="29">
        <v>6.2081</v>
      </c>
      <c r="C2866" s="30">
        <v>0.29307</v>
      </c>
      <c r="D2866" s="29">
        <v>263.89080000000001</v>
      </c>
      <c r="E2866" s="29"/>
      <c r="F2866" s="24">
        <f t="shared" si="88"/>
        <v>6.2081</v>
      </c>
      <c r="G2866" s="24">
        <v>6.2081</v>
      </c>
      <c r="H2866" s="23">
        <v>14.94478</v>
      </c>
      <c r="I2866" s="23">
        <f>COUNTIF(G2866:G2889,"&gt;150")</f>
        <v>0</v>
      </c>
      <c r="J2866" s="23">
        <v>150</v>
      </c>
      <c r="K2866" s="23"/>
    </row>
    <row r="2867" spans="1:11" ht="12.75" customHeight="1" x14ac:dyDescent="0.25">
      <c r="A2867" s="20">
        <f t="shared" si="89"/>
        <v>43006.083333326402</v>
      </c>
      <c r="B2867" s="29">
        <v>4.59206</v>
      </c>
      <c r="C2867" s="30">
        <v>0.21942</v>
      </c>
      <c r="D2867" s="29">
        <v>47.35568</v>
      </c>
      <c r="E2867" s="29"/>
      <c r="F2867" s="24">
        <f t="shared" si="88"/>
        <v>4.59206</v>
      </c>
      <c r="G2867" s="24">
        <v>4.59206</v>
      </c>
      <c r="H2867" s="23">
        <v>14.942</v>
      </c>
      <c r="I2867" s="23"/>
      <c r="J2867" s="23">
        <v>150</v>
      </c>
      <c r="K2867" s="23"/>
    </row>
    <row r="2868" spans="1:11" ht="12.75" customHeight="1" x14ac:dyDescent="0.25">
      <c r="A2868" s="20">
        <f t="shared" si="89"/>
        <v>43006.124999993066</v>
      </c>
      <c r="B2868" s="29">
        <v>2.4369399999999999</v>
      </c>
      <c r="C2868" s="30">
        <v>0.40160000000000001</v>
      </c>
      <c r="D2868" s="29">
        <v>87.342860000000002</v>
      </c>
      <c r="E2868" s="29"/>
      <c r="F2868" s="24">
        <f t="shared" si="88"/>
        <v>2.4369399999999999</v>
      </c>
      <c r="G2868" s="24">
        <v>2.4369399999999999</v>
      </c>
      <c r="H2868" s="23">
        <v>14.938829999999999</v>
      </c>
      <c r="I2868" s="23"/>
      <c r="J2868" s="23">
        <v>150</v>
      </c>
      <c r="K2868" s="23"/>
    </row>
    <row r="2869" spans="1:11" ht="12.75" customHeight="1" x14ac:dyDescent="0.25">
      <c r="A2869" s="20">
        <f t="shared" si="89"/>
        <v>43006.16666665973</v>
      </c>
      <c r="B2869" s="29">
        <v>4.3645800000000001</v>
      </c>
      <c r="C2869" s="30">
        <v>0.95828999999999998</v>
      </c>
      <c r="D2869" s="29">
        <v>54.032699999999998</v>
      </c>
      <c r="E2869" s="29"/>
      <c r="F2869" s="24">
        <f t="shared" si="88"/>
        <v>4.3645800000000001</v>
      </c>
      <c r="G2869" s="24">
        <v>4.3645800000000001</v>
      </c>
      <c r="H2869" s="23">
        <v>14.93796</v>
      </c>
      <c r="I2869" s="23"/>
      <c r="J2869" s="23">
        <v>150</v>
      </c>
      <c r="K2869" s="23"/>
    </row>
    <row r="2870" spans="1:11" ht="12.75" customHeight="1" x14ac:dyDescent="0.25">
      <c r="A2870" s="20">
        <f t="shared" si="89"/>
        <v>43006.208333326394</v>
      </c>
      <c r="B2870" s="29">
        <v>4.7480799999999999</v>
      </c>
      <c r="C2870" s="30">
        <v>1.21092</v>
      </c>
      <c r="D2870" s="29">
        <v>16.356030000000001</v>
      </c>
      <c r="E2870" s="29"/>
      <c r="F2870" s="24">
        <f t="shared" si="88"/>
        <v>4.7480799999999999</v>
      </c>
      <c r="G2870" s="24">
        <v>4.7480799999999999</v>
      </c>
      <c r="H2870" s="23">
        <v>14.93544</v>
      </c>
      <c r="I2870" s="23"/>
      <c r="J2870" s="23">
        <v>150</v>
      </c>
      <c r="K2870" s="23"/>
    </row>
    <row r="2871" spans="1:11" ht="12.75" customHeight="1" x14ac:dyDescent="0.25">
      <c r="A2871" s="20">
        <f t="shared" si="89"/>
        <v>43006.249999993059</v>
      </c>
      <c r="B2871" s="29">
        <v>7.5696099999999999</v>
      </c>
      <c r="C2871" s="30">
        <v>1.0241199999999999</v>
      </c>
      <c r="D2871" s="29">
        <v>16.269829999999999</v>
      </c>
      <c r="E2871" s="29"/>
      <c r="F2871" s="24">
        <f t="shared" si="88"/>
        <v>7.5696099999999999</v>
      </c>
      <c r="G2871" s="24">
        <v>7.5696099999999999</v>
      </c>
      <c r="H2871" s="23">
        <v>14.93483</v>
      </c>
      <c r="I2871" s="23"/>
      <c r="J2871" s="23">
        <v>150</v>
      </c>
      <c r="K2871" s="23"/>
    </row>
    <row r="2872" spans="1:11" ht="12.75" customHeight="1" x14ac:dyDescent="0.25">
      <c r="A2872" s="20">
        <f t="shared" si="89"/>
        <v>43006.291666659723</v>
      </c>
      <c r="B2872" s="29">
        <v>4.4634</v>
      </c>
      <c r="C2872" s="30">
        <v>0.25938</v>
      </c>
      <c r="D2872" s="29">
        <v>12.39376</v>
      </c>
      <c r="E2872" s="29"/>
      <c r="F2872" s="24">
        <f t="shared" si="88"/>
        <v>4.4634</v>
      </c>
      <c r="G2872" s="24">
        <v>4.4634</v>
      </c>
      <c r="H2872" s="23">
        <v>14.92267</v>
      </c>
      <c r="I2872" s="23"/>
      <c r="J2872" s="23">
        <v>150</v>
      </c>
      <c r="K2872" s="23"/>
    </row>
    <row r="2873" spans="1:11" ht="12.75" customHeight="1" x14ac:dyDescent="0.25">
      <c r="A2873" s="20">
        <f t="shared" si="89"/>
        <v>43006.333333326387</v>
      </c>
      <c r="B2873" s="29">
        <v>-5.4085799999999997</v>
      </c>
      <c r="C2873" s="30">
        <v>1.1279699999999999</v>
      </c>
      <c r="D2873" s="29">
        <v>320.06310000000002</v>
      </c>
      <c r="E2873" s="29"/>
      <c r="F2873" s="24" t="str">
        <f t="shared" si="88"/>
        <v/>
      </c>
      <c r="G2873" s="24" t="s">
        <v>189</v>
      </c>
      <c r="H2873" s="23">
        <v>14.921200000000001</v>
      </c>
      <c r="I2873" s="23"/>
      <c r="J2873" s="23">
        <v>150</v>
      </c>
      <c r="K2873" s="23"/>
    </row>
    <row r="2874" spans="1:11" ht="12.75" customHeight="1" x14ac:dyDescent="0.25">
      <c r="A2874" s="20">
        <f t="shared" si="89"/>
        <v>43006.374999993051</v>
      </c>
      <c r="B2874" s="29">
        <v>27.796410000000002</v>
      </c>
      <c r="C2874" s="30">
        <v>3.1869200000000002</v>
      </c>
      <c r="D2874" s="29">
        <v>255.6618</v>
      </c>
      <c r="E2874" s="29"/>
      <c r="F2874" s="24">
        <f t="shared" si="88"/>
        <v>27.796410000000002</v>
      </c>
      <c r="G2874" s="24">
        <v>27.796410000000002</v>
      </c>
      <c r="H2874" s="23">
        <v>14.914389999999999</v>
      </c>
      <c r="I2874" s="23"/>
      <c r="J2874" s="23">
        <v>150</v>
      </c>
      <c r="K2874" s="23"/>
    </row>
    <row r="2875" spans="1:11" ht="12.75" customHeight="1" x14ac:dyDescent="0.25">
      <c r="A2875" s="20">
        <f t="shared" si="89"/>
        <v>43006.416666659716</v>
      </c>
      <c r="B2875" s="29">
        <v>14.99803</v>
      </c>
      <c r="C2875" s="30">
        <v>3.1680600000000001</v>
      </c>
      <c r="D2875" s="29">
        <v>228.1353</v>
      </c>
      <c r="E2875" s="29"/>
      <c r="F2875" s="24">
        <f t="shared" si="88"/>
        <v>14.99803</v>
      </c>
      <c r="G2875" s="24">
        <v>14.99803</v>
      </c>
      <c r="H2875" s="23">
        <v>14.911390000000001</v>
      </c>
      <c r="I2875" s="23"/>
      <c r="J2875" s="23">
        <v>150</v>
      </c>
      <c r="K2875" s="23"/>
    </row>
    <row r="2876" spans="1:11" ht="12.75" customHeight="1" x14ac:dyDescent="0.25">
      <c r="A2876" s="20">
        <f t="shared" si="89"/>
        <v>43006.45833332638</v>
      </c>
      <c r="B2876" s="29">
        <v>17.414269999999998</v>
      </c>
      <c r="C2876" s="30">
        <v>4.1040599999999996</v>
      </c>
      <c r="D2876" s="29">
        <v>225.5463</v>
      </c>
      <c r="E2876" s="29"/>
      <c r="F2876" s="24">
        <f t="shared" si="88"/>
        <v>17.414269999999998</v>
      </c>
      <c r="G2876" s="24">
        <v>17.414269999999998</v>
      </c>
      <c r="H2876" s="23">
        <v>14.901109999999999</v>
      </c>
      <c r="I2876" s="23"/>
      <c r="J2876" s="23">
        <v>150</v>
      </c>
      <c r="K2876" s="23"/>
    </row>
    <row r="2877" spans="1:11" ht="12.75" customHeight="1" x14ac:dyDescent="0.25">
      <c r="A2877" s="20">
        <f t="shared" si="89"/>
        <v>43006.499999993044</v>
      </c>
      <c r="B2877" s="29">
        <v>28.131900000000002</v>
      </c>
      <c r="C2877" s="30">
        <v>4.3918299999999997</v>
      </c>
      <c r="D2877" s="29">
        <v>221.83619999999999</v>
      </c>
      <c r="E2877" s="29"/>
      <c r="F2877" s="24">
        <f t="shared" si="88"/>
        <v>28.131900000000002</v>
      </c>
      <c r="G2877" s="24">
        <v>28.131900000000002</v>
      </c>
      <c r="H2877" s="23">
        <v>14.898250000000001</v>
      </c>
      <c r="I2877" s="23"/>
      <c r="J2877" s="23">
        <v>150</v>
      </c>
      <c r="K2877" s="23"/>
    </row>
    <row r="2878" spans="1:11" ht="12.75" customHeight="1" x14ac:dyDescent="0.25">
      <c r="A2878" s="20">
        <f t="shared" si="89"/>
        <v>43006.541666659708</v>
      </c>
      <c r="B2878" s="29">
        <v>27.789339999999999</v>
      </c>
      <c r="C2878" s="30">
        <v>4.6358199999999998</v>
      </c>
      <c r="D2878" s="29">
        <v>236.87739999999999</v>
      </c>
      <c r="E2878" s="29"/>
      <c r="F2878" s="24">
        <f t="shared" si="88"/>
        <v>27.789339999999999</v>
      </c>
      <c r="G2878" s="24">
        <v>27.789339999999999</v>
      </c>
      <c r="H2878" s="23">
        <v>14.891170000000001</v>
      </c>
      <c r="I2878" s="23"/>
      <c r="J2878" s="23">
        <v>150</v>
      </c>
      <c r="K2878" s="23"/>
    </row>
    <row r="2879" spans="1:11" ht="12.75" customHeight="1" x14ac:dyDescent="0.25">
      <c r="A2879" s="20">
        <f t="shared" si="89"/>
        <v>43006.583333326373</v>
      </c>
      <c r="B2879" s="29">
        <v>10.65408</v>
      </c>
      <c r="C2879" s="30">
        <v>4.45017</v>
      </c>
      <c r="D2879" s="29">
        <v>229.9556</v>
      </c>
      <c r="E2879" s="29"/>
      <c r="F2879" s="24">
        <f t="shared" si="88"/>
        <v>10.65408</v>
      </c>
      <c r="G2879" s="24">
        <v>10.65408</v>
      </c>
      <c r="H2879" s="23">
        <v>14.88386</v>
      </c>
      <c r="I2879" s="23"/>
      <c r="J2879" s="23">
        <v>150</v>
      </c>
      <c r="K2879" s="23"/>
    </row>
    <row r="2880" spans="1:11" ht="12.75" customHeight="1" x14ac:dyDescent="0.25">
      <c r="A2880" s="20">
        <f t="shared" si="89"/>
        <v>43006.624999993037</v>
      </c>
      <c r="B2880" s="29">
        <v>35.666130000000003</v>
      </c>
      <c r="C2880" s="30">
        <v>5.0448599999999999</v>
      </c>
      <c r="D2880" s="29">
        <v>225.4385</v>
      </c>
      <c r="E2880" s="29"/>
      <c r="F2880" s="24">
        <f t="shared" si="88"/>
        <v>35.666130000000003</v>
      </c>
      <c r="G2880" s="24">
        <v>35.666130000000003</v>
      </c>
      <c r="H2880" s="23">
        <v>14.875719999999999</v>
      </c>
      <c r="I2880" s="23"/>
      <c r="J2880" s="23">
        <v>150</v>
      </c>
      <c r="K2880" s="23"/>
    </row>
    <row r="2881" spans="1:11" ht="12.75" customHeight="1" x14ac:dyDescent="0.25">
      <c r="A2881" s="20">
        <f t="shared" si="89"/>
        <v>43006.666666659701</v>
      </c>
      <c r="B2881" s="29">
        <v>32.449730000000002</v>
      </c>
      <c r="C2881" s="30">
        <v>4.24</v>
      </c>
      <c r="D2881" s="29">
        <v>240.2105</v>
      </c>
      <c r="E2881" s="29"/>
      <c r="F2881" s="24">
        <f t="shared" si="88"/>
        <v>32.449730000000002</v>
      </c>
      <c r="G2881" s="24">
        <v>32.449730000000002</v>
      </c>
      <c r="H2881" s="23">
        <v>14.86666</v>
      </c>
      <c r="I2881" s="23"/>
      <c r="J2881" s="23">
        <v>150</v>
      </c>
      <c r="K2881" s="23"/>
    </row>
    <row r="2882" spans="1:11" ht="12.75" customHeight="1" x14ac:dyDescent="0.25">
      <c r="A2882" s="20">
        <f t="shared" si="89"/>
        <v>43006.708333326365</v>
      </c>
      <c r="B2882" s="29">
        <v>31.96106</v>
      </c>
      <c r="C2882" s="30">
        <v>3.8511500000000001</v>
      </c>
      <c r="D2882" s="29">
        <v>216.0215</v>
      </c>
      <c r="E2882" s="29"/>
      <c r="F2882" s="24">
        <f t="shared" si="88"/>
        <v>31.96106</v>
      </c>
      <c r="G2882" s="24">
        <v>31.96106</v>
      </c>
      <c r="H2882" s="23">
        <v>14.86007</v>
      </c>
      <c r="I2882" s="23"/>
      <c r="J2882" s="23">
        <v>150</v>
      </c>
      <c r="K2882" s="23"/>
    </row>
    <row r="2883" spans="1:11" ht="12.75" customHeight="1" x14ac:dyDescent="0.25">
      <c r="A2883" s="20">
        <f t="shared" si="89"/>
        <v>43006.74999999303</v>
      </c>
      <c r="B2883" s="29">
        <v>31.881440000000001</v>
      </c>
      <c r="C2883" s="30">
        <v>3.40543</v>
      </c>
      <c r="D2883" s="29">
        <v>226.94</v>
      </c>
      <c r="E2883" s="29"/>
      <c r="F2883" s="24">
        <f t="shared" si="88"/>
        <v>31.881440000000001</v>
      </c>
      <c r="G2883" s="24">
        <v>31.881440000000001</v>
      </c>
      <c r="H2883" s="23">
        <v>14.852499999999999</v>
      </c>
      <c r="I2883" s="23"/>
      <c r="J2883" s="23">
        <v>150</v>
      </c>
      <c r="K2883" s="23"/>
    </row>
    <row r="2884" spans="1:11" ht="12.75" customHeight="1" x14ac:dyDescent="0.25">
      <c r="A2884" s="20">
        <f t="shared" si="89"/>
        <v>43006.791666659694</v>
      </c>
      <c r="B2884" s="29">
        <v>56.785559999999997</v>
      </c>
      <c r="C2884" s="30">
        <v>2.2095500000000001</v>
      </c>
      <c r="D2884" s="29">
        <v>217.7861</v>
      </c>
      <c r="E2884" s="29"/>
      <c r="F2884" s="24">
        <f t="shared" si="88"/>
        <v>56.785559999999997</v>
      </c>
      <c r="G2884" s="24">
        <v>56.785559999999997</v>
      </c>
      <c r="H2884" s="23">
        <v>14.843909999999999</v>
      </c>
      <c r="I2884" s="23"/>
      <c r="J2884" s="23">
        <v>150</v>
      </c>
      <c r="K2884" s="23"/>
    </row>
    <row r="2885" spans="1:11" ht="12.75" customHeight="1" x14ac:dyDescent="0.25">
      <c r="A2885" s="20">
        <f t="shared" si="89"/>
        <v>43006.833333326358</v>
      </c>
      <c r="B2885" s="29">
        <v>14.63111</v>
      </c>
      <c r="C2885" s="30">
        <v>0.92942999999999998</v>
      </c>
      <c r="D2885" s="29">
        <v>313.79689999999999</v>
      </c>
      <c r="E2885" s="29"/>
      <c r="F2885" s="24">
        <f t="shared" si="88"/>
        <v>14.63111</v>
      </c>
      <c r="G2885" s="24">
        <v>14.63111</v>
      </c>
      <c r="H2885" s="23">
        <v>14.83544</v>
      </c>
      <c r="I2885" s="23"/>
      <c r="J2885" s="23">
        <v>150</v>
      </c>
      <c r="K2885" s="23"/>
    </row>
    <row r="2886" spans="1:11" ht="12.75" customHeight="1" x14ac:dyDescent="0.25">
      <c r="A2886" s="20">
        <f t="shared" si="89"/>
        <v>43006.874999993022</v>
      </c>
      <c r="B2886" s="29">
        <v>7.5798899999999998</v>
      </c>
      <c r="C2886" s="30">
        <v>1.1484099999999999</v>
      </c>
      <c r="D2886" s="29">
        <v>309.07249999999999</v>
      </c>
      <c r="E2886" s="29"/>
      <c r="F2886" s="24">
        <f t="shared" si="88"/>
        <v>7.5798899999999998</v>
      </c>
      <c r="G2886" s="24">
        <v>7.5798899999999998</v>
      </c>
      <c r="H2886" s="23">
        <v>14.83309</v>
      </c>
      <c r="I2886" s="23"/>
      <c r="J2886" s="23">
        <v>150</v>
      </c>
      <c r="K2886" s="23"/>
    </row>
    <row r="2887" spans="1:11" ht="12.75" customHeight="1" x14ac:dyDescent="0.25">
      <c r="A2887" s="20">
        <f t="shared" si="89"/>
        <v>43006.916666659687</v>
      </c>
      <c r="B2887" s="29">
        <v>9.2969500000000007</v>
      </c>
      <c r="C2887" s="30">
        <v>1.3814599999999999</v>
      </c>
      <c r="D2887" s="29">
        <v>259.06529999999998</v>
      </c>
      <c r="E2887" s="29"/>
      <c r="F2887" s="24">
        <f t="shared" si="88"/>
        <v>9.2969500000000007</v>
      </c>
      <c r="G2887" s="24">
        <v>9.2969500000000007</v>
      </c>
      <c r="H2887" s="23">
        <v>14.828329999999999</v>
      </c>
      <c r="I2887" s="23"/>
      <c r="J2887" s="23">
        <v>150</v>
      </c>
      <c r="K2887" s="23"/>
    </row>
    <row r="2888" spans="1:11" ht="12.75" customHeight="1" x14ac:dyDescent="0.25">
      <c r="A2888" s="20">
        <f t="shared" si="89"/>
        <v>43006.958333326351</v>
      </c>
      <c r="B2888" s="29"/>
      <c r="C2888" s="30">
        <v>0.86819000000000002</v>
      </c>
      <c r="D2888" s="29">
        <v>149.5129</v>
      </c>
      <c r="E2888" s="29"/>
      <c r="F2888" s="24" t="str">
        <f t="shared" si="88"/>
        <v/>
      </c>
      <c r="G2888" s="24" t="s">
        <v>189</v>
      </c>
      <c r="H2888" s="23">
        <v>14.82644</v>
      </c>
      <c r="I2888" s="23"/>
      <c r="J2888" s="23">
        <v>150</v>
      </c>
      <c r="K2888" s="23"/>
    </row>
    <row r="2889" spans="1:11" ht="12.75" customHeight="1" x14ac:dyDescent="0.25">
      <c r="A2889" s="20">
        <f t="shared" si="89"/>
        <v>43006.999999993015</v>
      </c>
      <c r="B2889" s="29">
        <v>7.8031699999999997</v>
      </c>
      <c r="C2889" s="30">
        <v>0.43479000000000001</v>
      </c>
      <c r="D2889" s="29">
        <v>26.99072</v>
      </c>
      <c r="E2889" s="29"/>
      <c r="F2889" s="24">
        <f t="shared" si="88"/>
        <v>7.8031699999999997</v>
      </c>
      <c r="G2889" s="24">
        <v>7.8031699999999997</v>
      </c>
      <c r="H2889" s="23">
        <v>14.82587</v>
      </c>
      <c r="I2889" s="23"/>
      <c r="J2889" s="23">
        <v>150</v>
      </c>
      <c r="K2889" s="23"/>
    </row>
    <row r="2890" spans="1:11" ht="12.75" customHeight="1" x14ac:dyDescent="0.25">
      <c r="A2890" s="20">
        <f t="shared" si="89"/>
        <v>43007.041666659679</v>
      </c>
      <c r="B2890" s="29"/>
      <c r="C2890" s="30">
        <v>0.57984999999999998</v>
      </c>
      <c r="D2890" s="29">
        <v>220.4109</v>
      </c>
      <c r="E2890" s="29"/>
      <c r="F2890" s="24" t="str">
        <f t="shared" si="88"/>
        <v/>
      </c>
      <c r="G2890" s="24" t="s">
        <v>189</v>
      </c>
      <c r="H2890" s="23">
        <v>14.82292</v>
      </c>
      <c r="I2890" s="23">
        <f>COUNTIF(G2890:G2913,"&gt;150")</f>
        <v>0</v>
      </c>
      <c r="J2890" s="23">
        <v>150</v>
      </c>
      <c r="K2890" s="23"/>
    </row>
    <row r="2891" spans="1:11" ht="12.75" customHeight="1" x14ac:dyDescent="0.25">
      <c r="A2891" s="20">
        <f t="shared" si="89"/>
        <v>43007.083333326344</v>
      </c>
      <c r="B2891" s="29">
        <v>8.5205599999999997</v>
      </c>
      <c r="C2891" s="30">
        <v>0.62943000000000005</v>
      </c>
      <c r="D2891" s="29">
        <v>262.91699999999997</v>
      </c>
      <c r="E2891" s="29"/>
      <c r="F2891" s="24">
        <f t="shared" ref="F2891:F2954" si="90">IF(AND(B2891&gt;0,ISNUMBER(B2891)),B2891,"")</f>
        <v>8.5205599999999997</v>
      </c>
      <c r="G2891" s="24">
        <v>8.5205599999999997</v>
      </c>
      <c r="H2891" s="23">
        <v>14.817500000000001</v>
      </c>
      <c r="I2891" s="23"/>
      <c r="J2891" s="23">
        <v>150</v>
      </c>
      <c r="K2891" s="23"/>
    </row>
    <row r="2892" spans="1:11" ht="12.75" customHeight="1" x14ac:dyDescent="0.25">
      <c r="A2892" s="20">
        <f t="shared" ref="A2892:A2955" si="91">A2891+1/24</f>
        <v>43007.124999993008</v>
      </c>
      <c r="B2892" s="29">
        <v>1.8444400000000001</v>
      </c>
      <c r="C2892" s="30">
        <v>0.34638999999999998</v>
      </c>
      <c r="D2892" s="29">
        <v>119.1632</v>
      </c>
      <c r="E2892" s="29"/>
      <c r="F2892" s="24">
        <f t="shared" si="90"/>
        <v>1.8444400000000001</v>
      </c>
      <c r="G2892" s="24">
        <v>1.8444400000000001</v>
      </c>
      <c r="H2892" s="23">
        <v>14.80861</v>
      </c>
      <c r="I2892" s="23"/>
      <c r="J2892" s="23">
        <v>150</v>
      </c>
      <c r="K2892" s="23"/>
    </row>
    <row r="2893" spans="1:11" ht="12.75" customHeight="1" x14ac:dyDescent="0.25">
      <c r="A2893" s="20">
        <f t="shared" si="91"/>
        <v>43007.166666659672</v>
      </c>
      <c r="B2893" s="29">
        <v>6.7566100000000002</v>
      </c>
      <c r="C2893" s="30">
        <v>0.27759</v>
      </c>
      <c r="D2893" s="29">
        <v>154.96520000000001</v>
      </c>
      <c r="E2893" s="29"/>
      <c r="F2893" s="24">
        <f t="shared" si="90"/>
        <v>6.7566100000000002</v>
      </c>
      <c r="G2893" s="24">
        <v>6.7566100000000002</v>
      </c>
      <c r="H2893" s="23">
        <v>14.80683</v>
      </c>
      <c r="I2893" s="23"/>
      <c r="J2893" s="23">
        <v>150</v>
      </c>
      <c r="K2893" s="23"/>
    </row>
    <row r="2894" spans="1:11" ht="12.75" customHeight="1" x14ac:dyDescent="0.25">
      <c r="A2894" s="20">
        <f t="shared" si="91"/>
        <v>43007.208333326336</v>
      </c>
      <c r="B2894" s="29">
        <v>5.3818299999999999</v>
      </c>
      <c r="C2894" s="30">
        <v>0.34634999999999999</v>
      </c>
      <c r="D2894" s="29">
        <v>302.72669999999999</v>
      </c>
      <c r="E2894" s="29"/>
      <c r="F2894" s="24">
        <f t="shared" si="90"/>
        <v>5.3818299999999999</v>
      </c>
      <c r="G2894" s="24">
        <v>5.3818299999999999</v>
      </c>
      <c r="H2894" s="23">
        <v>14.80306</v>
      </c>
      <c r="I2894" s="23"/>
      <c r="J2894" s="23">
        <v>150</v>
      </c>
      <c r="K2894" s="23"/>
    </row>
    <row r="2895" spans="1:11" ht="12.75" customHeight="1" x14ac:dyDescent="0.25">
      <c r="A2895" s="20">
        <f t="shared" si="91"/>
        <v>43007.249999993001</v>
      </c>
      <c r="B2895" s="29">
        <v>15.392440000000001</v>
      </c>
      <c r="C2895" s="30">
        <v>0.54296999999999995</v>
      </c>
      <c r="D2895" s="29">
        <v>61.50797</v>
      </c>
      <c r="E2895" s="29"/>
      <c r="F2895" s="24">
        <f t="shared" si="90"/>
        <v>15.392440000000001</v>
      </c>
      <c r="G2895" s="24">
        <v>15.392440000000001</v>
      </c>
      <c r="H2895" s="23">
        <v>14.80289</v>
      </c>
      <c r="I2895" s="23"/>
      <c r="J2895" s="23">
        <v>150</v>
      </c>
      <c r="K2895" s="23"/>
    </row>
    <row r="2896" spans="1:11" ht="12.75" customHeight="1" x14ac:dyDescent="0.25">
      <c r="A2896" s="20">
        <f t="shared" si="91"/>
        <v>43007.291666659665</v>
      </c>
      <c r="B2896" s="29">
        <v>27.551670000000001</v>
      </c>
      <c r="C2896" s="30">
        <v>0.49703999999999998</v>
      </c>
      <c r="D2896" s="29">
        <v>97.803830000000005</v>
      </c>
      <c r="E2896" s="29"/>
      <c r="F2896" s="24">
        <f t="shared" si="90"/>
        <v>27.551670000000001</v>
      </c>
      <c r="G2896" s="24">
        <v>27.551670000000001</v>
      </c>
      <c r="H2896" s="23">
        <v>14.80063</v>
      </c>
      <c r="I2896" s="23"/>
      <c r="J2896" s="23">
        <v>150</v>
      </c>
      <c r="K2896" s="23"/>
    </row>
    <row r="2897" spans="1:11" ht="12.75" customHeight="1" x14ac:dyDescent="0.25">
      <c r="A2897" s="20">
        <f t="shared" si="91"/>
        <v>43007.333333326329</v>
      </c>
      <c r="B2897" s="29">
        <v>7.4952800000000002</v>
      </c>
      <c r="C2897" s="30">
        <v>0.40787000000000001</v>
      </c>
      <c r="D2897" s="29">
        <v>92.731830000000002</v>
      </c>
      <c r="E2897" s="29"/>
      <c r="F2897" s="24">
        <f t="shared" si="90"/>
        <v>7.4952800000000002</v>
      </c>
      <c r="G2897" s="24">
        <v>7.4952800000000002</v>
      </c>
      <c r="H2897" s="23">
        <v>14.796939999999999</v>
      </c>
      <c r="I2897" s="23"/>
      <c r="J2897" s="23">
        <v>150</v>
      </c>
      <c r="K2897" s="23"/>
    </row>
    <row r="2898" spans="1:11" ht="12.75" customHeight="1" x14ac:dyDescent="0.25">
      <c r="A2898" s="20">
        <f t="shared" si="91"/>
        <v>43007.374999992993</v>
      </c>
      <c r="B2898" s="29">
        <v>1.01617</v>
      </c>
      <c r="C2898" s="30">
        <v>0.42897999999999997</v>
      </c>
      <c r="D2898" s="29">
        <v>184.25219999999999</v>
      </c>
      <c r="E2898" s="29"/>
      <c r="F2898" s="24">
        <f t="shared" si="90"/>
        <v>1.01617</v>
      </c>
      <c r="G2898" s="24">
        <v>1.01617</v>
      </c>
      <c r="H2898" s="23">
        <v>14.795170000000001</v>
      </c>
      <c r="I2898" s="23"/>
      <c r="J2898" s="23">
        <v>150</v>
      </c>
      <c r="K2898" s="23"/>
    </row>
    <row r="2899" spans="1:11" ht="12.75" customHeight="1" x14ac:dyDescent="0.25">
      <c r="A2899" s="20">
        <f t="shared" si="91"/>
        <v>43007.416666659657</v>
      </c>
      <c r="B2899" s="29">
        <v>2.47817</v>
      </c>
      <c r="C2899" s="30">
        <v>0.73712</v>
      </c>
      <c r="D2899" s="29">
        <v>280.95749999999998</v>
      </c>
      <c r="E2899" s="29"/>
      <c r="F2899" s="24">
        <f t="shared" si="90"/>
        <v>2.47817</v>
      </c>
      <c r="G2899" s="24">
        <v>2.47817</v>
      </c>
      <c r="H2899" s="23">
        <v>14.78622</v>
      </c>
      <c r="I2899" s="23"/>
      <c r="J2899" s="23">
        <v>150</v>
      </c>
      <c r="K2899" s="23"/>
    </row>
    <row r="2900" spans="1:11" ht="12.75" customHeight="1" x14ac:dyDescent="0.25">
      <c r="A2900" s="20">
        <f t="shared" si="91"/>
        <v>43007.458333326322</v>
      </c>
      <c r="B2900" s="29">
        <v>2.5293899999999998</v>
      </c>
      <c r="C2900" s="30">
        <v>1.9087099999999999</v>
      </c>
      <c r="D2900" s="29">
        <v>358.2242</v>
      </c>
      <c r="E2900" s="29"/>
      <c r="F2900" s="24">
        <f t="shared" si="90"/>
        <v>2.5293899999999998</v>
      </c>
      <c r="G2900" s="24">
        <v>2.5293899999999998</v>
      </c>
      <c r="H2900" s="23">
        <v>14.78506</v>
      </c>
      <c r="I2900" s="23"/>
      <c r="J2900" s="23">
        <v>150</v>
      </c>
      <c r="K2900" s="23"/>
    </row>
    <row r="2901" spans="1:11" ht="12.75" customHeight="1" x14ac:dyDescent="0.25">
      <c r="A2901" s="20">
        <f t="shared" si="91"/>
        <v>43007.499999992986</v>
      </c>
      <c r="B2901" s="29">
        <v>1.1226700000000001</v>
      </c>
      <c r="C2901" s="30">
        <v>2.39222</v>
      </c>
      <c r="D2901" s="29">
        <v>358.08139999999997</v>
      </c>
      <c r="E2901" s="29"/>
      <c r="F2901" s="24">
        <f t="shared" si="90"/>
        <v>1.1226700000000001</v>
      </c>
      <c r="G2901" s="24">
        <v>1.1226700000000001</v>
      </c>
      <c r="H2901" s="23">
        <v>14.77567</v>
      </c>
      <c r="I2901" s="23"/>
      <c r="J2901" s="23">
        <v>150</v>
      </c>
      <c r="K2901" s="23"/>
    </row>
    <row r="2902" spans="1:11" ht="12.75" customHeight="1" x14ac:dyDescent="0.25">
      <c r="A2902" s="20">
        <f t="shared" si="91"/>
        <v>43007.54166665965</v>
      </c>
      <c r="B2902" s="29">
        <v>1.0476099999999999</v>
      </c>
      <c r="C2902" s="30">
        <v>2.2184200000000001</v>
      </c>
      <c r="D2902" s="29">
        <v>359.76179999999999</v>
      </c>
      <c r="E2902" s="29"/>
      <c r="F2902" s="24">
        <f t="shared" si="90"/>
        <v>1.0476099999999999</v>
      </c>
      <c r="G2902" s="24">
        <v>1.0476099999999999</v>
      </c>
      <c r="H2902" s="23">
        <v>14.77149</v>
      </c>
      <c r="I2902" s="23"/>
      <c r="J2902" s="23">
        <v>150</v>
      </c>
      <c r="K2902" s="23"/>
    </row>
    <row r="2903" spans="1:11" ht="12.75" customHeight="1" x14ac:dyDescent="0.25">
      <c r="A2903" s="20">
        <f t="shared" si="91"/>
        <v>43007.583333326314</v>
      </c>
      <c r="B2903" s="29">
        <v>10.62839</v>
      </c>
      <c r="C2903" s="30">
        <v>2.0205000000000002</v>
      </c>
      <c r="D2903" s="29">
        <v>353.03660000000002</v>
      </c>
      <c r="E2903" s="29"/>
      <c r="F2903" s="24">
        <f t="shared" si="90"/>
        <v>10.62839</v>
      </c>
      <c r="G2903" s="24">
        <v>10.62839</v>
      </c>
      <c r="H2903" s="23">
        <v>14.766999999999999</v>
      </c>
      <c r="I2903" s="23"/>
      <c r="J2903" s="23">
        <v>150</v>
      </c>
      <c r="K2903" s="23"/>
    </row>
    <row r="2904" spans="1:11" ht="12.75" customHeight="1" x14ac:dyDescent="0.25">
      <c r="A2904" s="20">
        <f t="shared" si="91"/>
        <v>43007.624999992979</v>
      </c>
      <c r="B2904" s="29">
        <v>19.674219999999998</v>
      </c>
      <c r="C2904" s="30">
        <v>1.57002</v>
      </c>
      <c r="D2904" s="29">
        <v>38.381979999999999</v>
      </c>
      <c r="E2904" s="29"/>
      <c r="F2904" s="24">
        <f t="shared" si="90"/>
        <v>19.674219999999998</v>
      </c>
      <c r="G2904" s="24">
        <v>19.674219999999998</v>
      </c>
      <c r="H2904" s="23">
        <v>14.7624</v>
      </c>
      <c r="I2904" s="23"/>
      <c r="J2904" s="23">
        <v>150</v>
      </c>
      <c r="K2904" s="23"/>
    </row>
    <row r="2905" spans="1:11" ht="12.75" customHeight="1" x14ac:dyDescent="0.25">
      <c r="A2905" s="20">
        <f t="shared" si="91"/>
        <v>43007.666666659643</v>
      </c>
      <c r="B2905" s="29">
        <v>2.72234</v>
      </c>
      <c r="C2905" s="30">
        <v>1.47099</v>
      </c>
      <c r="D2905" s="29">
        <v>34.370640000000002</v>
      </c>
      <c r="E2905" s="29"/>
      <c r="F2905" s="24">
        <f t="shared" si="90"/>
        <v>2.72234</v>
      </c>
      <c r="G2905" s="24">
        <v>2.72234</v>
      </c>
      <c r="H2905" s="23">
        <v>14.74512</v>
      </c>
      <c r="I2905" s="23"/>
      <c r="J2905" s="23">
        <v>150</v>
      </c>
      <c r="K2905" s="23"/>
    </row>
    <row r="2906" spans="1:11" ht="12.75" customHeight="1" x14ac:dyDescent="0.25">
      <c r="A2906" s="20">
        <f t="shared" si="91"/>
        <v>43007.708333326307</v>
      </c>
      <c r="B2906" s="29">
        <v>11.049110000000001</v>
      </c>
      <c r="C2906" s="30">
        <v>2.09537</v>
      </c>
      <c r="D2906" s="29">
        <v>355.17849999999999</v>
      </c>
      <c r="E2906" s="29"/>
      <c r="F2906" s="24">
        <f t="shared" si="90"/>
        <v>11.049110000000001</v>
      </c>
      <c r="G2906" s="24">
        <v>11.049110000000001</v>
      </c>
      <c r="H2906" s="23">
        <v>14.74461</v>
      </c>
      <c r="I2906" s="23"/>
      <c r="J2906" s="23">
        <v>150</v>
      </c>
      <c r="K2906" s="23"/>
    </row>
    <row r="2907" spans="1:11" ht="12.75" customHeight="1" x14ac:dyDescent="0.25">
      <c r="A2907" s="20">
        <f t="shared" si="91"/>
        <v>43007.749999992971</v>
      </c>
      <c r="B2907" s="29">
        <v>6.6666699999999999</v>
      </c>
      <c r="C2907" s="30">
        <v>1.6390400000000001</v>
      </c>
      <c r="D2907" s="29">
        <v>27.77816</v>
      </c>
      <c r="E2907" s="29"/>
      <c r="F2907" s="24">
        <f t="shared" si="90"/>
        <v>6.6666699999999999</v>
      </c>
      <c r="G2907" s="24">
        <v>6.6666699999999999</v>
      </c>
      <c r="H2907" s="23">
        <v>14.743779999999999</v>
      </c>
      <c r="I2907" s="23"/>
      <c r="J2907" s="23">
        <v>150</v>
      </c>
      <c r="K2907" s="23"/>
    </row>
    <row r="2908" spans="1:11" ht="12.75" customHeight="1" x14ac:dyDescent="0.25">
      <c r="A2908" s="20">
        <f t="shared" si="91"/>
        <v>43007.791666659636</v>
      </c>
      <c r="B2908" s="29">
        <v>3.9237199999999999</v>
      </c>
      <c r="C2908" s="30">
        <v>0.99407999999999996</v>
      </c>
      <c r="D2908" s="29">
        <v>51.888210000000001</v>
      </c>
      <c r="E2908" s="29"/>
      <c r="F2908" s="24">
        <f t="shared" si="90"/>
        <v>3.9237199999999999</v>
      </c>
      <c r="G2908" s="24">
        <v>3.9237199999999999</v>
      </c>
      <c r="H2908" s="23">
        <v>14.743679999999999</v>
      </c>
      <c r="I2908" s="23"/>
      <c r="J2908" s="23">
        <v>150</v>
      </c>
      <c r="K2908" s="23"/>
    </row>
    <row r="2909" spans="1:11" ht="12.75" customHeight="1" x14ac:dyDescent="0.25">
      <c r="A2909" s="20">
        <f t="shared" si="91"/>
        <v>43007.8333333263</v>
      </c>
      <c r="B2909" s="29">
        <v>4.4194500000000003</v>
      </c>
      <c r="C2909" s="30">
        <v>0.82291999999999998</v>
      </c>
      <c r="D2909" s="29">
        <v>48.382040000000003</v>
      </c>
      <c r="E2909" s="29"/>
      <c r="F2909" s="24">
        <f t="shared" si="90"/>
        <v>4.4194500000000003</v>
      </c>
      <c r="G2909" s="24">
        <v>4.4194500000000003</v>
      </c>
      <c r="H2909" s="23">
        <v>14.73889</v>
      </c>
      <c r="I2909" s="23"/>
      <c r="J2909" s="23">
        <v>150</v>
      </c>
      <c r="K2909" s="23"/>
    </row>
    <row r="2910" spans="1:11" ht="12.75" customHeight="1" x14ac:dyDescent="0.25">
      <c r="A2910" s="20">
        <f t="shared" si="91"/>
        <v>43007.874999992964</v>
      </c>
      <c r="B2910" s="29">
        <v>7.0771699999999997</v>
      </c>
      <c r="C2910" s="30">
        <v>0.82071000000000005</v>
      </c>
      <c r="D2910" s="29">
        <v>90.59845</v>
      </c>
      <c r="E2910" s="29"/>
      <c r="F2910" s="24">
        <f t="shared" si="90"/>
        <v>7.0771699999999997</v>
      </c>
      <c r="G2910" s="24">
        <v>7.0771699999999997</v>
      </c>
      <c r="H2910" s="23">
        <v>14.719329999999999</v>
      </c>
      <c r="I2910" s="23"/>
      <c r="J2910" s="23">
        <v>150</v>
      </c>
      <c r="K2910" s="23"/>
    </row>
    <row r="2911" spans="1:11" ht="12.75" customHeight="1" x14ac:dyDescent="0.25">
      <c r="A2911" s="20">
        <f t="shared" si="91"/>
        <v>43007.916666659628</v>
      </c>
      <c r="B2911" s="29">
        <v>-0.43543999999999999</v>
      </c>
      <c r="C2911" s="30">
        <v>0.29470000000000002</v>
      </c>
      <c r="D2911" s="29">
        <v>162.51830000000001</v>
      </c>
      <c r="E2911" s="29"/>
      <c r="F2911" s="24" t="str">
        <f t="shared" si="90"/>
        <v/>
      </c>
      <c r="G2911" s="24" t="s">
        <v>189</v>
      </c>
      <c r="H2911" s="23">
        <v>14.708220000000001</v>
      </c>
      <c r="I2911" s="23"/>
      <c r="J2911" s="23">
        <v>150</v>
      </c>
      <c r="K2911" s="23"/>
    </row>
    <row r="2912" spans="1:11" ht="12.75" customHeight="1" x14ac:dyDescent="0.25">
      <c r="A2912" s="20">
        <f t="shared" si="91"/>
        <v>43007.958333326293</v>
      </c>
      <c r="B2912" s="29">
        <v>6.0293299999999999</v>
      </c>
      <c r="C2912" s="30">
        <v>0.19816</v>
      </c>
      <c r="D2912" s="29">
        <v>90.899479999999997</v>
      </c>
      <c r="E2912" s="29"/>
      <c r="F2912" s="24">
        <f t="shared" si="90"/>
        <v>6.0293299999999999</v>
      </c>
      <c r="G2912" s="24">
        <v>6.0293299999999999</v>
      </c>
      <c r="H2912" s="23">
        <v>14.704499999999999</v>
      </c>
      <c r="I2912" s="23"/>
      <c r="J2912" s="23">
        <v>150</v>
      </c>
      <c r="K2912" s="23"/>
    </row>
    <row r="2913" spans="1:11" ht="12.75" customHeight="1" x14ac:dyDescent="0.25">
      <c r="A2913" s="20">
        <f t="shared" si="91"/>
        <v>43007.999999992957</v>
      </c>
      <c r="B2913" s="29">
        <v>2.4052199999999999</v>
      </c>
      <c r="C2913" s="30">
        <v>0.46636</v>
      </c>
      <c r="D2913" s="29">
        <v>176.78710000000001</v>
      </c>
      <c r="E2913" s="29"/>
      <c r="F2913" s="24">
        <f t="shared" si="90"/>
        <v>2.4052199999999999</v>
      </c>
      <c r="G2913" s="24">
        <v>2.4052199999999999</v>
      </c>
      <c r="H2913" s="23">
        <v>14.701169999999999</v>
      </c>
      <c r="I2913" s="23"/>
      <c r="J2913" s="23">
        <v>150</v>
      </c>
      <c r="K2913" s="23"/>
    </row>
    <row r="2914" spans="1:11" ht="12.75" customHeight="1" x14ac:dyDescent="0.25">
      <c r="A2914" s="20">
        <f t="shared" si="91"/>
        <v>43008.041666659621</v>
      </c>
      <c r="B2914" s="29">
        <v>2.5792700000000002</v>
      </c>
      <c r="C2914" s="30">
        <v>0.50770999999999999</v>
      </c>
      <c r="D2914" s="29">
        <v>353.86</v>
      </c>
      <c r="E2914" s="29"/>
      <c r="F2914" s="24">
        <f t="shared" si="90"/>
        <v>2.5792700000000002</v>
      </c>
      <c r="G2914" s="24">
        <v>2.5792700000000002</v>
      </c>
      <c r="H2914" s="23">
        <v>14.69905</v>
      </c>
      <c r="I2914" s="23">
        <f>COUNTIF(G2914:G2937,"&gt;150")</f>
        <v>0</v>
      </c>
      <c r="J2914" s="23">
        <v>150</v>
      </c>
      <c r="K2914" s="23"/>
    </row>
    <row r="2915" spans="1:11" ht="12.75" customHeight="1" x14ac:dyDescent="0.25">
      <c r="A2915" s="20">
        <f t="shared" si="91"/>
        <v>43008.083333326285</v>
      </c>
      <c r="B2915" s="29">
        <v>2.5329999999999999</v>
      </c>
      <c r="C2915" s="30">
        <v>0.53937000000000002</v>
      </c>
      <c r="D2915" s="29">
        <v>217.42679999999999</v>
      </c>
      <c r="E2915" s="29"/>
      <c r="F2915" s="24">
        <f t="shared" si="90"/>
        <v>2.5329999999999999</v>
      </c>
      <c r="G2915" s="24">
        <v>2.5329999999999999</v>
      </c>
      <c r="H2915" s="23">
        <v>14.699020000000001</v>
      </c>
      <c r="I2915" s="23"/>
      <c r="J2915" s="23">
        <v>150</v>
      </c>
      <c r="K2915" s="23"/>
    </row>
    <row r="2916" spans="1:11" ht="12.75" customHeight="1" x14ac:dyDescent="0.25">
      <c r="A2916" s="20">
        <f t="shared" si="91"/>
        <v>43008.12499999295</v>
      </c>
      <c r="B2916" s="29">
        <v>1.95689</v>
      </c>
      <c r="C2916" s="30">
        <v>1.31057</v>
      </c>
      <c r="D2916" s="29">
        <v>277.01049999999998</v>
      </c>
      <c r="E2916" s="29"/>
      <c r="F2916" s="24">
        <f t="shared" si="90"/>
        <v>1.95689</v>
      </c>
      <c r="G2916" s="24">
        <v>1.95689</v>
      </c>
      <c r="H2916" s="23">
        <v>14.69647</v>
      </c>
      <c r="I2916" s="23"/>
      <c r="J2916" s="23">
        <v>150</v>
      </c>
      <c r="K2916" s="23"/>
    </row>
    <row r="2917" spans="1:11" ht="12.75" customHeight="1" x14ac:dyDescent="0.25">
      <c r="A2917" s="20">
        <f t="shared" si="91"/>
        <v>43008.166666659614</v>
      </c>
      <c r="B2917" s="29">
        <v>2.4011100000000001</v>
      </c>
      <c r="C2917" s="30">
        <v>0.91264999999999996</v>
      </c>
      <c r="D2917" s="29">
        <v>287.33749999999998</v>
      </c>
      <c r="E2917" s="29"/>
      <c r="F2917" s="24">
        <f t="shared" si="90"/>
        <v>2.4011100000000001</v>
      </c>
      <c r="G2917" s="24">
        <v>2.4011100000000001</v>
      </c>
      <c r="H2917" s="23">
        <v>14.6838</v>
      </c>
      <c r="I2917" s="23"/>
      <c r="J2917" s="23">
        <v>150</v>
      </c>
      <c r="K2917" s="23"/>
    </row>
    <row r="2918" spans="1:11" ht="12.75" customHeight="1" x14ac:dyDescent="0.25">
      <c r="A2918" s="20">
        <f t="shared" si="91"/>
        <v>43008.208333326278</v>
      </c>
      <c r="B2918" s="29">
        <v>0.56933</v>
      </c>
      <c r="C2918" s="30">
        <v>2.0931899999999999</v>
      </c>
      <c r="D2918" s="29">
        <v>264.30040000000002</v>
      </c>
      <c r="E2918" s="29"/>
      <c r="F2918" s="24">
        <f t="shared" si="90"/>
        <v>0.56933</v>
      </c>
      <c r="G2918" s="24">
        <v>0.56933</v>
      </c>
      <c r="H2918" s="23">
        <v>14.68167</v>
      </c>
      <c r="I2918" s="23"/>
      <c r="J2918" s="23">
        <v>150</v>
      </c>
      <c r="K2918" s="23"/>
    </row>
    <row r="2919" spans="1:11" ht="12.75" customHeight="1" x14ac:dyDescent="0.25">
      <c r="A2919" s="20">
        <f t="shared" si="91"/>
        <v>43008.249999992942</v>
      </c>
      <c r="B2919" s="29">
        <v>7.3932799999999999</v>
      </c>
      <c r="C2919" s="30">
        <v>0.89029000000000003</v>
      </c>
      <c r="D2919" s="29">
        <v>2.5627800000000001</v>
      </c>
      <c r="E2919" s="29"/>
      <c r="F2919" s="24">
        <f t="shared" si="90"/>
        <v>7.3932799999999999</v>
      </c>
      <c r="G2919" s="24">
        <v>7.3932799999999999</v>
      </c>
      <c r="H2919" s="23">
        <v>14.680059999999999</v>
      </c>
      <c r="I2919" s="23"/>
      <c r="J2919" s="23">
        <v>150</v>
      </c>
      <c r="K2919" s="23"/>
    </row>
    <row r="2920" spans="1:11" ht="12.75" customHeight="1" x14ac:dyDescent="0.25">
      <c r="A2920" s="20">
        <f t="shared" si="91"/>
        <v>43008.291666659607</v>
      </c>
      <c r="B2920" s="29">
        <v>-1.6463399999999999</v>
      </c>
      <c r="C2920" s="30">
        <v>0.51651999999999998</v>
      </c>
      <c r="D2920" s="29">
        <v>64.088939999999994</v>
      </c>
      <c r="E2920" s="29"/>
      <c r="F2920" s="24" t="str">
        <f t="shared" si="90"/>
        <v/>
      </c>
      <c r="G2920" s="24" t="s">
        <v>189</v>
      </c>
      <c r="H2920" s="23">
        <v>14.65856</v>
      </c>
      <c r="I2920" s="23"/>
      <c r="J2920" s="23">
        <v>150</v>
      </c>
      <c r="K2920" s="23"/>
    </row>
    <row r="2921" spans="1:11" ht="12.75" customHeight="1" x14ac:dyDescent="0.25">
      <c r="A2921" s="20">
        <f t="shared" si="91"/>
        <v>43008.333333326271</v>
      </c>
      <c r="B2921" s="29">
        <v>6.0897800000000002</v>
      </c>
      <c r="C2921" s="30">
        <v>1.0562199999999999</v>
      </c>
      <c r="D2921" s="29">
        <v>272.90190000000001</v>
      </c>
      <c r="E2921" s="29"/>
      <c r="F2921" s="24">
        <f t="shared" si="90"/>
        <v>6.0897800000000002</v>
      </c>
      <c r="G2921" s="24">
        <v>6.0897800000000002</v>
      </c>
      <c r="H2921" s="23">
        <v>14.6555</v>
      </c>
      <c r="I2921" s="23"/>
      <c r="J2921" s="23">
        <v>150</v>
      </c>
      <c r="K2921" s="23"/>
    </row>
    <row r="2922" spans="1:11" ht="12.75" customHeight="1" x14ac:dyDescent="0.25">
      <c r="A2922" s="20">
        <f t="shared" si="91"/>
        <v>43008.374999992935</v>
      </c>
      <c r="B2922" s="29">
        <v>1.0023299999999999</v>
      </c>
      <c r="C2922" s="30">
        <v>2.45417</v>
      </c>
      <c r="D2922" s="29">
        <v>231.87260000000001</v>
      </c>
      <c r="E2922" s="29"/>
      <c r="F2922" s="24">
        <f t="shared" si="90"/>
        <v>1.0023299999999999</v>
      </c>
      <c r="G2922" s="24">
        <v>1.0023299999999999</v>
      </c>
      <c r="H2922" s="23">
        <v>14.65122</v>
      </c>
      <c r="I2922" s="23"/>
      <c r="J2922" s="23">
        <v>150</v>
      </c>
      <c r="K2922" s="23"/>
    </row>
    <row r="2923" spans="1:11" ht="12.75" customHeight="1" x14ac:dyDescent="0.25">
      <c r="A2923" s="20">
        <f t="shared" si="91"/>
        <v>43008.416666659599</v>
      </c>
      <c r="B2923" s="29">
        <v>1.4679500000000001</v>
      </c>
      <c r="C2923" s="30">
        <v>3.5037699999999998</v>
      </c>
      <c r="D2923" s="29">
        <v>214.89410000000001</v>
      </c>
      <c r="E2923" s="29"/>
      <c r="F2923" s="24">
        <f t="shared" si="90"/>
        <v>1.4679500000000001</v>
      </c>
      <c r="G2923" s="24">
        <v>1.4679500000000001</v>
      </c>
      <c r="H2923" s="23">
        <v>14.64761</v>
      </c>
      <c r="I2923" s="23"/>
      <c r="J2923" s="23">
        <v>150</v>
      </c>
      <c r="K2923" s="23"/>
    </row>
    <row r="2924" spans="1:11" ht="12.75" customHeight="1" x14ac:dyDescent="0.25">
      <c r="A2924" s="20">
        <f t="shared" si="91"/>
        <v>43008.458333326264</v>
      </c>
      <c r="B2924" s="29">
        <v>0.41688999999999998</v>
      </c>
      <c r="C2924" s="30">
        <v>3.9586100000000002</v>
      </c>
      <c r="D2924" s="29">
        <v>220.06549999999999</v>
      </c>
      <c r="E2924" s="29"/>
      <c r="F2924" s="24">
        <f t="shared" si="90"/>
        <v>0.41688999999999998</v>
      </c>
      <c r="G2924" s="24">
        <v>0.41688999999999998</v>
      </c>
      <c r="H2924" s="23">
        <v>14.6448</v>
      </c>
      <c r="I2924" s="23"/>
      <c r="J2924" s="23">
        <v>150</v>
      </c>
      <c r="K2924" s="23"/>
    </row>
    <row r="2925" spans="1:11" ht="12.75" customHeight="1" x14ac:dyDescent="0.25">
      <c r="A2925" s="20">
        <f t="shared" si="91"/>
        <v>43008.499999992928</v>
      </c>
      <c r="B2925" s="29">
        <v>6.9459999999999997</v>
      </c>
      <c r="C2925" s="30">
        <v>4.5435400000000001</v>
      </c>
      <c r="D2925" s="29">
        <v>227.7449</v>
      </c>
      <c r="E2925" s="29"/>
      <c r="F2925" s="24">
        <f t="shared" si="90"/>
        <v>6.9459999999999997</v>
      </c>
      <c r="G2925" s="24">
        <v>6.9459999999999997</v>
      </c>
      <c r="H2925" s="23">
        <v>14.64316</v>
      </c>
      <c r="I2925" s="23"/>
      <c r="J2925" s="23">
        <v>150</v>
      </c>
      <c r="K2925" s="23"/>
    </row>
    <row r="2926" spans="1:11" ht="12.75" customHeight="1" x14ac:dyDescent="0.25">
      <c r="A2926" s="20">
        <f t="shared" si="91"/>
        <v>43008.541666659592</v>
      </c>
      <c r="B2926" s="29">
        <v>4.8113299999999999</v>
      </c>
      <c r="C2926" s="30">
        <v>4.6313000000000004</v>
      </c>
      <c r="D2926" s="29">
        <v>220.958</v>
      </c>
      <c r="E2926" s="29"/>
      <c r="F2926" s="24">
        <f t="shared" si="90"/>
        <v>4.8113299999999999</v>
      </c>
      <c r="G2926" s="24">
        <v>4.8113299999999999</v>
      </c>
      <c r="H2926" s="23">
        <v>14.638640000000001</v>
      </c>
      <c r="I2926" s="23"/>
      <c r="J2926" s="23">
        <v>150</v>
      </c>
      <c r="K2926" s="23"/>
    </row>
    <row r="2927" spans="1:11" ht="12.75" customHeight="1" x14ac:dyDescent="0.25">
      <c r="A2927" s="20">
        <f t="shared" si="91"/>
        <v>43008.583333326256</v>
      </c>
      <c r="B2927" s="29">
        <v>14.094939999999999</v>
      </c>
      <c r="C2927" s="30">
        <v>4.4465300000000001</v>
      </c>
      <c r="D2927" s="29">
        <v>246.8537</v>
      </c>
      <c r="E2927" s="29"/>
      <c r="F2927" s="24">
        <f t="shared" si="90"/>
        <v>14.094939999999999</v>
      </c>
      <c r="G2927" s="24">
        <v>14.094939999999999</v>
      </c>
      <c r="H2927" s="23">
        <v>14.63738</v>
      </c>
      <c r="I2927" s="23"/>
      <c r="J2927" s="23">
        <v>150</v>
      </c>
      <c r="K2927" s="23"/>
    </row>
    <row r="2928" spans="1:11" ht="12.75" customHeight="1" x14ac:dyDescent="0.25">
      <c r="A2928" s="20">
        <f t="shared" si="91"/>
        <v>43008.62499999292</v>
      </c>
      <c r="B2928" s="29">
        <v>7.5116100000000001</v>
      </c>
      <c r="C2928" s="30">
        <v>5.37988</v>
      </c>
      <c r="D2928" s="29">
        <v>253.58250000000001</v>
      </c>
      <c r="E2928" s="29"/>
      <c r="F2928" s="24">
        <f t="shared" si="90"/>
        <v>7.5116100000000001</v>
      </c>
      <c r="G2928" s="24">
        <v>7.5116100000000001</v>
      </c>
      <c r="H2928" s="23">
        <v>14.63111</v>
      </c>
      <c r="I2928" s="23"/>
      <c r="J2928" s="23">
        <v>150</v>
      </c>
      <c r="K2928" s="23"/>
    </row>
    <row r="2929" spans="1:11" ht="12.75" customHeight="1" x14ac:dyDescent="0.25">
      <c r="A2929" s="20">
        <f t="shared" si="91"/>
        <v>43008.666666659585</v>
      </c>
      <c r="B2929" s="29">
        <v>14.091609999999999</v>
      </c>
      <c r="C2929" s="30">
        <v>4.6958799999999998</v>
      </c>
      <c r="D2929" s="29">
        <v>245.11269999999999</v>
      </c>
      <c r="E2929" s="29"/>
      <c r="F2929" s="24">
        <f t="shared" si="90"/>
        <v>14.091609999999999</v>
      </c>
      <c r="G2929" s="24">
        <v>14.091609999999999</v>
      </c>
      <c r="H2929" s="23">
        <v>14.611789999999999</v>
      </c>
      <c r="I2929" s="23"/>
      <c r="J2929" s="23">
        <v>150</v>
      </c>
      <c r="K2929" s="23"/>
    </row>
    <row r="2930" spans="1:11" ht="12.75" customHeight="1" x14ac:dyDescent="0.25">
      <c r="A2930" s="20">
        <f t="shared" si="91"/>
        <v>43008.708333326249</v>
      </c>
      <c r="B2930" s="29">
        <v>8.7753899999999998</v>
      </c>
      <c r="C2930" s="30">
        <v>4.6723800000000004</v>
      </c>
      <c r="D2930" s="29">
        <v>253.9992</v>
      </c>
      <c r="E2930" s="29"/>
      <c r="F2930" s="24">
        <f t="shared" si="90"/>
        <v>8.7753899999999998</v>
      </c>
      <c r="G2930" s="24">
        <v>8.7753899999999998</v>
      </c>
      <c r="H2930" s="23">
        <v>14.609220000000001</v>
      </c>
      <c r="I2930" s="23"/>
      <c r="J2930" s="23">
        <v>150</v>
      </c>
      <c r="K2930" s="23"/>
    </row>
    <row r="2931" spans="1:11" ht="12.75" customHeight="1" x14ac:dyDescent="0.25">
      <c r="A2931" s="20">
        <f t="shared" si="91"/>
        <v>43008.749999992913</v>
      </c>
      <c r="B2931" s="29">
        <v>9.6421700000000001</v>
      </c>
      <c r="C2931" s="30">
        <v>4.7036199999999999</v>
      </c>
      <c r="D2931" s="29">
        <v>267.78649999999999</v>
      </c>
      <c r="E2931" s="29"/>
      <c r="F2931" s="24">
        <f t="shared" si="90"/>
        <v>9.6421700000000001</v>
      </c>
      <c r="G2931" s="24">
        <v>9.6421700000000001</v>
      </c>
      <c r="H2931" s="23">
        <v>14.601330000000001</v>
      </c>
      <c r="I2931" s="23"/>
      <c r="J2931" s="23">
        <v>150</v>
      </c>
      <c r="K2931" s="23"/>
    </row>
    <row r="2932" spans="1:11" ht="12.75" customHeight="1" x14ac:dyDescent="0.25">
      <c r="A2932" s="20">
        <f t="shared" si="91"/>
        <v>43008.791666659577</v>
      </c>
      <c r="B2932" s="29">
        <v>12.571949999999999</v>
      </c>
      <c r="C2932" s="30">
        <v>2.1322299999999998</v>
      </c>
      <c r="D2932" s="29">
        <v>274.67200000000003</v>
      </c>
      <c r="E2932" s="29"/>
      <c r="F2932" s="24">
        <f t="shared" si="90"/>
        <v>12.571949999999999</v>
      </c>
      <c r="G2932" s="24">
        <v>12.571949999999999</v>
      </c>
      <c r="H2932" s="23">
        <v>14.601279999999999</v>
      </c>
      <c r="I2932" s="23"/>
      <c r="J2932" s="23">
        <v>150</v>
      </c>
      <c r="K2932" s="23"/>
    </row>
    <row r="2933" spans="1:11" ht="12.75" customHeight="1" x14ac:dyDescent="0.25">
      <c r="A2933" s="20">
        <f t="shared" si="91"/>
        <v>43008.833333326242</v>
      </c>
      <c r="B2933" s="29">
        <v>9.3985000000000003</v>
      </c>
      <c r="C2933" s="30">
        <v>0.55359999999999998</v>
      </c>
      <c r="D2933" s="29">
        <v>63.880549999999999</v>
      </c>
      <c r="E2933" s="29"/>
      <c r="F2933" s="24">
        <f t="shared" si="90"/>
        <v>9.3985000000000003</v>
      </c>
      <c r="G2933" s="24">
        <v>9.3985000000000003</v>
      </c>
      <c r="H2933" s="23">
        <v>14.600669999999999</v>
      </c>
      <c r="I2933" s="23"/>
      <c r="J2933" s="23">
        <v>150</v>
      </c>
      <c r="K2933" s="23"/>
    </row>
    <row r="2934" spans="1:11" ht="12.75" customHeight="1" x14ac:dyDescent="0.25">
      <c r="A2934" s="20">
        <f t="shared" si="91"/>
        <v>43008.874999992906</v>
      </c>
      <c r="B2934" s="29">
        <v>15.344670000000001</v>
      </c>
      <c r="C2934" s="30">
        <v>0.49214000000000002</v>
      </c>
      <c r="D2934" s="29">
        <v>102.46720000000001</v>
      </c>
      <c r="E2934" s="29"/>
      <c r="F2934" s="24">
        <f t="shared" si="90"/>
        <v>15.344670000000001</v>
      </c>
      <c r="G2934" s="24">
        <v>15.344670000000001</v>
      </c>
      <c r="H2934" s="23">
        <v>14.596450000000001</v>
      </c>
      <c r="I2934" s="23"/>
      <c r="J2934" s="23">
        <v>150</v>
      </c>
      <c r="K2934" s="23"/>
    </row>
    <row r="2935" spans="1:11" ht="12.75" customHeight="1" x14ac:dyDescent="0.25">
      <c r="A2935" s="20">
        <f t="shared" si="91"/>
        <v>43008.91666665957</v>
      </c>
      <c r="B2935" s="29">
        <v>2.1196700000000002</v>
      </c>
      <c r="C2935" s="30">
        <v>0.85468</v>
      </c>
      <c r="D2935" s="29">
        <v>257.52929999999998</v>
      </c>
      <c r="E2935" s="29"/>
      <c r="F2935" s="24">
        <f t="shared" si="90"/>
        <v>2.1196700000000002</v>
      </c>
      <c r="G2935" s="24">
        <v>2.1196700000000002</v>
      </c>
      <c r="H2935" s="23">
        <v>14.5916</v>
      </c>
      <c r="I2935" s="23"/>
      <c r="J2935" s="23">
        <v>150</v>
      </c>
      <c r="K2935" s="23"/>
    </row>
    <row r="2936" spans="1:11" ht="12.75" customHeight="1" x14ac:dyDescent="0.25">
      <c r="A2936" s="20">
        <f t="shared" si="91"/>
        <v>43008.958333326234</v>
      </c>
      <c r="B2936" s="29">
        <v>13.656560000000001</v>
      </c>
      <c r="C2936" s="30">
        <v>1.53003</v>
      </c>
      <c r="D2936" s="29">
        <v>243.63740000000001</v>
      </c>
      <c r="E2936" s="29"/>
      <c r="F2936" s="24">
        <f t="shared" si="90"/>
        <v>13.656560000000001</v>
      </c>
      <c r="G2936" s="24">
        <v>13.656560000000001</v>
      </c>
      <c r="H2936" s="23">
        <v>14.588950000000001</v>
      </c>
      <c r="I2936" s="23"/>
      <c r="J2936" s="23">
        <v>150</v>
      </c>
      <c r="K2936" s="23"/>
    </row>
    <row r="2937" spans="1:11" ht="12.75" customHeight="1" x14ac:dyDescent="0.25">
      <c r="A2937" s="20">
        <f t="shared" si="91"/>
        <v>43008.999999992899</v>
      </c>
      <c r="B2937" s="29">
        <v>11.879110000000001</v>
      </c>
      <c r="C2937" s="30">
        <v>0.34369</v>
      </c>
      <c r="D2937" s="29">
        <v>52.23095</v>
      </c>
      <c r="E2937" s="29"/>
      <c r="F2937" s="24">
        <f t="shared" si="90"/>
        <v>11.879110000000001</v>
      </c>
      <c r="G2937" s="24">
        <v>11.879110000000001</v>
      </c>
      <c r="H2937" s="23">
        <v>14.586499999999999</v>
      </c>
      <c r="I2937" s="23"/>
      <c r="J2937" s="23">
        <v>150</v>
      </c>
      <c r="K2937" s="23"/>
    </row>
    <row r="2938" spans="1:11" ht="12.75" customHeight="1" x14ac:dyDescent="0.25">
      <c r="A2938" s="20">
        <f t="shared" si="91"/>
        <v>43009.041666659563</v>
      </c>
      <c r="B2938" s="21"/>
      <c r="C2938" s="22">
        <v>0.42637000000000003</v>
      </c>
      <c r="D2938" s="21">
        <v>266.90370000000001</v>
      </c>
      <c r="E2938" s="21"/>
      <c r="F2938" s="24" t="str">
        <f t="shared" si="90"/>
        <v/>
      </c>
      <c r="G2938" s="24" t="s">
        <v>189</v>
      </c>
      <c r="H2938" s="23">
        <v>14.578530000000001</v>
      </c>
      <c r="I2938" s="23">
        <f>COUNTIF(G2938:G2961,"&gt;150")</f>
        <v>0</v>
      </c>
      <c r="J2938" s="23">
        <v>150</v>
      </c>
      <c r="K2938" s="23"/>
    </row>
    <row r="2939" spans="1:11" ht="12.75" customHeight="1" x14ac:dyDescent="0.25">
      <c r="A2939" s="20">
        <f t="shared" si="91"/>
        <v>43009.083333326227</v>
      </c>
      <c r="B2939" s="21">
        <v>6.8152200000000001</v>
      </c>
      <c r="C2939" s="22">
        <v>0.36510999999999999</v>
      </c>
      <c r="D2939" s="21">
        <v>321.37349999999998</v>
      </c>
      <c r="E2939" s="21"/>
      <c r="F2939" s="24">
        <f t="shared" si="90"/>
        <v>6.8152200000000001</v>
      </c>
      <c r="G2939" s="24">
        <v>6.8152200000000001</v>
      </c>
      <c r="H2939" s="23">
        <v>14.57667</v>
      </c>
      <c r="I2939" s="23"/>
      <c r="J2939" s="23">
        <v>150</v>
      </c>
      <c r="K2939" s="23"/>
    </row>
    <row r="2940" spans="1:11" ht="12.75" customHeight="1" x14ac:dyDescent="0.25">
      <c r="A2940" s="20">
        <f t="shared" si="91"/>
        <v>43009.124999992891</v>
      </c>
      <c r="B2940" s="21">
        <v>8.2711100000000002</v>
      </c>
      <c r="C2940" s="22">
        <v>0.58267999999999998</v>
      </c>
      <c r="D2940" s="21">
        <v>253.67259999999999</v>
      </c>
      <c r="E2940" s="21"/>
      <c r="F2940" s="24">
        <f t="shared" si="90"/>
        <v>8.2711100000000002</v>
      </c>
      <c r="G2940" s="24">
        <v>8.2711100000000002</v>
      </c>
      <c r="H2940" s="23">
        <v>14.574719999999999</v>
      </c>
      <c r="I2940" s="23"/>
      <c r="J2940" s="23">
        <v>150</v>
      </c>
      <c r="K2940" s="23"/>
    </row>
    <row r="2941" spans="1:11" ht="12.75" customHeight="1" x14ac:dyDescent="0.25">
      <c r="A2941" s="20">
        <f t="shared" si="91"/>
        <v>43009.166666659556</v>
      </c>
      <c r="B2941" s="21">
        <v>1.35667</v>
      </c>
      <c r="C2941" s="22">
        <v>0.38097999999999999</v>
      </c>
      <c r="D2941" s="21">
        <v>234.1199</v>
      </c>
      <c r="E2941" s="21"/>
      <c r="F2941" s="24">
        <f t="shared" si="90"/>
        <v>1.35667</v>
      </c>
      <c r="G2941" s="24">
        <v>1.35667</v>
      </c>
      <c r="H2941" s="23">
        <v>14.57033</v>
      </c>
      <c r="I2941" s="23"/>
      <c r="J2941" s="23">
        <v>150</v>
      </c>
      <c r="K2941" s="23"/>
    </row>
    <row r="2942" spans="1:11" ht="12.75" customHeight="1" x14ac:dyDescent="0.25">
      <c r="A2942" s="20">
        <f t="shared" si="91"/>
        <v>43009.20833332622</v>
      </c>
      <c r="B2942" s="21">
        <v>4.1552699999999998</v>
      </c>
      <c r="C2942" s="22">
        <v>0.48698999999999998</v>
      </c>
      <c r="D2942" s="21">
        <v>93.672420000000002</v>
      </c>
      <c r="E2942" s="21"/>
      <c r="F2942" s="24">
        <f t="shared" si="90"/>
        <v>4.1552699999999998</v>
      </c>
      <c r="G2942" s="24">
        <v>4.1552699999999998</v>
      </c>
      <c r="H2942" s="23">
        <v>14.563940000000001</v>
      </c>
      <c r="I2942" s="23"/>
      <c r="J2942" s="23">
        <v>150</v>
      </c>
      <c r="K2942" s="23"/>
    </row>
    <row r="2943" spans="1:11" ht="12.75" customHeight="1" x14ac:dyDescent="0.25">
      <c r="A2943" s="20">
        <f t="shared" si="91"/>
        <v>43009.249999992884</v>
      </c>
      <c r="B2943" s="21">
        <v>11.227</v>
      </c>
      <c r="C2943" s="22">
        <v>1.84019</v>
      </c>
      <c r="D2943" s="21">
        <v>335.56779999999998</v>
      </c>
      <c r="E2943" s="21"/>
      <c r="F2943" s="24">
        <f t="shared" si="90"/>
        <v>11.227</v>
      </c>
      <c r="G2943" s="24">
        <v>11.227</v>
      </c>
      <c r="H2943" s="23">
        <v>14.563829999999999</v>
      </c>
      <c r="I2943" s="23"/>
      <c r="J2943" s="23">
        <v>150</v>
      </c>
      <c r="K2943" s="23"/>
    </row>
    <row r="2944" spans="1:11" ht="12.75" customHeight="1" x14ac:dyDescent="0.25">
      <c r="A2944" s="20">
        <f t="shared" si="91"/>
        <v>43009.291666659548</v>
      </c>
      <c r="B2944" s="21">
        <v>13.47545</v>
      </c>
      <c r="C2944" s="22">
        <v>2.73611</v>
      </c>
      <c r="D2944" s="21">
        <v>352.27080000000001</v>
      </c>
      <c r="E2944" s="21"/>
      <c r="F2944" s="24">
        <f t="shared" si="90"/>
        <v>13.47545</v>
      </c>
      <c r="G2944" s="24">
        <v>13.47545</v>
      </c>
      <c r="H2944" s="23">
        <v>14.558020000000001</v>
      </c>
      <c r="I2944" s="23"/>
      <c r="J2944" s="23">
        <v>150</v>
      </c>
      <c r="K2944" s="23"/>
    </row>
    <row r="2945" spans="1:11" ht="12.75" customHeight="1" x14ac:dyDescent="0.25">
      <c r="A2945" s="20">
        <f t="shared" si="91"/>
        <v>43009.333333326213</v>
      </c>
      <c r="B2945" s="21"/>
      <c r="C2945" s="22">
        <v>3.42997</v>
      </c>
      <c r="D2945" s="21">
        <v>319.9511</v>
      </c>
      <c r="E2945" s="21"/>
      <c r="F2945" s="24" t="str">
        <f t="shared" si="90"/>
        <v/>
      </c>
      <c r="G2945" s="24" t="s">
        <v>189</v>
      </c>
      <c r="H2945" s="23">
        <v>14.55728</v>
      </c>
      <c r="I2945" s="23"/>
      <c r="J2945" s="23">
        <v>150</v>
      </c>
      <c r="K2945" s="23"/>
    </row>
    <row r="2946" spans="1:11" ht="12.75" customHeight="1" x14ac:dyDescent="0.25">
      <c r="A2946" s="20">
        <f t="shared" si="91"/>
        <v>43009.374999992877</v>
      </c>
      <c r="B2946" s="21"/>
      <c r="C2946" s="22">
        <v>6.2289500000000002</v>
      </c>
      <c r="D2946" s="21">
        <v>304.68450000000001</v>
      </c>
      <c r="E2946" s="21"/>
      <c r="F2946" s="24" t="str">
        <f t="shared" si="90"/>
        <v/>
      </c>
      <c r="G2946" s="24" t="s">
        <v>189</v>
      </c>
      <c r="H2946" s="23">
        <v>14.5525</v>
      </c>
      <c r="I2946" s="23"/>
      <c r="J2946" s="23">
        <v>150</v>
      </c>
      <c r="K2946" s="23"/>
    </row>
    <row r="2947" spans="1:11" ht="12.75" customHeight="1" x14ac:dyDescent="0.25">
      <c r="A2947" s="20">
        <f t="shared" si="91"/>
        <v>43009.416666659541</v>
      </c>
      <c r="B2947" s="21">
        <v>16.82939</v>
      </c>
      <c r="C2947" s="22">
        <v>6.9906499999999996</v>
      </c>
      <c r="D2947" s="21">
        <v>285.82600000000002</v>
      </c>
      <c r="E2947" s="21"/>
      <c r="F2947" s="24">
        <f t="shared" si="90"/>
        <v>16.82939</v>
      </c>
      <c r="G2947" s="24">
        <v>16.82939</v>
      </c>
      <c r="H2947" s="23">
        <v>14.55044</v>
      </c>
      <c r="I2947" s="23"/>
      <c r="J2947" s="23">
        <v>150</v>
      </c>
      <c r="K2947" s="23"/>
    </row>
    <row r="2948" spans="1:11" ht="12.75" customHeight="1" x14ac:dyDescent="0.25">
      <c r="A2948" s="20">
        <f t="shared" si="91"/>
        <v>43009.458333326205</v>
      </c>
      <c r="B2948" s="21">
        <v>-0.86882999999999999</v>
      </c>
      <c r="C2948" s="22">
        <v>7.5580499999999997</v>
      </c>
      <c r="D2948" s="21">
        <v>276.96690000000001</v>
      </c>
      <c r="E2948" s="21"/>
      <c r="F2948" s="24" t="str">
        <f t="shared" si="90"/>
        <v/>
      </c>
      <c r="G2948" s="24" t="s">
        <v>189</v>
      </c>
      <c r="H2948" s="23">
        <v>14.54983</v>
      </c>
      <c r="I2948" s="23"/>
      <c r="J2948" s="23">
        <v>150</v>
      </c>
      <c r="K2948" s="23"/>
    </row>
    <row r="2949" spans="1:11" ht="12.75" customHeight="1" x14ac:dyDescent="0.25">
      <c r="A2949" s="20">
        <f t="shared" si="91"/>
        <v>43009.49999999287</v>
      </c>
      <c r="B2949" s="21">
        <v>13.27744</v>
      </c>
      <c r="C2949" s="22">
        <v>7.0653300000000003</v>
      </c>
      <c r="D2949" s="21">
        <v>281.89960000000002</v>
      </c>
      <c r="E2949" s="21"/>
      <c r="F2949" s="24">
        <f t="shared" si="90"/>
        <v>13.27744</v>
      </c>
      <c r="G2949" s="24">
        <v>13.27744</v>
      </c>
      <c r="H2949" s="23">
        <v>14.53411</v>
      </c>
      <c r="I2949" s="23"/>
      <c r="J2949" s="23">
        <v>150</v>
      </c>
      <c r="K2949" s="23"/>
    </row>
    <row r="2950" spans="1:11" ht="12.75" customHeight="1" x14ac:dyDescent="0.25">
      <c r="A2950" s="20">
        <f t="shared" si="91"/>
        <v>43009.541666659534</v>
      </c>
      <c r="B2950" s="21">
        <v>12.406890000000001</v>
      </c>
      <c r="C2950" s="22">
        <v>8.06358</v>
      </c>
      <c r="D2950" s="21">
        <v>271.95150000000001</v>
      </c>
      <c r="E2950" s="21"/>
      <c r="F2950" s="24">
        <f t="shared" si="90"/>
        <v>12.406890000000001</v>
      </c>
      <c r="G2950" s="24">
        <v>12.406890000000001</v>
      </c>
      <c r="H2950" s="23">
        <v>14.528930000000001</v>
      </c>
      <c r="I2950" s="23"/>
      <c r="J2950" s="23">
        <v>150</v>
      </c>
      <c r="K2950" s="23"/>
    </row>
    <row r="2951" spans="1:11" ht="12.75" customHeight="1" x14ac:dyDescent="0.25">
      <c r="A2951" s="20">
        <f t="shared" si="91"/>
        <v>43009.583333326198</v>
      </c>
      <c r="B2951" s="21">
        <v>-0.79922000000000004</v>
      </c>
      <c r="C2951" s="22">
        <v>6.6471299999999998</v>
      </c>
      <c r="D2951" s="21">
        <v>278.68049999999999</v>
      </c>
      <c r="E2951" s="21"/>
      <c r="F2951" s="24" t="str">
        <f t="shared" si="90"/>
        <v/>
      </c>
      <c r="G2951" s="24" t="s">
        <v>189</v>
      </c>
      <c r="H2951" s="23">
        <v>14.52741</v>
      </c>
      <c r="I2951" s="23"/>
      <c r="J2951" s="23">
        <v>150</v>
      </c>
      <c r="K2951" s="23"/>
    </row>
    <row r="2952" spans="1:11" ht="12.75" customHeight="1" x14ac:dyDescent="0.25">
      <c r="A2952" s="20">
        <f t="shared" si="91"/>
        <v>43009.624999992862</v>
      </c>
      <c r="B2952" s="21">
        <v>24.702780000000001</v>
      </c>
      <c r="C2952" s="22">
        <v>8.7276000000000007</v>
      </c>
      <c r="D2952" s="21">
        <v>275.96159999999998</v>
      </c>
      <c r="E2952" s="21"/>
      <c r="F2952" s="24">
        <f t="shared" si="90"/>
        <v>24.702780000000001</v>
      </c>
      <c r="G2952" s="24">
        <v>24.702780000000001</v>
      </c>
      <c r="H2952" s="23">
        <v>14.523009999999999</v>
      </c>
      <c r="I2952" s="23"/>
      <c r="J2952" s="23">
        <v>150</v>
      </c>
      <c r="K2952" s="23"/>
    </row>
    <row r="2953" spans="1:11" ht="12.75" customHeight="1" x14ac:dyDescent="0.25">
      <c r="A2953" s="20">
        <f t="shared" si="91"/>
        <v>43009.666666659527</v>
      </c>
      <c r="B2953" s="21">
        <v>11.352169999999999</v>
      </c>
      <c r="C2953" s="22">
        <v>6.5430000000000001</v>
      </c>
      <c r="D2953" s="21">
        <v>274.16430000000003</v>
      </c>
      <c r="E2953" s="21"/>
      <c r="F2953" s="24">
        <f t="shared" si="90"/>
        <v>11.352169999999999</v>
      </c>
      <c r="G2953" s="24">
        <v>11.352169999999999</v>
      </c>
      <c r="H2953" s="23">
        <v>14.52106</v>
      </c>
      <c r="I2953" s="23"/>
      <c r="J2953" s="23">
        <v>150</v>
      </c>
      <c r="K2953" s="23"/>
    </row>
    <row r="2954" spans="1:11" ht="12.75" customHeight="1" x14ac:dyDescent="0.25">
      <c r="A2954" s="20">
        <f t="shared" si="91"/>
        <v>43009.708333326191</v>
      </c>
      <c r="B2954" s="21">
        <v>15.31911</v>
      </c>
      <c r="C2954" s="22">
        <v>6.6705800000000002</v>
      </c>
      <c r="D2954" s="21">
        <v>278.36259999999999</v>
      </c>
      <c r="E2954" s="21"/>
      <c r="F2954" s="24">
        <f t="shared" si="90"/>
        <v>15.31911</v>
      </c>
      <c r="G2954" s="24">
        <v>15.31911</v>
      </c>
      <c r="H2954" s="23">
        <v>14.5185</v>
      </c>
      <c r="I2954" s="23"/>
      <c r="J2954" s="23">
        <v>150</v>
      </c>
      <c r="K2954" s="23"/>
    </row>
    <row r="2955" spans="1:11" ht="12.75" customHeight="1" x14ac:dyDescent="0.25">
      <c r="A2955" s="20">
        <f t="shared" si="91"/>
        <v>43009.749999992855</v>
      </c>
      <c r="B2955" s="21">
        <v>38.479329999999997</v>
      </c>
      <c r="C2955" s="22">
        <v>5.1072899999999999</v>
      </c>
      <c r="D2955" s="21">
        <v>290.62419999999997</v>
      </c>
      <c r="E2955" s="21"/>
      <c r="F2955" s="24">
        <f t="shared" ref="F2955:F3018" si="92">IF(AND(B2955&gt;0,ISNUMBER(B2955)),B2955,"")</f>
        <v>38.479329999999997</v>
      </c>
      <c r="G2955" s="24">
        <v>38.479329999999997</v>
      </c>
      <c r="H2955" s="23">
        <v>14.50417</v>
      </c>
      <c r="I2955" s="23"/>
      <c r="J2955" s="23">
        <v>150</v>
      </c>
      <c r="K2955" s="23"/>
    </row>
    <row r="2956" spans="1:11" ht="12.75" customHeight="1" x14ac:dyDescent="0.25">
      <c r="A2956" s="20">
        <f t="shared" ref="A2956:A3019" si="93">A2955+1/24</f>
        <v>43009.791666659519</v>
      </c>
      <c r="B2956" s="21">
        <v>12.90433</v>
      </c>
      <c r="C2956" s="22">
        <v>4.6534899999999997</v>
      </c>
      <c r="D2956" s="21">
        <v>289.44299999999998</v>
      </c>
      <c r="E2956" s="21"/>
      <c r="F2956" s="24">
        <f t="shared" si="92"/>
        <v>12.90433</v>
      </c>
      <c r="G2956" s="24">
        <v>12.90433</v>
      </c>
      <c r="H2956" s="23">
        <v>14.5</v>
      </c>
      <c r="I2956" s="23"/>
      <c r="J2956" s="23">
        <v>150</v>
      </c>
      <c r="K2956" s="23"/>
    </row>
    <row r="2957" spans="1:11" ht="12.75" customHeight="1" x14ac:dyDescent="0.25">
      <c r="A2957" s="20">
        <f t="shared" si="93"/>
        <v>43009.833333326183</v>
      </c>
      <c r="B2957" s="21">
        <v>3.05511</v>
      </c>
      <c r="C2957" s="22">
        <v>4.15273</v>
      </c>
      <c r="D2957" s="21">
        <v>292.73239999999998</v>
      </c>
      <c r="E2957" s="21"/>
      <c r="F2957" s="24">
        <f t="shared" si="92"/>
        <v>3.05511</v>
      </c>
      <c r="G2957" s="24">
        <v>3.05511</v>
      </c>
      <c r="H2957" s="23">
        <v>14.5</v>
      </c>
      <c r="I2957" s="23"/>
      <c r="J2957" s="23">
        <v>150</v>
      </c>
      <c r="K2957" s="23"/>
    </row>
    <row r="2958" spans="1:11" ht="12.75" customHeight="1" x14ac:dyDescent="0.25">
      <c r="A2958" s="20">
        <f t="shared" si="93"/>
        <v>43009.874999992848</v>
      </c>
      <c r="B2958" s="21">
        <v>23.89133</v>
      </c>
      <c r="C2958" s="22">
        <v>4.4901400000000002</v>
      </c>
      <c r="D2958" s="21">
        <v>291.0154</v>
      </c>
      <c r="E2958" s="21"/>
      <c r="F2958" s="24">
        <f t="shared" si="92"/>
        <v>23.89133</v>
      </c>
      <c r="G2958" s="24">
        <v>23.89133</v>
      </c>
      <c r="H2958" s="23">
        <v>14.5</v>
      </c>
      <c r="I2958" s="23"/>
      <c r="J2958" s="23">
        <v>150</v>
      </c>
      <c r="K2958" s="23"/>
    </row>
    <row r="2959" spans="1:11" ht="12.75" customHeight="1" x14ac:dyDescent="0.25">
      <c r="A2959" s="20">
        <f t="shared" si="93"/>
        <v>43009.916666659512</v>
      </c>
      <c r="B2959" s="21">
        <v>25.186050000000002</v>
      </c>
      <c r="C2959" s="22">
        <v>3.0105400000000002</v>
      </c>
      <c r="D2959" s="21">
        <v>292.94959999999998</v>
      </c>
      <c r="E2959" s="21"/>
      <c r="F2959" s="24">
        <f t="shared" si="92"/>
        <v>25.186050000000002</v>
      </c>
      <c r="G2959" s="24">
        <v>25.186050000000002</v>
      </c>
      <c r="H2959" s="23">
        <v>14.495559999999999</v>
      </c>
      <c r="I2959" s="23"/>
      <c r="J2959" s="23">
        <v>150</v>
      </c>
      <c r="K2959" s="23"/>
    </row>
    <row r="2960" spans="1:11" ht="12.75" customHeight="1" x14ac:dyDescent="0.25">
      <c r="A2960" s="20">
        <f t="shared" si="93"/>
        <v>43009.958333326176</v>
      </c>
      <c r="B2960" s="21">
        <v>22.651610000000002</v>
      </c>
      <c r="C2960" s="22">
        <v>2.9368599999999998</v>
      </c>
      <c r="D2960" s="21">
        <v>299.92</v>
      </c>
      <c r="E2960" s="21"/>
      <c r="F2960" s="24">
        <f t="shared" si="92"/>
        <v>22.651610000000002</v>
      </c>
      <c r="G2960" s="24">
        <v>22.651610000000002</v>
      </c>
      <c r="H2960" s="23">
        <v>14.494999999999999</v>
      </c>
      <c r="I2960" s="23"/>
      <c r="J2960" s="23">
        <v>150</v>
      </c>
      <c r="K2960" s="23"/>
    </row>
    <row r="2961" spans="1:11" ht="12.75" customHeight="1" x14ac:dyDescent="0.25">
      <c r="A2961" s="20">
        <f t="shared" si="93"/>
        <v>43009.99999999284</v>
      </c>
      <c r="B2961" s="21">
        <v>22.12283</v>
      </c>
      <c r="C2961" s="22">
        <v>4.0063300000000002</v>
      </c>
      <c r="D2961" s="21">
        <v>293.5027</v>
      </c>
      <c r="E2961" s="21"/>
      <c r="F2961" s="24">
        <f t="shared" si="92"/>
        <v>22.12283</v>
      </c>
      <c r="G2961" s="24">
        <v>22.12283</v>
      </c>
      <c r="H2961" s="23">
        <v>14.49272</v>
      </c>
      <c r="I2961" s="23"/>
      <c r="J2961" s="23">
        <v>150</v>
      </c>
      <c r="K2961" s="23"/>
    </row>
    <row r="2962" spans="1:11" ht="12.75" customHeight="1" x14ac:dyDescent="0.25">
      <c r="A2962" s="20">
        <f t="shared" si="93"/>
        <v>43010.041666659505</v>
      </c>
      <c r="B2962" s="21">
        <v>32.764000000000003</v>
      </c>
      <c r="C2962" s="22">
        <v>4.1840099999999998</v>
      </c>
      <c r="D2962" s="21">
        <v>291.57580000000002</v>
      </c>
      <c r="E2962" s="21"/>
      <c r="F2962" s="24">
        <f t="shared" si="92"/>
        <v>32.764000000000003</v>
      </c>
      <c r="G2962" s="24">
        <v>32.764000000000003</v>
      </c>
      <c r="H2962" s="23">
        <v>14.49179</v>
      </c>
      <c r="I2962" s="23">
        <f>COUNTIF(G2962:G2985,"&gt;150")</f>
        <v>0</v>
      </c>
      <c r="J2962" s="23">
        <v>150</v>
      </c>
      <c r="K2962" s="23"/>
    </row>
    <row r="2963" spans="1:11" ht="12.75" customHeight="1" x14ac:dyDescent="0.25">
      <c r="A2963" s="20">
        <f t="shared" si="93"/>
        <v>43010.083333326169</v>
      </c>
      <c r="B2963" s="21">
        <v>10.843999999999999</v>
      </c>
      <c r="C2963" s="22">
        <v>4.6407400000000001</v>
      </c>
      <c r="D2963" s="21">
        <v>285.29500000000002</v>
      </c>
      <c r="E2963" s="21"/>
      <c r="F2963" s="24">
        <f t="shared" si="92"/>
        <v>10.843999999999999</v>
      </c>
      <c r="G2963" s="24">
        <v>10.843999999999999</v>
      </c>
      <c r="H2963" s="23">
        <v>14.469989999999999</v>
      </c>
      <c r="I2963" s="23"/>
      <c r="J2963" s="23">
        <v>150</v>
      </c>
      <c r="K2963" s="23"/>
    </row>
    <row r="2964" spans="1:11" ht="12.75" customHeight="1" x14ac:dyDescent="0.25">
      <c r="A2964" s="20">
        <f t="shared" si="93"/>
        <v>43010.124999992833</v>
      </c>
      <c r="B2964" s="21">
        <v>11.53828</v>
      </c>
      <c r="C2964" s="22">
        <v>6.1971600000000002</v>
      </c>
      <c r="D2964" s="21">
        <v>268.70830000000001</v>
      </c>
      <c r="E2964" s="21"/>
      <c r="F2964" s="24">
        <f t="shared" si="92"/>
        <v>11.53828</v>
      </c>
      <c r="G2964" s="24">
        <v>11.53828</v>
      </c>
      <c r="H2964" s="23">
        <v>14.467169999999999</v>
      </c>
      <c r="I2964" s="23"/>
      <c r="J2964" s="23">
        <v>150</v>
      </c>
      <c r="K2964" s="23"/>
    </row>
    <row r="2965" spans="1:11" ht="12.75" customHeight="1" x14ac:dyDescent="0.25">
      <c r="A2965" s="20">
        <f t="shared" si="93"/>
        <v>43010.166666659497</v>
      </c>
      <c r="B2965" s="21">
        <v>8.5342199999999995</v>
      </c>
      <c r="C2965" s="22">
        <v>5.7094699999999996</v>
      </c>
      <c r="D2965" s="21">
        <v>252.16720000000001</v>
      </c>
      <c r="E2965" s="21"/>
      <c r="F2965" s="24">
        <f t="shared" si="92"/>
        <v>8.5342199999999995</v>
      </c>
      <c r="G2965" s="24">
        <v>8.5342199999999995</v>
      </c>
      <c r="H2965" s="23">
        <v>14.46644</v>
      </c>
      <c r="I2965" s="23"/>
      <c r="J2965" s="23">
        <v>150</v>
      </c>
      <c r="K2965" s="23"/>
    </row>
    <row r="2966" spans="1:11" ht="12.75" customHeight="1" x14ac:dyDescent="0.25">
      <c r="A2966" s="20">
        <f t="shared" si="93"/>
        <v>43010.208333326162</v>
      </c>
      <c r="B2966" s="21">
        <v>12.011889999999999</v>
      </c>
      <c r="C2966" s="22">
        <v>6.0690900000000001</v>
      </c>
      <c r="D2966" s="21">
        <v>248.22450000000001</v>
      </c>
      <c r="E2966" s="21"/>
      <c r="F2966" s="24">
        <f t="shared" si="92"/>
        <v>12.011889999999999</v>
      </c>
      <c r="G2966" s="24">
        <v>12.011889999999999</v>
      </c>
      <c r="H2966" s="23">
        <v>14.46541</v>
      </c>
      <c r="I2966" s="23"/>
      <c r="J2966" s="23">
        <v>150</v>
      </c>
      <c r="K2966" s="23"/>
    </row>
    <row r="2967" spans="1:11" ht="12.75" customHeight="1" x14ac:dyDescent="0.25">
      <c r="A2967" s="20">
        <f t="shared" si="93"/>
        <v>43010.249999992826</v>
      </c>
      <c r="B2967" s="21">
        <v>13.72672</v>
      </c>
      <c r="C2967" s="22">
        <v>5.9261600000000003</v>
      </c>
      <c r="D2967" s="21">
        <v>242.31720000000001</v>
      </c>
      <c r="E2967" s="21"/>
      <c r="F2967" s="24">
        <f t="shared" si="92"/>
        <v>13.72672</v>
      </c>
      <c r="G2967" s="24">
        <v>13.72672</v>
      </c>
      <c r="H2967" s="23">
        <v>14.461830000000001</v>
      </c>
      <c r="I2967" s="23"/>
      <c r="J2967" s="23">
        <v>150</v>
      </c>
      <c r="K2967" s="23"/>
    </row>
    <row r="2968" spans="1:11" ht="12.75" customHeight="1" x14ac:dyDescent="0.25">
      <c r="A2968" s="20">
        <f t="shared" si="93"/>
        <v>43010.29166665949</v>
      </c>
      <c r="B2968" s="21">
        <v>12.24328</v>
      </c>
      <c r="C2968" s="22">
        <v>5.0144500000000001</v>
      </c>
      <c r="D2968" s="21">
        <v>252.57310000000001</v>
      </c>
      <c r="E2968" s="21"/>
      <c r="F2968" s="24">
        <f t="shared" si="92"/>
        <v>12.24328</v>
      </c>
      <c r="G2968" s="24">
        <v>12.24328</v>
      </c>
      <c r="H2968" s="23">
        <v>14.457280000000001</v>
      </c>
      <c r="I2968" s="23"/>
      <c r="J2968" s="23">
        <v>150</v>
      </c>
      <c r="K2968" s="23"/>
    </row>
    <row r="2969" spans="1:11" ht="12.75" customHeight="1" x14ac:dyDescent="0.25">
      <c r="A2969" s="20">
        <f t="shared" si="93"/>
        <v>43010.333333326154</v>
      </c>
      <c r="B2969" s="21">
        <v>6.3261099999999999</v>
      </c>
      <c r="C2969" s="22">
        <v>6.4718200000000001</v>
      </c>
      <c r="D2969" s="21">
        <v>252.65430000000001</v>
      </c>
      <c r="E2969" s="21"/>
      <c r="F2969" s="24">
        <f t="shared" si="92"/>
        <v>6.3261099999999999</v>
      </c>
      <c r="G2969" s="24">
        <v>6.3261099999999999</v>
      </c>
      <c r="H2969" s="23">
        <v>14.44416</v>
      </c>
      <c r="I2969" s="23"/>
      <c r="J2969" s="23">
        <v>150</v>
      </c>
      <c r="K2969" s="23"/>
    </row>
    <row r="2970" spans="1:11" ht="12.75" customHeight="1" x14ac:dyDescent="0.25">
      <c r="A2970" s="20">
        <f t="shared" si="93"/>
        <v>43010.374999992819</v>
      </c>
      <c r="B2970" s="21">
        <v>22.088830000000002</v>
      </c>
      <c r="C2970" s="22">
        <v>7.69475</v>
      </c>
      <c r="D2970" s="21">
        <v>241.4691</v>
      </c>
      <c r="E2970" s="21"/>
      <c r="F2970" s="24">
        <f t="shared" si="92"/>
        <v>22.088830000000002</v>
      </c>
      <c r="G2970" s="24">
        <v>22.088830000000002</v>
      </c>
      <c r="H2970" s="23">
        <v>14.441890000000001</v>
      </c>
      <c r="I2970" s="23"/>
      <c r="J2970" s="23">
        <v>150</v>
      </c>
      <c r="K2970" s="23"/>
    </row>
    <row r="2971" spans="1:11" ht="12.75" customHeight="1" x14ac:dyDescent="0.25">
      <c r="A2971" s="20">
        <f t="shared" si="93"/>
        <v>43010.416666659483</v>
      </c>
      <c r="B2971" s="21">
        <v>21.082609999999999</v>
      </c>
      <c r="C2971" s="22">
        <v>6.3090700000000002</v>
      </c>
      <c r="D2971" s="21">
        <v>246.65520000000001</v>
      </c>
      <c r="E2971" s="21"/>
      <c r="F2971" s="24">
        <f t="shared" si="92"/>
        <v>21.082609999999999</v>
      </c>
      <c r="G2971" s="24">
        <v>21.082609999999999</v>
      </c>
      <c r="H2971" s="23">
        <v>14.43778</v>
      </c>
      <c r="I2971" s="23"/>
      <c r="J2971" s="23">
        <v>150</v>
      </c>
      <c r="K2971" s="23"/>
    </row>
    <row r="2972" spans="1:11" ht="12.75" customHeight="1" x14ac:dyDescent="0.25">
      <c r="A2972" s="20">
        <f t="shared" si="93"/>
        <v>43010.458333326147</v>
      </c>
      <c r="B2972" s="21">
        <v>21.788609999999998</v>
      </c>
      <c r="C2972" s="22">
        <v>5.7703600000000002</v>
      </c>
      <c r="D2972" s="21">
        <v>262.9144</v>
      </c>
      <c r="E2972" s="21"/>
      <c r="F2972" s="24">
        <f t="shared" si="92"/>
        <v>21.788609999999998</v>
      </c>
      <c r="G2972" s="24">
        <v>21.788609999999998</v>
      </c>
      <c r="H2972" s="23">
        <v>14.43439</v>
      </c>
      <c r="I2972" s="23"/>
      <c r="J2972" s="23">
        <v>150</v>
      </c>
      <c r="K2972" s="23"/>
    </row>
    <row r="2973" spans="1:11" ht="12.75" customHeight="1" x14ac:dyDescent="0.25">
      <c r="A2973" s="20">
        <f t="shared" si="93"/>
        <v>43010.499999992811</v>
      </c>
      <c r="B2973" s="21">
        <v>13.7555</v>
      </c>
      <c r="C2973" s="22">
        <v>5.2907999999999999</v>
      </c>
      <c r="D2973" s="21">
        <v>255.83789999999999</v>
      </c>
      <c r="E2973" s="21"/>
      <c r="F2973" s="24">
        <f t="shared" si="92"/>
        <v>13.7555</v>
      </c>
      <c r="G2973" s="24">
        <v>13.7555</v>
      </c>
      <c r="H2973" s="23">
        <v>14.43422</v>
      </c>
      <c r="I2973" s="23"/>
      <c r="J2973" s="23">
        <v>150</v>
      </c>
      <c r="K2973" s="23"/>
    </row>
    <row r="2974" spans="1:11" ht="12.75" customHeight="1" x14ac:dyDescent="0.25">
      <c r="A2974" s="20">
        <f t="shared" si="93"/>
        <v>43010.541666659476</v>
      </c>
      <c r="B2974" s="21">
        <v>16.04917</v>
      </c>
      <c r="C2974" s="22">
        <v>5.2144300000000001</v>
      </c>
      <c r="D2974" s="21">
        <v>260.67590000000001</v>
      </c>
      <c r="E2974" s="21"/>
      <c r="F2974" s="24">
        <f t="shared" si="92"/>
        <v>16.04917</v>
      </c>
      <c r="G2974" s="24">
        <v>16.04917</v>
      </c>
      <c r="H2974" s="23">
        <v>14.42939</v>
      </c>
      <c r="I2974" s="23"/>
      <c r="J2974" s="23">
        <v>150</v>
      </c>
      <c r="K2974" s="23"/>
    </row>
    <row r="2975" spans="1:11" ht="12.75" customHeight="1" x14ac:dyDescent="0.25">
      <c r="A2975" s="20">
        <f t="shared" si="93"/>
        <v>43010.58333332614</v>
      </c>
      <c r="B2975" s="21"/>
      <c r="C2975" s="22"/>
      <c r="D2975" s="21"/>
      <c r="E2975" s="21"/>
      <c r="F2975" s="24" t="str">
        <f t="shared" si="92"/>
        <v/>
      </c>
      <c r="G2975" s="24" t="s">
        <v>189</v>
      </c>
      <c r="H2975" s="23">
        <v>14.42244</v>
      </c>
      <c r="I2975" s="23"/>
      <c r="J2975" s="23">
        <v>150</v>
      </c>
      <c r="K2975" s="23"/>
    </row>
    <row r="2976" spans="1:11" ht="12.75" customHeight="1" x14ac:dyDescent="0.25">
      <c r="A2976" s="20">
        <f t="shared" si="93"/>
        <v>43010.624999992804</v>
      </c>
      <c r="B2976" s="21"/>
      <c r="C2976" s="22">
        <v>7.1603199999999996</v>
      </c>
      <c r="D2976" s="21">
        <v>264.0428</v>
      </c>
      <c r="E2976" s="21"/>
      <c r="F2976" s="24" t="str">
        <f t="shared" si="92"/>
        <v/>
      </c>
      <c r="G2976" s="24" t="s">
        <v>189</v>
      </c>
      <c r="H2976" s="23">
        <v>14.415290000000001</v>
      </c>
      <c r="I2976" s="23"/>
      <c r="J2976" s="23">
        <v>150</v>
      </c>
      <c r="K2976" s="23"/>
    </row>
    <row r="2977" spans="1:11" ht="12.75" customHeight="1" x14ac:dyDescent="0.25">
      <c r="A2977" s="20">
        <f t="shared" si="93"/>
        <v>43010.666666659468</v>
      </c>
      <c r="B2977" s="21">
        <v>17.273599999999998</v>
      </c>
      <c r="C2977" s="22">
        <v>6.7890699999999997</v>
      </c>
      <c r="D2977" s="21">
        <v>268.11720000000003</v>
      </c>
      <c r="E2977" s="21"/>
      <c r="F2977" s="24">
        <f t="shared" si="92"/>
        <v>17.273599999999998</v>
      </c>
      <c r="G2977" s="24">
        <v>17.273599999999998</v>
      </c>
      <c r="H2977" s="23">
        <v>14.41033</v>
      </c>
      <c r="I2977" s="23"/>
      <c r="J2977" s="23">
        <v>150</v>
      </c>
      <c r="K2977" s="23"/>
    </row>
    <row r="2978" spans="1:11" ht="12.75" customHeight="1" x14ac:dyDescent="0.25">
      <c r="A2978" s="20">
        <f t="shared" si="93"/>
        <v>43010.708333326133</v>
      </c>
      <c r="B2978" s="21">
        <v>20.675059999999998</v>
      </c>
      <c r="C2978" s="22">
        <v>6.99533</v>
      </c>
      <c r="D2978" s="21">
        <v>261.80579999999998</v>
      </c>
      <c r="E2978" s="21"/>
      <c r="F2978" s="24">
        <f t="shared" si="92"/>
        <v>20.675059999999998</v>
      </c>
      <c r="G2978" s="24">
        <v>20.675059999999998</v>
      </c>
      <c r="H2978" s="23">
        <v>14.401949999999999</v>
      </c>
      <c r="I2978" s="23"/>
      <c r="J2978" s="23">
        <v>150</v>
      </c>
      <c r="K2978" s="23"/>
    </row>
    <row r="2979" spans="1:11" ht="12.75" customHeight="1" x14ac:dyDescent="0.25">
      <c r="A2979" s="20">
        <f t="shared" si="93"/>
        <v>43010.749999992797</v>
      </c>
      <c r="B2979" s="21">
        <v>13.656219999999999</v>
      </c>
      <c r="C2979" s="22">
        <v>5.0847600000000002</v>
      </c>
      <c r="D2979" s="21">
        <v>258.81279999999998</v>
      </c>
      <c r="E2979" s="21"/>
      <c r="F2979" s="24">
        <f t="shared" si="92"/>
        <v>13.656219999999999</v>
      </c>
      <c r="G2979" s="24">
        <v>13.656219999999999</v>
      </c>
      <c r="H2979" s="23">
        <v>14.4</v>
      </c>
      <c r="I2979" s="23"/>
      <c r="J2979" s="23">
        <v>150</v>
      </c>
      <c r="K2979" s="23"/>
    </row>
    <row r="2980" spans="1:11" ht="12.75" customHeight="1" x14ac:dyDescent="0.25">
      <c r="A2980" s="20">
        <f t="shared" si="93"/>
        <v>43010.791666659461</v>
      </c>
      <c r="B2980" s="21">
        <v>12.33806</v>
      </c>
      <c r="C2980" s="22">
        <v>5.8821000000000003</v>
      </c>
      <c r="D2980" s="21">
        <v>255.9374</v>
      </c>
      <c r="E2980" s="21"/>
      <c r="F2980" s="24">
        <f t="shared" si="92"/>
        <v>12.33806</v>
      </c>
      <c r="G2980" s="24">
        <v>12.33806</v>
      </c>
      <c r="H2980" s="23">
        <v>14.39766</v>
      </c>
      <c r="I2980" s="23"/>
      <c r="J2980" s="23">
        <v>150</v>
      </c>
      <c r="K2980" s="23"/>
    </row>
    <row r="2981" spans="1:11" ht="12.75" customHeight="1" x14ac:dyDescent="0.25">
      <c r="A2981" s="20">
        <f t="shared" si="93"/>
        <v>43010.833333326125</v>
      </c>
      <c r="B2981" s="21">
        <v>26.485109999999999</v>
      </c>
      <c r="C2981" s="22">
        <v>3.96706</v>
      </c>
      <c r="D2981" s="21">
        <v>256.35120000000001</v>
      </c>
      <c r="E2981" s="21"/>
      <c r="F2981" s="24">
        <f t="shared" si="92"/>
        <v>26.485109999999999</v>
      </c>
      <c r="G2981" s="24">
        <v>26.485109999999999</v>
      </c>
      <c r="H2981" s="23">
        <v>14.391109999999999</v>
      </c>
      <c r="I2981" s="23"/>
      <c r="J2981" s="23">
        <v>150</v>
      </c>
      <c r="K2981" s="23"/>
    </row>
    <row r="2982" spans="1:11" ht="12.75" customHeight="1" x14ac:dyDescent="0.25">
      <c r="A2982" s="20">
        <f t="shared" si="93"/>
        <v>43010.87499999279</v>
      </c>
      <c r="B2982" s="21">
        <v>7.2329999999999997</v>
      </c>
      <c r="C2982" s="22">
        <v>2.3315199999999998</v>
      </c>
      <c r="D2982" s="21">
        <v>262.9597</v>
      </c>
      <c r="E2982" s="21"/>
      <c r="F2982" s="24">
        <f t="shared" si="92"/>
        <v>7.2329999999999997</v>
      </c>
      <c r="G2982" s="24">
        <v>7.2329999999999997</v>
      </c>
      <c r="H2982" s="23">
        <v>14.380599999999999</v>
      </c>
      <c r="I2982" s="23"/>
      <c r="J2982" s="23">
        <v>150</v>
      </c>
      <c r="K2982" s="23"/>
    </row>
    <row r="2983" spans="1:11" ht="12.75" customHeight="1" x14ac:dyDescent="0.25">
      <c r="A2983" s="20">
        <f t="shared" si="93"/>
        <v>43010.916666659454</v>
      </c>
      <c r="B2983" s="21">
        <v>8.3876100000000005</v>
      </c>
      <c r="C2983" s="22">
        <v>0.82310000000000005</v>
      </c>
      <c r="D2983" s="21">
        <v>76.624639999999999</v>
      </c>
      <c r="E2983" s="21"/>
      <c r="F2983" s="24">
        <f t="shared" si="92"/>
        <v>8.3876100000000005</v>
      </c>
      <c r="G2983" s="24">
        <v>8.3876100000000005</v>
      </c>
      <c r="H2983" s="23">
        <v>14.36983</v>
      </c>
      <c r="I2983" s="23"/>
      <c r="J2983" s="23">
        <v>150</v>
      </c>
      <c r="K2983" s="23"/>
    </row>
    <row r="2984" spans="1:11" ht="12.75" customHeight="1" x14ac:dyDescent="0.25">
      <c r="A2984" s="20">
        <f t="shared" si="93"/>
        <v>43010.958333326118</v>
      </c>
      <c r="B2984" s="21">
        <v>3.3852799999999998</v>
      </c>
      <c r="C2984" s="22">
        <v>0.92476000000000003</v>
      </c>
      <c r="D2984" s="21">
        <v>44.274059999999999</v>
      </c>
      <c r="E2984" s="21"/>
      <c r="F2984" s="24">
        <f t="shared" si="92"/>
        <v>3.3852799999999998</v>
      </c>
      <c r="G2984" s="24">
        <v>3.3852799999999998</v>
      </c>
      <c r="H2984" s="23">
        <v>14.36539</v>
      </c>
      <c r="I2984" s="23"/>
      <c r="J2984" s="23">
        <v>150</v>
      </c>
      <c r="K2984" s="23"/>
    </row>
    <row r="2985" spans="1:11" ht="12.75" customHeight="1" x14ac:dyDescent="0.25">
      <c r="A2985" s="20">
        <f t="shared" si="93"/>
        <v>43010.999999992782</v>
      </c>
      <c r="B2985" s="21">
        <v>3.47939</v>
      </c>
      <c r="C2985" s="22">
        <v>0.58353999999999995</v>
      </c>
      <c r="D2985" s="21">
        <v>338.66329999999999</v>
      </c>
      <c r="E2985" s="21"/>
      <c r="F2985" s="24">
        <f t="shared" si="92"/>
        <v>3.47939</v>
      </c>
      <c r="G2985" s="24">
        <v>3.47939</v>
      </c>
      <c r="H2985" s="23">
        <v>14.35022</v>
      </c>
      <c r="I2985" s="23"/>
      <c r="J2985" s="23">
        <v>150</v>
      </c>
      <c r="K2985" s="23"/>
    </row>
    <row r="2986" spans="1:11" ht="12.75" customHeight="1" x14ac:dyDescent="0.25">
      <c r="A2986" s="20">
        <f t="shared" si="93"/>
        <v>43011.041666659446</v>
      </c>
      <c r="B2986" s="21">
        <v>14.380599999999999</v>
      </c>
      <c r="C2986" s="22">
        <v>0.34977000000000003</v>
      </c>
      <c r="D2986" s="21">
        <v>120.1726</v>
      </c>
      <c r="E2986" s="21"/>
      <c r="F2986" s="24">
        <f t="shared" si="92"/>
        <v>14.380599999999999</v>
      </c>
      <c r="G2986" s="24">
        <v>14.380599999999999</v>
      </c>
      <c r="H2986" s="23">
        <v>14.343780000000001</v>
      </c>
      <c r="I2986" s="23">
        <f>COUNTIF(G2986:G3009,"&gt;150")</f>
        <v>0</v>
      </c>
      <c r="J2986" s="23">
        <v>150</v>
      </c>
      <c r="K2986" s="23"/>
    </row>
    <row r="2987" spans="1:11" ht="12.75" customHeight="1" x14ac:dyDescent="0.25">
      <c r="A2987" s="20">
        <f t="shared" si="93"/>
        <v>43011.083333326111</v>
      </c>
      <c r="B2987" s="21"/>
      <c r="C2987" s="22">
        <v>0.91142000000000001</v>
      </c>
      <c r="D2987" s="21">
        <v>222.00020000000001</v>
      </c>
      <c r="E2987" s="21"/>
      <c r="F2987" s="24" t="str">
        <f t="shared" si="92"/>
        <v/>
      </c>
      <c r="G2987" s="24" t="s">
        <v>189</v>
      </c>
      <c r="H2987" s="23">
        <v>14.34221</v>
      </c>
      <c r="I2987" s="23"/>
      <c r="J2987" s="23">
        <v>150</v>
      </c>
      <c r="K2987" s="23"/>
    </row>
    <row r="2988" spans="1:11" ht="12.75" customHeight="1" x14ac:dyDescent="0.25">
      <c r="A2988" s="20">
        <f t="shared" si="93"/>
        <v>43011.124999992775</v>
      </c>
      <c r="B2988" s="21"/>
      <c r="C2988" s="22">
        <v>2.0852900000000001</v>
      </c>
      <c r="D2988" s="21">
        <v>227.34030000000001</v>
      </c>
      <c r="E2988" s="21"/>
      <c r="F2988" s="24" t="str">
        <f t="shared" si="92"/>
        <v/>
      </c>
      <c r="G2988" s="24" t="s">
        <v>189</v>
      </c>
      <c r="H2988" s="23">
        <v>14.33254</v>
      </c>
      <c r="I2988" s="23"/>
      <c r="J2988" s="23">
        <v>150</v>
      </c>
      <c r="K2988" s="23"/>
    </row>
    <row r="2989" spans="1:11" ht="12.75" customHeight="1" x14ac:dyDescent="0.25">
      <c r="A2989" s="20">
        <f t="shared" si="93"/>
        <v>43011.166666659439</v>
      </c>
      <c r="B2989" s="21">
        <v>12.51394</v>
      </c>
      <c r="C2989" s="22">
        <v>1.61521</v>
      </c>
      <c r="D2989" s="21">
        <v>237.15729999999999</v>
      </c>
      <c r="E2989" s="21"/>
      <c r="F2989" s="24">
        <f t="shared" si="92"/>
        <v>12.51394</v>
      </c>
      <c r="G2989" s="24">
        <v>12.51394</v>
      </c>
      <c r="H2989" s="23">
        <v>14.329280000000001</v>
      </c>
      <c r="I2989" s="23"/>
      <c r="J2989" s="23">
        <v>150</v>
      </c>
      <c r="K2989" s="23"/>
    </row>
    <row r="2990" spans="1:11" ht="12.75" customHeight="1" x14ac:dyDescent="0.25">
      <c r="A2990" s="20">
        <f t="shared" si="93"/>
        <v>43011.208333326103</v>
      </c>
      <c r="B2990" s="21">
        <v>-2.0581700000000001</v>
      </c>
      <c r="C2990" s="22">
        <v>2.2548400000000002</v>
      </c>
      <c r="D2990" s="21">
        <v>233.4315</v>
      </c>
      <c r="E2990" s="21"/>
      <c r="F2990" s="24" t="str">
        <f t="shared" si="92"/>
        <v/>
      </c>
      <c r="G2990" s="24" t="s">
        <v>189</v>
      </c>
      <c r="H2990" s="23">
        <v>14.328279999999999</v>
      </c>
      <c r="I2990" s="23"/>
      <c r="J2990" s="23">
        <v>150</v>
      </c>
      <c r="K2990" s="23"/>
    </row>
    <row r="2991" spans="1:11" ht="12.75" customHeight="1" x14ac:dyDescent="0.25">
      <c r="A2991" s="20">
        <f t="shared" si="93"/>
        <v>43011.249999992768</v>
      </c>
      <c r="B2991" s="21">
        <v>-0.61250000000000004</v>
      </c>
      <c r="C2991" s="22">
        <v>0.52356000000000003</v>
      </c>
      <c r="D2991" s="21">
        <v>327.93880000000001</v>
      </c>
      <c r="E2991" s="21"/>
      <c r="F2991" s="24" t="str">
        <f t="shared" si="92"/>
        <v/>
      </c>
      <c r="G2991" s="24" t="s">
        <v>189</v>
      </c>
      <c r="H2991" s="23">
        <v>14.325889999999999</v>
      </c>
      <c r="I2991" s="23"/>
      <c r="J2991" s="23">
        <v>150</v>
      </c>
      <c r="K2991" s="23"/>
    </row>
    <row r="2992" spans="1:11" ht="12.75" customHeight="1" x14ac:dyDescent="0.25">
      <c r="A2992" s="20">
        <f t="shared" si="93"/>
        <v>43011.291666659432</v>
      </c>
      <c r="B2992" s="21">
        <v>14.08656</v>
      </c>
      <c r="C2992" s="22">
        <v>0.82682999999999995</v>
      </c>
      <c r="D2992" s="21">
        <v>97.823130000000006</v>
      </c>
      <c r="E2992" s="21"/>
      <c r="F2992" s="24">
        <f t="shared" si="92"/>
        <v>14.08656</v>
      </c>
      <c r="G2992" s="24">
        <v>14.08656</v>
      </c>
      <c r="H2992" s="23">
        <v>14.30039</v>
      </c>
      <c r="I2992" s="23"/>
      <c r="J2992" s="23">
        <v>150</v>
      </c>
      <c r="K2992" s="23"/>
    </row>
    <row r="2993" spans="1:11" ht="12.75" customHeight="1" x14ac:dyDescent="0.25">
      <c r="A2993" s="20">
        <f t="shared" si="93"/>
        <v>43011.333333326096</v>
      </c>
      <c r="B2993" s="21">
        <v>14.601330000000001</v>
      </c>
      <c r="C2993" s="22">
        <v>1.46563</v>
      </c>
      <c r="D2993" s="21">
        <v>242.56469999999999</v>
      </c>
      <c r="E2993" s="21"/>
      <c r="F2993" s="24">
        <f t="shared" si="92"/>
        <v>14.601330000000001</v>
      </c>
      <c r="G2993" s="24">
        <v>14.601330000000001</v>
      </c>
      <c r="H2993" s="23">
        <v>14.29838</v>
      </c>
      <c r="I2993" s="23"/>
      <c r="J2993" s="23">
        <v>150</v>
      </c>
      <c r="K2993" s="23"/>
    </row>
    <row r="2994" spans="1:11" ht="12.75" customHeight="1" x14ac:dyDescent="0.25">
      <c r="A2994" s="20">
        <f t="shared" si="93"/>
        <v>43011.37499999276</v>
      </c>
      <c r="B2994" s="21">
        <v>3.0285600000000001</v>
      </c>
      <c r="C2994" s="22">
        <v>2.37757</v>
      </c>
      <c r="D2994" s="21">
        <v>233.2328</v>
      </c>
      <c r="E2994" s="21"/>
      <c r="F2994" s="24">
        <f t="shared" si="92"/>
        <v>3.0285600000000001</v>
      </c>
      <c r="G2994" s="24">
        <v>3.0285600000000001</v>
      </c>
      <c r="H2994" s="23">
        <v>14.289680000000001</v>
      </c>
      <c r="I2994" s="23"/>
      <c r="J2994" s="23">
        <v>150</v>
      </c>
      <c r="K2994" s="23"/>
    </row>
    <row r="2995" spans="1:11" ht="12.75" customHeight="1" x14ac:dyDescent="0.25">
      <c r="A2995" s="20">
        <f t="shared" si="93"/>
        <v>43011.416666659425</v>
      </c>
      <c r="B2995" s="21">
        <v>3.20878</v>
      </c>
      <c r="C2995" s="22">
        <v>5.3205999999999998</v>
      </c>
      <c r="D2995" s="21">
        <v>247.7227</v>
      </c>
      <c r="E2995" s="21"/>
      <c r="F2995" s="24">
        <f t="shared" si="92"/>
        <v>3.20878</v>
      </c>
      <c r="G2995" s="24">
        <v>3.20878</v>
      </c>
      <c r="H2995" s="23">
        <v>14.28139</v>
      </c>
      <c r="I2995" s="23"/>
      <c r="J2995" s="23">
        <v>150</v>
      </c>
      <c r="K2995" s="23"/>
    </row>
    <row r="2996" spans="1:11" ht="12.75" customHeight="1" x14ac:dyDescent="0.25">
      <c r="A2996" s="20">
        <f t="shared" si="93"/>
        <v>43011.458333326089</v>
      </c>
      <c r="B2996" s="21">
        <v>19.776499999999999</v>
      </c>
      <c r="C2996" s="22">
        <v>4.5506200000000003</v>
      </c>
      <c r="D2996" s="21">
        <v>251.67420000000001</v>
      </c>
      <c r="E2996" s="21"/>
      <c r="F2996" s="24">
        <f t="shared" si="92"/>
        <v>19.776499999999999</v>
      </c>
      <c r="G2996" s="24">
        <v>19.776499999999999</v>
      </c>
      <c r="H2996" s="23">
        <v>14.279</v>
      </c>
      <c r="I2996" s="23"/>
      <c r="J2996" s="23">
        <v>150</v>
      </c>
      <c r="K2996" s="23"/>
    </row>
    <row r="2997" spans="1:11" ht="12.75" customHeight="1" x14ac:dyDescent="0.25">
      <c r="A2997" s="20">
        <f t="shared" si="93"/>
        <v>43011.499999992753</v>
      </c>
      <c r="B2997" s="21">
        <v>17.857890000000001</v>
      </c>
      <c r="C2997" s="22">
        <v>4.6115399999999998</v>
      </c>
      <c r="D2997" s="21">
        <v>245.06440000000001</v>
      </c>
      <c r="E2997" s="21"/>
      <c r="F2997" s="24">
        <f t="shared" si="92"/>
        <v>17.857890000000001</v>
      </c>
      <c r="G2997" s="24">
        <v>17.857890000000001</v>
      </c>
      <c r="H2997" s="23">
        <v>14.27806</v>
      </c>
      <c r="I2997" s="23"/>
      <c r="J2997" s="23">
        <v>150</v>
      </c>
      <c r="K2997" s="23"/>
    </row>
    <row r="2998" spans="1:11" ht="12.75" customHeight="1" x14ac:dyDescent="0.25">
      <c r="A2998" s="20">
        <f t="shared" si="93"/>
        <v>43011.541666659417</v>
      </c>
      <c r="B2998" s="21">
        <v>23.766780000000001</v>
      </c>
      <c r="C2998" s="22">
        <v>4.3649699999999996</v>
      </c>
      <c r="D2998" s="21">
        <v>225.30719999999999</v>
      </c>
      <c r="E2998" s="21"/>
      <c r="F2998" s="24">
        <f t="shared" si="92"/>
        <v>23.766780000000001</v>
      </c>
      <c r="G2998" s="24">
        <v>23.766780000000001</v>
      </c>
      <c r="H2998" s="23">
        <v>14.27162</v>
      </c>
      <c r="I2998" s="23"/>
      <c r="J2998" s="23">
        <v>150</v>
      </c>
      <c r="K2998" s="23"/>
    </row>
    <row r="2999" spans="1:11" ht="12.75" customHeight="1" x14ac:dyDescent="0.25">
      <c r="A2999" s="20">
        <f t="shared" si="93"/>
        <v>43011.583333326082</v>
      </c>
      <c r="B2999" s="21">
        <v>34.486330000000002</v>
      </c>
      <c r="C2999" s="22">
        <v>4.1936099999999996</v>
      </c>
      <c r="D2999" s="21">
        <v>240.07550000000001</v>
      </c>
      <c r="E2999" s="21"/>
      <c r="F2999" s="24">
        <f t="shared" si="92"/>
        <v>34.486330000000002</v>
      </c>
      <c r="G2999" s="24">
        <v>34.486330000000002</v>
      </c>
      <c r="H2999" s="23">
        <v>14.269729999999999</v>
      </c>
      <c r="I2999" s="23"/>
      <c r="J2999" s="23">
        <v>150</v>
      </c>
      <c r="K2999" s="23"/>
    </row>
    <row r="3000" spans="1:11" ht="12.75" customHeight="1" x14ac:dyDescent="0.25">
      <c r="A3000" s="20">
        <f t="shared" si="93"/>
        <v>43011.624999992746</v>
      </c>
      <c r="B3000" s="21">
        <v>55.34639</v>
      </c>
      <c r="C3000" s="22">
        <v>5.7794999999999996</v>
      </c>
      <c r="D3000" s="21">
        <v>245.6831</v>
      </c>
      <c r="E3000" s="21"/>
      <c r="F3000" s="24">
        <f t="shared" si="92"/>
        <v>55.34639</v>
      </c>
      <c r="G3000" s="24">
        <v>55.34639</v>
      </c>
      <c r="H3000" s="23">
        <v>14.26957</v>
      </c>
      <c r="I3000" s="23"/>
      <c r="J3000" s="23">
        <v>150</v>
      </c>
      <c r="K3000" s="23"/>
    </row>
    <row r="3001" spans="1:11" ht="12.75" customHeight="1" x14ac:dyDescent="0.25">
      <c r="A3001" s="20">
        <f t="shared" si="93"/>
        <v>43011.66666665941</v>
      </c>
      <c r="B3001" s="21">
        <v>19.351949999999999</v>
      </c>
      <c r="C3001" s="22">
        <v>5.0726399999999998</v>
      </c>
      <c r="D3001" s="21">
        <v>247.69159999999999</v>
      </c>
      <c r="E3001" s="21"/>
      <c r="F3001" s="24">
        <f t="shared" si="92"/>
        <v>19.351949999999999</v>
      </c>
      <c r="G3001" s="24">
        <v>19.351949999999999</v>
      </c>
      <c r="H3001" s="23">
        <v>14.262499999999999</v>
      </c>
      <c r="I3001" s="23"/>
      <c r="J3001" s="23">
        <v>150</v>
      </c>
      <c r="K3001" s="23"/>
    </row>
    <row r="3002" spans="1:11" ht="12.75" customHeight="1" x14ac:dyDescent="0.25">
      <c r="A3002" s="20">
        <f t="shared" si="93"/>
        <v>43011.708333326074</v>
      </c>
      <c r="B3002" s="21">
        <v>26.760719999999999</v>
      </c>
      <c r="C3002" s="22">
        <v>3.42231</v>
      </c>
      <c r="D3002" s="21">
        <v>238.87280000000001</v>
      </c>
      <c r="E3002" s="21"/>
      <c r="F3002" s="24">
        <f t="shared" si="92"/>
        <v>26.760719999999999</v>
      </c>
      <c r="G3002" s="24">
        <v>26.760719999999999</v>
      </c>
      <c r="H3002" s="23">
        <v>14.256500000000001</v>
      </c>
      <c r="I3002" s="23"/>
      <c r="J3002" s="23">
        <v>150</v>
      </c>
      <c r="K3002" s="23"/>
    </row>
    <row r="3003" spans="1:11" ht="12.75" customHeight="1" x14ac:dyDescent="0.25">
      <c r="A3003" s="20">
        <f t="shared" si="93"/>
        <v>43011.749999992739</v>
      </c>
      <c r="B3003" s="21">
        <v>19.95016</v>
      </c>
      <c r="C3003" s="22">
        <v>3.6072299999999999</v>
      </c>
      <c r="D3003" s="21">
        <v>236.08670000000001</v>
      </c>
      <c r="E3003" s="21"/>
      <c r="F3003" s="24">
        <f t="shared" si="92"/>
        <v>19.95016</v>
      </c>
      <c r="G3003" s="24">
        <v>19.95016</v>
      </c>
      <c r="H3003" s="23">
        <v>14.252800000000001</v>
      </c>
      <c r="I3003" s="23"/>
      <c r="J3003" s="23">
        <v>150</v>
      </c>
      <c r="K3003" s="23"/>
    </row>
    <row r="3004" spans="1:11" ht="12.75" customHeight="1" x14ac:dyDescent="0.25">
      <c r="A3004" s="20">
        <f t="shared" si="93"/>
        <v>43011.791666659403</v>
      </c>
      <c r="B3004" s="21">
        <v>9.6383899999999993</v>
      </c>
      <c r="C3004" s="22">
        <v>2.27786</v>
      </c>
      <c r="D3004" s="21">
        <v>247.75309999999999</v>
      </c>
      <c r="E3004" s="21"/>
      <c r="F3004" s="24">
        <f t="shared" si="92"/>
        <v>9.6383899999999993</v>
      </c>
      <c r="G3004" s="24">
        <v>9.6383899999999993</v>
      </c>
      <c r="H3004" s="23">
        <v>14.24555</v>
      </c>
      <c r="I3004" s="23"/>
      <c r="J3004" s="23">
        <v>150</v>
      </c>
      <c r="K3004" s="23"/>
    </row>
    <row r="3005" spans="1:11" ht="12.75" customHeight="1" x14ac:dyDescent="0.25">
      <c r="A3005" s="20">
        <f t="shared" si="93"/>
        <v>43011.833333326067</v>
      </c>
      <c r="B3005" s="21">
        <v>1.4239999999999999</v>
      </c>
      <c r="C3005" s="22">
        <v>1.79752</v>
      </c>
      <c r="D3005" s="21">
        <v>249.20349999999999</v>
      </c>
      <c r="E3005" s="21"/>
      <c r="F3005" s="24">
        <f t="shared" si="92"/>
        <v>1.4239999999999999</v>
      </c>
      <c r="G3005" s="24">
        <v>1.4239999999999999</v>
      </c>
      <c r="H3005" s="23">
        <v>14.24356</v>
      </c>
      <c r="I3005" s="23"/>
      <c r="J3005" s="23">
        <v>150</v>
      </c>
      <c r="K3005" s="23"/>
    </row>
    <row r="3006" spans="1:11" ht="12.75" customHeight="1" x14ac:dyDescent="0.25">
      <c r="A3006" s="20">
        <f t="shared" si="93"/>
        <v>43011.874999992731</v>
      </c>
      <c r="B3006" s="21">
        <v>3.7341700000000002</v>
      </c>
      <c r="C3006" s="22">
        <v>0.97724</v>
      </c>
      <c r="D3006" s="21">
        <v>235.08709999999999</v>
      </c>
      <c r="E3006" s="21"/>
      <c r="F3006" s="24">
        <f t="shared" si="92"/>
        <v>3.7341700000000002</v>
      </c>
      <c r="G3006" s="24">
        <v>3.7341700000000002</v>
      </c>
      <c r="H3006" s="23">
        <v>14.24206</v>
      </c>
      <c r="I3006" s="23"/>
      <c r="J3006" s="23">
        <v>150</v>
      </c>
      <c r="K3006" s="23"/>
    </row>
    <row r="3007" spans="1:11" ht="12.75" customHeight="1" x14ac:dyDescent="0.25">
      <c r="A3007" s="20">
        <f t="shared" si="93"/>
        <v>43011.916666659396</v>
      </c>
      <c r="B3007" s="21">
        <v>6.8931699999999996</v>
      </c>
      <c r="C3007" s="22">
        <v>0.3483</v>
      </c>
      <c r="D3007" s="21">
        <v>270.17590000000001</v>
      </c>
      <c r="E3007" s="21"/>
      <c r="F3007" s="24">
        <f t="shared" si="92"/>
        <v>6.8931699999999996</v>
      </c>
      <c r="G3007" s="24">
        <v>6.8931699999999996</v>
      </c>
      <c r="H3007" s="23">
        <v>14.23861</v>
      </c>
      <c r="I3007" s="23"/>
      <c r="J3007" s="23">
        <v>150</v>
      </c>
      <c r="K3007" s="23"/>
    </row>
    <row r="3008" spans="1:11" ht="12.75" customHeight="1" x14ac:dyDescent="0.25">
      <c r="A3008" s="20">
        <f t="shared" si="93"/>
        <v>43011.95833332606</v>
      </c>
      <c r="B3008" s="21">
        <v>2.5672199999999998</v>
      </c>
      <c r="C3008" s="22">
        <v>0.42215000000000003</v>
      </c>
      <c r="D3008" s="21">
        <v>247.28299999999999</v>
      </c>
      <c r="E3008" s="21"/>
      <c r="F3008" s="24">
        <f t="shared" si="92"/>
        <v>2.5672199999999998</v>
      </c>
      <c r="G3008" s="24">
        <v>2.5672199999999998</v>
      </c>
      <c r="H3008" s="23">
        <v>14.23767</v>
      </c>
      <c r="I3008" s="23"/>
      <c r="J3008" s="23">
        <v>150</v>
      </c>
      <c r="K3008" s="23"/>
    </row>
    <row r="3009" spans="1:11" ht="12.75" customHeight="1" x14ac:dyDescent="0.25">
      <c r="A3009" s="20">
        <f t="shared" si="93"/>
        <v>43011.999999992724</v>
      </c>
      <c r="B3009" s="21">
        <v>8.2810000000000006</v>
      </c>
      <c r="C3009" s="22">
        <v>0.75929999999999997</v>
      </c>
      <c r="D3009" s="21">
        <v>250.654</v>
      </c>
      <c r="E3009" s="21"/>
      <c r="F3009" s="24">
        <f t="shared" si="92"/>
        <v>8.2810000000000006</v>
      </c>
      <c r="G3009" s="24">
        <v>8.2810000000000006</v>
      </c>
      <c r="H3009" s="23">
        <v>14.236829999999999</v>
      </c>
      <c r="I3009" s="23"/>
      <c r="J3009" s="23">
        <v>150</v>
      </c>
      <c r="K3009" s="23"/>
    </row>
    <row r="3010" spans="1:11" ht="12.75" customHeight="1" x14ac:dyDescent="0.25">
      <c r="A3010" s="20">
        <f t="shared" si="93"/>
        <v>43012.041666659388</v>
      </c>
      <c r="B3010" s="21">
        <v>4.9885299999999999</v>
      </c>
      <c r="C3010" s="22">
        <v>0.57103000000000004</v>
      </c>
      <c r="D3010" s="21">
        <v>182.12370000000001</v>
      </c>
      <c r="E3010" s="21"/>
      <c r="F3010" s="24">
        <f t="shared" si="92"/>
        <v>4.9885299999999999</v>
      </c>
      <c r="G3010" s="24">
        <v>4.9885299999999999</v>
      </c>
      <c r="H3010" s="23">
        <v>14.234999999999999</v>
      </c>
      <c r="I3010" s="23">
        <f>COUNTIF(G3010:G3033,"&gt;150")</f>
        <v>0</v>
      </c>
      <c r="J3010" s="23">
        <v>150</v>
      </c>
      <c r="K3010" s="23"/>
    </row>
    <row r="3011" spans="1:11" ht="12.75" customHeight="1" x14ac:dyDescent="0.25">
      <c r="A3011" s="20">
        <f t="shared" si="93"/>
        <v>43012.083333326053</v>
      </c>
      <c r="B3011" s="21">
        <v>5.6571699999999998</v>
      </c>
      <c r="C3011" s="22">
        <v>0.82349000000000006</v>
      </c>
      <c r="D3011" s="21">
        <v>73.178939999999997</v>
      </c>
      <c r="E3011" s="21"/>
      <c r="F3011" s="24">
        <f t="shared" si="92"/>
        <v>5.6571699999999998</v>
      </c>
      <c r="G3011" s="24">
        <v>5.6571699999999998</v>
      </c>
      <c r="H3011" s="23">
        <v>14.226940000000001</v>
      </c>
      <c r="I3011" s="23"/>
      <c r="J3011" s="23">
        <v>150</v>
      </c>
      <c r="K3011" s="23"/>
    </row>
    <row r="3012" spans="1:11" ht="12.75" customHeight="1" x14ac:dyDescent="0.25">
      <c r="A3012" s="20">
        <f t="shared" si="93"/>
        <v>43012.124999992717</v>
      </c>
      <c r="B3012" s="21">
        <v>7.5891700000000002</v>
      </c>
      <c r="C3012" s="22">
        <v>0.94110000000000005</v>
      </c>
      <c r="D3012" s="21">
        <v>140.64169999999999</v>
      </c>
      <c r="E3012" s="21"/>
      <c r="F3012" s="24">
        <f t="shared" si="92"/>
        <v>7.5891700000000002</v>
      </c>
      <c r="G3012" s="24">
        <v>7.5891700000000002</v>
      </c>
      <c r="H3012" s="23">
        <v>14.208259999999999</v>
      </c>
      <c r="I3012" s="23"/>
      <c r="J3012" s="23">
        <v>150</v>
      </c>
      <c r="K3012" s="23"/>
    </row>
    <row r="3013" spans="1:11" ht="12.75" customHeight="1" x14ac:dyDescent="0.25">
      <c r="A3013" s="20">
        <f t="shared" si="93"/>
        <v>43012.166666659381</v>
      </c>
      <c r="B3013" s="21">
        <v>4.1808300000000003</v>
      </c>
      <c r="C3013" s="22">
        <v>0.64271</v>
      </c>
      <c r="D3013" s="21">
        <v>318.35640000000001</v>
      </c>
      <c r="E3013" s="21"/>
      <c r="F3013" s="24">
        <f t="shared" si="92"/>
        <v>4.1808300000000003</v>
      </c>
      <c r="G3013" s="24">
        <v>4.1808300000000003</v>
      </c>
      <c r="H3013" s="23">
        <v>14.2</v>
      </c>
      <c r="I3013" s="23"/>
      <c r="J3013" s="23">
        <v>150</v>
      </c>
      <c r="K3013" s="23"/>
    </row>
    <row r="3014" spans="1:11" ht="12.75" customHeight="1" x14ac:dyDescent="0.25">
      <c r="A3014" s="20">
        <f t="shared" si="93"/>
        <v>43012.208333326045</v>
      </c>
      <c r="B3014" s="21">
        <v>4.6611099999999999</v>
      </c>
      <c r="C3014" s="22">
        <v>0.65278999999999998</v>
      </c>
      <c r="D3014" s="21">
        <v>246.66050000000001</v>
      </c>
      <c r="E3014" s="21"/>
      <c r="F3014" s="24">
        <f t="shared" si="92"/>
        <v>4.6611099999999999</v>
      </c>
      <c r="G3014" s="24">
        <v>4.6611099999999999</v>
      </c>
      <c r="H3014" s="23">
        <v>14.1991</v>
      </c>
      <c r="I3014" s="23"/>
      <c r="J3014" s="23">
        <v>150</v>
      </c>
      <c r="K3014" s="23"/>
    </row>
    <row r="3015" spans="1:11" ht="12.75" customHeight="1" x14ac:dyDescent="0.25">
      <c r="A3015" s="20">
        <f t="shared" si="93"/>
        <v>43012.249999992709</v>
      </c>
      <c r="B3015" s="21">
        <v>17.917829999999999</v>
      </c>
      <c r="C3015" s="22">
        <v>1.4943500000000001</v>
      </c>
      <c r="D3015" s="21">
        <v>242.90940000000001</v>
      </c>
      <c r="E3015" s="21"/>
      <c r="F3015" s="24">
        <f t="shared" si="92"/>
        <v>17.917829999999999</v>
      </c>
      <c r="G3015" s="24">
        <v>17.917829999999999</v>
      </c>
      <c r="H3015" s="23">
        <v>14.1945</v>
      </c>
      <c r="I3015" s="23"/>
      <c r="J3015" s="23">
        <v>150</v>
      </c>
      <c r="K3015" s="23"/>
    </row>
    <row r="3016" spans="1:11" ht="12.75" customHeight="1" x14ac:dyDescent="0.25">
      <c r="A3016" s="20">
        <f t="shared" si="93"/>
        <v>43012.291666659374</v>
      </c>
      <c r="B3016" s="21">
        <v>37.993220000000001</v>
      </c>
      <c r="C3016" s="22">
        <v>0.75183999999999995</v>
      </c>
      <c r="D3016" s="21">
        <v>325.39030000000002</v>
      </c>
      <c r="E3016" s="21"/>
      <c r="F3016" s="24">
        <f t="shared" si="92"/>
        <v>37.993220000000001</v>
      </c>
      <c r="G3016" s="24">
        <v>37.993220000000001</v>
      </c>
      <c r="H3016" s="23">
        <v>14.192</v>
      </c>
      <c r="I3016" s="23"/>
      <c r="J3016" s="23">
        <v>150</v>
      </c>
      <c r="K3016" s="23"/>
    </row>
    <row r="3017" spans="1:11" ht="12.75" customHeight="1" x14ac:dyDescent="0.25">
      <c r="A3017" s="20">
        <f t="shared" si="93"/>
        <v>43012.333333326038</v>
      </c>
      <c r="B3017" s="21">
        <v>12.704499999999999</v>
      </c>
      <c r="C3017" s="22">
        <v>1.5433699999999999</v>
      </c>
      <c r="D3017" s="21">
        <v>263.42720000000003</v>
      </c>
      <c r="E3017" s="21"/>
      <c r="F3017" s="24">
        <f t="shared" si="92"/>
        <v>12.704499999999999</v>
      </c>
      <c r="G3017" s="24">
        <v>12.704499999999999</v>
      </c>
      <c r="H3017" s="23">
        <v>14.184939999999999</v>
      </c>
      <c r="I3017" s="23"/>
      <c r="J3017" s="23">
        <v>150</v>
      </c>
      <c r="K3017" s="23"/>
    </row>
    <row r="3018" spans="1:11" ht="12.75" customHeight="1" x14ac:dyDescent="0.25">
      <c r="A3018" s="20">
        <f t="shared" si="93"/>
        <v>43012.374999992702</v>
      </c>
      <c r="B3018" s="21">
        <v>33.02561</v>
      </c>
      <c r="C3018" s="22">
        <v>1.9361900000000001</v>
      </c>
      <c r="D3018" s="21">
        <v>242.04429999999999</v>
      </c>
      <c r="E3018" s="21"/>
      <c r="F3018" s="24">
        <f t="shared" si="92"/>
        <v>33.02561</v>
      </c>
      <c r="G3018" s="24">
        <v>33.02561</v>
      </c>
      <c r="H3018" s="23">
        <v>14.180999999999999</v>
      </c>
      <c r="I3018" s="23"/>
      <c r="J3018" s="23">
        <v>150</v>
      </c>
      <c r="K3018" s="23"/>
    </row>
    <row r="3019" spans="1:11" ht="12.75" customHeight="1" x14ac:dyDescent="0.25">
      <c r="A3019" s="20">
        <f t="shared" si="93"/>
        <v>43012.416666659366</v>
      </c>
      <c r="B3019" s="21">
        <v>32.141280000000002</v>
      </c>
      <c r="C3019" s="22">
        <v>3.2388699999999999</v>
      </c>
      <c r="D3019" s="21">
        <v>230.52549999999999</v>
      </c>
      <c r="E3019" s="21"/>
      <c r="F3019" s="24">
        <f t="shared" ref="F3019:F3082" si="94">IF(AND(B3019&gt;0,ISNUMBER(B3019)),B3019,"")</f>
        <v>32.141280000000002</v>
      </c>
      <c r="G3019" s="24">
        <v>32.141280000000002</v>
      </c>
      <c r="H3019" s="23">
        <v>14.179169999999999</v>
      </c>
      <c r="I3019" s="23"/>
      <c r="J3019" s="23">
        <v>150</v>
      </c>
      <c r="K3019" s="23"/>
    </row>
    <row r="3020" spans="1:11" ht="12.75" customHeight="1" x14ac:dyDescent="0.25">
      <c r="A3020" s="20">
        <f t="shared" ref="A3020:A3083" si="95">A3019+1/24</f>
        <v>43012.458333326031</v>
      </c>
      <c r="B3020" s="21">
        <v>68.343170000000001</v>
      </c>
      <c r="C3020" s="22">
        <v>3.5377100000000001</v>
      </c>
      <c r="D3020" s="21">
        <v>225.38229999999999</v>
      </c>
      <c r="E3020" s="21"/>
      <c r="F3020" s="24">
        <f t="shared" si="94"/>
        <v>68.343170000000001</v>
      </c>
      <c r="G3020" s="24">
        <v>68.343170000000001</v>
      </c>
      <c r="H3020" s="23">
        <v>14.17517</v>
      </c>
      <c r="I3020" s="23"/>
      <c r="J3020" s="23">
        <v>150</v>
      </c>
      <c r="K3020" s="23"/>
    </row>
    <row r="3021" spans="1:11" ht="12.75" customHeight="1" x14ac:dyDescent="0.25">
      <c r="A3021" s="20">
        <f t="shared" si="95"/>
        <v>43012.499999992695</v>
      </c>
      <c r="B3021" s="21">
        <v>83.067890000000006</v>
      </c>
      <c r="C3021" s="22">
        <v>3.2913299999999999</v>
      </c>
      <c r="D3021" s="21">
        <v>240.24299999999999</v>
      </c>
      <c r="E3021" s="21"/>
      <c r="F3021" s="24">
        <f t="shared" si="94"/>
        <v>83.067890000000006</v>
      </c>
      <c r="G3021" s="24">
        <v>83.067890000000006</v>
      </c>
      <c r="H3021" s="23">
        <v>14.174110000000001</v>
      </c>
      <c r="I3021" s="23"/>
      <c r="J3021" s="23">
        <v>150</v>
      </c>
      <c r="K3021" s="23"/>
    </row>
    <row r="3022" spans="1:11" ht="12.75" customHeight="1" x14ac:dyDescent="0.25">
      <c r="A3022" s="20">
        <f t="shared" si="95"/>
        <v>43012.541666659359</v>
      </c>
      <c r="B3022" s="21">
        <v>33.933109999999999</v>
      </c>
      <c r="C3022" s="22">
        <v>3.2057899999999999</v>
      </c>
      <c r="D3022" s="21">
        <v>213.60980000000001</v>
      </c>
      <c r="E3022" s="21"/>
      <c r="F3022" s="24">
        <f t="shared" si="94"/>
        <v>33.933109999999999</v>
      </c>
      <c r="G3022" s="24">
        <v>33.933109999999999</v>
      </c>
      <c r="H3022" s="23">
        <v>14.17083</v>
      </c>
      <c r="I3022" s="23"/>
      <c r="J3022" s="23">
        <v>150</v>
      </c>
      <c r="K3022" s="23"/>
    </row>
    <row r="3023" spans="1:11" ht="12.75" customHeight="1" x14ac:dyDescent="0.25">
      <c r="A3023" s="20">
        <f t="shared" si="95"/>
        <v>43012.583333326023</v>
      </c>
      <c r="B3023" s="21">
        <v>36.916730000000001</v>
      </c>
      <c r="C3023" s="22">
        <v>3.6662499999999998</v>
      </c>
      <c r="D3023" s="21">
        <v>220.62520000000001</v>
      </c>
      <c r="E3023" s="21"/>
      <c r="F3023" s="24">
        <f t="shared" si="94"/>
        <v>36.916730000000001</v>
      </c>
      <c r="G3023" s="24">
        <v>36.916730000000001</v>
      </c>
      <c r="H3023" s="23">
        <v>14.159560000000001</v>
      </c>
      <c r="I3023" s="23"/>
      <c r="J3023" s="23">
        <v>150</v>
      </c>
      <c r="K3023" s="23"/>
    </row>
    <row r="3024" spans="1:11" ht="12.75" customHeight="1" x14ac:dyDescent="0.25">
      <c r="A3024" s="20">
        <f t="shared" si="95"/>
        <v>43012.624999992688</v>
      </c>
      <c r="B3024" s="21">
        <v>31.740110000000001</v>
      </c>
      <c r="C3024" s="22">
        <v>3.4498099999999998</v>
      </c>
      <c r="D3024" s="21">
        <v>218.0719</v>
      </c>
      <c r="E3024" s="21"/>
      <c r="F3024" s="24">
        <f t="shared" si="94"/>
        <v>31.740110000000001</v>
      </c>
      <c r="G3024" s="24">
        <v>31.740110000000001</v>
      </c>
      <c r="H3024" s="23">
        <v>14.15361</v>
      </c>
      <c r="I3024" s="23"/>
      <c r="J3024" s="23">
        <v>150</v>
      </c>
      <c r="K3024" s="23"/>
    </row>
    <row r="3025" spans="1:11" ht="12.75" customHeight="1" x14ac:dyDescent="0.25">
      <c r="A3025" s="20">
        <f t="shared" si="95"/>
        <v>43012.666666659352</v>
      </c>
      <c r="B3025" s="21">
        <v>28.89461</v>
      </c>
      <c r="C3025" s="22">
        <v>4.2031999999999998</v>
      </c>
      <c r="D3025" s="21">
        <v>215.43469999999999</v>
      </c>
      <c r="E3025" s="21"/>
      <c r="F3025" s="24">
        <f t="shared" si="94"/>
        <v>28.89461</v>
      </c>
      <c r="G3025" s="24">
        <v>28.89461</v>
      </c>
      <c r="H3025" s="23">
        <v>14.153269999999999</v>
      </c>
      <c r="I3025" s="23"/>
      <c r="J3025" s="23">
        <v>150</v>
      </c>
      <c r="K3025" s="23"/>
    </row>
    <row r="3026" spans="1:11" ht="12.75" customHeight="1" x14ac:dyDescent="0.25">
      <c r="A3026" s="20">
        <f t="shared" si="95"/>
        <v>43012.708333326016</v>
      </c>
      <c r="B3026" s="21">
        <v>58.6755</v>
      </c>
      <c r="C3026" s="22">
        <v>4.37148</v>
      </c>
      <c r="D3026" s="21">
        <v>218.41399999999999</v>
      </c>
      <c r="E3026" s="21"/>
      <c r="F3026" s="24">
        <f t="shared" si="94"/>
        <v>58.6755</v>
      </c>
      <c r="G3026" s="24">
        <v>58.6755</v>
      </c>
      <c r="H3026" s="23">
        <v>14.152609999999999</v>
      </c>
      <c r="I3026" s="23"/>
      <c r="J3026" s="23">
        <v>150</v>
      </c>
      <c r="K3026" s="23"/>
    </row>
    <row r="3027" spans="1:11" ht="12.75" customHeight="1" x14ac:dyDescent="0.25">
      <c r="A3027" s="20">
        <f t="shared" si="95"/>
        <v>43012.74999999268</v>
      </c>
      <c r="B3027" s="21">
        <v>26.13522</v>
      </c>
      <c r="C3027" s="22">
        <v>3.3332999999999999</v>
      </c>
      <c r="D3027" s="21">
        <v>216.20679999999999</v>
      </c>
      <c r="E3027" s="21"/>
      <c r="F3027" s="24">
        <f t="shared" si="94"/>
        <v>26.13522</v>
      </c>
      <c r="G3027" s="24">
        <v>26.13522</v>
      </c>
      <c r="H3027" s="23">
        <v>14.14842</v>
      </c>
      <c r="I3027" s="23"/>
      <c r="J3027" s="23">
        <v>150</v>
      </c>
      <c r="K3027" s="23"/>
    </row>
    <row r="3028" spans="1:11" ht="12.75" customHeight="1" x14ac:dyDescent="0.25">
      <c r="A3028" s="20">
        <f t="shared" si="95"/>
        <v>43012.791666659345</v>
      </c>
      <c r="B3028" s="21">
        <v>17.655609999999999</v>
      </c>
      <c r="C3028" s="22">
        <v>1.8729199999999999</v>
      </c>
      <c r="D3028" s="21">
        <v>229.9332</v>
      </c>
      <c r="E3028" s="21"/>
      <c r="F3028" s="24">
        <f t="shared" si="94"/>
        <v>17.655609999999999</v>
      </c>
      <c r="G3028" s="24">
        <v>17.655609999999999</v>
      </c>
      <c r="H3028" s="23">
        <v>14.140090000000001</v>
      </c>
      <c r="I3028" s="23"/>
      <c r="J3028" s="23">
        <v>150</v>
      </c>
      <c r="K3028" s="23"/>
    </row>
    <row r="3029" spans="1:11" ht="12.75" customHeight="1" x14ac:dyDescent="0.25">
      <c r="A3029" s="20">
        <f t="shared" si="95"/>
        <v>43012.833333326009</v>
      </c>
      <c r="B3029" s="21">
        <v>23.09111</v>
      </c>
      <c r="C3029" s="22">
        <v>0.60889000000000004</v>
      </c>
      <c r="D3029" s="21">
        <v>229.2079</v>
      </c>
      <c r="E3029" s="21"/>
      <c r="F3029" s="24">
        <f t="shared" si="94"/>
        <v>23.09111</v>
      </c>
      <c r="G3029" s="24">
        <v>23.09111</v>
      </c>
      <c r="H3029" s="23">
        <v>14.13753</v>
      </c>
      <c r="I3029" s="23"/>
      <c r="J3029" s="23">
        <v>150</v>
      </c>
      <c r="K3029" s="23"/>
    </row>
    <row r="3030" spans="1:11" ht="12.75" customHeight="1" x14ac:dyDescent="0.25">
      <c r="A3030" s="20">
        <f t="shared" si="95"/>
        <v>43012.874999992673</v>
      </c>
      <c r="B3030" s="21">
        <v>15.66028</v>
      </c>
      <c r="C3030" s="22">
        <v>0.66266999999999998</v>
      </c>
      <c r="D3030" s="21">
        <v>297.65910000000002</v>
      </c>
      <c r="E3030" s="21"/>
      <c r="F3030" s="24">
        <f t="shared" si="94"/>
        <v>15.66028</v>
      </c>
      <c r="G3030" s="24">
        <v>15.66028</v>
      </c>
      <c r="H3030" s="23">
        <v>14.13719</v>
      </c>
      <c r="I3030" s="23"/>
      <c r="J3030" s="23">
        <v>150</v>
      </c>
      <c r="K3030" s="23"/>
    </row>
    <row r="3031" spans="1:11" ht="12.75" customHeight="1" x14ac:dyDescent="0.25">
      <c r="A3031" s="20">
        <f t="shared" si="95"/>
        <v>43012.916666659337</v>
      </c>
      <c r="B3031" s="21">
        <v>9.2399400000000007</v>
      </c>
      <c r="C3031" s="22">
        <v>0.38385999999999998</v>
      </c>
      <c r="D3031" s="21">
        <v>218.26920000000001</v>
      </c>
      <c r="E3031" s="21"/>
      <c r="F3031" s="24">
        <f t="shared" si="94"/>
        <v>9.2399400000000007</v>
      </c>
      <c r="G3031" s="24">
        <v>9.2399400000000007</v>
      </c>
      <c r="H3031" s="23">
        <v>14.12139</v>
      </c>
      <c r="I3031" s="23"/>
      <c r="J3031" s="23">
        <v>150</v>
      </c>
      <c r="K3031" s="23"/>
    </row>
    <row r="3032" spans="1:11" ht="12.75" customHeight="1" x14ac:dyDescent="0.25">
      <c r="A3032" s="20">
        <f t="shared" si="95"/>
        <v>43012.958333326002</v>
      </c>
      <c r="B3032" s="21">
        <v>6.4496700000000002</v>
      </c>
      <c r="C3032" s="22">
        <v>0.51490000000000002</v>
      </c>
      <c r="D3032" s="21">
        <v>69.745670000000004</v>
      </c>
      <c r="E3032" s="21"/>
      <c r="F3032" s="24">
        <f t="shared" si="94"/>
        <v>6.4496700000000002</v>
      </c>
      <c r="G3032" s="24">
        <v>6.4496700000000002</v>
      </c>
      <c r="H3032" s="23">
        <v>14.11284</v>
      </c>
      <c r="I3032" s="23"/>
      <c r="J3032" s="23">
        <v>150</v>
      </c>
      <c r="K3032" s="23"/>
    </row>
    <row r="3033" spans="1:11" ht="12.75" customHeight="1" x14ac:dyDescent="0.25">
      <c r="A3033" s="20">
        <f t="shared" si="95"/>
        <v>43012.999999992666</v>
      </c>
      <c r="B3033" s="21">
        <v>4.45756</v>
      </c>
      <c r="C3033" s="22">
        <v>0.96328999999999998</v>
      </c>
      <c r="D3033" s="21">
        <v>257.26260000000002</v>
      </c>
      <c r="E3033" s="21"/>
      <c r="F3033" s="24">
        <f t="shared" si="94"/>
        <v>4.45756</v>
      </c>
      <c r="G3033" s="24">
        <v>4.45756</v>
      </c>
      <c r="H3033" s="23">
        <v>14.111499999999999</v>
      </c>
      <c r="I3033" s="23"/>
      <c r="J3033" s="23">
        <v>150</v>
      </c>
      <c r="K3033" s="23"/>
    </row>
    <row r="3034" spans="1:11" ht="12.75" customHeight="1" x14ac:dyDescent="0.25">
      <c r="A3034" s="20">
        <f t="shared" si="95"/>
        <v>43013.04166665933</v>
      </c>
      <c r="B3034" s="21">
        <v>7.5957999999999997</v>
      </c>
      <c r="C3034" s="22">
        <v>0.51783000000000001</v>
      </c>
      <c r="D3034" s="21">
        <v>298.21089999999998</v>
      </c>
      <c r="E3034" s="21"/>
      <c r="F3034" s="24">
        <f t="shared" si="94"/>
        <v>7.5957999999999997</v>
      </c>
      <c r="G3034" s="24">
        <v>7.5957999999999997</v>
      </c>
      <c r="H3034" s="23">
        <v>14.10266</v>
      </c>
      <c r="I3034" s="23">
        <f>COUNTIF(G3034:G3057,"&gt;150")</f>
        <v>0</v>
      </c>
      <c r="J3034" s="23">
        <v>150</v>
      </c>
      <c r="K3034" s="23"/>
    </row>
    <row r="3035" spans="1:11" ht="12.75" customHeight="1" x14ac:dyDescent="0.25">
      <c r="A3035" s="20">
        <f t="shared" si="95"/>
        <v>43013.083333325994</v>
      </c>
      <c r="B3035" s="21">
        <v>5.1602800000000002</v>
      </c>
      <c r="C3035" s="22">
        <v>1.88757</v>
      </c>
      <c r="D3035" s="21">
        <v>260.70920000000001</v>
      </c>
      <c r="E3035" s="21"/>
      <c r="F3035" s="24">
        <f t="shared" si="94"/>
        <v>5.1602800000000002</v>
      </c>
      <c r="G3035" s="24">
        <v>5.1602800000000002</v>
      </c>
      <c r="H3035" s="23">
        <v>14.09878</v>
      </c>
      <c r="I3035" s="23"/>
      <c r="J3035" s="23">
        <v>150</v>
      </c>
      <c r="K3035" s="23"/>
    </row>
    <row r="3036" spans="1:11" ht="12.75" customHeight="1" x14ac:dyDescent="0.25">
      <c r="A3036" s="20">
        <f t="shared" si="95"/>
        <v>43013.124999992659</v>
      </c>
      <c r="B3036" s="21">
        <v>10.919499999999999</v>
      </c>
      <c r="C3036" s="22">
        <v>1.1601999999999999</v>
      </c>
      <c r="D3036" s="21">
        <v>243.59030000000001</v>
      </c>
      <c r="E3036" s="21"/>
      <c r="F3036" s="24">
        <f t="shared" si="94"/>
        <v>10.919499999999999</v>
      </c>
      <c r="G3036" s="24">
        <v>10.919499999999999</v>
      </c>
      <c r="H3036" s="23">
        <v>14.09793</v>
      </c>
      <c r="I3036" s="23"/>
      <c r="J3036" s="23">
        <v>150</v>
      </c>
      <c r="K3036" s="23"/>
    </row>
    <row r="3037" spans="1:11" ht="12.75" customHeight="1" x14ac:dyDescent="0.25">
      <c r="A3037" s="20">
        <f t="shared" si="95"/>
        <v>43013.166666659323</v>
      </c>
      <c r="B3037" s="21">
        <v>9.3106100000000005</v>
      </c>
      <c r="C3037" s="22">
        <v>0.88278000000000001</v>
      </c>
      <c r="D3037" s="21">
        <v>263.25130000000001</v>
      </c>
      <c r="E3037" s="21"/>
      <c r="F3037" s="24">
        <f t="shared" si="94"/>
        <v>9.3106100000000005</v>
      </c>
      <c r="G3037" s="24">
        <v>9.3106100000000005</v>
      </c>
      <c r="H3037" s="23">
        <v>14.09732</v>
      </c>
      <c r="I3037" s="23"/>
      <c r="J3037" s="23">
        <v>150</v>
      </c>
      <c r="K3037" s="23"/>
    </row>
    <row r="3038" spans="1:11" ht="12.75" customHeight="1" x14ac:dyDescent="0.25">
      <c r="A3038" s="20">
        <f t="shared" si="95"/>
        <v>43013.208333325987</v>
      </c>
      <c r="B3038" s="21">
        <v>17.795059999999999</v>
      </c>
      <c r="C3038" s="22">
        <v>0.24635000000000001</v>
      </c>
      <c r="D3038" s="21">
        <v>100.1557</v>
      </c>
      <c r="E3038" s="21"/>
      <c r="F3038" s="24">
        <f t="shared" si="94"/>
        <v>17.795059999999999</v>
      </c>
      <c r="G3038" s="24">
        <v>17.795059999999999</v>
      </c>
      <c r="H3038" s="23">
        <v>14.094939999999999</v>
      </c>
      <c r="I3038" s="23"/>
      <c r="J3038" s="23">
        <v>150</v>
      </c>
      <c r="K3038" s="23"/>
    </row>
    <row r="3039" spans="1:11" ht="12.75" customHeight="1" x14ac:dyDescent="0.25">
      <c r="A3039" s="20">
        <f t="shared" si="95"/>
        <v>43013.249999992651</v>
      </c>
      <c r="B3039" s="21">
        <v>35.731670000000001</v>
      </c>
      <c r="C3039" s="22">
        <v>0.77073000000000003</v>
      </c>
      <c r="D3039" s="21">
        <v>264.87729999999999</v>
      </c>
      <c r="E3039" s="21"/>
      <c r="F3039" s="24">
        <f t="shared" si="94"/>
        <v>35.731670000000001</v>
      </c>
      <c r="G3039" s="24">
        <v>35.731670000000001</v>
      </c>
      <c r="H3039" s="23">
        <v>14.091609999999999</v>
      </c>
      <c r="I3039" s="23"/>
      <c r="J3039" s="23">
        <v>150</v>
      </c>
      <c r="K3039" s="23"/>
    </row>
    <row r="3040" spans="1:11" ht="12.75" customHeight="1" x14ac:dyDescent="0.25">
      <c r="A3040" s="20">
        <f t="shared" si="95"/>
        <v>43013.291666659316</v>
      </c>
      <c r="B3040" s="21">
        <v>14.98211</v>
      </c>
      <c r="C3040" s="22">
        <v>0.30309999999999998</v>
      </c>
      <c r="D3040" s="21">
        <v>19.5776</v>
      </c>
      <c r="E3040" s="21"/>
      <c r="F3040" s="24">
        <f t="shared" si="94"/>
        <v>14.98211</v>
      </c>
      <c r="G3040" s="24">
        <v>14.98211</v>
      </c>
      <c r="H3040" s="23">
        <v>14.090780000000001</v>
      </c>
      <c r="I3040" s="23"/>
      <c r="J3040" s="23">
        <v>150</v>
      </c>
      <c r="K3040" s="23"/>
    </row>
    <row r="3041" spans="1:11" ht="12.75" customHeight="1" x14ac:dyDescent="0.25">
      <c r="A3041" s="20">
        <f t="shared" si="95"/>
        <v>43013.33333332598</v>
      </c>
      <c r="B3041" s="21">
        <v>76.662120000000002</v>
      </c>
      <c r="C3041" s="22">
        <v>0.56518000000000002</v>
      </c>
      <c r="D3041" s="21">
        <v>244.1591</v>
      </c>
      <c r="E3041" s="21"/>
      <c r="F3041" s="24">
        <f t="shared" si="94"/>
        <v>76.662120000000002</v>
      </c>
      <c r="G3041" s="24">
        <v>76.662120000000002</v>
      </c>
      <c r="H3041" s="23">
        <v>14.08656</v>
      </c>
      <c r="I3041" s="23"/>
      <c r="J3041" s="23">
        <v>150</v>
      </c>
      <c r="K3041" s="23"/>
    </row>
    <row r="3042" spans="1:11" ht="12.75" customHeight="1" x14ac:dyDescent="0.25">
      <c r="A3042" s="20">
        <f t="shared" si="95"/>
        <v>43013.374999992644</v>
      </c>
      <c r="B3042" s="21">
        <v>101.9579</v>
      </c>
      <c r="C3042" s="22">
        <v>1.58403</v>
      </c>
      <c r="D3042" s="21">
        <v>224.70910000000001</v>
      </c>
      <c r="E3042" s="21"/>
      <c r="F3042" s="24">
        <f t="shared" si="94"/>
        <v>101.9579</v>
      </c>
      <c r="G3042" s="24">
        <v>101.9579</v>
      </c>
      <c r="H3042" s="23">
        <v>14.0845</v>
      </c>
      <c r="I3042" s="23"/>
      <c r="J3042" s="23">
        <v>150</v>
      </c>
      <c r="K3042" s="23"/>
    </row>
    <row r="3043" spans="1:11" ht="12.75" customHeight="1" x14ac:dyDescent="0.25">
      <c r="A3043" s="20">
        <f t="shared" si="95"/>
        <v>43013.416666659308</v>
      </c>
      <c r="B3043" s="21">
        <v>70.311229999999995</v>
      </c>
      <c r="C3043" s="22">
        <v>3.6368499999999999</v>
      </c>
      <c r="D3043" s="21">
        <v>253.12119999999999</v>
      </c>
      <c r="E3043" s="21"/>
      <c r="F3043" s="24">
        <f t="shared" si="94"/>
        <v>70.311229999999995</v>
      </c>
      <c r="G3043" s="24">
        <v>70.311229999999995</v>
      </c>
      <c r="H3043" s="23">
        <v>14.07728</v>
      </c>
      <c r="I3043" s="23"/>
      <c r="J3043" s="23">
        <v>150</v>
      </c>
      <c r="K3043" s="23"/>
    </row>
    <row r="3044" spans="1:11" ht="12.75" customHeight="1" x14ac:dyDescent="0.25">
      <c r="A3044" s="20">
        <f t="shared" si="95"/>
        <v>43013.458333325972</v>
      </c>
      <c r="B3044" s="21">
        <v>44.829940000000001</v>
      </c>
      <c r="C3044" s="22">
        <v>2.9316800000000001</v>
      </c>
      <c r="D3044" s="21">
        <v>234.90629999999999</v>
      </c>
      <c r="E3044" s="21"/>
      <c r="F3044" s="24">
        <f t="shared" si="94"/>
        <v>44.829940000000001</v>
      </c>
      <c r="G3044" s="24">
        <v>44.829940000000001</v>
      </c>
      <c r="H3044" s="23">
        <v>14.075749999999999</v>
      </c>
      <c r="I3044" s="23"/>
      <c r="J3044" s="23">
        <v>150</v>
      </c>
      <c r="K3044" s="23"/>
    </row>
    <row r="3045" spans="1:11" ht="12.75" customHeight="1" x14ac:dyDescent="0.25">
      <c r="A3045" s="20">
        <f t="shared" si="95"/>
        <v>43013.499999992637</v>
      </c>
      <c r="B3045" s="21">
        <v>60.47495</v>
      </c>
      <c r="C3045" s="22">
        <v>3.0421100000000001</v>
      </c>
      <c r="D3045" s="21">
        <v>206.077</v>
      </c>
      <c r="E3045" s="21"/>
      <c r="F3045" s="24">
        <f t="shared" si="94"/>
        <v>60.47495</v>
      </c>
      <c r="G3045" s="24">
        <v>60.47495</v>
      </c>
      <c r="H3045" s="23">
        <v>14.07339</v>
      </c>
      <c r="I3045" s="23"/>
      <c r="J3045" s="23">
        <v>150</v>
      </c>
      <c r="K3045" s="23"/>
    </row>
    <row r="3046" spans="1:11" ht="12.75" customHeight="1" x14ac:dyDescent="0.25">
      <c r="A3046" s="20">
        <f t="shared" si="95"/>
        <v>43013.541666659301</v>
      </c>
      <c r="B3046" s="21">
        <v>65.446560000000005</v>
      </c>
      <c r="C3046" s="22">
        <v>2.65564</v>
      </c>
      <c r="D3046" s="21">
        <v>215.62790000000001</v>
      </c>
      <c r="E3046" s="21"/>
      <c r="F3046" s="24">
        <f t="shared" si="94"/>
        <v>65.446560000000005</v>
      </c>
      <c r="G3046" s="24">
        <v>65.446560000000005</v>
      </c>
      <c r="H3046" s="23">
        <v>14.07253</v>
      </c>
      <c r="I3046" s="23"/>
      <c r="J3046" s="23">
        <v>150</v>
      </c>
      <c r="K3046" s="23"/>
    </row>
    <row r="3047" spans="1:11" ht="12.75" customHeight="1" x14ac:dyDescent="0.25">
      <c r="A3047" s="20">
        <f t="shared" si="95"/>
        <v>43013.583333325965</v>
      </c>
      <c r="B3047" s="21">
        <v>110.13209999999999</v>
      </c>
      <c r="C3047" s="22">
        <v>3.5339299999999998</v>
      </c>
      <c r="D3047" s="21">
        <v>229.29929999999999</v>
      </c>
      <c r="E3047" s="21"/>
      <c r="F3047" s="24">
        <f t="shared" si="94"/>
        <v>110.13209999999999</v>
      </c>
      <c r="G3047" s="24">
        <v>110.13209999999999</v>
      </c>
      <c r="H3047" s="23">
        <v>14.06194</v>
      </c>
      <c r="I3047" s="23"/>
      <c r="J3047" s="23">
        <v>150</v>
      </c>
      <c r="K3047" s="23"/>
    </row>
    <row r="3048" spans="1:11" ht="12.75" customHeight="1" x14ac:dyDescent="0.25">
      <c r="A3048" s="20">
        <f t="shared" si="95"/>
        <v>43013.624999992629</v>
      </c>
      <c r="B3048" s="21">
        <v>83.629440000000002</v>
      </c>
      <c r="C3048" s="22">
        <v>3.2567300000000001</v>
      </c>
      <c r="D3048" s="21">
        <v>231.96559999999999</v>
      </c>
      <c r="E3048" s="21"/>
      <c r="F3048" s="24">
        <f t="shared" si="94"/>
        <v>83.629440000000002</v>
      </c>
      <c r="G3048" s="24">
        <v>83.629440000000002</v>
      </c>
      <c r="H3048" s="23">
        <v>14.05283</v>
      </c>
      <c r="I3048" s="23"/>
      <c r="J3048" s="23">
        <v>150</v>
      </c>
      <c r="K3048" s="23"/>
    </row>
    <row r="3049" spans="1:11" ht="12.75" customHeight="1" x14ac:dyDescent="0.25">
      <c r="A3049" s="20">
        <f t="shared" si="95"/>
        <v>43013.666666659294</v>
      </c>
      <c r="B3049" s="21">
        <v>65.304000000000002</v>
      </c>
      <c r="C3049" s="22">
        <v>1.84128</v>
      </c>
      <c r="D3049" s="21">
        <v>203.7022</v>
      </c>
      <c r="E3049" s="21"/>
      <c r="F3049" s="24">
        <f t="shared" si="94"/>
        <v>65.304000000000002</v>
      </c>
      <c r="G3049" s="24">
        <v>65.304000000000002</v>
      </c>
      <c r="H3049" s="23">
        <v>14.052210000000001</v>
      </c>
      <c r="I3049" s="23"/>
      <c r="J3049" s="23">
        <v>150</v>
      </c>
      <c r="K3049" s="23"/>
    </row>
    <row r="3050" spans="1:11" ht="12.75" customHeight="1" x14ac:dyDescent="0.25">
      <c r="A3050" s="20">
        <f t="shared" si="95"/>
        <v>43013.708333325958</v>
      </c>
      <c r="B3050" s="21">
        <v>65.750330000000005</v>
      </c>
      <c r="C3050" s="22">
        <v>2.3355999999999999</v>
      </c>
      <c r="D3050" s="21">
        <v>185.05269999999999</v>
      </c>
      <c r="E3050" s="21"/>
      <c r="F3050" s="24">
        <f t="shared" si="94"/>
        <v>65.750330000000005</v>
      </c>
      <c r="G3050" s="24">
        <v>65.750330000000005</v>
      </c>
      <c r="H3050" s="23">
        <v>14.047829999999999</v>
      </c>
      <c r="I3050" s="23"/>
      <c r="J3050" s="23">
        <v>150</v>
      </c>
      <c r="K3050" s="23"/>
    </row>
    <row r="3051" spans="1:11" ht="12.75" customHeight="1" x14ac:dyDescent="0.25">
      <c r="A3051" s="20">
        <f t="shared" si="95"/>
        <v>43013.749999992622</v>
      </c>
      <c r="B3051" s="21">
        <v>57.830440000000003</v>
      </c>
      <c r="C3051" s="22">
        <v>2.7587000000000002</v>
      </c>
      <c r="D3051" s="21">
        <v>210.22880000000001</v>
      </c>
      <c r="E3051" s="21"/>
      <c r="F3051" s="24">
        <f t="shared" si="94"/>
        <v>57.830440000000003</v>
      </c>
      <c r="G3051" s="24">
        <v>57.830440000000003</v>
      </c>
      <c r="H3051" s="23">
        <v>14.045450000000001</v>
      </c>
      <c r="I3051" s="23"/>
      <c r="J3051" s="23">
        <v>150</v>
      </c>
      <c r="K3051" s="23"/>
    </row>
    <row r="3052" spans="1:11" ht="12.75" customHeight="1" x14ac:dyDescent="0.25">
      <c r="A3052" s="20">
        <f t="shared" si="95"/>
        <v>43013.791666659286</v>
      </c>
      <c r="B3052" s="21">
        <v>24.952549999999999</v>
      </c>
      <c r="C3052" s="22">
        <v>2.2071399999999999</v>
      </c>
      <c r="D3052" s="21">
        <v>217.88480000000001</v>
      </c>
      <c r="E3052" s="21"/>
      <c r="F3052" s="24">
        <f t="shared" si="94"/>
        <v>24.952549999999999</v>
      </c>
      <c r="G3052" s="24">
        <v>24.952549999999999</v>
      </c>
      <c r="H3052" s="23">
        <v>14.039669999999999</v>
      </c>
      <c r="I3052" s="23"/>
      <c r="J3052" s="23">
        <v>150</v>
      </c>
      <c r="K3052" s="23"/>
    </row>
    <row r="3053" spans="1:11" ht="12.75" customHeight="1" x14ac:dyDescent="0.25">
      <c r="A3053" s="20">
        <f t="shared" si="95"/>
        <v>43013.833333325951</v>
      </c>
      <c r="B3053" s="21">
        <v>14.95255</v>
      </c>
      <c r="C3053" s="22">
        <v>2.4175300000000002</v>
      </c>
      <c r="D3053" s="21">
        <v>231.31370000000001</v>
      </c>
      <c r="E3053" s="21"/>
      <c r="F3053" s="24">
        <f t="shared" si="94"/>
        <v>14.95255</v>
      </c>
      <c r="G3053" s="24">
        <v>14.95255</v>
      </c>
      <c r="H3053" s="23">
        <v>14.038169999999999</v>
      </c>
      <c r="I3053" s="23"/>
      <c r="J3053" s="23">
        <v>150</v>
      </c>
      <c r="K3053" s="23"/>
    </row>
    <row r="3054" spans="1:11" ht="12.75" customHeight="1" x14ac:dyDescent="0.25">
      <c r="A3054" s="20">
        <f t="shared" si="95"/>
        <v>43013.874999992615</v>
      </c>
      <c r="B3054" s="21">
        <v>46.660049999999998</v>
      </c>
      <c r="C3054" s="22">
        <v>0.86578999999999995</v>
      </c>
      <c r="D3054" s="21">
        <v>214.27449999999999</v>
      </c>
      <c r="E3054" s="21"/>
      <c r="F3054" s="24">
        <f t="shared" si="94"/>
        <v>46.660049999999998</v>
      </c>
      <c r="G3054" s="24">
        <v>46.660049999999998</v>
      </c>
      <c r="H3054" s="23">
        <v>14.03444</v>
      </c>
      <c r="I3054" s="23"/>
      <c r="J3054" s="23">
        <v>150</v>
      </c>
      <c r="K3054" s="23"/>
    </row>
    <row r="3055" spans="1:11" ht="12.75" customHeight="1" x14ac:dyDescent="0.25">
      <c r="A3055" s="20">
        <f t="shared" si="95"/>
        <v>43013.916666659279</v>
      </c>
      <c r="B3055" s="21">
        <v>45.456670000000003</v>
      </c>
      <c r="C3055" s="22">
        <v>0.82972999999999997</v>
      </c>
      <c r="D3055" s="21">
        <v>143.73410000000001</v>
      </c>
      <c r="E3055" s="21"/>
      <c r="F3055" s="24">
        <f t="shared" si="94"/>
        <v>45.456670000000003</v>
      </c>
      <c r="G3055" s="24">
        <v>45.456670000000003</v>
      </c>
      <c r="H3055" s="23">
        <v>14.02908</v>
      </c>
      <c r="I3055" s="23"/>
      <c r="J3055" s="23">
        <v>150</v>
      </c>
      <c r="K3055" s="23"/>
    </row>
    <row r="3056" spans="1:11" ht="12.75" customHeight="1" x14ac:dyDescent="0.25">
      <c r="A3056" s="20">
        <f t="shared" si="95"/>
        <v>43013.958333325943</v>
      </c>
      <c r="B3056" s="21">
        <v>11.40578</v>
      </c>
      <c r="C3056" s="22">
        <v>0.37680999999999998</v>
      </c>
      <c r="D3056" s="21">
        <v>132.18960000000001</v>
      </c>
      <c r="E3056" s="21"/>
      <c r="F3056" s="24">
        <f t="shared" si="94"/>
        <v>11.40578</v>
      </c>
      <c r="G3056" s="24">
        <v>11.40578</v>
      </c>
      <c r="H3056" s="23">
        <v>14.025550000000001</v>
      </c>
      <c r="I3056" s="23"/>
      <c r="J3056" s="23">
        <v>150</v>
      </c>
      <c r="K3056" s="23"/>
    </row>
    <row r="3057" spans="1:11" ht="12.75" customHeight="1" x14ac:dyDescent="0.25">
      <c r="A3057" s="20">
        <f t="shared" si="95"/>
        <v>43013.999999992608</v>
      </c>
      <c r="B3057" s="21">
        <v>10.80228</v>
      </c>
      <c r="C3057" s="22">
        <v>0.36054999999999998</v>
      </c>
      <c r="D3057" s="21">
        <v>34.682029999999997</v>
      </c>
      <c r="E3057" s="21"/>
      <c r="F3057" s="24">
        <f t="shared" si="94"/>
        <v>10.80228</v>
      </c>
      <c r="G3057" s="24">
        <v>10.80228</v>
      </c>
      <c r="H3057" s="23">
        <v>14.021839999999999</v>
      </c>
      <c r="I3057" s="23"/>
      <c r="J3057" s="23">
        <v>150</v>
      </c>
      <c r="K3057" s="23"/>
    </row>
    <row r="3058" spans="1:11" ht="12.75" customHeight="1" x14ac:dyDescent="0.25">
      <c r="A3058" s="20">
        <f t="shared" si="95"/>
        <v>43014.041666659272</v>
      </c>
      <c r="B3058" s="21">
        <v>1.86927</v>
      </c>
      <c r="C3058" s="22">
        <v>0.30137000000000003</v>
      </c>
      <c r="D3058" s="21">
        <v>276.90350000000001</v>
      </c>
      <c r="E3058" s="21"/>
      <c r="F3058" s="24">
        <f t="shared" si="94"/>
        <v>1.86927</v>
      </c>
      <c r="G3058" s="24">
        <v>1.86927</v>
      </c>
      <c r="H3058" s="23">
        <v>14.01972</v>
      </c>
      <c r="I3058" s="23">
        <f>COUNTIF(G3058:G3081,"&gt;150")</f>
        <v>0</v>
      </c>
      <c r="J3058" s="23">
        <v>150</v>
      </c>
      <c r="K3058" s="23"/>
    </row>
    <row r="3059" spans="1:11" ht="12.75" customHeight="1" x14ac:dyDescent="0.25">
      <c r="A3059" s="20">
        <f t="shared" si="95"/>
        <v>43014.083333325936</v>
      </c>
      <c r="B3059" s="21">
        <v>5.7652799999999997</v>
      </c>
      <c r="C3059" s="22">
        <v>0.45184000000000002</v>
      </c>
      <c r="D3059" s="21">
        <v>159.71</v>
      </c>
      <c r="E3059" s="21"/>
      <c r="F3059" s="24">
        <f t="shared" si="94"/>
        <v>5.7652799999999997</v>
      </c>
      <c r="G3059" s="24">
        <v>5.7652799999999997</v>
      </c>
      <c r="H3059" s="23">
        <v>14.0181</v>
      </c>
      <c r="I3059" s="23"/>
      <c r="J3059" s="23">
        <v>150</v>
      </c>
      <c r="K3059" s="23"/>
    </row>
    <row r="3060" spans="1:11" ht="12.75" customHeight="1" x14ac:dyDescent="0.25">
      <c r="A3060" s="20">
        <f t="shared" si="95"/>
        <v>43014.1249999926</v>
      </c>
      <c r="B3060" s="21">
        <v>4.65395</v>
      </c>
      <c r="C3060" s="22">
        <v>0.55296999999999996</v>
      </c>
      <c r="D3060" s="21">
        <v>266.68040000000002</v>
      </c>
      <c r="E3060" s="21"/>
      <c r="F3060" s="24">
        <f t="shared" si="94"/>
        <v>4.65395</v>
      </c>
      <c r="G3060" s="24">
        <v>4.65395</v>
      </c>
      <c r="H3060" s="23">
        <v>14.01567</v>
      </c>
      <c r="I3060" s="23"/>
      <c r="J3060" s="23">
        <v>150</v>
      </c>
      <c r="K3060" s="23"/>
    </row>
    <row r="3061" spans="1:11" ht="12.75" customHeight="1" x14ac:dyDescent="0.25">
      <c r="A3061" s="20">
        <f t="shared" si="95"/>
        <v>43014.166666659265</v>
      </c>
      <c r="B3061" s="21">
        <v>0.50688999999999995</v>
      </c>
      <c r="C3061" s="22">
        <v>0.28832999999999998</v>
      </c>
      <c r="D3061" s="21">
        <v>301.37909999999999</v>
      </c>
      <c r="E3061" s="21"/>
      <c r="F3061" s="24">
        <f t="shared" si="94"/>
        <v>0.50688999999999995</v>
      </c>
      <c r="G3061" s="24">
        <v>0.50688999999999995</v>
      </c>
      <c r="H3061" s="23">
        <v>14.01233</v>
      </c>
      <c r="I3061" s="23"/>
      <c r="J3061" s="23">
        <v>150</v>
      </c>
      <c r="K3061" s="23"/>
    </row>
    <row r="3062" spans="1:11" ht="12.75" customHeight="1" x14ac:dyDescent="0.25">
      <c r="A3062" s="20">
        <f t="shared" si="95"/>
        <v>43014.208333325929</v>
      </c>
      <c r="B3062" s="21">
        <v>6.1566700000000001</v>
      </c>
      <c r="C3062" s="22">
        <v>0.42982999999999999</v>
      </c>
      <c r="D3062" s="21">
        <v>355.16489999999999</v>
      </c>
      <c r="E3062" s="21"/>
      <c r="F3062" s="24">
        <f t="shared" si="94"/>
        <v>6.1566700000000001</v>
      </c>
      <c r="G3062" s="24">
        <v>6.1566700000000001</v>
      </c>
      <c r="H3062" s="23">
        <v>14.011939999999999</v>
      </c>
      <c r="I3062" s="23"/>
      <c r="J3062" s="23">
        <v>150</v>
      </c>
      <c r="K3062" s="23"/>
    </row>
    <row r="3063" spans="1:11" ht="12.75" customHeight="1" x14ac:dyDescent="0.25">
      <c r="A3063" s="20">
        <f t="shared" si="95"/>
        <v>43014.249999992593</v>
      </c>
      <c r="B3063" s="21">
        <v>12.6</v>
      </c>
      <c r="C3063" s="22">
        <v>0.46039000000000002</v>
      </c>
      <c r="D3063" s="21">
        <v>264.40570000000002</v>
      </c>
      <c r="E3063" s="21"/>
      <c r="F3063" s="24">
        <f t="shared" si="94"/>
        <v>12.6</v>
      </c>
      <c r="G3063" s="24">
        <v>12.6</v>
      </c>
      <c r="H3063" s="23">
        <v>14.00925</v>
      </c>
      <c r="I3063" s="23"/>
      <c r="J3063" s="23">
        <v>150</v>
      </c>
      <c r="K3063" s="23"/>
    </row>
    <row r="3064" spans="1:11" ht="12.75" customHeight="1" x14ac:dyDescent="0.25">
      <c r="A3064" s="20">
        <f t="shared" si="95"/>
        <v>43014.291666659257</v>
      </c>
      <c r="B3064" s="21">
        <v>29.513559999999998</v>
      </c>
      <c r="C3064" s="22">
        <v>0.39134000000000002</v>
      </c>
      <c r="D3064" s="21">
        <v>315.30509999999998</v>
      </c>
      <c r="E3064" s="21"/>
      <c r="F3064" s="24">
        <f t="shared" si="94"/>
        <v>29.513559999999998</v>
      </c>
      <c r="G3064" s="24">
        <v>29.513559999999998</v>
      </c>
      <c r="H3064" s="23">
        <v>14.007999999999999</v>
      </c>
      <c r="I3064" s="23"/>
      <c r="J3064" s="23">
        <v>150</v>
      </c>
      <c r="K3064" s="23"/>
    </row>
    <row r="3065" spans="1:11" ht="12.75" customHeight="1" x14ac:dyDescent="0.25">
      <c r="A3065" s="20">
        <f t="shared" si="95"/>
        <v>43014.333333325922</v>
      </c>
      <c r="B3065" s="21">
        <v>84.955060000000003</v>
      </c>
      <c r="C3065" s="22">
        <v>0.27605000000000002</v>
      </c>
      <c r="D3065" s="21">
        <v>330.22989999999999</v>
      </c>
      <c r="E3065" s="21"/>
      <c r="F3065" s="24">
        <f t="shared" si="94"/>
        <v>84.955060000000003</v>
      </c>
      <c r="G3065" s="24">
        <v>84.955060000000003</v>
      </c>
      <c r="H3065" s="23">
        <v>14.00108</v>
      </c>
      <c r="I3065" s="23"/>
      <c r="J3065" s="23">
        <v>150</v>
      </c>
      <c r="K3065" s="23"/>
    </row>
    <row r="3066" spans="1:11" ht="12.75" customHeight="1" x14ac:dyDescent="0.25">
      <c r="A3066" s="20">
        <f t="shared" si="95"/>
        <v>43014.374999992586</v>
      </c>
      <c r="B3066" s="21">
        <v>8.5574999999999992</v>
      </c>
      <c r="C3066" s="22">
        <v>0.49670999999999998</v>
      </c>
      <c r="D3066" s="21">
        <v>303.07900000000001</v>
      </c>
      <c r="E3066" s="21"/>
      <c r="F3066" s="24">
        <f t="shared" si="94"/>
        <v>8.5574999999999992</v>
      </c>
      <c r="G3066" s="24">
        <v>8.5574999999999992</v>
      </c>
      <c r="H3066" s="23">
        <v>14</v>
      </c>
      <c r="I3066" s="23"/>
      <c r="J3066" s="23">
        <v>150</v>
      </c>
      <c r="K3066" s="23"/>
    </row>
    <row r="3067" spans="1:11" ht="12.75" customHeight="1" x14ac:dyDescent="0.25">
      <c r="A3067" s="20">
        <f t="shared" si="95"/>
        <v>43014.41666665925</v>
      </c>
      <c r="B3067" s="21">
        <v>25.54072</v>
      </c>
      <c r="C3067" s="22">
        <v>0.93647999999999998</v>
      </c>
      <c r="D3067" s="21">
        <v>295.40249999999997</v>
      </c>
      <c r="E3067" s="21"/>
      <c r="F3067" s="24">
        <f t="shared" si="94"/>
        <v>25.54072</v>
      </c>
      <c r="G3067" s="24">
        <v>25.54072</v>
      </c>
      <c r="H3067" s="23">
        <v>14</v>
      </c>
      <c r="I3067" s="23"/>
      <c r="J3067" s="23">
        <v>150</v>
      </c>
      <c r="K3067" s="23"/>
    </row>
    <row r="3068" spans="1:11" ht="12.75" customHeight="1" x14ac:dyDescent="0.25">
      <c r="A3068" s="20">
        <f t="shared" si="95"/>
        <v>43014.458333325914</v>
      </c>
      <c r="B3068" s="21">
        <v>16.196390000000001</v>
      </c>
      <c r="C3068" s="22">
        <v>2.0244800000000001</v>
      </c>
      <c r="D3068" s="21">
        <v>18.346250000000001</v>
      </c>
      <c r="E3068" s="21"/>
      <c r="F3068" s="24">
        <f t="shared" si="94"/>
        <v>16.196390000000001</v>
      </c>
      <c r="G3068" s="24">
        <v>16.196390000000001</v>
      </c>
      <c r="H3068" s="23">
        <v>14</v>
      </c>
      <c r="I3068" s="23"/>
      <c r="J3068" s="23">
        <v>150</v>
      </c>
      <c r="K3068" s="23"/>
    </row>
    <row r="3069" spans="1:11" ht="12.75" customHeight="1" x14ac:dyDescent="0.25">
      <c r="A3069" s="20">
        <f t="shared" si="95"/>
        <v>43014.499999992579</v>
      </c>
      <c r="B3069" s="21">
        <v>17.37867</v>
      </c>
      <c r="C3069" s="22">
        <v>1.5148299999999999</v>
      </c>
      <c r="D3069" s="21">
        <v>6.2465900000000003</v>
      </c>
      <c r="E3069" s="21"/>
      <c r="F3069" s="24">
        <f t="shared" si="94"/>
        <v>17.37867</v>
      </c>
      <c r="G3069" s="24">
        <v>17.37867</v>
      </c>
      <c r="H3069" s="23">
        <v>13.997</v>
      </c>
      <c r="I3069" s="23"/>
      <c r="J3069" s="23">
        <v>150</v>
      </c>
      <c r="K3069" s="23"/>
    </row>
    <row r="3070" spans="1:11" ht="12.75" customHeight="1" x14ac:dyDescent="0.25">
      <c r="A3070" s="20">
        <f t="shared" si="95"/>
        <v>43014.541666659243</v>
      </c>
      <c r="B3070" s="21">
        <v>29.0915</v>
      </c>
      <c r="C3070" s="22">
        <v>2.1097800000000002</v>
      </c>
      <c r="D3070" s="21">
        <v>340.45870000000002</v>
      </c>
      <c r="E3070" s="21"/>
      <c r="F3070" s="24">
        <f t="shared" si="94"/>
        <v>29.0915</v>
      </c>
      <c r="G3070" s="24">
        <v>29.0915</v>
      </c>
      <c r="H3070" s="23">
        <v>13.990819999999999</v>
      </c>
      <c r="I3070" s="23"/>
      <c r="J3070" s="23">
        <v>150</v>
      </c>
      <c r="K3070" s="23"/>
    </row>
    <row r="3071" spans="1:11" ht="12.75" customHeight="1" x14ac:dyDescent="0.25">
      <c r="A3071" s="20">
        <f t="shared" si="95"/>
        <v>43014.583333325907</v>
      </c>
      <c r="B3071" s="21">
        <v>35.349060000000001</v>
      </c>
      <c r="C3071" s="22">
        <v>2.0594600000000001</v>
      </c>
      <c r="D3071" s="21">
        <v>13.82141</v>
      </c>
      <c r="E3071" s="21"/>
      <c r="F3071" s="24">
        <f t="shared" si="94"/>
        <v>35.349060000000001</v>
      </c>
      <c r="G3071" s="24">
        <v>35.349060000000001</v>
      </c>
      <c r="H3071" s="23">
        <v>13.9785</v>
      </c>
      <c r="I3071" s="23"/>
      <c r="J3071" s="23">
        <v>150</v>
      </c>
      <c r="K3071" s="23"/>
    </row>
    <row r="3072" spans="1:11" ht="12.75" customHeight="1" x14ac:dyDescent="0.25">
      <c r="A3072" s="20">
        <f t="shared" si="95"/>
        <v>43014.624999992571</v>
      </c>
      <c r="B3072" s="21">
        <v>18.937059999999999</v>
      </c>
      <c r="C3072" s="22">
        <v>2.05741</v>
      </c>
      <c r="D3072" s="21">
        <v>31.469110000000001</v>
      </c>
      <c r="E3072" s="21"/>
      <c r="F3072" s="24">
        <f t="shared" si="94"/>
        <v>18.937059999999999</v>
      </c>
      <c r="G3072" s="24">
        <v>18.937059999999999</v>
      </c>
      <c r="H3072" s="23">
        <v>13.96696</v>
      </c>
      <c r="I3072" s="23"/>
      <c r="J3072" s="23">
        <v>150</v>
      </c>
      <c r="K3072" s="23"/>
    </row>
    <row r="3073" spans="1:11" ht="12.75" customHeight="1" x14ac:dyDescent="0.25">
      <c r="A3073" s="20">
        <f t="shared" si="95"/>
        <v>43014.666666659235</v>
      </c>
      <c r="B3073" s="21">
        <v>1.1598299999999999</v>
      </c>
      <c r="C3073" s="22">
        <v>1.3251900000000001</v>
      </c>
      <c r="D3073" s="21">
        <v>33.356870000000001</v>
      </c>
      <c r="E3073" s="21"/>
      <c r="F3073" s="24">
        <f t="shared" si="94"/>
        <v>1.1598299999999999</v>
      </c>
      <c r="G3073" s="24">
        <v>1.1598299999999999</v>
      </c>
      <c r="H3073" s="23">
        <v>13.95195</v>
      </c>
      <c r="I3073" s="23"/>
      <c r="J3073" s="23">
        <v>150</v>
      </c>
      <c r="K3073" s="23"/>
    </row>
    <row r="3074" spans="1:11" ht="12.75" customHeight="1" x14ac:dyDescent="0.25">
      <c r="A3074" s="20">
        <f t="shared" si="95"/>
        <v>43014.7083333259</v>
      </c>
      <c r="B3074" s="21">
        <v>8.0405499999999996</v>
      </c>
      <c r="C3074" s="22">
        <v>1.9286000000000001</v>
      </c>
      <c r="D3074" s="21">
        <v>54.037979999999997</v>
      </c>
      <c r="E3074" s="21"/>
      <c r="F3074" s="24">
        <f t="shared" si="94"/>
        <v>8.0405499999999996</v>
      </c>
      <c r="G3074" s="24">
        <v>8.0405499999999996</v>
      </c>
      <c r="H3074" s="23">
        <v>13.951000000000001</v>
      </c>
      <c r="I3074" s="23"/>
      <c r="J3074" s="23">
        <v>150</v>
      </c>
      <c r="K3074" s="23"/>
    </row>
    <row r="3075" spans="1:11" ht="12.75" customHeight="1" x14ac:dyDescent="0.25">
      <c r="A3075" s="20">
        <f t="shared" si="95"/>
        <v>43014.749999992564</v>
      </c>
      <c r="B3075" s="21">
        <v>11.985670000000001</v>
      </c>
      <c r="C3075" s="22">
        <v>1.5294300000000001</v>
      </c>
      <c r="D3075" s="21">
        <v>36.82161</v>
      </c>
      <c r="E3075" s="21"/>
      <c r="F3075" s="24">
        <f t="shared" si="94"/>
        <v>11.985670000000001</v>
      </c>
      <c r="G3075" s="24">
        <v>11.985670000000001</v>
      </c>
      <c r="H3075" s="23">
        <v>13.942830000000001</v>
      </c>
      <c r="I3075" s="23"/>
      <c r="J3075" s="23">
        <v>150</v>
      </c>
      <c r="K3075" s="23"/>
    </row>
    <row r="3076" spans="1:11" ht="12.75" customHeight="1" x14ac:dyDescent="0.25">
      <c r="A3076" s="20">
        <f t="shared" si="95"/>
        <v>43014.791666659228</v>
      </c>
      <c r="B3076" s="21">
        <v>18.100059999999999</v>
      </c>
      <c r="C3076" s="22">
        <v>0.88815</v>
      </c>
      <c r="D3076" s="21">
        <v>90.017809999999997</v>
      </c>
      <c r="E3076" s="21"/>
      <c r="F3076" s="24">
        <f t="shared" si="94"/>
        <v>18.100059999999999</v>
      </c>
      <c r="G3076" s="24">
        <v>18.100059999999999</v>
      </c>
      <c r="H3076" s="23">
        <v>13.93783</v>
      </c>
      <c r="I3076" s="23"/>
      <c r="J3076" s="23">
        <v>150</v>
      </c>
      <c r="K3076" s="23"/>
    </row>
    <row r="3077" spans="1:11" ht="12.75" customHeight="1" x14ac:dyDescent="0.25">
      <c r="A3077" s="20">
        <f t="shared" si="95"/>
        <v>43014.833333325892</v>
      </c>
      <c r="B3077" s="21">
        <v>32.034050000000001</v>
      </c>
      <c r="C3077" s="22">
        <v>0.36294999999999999</v>
      </c>
      <c r="D3077" s="21">
        <v>132.68029999999999</v>
      </c>
      <c r="E3077" s="21"/>
      <c r="F3077" s="24">
        <f t="shared" si="94"/>
        <v>32.034050000000001</v>
      </c>
      <c r="G3077" s="24">
        <v>32.034050000000001</v>
      </c>
      <c r="H3077" s="23">
        <v>13.936999999999999</v>
      </c>
      <c r="I3077" s="23"/>
      <c r="J3077" s="23">
        <v>150</v>
      </c>
      <c r="K3077" s="23"/>
    </row>
    <row r="3078" spans="1:11" ht="12.75" customHeight="1" x14ac:dyDescent="0.25">
      <c r="A3078" s="20">
        <f t="shared" si="95"/>
        <v>43014.874999992557</v>
      </c>
      <c r="B3078" s="21">
        <v>56.838830000000002</v>
      </c>
      <c r="C3078" s="22">
        <v>0.41879</v>
      </c>
      <c r="D3078" s="21">
        <v>132.7517</v>
      </c>
      <c r="E3078" s="21"/>
      <c r="F3078" s="24">
        <f t="shared" si="94"/>
        <v>56.838830000000002</v>
      </c>
      <c r="G3078" s="24">
        <v>56.838830000000002</v>
      </c>
      <c r="H3078" s="23">
        <v>13.93458</v>
      </c>
      <c r="I3078" s="23"/>
      <c r="J3078" s="23">
        <v>150</v>
      </c>
      <c r="K3078" s="23"/>
    </row>
    <row r="3079" spans="1:11" ht="12.75" customHeight="1" x14ac:dyDescent="0.25">
      <c r="A3079" s="20">
        <f t="shared" si="95"/>
        <v>43014.916666659221</v>
      </c>
      <c r="B3079" s="21">
        <v>49.065109999999997</v>
      </c>
      <c r="C3079" s="22">
        <v>0.28525</v>
      </c>
      <c r="D3079" s="21">
        <v>151.88409999999999</v>
      </c>
      <c r="E3079" s="21"/>
      <c r="F3079" s="24">
        <f t="shared" si="94"/>
        <v>49.065109999999997</v>
      </c>
      <c r="G3079" s="24">
        <v>49.065109999999997</v>
      </c>
      <c r="H3079" s="23">
        <v>13.928419999999999</v>
      </c>
      <c r="I3079" s="23"/>
      <c r="J3079" s="23">
        <v>150</v>
      </c>
      <c r="K3079" s="23"/>
    </row>
    <row r="3080" spans="1:11" ht="12.75" customHeight="1" x14ac:dyDescent="0.25">
      <c r="A3080" s="20">
        <f t="shared" si="95"/>
        <v>43014.958333325885</v>
      </c>
      <c r="B3080" s="21">
        <v>55.561549999999997</v>
      </c>
      <c r="C3080" s="22">
        <v>0.45580999999999999</v>
      </c>
      <c r="D3080" s="21">
        <v>151.69579999999999</v>
      </c>
      <c r="E3080" s="21"/>
      <c r="F3080" s="24">
        <f t="shared" si="94"/>
        <v>55.561549999999997</v>
      </c>
      <c r="G3080" s="24">
        <v>55.561549999999997</v>
      </c>
      <c r="H3080" s="23">
        <v>13.926220000000001</v>
      </c>
      <c r="I3080" s="23"/>
      <c r="J3080" s="23">
        <v>150</v>
      </c>
      <c r="K3080" s="23"/>
    </row>
    <row r="3081" spans="1:11" ht="12.75" customHeight="1" x14ac:dyDescent="0.25">
      <c r="A3081" s="20">
        <f t="shared" si="95"/>
        <v>43014.999999992549</v>
      </c>
      <c r="B3081" s="21">
        <v>18.512329999999999</v>
      </c>
      <c r="C3081" s="22">
        <v>0.47627999999999998</v>
      </c>
      <c r="D3081" s="21">
        <v>251.0984</v>
      </c>
      <c r="E3081" s="21"/>
      <c r="F3081" s="24">
        <f t="shared" si="94"/>
        <v>18.512329999999999</v>
      </c>
      <c r="G3081" s="24">
        <v>18.512329999999999</v>
      </c>
      <c r="H3081" s="23">
        <v>13.919219999999999</v>
      </c>
      <c r="I3081" s="23"/>
      <c r="J3081" s="23">
        <v>150</v>
      </c>
      <c r="K3081" s="23"/>
    </row>
    <row r="3082" spans="1:11" ht="12.75" customHeight="1" x14ac:dyDescent="0.25">
      <c r="A3082" s="20">
        <f t="shared" si="95"/>
        <v>43015.041666659214</v>
      </c>
      <c r="B3082" s="21">
        <v>27.126930000000002</v>
      </c>
      <c r="C3082" s="22">
        <v>0.26073000000000002</v>
      </c>
      <c r="D3082" s="21">
        <v>276.19589999999999</v>
      </c>
      <c r="E3082" s="21"/>
      <c r="F3082" s="24">
        <f t="shared" si="94"/>
        <v>27.126930000000002</v>
      </c>
      <c r="G3082" s="24">
        <v>27.126930000000002</v>
      </c>
      <c r="H3082" s="23">
        <v>13.914720000000001</v>
      </c>
      <c r="I3082" s="23">
        <f>COUNTIF(G3082:G3105,"&gt;150")</f>
        <v>0</v>
      </c>
      <c r="J3082" s="23">
        <v>150</v>
      </c>
      <c r="K3082" s="23"/>
    </row>
    <row r="3083" spans="1:11" ht="12.75" customHeight="1" x14ac:dyDescent="0.25">
      <c r="A3083" s="20">
        <f t="shared" si="95"/>
        <v>43015.083333325878</v>
      </c>
      <c r="B3083" s="21">
        <v>25.802890000000001</v>
      </c>
      <c r="C3083" s="22">
        <v>0.31535999999999997</v>
      </c>
      <c r="D3083" s="21">
        <v>200.78190000000001</v>
      </c>
      <c r="E3083" s="21"/>
      <c r="F3083" s="24">
        <f t="shared" ref="F3083:F3146" si="96">IF(AND(B3083&gt;0,ISNUMBER(B3083)),B3083,"")</f>
        <v>25.802890000000001</v>
      </c>
      <c r="G3083" s="24">
        <v>25.802890000000001</v>
      </c>
      <c r="H3083" s="23">
        <v>13.914210000000001</v>
      </c>
      <c r="I3083" s="23"/>
      <c r="J3083" s="23">
        <v>150</v>
      </c>
      <c r="K3083" s="23"/>
    </row>
    <row r="3084" spans="1:11" ht="12.75" customHeight="1" x14ac:dyDescent="0.25">
      <c r="A3084" s="20">
        <f t="shared" ref="A3084:A3147" si="97">A3083+1/24</f>
        <v>43015.124999992542</v>
      </c>
      <c r="B3084" s="21">
        <v>10.24211</v>
      </c>
      <c r="C3084" s="22">
        <v>0.49229000000000001</v>
      </c>
      <c r="D3084" s="21">
        <v>37.438920000000003</v>
      </c>
      <c r="E3084" s="21"/>
      <c r="F3084" s="24">
        <f t="shared" si="96"/>
        <v>10.24211</v>
      </c>
      <c r="G3084" s="24">
        <v>10.24211</v>
      </c>
      <c r="H3084" s="23">
        <v>13.91311</v>
      </c>
      <c r="I3084" s="23"/>
      <c r="J3084" s="23">
        <v>150</v>
      </c>
      <c r="K3084" s="23"/>
    </row>
    <row r="3085" spans="1:11" ht="12.75" customHeight="1" x14ac:dyDescent="0.25">
      <c r="A3085" s="20">
        <f t="shared" si="97"/>
        <v>43015.166666659206</v>
      </c>
      <c r="B3085" s="21">
        <v>19.712610000000002</v>
      </c>
      <c r="C3085" s="22">
        <v>0.97570999999999997</v>
      </c>
      <c r="D3085" s="21">
        <v>5.0514000000000001</v>
      </c>
      <c r="E3085" s="21"/>
      <c r="F3085" s="24">
        <f t="shared" si="96"/>
        <v>19.712610000000002</v>
      </c>
      <c r="G3085" s="24">
        <v>19.712610000000002</v>
      </c>
      <c r="H3085" s="23">
        <v>13.89733</v>
      </c>
      <c r="I3085" s="23"/>
      <c r="J3085" s="23">
        <v>150</v>
      </c>
      <c r="K3085" s="23"/>
    </row>
    <row r="3086" spans="1:11" ht="12.75" customHeight="1" x14ac:dyDescent="0.25">
      <c r="A3086" s="20">
        <f t="shared" si="97"/>
        <v>43015.208333325871</v>
      </c>
      <c r="B3086" s="21">
        <v>20.045719999999999</v>
      </c>
      <c r="C3086" s="22">
        <v>0.36231999999999998</v>
      </c>
      <c r="D3086" s="21">
        <v>100.58620000000001</v>
      </c>
      <c r="E3086" s="21"/>
      <c r="F3086" s="24">
        <f t="shared" si="96"/>
        <v>20.045719999999999</v>
      </c>
      <c r="G3086" s="24">
        <v>20.045719999999999</v>
      </c>
      <c r="H3086" s="23">
        <v>13.896610000000001</v>
      </c>
      <c r="I3086" s="23"/>
      <c r="J3086" s="23">
        <v>150</v>
      </c>
      <c r="K3086" s="23"/>
    </row>
    <row r="3087" spans="1:11" ht="12.75" customHeight="1" x14ac:dyDescent="0.25">
      <c r="A3087" s="20">
        <f t="shared" si="97"/>
        <v>43015.249999992535</v>
      </c>
      <c r="B3087" s="21">
        <v>30.595669999999998</v>
      </c>
      <c r="C3087" s="22">
        <v>0.41173999999999999</v>
      </c>
      <c r="D3087" s="21">
        <v>139.27699999999999</v>
      </c>
      <c r="E3087" s="21"/>
      <c r="F3087" s="24">
        <f t="shared" si="96"/>
        <v>30.595669999999998</v>
      </c>
      <c r="G3087" s="24">
        <v>30.595669999999998</v>
      </c>
      <c r="H3087" s="23">
        <v>13.892670000000001</v>
      </c>
      <c r="I3087" s="23"/>
      <c r="J3087" s="23">
        <v>150</v>
      </c>
      <c r="K3087" s="23"/>
    </row>
    <row r="3088" spans="1:11" ht="12.75" customHeight="1" x14ac:dyDescent="0.25">
      <c r="A3088" s="20">
        <f t="shared" si="97"/>
        <v>43015.291666659199</v>
      </c>
      <c r="B3088" s="21">
        <v>56.72345</v>
      </c>
      <c r="C3088" s="22">
        <v>0.43242999999999998</v>
      </c>
      <c r="D3088" s="21">
        <v>149.87469999999999</v>
      </c>
      <c r="E3088" s="21"/>
      <c r="F3088" s="24">
        <f t="shared" si="96"/>
        <v>56.72345</v>
      </c>
      <c r="G3088" s="24">
        <v>56.72345</v>
      </c>
      <c r="H3088" s="23">
        <v>13.888389999999999</v>
      </c>
      <c r="I3088" s="23"/>
      <c r="J3088" s="23">
        <v>150</v>
      </c>
      <c r="K3088" s="23"/>
    </row>
    <row r="3089" spans="1:11" ht="12.75" customHeight="1" x14ac:dyDescent="0.25">
      <c r="A3089" s="20">
        <f t="shared" si="97"/>
        <v>43015.333333325863</v>
      </c>
      <c r="B3089" s="21">
        <v>61.710720000000002</v>
      </c>
      <c r="C3089" s="22">
        <v>0.80678000000000005</v>
      </c>
      <c r="D3089" s="21">
        <v>64.738590000000002</v>
      </c>
      <c r="E3089" s="21"/>
      <c r="F3089" s="24">
        <f t="shared" si="96"/>
        <v>61.710720000000002</v>
      </c>
      <c r="G3089" s="24">
        <v>61.710720000000002</v>
      </c>
      <c r="H3089" s="23">
        <v>13.88462</v>
      </c>
      <c r="I3089" s="23"/>
      <c r="J3089" s="23">
        <v>150</v>
      </c>
      <c r="K3089" s="23"/>
    </row>
    <row r="3090" spans="1:11" ht="12.75" customHeight="1" x14ac:dyDescent="0.25">
      <c r="A3090" s="20">
        <f t="shared" si="97"/>
        <v>43015.374999992528</v>
      </c>
      <c r="B3090" s="21">
        <v>17.78678</v>
      </c>
      <c r="C3090" s="22">
        <v>1.2301</v>
      </c>
      <c r="D3090" s="21">
        <v>18.988689999999998</v>
      </c>
      <c r="E3090" s="21"/>
      <c r="F3090" s="24">
        <f t="shared" si="96"/>
        <v>17.78678</v>
      </c>
      <c r="G3090" s="24">
        <v>17.78678</v>
      </c>
      <c r="H3090" s="23">
        <v>13.87677</v>
      </c>
      <c r="I3090" s="23"/>
      <c r="J3090" s="23">
        <v>150</v>
      </c>
      <c r="K3090" s="23"/>
    </row>
    <row r="3091" spans="1:11" ht="12.75" customHeight="1" x14ac:dyDescent="0.25">
      <c r="A3091" s="20">
        <f t="shared" si="97"/>
        <v>43015.416666659192</v>
      </c>
      <c r="B3091" s="21">
        <v>19.077059999999999</v>
      </c>
      <c r="C3091" s="22">
        <v>2.2920799999999999</v>
      </c>
      <c r="D3091" s="21">
        <v>45.900979999999997</v>
      </c>
      <c r="E3091" s="21"/>
      <c r="F3091" s="24">
        <f t="shared" si="96"/>
        <v>19.077059999999999</v>
      </c>
      <c r="G3091" s="24">
        <v>19.077059999999999</v>
      </c>
      <c r="H3091" s="23">
        <v>13.87344</v>
      </c>
      <c r="I3091" s="23"/>
      <c r="J3091" s="23">
        <v>150</v>
      </c>
      <c r="K3091" s="23"/>
    </row>
    <row r="3092" spans="1:11" ht="12.75" customHeight="1" x14ac:dyDescent="0.25">
      <c r="A3092" s="20">
        <f t="shared" si="97"/>
        <v>43015.458333325856</v>
      </c>
      <c r="B3092" s="21">
        <v>12.55322</v>
      </c>
      <c r="C3092" s="22">
        <v>3.2608000000000001</v>
      </c>
      <c r="D3092" s="21">
        <v>39.417999999999999</v>
      </c>
      <c r="E3092" s="21"/>
      <c r="F3092" s="24">
        <f t="shared" si="96"/>
        <v>12.55322</v>
      </c>
      <c r="G3092" s="24">
        <v>12.55322</v>
      </c>
      <c r="H3092" s="23">
        <v>13.869669999999999</v>
      </c>
      <c r="I3092" s="23"/>
      <c r="J3092" s="23">
        <v>150</v>
      </c>
      <c r="K3092" s="23"/>
    </row>
    <row r="3093" spans="1:11" ht="12.75" customHeight="1" x14ac:dyDescent="0.25">
      <c r="A3093" s="20">
        <f t="shared" si="97"/>
        <v>43015.49999999252</v>
      </c>
      <c r="B3093" s="21">
        <v>13.79867</v>
      </c>
      <c r="C3093" s="22">
        <v>3.8163200000000002</v>
      </c>
      <c r="D3093" s="21">
        <v>34.706890000000001</v>
      </c>
      <c r="E3093" s="21"/>
      <c r="F3093" s="24">
        <f t="shared" si="96"/>
        <v>13.79867</v>
      </c>
      <c r="G3093" s="24">
        <v>13.79867</v>
      </c>
      <c r="H3093" s="23">
        <v>13.85928</v>
      </c>
      <c r="I3093" s="23"/>
      <c r="J3093" s="23">
        <v>150</v>
      </c>
      <c r="K3093" s="23"/>
    </row>
    <row r="3094" spans="1:11" ht="12.75" customHeight="1" x14ac:dyDescent="0.25">
      <c r="A3094" s="20">
        <f t="shared" si="97"/>
        <v>43015.541666659185</v>
      </c>
      <c r="B3094" s="21">
        <v>13.38472</v>
      </c>
      <c r="C3094" s="22">
        <v>3.0055499999999999</v>
      </c>
      <c r="D3094" s="21">
        <v>26.926950000000001</v>
      </c>
      <c r="E3094" s="21"/>
      <c r="F3094" s="24">
        <f t="shared" si="96"/>
        <v>13.38472</v>
      </c>
      <c r="G3094" s="24">
        <v>13.38472</v>
      </c>
      <c r="H3094" s="23">
        <v>13.858750000000001</v>
      </c>
      <c r="I3094" s="23"/>
      <c r="J3094" s="23">
        <v>150</v>
      </c>
      <c r="K3094" s="23"/>
    </row>
    <row r="3095" spans="1:11" ht="12.75" customHeight="1" x14ac:dyDescent="0.25">
      <c r="A3095" s="20">
        <f t="shared" si="97"/>
        <v>43015.583333325849</v>
      </c>
      <c r="B3095" s="21">
        <v>15.997999999999999</v>
      </c>
      <c r="C3095" s="22">
        <v>2.80166</v>
      </c>
      <c r="D3095" s="21">
        <v>18.683479999999999</v>
      </c>
      <c r="E3095" s="21"/>
      <c r="F3095" s="24">
        <f t="shared" si="96"/>
        <v>15.997999999999999</v>
      </c>
      <c r="G3095" s="24">
        <v>15.997999999999999</v>
      </c>
      <c r="H3095" s="23">
        <v>13.850059999999999</v>
      </c>
      <c r="I3095" s="23"/>
      <c r="J3095" s="23">
        <v>150</v>
      </c>
      <c r="K3095" s="23"/>
    </row>
    <row r="3096" spans="1:11" ht="12.75" customHeight="1" x14ac:dyDescent="0.25">
      <c r="A3096" s="20">
        <f t="shared" si="97"/>
        <v>43015.624999992513</v>
      </c>
      <c r="B3096" s="21">
        <v>10.56133</v>
      </c>
      <c r="C3096" s="22">
        <v>1.9115800000000001</v>
      </c>
      <c r="D3096" s="21">
        <v>43.379869999999997</v>
      </c>
      <c r="E3096" s="21"/>
      <c r="F3096" s="24">
        <f t="shared" si="96"/>
        <v>10.56133</v>
      </c>
      <c r="G3096" s="24">
        <v>10.56133</v>
      </c>
      <c r="H3096" s="23">
        <v>13.848929999999999</v>
      </c>
      <c r="I3096" s="23"/>
      <c r="J3096" s="23">
        <v>150</v>
      </c>
      <c r="K3096" s="23"/>
    </row>
    <row r="3097" spans="1:11" ht="12.75" customHeight="1" x14ac:dyDescent="0.25">
      <c r="A3097" s="20">
        <f t="shared" si="97"/>
        <v>43015.666666659177</v>
      </c>
      <c r="B3097" s="21">
        <v>13.20406</v>
      </c>
      <c r="C3097" s="22">
        <v>1.5109300000000001</v>
      </c>
      <c r="D3097" s="21">
        <v>10.69562</v>
      </c>
      <c r="E3097" s="21"/>
      <c r="F3097" s="24">
        <f t="shared" si="96"/>
        <v>13.20406</v>
      </c>
      <c r="G3097" s="24">
        <v>13.20406</v>
      </c>
      <c r="H3097" s="23">
        <v>13.84708</v>
      </c>
      <c r="I3097" s="23"/>
      <c r="J3097" s="23">
        <v>150</v>
      </c>
      <c r="K3097" s="23"/>
    </row>
    <row r="3098" spans="1:11" ht="12.75" customHeight="1" x14ac:dyDescent="0.25">
      <c r="A3098" s="20">
        <f t="shared" si="97"/>
        <v>43015.708333325842</v>
      </c>
      <c r="B3098" s="21">
        <v>8.9822799999999994</v>
      </c>
      <c r="C3098" s="22">
        <v>1.67025</v>
      </c>
      <c r="D3098" s="21">
        <v>10.76478</v>
      </c>
      <c r="E3098" s="21"/>
      <c r="F3098" s="24">
        <f t="shared" si="96"/>
        <v>8.9822799999999994</v>
      </c>
      <c r="G3098" s="24">
        <v>8.9822799999999994</v>
      </c>
      <c r="H3098" s="23">
        <v>13.845549999999999</v>
      </c>
      <c r="I3098" s="23"/>
      <c r="J3098" s="23">
        <v>150</v>
      </c>
      <c r="K3098" s="23"/>
    </row>
    <row r="3099" spans="1:11" ht="12.75" customHeight="1" x14ac:dyDescent="0.25">
      <c r="A3099" s="20">
        <f t="shared" si="97"/>
        <v>43015.749999992506</v>
      </c>
      <c r="B3099" s="21"/>
      <c r="C3099" s="22">
        <v>1.7274700000000001</v>
      </c>
      <c r="D3099" s="21">
        <v>27.401219999999999</v>
      </c>
      <c r="E3099" s="21"/>
      <c r="F3099" s="24" t="str">
        <f t="shared" si="96"/>
        <v/>
      </c>
      <c r="G3099" s="24" t="s">
        <v>189</v>
      </c>
      <c r="H3099" s="23">
        <v>13.84094</v>
      </c>
      <c r="I3099" s="23"/>
      <c r="J3099" s="23">
        <v>150</v>
      </c>
      <c r="K3099" s="23"/>
    </row>
    <row r="3100" spans="1:11" ht="12.75" customHeight="1" x14ac:dyDescent="0.25">
      <c r="A3100" s="20">
        <f t="shared" si="97"/>
        <v>43015.79166665917</v>
      </c>
      <c r="B3100" s="21">
        <v>29.187889999999999</v>
      </c>
      <c r="C3100" s="22">
        <v>0.97828000000000004</v>
      </c>
      <c r="D3100" s="21">
        <v>19.25122</v>
      </c>
      <c r="E3100" s="21"/>
      <c r="F3100" s="24">
        <f t="shared" si="96"/>
        <v>29.187889999999999</v>
      </c>
      <c r="G3100" s="24">
        <v>29.187889999999999</v>
      </c>
      <c r="H3100" s="23">
        <v>13.834720000000001</v>
      </c>
      <c r="I3100" s="23"/>
      <c r="J3100" s="23">
        <v>150</v>
      </c>
      <c r="K3100" s="23"/>
    </row>
    <row r="3101" spans="1:11" ht="12.75" customHeight="1" x14ac:dyDescent="0.25">
      <c r="A3101" s="20">
        <f t="shared" si="97"/>
        <v>43015.833333325834</v>
      </c>
      <c r="B3101" s="21"/>
      <c r="C3101" s="22">
        <v>1.28593</v>
      </c>
      <c r="D3101" s="21">
        <v>42.85868</v>
      </c>
      <c r="E3101" s="21"/>
      <c r="F3101" s="24" t="str">
        <f t="shared" si="96"/>
        <v/>
      </c>
      <c r="G3101" s="24" t="s">
        <v>189</v>
      </c>
      <c r="H3101" s="23">
        <v>13.833449999999999</v>
      </c>
      <c r="I3101" s="23"/>
      <c r="J3101" s="23">
        <v>150</v>
      </c>
      <c r="K3101" s="23"/>
    </row>
    <row r="3102" spans="1:11" ht="12.75" customHeight="1" x14ac:dyDescent="0.25">
      <c r="A3102" s="20">
        <f t="shared" si="97"/>
        <v>43015.874999992498</v>
      </c>
      <c r="B3102" s="21">
        <v>13.437329999999999</v>
      </c>
      <c r="C3102" s="22">
        <v>1.1676200000000001</v>
      </c>
      <c r="D3102" s="21">
        <v>28.744350000000001</v>
      </c>
      <c r="E3102" s="21"/>
      <c r="F3102" s="24">
        <f t="shared" si="96"/>
        <v>13.437329999999999</v>
      </c>
      <c r="G3102" s="24">
        <v>13.437329999999999</v>
      </c>
      <c r="H3102" s="23">
        <v>13.830159999999999</v>
      </c>
      <c r="I3102" s="23"/>
      <c r="J3102" s="23">
        <v>150</v>
      </c>
      <c r="K3102" s="23"/>
    </row>
    <row r="3103" spans="1:11" ht="12.75" customHeight="1" x14ac:dyDescent="0.25">
      <c r="A3103" s="20">
        <f t="shared" si="97"/>
        <v>43015.916666659163</v>
      </c>
      <c r="B3103" s="21">
        <v>9.5116099999999992</v>
      </c>
      <c r="C3103" s="22">
        <v>1.17008</v>
      </c>
      <c r="D3103" s="21">
        <v>12.0022</v>
      </c>
      <c r="E3103" s="21"/>
      <c r="F3103" s="24">
        <f t="shared" si="96"/>
        <v>9.5116099999999992</v>
      </c>
      <c r="G3103" s="24">
        <v>9.5116099999999992</v>
      </c>
      <c r="H3103" s="23">
        <v>13.827669999999999</v>
      </c>
      <c r="I3103" s="23"/>
      <c r="J3103" s="23">
        <v>150</v>
      </c>
      <c r="K3103" s="23"/>
    </row>
    <row r="3104" spans="1:11" ht="12.75" customHeight="1" x14ac:dyDescent="0.25">
      <c r="A3104" s="20">
        <f t="shared" si="97"/>
        <v>43015.958333325827</v>
      </c>
      <c r="B3104" s="21">
        <v>1.0124500000000001</v>
      </c>
      <c r="C3104" s="22">
        <v>1.1402699999999999</v>
      </c>
      <c r="D3104" s="21">
        <v>30.447040000000001</v>
      </c>
      <c r="E3104" s="21"/>
      <c r="F3104" s="24">
        <f t="shared" si="96"/>
        <v>1.0124500000000001</v>
      </c>
      <c r="G3104" s="24">
        <v>1.0124500000000001</v>
      </c>
      <c r="H3104" s="23">
        <v>13.824</v>
      </c>
      <c r="I3104" s="23"/>
      <c r="J3104" s="23">
        <v>150</v>
      </c>
      <c r="K3104" s="23"/>
    </row>
    <row r="3105" spans="1:11" ht="12.75" customHeight="1" x14ac:dyDescent="0.25">
      <c r="A3105" s="20">
        <f t="shared" si="97"/>
        <v>43015.999999992491</v>
      </c>
      <c r="B3105" s="21">
        <v>4.8481100000000001</v>
      </c>
      <c r="C3105" s="22">
        <v>1.6859500000000001</v>
      </c>
      <c r="D3105" s="21">
        <v>38.181629999999998</v>
      </c>
      <c r="E3105" s="21"/>
      <c r="F3105" s="24">
        <f t="shared" si="96"/>
        <v>4.8481100000000001</v>
      </c>
      <c r="G3105" s="24">
        <v>4.8481100000000001</v>
      </c>
      <c r="H3105" s="23">
        <v>13.819610000000001</v>
      </c>
      <c r="I3105" s="23"/>
      <c r="J3105" s="23">
        <v>150</v>
      </c>
      <c r="K3105" s="23"/>
    </row>
    <row r="3106" spans="1:11" ht="12.75" customHeight="1" x14ac:dyDescent="0.25">
      <c r="A3106" s="20">
        <f t="shared" si="97"/>
        <v>43016.041666659155</v>
      </c>
      <c r="B3106" s="21">
        <v>-2.8411300000000002</v>
      </c>
      <c r="C3106" s="22">
        <v>1.9551400000000001</v>
      </c>
      <c r="D3106" s="21">
        <v>37.166319999999999</v>
      </c>
      <c r="E3106" s="21"/>
      <c r="F3106" s="24" t="str">
        <f t="shared" si="96"/>
        <v/>
      </c>
      <c r="G3106" s="24" t="s">
        <v>189</v>
      </c>
      <c r="H3106" s="23">
        <v>13.816890000000001</v>
      </c>
      <c r="I3106" s="23">
        <f>COUNTIF(G3106:G3129,"&gt;150")</f>
        <v>0</v>
      </c>
      <c r="J3106" s="23">
        <v>150</v>
      </c>
      <c r="K3106" s="23"/>
    </row>
    <row r="3107" spans="1:11" ht="12.75" customHeight="1" x14ac:dyDescent="0.25">
      <c r="A3107" s="20">
        <f t="shared" si="97"/>
        <v>43016.08333332582</v>
      </c>
      <c r="B3107" s="21">
        <v>8.78294</v>
      </c>
      <c r="C3107" s="22">
        <v>2.2272699999999999</v>
      </c>
      <c r="D3107" s="21">
        <v>56.632100000000001</v>
      </c>
      <c r="E3107" s="21"/>
      <c r="F3107" s="24">
        <f t="shared" si="96"/>
        <v>8.78294</v>
      </c>
      <c r="G3107" s="24">
        <v>8.78294</v>
      </c>
      <c r="H3107" s="23">
        <v>13.814780000000001</v>
      </c>
      <c r="I3107" s="23"/>
      <c r="J3107" s="23">
        <v>150</v>
      </c>
      <c r="K3107" s="23"/>
    </row>
    <row r="3108" spans="1:11" ht="12.75" customHeight="1" x14ac:dyDescent="0.25">
      <c r="A3108" s="20">
        <f t="shared" si="97"/>
        <v>43016.124999992484</v>
      </c>
      <c r="B3108" s="21">
        <v>8.70045</v>
      </c>
      <c r="C3108" s="22">
        <v>2.5908500000000001</v>
      </c>
      <c r="D3108" s="21">
        <v>46.359200000000001</v>
      </c>
      <c r="E3108" s="21"/>
      <c r="F3108" s="24">
        <f t="shared" si="96"/>
        <v>8.70045</v>
      </c>
      <c r="G3108" s="24">
        <v>8.70045</v>
      </c>
      <c r="H3108" s="23">
        <v>13.811</v>
      </c>
      <c r="I3108" s="23"/>
      <c r="J3108" s="23">
        <v>150</v>
      </c>
      <c r="K3108" s="23"/>
    </row>
    <row r="3109" spans="1:11" ht="12.75" customHeight="1" x14ac:dyDescent="0.25">
      <c r="A3109" s="20">
        <f t="shared" si="97"/>
        <v>43016.166666659148</v>
      </c>
      <c r="B3109" s="21">
        <v>1.41778</v>
      </c>
      <c r="C3109" s="22">
        <v>2.51342</v>
      </c>
      <c r="D3109" s="21">
        <v>27.509879999999999</v>
      </c>
      <c r="E3109" s="21"/>
      <c r="F3109" s="24">
        <f t="shared" si="96"/>
        <v>1.41778</v>
      </c>
      <c r="G3109" s="24">
        <v>1.41778</v>
      </c>
      <c r="H3109" s="23">
        <v>13.809060000000001</v>
      </c>
      <c r="I3109" s="23"/>
      <c r="J3109" s="23">
        <v>150</v>
      </c>
      <c r="K3109" s="23"/>
    </row>
    <row r="3110" spans="1:11" ht="12.75" customHeight="1" x14ac:dyDescent="0.25">
      <c r="A3110" s="20">
        <f t="shared" si="97"/>
        <v>43016.208333325812</v>
      </c>
      <c r="B3110" s="21">
        <v>5.3421700000000003</v>
      </c>
      <c r="C3110" s="22">
        <v>1.58005</v>
      </c>
      <c r="D3110" s="21">
        <v>6.3857600000000003</v>
      </c>
      <c r="E3110" s="21"/>
      <c r="F3110" s="24">
        <f t="shared" si="96"/>
        <v>5.3421700000000003</v>
      </c>
      <c r="G3110" s="24">
        <v>5.3421700000000003</v>
      </c>
      <c r="H3110" s="23">
        <v>13.80889</v>
      </c>
      <c r="I3110" s="23"/>
      <c r="J3110" s="23">
        <v>150</v>
      </c>
      <c r="K3110" s="23"/>
    </row>
    <row r="3111" spans="1:11" ht="12.75" customHeight="1" x14ac:dyDescent="0.25">
      <c r="A3111" s="20">
        <f t="shared" si="97"/>
        <v>43016.249999992477</v>
      </c>
      <c r="B3111" s="21">
        <v>-0.58833999999999997</v>
      </c>
      <c r="C3111" s="22">
        <v>1.58131</v>
      </c>
      <c r="D3111" s="21">
        <v>323.98450000000003</v>
      </c>
      <c r="E3111" s="21"/>
      <c r="F3111" s="24" t="str">
        <f t="shared" si="96"/>
        <v/>
      </c>
      <c r="G3111" s="24" t="s">
        <v>189</v>
      </c>
      <c r="H3111" s="23">
        <v>13.80396</v>
      </c>
      <c r="I3111" s="23"/>
      <c r="J3111" s="23">
        <v>150</v>
      </c>
      <c r="K3111" s="23"/>
    </row>
    <row r="3112" spans="1:11" ht="12.75" customHeight="1" x14ac:dyDescent="0.25">
      <c r="A3112" s="20">
        <f t="shared" si="97"/>
        <v>43016.291666659141</v>
      </c>
      <c r="B3112" s="21">
        <v>8.1865600000000001</v>
      </c>
      <c r="C3112" s="22">
        <v>0.63154999999999994</v>
      </c>
      <c r="D3112" s="21">
        <v>227.3509</v>
      </c>
      <c r="E3112" s="21"/>
      <c r="F3112" s="24">
        <f t="shared" si="96"/>
        <v>8.1865600000000001</v>
      </c>
      <c r="G3112" s="24">
        <v>8.1865600000000001</v>
      </c>
      <c r="H3112" s="23">
        <v>13.80367</v>
      </c>
      <c r="I3112" s="23"/>
      <c r="J3112" s="23">
        <v>150</v>
      </c>
      <c r="K3112" s="23"/>
    </row>
    <row r="3113" spans="1:11" ht="12.75" customHeight="1" x14ac:dyDescent="0.25">
      <c r="A3113" s="20">
        <f t="shared" si="97"/>
        <v>43016.333333325805</v>
      </c>
      <c r="B3113" s="21">
        <v>-5.5070699999999997</v>
      </c>
      <c r="C3113" s="22">
        <v>0.62470000000000003</v>
      </c>
      <c r="D3113" s="21">
        <v>237.7929</v>
      </c>
      <c r="E3113" s="21"/>
      <c r="F3113" s="24" t="str">
        <f t="shared" si="96"/>
        <v/>
      </c>
      <c r="G3113" s="24" t="s">
        <v>189</v>
      </c>
      <c r="H3113" s="23">
        <v>13.8</v>
      </c>
      <c r="I3113" s="23"/>
      <c r="J3113" s="23">
        <v>150</v>
      </c>
      <c r="K3113" s="23"/>
    </row>
    <row r="3114" spans="1:11" ht="12.75" customHeight="1" x14ac:dyDescent="0.25">
      <c r="A3114" s="20">
        <f t="shared" si="97"/>
        <v>43016.374999992469</v>
      </c>
      <c r="B3114" s="21"/>
      <c r="C3114" s="22">
        <v>1.8250900000000001</v>
      </c>
      <c r="D3114" s="21">
        <v>312.1798</v>
      </c>
      <c r="E3114" s="21"/>
      <c r="F3114" s="24" t="str">
        <f t="shared" si="96"/>
        <v/>
      </c>
      <c r="G3114" s="24" t="s">
        <v>189</v>
      </c>
      <c r="H3114" s="23">
        <v>13.79867</v>
      </c>
      <c r="I3114" s="23"/>
      <c r="J3114" s="23">
        <v>150</v>
      </c>
      <c r="K3114" s="23"/>
    </row>
    <row r="3115" spans="1:11" ht="12.75" customHeight="1" x14ac:dyDescent="0.25">
      <c r="A3115" s="20">
        <f t="shared" si="97"/>
        <v>43016.416666659134</v>
      </c>
      <c r="B3115" s="21">
        <v>11.56317</v>
      </c>
      <c r="C3115" s="22">
        <v>2.41635</v>
      </c>
      <c r="D3115" s="21">
        <v>357.36369999999999</v>
      </c>
      <c r="E3115" s="21"/>
      <c r="F3115" s="24">
        <f t="shared" si="96"/>
        <v>11.56317</v>
      </c>
      <c r="G3115" s="24">
        <v>11.56317</v>
      </c>
      <c r="H3115" s="23">
        <v>13.78688</v>
      </c>
      <c r="I3115" s="23"/>
      <c r="J3115" s="23">
        <v>150</v>
      </c>
      <c r="K3115" s="23"/>
    </row>
    <row r="3116" spans="1:11" ht="12.75" customHeight="1" x14ac:dyDescent="0.25">
      <c r="A3116" s="20">
        <f t="shared" si="97"/>
        <v>43016.458333325798</v>
      </c>
      <c r="B3116" s="21">
        <v>18.470610000000001</v>
      </c>
      <c r="C3116" s="22">
        <v>2.4748000000000001</v>
      </c>
      <c r="D3116" s="21">
        <v>328.02980000000002</v>
      </c>
      <c r="E3116" s="21"/>
      <c r="F3116" s="24">
        <f t="shared" si="96"/>
        <v>18.470610000000001</v>
      </c>
      <c r="G3116" s="24">
        <v>18.470610000000001</v>
      </c>
      <c r="H3116" s="23">
        <v>13.77805</v>
      </c>
      <c r="I3116" s="23"/>
      <c r="J3116" s="23">
        <v>150</v>
      </c>
      <c r="K3116" s="23"/>
    </row>
    <row r="3117" spans="1:11" ht="12.75" customHeight="1" x14ac:dyDescent="0.25">
      <c r="A3117" s="20">
        <f t="shared" si="97"/>
        <v>43016.499999992462</v>
      </c>
      <c r="B3117" s="21">
        <v>14.574719999999999</v>
      </c>
      <c r="C3117" s="22">
        <v>1.9100600000000001</v>
      </c>
      <c r="D3117" s="21">
        <v>328.7978</v>
      </c>
      <c r="E3117" s="21"/>
      <c r="F3117" s="24">
        <f t="shared" si="96"/>
        <v>14.574719999999999</v>
      </c>
      <c r="G3117" s="24">
        <v>14.574719999999999</v>
      </c>
      <c r="H3117" s="23">
        <v>13.771470000000001</v>
      </c>
      <c r="I3117" s="23"/>
      <c r="J3117" s="23">
        <v>150</v>
      </c>
      <c r="K3117" s="23"/>
    </row>
    <row r="3118" spans="1:11" ht="12.75" customHeight="1" x14ac:dyDescent="0.25">
      <c r="A3118" s="20">
        <f t="shared" si="97"/>
        <v>43016.541666659126</v>
      </c>
      <c r="B3118" s="21">
        <v>3.8205</v>
      </c>
      <c r="C3118" s="22">
        <v>2.7299000000000002</v>
      </c>
      <c r="D3118" s="21">
        <v>284.24029999999999</v>
      </c>
      <c r="E3118" s="21"/>
      <c r="F3118" s="24">
        <f t="shared" si="96"/>
        <v>3.8205</v>
      </c>
      <c r="G3118" s="24">
        <v>3.8205</v>
      </c>
      <c r="H3118" s="23">
        <v>13.77026</v>
      </c>
      <c r="I3118" s="23"/>
      <c r="J3118" s="23">
        <v>150</v>
      </c>
      <c r="K3118" s="23"/>
    </row>
    <row r="3119" spans="1:11" ht="12.75" customHeight="1" x14ac:dyDescent="0.25">
      <c r="A3119" s="20">
        <f t="shared" si="97"/>
        <v>43016.583333325791</v>
      </c>
      <c r="B3119" s="21">
        <v>6.5015000000000001</v>
      </c>
      <c r="C3119" s="22">
        <v>2.87107</v>
      </c>
      <c r="D3119" s="21">
        <v>265.11279999999999</v>
      </c>
      <c r="E3119" s="21"/>
      <c r="F3119" s="24">
        <f t="shared" si="96"/>
        <v>6.5015000000000001</v>
      </c>
      <c r="G3119" s="24">
        <v>6.5015000000000001</v>
      </c>
      <c r="H3119" s="23">
        <v>13.76679</v>
      </c>
      <c r="I3119" s="23"/>
      <c r="J3119" s="23">
        <v>150</v>
      </c>
      <c r="K3119" s="23"/>
    </row>
    <row r="3120" spans="1:11" ht="12.75" customHeight="1" x14ac:dyDescent="0.25">
      <c r="A3120" s="20">
        <f t="shared" si="97"/>
        <v>43016.624999992455</v>
      </c>
      <c r="B3120" s="21">
        <v>13.951000000000001</v>
      </c>
      <c r="C3120" s="22">
        <v>3.2911999999999999</v>
      </c>
      <c r="D3120" s="21">
        <v>309.44540000000001</v>
      </c>
      <c r="E3120" s="21"/>
      <c r="F3120" s="24">
        <f t="shared" si="96"/>
        <v>13.951000000000001</v>
      </c>
      <c r="G3120" s="24">
        <v>13.951000000000001</v>
      </c>
      <c r="H3120" s="23">
        <v>13.76169</v>
      </c>
      <c r="I3120" s="23"/>
      <c r="J3120" s="23">
        <v>150</v>
      </c>
      <c r="K3120" s="23"/>
    </row>
    <row r="3121" spans="1:11" ht="12.75" customHeight="1" x14ac:dyDescent="0.25">
      <c r="A3121" s="20">
        <f t="shared" si="97"/>
        <v>43016.666666659119</v>
      </c>
      <c r="B3121" s="21">
        <v>2.3117200000000002</v>
      </c>
      <c r="C3121" s="22">
        <v>2.5123899999999999</v>
      </c>
      <c r="D3121" s="21">
        <v>4.84619</v>
      </c>
      <c r="E3121" s="21"/>
      <c r="F3121" s="24">
        <f t="shared" si="96"/>
        <v>2.3117200000000002</v>
      </c>
      <c r="G3121" s="24">
        <v>2.3117200000000002</v>
      </c>
      <c r="H3121" s="23">
        <v>13.761609999999999</v>
      </c>
      <c r="I3121" s="23"/>
      <c r="J3121" s="23">
        <v>150</v>
      </c>
      <c r="K3121" s="23"/>
    </row>
    <row r="3122" spans="1:11" ht="12.75" customHeight="1" x14ac:dyDescent="0.25">
      <c r="A3122" s="20">
        <f t="shared" si="97"/>
        <v>43016.708333325783</v>
      </c>
      <c r="B3122" s="21">
        <v>-3.4472200000000002</v>
      </c>
      <c r="C3122" s="22">
        <v>1.3543700000000001</v>
      </c>
      <c r="D3122" s="21">
        <v>6.6402799999999997</v>
      </c>
      <c r="E3122" s="21"/>
      <c r="F3122" s="24" t="str">
        <f t="shared" si="96"/>
        <v/>
      </c>
      <c r="G3122" s="24" t="s">
        <v>189</v>
      </c>
      <c r="H3122" s="23">
        <v>13.760719999999999</v>
      </c>
      <c r="I3122" s="23"/>
      <c r="J3122" s="23">
        <v>150</v>
      </c>
      <c r="K3122" s="23"/>
    </row>
    <row r="3123" spans="1:11" ht="12.75" customHeight="1" x14ac:dyDescent="0.25">
      <c r="A3123" s="20">
        <f t="shared" si="97"/>
        <v>43016.749999992448</v>
      </c>
      <c r="B3123" s="21">
        <v>5.1396699999999997</v>
      </c>
      <c r="C3123" s="22">
        <v>0.94918999999999998</v>
      </c>
      <c r="D3123" s="21">
        <v>31.33802</v>
      </c>
      <c r="E3123" s="21"/>
      <c r="F3123" s="24">
        <f t="shared" si="96"/>
        <v>5.1396699999999997</v>
      </c>
      <c r="G3123" s="24">
        <v>5.1396699999999997</v>
      </c>
      <c r="H3123" s="23">
        <v>13.7555</v>
      </c>
      <c r="I3123" s="23"/>
      <c r="J3123" s="23">
        <v>150</v>
      </c>
      <c r="K3123" s="23"/>
    </row>
    <row r="3124" spans="1:11" ht="12.75" customHeight="1" x14ac:dyDescent="0.25">
      <c r="A3124" s="20">
        <f t="shared" si="97"/>
        <v>43016.791666659112</v>
      </c>
      <c r="B3124" s="21">
        <v>8.3221699999999998</v>
      </c>
      <c r="C3124" s="22">
        <v>0.84870000000000001</v>
      </c>
      <c r="D3124" s="21">
        <v>274.19470000000001</v>
      </c>
      <c r="E3124" s="21"/>
      <c r="F3124" s="24">
        <f t="shared" si="96"/>
        <v>8.3221699999999998</v>
      </c>
      <c r="G3124" s="24">
        <v>8.3221699999999998</v>
      </c>
      <c r="H3124" s="23">
        <v>13.747170000000001</v>
      </c>
      <c r="I3124" s="23"/>
      <c r="J3124" s="23">
        <v>150</v>
      </c>
      <c r="K3124" s="23"/>
    </row>
    <row r="3125" spans="1:11" ht="12.75" customHeight="1" x14ac:dyDescent="0.25">
      <c r="A3125" s="20">
        <f t="shared" si="97"/>
        <v>43016.833333325776</v>
      </c>
      <c r="B3125" s="21">
        <v>4.5791700000000004</v>
      </c>
      <c r="C3125" s="22">
        <v>0.39781</v>
      </c>
      <c r="D3125" s="21">
        <v>274.30579999999998</v>
      </c>
      <c r="E3125" s="21"/>
      <c r="F3125" s="24">
        <f t="shared" si="96"/>
        <v>4.5791700000000004</v>
      </c>
      <c r="G3125" s="24">
        <v>4.5791700000000004</v>
      </c>
      <c r="H3125" s="23">
        <v>13.74272</v>
      </c>
      <c r="I3125" s="23"/>
      <c r="J3125" s="23">
        <v>150</v>
      </c>
      <c r="K3125" s="23"/>
    </row>
    <row r="3126" spans="1:11" ht="12.75" customHeight="1" x14ac:dyDescent="0.25">
      <c r="A3126" s="20">
        <f t="shared" si="97"/>
        <v>43016.87499999244</v>
      </c>
      <c r="B3126" s="21">
        <v>4.4474499999999999</v>
      </c>
      <c r="C3126" s="22">
        <v>0.36542000000000002</v>
      </c>
      <c r="D3126" s="21">
        <v>262.44549999999998</v>
      </c>
      <c r="E3126" s="21"/>
      <c r="F3126" s="24">
        <f t="shared" si="96"/>
        <v>4.4474499999999999</v>
      </c>
      <c r="G3126" s="24">
        <v>4.4474499999999999</v>
      </c>
      <c r="H3126" s="23">
        <v>13.742330000000001</v>
      </c>
      <c r="I3126" s="23"/>
      <c r="J3126" s="23">
        <v>150</v>
      </c>
      <c r="K3126" s="23"/>
    </row>
    <row r="3127" spans="1:11" ht="12.75" customHeight="1" x14ac:dyDescent="0.25">
      <c r="A3127" s="20">
        <f t="shared" si="97"/>
        <v>43016.916666659105</v>
      </c>
      <c r="B3127" s="21">
        <v>3.7014399999999998</v>
      </c>
      <c r="C3127" s="22">
        <v>0.49315999999999999</v>
      </c>
      <c r="D3127" s="21">
        <v>339.97059999999999</v>
      </c>
      <c r="E3127" s="21"/>
      <c r="F3127" s="24">
        <f t="shared" si="96"/>
        <v>3.7014399999999998</v>
      </c>
      <c r="G3127" s="24">
        <v>3.7014399999999998</v>
      </c>
      <c r="H3127" s="23">
        <v>13.741210000000001</v>
      </c>
      <c r="I3127" s="23"/>
      <c r="J3127" s="23">
        <v>150</v>
      </c>
      <c r="K3127" s="23"/>
    </row>
    <row r="3128" spans="1:11" ht="12.75" customHeight="1" x14ac:dyDescent="0.25">
      <c r="A3128" s="20">
        <f t="shared" si="97"/>
        <v>43016.958333325769</v>
      </c>
      <c r="B3128" s="21">
        <v>11.134499999999999</v>
      </c>
      <c r="C3128" s="22">
        <v>0.63505999999999996</v>
      </c>
      <c r="D3128" s="21">
        <v>294.4239</v>
      </c>
      <c r="E3128" s="21"/>
      <c r="F3128" s="24">
        <f t="shared" si="96"/>
        <v>11.134499999999999</v>
      </c>
      <c r="G3128" s="24">
        <v>11.134499999999999</v>
      </c>
      <c r="H3128" s="23">
        <v>13.740780000000001</v>
      </c>
      <c r="I3128" s="23"/>
      <c r="J3128" s="23">
        <v>150</v>
      </c>
      <c r="K3128" s="23"/>
    </row>
    <row r="3129" spans="1:11" ht="12.75" customHeight="1" x14ac:dyDescent="0.25">
      <c r="A3129" s="20">
        <f t="shared" si="97"/>
        <v>43016.999999992433</v>
      </c>
      <c r="B3129" s="21">
        <v>9.5270600000000005</v>
      </c>
      <c r="C3129" s="22">
        <v>0.26807999999999998</v>
      </c>
      <c r="D3129" s="21">
        <v>15.10083</v>
      </c>
      <c r="E3129" s="21"/>
      <c r="F3129" s="24">
        <f t="shared" si="96"/>
        <v>9.5270600000000005</v>
      </c>
      <c r="G3129" s="24">
        <v>9.5270600000000005</v>
      </c>
      <c r="H3129" s="23">
        <v>13.73939</v>
      </c>
      <c r="I3129" s="23"/>
      <c r="J3129" s="23">
        <v>150</v>
      </c>
      <c r="K3129" s="23"/>
    </row>
    <row r="3130" spans="1:11" ht="12.75" customHeight="1" x14ac:dyDescent="0.25">
      <c r="A3130" s="20">
        <f t="shared" si="97"/>
        <v>43017.041666659097</v>
      </c>
      <c r="B3130" s="21"/>
      <c r="C3130" s="22">
        <v>0.36070999999999998</v>
      </c>
      <c r="D3130" s="21">
        <v>314.97469999999998</v>
      </c>
      <c r="E3130" s="21"/>
      <c r="F3130" s="24" t="str">
        <f t="shared" si="96"/>
        <v/>
      </c>
      <c r="G3130" s="24" t="s">
        <v>189</v>
      </c>
      <c r="H3130" s="23">
        <v>13.73738</v>
      </c>
      <c r="I3130" s="23">
        <f>COUNTIF(G3130:G3153,"&gt;150")</f>
        <v>0</v>
      </c>
      <c r="J3130" s="23">
        <v>150</v>
      </c>
      <c r="K3130" s="23"/>
    </row>
    <row r="3131" spans="1:11" ht="12.75" customHeight="1" x14ac:dyDescent="0.25">
      <c r="A3131" s="20">
        <f t="shared" si="97"/>
        <v>43017.083333325761</v>
      </c>
      <c r="B3131" s="21">
        <v>10.72043</v>
      </c>
      <c r="C3131" s="22">
        <v>0.25636999999999999</v>
      </c>
      <c r="D3131" s="21">
        <v>256.45650000000001</v>
      </c>
      <c r="E3131" s="21"/>
      <c r="F3131" s="24">
        <f t="shared" si="96"/>
        <v>10.72043</v>
      </c>
      <c r="G3131" s="24">
        <v>10.72043</v>
      </c>
      <c r="H3131" s="23">
        <v>13.734170000000001</v>
      </c>
      <c r="I3131" s="23"/>
      <c r="J3131" s="23">
        <v>150</v>
      </c>
      <c r="K3131" s="23"/>
    </row>
    <row r="3132" spans="1:11" ht="12.75" customHeight="1" x14ac:dyDescent="0.25">
      <c r="A3132" s="20">
        <f t="shared" si="97"/>
        <v>43017.124999992426</v>
      </c>
      <c r="B3132" s="21">
        <v>9.4293399999999998</v>
      </c>
      <c r="C3132" s="22">
        <v>0.35716999999999999</v>
      </c>
      <c r="D3132" s="21">
        <v>184.99469999999999</v>
      </c>
      <c r="E3132" s="21"/>
      <c r="F3132" s="24">
        <f t="shared" si="96"/>
        <v>9.4293399999999998</v>
      </c>
      <c r="G3132" s="24">
        <v>9.4293399999999998</v>
      </c>
      <c r="H3132" s="23">
        <v>13.72946</v>
      </c>
      <c r="I3132" s="23"/>
      <c r="J3132" s="23">
        <v>150</v>
      </c>
      <c r="K3132" s="23"/>
    </row>
    <row r="3133" spans="1:11" ht="12.75" customHeight="1" x14ac:dyDescent="0.25">
      <c r="A3133" s="20">
        <f t="shared" si="97"/>
        <v>43017.16666665909</v>
      </c>
      <c r="B3133" s="21">
        <v>4.1669900000000002</v>
      </c>
      <c r="C3133" s="22">
        <v>0.34510000000000002</v>
      </c>
      <c r="D3133" s="21">
        <v>100.4637</v>
      </c>
      <c r="E3133" s="21"/>
      <c r="F3133" s="24">
        <f t="shared" si="96"/>
        <v>4.1669900000000002</v>
      </c>
      <c r="G3133" s="24">
        <v>4.1669900000000002</v>
      </c>
      <c r="H3133" s="23">
        <v>13.72672</v>
      </c>
      <c r="I3133" s="23"/>
      <c r="J3133" s="23">
        <v>150</v>
      </c>
      <c r="K3133" s="23"/>
    </row>
    <row r="3134" spans="1:11" ht="12.75" customHeight="1" x14ac:dyDescent="0.25">
      <c r="A3134" s="20">
        <f t="shared" si="97"/>
        <v>43017.208333325754</v>
      </c>
      <c r="B3134" s="21">
        <v>7.06114</v>
      </c>
      <c r="C3134" s="22">
        <v>0.45896999999999999</v>
      </c>
      <c r="D3134" s="21">
        <v>264.57279999999997</v>
      </c>
      <c r="E3134" s="21"/>
      <c r="F3134" s="24">
        <f t="shared" si="96"/>
        <v>7.06114</v>
      </c>
      <c r="G3134" s="24">
        <v>7.06114</v>
      </c>
      <c r="H3134" s="23">
        <v>13.72607</v>
      </c>
      <c r="I3134" s="23"/>
      <c r="J3134" s="23">
        <v>150</v>
      </c>
      <c r="K3134" s="23"/>
    </row>
    <row r="3135" spans="1:11" ht="12.75" customHeight="1" x14ac:dyDescent="0.25">
      <c r="A3135" s="20">
        <f t="shared" si="97"/>
        <v>43017.249999992418</v>
      </c>
      <c r="B3135" s="21">
        <v>-1.13964</v>
      </c>
      <c r="C3135" s="22">
        <v>0.34770000000000001</v>
      </c>
      <c r="D3135" s="21">
        <v>147.08930000000001</v>
      </c>
      <c r="E3135" s="21"/>
      <c r="F3135" s="24" t="str">
        <f t="shared" si="96"/>
        <v/>
      </c>
      <c r="G3135" s="24" t="s">
        <v>189</v>
      </c>
      <c r="H3135" s="23">
        <v>13.72139</v>
      </c>
      <c r="I3135" s="23"/>
      <c r="J3135" s="23">
        <v>150</v>
      </c>
      <c r="K3135" s="23"/>
    </row>
    <row r="3136" spans="1:11" ht="12.75" customHeight="1" x14ac:dyDescent="0.25">
      <c r="A3136" s="20">
        <f t="shared" si="97"/>
        <v>43017.291666659083</v>
      </c>
      <c r="B3136" s="21">
        <v>-2.2952900000000001</v>
      </c>
      <c r="C3136" s="22">
        <v>0.35611999999999999</v>
      </c>
      <c r="D3136" s="21">
        <v>130.23220000000001</v>
      </c>
      <c r="E3136" s="21"/>
      <c r="F3136" s="24" t="str">
        <f t="shared" si="96"/>
        <v/>
      </c>
      <c r="G3136" s="24" t="s">
        <v>189</v>
      </c>
      <c r="H3136" s="23">
        <v>13.70532</v>
      </c>
      <c r="I3136" s="23"/>
      <c r="J3136" s="23">
        <v>150</v>
      </c>
      <c r="K3136" s="23"/>
    </row>
    <row r="3137" spans="1:11" ht="12.75" customHeight="1" x14ac:dyDescent="0.25">
      <c r="A3137" s="20">
        <f t="shared" si="97"/>
        <v>43017.333333325747</v>
      </c>
      <c r="B3137" s="21">
        <v>4.3608399999999996</v>
      </c>
      <c r="C3137" s="22">
        <v>0.41477999999999998</v>
      </c>
      <c r="D3137" s="21">
        <v>79.27861</v>
      </c>
      <c r="E3137" s="21"/>
      <c r="F3137" s="24">
        <f t="shared" si="96"/>
        <v>4.3608399999999996</v>
      </c>
      <c r="G3137" s="24">
        <v>4.3608399999999996</v>
      </c>
      <c r="H3137" s="23">
        <v>13.70528</v>
      </c>
      <c r="I3137" s="23"/>
      <c r="J3137" s="23">
        <v>150</v>
      </c>
      <c r="K3137" s="23"/>
    </row>
    <row r="3138" spans="1:11" ht="12.75" customHeight="1" x14ac:dyDescent="0.25">
      <c r="A3138" s="20">
        <f t="shared" si="97"/>
        <v>43017.374999992411</v>
      </c>
      <c r="B3138" s="21">
        <v>1.1377299999999999</v>
      </c>
      <c r="C3138" s="22">
        <v>0.85784000000000005</v>
      </c>
      <c r="D3138" s="21">
        <v>0.75004000000000004</v>
      </c>
      <c r="E3138" s="21"/>
      <c r="F3138" s="24">
        <f t="shared" si="96"/>
        <v>1.1377299999999999</v>
      </c>
      <c r="G3138" s="24">
        <v>1.1377299999999999</v>
      </c>
      <c r="H3138" s="23">
        <v>13.70051</v>
      </c>
      <c r="I3138" s="23"/>
      <c r="J3138" s="23">
        <v>150</v>
      </c>
      <c r="K3138" s="23"/>
    </row>
    <row r="3139" spans="1:11" ht="12.75" customHeight="1" x14ac:dyDescent="0.25">
      <c r="A3139" s="20">
        <f t="shared" si="97"/>
        <v>43017.416666659075</v>
      </c>
      <c r="B3139" s="21">
        <v>11.37604</v>
      </c>
      <c r="C3139" s="22">
        <v>1.0570200000000001</v>
      </c>
      <c r="D3139" s="21">
        <v>305.60129999999998</v>
      </c>
      <c r="E3139" s="21"/>
      <c r="F3139" s="24">
        <f t="shared" si="96"/>
        <v>11.37604</v>
      </c>
      <c r="G3139" s="24">
        <v>11.37604</v>
      </c>
      <c r="H3139" s="23">
        <v>13.69938</v>
      </c>
      <c r="I3139" s="23"/>
      <c r="J3139" s="23">
        <v>150</v>
      </c>
      <c r="K3139" s="23"/>
    </row>
    <row r="3140" spans="1:11" ht="12.75" customHeight="1" x14ac:dyDescent="0.25">
      <c r="A3140" s="20">
        <f t="shared" si="97"/>
        <v>43017.45833332574</v>
      </c>
      <c r="B3140" s="21">
        <v>10.278549999999999</v>
      </c>
      <c r="C3140" s="22">
        <v>2.3166600000000002</v>
      </c>
      <c r="D3140" s="21">
        <v>354.46260000000001</v>
      </c>
      <c r="E3140" s="21"/>
      <c r="F3140" s="24">
        <f t="shared" si="96"/>
        <v>10.278549999999999</v>
      </c>
      <c r="G3140" s="24">
        <v>10.278549999999999</v>
      </c>
      <c r="H3140" s="23">
        <v>13.69206</v>
      </c>
      <c r="I3140" s="23"/>
      <c r="J3140" s="23">
        <v>150</v>
      </c>
      <c r="K3140" s="23"/>
    </row>
    <row r="3141" spans="1:11" ht="12.75" customHeight="1" x14ac:dyDescent="0.25">
      <c r="A3141" s="20">
        <f t="shared" si="97"/>
        <v>43017.499999992404</v>
      </c>
      <c r="B3141" s="21">
        <v>18.87368</v>
      </c>
      <c r="C3141" s="22">
        <v>2.8014399999999999</v>
      </c>
      <c r="D3141" s="21">
        <v>344.2561</v>
      </c>
      <c r="E3141" s="21"/>
      <c r="F3141" s="24">
        <f t="shared" si="96"/>
        <v>18.87368</v>
      </c>
      <c r="G3141" s="24">
        <v>18.87368</v>
      </c>
      <c r="H3141" s="23">
        <v>13.68933</v>
      </c>
      <c r="I3141" s="23"/>
      <c r="J3141" s="23">
        <v>150</v>
      </c>
      <c r="K3141" s="23"/>
    </row>
    <row r="3142" spans="1:11" ht="12.75" customHeight="1" x14ac:dyDescent="0.25">
      <c r="A3142" s="20">
        <f t="shared" si="97"/>
        <v>43017.541666659068</v>
      </c>
      <c r="B3142" s="21">
        <v>15.083880000000001</v>
      </c>
      <c r="C3142" s="22">
        <v>2.4984299999999999</v>
      </c>
      <c r="D3142" s="21">
        <v>344.93310000000002</v>
      </c>
      <c r="E3142" s="21"/>
      <c r="F3142" s="24">
        <f t="shared" si="96"/>
        <v>15.083880000000001</v>
      </c>
      <c r="G3142" s="24">
        <v>15.083880000000001</v>
      </c>
      <c r="H3142" s="23">
        <v>13.68693</v>
      </c>
      <c r="I3142" s="23"/>
      <c r="J3142" s="23">
        <v>150</v>
      </c>
      <c r="K3142" s="23"/>
    </row>
    <row r="3143" spans="1:11" ht="12.75" customHeight="1" x14ac:dyDescent="0.25">
      <c r="A3143" s="20">
        <f t="shared" si="97"/>
        <v>43017.583333325732</v>
      </c>
      <c r="B3143" s="21">
        <v>11.323980000000001</v>
      </c>
      <c r="C3143" s="22">
        <v>2.0039799999999999</v>
      </c>
      <c r="D3143" s="21">
        <v>8.44482</v>
      </c>
      <c r="E3143" s="21"/>
      <c r="F3143" s="24">
        <f t="shared" si="96"/>
        <v>11.323980000000001</v>
      </c>
      <c r="G3143" s="24">
        <v>11.323980000000001</v>
      </c>
      <c r="H3143" s="23">
        <v>13.68</v>
      </c>
      <c r="I3143" s="23"/>
      <c r="J3143" s="23">
        <v>150</v>
      </c>
      <c r="K3143" s="23"/>
    </row>
    <row r="3144" spans="1:11" ht="12.75" customHeight="1" x14ac:dyDescent="0.25">
      <c r="A3144" s="20">
        <f t="shared" si="97"/>
        <v>43017.624999992397</v>
      </c>
      <c r="B3144" s="21">
        <v>8.0872499999999992</v>
      </c>
      <c r="C3144" s="22">
        <v>2.6412</v>
      </c>
      <c r="D3144" s="21">
        <v>354.64280000000002</v>
      </c>
      <c r="E3144" s="21"/>
      <c r="F3144" s="24">
        <f t="shared" si="96"/>
        <v>8.0872499999999992</v>
      </c>
      <c r="G3144" s="24">
        <v>8.0872499999999992</v>
      </c>
      <c r="H3144" s="23">
        <v>13.66783</v>
      </c>
      <c r="I3144" s="23"/>
      <c r="J3144" s="23">
        <v>150</v>
      </c>
      <c r="K3144" s="23"/>
    </row>
    <row r="3145" spans="1:11" ht="12.75" customHeight="1" x14ac:dyDescent="0.25">
      <c r="A3145" s="20">
        <f t="shared" si="97"/>
        <v>43017.666666659061</v>
      </c>
      <c r="B3145" s="21">
        <v>11.98433</v>
      </c>
      <c r="C3145" s="22">
        <v>2.83026</v>
      </c>
      <c r="D3145" s="21">
        <v>350.55799999999999</v>
      </c>
      <c r="E3145" s="21"/>
      <c r="F3145" s="24">
        <f t="shared" si="96"/>
        <v>11.98433</v>
      </c>
      <c r="G3145" s="24">
        <v>11.98433</v>
      </c>
      <c r="H3145" s="23">
        <v>13.662610000000001</v>
      </c>
      <c r="I3145" s="23"/>
      <c r="J3145" s="23">
        <v>150</v>
      </c>
      <c r="K3145" s="23"/>
    </row>
    <row r="3146" spans="1:11" ht="12.75" customHeight="1" x14ac:dyDescent="0.25">
      <c r="A3146" s="20">
        <f t="shared" si="97"/>
        <v>43017.708333325725</v>
      </c>
      <c r="B3146" s="21">
        <v>19.743220000000001</v>
      </c>
      <c r="C3146" s="22">
        <v>1.7171700000000001</v>
      </c>
      <c r="D3146" s="21">
        <v>7.4310799999999997</v>
      </c>
      <c r="E3146" s="21"/>
      <c r="F3146" s="24">
        <f t="shared" si="96"/>
        <v>19.743220000000001</v>
      </c>
      <c r="G3146" s="24">
        <v>19.743220000000001</v>
      </c>
      <c r="H3146" s="23">
        <v>13.65967</v>
      </c>
      <c r="I3146" s="23"/>
      <c r="J3146" s="23">
        <v>150</v>
      </c>
      <c r="K3146" s="23"/>
    </row>
    <row r="3147" spans="1:11" ht="12.75" customHeight="1" x14ac:dyDescent="0.25">
      <c r="A3147" s="20">
        <f t="shared" si="97"/>
        <v>43017.749999992389</v>
      </c>
      <c r="B3147" s="21">
        <v>4.4451700000000001</v>
      </c>
      <c r="C3147" s="22">
        <v>0.42527999999999999</v>
      </c>
      <c r="D3147" s="21">
        <v>42.32403</v>
      </c>
      <c r="E3147" s="21"/>
      <c r="F3147" s="24">
        <f t="shared" ref="F3147:F3210" si="98">IF(AND(B3147&gt;0,ISNUMBER(B3147)),B3147,"")</f>
        <v>4.4451700000000001</v>
      </c>
      <c r="G3147" s="24">
        <v>4.4451700000000001</v>
      </c>
      <c r="H3147" s="23">
        <v>13.656560000000001</v>
      </c>
      <c r="I3147" s="23"/>
      <c r="J3147" s="23">
        <v>150</v>
      </c>
      <c r="K3147" s="23"/>
    </row>
    <row r="3148" spans="1:11" ht="12.75" customHeight="1" x14ac:dyDescent="0.25">
      <c r="A3148" s="20">
        <f t="shared" ref="A3148:A3211" si="99">A3147+1/24</f>
        <v>43017.791666659054</v>
      </c>
      <c r="B3148" s="21">
        <v>8.5218900000000009</v>
      </c>
      <c r="C3148" s="22">
        <v>0.43025000000000002</v>
      </c>
      <c r="D3148" s="21">
        <v>22.6815</v>
      </c>
      <c r="E3148" s="21"/>
      <c r="F3148" s="24">
        <f t="shared" si="98"/>
        <v>8.5218900000000009</v>
      </c>
      <c r="G3148" s="24">
        <v>8.5218900000000009</v>
      </c>
      <c r="H3148" s="23">
        <v>13.656219999999999</v>
      </c>
      <c r="I3148" s="23"/>
      <c r="J3148" s="23">
        <v>150</v>
      </c>
      <c r="K3148" s="23"/>
    </row>
    <row r="3149" spans="1:11" ht="12.75" customHeight="1" x14ac:dyDescent="0.25">
      <c r="A3149" s="20">
        <f t="shared" si="99"/>
        <v>43017.833333325718</v>
      </c>
      <c r="B3149" s="21">
        <v>5.7789999999999999</v>
      </c>
      <c r="C3149" s="22">
        <v>0.24811</v>
      </c>
      <c r="D3149" s="21">
        <v>132.76009999999999</v>
      </c>
      <c r="E3149" s="21"/>
      <c r="F3149" s="24">
        <f t="shared" si="98"/>
        <v>5.7789999999999999</v>
      </c>
      <c r="G3149" s="24">
        <v>5.7789999999999999</v>
      </c>
      <c r="H3149" s="23">
        <v>13.653560000000001</v>
      </c>
      <c r="I3149" s="23"/>
      <c r="J3149" s="23">
        <v>150</v>
      </c>
      <c r="K3149" s="23"/>
    </row>
    <row r="3150" spans="1:11" ht="12.75" customHeight="1" x14ac:dyDescent="0.25">
      <c r="A3150" s="20">
        <f t="shared" si="99"/>
        <v>43017.874999992382</v>
      </c>
      <c r="B3150" s="21">
        <v>11.862719999999999</v>
      </c>
      <c r="C3150" s="22">
        <v>0.31519000000000003</v>
      </c>
      <c r="D3150" s="21">
        <v>147.5444</v>
      </c>
      <c r="E3150" s="21"/>
      <c r="F3150" s="24">
        <f t="shared" si="98"/>
        <v>11.862719999999999</v>
      </c>
      <c r="G3150" s="24">
        <v>11.862719999999999</v>
      </c>
      <c r="H3150" s="23">
        <v>13.65333</v>
      </c>
      <c r="I3150" s="23"/>
      <c r="J3150" s="23">
        <v>150</v>
      </c>
      <c r="K3150" s="23"/>
    </row>
    <row r="3151" spans="1:11" ht="12.75" customHeight="1" x14ac:dyDescent="0.25">
      <c r="A3151" s="20">
        <f t="shared" si="99"/>
        <v>43017.916666659046</v>
      </c>
      <c r="B3151" s="21">
        <v>10.166169999999999</v>
      </c>
      <c r="C3151" s="22">
        <v>0.29143999999999998</v>
      </c>
      <c r="D3151" s="21">
        <v>118.3959</v>
      </c>
      <c r="E3151" s="21"/>
      <c r="F3151" s="24">
        <f t="shared" si="98"/>
        <v>10.166169999999999</v>
      </c>
      <c r="G3151" s="24">
        <v>10.166169999999999</v>
      </c>
      <c r="H3151" s="23">
        <v>13.652620000000001</v>
      </c>
      <c r="I3151" s="23"/>
      <c r="J3151" s="23">
        <v>150</v>
      </c>
      <c r="K3151" s="23"/>
    </row>
    <row r="3152" spans="1:11" ht="12.75" customHeight="1" x14ac:dyDescent="0.25">
      <c r="A3152" s="20">
        <f t="shared" si="99"/>
        <v>43017.958333325711</v>
      </c>
      <c r="B3152" s="21">
        <v>-2.9266100000000002</v>
      </c>
      <c r="C3152" s="22">
        <v>0.51054999999999995</v>
      </c>
      <c r="D3152" s="21">
        <v>205.97200000000001</v>
      </c>
      <c r="E3152" s="21"/>
      <c r="F3152" s="24" t="str">
        <f t="shared" si="98"/>
        <v/>
      </c>
      <c r="G3152" s="24" t="s">
        <v>189</v>
      </c>
      <c r="H3152" s="23">
        <v>13.65094</v>
      </c>
      <c r="I3152" s="23"/>
      <c r="J3152" s="23">
        <v>150</v>
      </c>
      <c r="K3152" s="23"/>
    </row>
    <row r="3153" spans="1:11" ht="12.75" customHeight="1" x14ac:dyDescent="0.25">
      <c r="A3153" s="20">
        <f t="shared" si="99"/>
        <v>43017.999999992375</v>
      </c>
      <c r="B3153" s="21">
        <v>3.75156</v>
      </c>
      <c r="C3153" s="22">
        <v>0.25466</v>
      </c>
      <c r="D3153" s="21">
        <v>153.06030000000001</v>
      </c>
      <c r="E3153" s="21"/>
      <c r="F3153" s="24">
        <f t="shared" si="98"/>
        <v>3.75156</v>
      </c>
      <c r="G3153" s="24">
        <v>3.75156</v>
      </c>
      <c r="H3153" s="23">
        <v>13.650650000000001</v>
      </c>
      <c r="I3153" s="23"/>
      <c r="J3153" s="23">
        <v>150</v>
      </c>
      <c r="K3153" s="23"/>
    </row>
    <row r="3154" spans="1:11" ht="12.75" customHeight="1" x14ac:dyDescent="0.25">
      <c r="A3154" s="20">
        <f t="shared" si="99"/>
        <v>43018.041666659039</v>
      </c>
      <c r="B3154" s="21">
        <v>12.394399999999999</v>
      </c>
      <c r="C3154" s="22">
        <v>0.41482999999999998</v>
      </c>
      <c r="D3154" s="21">
        <v>73.592910000000003</v>
      </c>
      <c r="E3154" s="21"/>
      <c r="F3154" s="24">
        <f t="shared" si="98"/>
        <v>12.394399999999999</v>
      </c>
      <c r="G3154" s="24">
        <v>12.394399999999999</v>
      </c>
      <c r="H3154" s="23">
        <v>13.64972</v>
      </c>
      <c r="I3154" s="23">
        <f>COUNTIF(G3154:G3177,"&gt;150")</f>
        <v>0</v>
      </c>
      <c r="J3154" s="23">
        <v>150</v>
      </c>
      <c r="K3154" s="23"/>
    </row>
    <row r="3155" spans="1:11" ht="12.75" customHeight="1" x14ac:dyDescent="0.25">
      <c r="A3155" s="20">
        <f t="shared" si="99"/>
        <v>43018.083333325703</v>
      </c>
      <c r="B3155" s="21">
        <v>11.29472</v>
      </c>
      <c r="C3155" s="22">
        <v>0.55032000000000003</v>
      </c>
      <c r="D3155" s="21">
        <v>279.44380000000001</v>
      </c>
      <c r="E3155" s="21"/>
      <c r="F3155" s="24">
        <f t="shared" si="98"/>
        <v>11.29472</v>
      </c>
      <c r="G3155" s="24">
        <v>11.29472</v>
      </c>
      <c r="H3155" s="23">
        <v>13.6495</v>
      </c>
      <c r="I3155" s="23"/>
      <c r="J3155" s="23">
        <v>150</v>
      </c>
      <c r="K3155" s="23"/>
    </row>
    <row r="3156" spans="1:11" ht="12.75" customHeight="1" x14ac:dyDescent="0.25">
      <c r="A3156" s="20">
        <f t="shared" si="99"/>
        <v>43018.124999992368</v>
      </c>
      <c r="B3156" s="21">
        <v>8.1044999999999998</v>
      </c>
      <c r="C3156" s="22">
        <v>0.55174000000000001</v>
      </c>
      <c r="D3156" s="21">
        <v>258.64089999999999</v>
      </c>
      <c r="E3156" s="21"/>
      <c r="F3156" s="24">
        <f t="shared" si="98"/>
        <v>8.1044999999999998</v>
      </c>
      <c r="G3156" s="24">
        <v>8.1044999999999998</v>
      </c>
      <c r="H3156" s="23">
        <v>13.641</v>
      </c>
      <c r="I3156" s="23"/>
      <c r="J3156" s="23">
        <v>150</v>
      </c>
      <c r="K3156" s="23"/>
    </row>
    <row r="3157" spans="1:11" ht="12.75" customHeight="1" x14ac:dyDescent="0.25">
      <c r="A3157" s="20">
        <f t="shared" si="99"/>
        <v>43018.166666659032</v>
      </c>
      <c r="B3157" s="21">
        <v>4.5265599999999999</v>
      </c>
      <c r="C3157" s="22">
        <v>0.2399</v>
      </c>
      <c r="D3157" s="21">
        <v>160.91739999999999</v>
      </c>
      <c r="E3157" s="21"/>
      <c r="F3157" s="24">
        <f t="shared" si="98"/>
        <v>4.5265599999999999</v>
      </c>
      <c r="G3157" s="24">
        <v>4.5265599999999999</v>
      </c>
      <c r="H3157" s="23">
        <v>13.640219999999999</v>
      </c>
      <c r="I3157" s="23"/>
      <c r="J3157" s="23">
        <v>150</v>
      </c>
      <c r="K3157" s="23"/>
    </row>
    <row r="3158" spans="1:11" ht="12.75" customHeight="1" x14ac:dyDescent="0.25">
      <c r="A3158" s="20">
        <f t="shared" si="99"/>
        <v>43018.208333325696</v>
      </c>
      <c r="B3158" s="21">
        <v>7.6165500000000002</v>
      </c>
      <c r="C3158" s="22">
        <v>0.21915999999999999</v>
      </c>
      <c r="D3158" s="21">
        <v>68.302800000000005</v>
      </c>
      <c r="E3158" s="21"/>
      <c r="F3158" s="24">
        <f t="shared" si="98"/>
        <v>7.6165500000000002</v>
      </c>
      <c r="G3158" s="24">
        <v>7.6165500000000002</v>
      </c>
      <c r="H3158" s="23">
        <v>13.638439999999999</v>
      </c>
      <c r="I3158" s="23"/>
      <c r="J3158" s="23">
        <v>150</v>
      </c>
      <c r="K3158" s="23"/>
    </row>
    <row r="3159" spans="1:11" ht="12.75" customHeight="1" x14ac:dyDescent="0.25">
      <c r="A3159" s="20">
        <f t="shared" si="99"/>
        <v>43018.24999999236</v>
      </c>
      <c r="B3159" s="21">
        <v>5.9335599999999999</v>
      </c>
      <c r="C3159" s="22">
        <v>0.39412000000000003</v>
      </c>
      <c r="D3159" s="21">
        <v>144.03469999999999</v>
      </c>
      <c r="E3159" s="21"/>
      <c r="F3159" s="24">
        <f t="shared" si="98"/>
        <v>5.9335599999999999</v>
      </c>
      <c r="G3159" s="24">
        <v>5.9335599999999999</v>
      </c>
      <c r="H3159" s="23">
        <v>13.63504</v>
      </c>
      <c r="I3159" s="23"/>
      <c r="J3159" s="23">
        <v>150</v>
      </c>
      <c r="K3159" s="23"/>
    </row>
    <row r="3160" spans="1:11" ht="12.75" customHeight="1" x14ac:dyDescent="0.25">
      <c r="A3160" s="20">
        <f t="shared" si="99"/>
        <v>43018.291666659024</v>
      </c>
      <c r="B3160" s="21">
        <v>3.0573899999999998</v>
      </c>
      <c r="C3160" s="22">
        <v>0.22439999999999999</v>
      </c>
      <c r="D3160" s="21">
        <v>137.83959999999999</v>
      </c>
      <c r="E3160" s="21"/>
      <c r="F3160" s="24">
        <f t="shared" si="98"/>
        <v>3.0573899999999998</v>
      </c>
      <c r="G3160" s="24">
        <v>3.0573899999999998</v>
      </c>
      <c r="H3160" s="23">
        <v>13.6335</v>
      </c>
      <c r="I3160" s="23"/>
      <c r="J3160" s="23">
        <v>150</v>
      </c>
      <c r="K3160" s="23"/>
    </row>
    <row r="3161" spans="1:11" ht="12.75" customHeight="1" x14ac:dyDescent="0.25">
      <c r="A3161" s="20">
        <f t="shared" si="99"/>
        <v>43018.333333325689</v>
      </c>
      <c r="B3161" s="21">
        <v>3.85683</v>
      </c>
      <c r="C3161" s="22">
        <v>0.24762999999999999</v>
      </c>
      <c r="D3161" s="21">
        <v>121.4372</v>
      </c>
      <c r="E3161" s="21"/>
      <c r="F3161" s="24">
        <f t="shared" si="98"/>
        <v>3.85683</v>
      </c>
      <c r="G3161" s="24">
        <v>3.85683</v>
      </c>
      <c r="H3161" s="23">
        <v>13.629390000000001</v>
      </c>
      <c r="I3161" s="23"/>
      <c r="J3161" s="23">
        <v>150</v>
      </c>
      <c r="K3161" s="23"/>
    </row>
    <row r="3162" spans="1:11" ht="12.75" customHeight="1" x14ac:dyDescent="0.25">
      <c r="A3162" s="20">
        <f t="shared" si="99"/>
        <v>43018.374999992353</v>
      </c>
      <c r="B3162" s="21">
        <v>-3.1700000000000001E-3</v>
      </c>
      <c r="C3162" s="22">
        <v>0.75668000000000002</v>
      </c>
      <c r="D3162" s="21">
        <v>6.6798700000000002</v>
      </c>
      <c r="E3162" s="21"/>
      <c r="F3162" s="24" t="str">
        <f t="shared" si="98"/>
        <v/>
      </c>
      <c r="G3162" s="24" t="s">
        <v>189</v>
      </c>
      <c r="H3162" s="23">
        <v>13.62825</v>
      </c>
      <c r="I3162" s="23"/>
      <c r="J3162" s="23">
        <v>150</v>
      </c>
      <c r="K3162" s="23"/>
    </row>
    <row r="3163" spans="1:11" ht="12.75" customHeight="1" x14ac:dyDescent="0.25">
      <c r="A3163" s="20">
        <f t="shared" si="99"/>
        <v>43018.416666659017</v>
      </c>
      <c r="B3163" s="21">
        <v>5.66873</v>
      </c>
      <c r="C3163" s="22">
        <v>3.1721599999999999</v>
      </c>
      <c r="D3163" s="21">
        <v>295.26650000000001</v>
      </c>
      <c r="E3163" s="21"/>
      <c r="F3163" s="24">
        <f t="shared" si="98"/>
        <v>5.66873</v>
      </c>
      <c r="G3163" s="24">
        <v>5.66873</v>
      </c>
      <c r="H3163" s="23">
        <v>13.61885</v>
      </c>
      <c r="I3163" s="23"/>
      <c r="J3163" s="23">
        <v>150</v>
      </c>
      <c r="K3163" s="23"/>
    </row>
    <row r="3164" spans="1:11" ht="12.75" customHeight="1" x14ac:dyDescent="0.25">
      <c r="A3164" s="20">
        <f t="shared" si="99"/>
        <v>43018.458333325681</v>
      </c>
      <c r="B3164" s="21">
        <v>3.4293300000000002</v>
      </c>
      <c r="C3164" s="22">
        <v>4.0329300000000003</v>
      </c>
      <c r="D3164" s="21">
        <v>293.6028</v>
      </c>
      <c r="E3164" s="21"/>
      <c r="F3164" s="24">
        <f t="shared" si="98"/>
        <v>3.4293300000000002</v>
      </c>
      <c r="G3164" s="24">
        <v>3.4293300000000002</v>
      </c>
      <c r="H3164" s="23">
        <v>13.61641</v>
      </c>
      <c r="I3164" s="23"/>
      <c r="J3164" s="23">
        <v>150</v>
      </c>
      <c r="K3164" s="23"/>
    </row>
    <row r="3165" spans="1:11" ht="12.75" customHeight="1" x14ac:dyDescent="0.25">
      <c r="A3165" s="20">
        <f t="shared" si="99"/>
        <v>43018.499999992346</v>
      </c>
      <c r="B3165" s="21">
        <v>-0.72160999999999997</v>
      </c>
      <c r="C3165" s="22">
        <v>3.6876799999999998</v>
      </c>
      <c r="D3165" s="21">
        <v>299.24310000000003</v>
      </c>
      <c r="E3165" s="21"/>
      <c r="F3165" s="24" t="str">
        <f t="shared" si="98"/>
        <v/>
      </c>
      <c r="G3165" s="24" t="s">
        <v>189</v>
      </c>
      <c r="H3165" s="23">
        <v>13.60627</v>
      </c>
      <c r="I3165" s="23"/>
      <c r="J3165" s="23">
        <v>150</v>
      </c>
      <c r="K3165" s="23"/>
    </row>
    <row r="3166" spans="1:11" ht="12.75" customHeight="1" x14ac:dyDescent="0.25">
      <c r="A3166" s="20">
        <f t="shared" si="99"/>
        <v>43018.54166665901</v>
      </c>
      <c r="B3166" s="21">
        <v>6.7581699999999998</v>
      </c>
      <c r="C3166" s="22">
        <v>5.0633900000000001</v>
      </c>
      <c r="D3166" s="21">
        <v>269.50400000000002</v>
      </c>
      <c r="E3166" s="21"/>
      <c r="F3166" s="24">
        <f t="shared" si="98"/>
        <v>6.7581699999999998</v>
      </c>
      <c r="G3166" s="24">
        <v>6.7581699999999998</v>
      </c>
      <c r="H3166" s="23">
        <v>13.60411</v>
      </c>
      <c r="I3166" s="23"/>
      <c r="J3166" s="23">
        <v>150</v>
      </c>
      <c r="K3166" s="23"/>
    </row>
    <row r="3167" spans="1:11" ht="12.75" customHeight="1" x14ac:dyDescent="0.25">
      <c r="A3167" s="20">
        <f t="shared" si="99"/>
        <v>43018.583333325674</v>
      </c>
      <c r="B3167" s="21">
        <v>0.51066999999999996</v>
      </c>
      <c r="C3167" s="22">
        <v>4.87235</v>
      </c>
      <c r="D3167" s="21">
        <v>288.26659999999998</v>
      </c>
      <c r="E3167" s="21"/>
      <c r="F3167" s="24">
        <f t="shared" si="98"/>
        <v>0.51066999999999996</v>
      </c>
      <c r="G3167" s="24">
        <v>0.51066999999999996</v>
      </c>
      <c r="H3167" s="23">
        <v>13.5936</v>
      </c>
      <c r="I3167" s="23"/>
      <c r="J3167" s="23">
        <v>150</v>
      </c>
      <c r="K3167" s="23"/>
    </row>
    <row r="3168" spans="1:11" ht="12.75" customHeight="1" x14ac:dyDescent="0.25">
      <c r="A3168" s="20">
        <f t="shared" si="99"/>
        <v>43018.624999992338</v>
      </c>
      <c r="B3168" s="21">
        <v>8.7075600000000009</v>
      </c>
      <c r="C3168" s="22">
        <v>4.5346200000000003</v>
      </c>
      <c r="D3168" s="21">
        <v>276.55619999999999</v>
      </c>
      <c r="E3168" s="21"/>
      <c r="F3168" s="24">
        <f t="shared" si="98"/>
        <v>8.7075600000000009</v>
      </c>
      <c r="G3168" s="24">
        <v>8.7075600000000009</v>
      </c>
      <c r="H3168" s="23">
        <v>13.584390000000001</v>
      </c>
      <c r="I3168" s="23"/>
      <c r="J3168" s="23">
        <v>150</v>
      </c>
      <c r="K3168" s="23"/>
    </row>
    <row r="3169" spans="1:11" ht="12.75" customHeight="1" x14ac:dyDescent="0.25">
      <c r="A3169" s="20">
        <f t="shared" si="99"/>
        <v>43018.666666659003</v>
      </c>
      <c r="B3169" s="21">
        <v>8.4496699999999993</v>
      </c>
      <c r="C3169" s="22">
        <v>5.2155899999999997</v>
      </c>
      <c r="D3169" s="21">
        <v>285.67009999999999</v>
      </c>
      <c r="E3169" s="21"/>
      <c r="F3169" s="24">
        <f t="shared" si="98"/>
        <v>8.4496699999999993</v>
      </c>
      <c r="G3169" s="24">
        <v>8.4496699999999993</v>
      </c>
      <c r="H3169" s="23">
        <v>13.58408</v>
      </c>
      <c r="I3169" s="23"/>
      <c r="J3169" s="23">
        <v>150</v>
      </c>
      <c r="K3169" s="23"/>
    </row>
    <row r="3170" spans="1:11" ht="12.75" customHeight="1" x14ac:dyDescent="0.25">
      <c r="A3170" s="20">
        <f t="shared" si="99"/>
        <v>43018.708333325667</v>
      </c>
      <c r="B3170" s="21">
        <v>16.00122</v>
      </c>
      <c r="C3170" s="22">
        <v>3.8073800000000002</v>
      </c>
      <c r="D3170" s="21">
        <v>276.2817</v>
      </c>
      <c r="E3170" s="21"/>
      <c r="F3170" s="24">
        <f t="shared" si="98"/>
        <v>16.00122</v>
      </c>
      <c r="G3170" s="24">
        <v>16.00122</v>
      </c>
      <c r="H3170" s="23">
        <v>13.58207</v>
      </c>
      <c r="I3170" s="23"/>
      <c r="J3170" s="23">
        <v>150</v>
      </c>
      <c r="K3170" s="23"/>
    </row>
    <row r="3171" spans="1:11" ht="12.75" customHeight="1" x14ac:dyDescent="0.25">
      <c r="A3171" s="20">
        <f t="shared" si="99"/>
        <v>43018.749999992331</v>
      </c>
      <c r="B3171" s="21">
        <v>8.5822800000000008</v>
      </c>
      <c r="C3171" s="22">
        <v>2.7158500000000001</v>
      </c>
      <c r="D3171" s="21">
        <v>289.68450000000001</v>
      </c>
      <c r="E3171" s="21"/>
      <c r="F3171" s="24">
        <f t="shared" si="98"/>
        <v>8.5822800000000008</v>
      </c>
      <c r="G3171" s="24">
        <v>8.5822800000000008</v>
      </c>
      <c r="H3171" s="23">
        <v>13.577</v>
      </c>
      <c r="I3171" s="23"/>
      <c r="J3171" s="23">
        <v>150</v>
      </c>
      <c r="K3171" s="23"/>
    </row>
    <row r="3172" spans="1:11" ht="12.75" customHeight="1" x14ac:dyDescent="0.25">
      <c r="A3172" s="20">
        <f t="shared" si="99"/>
        <v>43018.791666658995</v>
      </c>
      <c r="B3172" s="21">
        <v>9.6502800000000004</v>
      </c>
      <c r="C3172" s="22">
        <v>1.70564</v>
      </c>
      <c r="D3172" s="21">
        <v>279.67610000000002</v>
      </c>
      <c r="E3172" s="21"/>
      <c r="F3172" s="24">
        <f t="shared" si="98"/>
        <v>9.6502800000000004</v>
      </c>
      <c r="G3172" s="24">
        <v>9.6502800000000004</v>
      </c>
      <c r="H3172" s="23">
        <v>13.57128</v>
      </c>
      <c r="I3172" s="23"/>
      <c r="J3172" s="23">
        <v>150</v>
      </c>
      <c r="K3172" s="23"/>
    </row>
    <row r="3173" spans="1:11" ht="12.75" customHeight="1" x14ac:dyDescent="0.25">
      <c r="A3173" s="20">
        <f t="shared" si="99"/>
        <v>43018.83333332566</v>
      </c>
      <c r="B3173" s="21">
        <v>4.8559400000000004</v>
      </c>
      <c r="C3173" s="22">
        <v>1.2204299999999999</v>
      </c>
      <c r="D3173" s="21">
        <v>309.60989999999998</v>
      </c>
      <c r="E3173" s="21"/>
      <c r="F3173" s="24">
        <f t="shared" si="98"/>
        <v>4.8559400000000004</v>
      </c>
      <c r="G3173" s="24">
        <v>4.8559400000000004</v>
      </c>
      <c r="H3173" s="23">
        <v>13.569940000000001</v>
      </c>
      <c r="I3173" s="23"/>
      <c r="J3173" s="23">
        <v>150</v>
      </c>
      <c r="K3173" s="23"/>
    </row>
    <row r="3174" spans="1:11" ht="12.75" customHeight="1" x14ac:dyDescent="0.25">
      <c r="A3174" s="20">
        <f t="shared" si="99"/>
        <v>43018.874999992324</v>
      </c>
      <c r="B3174" s="21">
        <v>5.2987200000000003</v>
      </c>
      <c r="C3174" s="22">
        <v>1.09592</v>
      </c>
      <c r="D3174" s="21">
        <v>292.77420000000001</v>
      </c>
      <c r="E3174" s="21"/>
      <c r="F3174" s="24">
        <f t="shared" si="98"/>
        <v>5.2987200000000003</v>
      </c>
      <c r="G3174" s="24">
        <v>5.2987200000000003</v>
      </c>
      <c r="H3174" s="23">
        <v>13.563330000000001</v>
      </c>
      <c r="I3174" s="23"/>
      <c r="J3174" s="23">
        <v>150</v>
      </c>
      <c r="K3174" s="23"/>
    </row>
    <row r="3175" spans="1:11" ht="12.75" customHeight="1" x14ac:dyDescent="0.25">
      <c r="A3175" s="20">
        <f t="shared" si="99"/>
        <v>43018.916666658988</v>
      </c>
      <c r="B3175" s="21">
        <v>2.77278</v>
      </c>
      <c r="C3175" s="22">
        <v>1.2608299999999999</v>
      </c>
      <c r="D3175" s="21">
        <v>309.84930000000003</v>
      </c>
      <c r="E3175" s="21"/>
      <c r="F3175" s="24">
        <f t="shared" si="98"/>
        <v>2.77278</v>
      </c>
      <c r="G3175" s="24">
        <v>2.77278</v>
      </c>
      <c r="H3175" s="23">
        <v>13.56024</v>
      </c>
      <c r="I3175" s="23"/>
      <c r="J3175" s="23">
        <v>150</v>
      </c>
      <c r="K3175" s="23"/>
    </row>
    <row r="3176" spans="1:11" ht="12.75" customHeight="1" x14ac:dyDescent="0.25">
      <c r="A3176" s="20">
        <f t="shared" si="99"/>
        <v>43018.958333325652</v>
      </c>
      <c r="B3176" s="21">
        <v>7.3434499999999998</v>
      </c>
      <c r="C3176" s="22">
        <v>2.38503</v>
      </c>
      <c r="D3176" s="21">
        <v>287.25229999999999</v>
      </c>
      <c r="E3176" s="21"/>
      <c r="F3176" s="24">
        <f t="shared" si="98"/>
        <v>7.3434499999999998</v>
      </c>
      <c r="G3176" s="24">
        <v>7.3434499999999998</v>
      </c>
      <c r="H3176" s="23">
        <v>13.5596</v>
      </c>
      <c r="I3176" s="23"/>
      <c r="J3176" s="23">
        <v>150</v>
      </c>
      <c r="K3176" s="23"/>
    </row>
    <row r="3177" spans="1:11" ht="12.75" customHeight="1" x14ac:dyDescent="0.25">
      <c r="A3177" s="20">
        <f t="shared" si="99"/>
        <v>43018.999999992317</v>
      </c>
      <c r="B3177" s="21">
        <v>2.37967</v>
      </c>
      <c r="C3177" s="22">
        <v>1.25407</v>
      </c>
      <c r="D3177" s="21">
        <v>284.9633</v>
      </c>
      <c r="E3177" s="21"/>
      <c r="F3177" s="24">
        <f t="shared" si="98"/>
        <v>2.37967</v>
      </c>
      <c r="G3177" s="24">
        <v>2.37967</v>
      </c>
      <c r="H3177" s="23">
        <v>13.55367</v>
      </c>
      <c r="I3177" s="23"/>
      <c r="J3177" s="23">
        <v>150</v>
      </c>
      <c r="K3177" s="23"/>
    </row>
    <row r="3178" spans="1:11" ht="12.75" customHeight="1" x14ac:dyDescent="0.25">
      <c r="A3178" s="20">
        <f t="shared" si="99"/>
        <v>43019.041666658981</v>
      </c>
      <c r="B3178" s="21">
        <v>10.39007</v>
      </c>
      <c r="C3178" s="22">
        <v>2.0569999999999999</v>
      </c>
      <c r="D3178" s="21">
        <v>287.8032</v>
      </c>
      <c r="E3178" s="21"/>
      <c r="F3178" s="24">
        <f t="shared" si="98"/>
        <v>10.39007</v>
      </c>
      <c r="G3178" s="24">
        <v>10.39007</v>
      </c>
      <c r="H3178" s="23">
        <v>13.546889999999999</v>
      </c>
      <c r="I3178" s="23">
        <f>COUNTIF(G3178:G3201,"&gt;150")</f>
        <v>0</v>
      </c>
      <c r="J3178" s="23">
        <v>150</v>
      </c>
      <c r="K3178" s="23"/>
    </row>
    <row r="3179" spans="1:11" ht="12.75" customHeight="1" x14ac:dyDescent="0.25">
      <c r="A3179" s="20">
        <f t="shared" si="99"/>
        <v>43019.083333325645</v>
      </c>
      <c r="B3179" s="21">
        <v>6.4183899999999996</v>
      </c>
      <c r="C3179" s="22">
        <v>2.1916000000000002</v>
      </c>
      <c r="D3179" s="21">
        <v>285.13709999999998</v>
      </c>
      <c r="E3179" s="21"/>
      <c r="F3179" s="24">
        <f t="shared" si="98"/>
        <v>6.4183899999999996</v>
      </c>
      <c r="G3179" s="24">
        <v>6.4183899999999996</v>
      </c>
      <c r="H3179" s="23">
        <v>13.54345</v>
      </c>
      <c r="I3179" s="23"/>
      <c r="J3179" s="23">
        <v>150</v>
      </c>
      <c r="K3179" s="23"/>
    </row>
    <row r="3180" spans="1:11" ht="12.75" customHeight="1" x14ac:dyDescent="0.25">
      <c r="A3180" s="20">
        <f t="shared" si="99"/>
        <v>43019.124999992309</v>
      </c>
      <c r="B3180" s="21">
        <v>8.2707800000000002</v>
      </c>
      <c r="C3180" s="22">
        <v>0.69708999999999999</v>
      </c>
      <c r="D3180" s="21">
        <v>276.49419999999998</v>
      </c>
      <c r="E3180" s="21"/>
      <c r="F3180" s="24">
        <f t="shared" si="98"/>
        <v>8.2707800000000002</v>
      </c>
      <c r="G3180" s="24">
        <v>8.2707800000000002</v>
      </c>
      <c r="H3180" s="23">
        <v>13.54318</v>
      </c>
      <c r="I3180" s="23"/>
      <c r="J3180" s="23">
        <v>150</v>
      </c>
      <c r="K3180" s="23"/>
    </row>
    <row r="3181" spans="1:11" ht="12.75" customHeight="1" x14ac:dyDescent="0.25">
      <c r="A3181" s="20">
        <f t="shared" si="99"/>
        <v>43019.166666658974</v>
      </c>
      <c r="B3181" s="21">
        <v>10.90555</v>
      </c>
      <c r="C3181" s="22">
        <v>1.8752200000000001</v>
      </c>
      <c r="D3181" s="21">
        <v>281.14049999999997</v>
      </c>
      <c r="E3181" s="21"/>
      <c r="F3181" s="24">
        <f t="shared" si="98"/>
        <v>10.90555</v>
      </c>
      <c r="G3181" s="24">
        <v>10.90555</v>
      </c>
      <c r="H3181" s="23">
        <v>13.534219999999999</v>
      </c>
      <c r="I3181" s="23"/>
      <c r="J3181" s="23">
        <v>150</v>
      </c>
      <c r="K3181" s="23"/>
    </row>
    <row r="3182" spans="1:11" ht="12.75" customHeight="1" x14ac:dyDescent="0.25">
      <c r="A3182" s="20">
        <f t="shared" si="99"/>
        <v>43019.208333325638</v>
      </c>
      <c r="B3182" s="21">
        <v>6.5729499999999996</v>
      </c>
      <c r="C3182" s="22">
        <v>1.76898</v>
      </c>
      <c r="D3182" s="21">
        <v>257.625</v>
      </c>
      <c r="E3182" s="21"/>
      <c r="F3182" s="24">
        <f t="shared" si="98"/>
        <v>6.5729499999999996</v>
      </c>
      <c r="G3182" s="24">
        <v>6.5729499999999996</v>
      </c>
      <c r="H3182" s="23">
        <v>13.534140000000001</v>
      </c>
      <c r="I3182" s="23"/>
      <c r="J3182" s="23">
        <v>150</v>
      </c>
      <c r="K3182" s="23"/>
    </row>
    <row r="3183" spans="1:11" ht="12.75" customHeight="1" x14ac:dyDescent="0.25">
      <c r="A3183" s="20">
        <f t="shared" si="99"/>
        <v>43019.249999992302</v>
      </c>
      <c r="B3183" s="21">
        <v>7.3199500000000004</v>
      </c>
      <c r="C3183" s="22">
        <v>1.1209100000000001</v>
      </c>
      <c r="D3183" s="21">
        <v>235.17609999999999</v>
      </c>
      <c r="E3183" s="21"/>
      <c r="F3183" s="24">
        <f t="shared" si="98"/>
        <v>7.3199500000000004</v>
      </c>
      <c r="G3183" s="24">
        <v>7.3199500000000004</v>
      </c>
      <c r="H3183" s="23">
        <v>13.53262</v>
      </c>
      <c r="I3183" s="23"/>
      <c r="J3183" s="23">
        <v>150</v>
      </c>
      <c r="K3183" s="23"/>
    </row>
    <row r="3184" spans="1:11" ht="12.75" customHeight="1" x14ac:dyDescent="0.25">
      <c r="A3184" s="20">
        <f t="shared" si="99"/>
        <v>43019.291666658966</v>
      </c>
      <c r="B3184" s="21">
        <v>8.7184399999999993</v>
      </c>
      <c r="C3184" s="22">
        <v>0.95267999999999997</v>
      </c>
      <c r="D3184" s="21">
        <v>272.61869999999999</v>
      </c>
      <c r="E3184" s="21"/>
      <c r="F3184" s="24">
        <f t="shared" si="98"/>
        <v>8.7184399999999993</v>
      </c>
      <c r="G3184" s="24">
        <v>8.7184399999999993</v>
      </c>
      <c r="H3184" s="23">
        <v>13.53252</v>
      </c>
      <c r="I3184" s="23"/>
      <c r="J3184" s="23">
        <v>150</v>
      </c>
      <c r="K3184" s="23"/>
    </row>
    <row r="3185" spans="1:11" ht="12.75" customHeight="1" x14ac:dyDescent="0.25">
      <c r="A3185" s="20">
        <f t="shared" si="99"/>
        <v>43019.333333325631</v>
      </c>
      <c r="B3185" s="21">
        <v>13.284560000000001</v>
      </c>
      <c r="C3185" s="22">
        <v>1.8909400000000001</v>
      </c>
      <c r="D3185" s="21">
        <v>262.01010000000002</v>
      </c>
      <c r="E3185" s="21"/>
      <c r="F3185" s="24">
        <f t="shared" si="98"/>
        <v>13.284560000000001</v>
      </c>
      <c r="G3185" s="24">
        <v>13.284560000000001</v>
      </c>
      <c r="H3185" s="23">
        <v>13.530939999999999</v>
      </c>
      <c r="I3185" s="23"/>
      <c r="J3185" s="23">
        <v>150</v>
      </c>
      <c r="K3185" s="23"/>
    </row>
    <row r="3186" spans="1:11" ht="12.75" customHeight="1" x14ac:dyDescent="0.25">
      <c r="A3186" s="20">
        <f t="shared" si="99"/>
        <v>43019.374999992295</v>
      </c>
      <c r="B3186" s="21">
        <v>8.4033300000000004</v>
      </c>
      <c r="C3186" s="22">
        <v>3.7503099999999998</v>
      </c>
      <c r="D3186" s="21">
        <v>271.85559999999998</v>
      </c>
      <c r="E3186" s="21"/>
      <c r="F3186" s="24">
        <f t="shared" si="98"/>
        <v>8.4033300000000004</v>
      </c>
      <c r="G3186" s="24">
        <v>8.4033300000000004</v>
      </c>
      <c r="H3186" s="23">
        <v>13.5265</v>
      </c>
      <c r="I3186" s="23"/>
      <c r="J3186" s="23">
        <v>150</v>
      </c>
      <c r="K3186" s="23"/>
    </row>
    <row r="3187" spans="1:11" ht="12.75" customHeight="1" x14ac:dyDescent="0.25">
      <c r="A3187" s="20">
        <f t="shared" si="99"/>
        <v>43019.416666658959</v>
      </c>
      <c r="B3187" s="21">
        <v>17.114830000000001</v>
      </c>
      <c r="C3187" s="22">
        <v>4.7351599999999996</v>
      </c>
      <c r="D3187" s="21">
        <v>258.19310000000002</v>
      </c>
      <c r="E3187" s="21"/>
      <c r="F3187" s="24">
        <f t="shared" si="98"/>
        <v>17.114830000000001</v>
      </c>
      <c r="G3187" s="24">
        <v>17.114830000000001</v>
      </c>
      <c r="H3187" s="23">
        <v>13.52646</v>
      </c>
      <c r="I3187" s="23"/>
      <c r="J3187" s="23">
        <v>150</v>
      </c>
      <c r="K3187" s="23"/>
    </row>
    <row r="3188" spans="1:11" ht="12.75" customHeight="1" x14ac:dyDescent="0.25">
      <c r="A3188" s="20">
        <f t="shared" si="99"/>
        <v>43019.458333325623</v>
      </c>
      <c r="B3188" s="21">
        <v>28.997340000000001</v>
      </c>
      <c r="C3188" s="22">
        <v>4.8593500000000001</v>
      </c>
      <c r="D3188" s="21">
        <v>244.80199999999999</v>
      </c>
      <c r="E3188" s="21"/>
      <c r="F3188" s="24">
        <f t="shared" si="98"/>
        <v>28.997340000000001</v>
      </c>
      <c r="G3188" s="24">
        <v>28.997340000000001</v>
      </c>
      <c r="H3188" s="23">
        <v>13.51233</v>
      </c>
      <c r="I3188" s="23"/>
      <c r="J3188" s="23">
        <v>150</v>
      </c>
      <c r="K3188" s="23"/>
    </row>
    <row r="3189" spans="1:11" ht="12.75" customHeight="1" x14ac:dyDescent="0.25">
      <c r="A3189" s="20">
        <f t="shared" si="99"/>
        <v>43019.499999992287</v>
      </c>
      <c r="B3189" s="21">
        <v>26.945889999999999</v>
      </c>
      <c r="C3189" s="22">
        <v>6.09985</v>
      </c>
      <c r="D3189" s="21">
        <v>246.3295</v>
      </c>
      <c r="E3189" s="21"/>
      <c r="F3189" s="24">
        <f t="shared" si="98"/>
        <v>26.945889999999999</v>
      </c>
      <c r="G3189" s="24">
        <v>26.945889999999999</v>
      </c>
      <c r="H3189" s="23">
        <v>13.51211</v>
      </c>
      <c r="I3189" s="23"/>
      <c r="J3189" s="23">
        <v>150</v>
      </c>
      <c r="K3189" s="23"/>
    </row>
    <row r="3190" spans="1:11" ht="12.75" customHeight="1" x14ac:dyDescent="0.25">
      <c r="A3190" s="20">
        <f t="shared" si="99"/>
        <v>43019.541666658952</v>
      </c>
      <c r="B3190" s="21">
        <v>36.551389999999998</v>
      </c>
      <c r="C3190" s="22">
        <v>6.8893500000000003</v>
      </c>
      <c r="D3190" s="21">
        <v>254.1867</v>
      </c>
      <c r="E3190" s="21"/>
      <c r="F3190" s="24">
        <f t="shared" si="98"/>
        <v>36.551389999999998</v>
      </c>
      <c r="G3190" s="24">
        <v>36.551389999999998</v>
      </c>
      <c r="H3190" s="23">
        <v>13.51139</v>
      </c>
      <c r="I3190" s="23"/>
      <c r="J3190" s="23">
        <v>150</v>
      </c>
      <c r="K3190" s="23"/>
    </row>
    <row r="3191" spans="1:11" ht="12.75" customHeight="1" x14ac:dyDescent="0.25">
      <c r="A3191" s="20">
        <f t="shared" si="99"/>
        <v>43019.583333325616</v>
      </c>
      <c r="B3191" s="21">
        <v>29.255669999999999</v>
      </c>
      <c r="C3191" s="22">
        <v>6.8125400000000003</v>
      </c>
      <c r="D3191" s="21">
        <v>239.95169999999999</v>
      </c>
      <c r="E3191" s="21"/>
      <c r="F3191" s="24">
        <f t="shared" si="98"/>
        <v>29.255669999999999</v>
      </c>
      <c r="G3191" s="24">
        <v>29.255669999999999</v>
      </c>
      <c r="H3191" s="23">
        <v>13.506830000000001</v>
      </c>
      <c r="I3191" s="23"/>
      <c r="J3191" s="23">
        <v>150</v>
      </c>
      <c r="K3191" s="23"/>
    </row>
    <row r="3192" spans="1:11" ht="12.75" customHeight="1" x14ac:dyDescent="0.25">
      <c r="A3192" s="20">
        <f t="shared" si="99"/>
        <v>43019.62499999228</v>
      </c>
      <c r="B3192" s="21">
        <v>21.485939999999999</v>
      </c>
      <c r="C3192" s="22">
        <v>7.6866199999999996</v>
      </c>
      <c r="D3192" s="21">
        <v>242.36189999999999</v>
      </c>
      <c r="E3192" s="21"/>
      <c r="F3192" s="24">
        <f t="shared" si="98"/>
        <v>21.485939999999999</v>
      </c>
      <c r="G3192" s="24">
        <v>21.485939999999999</v>
      </c>
      <c r="H3192" s="23">
        <v>13.506779999999999</v>
      </c>
      <c r="I3192" s="23"/>
      <c r="J3192" s="23">
        <v>150</v>
      </c>
      <c r="K3192" s="23"/>
    </row>
    <row r="3193" spans="1:11" ht="12.75" customHeight="1" x14ac:dyDescent="0.25">
      <c r="A3193" s="20">
        <f t="shared" si="99"/>
        <v>43019.666666658944</v>
      </c>
      <c r="B3193" s="21">
        <v>44.840060000000001</v>
      </c>
      <c r="C3193" s="22">
        <v>6.1719900000000001</v>
      </c>
      <c r="D3193" s="21">
        <v>234.1891</v>
      </c>
      <c r="E3193" s="21"/>
      <c r="F3193" s="24">
        <f t="shared" si="98"/>
        <v>44.840060000000001</v>
      </c>
      <c r="G3193" s="24">
        <v>44.840060000000001</v>
      </c>
      <c r="H3193" s="23">
        <v>13.50539</v>
      </c>
      <c r="I3193" s="23"/>
      <c r="J3193" s="23">
        <v>150</v>
      </c>
      <c r="K3193" s="23"/>
    </row>
    <row r="3194" spans="1:11" ht="12.75" customHeight="1" x14ac:dyDescent="0.25">
      <c r="A3194" s="20">
        <f t="shared" si="99"/>
        <v>43019.708333325609</v>
      </c>
      <c r="B3194" s="21">
        <v>37.839559999999999</v>
      </c>
      <c r="C3194" s="22">
        <v>6.0050299999999996</v>
      </c>
      <c r="D3194" s="21">
        <v>240.63509999999999</v>
      </c>
      <c r="E3194" s="21"/>
      <c r="F3194" s="24">
        <f t="shared" si="98"/>
        <v>37.839559999999999</v>
      </c>
      <c r="G3194" s="24">
        <v>37.839559999999999</v>
      </c>
      <c r="H3194" s="23">
        <v>13.503629999999999</v>
      </c>
      <c r="I3194" s="23"/>
      <c r="J3194" s="23">
        <v>150</v>
      </c>
      <c r="K3194" s="23"/>
    </row>
    <row r="3195" spans="1:11" ht="12.75" customHeight="1" x14ac:dyDescent="0.25">
      <c r="A3195" s="20">
        <f t="shared" si="99"/>
        <v>43019.749999992273</v>
      </c>
      <c r="B3195" s="21">
        <v>39.006610000000002</v>
      </c>
      <c r="C3195" s="22">
        <v>4.5706199999999999</v>
      </c>
      <c r="D3195" s="21">
        <v>240.39060000000001</v>
      </c>
      <c r="E3195" s="21"/>
      <c r="F3195" s="24">
        <f t="shared" si="98"/>
        <v>39.006610000000002</v>
      </c>
      <c r="G3195" s="24">
        <v>39.006610000000002</v>
      </c>
      <c r="H3195" s="23">
        <v>13.501609999999999</v>
      </c>
      <c r="I3195" s="23"/>
      <c r="J3195" s="23">
        <v>150</v>
      </c>
      <c r="K3195" s="23"/>
    </row>
    <row r="3196" spans="1:11" ht="12.75" customHeight="1" x14ac:dyDescent="0.25">
      <c r="A3196" s="20">
        <f t="shared" si="99"/>
        <v>43019.791666658937</v>
      </c>
      <c r="B3196" s="21">
        <v>24.582560000000001</v>
      </c>
      <c r="C3196" s="22">
        <v>3.2223600000000001</v>
      </c>
      <c r="D3196" s="21">
        <v>241.5984</v>
      </c>
      <c r="E3196" s="21"/>
      <c r="F3196" s="24">
        <f t="shared" si="98"/>
        <v>24.582560000000001</v>
      </c>
      <c r="G3196" s="24">
        <v>24.582560000000001</v>
      </c>
      <c r="H3196" s="23">
        <v>13.5</v>
      </c>
      <c r="I3196" s="23"/>
      <c r="J3196" s="23">
        <v>150</v>
      </c>
      <c r="K3196" s="23"/>
    </row>
    <row r="3197" spans="1:11" ht="12.75" customHeight="1" x14ac:dyDescent="0.25">
      <c r="A3197" s="20">
        <f t="shared" si="99"/>
        <v>43019.833333325601</v>
      </c>
      <c r="B3197" s="21">
        <v>27.562000000000001</v>
      </c>
      <c r="C3197" s="22">
        <v>3.2585700000000002</v>
      </c>
      <c r="D3197" s="21">
        <v>240.1473</v>
      </c>
      <c r="E3197" s="21"/>
      <c r="F3197" s="24">
        <f t="shared" si="98"/>
        <v>27.562000000000001</v>
      </c>
      <c r="G3197" s="24">
        <v>27.562000000000001</v>
      </c>
      <c r="H3197" s="23">
        <v>13.5</v>
      </c>
      <c r="I3197" s="23"/>
      <c r="J3197" s="23">
        <v>150</v>
      </c>
      <c r="K3197" s="23"/>
    </row>
    <row r="3198" spans="1:11" ht="12.75" customHeight="1" x14ac:dyDescent="0.25">
      <c r="A3198" s="20">
        <f t="shared" si="99"/>
        <v>43019.874999992266</v>
      </c>
      <c r="B3198" s="21">
        <v>17.311109999999999</v>
      </c>
      <c r="C3198" s="22">
        <v>1.7678100000000001</v>
      </c>
      <c r="D3198" s="21">
        <v>229.31700000000001</v>
      </c>
      <c r="E3198" s="21"/>
      <c r="F3198" s="24">
        <f t="shared" si="98"/>
        <v>17.311109999999999</v>
      </c>
      <c r="G3198" s="24">
        <v>17.311109999999999</v>
      </c>
      <c r="H3198" s="23">
        <v>13.497450000000001</v>
      </c>
      <c r="I3198" s="23"/>
      <c r="J3198" s="23">
        <v>150</v>
      </c>
      <c r="K3198" s="23"/>
    </row>
    <row r="3199" spans="1:11" ht="12.75" customHeight="1" x14ac:dyDescent="0.25">
      <c r="A3199" s="20">
        <f t="shared" si="99"/>
        <v>43019.91666665893</v>
      </c>
      <c r="B3199" s="21">
        <v>16.29984</v>
      </c>
      <c r="C3199" s="22">
        <v>1.8950800000000001</v>
      </c>
      <c r="D3199" s="21">
        <v>232.40809999999999</v>
      </c>
      <c r="E3199" s="21"/>
      <c r="F3199" s="24">
        <f t="shared" si="98"/>
        <v>16.29984</v>
      </c>
      <c r="G3199" s="24">
        <v>16.29984</v>
      </c>
      <c r="H3199" s="23">
        <v>13.48847</v>
      </c>
      <c r="I3199" s="23"/>
      <c r="J3199" s="23">
        <v>150</v>
      </c>
      <c r="K3199" s="23"/>
    </row>
    <row r="3200" spans="1:11" ht="12.75" customHeight="1" x14ac:dyDescent="0.25">
      <c r="A3200" s="20">
        <f t="shared" si="99"/>
        <v>43019.958333325594</v>
      </c>
      <c r="B3200" s="21">
        <v>15.10111</v>
      </c>
      <c r="C3200" s="22">
        <v>1.55226</v>
      </c>
      <c r="D3200" s="21">
        <v>230.10149999999999</v>
      </c>
      <c r="E3200" s="21"/>
      <c r="F3200" s="24">
        <f t="shared" si="98"/>
        <v>15.10111</v>
      </c>
      <c r="G3200" s="24">
        <v>15.10111</v>
      </c>
      <c r="H3200" s="23">
        <v>13.48789</v>
      </c>
      <c r="I3200" s="23"/>
      <c r="J3200" s="23">
        <v>150</v>
      </c>
      <c r="K3200" s="23"/>
    </row>
    <row r="3201" spans="1:11" ht="12.75" customHeight="1" x14ac:dyDescent="0.25">
      <c r="A3201" s="20">
        <f t="shared" si="99"/>
        <v>43019.999999992258</v>
      </c>
      <c r="B3201" s="21">
        <v>14.28139</v>
      </c>
      <c r="C3201" s="22">
        <v>1.4156899999999999</v>
      </c>
      <c r="D3201" s="21">
        <v>234.28579999999999</v>
      </c>
      <c r="E3201" s="21"/>
      <c r="F3201" s="24">
        <f t="shared" si="98"/>
        <v>14.28139</v>
      </c>
      <c r="G3201" s="24">
        <v>14.28139</v>
      </c>
      <c r="H3201" s="23">
        <v>13.48495</v>
      </c>
      <c r="I3201" s="23"/>
      <c r="J3201" s="23">
        <v>150</v>
      </c>
      <c r="K3201" s="23"/>
    </row>
    <row r="3202" spans="1:11" ht="12.75" customHeight="1" x14ac:dyDescent="0.25">
      <c r="A3202" s="20">
        <f t="shared" si="99"/>
        <v>43020.041666658923</v>
      </c>
      <c r="B3202" s="21">
        <v>18.86647</v>
      </c>
      <c r="C3202" s="22">
        <v>0.97996000000000005</v>
      </c>
      <c r="D3202" s="21">
        <v>260.21530000000001</v>
      </c>
      <c r="E3202" s="21"/>
      <c r="F3202" s="24">
        <f t="shared" si="98"/>
        <v>18.86647</v>
      </c>
      <c r="G3202" s="24">
        <v>18.86647</v>
      </c>
      <c r="H3202" s="23">
        <v>13.47606</v>
      </c>
      <c r="I3202" s="23">
        <f>COUNTIF(G3202:G3225,"&gt;150")</f>
        <v>0</v>
      </c>
      <c r="J3202" s="23">
        <v>150</v>
      </c>
      <c r="K3202" s="23"/>
    </row>
    <row r="3203" spans="1:11" ht="12.75" customHeight="1" x14ac:dyDescent="0.25">
      <c r="A3203" s="20">
        <f t="shared" si="99"/>
        <v>43020.083333325587</v>
      </c>
      <c r="B3203" s="21">
        <v>10.55822</v>
      </c>
      <c r="C3203" s="22">
        <v>0.55850999999999995</v>
      </c>
      <c r="D3203" s="21">
        <v>102.90730000000001</v>
      </c>
      <c r="E3203" s="21"/>
      <c r="F3203" s="24">
        <f t="shared" si="98"/>
        <v>10.55822</v>
      </c>
      <c r="G3203" s="24">
        <v>10.55822</v>
      </c>
      <c r="H3203" s="23">
        <v>13.47545</v>
      </c>
      <c r="I3203" s="23"/>
      <c r="J3203" s="23">
        <v>150</v>
      </c>
      <c r="K3203" s="23"/>
    </row>
    <row r="3204" spans="1:11" ht="12.75" customHeight="1" x14ac:dyDescent="0.25">
      <c r="A3204" s="20">
        <f t="shared" si="99"/>
        <v>43020.124999992251</v>
      </c>
      <c r="B3204" s="21">
        <v>5.5097800000000001</v>
      </c>
      <c r="C3204" s="22">
        <v>0.41064000000000001</v>
      </c>
      <c r="D3204" s="21">
        <v>346.96350000000001</v>
      </c>
      <c r="E3204" s="21"/>
      <c r="F3204" s="24">
        <f t="shared" si="98"/>
        <v>5.5097800000000001</v>
      </c>
      <c r="G3204" s="24">
        <v>5.5097800000000001</v>
      </c>
      <c r="H3204" s="23">
        <v>13.468830000000001</v>
      </c>
      <c r="I3204" s="23"/>
      <c r="J3204" s="23">
        <v>150</v>
      </c>
      <c r="K3204" s="23"/>
    </row>
    <row r="3205" spans="1:11" ht="12.75" customHeight="1" x14ac:dyDescent="0.25">
      <c r="A3205" s="20">
        <f t="shared" si="99"/>
        <v>43020.166666658915</v>
      </c>
      <c r="B3205" s="21">
        <v>2.5986099999999999</v>
      </c>
      <c r="C3205" s="22">
        <v>1.34361</v>
      </c>
      <c r="D3205" s="21">
        <v>225.6105</v>
      </c>
      <c r="E3205" s="21"/>
      <c r="F3205" s="24">
        <f t="shared" si="98"/>
        <v>2.5986099999999999</v>
      </c>
      <c r="G3205" s="24">
        <v>2.5986099999999999</v>
      </c>
      <c r="H3205" s="23">
        <v>13.462730000000001</v>
      </c>
      <c r="I3205" s="23"/>
      <c r="J3205" s="23">
        <v>150</v>
      </c>
      <c r="K3205" s="23"/>
    </row>
    <row r="3206" spans="1:11" ht="12.75" customHeight="1" x14ac:dyDescent="0.25">
      <c r="A3206" s="20">
        <f t="shared" si="99"/>
        <v>43020.20833332558</v>
      </c>
      <c r="B3206" s="21">
        <v>7.7225000000000001</v>
      </c>
      <c r="C3206" s="22">
        <v>1.3234999999999999</v>
      </c>
      <c r="D3206" s="21">
        <v>228.06010000000001</v>
      </c>
      <c r="E3206" s="21"/>
      <c r="F3206" s="24">
        <f t="shared" si="98"/>
        <v>7.7225000000000001</v>
      </c>
      <c r="G3206" s="24">
        <v>7.7225000000000001</v>
      </c>
      <c r="H3206" s="23">
        <v>13.46167</v>
      </c>
      <c r="I3206" s="23"/>
      <c r="J3206" s="23">
        <v>150</v>
      </c>
      <c r="K3206" s="23"/>
    </row>
    <row r="3207" spans="1:11" ht="12.75" customHeight="1" x14ac:dyDescent="0.25">
      <c r="A3207" s="20">
        <f t="shared" si="99"/>
        <v>43020.249999992244</v>
      </c>
      <c r="B3207" s="21">
        <v>11.70687</v>
      </c>
      <c r="C3207" s="22">
        <v>0.58791000000000004</v>
      </c>
      <c r="D3207" s="21">
        <v>55.719279999999998</v>
      </c>
      <c r="E3207" s="21"/>
      <c r="F3207" s="24">
        <f t="shared" si="98"/>
        <v>11.70687</v>
      </c>
      <c r="G3207" s="24">
        <v>11.70687</v>
      </c>
      <c r="H3207" s="23">
        <v>13.455249999999999</v>
      </c>
      <c r="I3207" s="23"/>
      <c r="J3207" s="23">
        <v>150</v>
      </c>
      <c r="K3207" s="23"/>
    </row>
    <row r="3208" spans="1:11" ht="12.75" customHeight="1" x14ac:dyDescent="0.25">
      <c r="A3208" s="20">
        <f t="shared" si="99"/>
        <v>43020.291666658908</v>
      </c>
      <c r="B3208" s="21">
        <v>4.6380699999999999</v>
      </c>
      <c r="C3208" s="22">
        <v>1.0914699999999999</v>
      </c>
      <c r="D3208" s="21">
        <v>269.94990000000001</v>
      </c>
      <c r="E3208" s="21"/>
      <c r="F3208" s="24">
        <f t="shared" si="98"/>
        <v>4.6380699999999999</v>
      </c>
      <c r="G3208" s="24">
        <v>4.6380699999999999</v>
      </c>
      <c r="H3208" s="23">
        <v>13.44333</v>
      </c>
      <c r="I3208" s="23"/>
      <c r="J3208" s="23">
        <v>150</v>
      </c>
      <c r="K3208" s="23"/>
    </row>
    <row r="3209" spans="1:11" ht="12.75" customHeight="1" x14ac:dyDescent="0.25">
      <c r="A3209" s="20">
        <f t="shared" si="99"/>
        <v>43020.333333325572</v>
      </c>
      <c r="B3209" s="21">
        <v>0.80574999999999997</v>
      </c>
      <c r="C3209" s="22">
        <v>1.53664</v>
      </c>
      <c r="D3209" s="21">
        <v>266.05849999999998</v>
      </c>
      <c r="E3209" s="21"/>
      <c r="F3209" s="24">
        <f t="shared" si="98"/>
        <v>0.80574999999999997</v>
      </c>
      <c r="G3209" s="24">
        <v>0.80574999999999997</v>
      </c>
      <c r="H3209" s="23">
        <v>13.44183</v>
      </c>
      <c r="I3209" s="23"/>
      <c r="J3209" s="23">
        <v>150</v>
      </c>
      <c r="K3209" s="23"/>
    </row>
    <row r="3210" spans="1:11" ht="12.75" customHeight="1" x14ac:dyDescent="0.25">
      <c r="A3210" s="20">
        <f t="shared" si="99"/>
        <v>43020.374999992237</v>
      </c>
      <c r="B3210" s="21">
        <v>24.983260000000001</v>
      </c>
      <c r="C3210" s="22">
        <v>1.17221</v>
      </c>
      <c r="D3210" s="21">
        <v>245.7328</v>
      </c>
      <c r="E3210" s="21"/>
      <c r="F3210" s="24">
        <f t="shared" si="98"/>
        <v>24.983260000000001</v>
      </c>
      <c r="G3210" s="24">
        <v>24.983260000000001</v>
      </c>
      <c r="H3210" s="23">
        <v>13.437329999999999</v>
      </c>
      <c r="I3210" s="23"/>
      <c r="J3210" s="23">
        <v>150</v>
      </c>
      <c r="K3210" s="23"/>
    </row>
    <row r="3211" spans="1:11" ht="12.75" customHeight="1" x14ac:dyDescent="0.25">
      <c r="A3211" s="20">
        <f t="shared" si="99"/>
        <v>43020.416666658901</v>
      </c>
      <c r="B3211" s="21">
        <v>27.545680000000001</v>
      </c>
      <c r="C3211" s="22">
        <v>3.5703900000000002</v>
      </c>
      <c r="D3211" s="21">
        <v>243.8972</v>
      </c>
      <c r="E3211" s="21"/>
      <c r="F3211" s="24">
        <f t="shared" ref="F3211:F3274" si="100">IF(AND(B3211&gt;0,ISNUMBER(B3211)),B3211,"")</f>
        <v>27.545680000000001</v>
      </c>
      <c r="G3211" s="24">
        <v>27.545680000000001</v>
      </c>
      <c r="H3211" s="23">
        <v>13.43206</v>
      </c>
      <c r="I3211" s="23"/>
      <c r="J3211" s="23">
        <v>150</v>
      </c>
      <c r="K3211" s="23"/>
    </row>
    <row r="3212" spans="1:11" ht="12.75" customHeight="1" x14ac:dyDescent="0.25">
      <c r="A3212" s="20">
        <f t="shared" ref="A3212:A3275" si="101">A3211+1/24</f>
        <v>43020.458333325565</v>
      </c>
      <c r="B3212" s="21">
        <v>30.68158</v>
      </c>
      <c r="C3212" s="22">
        <v>4.6896100000000001</v>
      </c>
      <c r="D3212" s="21">
        <v>236.12639999999999</v>
      </c>
      <c r="E3212" s="21"/>
      <c r="F3212" s="24">
        <f t="shared" si="100"/>
        <v>30.68158</v>
      </c>
      <c r="G3212" s="24">
        <v>30.68158</v>
      </c>
      <c r="H3212" s="23">
        <v>13.428800000000001</v>
      </c>
      <c r="I3212" s="23"/>
      <c r="J3212" s="23">
        <v>150</v>
      </c>
      <c r="K3212" s="23"/>
    </row>
    <row r="3213" spans="1:11" ht="12.75" customHeight="1" x14ac:dyDescent="0.25">
      <c r="A3213" s="20">
        <f t="shared" si="101"/>
        <v>43020.499999992229</v>
      </c>
      <c r="B3213" s="21">
        <v>10.938029999999999</v>
      </c>
      <c r="C3213" s="22">
        <v>4.6579199999999998</v>
      </c>
      <c r="D3213" s="21">
        <v>232.2157</v>
      </c>
      <c r="E3213" s="21"/>
      <c r="F3213" s="24">
        <f t="shared" si="100"/>
        <v>10.938029999999999</v>
      </c>
      <c r="G3213" s="24">
        <v>10.938029999999999</v>
      </c>
      <c r="H3213" s="23">
        <v>13.420109999999999</v>
      </c>
      <c r="I3213" s="23"/>
      <c r="J3213" s="23">
        <v>150</v>
      </c>
      <c r="K3213" s="23"/>
    </row>
    <row r="3214" spans="1:11" ht="12.75" customHeight="1" x14ac:dyDescent="0.25">
      <c r="A3214" s="20">
        <f t="shared" si="101"/>
        <v>43020.541666658894</v>
      </c>
      <c r="B3214" s="21">
        <v>34.737169999999999</v>
      </c>
      <c r="C3214" s="22">
        <v>3.7206899999999998</v>
      </c>
      <c r="D3214" s="21">
        <v>231.5412</v>
      </c>
      <c r="E3214" s="21"/>
      <c r="F3214" s="24">
        <f t="shared" si="100"/>
        <v>34.737169999999999</v>
      </c>
      <c r="G3214" s="24">
        <v>34.737169999999999</v>
      </c>
      <c r="H3214" s="23">
        <v>13.41695</v>
      </c>
      <c r="I3214" s="23"/>
      <c r="J3214" s="23">
        <v>150</v>
      </c>
      <c r="K3214" s="23"/>
    </row>
    <row r="3215" spans="1:11" ht="12.75" customHeight="1" x14ac:dyDescent="0.25">
      <c r="A3215" s="20">
        <f t="shared" si="101"/>
        <v>43020.583333325558</v>
      </c>
      <c r="B3215" s="21">
        <v>37.750439999999998</v>
      </c>
      <c r="C3215" s="22">
        <v>4.2410500000000004</v>
      </c>
      <c r="D3215" s="21">
        <v>224.21039999999999</v>
      </c>
      <c r="E3215" s="21"/>
      <c r="F3215" s="24">
        <f t="shared" si="100"/>
        <v>37.750439999999998</v>
      </c>
      <c r="G3215" s="24">
        <v>37.750439999999998</v>
      </c>
      <c r="H3215" s="23">
        <v>13.41578</v>
      </c>
      <c r="I3215" s="23"/>
      <c r="J3215" s="23">
        <v>150</v>
      </c>
      <c r="K3215" s="23"/>
    </row>
    <row r="3216" spans="1:11" ht="12.75" customHeight="1" x14ac:dyDescent="0.25">
      <c r="A3216" s="20">
        <f t="shared" si="101"/>
        <v>43020.624999992222</v>
      </c>
      <c r="B3216" s="21">
        <v>63.201140000000002</v>
      </c>
      <c r="C3216" s="22">
        <v>4.6585799999999997</v>
      </c>
      <c r="D3216" s="21">
        <v>215.55029999999999</v>
      </c>
      <c r="E3216" s="21"/>
      <c r="F3216" s="24">
        <f t="shared" si="100"/>
        <v>63.201140000000002</v>
      </c>
      <c r="G3216" s="24">
        <v>63.201140000000002</v>
      </c>
      <c r="H3216" s="23">
        <v>13.40893</v>
      </c>
      <c r="I3216" s="23"/>
      <c r="J3216" s="23">
        <v>150</v>
      </c>
      <c r="K3216" s="23"/>
    </row>
    <row r="3217" spans="1:11" ht="12.75" customHeight="1" x14ac:dyDescent="0.25">
      <c r="A3217" s="20">
        <f t="shared" si="101"/>
        <v>43020.666666658886</v>
      </c>
      <c r="B3217" s="21">
        <v>87.204130000000006</v>
      </c>
      <c r="C3217" s="22">
        <v>3.6408700000000001</v>
      </c>
      <c r="D3217" s="21">
        <v>216.17500000000001</v>
      </c>
      <c r="E3217" s="21"/>
      <c r="F3217" s="24">
        <f t="shared" si="100"/>
        <v>87.204130000000006</v>
      </c>
      <c r="G3217" s="24">
        <v>87.204130000000006</v>
      </c>
      <c r="H3217" s="23">
        <v>13.40311</v>
      </c>
      <c r="I3217" s="23"/>
      <c r="J3217" s="23">
        <v>150</v>
      </c>
      <c r="K3217" s="23"/>
    </row>
    <row r="3218" spans="1:11" ht="12.75" customHeight="1" x14ac:dyDescent="0.25">
      <c r="A3218" s="20">
        <f t="shared" si="101"/>
        <v>43020.70833332555</v>
      </c>
      <c r="B3218" s="21">
        <v>93.145210000000006</v>
      </c>
      <c r="C3218" s="22">
        <v>2.89629</v>
      </c>
      <c r="D3218" s="21">
        <v>216.63059999999999</v>
      </c>
      <c r="E3218" s="21"/>
      <c r="F3218" s="24">
        <f t="shared" si="100"/>
        <v>93.145210000000006</v>
      </c>
      <c r="G3218" s="24">
        <v>93.145210000000006</v>
      </c>
      <c r="H3218" s="23">
        <v>13.401949999999999</v>
      </c>
      <c r="I3218" s="23"/>
      <c r="J3218" s="23">
        <v>150</v>
      </c>
      <c r="K3218" s="23"/>
    </row>
    <row r="3219" spans="1:11" ht="12.75" customHeight="1" x14ac:dyDescent="0.25">
      <c r="A3219" s="20">
        <f t="shared" si="101"/>
        <v>43020.749999992215</v>
      </c>
      <c r="B3219" s="21">
        <v>48.098120000000002</v>
      </c>
      <c r="C3219" s="22">
        <v>3.1527799999999999</v>
      </c>
      <c r="D3219" s="21">
        <v>228.73949999999999</v>
      </c>
      <c r="E3219" s="21"/>
      <c r="F3219" s="24">
        <f t="shared" si="100"/>
        <v>48.098120000000002</v>
      </c>
      <c r="G3219" s="24">
        <v>48.098120000000002</v>
      </c>
      <c r="H3219" s="23">
        <v>13.400080000000001</v>
      </c>
      <c r="I3219" s="23"/>
      <c r="J3219" s="23">
        <v>150</v>
      </c>
      <c r="K3219" s="23"/>
    </row>
    <row r="3220" spans="1:11" ht="12.75" customHeight="1" x14ac:dyDescent="0.25">
      <c r="A3220" s="20">
        <f t="shared" si="101"/>
        <v>43020.791666658879</v>
      </c>
      <c r="B3220" s="21">
        <v>35.005589999999998</v>
      </c>
      <c r="C3220" s="22">
        <v>2.27338</v>
      </c>
      <c r="D3220" s="21">
        <v>228.29480000000001</v>
      </c>
      <c r="E3220" s="21"/>
      <c r="F3220" s="24">
        <f t="shared" si="100"/>
        <v>35.005589999999998</v>
      </c>
      <c r="G3220" s="24">
        <v>35.005589999999998</v>
      </c>
      <c r="H3220" s="23">
        <v>13.389609999999999</v>
      </c>
      <c r="I3220" s="23"/>
      <c r="J3220" s="23">
        <v>150</v>
      </c>
      <c r="K3220" s="23"/>
    </row>
    <row r="3221" spans="1:11" ht="12.75" customHeight="1" x14ac:dyDescent="0.25">
      <c r="A3221" s="20">
        <f t="shared" si="101"/>
        <v>43020.833333325543</v>
      </c>
      <c r="B3221" s="21">
        <v>55.364049999999999</v>
      </c>
      <c r="C3221" s="22">
        <v>1.2060599999999999</v>
      </c>
      <c r="D3221" s="21">
        <v>175.6275</v>
      </c>
      <c r="E3221" s="21"/>
      <c r="F3221" s="24">
        <f t="shared" si="100"/>
        <v>55.364049999999999</v>
      </c>
      <c r="G3221" s="24">
        <v>55.364049999999999</v>
      </c>
      <c r="H3221" s="23">
        <v>13.388719999999999</v>
      </c>
      <c r="I3221" s="23"/>
      <c r="J3221" s="23">
        <v>150</v>
      </c>
      <c r="K3221" s="23"/>
    </row>
    <row r="3222" spans="1:11" ht="12.75" customHeight="1" x14ac:dyDescent="0.25">
      <c r="A3222" s="20">
        <f t="shared" si="101"/>
        <v>43020.874999992207</v>
      </c>
      <c r="B3222" s="21">
        <v>13.20844</v>
      </c>
      <c r="C3222" s="22">
        <v>0.54874999999999996</v>
      </c>
      <c r="D3222" s="21">
        <v>219.9794</v>
      </c>
      <c r="E3222" s="21"/>
      <c r="F3222" s="24">
        <f t="shared" si="100"/>
        <v>13.20844</v>
      </c>
      <c r="G3222" s="24">
        <v>13.20844</v>
      </c>
      <c r="H3222" s="23">
        <v>13.38472</v>
      </c>
      <c r="I3222" s="23"/>
      <c r="J3222" s="23">
        <v>150</v>
      </c>
      <c r="K3222" s="23"/>
    </row>
    <row r="3223" spans="1:11" ht="12.75" customHeight="1" x14ac:dyDescent="0.25">
      <c r="A3223" s="20">
        <f t="shared" si="101"/>
        <v>43020.916666658872</v>
      </c>
      <c r="B3223" s="21">
        <v>27.474029999999999</v>
      </c>
      <c r="C3223" s="22">
        <v>0.65278000000000003</v>
      </c>
      <c r="D3223" s="21">
        <v>93.315820000000002</v>
      </c>
      <c r="E3223" s="21"/>
      <c r="F3223" s="24">
        <f t="shared" si="100"/>
        <v>27.474029999999999</v>
      </c>
      <c r="G3223" s="24">
        <v>27.474029999999999</v>
      </c>
      <c r="H3223" s="23">
        <v>13.379339999999999</v>
      </c>
      <c r="I3223" s="23"/>
      <c r="J3223" s="23">
        <v>150</v>
      </c>
      <c r="K3223" s="23"/>
    </row>
    <row r="3224" spans="1:11" ht="12.75" customHeight="1" x14ac:dyDescent="0.25">
      <c r="A3224" s="20">
        <f t="shared" si="101"/>
        <v>43020.958333325536</v>
      </c>
      <c r="B3224" s="21">
        <v>13.76169</v>
      </c>
      <c r="C3224" s="22">
        <v>0.47219</v>
      </c>
      <c r="D3224" s="21">
        <v>179.34829999999999</v>
      </c>
      <c r="E3224" s="21"/>
      <c r="F3224" s="24">
        <f t="shared" si="100"/>
        <v>13.76169</v>
      </c>
      <c r="G3224" s="24">
        <v>13.76169</v>
      </c>
      <c r="H3224" s="23">
        <v>13.378830000000001</v>
      </c>
      <c r="I3224" s="23"/>
      <c r="J3224" s="23">
        <v>150</v>
      </c>
      <c r="K3224" s="23"/>
    </row>
    <row r="3225" spans="1:11" ht="12.75" customHeight="1" x14ac:dyDescent="0.25">
      <c r="A3225" s="20">
        <f t="shared" si="101"/>
        <v>43020.9999999922</v>
      </c>
      <c r="B3225" s="21">
        <v>13.132860000000001</v>
      </c>
      <c r="C3225" s="22">
        <v>0.43064999999999998</v>
      </c>
      <c r="D3225" s="21">
        <v>84.611149999999995</v>
      </c>
      <c r="E3225" s="21"/>
      <c r="F3225" s="24">
        <f t="shared" si="100"/>
        <v>13.132860000000001</v>
      </c>
      <c r="G3225" s="24">
        <v>13.132860000000001</v>
      </c>
      <c r="H3225" s="23">
        <v>13.36839</v>
      </c>
      <c r="I3225" s="23"/>
      <c r="J3225" s="23">
        <v>150</v>
      </c>
      <c r="K3225" s="23"/>
    </row>
    <row r="3226" spans="1:11" ht="12.75" customHeight="1" x14ac:dyDescent="0.25">
      <c r="A3226" s="20">
        <f t="shared" si="101"/>
        <v>43021.041666658864</v>
      </c>
      <c r="B3226" s="21">
        <v>26.304369999999999</v>
      </c>
      <c r="C3226" s="22">
        <v>0.58526</v>
      </c>
      <c r="D3226" s="21">
        <v>264.74689999999998</v>
      </c>
      <c r="E3226" s="21"/>
      <c r="F3226" s="24">
        <f t="shared" si="100"/>
        <v>26.304369999999999</v>
      </c>
      <c r="G3226" s="24">
        <v>26.304369999999999</v>
      </c>
      <c r="H3226" s="23">
        <v>13.35722</v>
      </c>
      <c r="I3226" s="23">
        <f>COUNTIF(G3226:G3249,"&gt;150")</f>
        <v>0</v>
      </c>
      <c r="J3226" s="23">
        <v>150</v>
      </c>
      <c r="K3226" s="23"/>
    </row>
    <row r="3227" spans="1:11" ht="12.75" customHeight="1" x14ac:dyDescent="0.25">
      <c r="A3227" s="20">
        <f t="shared" si="101"/>
        <v>43021.083333325529</v>
      </c>
      <c r="B3227" s="21">
        <v>9.8714200000000005</v>
      </c>
      <c r="C3227" s="22">
        <v>0.44174000000000002</v>
      </c>
      <c r="D3227" s="21">
        <v>228.02449999999999</v>
      </c>
      <c r="E3227" s="21"/>
      <c r="F3227" s="24">
        <f t="shared" si="100"/>
        <v>9.8714200000000005</v>
      </c>
      <c r="G3227" s="24">
        <v>9.8714200000000005</v>
      </c>
      <c r="H3227" s="23">
        <v>13.347329999999999</v>
      </c>
      <c r="I3227" s="23"/>
      <c r="J3227" s="23">
        <v>150</v>
      </c>
      <c r="K3227" s="23"/>
    </row>
    <row r="3228" spans="1:11" ht="12.75" customHeight="1" x14ac:dyDescent="0.25">
      <c r="A3228" s="20">
        <f t="shared" si="101"/>
        <v>43021.124999992193</v>
      </c>
      <c r="B3228" s="21">
        <v>9.2063699999999997</v>
      </c>
      <c r="C3228" s="22">
        <v>0.32080999999999998</v>
      </c>
      <c r="D3228" s="21">
        <v>135.85740000000001</v>
      </c>
      <c r="E3228" s="21"/>
      <c r="F3228" s="24">
        <f t="shared" si="100"/>
        <v>9.2063699999999997</v>
      </c>
      <c r="G3228" s="24">
        <v>9.2063699999999997</v>
      </c>
      <c r="H3228" s="23">
        <v>13.34693</v>
      </c>
      <c r="I3228" s="23"/>
      <c r="J3228" s="23">
        <v>150</v>
      </c>
      <c r="K3228" s="23"/>
    </row>
    <row r="3229" spans="1:11" ht="12.75" customHeight="1" x14ac:dyDescent="0.25">
      <c r="A3229" s="20">
        <f t="shared" si="101"/>
        <v>43021.166666658857</v>
      </c>
      <c r="B3229" s="21">
        <v>3.0814699999999999</v>
      </c>
      <c r="C3229" s="22">
        <v>0.43173</v>
      </c>
      <c r="D3229" s="21">
        <v>309.47239999999999</v>
      </c>
      <c r="E3229" s="21"/>
      <c r="F3229" s="24">
        <f t="shared" si="100"/>
        <v>3.0814699999999999</v>
      </c>
      <c r="G3229" s="24">
        <v>3.0814699999999999</v>
      </c>
      <c r="H3229" s="23">
        <v>13.34083</v>
      </c>
      <c r="I3229" s="23"/>
      <c r="J3229" s="23">
        <v>150</v>
      </c>
      <c r="K3229" s="23"/>
    </row>
    <row r="3230" spans="1:11" ht="12.75" customHeight="1" x14ac:dyDescent="0.25">
      <c r="A3230" s="20">
        <f t="shared" si="101"/>
        <v>43021.208333325521</v>
      </c>
      <c r="B3230" s="21">
        <v>46.876849999999997</v>
      </c>
      <c r="C3230" s="22">
        <v>0.93761000000000005</v>
      </c>
      <c r="D3230" s="21">
        <v>266.7473</v>
      </c>
      <c r="E3230" s="21"/>
      <c r="F3230" s="24">
        <f t="shared" si="100"/>
        <v>46.876849999999997</v>
      </c>
      <c r="G3230" s="24">
        <v>46.876849999999997</v>
      </c>
      <c r="H3230" s="23">
        <v>13.340299999999999</v>
      </c>
      <c r="I3230" s="23"/>
      <c r="J3230" s="23">
        <v>150</v>
      </c>
      <c r="K3230" s="23"/>
    </row>
    <row r="3231" spans="1:11" ht="12.75" customHeight="1" x14ac:dyDescent="0.25">
      <c r="A3231" s="20">
        <f t="shared" si="101"/>
        <v>43021.249999992186</v>
      </c>
      <c r="B3231" s="21">
        <v>130.50049999999999</v>
      </c>
      <c r="C3231" s="22">
        <v>0.36457000000000001</v>
      </c>
      <c r="D3231" s="21">
        <v>288.90140000000002</v>
      </c>
      <c r="E3231" s="21"/>
      <c r="F3231" s="24">
        <f t="shared" si="100"/>
        <v>130.50049999999999</v>
      </c>
      <c r="G3231" s="24">
        <v>130.50049999999999</v>
      </c>
      <c r="H3231" s="23">
        <v>13.335330000000001</v>
      </c>
      <c r="I3231" s="23"/>
      <c r="J3231" s="23">
        <v>150</v>
      </c>
      <c r="K3231" s="23"/>
    </row>
    <row r="3232" spans="1:11" ht="12.75" customHeight="1" x14ac:dyDescent="0.25">
      <c r="A3232" s="20">
        <f t="shared" si="101"/>
        <v>43021.29166665885</v>
      </c>
      <c r="B3232" s="21">
        <v>145.7775</v>
      </c>
      <c r="C3232" s="22">
        <v>0.25496000000000002</v>
      </c>
      <c r="D3232" s="21">
        <v>280.30939999999998</v>
      </c>
      <c r="E3232" s="21"/>
      <c r="F3232" s="24">
        <f t="shared" si="100"/>
        <v>145.7775</v>
      </c>
      <c r="G3232" s="24">
        <v>145.7775</v>
      </c>
      <c r="H3232" s="23">
        <v>13.33483</v>
      </c>
      <c r="I3232" s="23"/>
      <c r="J3232" s="23">
        <v>150</v>
      </c>
      <c r="K3232" s="23"/>
    </row>
    <row r="3233" spans="1:11" ht="12.75" customHeight="1" x14ac:dyDescent="0.25">
      <c r="A3233" s="20">
        <f t="shared" si="101"/>
        <v>43021.333333325514</v>
      </c>
      <c r="B3233" s="21">
        <v>80.420180000000002</v>
      </c>
      <c r="C3233" s="22">
        <v>0.21873999999999999</v>
      </c>
      <c r="D3233" s="21">
        <v>185.2362</v>
      </c>
      <c r="E3233" s="21"/>
      <c r="F3233" s="24">
        <f t="shared" si="100"/>
        <v>80.420180000000002</v>
      </c>
      <c r="G3233" s="24">
        <v>80.420180000000002</v>
      </c>
      <c r="H3233" s="23">
        <v>13.334300000000001</v>
      </c>
      <c r="I3233" s="23"/>
      <c r="J3233" s="23">
        <v>150</v>
      </c>
      <c r="K3233" s="23"/>
    </row>
    <row r="3234" spans="1:11" ht="12.75" customHeight="1" x14ac:dyDescent="0.25">
      <c r="A3234" s="20">
        <f t="shared" si="101"/>
        <v>43021.374999992178</v>
      </c>
      <c r="B3234" s="21">
        <v>30.246289999999998</v>
      </c>
      <c r="C3234" s="22">
        <v>0.88741000000000003</v>
      </c>
      <c r="D3234" s="21">
        <v>43.418050000000001</v>
      </c>
      <c r="E3234" s="21"/>
      <c r="F3234" s="24">
        <f t="shared" si="100"/>
        <v>30.246289999999998</v>
      </c>
      <c r="G3234" s="24">
        <v>30.246289999999998</v>
      </c>
      <c r="H3234" s="23">
        <v>13.33328</v>
      </c>
      <c r="I3234" s="23"/>
      <c r="J3234" s="23">
        <v>150</v>
      </c>
      <c r="K3234" s="23"/>
    </row>
    <row r="3235" spans="1:11" ht="12.75" customHeight="1" x14ac:dyDescent="0.25">
      <c r="A3235" s="20">
        <f t="shared" si="101"/>
        <v>43021.416666658843</v>
      </c>
      <c r="B3235" s="21">
        <v>27.613759999999999</v>
      </c>
      <c r="C3235" s="22">
        <v>3.5056500000000002</v>
      </c>
      <c r="D3235" s="21">
        <v>312.75080000000003</v>
      </c>
      <c r="E3235" s="21"/>
      <c r="F3235" s="24">
        <f t="shared" si="100"/>
        <v>27.613759999999999</v>
      </c>
      <c r="G3235" s="24">
        <v>27.613759999999999</v>
      </c>
      <c r="H3235" s="23">
        <v>13.32667</v>
      </c>
      <c r="I3235" s="23"/>
      <c r="J3235" s="23">
        <v>150</v>
      </c>
      <c r="K3235" s="23"/>
    </row>
    <row r="3236" spans="1:11" ht="12.75" customHeight="1" x14ac:dyDescent="0.25">
      <c r="A3236" s="20">
        <f t="shared" si="101"/>
        <v>43021.458333325507</v>
      </c>
      <c r="B3236" s="21">
        <v>33.731729999999999</v>
      </c>
      <c r="C3236" s="22">
        <v>2.8151000000000002</v>
      </c>
      <c r="D3236" s="21">
        <v>297.65820000000002</v>
      </c>
      <c r="E3236" s="21"/>
      <c r="F3236" s="24">
        <f t="shared" si="100"/>
        <v>33.731729999999999</v>
      </c>
      <c r="G3236" s="24">
        <v>33.731729999999999</v>
      </c>
      <c r="H3236" s="23">
        <v>13.320349999999999</v>
      </c>
      <c r="I3236" s="23"/>
      <c r="J3236" s="23">
        <v>150</v>
      </c>
      <c r="K3236" s="23"/>
    </row>
    <row r="3237" spans="1:11" ht="12.75" customHeight="1" x14ac:dyDescent="0.25">
      <c r="A3237" s="20">
        <f t="shared" si="101"/>
        <v>43021.499999992171</v>
      </c>
      <c r="B3237" s="21">
        <v>74.034700000000001</v>
      </c>
      <c r="C3237" s="22">
        <v>3.5976599999999999</v>
      </c>
      <c r="D3237" s="21">
        <v>274.4162</v>
      </c>
      <c r="E3237" s="21"/>
      <c r="F3237" s="24">
        <f t="shared" si="100"/>
        <v>74.034700000000001</v>
      </c>
      <c r="G3237" s="24">
        <v>74.034700000000001</v>
      </c>
      <c r="H3237" s="23">
        <v>13.320130000000001</v>
      </c>
      <c r="I3237" s="23"/>
      <c r="J3237" s="23">
        <v>150</v>
      </c>
      <c r="K3237" s="23"/>
    </row>
    <row r="3238" spans="1:11" ht="12.75" customHeight="1" x14ac:dyDescent="0.25">
      <c r="A3238" s="20">
        <f t="shared" si="101"/>
        <v>43021.541666658835</v>
      </c>
      <c r="B3238" s="21">
        <v>40.528840000000002</v>
      </c>
      <c r="C3238" s="22">
        <v>4.6038300000000003</v>
      </c>
      <c r="D3238" s="21">
        <v>282.37990000000002</v>
      </c>
      <c r="E3238" s="21"/>
      <c r="F3238" s="24">
        <f t="shared" si="100"/>
        <v>40.528840000000002</v>
      </c>
      <c r="G3238" s="24">
        <v>40.528840000000002</v>
      </c>
      <c r="H3238" s="23">
        <v>13.31922</v>
      </c>
      <c r="I3238" s="23"/>
      <c r="J3238" s="23">
        <v>150</v>
      </c>
      <c r="K3238" s="23"/>
    </row>
    <row r="3239" spans="1:11" ht="12.75" customHeight="1" x14ac:dyDescent="0.25">
      <c r="A3239" s="20">
        <f t="shared" si="101"/>
        <v>43021.5833333255</v>
      </c>
      <c r="B3239" s="21">
        <v>49.8489</v>
      </c>
      <c r="C3239" s="22">
        <v>4.3839899999999998</v>
      </c>
      <c r="D3239" s="21">
        <v>289.35809999999998</v>
      </c>
      <c r="E3239" s="21"/>
      <c r="F3239" s="24">
        <f t="shared" si="100"/>
        <v>49.8489</v>
      </c>
      <c r="G3239" s="24">
        <v>49.8489</v>
      </c>
      <c r="H3239" s="23">
        <v>13.316610000000001</v>
      </c>
      <c r="I3239" s="23"/>
      <c r="J3239" s="23">
        <v>150</v>
      </c>
      <c r="K3239" s="23"/>
    </row>
    <row r="3240" spans="1:11" ht="12.75" customHeight="1" x14ac:dyDescent="0.25">
      <c r="A3240" s="20">
        <f t="shared" si="101"/>
        <v>43021.624999992164</v>
      </c>
      <c r="B3240" s="21">
        <v>49.273809999999997</v>
      </c>
      <c r="C3240" s="22">
        <v>3.9092099999999999</v>
      </c>
      <c r="D3240" s="21">
        <v>290.81310000000002</v>
      </c>
      <c r="E3240" s="21"/>
      <c r="F3240" s="24">
        <f t="shared" si="100"/>
        <v>49.273809999999997</v>
      </c>
      <c r="G3240" s="24">
        <v>49.273809999999997</v>
      </c>
      <c r="H3240" s="23">
        <v>13.30622</v>
      </c>
      <c r="I3240" s="23"/>
      <c r="J3240" s="23">
        <v>150</v>
      </c>
      <c r="K3240" s="23"/>
    </row>
    <row r="3241" spans="1:11" ht="12.75" customHeight="1" x14ac:dyDescent="0.25">
      <c r="A3241" s="20">
        <f t="shared" si="101"/>
        <v>43021.666666658828</v>
      </c>
      <c r="B3241" s="21">
        <v>51.888359999999999</v>
      </c>
      <c r="C3241" s="22">
        <v>4.33446</v>
      </c>
      <c r="D3241" s="21">
        <v>290.25819999999999</v>
      </c>
      <c r="E3241" s="21"/>
      <c r="F3241" s="24">
        <f t="shared" si="100"/>
        <v>51.888359999999999</v>
      </c>
      <c r="G3241" s="24">
        <v>51.888359999999999</v>
      </c>
      <c r="H3241" s="23">
        <v>13.302060000000001</v>
      </c>
      <c r="I3241" s="23"/>
      <c r="J3241" s="23">
        <v>150</v>
      </c>
      <c r="K3241" s="23"/>
    </row>
    <row r="3242" spans="1:11" ht="12.75" customHeight="1" x14ac:dyDescent="0.25">
      <c r="A3242" s="20">
        <f t="shared" si="101"/>
        <v>43021.708333325492</v>
      </c>
      <c r="B3242" s="21">
        <v>48.831670000000003</v>
      </c>
      <c r="C3242" s="22">
        <v>3.9371200000000002</v>
      </c>
      <c r="D3242" s="21">
        <v>292.97320000000002</v>
      </c>
      <c r="E3242" s="21"/>
      <c r="F3242" s="24">
        <f t="shared" si="100"/>
        <v>48.831670000000003</v>
      </c>
      <c r="G3242" s="24">
        <v>48.831670000000003</v>
      </c>
      <c r="H3242" s="23">
        <v>13.29867</v>
      </c>
      <c r="I3242" s="23"/>
      <c r="J3242" s="23">
        <v>150</v>
      </c>
      <c r="K3242" s="23"/>
    </row>
    <row r="3243" spans="1:11" ht="12.75" customHeight="1" x14ac:dyDescent="0.25">
      <c r="A3243" s="20">
        <f t="shared" si="101"/>
        <v>43021.749999992157</v>
      </c>
      <c r="B3243" s="21">
        <v>43.347459999999998</v>
      </c>
      <c r="C3243" s="22">
        <v>3.2410199999999998</v>
      </c>
      <c r="D3243" s="21">
        <v>289.48180000000002</v>
      </c>
      <c r="E3243" s="21"/>
      <c r="F3243" s="24">
        <f t="shared" si="100"/>
        <v>43.347459999999998</v>
      </c>
      <c r="G3243" s="24">
        <v>43.347459999999998</v>
      </c>
      <c r="H3243" s="23">
        <v>13.29621</v>
      </c>
      <c r="I3243" s="23"/>
      <c r="J3243" s="23">
        <v>150</v>
      </c>
      <c r="K3243" s="23"/>
    </row>
    <row r="3244" spans="1:11" ht="12.75" customHeight="1" x14ac:dyDescent="0.25">
      <c r="A3244" s="20">
        <f t="shared" si="101"/>
        <v>43021.791666658821</v>
      </c>
      <c r="B3244" s="21">
        <v>26.875319999999999</v>
      </c>
      <c r="C3244" s="22">
        <v>2.1555499999999999</v>
      </c>
      <c r="D3244" s="21">
        <v>301.83589999999998</v>
      </c>
      <c r="E3244" s="21"/>
      <c r="F3244" s="24">
        <f t="shared" si="100"/>
        <v>26.875319999999999</v>
      </c>
      <c r="G3244" s="24">
        <v>26.875319999999999</v>
      </c>
      <c r="H3244" s="23">
        <v>13.291449999999999</v>
      </c>
      <c r="I3244" s="23"/>
      <c r="J3244" s="23">
        <v>150</v>
      </c>
      <c r="K3244" s="23"/>
    </row>
    <row r="3245" spans="1:11" ht="12.75" customHeight="1" x14ac:dyDescent="0.25">
      <c r="A3245" s="20">
        <f t="shared" si="101"/>
        <v>43021.833333325485</v>
      </c>
      <c r="B3245" s="21">
        <v>15.40076</v>
      </c>
      <c r="C3245" s="22">
        <v>1.7952900000000001</v>
      </c>
      <c r="D3245" s="21">
        <v>307.97809999999998</v>
      </c>
      <c r="E3245" s="21"/>
      <c r="F3245" s="24">
        <f t="shared" si="100"/>
        <v>15.40076</v>
      </c>
      <c r="G3245" s="24">
        <v>15.40076</v>
      </c>
      <c r="H3245" s="23">
        <v>13.29</v>
      </c>
      <c r="I3245" s="23"/>
      <c r="J3245" s="23">
        <v>150</v>
      </c>
      <c r="K3245" s="23"/>
    </row>
    <row r="3246" spans="1:11" ht="12.75" customHeight="1" x14ac:dyDescent="0.25">
      <c r="A3246" s="20">
        <f t="shared" si="101"/>
        <v>43021.874999992149</v>
      </c>
      <c r="B3246" s="21">
        <v>8.2488700000000001</v>
      </c>
      <c r="C3246" s="22">
        <v>0.51402000000000003</v>
      </c>
      <c r="D3246" s="21">
        <v>288.52609999999999</v>
      </c>
      <c r="E3246" s="21"/>
      <c r="F3246" s="24">
        <f t="shared" si="100"/>
        <v>8.2488700000000001</v>
      </c>
      <c r="G3246" s="24">
        <v>8.2488700000000001</v>
      </c>
      <c r="H3246" s="23">
        <v>13.284560000000001</v>
      </c>
      <c r="I3246" s="23"/>
      <c r="J3246" s="23">
        <v>150</v>
      </c>
      <c r="K3246" s="23"/>
    </row>
    <row r="3247" spans="1:11" ht="12.75" customHeight="1" x14ac:dyDescent="0.25">
      <c r="A3247" s="20">
        <f t="shared" si="101"/>
        <v>43021.916666658813</v>
      </c>
      <c r="B3247" s="21">
        <v>19.18901</v>
      </c>
      <c r="C3247" s="22">
        <v>0.46938999999999997</v>
      </c>
      <c r="D3247" s="21">
        <v>255.06110000000001</v>
      </c>
      <c r="E3247" s="21"/>
      <c r="F3247" s="24">
        <f t="shared" si="100"/>
        <v>19.18901</v>
      </c>
      <c r="G3247" s="24">
        <v>19.18901</v>
      </c>
      <c r="H3247" s="23">
        <v>13.28187</v>
      </c>
      <c r="I3247" s="23"/>
      <c r="J3247" s="23">
        <v>150</v>
      </c>
      <c r="K3247" s="23"/>
    </row>
    <row r="3248" spans="1:11" ht="12.75" customHeight="1" x14ac:dyDescent="0.25">
      <c r="A3248" s="20">
        <f t="shared" si="101"/>
        <v>43021.958333325478</v>
      </c>
      <c r="B3248" s="21">
        <v>58.734229999999997</v>
      </c>
      <c r="C3248" s="22">
        <v>0.39363999999999999</v>
      </c>
      <c r="D3248" s="21">
        <v>349.21089999999998</v>
      </c>
      <c r="E3248" s="21"/>
      <c r="F3248" s="24">
        <f t="shared" si="100"/>
        <v>58.734229999999997</v>
      </c>
      <c r="G3248" s="24">
        <v>58.734229999999997</v>
      </c>
      <c r="H3248" s="23">
        <v>13.280939999999999</v>
      </c>
      <c r="I3248" s="23"/>
      <c r="J3248" s="23">
        <v>150</v>
      </c>
      <c r="K3248" s="23"/>
    </row>
    <row r="3249" spans="1:11" ht="12.75" customHeight="1" x14ac:dyDescent="0.25">
      <c r="A3249" s="20">
        <f t="shared" si="101"/>
        <v>43021.999999992142</v>
      </c>
      <c r="B3249" s="21">
        <v>35.794350000000001</v>
      </c>
      <c r="C3249" s="22">
        <v>0.39350000000000002</v>
      </c>
      <c r="D3249" s="21">
        <v>58.416220000000003</v>
      </c>
      <c r="E3249" s="21"/>
      <c r="F3249" s="24">
        <f t="shared" si="100"/>
        <v>35.794350000000001</v>
      </c>
      <c r="G3249" s="24">
        <v>35.794350000000001</v>
      </c>
      <c r="H3249" s="23">
        <v>13.28035</v>
      </c>
      <c r="I3249" s="23"/>
      <c r="J3249" s="23">
        <v>150</v>
      </c>
      <c r="K3249" s="23"/>
    </row>
    <row r="3250" spans="1:11" ht="12.75" customHeight="1" x14ac:dyDescent="0.25">
      <c r="A3250" s="20">
        <f t="shared" si="101"/>
        <v>43022.041666658806</v>
      </c>
      <c r="B3250" s="21">
        <v>10.135949999999999</v>
      </c>
      <c r="C3250" s="22">
        <v>0.26449</v>
      </c>
      <c r="D3250" s="21">
        <v>14.689719999999999</v>
      </c>
      <c r="E3250" s="21"/>
      <c r="F3250" s="24">
        <f t="shared" si="100"/>
        <v>10.135949999999999</v>
      </c>
      <c r="G3250" s="24">
        <v>10.135949999999999</v>
      </c>
      <c r="H3250" s="23">
        <v>13.27763</v>
      </c>
      <c r="I3250" s="23">
        <f>COUNTIF(G3250:G3273,"&gt;150")</f>
        <v>0</v>
      </c>
      <c r="J3250" s="23">
        <v>150</v>
      </c>
      <c r="K3250" s="23"/>
    </row>
    <row r="3251" spans="1:11" ht="12.75" customHeight="1" x14ac:dyDescent="0.25">
      <c r="A3251" s="20">
        <f t="shared" si="101"/>
        <v>43022.08333332547</v>
      </c>
      <c r="B3251" s="21">
        <v>10.307969999999999</v>
      </c>
      <c r="C3251" s="22">
        <v>0.42534</v>
      </c>
      <c r="D3251" s="21">
        <v>217.93989999999999</v>
      </c>
      <c r="E3251" s="21"/>
      <c r="F3251" s="24">
        <f t="shared" si="100"/>
        <v>10.307969999999999</v>
      </c>
      <c r="G3251" s="24">
        <v>10.307969999999999</v>
      </c>
      <c r="H3251" s="23">
        <v>13.27744</v>
      </c>
      <c r="I3251" s="23"/>
      <c r="J3251" s="23">
        <v>150</v>
      </c>
      <c r="K3251" s="23"/>
    </row>
    <row r="3252" spans="1:11" ht="12.75" customHeight="1" x14ac:dyDescent="0.25">
      <c r="A3252" s="20">
        <f t="shared" si="101"/>
        <v>43022.124999992135</v>
      </c>
      <c r="B3252" s="21">
        <v>6.6059000000000001</v>
      </c>
      <c r="C3252" s="22">
        <v>0.36617</v>
      </c>
      <c r="D3252" s="21">
        <v>263.12299999999999</v>
      </c>
      <c r="E3252" s="21"/>
      <c r="F3252" s="24">
        <f t="shared" si="100"/>
        <v>6.6059000000000001</v>
      </c>
      <c r="G3252" s="24">
        <v>6.6059000000000001</v>
      </c>
      <c r="H3252" s="23">
        <v>13.276439999999999</v>
      </c>
      <c r="I3252" s="23"/>
      <c r="J3252" s="23">
        <v>150</v>
      </c>
      <c r="K3252" s="23"/>
    </row>
    <row r="3253" spans="1:11" ht="12.75" customHeight="1" x14ac:dyDescent="0.25">
      <c r="A3253" s="20">
        <f t="shared" si="101"/>
        <v>43022.166666658799</v>
      </c>
      <c r="B3253" s="21">
        <v>10.787940000000001</v>
      </c>
      <c r="C3253" s="22">
        <v>0.28827000000000003</v>
      </c>
      <c r="D3253" s="21">
        <v>211.07730000000001</v>
      </c>
      <c r="E3253" s="21"/>
      <c r="F3253" s="24">
        <f t="shared" si="100"/>
        <v>10.787940000000001</v>
      </c>
      <c r="G3253" s="24">
        <v>10.787940000000001</v>
      </c>
      <c r="H3253" s="23">
        <v>13.27394</v>
      </c>
      <c r="I3253" s="23"/>
      <c r="J3253" s="23">
        <v>150</v>
      </c>
      <c r="K3253" s="23"/>
    </row>
    <row r="3254" spans="1:11" ht="12.75" customHeight="1" x14ac:dyDescent="0.25">
      <c r="A3254" s="20">
        <f t="shared" si="101"/>
        <v>43022.208333325463</v>
      </c>
      <c r="B3254" s="21">
        <v>12.94675</v>
      </c>
      <c r="C3254" s="22">
        <v>0.26251999999999998</v>
      </c>
      <c r="D3254" s="21">
        <v>122.53279999999999</v>
      </c>
      <c r="E3254" s="21"/>
      <c r="F3254" s="24">
        <f t="shared" si="100"/>
        <v>12.94675</v>
      </c>
      <c r="G3254" s="24">
        <v>12.94675</v>
      </c>
      <c r="H3254" s="23">
        <v>13.26858</v>
      </c>
      <c r="I3254" s="23"/>
      <c r="J3254" s="23">
        <v>150</v>
      </c>
      <c r="K3254" s="23"/>
    </row>
    <row r="3255" spans="1:11" ht="12.75" customHeight="1" x14ac:dyDescent="0.25">
      <c r="A3255" s="20">
        <f t="shared" si="101"/>
        <v>43022.249999992127</v>
      </c>
      <c r="B3255" s="21">
        <v>15.46143</v>
      </c>
      <c r="C3255" s="22">
        <v>0.48976999999999998</v>
      </c>
      <c r="D3255" s="21">
        <v>346.08589999999998</v>
      </c>
      <c r="E3255" s="21"/>
      <c r="F3255" s="24">
        <f t="shared" si="100"/>
        <v>15.46143</v>
      </c>
      <c r="G3255" s="24">
        <v>15.46143</v>
      </c>
      <c r="H3255" s="23">
        <v>13.26662</v>
      </c>
      <c r="I3255" s="23"/>
      <c r="J3255" s="23">
        <v>150</v>
      </c>
      <c r="K3255" s="23"/>
    </row>
    <row r="3256" spans="1:11" ht="12.75" customHeight="1" x14ac:dyDescent="0.25">
      <c r="A3256" s="20">
        <f t="shared" si="101"/>
        <v>43022.291666658792</v>
      </c>
      <c r="B3256" s="21">
        <v>8.8528300000000009</v>
      </c>
      <c r="C3256" s="22">
        <v>0.35254999999999997</v>
      </c>
      <c r="D3256" s="21">
        <v>126.9401</v>
      </c>
      <c r="E3256" s="21"/>
      <c r="F3256" s="24">
        <f t="shared" si="100"/>
        <v>8.8528300000000009</v>
      </c>
      <c r="G3256" s="24">
        <v>8.8528300000000009</v>
      </c>
      <c r="H3256" s="23">
        <v>13.264329999999999</v>
      </c>
      <c r="I3256" s="23"/>
      <c r="J3256" s="23">
        <v>150</v>
      </c>
      <c r="K3256" s="23"/>
    </row>
    <row r="3257" spans="1:11" ht="12.75" customHeight="1" x14ac:dyDescent="0.25">
      <c r="A3257" s="20">
        <f t="shared" si="101"/>
        <v>43022.333333325456</v>
      </c>
      <c r="B3257" s="21">
        <v>8.2695000000000007</v>
      </c>
      <c r="C3257" s="22">
        <v>0.60170000000000001</v>
      </c>
      <c r="D3257" s="21">
        <v>358.0145</v>
      </c>
      <c r="E3257" s="21"/>
      <c r="F3257" s="24">
        <f t="shared" si="100"/>
        <v>8.2695000000000007</v>
      </c>
      <c r="G3257" s="24">
        <v>8.2695000000000007</v>
      </c>
      <c r="H3257" s="23">
        <v>13.261609999999999</v>
      </c>
      <c r="I3257" s="23"/>
      <c r="J3257" s="23">
        <v>150</v>
      </c>
      <c r="K3257" s="23"/>
    </row>
    <row r="3258" spans="1:11" ht="12.75" customHeight="1" x14ac:dyDescent="0.25">
      <c r="A3258" s="20">
        <f t="shared" si="101"/>
        <v>43022.37499999212</v>
      </c>
      <c r="B3258" s="21">
        <v>7.09056</v>
      </c>
      <c r="C3258" s="22">
        <v>0.41255999999999998</v>
      </c>
      <c r="D3258" s="21">
        <v>66.119119999999995</v>
      </c>
      <c r="E3258" s="21"/>
      <c r="F3258" s="24">
        <f t="shared" si="100"/>
        <v>7.09056</v>
      </c>
      <c r="G3258" s="24">
        <v>7.09056</v>
      </c>
      <c r="H3258" s="23">
        <v>13.26107</v>
      </c>
      <c r="I3258" s="23"/>
      <c r="J3258" s="23">
        <v>150</v>
      </c>
      <c r="K3258" s="23"/>
    </row>
    <row r="3259" spans="1:11" ht="12.75" customHeight="1" x14ac:dyDescent="0.25">
      <c r="A3259" s="20">
        <f t="shared" si="101"/>
        <v>43022.416666658784</v>
      </c>
      <c r="B3259" s="21">
        <v>6.1362300000000003</v>
      </c>
      <c r="C3259" s="22">
        <v>0.86853000000000002</v>
      </c>
      <c r="D3259" s="21">
        <v>337.96539999999999</v>
      </c>
      <c r="E3259" s="21"/>
      <c r="F3259" s="24">
        <f t="shared" si="100"/>
        <v>6.1362300000000003</v>
      </c>
      <c r="G3259" s="24">
        <v>6.1362300000000003</v>
      </c>
      <c r="H3259" s="23">
        <v>13.259779999999999</v>
      </c>
      <c r="I3259" s="23"/>
      <c r="J3259" s="23">
        <v>150</v>
      </c>
      <c r="K3259" s="23"/>
    </row>
    <row r="3260" spans="1:11" ht="12.75" customHeight="1" x14ac:dyDescent="0.25">
      <c r="A3260" s="20">
        <f t="shared" si="101"/>
        <v>43022.458333325449</v>
      </c>
      <c r="B3260" s="21">
        <v>7.4295200000000001</v>
      </c>
      <c r="C3260" s="22">
        <v>2.1093099999999998</v>
      </c>
      <c r="D3260" s="21">
        <v>314.8775</v>
      </c>
      <c r="E3260" s="21"/>
      <c r="F3260" s="24">
        <f t="shared" si="100"/>
        <v>7.4295200000000001</v>
      </c>
      <c r="G3260" s="24">
        <v>7.4295200000000001</v>
      </c>
      <c r="H3260" s="23">
        <v>13.25817</v>
      </c>
      <c r="I3260" s="23"/>
      <c r="J3260" s="23">
        <v>150</v>
      </c>
      <c r="K3260" s="23"/>
    </row>
    <row r="3261" spans="1:11" ht="12.75" customHeight="1" x14ac:dyDescent="0.25">
      <c r="A3261" s="20">
        <f t="shared" si="101"/>
        <v>43022.499999992113</v>
      </c>
      <c r="B3261" s="21">
        <v>-1.16418</v>
      </c>
      <c r="C3261" s="22">
        <v>2.7322199999999999</v>
      </c>
      <c r="D3261" s="21">
        <v>352.84019999999998</v>
      </c>
      <c r="E3261" s="21"/>
      <c r="F3261" s="24" t="str">
        <f t="shared" si="100"/>
        <v/>
      </c>
      <c r="G3261" s="24" t="s">
        <v>189</v>
      </c>
      <c r="H3261" s="23">
        <v>13.2531</v>
      </c>
      <c r="I3261" s="23"/>
      <c r="J3261" s="23">
        <v>150</v>
      </c>
      <c r="K3261" s="23"/>
    </row>
    <row r="3262" spans="1:11" ht="12.75" customHeight="1" x14ac:dyDescent="0.25">
      <c r="A3262" s="20">
        <f t="shared" si="101"/>
        <v>43022.541666658777</v>
      </c>
      <c r="B3262" s="21">
        <v>6.6617800000000003</v>
      </c>
      <c r="C3262" s="22">
        <v>3.5351300000000001</v>
      </c>
      <c r="D3262" s="21">
        <v>295.37270000000001</v>
      </c>
      <c r="E3262" s="21"/>
      <c r="F3262" s="24">
        <f t="shared" si="100"/>
        <v>6.6617800000000003</v>
      </c>
      <c r="G3262" s="24">
        <v>6.6617800000000003</v>
      </c>
      <c r="H3262" s="23">
        <v>13.245329999999999</v>
      </c>
      <c r="I3262" s="23"/>
      <c r="J3262" s="23">
        <v>150</v>
      </c>
      <c r="K3262" s="23"/>
    </row>
    <row r="3263" spans="1:11" ht="12.75" customHeight="1" x14ac:dyDescent="0.25">
      <c r="A3263" s="20">
        <f t="shared" si="101"/>
        <v>43022.583333325441</v>
      </c>
      <c r="B3263" s="21">
        <v>3.4190999999999998</v>
      </c>
      <c r="C3263" s="22">
        <v>4.7702400000000003</v>
      </c>
      <c r="D3263" s="21">
        <v>290.83519999999999</v>
      </c>
      <c r="E3263" s="21"/>
      <c r="F3263" s="24">
        <f t="shared" si="100"/>
        <v>3.4190999999999998</v>
      </c>
      <c r="G3263" s="24">
        <v>3.4190999999999998</v>
      </c>
      <c r="H3263" s="23">
        <v>13.244109999999999</v>
      </c>
      <c r="I3263" s="23"/>
      <c r="J3263" s="23">
        <v>150</v>
      </c>
      <c r="K3263" s="23"/>
    </row>
    <row r="3264" spans="1:11" ht="12.75" customHeight="1" x14ac:dyDescent="0.25">
      <c r="A3264" s="20">
        <f t="shared" si="101"/>
        <v>43022.624999992106</v>
      </c>
      <c r="B3264" s="21">
        <v>8.5348400000000009</v>
      </c>
      <c r="C3264" s="22">
        <v>3.89601</v>
      </c>
      <c r="D3264" s="21">
        <v>298.11829999999998</v>
      </c>
      <c r="E3264" s="21"/>
      <c r="F3264" s="24">
        <f t="shared" si="100"/>
        <v>8.5348400000000009</v>
      </c>
      <c r="G3264" s="24">
        <v>8.5348400000000009</v>
      </c>
      <c r="H3264" s="23">
        <v>13.24343</v>
      </c>
      <c r="I3264" s="23"/>
      <c r="J3264" s="23">
        <v>150</v>
      </c>
      <c r="K3264" s="23"/>
    </row>
    <row r="3265" spans="1:11" ht="12.75" customHeight="1" x14ac:dyDescent="0.25">
      <c r="A3265" s="20">
        <f t="shared" si="101"/>
        <v>43022.66666665877</v>
      </c>
      <c r="B3265" s="21">
        <v>13.188750000000001</v>
      </c>
      <c r="C3265" s="22">
        <v>3.9714999999999998</v>
      </c>
      <c r="D3265" s="21">
        <v>285.0865</v>
      </c>
      <c r="E3265" s="21"/>
      <c r="F3265" s="24">
        <f t="shared" si="100"/>
        <v>13.188750000000001</v>
      </c>
      <c r="G3265" s="24">
        <v>13.188750000000001</v>
      </c>
      <c r="H3265" s="23">
        <v>13.241949999999999</v>
      </c>
      <c r="I3265" s="23"/>
      <c r="J3265" s="23">
        <v>150</v>
      </c>
      <c r="K3265" s="23"/>
    </row>
    <row r="3266" spans="1:11" ht="12.75" customHeight="1" x14ac:dyDescent="0.25">
      <c r="A3266" s="20">
        <f t="shared" si="101"/>
        <v>43022.708333325434</v>
      </c>
      <c r="B3266" s="21">
        <v>10.53384</v>
      </c>
      <c r="C3266" s="22">
        <v>2.5434199999999998</v>
      </c>
      <c r="D3266" s="21">
        <v>313.24040000000002</v>
      </c>
      <c r="E3266" s="21"/>
      <c r="F3266" s="24">
        <f t="shared" si="100"/>
        <v>10.53384</v>
      </c>
      <c r="G3266" s="24">
        <v>10.53384</v>
      </c>
      <c r="H3266" s="23">
        <v>13.23706</v>
      </c>
      <c r="I3266" s="23"/>
      <c r="J3266" s="23">
        <v>150</v>
      </c>
      <c r="K3266" s="23"/>
    </row>
    <row r="3267" spans="1:11" ht="12.75" customHeight="1" x14ac:dyDescent="0.25">
      <c r="A3267" s="20">
        <f t="shared" si="101"/>
        <v>43022.749999992098</v>
      </c>
      <c r="B3267" s="21">
        <v>10.529439999999999</v>
      </c>
      <c r="C3267" s="22">
        <v>1.89951</v>
      </c>
      <c r="D3267" s="21">
        <v>283.14870000000002</v>
      </c>
      <c r="E3267" s="21"/>
      <c r="F3267" s="24">
        <f t="shared" si="100"/>
        <v>10.529439999999999</v>
      </c>
      <c r="G3267" s="24">
        <v>10.529439999999999</v>
      </c>
      <c r="H3267" s="23">
        <v>13.232609999999999</v>
      </c>
      <c r="I3267" s="23"/>
      <c r="J3267" s="23">
        <v>150</v>
      </c>
      <c r="K3267" s="23"/>
    </row>
    <row r="3268" spans="1:11" ht="12.75" customHeight="1" x14ac:dyDescent="0.25">
      <c r="A3268" s="20">
        <f t="shared" si="101"/>
        <v>43022.791666658763</v>
      </c>
      <c r="B3268" s="21">
        <v>1.9312400000000001</v>
      </c>
      <c r="C3268" s="22">
        <v>2.4165999999999999</v>
      </c>
      <c r="D3268" s="21">
        <v>266.68810000000002</v>
      </c>
      <c r="E3268" s="21"/>
      <c r="F3268" s="24">
        <f t="shared" si="100"/>
        <v>1.9312400000000001</v>
      </c>
      <c r="G3268" s="24">
        <v>1.9312400000000001</v>
      </c>
      <c r="H3268" s="23">
        <v>13.228569999999999</v>
      </c>
      <c r="I3268" s="23"/>
      <c r="J3268" s="23">
        <v>150</v>
      </c>
      <c r="K3268" s="23"/>
    </row>
    <row r="3269" spans="1:11" ht="12.75" customHeight="1" x14ac:dyDescent="0.25">
      <c r="A3269" s="20">
        <f t="shared" si="101"/>
        <v>43022.833333325427</v>
      </c>
      <c r="B3269" s="21">
        <v>9.3106000000000009</v>
      </c>
      <c r="C3269" s="22">
        <v>1.37703</v>
      </c>
      <c r="D3269" s="21">
        <v>241.23939999999999</v>
      </c>
      <c r="E3269" s="21"/>
      <c r="F3269" s="24">
        <f t="shared" si="100"/>
        <v>9.3106000000000009</v>
      </c>
      <c r="G3269" s="24">
        <v>9.3106000000000009</v>
      </c>
      <c r="H3269" s="23">
        <v>13.217610000000001</v>
      </c>
      <c r="I3269" s="23"/>
      <c r="J3269" s="23">
        <v>150</v>
      </c>
      <c r="K3269" s="23"/>
    </row>
    <row r="3270" spans="1:11" ht="12.75" customHeight="1" x14ac:dyDescent="0.25">
      <c r="A3270" s="20">
        <f t="shared" si="101"/>
        <v>43022.874999992091</v>
      </c>
      <c r="B3270" s="21">
        <v>2.3836200000000001</v>
      </c>
      <c r="C3270" s="22">
        <v>1.0525100000000001</v>
      </c>
      <c r="D3270" s="21">
        <v>206.8313</v>
      </c>
      <c r="E3270" s="21"/>
      <c r="F3270" s="24">
        <f t="shared" si="100"/>
        <v>2.3836200000000001</v>
      </c>
      <c r="G3270" s="24">
        <v>2.3836200000000001</v>
      </c>
      <c r="H3270" s="23">
        <v>13.21733</v>
      </c>
      <c r="I3270" s="23"/>
      <c r="J3270" s="23">
        <v>150</v>
      </c>
      <c r="K3270" s="23"/>
    </row>
    <row r="3271" spans="1:11" ht="12.75" customHeight="1" x14ac:dyDescent="0.25">
      <c r="A3271" s="20">
        <f t="shared" si="101"/>
        <v>43022.916666658755</v>
      </c>
      <c r="B3271" s="21">
        <v>0.42094999999999999</v>
      </c>
      <c r="C3271" s="22">
        <v>0.91851000000000005</v>
      </c>
      <c r="D3271" s="21">
        <v>205.83940000000001</v>
      </c>
      <c r="E3271" s="21"/>
      <c r="F3271" s="24">
        <f t="shared" si="100"/>
        <v>0.42094999999999999</v>
      </c>
      <c r="G3271" s="24">
        <v>0.42094999999999999</v>
      </c>
      <c r="H3271" s="23">
        <v>13.2158</v>
      </c>
      <c r="I3271" s="23"/>
      <c r="J3271" s="23">
        <v>150</v>
      </c>
      <c r="K3271" s="23"/>
    </row>
    <row r="3272" spans="1:11" ht="12.75" customHeight="1" x14ac:dyDescent="0.25">
      <c r="A3272" s="20">
        <f t="shared" si="101"/>
        <v>43022.95833332542</v>
      </c>
      <c r="B3272" s="21">
        <v>4.7318899999999999</v>
      </c>
      <c r="C3272" s="22">
        <v>0.97214</v>
      </c>
      <c r="D3272" s="21">
        <v>197.8716</v>
      </c>
      <c r="E3272" s="21"/>
      <c r="F3272" s="24">
        <f t="shared" si="100"/>
        <v>4.7318899999999999</v>
      </c>
      <c r="G3272" s="24">
        <v>4.7318899999999999</v>
      </c>
      <c r="H3272" s="23">
        <v>13.21233</v>
      </c>
      <c r="I3272" s="23"/>
      <c r="J3272" s="23">
        <v>150</v>
      </c>
      <c r="K3272" s="23"/>
    </row>
    <row r="3273" spans="1:11" ht="12.75" customHeight="1" x14ac:dyDescent="0.25">
      <c r="A3273" s="20">
        <f t="shared" si="101"/>
        <v>43022.999999992084</v>
      </c>
      <c r="B3273" s="21">
        <v>-0.56361000000000006</v>
      </c>
      <c r="C3273" s="22">
        <v>0.40508</v>
      </c>
      <c r="D3273" s="21">
        <v>126.047</v>
      </c>
      <c r="E3273" s="21"/>
      <c r="F3273" s="24" t="str">
        <f t="shared" si="100"/>
        <v/>
      </c>
      <c r="G3273" s="24" t="s">
        <v>189</v>
      </c>
      <c r="H3273" s="23">
        <v>13.211460000000001</v>
      </c>
      <c r="I3273" s="23"/>
      <c r="J3273" s="23">
        <v>150</v>
      </c>
      <c r="K3273" s="23"/>
    </row>
    <row r="3274" spans="1:11" ht="12.75" customHeight="1" x14ac:dyDescent="0.25">
      <c r="A3274" s="20">
        <f t="shared" si="101"/>
        <v>43023.041666658748</v>
      </c>
      <c r="B3274" s="21">
        <v>4.7971700000000004</v>
      </c>
      <c r="C3274" s="22">
        <v>2.2690700000000001</v>
      </c>
      <c r="D3274" s="21">
        <v>237.28120000000001</v>
      </c>
      <c r="E3274" s="21"/>
      <c r="F3274" s="24">
        <f t="shared" si="100"/>
        <v>4.7971700000000004</v>
      </c>
      <c r="G3274" s="24">
        <v>4.7971700000000004</v>
      </c>
      <c r="H3274" s="23">
        <v>13.21064</v>
      </c>
      <c r="I3274" s="23">
        <f>COUNTIF(G3274:G3297,"&gt;150")</f>
        <v>0</v>
      </c>
      <c r="J3274" s="23">
        <v>150</v>
      </c>
      <c r="K3274" s="23"/>
    </row>
    <row r="3275" spans="1:11" ht="12.75" customHeight="1" x14ac:dyDescent="0.25">
      <c r="A3275" s="20">
        <f t="shared" si="101"/>
        <v>43023.083333325412</v>
      </c>
      <c r="B3275" s="21">
        <v>7.5973300000000004</v>
      </c>
      <c r="C3275" s="22">
        <v>0.89878999999999998</v>
      </c>
      <c r="D3275" s="21">
        <v>223.0599</v>
      </c>
      <c r="E3275" s="21"/>
      <c r="F3275" s="24">
        <f t="shared" ref="F3275:F3338" si="102">IF(AND(B3275&gt;0,ISNUMBER(B3275)),B3275,"")</f>
        <v>7.5973300000000004</v>
      </c>
      <c r="G3275" s="24">
        <v>7.5973300000000004</v>
      </c>
      <c r="H3275" s="23">
        <v>13.210610000000001</v>
      </c>
      <c r="I3275" s="23"/>
      <c r="J3275" s="23">
        <v>150</v>
      </c>
      <c r="K3275" s="23"/>
    </row>
    <row r="3276" spans="1:11" ht="12.75" customHeight="1" x14ac:dyDescent="0.25">
      <c r="A3276" s="20">
        <f t="shared" ref="A3276:A3339" si="103">A3275+1/24</f>
        <v>43023.124999992076</v>
      </c>
      <c r="B3276" s="21">
        <v>4.1489099999999999</v>
      </c>
      <c r="C3276" s="22">
        <v>0.58777000000000001</v>
      </c>
      <c r="D3276" s="21">
        <v>259.22460000000001</v>
      </c>
      <c r="E3276" s="21"/>
      <c r="F3276" s="24">
        <f t="shared" si="102"/>
        <v>4.1489099999999999</v>
      </c>
      <c r="G3276" s="24">
        <v>4.1489099999999999</v>
      </c>
      <c r="H3276" s="23">
        <v>13.20844</v>
      </c>
      <c r="I3276" s="23"/>
      <c r="J3276" s="23">
        <v>150</v>
      </c>
      <c r="K3276" s="23"/>
    </row>
    <row r="3277" spans="1:11" ht="12.75" customHeight="1" x14ac:dyDescent="0.25">
      <c r="A3277" s="20">
        <f t="shared" si="103"/>
        <v>43023.166666658741</v>
      </c>
      <c r="B3277" s="21">
        <v>18.044530000000002</v>
      </c>
      <c r="C3277" s="22">
        <v>0.30237999999999998</v>
      </c>
      <c r="D3277" s="21">
        <v>143.40790000000001</v>
      </c>
      <c r="E3277" s="21"/>
      <c r="F3277" s="24">
        <f t="shared" si="102"/>
        <v>18.044530000000002</v>
      </c>
      <c r="G3277" s="24">
        <v>18.044530000000002</v>
      </c>
      <c r="H3277" s="23">
        <v>13.20406</v>
      </c>
      <c r="I3277" s="23"/>
      <c r="J3277" s="23">
        <v>150</v>
      </c>
      <c r="K3277" s="23"/>
    </row>
    <row r="3278" spans="1:11" ht="12.75" customHeight="1" x14ac:dyDescent="0.25">
      <c r="A3278" s="20">
        <f t="shared" si="103"/>
        <v>43023.208333325405</v>
      </c>
      <c r="B3278" s="21">
        <v>4.71333</v>
      </c>
      <c r="C3278" s="22">
        <v>0.52073999999999998</v>
      </c>
      <c r="D3278" s="21">
        <v>243.06950000000001</v>
      </c>
      <c r="E3278" s="21"/>
      <c r="F3278" s="24">
        <f t="shared" si="102"/>
        <v>4.71333</v>
      </c>
      <c r="G3278" s="24">
        <v>4.71333</v>
      </c>
      <c r="H3278" s="23">
        <v>13.1975</v>
      </c>
      <c r="I3278" s="23"/>
      <c r="J3278" s="23">
        <v>150</v>
      </c>
      <c r="K3278" s="23"/>
    </row>
    <row r="3279" spans="1:11" ht="12.75" customHeight="1" x14ac:dyDescent="0.25">
      <c r="A3279" s="20">
        <f t="shared" si="103"/>
        <v>43023.249999992069</v>
      </c>
      <c r="B3279" s="21">
        <v>-0.26841999999999999</v>
      </c>
      <c r="C3279" s="22">
        <v>0.29719000000000001</v>
      </c>
      <c r="D3279" s="21">
        <v>201.81469999999999</v>
      </c>
      <c r="E3279" s="21"/>
      <c r="F3279" s="24" t="str">
        <f t="shared" si="102"/>
        <v/>
      </c>
      <c r="G3279" s="24" t="s">
        <v>189</v>
      </c>
      <c r="H3279" s="23">
        <v>13.19739</v>
      </c>
      <c r="I3279" s="23"/>
      <c r="J3279" s="23">
        <v>150</v>
      </c>
      <c r="K3279" s="23"/>
    </row>
    <row r="3280" spans="1:11" ht="12.75" customHeight="1" x14ac:dyDescent="0.25">
      <c r="A3280" s="20">
        <f t="shared" si="103"/>
        <v>43023.291666658733</v>
      </c>
      <c r="B3280" s="21">
        <v>-4.6888699999999996</v>
      </c>
      <c r="C3280" s="22">
        <v>0.38513999999999998</v>
      </c>
      <c r="D3280" s="21">
        <v>61.997230000000002</v>
      </c>
      <c r="E3280" s="21"/>
      <c r="F3280" s="24" t="str">
        <f t="shared" si="102"/>
        <v/>
      </c>
      <c r="G3280" s="24" t="s">
        <v>189</v>
      </c>
      <c r="H3280" s="23">
        <v>13.19661</v>
      </c>
      <c r="I3280" s="23"/>
      <c r="J3280" s="23">
        <v>150</v>
      </c>
      <c r="K3280" s="23"/>
    </row>
    <row r="3281" spans="1:11" ht="12.75" customHeight="1" x14ac:dyDescent="0.25">
      <c r="A3281" s="20">
        <f t="shared" si="103"/>
        <v>43023.333333325398</v>
      </c>
      <c r="B3281" s="21">
        <v>5.7621099999999998</v>
      </c>
      <c r="C3281" s="22">
        <v>0.60531999999999997</v>
      </c>
      <c r="D3281" s="21">
        <v>101.93899999999999</v>
      </c>
      <c r="E3281" s="21"/>
      <c r="F3281" s="24">
        <f t="shared" si="102"/>
        <v>5.7621099999999998</v>
      </c>
      <c r="G3281" s="24">
        <v>5.7621099999999998</v>
      </c>
      <c r="H3281" s="23">
        <v>13.19478</v>
      </c>
      <c r="I3281" s="23"/>
      <c r="J3281" s="23">
        <v>150</v>
      </c>
      <c r="K3281" s="23"/>
    </row>
    <row r="3282" spans="1:11" ht="12.75" customHeight="1" x14ac:dyDescent="0.25">
      <c r="A3282" s="20">
        <f t="shared" si="103"/>
        <v>43023.374999992062</v>
      </c>
      <c r="B3282" s="21">
        <v>13.56024</v>
      </c>
      <c r="C3282" s="22">
        <v>2.74058</v>
      </c>
      <c r="D3282" s="21">
        <v>212.8168</v>
      </c>
      <c r="E3282" s="21"/>
      <c r="F3282" s="24">
        <f t="shared" si="102"/>
        <v>13.56024</v>
      </c>
      <c r="G3282" s="24">
        <v>13.56024</v>
      </c>
      <c r="H3282" s="23">
        <v>13.188750000000001</v>
      </c>
      <c r="I3282" s="23"/>
      <c r="J3282" s="23">
        <v>150</v>
      </c>
      <c r="K3282" s="23"/>
    </row>
    <row r="3283" spans="1:11" ht="12.75" customHeight="1" x14ac:dyDescent="0.25">
      <c r="A3283" s="20">
        <f t="shared" si="103"/>
        <v>43023.416666658726</v>
      </c>
      <c r="B3283" s="21">
        <v>16.47729</v>
      </c>
      <c r="C3283" s="22">
        <v>3.6149</v>
      </c>
      <c r="D3283" s="21">
        <v>218.8434</v>
      </c>
      <c r="E3283" s="21"/>
      <c r="F3283" s="24">
        <f t="shared" si="102"/>
        <v>16.47729</v>
      </c>
      <c r="G3283" s="24">
        <v>16.47729</v>
      </c>
      <c r="H3283" s="23">
        <v>13.182090000000001</v>
      </c>
      <c r="I3283" s="23"/>
      <c r="J3283" s="23">
        <v>150</v>
      </c>
      <c r="K3283" s="23"/>
    </row>
    <row r="3284" spans="1:11" ht="12.75" customHeight="1" x14ac:dyDescent="0.25">
      <c r="A3284" s="20">
        <f t="shared" si="103"/>
        <v>43023.45833332539</v>
      </c>
      <c r="B3284" s="21">
        <v>13.26107</v>
      </c>
      <c r="C3284" s="22">
        <v>4.6043500000000002</v>
      </c>
      <c r="D3284" s="21">
        <v>210.75040000000001</v>
      </c>
      <c r="E3284" s="21"/>
      <c r="F3284" s="24">
        <f t="shared" si="102"/>
        <v>13.26107</v>
      </c>
      <c r="G3284" s="24">
        <v>13.26107</v>
      </c>
      <c r="H3284" s="23">
        <v>13.17817</v>
      </c>
      <c r="I3284" s="23"/>
      <c r="J3284" s="23">
        <v>150</v>
      </c>
      <c r="K3284" s="23"/>
    </row>
    <row r="3285" spans="1:11" ht="12.75" customHeight="1" x14ac:dyDescent="0.25">
      <c r="A3285" s="20">
        <f t="shared" si="103"/>
        <v>43023.499999992055</v>
      </c>
      <c r="B3285" s="21">
        <v>10.016640000000001</v>
      </c>
      <c r="C3285" s="22">
        <v>5.1089200000000003</v>
      </c>
      <c r="D3285" s="21">
        <v>226.19900000000001</v>
      </c>
      <c r="E3285" s="21"/>
      <c r="F3285" s="24">
        <f t="shared" si="102"/>
        <v>10.016640000000001</v>
      </c>
      <c r="G3285" s="24">
        <v>10.016640000000001</v>
      </c>
      <c r="H3285" s="23">
        <v>13.17728</v>
      </c>
      <c r="I3285" s="23"/>
      <c r="J3285" s="23">
        <v>150</v>
      </c>
      <c r="K3285" s="23"/>
    </row>
    <row r="3286" spans="1:11" ht="12.75" customHeight="1" x14ac:dyDescent="0.25">
      <c r="A3286" s="20">
        <f t="shared" si="103"/>
        <v>43023.541666658719</v>
      </c>
      <c r="B3286" s="21">
        <v>13.771470000000001</v>
      </c>
      <c r="C3286" s="22">
        <v>4.5717600000000003</v>
      </c>
      <c r="D3286" s="21">
        <v>222.17670000000001</v>
      </c>
      <c r="E3286" s="21"/>
      <c r="F3286" s="24">
        <f t="shared" si="102"/>
        <v>13.771470000000001</v>
      </c>
      <c r="G3286" s="24">
        <v>13.771470000000001</v>
      </c>
      <c r="H3286" s="23">
        <v>13.172280000000001</v>
      </c>
      <c r="I3286" s="23"/>
      <c r="J3286" s="23">
        <v>150</v>
      </c>
      <c r="K3286" s="23"/>
    </row>
    <row r="3287" spans="1:11" ht="12.75" customHeight="1" x14ac:dyDescent="0.25">
      <c r="A3287" s="20">
        <f t="shared" si="103"/>
        <v>43023.583333325383</v>
      </c>
      <c r="B3287" s="21">
        <v>10.59661</v>
      </c>
      <c r="C3287" s="22">
        <v>5.3424199999999997</v>
      </c>
      <c r="D3287" s="21">
        <v>227.85650000000001</v>
      </c>
      <c r="E3287" s="21"/>
      <c r="F3287" s="24">
        <f t="shared" si="102"/>
        <v>10.59661</v>
      </c>
      <c r="G3287" s="24">
        <v>10.59661</v>
      </c>
      <c r="H3287" s="23">
        <v>13.172029999999999</v>
      </c>
      <c r="I3287" s="23"/>
      <c r="J3287" s="23">
        <v>150</v>
      </c>
      <c r="K3287" s="23"/>
    </row>
    <row r="3288" spans="1:11" ht="12.75" customHeight="1" x14ac:dyDescent="0.25">
      <c r="A3288" s="20">
        <f t="shared" si="103"/>
        <v>43023.624999992047</v>
      </c>
      <c r="B3288" s="21">
        <v>22.347899999999999</v>
      </c>
      <c r="C3288" s="22">
        <v>4.9774200000000004</v>
      </c>
      <c r="D3288" s="21">
        <v>224.90880000000001</v>
      </c>
      <c r="E3288" s="21"/>
      <c r="F3288" s="24">
        <f t="shared" si="102"/>
        <v>22.347899999999999</v>
      </c>
      <c r="G3288" s="24">
        <v>22.347899999999999</v>
      </c>
      <c r="H3288" s="23">
        <v>13.171110000000001</v>
      </c>
      <c r="I3288" s="23"/>
      <c r="J3288" s="23">
        <v>150</v>
      </c>
      <c r="K3288" s="23"/>
    </row>
    <row r="3289" spans="1:11" ht="12.75" customHeight="1" x14ac:dyDescent="0.25">
      <c r="A3289" s="20">
        <f t="shared" si="103"/>
        <v>43023.666666658712</v>
      </c>
      <c r="B3289" s="21">
        <v>23.60736</v>
      </c>
      <c r="C3289" s="22">
        <v>4.6863099999999998</v>
      </c>
      <c r="D3289" s="21">
        <v>221.60249999999999</v>
      </c>
      <c r="E3289" s="21"/>
      <c r="F3289" s="24">
        <f t="shared" si="102"/>
        <v>23.60736</v>
      </c>
      <c r="G3289" s="24">
        <v>23.60736</v>
      </c>
      <c r="H3289" s="23">
        <v>13.17062</v>
      </c>
      <c r="I3289" s="23"/>
      <c r="J3289" s="23">
        <v>150</v>
      </c>
      <c r="K3289" s="23"/>
    </row>
    <row r="3290" spans="1:11" ht="12.75" customHeight="1" x14ac:dyDescent="0.25">
      <c r="A3290" s="20">
        <f t="shared" si="103"/>
        <v>43023.708333325376</v>
      </c>
      <c r="B3290" s="21">
        <v>19.036079999999998</v>
      </c>
      <c r="C3290" s="22">
        <v>5.22262</v>
      </c>
      <c r="D3290" s="21">
        <v>225.72120000000001</v>
      </c>
      <c r="E3290" s="21"/>
      <c r="F3290" s="24">
        <f t="shared" si="102"/>
        <v>19.036079999999998</v>
      </c>
      <c r="G3290" s="24">
        <v>19.036079999999998</v>
      </c>
      <c r="H3290" s="23">
        <v>13.16417</v>
      </c>
      <c r="I3290" s="23"/>
      <c r="J3290" s="23">
        <v>150</v>
      </c>
      <c r="K3290" s="23"/>
    </row>
    <row r="3291" spans="1:11" ht="12.75" customHeight="1" x14ac:dyDescent="0.25">
      <c r="A3291" s="20">
        <f t="shared" si="103"/>
        <v>43023.74999999204</v>
      </c>
      <c r="B3291" s="21">
        <v>17.476430000000001</v>
      </c>
      <c r="C3291" s="22">
        <v>3.1790400000000001</v>
      </c>
      <c r="D3291" s="21">
        <v>218.96680000000001</v>
      </c>
      <c r="E3291" s="21"/>
      <c r="F3291" s="24">
        <f t="shared" si="102"/>
        <v>17.476430000000001</v>
      </c>
      <c r="G3291" s="24">
        <v>17.476430000000001</v>
      </c>
      <c r="H3291" s="23">
        <v>13.163830000000001</v>
      </c>
      <c r="I3291" s="23"/>
      <c r="J3291" s="23">
        <v>150</v>
      </c>
      <c r="K3291" s="23"/>
    </row>
    <row r="3292" spans="1:11" ht="12.75" customHeight="1" x14ac:dyDescent="0.25">
      <c r="A3292" s="20">
        <f t="shared" si="103"/>
        <v>43023.791666658704</v>
      </c>
      <c r="B3292" s="21">
        <v>20.34723</v>
      </c>
      <c r="C3292" s="22">
        <v>2.4148800000000001</v>
      </c>
      <c r="D3292" s="21">
        <v>206.6087</v>
      </c>
      <c r="E3292" s="21"/>
      <c r="F3292" s="24">
        <f t="shared" si="102"/>
        <v>20.34723</v>
      </c>
      <c r="G3292" s="24">
        <v>20.34723</v>
      </c>
      <c r="H3292" s="23">
        <v>13.160909999999999</v>
      </c>
      <c r="I3292" s="23"/>
      <c r="J3292" s="23">
        <v>150</v>
      </c>
      <c r="K3292" s="23"/>
    </row>
    <row r="3293" spans="1:11" ht="12.75" customHeight="1" x14ac:dyDescent="0.25">
      <c r="A3293" s="20">
        <f t="shared" si="103"/>
        <v>43023.833333325369</v>
      </c>
      <c r="B3293" s="21">
        <v>12.57086</v>
      </c>
      <c r="C3293" s="22">
        <v>1.87168</v>
      </c>
      <c r="D3293" s="21">
        <v>242.0718</v>
      </c>
      <c r="E3293" s="21"/>
      <c r="F3293" s="24">
        <f t="shared" si="102"/>
        <v>12.57086</v>
      </c>
      <c r="G3293" s="24">
        <v>12.57086</v>
      </c>
      <c r="H3293" s="23">
        <v>13.159610000000001</v>
      </c>
      <c r="I3293" s="23"/>
      <c r="J3293" s="23">
        <v>150</v>
      </c>
      <c r="K3293" s="23"/>
    </row>
    <row r="3294" spans="1:11" ht="12.75" customHeight="1" x14ac:dyDescent="0.25">
      <c r="A3294" s="20">
        <f t="shared" si="103"/>
        <v>43023.874999992033</v>
      </c>
      <c r="B3294" s="21">
        <v>15.788550000000001</v>
      </c>
      <c r="C3294" s="22">
        <v>2.91927</v>
      </c>
      <c r="D3294" s="21">
        <v>213.6139</v>
      </c>
      <c r="E3294" s="21"/>
      <c r="F3294" s="24">
        <f t="shared" si="102"/>
        <v>15.788550000000001</v>
      </c>
      <c r="G3294" s="24">
        <v>15.788550000000001</v>
      </c>
      <c r="H3294" s="23">
        <v>13.158659999999999</v>
      </c>
      <c r="I3294" s="23"/>
      <c r="J3294" s="23">
        <v>150</v>
      </c>
      <c r="K3294" s="23"/>
    </row>
    <row r="3295" spans="1:11" ht="12.75" customHeight="1" x14ac:dyDescent="0.25">
      <c r="A3295" s="20">
        <f t="shared" si="103"/>
        <v>43023.916666658697</v>
      </c>
      <c r="B3295" s="21">
        <v>13.70532</v>
      </c>
      <c r="C3295" s="22">
        <v>0.71013999999999999</v>
      </c>
      <c r="D3295" s="21">
        <v>190.7961</v>
      </c>
      <c r="E3295" s="21"/>
      <c r="F3295" s="24">
        <f t="shared" si="102"/>
        <v>13.70532</v>
      </c>
      <c r="G3295" s="24">
        <v>13.70532</v>
      </c>
      <c r="H3295" s="23">
        <v>13.15701</v>
      </c>
      <c r="I3295" s="23"/>
      <c r="J3295" s="23">
        <v>150</v>
      </c>
      <c r="K3295" s="23"/>
    </row>
    <row r="3296" spans="1:11" ht="12.75" customHeight="1" x14ac:dyDescent="0.25">
      <c r="A3296" s="20">
        <f t="shared" si="103"/>
        <v>43023.958333325361</v>
      </c>
      <c r="B3296" s="21">
        <v>16.614149999999999</v>
      </c>
      <c r="C3296" s="22">
        <v>0.95511999999999997</v>
      </c>
      <c r="D3296" s="21">
        <v>234.3493</v>
      </c>
      <c r="E3296" s="21"/>
      <c r="F3296" s="24">
        <f t="shared" si="102"/>
        <v>16.614149999999999</v>
      </c>
      <c r="G3296" s="24">
        <v>16.614149999999999</v>
      </c>
      <c r="H3296" s="23">
        <v>13.155469999999999</v>
      </c>
      <c r="I3296" s="23"/>
      <c r="J3296" s="23">
        <v>150</v>
      </c>
      <c r="K3296" s="23"/>
    </row>
    <row r="3297" spans="1:11" ht="12.75" customHeight="1" x14ac:dyDescent="0.25">
      <c r="A3297" s="20">
        <f t="shared" si="103"/>
        <v>43023.999999992026</v>
      </c>
      <c r="B3297" s="21">
        <v>11.33338</v>
      </c>
      <c r="C3297" s="22">
        <v>0.67612000000000005</v>
      </c>
      <c r="D3297" s="21">
        <v>301.93920000000003</v>
      </c>
      <c r="E3297" s="21"/>
      <c r="F3297" s="24">
        <f t="shared" si="102"/>
        <v>11.33338</v>
      </c>
      <c r="G3297" s="24">
        <v>11.33338</v>
      </c>
      <c r="H3297" s="23">
        <v>13.15239</v>
      </c>
      <c r="I3297" s="23"/>
      <c r="J3297" s="23">
        <v>150</v>
      </c>
      <c r="K3297" s="23"/>
    </row>
    <row r="3298" spans="1:11" ht="12.75" customHeight="1" x14ac:dyDescent="0.25">
      <c r="A3298" s="20">
        <f t="shared" si="103"/>
        <v>43024.04166665869</v>
      </c>
      <c r="B3298" s="21">
        <v>22.053799999999999</v>
      </c>
      <c r="C3298" s="22">
        <v>0.69430000000000003</v>
      </c>
      <c r="D3298" s="21">
        <v>245.3792</v>
      </c>
      <c r="E3298" s="21"/>
      <c r="F3298" s="24">
        <f t="shared" si="102"/>
        <v>22.053799999999999</v>
      </c>
      <c r="G3298" s="24">
        <v>22.053799999999999</v>
      </c>
      <c r="H3298" s="23">
        <v>13.150510000000001</v>
      </c>
      <c r="I3298" s="23">
        <f>COUNTIF(G3298:G3321,"&gt;150")</f>
        <v>0</v>
      </c>
      <c r="J3298" s="23">
        <v>150</v>
      </c>
      <c r="K3298" s="23"/>
    </row>
    <row r="3299" spans="1:11" ht="12.75" customHeight="1" x14ac:dyDescent="0.25">
      <c r="A3299" s="20">
        <f t="shared" si="103"/>
        <v>43024.083333325354</v>
      </c>
      <c r="B3299" s="21">
        <v>11.91067</v>
      </c>
      <c r="C3299" s="22">
        <v>0.37748999999999999</v>
      </c>
      <c r="D3299" s="21">
        <v>3.49417</v>
      </c>
      <c r="E3299" s="21"/>
      <c r="F3299" s="24">
        <f t="shared" si="102"/>
        <v>11.91067</v>
      </c>
      <c r="G3299" s="24">
        <v>11.91067</v>
      </c>
      <c r="H3299" s="23">
        <v>13.1485</v>
      </c>
      <c r="I3299" s="23"/>
      <c r="J3299" s="23">
        <v>150</v>
      </c>
      <c r="K3299" s="23"/>
    </row>
    <row r="3300" spans="1:11" ht="12.75" customHeight="1" x14ac:dyDescent="0.25">
      <c r="A3300" s="20">
        <f t="shared" si="103"/>
        <v>43024.124999992018</v>
      </c>
      <c r="B3300" s="21">
        <v>8.4885000000000002</v>
      </c>
      <c r="C3300" s="22">
        <v>0.70096000000000003</v>
      </c>
      <c r="D3300" s="21">
        <v>275.11279999999999</v>
      </c>
      <c r="E3300" s="21"/>
      <c r="F3300" s="24">
        <f t="shared" si="102"/>
        <v>8.4885000000000002</v>
      </c>
      <c r="G3300" s="24">
        <v>8.4885000000000002</v>
      </c>
      <c r="H3300" s="23">
        <v>13.14687</v>
      </c>
      <c r="I3300" s="23"/>
      <c r="J3300" s="23">
        <v>150</v>
      </c>
      <c r="K3300" s="23"/>
    </row>
    <row r="3301" spans="1:11" ht="12.75" customHeight="1" x14ac:dyDescent="0.25">
      <c r="A3301" s="20">
        <f t="shared" si="103"/>
        <v>43024.166666658683</v>
      </c>
      <c r="B3301" s="21">
        <v>0.16217000000000001</v>
      </c>
      <c r="C3301" s="22">
        <v>0.79215999999999998</v>
      </c>
      <c r="D3301" s="21">
        <v>257.96510000000001</v>
      </c>
      <c r="E3301" s="21"/>
      <c r="F3301" s="24">
        <f t="shared" si="102"/>
        <v>0.16217000000000001</v>
      </c>
      <c r="G3301" s="24">
        <v>0.16217000000000001</v>
      </c>
      <c r="H3301" s="23">
        <v>13.14528</v>
      </c>
      <c r="I3301" s="23"/>
      <c r="J3301" s="23">
        <v>150</v>
      </c>
      <c r="K3301" s="23"/>
    </row>
    <row r="3302" spans="1:11" ht="12.75" customHeight="1" x14ac:dyDescent="0.25">
      <c r="A3302" s="20">
        <f t="shared" si="103"/>
        <v>43024.208333325347</v>
      </c>
      <c r="B3302" s="21">
        <v>23.690999999999999</v>
      </c>
      <c r="C3302" s="22">
        <v>0.61863999999999997</v>
      </c>
      <c r="D3302" s="21">
        <v>271.90899999999999</v>
      </c>
      <c r="E3302" s="21"/>
      <c r="F3302" s="24">
        <f t="shared" si="102"/>
        <v>23.690999999999999</v>
      </c>
      <c r="G3302" s="24">
        <v>23.690999999999999</v>
      </c>
      <c r="H3302" s="23">
        <v>13.14345</v>
      </c>
      <c r="I3302" s="23"/>
      <c r="J3302" s="23">
        <v>150</v>
      </c>
      <c r="K3302" s="23"/>
    </row>
    <row r="3303" spans="1:11" ht="12.75" customHeight="1" x14ac:dyDescent="0.25">
      <c r="A3303" s="20">
        <f t="shared" si="103"/>
        <v>43024.249999992011</v>
      </c>
      <c r="B3303" s="21">
        <v>17.235720000000001</v>
      </c>
      <c r="C3303" s="22">
        <v>0.33638000000000001</v>
      </c>
      <c r="D3303" s="21">
        <v>8.8139199999999995</v>
      </c>
      <c r="E3303" s="21"/>
      <c r="F3303" s="24">
        <f t="shared" si="102"/>
        <v>17.235720000000001</v>
      </c>
      <c r="G3303" s="24">
        <v>17.235720000000001</v>
      </c>
      <c r="H3303" s="23">
        <v>13.135669999999999</v>
      </c>
      <c r="I3303" s="23"/>
      <c r="J3303" s="23">
        <v>150</v>
      </c>
      <c r="K3303" s="23"/>
    </row>
    <row r="3304" spans="1:11" ht="12.75" customHeight="1" x14ac:dyDescent="0.25">
      <c r="A3304" s="20">
        <f t="shared" si="103"/>
        <v>43024.291666658675</v>
      </c>
      <c r="B3304" s="21">
        <v>68.278720000000007</v>
      </c>
      <c r="C3304" s="22">
        <v>1.5000800000000001</v>
      </c>
      <c r="D3304" s="21">
        <v>281.5806</v>
      </c>
      <c r="E3304" s="21"/>
      <c r="F3304" s="24">
        <f t="shared" si="102"/>
        <v>68.278720000000007</v>
      </c>
      <c r="G3304" s="24">
        <v>68.278720000000007</v>
      </c>
      <c r="H3304" s="23">
        <v>13.132860000000001</v>
      </c>
      <c r="I3304" s="23"/>
      <c r="J3304" s="23">
        <v>150</v>
      </c>
      <c r="K3304" s="23"/>
    </row>
    <row r="3305" spans="1:11" ht="12.75" customHeight="1" x14ac:dyDescent="0.25">
      <c r="A3305" s="20">
        <f t="shared" si="103"/>
        <v>43024.333333325339</v>
      </c>
      <c r="B3305" s="21">
        <v>55.848500000000001</v>
      </c>
      <c r="C3305" s="22">
        <v>2.2073100000000001</v>
      </c>
      <c r="D3305" s="21">
        <v>251.7123</v>
      </c>
      <c r="E3305" s="21"/>
      <c r="F3305" s="24">
        <f t="shared" si="102"/>
        <v>55.848500000000001</v>
      </c>
      <c r="G3305" s="24">
        <v>55.848500000000001</v>
      </c>
      <c r="H3305" s="23">
        <v>13.130890000000001</v>
      </c>
      <c r="I3305" s="23"/>
      <c r="J3305" s="23">
        <v>150</v>
      </c>
      <c r="K3305" s="23"/>
    </row>
    <row r="3306" spans="1:11" ht="12.75" customHeight="1" x14ac:dyDescent="0.25">
      <c r="A3306" s="20">
        <f t="shared" si="103"/>
        <v>43024.374999992004</v>
      </c>
      <c r="B3306" s="21">
        <v>42.302329999999998</v>
      </c>
      <c r="C3306" s="22">
        <v>4.55959</v>
      </c>
      <c r="D3306" s="21">
        <v>212.35069999999999</v>
      </c>
      <c r="E3306" s="21"/>
      <c r="F3306" s="24">
        <f t="shared" si="102"/>
        <v>42.302329999999998</v>
      </c>
      <c r="G3306" s="24">
        <v>42.302329999999998</v>
      </c>
      <c r="H3306" s="23">
        <v>13.1275</v>
      </c>
      <c r="I3306" s="23"/>
      <c r="J3306" s="23">
        <v>150</v>
      </c>
      <c r="K3306" s="23"/>
    </row>
    <row r="3307" spans="1:11" ht="12.75" customHeight="1" x14ac:dyDescent="0.25">
      <c r="A3307" s="20">
        <f t="shared" si="103"/>
        <v>43024.416666658668</v>
      </c>
      <c r="B3307" s="21">
        <v>39.41189</v>
      </c>
      <c r="C3307" s="22">
        <v>4.1916900000000004</v>
      </c>
      <c r="D3307" s="21">
        <v>214.2116</v>
      </c>
      <c r="E3307" s="21"/>
      <c r="F3307" s="24">
        <f t="shared" si="102"/>
        <v>39.41189</v>
      </c>
      <c r="G3307" s="24">
        <v>39.41189</v>
      </c>
      <c r="H3307" s="23">
        <v>13.118220000000001</v>
      </c>
      <c r="I3307" s="23"/>
      <c r="J3307" s="23">
        <v>150</v>
      </c>
      <c r="K3307" s="23"/>
    </row>
    <row r="3308" spans="1:11" ht="12.75" customHeight="1" x14ac:dyDescent="0.25">
      <c r="A3308" s="20">
        <f t="shared" si="103"/>
        <v>43024.458333325332</v>
      </c>
      <c r="B3308" s="21">
        <v>50.118450000000003</v>
      </c>
      <c r="C3308" s="22">
        <v>3.9291399999999999</v>
      </c>
      <c r="D3308" s="21">
        <v>214.43690000000001</v>
      </c>
      <c r="E3308" s="21"/>
      <c r="F3308" s="24">
        <f t="shared" si="102"/>
        <v>50.118450000000003</v>
      </c>
      <c r="G3308" s="24">
        <v>50.118450000000003</v>
      </c>
      <c r="H3308" s="23">
        <v>13.11711</v>
      </c>
      <c r="I3308" s="23"/>
      <c r="J3308" s="23">
        <v>150</v>
      </c>
      <c r="K3308" s="23"/>
    </row>
    <row r="3309" spans="1:11" ht="12.75" customHeight="1" x14ac:dyDescent="0.25">
      <c r="A3309" s="20">
        <f t="shared" si="103"/>
        <v>43024.499999991996</v>
      </c>
      <c r="B3309" s="21">
        <v>64.562389999999994</v>
      </c>
      <c r="C3309" s="22">
        <v>3.7185199999999998</v>
      </c>
      <c r="D3309" s="21">
        <v>220.12209999999999</v>
      </c>
      <c r="E3309" s="21"/>
      <c r="F3309" s="24">
        <f t="shared" si="102"/>
        <v>64.562389999999994</v>
      </c>
      <c r="G3309" s="24">
        <v>64.562389999999994</v>
      </c>
      <c r="H3309" s="23">
        <v>13.115780000000001</v>
      </c>
      <c r="I3309" s="23"/>
      <c r="J3309" s="23">
        <v>150</v>
      </c>
      <c r="K3309" s="23"/>
    </row>
    <row r="3310" spans="1:11" ht="12.75" customHeight="1" x14ac:dyDescent="0.25">
      <c r="A3310" s="20">
        <f t="shared" si="103"/>
        <v>43024.541666658661</v>
      </c>
      <c r="B3310" s="21">
        <v>24.778500000000001</v>
      </c>
      <c r="C3310" s="22">
        <v>4.0449000000000002</v>
      </c>
      <c r="D3310" s="21">
        <v>227.66900000000001</v>
      </c>
      <c r="E3310" s="21"/>
      <c r="F3310" s="24">
        <f t="shared" si="102"/>
        <v>24.778500000000001</v>
      </c>
      <c r="G3310" s="24">
        <v>24.778500000000001</v>
      </c>
      <c r="H3310" s="23">
        <v>13.109209999999999</v>
      </c>
      <c r="I3310" s="23"/>
      <c r="J3310" s="23">
        <v>150</v>
      </c>
      <c r="K3310" s="23"/>
    </row>
    <row r="3311" spans="1:11" ht="12.75" customHeight="1" x14ac:dyDescent="0.25">
      <c r="A3311" s="20">
        <f t="shared" si="103"/>
        <v>43024.583333325325</v>
      </c>
      <c r="B3311" s="21">
        <v>33.467669999999998</v>
      </c>
      <c r="C3311" s="22">
        <v>4.0464500000000001</v>
      </c>
      <c r="D3311" s="21">
        <v>229.30449999999999</v>
      </c>
      <c r="E3311" s="21"/>
      <c r="F3311" s="24">
        <f t="shared" si="102"/>
        <v>33.467669999999998</v>
      </c>
      <c r="G3311" s="24">
        <v>33.467669999999998</v>
      </c>
      <c r="H3311" s="23">
        <v>13.102600000000001</v>
      </c>
      <c r="I3311" s="23"/>
      <c r="J3311" s="23">
        <v>150</v>
      </c>
      <c r="K3311" s="23"/>
    </row>
    <row r="3312" spans="1:11" ht="12.75" customHeight="1" x14ac:dyDescent="0.25">
      <c r="A3312" s="20">
        <f t="shared" si="103"/>
        <v>43024.624999991989</v>
      </c>
      <c r="B3312" s="21">
        <v>30.949649999999998</v>
      </c>
      <c r="C3312" s="22">
        <v>5.5759699999999999</v>
      </c>
      <c r="D3312" s="21">
        <v>244.8613</v>
      </c>
      <c r="E3312" s="21"/>
      <c r="F3312" s="24">
        <f t="shared" si="102"/>
        <v>30.949649999999998</v>
      </c>
      <c r="G3312" s="24">
        <v>30.949649999999998</v>
      </c>
      <c r="H3312" s="23">
        <v>13.09639</v>
      </c>
      <c r="I3312" s="23"/>
      <c r="J3312" s="23">
        <v>150</v>
      </c>
      <c r="K3312" s="23"/>
    </row>
    <row r="3313" spans="1:11" ht="12.75" customHeight="1" x14ac:dyDescent="0.25">
      <c r="A3313" s="20">
        <f t="shared" si="103"/>
        <v>43024.666666658653</v>
      </c>
      <c r="B3313" s="21">
        <v>42.699779999999997</v>
      </c>
      <c r="C3313" s="22">
        <v>4.96896</v>
      </c>
      <c r="D3313" s="21">
        <v>229.1712</v>
      </c>
      <c r="E3313" s="21"/>
      <c r="F3313" s="24">
        <f t="shared" si="102"/>
        <v>42.699779999999997</v>
      </c>
      <c r="G3313" s="24">
        <v>42.699779999999997</v>
      </c>
      <c r="H3313" s="23">
        <v>13.094849999999999</v>
      </c>
      <c r="I3313" s="23"/>
      <c r="J3313" s="23">
        <v>150</v>
      </c>
      <c r="K3313" s="23"/>
    </row>
    <row r="3314" spans="1:11" ht="12.75" customHeight="1" x14ac:dyDescent="0.25">
      <c r="A3314" s="20">
        <f t="shared" si="103"/>
        <v>43024.708333325318</v>
      </c>
      <c r="B3314" s="21">
        <v>50.408149999999999</v>
      </c>
      <c r="C3314" s="22">
        <v>5.13849</v>
      </c>
      <c r="D3314" s="21">
        <v>211.27010000000001</v>
      </c>
      <c r="E3314" s="21"/>
      <c r="F3314" s="24">
        <f t="shared" si="102"/>
        <v>50.408149999999999</v>
      </c>
      <c r="G3314" s="24">
        <v>50.408149999999999</v>
      </c>
      <c r="H3314" s="23">
        <v>13.0884</v>
      </c>
      <c r="I3314" s="23"/>
      <c r="J3314" s="23">
        <v>150</v>
      </c>
      <c r="K3314" s="23"/>
    </row>
    <row r="3315" spans="1:11" ht="12.75" customHeight="1" x14ac:dyDescent="0.25">
      <c r="A3315" s="20">
        <f t="shared" si="103"/>
        <v>43024.749999991982</v>
      </c>
      <c r="B3315" s="21">
        <v>31.703430000000001</v>
      </c>
      <c r="C3315" s="22">
        <v>5.1130100000000001</v>
      </c>
      <c r="D3315" s="21">
        <v>215.93539999999999</v>
      </c>
      <c r="E3315" s="21"/>
      <c r="F3315" s="24">
        <f t="shared" si="102"/>
        <v>31.703430000000001</v>
      </c>
      <c r="G3315" s="24">
        <v>31.703430000000001</v>
      </c>
      <c r="H3315" s="23">
        <v>13.087</v>
      </c>
      <c r="I3315" s="23"/>
      <c r="J3315" s="23">
        <v>150</v>
      </c>
      <c r="K3315" s="23"/>
    </row>
    <row r="3316" spans="1:11" ht="12.75" customHeight="1" x14ac:dyDescent="0.25">
      <c r="A3316" s="20">
        <f t="shared" si="103"/>
        <v>43024.791666658646</v>
      </c>
      <c r="B3316" s="21">
        <v>18.071670000000001</v>
      </c>
      <c r="C3316" s="22">
        <v>2.8934000000000002</v>
      </c>
      <c r="D3316" s="21">
        <v>225.65620000000001</v>
      </c>
      <c r="E3316" s="21"/>
      <c r="F3316" s="24">
        <f t="shared" si="102"/>
        <v>18.071670000000001</v>
      </c>
      <c r="G3316" s="24">
        <v>18.071670000000001</v>
      </c>
      <c r="H3316" s="23">
        <v>13.08559</v>
      </c>
      <c r="I3316" s="23"/>
      <c r="J3316" s="23">
        <v>150</v>
      </c>
      <c r="K3316" s="23"/>
    </row>
    <row r="3317" spans="1:11" ht="12.75" customHeight="1" x14ac:dyDescent="0.25">
      <c r="A3317" s="20">
        <f t="shared" si="103"/>
        <v>43024.83333332531</v>
      </c>
      <c r="B3317" s="21">
        <v>37.223300000000002</v>
      </c>
      <c r="C3317" s="22">
        <v>1.1429400000000001</v>
      </c>
      <c r="D3317" s="21">
        <v>234.625</v>
      </c>
      <c r="E3317" s="21"/>
      <c r="F3317" s="24">
        <f t="shared" si="102"/>
        <v>37.223300000000002</v>
      </c>
      <c r="G3317" s="24">
        <v>37.223300000000002</v>
      </c>
      <c r="H3317" s="23">
        <v>13.082280000000001</v>
      </c>
      <c r="I3317" s="23"/>
      <c r="J3317" s="23">
        <v>150</v>
      </c>
      <c r="K3317" s="23"/>
    </row>
    <row r="3318" spans="1:11" ht="12.75" customHeight="1" x14ac:dyDescent="0.25">
      <c r="A3318" s="20">
        <f t="shared" si="103"/>
        <v>43024.874999991975</v>
      </c>
      <c r="B3318" s="21">
        <v>16.391580000000001</v>
      </c>
      <c r="C3318" s="22">
        <v>0.62977000000000005</v>
      </c>
      <c r="D3318" s="21">
        <v>261.25389999999999</v>
      </c>
      <c r="E3318" s="21"/>
      <c r="F3318" s="24">
        <f t="shared" si="102"/>
        <v>16.391580000000001</v>
      </c>
      <c r="G3318" s="24">
        <v>16.391580000000001</v>
      </c>
      <c r="H3318" s="23">
        <v>13.0786</v>
      </c>
      <c r="I3318" s="23"/>
      <c r="J3318" s="23">
        <v>150</v>
      </c>
      <c r="K3318" s="23"/>
    </row>
    <row r="3319" spans="1:11" ht="12.75" customHeight="1" x14ac:dyDescent="0.25">
      <c r="A3319" s="20">
        <f t="shared" si="103"/>
        <v>43024.916666658639</v>
      </c>
      <c r="B3319" s="21">
        <v>6.3645199999999997</v>
      </c>
      <c r="C3319" s="22">
        <v>0.40989999999999999</v>
      </c>
      <c r="D3319" s="21">
        <v>243.0633</v>
      </c>
      <c r="E3319" s="21"/>
      <c r="F3319" s="24">
        <f t="shared" si="102"/>
        <v>6.3645199999999997</v>
      </c>
      <c r="G3319" s="24">
        <v>6.3645199999999997</v>
      </c>
      <c r="H3319" s="23">
        <v>13.07705</v>
      </c>
      <c r="I3319" s="23"/>
      <c r="J3319" s="23">
        <v>150</v>
      </c>
      <c r="K3319" s="23"/>
    </row>
    <row r="3320" spans="1:11" ht="12.75" customHeight="1" x14ac:dyDescent="0.25">
      <c r="A3320" s="20">
        <f t="shared" si="103"/>
        <v>43024.958333325303</v>
      </c>
      <c r="B3320" s="21">
        <v>1.9229499999999999</v>
      </c>
      <c r="C3320" s="22">
        <v>1.1019300000000001</v>
      </c>
      <c r="D3320" s="21">
        <v>259.6309</v>
      </c>
      <c r="E3320" s="21"/>
      <c r="F3320" s="24">
        <f t="shared" si="102"/>
        <v>1.9229499999999999</v>
      </c>
      <c r="G3320" s="24">
        <v>1.9229499999999999</v>
      </c>
      <c r="H3320" s="23">
        <v>13.07208</v>
      </c>
      <c r="I3320" s="23"/>
      <c r="J3320" s="23">
        <v>150</v>
      </c>
      <c r="K3320" s="23"/>
    </row>
    <row r="3321" spans="1:11" ht="12.75" customHeight="1" x14ac:dyDescent="0.25">
      <c r="A3321" s="20">
        <f t="shared" si="103"/>
        <v>43024.999999991967</v>
      </c>
      <c r="B3321" s="21">
        <v>8.0021900000000006</v>
      </c>
      <c r="C3321" s="22">
        <v>0.45494000000000001</v>
      </c>
      <c r="D3321" s="21">
        <v>349.37709999999998</v>
      </c>
      <c r="E3321" s="21"/>
      <c r="F3321" s="24">
        <f t="shared" si="102"/>
        <v>8.0021900000000006</v>
      </c>
      <c r="G3321" s="24">
        <v>8.0021900000000006</v>
      </c>
      <c r="H3321" s="23">
        <v>13.07072</v>
      </c>
      <c r="J3321" s="23">
        <v>150</v>
      </c>
      <c r="K3321" s="23"/>
    </row>
    <row r="3322" spans="1:11" ht="12.75" customHeight="1" x14ac:dyDescent="0.25">
      <c r="A3322" s="20">
        <f t="shared" si="103"/>
        <v>43025.041666658632</v>
      </c>
      <c r="B3322" s="21">
        <v>10.61745</v>
      </c>
      <c r="C3322" s="22">
        <v>0.90495999999999999</v>
      </c>
      <c r="D3322" s="21">
        <v>245.8201</v>
      </c>
      <c r="E3322" s="21"/>
      <c r="F3322" s="24">
        <f t="shared" si="102"/>
        <v>10.61745</v>
      </c>
      <c r="G3322" s="24">
        <v>10.61745</v>
      </c>
      <c r="H3322" s="23">
        <v>13.068659999999999</v>
      </c>
      <c r="I3322" s="23">
        <f>COUNTIF(G3322:G3345,"&gt;150")</f>
        <v>0</v>
      </c>
      <c r="J3322" s="23">
        <v>150</v>
      </c>
      <c r="K3322" s="23"/>
    </row>
    <row r="3323" spans="1:11" ht="12.75" customHeight="1" x14ac:dyDescent="0.25">
      <c r="A3323" s="20">
        <f t="shared" si="103"/>
        <v>43025.083333325296</v>
      </c>
      <c r="B3323" s="21">
        <v>41.960560000000001</v>
      </c>
      <c r="C3323" s="22">
        <v>0.42896000000000001</v>
      </c>
      <c r="D3323" s="21">
        <v>258.37650000000002</v>
      </c>
      <c r="E3323" s="21"/>
      <c r="F3323" s="24">
        <f t="shared" si="102"/>
        <v>41.960560000000001</v>
      </c>
      <c r="G3323" s="24">
        <v>41.960560000000001</v>
      </c>
      <c r="H3323" s="23">
        <v>13.066000000000001</v>
      </c>
      <c r="I3323" s="23"/>
      <c r="J3323" s="23">
        <v>150</v>
      </c>
      <c r="K3323" s="23"/>
    </row>
    <row r="3324" spans="1:11" ht="12.75" customHeight="1" x14ac:dyDescent="0.25">
      <c r="A3324" s="20">
        <f t="shared" si="103"/>
        <v>43025.12499999196</v>
      </c>
      <c r="B3324" s="21">
        <v>13.291449999999999</v>
      </c>
      <c r="C3324" s="22">
        <v>0.29444999999999999</v>
      </c>
      <c r="D3324" s="21">
        <v>301.26650000000001</v>
      </c>
      <c r="E3324" s="21"/>
      <c r="F3324" s="24">
        <f t="shared" si="102"/>
        <v>13.291449999999999</v>
      </c>
      <c r="G3324" s="24">
        <v>13.291449999999999</v>
      </c>
      <c r="H3324" s="23">
        <v>13.0626</v>
      </c>
      <c r="I3324" s="23"/>
      <c r="J3324" s="23">
        <v>150</v>
      </c>
      <c r="K3324" s="23"/>
    </row>
    <row r="3325" spans="1:11" ht="12.75" customHeight="1" x14ac:dyDescent="0.25">
      <c r="A3325" s="20">
        <f t="shared" si="103"/>
        <v>43025.166666658624</v>
      </c>
      <c r="B3325" s="21">
        <v>2.0290599999999999</v>
      </c>
      <c r="C3325" s="22">
        <v>1.4622599999999999</v>
      </c>
      <c r="D3325" s="21">
        <v>259.99040000000002</v>
      </c>
      <c r="E3325" s="21"/>
      <c r="F3325" s="24">
        <f t="shared" si="102"/>
        <v>2.0290599999999999</v>
      </c>
      <c r="G3325" s="24">
        <v>2.0290599999999999</v>
      </c>
      <c r="H3325" s="23">
        <v>13.060219999999999</v>
      </c>
      <c r="I3325" s="23"/>
      <c r="J3325" s="23">
        <v>150</v>
      </c>
      <c r="K3325" s="23"/>
    </row>
    <row r="3326" spans="1:11" ht="12.75" customHeight="1" x14ac:dyDescent="0.25">
      <c r="A3326" s="20">
        <f t="shared" si="103"/>
        <v>43025.208333325289</v>
      </c>
      <c r="B3326" s="21">
        <v>11.655939999999999</v>
      </c>
      <c r="C3326" s="22">
        <v>1.2876300000000001</v>
      </c>
      <c r="D3326" s="21">
        <v>248.55369999999999</v>
      </c>
      <c r="E3326" s="21"/>
      <c r="F3326" s="24">
        <f t="shared" si="102"/>
        <v>11.655939999999999</v>
      </c>
      <c r="G3326" s="24">
        <v>11.655939999999999</v>
      </c>
      <c r="H3326" s="23">
        <v>13.05</v>
      </c>
      <c r="I3326" s="23"/>
      <c r="J3326" s="23">
        <v>150</v>
      </c>
      <c r="K3326" s="23"/>
    </row>
    <row r="3327" spans="1:11" ht="12.75" customHeight="1" x14ac:dyDescent="0.25">
      <c r="A3327" s="20">
        <f t="shared" si="103"/>
        <v>43025.249999991953</v>
      </c>
      <c r="B3327" s="21">
        <v>14.29838</v>
      </c>
      <c r="C3327" s="22">
        <v>2.7050399999999999</v>
      </c>
      <c r="D3327" s="21">
        <v>221.78200000000001</v>
      </c>
      <c r="E3327" s="21"/>
      <c r="F3327" s="24">
        <f t="shared" si="102"/>
        <v>14.29838</v>
      </c>
      <c r="G3327" s="24">
        <v>14.29838</v>
      </c>
      <c r="H3327" s="23">
        <v>13.05</v>
      </c>
      <c r="I3327" s="23"/>
      <c r="J3327" s="23">
        <v>150</v>
      </c>
      <c r="K3327" s="23"/>
    </row>
    <row r="3328" spans="1:11" ht="12.75" customHeight="1" x14ac:dyDescent="0.25">
      <c r="A3328" s="20">
        <f t="shared" si="103"/>
        <v>43025.291666658617</v>
      </c>
      <c r="B3328" s="21">
        <v>22.73189</v>
      </c>
      <c r="C3328" s="22">
        <v>3.3496800000000002</v>
      </c>
      <c r="D3328" s="21">
        <v>218.79689999999999</v>
      </c>
      <c r="E3328" s="21"/>
      <c r="F3328" s="24">
        <f t="shared" si="102"/>
        <v>22.73189</v>
      </c>
      <c r="G3328" s="24">
        <v>22.73189</v>
      </c>
      <c r="H3328" s="23">
        <v>13.044930000000001</v>
      </c>
      <c r="I3328" s="23"/>
      <c r="J3328" s="23">
        <v>150</v>
      </c>
      <c r="K3328" s="23"/>
    </row>
    <row r="3329" spans="1:11" ht="12.75" customHeight="1" x14ac:dyDescent="0.25">
      <c r="A3329" s="20">
        <f t="shared" si="103"/>
        <v>43025.333333325281</v>
      </c>
      <c r="B3329" s="21">
        <v>5.9598800000000001</v>
      </c>
      <c r="C3329" s="22">
        <v>3.9339599999999999</v>
      </c>
      <c r="D3329" s="21">
        <v>208.4358</v>
      </c>
      <c r="E3329" s="21"/>
      <c r="F3329" s="24">
        <f t="shared" si="102"/>
        <v>5.9598800000000001</v>
      </c>
      <c r="G3329" s="24">
        <v>5.9598800000000001</v>
      </c>
      <c r="H3329" s="23">
        <v>13.044119999999999</v>
      </c>
      <c r="I3329" s="23"/>
      <c r="J3329" s="23">
        <v>150</v>
      </c>
      <c r="K3329" s="23"/>
    </row>
    <row r="3330" spans="1:11" ht="12.75" customHeight="1" x14ac:dyDescent="0.25">
      <c r="A3330" s="20">
        <f t="shared" si="103"/>
        <v>43025.374999991946</v>
      </c>
      <c r="B3330" s="21">
        <v>27.042619999999999</v>
      </c>
      <c r="C3330" s="22">
        <v>4.7785200000000003</v>
      </c>
      <c r="D3330" s="21">
        <v>211.9991</v>
      </c>
      <c r="E3330" s="21"/>
      <c r="F3330" s="24">
        <f t="shared" si="102"/>
        <v>27.042619999999999</v>
      </c>
      <c r="G3330" s="24">
        <v>27.042619999999999</v>
      </c>
      <c r="H3330" s="23">
        <v>13.042109999999999</v>
      </c>
      <c r="I3330" s="23"/>
      <c r="J3330" s="23">
        <v>150</v>
      </c>
      <c r="K3330" s="23"/>
    </row>
    <row r="3331" spans="1:11" ht="12.75" customHeight="1" x14ac:dyDescent="0.25">
      <c r="A3331" s="20">
        <f t="shared" si="103"/>
        <v>43025.41666665861</v>
      </c>
      <c r="B3331" s="21">
        <v>29.492830000000001</v>
      </c>
      <c r="C3331" s="22">
        <v>3.7335500000000001</v>
      </c>
      <c r="D3331" s="21">
        <v>211.43350000000001</v>
      </c>
      <c r="E3331" s="21"/>
      <c r="F3331" s="24">
        <f t="shared" si="102"/>
        <v>29.492830000000001</v>
      </c>
      <c r="G3331" s="24">
        <v>29.492830000000001</v>
      </c>
      <c r="H3331" s="23">
        <v>13.04011</v>
      </c>
      <c r="I3331" s="23"/>
      <c r="J3331" s="23">
        <v>150</v>
      </c>
      <c r="K3331" s="23"/>
    </row>
    <row r="3332" spans="1:11" ht="12.75" customHeight="1" x14ac:dyDescent="0.25">
      <c r="A3332" s="20">
        <f t="shared" si="103"/>
        <v>43025.458333325274</v>
      </c>
      <c r="B3332" s="21">
        <v>33.055619999999998</v>
      </c>
      <c r="C3332" s="22">
        <v>4.5298299999999996</v>
      </c>
      <c r="D3332" s="21">
        <v>218.58359999999999</v>
      </c>
      <c r="E3332" s="21"/>
      <c r="F3332" s="24">
        <f t="shared" si="102"/>
        <v>33.055619999999998</v>
      </c>
      <c r="G3332" s="24">
        <v>33.055619999999998</v>
      </c>
      <c r="H3332" s="23">
        <v>13.03961</v>
      </c>
      <c r="I3332" s="23"/>
      <c r="J3332" s="23">
        <v>150</v>
      </c>
      <c r="K3332" s="23"/>
    </row>
    <row r="3333" spans="1:11" ht="12.75" customHeight="1" x14ac:dyDescent="0.25">
      <c r="A3333" s="20">
        <f t="shared" si="103"/>
        <v>43025.499999991938</v>
      </c>
      <c r="B3333" s="21">
        <v>49.145800000000001</v>
      </c>
      <c r="C3333" s="22">
        <v>4.8066899999999997</v>
      </c>
      <c r="D3333" s="21">
        <v>220.559</v>
      </c>
      <c r="E3333" s="21"/>
      <c r="F3333" s="24">
        <f t="shared" si="102"/>
        <v>49.145800000000001</v>
      </c>
      <c r="G3333" s="24">
        <v>49.145800000000001</v>
      </c>
      <c r="H3333" s="23">
        <v>13.037559999999999</v>
      </c>
      <c r="I3333" s="23"/>
      <c r="J3333" s="23">
        <v>150</v>
      </c>
      <c r="K3333" s="23"/>
    </row>
    <row r="3334" spans="1:11" ht="12.75" customHeight="1" x14ac:dyDescent="0.25">
      <c r="A3334" s="20">
        <f t="shared" si="103"/>
        <v>43025.541666658602</v>
      </c>
      <c r="B3334" s="21">
        <v>60.696629999999999</v>
      </c>
      <c r="C3334" s="22">
        <v>6.1522300000000003</v>
      </c>
      <c r="D3334" s="21">
        <v>214.6669</v>
      </c>
      <c r="E3334" s="21"/>
      <c r="F3334" s="24">
        <f t="shared" si="102"/>
        <v>60.696629999999999</v>
      </c>
      <c r="G3334" s="24">
        <v>60.696629999999999</v>
      </c>
      <c r="H3334" s="23">
        <v>13.03656</v>
      </c>
      <c r="I3334" s="23"/>
      <c r="J3334" s="23">
        <v>150</v>
      </c>
      <c r="K3334" s="23"/>
    </row>
    <row r="3335" spans="1:11" ht="12.75" customHeight="1" x14ac:dyDescent="0.25">
      <c r="A3335" s="20">
        <f t="shared" si="103"/>
        <v>43025.583333325267</v>
      </c>
      <c r="B3335" s="21">
        <v>53.643810000000002</v>
      </c>
      <c r="C3335" s="22">
        <v>7.2810499999999996</v>
      </c>
      <c r="D3335" s="21">
        <v>217.25139999999999</v>
      </c>
      <c r="E3335" s="21"/>
      <c r="F3335" s="24">
        <f t="shared" si="102"/>
        <v>53.643810000000002</v>
      </c>
      <c r="G3335" s="24">
        <v>53.643810000000002</v>
      </c>
      <c r="H3335" s="23">
        <v>13.03633</v>
      </c>
      <c r="I3335" s="23"/>
      <c r="J3335" s="23">
        <v>150</v>
      </c>
      <c r="K3335" s="23"/>
    </row>
    <row r="3336" spans="1:11" ht="12.75" customHeight="1" x14ac:dyDescent="0.25">
      <c r="A3336" s="20">
        <f t="shared" si="103"/>
        <v>43025.624999991931</v>
      </c>
      <c r="B3336" s="21">
        <v>24.491779999999999</v>
      </c>
      <c r="C3336" s="22">
        <v>7.1213899999999999</v>
      </c>
      <c r="D3336" s="21">
        <v>222.71960000000001</v>
      </c>
      <c r="E3336" s="21"/>
      <c r="F3336" s="24">
        <f t="shared" si="102"/>
        <v>24.491779999999999</v>
      </c>
      <c r="G3336" s="24">
        <v>24.491779999999999</v>
      </c>
      <c r="H3336" s="23">
        <v>13.030329999999999</v>
      </c>
      <c r="I3336" s="23"/>
      <c r="J3336" s="23">
        <v>150</v>
      </c>
      <c r="K3336" s="23"/>
    </row>
    <row r="3337" spans="1:11" ht="12.75" customHeight="1" x14ac:dyDescent="0.25">
      <c r="A3337" s="20">
        <f t="shared" si="103"/>
        <v>43025.666666658595</v>
      </c>
      <c r="B3337" s="21">
        <v>61.077500000000001</v>
      </c>
      <c r="C3337" s="22">
        <v>6.8034499999999998</v>
      </c>
      <c r="D3337" s="21">
        <v>227.11940000000001</v>
      </c>
      <c r="E3337" s="21"/>
      <c r="F3337" s="24">
        <f t="shared" si="102"/>
        <v>61.077500000000001</v>
      </c>
      <c r="G3337" s="24">
        <v>61.077500000000001</v>
      </c>
      <c r="H3337" s="23">
        <v>13.016830000000001</v>
      </c>
      <c r="I3337" s="23"/>
      <c r="J3337" s="23">
        <v>150</v>
      </c>
      <c r="K3337" s="23"/>
    </row>
    <row r="3338" spans="1:11" ht="12.75" customHeight="1" x14ac:dyDescent="0.25">
      <c r="A3338" s="20">
        <f t="shared" si="103"/>
        <v>43025.708333325259</v>
      </c>
      <c r="B3338" s="21">
        <v>75.448859999999996</v>
      </c>
      <c r="C3338" s="22">
        <v>6.8827999999999996</v>
      </c>
      <c r="D3338" s="21">
        <v>220.5872</v>
      </c>
      <c r="E3338" s="21"/>
      <c r="F3338" s="24">
        <f t="shared" si="102"/>
        <v>75.448859999999996</v>
      </c>
      <c r="G3338" s="24">
        <v>75.448859999999996</v>
      </c>
      <c r="H3338" s="23">
        <v>13.00417</v>
      </c>
      <c r="I3338" s="23"/>
      <c r="J3338" s="23">
        <v>150</v>
      </c>
      <c r="K3338" s="23"/>
    </row>
    <row r="3339" spans="1:11" ht="12.75" customHeight="1" x14ac:dyDescent="0.25">
      <c r="A3339" s="20">
        <f t="shared" si="103"/>
        <v>43025.749999991924</v>
      </c>
      <c r="B3339" s="21">
        <v>47.015360000000001</v>
      </c>
      <c r="C3339" s="22">
        <v>5.9176000000000002</v>
      </c>
      <c r="D3339" s="21">
        <v>224.81809999999999</v>
      </c>
      <c r="E3339" s="21"/>
      <c r="F3339" s="24">
        <f t="shared" ref="F3339:F3402" si="104">IF(AND(B3339&gt;0,ISNUMBER(B3339)),B3339,"")</f>
        <v>47.015360000000001</v>
      </c>
      <c r="G3339" s="24">
        <v>47.015360000000001</v>
      </c>
      <c r="H3339" s="23">
        <v>13.004060000000001</v>
      </c>
      <c r="I3339" s="23"/>
      <c r="J3339" s="23">
        <v>150</v>
      </c>
      <c r="K3339" s="23"/>
    </row>
    <row r="3340" spans="1:11" ht="12.75" customHeight="1" x14ac:dyDescent="0.25">
      <c r="A3340" s="20">
        <f t="shared" ref="A3340:A3403" si="105">A3339+1/24</f>
        <v>43025.791666658588</v>
      </c>
      <c r="B3340" s="21">
        <v>35.948929999999997</v>
      </c>
      <c r="C3340" s="22">
        <v>5.9034399999999998</v>
      </c>
      <c r="D3340" s="21">
        <v>225.37610000000001</v>
      </c>
      <c r="E3340" s="21"/>
      <c r="F3340" s="24">
        <f t="shared" si="104"/>
        <v>35.948929999999997</v>
      </c>
      <c r="G3340" s="24">
        <v>35.948929999999997</v>
      </c>
      <c r="H3340" s="23">
        <v>13.00325</v>
      </c>
      <c r="I3340" s="23"/>
      <c r="J3340" s="23">
        <v>150</v>
      </c>
      <c r="K3340" s="23"/>
    </row>
    <row r="3341" spans="1:11" ht="12.75" customHeight="1" x14ac:dyDescent="0.25">
      <c r="A3341" s="20">
        <f t="shared" si="105"/>
        <v>43025.833333325252</v>
      </c>
      <c r="B3341" s="21">
        <v>29.098459999999999</v>
      </c>
      <c r="C3341" s="22">
        <v>4.1466500000000002</v>
      </c>
      <c r="D3341" s="21">
        <v>229.34460000000001</v>
      </c>
      <c r="E3341" s="21"/>
      <c r="F3341" s="24">
        <f t="shared" si="104"/>
        <v>29.098459999999999</v>
      </c>
      <c r="G3341" s="24">
        <v>29.098459999999999</v>
      </c>
      <c r="H3341" s="23">
        <v>13</v>
      </c>
      <c r="I3341" s="23"/>
      <c r="J3341" s="23">
        <v>150</v>
      </c>
      <c r="K3341" s="23"/>
    </row>
    <row r="3342" spans="1:11" ht="12.75" customHeight="1" x14ac:dyDescent="0.25">
      <c r="A3342" s="20">
        <f t="shared" si="105"/>
        <v>43025.874999991916</v>
      </c>
      <c r="B3342" s="21">
        <v>18.7742</v>
      </c>
      <c r="C3342" s="22">
        <v>4.7103099999999998</v>
      </c>
      <c r="D3342" s="21">
        <v>232.85980000000001</v>
      </c>
      <c r="E3342" s="21"/>
      <c r="F3342" s="24">
        <f t="shared" si="104"/>
        <v>18.7742</v>
      </c>
      <c r="G3342" s="24">
        <v>18.7742</v>
      </c>
      <c r="H3342" s="23">
        <v>13</v>
      </c>
      <c r="I3342" s="23"/>
      <c r="J3342" s="23">
        <v>150</v>
      </c>
      <c r="K3342" s="23"/>
    </row>
    <row r="3343" spans="1:11" ht="12.75" customHeight="1" x14ac:dyDescent="0.25">
      <c r="A3343" s="20">
        <f t="shared" si="105"/>
        <v>43025.916666658581</v>
      </c>
      <c r="B3343" s="21">
        <v>20.184470000000001</v>
      </c>
      <c r="C3343" s="22">
        <v>3.8981300000000001</v>
      </c>
      <c r="D3343" s="21">
        <v>233.58969999999999</v>
      </c>
      <c r="E3343" s="21"/>
      <c r="F3343" s="24">
        <f t="shared" si="104"/>
        <v>20.184470000000001</v>
      </c>
      <c r="G3343" s="24">
        <v>20.184470000000001</v>
      </c>
      <c r="H3343" s="23">
        <v>12.99844</v>
      </c>
      <c r="I3343" s="23"/>
      <c r="J3343" s="23">
        <v>150</v>
      </c>
      <c r="K3343" s="23"/>
    </row>
    <row r="3344" spans="1:11" ht="12.75" customHeight="1" x14ac:dyDescent="0.25">
      <c r="A3344" s="20">
        <f t="shared" si="105"/>
        <v>43025.958333325245</v>
      </c>
      <c r="B3344" s="21">
        <v>12.158530000000001</v>
      </c>
      <c r="C3344" s="22">
        <v>5.0302899999999999</v>
      </c>
      <c r="D3344" s="21">
        <v>239.28229999999999</v>
      </c>
      <c r="E3344" s="21"/>
      <c r="F3344" s="24">
        <f t="shared" si="104"/>
        <v>12.158530000000001</v>
      </c>
      <c r="G3344" s="24">
        <v>12.158530000000001</v>
      </c>
      <c r="H3344" s="23">
        <v>12.99794</v>
      </c>
      <c r="I3344" s="23"/>
      <c r="J3344" s="23">
        <v>150</v>
      </c>
      <c r="K3344" s="23"/>
    </row>
    <row r="3345" spans="1:11" ht="12.75" customHeight="1" x14ac:dyDescent="0.25">
      <c r="A3345" s="20">
        <f t="shared" si="105"/>
        <v>43025.999999991909</v>
      </c>
      <c r="B3345" s="21">
        <v>9.6838200000000008</v>
      </c>
      <c r="C3345" s="22">
        <v>5.1115899999999996</v>
      </c>
      <c r="D3345" s="21">
        <v>243.113</v>
      </c>
      <c r="E3345" s="21"/>
      <c r="F3345" s="24">
        <f t="shared" si="104"/>
        <v>9.6838200000000008</v>
      </c>
      <c r="G3345" s="24">
        <v>9.6838200000000008</v>
      </c>
      <c r="H3345" s="23">
        <v>12.99755</v>
      </c>
      <c r="I3345" s="23"/>
      <c r="J3345" s="23">
        <v>150</v>
      </c>
      <c r="K3345" s="23"/>
    </row>
    <row r="3346" spans="1:11" ht="12.75" customHeight="1" x14ac:dyDescent="0.25">
      <c r="A3346" s="20">
        <f t="shared" si="105"/>
        <v>43026.041666658573</v>
      </c>
      <c r="B3346" s="21">
        <v>1.8001400000000001</v>
      </c>
      <c r="C3346" s="22">
        <v>3.7659899999999999</v>
      </c>
      <c r="D3346" s="21">
        <v>240.495</v>
      </c>
      <c r="E3346" s="21"/>
      <c r="F3346" s="24">
        <f t="shared" si="104"/>
        <v>1.8001400000000001</v>
      </c>
      <c r="G3346" s="24">
        <v>1.8001400000000001</v>
      </c>
      <c r="H3346" s="23">
        <v>12.99634</v>
      </c>
      <c r="I3346" s="23">
        <f>COUNTIF(G3346:G3369,"&gt;150")</f>
        <v>0</v>
      </c>
      <c r="J3346" s="23">
        <v>150</v>
      </c>
      <c r="K3346" s="23"/>
    </row>
    <row r="3347" spans="1:11" ht="12.75" customHeight="1" x14ac:dyDescent="0.25">
      <c r="A3347" s="20">
        <f t="shared" si="105"/>
        <v>43026.083333325238</v>
      </c>
      <c r="B3347" s="21">
        <v>10.769220000000001</v>
      </c>
      <c r="C3347" s="22">
        <v>4.3828399999999998</v>
      </c>
      <c r="D3347" s="21">
        <v>231.9</v>
      </c>
      <c r="E3347" s="21"/>
      <c r="F3347" s="24">
        <f t="shared" si="104"/>
        <v>10.769220000000001</v>
      </c>
      <c r="G3347" s="24">
        <v>10.769220000000001</v>
      </c>
      <c r="H3347" s="23">
        <v>12.993259999999999</v>
      </c>
      <c r="I3347" s="23"/>
      <c r="J3347" s="23">
        <v>150</v>
      </c>
      <c r="K3347" s="23"/>
    </row>
    <row r="3348" spans="1:11" ht="12.75" customHeight="1" x14ac:dyDescent="0.25">
      <c r="A3348" s="20">
        <f t="shared" si="105"/>
        <v>43026.124999991902</v>
      </c>
      <c r="B3348" s="21">
        <v>9.90456</v>
      </c>
      <c r="C3348" s="22">
        <v>3.3213200000000001</v>
      </c>
      <c r="D3348" s="21">
        <v>219.2663</v>
      </c>
      <c r="E3348" s="21"/>
      <c r="F3348" s="24">
        <f t="shared" si="104"/>
        <v>9.90456</v>
      </c>
      <c r="G3348" s="24">
        <v>9.90456</v>
      </c>
      <c r="H3348" s="23">
        <v>12.990209999999999</v>
      </c>
      <c r="I3348" s="23"/>
      <c r="J3348" s="23">
        <v>150</v>
      </c>
      <c r="K3348" s="23"/>
    </row>
    <row r="3349" spans="1:11" ht="12.75" customHeight="1" x14ac:dyDescent="0.25">
      <c r="A3349" s="20">
        <f t="shared" si="105"/>
        <v>43026.166666658566</v>
      </c>
      <c r="B3349" s="21">
        <v>14.262499999999999</v>
      </c>
      <c r="C3349" s="22">
        <v>2.7752500000000002</v>
      </c>
      <c r="D3349" s="21">
        <v>222.29509999999999</v>
      </c>
      <c r="E3349" s="21"/>
      <c r="F3349" s="24">
        <f t="shared" si="104"/>
        <v>14.262499999999999</v>
      </c>
      <c r="G3349" s="24">
        <v>14.262499999999999</v>
      </c>
      <c r="H3349" s="23">
        <v>12.98959</v>
      </c>
      <c r="I3349" s="23"/>
      <c r="J3349" s="23">
        <v>150</v>
      </c>
      <c r="K3349" s="23"/>
    </row>
    <row r="3350" spans="1:11" ht="12.75" customHeight="1" x14ac:dyDescent="0.25">
      <c r="A3350" s="20">
        <f t="shared" si="105"/>
        <v>43026.20833332523</v>
      </c>
      <c r="B3350" s="21">
        <v>14.090780000000001</v>
      </c>
      <c r="C3350" s="22">
        <v>0.89912999999999998</v>
      </c>
      <c r="D3350" s="21">
        <v>223.6968</v>
      </c>
      <c r="E3350" s="21"/>
      <c r="F3350" s="24">
        <f t="shared" si="104"/>
        <v>14.090780000000001</v>
      </c>
      <c r="G3350" s="24">
        <v>14.090780000000001</v>
      </c>
      <c r="H3350" s="23">
        <v>12.98939</v>
      </c>
      <c r="I3350" s="23"/>
      <c r="J3350" s="23">
        <v>150</v>
      </c>
      <c r="K3350" s="23"/>
    </row>
    <row r="3351" spans="1:11" ht="12.75" customHeight="1" x14ac:dyDescent="0.25">
      <c r="A3351" s="20">
        <f t="shared" si="105"/>
        <v>43026.249999991895</v>
      </c>
      <c r="B3351" s="21">
        <v>88.912559999999999</v>
      </c>
      <c r="C3351" s="22">
        <v>1.8028900000000001</v>
      </c>
      <c r="D3351" s="21">
        <v>211.75</v>
      </c>
      <c r="E3351" s="21"/>
      <c r="F3351" s="24">
        <f t="shared" si="104"/>
        <v>88.912559999999999</v>
      </c>
      <c r="G3351" s="24">
        <v>88.912559999999999</v>
      </c>
      <c r="H3351" s="23">
        <v>12.988670000000001</v>
      </c>
      <c r="I3351" s="23"/>
      <c r="J3351" s="23">
        <v>150</v>
      </c>
      <c r="K3351" s="23"/>
    </row>
    <row r="3352" spans="1:11" ht="12.75" customHeight="1" x14ac:dyDescent="0.25">
      <c r="A3352" s="20">
        <f t="shared" si="105"/>
        <v>43026.291666658559</v>
      </c>
      <c r="B3352" s="21">
        <v>9.4208300000000005</v>
      </c>
      <c r="C3352" s="22">
        <v>3.2372999999999998</v>
      </c>
      <c r="D3352" s="21">
        <v>213.57380000000001</v>
      </c>
      <c r="E3352" s="21"/>
      <c r="F3352" s="24">
        <f t="shared" si="104"/>
        <v>9.4208300000000005</v>
      </c>
      <c r="G3352" s="24">
        <v>9.4208300000000005</v>
      </c>
      <c r="H3352" s="23">
        <v>12.982279999999999</v>
      </c>
      <c r="I3352" s="23"/>
      <c r="J3352" s="23">
        <v>150</v>
      </c>
      <c r="K3352" s="23"/>
    </row>
    <row r="3353" spans="1:11" ht="12.75" customHeight="1" x14ac:dyDescent="0.25">
      <c r="A3353" s="20">
        <f t="shared" si="105"/>
        <v>43026.333333325223</v>
      </c>
      <c r="B3353" s="21">
        <v>18.276</v>
      </c>
      <c r="C3353" s="22">
        <v>2.5094400000000001</v>
      </c>
      <c r="D3353" s="21">
        <v>218.5607</v>
      </c>
      <c r="E3353" s="21"/>
      <c r="F3353" s="24">
        <f t="shared" si="104"/>
        <v>18.276</v>
      </c>
      <c r="G3353" s="24">
        <v>18.276</v>
      </c>
      <c r="H3353" s="23">
        <v>12.98029</v>
      </c>
      <c r="I3353" s="23"/>
      <c r="J3353" s="23">
        <v>150</v>
      </c>
      <c r="K3353" s="23"/>
    </row>
    <row r="3354" spans="1:11" ht="12.75" customHeight="1" x14ac:dyDescent="0.25">
      <c r="A3354" s="20">
        <f t="shared" si="105"/>
        <v>43026.374999991887</v>
      </c>
      <c r="B3354" s="21">
        <v>27.24211</v>
      </c>
      <c r="C3354" s="22">
        <v>2.86795</v>
      </c>
      <c r="D3354" s="21">
        <v>221.06030000000001</v>
      </c>
      <c r="E3354" s="21"/>
      <c r="F3354" s="24">
        <f t="shared" si="104"/>
        <v>27.24211</v>
      </c>
      <c r="G3354" s="24">
        <v>27.24211</v>
      </c>
      <c r="H3354" s="23">
        <v>12.97739</v>
      </c>
      <c r="I3354" s="23"/>
      <c r="J3354" s="23">
        <v>150</v>
      </c>
      <c r="K3354" s="23"/>
    </row>
    <row r="3355" spans="1:11" ht="12.75" customHeight="1" x14ac:dyDescent="0.25">
      <c r="A3355" s="20">
        <f t="shared" si="105"/>
        <v>43026.416666658552</v>
      </c>
      <c r="B3355" s="21">
        <v>21.074449999999999</v>
      </c>
      <c r="C3355" s="22">
        <v>3.01457</v>
      </c>
      <c r="D3355" s="21">
        <v>212.96100000000001</v>
      </c>
      <c r="E3355" s="21"/>
      <c r="F3355" s="24">
        <f t="shared" si="104"/>
        <v>21.074449999999999</v>
      </c>
      <c r="G3355" s="24">
        <v>21.074449999999999</v>
      </c>
      <c r="H3355" s="23">
        <v>12.94675</v>
      </c>
      <c r="I3355" s="23"/>
      <c r="J3355" s="23">
        <v>150</v>
      </c>
      <c r="K3355" s="23"/>
    </row>
    <row r="3356" spans="1:11" ht="12.75" customHeight="1" x14ac:dyDescent="0.25">
      <c r="A3356" s="20">
        <f t="shared" si="105"/>
        <v>43026.458333325216</v>
      </c>
      <c r="B3356" s="21">
        <v>38.54016</v>
      </c>
      <c r="C3356" s="22">
        <v>3.2953999999999999</v>
      </c>
      <c r="D3356" s="21">
        <v>217.7099</v>
      </c>
      <c r="E3356" s="21"/>
      <c r="F3356" s="24">
        <f t="shared" si="104"/>
        <v>38.54016</v>
      </c>
      <c r="G3356" s="24">
        <v>38.54016</v>
      </c>
      <c r="H3356" s="23">
        <v>12.94575</v>
      </c>
      <c r="I3356" s="23"/>
      <c r="J3356" s="23">
        <v>150</v>
      </c>
      <c r="K3356" s="23"/>
    </row>
    <row r="3357" spans="1:11" ht="12.75" customHeight="1" x14ac:dyDescent="0.25">
      <c r="A3357" s="20">
        <f t="shared" si="105"/>
        <v>43026.49999999188</v>
      </c>
      <c r="B3357" s="21">
        <v>80.017939999999996</v>
      </c>
      <c r="C3357" s="22">
        <v>4.5533099999999997</v>
      </c>
      <c r="D3357" s="21">
        <v>218.24459999999999</v>
      </c>
      <c r="E3357" s="21"/>
      <c r="F3357" s="24">
        <f t="shared" si="104"/>
        <v>80.017939999999996</v>
      </c>
      <c r="G3357" s="24">
        <v>80.017939999999996</v>
      </c>
      <c r="H3357" s="23">
        <v>12.93961</v>
      </c>
      <c r="I3357" s="23"/>
      <c r="J3357" s="23">
        <v>150</v>
      </c>
      <c r="K3357" s="23"/>
    </row>
    <row r="3358" spans="1:11" ht="12.75" customHeight="1" x14ac:dyDescent="0.25">
      <c r="A3358" s="20">
        <f t="shared" si="105"/>
        <v>43026.541666658544</v>
      </c>
      <c r="B3358" s="21">
        <v>52.420610000000003</v>
      </c>
      <c r="C3358" s="22">
        <v>5.1325900000000004</v>
      </c>
      <c r="D3358" s="21">
        <v>228.7807</v>
      </c>
      <c r="E3358" s="21"/>
      <c r="F3358" s="24">
        <f t="shared" si="104"/>
        <v>52.420610000000003</v>
      </c>
      <c r="G3358" s="24">
        <v>52.420610000000003</v>
      </c>
      <c r="H3358" s="23">
        <v>12.93811</v>
      </c>
      <c r="I3358" s="23"/>
      <c r="J3358" s="23">
        <v>150</v>
      </c>
      <c r="K3358" s="23"/>
    </row>
    <row r="3359" spans="1:11" ht="12.75" customHeight="1" x14ac:dyDescent="0.25">
      <c r="A3359" s="20">
        <f t="shared" si="105"/>
        <v>43026.583333325209</v>
      </c>
      <c r="B3359" s="21">
        <v>77.289490000000001</v>
      </c>
      <c r="C3359" s="22">
        <v>5.2490600000000001</v>
      </c>
      <c r="D3359" s="21">
        <v>215.11429999999999</v>
      </c>
      <c r="E3359" s="21"/>
      <c r="F3359" s="24">
        <f t="shared" si="104"/>
        <v>77.289490000000001</v>
      </c>
      <c r="G3359" s="24">
        <v>77.289490000000001</v>
      </c>
      <c r="H3359" s="23">
        <v>12.934670000000001</v>
      </c>
      <c r="I3359" s="23"/>
      <c r="J3359" s="23">
        <v>150</v>
      </c>
      <c r="K3359" s="23"/>
    </row>
    <row r="3360" spans="1:11" ht="12.75" customHeight="1" x14ac:dyDescent="0.25">
      <c r="A3360" s="20">
        <f t="shared" si="105"/>
        <v>43026.624999991873</v>
      </c>
      <c r="B3360" s="21">
        <v>68.834829999999997</v>
      </c>
      <c r="C3360" s="22">
        <v>5.0006000000000004</v>
      </c>
      <c r="D3360" s="21">
        <v>212.14109999999999</v>
      </c>
      <c r="E3360" s="21"/>
      <c r="F3360" s="24">
        <f t="shared" si="104"/>
        <v>68.834829999999997</v>
      </c>
      <c r="G3360" s="24">
        <v>68.834829999999997</v>
      </c>
      <c r="H3360" s="23">
        <v>12.932499999999999</v>
      </c>
      <c r="I3360" s="23"/>
      <c r="J3360" s="23">
        <v>150</v>
      </c>
      <c r="K3360" s="23"/>
    </row>
    <row r="3361" spans="1:11" ht="12.75" customHeight="1" x14ac:dyDescent="0.25">
      <c r="A3361" s="20">
        <f t="shared" si="105"/>
        <v>43026.666666658537</v>
      </c>
      <c r="B3361" s="21">
        <v>46.740609999999997</v>
      </c>
      <c r="C3361" s="22">
        <v>4.9720300000000002</v>
      </c>
      <c r="D3361" s="21">
        <v>213.20699999999999</v>
      </c>
      <c r="E3361" s="21"/>
      <c r="F3361" s="24">
        <f t="shared" si="104"/>
        <v>46.740609999999997</v>
      </c>
      <c r="G3361" s="24">
        <v>46.740609999999997</v>
      </c>
      <c r="H3361" s="23">
        <v>12.92389</v>
      </c>
      <c r="I3361" s="23"/>
      <c r="J3361" s="23">
        <v>150</v>
      </c>
      <c r="K3361" s="23"/>
    </row>
    <row r="3362" spans="1:11" ht="12.75" customHeight="1" x14ac:dyDescent="0.25">
      <c r="A3362" s="20">
        <f t="shared" si="105"/>
        <v>43026.708333325201</v>
      </c>
      <c r="B3362" s="21">
        <v>48.856949999999998</v>
      </c>
      <c r="C3362" s="22">
        <v>4.4830100000000002</v>
      </c>
      <c r="D3362" s="21">
        <v>217.2199</v>
      </c>
      <c r="E3362" s="21"/>
      <c r="F3362" s="24">
        <f t="shared" si="104"/>
        <v>48.856949999999998</v>
      </c>
      <c r="G3362" s="24">
        <v>48.856949999999998</v>
      </c>
      <c r="H3362" s="23">
        <v>12.920629999999999</v>
      </c>
      <c r="I3362" s="23"/>
      <c r="J3362" s="23">
        <v>150</v>
      </c>
      <c r="K3362" s="23"/>
    </row>
    <row r="3363" spans="1:11" ht="12.75" customHeight="1" x14ac:dyDescent="0.25">
      <c r="A3363" s="20">
        <f t="shared" si="105"/>
        <v>43026.749999991865</v>
      </c>
      <c r="B3363" s="21">
        <v>42.712060000000001</v>
      </c>
      <c r="C3363" s="22">
        <v>4.3537699999999999</v>
      </c>
      <c r="D3363" s="21">
        <v>214.45869999999999</v>
      </c>
      <c r="E3363" s="21"/>
      <c r="F3363" s="24">
        <f t="shared" si="104"/>
        <v>42.712060000000001</v>
      </c>
      <c r="G3363" s="24">
        <v>42.712060000000001</v>
      </c>
      <c r="H3363" s="23">
        <v>12.918939999999999</v>
      </c>
      <c r="I3363" s="23"/>
      <c r="J3363" s="23">
        <v>150</v>
      </c>
      <c r="K3363" s="23"/>
    </row>
    <row r="3364" spans="1:11" ht="12.75" customHeight="1" x14ac:dyDescent="0.25">
      <c r="A3364" s="20">
        <f t="shared" si="105"/>
        <v>43026.79166665853</v>
      </c>
      <c r="B3364" s="21">
        <v>33.74633</v>
      </c>
      <c r="C3364" s="22">
        <v>3.4935700000000001</v>
      </c>
      <c r="D3364" s="21">
        <v>205.00040000000001</v>
      </c>
      <c r="E3364" s="21"/>
      <c r="F3364" s="24">
        <f t="shared" si="104"/>
        <v>33.74633</v>
      </c>
      <c r="G3364" s="24">
        <v>33.74633</v>
      </c>
      <c r="H3364" s="23">
        <v>12.913169999999999</v>
      </c>
      <c r="I3364" s="23"/>
      <c r="J3364" s="23">
        <v>150</v>
      </c>
      <c r="K3364" s="23"/>
    </row>
    <row r="3365" spans="1:11" ht="12.75" customHeight="1" x14ac:dyDescent="0.25">
      <c r="A3365" s="20">
        <f t="shared" si="105"/>
        <v>43026.833333325194</v>
      </c>
      <c r="B3365" s="21">
        <v>22.470659999999999</v>
      </c>
      <c r="C3365" s="22">
        <v>3.6694100000000001</v>
      </c>
      <c r="D3365" s="21">
        <v>213.16380000000001</v>
      </c>
      <c r="E3365" s="21"/>
      <c r="F3365" s="24">
        <f t="shared" si="104"/>
        <v>22.470659999999999</v>
      </c>
      <c r="G3365" s="24">
        <v>22.470659999999999</v>
      </c>
      <c r="H3365" s="23">
        <v>12.90433</v>
      </c>
      <c r="I3365" s="23"/>
      <c r="J3365" s="23">
        <v>150</v>
      </c>
      <c r="K3365" s="23"/>
    </row>
    <row r="3366" spans="1:11" ht="12.75" customHeight="1" x14ac:dyDescent="0.25">
      <c r="A3366" s="20">
        <f t="shared" si="105"/>
        <v>43026.874999991858</v>
      </c>
      <c r="B3366" s="21">
        <v>23.265550000000001</v>
      </c>
      <c r="C3366" s="22">
        <v>3.0689600000000001</v>
      </c>
      <c r="D3366" s="21">
        <v>201.5977</v>
      </c>
      <c r="E3366" s="21"/>
      <c r="F3366" s="24">
        <f t="shared" si="104"/>
        <v>23.265550000000001</v>
      </c>
      <c r="G3366" s="24">
        <v>23.265550000000001</v>
      </c>
      <c r="H3366" s="23">
        <v>12.90011</v>
      </c>
      <c r="I3366" s="23"/>
      <c r="J3366" s="23">
        <v>150</v>
      </c>
      <c r="K3366" s="23"/>
    </row>
    <row r="3367" spans="1:11" ht="12.75" customHeight="1" x14ac:dyDescent="0.25">
      <c r="A3367" s="20">
        <f t="shared" si="105"/>
        <v>43026.916666658522</v>
      </c>
      <c r="B3367" s="21">
        <v>23.754110000000001</v>
      </c>
      <c r="C3367" s="22">
        <v>1.15377</v>
      </c>
      <c r="D3367" s="21">
        <v>184.4376</v>
      </c>
      <c r="E3367" s="21"/>
      <c r="F3367" s="24">
        <f t="shared" si="104"/>
        <v>23.754110000000001</v>
      </c>
      <c r="G3367" s="24">
        <v>23.754110000000001</v>
      </c>
      <c r="H3367" s="23">
        <v>12.89878</v>
      </c>
      <c r="I3367" s="23"/>
      <c r="J3367" s="23">
        <v>150</v>
      </c>
      <c r="K3367" s="23"/>
    </row>
    <row r="3368" spans="1:11" ht="12.75" customHeight="1" x14ac:dyDescent="0.25">
      <c r="A3368" s="20">
        <f t="shared" si="105"/>
        <v>43026.958333325187</v>
      </c>
      <c r="B3368" s="21">
        <v>16.05922</v>
      </c>
      <c r="C3368" s="22">
        <v>0.98834999999999995</v>
      </c>
      <c r="D3368" s="21">
        <v>160.60230000000001</v>
      </c>
      <c r="E3368" s="21"/>
      <c r="F3368" s="24">
        <f t="shared" si="104"/>
        <v>16.05922</v>
      </c>
      <c r="G3368" s="24">
        <v>16.05922</v>
      </c>
      <c r="H3368" s="23">
        <v>12.89767</v>
      </c>
      <c r="I3368" s="23"/>
      <c r="J3368" s="23">
        <v>150</v>
      </c>
      <c r="K3368" s="23"/>
    </row>
    <row r="3369" spans="1:11" ht="12.75" customHeight="1" x14ac:dyDescent="0.25">
      <c r="A3369" s="20">
        <f t="shared" si="105"/>
        <v>43026.999999991851</v>
      </c>
      <c r="B3369" s="21">
        <v>11.08672</v>
      </c>
      <c r="C3369" s="22">
        <v>0.56264000000000003</v>
      </c>
      <c r="D3369" s="21">
        <v>71.531649999999999</v>
      </c>
      <c r="E3369" s="21"/>
      <c r="F3369" s="24">
        <f t="shared" si="104"/>
        <v>11.08672</v>
      </c>
      <c r="G3369" s="24">
        <v>11.08672</v>
      </c>
      <c r="H3369" s="23">
        <v>12.893090000000001</v>
      </c>
      <c r="I3369" s="23"/>
      <c r="J3369" s="23">
        <v>150</v>
      </c>
      <c r="K3369" s="23"/>
    </row>
    <row r="3370" spans="1:11" ht="12.75" customHeight="1" x14ac:dyDescent="0.25">
      <c r="A3370" s="20">
        <f t="shared" si="105"/>
        <v>43027.041666658515</v>
      </c>
      <c r="B3370" s="21">
        <v>26.094999999999999</v>
      </c>
      <c r="C3370" s="22">
        <v>0.62514999999999998</v>
      </c>
      <c r="D3370" s="21">
        <v>274.7593</v>
      </c>
      <c r="E3370" s="21"/>
      <c r="F3370" s="24">
        <f t="shared" si="104"/>
        <v>26.094999999999999</v>
      </c>
      <c r="G3370" s="24">
        <v>26.094999999999999</v>
      </c>
      <c r="H3370" s="23">
        <v>12.893050000000001</v>
      </c>
      <c r="I3370" s="23">
        <f>COUNTIF(G3370:G3393,"&gt;150")</f>
        <v>0</v>
      </c>
      <c r="J3370" s="23">
        <v>150</v>
      </c>
      <c r="K3370" s="23"/>
    </row>
    <row r="3371" spans="1:11" ht="12.75" customHeight="1" x14ac:dyDescent="0.25">
      <c r="A3371" s="20">
        <f t="shared" si="105"/>
        <v>43027.083333325179</v>
      </c>
      <c r="B3371" s="21">
        <v>27.38139</v>
      </c>
      <c r="C3371" s="22">
        <v>0.42407</v>
      </c>
      <c r="D3371" s="21">
        <v>359.73590000000002</v>
      </c>
      <c r="E3371" s="21"/>
      <c r="F3371" s="24">
        <f t="shared" si="104"/>
        <v>27.38139</v>
      </c>
      <c r="G3371" s="24">
        <v>27.38139</v>
      </c>
      <c r="H3371" s="23">
        <v>12.891</v>
      </c>
      <c r="I3371" s="23"/>
      <c r="J3371" s="23">
        <v>150</v>
      </c>
      <c r="K3371" s="23"/>
    </row>
    <row r="3372" spans="1:11" ht="12.75" customHeight="1" x14ac:dyDescent="0.25">
      <c r="A3372" s="20">
        <f t="shared" si="105"/>
        <v>43027.124999991844</v>
      </c>
      <c r="B3372" s="21">
        <v>11.142670000000001</v>
      </c>
      <c r="C3372" s="22">
        <v>0.34106999999999998</v>
      </c>
      <c r="D3372" s="21">
        <v>58.477200000000003</v>
      </c>
      <c r="E3372" s="21"/>
      <c r="F3372" s="24">
        <f t="shared" si="104"/>
        <v>11.142670000000001</v>
      </c>
      <c r="G3372" s="24">
        <v>11.142670000000001</v>
      </c>
      <c r="H3372" s="23">
        <v>12.88833</v>
      </c>
      <c r="I3372" s="23"/>
      <c r="J3372" s="23">
        <v>150</v>
      </c>
      <c r="K3372" s="23"/>
    </row>
    <row r="3373" spans="1:11" ht="12.75" customHeight="1" x14ac:dyDescent="0.25">
      <c r="A3373" s="20">
        <f t="shared" si="105"/>
        <v>43027.166666658508</v>
      </c>
      <c r="B3373" s="21">
        <v>18.279720000000001</v>
      </c>
      <c r="C3373" s="22">
        <v>0.55074999999999996</v>
      </c>
      <c r="D3373" s="21">
        <v>79.970349999999996</v>
      </c>
      <c r="E3373" s="21"/>
      <c r="F3373" s="24">
        <f t="shared" si="104"/>
        <v>18.279720000000001</v>
      </c>
      <c r="G3373" s="24">
        <v>18.279720000000001</v>
      </c>
      <c r="H3373" s="23">
        <v>12.88428</v>
      </c>
      <c r="I3373" s="23"/>
      <c r="J3373" s="23">
        <v>150</v>
      </c>
      <c r="K3373" s="23"/>
    </row>
    <row r="3374" spans="1:11" ht="12.75" customHeight="1" x14ac:dyDescent="0.25">
      <c r="A3374" s="20">
        <f t="shared" si="105"/>
        <v>43027.208333325172</v>
      </c>
      <c r="B3374" s="21">
        <v>116.474</v>
      </c>
      <c r="C3374" s="22">
        <v>0.77351999999999999</v>
      </c>
      <c r="D3374" s="21">
        <v>246.5693</v>
      </c>
      <c r="E3374" s="21"/>
      <c r="F3374" s="24">
        <f t="shared" si="104"/>
        <v>116.474</v>
      </c>
      <c r="G3374" s="24">
        <v>116.474</v>
      </c>
      <c r="H3374" s="23">
        <v>12.871</v>
      </c>
      <c r="I3374" s="23"/>
      <c r="J3374" s="23">
        <v>150</v>
      </c>
      <c r="K3374" s="23"/>
    </row>
    <row r="3375" spans="1:11" ht="12.75" customHeight="1" x14ac:dyDescent="0.25">
      <c r="A3375" s="20">
        <f t="shared" si="105"/>
        <v>43027.249999991836</v>
      </c>
      <c r="B3375" s="21">
        <v>60.037170000000003</v>
      </c>
      <c r="C3375" s="22">
        <v>0.49820999999999999</v>
      </c>
      <c r="D3375" s="21">
        <v>90.253559999999993</v>
      </c>
      <c r="E3375" s="21"/>
      <c r="F3375" s="24">
        <f t="shared" si="104"/>
        <v>60.037170000000003</v>
      </c>
      <c r="G3375" s="24">
        <v>60.037170000000003</v>
      </c>
      <c r="H3375" s="23">
        <v>12.8695</v>
      </c>
      <c r="I3375" s="23"/>
      <c r="J3375" s="23">
        <v>150</v>
      </c>
      <c r="K3375" s="23"/>
    </row>
    <row r="3376" spans="1:11" ht="12.75" customHeight="1" x14ac:dyDescent="0.25">
      <c r="A3376" s="20">
        <f t="shared" si="105"/>
        <v>43027.291666658501</v>
      </c>
      <c r="B3376" s="21">
        <v>145.26589999999999</v>
      </c>
      <c r="C3376" s="22">
        <v>0.41438999999999998</v>
      </c>
      <c r="D3376" s="21">
        <v>114.85680000000001</v>
      </c>
      <c r="E3376" s="21"/>
      <c r="F3376" s="24">
        <f t="shared" si="104"/>
        <v>145.26589999999999</v>
      </c>
      <c r="G3376" s="24">
        <v>145.26589999999999</v>
      </c>
      <c r="H3376" s="23">
        <v>12.86617</v>
      </c>
      <c r="I3376" s="23"/>
      <c r="J3376" s="23">
        <v>150</v>
      </c>
      <c r="K3376" s="23"/>
    </row>
    <row r="3377" spans="1:11" ht="12.75" customHeight="1" x14ac:dyDescent="0.25">
      <c r="A3377" s="20">
        <f t="shared" si="105"/>
        <v>43027.333333325165</v>
      </c>
      <c r="B3377" s="21">
        <v>50.86195</v>
      </c>
      <c r="C3377" s="22">
        <v>0.69020000000000004</v>
      </c>
      <c r="D3377" s="21">
        <v>74.960989999999995</v>
      </c>
      <c r="E3377" s="21"/>
      <c r="F3377" s="24">
        <f t="shared" si="104"/>
        <v>50.86195</v>
      </c>
      <c r="G3377" s="24">
        <v>50.86195</v>
      </c>
      <c r="H3377" s="23">
        <v>12.8645</v>
      </c>
      <c r="I3377" s="23"/>
      <c r="J3377" s="23">
        <v>150</v>
      </c>
      <c r="K3377" s="23"/>
    </row>
    <row r="3378" spans="1:11" ht="12.75" customHeight="1" x14ac:dyDescent="0.25">
      <c r="A3378" s="20">
        <f t="shared" si="105"/>
        <v>43027.374999991829</v>
      </c>
      <c r="B3378" s="21">
        <v>41.824890000000003</v>
      </c>
      <c r="C3378" s="22">
        <v>0.52093999999999996</v>
      </c>
      <c r="D3378" s="21">
        <v>120.0476</v>
      </c>
      <c r="E3378" s="21"/>
      <c r="F3378" s="24">
        <f t="shared" si="104"/>
        <v>41.824890000000003</v>
      </c>
      <c r="G3378" s="24">
        <v>41.824890000000003</v>
      </c>
      <c r="H3378" s="23">
        <v>12.863329999999999</v>
      </c>
      <c r="I3378" s="23"/>
      <c r="J3378" s="23">
        <v>150</v>
      </c>
      <c r="K3378" s="23"/>
    </row>
    <row r="3379" spans="1:11" ht="12.75" customHeight="1" x14ac:dyDescent="0.25">
      <c r="A3379" s="20">
        <f t="shared" si="105"/>
        <v>43027.416666658493</v>
      </c>
      <c r="B3379" s="21"/>
      <c r="C3379" s="22">
        <v>1.96017</v>
      </c>
      <c r="D3379" s="21">
        <v>180.29939999999999</v>
      </c>
      <c r="E3379" s="21"/>
      <c r="F3379" s="24" t="str">
        <f t="shared" si="104"/>
        <v/>
      </c>
      <c r="G3379" s="24" t="s">
        <v>189</v>
      </c>
      <c r="H3379" s="23">
        <v>12.853719999999999</v>
      </c>
      <c r="I3379" s="23"/>
      <c r="J3379" s="23">
        <v>150</v>
      </c>
      <c r="K3379" s="23"/>
    </row>
    <row r="3380" spans="1:11" ht="12.75" customHeight="1" x14ac:dyDescent="0.25">
      <c r="A3380" s="20">
        <f t="shared" si="105"/>
        <v>43027.458333325158</v>
      </c>
      <c r="B3380" s="21">
        <v>58.39761</v>
      </c>
      <c r="C3380" s="22">
        <v>2.29034</v>
      </c>
      <c r="D3380" s="21">
        <v>175.06120000000001</v>
      </c>
      <c r="E3380" s="21"/>
      <c r="F3380" s="24">
        <f t="shared" si="104"/>
        <v>58.39761</v>
      </c>
      <c r="G3380" s="24">
        <v>58.39761</v>
      </c>
      <c r="H3380" s="23">
        <v>12.852959999999999</v>
      </c>
      <c r="I3380" s="23"/>
      <c r="J3380" s="23">
        <v>150</v>
      </c>
      <c r="K3380" s="23"/>
    </row>
    <row r="3381" spans="1:11" ht="12.75" customHeight="1" x14ac:dyDescent="0.25">
      <c r="A3381" s="20">
        <f t="shared" si="105"/>
        <v>43027.499999991822</v>
      </c>
      <c r="B3381" s="21">
        <v>58.764389999999999</v>
      </c>
      <c r="C3381" s="22">
        <v>2.6457799999999998</v>
      </c>
      <c r="D3381" s="21">
        <v>179.9906</v>
      </c>
      <c r="E3381" s="21"/>
      <c r="F3381" s="24">
        <f t="shared" si="104"/>
        <v>58.764389999999999</v>
      </c>
      <c r="G3381" s="24">
        <v>58.764389999999999</v>
      </c>
      <c r="H3381" s="23">
        <v>12.844569999999999</v>
      </c>
      <c r="I3381" s="23"/>
      <c r="J3381" s="23">
        <v>150</v>
      </c>
      <c r="K3381" s="23"/>
    </row>
    <row r="3382" spans="1:11" ht="12.75" customHeight="1" x14ac:dyDescent="0.25">
      <c r="A3382" s="20">
        <f t="shared" si="105"/>
        <v>43027.541666658486</v>
      </c>
      <c r="B3382" s="21">
        <v>46.726610000000001</v>
      </c>
      <c r="C3382" s="22">
        <v>2.3307000000000002</v>
      </c>
      <c r="D3382" s="21">
        <v>174.1532</v>
      </c>
      <c r="E3382" s="21"/>
      <c r="F3382" s="24">
        <f t="shared" si="104"/>
        <v>46.726610000000001</v>
      </c>
      <c r="G3382" s="24">
        <v>46.726610000000001</v>
      </c>
      <c r="H3382" s="23">
        <v>12.842750000000001</v>
      </c>
      <c r="I3382" s="23"/>
      <c r="J3382" s="23">
        <v>150</v>
      </c>
      <c r="K3382" s="23"/>
    </row>
    <row r="3383" spans="1:11" ht="12.75" customHeight="1" x14ac:dyDescent="0.25">
      <c r="A3383" s="20">
        <f t="shared" si="105"/>
        <v>43027.58333332515</v>
      </c>
      <c r="B3383" s="21">
        <v>64.075940000000003</v>
      </c>
      <c r="C3383" s="22">
        <v>2.5933199999999998</v>
      </c>
      <c r="D3383" s="21">
        <v>180.49590000000001</v>
      </c>
      <c r="E3383" s="21"/>
      <c r="F3383" s="24">
        <f t="shared" si="104"/>
        <v>64.075940000000003</v>
      </c>
      <c r="G3383" s="24">
        <v>64.075940000000003</v>
      </c>
      <c r="H3383" s="23">
        <v>12.842499999999999</v>
      </c>
      <c r="I3383" s="23"/>
      <c r="J3383" s="23">
        <v>150</v>
      </c>
      <c r="K3383" s="23"/>
    </row>
    <row r="3384" spans="1:11" ht="12.75" customHeight="1" x14ac:dyDescent="0.25">
      <c r="A3384" s="20">
        <f t="shared" si="105"/>
        <v>43027.624999991815</v>
      </c>
      <c r="B3384" s="21">
        <v>70.142889999999994</v>
      </c>
      <c r="C3384" s="22">
        <v>3.8026300000000002</v>
      </c>
      <c r="D3384" s="21">
        <v>205.77199999999999</v>
      </c>
      <c r="E3384" s="21"/>
      <c r="F3384" s="24">
        <f t="shared" si="104"/>
        <v>70.142889999999994</v>
      </c>
      <c r="G3384" s="24">
        <v>70.142889999999994</v>
      </c>
      <c r="H3384" s="23">
        <v>12.83794</v>
      </c>
      <c r="I3384" s="23"/>
      <c r="J3384" s="23">
        <v>150</v>
      </c>
      <c r="K3384" s="23"/>
    </row>
    <row r="3385" spans="1:11" ht="12.75" customHeight="1" x14ac:dyDescent="0.25">
      <c r="A3385" s="20">
        <f t="shared" si="105"/>
        <v>43027.666666658479</v>
      </c>
      <c r="B3385" s="21">
        <v>143.55779999999999</v>
      </c>
      <c r="C3385" s="22">
        <v>3.3662700000000001</v>
      </c>
      <c r="D3385" s="21">
        <v>201.00049999999999</v>
      </c>
      <c r="E3385" s="21"/>
      <c r="F3385" s="24">
        <f t="shared" si="104"/>
        <v>143.55779999999999</v>
      </c>
      <c r="G3385" s="24">
        <v>143.55779999999999</v>
      </c>
      <c r="H3385" s="23">
        <v>12.83395</v>
      </c>
      <c r="I3385" s="23"/>
      <c r="J3385" s="23">
        <v>150</v>
      </c>
      <c r="K3385" s="23"/>
    </row>
    <row r="3386" spans="1:11" ht="12.75" customHeight="1" x14ac:dyDescent="0.25">
      <c r="A3386" s="20">
        <f t="shared" si="105"/>
        <v>43027.708333325143</v>
      </c>
      <c r="B3386" s="21">
        <v>89.895269999999996</v>
      </c>
      <c r="C3386" s="22">
        <v>3.5413299999999999</v>
      </c>
      <c r="D3386" s="21">
        <v>192.17330000000001</v>
      </c>
      <c r="E3386" s="21"/>
      <c r="F3386" s="24">
        <f t="shared" si="104"/>
        <v>89.895269999999996</v>
      </c>
      <c r="G3386" s="24">
        <v>89.895269999999996</v>
      </c>
      <c r="H3386" s="23">
        <v>12.830159999999999</v>
      </c>
      <c r="I3386" s="23"/>
      <c r="J3386" s="23">
        <v>150</v>
      </c>
      <c r="K3386" s="23"/>
    </row>
    <row r="3387" spans="1:11" ht="12.75" customHeight="1" x14ac:dyDescent="0.25">
      <c r="A3387" s="20">
        <f t="shared" si="105"/>
        <v>43027.749999991807</v>
      </c>
      <c r="B3387" s="21">
        <v>55.22139</v>
      </c>
      <c r="C3387" s="22">
        <v>3.5840200000000002</v>
      </c>
      <c r="D3387" s="21">
        <v>197.82980000000001</v>
      </c>
      <c r="E3387" s="21"/>
      <c r="F3387" s="24">
        <f t="shared" si="104"/>
        <v>55.22139</v>
      </c>
      <c r="G3387" s="24">
        <v>55.22139</v>
      </c>
      <c r="H3387" s="23">
        <v>12.827830000000001</v>
      </c>
      <c r="I3387" s="23"/>
      <c r="J3387" s="23">
        <v>150</v>
      </c>
      <c r="K3387" s="23"/>
    </row>
    <row r="3388" spans="1:11" ht="12.75" customHeight="1" x14ac:dyDescent="0.25">
      <c r="A3388" s="20">
        <f t="shared" si="105"/>
        <v>43027.791666658472</v>
      </c>
      <c r="B3388" s="21">
        <v>90.11309</v>
      </c>
      <c r="C3388" s="22">
        <v>2.6290200000000001</v>
      </c>
      <c r="D3388" s="21">
        <v>195.8192</v>
      </c>
      <c r="E3388" s="21"/>
      <c r="F3388" s="24">
        <f t="shared" si="104"/>
        <v>90.11309</v>
      </c>
      <c r="G3388" s="24">
        <v>90.11309</v>
      </c>
      <c r="H3388" s="23">
        <v>12.826610000000001</v>
      </c>
      <c r="I3388" s="23"/>
      <c r="J3388" s="23">
        <v>150</v>
      </c>
      <c r="K3388" s="23"/>
    </row>
    <row r="3389" spans="1:11" ht="12.75" customHeight="1" x14ac:dyDescent="0.25">
      <c r="A3389" s="20">
        <f t="shared" si="105"/>
        <v>43027.833333325136</v>
      </c>
      <c r="B3389" s="21">
        <v>53.589329999999997</v>
      </c>
      <c r="C3389" s="22">
        <v>1.13123</v>
      </c>
      <c r="D3389" s="21">
        <v>240.85210000000001</v>
      </c>
      <c r="E3389" s="21"/>
      <c r="F3389" s="24">
        <f t="shared" si="104"/>
        <v>53.589329999999997</v>
      </c>
      <c r="G3389" s="24">
        <v>53.589329999999997</v>
      </c>
      <c r="H3389" s="23">
        <v>12.82517</v>
      </c>
      <c r="I3389" s="23"/>
      <c r="J3389" s="23">
        <v>150</v>
      </c>
      <c r="K3389" s="23"/>
    </row>
    <row r="3390" spans="1:11" ht="12.75" customHeight="1" x14ac:dyDescent="0.25">
      <c r="A3390" s="20">
        <f t="shared" si="105"/>
        <v>43027.8749999918</v>
      </c>
      <c r="B3390" s="21">
        <v>59.926169999999999</v>
      </c>
      <c r="C3390" s="22">
        <v>0.47205000000000003</v>
      </c>
      <c r="D3390" s="21">
        <v>328.06369999999998</v>
      </c>
      <c r="E3390" s="21"/>
      <c r="F3390" s="24">
        <f t="shared" si="104"/>
        <v>59.926169999999999</v>
      </c>
      <c r="G3390" s="24">
        <v>59.926169999999999</v>
      </c>
      <c r="H3390" s="23">
        <v>12.81433</v>
      </c>
      <c r="I3390" s="23"/>
      <c r="J3390" s="23">
        <v>150</v>
      </c>
      <c r="K3390" s="23"/>
    </row>
    <row r="3391" spans="1:11" ht="12.75" customHeight="1" x14ac:dyDescent="0.25">
      <c r="A3391" s="20">
        <f t="shared" si="105"/>
        <v>43027.916666658464</v>
      </c>
      <c r="B3391" s="21">
        <v>16.853000000000002</v>
      </c>
      <c r="C3391" s="22">
        <v>0.26795000000000002</v>
      </c>
      <c r="D3391" s="21">
        <v>43.992060000000002</v>
      </c>
      <c r="E3391" s="21"/>
      <c r="F3391" s="24">
        <f t="shared" si="104"/>
        <v>16.853000000000002</v>
      </c>
      <c r="G3391" s="24">
        <v>16.853000000000002</v>
      </c>
      <c r="H3391" s="23">
        <v>12.803929999999999</v>
      </c>
      <c r="I3391" s="23"/>
      <c r="J3391" s="23">
        <v>150</v>
      </c>
      <c r="K3391" s="23"/>
    </row>
    <row r="3392" spans="1:11" ht="12.75" customHeight="1" x14ac:dyDescent="0.25">
      <c r="A3392" s="20">
        <f t="shared" si="105"/>
        <v>43027.958333325128</v>
      </c>
      <c r="B3392" s="21">
        <v>23.32122</v>
      </c>
      <c r="C3392" s="22">
        <v>0.36709000000000003</v>
      </c>
      <c r="D3392" s="21">
        <v>10.546569999999999</v>
      </c>
      <c r="E3392" s="21"/>
      <c r="F3392" s="24">
        <f t="shared" si="104"/>
        <v>23.32122</v>
      </c>
      <c r="G3392" s="24">
        <v>23.32122</v>
      </c>
      <c r="H3392" s="23">
        <v>12.799390000000001</v>
      </c>
      <c r="I3392" s="23"/>
      <c r="J3392" s="23">
        <v>150</v>
      </c>
      <c r="K3392" s="23"/>
    </row>
    <row r="3393" spans="1:11" ht="12.75" customHeight="1" x14ac:dyDescent="0.25">
      <c r="A3393" s="20">
        <f t="shared" si="105"/>
        <v>43027.999999991793</v>
      </c>
      <c r="B3393" s="21">
        <v>17.704719999999998</v>
      </c>
      <c r="C3393" s="22">
        <v>0.33701999999999999</v>
      </c>
      <c r="D3393" s="21">
        <v>62.401499999999999</v>
      </c>
      <c r="E3393" s="21"/>
      <c r="F3393" s="24">
        <f t="shared" si="104"/>
        <v>17.704719999999998</v>
      </c>
      <c r="G3393" s="24">
        <v>17.704719999999998</v>
      </c>
      <c r="H3393" s="23">
        <v>12.79438</v>
      </c>
      <c r="I3393" s="23"/>
      <c r="J3393" s="23">
        <v>150</v>
      </c>
      <c r="K3393" s="23"/>
    </row>
    <row r="3394" spans="1:11" ht="12.75" customHeight="1" x14ac:dyDescent="0.25">
      <c r="A3394" s="20">
        <f t="shared" si="105"/>
        <v>43028.041666658457</v>
      </c>
      <c r="B3394" s="21">
        <v>7.2683400000000002</v>
      </c>
      <c r="C3394" s="22">
        <v>0.36890000000000001</v>
      </c>
      <c r="D3394" s="21">
        <v>27.456189999999999</v>
      </c>
      <c r="E3394" s="21"/>
      <c r="F3394" s="24">
        <f t="shared" si="104"/>
        <v>7.2683400000000002</v>
      </c>
      <c r="G3394" s="24">
        <v>7.2683400000000002</v>
      </c>
      <c r="H3394" s="23">
        <v>12.788779999999999</v>
      </c>
      <c r="I3394" s="23">
        <f>COUNTIF(G3394:G3417,"&gt;150")</f>
        <v>0</v>
      </c>
      <c r="J3394" s="23">
        <v>150</v>
      </c>
      <c r="K3394" s="23"/>
    </row>
    <row r="3395" spans="1:11" ht="12.75" customHeight="1" x14ac:dyDescent="0.25">
      <c r="A3395" s="20">
        <f t="shared" si="105"/>
        <v>43028.083333325121</v>
      </c>
      <c r="B3395" s="21">
        <v>9.2823600000000006</v>
      </c>
      <c r="C3395" s="22">
        <v>1.28684</v>
      </c>
      <c r="D3395" s="21">
        <v>272.3159</v>
      </c>
      <c r="E3395" s="21"/>
      <c r="F3395" s="24">
        <f t="shared" si="104"/>
        <v>9.2823600000000006</v>
      </c>
      <c r="G3395" s="24">
        <v>9.2823600000000006</v>
      </c>
      <c r="H3395" s="23">
        <v>12.78683</v>
      </c>
      <c r="I3395" s="23"/>
      <c r="J3395" s="23">
        <v>150</v>
      </c>
      <c r="K3395" s="23"/>
    </row>
    <row r="3396" spans="1:11" ht="12.75" customHeight="1" x14ac:dyDescent="0.25">
      <c r="A3396" s="20">
        <f t="shared" si="105"/>
        <v>43028.124999991785</v>
      </c>
      <c r="B3396" s="21">
        <v>5.9302900000000003</v>
      </c>
      <c r="C3396" s="22">
        <v>0.28978999999999999</v>
      </c>
      <c r="D3396" s="21">
        <v>92.410719999999998</v>
      </c>
      <c r="E3396" s="21"/>
      <c r="F3396" s="24">
        <f t="shared" si="104"/>
        <v>5.9302900000000003</v>
      </c>
      <c r="G3396" s="24">
        <v>5.9302900000000003</v>
      </c>
      <c r="H3396" s="23">
        <v>12.78267</v>
      </c>
      <c r="I3396" s="23"/>
      <c r="J3396" s="23">
        <v>150</v>
      </c>
      <c r="K3396" s="23"/>
    </row>
    <row r="3397" spans="1:11" ht="12.75" customHeight="1" x14ac:dyDescent="0.25">
      <c r="A3397" s="20">
        <f t="shared" si="105"/>
        <v>43028.16666665845</v>
      </c>
      <c r="B3397" s="21">
        <v>11.14827</v>
      </c>
      <c r="C3397" s="22">
        <v>0.52734000000000003</v>
      </c>
      <c r="D3397" s="21">
        <v>216.422</v>
      </c>
      <c r="E3397" s="21"/>
      <c r="F3397" s="24">
        <f t="shared" si="104"/>
        <v>11.14827</v>
      </c>
      <c r="G3397" s="24">
        <v>11.14827</v>
      </c>
      <c r="H3397" s="23">
        <v>12.7789</v>
      </c>
      <c r="I3397" s="23"/>
      <c r="J3397" s="23">
        <v>150</v>
      </c>
      <c r="K3397" s="23"/>
    </row>
    <row r="3398" spans="1:11" ht="12.75" customHeight="1" x14ac:dyDescent="0.25">
      <c r="A3398" s="20">
        <f t="shared" si="105"/>
        <v>43028.208333325114</v>
      </c>
      <c r="B3398" s="21">
        <v>77.161609999999996</v>
      </c>
      <c r="C3398" s="22">
        <v>0.70328999999999997</v>
      </c>
      <c r="D3398" s="21">
        <v>237.5103</v>
      </c>
      <c r="E3398" s="21"/>
      <c r="F3398" s="24">
        <f t="shared" si="104"/>
        <v>77.161609999999996</v>
      </c>
      <c r="G3398" s="24">
        <v>77.161609999999996</v>
      </c>
      <c r="H3398" s="23">
        <v>12.77867</v>
      </c>
      <c r="I3398" s="23"/>
      <c r="J3398" s="23">
        <v>150</v>
      </c>
      <c r="K3398" s="23"/>
    </row>
    <row r="3399" spans="1:11" ht="12.75" customHeight="1" x14ac:dyDescent="0.25">
      <c r="A3399" s="20">
        <f t="shared" si="105"/>
        <v>43028.249999991778</v>
      </c>
      <c r="B3399" s="21">
        <v>147.7028</v>
      </c>
      <c r="C3399" s="22">
        <v>2.34911</v>
      </c>
      <c r="D3399" s="21">
        <v>209.6019</v>
      </c>
      <c r="E3399" s="21"/>
      <c r="F3399" s="24">
        <f t="shared" si="104"/>
        <v>147.7028</v>
      </c>
      <c r="G3399" s="24">
        <v>147.7028</v>
      </c>
      <c r="H3399" s="23">
        <v>12.77805</v>
      </c>
      <c r="I3399" s="23"/>
      <c r="J3399" s="23">
        <v>150</v>
      </c>
      <c r="K3399" s="23"/>
    </row>
    <row r="3400" spans="1:11" ht="12.75" customHeight="1" x14ac:dyDescent="0.25">
      <c r="A3400" s="20">
        <f t="shared" si="105"/>
        <v>43028.291666658442</v>
      </c>
      <c r="B3400" s="21">
        <v>114.04470000000001</v>
      </c>
      <c r="C3400" s="22">
        <v>2.1852999999999998</v>
      </c>
      <c r="D3400" s="21">
        <v>213.5975</v>
      </c>
      <c r="E3400" s="21"/>
      <c r="F3400" s="24">
        <f t="shared" si="104"/>
        <v>114.04470000000001</v>
      </c>
      <c r="G3400" s="24">
        <v>114.04470000000001</v>
      </c>
      <c r="H3400" s="23">
        <v>12.76399</v>
      </c>
      <c r="I3400" s="23"/>
      <c r="J3400" s="23">
        <v>150</v>
      </c>
      <c r="K3400" s="23"/>
    </row>
    <row r="3401" spans="1:11" ht="12.75" customHeight="1" x14ac:dyDescent="0.25">
      <c r="A3401" s="20">
        <f t="shared" si="105"/>
        <v>43028.333333325107</v>
      </c>
      <c r="B3401" s="21">
        <v>98.900509999999997</v>
      </c>
      <c r="C3401" s="22">
        <v>2.7884500000000001</v>
      </c>
      <c r="D3401" s="21">
        <v>226.696</v>
      </c>
      <c r="E3401" s="21"/>
      <c r="F3401" s="24">
        <f t="shared" si="104"/>
        <v>98.900509999999997</v>
      </c>
      <c r="G3401" s="24">
        <v>98.900509999999997</v>
      </c>
      <c r="H3401" s="23">
        <v>12.75751</v>
      </c>
      <c r="I3401" s="23"/>
      <c r="J3401" s="23">
        <v>150</v>
      </c>
      <c r="K3401" s="23"/>
    </row>
    <row r="3402" spans="1:11" ht="12.75" customHeight="1" x14ac:dyDescent="0.25">
      <c r="A3402" s="20">
        <f t="shared" si="105"/>
        <v>43028.374999991771</v>
      </c>
      <c r="B3402" s="21">
        <v>57.36504</v>
      </c>
      <c r="C3402" s="22">
        <v>3.0503</v>
      </c>
      <c r="D3402" s="21">
        <v>209.23140000000001</v>
      </c>
      <c r="E3402" s="21"/>
      <c r="F3402" s="24">
        <f t="shared" si="104"/>
        <v>57.36504</v>
      </c>
      <c r="G3402" s="24">
        <v>57.36504</v>
      </c>
      <c r="H3402" s="23">
        <v>12.74994</v>
      </c>
      <c r="I3402" s="23"/>
      <c r="J3402" s="23">
        <v>150</v>
      </c>
      <c r="K3402" s="23"/>
    </row>
    <row r="3403" spans="1:11" ht="12.75" customHeight="1" x14ac:dyDescent="0.25">
      <c r="A3403" s="20">
        <f t="shared" si="105"/>
        <v>43028.416666658435</v>
      </c>
      <c r="B3403" s="21">
        <v>28.536919999999999</v>
      </c>
      <c r="C3403" s="22">
        <v>3.1775699999999998</v>
      </c>
      <c r="D3403" s="21">
        <v>215.7321</v>
      </c>
      <c r="E3403" s="21"/>
      <c r="F3403" s="24">
        <f t="shared" ref="F3403:F3466" si="106">IF(AND(B3403&gt;0,ISNUMBER(B3403)),B3403,"")</f>
        <v>28.536919999999999</v>
      </c>
      <c r="G3403" s="24">
        <v>28.536919999999999</v>
      </c>
      <c r="H3403" s="23">
        <v>12.747669999999999</v>
      </c>
      <c r="I3403" s="23"/>
      <c r="J3403" s="23">
        <v>150</v>
      </c>
      <c r="K3403" s="23"/>
    </row>
    <row r="3404" spans="1:11" ht="12.75" customHeight="1" x14ac:dyDescent="0.25">
      <c r="A3404" s="20">
        <f t="shared" ref="A3404:A3467" si="107">A3403+1/24</f>
        <v>43028.458333325099</v>
      </c>
      <c r="B3404" s="21">
        <v>30.5641</v>
      </c>
      <c r="C3404" s="22">
        <v>3.0802200000000002</v>
      </c>
      <c r="D3404" s="21">
        <v>217.64500000000001</v>
      </c>
      <c r="E3404" s="21"/>
      <c r="F3404" s="24">
        <f t="shared" si="106"/>
        <v>30.5641</v>
      </c>
      <c r="G3404" s="24">
        <v>30.5641</v>
      </c>
      <c r="H3404" s="23">
        <v>12.73943</v>
      </c>
      <c r="I3404" s="23"/>
      <c r="J3404" s="23">
        <v>150</v>
      </c>
      <c r="K3404" s="23"/>
    </row>
    <row r="3405" spans="1:11" ht="12.75" customHeight="1" x14ac:dyDescent="0.25">
      <c r="A3405" s="20">
        <f t="shared" si="107"/>
        <v>43028.499999991764</v>
      </c>
      <c r="B3405" s="21">
        <v>54.698709999999998</v>
      </c>
      <c r="C3405" s="22">
        <v>3.26126</v>
      </c>
      <c r="D3405" s="21">
        <v>214.98070000000001</v>
      </c>
      <c r="E3405" s="21"/>
      <c r="F3405" s="24">
        <f t="shared" si="106"/>
        <v>54.698709999999998</v>
      </c>
      <c r="G3405" s="24">
        <v>54.698709999999998</v>
      </c>
      <c r="H3405" s="23">
        <v>12.737730000000001</v>
      </c>
      <c r="I3405" s="23"/>
      <c r="J3405" s="23">
        <v>150</v>
      </c>
      <c r="K3405" s="23"/>
    </row>
    <row r="3406" spans="1:11" ht="12.75" customHeight="1" x14ac:dyDescent="0.25">
      <c r="A3406" s="20">
        <f t="shared" si="107"/>
        <v>43028.541666658428</v>
      </c>
      <c r="B3406" s="21">
        <v>51.629100000000001</v>
      </c>
      <c r="C3406" s="22">
        <v>4.8596899999999996</v>
      </c>
      <c r="D3406" s="21">
        <v>213.81630000000001</v>
      </c>
      <c r="E3406" s="21"/>
      <c r="F3406" s="24">
        <f t="shared" si="106"/>
        <v>51.629100000000001</v>
      </c>
      <c r="G3406" s="24">
        <v>51.629100000000001</v>
      </c>
      <c r="H3406" s="23">
        <v>12.73678</v>
      </c>
      <c r="I3406" s="23"/>
      <c r="J3406" s="23">
        <v>150</v>
      </c>
      <c r="K3406" s="23"/>
    </row>
    <row r="3407" spans="1:11" ht="12.75" customHeight="1" x14ac:dyDescent="0.25">
      <c r="A3407" s="20">
        <f t="shared" si="107"/>
        <v>43028.583333325092</v>
      </c>
      <c r="B3407" s="21">
        <v>28.22296</v>
      </c>
      <c r="C3407" s="22">
        <v>4.6970200000000002</v>
      </c>
      <c r="D3407" s="21">
        <v>210.82589999999999</v>
      </c>
      <c r="E3407" s="21"/>
      <c r="F3407" s="24">
        <f t="shared" si="106"/>
        <v>28.22296</v>
      </c>
      <c r="G3407" s="24">
        <v>28.22296</v>
      </c>
      <c r="H3407" s="23">
        <v>12.73217</v>
      </c>
      <c r="I3407" s="23"/>
      <c r="J3407" s="23">
        <v>150</v>
      </c>
      <c r="K3407" s="23"/>
    </row>
    <row r="3408" spans="1:11" ht="12.75" customHeight="1" x14ac:dyDescent="0.25">
      <c r="A3408" s="20">
        <f t="shared" si="107"/>
        <v>43028.624999991756</v>
      </c>
      <c r="B3408" s="21">
        <v>62.341529999999999</v>
      </c>
      <c r="C3408" s="22">
        <v>4.5676899999999998</v>
      </c>
      <c r="D3408" s="21">
        <v>214.87029999999999</v>
      </c>
      <c r="E3408" s="21"/>
      <c r="F3408" s="24">
        <f t="shared" si="106"/>
        <v>62.341529999999999</v>
      </c>
      <c r="G3408" s="24">
        <v>62.341529999999999</v>
      </c>
      <c r="H3408" s="23">
        <v>12.73024</v>
      </c>
      <c r="I3408" s="23"/>
      <c r="J3408" s="23">
        <v>150</v>
      </c>
      <c r="K3408" s="23"/>
    </row>
    <row r="3409" spans="1:11" ht="12.75" customHeight="1" x14ac:dyDescent="0.25">
      <c r="A3409" s="20">
        <f t="shared" si="107"/>
        <v>43028.666666658421</v>
      </c>
      <c r="B3409" s="21">
        <v>34.838120000000004</v>
      </c>
      <c r="C3409" s="22">
        <v>4.5642100000000001</v>
      </c>
      <c r="D3409" s="21">
        <v>221.93279999999999</v>
      </c>
      <c r="E3409" s="21"/>
      <c r="F3409" s="24">
        <f t="shared" si="106"/>
        <v>34.838120000000004</v>
      </c>
      <c r="G3409" s="24">
        <v>34.838120000000004</v>
      </c>
      <c r="H3409" s="23">
        <v>12.72775</v>
      </c>
      <c r="I3409" s="23"/>
      <c r="J3409" s="23">
        <v>150</v>
      </c>
      <c r="K3409" s="23"/>
    </row>
    <row r="3410" spans="1:11" ht="12.75" customHeight="1" x14ac:dyDescent="0.25">
      <c r="A3410" s="20">
        <f t="shared" si="107"/>
        <v>43028.708333325085</v>
      </c>
      <c r="B3410" s="21">
        <v>49.008139999999997</v>
      </c>
      <c r="C3410" s="22">
        <v>3.9994800000000001</v>
      </c>
      <c r="D3410" s="21">
        <v>218.32509999999999</v>
      </c>
      <c r="E3410" s="21"/>
      <c r="F3410" s="24">
        <f t="shared" si="106"/>
        <v>49.008139999999997</v>
      </c>
      <c r="G3410" s="24">
        <v>49.008139999999997</v>
      </c>
      <c r="H3410" s="23">
        <v>12.718500000000001</v>
      </c>
      <c r="I3410" s="23"/>
      <c r="J3410" s="23">
        <v>150</v>
      </c>
      <c r="K3410" s="23"/>
    </row>
    <row r="3411" spans="1:11" ht="12.75" customHeight="1" x14ac:dyDescent="0.25">
      <c r="A3411" s="20">
        <f t="shared" si="107"/>
        <v>43028.749999991749</v>
      </c>
      <c r="B3411" s="21">
        <v>39.360050000000001</v>
      </c>
      <c r="C3411" s="22">
        <v>4.0431100000000004</v>
      </c>
      <c r="D3411" s="21">
        <v>222.66309999999999</v>
      </c>
      <c r="E3411" s="21"/>
      <c r="F3411" s="24">
        <f t="shared" si="106"/>
        <v>39.360050000000001</v>
      </c>
      <c r="G3411" s="24">
        <v>39.360050000000001</v>
      </c>
      <c r="H3411" s="23">
        <v>12.71637</v>
      </c>
      <c r="I3411" s="23"/>
      <c r="J3411" s="23">
        <v>150</v>
      </c>
      <c r="K3411" s="23"/>
    </row>
    <row r="3412" spans="1:11" ht="12.75" customHeight="1" x14ac:dyDescent="0.25">
      <c r="A3412" s="20">
        <f t="shared" si="107"/>
        <v>43028.791666658413</v>
      </c>
      <c r="B3412" s="21">
        <v>23.327580000000001</v>
      </c>
      <c r="C3412" s="22">
        <v>2.6432500000000001</v>
      </c>
      <c r="D3412" s="21">
        <v>220.22229999999999</v>
      </c>
      <c r="E3412" s="21"/>
      <c r="F3412" s="24">
        <f t="shared" si="106"/>
        <v>23.327580000000001</v>
      </c>
      <c r="G3412" s="24">
        <v>23.327580000000001</v>
      </c>
      <c r="H3412" s="23">
        <v>12.716060000000001</v>
      </c>
      <c r="I3412" s="23"/>
      <c r="J3412" s="23">
        <v>150</v>
      </c>
      <c r="K3412" s="23"/>
    </row>
    <row r="3413" spans="1:11" ht="12.75" customHeight="1" x14ac:dyDescent="0.25">
      <c r="A3413" s="20">
        <f t="shared" si="107"/>
        <v>43028.833333325078</v>
      </c>
      <c r="B3413" s="21">
        <v>39.056510000000003</v>
      </c>
      <c r="C3413" s="22">
        <v>3.21733</v>
      </c>
      <c r="D3413" s="21">
        <v>226.94059999999999</v>
      </c>
      <c r="E3413" s="21"/>
      <c r="F3413" s="24">
        <f t="shared" si="106"/>
        <v>39.056510000000003</v>
      </c>
      <c r="G3413" s="24">
        <v>39.056510000000003</v>
      </c>
      <c r="H3413" s="23">
        <v>12.713279999999999</v>
      </c>
      <c r="I3413" s="23"/>
      <c r="J3413" s="23">
        <v>150</v>
      </c>
      <c r="K3413" s="23"/>
    </row>
    <row r="3414" spans="1:11" ht="12.75" customHeight="1" x14ac:dyDescent="0.25">
      <c r="A3414" s="20">
        <f t="shared" si="107"/>
        <v>43028.874999991742</v>
      </c>
      <c r="B3414" s="21">
        <v>13.68693</v>
      </c>
      <c r="C3414" s="22">
        <v>2.92835</v>
      </c>
      <c r="D3414" s="21">
        <v>219.84370000000001</v>
      </c>
      <c r="E3414" s="21"/>
      <c r="F3414" s="24">
        <f t="shared" si="106"/>
        <v>13.68693</v>
      </c>
      <c r="G3414" s="24">
        <v>13.68693</v>
      </c>
      <c r="H3414" s="23">
        <v>12.70717</v>
      </c>
      <c r="I3414" s="23"/>
      <c r="J3414" s="23">
        <v>150</v>
      </c>
      <c r="K3414" s="23"/>
    </row>
    <row r="3415" spans="1:11" ht="12.75" customHeight="1" x14ac:dyDescent="0.25">
      <c r="A3415" s="20">
        <f t="shared" si="107"/>
        <v>43028.916666658406</v>
      </c>
      <c r="B3415" s="21">
        <v>9.7504200000000001</v>
      </c>
      <c r="C3415" s="22">
        <v>2.7987700000000002</v>
      </c>
      <c r="D3415" s="21">
        <v>230.50020000000001</v>
      </c>
      <c r="E3415" s="21"/>
      <c r="F3415" s="24">
        <f t="shared" si="106"/>
        <v>9.7504200000000001</v>
      </c>
      <c r="G3415" s="24">
        <v>9.7504200000000001</v>
      </c>
      <c r="H3415" s="23">
        <v>12.706720000000001</v>
      </c>
      <c r="I3415" s="23"/>
      <c r="J3415" s="23">
        <v>150</v>
      </c>
      <c r="K3415" s="23"/>
    </row>
    <row r="3416" spans="1:11" ht="12.75" customHeight="1" x14ac:dyDescent="0.25">
      <c r="A3416" s="20">
        <f t="shared" si="107"/>
        <v>43028.95833332507</v>
      </c>
      <c r="B3416" s="21">
        <v>7.1590100000000003</v>
      </c>
      <c r="C3416" s="22">
        <v>0.78522999999999998</v>
      </c>
      <c r="D3416" s="21">
        <v>255.3338</v>
      </c>
      <c r="E3416" s="21"/>
      <c r="F3416" s="24">
        <f t="shared" si="106"/>
        <v>7.1590100000000003</v>
      </c>
      <c r="G3416" s="24">
        <v>7.1590100000000003</v>
      </c>
      <c r="H3416" s="23">
        <v>12.704499999999999</v>
      </c>
      <c r="I3416" s="23"/>
      <c r="J3416" s="23">
        <v>150</v>
      </c>
      <c r="K3416" s="23"/>
    </row>
    <row r="3417" spans="1:11" ht="12.75" customHeight="1" x14ac:dyDescent="0.25">
      <c r="A3417" s="20">
        <f t="shared" si="107"/>
        <v>43028.999999991735</v>
      </c>
      <c r="B3417" s="21">
        <v>5.8205600000000004</v>
      </c>
      <c r="C3417" s="22">
        <v>1.95651</v>
      </c>
      <c r="D3417" s="21">
        <v>259.90030000000002</v>
      </c>
      <c r="E3417" s="21"/>
      <c r="F3417" s="24">
        <f t="shared" si="106"/>
        <v>5.8205600000000004</v>
      </c>
      <c r="G3417" s="24">
        <v>5.8205600000000004</v>
      </c>
      <c r="H3417" s="23">
        <v>12.700240000000001</v>
      </c>
      <c r="I3417" s="23"/>
      <c r="J3417" s="23">
        <v>150</v>
      </c>
      <c r="K3417" s="23"/>
    </row>
    <row r="3418" spans="1:11" ht="12.75" customHeight="1" x14ac:dyDescent="0.25">
      <c r="A3418" s="20">
        <f t="shared" si="107"/>
        <v>43029.041666658399</v>
      </c>
      <c r="B3418" s="21">
        <v>11.50597</v>
      </c>
      <c r="C3418" s="22">
        <v>1.1752899999999999</v>
      </c>
      <c r="D3418" s="21">
        <v>217.4752</v>
      </c>
      <c r="E3418" s="21"/>
      <c r="F3418" s="24">
        <f t="shared" si="106"/>
        <v>11.50597</v>
      </c>
      <c r="G3418" s="24">
        <v>11.50597</v>
      </c>
      <c r="H3418" s="23">
        <v>12.696759999999999</v>
      </c>
      <c r="I3418" s="23">
        <f>COUNTIF(G3418:G3441,"&gt;150")</f>
        <v>0</v>
      </c>
      <c r="J3418" s="23">
        <v>150</v>
      </c>
      <c r="K3418" s="23"/>
    </row>
    <row r="3419" spans="1:11" ht="12.75" customHeight="1" x14ac:dyDescent="0.25">
      <c r="A3419" s="20">
        <f t="shared" si="107"/>
        <v>43029.083333325063</v>
      </c>
      <c r="B3419" s="21">
        <v>6.6248100000000001</v>
      </c>
      <c r="C3419" s="22">
        <v>1.2441599999999999</v>
      </c>
      <c r="D3419" s="21">
        <v>236.0489</v>
      </c>
      <c r="E3419" s="21"/>
      <c r="F3419" s="24">
        <f t="shared" si="106"/>
        <v>6.6248100000000001</v>
      </c>
      <c r="G3419" s="24">
        <v>6.6248100000000001</v>
      </c>
      <c r="H3419" s="23">
        <v>12.692</v>
      </c>
      <c r="I3419" s="23"/>
      <c r="J3419" s="23">
        <v>150</v>
      </c>
      <c r="K3419" s="23"/>
    </row>
    <row r="3420" spans="1:11" ht="12.75" customHeight="1" x14ac:dyDescent="0.25">
      <c r="A3420" s="20">
        <f t="shared" si="107"/>
        <v>43029.124999991727</v>
      </c>
      <c r="B3420" s="21">
        <v>2.6148400000000001</v>
      </c>
      <c r="C3420" s="22">
        <v>1.2009099999999999</v>
      </c>
      <c r="D3420" s="21">
        <v>245.0778</v>
      </c>
      <c r="E3420" s="21"/>
      <c r="F3420" s="24">
        <f t="shared" si="106"/>
        <v>2.6148400000000001</v>
      </c>
      <c r="G3420" s="24">
        <v>2.6148400000000001</v>
      </c>
      <c r="H3420" s="23">
        <v>12.69111</v>
      </c>
      <c r="I3420" s="23"/>
      <c r="J3420" s="23">
        <v>150</v>
      </c>
      <c r="K3420" s="23"/>
    </row>
    <row r="3421" spans="1:11" ht="12.75" customHeight="1" x14ac:dyDescent="0.25">
      <c r="A3421" s="20">
        <f t="shared" si="107"/>
        <v>43029.166666658391</v>
      </c>
      <c r="B3421" s="21">
        <v>4.9090800000000003</v>
      </c>
      <c r="C3421" s="22">
        <v>1.1175900000000001</v>
      </c>
      <c r="D3421" s="21">
        <v>225.85069999999999</v>
      </c>
      <c r="E3421" s="21"/>
      <c r="F3421" s="24">
        <f t="shared" si="106"/>
        <v>4.9090800000000003</v>
      </c>
      <c r="G3421" s="24">
        <v>4.9090800000000003</v>
      </c>
      <c r="H3421" s="23">
        <v>12.689489999999999</v>
      </c>
      <c r="I3421" s="23"/>
      <c r="J3421" s="23">
        <v>150</v>
      </c>
      <c r="K3421" s="23"/>
    </row>
    <row r="3422" spans="1:11" ht="12.75" customHeight="1" x14ac:dyDescent="0.25">
      <c r="A3422" s="20">
        <f t="shared" si="107"/>
        <v>43029.208333325056</v>
      </c>
      <c r="B3422" s="21">
        <v>3.5436100000000001</v>
      </c>
      <c r="C3422" s="22">
        <v>2.4205399999999999</v>
      </c>
      <c r="D3422" s="21">
        <v>229.87049999999999</v>
      </c>
      <c r="E3422" s="21"/>
      <c r="F3422" s="24">
        <f t="shared" si="106"/>
        <v>3.5436100000000001</v>
      </c>
      <c r="G3422" s="24">
        <v>3.5436100000000001</v>
      </c>
      <c r="H3422" s="23">
        <v>12.685280000000001</v>
      </c>
      <c r="I3422" s="23"/>
      <c r="J3422" s="23">
        <v>150</v>
      </c>
      <c r="K3422" s="23"/>
    </row>
    <row r="3423" spans="1:11" ht="12.75" customHeight="1" x14ac:dyDescent="0.25">
      <c r="A3423" s="20">
        <f t="shared" si="107"/>
        <v>43029.24999999172</v>
      </c>
      <c r="B3423" s="21">
        <v>6.6609999999999996</v>
      </c>
      <c r="C3423" s="22">
        <v>2.77664</v>
      </c>
      <c r="D3423" s="21">
        <v>239.5488</v>
      </c>
      <c r="E3423" s="21"/>
      <c r="F3423" s="24">
        <f t="shared" si="106"/>
        <v>6.6609999999999996</v>
      </c>
      <c r="G3423" s="24">
        <v>6.6609999999999996</v>
      </c>
      <c r="H3423" s="23">
        <v>12.68506</v>
      </c>
      <c r="I3423" s="23"/>
      <c r="J3423" s="23">
        <v>150</v>
      </c>
      <c r="K3423" s="23"/>
    </row>
    <row r="3424" spans="1:11" ht="12.75" customHeight="1" x14ac:dyDescent="0.25">
      <c r="A3424" s="20">
        <f t="shared" si="107"/>
        <v>43029.291666658384</v>
      </c>
      <c r="B3424" s="21">
        <v>5.5872299999999999</v>
      </c>
      <c r="C3424" s="22">
        <v>3.3207499999999999</v>
      </c>
      <c r="D3424" s="21">
        <v>248.34110000000001</v>
      </c>
      <c r="E3424" s="21"/>
      <c r="F3424" s="24">
        <f t="shared" si="106"/>
        <v>5.5872299999999999</v>
      </c>
      <c r="G3424" s="24">
        <v>5.5872299999999999</v>
      </c>
      <c r="H3424" s="23">
        <v>12.684060000000001</v>
      </c>
      <c r="I3424" s="23"/>
      <c r="J3424" s="23">
        <v>150</v>
      </c>
      <c r="K3424" s="23"/>
    </row>
    <row r="3425" spans="1:11" ht="12.75" customHeight="1" x14ac:dyDescent="0.25">
      <c r="A3425" s="20">
        <f t="shared" si="107"/>
        <v>43029.333333325048</v>
      </c>
      <c r="B3425" s="21">
        <v>14.09732</v>
      </c>
      <c r="C3425" s="22">
        <v>2.5535800000000002</v>
      </c>
      <c r="D3425" s="21">
        <v>243.1508</v>
      </c>
      <c r="E3425" s="21"/>
      <c r="F3425" s="24">
        <f t="shared" si="106"/>
        <v>14.09732</v>
      </c>
      <c r="G3425" s="24">
        <v>14.09732</v>
      </c>
      <c r="H3425" s="23">
        <v>12.677989999999999</v>
      </c>
      <c r="I3425" s="23"/>
      <c r="J3425" s="23">
        <v>150</v>
      </c>
      <c r="K3425" s="23"/>
    </row>
    <row r="3426" spans="1:11" ht="12.75" customHeight="1" x14ac:dyDescent="0.25">
      <c r="A3426" s="20">
        <f t="shared" si="107"/>
        <v>43029.374999991713</v>
      </c>
      <c r="B3426" s="21">
        <v>15.373379999999999</v>
      </c>
      <c r="C3426" s="22">
        <v>3.83663</v>
      </c>
      <c r="D3426" s="21">
        <v>249.23869999999999</v>
      </c>
      <c r="E3426" s="21"/>
      <c r="F3426" s="24">
        <f t="shared" si="106"/>
        <v>15.373379999999999</v>
      </c>
      <c r="G3426" s="24">
        <v>15.373379999999999</v>
      </c>
      <c r="H3426" s="23">
        <v>12.672330000000001</v>
      </c>
      <c r="I3426" s="23"/>
      <c r="J3426" s="23">
        <v>150</v>
      </c>
      <c r="K3426" s="23"/>
    </row>
    <row r="3427" spans="1:11" ht="12.75" customHeight="1" x14ac:dyDescent="0.25">
      <c r="A3427" s="20">
        <f t="shared" si="107"/>
        <v>43029.416666658377</v>
      </c>
      <c r="B3427" s="21">
        <v>8.5054099999999995</v>
      </c>
      <c r="C3427" s="22">
        <v>5.5408200000000001</v>
      </c>
      <c r="D3427" s="21">
        <v>246.6909</v>
      </c>
      <c r="E3427" s="21"/>
      <c r="F3427" s="24">
        <f t="shared" si="106"/>
        <v>8.5054099999999995</v>
      </c>
      <c r="G3427" s="24">
        <v>8.5054099999999995</v>
      </c>
      <c r="H3427" s="23">
        <v>12.669</v>
      </c>
      <c r="I3427" s="23"/>
      <c r="J3427" s="23">
        <v>150</v>
      </c>
      <c r="K3427" s="23"/>
    </row>
    <row r="3428" spans="1:11" ht="12.75" customHeight="1" x14ac:dyDescent="0.25">
      <c r="A3428" s="20">
        <f t="shared" si="107"/>
        <v>43029.458333325041</v>
      </c>
      <c r="B3428" s="21">
        <v>33.561360000000001</v>
      </c>
      <c r="C3428" s="22">
        <v>4.4205399999999999</v>
      </c>
      <c r="D3428" s="21">
        <v>236.74629999999999</v>
      </c>
      <c r="E3428" s="21"/>
      <c r="F3428" s="24">
        <f t="shared" si="106"/>
        <v>33.561360000000001</v>
      </c>
      <c r="G3428" s="24">
        <v>33.561360000000001</v>
      </c>
      <c r="H3428" s="23">
        <v>12.66883</v>
      </c>
      <c r="I3428" s="23"/>
      <c r="J3428" s="23">
        <v>150</v>
      </c>
      <c r="K3428" s="23"/>
    </row>
    <row r="3429" spans="1:11" ht="12.75" customHeight="1" x14ac:dyDescent="0.25">
      <c r="A3429" s="20">
        <f t="shared" si="107"/>
        <v>43029.499999991705</v>
      </c>
      <c r="B3429" s="21">
        <v>28.759540000000001</v>
      </c>
      <c r="C3429" s="22">
        <v>5.7444499999999996</v>
      </c>
      <c r="D3429" s="21">
        <v>245.31059999999999</v>
      </c>
      <c r="E3429" s="21"/>
      <c r="F3429" s="24">
        <f t="shared" si="106"/>
        <v>28.759540000000001</v>
      </c>
      <c r="G3429" s="24">
        <v>28.759540000000001</v>
      </c>
      <c r="H3429" s="23">
        <v>12.66539</v>
      </c>
      <c r="I3429" s="23"/>
      <c r="J3429" s="23">
        <v>150</v>
      </c>
      <c r="K3429" s="23"/>
    </row>
    <row r="3430" spans="1:11" ht="12.75" customHeight="1" x14ac:dyDescent="0.25">
      <c r="A3430" s="20">
        <f t="shared" si="107"/>
        <v>43029.54166665837</v>
      </c>
      <c r="B3430" s="21">
        <v>54.60557</v>
      </c>
      <c r="C3430" s="22">
        <v>5.4165799999999997</v>
      </c>
      <c r="D3430" s="21">
        <v>246.15600000000001</v>
      </c>
      <c r="E3430" s="21"/>
      <c r="F3430" s="24">
        <f t="shared" si="106"/>
        <v>54.60557</v>
      </c>
      <c r="G3430" s="24">
        <v>54.60557</v>
      </c>
      <c r="H3430" s="23">
        <v>12.663779999999999</v>
      </c>
      <c r="I3430" s="23"/>
      <c r="J3430" s="23">
        <v>150</v>
      </c>
      <c r="K3430" s="23"/>
    </row>
    <row r="3431" spans="1:11" ht="12.75" customHeight="1" x14ac:dyDescent="0.25">
      <c r="A3431" s="20">
        <f t="shared" si="107"/>
        <v>43029.583333325034</v>
      </c>
      <c r="B3431" s="21">
        <v>31.986170000000001</v>
      </c>
      <c r="C3431" s="22">
        <v>4.0221200000000001</v>
      </c>
      <c r="D3431" s="21">
        <v>244.047</v>
      </c>
      <c r="E3431" s="21"/>
      <c r="F3431" s="24">
        <f t="shared" si="106"/>
        <v>31.986170000000001</v>
      </c>
      <c r="G3431" s="24">
        <v>31.986170000000001</v>
      </c>
      <c r="H3431" s="23">
        <v>12.663500000000001</v>
      </c>
      <c r="I3431" s="23"/>
      <c r="J3431" s="23">
        <v>150</v>
      </c>
      <c r="K3431" s="23"/>
    </row>
    <row r="3432" spans="1:11" ht="12.75" customHeight="1" x14ac:dyDescent="0.25">
      <c r="A3432" s="20">
        <f t="shared" si="107"/>
        <v>43029.624999991698</v>
      </c>
      <c r="B3432" s="21">
        <v>14.289680000000001</v>
      </c>
      <c r="C3432" s="22">
        <v>6.1980899999999997</v>
      </c>
      <c r="D3432" s="21">
        <v>276.5446</v>
      </c>
      <c r="E3432" s="21"/>
      <c r="F3432" s="24">
        <f t="shared" si="106"/>
        <v>14.289680000000001</v>
      </c>
      <c r="G3432" s="24">
        <v>14.289680000000001</v>
      </c>
      <c r="H3432" s="23">
        <v>12.663500000000001</v>
      </c>
      <c r="I3432" s="23"/>
      <c r="J3432" s="23">
        <v>150</v>
      </c>
      <c r="K3432" s="23"/>
    </row>
    <row r="3433" spans="1:11" ht="12.75" customHeight="1" x14ac:dyDescent="0.25">
      <c r="A3433" s="20">
        <f t="shared" si="107"/>
        <v>43029.666666658362</v>
      </c>
      <c r="B3433" s="21">
        <v>27.864450000000001</v>
      </c>
      <c r="C3433" s="22">
        <v>6.3500800000000002</v>
      </c>
      <c r="D3433" s="21">
        <v>256.14699999999999</v>
      </c>
      <c r="E3433" s="21"/>
      <c r="F3433" s="24">
        <f t="shared" si="106"/>
        <v>27.864450000000001</v>
      </c>
      <c r="G3433" s="24">
        <v>27.864450000000001</v>
      </c>
      <c r="H3433" s="23">
        <v>12.65963</v>
      </c>
      <c r="I3433" s="23"/>
      <c r="J3433" s="23">
        <v>150</v>
      </c>
      <c r="K3433" s="23"/>
    </row>
    <row r="3434" spans="1:11" ht="12.75" customHeight="1" x14ac:dyDescent="0.25">
      <c r="A3434" s="20">
        <f t="shared" si="107"/>
        <v>43029.708333325027</v>
      </c>
      <c r="B3434" s="21">
        <v>34.461399999999998</v>
      </c>
      <c r="C3434" s="22">
        <v>5.4281600000000001</v>
      </c>
      <c r="D3434" s="21">
        <v>248.5333</v>
      </c>
      <c r="E3434" s="21"/>
      <c r="F3434" s="24">
        <f t="shared" si="106"/>
        <v>34.461399999999998</v>
      </c>
      <c r="G3434" s="24">
        <v>34.461399999999998</v>
      </c>
      <c r="H3434" s="23">
        <v>12.651999999999999</v>
      </c>
      <c r="I3434" s="23"/>
      <c r="J3434" s="23">
        <v>150</v>
      </c>
      <c r="K3434" s="23"/>
    </row>
    <row r="3435" spans="1:11" ht="12.75" customHeight="1" x14ac:dyDescent="0.25">
      <c r="A3435" s="20">
        <f t="shared" si="107"/>
        <v>43029.749999991691</v>
      </c>
      <c r="B3435" s="21">
        <v>23.009250000000002</v>
      </c>
      <c r="C3435" s="22">
        <v>4.9328200000000004</v>
      </c>
      <c r="D3435" s="21">
        <v>254.62819999999999</v>
      </c>
      <c r="E3435" s="21"/>
      <c r="F3435" s="24">
        <f t="shared" si="106"/>
        <v>23.009250000000002</v>
      </c>
      <c r="G3435" s="24">
        <v>23.009250000000002</v>
      </c>
      <c r="H3435" s="23">
        <v>12.64944</v>
      </c>
      <c r="I3435" s="23"/>
      <c r="J3435" s="23">
        <v>150</v>
      </c>
      <c r="K3435" s="23"/>
    </row>
    <row r="3436" spans="1:11" ht="12.75" customHeight="1" x14ac:dyDescent="0.25">
      <c r="A3436" s="20">
        <f t="shared" si="107"/>
        <v>43029.791666658355</v>
      </c>
      <c r="B3436" s="21">
        <v>25.38795</v>
      </c>
      <c r="C3436" s="22">
        <v>3.2608100000000002</v>
      </c>
      <c r="D3436" s="21">
        <v>257.04610000000002</v>
      </c>
      <c r="E3436" s="21"/>
      <c r="F3436" s="24">
        <f t="shared" si="106"/>
        <v>25.38795</v>
      </c>
      <c r="G3436" s="24">
        <v>25.38795</v>
      </c>
      <c r="H3436" s="23">
        <v>12.64062</v>
      </c>
      <c r="I3436" s="23"/>
      <c r="J3436" s="23">
        <v>150</v>
      </c>
      <c r="K3436" s="23"/>
    </row>
    <row r="3437" spans="1:11" ht="12.75" customHeight="1" x14ac:dyDescent="0.25">
      <c r="A3437" s="20">
        <f t="shared" si="107"/>
        <v>43029.833333325019</v>
      </c>
      <c r="B3437" s="21">
        <v>15.29147</v>
      </c>
      <c r="C3437" s="22">
        <v>1.41811</v>
      </c>
      <c r="D3437" s="21">
        <v>316.09469999999999</v>
      </c>
      <c r="E3437" s="21"/>
      <c r="F3437" s="24">
        <f t="shared" si="106"/>
        <v>15.29147</v>
      </c>
      <c r="G3437" s="24">
        <v>15.29147</v>
      </c>
      <c r="H3437" s="23">
        <v>12.637560000000001</v>
      </c>
      <c r="I3437" s="23"/>
      <c r="J3437" s="23">
        <v>150</v>
      </c>
      <c r="K3437" s="23"/>
    </row>
    <row r="3438" spans="1:11" ht="12.75" customHeight="1" x14ac:dyDescent="0.25">
      <c r="A3438" s="20">
        <f t="shared" si="107"/>
        <v>43029.874999991684</v>
      </c>
      <c r="B3438" s="21">
        <v>5.57111</v>
      </c>
      <c r="C3438" s="22">
        <v>3.2427899999999998</v>
      </c>
      <c r="D3438" s="21">
        <v>266.78230000000002</v>
      </c>
      <c r="E3438" s="21"/>
      <c r="F3438" s="24">
        <f t="shared" si="106"/>
        <v>5.57111</v>
      </c>
      <c r="G3438" s="24">
        <v>5.57111</v>
      </c>
      <c r="H3438" s="23">
        <v>12.637499999999999</v>
      </c>
      <c r="I3438" s="23"/>
      <c r="J3438" s="23">
        <v>150</v>
      </c>
      <c r="K3438" s="23"/>
    </row>
    <row r="3439" spans="1:11" ht="12.75" customHeight="1" x14ac:dyDescent="0.25">
      <c r="A3439" s="20">
        <f t="shared" si="107"/>
        <v>43029.916666658348</v>
      </c>
      <c r="B3439" s="21">
        <v>10.39371</v>
      </c>
      <c r="C3439" s="22">
        <v>3.2168600000000001</v>
      </c>
      <c r="D3439" s="21">
        <v>271.17450000000002</v>
      </c>
      <c r="E3439" s="21"/>
      <c r="F3439" s="24">
        <f t="shared" si="106"/>
        <v>10.39371</v>
      </c>
      <c r="G3439" s="24">
        <v>10.39371</v>
      </c>
      <c r="H3439" s="23">
        <v>12.634779999999999</v>
      </c>
      <c r="I3439" s="23"/>
      <c r="J3439" s="23">
        <v>150</v>
      </c>
      <c r="K3439" s="23"/>
    </row>
    <row r="3440" spans="1:11" ht="12.75" customHeight="1" x14ac:dyDescent="0.25">
      <c r="A3440" s="20">
        <f t="shared" si="107"/>
        <v>43029.958333325012</v>
      </c>
      <c r="B3440" s="21">
        <v>12.51488</v>
      </c>
      <c r="C3440" s="22">
        <v>2.0259</v>
      </c>
      <c r="D3440" s="21">
        <v>287.2516</v>
      </c>
      <c r="E3440" s="21"/>
      <c r="F3440" s="24">
        <f t="shared" si="106"/>
        <v>12.51488</v>
      </c>
      <c r="G3440" s="24">
        <v>12.51488</v>
      </c>
      <c r="H3440" s="23">
        <v>12.6295</v>
      </c>
      <c r="I3440" s="23"/>
      <c r="J3440" s="23">
        <v>150</v>
      </c>
      <c r="K3440" s="23"/>
    </row>
    <row r="3441" spans="1:11" ht="12.75" customHeight="1" x14ac:dyDescent="0.25">
      <c r="A3441" s="20">
        <f t="shared" si="107"/>
        <v>43029.999999991676</v>
      </c>
      <c r="B3441" s="21">
        <v>5.3006000000000002</v>
      </c>
      <c r="C3441" s="22">
        <v>1.24258</v>
      </c>
      <c r="D3441" s="21">
        <v>315.40410000000003</v>
      </c>
      <c r="E3441" s="21"/>
      <c r="F3441" s="24">
        <f t="shared" si="106"/>
        <v>5.3006000000000002</v>
      </c>
      <c r="G3441" s="24">
        <v>5.3006000000000002</v>
      </c>
      <c r="H3441" s="23">
        <v>12.627610000000001</v>
      </c>
      <c r="I3441" s="23"/>
      <c r="J3441" s="23">
        <v>150</v>
      </c>
      <c r="K3441" s="23"/>
    </row>
    <row r="3442" spans="1:11" ht="12.75" customHeight="1" x14ac:dyDescent="0.25">
      <c r="A3442" s="20">
        <f t="shared" si="107"/>
        <v>43030.041666658341</v>
      </c>
      <c r="B3442" s="21">
        <v>16.012329999999999</v>
      </c>
      <c r="C3442" s="22">
        <v>1.50875</v>
      </c>
      <c r="D3442" s="21">
        <v>303.55990000000003</v>
      </c>
      <c r="E3442" s="21"/>
      <c r="F3442" s="24">
        <f t="shared" si="106"/>
        <v>16.012329999999999</v>
      </c>
      <c r="G3442" s="24">
        <v>16.012329999999999</v>
      </c>
      <c r="H3442" s="23">
        <v>12.61843</v>
      </c>
      <c r="I3442" s="23">
        <f>COUNTIF(G3442:G3465,"&gt;150")</f>
        <v>0</v>
      </c>
      <c r="J3442" s="23">
        <v>150</v>
      </c>
      <c r="K3442" s="23"/>
    </row>
    <row r="3443" spans="1:11" ht="12.75" customHeight="1" x14ac:dyDescent="0.25">
      <c r="A3443" s="20">
        <f t="shared" si="107"/>
        <v>43030.083333325005</v>
      </c>
      <c r="B3443" s="21">
        <v>8.7398199999999999</v>
      </c>
      <c r="C3443" s="22">
        <v>0.94986999999999999</v>
      </c>
      <c r="D3443" s="21">
        <v>302.18130000000002</v>
      </c>
      <c r="E3443" s="21"/>
      <c r="F3443" s="24">
        <f t="shared" si="106"/>
        <v>8.7398199999999999</v>
      </c>
      <c r="G3443" s="24">
        <v>8.7398199999999999</v>
      </c>
      <c r="H3443" s="23">
        <v>12.61389</v>
      </c>
      <c r="I3443" s="23"/>
      <c r="J3443" s="23">
        <v>150</v>
      </c>
      <c r="K3443" s="23"/>
    </row>
    <row r="3444" spans="1:11" ht="12.75" customHeight="1" x14ac:dyDescent="0.25">
      <c r="A3444" s="20">
        <f t="shared" si="107"/>
        <v>43030.124999991669</v>
      </c>
      <c r="B3444" s="21">
        <v>9.0700599999999998</v>
      </c>
      <c r="C3444" s="22">
        <v>0.69854000000000005</v>
      </c>
      <c r="D3444" s="21">
        <v>298.94619999999998</v>
      </c>
      <c r="E3444" s="21"/>
      <c r="F3444" s="24">
        <f t="shared" si="106"/>
        <v>9.0700599999999998</v>
      </c>
      <c r="G3444" s="24">
        <v>9.0700599999999998</v>
      </c>
      <c r="H3444" s="23">
        <v>12.6104</v>
      </c>
      <c r="I3444" s="23"/>
      <c r="J3444" s="23">
        <v>150</v>
      </c>
      <c r="K3444" s="23"/>
    </row>
    <row r="3445" spans="1:11" ht="12.75" customHeight="1" x14ac:dyDescent="0.25">
      <c r="A3445" s="20">
        <f t="shared" si="107"/>
        <v>43030.166666658333</v>
      </c>
      <c r="B3445" s="21">
        <v>11.23724</v>
      </c>
      <c r="C3445" s="22">
        <v>1.1842699999999999</v>
      </c>
      <c r="D3445" s="21">
        <v>295.49689999999998</v>
      </c>
      <c r="E3445" s="21"/>
      <c r="F3445" s="24">
        <f t="shared" si="106"/>
        <v>11.23724</v>
      </c>
      <c r="G3445" s="24">
        <v>11.23724</v>
      </c>
      <c r="H3445" s="23">
        <v>12.60877</v>
      </c>
      <c r="I3445" s="23"/>
      <c r="J3445" s="23">
        <v>150</v>
      </c>
      <c r="K3445" s="23"/>
    </row>
    <row r="3446" spans="1:11" ht="12.75" customHeight="1" x14ac:dyDescent="0.25">
      <c r="A3446" s="20">
        <f t="shared" si="107"/>
        <v>43030.208333324998</v>
      </c>
      <c r="B3446" s="21"/>
      <c r="C3446" s="22">
        <v>0.76002000000000003</v>
      </c>
      <c r="D3446" s="21">
        <v>354.11290000000002</v>
      </c>
      <c r="E3446" s="21"/>
      <c r="F3446" s="24" t="str">
        <f t="shared" si="106"/>
        <v/>
      </c>
      <c r="G3446" s="24" t="s">
        <v>189</v>
      </c>
      <c r="H3446" s="23">
        <v>12.6</v>
      </c>
      <c r="I3446" s="23"/>
      <c r="J3446" s="23">
        <v>150</v>
      </c>
      <c r="K3446" s="23"/>
    </row>
    <row r="3447" spans="1:11" ht="12.75" customHeight="1" x14ac:dyDescent="0.25">
      <c r="A3447" s="20">
        <f t="shared" si="107"/>
        <v>43030.249999991662</v>
      </c>
      <c r="B3447" s="21">
        <v>12.32586</v>
      </c>
      <c r="C3447" s="22">
        <v>0.82006999999999997</v>
      </c>
      <c r="D3447" s="21">
        <v>287.084</v>
      </c>
      <c r="E3447" s="21"/>
      <c r="F3447" s="24">
        <f t="shared" si="106"/>
        <v>12.32586</v>
      </c>
      <c r="G3447" s="24">
        <v>12.32586</v>
      </c>
      <c r="H3447" s="23">
        <v>12.59989</v>
      </c>
      <c r="I3447" s="23"/>
      <c r="J3447" s="23">
        <v>150</v>
      </c>
      <c r="K3447" s="23"/>
    </row>
    <row r="3448" spans="1:11" ht="12.75" customHeight="1" x14ac:dyDescent="0.25">
      <c r="A3448" s="20">
        <f t="shared" si="107"/>
        <v>43030.291666658326</v>
      </c>
      <c r="B3448" s="21">
        <v>11.828580000000001</v>
      </c>
      <c r="C3448" s="22">
        <v>1.3016300000000001</v>
      </c>
      <c r="D3448" s="21">
        <v>312.44839999999999</v>
      </c>
      <c r="E3448" s="21"/>
      <c r="F3448" s="24">
        <f t="shared" si="106"/>
        <v>11.828580000000001</v>
      </c>
      <c r="G3448" s="24">
        <v>11.828580000000001</v>
      </c>
      <c r="H3448" s="23">
        <v>12.59811</v>
      </c>
      <c r="I3448" s="23"/>
      <c r="J3448" s="23">
        <v>150</v>
      </c>
      <c r="K3448" s="23"/>
    </row>
    <row r="3449" spans="1:11" ht="12.75" customHeight="1" x14ac:dyDescent="0.25">
      <c r="A3449" s="20">
        <f t="shared" si="107"/>
        <v>43030.33333332499</v>
      </c>
      <c r="B3449" s="21">
        <v>14.052210000000001</v>
      </c>
      <c r="C3449" s="22">
        <v>2.0437599999999998</v>
      </c>
      <c r="D3449" s="21">
        <v>318.03070000000002</v>
      </c>
      <c r="E3449" s="21"/>
      <c r="F3449" s="24">
        <f t="shared" si="106"/>
        <v>14.052210000000001</v>
      </c>
      <c r="G3449" s="24">
        <v>14.052210000000001</v>
      </c>
      <c r="H3449" s="23">
        <v>12.597</v>
      </c>
      <c r="I3449" s="23"/>
      <c r="J3449" s="23">
        <v>150</v>
      </c>
      <c r="K3449" s="23"/>
    </row>
    <row r="3450" spans="1:11" ht="12.75" customHeight="1" x14ac:dyDescent="0.25">
      <c r="A3450" s="20">
        <f t="shared" si="107"/>
        <v>43030.374999991654</v>
      </c>
      <c r="B3450" s="21">
        <v>10.18988</v>
      </c>
      <c r="C3450" s="22">
        <v>2.3216000000000001</v>
      </c>
      <c r="D3450" s="21">
        <v>300.41250000000002</v>
      </c>
      <c r="E3450" s="21"/>
      <c r="F3450" s="24">
        <f t="shared" si="106"/>
        <v>10.18988</v>
      </c>
      <c r="G3450" s="24">
        <v>10.18988</v>
      </c>
      <c r="H3450" s="23">
        <v>12.596970000000001</v>
      </c>
      <c r="I3450" s="23"/>
      <c r="J3450" s="23">
        <v>150</v>
      </c>
      <c r="K3450" s="23"/>
    </row>
    <row r="3451" spans="1:11" ht="12.75" customHeight="1" x14ac:dyDescent="0.25">
      <c r="A3451" s="20">
        <f t="shared" si="107"/>
        <v>43030.416666658319</v>
      </c>
      <c r="B3451" s="21">
        <v>19.04814</v>
      </c>
      <c r="C3451" s="22">
        <v>3.5706500000000001</v>
      </c>
      <c r="D3451" s="21">
        <v>295.01870000000002</v>
      </c>
      <c r="E3451" s="21"/>
      <c r="F3451" s="24">
        <f t="shared" si="106"/>
        <v>19.04814</v>
      </c>
      <c r="G3451" s="24">
        <v>19.04814</v>
      </c>
      <c r="H3451" s="23">
        <v>12.589219999999999</v>
      </c>
      <c r="I3451" s="23"/>
      <c r="J3451" s="23">
        <v>150</v>
      </c>
      <c r="K3451" s="23"/>
    </row>
    <row r="3452" spans="1:11" ht="12.75" customHeight="1" x14ac:dyDescent="0.25">
      <c r="A3452" s="20">
        <f t="shared" si="107"/>
        <v>43030.458333324983</v>
      </c>
      <c r="B3452" s="21">
        <v>32.978380000000001</v>
      </c>
      <c r="C3452" s="22">
        <v>4.6756900000000003</v>
      </c>
      <c r="D3452" s="21">
        <v>291.09309999999999</v>
      </c>
      <c r="E3452" s="21"/>
      <c r="F3452" s="24">
        <f t="shared" si="106"/>
        <v>32.978380000000001</v>
      </c>
      <c r="G3452" s="24">
        <v>32.978380000000001</v>
      </c>
      <c r="H3452" s="23">
        <v>12.58362</v>
      </c>
      <c r="I3452" s="23"/>
      <c r="J3452" s="23">
        <v>150</v>
      </c>
      <c r="K3452" s="23"/>
    </row>
    <row r="3453" spans="1:11" ht="12.75" customHeight="1" x14ac:dyDescent="0.25">
      <c r="A3453" s="20">
        <f t="shared" si="107"/>
        <v>43030.499999991647</v>
      </c>
      <c r="B3453" s="21">
        <v>23.453240000000001</v>
      </c>
      <c r="C3453" s="22">
        <v>5.1881000000000004</v>
      </c>
      <c r="D3453" s="21">
        <v>299.572</v>
      </c>
      <c r="E3453" s="21"/>
      <c r="F3453" s="24">
        <f t="shared" si="106"/>
        <v>23.453240000000001</v>
      </c>
      <c r="G3453" s="24">
        <v>23.453240000000001</v>
      </c>
      <c r="H3453" s="23">
        <v>12.57633</v>
      </c>
      <c r="I3453" s="23"/>
      <c r="J3453" s="23">
        <v>150</v>
      </c>
      <c r="K3453" s="23"/>
    </row>
    <row r="3454" spans="1:11" ht="12.75" customHeight="1" x14ac:dyDescent="0.25">
      <c r="A3454" s="20">
        <f t="shared" si="107"/>
        <v>43030.541666658311</v>
      </c>
      <c r="B3454" s="21">
        <v>32.704259999999998</v>
      </c>
      <c r="C3454" s="22">
        <v>4.4973400000000003</v>
      </c>
      <c r="D3454" s="21">
        <v>313.92180000000002</v>
      </c>
      <c r="E3454" s="21"/>
      <c r="F3454" s="24">
        <f t="shared" si="106"/>
        <v>32.704259999999998</v>
      </c>
      <c r="G3454" s="24">
        <v>32.704259999999998</v>
      </c>
      <c r="H3454" s="23">
        <v>12.573219999999999</v>
      </c>
      <c r="I3454" s="23"/>
      <c r="J3454" s="23">
        <v>150</v>
      </c>
      <c r="K3454" s="23"/>
    </row>
    <row r="3455" spans="1:11" ht="12.75" customHeight="1" x14ac:dyDescent="0.25">
      <c r="A3455" s="20">
        <f t="shared" si="107"/>
        <v>43030.583333324976</v>
      </c>
      <c r="B3455" s="21">
        <v>16.11364</v>
      </c>
      <c r="C3455" s="22">
        <v>5.2100900000000001</v>
      </c>
      <c r="D3455" s="21">
        <v>298.98660000000001</v>
      </c>
      <c r="E3455" s="21"/>
      <c r="F3455" s="24">
        <f t="shared" si="106"/>
        <v>16.11364</v>
      </c>
      <c r="G3455" s="24">
        <v>16.11364</v>
      </c>
      <c r="H3455" s="23">
        <v>12.571949999999999</v>
      </c>
      <c r="I3455" s="23"/>
      <c r="J3455" s="23">
        <v>150</v>
      </c>
      <c r="K3455" s="23"/>
    </row>
    <row r="3456" spans="1:11" ht="12.75" customHeight="1" x14ac:dyDescent="0.25">
      <c r="A3456" s="20">
        <f t="shared" si="107"/>
        <v>43030.62499999164</v>
      </c>
      <c r="B3456" s="21">
        <v>42.918109999999999</v>
      </c>
      <c r="C3456" s="22">
        <v>6.5256400000000001</v>
      </c>
      <c r="D3456" s="21">
        <v>283.69139999999999</v>
      </c>
      <c r="E3456" s="21"/>
      <c r="F3456" s="24">
        <f t="shared" si="106"/>
        <v>42.918109999999999</v>
      </c>
      <c r="G3456" s="24">
        <v>42.918109999999999</v>
      </c>
      <c r="H3456" s="23">
        <v>12.57128</v>
      </c>
      <c r="I3456" s="23"/>
      <c r="J3456" s="23">
        <v>150</v>
      </c>
      <c r="K3456" s="23"/>
    </row>
    <row r="3457" spans="1:11" ht="12.75" customHeight="1" x14ac:dyDescent="0.25">
      <c r="A3457" s="20">
        <f t="shared" si="107"/>
        <v>43030.666666658304</v>
      </c>
      <c r="B3457" s="21">
        <v>36.10284</v>
      </c>
      <c r="C3457" s="22">
        <v>6.2181600000000001</v>
      </c>
      <c r="D3457" s="21">
        <v>284.0745</v>
      </c>
      <c r="E3457" s="21"/>
      <c r="F3457" s="24">
        <f t="shared" si="106"/>
        <v>36.10284</v>
      </c>
      <c r="G3457" s="24">
        <v>36.10284</v>
      </c>
      <c r="H3457" s="23">
        <v>12.57086</v>
      </c>
      <c r="I3457" s="23"/>
      <c r="J3457" s="23">
        <v>150</v>
      </c>
      <c r="K3457" s="23"/>
    </row>
    <row r="3458" spans="1:11" ht="12.75" customHeight="1" x14ac:dyDescent="0.25">
      <c r="A3458" s="20">
        <f t="shared" si="107"/>
        <v>43030.708333324968</v>
      </c>
      <c r="B3458" s="21">
        <v>54.50891</v>
      </c>
      <c r="C3458" s="22">
        <v>5.2866499999999998</v>
      </c>
      <c r="D3458" s="21">
        <v>288.99</v>
      </c>
      <c r="E3458" s="21"/>
      <c r="F3458" s="24">
        <f t="shared" si="106"/>
        <v>54.50891</v>
      </c>
      <c r="G3458" s="24">
        <v>54.50891</v>
      </c>
      <c r="H3458" s="23">
        <v>12.56345</v>
      </c>
      <c r="I3458" s="23"/>
      <c r="J3458" s="23">
        <v>150</v>
      </c>
      <c r="K3458" s="23"/>
    </row>
    <row r="3459" spans="1:11" ht="12.75" customHeight="1" x14ac:dyDescent="0.25">
      <c r="A3459" s="20">
        <f t="shared" si="107"/>
        <v>43030.749999991633</v>
      </c>
      <c r="B3459" s="21">
        <v>24.174859999999999</v>
      </c>
      <c r="C3459" s="22">
        <v>2.8908800000000001</v>
      </c>
      <c r="D3459" s="21">
        <v>287.01900000000001</v>
      </c>
      <c r="E3459" s="21"/>
      <c r="F3459" s="24">
        <f t="shared" si="106"/>
        <v>24.174859999999999</v>
      </c>
      <c r="G3459" s="24">
        <v>24.174859999999999</v>
      </c>
      <c r="H3459" s="23">
        <v>12.561170000000001</v>
      </c>
      <c r="I3459" s="23"/>
      <c r="J3459" s="23">
        <v>150</v>
      </c>
      <c r="K3459" s="23"/>
    </row>
    <row r="3460" spans="1:11" ht="12.75" customHeight="1" x14ac:dyDescent="0.25">
      <c r="A3460" s="20">
        <f t="shared" si="107"/>
        <v>43030.791666658297</v>
      </c>
      <c r="B3460" s="21">
        <v>24.624780000000001</v>
      </c>
      <c r="C3460" s="22">
        <v>2.1145</v>
      </c>
      <c r="D3460" s="21">
        <v>285.43290000000002</v>
      </c>
      <c r="E3460" s="21"/>
      <c r="F3460" s="24">
        <f t="shared" si="106"/>
        <v>24.624780000000001</v>
      </c>
      <c r="G3460" s="24">
        <v>24.624780000000001</v>
      </c>
      <c r="H3460" s="23">
        <v>12.55925</v>
      </c>
      <c r="I3460" s="23"/>
      <c r="J3460" s="23">
        <v>150</v>
      </c>
      <c r="K3460" s="23"/>
    </row>
    <row r="3461" spans="1:11" ht="12.75" customHeight="1" x14ac:dyDescent="0.25">
      <c r="A3461" s="20">
        <f t="shared" si="107"/>
        <v>43030.833333324961</v>
      </c>
      <c r="B3461" s="21">
        <v>6.1764599999999996</v>
      </c>
      <c r="C3461" s="22">
        <v>0.90542</v>
      </c>
      <c r="D3461" s="21">
        <v>290.49979999999999</v>
      </c>
      <c r="E3461" s="21"/>
      <c r="F3461" s="24">
        <f t="shared" si="106"/>
        <v>6.1764599999999996</v>
      </c>
      <c r="G3461" s="24">
        <v>6.1764599999999996</v>
      </c>
      <c r="H3461" s="23">
        <v>12.55878</v>
      </c>
      <c r="I3461" s="23"/>
      <c r="J3461" s="23">
        <v>150</v>
      </c>
      <c r="K3461" s="23"/>
    </row>
    <row r="3462" spans="1:11" ht="12.75" customHeight="1" x14ac:dyDescent="0.25">
      <c r="A3462" s="20">
        <f t="shared" si="107"/>
        <v>43030.874999991625</v>
      </c>
      <c r="B3462" s="21">
        <v>10.0893</v>
      </c>
      <c r="C3462" s="22">
        <v>0.88604000000000005</v>
      </c>
      <c r="D3462" s="21">
        <v>270.27210000000002</v>
      </c>
      <c r="E3462" s="21"/>
      <c r="F3462" s="24">
        <f t="shared" si="106"/>
        <v>10.0893</v>
      </c>
      <c r="G3462" s="24">
        <v>10.0893</v>
      </c>
      <c r="H3462" s="23">
        <v>12.557829999999999</v>
      </c>
      <c r="I3462" s="23"/>
      <c r="J3462" s="23">
        <v>150</v>
      </c>
      <c r="K3462" s="23"/>
    </row>
    <row r="3463" spans="1:11" ht="12.75" customHeight="1" x14ac:dyDescent="0.25">
      <c r="A3463" s="20">
        <f t="shared" si="107"/>
        <v>43030.91666665829</v>
      </c>
      <c r="B3463" s="21">
        <v>16.907599999999999</v>
      </c>
      <c r="C3463" s="22">
        <v>0.80389999999999995</v>
      </c>
      <c r="D3463" s="21">
        <v>283.88799999999998</v>
      </c>
      <c r="E3463" s="21"/>
      <c r="F3463" s="24">
        <f t="shared" si="106"/>
        <v>16.907599999999999</v>
      </c>
      <c r="G3463" s="24">
        <v>16.907599999999999</v>
      </c>
      <c r="H3463" s="23">
        <v>12.55411</v>
      </c>
      <c r="I3463" s="23"/>
      <c r="J3463" s="23">
        <v>150</v>
      </c>
      <c r="K3463" s="23"/>
    </row>
    <row r="3464" spans="1:11" ht="12.75" customHeight="1" x14ac:dyDescent="0.25">
      <c r="A3464" s="20">
        <f t="shared" si="107"/>
        <v>43030.958333324954</v>
      </c>
      <c r="B3464" s="21">
        <v>2.4599799999999998</v>
      </c>
      <c r="C3464" s="22">
        <v>1.3424400000000001</v>
      </c>
      <c r="D3464" s="21">
        <v>280.14299999999997</v>
      </c>
      <c r="E3464" s="21"/>
      <c r="F3464" s="24">
        <f t="shared" si="106"/>
        <v>2.4599799999999998</v>
      </c>
      <c r="G3464" s="24">
        <v>2.4599799999999998</v>
      </c>
      <c r="H3464" s="23">
        <v>12.55322</v>
      </c>
      <c r="I3464" s="23"/>
      <c r="J3464" s="23">
        <v>150</v>
      </c>
      <c r="K3464" s="23"/>
    </row>
    <row r="3465" spans="1:11" ht="12.75" customHeight="1" x14ac:dyDescent="0.25">
      <c r="A3465" s="20">
        <f t="shared" si="107"/>
        <v>43030.999999991618</v>
      </c>
      <c r="B3465" s="21">
        <v>8.8392900000000001</v>
      </c>
      <c r="C3465" s="22">
        <v>0.43987999999999999</v>
      </c>
      <c r="D3465" s="21">
        <v>147.3914</v>
      </c>
      <c r="E3465" s="21"/>
      <c r="F3465" s="24">
        <f t="shared" si="106"/>
        <v>8.8392900000000001</v>
      </c>
      <c r="G3465" s="24">
        <v>8.8392900000000001</v>
      </c>
      <c r="H3465" s="23">
        <v>12.55245</v>
      </c>
      <c r="I3465" s="23"/>
      <c r="J3465" s="23">
        <v>150</v>
      </c>
      <c r="K3465" s="23"/>
    </row>
    <row r="3466" spans="1:11" ht="12.75" customHeight="1" x14ac:dyDescent="0.25">
      <c r="A3466" s="20">
        <f t="shared" si="107"/>
        <v>43031.041666658282</v>
      </c>
      <c r="B3466" s="21">
        <v>1.7249399999999999</v>
      </c>
      <c r="C3466" s="22">
        <v>0.56230000000000002</v>
      </c>
      <c r="D3466" s="21">
        <v>224.19030000000001</v>
      </c>
      <c r="E3466" s="21"/>
      <c r="F3466" s="24">
        <f t="shared" si="106"/>
        <v>1.7249399999999999</v>
      </c>
      <c r="G3466" s="24">
        <v>1.7249399999999999</v>
      </c>
      <c r="H3466" s="23">
        <v>12.551030000000001</v>
      </c>
      <c r="I3466" s="23">
        <f>COUNTIF(G3466:G3489,"&gt;150")</f>
        <v>0</v>
      </c>
      <c r="J3466" s="23">
        <v>150</v>
      </c>
      <c r="K3466" s="23"/>
    </row>
    <row r="3467" spans="1:11" ht="12.75" customHeight="1" x14ac:dyDescent="0.25">
      <c r="A3467" s="20">
        <f t="shared" si="107"/>
        <v>43031.083333324947</v>
      </c>
      <c r="B3467" s="21">
        <v>3.8294600000000001</v>
      </c>
      <c r="C3467" s="22">
        <v>0.62312999999999996</v>
      </c>
      <c r="D3467" s="21">
        <v>223.93090000000001</v>
      </c>
      <c r="E3467" s="21"/>
      <c r="F3467" s="24">
        <f t="shared" ref="F3467:F3530" si="108">IF(AND(B3467&gt;0,ISNUMBER(B3467)),B3467,"")</f>
        <v>3.8294600000000001</v>
      </c>
      <c r="G3467" s="24">
        <v>3.8294600000000001</v>
      </c>
      <c r="H3467" s="23">
        <v>12.548220000000001</v>
      </c>
      <c r="I3467" s="23"/>
      <c r="J3467" s="23">
        <v>150</v>
      </c>
      <c r="K3467" s="23"/>
    </row>
    <row r="3468" spans="1:11" ht="12.75" customHeight="1" x14ac:dyDescent="0.25">
      <c r="A3468" s="20">
        <f t="shared" ref="A3468:A3531" si="109">A3467+1/24</f>
        <v>43031.124999991611</v>
      </c>
      <c r="B3468" s="21">
        <v>5.9088500000000002</v>
      </c>
      <c r="C3468" s="22">
        <v>0.37429000000000001</v>
      </c>
      <c r="D3468" s="21">
        <v>117.9264</v>
      </c>
      <c r="E3468" s="21"/>
      <c r="F3468" s="24">
        <f t="shared" si="108"/>
        <v>5.9088500000000002</v>
      </c>
      <c r="G3468" s="24">
        <v>5.9088500000000002</v>
      </c>
      <c r="H3468" s="23">
        <v>12.54682</v>
      </c>
      <c r="I3468" s="23"/>
      <c r="J3468" s="23">
        <v>150</v>
      </c>
      <c r="K3468" s="23"/>
    </row>
    <row r="3469" spans="1:11" ht="12.75" customHeight="1" x14ac:dyDescent="0.25">
      <c r="A3469" s="20">
        <f t="shared" si="109"/>
        <v>43031.166666658275</v>
      </c>
      <c r="B3469" s="21">
        <v>3.7518099999999999</v>
      </c>
      <c r="C3469" s="22">
        <v>0.34660000000000002</v>
      </c>
      <c r="D3469" s="21">
        <v>133.6335</v>
      </c>
      <c r="E3469" s="21"/>
      <c r="F3469" s="24">
        <f t="shared" si="108"/>
        <v>3.7518099999999999</v>
      </c>
      <c r="G3469" s="24">
        <v>3.7518099999999999</v>
      </c>
      <c r="H3469" s="23">
        <v>12.546670000000001</v>
      </c>
      <c r="I3469" s="23"/>
      <c r="J3469" s="23">
        <v>150</v>
      </c>
      <c r="K3469" s="23"/>
    </row>
    <row r="3470" spans="1:11" ht="12.75" customHeight="1" x14ac:dyDescent="0.25">
      <c r="A3470" s="20">
        <f t="shared" si="109"/>
        <v>43031.208333324939</v>
      </c>
      <c r="B3470" s="21">
        <v>6.4644700000000004</v>
      </c>
      <c r="C3470" s="22">
        <v>0.31666</v>
      </c>
      <c r="D3470" s="21">
        <v>127.5286</v>
      </c>
      <c r="E3470" s="21"/>
      <c r="F3470" s="24">
        <f t="shared" si="108"/>
        <v>6.4644700000000004</v>
      </c>
      <c r="G3470" s="24">
        <v>6.4644700000000004</v>
      </c>
      <c r="H3470" s="23">
        <v>12.541679999999999</v>
      </c>
      <c r="I3470" s="23"/>
      <c r="J3470" s="23">
        <v>150</v>
      </c>
      <c r="K3470" s="23"/>
    </row>
    <row r="3471" spans="1:11" ht="12.75" customHeight="1" x14ac:dyDescent="0.25">
      <c r="A3471" s="20">
        <f t="shared" si="109"/>
        <v>43031.249999991604</v>
      </c>
      <c r="B3471" s="21">
        <v>8.0998199999999994</v>
      </c>
      <c r="C3471" s="22">
        <v>0.49262</v>
      </c>
      <c r="D3471" s="21">
        <v>100.00360000000001</v>
      </c>
      <c r="E3471" s="21"/>
      <c r="F3471" s="24">
        <f t="shared" si="108"/>
        <v>8.0998199999999994</v>
      </c>
      <c r="G3471" s="24">
        <v>8.0998199999999994</v>
      </c>
      <c r="H3471" s="23">
        <v>12.536440000000001</v>
      </c>
      <c r="I3471" s="23"/>
      <c r="J3471" s="23">
        <v>150</v>
      </c>
      <c r="K3471" s="23"/>
    </row>
    <row r="3472" spans="1:11" ht="12.75" customHeight="1" x14ac:dyDescent="0.25">
      <c r="A3472" s="20">
        <f t="shared" si="109"/>
        <v>43031.291666658268</v>
      </c>
      <c r="B3472" s="21">
        <v>11.02445</v>
      </c>
      <c r="C3472" s="22">
        <v>0.82247000000000003</v>
      </c>
      <c r="D3472" s="21">
        <v>349.76670000000001</v>
      </c>
      <c r="E3472" s="21"/>
      <c r="F3472" s="24">
        <f t="shared" si="108"/>
        <v>11.02445</v>
      </c>
      <c r="G3472" s="24">
        <v>11.02445</v>
      </c>
      <c r="H3472" s="23">
        <v>12.53417</v>
      </c>
      <c r="I3472" s="23"/>
      <c r="J3472" s="23">
        <v>150</v>
      </c>
      <c r="K3472" s="23"/>
    </row>
    <row r="3473" spans="1:11" ht="12.75" customHeight="1" x14ac:dyDescent="0.25">
      <c r="A3473" s="20">
        <f t="shared" si="109"/>
        <v>43031.333333324932</v>
      </c>
      <c r="B3473" s="21">
        <v>5.4604100000000004</v>
      </c>
      <c r="C3473" s="22">
        <v>1.35148</v>
      </c>
      <c r="D3473" s="21">
        <v>348.38299999999998</v>
      </c>
      <c r="E3473" s="21"/>
      <c r="F3473" s="24">
        <f t="shared" si="108"/>
        <v>5.4604100000000004</v>
      </c>
      <c r="G3473" s="24">
        <v>5.4604100000000004</v>
      </c>
      <c r="H3473" s="23">
        <v>12.533759999999999</v>
      </c>
      <c r="I3473" s="23"/>
      <c r="J3473" s="23">
        <v>150</v>
      </c>
      <c r="K3473" s="23"/>
    </row>
    <row r="3474" spans="1:11" ht="12.75" customHeight="1" x14ac:dyDescent="0.25">
      <c r="A3474" s="20">
        <f t="shared" si="109"/>
        <v>43031.374999991596</v>
      </c>
      <c r="B3474" s="21">
        <v>9.32742</v>
      </c>
      <c r="C3474" s="22">
        <v>1.63185</v>
      </c>
      <c r="D3474" s="21">
        <v>340.47910000000002</v>
      </c>
      <c r="E3474" s="21"/>
      <c r="F3474" s="24">
        <f t="shared" si="108"/>
        <v>9.32742</v>
      </c>
      <c r="G3474" s="24">
        <v>9.32742</v>
      </c>
      <c r="H3474" s="23">
        <v>12.529669999999999</v>
      </c>
      <c r="I3474" s="23"/>
      <c r="J3474" s="23">
        <v>150</v>
      </c>
      <c r="K3474" s="23"/>
    </row>
    <row r="3475" spans="1:11" ht="12.75" customHeight="1" x14ac:dyDescent="0.25">
      <c r="A3475" s="20">
        <f t="shared" si="109"/>
        <v>43031.416666658261</v>
      </c>
      <c r="B3475" s="21">
        <v>8.0310600000000001</v>
      </c>
      <c r="C3475" s="22">
        <v>2.2492200000000002</v>
      </c>
      <c r="D3475" s="21">
        <v>9.3399900000000002</v>
      </c>
      <c r="E3475" s="21"/>
      <c r="F3475" s="24">
        <f t="shared" si="108"/>
        <v>8.0310600000000001</v>
      </c>
      <c r="G3475" s="24">
        <v>8.0310600000000001</v>
      </c>
      <c r="H3475" s="23">
        <v>12.523680000000001</v>
      </c>
      <c r="I3475" s="23"/>
      <c r="J3475" s="23">
        <v>150</v>
      </c>
      <c r="K3475" s="23"/>
    </row>
    <row r="3476" spans="1:11" ht="12.75" customHeight="1" x14ac:dyDescent="0.25">
      <c r="A3476" s="20">
        <f t="shared" si="109"/>
        <v>43031.458333324925</v>
      </c>
      <c r="B3476" s="21">
        <v>4.8436000000000003</v>
      </c>
      <c r="C3476" s="22">
        <v>2.1185800000000001</v>
      </c>
      <c r="D3476" s="21">
        <v>346.1549</v>
      </c>
      <c r="E3476" s="21"/>
      <c r="F3476" s="24">
        <f t="shared" si="108"/>
        <v>4.8436000000000003</v>
      </c>
      <c r="G3476" s="24">
        <v>4.8436000000000003</v>
      </c>
      <c r="H3476" s="23">
        <v>12.51488</v>
      </c>
      <c r="I3476" s="23"/>
      <c r="J3476" s="23">
        <v>150</v>
      </c>
      <c r="K3476" s="23"/>
    </row>
    <row r="3477" spans="1:11" ht="12.75" customHeight="1" x14ac:dyDescent="0.25">
      <c r="A3477" s="20">
        <f t="shared" si="109"/>
        <v>43031.499999991589</v>
      </c>
      <c r="B3477" s="21">
        <v>3.2376999999999998</v>
      </c>
      <c r="C3477" s="22">
        <v>3.0646599999999999</v>
      </c>
      <c r="D3477" s="21">
        <v>338.69569999999999</v>
      </c>
      <c r="E3477" s="21"/>
      <c r="F3477" s="24">
        <f t="shared" si="108"/>
        <v>3.2376999999999998</v>
      </c>
      <c r="G3477" s="24">
        <v>3.2376999999999998</v>
      </c>
      <c r="H3477" s="23">
        <v>12.51394</v>
      </c>
      <c r="I3477" s="23"/>
      <c r="J3477" s="23">
        <v>150</v>
      </c>
      <c r="K3477" s="23"/>
    </row>
    <row r="3478" spans="1:11" ht="12.75" customHeight="1" x14ac:dyDescent="0.25">
      <c r="A3478" s="20">
        <f t="shared" si="109"/>
        <v>43031.541666658253</v>
      </c>
      <c r="B3478" s="21">
        <v>0.1477</v>
      </c>
      <c r="C3478" s="22">
        <v>2.63645</v>
      </c>
      <c r="D3478" s="21">
        <v>341.77800000000002</v>
      </c>
      <c r="E3478" s="21"/>
      <c r="F3478" s="24">
        <f t="shared" si="108"/>
        <v>0.1477</v>
      </c>
      <c r="G3478" s="24">
        <v>0.1477</v>
      </c>
      <c r="H3478" s="23">
        <v>12.512090000000001</v>
      </c>
      <c r="I3478" s="23"/>
      <c r="J3478" s="23">
        <v>150</v>
      </c>
      <c r="K3478" s="23"/>
    </row>
    <row r="3479" spans="1:11" ht="12.75" customHeight="1" x14ac:dyDescent="0.25">
      <c r="A3479" s="20">
        <f t="shared" si="109"/>
        <v>43031.583333324917</v>
      </c>
      <c r="B3479" s="21">
        <v>1.7557100000000001</v>
      </c>
      <c r="C3479" s="22">
        <v>1.76301</v>
      </c>
      <c r="D3479" s="21">
        <v>342.96499999999997</v>
      </c>
      <c r="E3479" s="21"/>
      <c r="F3479" s="24">
        <f t="shared" si="108"/>
        <v>1.7557100000000001</v>
      </c>
      <c r="G3479" s="24">
        <v>1.7557100000000001</v>
      </c>
      <c r="H3479" s="23">
        <v>12.50915</v>
      </c>
      <c r="I3479" s="23"/>
      <c r="J3479" s="23">
        <v>150</v>
      </c>
      <c r="K3479" s="23"/>
    </row>
    <row r="3480" spans="1:11" ht="12.75" customHeight="1" x14ac:dyDescent="0.25">
      <c r="A3480" s="20">
        <f t="shared" si="109"/>
        <v>43031.624999991582</v>
      </c>
      <c r="B3480" s="21">
        <v>5.02196</v>
      </c>
      <c r="C3480" s="22">
        <v>2.4785499999999998</v>
      </c>
      <c r="D3480" s="21">
        <v>292.15699999999998</v>
      </c>
      <c r="E3480" s="21"/>
      <c r="F3480" s="24">
        <f t="shared" si="108"/>
        <v>5.02196</v>
      </c>
      <c r="G3480" s="24">
        <v>5.02196</v>
      </c>
      <c r="H3480" s="23">
        <v>12.50745</v>
      </c>
      <c r="I3480" s="23"/>
      <c r="J3480" s="23">
        <v>150</v>
      </c>
      <c r="K3480" s="23"/>
    </row>
    <row r="3481" spans="1:11" ht="12.75" customHeight="1" x14ac:dyDescent="0.25">
      <c r="A3481" s="20">
        <f t="shared" si="109"/>
        <v>43031.666666658246</v>
      </c>
      <c r="B3481" s="21">
        <v>9.9851100000000006</v>
      </c>
      <c r="C3481" s="22">
        <v>3.23156</v>
      </c>
      <c r="D3481" s="21">
        <v>271.23</v>
      </c>
      <c r="E3481" s="21"/>
      <c r="F3481" s="24">
        <f t="shared" si="108"/>
        <v>9.9851100000000006</v>
      </c>
      <c r="G3481" s="24">
        <v>9.9851100000000006</v>
      </c>
      <c r="H3481" s="23">
        <v>12.503830000000001</v>
      </c>
      <c r="I3481" s="23"/>
      <c r="J3481" s="23">
        <v>150</v>
      </c>
      <c r="K3481" s="23"/>
    </row>
    <row r="3482" spans="1:11" ht="12.75" customHeight="1" x14ac:dyDescent="0.25">
      <c r="A3482" s="20">
        <f t="shared" si="109"/>
        <v>43031.70833332491</v>
      </c>
      <c r="B3482" s="21">
        <v>5.04636</v>
      </c>
      <c r="C3482" s="22">
        <v>2.7635100000000001</v>
      </c>
      <c r="D3482" s="21">
        <v>260.50110000000001</v>
      </c>
      <c r="E3482" s="21"/>
      <c r="F3482" s="24">
        <f t="shared" si="108"/>
        <v>5.04636</v>
      </c>
      <c r="G3482" s="24">
        <v>5.04636</v>
      </c>
      <c r="H3482" s="23">
        <v>12.50117</v>
      </c>
      <c r="I3482" s="23"/>
      <c r="J3482" s="23">
        <v>150</v>
      </c>
      <c r="K3482" s="23"/>
    </row>
    <row r="3483" spans="1:11" ht="12.75" customHeight="1" x14ac:dyDescent="0.25">
      <c r="A3483" s="20">
        <f t="shared" si="109"/>
        <v>43031.749999991574</v>
      </c>
      <c r="B3483" s="21">
        <v>-0.66300999999999999</v>
      </c>
      <c r="C3483" s="22">
        <v>2.51938</v>
      </c>
      <c r="D3483" s="21">
        <v>282.90140000000002</v>
      </c>
      <c r="E3483" s="21"/>
      <c r="F3483" s="24" t="str">
        <f t="shared" si="108"/>
        <v/>
      </c>
      <c r="G3483" s="24" t="s">
        <v>189</v>
      </c>
      <c r="H3483" s="23">
        <v>12.50056</v>
      </c>
      <c r="I3483" s="23"/>
      <c r="J3483" s="23">
        <v>150</v>
      </c>
      <c r="K3483" s="23"/>
    </row>
    <row r="3484" spans="1:11" ht="12.75" customHeight="1" x14ac:dyDescent="0.25">
      <c r="A3484" s="20">
        <f t="shared" si="109"/>
        <v>43031.791666658239</v>
      </c>
      <c r="B3484" s="21">
        <v>-5.0333100000000002</v>
      </c>
      <c r="C3484" s="22">
        <v>0.64366999999999996</v>
      </c>
      <c r="D3484" s="21">
        <v>279.59559999999999</v>
      </c>
      <c r="E3484" s="21"/>
      <c r="F3484" s="24" t="str">
        <f t="shared" si="108"/>
        <v/>
      </c>
      <c r="G3484" s="24" t="s">
        <v>189</v>
      </c>
      <c r="H3484" s="23">
        <v>12.5</v>
      </c>
      <c r="I3484" s="23"/>
      <c r="J3484" s="23">
        <v>150</v>
      </c>
      <c r="K3484" s="23"/>
    </row>
    <row r="3485" spans="1:11" ht="12.75" customHeight="1" x14ac:dyDescent="0.25">
      <c r="A3485" s="20">
        <f t="shared" si="109"/>
        <v>43031.833333324903</v>
      </c>
      <c r="B3485" s="21">
        <v>0.45935999999999999</v>
      </c>
      <c r="C3485" s="22">
        <v>0.41499999999999998</v>
      </c>
      <c r="D3485" s="21">
        <v>242.67269999999999</v>
      </c>
      <c r="E3485" s="21"/>
      <c r="F3485" s="24">
        <f t="shared" si="108"/>
        <v>0.45935999999999999</v>
      </c>
      <c r="G3485" s="24">
        <v>0.45935999999999999</v>
      </c>
      <c r="H3485" s="23">
        <v>12.499779999999999</v>
      </c>
      <c r="I3485" s="23"/>
      <c r="J3485" s="23">
        <v>150</v>
      </c>
      <c r="K3485" s="23"/>
    </row>
    <row r="3486" spans="1:11" ht="12.75" customHeight="1" x14ac:dyDescent="0.25">
      <c r="A3486" s="20">
        <f t="shared" si="109"/>
        <v>43031.874999991567</v>
      </c>
      <c r="B3486" s="21">
        <v>6.1907199999999998</v>
      </c>
      <c r="C3486" s="22">
        <v>1.2251399999999999</v>
      </c>
      <c r="D3486" s="21">
        <v>229.03280000000001</v>
      </c>
      <c r="E3486" s="21"/>
      <c r="F3486" s="24">
        <f t="shared" si="108"/>
        <v>6.1907199999999998</v>
      </c>
      <c r="G3486" s="24">
        <v>6.1907199999999998</v>
      </c>
      <c r="H3486" s="23">
        <v>12.49517</v>
      </c>
      <c r="I3486" s="23"/>
      <c r="J3486" s="23">
        <v>150</v>
      </c>
      <c r="K3486" s="23"/>
    </row>
    <row r="3487" spans="1:11" ht="12.75" customHeight="1" x14ac:dyDescent="0.25">
      <c r="A3487" s="20">
        <f t="shared" si="109"/>
        <v>43031.916666658231</v>
      </c>
      <c r="B3487" s="21">
        <v>0.81125999999999998</v>
      </c>
      <c r="C3487" s="22">
        <v>0.52251000000000003</v>
      </c>
      <c r="D3487" s="21">
        <v>176.22309999999999</v>
      </c>
      <c r="E3487" s="21"/>
      <c r="F3487" s="24">
        <f t="shared" si="108"/>
        <v>0.81125999999999998</v>
      </c>
      <c r="G3487" s="24">
        <v>0.81125999999999998</v>
      </c>
      <c r="H3487" s="23">
        <v>12.493499999999999</v>
      </c>
      <c r="I3487" s="23"/>
      <c r="J3487" s="23">
        <v>150</v>
      </c>
      <c r="K3487" s="23"/>
    </row>
    <row r="3488" spans="1:11" ht="12.75" customHeight="1" x14ac:dyDescent="0.25">
      <c r="A3488" s="20">
        <f t="shared" si="109"/>
        <v>43031.958333324896</v>
      </c>
      <c r="B3488" s="21">
        <v>-3.6251899999999999</v>
      </c>
      <c r="C3488" s="22">
        <v>0.60490999999999995</v>
      </c>
      <c r="D3488" s="21">
        <v>177.06739999999999</v>
      </c>
      <c r="E3488" s="21"/>
      <c r="F3488" s="24" t="str">
        <f t="shared" si="108"/>
        <v/>
      </c>
      <c r="G3488" s="24" t="s">
        <v>189</v>
      </c>
      <c r="H3488" s="23">
        <v>12.4925</v>
      </c>
      <c r="I3488" s="23"/>
      <c r="J3488" s="23">
        <v>150</v>
      </c>
      <c r="K3488" s="23"/>
    </row>
    <row r="3489" spans="1:11" ht="12.75" customHeight="1" x14ac:dyDescent="0.25">
      <c r="A3489" s="20">
        <f t="shared" si="109"/>
        <v>43031.99999999156</v>
      </c>
      <c r="B3489" s="21">
        <v>-1.1232899999999999</v>
      </c>
      <c r="C3489" s="22">
        <v>0.74897999999999998</v>
      </c>
      <c r="D3489" s="21">
        <v>204.28440000000001</v>
      </c>
      <c r="E3489" s="21"/>
      <c r="F3489" s="24" t="str">
        <f t="shared" si="108"/>
        <v/>
      </c>
      <c r="G3489" s="24" t="s">
        <v>189</v>
      </c>
      <c r="H3489" s="23">
        <v>12.483079999999999</v>
      </c>
      <c r="I3489" s="23"/>
      <c r="J3489" s="23">
        <v>150</v>
      </c>
      <c r="K3489" s="23"/>
    </row>
    <row r="3490" spans="1:11" ht="12.75" customHeight="1" x14ac:dyDescent="0.25">
      <c r="A3490" s="20">
        <f t="shared" si="109"/>
        <v>43032.041666658224</v>
      </c>
      <c r="B3490" s="21">
        <v>5.4896099999999999</v>
      </c>
      <c r="C3490" s="22">
        <v>2.4412500000000001</v>
      </c>
      <c r="D3490" s="21">
        <v>251.19149999999999</v>
      </c>
      <c r="E3490" s="21"/>
      <c r="F3490" s="24">
        <f t="shared" si="108"/>
        <v>5.4896099999999999</v>
      </c>
      <c r="G3490" s="24">
        <v>5.4896099999999999</v>
      </c>
      <c r="H3490" s="23">
        <v>12.47749</v>
      </c>
      <c r="I3490" s="23">
        <f>COUNTIF(G3490:G3513,"&gt;150")</f>
        <v>0</v>
      </c>
      <c r="J3490" s="23">
        <v>150</v>
      </c>
      <c r="K3490" s="23"/>
    </row>
    <row r="3491" spans="1:11" ht="12.75" customHeight="1" x14ac:dyDescent="0.25">
      <c r="A3491" s="20">
        <f t="shared" si="109"/>
        <v>43032.083333324888</v>
      </c>
      <c r="B3491" s="21">
        <v>-2.2698800000000001</v>
      </c>
      <c r="C3491" s="22">
        <v>1.9440999999999999</v>
      </c>
      <c r="D3491" s="21">
        <v>230.80459999999999</v>
      </c>
      <c r="E3491" s="21"/>
      <c r="F3491" s="24" t="str">
        <f t="shared" si="108"/>
        <v/>
      </c>
      <c r="G3491" s="24" t="s">
        <v>189</v>
      </c>
      <c r="H3491" s="23">
        <v>12.476330000000001</v>
      </c>
      <c r="I3491" s="23"/>
      <c r="J3491" s="23">
        <v>150</v>
      </c>
      <c r="K3491" s="23"/>
    </row>
    <row r="3492" spans="1:11" ht="12.75" customHeight="1" x14ac:dyDescent="0.25">
      <c r="A3492" s="20">
        <f t="shared" si="109"/>
        <v>43032.124999991553</v>
      </c>
      <c r="B3492" s="21">
        <v>3.0189900000000001</v>
      </c>
      <c r="C3492" s="22">
        <v>2.0443699999999998</v>
      </c>
      <c r="D3492" s="21">
        <v>242.36619999999999</v>
      </c>
      <c r="E3492" s="21"/>
      <c r="F3492" s="24">
        <f t="shared" si="108"/>
        <v>3.0189900000000001</v>
      </c>
      <c r="G3492" s="24">
        <v>3.0189900000000001</v>
      </c>
      <c r="H3492" s="23">
        <v>12.47583</v>
      </c>
      <c r="I3492" s="23"/>
      <c r="J3492" s="23">
        <v>150</v>
      </c>
      <c r="K3492" s="23"/>
    </row>
    <row r="3493" spans="1:11" ht="12.75" customHeight="1" x14ac:dyDescent="0.25">
      <c r="A3493" s="20">
        <f t="shared" si="109"/>
        <v>43032.166666658217</v>
      </c>
      <c r="B3493" s="21">
        <v>9.9070499999999999</v>
      </c>
      <c r="C3493" s="22">
        <v>0.48707</v>
      </c>
      <c r="D3493" s="21">
        <v>207.1652</v>
      </c>
      <c r="E3493" s="21"/>
      <c r="F3493" s="24">
        <f t="shared" si="108"/>
        <v>9.9070499999999999</v>
      </c>
      <c r="G3493" s="24">
        <v>9.9070499999999999</v>
      </c>
      <c r="H3493" s="23">
        <v>12.45722</v>
      </c>
      <c r="I3493" s="23"/>
      <c r="J3493" s="23">
        <v>150</v>
      </c>
      <c r="K3493" s="23"/>
    </row>
    <row r="3494" spans="1:11" ht="12.75" customHeight="1" x14ac:dyDescent="0.25">
      <c r="A3494" s="20">
        <f t="shared" si="109"/>
        <v>43032.208333324881</v>
      </c>
      <c r="B3494" s="21">
        <v>14.13719</v>
      </c>
      <c r="C3494" s="22">
        <v>0.57576000000000005</v>
      </c>
      <c r="D3494" s="21">
        <v>261.19929999999999</v>
      </c>
      <c r="E3494" s="21"/>
      <c r="F3494" s="24">
        <f t="shared" si="108"/>
        <v>14.13719</v>
      </c>
      <c r="G3494" s="24">
        <v>14.13719</v>
      </c>
      <c r="H3494" s="23">
        <v>12.454800000000001</v>
      </c>
      <c r="I3494" s="23"/>
      <c r="J3494" s="23">
        <v>150</v>
      </c>
      <c r="K3494" s="23"/>
    </row>
    <row r="3495" spans="1:11" ht="12.75" customHeight="1" x14ac:dyDescent="0.25">
      <c r="A3495" s="20">
        <f t="shared" si="109"/>
        <v>43032.249999991545</v>
      </c>
      <c r="B3495" s="21">
        <v>12.55245</v>
      </c>
      <c r="C3495" s="22">
        <v>0.26191999999999999</v>
      </c>
      <c r="D3495" s="21">
        <v>172.46690000000001</v>
      </c>
      <c r="E3495" s="21"/>
      <c r="F3495" s="24">
        <f t="shared" si="108"/>
        <v>12.55245</v>
      </c>
      <c r="G3495" s="24">
        <v>12.55245</v>
      </c>
      <c r="H3495" s="23">
        <v>12.453279999999999</v>
      </c>
      <c r="I3495" s="23"/>
      <c r="J3495" s="23">
        <v>150</v>
      </c>
      <c r="K3495" s="23"/>
    </row>
    <row r="3496" spans="1:11" ht="12.75" customHeight="1" x14ac:dyDescent="0.25">
      <c r="A3496" s="20">
        <f t="shared" si="109"/>
        <v>43032.29166665821</v>
      </c>
      <c r="B3496" s="21">
        <v>1.41371</v>
      </c>
      <c r="C3496" s="22">
        <v>0.31067</v>
      </c>
      <c r="D3496" s="21">
        <v>112.4791</v>
      </c>
      <c r="E3496" s="21"/>
      <c r="F3496" s="24">
        <f t="shared" si="108"/>
        <v>1.41371</v>
      </c>
      <c r="G3496" s="24">
        <v>1.41371</v>
      </c>
      <c r="H3496" s="23">
        <v>12.44647</v>
      </c>
      <c r="I3496" s="23"/>
      <c r="J3496" s="23">
        <v>150</v>
      </c>
      <c r="K3496" s="23"/>
    </row>
    <row r="3497" spans="1:11" ht="12.75" customHeight="1" x14ac:dyDescent="0.25">
      <c r="A3497" s="20">
        <f t="shared" si="109"/>
        <v>43032.333333324874</v>
      </c>
      <c r="B3497" s="21">
        <v>2.1689699999999998</v>
      </c>
      <c r="C3497" s="22">
        <v>1.30338</v>
      </c>
      <c r="D3497" s="21">
        <v>186.7465</v>
      </c>
      <c r="E3497" s="21"/>
      <c r="F3497" s="24">
        <f t="shared" si="108"/>
        <v>2.1689699999999998</v>
      </c>
      <c r="G3497" s="24">
        <v>2.1689699999999998</v>
      </c>
      <c r="H3497" s="23">
        <v>12.44524</v>
      </c>
      <c r="I3497" s="23"/>
      <c r="J3497" s="23">
        <v>150</v>
      </c>
      <c r="K3497" s="23"/>
    </row>
    <row r="3498" spans="1:11" ht="12.75" customHeight="1" x14ac:dyDescent="0.25">
      <c r="A3498" s="20">
        <f t="shared" si="109"/>
        <v>43032.374999991538</v>
      </c>
      <c r="B3498" s="21">
        <v>6.9140199999999998</v>
      </c>
      <c r="C3498" s="22">
        <v>3.9041800000000002</v>
      </c>
      <c r="D3498" s="21">
        <v>255.92410000000001</v>
      </c>
      <c r="E3498" s="21"/>
      <c r="F3498" s="24">
        <f t="shared" si="108"/>
        <v>6.9140199999999998</v>
      </c>
      <c r="G3498" s="24">
        <v>6.9140199999999998</v>
      </c>
      <c r="H3498" s="23">
        <v>12.44506</v>
      </c>
      <c r="I3498" s="23"/>
      <c r="J3498" s="23">
        <v>150</v>
      </c>
      <c r="K3498" s="23"/>
    </row>
    <row r="3499" spans="1:11" ht="12.75" customHeight="1" x14ac:dyDescent="0.25">
      <c r="A3499" s="20">
        <f t="shared" si="109"/>
        <v>43032.416666658202</v>
      </c>
      <c r="B3499" s="21">
        <v>6.2190899999999996</v>
      </c>
      <c r="C3499" s="22">
        <v>4.71807</v>
      </c>
      <c r="D3499" s="21">
        <v>246.90530000000001</v>
      </c>
      <c r="E3499" s="21"/>
      <c r="F3499" s="24">
        <f t="shared" si="108"/>
        <v>6.2190899999999996</v>
      </c>
      <c r="G3499" s="24">
        <v>6.2190899999999996</v>
      </c>
      <c r="H3499" s="23">
        <v>12.4445</v>
      </c>
      <c r="I3499" s="23"/>
      <c r="J3499" s="23">
        <v>150</v>
      </c>
      <c r="K3499" s="23"/>
    </row>
    <row r="3500" spans="1:11" ht="12.75" customHeight="1" x14ac:dyDescent="0.25">
      <c r="A3500" s="20">
        <f t="shared" si="109"/>
        <v>43032.458333324867</v>
      </c>
      <c r="B3500" s="21">
        <v>11.902060000000001</v>
      </c>
      <c r="C3500" s="22">
        <v>4.7394699999999998</v>
      </c>
      <c r="D3500" s="21">
        <v>253.6242</v>
      </c>
      <c r="E3500" s="21"/>
      <c r="F3500" s="24">
        <f t="shared" si="108"/>
        <v>11.902060000000001</v>
      </c>
      <c r="G3500" s="24">
        <v>11.902060000000001</v>
      </c>
      <c r="H3500" s="23">
        <v>12.441459999999999</v>
      </c>
      <c r="I3500" s="23"/>
      <c r="J3500" s="23">
        <v>150</v>
      </c>
      <c r="K3500" s="23"/>
    </row>
    <row r="3501" spans="1:11" ht="12.75" customHeight="1" x14ac:dyDescent="0.25">
      <c r="A3501" s="20">
        <f t="shared" si="109"/>
        <v>43032.499999991531</v>
      </c>
      <c r="B3501" s="21">
        <v>21.875119999999999</v>
      </c>
      <c r="C3501" s="22">
        <v>5.2483300000000002</v>
      </c>
      <c r="D3501" s="21">
        <v>263.85730000000001</v>
      </c>
      <c r="E3501" s="21"/>
      <c r="F3501" s="24">
        <f t="shared" si="108"/>
        <v>21.875119999999999</v>
      </c>
      <c r="G3501" s="24">
        <v>21.875119999999999</v>
      </c>
      <c r="H3501" s="23">
        <v>12.441280000000001</v>
      </c>
      <c r="I3501" s="23"/>
      <c r="J3501" s="23">
        <v>150</v>
      </c>
      <c r="K3501" s="23"/>
    </row>
    <row r="3502" spans="1:11" ht="12.75" customHeight="1" x14ac:dyDescent="0.25">
      <c r="A3502" s="20">
        <f t="shared" si="109"/>
        <v>43032.541666658195</v>
      </c>
      <c r="B3502" s="21">
        <v>18.884</v>
      </c>
      <c r="C3502" s="22">
        <v>5.1163299999999996</v>
      </c>
      <c r="D3502" s="21">
        <v>254.5275</v>
      </c>
      <c r="E3502" s="21"/>
      <c r="F3502" s="24">
        <f t="shared" si="108"/>
        <v>18.884</v>
      </c>
      <c r="G3502" s="24">
        <v>18.884</v>
      </c>
      <c r="H3502" s="23">
        <v>12.434609999999999</v>
      </c>
      <c r="I3502" s="23"/>
      <c r="J3502" s="23">
        <v>150</v>
      </c>
      <c r="K3502" s="23"/>
    </row>
    <row r="3503" spans="1:11" ht="12.75" customHeight="1" x14ac:dyDescent="0.25">
      <c r="A3503" s="20">
        <f t="shared" si="109"/>
        <v>43032.583333324859</v>
      </c>
      <c r="B3503" s="21">
        <v>13.320130000000001</v>
      </c>
      <c r="C3503" s="22">
        <v>5.5141200000000001</v>
      </c>
      <c r="D3503" s="21">
        <v>257.94970000000001</v>
      </c>
      <c r="E3503" s="21"/>
      <c r="F3503" s="24">
        <f t="shared" si="108"/>
        <v>13.320130000000001</v>
      </c>
      <c r="G3503" s="24">
        <v>13.320130000000001</v>
      </c>
      <c r="H3503" s="23">
        <v>12.433669999999999</v>
      </c>
      <c r="I3503" s="23"/>
      <c r="J3503" s="23">
        <v>150</v>
      </c>
      <c r="K3503" s="23"/>
    </row>
    <row r="3504" spans="1:11" ht="12.75" customHeight="1" x14ac:dyDescent="0.25">
      <c r="A3504" s="20">
        <f t="shared" si="109"/>
        <v>43032.624999991524</v>
      </c>
      <c r="B3504" s="21">
        <v>31.7439</v>
      </c>
      <c r="C3504" s="22">
        <v>4.5358799999999997</v>
      </c>
      <c r="D3504" s="21">
        <v>242.07169999999999</v>
      </c>
      <c r="E3504" s="21"/>
      <c r="F3504" s="24">
        <f t="shared" si="108"/>
        <v>31.7439</v>
      </c>
      <c r="G3504" s="24">
        <v>31.7439</v>
      </c>
      <c r="H3504" s="23">
        <v>12.428280000000001</v>
      </c>
      <c r="I3504" s="23"/>
      <c r="J3504" s="23">
        <v>150</v>
      </c>
      <c r="K3504" s="23"/>
    </row>
    <row r="3505" spans="1:11" ht="12.75" customHeight="1" x14ac:dyDescent="0.25">
      <c r="A3505" s="20">
        <f t="shared" si="109"/>
        <v>43032.666666658188</v>
      </c>
      <c r="B3505" s="21">
        <v>32.23668</v>
      </c>
      <c r="C3505" s="22">
        <v>4.5722199999999997</v>
      </c>
      <c r="D3505" s="21">
        <v>226.13800000000001</v>
      </c>
      <c r="E3505" s="21"/>
      <c r="F3505" s="24">
        <f t="shared" si="108"/>
        <v>32.23668</v>
      </c>
      <c r="G3505" s="24">
        <v>32.23668</v>
      </c>
      <c r="H3505" s="23">
        <v>12.427049999999999</v>
      </c>
      <c r="I3505" s="23"/>
      <c r="J3505" s="23">
        <v>150</v>
      </c>
      <c r="K3505" s="23"/>
    </row>
    <row r="3506" spans="1:11" ht="12.75" customHeight="1" x14ac:dyDescent="0.25">
      <c r="A3506" s="20">
        <f t="shared" si="109"/>
        <v>43032.708333324852</v>
      </c>
      <c r="B3506" s="21">
        <v>35.768389999999997</v>
      </c>
      <c r="C3506" s="22">
        <v>4.4872500000000004</v>
      </c>
      <c r="D3506" s="21">
        <v>239.80680000000001</v>
      </c>
      <c r="E3506" s="21"/>
      <c r="F3506" s="24">
        <f t="shared" si="108"/>
        <v>35.768389999999997</v>
      </c>
      <c r="G3506" s="24">
        <v>35.768389999999997</v>
      </c>
      <c r="H3506" s="23">
        <v>12.42611</v>
      </c>
      <c r="I3506" s="23"/>
      <c r="J3506" s="23">
        <v>150</v>
      </c>
      <c r="K3506" s="23"/>
    </row>
    <row r="3507" spans="1:11" ht="12.75" customHeight="1" x14ac:dyDescent="0.25">
      <c r="A3507" s="20">
        <f t="shared" si="109"/>
        <v>43032.749999991516</v>
      </c>
      <c r="B3507" s="21">
        <v>27.649909999999998</v>
      </c>
      <c r="C3507" s="22">
        <v>3.7045599999999999</v>
      </c>
      <c r="D3507" s="21">
        <v>248.8819</v>
      </c>
      <c r="E3507" s="21"/>
      <c r="F3507" s="24">
        <f t="shared" si="108"/>
        <v>27.649909999999998</v>
      </c>
      <c r="G3507" s="24">
        <v>27.649909999999998</v>
      </c>
      <c r="H3507" s="23">
        <v>12.42277</v>
      </c>
      <c r="I3507" s="23"/>
      <c r="J3507" s="23">
        <v>150</v>
      </c>
      <c r="K3507" s="23"/>
    </row>
    <row r="3508" spans="1:11" ht="12.75" customHeight="1" x14ac:dyDescent="0.25">
      <c r="A3508" s="20">
        <f t="shared" si="109"/>
        <v>43032.79166665818</v>
      </c>
      <c r="B3508" s="21">
        <v>19.27073</v>
      </c>
      <c r="C3508" s="22">
        <v>1.1875800000000001</v>
      </c>
      <c r="D3508" s="21">
        <v>299.09859999999998</v>
      </c>
      <c r="E3508" s="21"/>
      <c r="F3508" s="24">
        <f t="shared" si="108"/>
        <v>19.27073</v>
      </c>
      <c r="G3508" s="24">
        <v>19.27073</v>
      </c>
      <c r="H3508" s="23">
        <v>12.41375</v>
      </c>
      <c r="I3508" s="23"/>
      <c r="J3508" s="23">
        <v>150</v>
      </c>
      <c r="K3508" s="23"/>
    </row>
    <row r="3509" spans="1:11" ht="12.75" customHeight="1" x14ac:dyDescent="0.25">
      <c r="A3509" s="20">
        <f t="shared" si="109"/>
        <v>43032.833333324845</v>
      </c>
      <c r="B3509" s="21">
        <v>7.8612900000000003</v>
      </c>
      <c r="C3509" s="22">
        <v>0.81364000000000003</v>
      </c>
      <c r="D3509" s="21">
        <v>283.25790000000001</v>
      </c>
      <c r="E3509" s="21"/>
      <c r="F3509" s="24">
        <f t="shared" si="108"/>
        <v>7.8612900000000003</v>
      </c>
      <c r="G3509" s="24">
        <v>7.8612900000000003</v>
      </c>
      <c r="H3509" s="23">
        <v>12.406890000000001</v>
      </c>
      <c r="I3509" s="23"/>
      <c r="J3509" s="23">
        <v>150</v>
      </c>
      <c r="K3509" s="23"/>
    </row>
    <row r="3510" spans="1:11" ht="12.75" customHeight="1" x14ac:dyDescent="0.25">
      <c r="A3510" s="20">
        <f t="shared" si="109"/>
        <v>43032.874999991509</v>
      </c>
      <c r="B3510" s="21">
        <v>8.9011399999999998</v>
      </c>
      <c r="C3510" s="22">
        <v>0.73702999999999996</v>
      </c>
      <c r="D3510" s="21">
        <v>253.99690000000001</v>
      </c>
      <c r="E3510" s="21"/>
      <c r="F3510" s="24">
        <f t="shared" si="108"/>
        <v>8.9011399999999998</v>
      </c>
      <c r="G3510" s="24">
        <v>8.9011399999999998</v>
      </c>
      <c r="H3510" s="23">
        <v>12.3996</v>
      </c>
      <c r="I3510" s="23"/>
      <c r="J3510" s="23">
        <v>150</v>
      </c>
      <c r="K3510" s="23"/>
    </row>
    <row r="3511" spans="1:11" ht="12.75" customHeight="1" x14ac:dyDescent="0.25">
      <c r="A3511" s="20">
        <f t="shared" si="109"/>
        <v>43032.916666658173</v>
      </c>
      <c r="B3511" s="21">
        <v>6.875</v>
      </c>
      <c r="C3511" s="22">
        <v>0.35610000000000003</v>
      </c>
      <c r="D3511" s="21">
        <v>92.806229999999999</v>
      </c>
      <c r="E3511" s="21"/>
      <c r="F3511" s="24">
        <f t="shared" si="108"/>
        <v>6.875</v>
      </c>
      <c r="G3511" s="24">
        <v>6.875</v>
      </c>
      <c r="H3511" s="23">
        <v>12.39658</v>
      </c>
      <c r="I3511" s="23"/>
      <c r="J3511" s="23">
        <v>150</v>
      </c>
      <c r="K3511" s="23"/>
    </row>
    <row r="3512" spans="1:11" ht="12.75" customHeight="1" x14ac:dyDescent="0.25">
      <c r="A3512" s="20">
        <f t="shared" si="109"/>
        <v>43032.958333324837</v>
      </c>
      <c r="B3512" s="21">
        <v>4.0213200000000002</v>
      </c>
      <c r="C3512" s="22">
        <v>0.51719000000000004</v>
      </c>
      <c r="D3512" s="21">
        <v>81.710579999999993</v>
      </c>
      <c r="E3512" s="21"/>
      <c r="F3512" s="24">
        <f t="shared" si="108"/>
        <v>4.0213200000000002</v>
      </c>
      <c r="G3512" s="24">
        <v>4.0213200000000002</v>
      </c>
      <c r="H3512" s="23">
        <v>12.394399999999999</v>
      </c>
      <c r="I3512" s="23"/>
      <c r="J3512" s="23">
        <v>150</v>
      </c>
      <c r="K3512" s="23"/>
    </row>
    <row r="3513" spans="1:11" ht="12.75" customHeight="1" x14ac:dyDescent="0.25">
      <c r="A3513" s="20">
        <f t="shared" si="109"/>
        <v>43032.999999991502</v>
      </c>
      <c r="B3513" s="21">
        <v>4.18642</v>
      </c>
      <c r="C3513" s="22">
        <v>0.49070000000000003</v>
      </c>
      <c r="D3513" s="21">
        <v>141.04929999999999</v>
      </c>
      <c r="E3513" s="21"/>
      <c r="F3513" s="24">
        <f t="shared" si="108"/>
        <v>4.18642</v>
      </c>
      <c r="G3513" s="24">
        <v>4.18642</v>
      </c>
      <c r="H3513" s="23">
        <v>12.393000000000001</v>
      </c>
      <c r="I3513" s="23"/>
      <c r="J3513" s="23">
        <v>150</v>
      </c>
      <c r="K3513" s="23"/>
    </row>
    <row r="3514" spans="1:11" ht="12.75" customHeight="1" x14ac:dyDescent="0.25">
      <c r="A3514" s="20">
        <f t="shared" si="109"/>
        <v>43033.041666658166</v>
      </c>
      <c r="B3514" s="21">
        <v>-1.11819</v>
      </c>
      <c r="C3514" s="22">
        <v>2.2887499999999998</v>
      </c>
      <c r="D3514" s="21">
        <v>233.98169999999999</v>
      </c>
      <c r="E3514" s="21"/>
      <c r="F3514" s="24" t="str">
        <f t="shared" si="108"/>
        <v/>
      </c>
      <c r="G3514" s="24" t="s">
        <v>189</v>
      </c>
      <c r="H3514" s="23">
        <v>12.384589999999999</v>
      </c>
      <c r="I3514" s="23">
        <f>COUNTIF(G3514:G3537,"&gt;150")</f>
        <v>0</v>
      </c>
      <c r="J3514" s="23">
        <v>150</v>
      </c>
      <c r="K3514" s="23"/>
    </row>
    <row r="3515" spans="1:11" ht="12.75" customHeight="1" x14ac:dyDescent="0.25">
      <c r="A3515" s="20">
        <f t="shared" si="109"/>
        <v>43033.08333332483</v>
      </c>
      <c r="B3515" s="21">
        <v>15.556419999999999</v>
      </c>
      <c r="C3515" s="22">
        <v>1.44468</v>
      </c>
      <c r="D3515" s="21">
        <v>264.57760000000002</v>
      </c>
      <c r="E3515" s="21"/>
      <c r="F3515" s="24">
        <f t="shared" si="108"/>
        <v>15.556419999999999</v>
      </c>
      <c r="G3515" s="24">
        <v>15.556419999999999</v>
      </c>
      <c r="H3515" s="23">
        <v>12.37839</v>
      </c>
      <c r="I3515" s="23"/>
      <c r="J3515" s="23">
        <v>150</v>
      </c>
      <c r="K3515" s="23"/>
    </row>
    <row r="3516" spans="1:11" ht="12.75" customHeight="1" x14ac:dyDescent="0.25">
      <c r="A3516" s="20">
        <f t="shared" si="109"/>
        <v>43033.124999991494</v>
      </c>
      <c r="B3516" s="21">
        <v>9.5221599999999995</v>
      </c>
      <c r="C3516" s="22">
        <v>0.81959000000000004</v>
      </c>
      <c r="D3516" s="21">
        <v>242.65289999999999</v>
      </c>
      <c r="E3516" s="21"/>
      <c r="F3516" s="24">
        <f t="shared" si="108"/>
        <v>9.5221599999999995</v>
      </c>
      <c r="G3516" s="24">
        <v>9.5221599999999995</v>
      </c>
      <c r="H3516" s="23">
        <v>12.376010000000001</v>
      </c>
      <c r="I3516" s="23"/>
      <c r="J3516" s="23">
        <v>150</v>
      </c>
      <c r="K3516" s="23"/>
    </row>
    <row r="3517" spans="1:11" ht="12.75" customHeight="1" x14ac:dyDescent="0.25">
      <c r="A3517" s="20">
        <f t="shared" si="109"/>
        <v>43033.166666658159</v>
      </c>
      <c r="B3517" s="21">
        <v>7.8049600000000003</v>
      </c>
      <c r="C3517" s="22">
        <v>0.28327999999999998</v>
      </c>
      <c r="D3517" s="21">
        <v>63.506709999999998</v>
      </c>
      <c r="E3517" s="21"/>
      <c r="F3517" s="24">
        <f t="shared" si="108"/>
        <v>7.8049600000000003</v>
      </c>
      <c r="G3517" s="24">
        <v>7.8049600000000003</v>
      </c>
      <c r="H3517" s="23">
        <v>12.375780000000001</v>
      </c>
      <c r="I3517" s="23"/>
      <c r="J3517" s="23">
        <v>150</v>
      </c>
      <c r="K3517" s="23"/>
    </row>
    <row r="3518" spans="1:11" ht="12.75" customHeight="1" x14ac:dyDescent="0.25">
      <c r="A3518" s="20">
        <f t="shared" si="109"/>
        <v>43033.208333324823</v>
      </c>
      <c r="B3518" s="21">
        <v>10.52802</v>
      </c>
      <c r="C3518" s="22">
        <v>0.55227000000000004</v>
      </c>
      <c r="D3518" s="21">
        <v>84.255200000000002</v>
      </c>
      <c r="E3518" s="21"/>
      <c r="F3518" s="24">
        <f t="shared" si="108"/>
        <v>10.52802</v>
      </c>
      <c r="G3518" s="24">
        <v>10.52802</v>
      </c>
      <c r="H3518" s="23">
        <v>12.375730000000001</v>
      </c>
      <c r="I3518" s="23"/>
      <c r="J3518" s="23">
        <v>150</v>
      </c>
      <c r="K3518" s="23"/>
    </row>
    <row r="3519" spans="1:11" ht="12.75" customHeight="1" x14ac:dyDescent="0.25">
      <c r="A3519" s="20">
        <f t="shared" si="109"/>
        <v>43033.249999991487</v>
      </c>
      <c r="B3519" s="21">
        <v>31.725059999999999</v>
      </c>
      <c r="C3519" s="22">
        <v>0.34581000000000001</v>
      </c>
      <c r="D3519" s="21">
        <v>8.7062399999999993</v>
      </c>
      <c r="E3519" s="21"/>
      <c r="F3519" s="24">
        <f t="shared" si="108"/>
        <v>31.725059999999999</v>
      </c>
      <c r="G3519" s="24">
        <v>31.725059999999999</v>
      </c>
      <c r="H3519" s="23">
        <v>12.366669999999999</v>
      </c>
      <c r="I3519" s="23"/>
      <c r="J3519" s="23">
        <v>150</v>
      </c>
      <c r="K3519" s="23"/>
    </row>
    <row r="3520" spans="1:11" ht="12.75" customHeight="1" x14ac:dyDescent="0.25">
      <c r="A3520" s="20">
        <f t="shared" si="109"/>
        <v>43033.291666658151</v>
      </c>
      <c r="B3520" s="21">
        <v>64.688019999999995</v>
      </c>
      <c r="C3520" s="22">
        <v>0.24596000000000001</v>
      </c>
      <c r="D3520" s="21">
        <v>329.08449999999999</v>
      </c>
      <c r="E3520" s="21"/>
      <c r="F3520" s="24">
        <f t="shared" si="108"/>
        <v>64.688019999999995</v>
      </c>
      <c r="G3520" s="24">
        <v>64.688019999999995</v>
      </c>
      <c r="H3520" s="23">
        <v>12.36561</v>
      </c>
      <c r="I3520" s="23"/>
      <c r="J3520" s="23">
        <v>150</v>
      </c>
      <c r="K3520" s="23"/>
    </row>
    <row r="3521" spans="1:11" ht="12.75" customHeight="1" x14ac:dyDescent="0.25">
      <c r="A3521" s="20">
        <f t="shared" si="109"/>
        <v>43033.333333324816</v>
      </c>
      <c r="B3521" s="21">
        <v>38.409520000000001</v>
      </c>
      <c r="C3521" s="22">
        <v>0.50331000000000004</v>
      </c>
      <c r="D3521" s="21">
        <v>76.674350000000004</v>
      </c>
      <c r="E3521" s="21"/>
      <c r="F3521" s="24">
        <f t="shared" si="108"/>
        <v>38.409520000000001</v>
      </c>
      <c r="G3521" s="24">
        <v>38.409520000000001</v>
      </c>
      <c r="H3521" s="23">
        <v>12.36495</v>
      </c>
      <c r="I3521" s="23"/>
      <c r="J3521" s="23">
        <v>150</v>
      </c>
      <c r="K3521" s="23"/>
    </row>
    <row r="3522" spans="1:11" ht="12.75" customHeight="1" x14ac:dyDescent="0.25">
      <c r="A3522" s="20">
        <f t="shared" si="109"/>
        <v>43033.37499999148</v>
      </c>
      <c r="B3522" s="21">
        <v>37.898609999999998</v>
      </c>
      <c r="C3522" s="22">
        <v>2.3492600000000001</v>
      </c>
      <c r="D3522" s="21">
        <v>284.32600000000002</v>
      </c>
      <c r="E3522" s="21"/>
      <c r="F3522" s="24">
        <f t="shared" si="108"/>
        <v>37.898609999999998</v>
      </c>
      <c r="G3522" s="24">
        <v>37.898609999999998</v>
      </c>
      <c r="H3522" s="23">
        <v>12.362170000000001</v>
      </c>
      <c r="I3522" s="23"/>
      <c r="J3522" s="23">
        <v>150</v>
      </c>
      <c r="K3522" s="23"/>
    </row>
    <row r="3523" spans="1:11" ht="12.75" customHeight="1" x14ac:dyDescent="0.25">
      <c r="A3523" s="20">
        <f t="shared" si="109"/>
        <v>43033.416666658144</v>
      </c>
      <c r="B3523" s="21">
        <v>36.884399999999999</v>
      </c>
      <c r="C3523" s="22">
        <v>3.8201800000000001</v>
      </c>
      <c r="D3523" s="21">
        <v>244.02879999999999</v>
      </c>
      <c r="E3523" s="21"/>
      <c r="F3523" s="24">
        <f t="shared" si="108"/>
        <v>36.884399999999999</v>
      </c>
      <c r="G3523" s="24">
        <v>36.884399999999999</v>
      </c>
      <c r="H3523" s="23">
        <v>12.36055</v>
      </c>
      <c r="I3523" s="23"/>
      <c r="J3523" s="23">
        <v>150</v>
      </c>
      <c r="K3523" s="23"/>
    </row>
    <row r="3524" spans="1:11" ht="12.75" customHeight="1" x14ac:dyDescent="0.25">
      <c r="A3524" s="20">
        <f t="shared" si="109"/>
        <v>43033.458333324808</v>
      </c>
      <c r="B3524" s="21">
        <v>37.182569999999998</v>
      </c>
      <c r="C3524" s="22">
        <v>4.0723000000000003</v>
      </c>
      <c r="D3524" s="21">
        <v>247.32300000000001</v>
      </c>
      <c r="E3524" s="21"/>
      <c r="F3524" s="24">
        <f t="shared" si="108"/>
        <v>37.182569999999998</v>
      </c>
      <c r="G3524" s="24">
        <v>37.182569999999998</v>
      </c>
      <c r="H3524" s="23">
        <v>12.359500000000001</v>
      </c>
      <c r="I3524" s="23"/>
      <c r="J3524" s="23">
        <v>150</v>
      </c>
      <c r="K3524" s="23"/>
    </row>
    <row r="3525" spans="1:11" ht="12.75" customHeight="1" x14ac:dyDescent="0.25">
      <c r="A3525" s="20">
        <f t="shared" si="109"/>
        <v>43033.499999991473</v>
      </c>
      <c r="B3525" s="21">
        <v>39.72457</v>
      </c>
      <c r="C3525" s="22">
        <v>4.29847</v>
      </c>
      <c r="D3525" s="21">
        <v>235.54150000000001</v>
      </c>
      <c r="E3525" s="21"/>
      <c r="F3525" s="24">
        <f t="shared" si="108"/>
        <v>39.72457</v>
      </c>
      <c r="G3525" s="24">
        <v>39.72457</v>
      </c>
      <c r="H3525" s="23">
        <v>12.35833</v>
      </c>
      <c r="I3525" s="23"/>
      <c r="J3525" s="23">
        <v>150</v>
      </c>
      <c r="K3525" s="23"/>
    </row>
    <row r="3526" spans="1:11" ht="12.75" customHeight="1" x14ac:dyDescent="0.25">
      <c r="A3526" s="20">
        <f t="shared" si="109"/>
        <v>43033.541666658137</v>
      </c>
      <c r="B3526" s="21">
        <v>34.289270000000002</v>
      </c>
      <c r="C3526" s="22">
        <v>4.1999199999999997</v>
      </c>
      <c r="D3526" s="21">
        <v>236.15809999999999</v>
      </c>
      <c r="E3526" s="21"/>
      <c r="F3526" s="24">
        <f t="shared" si="108"/>
        <v>34.289270000000002</v>
      </c>
      <c r="G3526" s="24">
        <v>34.289270000000002</v>
      </c>
      <c r="H3526" s="23">
        <v>12.35079</v>
      </c>
      <c r="I3526" s="23"/>
      <c r="J3526" s="23">
        <v>150</v>
      </c>
      <c r="K3526" s="23"/>
    </row>
    <row r="3527" spans="1:11" ht="12.75" customHeight="1" x14ac:dyDescent="0.25">
      <c r="A3527" s="20">
        <f t="shared" si="109"/>
        <v>43033.583333324801</v>
      </c>
      <c r="B3527" s="21">
        <v>18.918060000000001</v>
      </c>
      <c r="C3527" s="22">
        <v>4.73515</v>
      </c>
      <c r="D3527" s="21">
        <v>244.82409999999999</v>
      </c>
      <c r="E3527" s="21"/>
      <c r="F3527" s="24">
        <f t="shared" si="108"/>
        <v>18.918060000000001</v>
      </c>
      <c r="G3527" s="24">
        <v>18.918060000000001</v>
      </c>
      <c r="H3527" s="23">
        <v>12.3485</v>
      </c>
      <c r="I3527" s="23"/>
      <c r="J3527" s="23">
        <v>150</v>
      </c>
      <c r="K3527" s="23"/>
    </row>
    <row r="3528" spans="1:11" ht="12.75" customHeight="1" x14ac:dyDescent="0.25">
      <c r="A3528" s="20">
        <f t="shared" si="109"/>
        <v>43033.624999991465</v>
      </c>
      <c r="B3528" s="21">
        <v>54.098419999999997</v>
      </c>
      <c r="C3528" s="22">
        <v>4.7007899999999996</v>
      </c>
      <c r="D3528" s="21">
        <v>245.1079</v>
      </c>
      <c r="E3528" s="21"/>
      <c r="F3528" s="24">
        <f t="shared" si="108"/>
        <v>54.098419999999997</v>
      </c>
      <c r="G3528" s="24">
        <v>54.098419999999997</v>
      </c>
      <c r="H3528" s="23">
        <v>12.34633</v>
      </c>
      <c r="I3528" s="23"/>
      <c r="J3528" s="23">
        <v>150</v>
      </c>
      <c r="K3528" s="23"/>
    </row>
    <row r="3529" spans="1:11" ht="12.75" customHeight="1" x14ac:dyDescent="0.25">
      <c r="A3529" s="20">
        <f t="shared" si="109"/>
        <v>43033.66666665813</v>
      </c>
      <c r="B3529" s="21">
        <v>56.750430000000001</v>
      </c>
      <c r="C3529" s="22">
        <v>3.8254800000000002</v>
      </c>
      <c r="D3529" s="21">
        <v>235.5496</v>
      </c>
      <c r="E3529" s="21"/>
      <c r="F3529" s="24">
        <f t="shared" si="108"/>
        <v>56.750430000000001</v>
      </c>
      <c r="G3529" s="24">
        <v>56.750430000000001</v>
      </c>
      <c r="H3529" s="23">
        <v>12.341670000000001</v>
      </c>
      <c r="I3529" s="23"/>
      <c r="J3529" s="23">
        <v>150</v>
      </c>
      <c r="K3529" s="23"/>
    </row>
    <row r="3530" spans="1:11" ht="12.75" customHeight="1" x14ac:dyDescent="0.25">
      <c r="A3530" s="20">
        <f t="shared" si="109"/>
        <v>43033.708333324794</v>
      </c>
      <c r="B3530" s="21">
        <v>59.861499999999999</v>
      </c>
      <c r="C3530" s="22">
        <v>3.3828399999999998</v>
      </c>
      <c r="D3530" s="21">
        <v>233.00630000000001</v>
      </c>
      <c r="E3530" s="21"/>
      <c r="F3530" s="24">
        <f t="shared" si="108"/>
        <v>59.861499999999999</v>
      </c>
      <c r="G3530" s="24">
        <v>59.861499999999999</v>
      </c>
      <c r="H3530" s="23">
        <v>12.33806</v>
      </c>
      <c r="I3530" s="23"/>
      <c r="J3530" s="23">
        <v>150</v>
      </c>
      <c r="K3530" s="23"/>
    </row>
    <row r="3531" spans="1:11" ht="12.75" customHeight="1" x14ac:dyDescent="0.25">
      <c r="A3531" s="20">
        <f t="shared" si="109"/>
        <v>43033.749999991458</v>
      </c>
      <c r="B3531" s="21">
        <v>45.191139999999997</v>
      </c>
      <c r="C3531" s="22">
        <v>3.77942</v>
      </c>
      <c r="D3531" s="21">
        <v>241.74119999999999</v>
      </c>
      <c r="E3531" s="21"/>
      <c r="F3531" s="24">
        <f t="shared" ref="F3531:F3594" si="110">IF(AND(B3531&gt;0,ISNUMBER(B3531)),B3531,"")</f>
        <v>45.191139999999997</v>
      </c>
      <c r="G3531" s="24">
        <v>45.191139999999997</v>
      </c>
      <c r="H3531" s="23">
        <v>12.332140000000001</v>
      </c>
      <c r="I3531" s="23"/>
      <c r="J3531" s="23">
        <v>150</v>
      </c>
      <c r="K3531" s="23"/>
    </row>
    <row r="3532" spans="1:11" ht="12.75" customHeight="1" x14ac:dyDescent="0.25">
      <c r="A3532" s="20">
        <f t="shared" ref="A3532:A3595" si="111">A3531+1/24</f>
        <v>43033.791666658122</v>
      </c>
      <c r="B3532" s="21">
        <v>19.974299999999999</v>
      </c>
      <c r="C3532" s="22">
        <v>1.8157799999999999</v>
      </c>
      <c r="D3532" s="21">
        <v>250.26499999999999</v>
      </c>
      <c r="E3532" s="21"/>
      <c r="F3532" s="24">
        <f t="shared" si="110"/>
        <v>19.974299999999999</v>
      </c>
      <c r="G3532" s="24">
        <v>19.974299999999999</v>
      </c>
      <c r="H3532" s="23">
        <v>12.32733</v>
      </c>
      <c r="I3532" s="23"/>
      <c r="J3532" s="23">
        <v>150</v>
      </c>
      <c r="K3532" s="23"/>
    </row>
    <row r="3533" spans="1:11" ht="12.75" customHeight="1" x14ac:dyDescent="0.25">
      <c r="A3533" s="20">
        <f t="shared" si="111"/>
        <v>43033.833333324787</v>
      </c>
      <c r="B3533" s="21">
        <v>46.833329999999997</v>
      </c>
      <c r="C3533" s="22">
        <v>0.33825</v>
      </c>
      <c r="D3533" s="21">
        <v>95.641040000000004</v>
      </c>
      <c r="E3533" s="21"/>
      <c r="F3533" s="24">
        <f t="shared" si="110"/>
        <v>46.833329999999997</v>
      </c>
      <c r="G3533" s="24">
        <v>46.833329999999997</v>
      </c>
      <c r="H3533" s="23">
        <v>12.326549999999999</v>
      </c>
      <c r="I3533" s="23"/>
      <c r="J3533" s="23">
        <v>150</v>
      </c>
      <c r="K3533" s="23"/>
    </row>
    <row r="3534" spans="1:11" ht="12.75" customHeight="1" x14ac:dyDescent="0.25">
      <c r="A3534" s="20">
        <f t="shared" si="111"/>
        <v>43033.874999991451</v>
      </c>
      <c r="B3534" s="21">
        <v>20.92184</v>
      </c>
      <c r="C3534" s="22">
        <v>0.35172999999999999</v>
      </c>
      <c r="D3534" s="21">
        <v>102.1391</v>
      </c>
      <c r="E3534" s="21"/>
      <c r="F3534" s="24">
        <f t="shared" si="110"/>
        <v>20.92184</v>
      </c>
      <c r="G3534" s="24">
        <v>20.92184</v>
      </c>
      <c r="H3534" s="23">
        <v>12.32586</v>
      </c>
      <c r="I3534" s="23"/>
      <c r="J3534" s="23">
        <v>150</v>
      </c>
      <c r="K3534" s="23"/>
    </row>
    <row r="3535" spans="1:11" ht="12.75" customHeight="1" x14ac:dyDescent="0.25">
      <c r="A3535" s="20">
        <f t="shared" si="111"/>
        <v>43033.916666658115</v>
      </c>
      <c r="B3535" s="21">
        <v>2.1139999999999999E-2</v>
      </c>
      <c r="C3535" s="22">
        <v>0.65414000000000005</v>
      </c>
      <c r="D3535" s="21">
        <v>325.43619999999999</v>
      </c>
      <c r="E3535" s="21"/>
      <c r="F3535" s="24">
        <f t="shared" si="110"/>
        <v>2.1139999999999999E-2</v>
      </c>
      <c r="G3535" s="24">
        <v>2.1139999999999999E-2</v>
      </c>
      <c r="H3535" s="23">
        <v>12.325279999999999</v>
      </c>
      <c r="I3535" s="23"/>
      <c r="J3535" s="23">
        <v>150</v>
      </c>
      <c r="K3535" s="23"/>
    </row>
    <row r="3536" spans="1:11" ht="12.75" customHeight="1" x14ac:dyDescent="0.25">
      <c r="A3536" s="20">
        <f t="shared" si="111"/>
        <v>43033.958333324779</v>
      </c>
      <c r="B3536" s="21">
        <v>8.6254799999999996</v>
      </c>
      <c r="C3536" s="22">
        <v>1.20062</v>
      </c>
      <c r="D3536" s="21">
        <v>276.65159999999997</v>
      </c>
      <c r="E3536" s="21"/>
      <c r="F3536" s="24">
        <f t="shared" si="110"/>
        <v>8.6254799999999996</v>
      </c>
      <c r="G3536" s="24">
        <v>8.6254799999999996</v>
      </c>
      <c r="H3536" s="23">
        <v>12.31734</v>
      </c>
      <c r="I3536" s="23"/>
      <c r="J3536" s="23">
        <v>150</v>
      </c>
      <c r="K3536" s="23"/>
    </row>
    <row r="3537" spans="1:11" ht="12.75" customHeight="1" x14ac:dyDescent="0.25">
      <c r="A3537" s="20">
        <f t="shared" si="111"/>
        <v>43033.999999991443</v>
      </c>
      <c r="B3537" s="21">
        <v>13.848929999999999</v>
      </c>
      <c r="C3537" s="22">
        <v>1.8037700000000001</v>
      </c>
      <c r="D3537" s="21">
        <v>277.21679999999998</v>
      </c>
      <c r="E3537" s="21"/>
      <c r="F3537" s="24">
        <f t="shared" si="110"/>
        <v>13.848929999999999</v>
      </c>
      <c r="G3537" s="24">
        <v>13.848929999999999</v>
      </c>
      <c r="H3537" s="23">
        <v>12.316179999999999</v>
      </c>
      <c r="I3537" s="23"/>
      <c r="J3537" s="23">
        <v>150</v>
      </c>
      <c r="K3537" s="23"/>
    </row>
    <row r="3538" spans="1:11" ht="12.75" customHeight="1" x14ac:dyDescent="0.25">
      <c r="A3538" s="20">
        <f t="shared" si="111"/>
        <v>43034.041666658108</v>
      </c>
      <c r="B3538" s="21">
        <v>6.5426700000000002</v>
      </c>
      <c r="C3538" s="22">
        <v>0.91791999999999996</v>
      </c>
      <c r="D3538" s="21">
        <v>21.60849</v>
      </c>
      <c r="E3538" s="21"/>
      <c r="F3538" s="24">
        <f t="shared" si="110"/>
        <v>6.5426700000000002</v>
      </c>
      <c r="G3538" s="24">
        <v>6.5426700000000002</v>
      </c>
      <c r="H3538" s="23">
        <v>12.31508</v>
      </c>
      <c r="I3538" s="23">
        <f>COUNTIF(G3538:G3561,"&gt;150")</f>
        <v>1</v>
      </c>
      <c r="J3538" s="23">
        <v>150</v>
      </c>
      <c r="K3538" s="23"/>
    </row>
    <row r="3539" spans="1:11" ht="12.75" customHeight="1" x14ac:dyDescent="0.25">
      <c r="A3539" s="20">
        <f t="shared" si="111"/>
        <v>43034.083333324772</v>
      </c>
      <c r="B3539" s="21">
        <v>-0.75117</v>
      </c>
      <c r="C3539" s="22">
        <v>0.57640999999999998</v>
      </c>
      <c r="D3539" s="21">
        <v>59.345309999999998</v>
      </c>
      <c r="E3539" s="21"/>
      <c r="F3539" s="24" t="str">
        <f t="shared" si="110"/>
        <v/>
      </c>
      <c r="G3539" s="24" t="s">
        <v>189</v>
      </c>
      <c r="H3539" s="23">
        <v>12.31467</v>
      </c>
      <c r="I3539" s="23"/>
      <c r="J3539" s="23">
        <v>150</v>
      </c>
      <c r="K3539" s="23"/>
    </row>
    <row r="3540" spans="1:11" ht="12.75" customHeight="1" x14ac:dyDescent="0.25">
      <c r="A3540" s="20">
        <f t="shared" si="111"/>
        <v>43034.124999991436</v>
      </c>
      <c r="B3540" s="21">
        <v>9.9092800000000008</v>
      </c>
      <c r="C3540" s="22">
        <v>0.79101999999999995</v>
      </c>
      <c r="D3540" s="21">
        <v>266.19670000000002</v>
      </c>
      <c r="E3540" s="21"/>
      <c r="F3540" s="24">
        <f t="shared" si="110"/>
        <v>9.9092800000000008</v>
      </c>
      <c r="G3540" s="24">
        <v>9.9092800000000008</v>
      </c>
      <c r="H3540" s="23">
        <v>12.30728</v>
      </c>
      <c r="I3540" s="23"/>
      <c r="J3540" s="23">
        <v>150</v>
      </c>
      <c r="K3540" s="23"/>
    </row>
    <row r="3541" spans="1:11" ht="12.75" customHeight="1" x14ac:dyDescent="0.25">
      <c r="A3541" s="20">
        <f t="shared" si="111"/>
        <v>43034.1666666581</v>
      </c>
      <c r="B3541" s="21">
        <v>13.80889</v>
      </c>
      <c r="C3541" s="22">
        <v>1.1372100000000001</v>
      </c>
      <c r="D3541" s="21">
        <v>314.80829999999997</v>
      </c>
      <c r="E3541" s="21"/>
      <c r="F3541" s="24">
        <f t="shared" si="110"/>
        <v>13.80889</v>
      </c>
      <c r="G3541" s="24">
        <v>13.80889</v>
      </c>
      <c r="H3541" s="23">
        <v>12.29552</v>
      </c>
      <c r="I3541" s="23"/>
      <c r="J3541" s="23">
        <v>150</v>
      </c>
      <c r="K3541" s="23"/>
    </row>
    <row r="3542" spans="1:11" ht="12.75" customHeight="1" x14ac:dyDescent="0.25">
      <c r="A3542" s="20">
        <f t="shared" si="111"/>
        <v>43034.208333324765</v>
      </c>
      <c r="B3542" s="21">
        <v>25.05217</v>
      </c>
      <c r="C3542" s="22">
        <v>0.41016999999999998</v>
      </c>
      <c r="D3542" s="21">
        <v>17.518049999999999</v>
      </c>
      <c r="E3542" s="21"/>
      <c r="F3542" s="24">
        <f t="shared" si="110"/>
        <v>25.05217</v>
      </c>
      <c r="G3542" s="24">
        <v>25.05217</v>
      </c>
      <c r="H3542" s="23">
        <v>12.29161</v>
      </c>
      <c r="I3542" s="23"/>
      <c r="J3542" s="23">
        <v>150</v>
      </c>
      <c r="K3542" s="23"/>
    </row>
    <row r="3543" spans="1:11" ht="12.75" customHeight="1" x14ac:dyDescent="0.25">
      <c r="A3543" s="20">
        <f t="shared" si="111"/>
        <v>43034.249999991429</v>
      </c>
      <c r="B3543" s="21">
        <v>85.759789999999995</v>
      </c>
      <c r="C3543" s="22">
        <v>0.25768000000000002</v>
      </c>
      <c r="D3543" s="21">
        <v>107.13160000000001</v>
      </c>
      <c r="E3543" s="21"/>
      <c r="F3543" s="24">
        <f t="shared" si="110"/>
        <v>85.759789999999995</v>
      </c>
      <c r="G3543" s="24">
        <v>85.759789999999995</v>
      </c>
      <c r="H3543" s="23">
        <v>12.286</v>
      </c>
      <c r="I3543" s="23"/>
      <c r="J3543" s="23">
        <v>150</v>
      </c>
      <c r="K3543" s="23"/>
    </row>
    <row r="3544" spans="1:11" ht="12.75" customHeight="1" x14ac:dyDescent="0.25">
      <c r="A3544" s="20">
        <f t="shared" si="111"/>
        <v>43034.291666658093</v>
      </c>
      <c r="B3544" s="21">
        <v>286.78059999999999</v>
      </c>
      <c r="C3544" s="22">
        <v>0.54091</v>
      </c>
      <c r="D3544" s="21">
        <v>53.207140000000003</v>
      </c>
      <c r="E3544" s="21"/>
      <c r="F3544" s="24">
        <f t="shared" si="110"/>
        <v>286.78059999999999</v>
      </c>
      <c r="G3544" s="24">
        <v>286.78059999999999</v>
      </c>
      <c r="H3544" s="23">
        <v>12.283989999999999</v>
      </c>
      <c r="I3544" s="23"/>
      <c r="J3544" s="23">
        <v>150</v>
      </c>
      <c r="K3544" s="23"/>
    </row>
    <row r="3545" spans="1:11" ht="12.75" customHeight="1" x14ac:dyDescent="0.25">
      <c r="A3545" s="20">
        <f t="shared" si="111"/>
        <v>43034.333333324757</v>
      </c>
      <c r="B3545" s="21">
        <v>58.046280000000003</v>
      </c>
      <c r="C3545" s="22">
        <v>2.8509099999999998</v>
      </c>
      <c r="D3545" s="21">
        <v>291.37119999999999</v>
      </c>
      <c r="E3545" s="21"/>
      <c r="F3545" s="24">
        <f t="shared" si="110"/>
        <v>58.046280000000003</v>
      </c>
      <c r="G3545" s="24">
        <v>58.046280000000003</v>
      </c>
      <c r="H3545" s="23">
        <v>12.27983</v>
      </c>
      <c r="I3545" s="23"/>
      <c r="J3545" s="23">
        <v>150</v>
      </c>
      <c r="K3545" s="23"/>
    </row>
    <row r="3546" spans="1:11" ht="12.75" customHeight="1" x14ac:dyDescent="0.25">
      <c r="A3546" s="20">
        <f t="shared" si="111"/>
        <v>43034.374999991422</v>
      </c>
      <c r="B3546" s="21">
        <v>35.243549999999999</v>
      </c>
      <c r="C3546" s="22">
        <v>2.7248700000000001</v>
      </c>
      <c r="D3546" s="21">
        <v>277.16090000000003</v>
      </c>
      <c r="E3546" s="21"/>
      <c r="F3546" s="24">
        <f t="shared" si="110"/>
        <v>35.243549999999999</v>
      </c>
      <c r="G3546" s="24">
        <v>35.243549999999999</v>
      </c>
      <c r="H3546" s="23">
        <v>12.27915</v>
      </c>
      <c r="I3546" s="23"/>
      <c r="J3546" s="23">
        <v>150</v>
      </c>
      <c r="K3546" s="23"/>
    </row>
    <row r="3547" spans="1:11" ht="12.75" customHeight="1" x14ac:dyDescent="0.25">
      <c r="A3547" s="20">
        <f t="shared" si="111"/>
        <v>43034.416666658086</v>
      </c>
      <c r="B3547" s="21">
        <v>60.043329999999997</v>
      </c>
      <c r="C3547" s="22">
        <v>4.08148</v>
      </c>
      <c r="D3547" s="21">
        <v>260.5376</v>
      </c>
      <c r="E3547" s="21"/>
      <c r="F3547" s="24">
        <f t="shared" si="110"/>
        <v>60.043329999999997</v>
      </c>
      <c r="G3547" s="24">
        <v>60.043329999999997</v>
      </c>
      <c r="H3547" s="23">
        <v>12.274889999999999</v>
      </c>
      <c r="I3547" s="23"/>
      <c r="J3547" s="23">
        <v>150</v>
      </c>
      <c r="K3547" s="23"/>
    </row>
    <row r="3548" spans="1:11" ht="12.75" customHeight="1" x14ac:dyDescent="0.25">
      <c r="A3548" s="20">
        <f t="shared" si="111"/>
        <v>43034.45833332475</v>
      </c>
      <c r="B3548" s="21">
        <v>48.562449999999998</v>
      </c>
      <c r="C3548" s="22">
        <v>5.0673899999999996</v>
      </c>
      <c r="D3548" s="21">
        <v>247.33330000000001</v>
      </c>
      <c r="E3548" s="21"/>
      <c r="F3548" s="24">
        <f t="shared" si="110"/>
        <v>48.562449999999998</v>
      </c>
      <c r="G3548" s="24">
        <v>48.562449999999998</v>
      </c>
      <c r="H3548" s="23">
        <v>12.273389999999999</v>
      </c>
      <c r="I3548" s="23"/>
      <c r="J3548" s="23">
        <v>150</v>
      </c>
      <c r="K3548" s="23"/>
    </row>
    <row r="3549" spans="1:11" ht="12.75" customHeight="1" x14ac:dyDescent="0.25">
      <c r="A3549" s="20">
        <f t="shared" si="111"/>
        <v>43034.499999991414</v>
      </c>
      <c r="B3549" s="21">
        <v>33.237389999999998</v>
      </c>
      <c r="C3549" s="22">
        <v>4.3020699999999996</v>
      </c>
      <c r="D3549" s="21">
        <v>269.42559999999997</v>
      </c>
      <c r="E3549" s="21"/>
      <c r="F3549" s="24">
        <f t="shared" si="110"/>
        <v>33.237389999999998</v>
      </c>
      <c r="G3549" s="24">
        <v>33.237389999999998</v>
      </c>
      <c r="H3549" s="23">
        <v>12.269780000000001</v>
      </c>
      <c r="I3549" s="23"/>
      <c r="J3549" s="23">
        <v>150</v>
      </c>
      <c r="K3549" s="23"/>
    </row>
    <row r="3550" spans="1:11" ht="12.75" customHeight="1" x14ac:dyDescent="0.25">
      <c r="A3550" s="20">
        <f t="shared" si="111"/>
        <v>43034.541666658079</v>
      </c>
      <c r="B3550" s="21">
        <v>23.078610000000001</v>
      </c>
      <c r="C3550" s="22">
        <v>4.4007800000000001</v>
      </c>
      <c r="D3550" s="21">
        <v>276.54050000000001</v>
      </c>
      <c r="E3550" s="21"/>
      <c r="F3550" s="24">
        <f t="shared" si="110"/>
        <v>23.078610000000001</v>
      </c>
      <c r="G3550" s="24">
        <v>23.078610000000001</v>
      </c>
      <c r="H3550" s="23">
        <v>12.26394</v>
      </c>
      <c r="I3550" s="23"/>
      <c r="J3550" s="23">
        <v>150</v>
      </c>
      <c r="K3550" s="23"/>
    </row>
    <row r="3551" spans="1:11" ht="12.75" customHeight="1" x14ac:dyDescent="0.25">
      <c r="A3551" s="20">
        <f t="shared" si="111"/>
        <v>43034.583333324743</v>
      </c>
      <c r="B3551" s="21">
        <v>71.390900000000002</v>
      </c>
      <c r="C3551" s="22">
        <v>3.8027099999999998</v>
      </c>
      <c r="D3551" s="21">
        <v>268.66750000000002</v>
      </c>
      <c r="E3551" s="21"/>
      <c r="F3551" s="24">
        <f t="shared" si="110"/>
        <v>71.390900000000002</v>
      </c>
      <c r="G3551" s="24">
        <v>71.390900000000002</v>
      </c>
      <c r="H3551" s="23">
        <v>12.26342</v>
      </c>
      <c r="I3551" s="23"/>
      <c r="J3551" s="23">
        <v>150</v>
      </c>
      <c r="K3551" s="23"/>
    </row>
    <row r="3552" spans="1:11" ht="12.75" customHeight="1" x14ac:dyDescent="0.25">
      <c r="A3552" s="20">
        <f t="shared" si="111"/>
        <v>43034.624999991407</v>
      </c>
      <c r="B3552" s="21">
        <v>45.364370000000001</v>
      </c>
      <c r="C3552" s="22">
        <v>4.0832699999999997</v>
      </c>
      <c r="D3552" s="21">
        <v>256.7611</v>
      </c>
      <c r="E3552" s="21"/>
      <c r="F3552" s="24">
        <f t="shared" si="110"/>
        <v>45.364370000000001</v>
      </c>
      <c r="G3552" s="24">
        <v>45.364370000000001</v>
      </c>
      <c r="H3552" s="23">
        <v>12.262499999999999</v>
      </c>
      <c r="I3552" s="23"/>
      <c r="J3552" s="23">
        <v>150</v>
      </c>
      <c r="K3552" s="23"/>
    </row>
    <row r="3553" spans="1:11" ht="12.75" customHeight="1" x14ac:dyDescent="0.25">
      <c r="A3553" s="20">
        <f t="shared" si="111"/>
        <v>43034.666666658071</v>
      </c>
      <c r="B3553" s="21">
        <v>80.943539999999999</v>
      </c>
      <c r="C3553" s="22">
        <v>5.1038699999999997</v>
      </c>
      <c r="D3553" s="21">
        <v>245.31819999999999</v>
      </c>
      <c r="E3553" s="21"/>
      <c r="F3553" s="24">
        <f t="shared" si="110"/>
        <v>80.943539999999999</v>
      </c>
      <c r="G3553" s="24">
        <v>80.943539999999999</v>
      </c>
      <c r="H3553" s="23">
        <v>12.26178</v>
      </c>
      <c r="I3553" s="23"/>
      <c r="J3553" s="23">
        <v>150</v>
      </c>
      <c r="K3553" s="23"/>
    </row>
    <row r="3554" spans="1:11" ht="12.75" customHeight="1" x14ac:dyDescent="0.25">
      <c r="A3554" s="20">
        <f t="shared" si="111"/>
        <v>43034.708333324736</v>
      </c>
      <c r="B3554" s="21">
        <v>41.358800000000002</v>
      </c>
      <c r="C3554" s="22">
        <v>3.93947</v>
      </c>
      <c r="D3554" s="21">
        <v>262.34050000000002</v>
      </c>
      <c r="E3554" s="21"/>
      <c r="F3554" s="24">
        <f t="shared" si="110"/>
        <v>41.358800000000002</v>
      </c>
      <c r="G3554" s="24">
        <v>41.358800000000002</v>
      </c>
      <c r="H3554" s="23">
        <v>12.257250000000001</v>
      </c>
      <c r="I3554" s="23"/>
      <c r="J3554" s="23">
        <v>150</v>
      </c>
      <c r="K3554" s="23"/>
    </row>
    <row r="3555" spans="1:11" ht="12.75" customHeight="1" x14ac:dyDescent="0.25">
      <c r="A3555" s="20">
        <f t="shared" si="111"/>
        <v>43034.7499999914</v>
      </c>
      <c r="B3555" s="21">
        <v>37.803379999999997</v>
      </c>
      <c r="C3555" s="22">
        <v>2.5920999999999998</v>
      </c>
      <c r="D3555" s="21">
        <v>285.9366</v>
      </c>
      <c r="E3555" s="21"/>
      <c r="F3555" s="24">
        <f t="shared" si="110"/>
        <v>37.803379999999997</v>
      </c>
      <c r="G3555" s="24">
        <v>37.803379999999997</v>
      </c>
      <c r="H3555" s="23">
        <v>12.2485</v>
      </c>
      <c r="I3555" s="23"/>
      <c r="J3555" s="23">
        <v>150</v>
      </c>
      <c r="K3555" s="23"/>
    </row>
    <row r="3556" spans="1:11" ht="12.75" customHeight="1" x14ac:dyDescent="0.25">
      <c r="A3556" s="20">
        <f t="shared" si="111"/>
        <v>43034.791666658064</v>
      </c>
      <c r="B3556" s="21">
        <v>26.26266</v>
      </c>
      <c r="C3556" s="22">
        <v>1.87384</v>
      </c>
      <c r="D3556" s="21">
        <v>297.8732</v>
      </c>
      <c r="E3556" s="21"/>
      <c r="F3556" s="24">
        <f t="shared" si="110"/>
        <v>26.26266</v>
      </c>
      <c r="G3556" s="24">
        <v>26.26266</v>
      </c>
      <c r="H3556" s="23">
        <v>12.24328</v>
      </c>
      <c r="I3556" s="23"/>
      <c r="J3556" s="23">
        <v>150</v>
      </c>
      <c r="K3556" s="23"/>
    </row>
    <row r="3557" spans="1:11" ht="12.75" customHeight="1" x14ac:dyDescent="0.25">
      <c r="A3557" s="20">
        <f t="shared" si="111"/>
        <v>43034.833333324728</v>
      </c>
      <c r="B3557" s="21">
        <v>42.551960000000001</v>
      </c>
      <c r="C3557" s="22">
        <v>1.71671</v>
      </c>
      <c r="D3557" s="21">
        <v>306.58179999999999</v>
      </c>
      <c r="E3557" s="21"/>
      <c r="F3557" s="24">
        <f t="shared" si="110"/>
        <v>42.551960000000001</v>
      </c>
      <c r="G3557" s="24">
        <v>42.551960000000001</v>
      </c>
      <c r="H3557" s="23">
        <v>12.237500000000001</v>
      </c>
      <c r="I3557" s="23"/>
      <c r="J3557" s="23">
        <v>150</v>
      </c>
      <c r="K3557" s="23"/>
    </row>
    <row r="3558" spans="1:11" ht="12.75" customHeight="1" x14ac:dyDescent="0.25">
      <c r="A3558" s="20">
        <f t="shared" si="111"/>
        <v>43034.874999991393</v>
      </c>
      <c r="B3558" s="21">
        <v>6.7191400000000003</v>
      </c>
      <c r="C3558" s="22">
        <v>1.4097500000000001</v>
      </c>
      <c r="D3558" s="21">
        <v>319.7627</v>
      </c>
      <c r="E3558" s="21"/>
      <c r="F3558" s="24">
        <f t="shared" si="110"/>
        <v>6.7191400000000003</v>
      </c>
      <c r="G3558" s="24">
        <v>6.7191400000000003</v>
      </c>
      <c r="H3558" s="23">
        <v>12.235670000000001</v>
      </c>
      <c r="I3558" s="23"/>
      <c r="J3558" s="23">
        <v>150</v>
      </c>
      <c r="K3558" s="23"/>
    </row>
    <row r="3559" spans="1:11" ht="12.75" customHeight="1" x14ac:dyDescent="0.25">
      <c r="A3559" s="20">
        <f t="shared" si="111"/>
        <v>43034.916666658057</v>
      </c>
      <c r="B3559" s="21">
        <v>11.80804</v>
      </c>
      <c r="C3559" s="22">
        <v>2.0420099999999999</v>
      </c>
      <c r="D3559" s="21">
        <v>304.23259999999999</v>
      </c>
      <c r="E3559" s="21"/>
      <c r="F3559" s="24">
        <f t="shared" si="110"/>
        <v>11.80804</v>
      </c>
      <c r="G3559" s="24">
        <v>11.80804</v>
      </c>
      <c r="H3559" s="23">
        <v>12.233610000000001</v>
      </c>
      <c r="I3559" s="23"/>
      <c r="J3559" s="23">
        <v>150</v>
      </c>
      <c r="K3559" s="23"/>
    </row>
    <row r="3560" spans="1:11" ht="12.75" customHeight="1" x14ac:dyDescent="0.25">
      <c r="A3560" s="20">
        <f t="shared" si="111"/>
        <v>43034.958333324721</v>
      </c>
      <c r="B3560" s="21">
        <v>14.699020000000001</v>
      </c>
      <c r="C3560" s="22">
        <v>0.85707999999999995</v>
      </c>
      <c r="D3560" s="21">
        <v>74.264740000000003</v>
      </c>
      <c r="E3560" s="21"/>
      <c r="F3560" s="24">
        <f t="shared" si="110"/>
        <v>14.699020000000001</v>
      </c>
      <c r="G3560" s="24">
        <v>14.699020000000001</v>
      </c>
      <c r="H3560" s="23">
        <v>12.2285</v>
      </c>
      <c r="I3560" s="23"/>
      <c r="J3560" s="23">
        <v>150</v>
      </c>
      <c r="K3560" s="23"/>
    </row>
    <row r="3561" spans="1:11" ht="12.75" customHeight="1" x14ac:dyDescent="0.25">
      <c r="A3561" s="20">
        <f t="shared" si="111"/>
        <v>43034.999999991385</v>
      </c>
      <c r="B3561" s="21">
        <v>13.72607</v>
      </c>
      <c r="C3561" s="22">
        <v>0.44782</v>
      </c>
      <c r="D3561" s="21">
        <v>351.55709999999999</v>
      </c>
      <c r="E3561" s="21"/>
      <c r="F3561" s="24">
        <f t="shared" si="110"/>
        <v>13.72607</v>
      </c>
      <c r="G3561" s="24">
        <v>13.72607</v>
      </c>
      <c r="H3561" s="23">
        <v>12.225390000000001</v>
      </c>
      <c r="I3561" s="23"/>
      <c r="J3561" s="23">
        <v>150</v>
      </c>
      <c r="K3561" s="23"/>
    </row>
    <row r="3562" spans="1:11" ht="12.75" customHeight="1" x14ac:dyDescent="0.25">
      <c r="A3562" s="20">
        <f t="shared" si="111"/>
        <v>43035.04166665805</v>
      </c>
      <c r="B3562" s="21">
        <v>12.375730000000001</v>
      </c>
      <c r="C3562" s="22">
        <v>0.70330999999999999</v>
      </c>
      <c r="D3562" s="21">
        <v>286.17579999999998</v>
      </c>
      <c r="E3562" s="21"/>
      <c r="F3562" s="24">
        <f t="shared" si="110"/>
        <v>12.375730000000001</v>
      </c>
      <c r="G3562" s="24">
        <v>12.375730000000001</v>
      </c>
      <c r="H3562" s="23">
        <v>12.21058</v>
      </c>
      <c r="I3562" s="23">
        <f>COUNTIF(G3562:G3585,"&gt;150")</f>
        <v>1</v>
      </c>
      <c r="J3562" s="23">
        <v>150</v>
      </c>
      <c r="K3562" s="23"/>
    </row>
    <row r="3563" spans="1:11" ht="12.75" customHeight="1" x14ac:dyDescent="0.25">
      <c r="A3563" s="20">
        <f t="shared" si="111"/>
        <v>43035.083333324714</v>
      </c>
      <c r="B3563" s="21">
        <v>9.5255600000000005</v>
      </c>
      <c r="C3563" s="22">
        <v>0.64056000000000002</v>
      </c>
      <c r="D3563" s="21">
        <v>240.39429999999999</v>
      </c>
      <c r="E3563" s="21"/>
      <c r="F3563" s="24">
        <f t="shared" si="110"/>
        <v>9.5255600000000005</v>
      </c>
      <c r="G3563" s="24">
        <v>9.5255600000000005</v>
      </c>
      <c r="H3563" s="23">
        <v>12.19383</v>
      </c>
      <c r="I3563" s="23"/>
      <c r="J3563" s="23">
        <v>150</v>
      </c>
      <c r="K3563" s="23"/>
    </row>
    <row r="3564" spans="1:11" ht="12.75" customHeight="1" x14ac:dyDescent="0.25">
      <c r="A3564" s="20">
        <f t="shared" si="111"/>
        <v>43035.124999991378</v>
      </c>
      <c r="B3564" s="21">
        <v>30.043389999999999</v>
      </c>
      <c r="C3564" s="22">
        <v>0.54913999999999996</v>
      </c>
      <c r="D3564" s="21">
        <v>58.976959999999998</v>
      </c>
      <c r="E3564" s="21"/>
      <c r="F3564" s="24">
        <f t="shared" si="110"/>
        <v>30.043389999999999</v>
      </c>
      <c r="G3564" s="24">
        <v>30.043389999999999</v>
      </c>
      <c r="H3564" s="23">
        <v>12.186170000000001</v>
      </c>
      <c r="I3564" s="23"/>
      <c r="J3564" s="23">
        <v>150</v>
      </c>
      <c r="K3564" s="23"/>
    </row>
    <row r="3565" spans="1:11" ht="12.75" customHeight="1" x14ac:dyDescent="0.25">
      <c r="A3565" s="20">
        <f t="shared" si="111"/>
        <v>43035.166666658042</v>
      </c>
      <c r="B3565" s="21">
        <v>12.4445</v>
      </c>
      <c r="C3565" s="22">
        <v>0.67320000000000002</v>
      </c>
      <c r="D3565" s="21">
        <v>139.50059999999999</v>
      </c>
      <c r="E3565" s="21"/>
      <c r="F3565" s="24">
        <f t="shared" si="110"/>
        <v>12.4445</v>
      </c>
      <c r="G3565" s="24">
        <v>12.4445</v>
      </c>
      <c r="H3565" s="23">
        <v>12.17801</v>
      </c>
      <c r="I3565" s="23"/>
      <c r="J3565" s="23">
        <v>150</v>
      </c>
      <c r="K3565" s="23"/>
    </row>
    <row r="3566" spans="1:11" ht="12.75" customHeight="1" x14ac:dyDescent="0.25">
      <c r="A3566" s="20">
        <f t="shared" si="111"/>
        <v>43035.208333324706</v>
      </c>
      <c r="B3566" s="21">
        <v>23.030280000000001</v>
      </c>
      <c r="C3566" s="22">
        <v>0.67554999999999998</v>
      </c>
      <c r="D3566" s="21">
        <v>216.20439999999999</v>
      </c>
      <c r="E3566" s="21"/>
      <c r="F3566" s="24">
        <f t="shared" si="110"/>
        <v>23.030280000000001</v>
      </c>
      <c r="G3566" s="24">
        <v>23.030280000000001</v>
      </c>
      <c r="H3566" s="23">
        <v>12.1775</v>
      </c>
      <c r="I3566" s="23"/>
      <c r="J3566" s="23">
        <v>150</v>
      </c>
      <c r="K3566" s="23"/>
    </row>
    <row r="3567" spans="1:11" ht="12.75" customHeight="1" x14ac:dyDescent="0.25">
      <c r="A3567" s="20">
        <f t="shared" si="111"/>
        <v>43035.249999991371</v>
      </c>
      <c r="B3567" s="21">
        <v>70.650049999999993</v>
      </c>
      <c r="C3567" s="22">
        <v>0.97309000000000001</v>
      </c>
      <c r="D3567" s="21">
        <v>256.76839999999999</v>
      </c>
      <c r="E3567" s="21"/>
      <c r="F3567" s="24">
        <f t="shared" si="110"/>
        <v>70.650049999999993</v>
      </c>
      <c r="G3567" s="24">
        <v>70.650049999999993</v>
      </c>
      <c r="H3567" s="23">
        <v>12.174110000000001</v>
      </c>
      <c r="I3567" s="23"/>
      <c r="J3567" s="23">
        <v>150</v>
      </c>
      <c r="K3567" s="23"/>
    </row>
    <row r="3568" spans="1:11" ht="12.75" customHeight="1" x14ac:dyDescent="0.25">
      <c r="A3568" s="20">
        <f t="shared" si="111"/>
        <v>43035.291666658035</v>
      </c>
      <c r="B3568" s="21">
        <v>152.62620000000001</v>
      </c>
      <c r="C3568" s="22">
        <v>0.78613</v>
      </c>
      <c r="D3568" s="21">
        <v>234.5488</v>
      </c>
      <c r="E3568" s="21"/>
      <c r="F3568" s="24">
        <f t="shared" si="110"/>
        <v>152.62620000000001</v>
      </c>
      <c r="G3568" s="24">
        <v>152.62620000000001</v>
      </c>
      <c r="H3568" s="23">
        <v>12.171419999999999</v>
      </c>
      <c r="I3568" s="23"/>
      <c r="J3568" s="23">
        <v>150</v>
      </c>
      <c r="K3568" s="23"/>
    </row>
    <row r="3569" spans="1:11" ht="12.75" customHeight="1" x14ac:dyDescent="0.25">
      <c r="A3569" s="20">
        <f t="shared" si="111"/>
        <v>43035.333333324699</v>
      </c>
      <c r="B3569" s="21">
        <v>61.470280000000002</v>
      </c>
      <c r="C3569" s="22">
        <v>2.01606</v>
      </c>
      <c r="D3569" s="21">
        <v>1.7636000000000001</v>
      </c>
      <c r="E3569" s="21"/>
      <c r="F3569" s="24">
        <f t="shared" si="110"/>
        <v>61.470280000000002</v>
      </c>
      <c r="G3569" s="24">
        <v>61.470280000000002</v>
      </c>
      <c r="H3569" s="23">
        <v>12.16689</v>
      </c>
      <c r="I3569" s="23"/>
      <c r="J3569" s="23">
        <v>150</v>
      </c>
      <c r="K3569" s="23"/>
    </row>
    <row r="3570" spans="1:11" ht="12.75" customHeight="1" x14ac:dyDescent="0.25">
      <c r="A3570" s="20">
        <f t="shared" si="111"/>
        <v>43035.374999991363</v>
      </c>
      <c r="B3570" s="21">
        <v>13.280939999999999</v>
      </c>
      <c r="C3570" s="22">
        <v>1.91265</v>
      </c>
      <c r="D3570" s="21">
        <v>329.66390000000001</v>
      </c>
      <c r="E3570" s="21"/>
      <c r="F3570" s="24">
        <f t="shared" si="110"/>
        <v>13.280939999999999</v>
      </c>
      <c r="G3570" s="24">
        <v>13.280939999999999</v>
      </c>
      <c r="H3570" s="23">
        <v>12.161949999999999</v>
      </c>
      <c r="I3570" s="23"/>
      <c r="J3570" s="23">
        <v>150</v>
      </c>
      <c r="K3570" s="23"/>
    </row>
    <row r="3571" spans="1:11" ht="12.75" customHeight="1" x14ac:dyDescent="0.25">
      <c r="A3571" s="20">
        <f t="shared" si="111"/>
        <v>43035.416666658028</v>
      </c>
      <c r="B3571" s="21">
        <v>33.91422</v>
      </c>
      <c r="C3571" s="22">
        <v>2.2507999999999999</v>
      </c>
      <c r="D3571" s="21">
        <v>309.7244</v>
      </c>
      <c r="E3571" s="21"/>
      <c r="F3571" s="24">
        <f t="shared" si="110"/>
        <v>33.91422</v>
      </c>
      <c r="G3571" s="24">
        <v>33.91422</v>
      </c>
      <c r="H3571" s="23">
        <v>12.160830000000001</v>
      </c>
      <c r="I3571" s="23"/>
      <c r="J3571" s="23">
        <v>150</v>
      </c>
      <c r="K3571" s="23"/>
    </row>
    <row r="3572" spans="1:11" ht="12.75" customHeight="1" x14ac:dyDescent="0.25">
      <c r="A3572" s="20">
        <f t="shared" si="111"/>
        <v>43035.458333324692</v>
      </c>
      <c r="B3572" s="21">
        <v>66.954890000000006</v>
      </c>
      <c r="C3572" s="22">
        <v>2.9901</v>
      </c>
      <c r="D3572" s="21">
        <v>276.99759999999998</v>
      </c>
      <c r="E3572" s="21"/>
      <c r="F3572" s="24">
        <f t="shared" si="110"/>
        <v>66.954890000000006</v>
      </c>
      <c r="G3572" s="24">
        <v>66.954890000000006</v>
      </c>
      <c r="H3572" s="23">
        <v>12.158530000000001</v>
      </c>
      <c r="I3572" s="23"/>
      <c r="J3572" s="23">
        <v>150</v>
      </c>
      <c r="K3572" s="23"/>
    </row>
    <row r="3573" spans="1:11" ht="12.75" customHeight="1" x14ac:dyDescent="0.25">
      <c r="A3573" s="20">
        <f t="shared" si="111"/>
        <v>43035.499999991356</v>
      </c>
      <c r="B3573" s="21">
        <v>69.398219999999995</v>
      </c>
      <c r="C3573" s="22">
        <v>3.9691000000000001</v>
      </c>
      <c r="D3573" s="21">
        <v>280.8843</v>
      </c>
      <c r="E3573" s="21"/>
      <c r="F3573" s="24">
        <f t="shared" si="110"/>
        <v>69.398219999999995</v>
      </c>
      <c r="G3573" s="24">
        <v>69.398219999999995</v>
      </c>
      <c r="H3573" s="23">
        <v>12.157220000000001</v>
      </c>
      <c r="I3573" s="23"/>
      <c r="J3573" s="23">
        <v>150</v>
      </c>
      <c r="K3573" s="23"/>
    </row>
    <row r="3574" spans="1:11" ht="12.75" customHeight="1" x14ac:dyDescent="0.25">
      <c r="A3574" s="20">
        <f t="shared" si="111"/>
        <v>43035.54166665802</v>
      </c>
      <c r="B3574" s="21">
        <v>69.462109999999996</v>
      </c>
      <c r="C3574" s="22">
        <v>5.15245</v>
      </c>
      <c r="D3574" s="21">
        <v>278.3974</v>
      </c>
      <c r="E3574" s="21"/>
      <c r="F3574" s="24">
        <f t="shared" si="110"/>
        <v>69.462109999999996</v>
      </c>
      <c r="G3574" s="24">
        <v>69.462109999999996</v>
      </c>
      <c r="H3574" s="23">
        <v>12.150880000000001</v>
      </c>
      <c r="I3574" s="23"/>
      <c r="J3574" s="23">
        <v>150</v>
      </c>
      <c r="K3574" s="23"/>
    </row>
    <row r="3575" spans="1:11" ht="12.75" customHeight="1" x14ac:dyDescent="0.25">
      <c r="A3575" s="20">
        <f t="shared" si="111"/>
        <v>43035.583333324685</v>
      </c>
      <c r="B3575" s="21">
        <v>50.380890000000001</v>
      </c>
      <c r="C3575" s="22">
        <v>4.6436000000000002</v>
      </c>
      <c r="D3575" s="21">
        <v>286.92899999999997</v>
      </c>
      <c r="E3575" s="21"/>
      <c r="F3575" s="24">
        <f t="shared" si="110"/>
        <v>50.380890000000001</v>
      </c>
      <c r="G3575" s="24">
        <v>50.380890000000001</v>
      </c>
      <c r="H3575" s="23">
        <v>12.150779999999999</v>
      </c>
      <c r="I3575" s="23"/>
      <c r="J3575" s="23">
        <v>150</v>
      </c>
      <c r="K3575" s="23"/>
    </row>
    <row r="3576" spans="1:11" ht="12.75" customHeight="1" x14ac:dyDescent="0.25">
      <c r="A3576" s="20">
        <f t="shared" si="111"/>
        <v>43035.624999991349</v>
      </c>
      <c r="B3576" s="21">
        <v>18.36411</v>
      </c>
      <c r="C3576" s="22">
        <v>4.1882000000000001</v>
      </c>
      <c r="D3576" s="21">
        <v>270.85419999999999</v>
      </c>
      <c r="E3576" s="21"/>
      <c r="F3576" s="24">
        <f t="shared" si="110"/>
        <v>18.36411</v>
      </c>
      <c r="G3576" s="24">
        <v>18.36411</v>
      </c>
      <c r="H3576" s="23">
        <v>12.12889</v>
      </c>
      <c r="I3576" s="23"/>
      <c r="J3576" s="23">
        <v>150</v>
      </c>
      <c r="K3576" s="23"/>
    </row>
    <row r="3577" spans="1:11" ht="12.75" customHeight="1" x14ac:dyDescent="0.25">
      <c r="A3577" s="20">
        <f t="shared" si="111"/>
        <v>43035.666666658013</v>
      </c>
      <c r="B3577" s="21">
        <v>60.715940000000003</v>
      </c>
      <c r="C3577" s="22">
        <v>3.4607700000000001</v>
      </c>
      <c r="D3577" s="21">
        <v>264.2944</v>
      </c>
      <c r="E3577" s="21"/>
      <c r="F3577" s="24">
        <f t="shared" si="110"/>
        <v>60.715940000000003</v>
      </c>
      <c r="G3577" s="24">
        <v>60.715940000000003</v>
      </c>
      <c r="H3577" s="23">
        <v>12.12364</v>
      </c>
      <c r="I3577" s="23"/>
      <c r="J3577" s="23">
        <v>150</v>
      </c>
      <c r="K3577" s="23"/>
    </row>
    <row r="3578" spans="1:11" ht="12.75" customHeight="1" x14ac:dyDescent="0.25">
      <c r="A3578" s="20">
        <f t="shared" si="111"/>
        <v>43035.708333324677</v>
      </c>
      <c r="B3578" s="21">
        <v>67.922330000000002</v>
      </c>
      <c r="C3578" s="22">
        <v>3.17041</v>
      </c>
      <c r="D3578" s="21">
        <v>271.33330000000001</v>
      </c>
      <c r="E3578" s="21"/>
      <c r="F3578" s="24">
        <f t="shared" si="110"/>
        <v>67.922330000000002</v>
      </c>
      <c r="G3578" s="24">
        <v>67.922330000000002</v>
      </c>
      <c r="H3578" s="23">
        <v>12.114789999999999</v>
      </c>
      <c r="I3578" s="23"/>
      <c r="J3578" s="23">
        <v>150</v>
      </c>
      <c r="K3578" s="23"/>
    </row>
    <row r="3579" spans="1:11" ht="12.75" customHeight="1" x14ac:dyDescent="0.25">
      <c r="A3579" s="20">
        <f t="shared" si="111"/>
        <v>43035.749999991342</v>
      </c>
      <c r="B3579" s="21">
        <v>36.764220000000002</v>
      </c>
      <c r="C3579" s="22">
        <v>2.0280100000000001</v>
      </c>
      <c r="D3579" s="21">
        <v>262.95850000000002</v>
      </c>
      <c r="E3579" s="21"/>
      <c r="F3579" s="24">
        <f t="shared" si="110"/>
        <v>36.764220000000002</v>
      </c>
      <c r="G3579" s="24">
        <v>36.764220000000002</v>
      </c>
      <c r="H3579" s="23">
        <v>12.11389</v>
      </c>
      <c r="I3579" s="23"/>
      <c r="J3579" s="23">
        <v>150</v>
      </c>
      <c r="K3579" s="23"/>
    </row>
    <row r="3580" spans="1:11" ht="12.75" customHeight="1" x14ac:dyDescent="0.25">
      <c r="A3580" s="20">
        <f t="shared" si="111"/>
        <v>43035.791666658006</v>
      </c>
      <c r="B3580" s="21">
        <v>28.60839</v>
      </c>
      <c r="C3580" s="22">
        <v>0.64844999999999997</v>
      </c>
      <c r="D3580" s="21">
        <v>133.57650000000001</v>
      </c>
      <c r="E3580" s="21"/>
      <c r="F3580" s="24">
        <f t="shared" si="110"/>
        <v>28.60839</v>
      </c>
      <c r="G3580" s="24">
        <v>28.60839</v>
      </c>
      <c r="H3580" s="23">
        <v>12.108829999999999</v>
      </c>
      <c r="I3580" s="23"/>
      <c r="J3580" s="23">
        <v>150</v>
      </c>
      <c r="K3580" s="23"/>
    </row>
    <row r="3581" spans="1:11" ht="12.75" customHeight="1" x14ac:dyDescent="0.25">
      <c r="A3581" s="20">
        <f t="shared" si="111"/>
        <v>43035.83333332467</v>
      </c>
      <c r="B3581" s="21">
        <v>36.446669999999997</v>
      </c>
      <c r="C3581" s="22">
        <v>0.76888000000000001</v>
      </c>
      <c r="D3581" s="21">
        <v>355.16050000000001</v>
      </c>
      <c r="E3581" s="21"/>
      <c r="F3581" s="24">
        <f t="shared" si="110"/>
        <v>36.446669999999997</v>
      </c>
      <c r="G3581" s="24">
        <v>36.446669999999997</v>
      </c>
      <c r="H3581" s="23">
        <v>12.108779999999999</v>
      </c>
      <c r="I3581" s="23"/>
      <c r="J3581" s="23">
        <v>150</v>
      </c>
      <c r="K3581" s="23"/>
    </row>
    <row r="3582" spans="1:11" ht="12.75" customHeight="1" x14ac:dyDescent="0.25">
      <c r="A3582" s="20">
        <f t="shared" si="111"/>
        <v>43035.874999991334</v>
      </c>
      <c r="B3582" s="21">
        <v>10.18539</v>
      </c>
      <c r="C3582" s="22">
        <v>0.85685999999999996</v>
      </c>
      <c r="D3582" s="21">
        <v>308.3098</v>
      </c>
      <c r="E3582" s="21"/>
      <c r="F3582" s="24">
        <f t="shared" si="110"/>
        <v>10.18539</v>
      </c>
      <c r="G3582" s="24">
        <v>10.18539</v>
      </c>
      <c r="H3582" s="23">
        <v>12.10806</v>
      </c>
      <c r="I3582" s="23"/>
      <c r="J3582" s="23">
        <v>150</v>
      </c>
      <c r="K3582" s="23"/>
    </row>
    <row r="3583" spans="1:11" ht="12.75" customHeight="1" x14ac:dyDescent="0.25">
      <c r="A3583" s="20">
        <f t="shared" si="111"/>
        <v>43035.916666657999</v>
      </c>
      <c r="B3583" s="21">
        <v>6.9253900000000002</v>
      </c>
      <c r="C3583" s="22">
        <v>0.47636000000000001</v>
      </c>
      <c r="D3583" s="21">
        <v>298.09629999999999</v>
      </c>
      <c r="E3583" s="21"/>
      <c r="F3583" s="24">
        <f t="shared" si="110"/>
        <v>6.9253900000000002</v>
      </c>
      <c r="G3583" s="24">
        <v>6.9253900000000002</v>
      </c>
      <c r="H3583" s="23">
        <v>12.09022</v>
      </c>
      <c r="I3583" s="23"/>
      <c r="J3583" s="23">
        <v>150</v>
      </c>
      <c r="K3583" s="23"/>
    </row>
    <row r="3584" spans="1:11" ht="12.75" customHeight="1" x14ac:dyDescent="0.25">
      <c r="A3584" s="20">
        <f t="shared" si="111"/>
        <v>43035.958333324663</v>
      </c>
      <c r="B3584" s="21">
        <v>11.4</v>
      </c>
      <c r="C3584" s="22">
        <v>0.36341000000000001</v>
      </c>
      <c r="D3584" s="21">
        <v>200.39009999999999</v>
      </c>
      <c r="E3584" s="21"/>
      <c r="F3584" s="24">
        <f t="shared" si="110"/>
        <v>11.4</v>
      </c>
      <c r="G3584" s="24">
        <v>11.4</v>
      </c>
      <c r="H3584" s="23">
        <v>12.08623</v>
      </c>
      <c r="I3584" s="23"/>
      <c r="J3584" s="23">
        <v>150</v>
      </c>
      <c r="K3584" s="23"/>
    </row>
    <row r="3585" spans="1:11" ht="12.75" customHeight="1" x14ac:dyDescent="0.25">
      <c r="A3585" s="20">
        <f t="shared" si="111"/>
        <v>43035.999999991327</v>
      </c>
      <c r="B3585" s="21">
        <v>14.65856</v>
      </c>
      <c r="C3585" s="22">
        <v>0.35874</v>
      </c>
      <c r="D3585" s="21">
        <v>287.00189999999998</v>
      </c>
      <c r="E3585" s="21"/>
      <c r="F3585" s="24">
        <f t="shared" si="110"/>
        <v>14.65856</v>
      </c>
      <c r="G3585" s="24">
        <v>14.65856</v>
      </c>
      <c r="H3585" s="23">
        <v>12.08494</v>
      </c>
      <c r="I3585" s="23"/>
      <c r="J3585" s="23">
        <v>150</v>
      </c>
      <c r="K3585" s="23"/>
    </row>
    <row r="3586" spans="1:11" ht="12.75" customHeight="1" x14ac:dyDescent="0.25">
      <c r="A3586" s="20">
        <f t="shared" si="111"/>
        <v>43036.041666657991</v>
      </c>
      <c r="B3586" s="21">
        <v>8.0629299999999997</v>
      </c>
      <c r="C3586" s="22">
        <v>0.25905</v>
      </c>
      <c r="D3586" s="21">
        <v>209.94110000000001</v>
      </c>
      <c r="E3586" s="21"/>
      <c r="F3586" s="24">
        <f t="shared" si="110"/>
        <v>8.0629299999999997</v>
      </c>
      <c r="G3586" s="24">
        <v>8.0629299999999997</v>
      </c>
      <c r="H3586" s="23">
        <v>12.08428</v>
      </c>
      <c r="I3586" s="23">
        <f>COUNTIF(G3586:G3609,"&gt;150")</f>
        <v>0</v>
      </c>
      <c r="J3586" s="23">
        <v>150</v>
      </c>
      <c r="K3586" s="23"/>
    </row>
    <row r="3587" spans="1:11" ht="12.75" customHeight="1" x14ac:dyDescent="0.25">
      <c r="A3587" s="20">
        <f t="shared" si="111"/>
        <v>43036.083333324656</v>
      </c>
      <c r="B3587" s="21">
        <v>9.7381100000000007</v>
      </c>
      <c r="C3587" s="22">
        <v>0.42303000000000002</v>
      </c>
      <c r="D3587" s="21">
        <v>5.7878600000000002</v>
      </c>
      <c r="E3587" s="21"/>
      <c r="F3587" s="24">
        <f t="shared" si="110"/>
        <v>9.7381100000000007</v>
      </c>
      <c r="G3587" s="24">
        <v>9.7381100000000007</v>
      </c>
      <c r="H3587" s="23">
        <v>12.077220000000001</v>
      </c>
      <c r="I3587" s="23"/>
      <c r="J3587" s="23">
        <v>150</v>
      </c>
      <c r="K3587" s="23"/>
    </row>
    <row r="3588" spans="1:11" ht="12.75" customHeight="1" x14ac:dyDescent="0.25">
      <c r="A3588" s="20">
        <f t="shared" si="111"/>
        <v>43036.12499999132</v>
      </c>
      <c r="B3588" s="21">
        <v>7.7694999999999999</v>
      </c>
      <c r="C3588" s="22">
        <v>0.42509999999999998</v>
      </c>
      <c r="D3588" s="21">
        <v>302.25099999999998</v>
      </c>
      <c r="E3588" s="21"/>
      <c r="F3588" s="24">
        <f t="shared" si="110"/>
        <v>7.7694999999999999</v>
      </c>
      <c r="G3588" s="24">
        <v>7.7694999999999999</v>
      </c>
      <c r="H3588" s="23">
        <v>12.070040000000001</v>
      </c>
      <c r="I3588" s="23"/>
      <c r="J3588" s="23">
        <v>150</v>
      </c>
      <c r="K3588" s="23"/>
    </row>
    <row r="3589" spans="1:11" ht="12.75" customHeight="1" x14ac:dyDescent="0.25">
      <c r="A3589" s="20">
        <f t="shared" si="111"/>
        <v>43036.166666657984</v>
      </c>
      <c r="B3589" s="21">
        <v>6.3903299999999996</v>
      </c>
      <c r="C3589" s="22">
        <v>0.42526000000000003</v>
      </c>
      <c r="D3589" s="21">
        <v>299.18009999999998</v>
      </c>
      <c r="E3589" s="21"/>
      <c r="F3589" s="24">
        <f t="shared" si="110"/>
        <v>6.3903299999999996</v>
      </c>
      <c r="G3589" s="24">
        <v>6.3903299999999996</v>
      </c>
      <c r="H3589" s="23">
        <v>12.06489</v>
      </c>
      <c r="I3589" s="23"/>
      <c r="J3589" s="23">
        <v>150</v>
      </c>
      <c r="K3589" s="23"/>
    </row>
    <row r="3590" spans="1:11" ht="12.75" customHeight="1" x14ac:dyDescent="0.25">
      <c r="A3590" s="20">
        <f t="shared" si="111"/>
        <v>43036.208333324648</v>
      </c>
      <c r="B3590" s="21">
        <v>6.8654400000000004</v>
      </c>
      <c r="C3590" s="22">
        <v>0.50451999999999997</v>
      </c>
      <c r="D3590" s="21">
        <v>293.05149999999998</v>
      </c>
      <c r="E3590" s="21"/>
      <c r="F3590" s="24">
        <f t="shared" si="110"/>
        <v>6.8654400000000004</v>
      </c>
      <c r="G3590" s="24">
        <v>6.8654400000000004</v>
      </c>
      <c r="H3590" s="23">
        <v>12.05467</v>
      </c>
      <c r="I3590" s="23"/>
      <c r="J3590" s="23">
        <v>150</v>
      </c>
      <c r="K3590" s="23"/>
    </row>
    <row r="3591" spans="1:11" ht="12.75" customHeight="1" x14ac:dyDescent="0.25">
      <c r="A3591" s="20">
        <f t="shared" si="111"/>
        <v>43036.249999991313</v>
      </c>
      <c r="B3591" s="21">
        <v>9.7597199999999997</v>
      </c>
      <c r="C3591" s="22">
        <v>0.69345000000000001</v>
      </c>
      <c r="D3591" s="21">
        <v>332.35120000000001</v>
      </c>
      <c r="E3591" s="21"/>
      <c r="F3591" s="24">
        <f t="shared" si="110"/>
        <v>9.7597199999999997</v>
      </c>
      <c r="G3591" s="24">
        <v>9.7597199999999997</v>
      </c>
      <c r="H3591" s="23">
        <v>12.050330000000001</v>
      </c>
      <c r="I3591" s="23"/>
      <c r="J3591" s="23">
        <v>150</v>
      </c>
      <c r="K3591" s="23"/>
    </row>
    <row r="3592" spans="1:11" ht="12.75" customHeight="1" x14ac:dyDescent="0.25">
      <c r="A3592" s="20">
        <f t="shared" si="111"/>
        <v>43036.291666657977</v>
      </c>
      <c r="B3592" s="21">
        <v>11.631779999999999</v>
      </c>
      <c r="C3592" s="22">
        <v>0.93466000000000005</v>
      </c>
      <c r="D3592" s="21">
        <v>327.60230000000001</v>
      </c>
      <c r="E3592" s="21"/>
      <c r="F3592" s="24">
        <f t="shared" si="110"/>
        <v>11.631779999999999</v>
      </c>
      <c r="G3592" s="24">
        <v>11.631779999999999</v>
      </c>
      <c r="H3592" s="23">
        <v>12.04989</v>
      </c>
      <c r="I3592" s="23"/>
      <c r="J3592" s="23">
        <v>150</v>
      </c>
      <c r="K3592" s="23"/>
    </row>
    <row r="3593" spans="1:11" ht="12.75" customHeight="1" x14ac:dyDescent="0.25">
      <c r="A3593" s="20">
        <f t="shared" si="111"/>
        <v>43036.333333324641</v>
      </c>
      <c r="B3593" s="21">
        <v>14.911390000000001</v>
      </c>
      <c r="C3593" s="22">
        <v>0.25985000000000003</v>
      </c>
      <c r="D3593" s="21">
        <v>22.868089999999999</v>
      </c>
      <c r="E3593" s="21"/>
      <c r="F3593" s="24">
        <f t="shared" si="110"/>
        <v>14.911390000000001</v>
      </c>
      <c r="G3593" s="24">
        <v>14.911390000000001</v>
      </c>
      <c r="H3593" s="23">
        <v>12.04932</v>
      </c>
      <c r="I3593" s="23"/>
      <c r="J3593" s="23">
        <v>150</v>
      </c>
      <c r="K3593" s="23"/>
    </row>
    <row r="3594" spans="1:11" ht="12.75" customHeight="1" x14ac:dyDescent="0.25">
      <c r="A3594" s="20">
        <f t="shared" si="111"/>
        <v>43036.374999991305</v>
      </c>
      <c r="B3594" s="21">
        <v>4.5023299999999997</v>
      </c>
      <c r="C3594" s="22">
        <v>0.56866000000000005</v>
      </c>
      <c r="D3594" s="21">
        <v>51.883769999999998</v>
      </c>
      <c r="E3594" s="21"/>
      <c r="F3594" s="24">
        <f t="shared" si="110"/>
        <v>4.5023299999999997</v>
      </c>
      <c r="G3594" s="24">
        <v>4.5023299999999997</v>
      </c>
      <c r="H3594" s="23">
        <v>12.04448</v>
      </c>
      <c r="I3594" s="23"/>
      <c r="J3594" s="23">
        <v>150</v>
      </c>
      <c r="K3594" s="23"/>
    </row>
    <row r="3595" spans="1:11" ht="12.75" customHeight="1" x14ac:dyDescent="0.25">
      <c r="A3595" s="20">
        <f t="shared" si="111"/>
        <v>43036.416666657969</v>
      </c>
      <c r="B3595" s="21">
        <v>6.7391699999999997</v>
      </c>
      <c r="C3595" s="22">
        <v>1.64863</v>
      </c>
      <c r="D3595" s="21">
        <v>26.310600000000001</v>
      </c>
      <c r="E3595" s="21"/>
      <c r="F3595" s="24">
        <f t="shared" ref="F3595:F3658" si="112">IF(AND(B3595&gt;0,ISNUMBER(B3595)),B3595,"")</f>
        <v>6.7391699999999997</v>
      </c>
      <c r="G3595" s="24">
        <v>6.7391699999999997</v>
      </c>
      <c r="H3595" s="23">
        <v>12.04372</v>
      </c>
      <c r="I3595" s="23"/>
      <c r="J3595" s="23">
        <v>150</v>
      </c>
      <c r="K3595" s="23"/>
    </row>
    <row r="3596" spans="1:11" ht="12.75" customHeight="1" x14ac:dyDescent="0.25">
      <c r="A3596" s="20">
        <f t="shared" ref="A3596:A3659" si="113">A3595+1/24</f>
        <v>43036.458333324634</v>
      </c>
      <c r="B3596" s="21">
        <v>11.599</v>
      </c>
      <c r="C3596" s="22">
        <v>1.2183200000000001</v>
      </c>
      <c r="D3596" s="21">
        <v>349.55880000000002</v>
      </c>
      <c r="E3596" s="21"/>
      <c r="F3596" s="24">
        <f t="shared" si="112"/>
        <v>11.599</v>
      </c>
      <c r="G3596" s="24">
        <v>11.599</v>
      </c>
      <c r="H3596" s="23">
        <v>12.041639999999999</v>
      </c>
      <c r="I3596" s="23"/>
      <c r="J3596" s="23">
        <v>150</v>
      </c>
      <c r="K3596" s="23"/>
    </row>
    <row r="3597" spans="1:11" ht="12.75" customHeight="1" x14ac:dyDescent="0.25">
      <c r="A3597" s="20">
        <f t="shared" si="113"/>
        <v>43036.499999991298</v>
      </c>
      <c r="B3597" s="21">
        <v>3.6201099999999999</v>
      </c>
      <c r="C3597" s="22">
        <v>1.3423400000000001</v>
      </c>
      <c r="D3597" s="21">
        <v>341.8646</v>
      </c>
      <c r="E3597" s="21"/>
      <c r="F3597" s="24">
        <f t="shared" si="112"/>
        <v>3.6201099999999999</v>
      </c>
      <c r="G3597" s="24">
        <v>3.6201099999999999</v>
      </c>
      <c r="H3597" s="23">
        <v>12.03837</v>
      </c>
      <c r="I3597" s="23"/>
      <c r="J3597" s="23">
        <v>150</v>
      </c>
      <c r="K3597" s="23"/>
    </row>
    <row r="3598" spans="1:11" ht="12.75" customHeight="1" x14ac:dyDescent="0.25">
      <c r="A3598" s="20">
        <f t="shared" si="113"/>
        <v>43036.541666657962</v>
      </c>
      <c r="B3598" s="21">
        <v>25.701560000000001</v>
      </c>
      <c r="C3598" s="22">
        <v>1.53051</v>
      </c>
      <c r="D3598" s="21">
        <v>57.555639999999997</v>
      </c>
      <c r="E3598" s="21"/>
      <c r="F3598" s="24">
        <f t="shared" si="112"/>
        <v>25.701560000000001</v>
      </c>
      <c r="G3598" s="24">
        <v>25.701560000000001</v>
      </c>
      <c r="H3598" s="23">
        <v>12.03383</v>
      </c>
      <c r="I3598" s="23"/>
      <c r="J3598" s="23">
        <v>150</v>
      </c>
      <c r="K3598" s="23"/>
    </row>
    <row r="3599" spans="1:11" ht="12.75" customHeight="1" x14ac:dyDescent="0.25">
      <c r="A3599" s="20">
        <f t="shared" si="113"/>
        <v>43036.583333324626</v>
      </c>
      <c r="B3599" s="21">
        <v>17.137830000000001</v>
      </c>
      <c r="C3599" s="22">
        <v>2.2075300000000002</v>
      </c>
      <c r="D3599" s="21">
        <v>41.893949999999997</v>
      </c>
      <c r="E3599" s="21"/>
      <c r="F3599" s="24">
        <f t="shared" si="112"/>
        <v>17.137830000000001</v>
      </c>
      <c r="G3599" s="24">
        <v>17.137830000000001</v>
      </c>
      <c r="H3599" s="23">
        <v>12.030559999999999</v>
      </c>
      <c r="I3599" s="23"/>
      <c r="J3599" s="23">
        <v>150</v>
      </c>
      <c r="K3599" s="23"/>
    </row>
    <row r="3600" spans="1:11" ht="12.75" customHeight="1" x14ac:dyDescent="0.25">
      <c r="A3600" s="20">
        <f t="shared" si="113"/>
        <v>43036.624999991291</v>
      </c>
      <c r="B3600" s="21">
        <v>5.02311</v>
      </c>
      <c r="C3600" s="22">
        <v>2.3488199999999999</v>
      </c>
      <c r="D3600" s="21">
        <v>47.497230000000002</v>
      </c>
      <c r="E3600" s="21"/>
      <c r="F3600" s="24">
        <f t="shared" si="112"/>
        <v>5.02311</v>
      </c>
      <c r="G3600" s="24">
        <v>5.02311</v>
      </c>
      <c r="H3600" s="23">
        <v>12.026450000000001</v>
      </c>
      <c r="I3600" s="23"/>
      <c r="J3600" s="23">
        <v>150</v>
      </c>
      <c r="K3600" s="23"/>
    </row>
    <row r="3601" spans="1:11" ht="12.75" customHeight="1" x14ac:dyDescent="0.25">
      <c r="A3601" s="20">
        <f t="shared" si="113"/>
        <v>43036.666666657955</v>
      </c>
      <c r="B3601" s="21">
        <v>1.7495000000000001</v>
      </c>
      <c r="C3601" s="22">
        <v>2.3924599999999998</v>
      </c>
      <c r="D3601" s="21">
        <v>31.089929999999999</v>
      </c>
      <c r="E3601" s="21"/>
      <c r="F3601" s="24">
        <f t="shared" si="112"/>
        <v>1.7495000000000001</v>
      </c>
      <c r="G3601" s="24">
        <v>1.7495000000000001</v>
      </c>
      <c r="H3601" s="23">
        <v>12.02394</v>
      </c>
      <c r="I3601" s="23"/>
      <c r="J3601" s="23">
        <v>150</v>
      </c>
      <c r="K3601" s="23"/>
    </row>
    <row r="3602" spans="1:11" ht="12.75" customHeight="1" x14ac:dyDescent="0.25">
      <c r="A3602" s="20">
        <f t="shared" si="113"/>
        <v>43036.708333324619</v>
      </c>
      <c r="B3602" s="21">
        <v>6.4394499999999999</v>
      </c>
      <c r="C3602" s="22">
        <v>3.0377299999999998</v>
      </c>
      <c r="D3602" s="21">
        <v>42.072809999999997</v>
      </c>
      <c r="E3602" s="21"/>
      <c r="F3602" s="24">
        <f t="shared" si="112"/>
        <v>6.4394499999999999</v>
      </c>
      <c r="G3602" s="24">
        <v>6.4394499999999999</v>
      </c>
      <c r="H3602" s="23">
        <v>12.023389999999999</v>
      </c>
      <c r="I3602" s="23"/>
      <c r="J3602" s="23">
        <v>150</v>
      </c>
      <c r="K3602" s="23"/>
    </row>
    <row r="3603" spans="1:11" ht="12.75" customHeight="1" x14ac:dyDescent="0.25">
      <c r="A3603" s="20">
        <f t="shared" si="113"/>
        <v>43036.749999991283</v>
      </c>
      <c r="B3603" s="21">
        <v>6.5768899999999997</v>
      </c>
      <c r="C3603" s="22">
        <v>2.4318300000000002</v>
      </c>
      <c r="D3603" s="21">
        <v>42.014389999999999</v>
      </c>
      <c r="E3603" s="21"/>
      <c r="F3603" s="24">
        <f t="shared" si="112"/>
        <v>6.5768899999999997</v>
      </c>
      <c r="G3603" s="24">
        <v>6.5768899999999997</v>
      </c>
      <c r="H3603" s="23">
        <v>12.022830000000001</v>
      </c>
      <c r="I3603" s="23"/>
      <c r="J3603" s="23">
        <v>150</v>
      </c>
      <c r="K3603" s="23"/>
    </row>
    <row r="3604" spans="1:11" ht="12.75" customHeight="1" x14ac:dyDescent="0.25">
      <c r="A3604" s="20">
        <f t="shared" si="113"/>
        <v>43036.791666657948</v>
      </c>
      <c r="B3604" s="21">
        <v>6.9176099999999998</v>
      </c>
      <c r="C3604" s="22">
        <v>1.78078</v>
      </c>
      <c r="D3604" s="21">
        <v>54.006979999999999</v>
      </c>
      <c r="E3604" s="21"/>
      <c r="F3604" s="24">
        <f t="shared" si="112"/>
        <v>6.9176099999999998</v>
      </c>
      <c r="G3604" s="24">
        <v>6.9176099999999998</v>
      </c>
      <c r="H3604" s="23">
        <v>12.019170000000001</v>
      </c>
      <c r="I3604" s="23"/>
      <c r="J3604" s="23">
        <v>150</v>
      </c>
      <c r="K3604" s="23"/>
    </row>
    <row r="3605" spans="1:11" ht="12.75" customHeight="1" x14ac:dyDescent="0.25">
      <c r="A3605" s="20">
        <f t="shared" si="113"/>
        <v>43036.833333324612</v>
      </c>
      <c r="B3605" s="21">
        <v>2.72017</v>
      </c>
      <c r="C3605" s="22">
        <v>0.81594</v>
      </c>
      <c r="D3605" s="21">
        <v>73.388859999999994</v>
      </c>
      <c r="E3605" s="21"/>
      <c r="F3605" s="24">
        <f t="shared" si="112"/>
        <v>2.72017</v>
      </c>
      <c r="G3605" s="24">
        <v>2.72017</v>
      </c>
      <c r="H3605" s="23">
        <v>12.018940000000001</v>
      </c>
      <c r="I3605" s="23"/>
      <c r="J3605" s="23">
        <v>150</v>
      </c>
      <c r="K3605" s="23"/>
    </row>
    <row r="3606" spans="1:11" ht="12.75" customHeight="1" x14ac:dyDescent="0.25">
      <c r="A3606" s="20">
        <f t="shared" si="113"/>
        <v>43036.874999991276</v>
      </c>
      <c r="B3606" s="21">
        <v>10.36678</v>
      </c>
      <c r="C3606" s="22">
        <v>0.38888</v>
      </c>
      <c r="D3606" s="21">
        <v>101.3232</v>
      </c>
      <c r="E3606" s="21"/>
      <c r="F3606" s="24">
        <f t="shared" si="112"/>
        <v>10.36678</v>
      </c>
      <c r="G3606" s="24">
        <v>10.36678</v>
      </c>
      <c r="H3606" s="23">
        <v>12.017609999999999</v>
      </c>
      <c r="I3606" s="23"/>
      <c r="J3606" s="23">
        <v>150</v>
      </c>
      <c r="K3606" s="23"/>
    </row>
    <row r="3607" spans="1:11" ht="12.75" customHeight="1" x14ac:dyDescent="0.25">
      <c r="A3607" s="20">
        <f t="shared" si="113"/>
        <v>43036.91666665794</v>
      </c>
      <c r="B3607" s="21">
        <v>37.228560000000002</v>
      </c>
      <c r="C3607" s="22">
        <v>0.35855999999999999</v>
      </c>
      <c r="D3607" s="21">
        <v>96.326650000000001</v>
      </c>
      <c r="E3607" s="21"/>
      <c r="F3607" s="24">
        <f t="shared" si="112"/>
        <v>37.228560000000002</v>
      </c>
      <c r="G3607" s="24">
        <v>37.228560000000002</v>
      </c>
      <c r="H3607" s="23">
        <v>12.013210000000001</v>
      </c>
      <c r="I3607" s="23"/>
      <c r="J3607" s="23">
        <v>150</v>
      </c>
      <c r="K3607" s="23"/>
    </row>
    <row r="3608" spans="1:11" ht="12.75" customHeight="1" x14ac:dyDescent="0.25">
      <c r="A3608" s="20">
        <f t="shared" si="113"/>
        <v>43036.958333324605</v>
      </c>
      <c r="B3608" s="21">
        <v>18.873280000000001</v>
      </c>
      <c r="C3608" s="22">
        <v>0.27539000000000002</v>
      </c>
      <c r="D3608" s="21">
        <v>323.30380000000002</v>
      </c>
      <c r="E3608" s="21"/>
      <c r="F3608" s="24">
        <f t="shared" si="112"/>
        <v>18.873280000000001</v>
      </c>
      <c r="G3608" s="24">
        <v>18.873280000000001</v>
      </c>
      <c r="H3608" s="23">
        <v>12.011889999999999</v>
      </c>
      <c r="I3608" s="23"/>
      <c r="J3608" s="23">
        <v>150</v>
      </c>
      <c r="K3608" s="23"/>
    </row>
    <row r="3609" spans="1:11" ht="12.75" customHeight="1" x14ac:dyDescent="0.25">
      <c r="A3609" s="20">
        <f t="shared" si="113"/>
        <v>43036.999999991269</v>
      </c>
      <c r="B3609" s="21">
        <v>33.068829999999998</v>
      </c>
      <c r="C3609" s="22">
        <v>0.25270999999999999</v>
      </c>
      <c r="D3609" s="21">
        <v>302.14069999999998</v>
      </c>
      <c r="E3609" s="21"/>
      <c r="F3609" s="24">
        <f t="shared" si="112"/>
        <v>33.068829999999998</v>
      </c>
      <c r="G3609" s="24">
        <v>33.068829999999998</v>
      </c>
      <c r="H3609" s="23">
        <v>12.0015</v>
      </c>
      <c r="I3609" s="23"/>
      <c r="J3609" s="23">
        <v>150</v>
      </c>
      <c r="K3609" s="23"/>
    </row>
    <row r="3610" spans="1:11" ht="12.75" customHeight="1" x14ac:dyDescent="0.25">
      <c r="A3610" s="20">
        <f t="shared" si="113"/>
        <v>43037.041666657933</v>
      </c>
      <c r="B3610" s="21">
        <v>24.36787</v>
      </c>
      <c r="C3610" s="22">
        <v>0.30893999999999999</v>
      </c>
      <c r="D3610" s="21">
        <v>193.8408</v>
      </c>
      <c r="E3610" s="21"/>
      <c r="F3610" s="24">
        <f t="shared" si="112"/>
        <v>24.36787</v>
      </c>
      <c r="G3610" s="24">
        <v>24.36787</v>
      </c>
      <c r="H3610" s="23">
        <v>12</v>
      </c>
      <c r="I3610" s="23">
        <f>COUNTIF(G3610:G3633,"&gt;150")</f>
        <v>0</v>
      </c>
      <c r="J3610" s="23">
        <v>150</v>
      </c>
      <c r="K3610" s="23"/>
    </row>
    <row r="3611" spans="1:11" ht="12.75" customHeight="1" x14ac:dyDescent="0.25">
      <c r="A3611" s="20">
        <f t="shared" si="113"/>
        <v>43037.083333324597</v>
      </c>
      <c r="B3611" s="21">
        <v>18.174949999999999</v>
      </c>
      <c r="C3611" s="22">
        <v>0.39457999999999999</v>
      </c>
      <c r="D3611" s="21">
        <v>209.51339999999999</v>
      </c>
      <c r="E3611" s="21"/>
      <c r="F3611" s="24">
        <f t="shared" si="112"/>
        <v>18.174949999999999</v>
      </c>
      <c r="G3611" s="24">
        <v>18.174949999999999</v>
      </c>
      <c r="H3611" s="23">
        <v>11.99911</v>
      </c>
      <c r="I3611" s="23"/>
      <c r="J3611" s="23">
        <v>150</v>
      </c>
      <c r="K3611" s="23"/>
    </row>
    <row r="3612" spans="1:11" ht="12.75" customHeight="1" x14ac:dyDescent="0.25">
      <c r="A3612" s="20">
        <f t="shared" si="113"/>
        <v>43037.124999991262</v>
      </c>
      <c r="B3612" s="21">
        <v>9.2072800000000008</v>
      </c>
      <c r="C3612" s="22">
        <v>0.33705000000000002</v>
      </c>
      <c r="D3612" s="21">
        <v>140.38310000000001</v>
      </c>
      <c r="E3612" s="21"/>
      <c r="F3612" s="24">
        <f t="shared" si="112"/>
        <v>9.2072800000000008</v>
      </c>
      <c r="G3612" s="24">
        <v>9.2072800000000008</v>
      </c>
      <c r="H3612" s="23">
        <v>11.99376</v>
      </c>
      <c r="I3612" s="23"/>
      <c r="J3612" s="23">
        <v>150</v>
      </c>
      <c r="K3612" s="23"/>
    </row>
    <row r="3613" spans="1:11" ht="12.75" customHeight="1" x14ac:dyDescent="0.25">
      <c r="A3613" s="20">
        <f t="shared" si="113"/>
        <v>43037.166666657926</v>
      </c>
      <c r="B3613" s="21">
        <v>5.2234400000000001</v>
      </c>
      <c r="C3613" s="22">
        <v>0.40225</v>
      </c>
      <c r="D3613" s="21">
        <v>257.11270000000002</v>
      </c>
      <c r="E3613" s="21"/>
      <c r="F3613" s="24">
        <f t="shared" si="112"/>
        <v>5.2234400000000001</v>
      </c>
      <c r="G3613" s="24">
        <v>5.2234400000000001</v>
      </c>
      <c r="H3613" s="23">
        <v>11.992330000000001</v>
      </c>
      <c r="I3613" s="23"/>
      <c r="J3613" s="23">
        <v>150</v>
      </c>
      <c r="K3613" s="23"/>
    </row>
    <row r="3614" spans="1:11" ht="12.75" customHeight="1" x14ac:dyDescent="0.25">
      <c r="A3614" s="20">
        <f t="shared" si="113"/>
        <v>43037.20833332459</v>
      </c>
      <c r="B3614" s="21">
        <v>12.57128</v>
      </c>
      <c r="C3614" s="22">
        <v>0.26024999999999998</v>
      </c>
      <c r="D3614" s="21">
        <v>63.181420000000003</v>
      </c>
      <c r="E3614" s="21"/>
      <c r="F3614" s="24">
        <f t="shared" si="112"/>
        <v>12.57128</v>
      </c>
      <c r="G3614" s="24">
        <v>12.57128</v>
      </c>
      <c r="H3614" s="23">
        <v>11.985670000000001</v>
      </c>
      <c r="I3614" s="23"/>
      <c r="J3614" s="23">
        <v>150</v>
      </c>
      <c r="K3614" s="23"/>
    </row>
    <row r="3615" spans="1:11" ht="12.75" customHeight="1" x14ac:dyDescent="0.25">
      <c r="A3615" s="20">
        <f t="shared" si="113"/>
        <v>43037.249999991254</v>
      </c>
      <c r="B3615" s="21">
        <v>50.539169999999999</v>
      </c>
      <c r="C3615" s="22">
        <v>0.22026000000000001</v>
      </c>
      <c r="D3615" s="21">
        <v>190.12889999999999</v>
      </c>
      <c r="E3615" s="21"/>
      <c r="F3615" s="24">
        <f t="shared" si="112"/>
        <v>50.539169999999999</v>
      </c>
      <c r="G3615" s="24">
        <v>50.539169999999999</v>
      </c>
      <c r="H3615" s="23">
        <v>11.98433</v>
      </c>
      <c r="I3615" s="23"/>
      <c r="J3615" s="23">
        <v>150</v>
      </c>
      <c r="K3615" s="23"/>
    </row>
    <row r="3616" spans="1:11" ht="12.75" customHeight="1" x14ac:dyDescent="0.25">
      <c r="A3616" s="20">
        <f t="shared" si="113"/>
        <v>43037.291666657919</v>
      </c>
      <c r="B3616" s="21">
        <v>71.878659999999996</v>
      </c>
      <c r="C3616" s="22">
        <v>0.39676</v>
      </c>
      <c r="D3616" s="21">
        <v>241.0454</v>
      </c>
      <c r="E3616" s="21"/>
      <c r="F3616" s="24">
        <f t="shared" si="112"/>
        <v>71.878659999999996</v>
      </c>
      <c r="G3616" s="24">
        <v>71.878659999999996</v>
      </c>
      <c r="H3616" s="23">
        <v>11.97702</v>
      </c>
      <c r="I3616" s="23"/>
      <c r="J3616" s="23">
        <v>150</v>
      </c>
      <c r="K3616" s="23"/>
    </row>
    <row r="3617" spans="1:11" ht="12.75" customHeight="1" x14ac:dyDescent="0.25">
      <c r="A3617" s="20">
        <f t="shared" si="113"/>
        <v>43037.333333324583</v>
      </c>
      <c r="B3617" s="21">
        <v>32.920780000000001</v>
      </c>
      <c r="C3617" s="22">
        <v>0.44302999999999998</v>
      </c>
      <c r="D3617" s="21">
        <v>156.56030000000001</v>
      </c>
      <c r="E3617" s="21"/>
      <c r="F3617" s="24">
        <f t="shared" si="112"/>
        <v>32.920780000000001</v>
      </c>
      <c r="G3617" s="24">
        <v>32.920780000000001</v>
      </c>
      <c r="H3617" s="23">
        <v>11.976610000000001</v>
      </c>
      <c r="I3617" s="23"/>
      <c r="J3617" s="23">
        <v>150</v>
      </c>
      <c r="K3617" s="23"/>
    </row>
    <row r="3618" spans="1:11" ht="12.75" customHeight="1" x14ac:dyDescent="0.25">
      <c r="A3618" s="20">
        <f t="shared" si="113"/>
        <v>43037.374999991247</v>
      </c>
      <c r="B3618" s="21">
        <v>15.247389999999999</v>
      </c>
      <c r="C3618" s="22">
        <v>2.2421500000000001</v>
      </c>
      <c r="D3618" s="21">
        <v>75.048050000000003</v>
      </c>
      <c r="E3618" s="21"/>
      <c r="F3618" s="24">
        <f t="shared" si="112"/>
        <v>15.247389999999999</v>
      </c>
      <c r="G3618" s="24">
        <v>15.247389999999999</v>
      </c>
      <c r="H3618" s="23">
        <v>11.9755</v>
      </c>
      <c r="I3618" s="23"/>
      <c r="J3618" s="23">
        <v>150</v>
      </c>
      <c r="K3618" s="23"/>
    </row>
    <row r="3619" spans="1:11" ht="12.75" customHeight="1" x14ac:dyDescent="0.25">
      <c r="A3619" s="20">
        <f t="shared" si="113"/>
        <v>43037.416666657911</v>
      </c>
      <c r="B3619" s="21">
        <v>10.247170000000001</v>
      </c>
      <c r="C3619" s="22">
        <v>2.2273999999999998</v>
      </c>
      <c r="D3619" s="21">
        <v>75.473680000000002</v>
      </c>
      <c r="E3619" s="21"/>
      <c r="F3619" s="24">
        <f t="shared" si="112"/>
        <v>10.247170000000001</v>
      </c>
      <c r="G3619" s="24">
        <v>10.247170000000001</v>
      </c>
      <c r="H3619" s="23">
        <v>11.97472</v>
      </c>
      <c r="I3619" s="23"/>
      <c r="J3619" s="23">
        <v>150</v>
      </c>
      <c r="K3619" s="23"/>
    </row>
    <row r="3620" spans="1:11" ht="12.75" customHeight="1" x14ac:dyDescent="0.25">
      <c r="A3620" s="20">
        <f t="shared" si="113"/>
        <v>43037.458333324576</v>
      </c>
      <c r="B3620" s="21">
        <v>8.6715</v>
      </c>
      <c r="C3620" s="22">
        <v>2.2605499999999998</v>
      </c>
      <c r="D3620" s="21">
        <v>74.040440000000004</v>
      </c>
      <c r="E3620" s="21"/>
      <c r="F3620" s="24">
        <f t="shared" si="112"/>
        <v>8.6715</v>
      </c>
      <c r="G3620" s="24">
        <v>8.6715</v>
      </c>
      <c r="H3620" s="23">
        <v>11.969939999999999</v>
      </c>
      <c r="I3620" s="23"/>
      <c r="J3620" s="23">
        <v>150</v>
      </c>
      <c r="K3620" s="23"/>
    </row>
    <row r="3621" spans="1:11" ht="12.75" customHeight="1" x14ac:dyDescent="0.25">
      <c r="A3621" s="20">
        <f t="shared" si="113"/>
        <v>43037.49999999124</v>
      </c>
      <c r="B3621" s="21">
        <v>3.8642799999999999</v>
      </c>
      <c r="C3621" s="22">
        <v>2.6001300000000001</v>
      </c>
      <c r="D3621" s="21">
        <v>68.846440000000001</v>
      </c>
      <c r="E3621" s="21"/>
      <c r="F3621" s="24">
        <f t="shared" si="112"/>
        <v>3.8642799999999999</v>
      </c>
      <c r="G3621" s="24">
        <v>3.8642799999999999</v>
      </c>
      <c r="H3621" s="23">
        <v>11.96777</v>
      </c>
      <c r="I3621" s="23"/>
      <c r="J3621" s="23">
        <v>150</v>
      </c>
      <c r="K3621" s="23"/>
    </row>
    <row r="3622" spans="1:11" ht="12.75" customHeight="1" x14ac:dyDescent="0.25">
      <c r="A3622" s="20">
        <f t="shared" si="113"/>
        <v>43037.541666657904</v>
      </c>
      <c r="B3622" s="21">
        <v>11.537280000000001</v>
      </c>
      <c r="C3622" s="22">
        <v>2.67279</v>
      </c>
      <c r="D3622" s="21">
        <v>73.298490000000001</v>
      </c>
      <c r="E3622" s="21"/>
      <c r="F3622" s="24">
        <f t="shared" si="112"/>
        <v>11.537280000000001</v>
      </c>
      <c r="G3622" s="24">
        <v>11.537280000000001</v>
      </c>
      <c r="H3622" s="23">
        <v>11.96344</v>
      </c>
      <c r="I3622" s="23"/>
      <c r="J3622" s="23">
        <v>150</v>
      </c>
      <c r="K3622" s="23"/>
    </row>
    <row r="3623" spans="1:11" ht="12.75" customHeight="1" x14ac:dyDescent="0.25">
      <c r="A3623" s="20">
        <f t="shared" si="113"/>
        <v>43037.583333324568</v>
      </c>
      <c r="B3623" s="21">
        <v>13.546889999999999</v>
      </c>
      <c r="C3623" s="22">
        <v>2.7517100000000001</v>
      </c>
      <c r="D3623" s="21">
        <v>72.315190000000001</v>
      </c>
      <c r="E3623" s="21"/>
      <c r="F3623" s="24">
        <f t="shared" si="112"/>
        <v>13.546889999999999</v>
      </c>
      <c r="G3623" s="24">
        <v>13.546889999999999</v>
      </c>
      <c r="H3623" s="23">
        <v>11.96222</v>
      </c>
      <c r="I3623" s="23"/>
      <c r="J3623" s="23">
        <v>150</v>
      </c>
      <c r="K3623" s="23"/>
    </row>
    <row r="3624" spans="1:11" ht="12.75" customHeight="1" x14ac:dyDescent="0.25">
      <c r="A3624" s="20">
        <f t="shared" si="113"/>
        <v>43037.624999991232</v>
      </c>
      <c r="B3624" s="21">
        <v>6.3099499999999997</v>
      </c>
      <c r="C3624" s="22">
        <v>2.3097500000000002</v>
      </c>
      <c r="D3624" s="21">
        <v>72.126530000000002</v>
      </c>
      <c r="E3624" s="21"/>
      <c r="F3624" s="24">
        <f t="shared" si="112"/>
        <v>6.3099499999999997</v>
      </c>
      <c r="G3624" s="24">
        <v>6.3099499999999997</v>
      </c>
      <c r="H3624" s="23">
        <v>11.96144</v>
      </c>
      <c r="I3624" s="23"/>
      <c r="J3624" s="23">
        <v>150</v>
      </c>
      <c r="K3624" s="23"/>
    </row>
    <row r="3625" spans="1:11" ht="12.75" customHeight="1" x14ac:dyDescent="0.25">
      <c r="A3625" s="20">
        <f t="shared" si="113"/>
        <v>43037.666666657897</v>
      </c>
      <c r="B3625" s="21">
        <v>13.93783</v>
      </c>
      <c r="C3625" s="22">
        <v>1.8814</v>
      </c>
      <c r="D3625" s="21">
        <v>53.073090000000001</v>
      </c>
      <c r="E3625" s="21"/>
      <c r="F3625" s="24">
        <f t="shared" si="112"/>
        <v>13.93783</v>
      </c>
      <c r="G3625" s="24">
        <v>13.93783</v>
      </c>
      <c r="H3625" s="23">
        <v>11.958920000000001</v>
      </c>
      <c r="I3625" s="23"/>
      <c r="J3625" s="23">
        <v>150</v>
      </c>
      <c r="K3625" s="23"/>
    </row>
    <row r="3626" spans="1:11" ht="12.75" customHeight="1" x14ac:dyDescent="0.25">
      <c r="A3626" s="20">
        <f t="shared" si="113"/>
        <v>43037.708333324561</v>
      </c>
      <c r="B3626" s="21">
        <v>4.3411099999999996</v>
      </c>
      <c r="C3626" s="22">
        <v>1.7617799999999999</v>
      </c>
      <c r="D3626" s="21">
        <v>74.014660000000006</v>
      </c>
      <c r="E3626" s="21"/>
      <c r="F3626" s="24">
        <f t="shared" si="112"/>
        <v>4.3411099999999996</v>
      </c>
      <c r="G3626" s="24">
        <v>4.3411099999999996</v>
      </c>
      <c r="H3626" s="23">
        <v>11.95322</v>
      </c>
      <c r="I3626" s="23"/>
      <c r="J3626" s="23">
        <v>150</v>
      </c>
      <c r="K3626" s="23"/>
    </row>
    <row r="3627" spans="1:11" ht="12.75" customHeight="1" x14ac:dyDescent="0.25">
      <c r="A3627" s="20">
        <f t="shared" si="113"/>
        <v>43037.749999991225</v>
      </c>
      <c r="B3627" s="21">
        <v>11.405720000000001</v>
      </c>
      <c r="C3627" s="22">
        <v>1.5235399999999999</v>
      </c>
      <c r="D3627" s="21">
        <v>70.082099999999997</v>
      </c>
      <c r="E3627" s="21"/>
      <c r="F3627" s="24">
        <f t="shared" si="112"/>
        <v>11.405720000000001</v>
      </c>
      <c r="G3627" s="24">
        <v>11.405720000000001</v>
      </c>
      <c r="H3627" s="23">
        <v>11.951739999999999</v>
      </c>
      <c r="I3627" s="23"/>
      <c r="J3627" s="23">
        <v>150</v>
      </c>
      <c r="K3627" s="23"/>
    </row>
    <row r="3628" spans="1:11" ht="12.75" customHeight="1" x14ac:dyDescent="0.25">
      <c r="A3628" s="20">
        <f t="shared" si="113"/>
        <v>43037.791666657889</v>
      </c>
      <c r="B3628" s="21">
        <v>12.932499999999999</v>
      </c>
      <c r="C3628" s="22">
        <v>1.7043999999999999</v>
      </c>
      <c r="D3628" s="21">
        <v>74.256150000000005</v>
      </c>
      <c r="E3628" s="21"/>
      <c r="F3628" s="24">
        <f t="shared" si="112"/>
        <v>12.932499999999999</v>
      </c>
      <c r="G3628" s="24">
        <v>12.932499999999999</v>
      </c>
      <c r="H3628" s="23">
        <v>11.948779999999999</v>
      </c>
      <c r="I3628" s="23"/>
      <c r="J3628" s="23">
        <v>150</v>
      </c>
      <c r="K3628" s="23"/>
    </row>
    <row r="3629" spans="1:11" ht="12.75" customHeight="1" x14ac:dyDescent="0.25">
      <c r="A3629" s="20">
        <f t="shared" si="113"/>
        <v>43037.833333324554</v>
      </c>
      <c r="B3629" s="21">
        <v>14.17083</v>
      </c>
      <c r="C3629" s="22">
        <v>1.2516400000000001</v>
      </c>
      <c r="D3629" s="21">
        <v>73.883870000000002</v>
      </c>
      <c r="E3629" s="21"/>
      <c r="F3629" s="24">
        <f t="shared" si="112"/>
        <v>14.17083</v>
      </c>
      <c r="G3629" s="24">
        <v>14.17083</v>
      </c>
      <c r="H3629" s="23">
        <v>11.946999999999999</v>
      </c>
      <c r="I3629" s="23"/>
      <c r="J3629" s="23">
        <v>150</v>
      </c>
      <c r="K3629" s="23"/>
    </row>
    <row r="3630" spans="1:11" ht="12.75" customHeight="1" x14ac:dyDescent="0.25">
      <c r="A3630" s="20">
        <f t="shared" si="113"/>
        <v>43037.874999991218</v>
      </c>
      <c r="B3630" s="21">
        <v>8.9613300000000002</v>
      </c>
      <c r="C3630" s="22">
        <v>0.72611999999999999</v>
      </c>
      <c r="D3630" s="21">
        <v>78.388919999999999</v>
      </c>
      <c r="E3630" s="21"/>
      <c r="F3630" s="24">
        <f t="shared" si="112"/>
        <v>8.9613300000000002</v>
      </c>
      <c r="G3630" s="24">
        <v>8.9613300000000002</v>
      </c>
      <c r="H3630" s="23">
        <v>11.942869999999999</v>
      </c>
      <c r="I3630" s="23"/>
      <c r="J3630" s="23">
        <v>150</v>
      </c>
      <c r="K3630" s="23"/>
    </row>
    <row r="3631" spans="1:11" ht="12.75" customHeight="1" x14ac:dyDescent="0.25">
      <c r="A3631" s="20">
        <f t="shared" si="113"/>
        <v>43037.916666657882</v>
      </c>
      <c r="B3631" s="21">
        <v>41.557160000000003</v>
      </c>
      <c r="C3631" s="22">
        <v>0.40460000000000002</v>
      </c>
      <c r="D3631" s="21">
        <v>97.166719999999998</v>
      </c>
      <c r="E3631" s="21"/>
      <c r="F3631" s="24">
        <f t="shared" si="112"/>
        <v>41.557160000000003</v>
      </c>
      <c r="G3631" s="24">
        <v>41.557160000000003</v>
      </c>
      <c r="H3631" s="23">
        <v>11.941610000000001</v>
      </c>
      <c r="I3631" s="23"/>
      <c r="J3631" s="23">
        <v>150</v>
      </c>
      <c r="K3631" s="23"/>
    </row>
    <row r="3632" spans="1:11" ht="12.75" customHeight="1" x14ac:dyDescent="0.25">
      <c r="A3632" s="20">
        <f t="shared" si="113"/>
        <v>43037.958333324546</v>
      </c>
      <c r="B3632" s="21">
        <v>10.811</v>
      </c>
      <c r="C3632" s="22">
        <v>0.7389</v>
      </c>
      <c r="D3632" s="21">
        <v>72.489379999999997</v>
      </c>
      <c r="E3632" s="21"/>
      <c r="F3632" s="24">
        <f t="shared" si="112"/>
        <v>10.811</v>
      </c>
      <c r="G3632" s="24">
        <v>10.811</v>
      </c>
      <c r="H3632" s="23">
        <v>11.940759999999999</v>
      </c>
      <c r="I3632" s="23"/>
      <c r="J3632" s="23">
        <v>150</v>
      </c>
      <c r="K3632" s="23"/>
    </row>
    <row r="3633" spans="1:11" ht="12.75" customHeight="1" x14ac:dyDescent="0.25">
      <c r="A3633" s="20">
        <f t="shared" si="113"/>
        <v>43037.999999991211</v>
      </c>
      <c r="B3633" s="21">
        <v>11.356780000000001</v>
      </c>
      <c r="C3633" s="22">
        <v>0.22092999999999999</v>
      </c>
      <c r="D3633" s="21">
        <v>125.73139999999999</v>
      </c>
      <c r="E3633" s="21"/>
      <c r="F3633" s="24">
        <f t="shared" si="112"/>
        <v>11.356780000000001</v>
      </c>
      <c r="G3633" s="24">
        <v>11.356780000000001</v>
      </c>
      <c r="H3633" s="23">
        <v>11.935</v>
      </c>
      <c r="I3633" s="23"/>
      <c r="J3633" s="23">
        <v>150</v>
      </c>
      <c r="K3633" s="23"/>
    </row>
    <row r="3634" spans="1:11" ht="12.75" customHeight="1" x14ac:dyDescent="0.25">
      <c r="A3634" s="20">
        <f t="shared" si="113"/>
        <v>43038.041666657875</v>
      </c>
      <c r="B3634" s="21">
        <v>6.9298000000000002</v>
      </c>
      <c r="C3634" s="22">
        <v>0.31413999999999997</v>
      </c>
      <c r="D3634" s="21">
        <v>124.3948</v>
      </c>
      <c r="E3634" s="21"/>
      <c r="F3634" s="24">
        <f t="shared" si="112"/>
        <v>6.9298000000000002</v>
      </c>
      <c r="G3634" s="24">
        <v>6.9298000000000002</v>
      </c>
      <c r="H3634" s="23">
        <v>11.929449999999999</v>
      </c>
      <c r="I3634" s="23">
        <f>COUNTIF(G3634:G3657,"&gt;150")</f>
        <v>1</v>
      </c>
      <c r="J3634" s="23">
        <v>150</v>
      </c>
      <c r="K3634" s="23"/>
    </row>
    <row r="3635" spans="1:11" ht="12.75" customHeight="1" x14ac:dyDescent="0.25">
      <c r="A3635" s="20">
        <f t="shared" si="113"/>
        <v>43038.083333324539</v>
      </c>
      <c r="B3635" s="21">
        <v>5.5357799999999999</v>
      </c>
      <c r="C3635" s="22">
        <v>0.34802</v>
      </c>
      <c r="D3635" s="21">
        <v>84.332009999999997</v>
      </c>
      <c r="E3635" s="21"/>
      <c r="F3635" s="24">
        <f t="shared" si="112"/>
        <v>5.5357799999999999</v>
      </c>
      <c r="G3635" s="24">
        <v>5.5357799999999999</v>
      </c>
      <c r="H3635" s="23">
        <v>11.92872</v>
      </c>
      <c r="I3635" s="23"/>
      <c r="J3635" s="23">
        <v>150</v>
      </c>
      <c r="K3635" s="23"/>
    </row>
    <row r="3636" spans="1:11" ht="12.75" customHeight="1" x14ac:dyDescent="0.25">
      <c r="A3636" s="20">
        <f t="shared" si="113"/>
        <v>43038.124999991203</v>
      </c>
      <c r="B3636" s="21">
        <v>3.3290000000000002</v>
      </c>
      <c r="C3636" s="22">
        <v>0.40487000000000001</v>
      </c>
      <c r="D3636" s="21">
        <v>277.5412</v>
      </c>
      <c r="E3636" s="21"/>
      <c r="F3636" s="24">
        <f t="shared" si="112"/>
        <v>3.3290000000000002</v>
      </c>
      <c r="G3636" s="24">
        <v>3.3290000000000002</v>
      </c>
      <c r="H3636" s="23">
        <v>11.92356</v>
      </c>
      <c r="I3636" s="23"/>
      <c r="J3636" s="23">
        <v>150</v>
      </c>
      <c r="K3636" s="23"/>
    </row>
    <row r="3637" spans="1:11" ht="12.75" customHeight="1" x14ac:dyDescent="0.25">
      <c r="A3637" s="20">
        <f t="shared" si="113"/>
        <v>43038.166666657868</v>
      </c>
      <c r="B3637" s="21">
        <v>8.1994399999999992</v>
      </c>
      <c r="C3637" s="22">
        <v>0.19675999999999999</v>
      </c>
      <c r="D3637" s="21">
        <v>119.2591</v>
      </c>
      <c r="E3637" s="21"/>
      <c r="F3637" s="24">
        <f t="shared" si="112"/>
        <v>8.1994399999999992</v>
      </c>
      <c r="G3637" s="24">
        <v>8.1994399999999992</v>
      </c>
      <c r="H3637" s="23">
        <v>11.92178</v>
      </c>
      <c r="I3637" s="23"/>
      <c r="J3637" s="23">
        <v>150</v>
      </c>
      <c r="K3637" s="23"/>
    </row>
    <row r="3638" spans="1:11" ht="12.75" customHeight="1" x14ac:dyDescent="0.25">
      <c r="A3638" s="20">
        <f t="shared" si="113"/>
        <v>43038.208333324532</v>
      </c>
      <c r="B3638" s="21">
        <v>42.249279999999999</v>
      </c>
      <c r="C3638" s="22">
        <v>0.22098000000000001</v>
      </c>
      <c r="D3638" s="21">
        <v>108.42100000000001</v>
      </c>
      <c r="E3638" s="21"/>
      <c r="F3638" s="24">
        <f t="shared" si="112"/>
        <v>42.249279999999999</v>
      </c>
      <c r="G3638" s="24">
        <v>42.249279999999999</v>
      </c>
      <c r="H3638" s="23">
        <v>11.918279999999999</v>
      </c>
      <c r="I3638" s="23"/>
      <c r="J3638" s="23">
        <v>150</v>
      </c>
      <c r="K3638" s="23"/>
    </row>
    <row r="3639" spans="1:11" ht="12.75" customHeight="1" x14ac:dyDescent="0.25">
      <c r="A3639" s="20">
        <f t="shared" si="113"/>
        <v>43038.249999991196</v>
      </c>
      <c r="B3639" s="21">
        <v>126.3181</v>
      </c>
      <c r="C3639" s="22">
        <v>0.30514000000000002</v>
      </c>
      <c r="D3639" s="21">
        <v>76.485249999999994</v>
      </c>
      <c r="E3639" s="21"/>
      <c r="F3639" s="24">
        <f t="shared" si="112"/>
        <v>126.3181</v>
      </c>
      <c r="G3639" s="24">
        <v>126.3181</v>
      </c>
      <c r="H3639" s="23">
        <v>11.917109999999999</v>
      </c>
      <c r="I3639" s="23"/>
      <c r="J3639" s="23">
        <v>150</v>
      </c>
      <c r="K3639" s="23"/>
    </row>
    <row r="3640" spans="1:11" ht="12.75" customHeight="1" x14ac:dyDescent="0.25">
      <c r="A3640" s="20">
        <f t="shared" si="113"/>
        <v>43038.29166665786</v>
      </c>
      <c r="B3640" s="21">
        <v>454.36110000000002</v>
      </c>
      <c r="C3640" s="22">
        <v>0.21742</v>
      </c>
      <c r="D3640" s="21">
        <v>57.952249999999999</v>
      </c>
      <c r="E3640" s="21"/>
      <c r="F3640" s="24">
        <f t="shared" si="112"/>
        <v>454.36110000000002</v>
      </c>
      <c r="G3640" s="24">
        <v>454.36110000000002</v>
      </c>
      <c r="H3640" s="23">
        <v>11.916449999999999</v>
      </c>
      <c r="I3640" s="23"/>
      <c r="J3640" s="23">
        <v>150</v>
      </c>
      <c r="K3640" s="23"/>
    </row>
    <row r="3641" spans="1:11" ht="12.75" customHeight="1" x14ac:dyDescent="0.25">
      <c r="A3641" s="20">
        <f t="shared" si="113"/>
        <v>43038.333333324525</v>
      </c>
      <c r="B3641" s="21">
        <v>145.95050000000001</v>
      </c>
      <c r="C3641" s="22">
        <v>0.40955999999999998</v>
      </c>
      <c r="D3641" s="21">
        <v>107.937</v>
      </c>
      <c r="E3641" s="21"/>
      <c r="F3641" s="24">
        <f t="shared" si="112"/>
        <v>145.95050000000001</v>
      </c>
      <c r="G3641" s="24">
        <v>145.95050000000001</v>
      </c>
      <c r="H3641" s="23">
        <v>11.91067</v>
      </c>
      <c r="I3641" s="23"/>
      <c r="J3641" s="23">
        <v>150</v>
      </c>
      <c r="K3641" s="23"/>
    </row>
    <row r="3642" spans="1:11" ht="12.75" customHeight="1" x14ac:dyDescent="0.25">
      <c r="A3642" s="20">
        <f t="shared" si="113"/>
        <v>43038.374999991189</v>
      </c>
      <c r="B3642" s="21">
        <v>75.219049999999996</v>
      </c>
      <c r="C3642" s="22">
        <v>1.56711</v>
      </c>
      <c r="D3642" s="21">
        <v>72.559470000000005</v>
      </c>
      <c r="E3642" s="21"/>
      <c r="F3642" s="24">
        <f t="shared" si="112"/>
        <v>75.219049999999996</v>
      </c>
      <c r="G3642" s="24">
        <v>75.219049999999996</v>
      </c>
      <c r="H3642" s="23">
        <v>11.909280000000001</v>
      </c>
      <c r="I3642" s="23"/>
      <c r="J3642" s="23">
        <v>150</v>
      </c>
      <c r="K3642" s="23"/>
    </row>
    <row r="3643" spans="1:11" ht="12.75" customHeight="1" x14ac:dyDescent="0.25">
      <c r="A3643" s="20">
        <f t="shared" si="113"/>
        <v>43038.416666657853</v>
      </c>
      <c r="B3643" s="21">
        <v>18.91544</v>
      </c>
      <c r="C3643" s="22">
        <v>3.09971</v>
      </c>
      <c r="D3643" s="21">
        <v>71.361180000000004</v>
      </c>
      <c r="E3643" s="21"/>
      <c r="F3643" s="24">
        <f t="shared" si="112"/>
        <v>18.91544</v>
      </c>
      <c r="G3643" s="24">
        <v>18.91544</v>
      </c>
      <c r="H3643" s="23">
        <v>11.90724</v>
      </c>
      <c r="I3643" s="23"/>
      <c r="J3643" s="23">
        <v>150</v>
      </c>
      <c r="K3643" s="23"/>
    </row>
    <row r="3644" spans="1:11" ht="12.75" customHeight="1" x14ac:dyDescent="0.25">
      <c r="A3644" s="20">
        <f t="shared" si="113"/>
        <v>43038.458333324517</v>
      </c>
      <c r="B3644" s="21">
        <v>10.134449999999999</v>
      </c>
      <c r="C3644" s="22">
        <v>1.6899500000000001</v>
      </c>
      <c r="D3644" s="21">
        <v>80.254829999999998</v>
      </c>
      <c r="E3644" s="21"/>
      <c r="F3644" s="24">
        <f t="shared" si="112"/>
        <v>10.134449999999999</v>
      </c>
      <c r="G3644" s="24">
        <v>10.134449999999999</v>
      </c>
      <c r="H3644" s="23">
        <v>11.90639</v>
      </c>
      <c r="I3644" s="23"/>
      <c r="J3644" s="23">
        <v>150</v>
      </c>
      <c r="K3644" s="23"/>
    </row>
    <row r="3645" spans="1:11" ht="12.75" customHeight="1" x14ac:dyDescent="0.25">
      <c r="A3645" s="20">
        <f t="shared" si="113"/>
        <v>43038.499999991182</v>
      </c>
      <c r="B3645" s="21">
        <v>8.4352199999999993</v>
      </c>
      <c r="C3645" s="22">
        <v>2.4268299999999998</v>
      </c>
      <c r="D3645" s="21">
        <v>70.487719999999996</v>
      </c>
      <c r="E3645" s="21"/>
      <c r="F3645" s="24">
        <f t="shared" si="112"/>
        <v>8.4352199999999993</v>
      </c>
      <c r="G3645" s="24">
        <v>8.4352199999999993</v>
      </c>
      <c r="H3645" s="23">
        <v>11.902889999999999</v>
      </c>
      <c r="I3645" s="23"/>
      <c r="J3645" s="23">
        <v>150</v>
      </c>
      <c r="K3645" s="23"/>
    </row>
    <row r="3646" spans="1:11" ht="12.75" customHeight="1" x14ac:dyDescent="0.25">
      <c r="A3646" s="20">
        <f t="shared" si="113"/>
        <v>43038.541666657846</v>
      </c>
      <c r="B3646" s="21">
        <v>8.13706</v>
      </c>
      <c r="C3646" s="22">
        <v>3.5710299999999999</v>
      </c>
      <c r="D3646" s="21">
        <v>73.579250000000002</v>
      </c>
      <c r="E3646" s="21"/>
      <c r="F3646" s="24">
        <f t="shared" si="112"/>
        <v>8.13706</v>
      </c>
      <c r="G3646" s="24">
        <v>8.13706</v>
      </c>
      <c r="H3646" s="23">
        <v>11.902060000000001</v>
      </c>
      <c r="I3646" s="23"/>
      <c r="J3646" s="23">
        <v>150</v>
      </c>
      <c r="K3646" s="23"/>
    </row>
    <row r="3647" spans="1:11" ht="12.75" customHeight="1" x14ac:dyDescent="0.25">
      <c r="A3647" s="20">
        <f t="shared" si="113"/>
        <v>43038.58333332451</v>
      </c>
      <c r="B3647" s="21">
        <v>15.32267</v>
      </c>
      <c r="C3647" s="22">
        <v>3.6482600000000001</v>
      </c>
      <c r="D3647" s="21">
        <v>73.61318</v>
      </c>
      <c r="E3647" s="21"/>
      <c r="F3647" s="24">
        <f t="shared" si="112"/>
        <v>15.32267</v>
      </c>
      <c r="G3647" s="24">
        <v>15.32267</v>
      </c>
      <c r="H3647" s="23">
        <v>11.899660000000001</v>
      </c>
      <c r="I3647" s="23"/>
      <c r="J3647" s="23">
        <v>150</v>
      </c>
      <c r="K3647" s="23"/>
    </row>
    <row r="3648" spans="1:11" ht="12.75" customHeight="1" x14ac:dyDescent="0.25">
      <c r="A3648" s="20">
        <f t="shared" si="113"/>
        <v>43038.624999991174</v>
      </c>
      <c r="B3648" s="21">
        <v>9.1245600000000007</v>
      </c>
      <c r="C3648" s="22">
        <v>3.43424</v>
      </c>
      <c r="D3648" s="21">
        <v>75.075140000000005</v>
      </c>
      <c r="E3648" s="21"/>
      <c r="F3648" s="24">
        <f t="shared" si="112"/>
        <v>9.1245600000000007</v>
      </c>
      <c r="G3648" s="24">
        <v>9.1245600000000007</v>
      </c>
      <c r="H3648" s="23">
        <v>11.89878</v>
      </c>
      <c r="I3648" s="23"/>
      <c r="J3648" s="23">
        <v>150</v>
      </c>
      <c r="K3648" s="23"/>
    </row>
    <row r="3649" spans="1:11" ht="12.75" customHeight="1" x14ac:dyDescent="0.25">
      <c r="A3649" s="20">
        <f t="shared" si="113"/>
        <v>43038.666666657839</v>
      </c>
      <c r="B3649" s="21">
        <v>10.766920000000001</v>
      </c>
      <c r="C3649" s="22">
        <v>2.4167800000000002</v>
      </c>
      <c r="D3649" s="21">
        <v>77.440579999999997</v>
      </c>
      <c r="E3649" s="21"/>
      <c r="F3649" s="24">
        <f t="shared" si="112"/>
        <v>10.766920000000001</v>
      </c>
      <c r="G3649" s="24">
        <v>10.766920000000001</v>
      </c>
      <c r="H3649" s="23">
        <v>11.893879999999999</v>
      </c>
      <c r="I3649" s="23"/>
      <c r="J3649" s="23">
        <v>150</v>
      </c>
      <c r="K3649" s="23"/>
    </row>
    <row r="3650" spans="1:11" ht="12.75" customHeight="1" x14ac:dyDescent="0.25">
      <c r="A3650" s="20">
        <f t="shared" si="113"/>
        <v>43038.708333324503</v>
      </c>
      <c r="B3650" s="21">
        <v>20.16667</v>
      </c>
      <c r="C3650" s="22">
        <v>2.8673000000000002</v>
      </c>
      <c r="D3650" s="21">
        <v>72.523409999999998</v>
      </c>
      <c r="E3650" s="21"/>
      <c r="F3650" s="24">
        <f t="shared" si="112"/>
        <v>20.16667</v>
      </c>
      <c r="G3650" s="24">
        <v>20.16667</v>
      </c>
      <c r="H3650" s="23">
        <v>11.89283</v>
      </c>
      <c r="I3650" s="23"/>
      <c r="J3650" s="23">
        <v>150</v>
      </c>
      <c r="K3650" s="23"/>
    </row>
    <row r="3651" spans="1:11" ht="12.75" customHeight="1" x14ac:dyDescent="0.25">
      <c r="A3651" s="20">
        <f t="shared" si="113"/>
        <v>43038.749999991167</v>
      </c>
      <c r="B3651" s="21">
        <v>16.643830000000001</v>
      </c>
      <c r="C3651" s="22">
        <v>2.8019799999999999</v>
      </c>
      <c r="D3651" s="21">
        <v>72.567509999999999</v>
      </c>
      <c r="E3651" s="21"/>
      <c r="F3651" s="24">
        <f t="shared" si="112"/>
        <v>16.643830000000001</v>
      </c>
      <c r="G3651" s="24">
        <v>16.643830000000001</v>
      </c>
      <c r="H3651" s="23">
        <v>11.885719999999999</v>
      </c>
      <c r="I3651" s="23"/>
      <c r="J3651" s="23">
        <v>150</v>
      </c>
      <c r="K3651" s="23"/>
    </row>
    <row r="3652" spans="1:11" ht="12.75" customHeight="1" x14ac:dyDescent="0.25">
      <c r="A3652" s="20">
        <f t="shared" si="113"/>
        <v>43038.791666657831</v>
      </c>
      <c r="B3652" s="21">
        <v>13.389609999999999</v>
      </c>
      <c r="C3652" s="22">
        <v>1.8324400000000001</v>
      </c>
      <c r="D3652" s="21">
        <v>74.074910000000003</v>
      </c>
      <c r="E3652" s="21"/>
      <c r="F3652" s="24">
        <f t="shared" si="112"/>
        <v>13.389609999999999</v>
      </c>
      <c r="G3652" s="24">
        <v>13.389609999999999</v>
      </c>
      <c r="H3652" s="23">
        <v>11.879960000000001</v>
      </c>
      <c r="I3652" s="23"/>
      <c r="J3652" s="23">
        <v>150</v>
      </c>
      <c r="K3652" s="23"/>
    </row>
    <row r="3653" spans="1:11" ht="12.75" customHeight="1" x14ac:dyDescent="0.25">
      <c r="A3653" s="20">
        <f t="shared" si="113"/>
        <v>43038.833333324495</v>
      </c>
      <c r="B3653" s="21">
        <v>16.968720000000001</v>
      </c>
      <c r="C3653" s="22">
        <v>1.0948100000000001</v>
      </c>
      <c r="D3653" s="21">
        <v>79.0047</v>
      </c>
      <c r="E3653" s="21"/>
      <c r="F3653" s="24">
        <f t="shared" si="112"/>
        <v>16.968720000000001</v>
      </c>
      <c r="G3653" s="24">
        <v>16.968720000000001</v>
      </c>
      <c r="H3653" s="23">
        <v>11.879110000000001</v>
      </c>
      <c r="I3653" s="23"/>
      <c r="J3653" s="23">
        <v>150</v>
      </c>
      <c r="K3653" s="23"/>
    </row>
    <row r="3654" spans="1:11" ht="12.75" customHeight="1" x14ac:dyDescent="0.25">
      <c r="A3654" s="20">
        <f t="shared" si="113"/>
        <v>43038.87499999116</v>
      </c>
      <c r="B3654" s="21">
        <v>6.9493299999999998</v>
      </c>
      <c r="C3654" s="22">
        <v>0.57765</v>
      </c>
      <c r="D3654" s="21">
        <v>87.302890000000005</v>
      </c>
      <c r="E3654" s="21"/>
      <c r="F3654" s="24">
        <f t="shared" si="112"/>
        <v>6.9493299999999998</v>
      </c>
      <c r="G3654" s="24">
        <v>6.9493299999999998</v>
      </c>
      <c r="H3654" s="23">
        <v>11.877330000000001</v>
      </c>
      <c r="I3654" s="23"/>
      <c r="J3654" s="23">
        <v>150</v>
      </c>
      <c r="K3654" s="23"/>
    </row>
    <row r="3655" spans="1:11" ht="12.75" customHeight="1" x14ac:dyDescent="0.25">
      <c r="A3655" s="20">
        <f t="shared" si="113"/>
        <v>43038.916666657824</v>
      </c>
      <c r="B3655" s="21">
        <v>11.077500000000001</v>
      </c>
      <c r="C3655" s="22">
        <v>0.52314000000000005</v>
      </c>
      <c r="D3655" s="21">
        <v>88.571910000000003</v>
      </c>
      <c r="E3655" s="21"/>
      <c r="F3655" s="24">
        <f t="shared" si="112"/>
        <v>11.077500000000001</v>
      </c>
      <c r="G3655" s="24">
        <v>11.077500000000001</v>
      </c>
      <c r="H3655" s="23">
        <v>11.877219999999999</v>
      </c>
      <c r="I3655" s="23"/>
      <c r="J3655" s="23">
        <v>150</v>
      </c>
      <c r="K3655" s="23"/>
    </row>
    <row r="3656" spans="1:11" ht="12.75" customHeight="1" x14ac:dyDescent="0.25">
      <c r="A3656" s="20">
        <f t="shared" si="113"/>
        <v>43038.958333324488</v>
      </c>
      <c r="B3656" s="21">
        <v>12.557829999999999</v>
      </c>
      <c r="C3656" s="22">
        <v>0.38772000000000001</v>
      </c>
      <c r="D3656" s="21">
        <v>101.7496</v>
      </c>
      <c r="E3656" s="21"/>
      <c r="F3656" s="24">
        <f t="shared" si="112"/>
        <v>12.557829999999999</v>
      </c>
      <c r="G3656" s="24">
        <v>12.557829999999999</v>
      </c>
      <c r="H3656" s="23">
        <v>11.862780000000001</v>
      </c>
      <c r="I3656" s="23"/>
      <c r="J3656" s="23">
        <v>150</v>
      </c>
      <c r="K3656" s="23"/>
    </row>
    <row r="3657" spans="1:11" ht="12.75" customHeight="1" x14ac:dyDescent="0.25">
      <c r="A3657" s="20">
        <f t="shared" si="113"/>
        <v>43038.999999991152</v>
      </c>
      <c r="B3657" s="21">
        <v>6.9067800000000004</v>
      </c>
      <c r="C3657" s="22">
        <v>0.17449999999999999</v>
      </c>
      <c r="D3657" s="21">
        <v>77.843320000000006</v>
      </c>
      <c r="E3657" s="21"/>
      <c r="F3657" s="24">
        <f t="shared" si="112"/>
        <v>6.9067800000000004</v>
      </c>
      <c r="G3657" s="24">
        <v>6.9067800000000004</v>
      </c>
      <c r="H3657" s="23">
        <v>11.862719999999999</v>
      </c>
      <c r="I3657" s="23"/>
      <c r="J3657" s="23">
        <v>150</v>
      </c>
      <c r="K3657" s="23"/>
    </row>
    <row r="3658" spans="1:11" ht="12.75" customHeight="1" x14ac:dyDescent="0.25">
      <c r="A3658" s="20">
        <f t="shared" si="113"/>
        <v>43039.041666657817</v>
      </c>
      <c r="B3658" s="21">
        <v>22.083929999999999</v>
      </c>
      <c r="C3658" s="22">
        <v>0.27292</v>
      </c>
      <c r="D3658" s="21">
        <v>78.18432</v>
      </c>
      <c r="E3658" s="21"/>
      <c r="F3658" s="24">
        <f t="shared" si="112"/>
        <v>22.083929999999999</v>
      </c>
      <c r="G3658" s="24">
        <v>22.083929999999999</v>
      </c>
      <c r="H3658" s="23">
        <v>11.85933</v>
      </c>
      <c r="I3658" s="23">
        <f>COUNTIF(G3658:G3681,"&gt;150")</f>
        <v>0</v>
      </c>
      <c r="J3658" s="23">
        <v>150</v>
      </c>
      <c r="K3658" s="23"/>
    </row>
    <row r="3659" spans="1:11" ht="12.75" customHeight="1" x14ac:dyDescent="0.25">
      <c r="A3659" s="20">
        <f t="shared" si="113"/>
        <v>43039.083333324481</v>
      </c>
      <c r="B3659" s="21">
        <v>7.3130600000000001</v>
      </c>
      <c r="C3659" s="22">
        <v>0.50241000000000002</v>
      </c>
      <c r="D3659" s="21">
        <v>92.045479999999998</v>
      </c>
      <c r="E3659" s="21"/>
      <c r="F3659" s="24">
        <f t="shared" ref="F3659:F3722" si="114">IF(AND(B3659&gt;0,ISNUMBER(B3659)),B3659,"")</f>
        <v>7.3130600000000001</v>
      </c>
      <c r="G3659" s="24">
        <v>7.3130600000000001</v>
      </c>
      <c r="H3659" s="23">
        <v>11.85882</v>
      </c>
      <c r="I3659" s="23"/>
      <c r="J3659" s="23">
        <v>150</v>
      </c>
      <c r="K3659" s="23"/>
    </row>
    <row r="3660" spans="1:11" ht="12.75" customHeight="1" x14ac:dyDescent="0.25">
      <c r="A3660" s="20">
        <f t="shared" ref="A3660:A3723" si="115">A3659+1/24</f>
        <v>43039.124999991145</v>
      </c>
      <c r="B3660" s="21">
        <v>1.97367</v>
      </c>
      <c r="C3660" s="22">
        <v>0.46783000000000002</v>
      </c>
      <c r="D3660" s="21">
        <v>146.2244</v>
      </c>
      <c r="E3660" s="21"/>
      <c r="F3660" s="24">
        <f t="shared" si="114"/>
        <v>1.97367</v>
      </c>
      <c r="G3660" s="24">
        <v>1.97367</v>
      </c>
      <c r="H3660" s="23">
        <v>11.85439</v>
      </c>
      <c r="I3660" s="23"/>
      <c r="J3660" s="23">
        <v>150</v>
      </c>
      <c r="K3660" s="23"/>
    </row>
    <row r="3661" spans="1:11" ht="12.75" customHeight="1" x14ac:dyDescent="0.25">
      <c r="A3661" s="20">
        <f t="shared" si="115"/>
        <v>43039.166666657809</v>
      </c>
      <c r="B3661" s="21">
        <v>7.3182</v>
      </c>
      <c r="C3661" s="22">
        <v>0.26351999999999998</v>
      </c>
      <c r="D3661" s="21">
        <v>112.67149999999999</v>
      </c>
      <c r="E3661" s="21"/>
      <c r="F3661" s="24">
        <f t="shared" si="114"/>
        <v>7.3182</v>
      </c>
      <c r="G3661" s="24">
        <v>7.3182</v>
      </c>
      <c r="H3661" s="23">
        <v>11.853260000000001</v>
      </c>
      <c r="I3661" s="23"/>
      <c r="J3661" s="23">
        <v>150</v>
      </c>
      <c r="K3661" s="23"/>
    </row>
    <row r="3662" spans="1:11" ht="12.75" customHeight="1" x14ac:dyDescent="0.25">
      <c r="A3662" s="20">
        <f t="shared" si="115"/>
        <v>43039.208333324474</v>
      </c>
      <c r="B3662" s="21">
        <v>-1.54572</v>
      </c>
      <c r="C3662" s="22">
        <v>0.42074</v>
      </c>
      <c r="D3662" s="21">
        <v>118.33029999999999</v>
      </c>
      <c r="E3662" s="21"/>
      <c r="F3662" s="24" t="str">
        <f t="shared" si="114"/>
        <v/>
      </c>
      <c r="G3662" s="24" t="s">
        <v>189</v>
      </c>
      <c r="H3662" s="23">
        <v>11.85242</v>
      </c>
      <c r="I3662" s="23"/>
      <c r="J3662" s="23">
        <v>150</v>
      </c>
      <c r="K3662" s="23"/>
    </row>
    <row r="3663" spans="1:11" ht="12.75" customHeight="1" x14ac:dyDescent="0.25">
      <c r="A3663" s="20">
        <f t="shared" si="115"/>
        <v>43039.249999991138</v>
      </c>
      <c r="B3663" s="21">
        <v>3.0281699999999998</v>
      </c>
      <c r="C3663" s="22">
        <v>0.41098000000000001</v>
      </c>
      <c r="D3663" s="21">
        <v>89.286180000000002</v>
      </c>
      <c r="E3663" s="21"/>
      <c r="F3663" s="24">
        <f t="shared" si="114"/>
        <v>3.0281699999999998</v>
      </c>
      <c r="G3663" s="24">
        <v>3.0281699999999998</v>
      </c>
      <c r="H3663" s="23">
        <v>11.84967</v>
      </c>
      <c r="I3663" s="23"/>
      <c r="J3663" s="23">
        <v>150</v>
      </c>
      <c r="K3663" s="23"/>
    </row>
    <row r="3664" spans="1:11" ht="12.75" customHeight="1" x14ac:dyDescent="0.25">
      <c r="A3664" s="20">
        <f t="shared" si="115"/>
        <v>43039.291666657802</v>
      </c>
      <c r="B3664" s="21">
        <v>-4.01675</v>
      </c>
      <c r="C3664" s="22">
        <v>0.27468999999999999</v>
      </c>
      <c r="D3664" s="21">
        <v>68.972470000000001</v>
      </c>
      <c r="E3664" s="21"/>
      <c r="F3664" s="24" t="str">
        <f t="shared" si="114"/>
        <v/>
      </c>
      <c r="G3664" s="24" t="s">
        <v>189</v>
      </c>
      <c r="H3664" s="23">
        <v>11.847490000000001</v>
      </c>
      <c r="I3664" s="23"/>
      <c r="J3664" s="23">
        <v>150</v>
      </c>
      <c r="K3664" s="23"/>
    </row>
    <row r="3665" spans="1:11" ht="12.75" customHeight="1" x14ac:dyDescent="0.25">
      <c r="A3665" s="20">
        <f t="shared" si="115"/>
        <v>43039.333333324466</v>
      </c>
      <c r="B3665" s="21">
        <v>4.0638300000000003</v>
      </c>
      <c r="C3665" s="22">
        <v>0.82342000000000004</v>
      </c>
      <c r="D3665" s="21">
        <v>81.774479999999997</v>
      </c>
      <c r="E3665" s="21"/>
      <c r="F3665" s="24">
        <f t="shared" si="114"/>
        <v>4.0638300000000003</v>
      </c>
      <c r="G3665" s="24">
        <v>4.0638300000000003</v>
      </c>
      <c r="H3665" s="23">
        <v>11.83967</v>
      </c>
      <c r="I3665" s="23"/>
      <c r="J3665" s="23">
        <v>150</v>
      </c>
      <c r="K3665" s="23"/>
    </row>
    <row r="3666" spans="1:11" ht="12.75" customHeight="1" x14ac:dyDescent="0.25">
      <c r="A3666" s="20">
        <f t="shared" si="115"/>
        <v>43039.374999991131</v>
      </c>
      <c r="B3666" s="21">
        <v>6.3393899999999999</v>
      </c>
      <c r="C3666" s="22">
        <v>1.0378099999999999</v>
      </c>
      <c r="D3666" s="21">
        <v>78.610230000000001</v>
      </c>
      <c r="E3666" s="21"/>
      <c r="F3666" s="24">
        <f t="shared" si="114"/>
        <v>6.3393899999999999</v>
      </c>
      <c r="G3666" s="24">
        <v>6.3393899999999999</v>
      </c>
      <c r="H3666" s="23">
        <v>11.837669999999999</v>
      </c>
      <c r="I3666" s="23"/>
      <c r="J3666" s="23">
        <v>150</v>
      </c>
      <c r="K3666" s="23"/>
    </row>
    <row r="3667" spans="1:11" ht="12.75" customHeight="1" x14ac:dyDescent="0.25">
      <c r="A3667" s="20">
        <f t="shared" si="115"/>
        <v>43039.416666657795</v>
      </c>
      <c r="B3667" s="21">
        <v>17.942830000000001</v>
      </c>
      <c r="C3667" s="22">
        <v>2.6958600000000001</v>
      </c>
      <c r="D3667" s="21">
        <v>64.318569999999994</v>
      </c>
      <c r="E3667" s="21"/>
      <c r="F3667" s="24">
        <f t="shared" si="114"/>
        <v>17.942830000000001</v>
      </c>
      <c r="G3667" s="24">
        <v>17.942830000000001</v>
      </c>
      <c r="H3667" s="23">
        <v>11.83733</v>
      </c>
      <c r="I3667" s="23"/>
      <c r="J3667" s="23">
        <v>150</v>
      </c>
      <c r="K3667" s="23"/>
    </row>
    <row r="3668" spans="1:11" ht="12.75" customHeight="1" x14ac:dyDescent="0.25">
      <c r="A3668" s="20">
        <f t="shared" si="115"/>
        <v>43039.458333324459</v>
      </c>
      <c r="B3668" s="21">
        <v>13.869669999999999</v>
      </c>
      <c r="C3668" s="22">
        <v>2.3163200000000002</v>
      </c>
      <c r="D3668" s="21">
        <v>71.953190000000006</v>
      </c>
      <c r="E3668" s="21"/>
      <c r="F3668" s="24">
        <f t="shared" si="114"/>
        <v>13.869669999999999</v>
      </c>
      <c r="G3668" s="24">
        <v>13.869669999999999</v>
      </c>
      <c r="H3668" s="23">
        <v>11.837160000000001</v>
      </c>
      <c r="I3668" s="23"/>
      <c r="J3668" s="23">
        <v>150</v>
      </c>
      <c r="K3668" s="23"/>
    </row>
    <row r="3669" spans="1:11" ht="12.75" customHeight="1" x14ac:dyDescent="0.25">
      <c r="A3669" s="20">
        <f t="shared" si="115"/>
        <v>43039.499999991123</v>
      </c>
      <c r="B3669" s="21">
        <v>8.8629999999999995</v>
      </c>
      <c r="C3669" s="22">
        <v>2.7564700000000002</v>
      </c>
      <c r="D3669" s="21">
        <v>76.033349999999999</v>
      </c>
      <c r="E3669" s="21"/>
      <c r="F3669" s="24">
        <f t="shared" si="114"/>
        <v>8.8629999999999995</v>
      </c>
      <c r="G3669" s="24">
        <v>8.8629999999999995</v>
      </c>
      <c r="H3669" s="23">
        <v>11.828580000000001</v>
      </c>
      <c r="I3669" s="23"/>
      <c r="J3669" s="23">
        <v>150</v>
      </c>
      <c r="K3669" s="23"/>
    </row>
    <row r="3670" spans="1:11" ht="12.75" customHeight="1" x14ac:dyDescent="0.25">
      <c r="A3670" s="20">
        <f t="shared" si="115"/>
        <v>43039.541666657788</v>
      </c>
      <c r="B3670" s="21">
        <v>16.05078</v>
      </c>
      <c r="C3670" s="22">
        <v>4.4549899999999996</v>
      </c>
      <c r="D3670" s="21">
        <v>71.14452</v>
      </c>
      <c r="E3670" s="21"/>
      <c r="F3670" s="24">
        <f t="shared" si="114"/>
        <v>16.05078</v>
      </c>
      <c r="G3670" s="24">
        <v>16.05078</v>
      </c>
      <c r="H3670" s="23">
        <v>11.824669999999999</v>
      </c>
      <c r="I3670" s="23"/>
      <c r="J3670" s="23">
        <v>150</v>
      </c>
      <c r="K3670" s="23"/>
    </row>
    <row r="3671" spans="1:11" ht="12.75" customHeight="1" x14ac:dyDescent="0.25">
      <c r="A3671" s="20">
        <f t="shared" si="115"/>
        <v>43039.583333324452</v>
      </c>
      <c r="B3671" s="21">
        <v>3.3311099999999998</v>
      </c>
      <c r="C3671" s="22">
        <v>4.3414200000000003</v>
      </c>
      <c r="D3671" s="21">
        <v>70.137590000000003</v>
      </c>
      <c r="E3671" s="21"/>
      <c r="F3671" s="24">
        <f t="shared" si="114"/>
        <v>3.3311099999999998</v>
      </c>
      <c r="G3671" s="24">
        <v>3.3311099999999998</v>
      </c>
      <c r="H3671" s="23">
        <v>11.82361</v>
      </c>
      <c r="I3671" s="23"/>
      <c r="J3671" s="23">
        <v>150</v>
      </c>
      <c r="K3671" s="23"/>
    </row>
    <row r="3672" spans="1:11" ht="12.75" customHeight="1" x14ac:dyDescent="0.25">
      <c r="A3672" s="20">
        <f t="shared" si="115"/>
        <v>43039.624999991116</v>
      </c>
      <c r="B3672" s="21">
        <v>11.651669999999999</v>
      </c>
      <c r="C3672" s="22">
        <v>3.9817499999999999</v>
      </c>
      <c r="D3672" s="21">
        <v>68.825720000000004</v>
      </c>
      <c r="E3672" s="21"/>
      <c r="F3672" s="24">
        <f t="shared" si="114"/>
        <v>11.651669999999999</v>
      </c>
      <c r="G3672" s="24">
        <v>11.651669999999999</v>
      </c>
      <c r="H3672" s="23">
        <v>11.82244</v>
      </c>
      <c r="I3672" s="23"/>
      <c r="J3672" s="23">
        <v>150</v>
      </c>
      <c r="K3672" s="23"/>
    </row>
    <row r="3673" spans="1:11" ht="12.75" customHeight="1" x14ac:dyDescent="0.25">
      <c r="A3673" s="20">
        <f t="shared" si="115"/>
        <v>43039.66666665778</v>
      </c>
      <c r="B3673" s="21">
        <v>12.637560000000001</v>
      </c>
      <c r="C3673" s="22">
        <v>3.4723899999999999</v>
      </c>
      <c r="D3673" s="21">
        <v>75.322980000000001</v>
      </c>
      <c r="E3673" s="21"/>
      <c r="F3673" s="24">
        <f t="shared" si="114"/>
        <v>12.637560000000001</v>
      </c>
      <c r="G3673" s="24">
        <v>12.637560000000001</v>
      </c>
      <c r="H3673" s="23">
        <v>11.82072</v>
      </c>
      <c r="I3673" s="23"/>
      <c r="J3673" s="23">
        <v>150</v>
      </c>
      <c r="K3673" s="23"/>
    </row>
    <row r="3674" spans="1:11" ht="12.75" customHeight="1" x14ac:dyDescent="0.25">
      <c r="A3674" s="20">
        <f t="shared" si="115"/>
        <v>43039.708333324445</v>
      </c>
      <c r="B3674" s="21">
        <v>17.77694</v>
      </c>
      <c r="C3674" s="22">
        <v>2.6786300000000001</v>
      </c>
      <c r="D3674" s="21">
        <v>72.338329999999999</v>
      </c>
      <c r="E3674" s="21"/>
      <c r="F3674" s="24">
        <f t="shared" si="114"/>
        <v>17.77694</v>
      </c>
      <c r="G3674" s="24">
        <v>17.77694</v>
      </c>
      <c r="H3674" s="23">
        <v>11.817220000000001</v>
      </c>
      <c r="I3674" s="23"/>
      <c r="J3674" s="23">
        <v>150</v>
      </c>
      <c r="K3674" s="23"/>
    </row>
    <row r="3675" spans="1:11" ht="12.75" customHeight="1" x14ac:dyDescent="0.25">
      <c r="A3675" s="20">
        <f t="shared" si="115"/>
        <v>43039.749999991109</v>
      </c>
      <c r="B3675" s="21">
        <v>11.6005</v>
      </c>
      <c r="C3675" s="22">
        <v>2.1090599999999999</v>
      </c>
      <c r="D3675" s="21">
        <v>75.28058</v>
      </c>
      <c r="E3675" s="21"/>
      <c r="F3675" s="24">
        <f t="shared" si="114"/>
        <v>11.6005</v>
      </c>
      <c r="G3675" s="24">
        <v>11.6005</v>
      </c>
      <c r="H3675" s="23">
        <v>11.810560000000001</v>
      </c>
      <c r="I3675" s="23"/>
      <c r="J3675" s="23">
        <v>150</v>
      </c>
      <c r="K3675" s="23"/>
    </row>
    <row r="3676" spans="1:11" ht="12.75" customHeight="1" x14ac:dyDescent="0.25">
      <c r="A3676" s="20">
        <f t="shared" si="115"/>
        <v>43039.791666657773</v>
      </c>
      <c r="B3676" s="21">
        <v>16.178059999999999</v>
      </c>
      <c r="C3676" s="22">
        <v>1.21183</v>
      </c>
      <c r="D3676" s="21">
        <v>79.386049999999997</v>
      </c>
      <c r="E3676" s="21"/>
      <c r="F3676" s="24">
        <f t="shared" si="114"/>
        <v>16.178059999999999</v>
      </c>
      <c r="G3676" s="24">
        <v>16.178059999999999</v>
      </c>
      <c r="H3676" s="23">
        <v>11.80903</v>
      </c>
      <c r="I3676" s="23"/>
      <c r="J3676" s="23">
        <v>150</v>
      </c>
      <c r="K3676" s="23"/>
    </row>
    <row r="3677" spans="1:11" ht="12.75" customHeight="1" x14ac:dyDescent="0.25">
      <c r="A3677" s="20">
        <f t="shared" si="115"/>
        <v>43039.833333324437</v>
      </c>
      <c r="B3677" s="21">
        <v>11.97472</v>
      </c>
      <c r="C3677" s="22">
        <v>0.69591999999999998</v>
      </c>
      <c r="D3677" s="21">
        <v>89.092349999999996</v>
      </c>
      <c r="E3677" s="21"/>
      <c r="F3677" s="24">
        <f t="shared" si="114"/>
        <v>11.97472</v>
      </c>
      <c r="G3677" s="24">
        <v>11.97472</v>
      </c>
      <c r="H3677" s="23">
        <v>11.80804</v>
      </c>
      <c r="I3677" s="23"/>
      <c r="J3677" s="23">
        <v>150</v>
      </c>
      <c r="K3677" s="23"/>
    </row>
    <row r="3678" spans="1:11" ht="12.75" customHeight="1" x14ac:dyDescent="0.25">
      <c r="A3678" s="20">
        <f t="shared" si="115"/>
        <v>43039.874999991102</v>
      </c>
      <c r="B3678" s="21">
        <v>16.267669999999999</v>
      </c>
      <c r="C3678" s="22">
        <v>0.4713</v>
      </c>
      <c r="D3678" s="21">
        <v>88.946179999999998</v>
      </c>
      <c r="E3678" s="21"/>
      <c r="F3678" s="24">
        <f t="shared" si="114"/>
        <v>16.267669999999999</v>
      </c>
      <c r="G3678" s="24">
        <v>16.267669999999999</v>
      </c>
      <c r="H3678" s="23">
        <v>11.79433</v>
      </c>
      <c r="I3678" s="23"/>
      <c r="J3678" s="23">
        <v>150</v>
      </c>
      <c r="K3678" s="23"/>
    </row>
    <row r="3679" spans="1:11" ht="12.75" customHeight="1" x14ac:dyDescent="0.25">
      <c r="A3679" s="20">
        <f t="shared" si="115"/>
        <v>43039.916666657766</v>
      </c>
      <c r="B3679" s="21">
        <v>13.171110000000001</v>
      </c>
      <c r="C3679" s="22">
        <v>0.38133</v>
      </c>
      <c r="D3679" s="21">
        <v>96.839290000000005</v>
      </c>
      <c r="E3679" s="21"/>
      <c r="F3679" s="24">
        <f t="shared" si="114"/>
        <v>13.171110000000001</v>
      </c>
      <c r="G3679" s="24">
        <v>13.171110000000001</v>
      </c>
      <c r="H3679" s="23">
        <v>11.794</v>
      </c>
      <c r="I3679" s="23"/>
      <c r="J3679" s="23">
        <v>150</v>
      </c>
      <c r="K3679" s="23"/>
    </row>
    <row r="3680" spans="1:11" ht="12.75" customHeight="1" x14ac:dyDescent="0.25">
      <c r="A3680" s="20">
        <f t="shared" si="115"/>
        <v>43039.95833332443</v>
      </c>
      <c r="B3680" s="21">
        <v>9.8037799999999997</v>
      </c>
      <c r="C3680" s="22">
        <v>1.3935200000000001</v>
      </c>
      <c r="D3680" s="21">
        <v>68.99906</v>
      </c>
      <c r="E3680" s="21"/>
      <c r="F3680" s="24">
        <f t="shared" si="114"/>
        <v>9.8037799999999997</v>
      </c>
      <c r="G3680" s="24">
        <v>9.8037799999999997</v>
      </c>
      <c r="H3680" s="23">
        <v>11.79383</v>
      </c>
      <c r="I3680" s="23"/>
      <c r="J3680" s="23">
        <v>150</v>
      </c>
      <c r="K3680" s="23"/>
    </row>
    <row r="3681" spans="1:11" ht="12.75" customHeight="1" x14ac:dyDescent="0.25">
      <c r="A3681" s="20">
        <f t="shared" si="115"/>
        <v>43039.999999991094</v>
      </c>
      <c r="B3681" s="21">
        <v>4.4714499999999999</v>
      </c>
      <c r="C3681" s="22">
        <v>0.33916000000000002</v>
      </c>
      <c r="D3681" s="21">
        <v>108.66419999999999</v>
      </c>
      <c r="E3681" s="21"/>
      <c r="F3681" s="24">
        <f t="shared" si="114"/>
        <v>4.4714499999999999</v>
      </c>
      <c r="G3681" s="24">
        <v>4.4714499999999999</v>
      </c>
      <c r="H3681" s="23">
        <v>11.78839</v>
      </c>
      <c r="I3681" s="23"/>
      <c r="J3681" s="23">
        <v>150</v>
      </c>
      <c r="K3681" s="23"/>
    </row>
    <row r="3682" spans="1:11" ht="12.75" customHeight="1" x14ac:dyDescent="0.25">
      <c r="A3682" s="20">
        <f t="shared" si="115"/>
        <v>43040.041666657758</v>
      </c>
      <c r="B3682" s="29">
        <v>3.8213300000000001</v>
      </c>
      <c r="C3682" s="30">
        <v>0.39156999999999997</v>
      </c>
      <c r="D3682" s="29">
        <v>59.96904</v>
      </c>
      <c r="E3682" s="29"/>
      <c r="F3682" s="24">
        <f t="shared" si="114"/>
        <v>3.8213300000000001</v>
      </c>
      <c r="G3682" s="24">
        <v>3.8213300000000001</v>
      </c>
      <c r="H3682" s="23">
        <v>11.782170000000001</v>
      </c>
      <c r="I3682" s="23">
        <f>COUNTIF(G3682:G3705,"&gt;150")</f>
        <v>0</v>
      </c>
      <c r="J3682" s="23">
        <v>150</v>
      </c>
      <c r="K3682" s="23"/>
    </row>
    <row r="3683" spans="1:11" ht="12.75" customHeight="1" x14ac:dyDescent="0.25">
      <c r="A3683" s="20">
        <f t="shared" si="115"/>
        <v>43040.083333324423</v>
      </c>
      <c r="B3683" s="29">
        <v>4.0667200000000001</v>
      </c>
      <c r="C3683" s="30">
        <v>0.38590000000000002</v>
      </c>
      <c r="D3683" s="29">
        <v>98.658289999999994</v>
      </c>
      <c r="E3683" s="29"/>
      <c r="F3683" s="24">
        <f t="shared" si="114"/>
        <v>4.0667200000000001</v>
      </c>
      <c r="G3683" s="24">
        <v>4.0667200000000001</v>
      </c>
      <c r="H3683" s="23">
        <v>11.7812</v>
      </c>
      <c r="I3683" s="23"/>
      <c r="J3683" s="23">
        <v>150</v>
      </c>
      <c r="K3683" s="23"/>
    </row>
    <row r="3684" spans="1:11" ht="12.75" customHeight="1" x14ac:dyDescent="0.25">
      <c r="A3684" s="20">
        <f t="shared" si="115"/>
        <v>43040.124999991087</v>
      </c>
      <c r="B3684" s="29">
        <v>9.9207199999999993</v>
      </c>
      <c r="C3684" s="30">
        <v>0.37972</v>
      </c>
      <c r="D3684" s="29">
        <v>111.96169999999999</v>
      </c>
      <c r="E3684" s="29"/>
      <c r="F3684" s="24">
        <f t="shared" si="114"/>
        <v>9.9207199999999993</v>
      </c>
      <c r="G3684" s="24">
        <v>9.9207199999999993</v>
      </c>
      <c r="H3684" s="23">
        <v>11.775460000000001</v>
      </c>
      <c r="I3684" s="23"/>
      <c r="J3684" s="23">
        <v>150</v>
      </c>
      <c r="K3684" s="23"/>
    </row>
    <row r="3685" spans="1:11" ht="12.75" customHeight="1" x14ac:dyDescent="0.25">
      <c r="A3685" s="20">
        <f t="shared" si="115"/>
        <v>43040.166666657751</v>
      </c>
      <c r="B3685" s="29">
        <v>5.2228899999999996</v>
      </c>
      <c r="C3685" s="30">
        <v>0.27211999999999997</v>
      </c>
      <c r="D3685" s="29">
        <v>137.36920000000001</v>
      </c>
      <c r="E3685" s="29"/>
      <c r="F3685" s="24">
        <f t="shared" si="114"/>
        <v>5.2228899999999996</v>
      </c>
      <c r="G3685" s="24">
        <v>5.2228899999999996</v>
      </c>
      <c r="H3685" s="23">
        <v>11.77223</v>
      </c>
      <c r="I3685" s="23"/>
      <c r="J3685" s="23">
        <v>150</v>
      </c>
      <c r="K3685" s="23"/>
    </row>
    <row r="3686" spans="1:11" ht="12.75" customHeight="1" x14ac:dyDescent="0.25">
      <c r="A3686" s="20">
        <f t="shared" si="115"/>
        <v>43040.208333324415</v>
      </c>
      <c r="B3686" s="29">
        <v>14.12139</v>
      </c>
      <c r="C3686" s="30">
        <v>0.63512000000000002</v>
      </c>
      <c r="D3686" s="29">
        <v>98.607879999999994</v>
      </c>
      <c r="E3686" s="29"/>
      <c r="F3686" s="24">
        <f t="shared" si="114"/>
        <v>14.12139</v>
      </c>
      <c r="G3686" s="24">
        <v>14.12139</v>
      </c>
      <c r="H3686" s="23">
        <v>11.771940000000001</v>
      </c>
      <c r="I3686" s="23"/>
      <c r="J3686" s="23">
        <v>150</v>
      </c>
      <c r="K3686" s="23"/>
    </row>
    <row r="3687" spans="1:11" ht="12.75" customHeight="1" x14ac:dyDescent="0.25">
      <c r="A3687" s="20">
        <f t="shared" si="115"/>
        <v>43040.24999999108</v>
      </c>
      <c r="B3687" s="29">
        <v>18.651060000000001</v>
      </c>
      <c r="C3687" s="30">
        <v>0.48585</v>
      </c>
      <c r="D3687" s="29">
        <v>96.834649999999996</v>
      </c>
      <c r="E3687" s="29"/>
      <c r="F3687" s="24">
        <f t="shared" si="114"/>
        <v>18.651060000000001</v>
      </c>
      <c r="G3687" s="24">
        <v>18.651060000000001</v>
      </c>
      <c r="H3687" s="23">
        <v>11.770390000000001</v>
      </c>
      <c r="I3687" s="23"/>
      <c r="J3687" s="23">
        <v>150</v>
      </c>
      <c r="K3687" s="23"/>
    </row>
    <row r="3688" spans="1:11" ht="12.75" customHeight="1" x14ac:dyDescent="0.25">
      <c r="A3688" s="20">
        <f t="shared" si="115"/>
        <v>43040.291666657744</v>
      </c>
      <c r="B3688" s="29">
        <v>13.19661</v>
      </c>
      <c r="C3688" s="30">
        <v>0.70930000000000004</v>
      </c>
      <c r="D3688" s="29">
        <v>82.828010000000006</v>
      </c>
      <c r="E3688" s="29"/>
      <c r="F3688" s="24">
        <f t="shared" si="114"/>
        <v>13.19661</v>
      </c>
      <c r="G3688" s="24">
        <v>13.19661</v>
      </c>
      <c r="H3688" s="23">
        <v>11.76839</v>
      </c>
      <c r="I3688" s="23"/>
      <c r="J3688" s="23">
        <v>150</v>
      </c>
      <c r="K3688" s="23"/>
    </row>
    <row r="3689" spans="1:11" ht="12.75" customHeight="1" x14ac:dyDescent="0.25">
      <c r="A3689" s="20">
        <f t="shared" si="115"/>
        <v>43040.333333324408</v>
      </c>
      <c r="B3689" s="29">
        <v>15.21322</v>
      </c>
      <c r="C3689" s="30">
        <v>1.0969100000000001</v>
      </c>
      <c r="D3689" s="29">
        <v>80.277460000000005</v>
      </c>
      <c r="E3689" s="29"/>
      <c r="F3689" s="24">
        <f t="shared" si="114"/>
        <v>15.21322</v>
      </c>
      <c r="G3689" s="24">
        <v>15.21322</v>
      </c>
      <c r="H3689" s="23">
        <v>11.76233</v>
      </c>
      <c r="I3689" s="23"/>
      <c r="J3689" s="23">
        <v>150</v>
      </c>
      <c r="K3689" s="23"/>
    </row>
    <row r="3690" spans="1:11" ht="12.75" customHeight="1" x14ac:dyDescent="0.25">
      <c r="A3690" s="20">
        <f t="shared" si="115"/>
        <v>43040.374999991072</v>
      </c>
      <c r="B3690" s="29">
        <v>6.5970599999999999</v>
      </c>
      <c r="C3690" s="30">
        <v>2.4554</v>
      </c>
      <c r="D3690" s="29">
        <v>73.170259999999999</v>
      </c>
      <c r="E3690" s="29"/>
      <c r="F3690" s="24">
        <f t="shared" si="114"/>
        <v>6.5970599999999999</v>
      </c>
      <c r="G3690" s="24">
        <v>6.5970599999999999</v>
      </c>
      <c r="H3690" s="23">
        <v>11.75667</v>
      </c>
      <c r="I3690" s="23"/>
      <c r="J3690" s="23">
        <v>150</v>
      </c>
      <c r="K3690" s="23"/>
    </row>
    <row r="3691" spans="1:11" ht="12.75" customHeight="1" x14ac:dyDescent="0.25">
      <c r="A3691" s="20">
        <f t="shared" si="115"/>
        <v>43040.416666657737</v>
      </c>
      <c r="B3691" s="29">
        <v>13.638439999999999</v>
      </c>
      <c r="C3691" s="30">
        <v>3.2507000000000001</v>
      </c>
      <c r="D3691" s="29">
        <v>74.002269999999996</v>
      </c>
      <c r="E3691" s="29"/>
      <c r="F3691" s="24">
        <f t="shared" si="114"/>
        <v>13.638439999999999</v>
      </c>
      <c r="G3691" s="24">
        <v>13.638439999999999</v>
      </c>
      <c r="H3691" s="23">
        <v>11.756500000000001</v>
      </c>
      <c r="I3691" s="23"/>
      <c r="J3691" s="23">
        <v>150</v>
      </c>
      <c r="K3691" s="23"/>
    </row>
    <row r="3692" spans="1:11" ht="12.75" customHeight="1" x14ac:dyDescent="0.25">
      <c r="A3692" s="20">
        <f t="shared" si="115"/>
        <v>43040.458333324401</v>
      </c>
      <c r="B3692" s="29">
        <v>16.69567</v>
      </c>
      <c r="C3692" s="30">
        <v>3.2128399999999999</v>
      </c>
      <c r="D3692" s="29">
        <v>75.993840000000006</v>
      </c>
      <c r="E3692" s="29"/>
      <c r="F3692" s="24">
        <f t="shared" si="114"/>
        <v>16.69567</v>
      </c>
      <c r="G3692" s="24">
        <v>16.69567</v>
      </c>
      <c r="H3692" s="23">
        <v>11.75628</v>
      </c>
      <c r="I3692" s="23"/>
      <c r="J3692" s="23">
        <v>150</v>
      </c>
      <c r="K3692" s="23"/>
    </row>
    <row r="3693" spans="1:11" ht="12.75" customHeight="1" x14ac:dyDescent="0.25">
      <c r="A3693" s="20">
        <f t="shared" si="115"/>
        <v>43040.499999991065</v>
      </c>
      <c r="B3693" s="29">
        <v>13.65333</v>
      </c>
      <c r="C3693" s="30">
        <v>3.5587200000000001</v>
      </c>
      <c r="D3693" s="29">
        <v>72.858670000000004</v>
      </c>
      <c r="E3693" s="29"/>
      <c r="F3693" s="24">
        <f t="shared" si="114"/>
        <v>13.65333</v>
      </c>
      <c r="G3693" s="24">
        <v>13.65333</v>
      </c>
      <c r="H3693" s="23">
        <v>11.75301</v>
      </c>
      <c r="I3693" s="23"/>
      <c r="J3693" s="23">
        <v>150</v>
      </c>
      <c r="K3693" s="23"/>
    </row>
    <row r="3694" spans="1:11" ht="12.75" customHeight="1" x14ac:dyDescent="0.25">
      <c r="A3694" s="20">
        <f t="shared" si="115"/>
        <v>43040.541666657729</v>
      </c>
      <c r="B3694" s="29">
        <v>14.01233</v>
      </c>
      <c r="C3694" s="30">
        <v>3.41622</v>
      </c>
      <c r="D3694" s="29">
        <v>73.769490000000005</v>
      </c>
      <c r="E3694" s="29"/>
      <c r="F3694" s="24">
        <f t="shared" si="114"/>
        <v>14.01233</v>
      </c>
      <c r="G3694" s="24">
        <v>14.01233</v>
      </c>
      <c r="H3694" s="23">
        <v>11.750830000000001</v>
      </c>
      <c r="I3694" s="23"/>
      <c r="J3694" s="23">
        <v>150</v>
      </c>
      <c r="K3694" s="23"/>
    </row>
    <row r="3695" spans="1:11" ht="12.75" customHeight="1" x14ac:dyDescent="0.25">
      <c r="A3695" s="20">
        <f t="shared" si="115"/>
        <v>43040.583333324394</v>
      </c>
      <c r="B3695" s="29">
        <v>12.04989</v>
      </c>
      <c r="C3695" s="30">
        <v>4.04948</v>
      </c>
      <c r="D3695" s="29">
        <v>72.911159999999995</v>
      </c>
      <c r="E3695" s="29"/>
      <c r="F3695" s="24">
        <f t="shared" si="114"/>
        <v>12.04989</v>
      </c>
      <c r="G3695" s="24">
        <v>12.04989</v>
      </c>
      <c r="H3695" s="23">
        <v>11.74844</v>
      </c>
      <c r="I3695" s="23"/>
      <c r="J3695" s="23">
        <v>150</v>
      </c>
      <c r="K3695" s="23"/>
    </row>
    <row r="3696" spans="1:11" ht="12.75" customHeight="1" x14ac:dyDescent="0.25">
      <c r="A3696" s="20">
        <f t="shared" si="115"/>
        <v>43040.624999991058</v>
      </c>
      <c r="B3696" s="29">
        <v>12.634779999999999</v>
      </c>
      <c r="C3696" s="30">
        <v>3.8203800000000001</v>
      </c>
      <c r="D3696" s="29">
        <v>72.073329999999999</v>
      </c>
      <c r="E3696" s="29"/>
      <c r="F3696" s="24">
        <f t="shared" si="114"/>
        <v>12.634779999999999</v>
      </c>
      <c r="G3696" s="24">
        <v>12.634779999999999</v>
      </c>
      <c r="H3696" s="23">
        <v>11.74794</v>
      </c>
      <c r="I3696" s="23"/>
      <c r="J3696" s="23">
        <v>150</v>
      </c>
      <c r="K3696" s="23"/>
    </row>
    <row r="3697" spans="1:11" ht="12.75" customHeight="1" x14ac:dyDescent="0.25">
      <c r="A3697" s="20">
        <f t="shared" si="115"/>
        <v>43040.666666657722</v>
      </c>
      <c r="B3697" s="29">
        <v>8.5970600000000008</v>
      </c>
      <c r="C3697" s="30">
        <v>3.63869</v>
      </c>
      <c r="D3697" s="29">
        <v>67.850570000000005</v>
      </c>
      <c r="E3697" s="29"/>
      <c r="F3697" s="24">
        <f t="shared" si="114"/>
        <v>8.5970600000000008</v>
      </c>
      <c r="G3697" s="24">
        <v>8.5970600000000008</v>
      </c>
      <c r="H3697" s="23">
        <v>11.73911</v>
      </c>
      <c r="I3697" s="23"/>
      <c r="J3697" s="23">
        <v>150</v>
      </c>
      <c r="K3697" s="23"/>
    </row>
    <row r="3698" spans="1:11" ht="12.75" customHeight="1" x14ac:dyDescent="0.25">
      <c r="A3698" s="20">
        <f t="shared" si="115"/>
        <v>43040.708333324386</v>
      </c>
      <c r="B3698" s="29">
        <v>12.706720000000001</v>
      </c>
      <c r="C3698" s="30">
        <v>3.0790600000000001</v>
      </c>
      <c r="D3698" s="29">
        <v>71.264690000000002</v>
      </c>
      <c r="E3698" s="29"/>
      <c r="F3698" s="24">
        <f t="shared" si="114"/>
        <v>12.706720000000001</v>
      </c>
      <c r="G3698" s="24">
        <v>12.706720000000001</v>
      </c>
      <c r="H3698" s="23">
        <v>11.735060000000001</v>
      </c>
      <c r="I3698" s="23"/>
      <c r="J3698" s="23">
        <v>150</v>
      </c>
      <c r="K3698" s="23"/>
    </row>
    <row r="3699" spans="1:11" ht="12.75" customHeight="1" x14ac:dyDescent="0.25">
      <c r="A3699" s="20">
        <f t="shared" si="115"/>
        <v>43040.749999991051</v>
      </c>
      <c r="B3699" s="29">
        <v>14.5525</v>
      </c>
      <c r="C3699" s="30">
        <v>2.5357099999999999</v>
      </c>
      <c r="D3699" s="29">
        <v>75.212410000000006</v>
      </c>
      <c r="E3699" s="29"/>
      <c r="F3699" s="24">
        <f t="shared" si="114"/>
        <v>14.5525</v>
      </c>
      <c r="G3699" s="24">
        <v>14.5525</v>
      </c>
      <c r="H3699" s="23">
        <v>11.730219999999999</v>
      </c>
      <c r="I3699" s="23"/>
      <c r="J3699" s="23">
        <v>150</v>
      </c>
      <c r="K3699" s="23"/>
    </row>
    <row r="3700" spans="1:11" ht="12.75" customHeight="1" x14ac:dyDescent="0.25">
      <c r="A3700" s="20">
        <f t="shared" si="115"/>
        <v>43040.791666657715</v>
      </c>
      <c r="B3700" s="29">
        <v>10.28989</v>
      </c>
      <c r="C3700" s="30">
        <v>1.4155800000000001</v>
      </c>
      <c r="D3700" s="29">
        <v>79.818049999999999</v>
      </c>
      <c r="E3700" s="29"/>
      <c r="F3700" s="24">
        <f t="shared" si="114"/>
        <v>10.28989</v>
      </c>
      <c r="G3700" s="24">
        <v>10.28989</v>
      </c>
      <c r="H3700" s="23">
        <v>11.7285</v>
      </c>
      <c r="I3700" s="23"/>
      <c r="J3700" s="23">
        <v>150</v>
      </c>
      <c r="K3700" s="23"/>
    </row>
    <row r="3701" spans="1:11" ht="12.75" customHeight="1" x14ac:dyDescent="0.25">
      <c r="A3701" s="20">
        <f t="shared" si="115"/>
        <v>43040.833333324379</v>
      </c>
      <c r="B3701" s="29">
        <v>13.641</v>
      </c>
      <c r="C3701" s="30">
        <v>0.64431000000000005</v>
      </c>
      <c r="D3701" s="29">
        <v>92.903080000000003</v>
      </c>
      <c r="E3701" s="29"/>
      <c r="F3701" s="24">
        <f t="shared" si="114"/>
        <v>13.641</v>
      </c>
      <c r="G3701" s="24">
        <v>13.641</v>
      </c>
      <c r="H3701" s="23">
        <v>11.71678</v>
      </c>
      <c r="I3701" s="23"/>
      <c r="J3701" s="23">
        <v>150</v>
      </c>
      <c r="K3701" s="23"/>
    </row>
    <row r="3702" spans="1:11" ht="12.75" customHeight="1" x14ac:dyDescent="0.25">
      <c r="A3702" s="20">
        <f t="shared" si="115"/>
        <v>43040.874999991043</v>
      </c>
      <c r="B3702" s="29">
        <v>8.6477799999999991</v>
      </c>
      <c r="C3702" s="30">
        <v>0.26019999999999999</v>
      </c>
      <c r="D3702" s="29">
        <v>132.89619999999999</v>
      </c>
      <c r="E3702" s="29"/>
      <c r="F3702" s="24">
        <f t="shared" si="114"/>
        <v>8.6477799999999991</v>
      </c>
      <c r="G3702" s="24">
        <v>8.6477799999999991</v>
      </c>
      <c r="H3702" s="23">
        <v>11.71457</v>
      </c>
      <c r="I3702" s="23"/>
      <c r="J3702" s="23">
        <v>150</v>
      </c>
      <c r="K3702" s="23"/>
    </row>
    <row r="3703" spans="1:11" ht="12.75" customHeight="1" x14ac:dyDescent="0.25">
      <c r="A3703" s="20">
        <f t="shared" si="115"/>
        <v>43040.916666657708</v>
      </c>
      <c r="B3703" s="29">
        <v>3.5722200000000002</v>
      </c>
      <c r="C3703" s="30">
        <v>0.25695000000000001</v>
      </c>
      <c r="D3703" s="29">
        <v>133.94550000000001</v>
      </c>
      <c r="E3703" s="29"/>
      <c r="F3703" s="24">
        <f t="shared" si="114"/>
        <v>3.5722200000000002</v>
      </c>
      <c r="G3703" s="24">
        <v>3.5722200000000002</v>
      </c>
      <c r="H3703" s="23">
        <v>11.714449999999999</v>
      </c>
      <c r="I3703" s="23"/>
      <c r="J3703" s="23">
        <v>150</v>
      </c>
      <c r="K3703" s="23"/>
    </row>
    <row r="3704" spans="1:11" ht="12.75" customHeight="1" x14ac:dyDescent="0.25">
      <c r="A3704" s="20">
        <f t="shared" si="115"/>
        <v>43040.958333324372</v>
      </c>
      <c r="B3704" s="29">
        <v>8.5151699999999995</v>
      </c>
      <c r="C3704" s="30">
        <v>0.39073999999999998</v>
      </c>
      <c r="D3704" s="29">
        <v>110.58710000000001</v>
      </c>
      <c r="E3704" s="29"/>
      <c r="F3704" s="24">
        <f t="shared" si="114"/>
        <v>8.5151699999999995</v>
      </c>
      <c r="G3704" s="24">
        <v>8.5151699999999995</v>
      </c>
      <c r="H3704" s="23">
        <v>11.71434</v>
      </c>
      <c r="I3704" s="23"/>
      <c r="J3704" s="23">
        <v>150</v>
      </c>
      <c r="K3704" s="23"/>
    </row>
    <row r="3705" spans="1:11" ht="12.75" customHeight="1" x14ac:dyDescent="0.25">
      <c r="A3705" s="20">
        <f t="shared" si="115"/>
        <v>43040.999999991036</v>
      </c>
      <c r="B3705" s="29">
        <v>7.3741099999999999</v>
      </c>
      <c r="C3705" s="30">
        <v>0.24721000000000001</v>
      </c>
      <c r="D3705" s="29">
        <v>123.40819999999999</v>
      </c>
      <c r="E3705" s="29"/>
      <c r="F3705" s="24">
        <f t="shared" si="114"/>
        <v>7.3741099999999999</v>
      </c>
      <c r="G3705" s="24">
        <v>7.3741099999999999</v>
      </c>
      <c r="H3705" s="23">
        <v>11.71339</v>
      </c>
      <c r="I3705" s="23"/>
      <c r="J3705" s="23">
        <v>150</v>
      </c>
      <c r="K3705" s="23"/>
    </row>
    <row r="3706" spans="1:11" ht="12.75" customHeight="1" x14ac:dyDescent="0.25">
      <c r="A3706" s="20">
        <f t="shared" si="115"/>
        <v>43041.0416666577</v>
      </c>
      <c r="B3706" s="29">
        <v>14.07253</v>
      </c>
      <c r="C3706" s="30">
        <v>0.43575000000000003</v>
      </c>
      <c r="D3706" s="29">
        <v>123.45529999999999</v>
      </c>
      <c r="E3706" s="29"/>
      <c r="F3706" s="24">
        <f t="shared" si="114"/>
        <v>14.07253</v>
      </c>
      <c r="G3706" s="24">
        <v>14.07253</v>
      </c>
      <c r="H3706" s="23">
        <v>11.71339</v>
      </c>
      <c r="I3706" s="23">
        <f>COUNTIF(G3706:G3729,"&gt;150")</f>
        <v>0</v>
      </c>
      <c r="J3706" s="23">
        <v>150</v>
      </c>
      <c r="K3706" s="23"/>
    </row>
    <row r="3707" spans="1:11" ht="12.75" customHeight="1" x14ac:dyDescent="0.25">
      <c r="A3707" s="20">
        <f t="shared" si="115"/>
        <v>43041.083333324365</v>
      </c>
      <c r="B3707" s="29">
        <v>7.0175000000000001</v>
      </c>
      <c r="C3707" s="30">
        <v>0.62456</v>
      </c>
      <c r="D3707" s="29">
        <v>86.210170000000005</v>
      </c>
      <c r="E3707" s="29"/>
      <c r="F3707" s="24">
        <f t="shared" si="114"/>
        <v>7.0175000000000001</v>
      </c>
      <c r="G3707" s="24">
        <v>7.0175000000000001</v>
      </c>
      <c r="H3707" s="23">
        <v>11.71172</v>
      </c>
      <c r="I3707" s="23"/>
      <c r="J3707" s="23">
        <v>150</v>
      </c>
      <c r="K3707" s="23"/>
    </row>
    <row r="3708" spans="1:11" ht="12.75" customHeight="1" x14ac:dyDescent="0.25">
      <c r="A3708" s="20">
        <f t="shared" si="115"/>
        <v>43041.124999991029</v>
      </c>
      <c r="B3708" s="29">
        <v>4.9934399999999997</v>
      </c>
      <c r="C3708" s="30">
        <v>0.57789000000000001</v>
      </c>
      <c r="D3708" s="29">
        <v>93.538349999999994</v>
      </c>
      <c r="E3708" s="29"/>
      <c r="F3708" s="24">
        <f t="shared" si="114"/>
        <v>4.9934399999999997</v>
      </c>
      <c r="G3708" s="24">
        <v>4.9934399999999997</v>
      </c>
      <c r="H3708" s="23">
        <v>11.70861</v>
      </c>
      <c r="I3708" s="23"/>
      <c r="J3708" s="23">
        <v>150</v>
      </c>
      <c r="K3708" s="23"/>
    </row>
    <row r="3709" spans="1:11" ht="12.75" customHeight="1" x14ac:dyDescent="0.25">
      <c r="A3709" s="20">
        <f t="shared" si="115"/>
        <v>43041.166666657693</v>
      </c>
      <c r="B3709" s="29">
        <v>5.1623900000000003</v>
      </c>
      <c r="C3709" s="30">
        <v>0.44797999999999999</v>
      </c>
      <c r="D3709" s="29">
        <v>86.334119999999999</v>
      </c>
      <c r="E3709" s="29"/>
      <c r="F3709" s="24">
        <f t="shared" si="114"/>
        <v>5.1623900000000003</v>
      </c>
      <c r="G3709" s="24">
        <v>5.1623900000000003</v>
      </c>
      <c r="H3709" s="23">
        <v>11.70783</v>
      </c>
      <c r="I3709" s="23"/>
      <c r="J3709" s="23">
        <v>150</v>
      </c>
      <c r="K3709" s="23"/>
    </row>
    <row r="3710" spans="1:11" ht="12.75" customHeight="1" x14ac:dyDescent="0.25">
      <c r="A3710" s="20">
        <f t="shared" si="115"/>
        <v>43041.208333324357</v>
      </c>
      <c r="B3710" s="29">
        <v>1.5107200000000001</v>
      </c>
      <c r="C3710" s="30">
        <v>0.37909999999999999</v>
      </c>
      <c r="D3710" s="29">
        <v>181.47880000000001</v>
      </c>
      <c r="E3710" s="29"/>
      <c r="F3710" s="24">
        <f t="shared" si="114"/>
        <v>1.5107200000000001</v>
      </c>
      <c r="G3710" s="24">
        <v>1.5107200000000001</v>
      </c>
      <c r="H3710" s="23">
        <v>11.70687</v>
      </c>
      <c r="I3710" s="23"/>
      <c r="J3710" s="23">
        <v>150</v>
      </c>
      <c r="K3710" s="23"/>
    </row>
    <row r="3711" spans="1:11" ht="12.75" customHeight="1" x14ac:dyDescent="0.25">
      <c r="A3711" s="20">
        <f t="shared" si="115"/>
        <v>43041.249999991021</v>
      </c>
      <c r="B3711" s="29">
        <v>8.4169499999999999</v>
      </c>
      <c r="C3711" s="30">
        <v>0.39568999999999999</v>
      </c>
      <c r="D3711" s="29">
        <v>93.945760000000007</v>
      </c>
      <c r="E3711" s="29"/>
      <c r="F3711" s="24">
        <f t="shared" si="114"/>
        <v>8.4169499999999999</v>
      </c>
      <c r="G3711" s="24">
        <v>8.4169499999999999</v>
      </c>
      <c r="H3711" s="23">
        <v>11.70561</v>
      </c>
      <c r="I3711" s="23"/>
      <c r="J3711" s="23">
        <v>150</v>
      </c>
      <c r="K3711" s="23"/>
    </row>
    <row r="3712" spans="1:11" ht="12.75" customHeight="1" x14ac:dyDescent="0.25">
      <c r="A3712" s="20">
        <f t="shared" si="115"/>
        <v>43041.291666657686</v>
      </c>
      <c r="B3712" s="29">
        <v>4.8511699999999998</v>
      </c>
      <c r="C3712" s="30">
        <v>0.62992999999999999</v>
      </c>
      <c r="D3712" s="29">
        <v>81.982939999999999</v>
      </c>
      <c r="E3712" s="29"/>
      <c r="F3712" s="24">
        <f t="shared" si="114"/>
        <v>4.8511699999999998</v>
      </c>
      <c r="G3712" s="24">
        <v>4.8511699999999998</v>
      </c>
      <c r="H3712" s="23">
        <v>11.70424</v>
      </c>
      <c r="I3712" s="23"/>
      <c r="J3712" s="23">
        <v>150</v>
      </c>
      <c r="K3712" s="23"/>
    </row>
    <row r="3713" spans="1:11" ht="12.75" customHeight="1" x14ac:dyDescent="0.25">
      <c r="A3713" s="20">
        <f t="shared" si="115"/>
        <v>43041.33333332435</v>
      </c>
      <c r="B3713" s="29">
        <v>3.7517800000000001</v>
      </c>
      <c r="C3713" s="30">
        <v>1.8939900000000001</v>
      </c>
      <c r="D3713" s="29">
        <v>65.290899999999993</v>
      </c>
      <c r="E3713" s="29"/>
      <c r="F3713" s="24">
        <f t="shared" si="114"/>
        <v>3.7517800000000001</v>
      </c>
      <c r="G3713" s="24">
        <v>3.7517800000000001</v>
      </c>
      <c r="H3713" s="23">
        <v>11.703670000000001</v>
      </c>
      <c r="I3713" s="23"/>
      <c r="J3713" s="23">
        <v>150</v>
      </c>
      <c r="K3713" s="23"/>
    </row>
    <row r="3714" spans="1:11" ht="12.75" customHeight="1" x14ac:dyDescent="0.25">
      <c r="A3714" s="20">
        <f t="shared" si="115"/>
        <v>43041.374999991014</v>
      </c>
      <c r="B3714" s="29">
        <v>37.563780000000001</v>
      </c>
      <c r="C3714" s="30">
        <v>3.5144099999999998</v>
      </c>
      <c r="D3714" s="29">
        <v>62.846739999999997</v>
      </c>
      <c r="E3714" s="29"/>
      <c r="F3714" s="24">
        <f t="shared" si="114"/>
        <v>37.563780000000001</v>
      </c>
      <c r="G3714" s="24">
        <v>37.563780000000001</v>
      </c>
      <c r="H3714" s="23">
        <v>11.703390000000001</v>
      </c>
      <c r="I3714" s="23"/>
      <c r="J3714" s="23">
        <v>150</v>
      </c>
      <c r="K3714" s="23"/>
    </row>
    <row r="3715" spans="1:11" ht="12.75" customHeight="1" x14ac:dyDescent="0.25">
      <c r="A3715" s="20">
        <f t="shared" si="115"/>
        <v>43041.416666657678</v>
      </c>
      <c r="B3715" s="29">
        <v>6.4735500000000004</v>
      </c>
      <c r="C3715" s="30">
        <v>3.5713300000000001</v>
      </c>
      <c r="D3715" s="29">
        <v>59.368389999999998</v>
      </c>
      <c r="E3715" s="29"/>
      <c r="F3715" s="24">
        <f t="shared" si="114"/>
        <v>6.4735500000000004</v>
      </c>
      <c r="G3715" s="24">
        <v>6.4735500000000004</v>
      </c>
      <c r="H3715" s="23">
        <v>11.70322</v>
      </c>
      <c r="I3715" s="23"/>
      <c r="J3715" s="23">
        <v>150</v>
      </c>
      <c r="K3715" s="23"/>
    </row>
    <row r="3716" spans="1:11" ht="12.75" customHeight="1" x14ac:dyDescent="0.25">
      <c r="A3716" s="20">
        <f t="shared" si="115"/>
        <v>43041.458333324343</v>
      </c>
      <c r="B3716" s="29">
        <v>15.6065</v>
      </c>
      <c r="C3716" s="30">
        <v>3.4605700000000001</v>
      </c>
      <c r="D3716" s="29">
        <v>60.883420000000001</v>
      </c>
      <c r="E3716" s="29"/>
      <c r="F3716" s="24">
        <f t="shared" si="114"/>
        <v>15.6065</v>
      </c>
      <c r="G3716" s="24">
        <v>15.6065</v>
      </c>
      <c r="H3716" s="23">
        <v>11.70312</v>
      </c>
      <c r="I3716" s="23"/>
      <c r="J3716" s="23">
        <v>150</v>
      </c>
      <c r="K3716" s="23"/>
    </row>
    <row r="3717" spans="1:11" ht="12.75" customHeight="1" x14ac:dyDescent="0.25">
      <c r="A3717" s="20">
        <f t="shared" si="115"/>
        <v>43041.499999991007</v>
      </c>
      <c r="B3717" s="29">
        <v>24.947669999999999</v>
      </c>
      <c r="C3717" s="30">
        <v>3.3539099999999999</v>
      </c>
      <c r="D3717" s="29">
        <v>76.313180000000003</v>
      </c>
      <c r="E3717" s="29"/>
      <c r="F3717" s="24">
        <f t="shared" si="114"/>
        <v>24.947669999999999</v>
      </c>
      <c r="G3717" s="24">
        <v>24.947669999999999</v>
      </c>
      <c r="H3717" s="23">
        <v>11.699389999999999</v>
      </c>
      <c r="I3717" s="23"/>
      <c r="J3717" s="23">
        <v>150</v>
      </c>
      <c r="K3717" s="23"/>
    </row>
    <row r="3718" spans="1:11" ht="12.75" customHeight="1" x14ac:dyDescent="0.25">
      <c r="A3718" s="20">
        <f t="shared" si="115"/>
        <v>43041.541666657671</v>
      </c>
      <c r="B3718" s="29">
        <v>15.018940000000001</v>
      </c>
      <c r="C3718" s="30">
        <v>3.7795000000000001</v>
      </c>
      <c r="D3718" s="29">
        <v>78.514539999999997</v>
      </c>
      <c r="E3718" s="29"/>
      <c r="F3718" s="24">
        <f t="shared" si="114"/>
        <v>15.018940000000001</v>
      </c>
      <c r="G3718" s="24">
        <v>15.018940000000001</v>
      </c>
      <c r="H3718" s="23">
        <v>11.69717</v>
      </c>
      <c r="I3718" s="23"/>
      <c r="J3718" s="23">
        <v>150</v>
      </c>
      <c r="K3718" s="23"/>
    </row>
    <row r="3719" spans="1:11" ht="12.75" customHeight="1" x14ac:dyDescent="0.25">
      <c r="A3719" s="20">
        <f t="shared" si="115"/>
        <v>43041.583333324335</v>
      </c>
      <c r="B3719" s="29">
        <v>6.4916700000000001</v>
      </c>
      <c r="C3719" s="30">
        <v>3.6877200000000001</v>
      </c>
      <c r="D3719" s="29">
        <v>72.483909999999995</v>
      </c>
      <c r="E3719" s="29"/>
      <c r="F3719" s="24">
        <f t="shared" si="114"/>
        <v>6.4916700000000001</v>
      </c>
      <c r="G3719" s="24">
        <v>6.4916700000000001</v>
      </c>
      <c r="H3719" s="23">
        <v>11.69529</v>
      </c>
      <c r="I3719" s="23"/>
      <c r="J3719" s="23">
        <v>150</v>
      </c>
      <c r="K3719" s="23"/>
    </row>
    <row r="3720" spans="1:11" ht="12.75" customHeight="1" x14ac:dyDescent="0.25">
      <c r="A3720" s="20">
        <f t="shared" si="115"/>
        <v>43041.624999991</v>
      </c>
      <c r="B3720" s="29">
        <v>9.0442800000000005</v>
      </c>
      <c r="C3720" s="30">
        <v>4.2106000000000003</v>
      </c>
      <c r="D3720" s="29">
        <v>63.625959999999999</v>
      </c>
      <c r="E3720" s="29"/>
      <c r="F3720" s="24">
        <f t="shared" si="114"/>
        <v>9.0442800000000005</v>
      </c>
      <c r="G3720" s="24">
        <v>9.0442800000000005</v>
      </c>
      <c r="H3720" s="23">
        <v>11.692959999999999</v>
      </c>
      <c r="I3720" s="23"/>
      <c r="J3720" s="23">
        <v>150</v>
      </c>
      <c r="K3720" s="23"/>
    </row>
    <row r="3721" spans="1:11" ht="12.75" customHeight="1" x14ac:dyDescent="0.25">
      <c r="A3721" s="20">
        <f t="shared" si="115"/>
        <v>43041.666666657664</v>
      </c>
      <c r="B3721" s="29">
        <v>14.05283</v>
      </c>
      <c r="C3721" s="30">
        <v>4.1188799999999999</v>
      </c>
      <c r="D3721" s="29">
        <v>56.156619999999997</v>
      </c>
      <c r="E3721" s="29"/>
      <c r="F3721" s="24">
        <f t="shared" si="114"/>
        <v>14.05283</v>
      </c>
      <c r="G3721" s="24">
        <v>14.05283</v>
      </c>
      <c r="H3721" s="23">
        <v>11.69294</v>
      </c>
      <c r="I3721" s="23"/>
      <c r="J3721" s="23">
        <v>150</v>
      </c>
      <c r="K3721" s="23"/>
    </row>
    <row r="3722" spans="1:11" ht="12.75" customHeight="1" x14ac:dyDescent="0.25">
      <c r="A3722" s="20">
        <f t="shared" si="115"/>
        <v>43041.708333324328</v>
      </c>
      <c r="B3722" s="29">
        <v>13.030329999999999</v>
      </c>
      <c r="C3722" s="30">
        <v>3.32056</v>
      </c>
      <c r="D3722" s="29">
        <v>51.695180000000001</v>
      </c>
      <c r="E3722" s="29"/>
      <c r="F3722" s="24">
        <f t="shared" si="114"/>
        <v>13.030329999999999</v>
      </c>
      <c r="G3722" s="24">
        <v>13.030329999999999</v>
      </c>
      <c r="H3722" s="23">
        <v>11.68867</v>
      </c>
      <c r="I3722" s="23"/>
      <c r="J3722" s="23">
        <v>150</v>
      </c>
      <c r="K3722" s="23"/>
    </row>
    <row r="3723" spans="1:11" ht="12.75" customHeight="1" x14ac:dyDescent="0.25">
      <c r="A3723" s="20">
        <f t="shared" si="115"/>
        <v>43041.749999990992</v>
      </c>
      <c r="B3723" s="29">
        <v>15.48922</v>
      </c>
      <c r="C3723" s="30">
        <v>3.0557599999999998</v>
      </c>
      <c r="D3723" s="29">
        <v>52.248040000000003</v>
      </c>
      <c r="E3723" s="29"/>
      <c r="F3723" s="24">
        <f t="shared" ref="F3723:F3786" si="116">IF(AND(B3723&gt;0,ISNUMBER(B3723)),B3723,"")</f>
        <v>15.48922</v>
      </c>
      <c r="G3723" s="24">
        <v>15.48922</v>
      </c>
      <c r="H3723" s="23">
        <v>11.688610000000001</v>
      </c>
      <c r="I3723" s="23"/>
      <c r="J3723" s="23">
        <v>150</v>
      </c>
      <c r="K3723" s="23"/>
    </row>
    <row r="3724" spans="1:11" ht="12.75" customHeight="1" x14ac:dyDescent="0.25">
      <c r="A3724" s="20">
        <f t="shared" ref="A3724:A3787" si="117">A3723+1/24</f>
        <v>43041.791666657657</v>
      </c>
      <c r="B3724" s="29">
        <v>15.81011</v>
      </c>
      <c r="C3724" s="30">
        <v>2.2583700000000002</v>
      </c>
      <c r="D3724" s="29">
        <v>54.154449999999997</v>
      </c>
      <c r="E3724" s="29"/>
      <c r="F3724" s="24">
        <f t="shared" si="116"/>
        <v>15.81011</v>
      </c>
      <c r="G3724" s="24">
        <v>15.81011</v>
      </c>
      <c r="H3724" s="23">
        <v>11.68533</v>
      </c>
      <c r="I3724" s="23"/>
      <c r="J3724" s="23">
        <v>150</v>
      </c>
      <c r="K3724" s="23"/>
    </row>
    <row r="3725" spans="1:11" ht="12.75" customHeight="1" x14ac:dyDescent="0.25">
      <c r="A3725" s="20">
        <f t="shared" si="117"/>
        <v>43041.833333324321</v>
      </c>
      <c r="B3725" s="29">
        <v>12.55878</v>
      </c>
      <c r="C3725" s="30">
        <v>1.6994199999999999</v>
      </c>
      <c r="D3725" s="29">
        <v>56.052129999999998</v>
      </c>
      <c r="E3725" s="29"/>
      <c r="F3725" s="24">
        <f t="shared" si="116"/>
        <v>12.55878</v>
      </c>
      <c r="G3725" s="24">
        <v>12.55878</v>
      </c>
      <c r="H3725" s="23">
        <v>11.6784</v>
      </c>
      <c r="I3725" s="23"/>
      <c r="J3725" s="23">
        <v>150</v>
      </c>
      <c r="K3725" s="23"/>
    </row>
    <row r="3726" spans="1:11" ht="12.75" customHeight="1" x14ac:dyDescent="0.25">
      <c r="A3726" s="20">
        <f t="shared" si="117"/>
        <v>43041.874999990985</v>
      </c>
      <c r="B3726" s="29">
        <v>11.862780000000001</v>
      </c>
      <c r="C3726" s="30">
        <v>0.95738999999999996</v>
      </c>
      <c r="D3726" s="29">
        <v>57.498440000000002</v>
      </c>
      <c r="E3726" s="29"/>
      <c r="F3726" s="24">
        <f t="shared" si="116"/>
        <v>11.862780000000001</v>
      </c>
      <c r="G3726" s="24">
        <v>11.862780000000001</v>
      </c>
      <c r="H3726" s="23">
        <v>11.675610000000001</v>
      </c>
      <c r="I3726" s="23"/>
      <c r="J3726" s="23">
        <v>150</v>
      </c>
      <c r="K3726" s="23"/>
    </row>
    <row r="3727" spans="1:11" ht="12.75" customHeight="1" x14ac:dyDescent="0.25">
      <c r="A3727" s="20">
        <f t="shared" si="117"/>
        <v>43041.916666657649</v>
      </c>
      <c r="B3727" s="29">
        <v>14.55728</v>
      </c>
      <c r="C3727" s="30">
        <v>1.1412500000000001</v>
      </c>
      <c r="D3727" s="29">
        <v>62.996830000000003</v>
      </c>
      <c r="E3727" s="29"/>
      <c r="F3727" s="24">
        <f t="shared" si="116"/>
        <v>14.55728</v>
      </c>
      <c r="G3727" s="24">
        <v>14.55728</v>
      </c>
      <c r="H3727" s="23">
        <v>11.6587</v>
      </c>
      <c r="I3727" s="23"/>
      <c r="J3727" s="23">
        <v>150</v>
      </c>
      <c r="K3727" s="23"/>
    </row>
    <row r="3728" spans="1:11" ht="12.75" customHeight="1" x14ac:dyDescent="0.25">
      <c r="A3728" s="20">
        <f t="shared" si="117"/>
        <v>43041.958333324314</v>
      </c>
      <c r="B3728" s="29">
        <v>15.08639</v>
      </c>
      <c r="C3728" s="30">
        <v>1.7775000000000001</v>
      </c>
      <c r="D3728" s="29">
        <v>50.430419999999998</v>
      </c>
      <c r="E3728" s="29"/>
      <c r="F3728" s="24">
        <f t="shared" si="116"/>
        <v>15.08639</v>
      </c>
      <c r="G3728" s="24">
        <v>15.08639</v>
      </c>
      <c r="H3728" s="23">
        <v>11.655939999999999</v>
      </c>
      <c r="I3728" s="23"/>
      <c r="J3728" s="23">
        <v>150</v>
      </c>
      <c r="K3728" s="23"/>
    </row>
    <row r="3729" spans="1:11" ht="12.75" customHeight="1" x14ac:dyDescent="0.25">
      <c r="A3729" s="20">
        <f t="shared" si="117"/>
        <v>43041.999999990978</v>
      </c>
      <c r="B3729" s="29">
        <v>19.54261</v>
      </c>
      <c r="C3729" s="30">
        <v>1.8245400000000001</v>
      </c>
      <c r="D3729" s="29">
        <v>39.412820000000004</v>
      </c>
      <c r="E3729" s="29"/>
      <c r="F3729" s="24">
        <f t="shared" si="116"/>
        <v>19.54261</v>
      </c>
      <c r="G3729" s="24">
        <v>19.54261</v>
      </c>
      <c r="H3729" s="23">
        <v>11.65578</v>
      </c>
      <c r="I3729" s="23"/>
      <c r="J3729" s="23">
        <v>150</v>
      </c>
      <c r="K3729" s="23"/>
    </row>
    <row r="3730" spans="1:11" ht="12.75" customHeight="1" x14ac:dyDescent="0.25">
      <c r="A3730" s="20">
        <f t="shared" si="117"/>
        <v>43042.041666657642</v>
      </c>
      <c r="B3730" s="29">
        <v>19.918530000000001</v>
      </c>
      <c r="C3730" s="30">
        <v>1.8470899999999999</v>
      </c>
      <c r="D3730" s="29">
        <v>49.026539999999997</v>
      </c>
      <c r="E3730" s="29"/>
      <c r="F3730" s="24">
        <f t="shared" si="116"/>
        <v>19.918530000000001</v>
      </c>
      <c r="G3730" s="24">
        <v>19.918530000000001</v>
      </c>
      <c r="H3730" s="23">
        <v>11.651669999999999</v>
      </c>
      <c r="I3730" s="23">
        <f>COUNTIF(G3730:G3753,"&gt;150")</f>
        <v>0</v>
      </c>
      <c r="J3730" s="23">
        <v>150</v>
      </c>
      <c r="K3730" s="23"/>
    </row>
    <row r="3731" spans="1:11" ht="12.75" customHeight="1" x14ac:dyDescent="0.25">
      <c r="A3731" s="20">
        <f t="shared" si="117"/>
        <v>43042.083333324306</v>
      </c>
      <c r="B3731" s="29">
        <v>21.716950000000001</v>
      </c>
      <c r="C3731" s="30">
        <v>1.32751</v>
      </c>
      <c r="D3731" s="29">
        <v>47.43045</v>
      </c>
      <c r="E3731" s="29"/>
      <c r="F3731" s="24">
        <f t="shared" si="116"/>
        <v>21.716950000000001</v>
      </c>
      <c r="G3731" s="24">
        <v>21.716950000000001</v>
      </c>
      <c r="H3731" s="23">
        <v>11.64606</v>
      </c>
      <c r="I3731" s="23"/>
      <c r="J3731" s="23">
        <v>150</v>
      </c>
      <c r="K3731" s="23"/>
    </row>
    <row r="3732" spans="1:11" ht="12.75" customHeight="1" x14ac:dyDescent="0.25">
      <c r="A3732" s="20">
        <f t="shared" si="117"/>
        <v>43042.124999990971</v>
      </c>
      <c r="B3732" s="29">
        <v>13.57128</v>
      </c>
      <c r="C3732" s="30">
        <v>1.01064</v>
      </c>
      <c r="D3732" s="29">
        <v>58.4268</v>
      </c>
      <c r="E3732" s="29"/>
      <c r="F3732" s="24">
        <f t="shared" si="116"/>
        <v>13.57128</v>
      </c>
      <c r="G3732" s="24">
        <v>13.57128</v>
      </c>
      <c r="H3732" s="23">
        <v>11.644869999999999</v>
      </c>
      <c r="I3732" s="23"/>
      <c r="J3732" s="23">
        <v>150</v>
      </c>
      <c r="K3732" s="23"/>
    </row>
    <row r="3733" spans="1:11" ht="12.75" customHeight="1" x14ac:dyDescent="0.25">
      <c r="A3733" s="20">
        <f t="shared" si="117"/>
        <v>43042.166666657635</v>
      </c>
      <c r="B3733" s="29">
        <v>18.69867</v>
      </c>
      <c r="C3733" s="30">
        <v>1.2571600000000001</v>
      </c>
      <c r="D3733" s="29">
        <v>46.539099999999998</v>
      </c>
      <c r="E3733" s="29"/>
      <c r="F3733" s="24">
        <f t="shared" si="116"/>
        <v>18.69867</v>
      </c>
      <c r="G3733" s="24">
        <v>18.69867</v>
      </c>
      <c r="H3733" s="23">
        <v>11.64264</v>
      </c>
      <c r="I3733" s="23"/>
      <c r="J3733" s="23">
        <v>150</v>
      </c>
      <c r="K3733" s="23"/>
    </row>
    <row r="3734" spans="1:11" ht="12.75" customHeight="1" x14ac:dyDescent="0.25">
      <c r="A3734" s="20">
        <f t="shared" si="117"/>
        <v>43042.208333324299</v>
      </c>
      <c r="B3734" s="29">
        <v>22.69406</v>
      </c>
      <c r="C3734" s="30">
        <v>1.09795</v>
      </c>
      <c r="D3734" s="29">
        <v>42.503610000000002</v>
      </c>
      <c r="E3734" s="29"/>
      <c r="F3734" s="24">
        <f t="shared" si="116"/>
        <v>22.69406</v>
      </c>
      <c r="G3734" s="24">
        <v>22.69406</v>
      </c>
      <c r="H3734" s="23">
        <v>11.638500000000001</v>
      </c>
      <c r="I3734" s="23"/>
      <c r="J3734" s="23">
        <v>150</v>
      </c>
      <c r="K3734" s="23"/>
    </row>
    <row r="3735" spans="1:11" ht="12.75" customHeight="1" x14ac:dyDescent="0.25">
      <c r="A3735" s="20">
        <f t="shared" si="117"/>
        <v>43042.249999990963</v>
      </c>
      <c r="B3735" s="29">
        <v>6.2417800000000003</v>
      </c>
      <c r="C3735" s="30">
        <v>0.88461999999999996</v>
      </c>
      <c r="D3735" s="29">
        <v>57.487789999999997</v>
      </c>
      <c r="E3735" s="29"/>
      <c r="F3735" s="24">
        <f t="shared" si="116"/>
        <v>6.2417800000000003</v>
      </c>
      <c r="G3735" s="24">
        <v>6.2417800000000003</v>
      </c>
      <c r="H3735" s="23">
        <v>11.635949999999999</v>
      </c>
      <c r="I3735" s="23"/>
      <c r="J3735" s="23">
        <v>150</v>
      </c>
      <c r="K3735" s="23"/>
    </row>
    <row r="3736" spans="1:11" ht="12.75" customHeight="1" x14ac:dyDescent="0.25">
      <c r="A3736" s="20">
        <f t="shared" si="117"/>
        <v>43042.291666657628</v>
      </c>
      <c r="B3736" s="29">
        <v>13.07705</v>
      </c>
      <c r="C3736" s="30">
        <v>0.98270999999999997</v>
      </c>
      <c r="D3736" s="29">
        <v>26.75272</v>
      </c>
      <c r="E3736" s="29"/>
      <c r="F3736" s="24">
        <f t="shared" si="116"/>
        <v>13.07705</v>
      </c>
      <c r="G3736" s="24">
        <v>13.07705</v>
      </c>
      <c r="H3736" s="23">
        <v>11.631779999999999</v>
      </c>
      <c r="I3736" s="23"/>
      <c r="J3736" s="23">
        <v>150</v>
      </c>
      <c r="K3736" s="23"/>
    </row>
    <row r="3737" spans="1:11" ht="12.75" customHeight="1" x14ac:dyDescent="0.25">
      <c r="A3737" s="20">
        <f t="shared" si="117"/>
        <v>43042.333333324292</v>
      </c>
      <c r="B3737" s="29">
        <v>9.6866099999999999</v>
      </c>
      <c r="C3737" s="30">
        <v>0.87641999999999998</v>
      </c>
      <c r="D3737" s="29">
        <v>35.291609999999999</v>
      </c>
      <c r="E3737" s="29"/>
      <c r="F3737" s="24">
        <f t="shared" si="116"/>
        <v>9.6866099999999999</v>
      </c>
      <c r="G3737" s="24">
        <v>9.6866099999999999</v>
      </c>
      <c r="H3737" s="23">
        <v>11.631779999999999</v>
      </c>
      <c r="I3737" s="23"/>
      <c r="J3737" s="23">
        <v>150</v>
      </c>
      <c r="K3737" s="23"/>
    </row>
    <row r="3738" spans="1:11" ht="12.75" customHeight="1" x14ac:dyDescent="0.25">
      <c r="A3738" s="20">
        <f t="shared" si="117"/>
        <v>43042.374999990956</v>
      </c>
      <c r="B3738" s="29">
        <v>6.0142800000000003</v>
      </c>
      <c r="C3738" s="30">
        <v>2.0464199999999999</v>
      </c>
      <c r="D3738" s="29">
        <v>34.794310000000003</v>
      </c>
      <c r="E3738" s="29"/>
      <c r="F3738" s="24">
        <f t="shared" si="116"/>
        <v>6.0142800000000003</v>
      </c>
      <c r="G3738" s="24">
        <v>6.0142800000000003</v>
      </c>
      <c r="H3738" s="23">
        <v>11.63022</v>
      </c>
      <c r="I3738" s="23"/>
      <c r="J3738" s="23">
        <v>150</v>
      </c>
      <c r="K3738" s="23"/>
    </row>
    <row r="3739" spans="1:11" ht="12.75" customHeight="1" x14ac:dyDescent="0.25">
      <c r="A3739" s="20">
        <f t="shared" si="117"/>
        <v>43042.41666665762</v>
      </c>
      <c r="B3739" s="29">
        <v>9.3488900000000008</v>
      </c>
      <c r="C3739" s="30">
        <v>2.5755499999999998</v>
      </c>
      <c r="D3739" s="29">
        <v>18.00478</v>
      </c>
      <c r="E3739" s="29"/>
      <c r="F3739" s="24">
        <f t="shared" si="116"/>
        <v>9.3488900000000008</v>
      </c>
      <c r="G3739" s="24">
        <v>9.3488900000000008</v>
      </c>
      <c r="H3739" s="23">
        <v>11.6256</v>
      </c>
      <c r="I3739" s="23"/>
      <c r="J3739" s="23">
        <v>150</v>
      </c>
      <c r="K3739" s="23"/>
    </row>
    <row r="3740" spans="1:11" ht="12.75" customHeight="1" x14ac:dyDescent="0.25">
      <c r="A3740" s="20">
        <f t="shared" si="117"/>
        <v>43042.458333324284</v>
      </c>
      <c r="B3740" s="29">
        <v>15.819279999999999</v>
      </c>
      <c r="C3740" s="30">
        <v>2.55063</v>
      </c>
      <c r="D3740" s="29">
        <v>9.7034599999999998</v>
      </c>
      <c r="E3740" s="29"/>
      <c r="F3740" s="24">
        <f t="shared" si="116"/>
        <v>15.819279999999999</v>
      </c>
      <c r="G3740" s="24">
        <v>15.819279999999999</v>
      </c>
      <c r="H3740" s="23">
        <v>11.624000000000001</v>
      </c>
      <c r="I3740" s="23"/>
      <c r="J3740" s="23">
        <v>150</v>
      </c>
      <c r="K3740" s="23"/>
    </row>
    <row r="3741" spans="1:11" ht="12.75" customHeight="1" x14ac:dyDescent="0.25">
      <c r="A3741" s="20">
        <f t="shared" si="117"/>
        <v>43042.499999990949</v>
      </c>
      <c r="B3741" s="29">
        <v>16.965610000000002</v>
      </c>
      <c r="C3741" s="30">
        <v>2.10623</v>
      </c>
      <c r="D3741" s="29">
        <v>12.0632</v>
      </c>
      <c r="E3741" s="29"/>
      <c r="F3741" s="24">
        <f t="shared" si="116"/>
        <v>16.965610000000002</v>
      </c>
      <c r="G3741" s="24">
        <v>16.965610000000002</v>
      </c>
      <c r="H3741" s="23">
        <v>11.62224</v>
      </c>
      <c r="I3741" s="23"/>
      <c r="J3741" s="23">
        <v>150</v>
      </c>
      <c r="K3741" s="23"/>
    </row>
    <row r="3742" spans="1:11" ht="12.75" customHeight="1" x14ac:dyDescent="0.25">
      <c r="A3742" s="20">
        <f t="shared" si="117"/>
        <v>43042.541666657613</v>
      </c>
      <c r="B3742" s="29">
        <v>12.663779999999999</v>
      </c>
      <c r="C3742" s="30">
        <v>2.7255400000000001</v>
      </c>
      <c r="D3742" s="29">
        <v>18.8993</v>
      </c>
      <c r="E3742" s="29"/>
      <c r="F3742" s="24">
        <f t="shared" si="116"/>
        <v>12.663779999999999</v>
      </c>
      <c r="G3742" s="24">
        <v>12.663779999999999</v>
      </c>
      <c r="H3742" s="23">
        <v>11.620520000000001</v>
      </c>
      <c r="I3742" s="23"/>
      <c r="J3742" s="23">
        <v>150</v>
      </c>
      <c r="K3742" s="23"/>
    </row>
    <row r="3743" spans="1:11" ht="12.75" customHeight="1" x14ac:dyDescent="0.25">
      <c r="A3743" s="20">
        <f t="shared" si="117"/>
        <v>43042.583333324277</v>
      </c>
      <c r="B3743" s="29">
        <v>14.011939999999999</v>
      </c>
      <c r="C3743" s="30">
        <v>2.3035899999999998</v>
      </c>
      <c r="D3743" s="29">
        <v>5.7937799999999999</v>
      </c>
      <c r="E3743" s="29"/>
      <c r="F3743" s="24">
        <f t="shared" si="116"/>
        <v>14.011939999999999</v>
      </c>
      <c r="G3743" s="24">
        <v>14.011939999999999</v>
      </c>
      <c r="H3743" s="23">
        <v>11.614089999999999</v>
      </c>
      <c r="I3743" s="23"/>
      <c r="J3743" s="23">
        <v>150</v>
      </c>
      <c r="K3743" s="23"/>
    </row>
    <row r="3744" spans="1:11" ht="12.75" customHeight="1" x14ac:dyDescent="0.25">
      <c r="A3744" s="20">
        <f t="shared" si="117"/>
        <v>43042.624999990941</v>
      </c>
      <c r="B3744" s="29">
        <v>8.1064500000000006</v>
      </c>
      <c r="C3744" s="30">
        <v>1.99716</v>
      </c>
      <c r="D3744" s="29">
        <v>14.39593</v>
      </c>
      <c r="E3744" s="29"/>
      <c r="F3744" s="24">
        <f t="shared" si="116"/>
        <v>8.1064500000000006</v>
      </c>
      <c r="G3744" s="24">
        <v>8.1064500000000006</v>
      </c>
      <c r="H3744" s="23">
        <v>11.614000000000001</v>
      </c>
      <c r="I3744" s="23"/>
      <c r="J3744" s="23">
        <v>150</v>
      </c>
      <c r="K3744" s="23"/>
    </row>
    <row r="3745" spans="1:11" ht="12.75" customHeight="1" x14ac:dyDescent="0.25">
      <c r="A3745" s="20">
        <f t="shared" si="117"/>
        <v>43042.666666657606</v>
      </c>
      <c r="B3745" s="29">
        <v>12.684060000000001</v>
      </c>
      <c r="C3745" s="30">
        <v>1.82559</v>
      </c>
      <c r="D3745" s="29">
        <v>26.618929999999999</v>
      </c>
      <c r="E3745" s="29"/>
      <c r="F3745" s="24">
        <f t="shared" si="116"/>
        <v>12.684060000000001</v>
      </c>
      <c r="G3745" s="24">
        <v>12.684060000000001</v>
      </c>
      <c r="H3745" s="23">
        <v>11.6005</v>
      </c>
      <c r="I3745" s="23"/>
      <c r="J3745" s="23">
        <v>150</v>
      </c>
      <c r="K3745" s="23"/>
    </row>
    <row r="3746" spans="1:11" ht="12.75" customHeight="1" x14ac:dyDescent="0.25">
      <c r="A3746" s="20">
        <f t="shared" si="117"/>
        <v>43042.70833332427</v>
      </c>
      <c r="B3746" s="29">
        <v>7.95845</v>
      </c>
      <c r="C3746" s="30">
        <v>2.1726200000000002</v>
      </c>
      <c r="D3746" s="29">
        <v>14.81625</v>
      </c>
      <c r="E3746" s="29"/>
      <c r="F3746" s="24">
        <f t="shared" si="116"/>
        <v>7.95845</v>
      </c>
      <c r="G3746" s="24">
        <v>7.95845</v>
      </c>
      <c r="H3746" s="23">
        <v>11.600300000000001</v>
      </c>
      <c r="I3746" s="23"/>
      <c r="J3746" s="23">
        <v>150</v>
      </c>
      <c r="K3746" s="23"/>
    </row>
    <row r="3747" spans="1:11" ht="12.75" customHeight="1" x14ac:dyDescent="0.25">
      <c r="A3747" s="20">
        <f t="shared" si="117"/>
        <v>43042.749999990934</v>
      </c>
      <c r="B3747" s="29">
        <v>10.702220000000001</v>
      </c>
      <c r="C3747" s="30">
        <v>1.90493</v>
      </c>
      <c r="D3747" s="29">
        <v>15.063140000000001</v>
      </c>
      <c r="E3747" s="29"/>
      <c r="F3747" s="24">
        <f t="shared" si="116"/>
        <v>10.702220000000001</v>
      </c>
      <c r="G3747" s="24">
        <v>10.702220000000001</v>
      </c>
      <c r="H3747" s="23">
        <v>11.599</v>
      </c>
      <c r="I3747" s="23"/>
      <c r="J3747" s="23">
        <v>150</v>
      </c>
      <c r="K3747" s="23"/>
    </row>
    <row r="3748" spans="1:11" ht="12.75" customHeight="1" x14ac:dyDescent="0.25">
      <c r="A3748" s="20">
        <f t="shared" si="117"/>
        <v>43042.791666657598</v>
      </c>
      <c r="B3748" s="29">
        <v>16.902670000000001</v>
      </c>
      <c r="C3748" s="30">
        <v>1.7052799999999999</v>
      </c>
      <c r="D3748" s="29">
        <v>356.98329999999999</v>
      </c>
      <c r="E3748" s="29"/>
      <c r="F3748" s="24">
        <f t="shared" si="116"/>
        <v>16.902670000000001</v>
      </c>
      <c r="G3748" s="24">
        <v>16.902670000000001</v>
      </c>
      <c r="H3748" s="23">
        <v>11.595750000000001</v>
      </c>
      <c r="I3748" s="23"/>
      <c r="J3748" s="23">
        <v>150</v>
      </c>
      <c r="K3748" s="23"/>
    </row>
    <row r="3749" spans="1:11" ht="12.75" customHeight="1" x14ac:dyDescent="0.25">
      <c r="A3749" s="20">
        <f t="shared" si="117"/>
        <v>43042.833333324263</v>
      </c>
      <c r="B3749" s="29">
        <v>12.08494</v>
      </c>
      <c r="C3749" s="30">
        <v>1.52928</v>
      </c>
      <c r="D3749" s="29">
        <v>17.957129999999999</v>
      </c>
      <c r="E3749" s="29"/>
      <c r="F3749" s="24">
        <f t="shared" si="116"/>
        <v>12.08494</v>
      </c>
      <c r="G3749" s="24">
        <v>12.08494</v>
      </c>
      <c r="H3749" s="23">
        <v>11.593830000000001</v>
      </c>
      <c r="I3749" s="23"/>
      <c r="J3749" s="23">
        <v>150</v>
      </c>
      <c r="K3749" s="23"/>
    </row>
    <row r="3750" spans="1:11" ht="12.75" customHeight="1" x14ac:dyDescent="0.25">
      <c r="A3750" s="20">
        <f t="shared" si="117"/>
        <v>43042.874999990927</v>
      </c>
      <c r="B3750" s="29">
        <v>14.680059999999999</v>
      </c>
      <c r="C3750" s="30">
        <v>2.1320199999999998</v>
      </c>
      <c r="D3750" s="29">
        <v>8.7664899999999992</v>
      </c>
      <c r="E3750" s="29"/>
      <c r="F3750" s="24">
        <f t="shared" si="116"/>
        <v>14.680059999999999</v>
      </c>
      <c r="G3750" s="24">
        <v>14.680059999999999</v>
      </c>
      <c r="H3750" s="23">
        <v>11.58872</v>
      </c>
      <c r="I3750" s="23"/>
      <c r="J3750" s="23">
        <v>150</v>
      </c>
      <c r="K3750" s="23"/>
    </row>
    <row r="3751" spans="1:11" ht="12.75" customHeight="1" x14ac:dyDescent="0.25">
      <c r="A3751" s="20">
        <f t="shared" si="117"/>
        <v>43042.916666657591</v>
      </c>
      <c r="B3751" s="29">
        <v>13.388719999999999</v>
      </c>
      <c r="C3751" s="30">
        <v>1.9484900000000001</v>
      </c>
      <c r="D3751" s="29">
        <v>355.90609999999998</v>
      </c>
      <c r="E3751" s="29"/>
      <c r="F3751" s="24">
        <f t="shared" si="116"/>
        <v>13.388719999999999</v>
      </c>
      <c r="G3751" s="24">
        <v>13.388719999999999</v>
      </c>
      <c r="H3751" s="23">
        <v>11.582269999999999</v>
      </c>
      <c r="I3751" s="23"/>
      <c r="J3751" s="23">
        <v>150</v>
      </c>
      <c r="K3751" s="23"/>
    </row>
    <row r="3752" spans="1:11" ht="12.75" customHeight="1" x14ac:dyDescent="0.25">
      <c r="A3752" s="20">
        <f t="shared" si="117"/>
        <v>43042.958333324255</v>
      </c>
      <c r="B3752" s="29">
        <v>12.34633</v>
      </c>
      <c r="C3752" s="30">
        <v>1.79528</v>
      </c>
      <c r="D3752" s="29">
        <v>355.08659999999998</v>
      </c>
      <c r="E3752" s="29"/>
      <c r="F3752" s="24">
        <f t="shared" si="116"/>
        <v>12.34633</v>
      </c>
      <c r="G3752" s="24">
        <v>12.34633</v>
      </c>
      <c r="H3752" s="23">
        <v>11.579499999999999</v>
      </c>
      <c r="I3752" s="23"/>
      <c r="J3752" s="23">
        <v>150</v>
      </c>
      <c r="K3752" s="23"/>
    </row>
    <row r="3753" spans="1:11" ht="12.75" customHeight="1" x14ac:dyDescent="0.25">
      <c r="A3753" s="20">
        <f t="shared" si="117"/>
        <v>43042.99999999092</v>
      </c>
      <c r="B3753" s="29">
        <v>15.49095</v>
      </c>
      <c r="C3753" s="30">
        <v>2.0745399999999998</v>
      </c>
      <c r="D3753" s="29">
        <v>4.2875100000000002</v>
      </c>
      <c r="E3753" s="29"/>
      <c r="F3753" s="24">
        <f t="shared" si="116"/>
        <v>15.49095</v>
      </c>
      <c r="G3753" s="24">
        <v>15.49095</v>
      </c>
      <c r="H3753" s="23">
        <v>11.567830000000001</v>
      </c>
      <c r="I3753" s="23"/>
      <c r="J3753" s="23">
        <v>150</v>
      </c>
      <c r="K3753" s="23"/>
    </row>
    <row r="3754" spans="1:11" ht="12.75" customHeight="1" x14ac:dyDescent="0.25">
      <c r="A3754" s="20">
        <f t="shared" si="117"/>
        <v>43043.041666657584</v>
      </c>
      <c r="B3754" s="29">
        <v>10.21102</v>
      </c>
      <c r="C3754" s="30">
        <v>2.0401899999999999</v>
      </c>
      <c r="D3754" s="29">
        <v>9.2178599999999999</v>
      </c>
      <c r="E3754" s="29"/>
      <c r="F3754" s="24">
        <f t="shared" si="116"/>
        <v>10.21102</v>
      </c>
      <c r="G3754" s="24">
        <v>10.21102</v>
      </c>
      <c r="H3754" s="23">
        <v>11.56734</v>
      </c>
      <c r="I3754" s="23">
        <f>COUNTIF(G3754:G3777,"&gt;150")</f>
        <v>0</v>
      </c>
      <c r="J3754" s="23">
        <v>150</v>
      </c>
      <c r="K3754" s="23"/>
    </row>
    <row r="3755" spans="1:11" ht="12.75" customHeight="1" x14ac:dyDescent="0.25">
      <c r="A3755" s="20">
        <f t="shared" si="117"/>
        <v>43043.083333324248</v>
      </c>
      <c r="B3755" s="29">
        <v>13.211460000000001</v>
      </c>
      <c r="C3755" s="30">
        <v>1.43574</v>
      </c>
      <c r="D3755" s="29">
        <v>37.165460000000003</v>
      </c>
      <c r="E3755" s="29"/>
      <c r="F3755" s="24">
        <f t="shared" si="116"/>
        <v>13.211460000000001</v>
      </c>
      <c r="G3755" s="24">
        <v>13.211460000000001</v>
      </c>
      <c r="H3755" s="23">
        <v>11.56378</v>
      </c>
      <c r="I3755" s="23"/>
      <c r="J3755" s="23">
        <v>150</v>
      </c>
      <c r="K3755" s="23"/>
    </row>
    <row r="3756" spans="1:11" ht="12.75" customHeight="1" x14ac:dyDescent="0.25">
      <c r="A3756" s="20">
        <f t="shared" si="117"/>
        <v>43043.124999990912</v>
      </c>
      <c r="B3756" s="29">
        <v>21.42679</v>
      </c>
      <c r="C3756" s="30">
        <v>1.1688099999999999</v>
      </c>
      <c r="D3756" s="29">
        <v>55.311050000000002</v>
      </c>
      <c r="E3756" s="29"/>
      <c r="F3756" s="24">
        <f t="shared" si="116"/>
        <v>21.42679</v>
      </c>
      <c r="G3756" s="24">
        <v>21.42679</v>
      </c>
      <c r="H3756" s="23">
        <v>11.56317</v>
      </c>
      <c r="I3756" s="23"/>
      <c r="J3756" s="23">
        <v>150</v>
      </c>
      <c r="K3756" s="23"/>
    </row>
    <row r="3757" spans="1:11" ht="12.75" customHeight="1" x14ac:dyDescent="0.25">
      <c r="A3757" s="20">
        <f t="shared" si="117"/>
        <v>43043.166666657577</v>
      </c>
      <c r="B3757" s="29">
        <v>11.11693</v>
      </c>
      <c r="C3757" s="30">
        <v>1.5914699999999999</v>
      </c>
      <c r="D3757" s="29">
        <v>14.62035</v>
      </c>
      <c r="E3757" s="29"/>
      <c r="F3757" s="24">
        <f t="shared" si="116"/>
        <v>11.11693</v>
      </c>
      <c r="G3757" s="24">
        <v>11.11693</v>
      </c>
      <c r="H3757" s="23">
        <v>11.554209999999999</v>
      </c>
      <c r="I3757" s="23"/>
      <c r="J3757" s="23">
        <v>150</v>
      </c>
      <c r="K3757" s="23"/>
    </row>
    <row r="3758" spans="1:11" ht="12.75" customHeight="1" x14ac:dyDescent="0.25">
      <c r="A3758" s="20">
        <f t="shared" si="117"/>
        <v>43043.208333324241</v>
      </c>
      <c r="B3758" s="29">
        <v>16.643509999999999</v>
      </c>
      <c r="C3758" s="30">
        <v>0.60519000000000001</v>
      </c>
      <c r="D3758" s="29">
        <v>296.1884</v>
      </c>
      <c r="E3758" s="29"/>
      <c r="F3758" s="24">
        <f t="shared" si="116"/>
        <v>16.643509999999999</v>
      </c>
      <c r="G3758" s="24">
        <v>16.643509999999999</v>
      </c>
      <c r="H3758" s="23">
        <v>11.55184</v>
      </c>
      <c r="I3758" s="23"/>
      <c r="J3758" s="23">
        <v>150</v>
      </c>
      <c r="K3758" s="23"/>
    </row>
    <row r="3759" spans="1:11" ht="12.75" customHeight="1" x14ac:dyDescent="0.25">
      <c r="A3759" s="20">
        <f t="shared" si="117"/>
        <v>43043.249999990905</v>
      </c>
      <c r="B3759" s="29">
        <v>13.21064</v>
      </c>
      <c r="C3759" s="30">
        <v>0.53952</v>
      </c>
      <c r="D3759" s="29">
        <v>12.66915</v>
      </c>
      <c r="E3759" s="29"/>
      <c r="F3759" s="24">
        <f t="shared" si="116"/>
        <v>13.21064</v>
      </c>
      <c r="G3759" s="24">
        <v>13.21064</v>
      </c>
      <c r="H3759" s="23">
        <v>11.55167</v>
      </c>
      <c r="I3759" s="23"/>
      <c r="J3759" s="23">
        <v>150</v>
      </c>
      <c r="K3759" s="23"/>
    </row>
    <row r="3760" spans="1:11" ht="12.75" customHeight="1" x14ac:dyDescent="0.25">
      <c r="A3760" s="20">
        <f t="shared" si="117"/>
        <v>43043.291666657569</v>
      </c>
      <c r="B3760" s="29">
        <v>13.830159999999999</v>
      </c>
      <c r="C3760" s="30">
        <v>1.15909</v>
      </c>
      <c r="D3760" s="29">
        <v>345.73759999999999</v>
      </c>
      <c r="E3760" s="29"/>
      <c r="F3760" s="24">
        <f t="shared" si="116"/>
        <v>13.830159999999999</v>
      </c>
      <c r="G3760" s="24">
        <v>13.830159999999999</v>
      </c>
      <c r="H3760" s="23">
        <v>11.545439999999999</v>
      </c>
      <c r="I3760" s="23"/>
      <c r="J3760" s="23">
        <v>150</v>
      </c>
      <c r="K3760" s="23"/>
    </row>
    <row r="3761" spans="1:11" ht="12.75" customHeight="1" x14ac:dyDescent="0.25">
      <c r="A3761" s="20">
        <f t="shared" si="117"/>
        <v>43043.333333324234</v>
      </c>
      <c r="B3761" s="29">
        <v>10.191560000000001</v>
      </c>
      <c r="C3761" s="30">
        <v>2.5523400000000001</v>
      </c>
      <c r="D3761" s="29">
        <v>23.131820000000001</v>
      </c>
      <c r="E3761" s="29"/>
      <c r="F3761" s="24">
        <f t="shared" si="116"/>
        <v>10.191560000000001</v>
      </c>
      <c r="G3761" s="24">
        <v>10.191560000000001</v>
      </c>
      <c r="H3761" s="23">
        <v>11.54411</v>
      </c>
      <c r="I3761" s="23"/>
      <c r="J3761" s="23">
        <v>150</v>
      </c>
      <c r="K3761" s="23"/>
    </row>
    <row r="3762" spans="1:11" ht="12.75" customHeight="1" x14ac:dyDescent="0.25">
      <c r="A3762" s="20">
        <f t="shared" si="117"/>
        <v>43043.374999990898</v>
      </c>
      <c r="B3762" s="29">
        <v>15.20241</v>
      </c>
      <c r="C3762" s="30">
        <v>3.33908</v>
      </c>
      <c r="D3762" s="29">
        <v>352.61759999999998</v>
      </c>
      <c r="E3762" s="29"/>
      <c r="F3762" s="24">
        <f t="shared" si="116"/>
        <v>15.20241</v>
      </c>
      <c r="G3762" s="24">
        <v>15.20241</v>
      </c>
      <c r="H3762" s="23">
        <v>11.53828</v>
      </c>
      <c r="I3762" s="23"/>
      <c r="J3762" s="23">
        <v>150</v>
      </c>
      <c r="K3762" s="23"/>
    </row>
    <row r="3763" spans="1:11" ht="12.75" customHeight="1" x14ac:dyDescent="0.25">
      <c r="A3763" s="20">
        <f t="shared" si="117"/>
        <v>43043.416666657562</v>
      </c>
      <c r="B3763" s="29">
        <v>13.15701</v>
      </c>
      <c r="C3763" s="30">
        <v>3.5813899999999999</v>
      </c>
      <c r="D3763" s="29">
        <v>340.55329999999998</v>
      </c>
      <c r="E3763" s="29"/>
      <c r="F3763" s="24">
        <f t="shared" si="116"/>
        <v>13.15701</v>
      </c>
      <c r="G3763" s="24">
        <v>13.15701</v>
      </c>
      <c r="H3763" s="23">
        <v>11.537280000000001</v>
      </c>
      <c r="I3763" s="23"/>
      <c r="J3763" s="23">
        <v>150</v>
      </c>
      <c r="K3763" s="23"/>
    </row>
    <row r="3764" spans="1:11" ht="12.75" customHeight="1" x14ac:dyDescent="0.25">
      <c r="A3764" s="20">
        <f t="shared" si="117"/>
        <v>43043.458333324226</v>
      </c>
      <c r="B3764" s="29">
        <v>15.514720000000001</v>
      </c>
      <c r="C3764" s="30">
        <v>3.7027399999999999</v>
      </c>
      <c r="D3764" s="29">
        <v>337.29860000000002</v>
      </c>
      <c r="E3764" s="29"/>
      <c r="F3764" s="24">
        <f t="shared" si="116"/>
        <v>15.514720000000001</v>
      </c>
      <c r="G3764" s="24">
        <v>15.514720000000001</v>
      </c>
      <c r="H3764" s="23">
        <v>11.52422</v>
      </c>
      <c r="I3764" s="23"/>
      <c r="J3764" s="23">
        <v>150</v>
      </c>
      <c r="K3764" s="23"/>
    </row>
    <row r="3765" spans="1:11" ht="12.75" customHeight="1" x14ac:dyDescent="0.25">
      <c r="A3765" s="20">
        <f t="shared" si="117"/>
        <v>43043.499999990891</v>
      </c>
      <c r="B3765" s="29">
        <v>5.1968699999999997</v>
      </c>
      <c r="C3765" s="30">
        <v>3.03173</v>
      </c>
      <c r="D3765" s="29">
        <v>9.3397699999999997</v>
      </c>
      <c r="E3765" s="29"/>
      <c r="F3765" s="24">
        <f t="shared" si="116"/>
        <v>5.1968699999999997</v>
      </c>
      <c r="G3765" s="24">
        <v>5.1968699999999997</v>
      </c>
      <c r="H3765" s="23">
        <v>11.52267</v>
      </c>
      <c r="I3765" s="23"/>
      <c r="J3765" s="23">
        <v>150</v>
      </c>
      <c r="K3765" s="23"/>
    </row>
    <row r="3766" spans="1:11" ht="12.75" customHeight="1" x14ac:dyDescent="0.25">
      <c r="A3766" s="20">
        <f t="shared" si="117"/>
        <v>43043.541666657555</v>
      </c>
      <c r="B3766" s="29">
        <v>10.71407</v>
      </c>
      <c r="C3766" s="30">
        <v>2.8908200000000002</v>
      </c>
      <c r="D3766" s="29">
        <v>343.12569999999999</v>
      </c>
      <c r="E3766" s="29"/>
      <c r="F3766" s="24">
        <f t="shared" si="116"/>
        <v>10.71407</v>
      </c>
      <c r="G3766" s="24">
        <v>10.71407</v>
      </c>
      <c r="H3766" s="23">
        <v>11.521750000000001</v>
      </c>
      <c r="I3766" s="23"/>
      <c r="J3766" s="23">
        <v>150</v>
      </c>
      <c r="K3766" s="23"/>
    </row>
    <row r="3767" spans="1:11" ht="12.75" customHeight="1" x14ac:dyDescent="0.25">
      <c r="A3767" s="20">
        <f t="shared" si="117"/>
        <v>43043.583333324219</v>
      </c>
      <c r="B3767" s="29">
        <v>12.541679999999999</v>
      </c>
      <c r="C3767" s="30">
        <v>3.0071500000000002</v>
      </c>
      <c r="D3767" s="29">
        <v>355.58440000000002</v>
      </c>
      <c r="E3767" s="29"/>
      <c r="F3767" s="24">
        <f t="shared" si="116"/>
        <v>12.541679999999999</v>
      </c>
      <c r="G3767" s="24">
        <v>12.541679999999999</v>
      </c>
      <c r="H3767" s="23">
        <v>11.5215</v>
      </c>
      <c r="I3767" s="23"/>
      <c r="J3767" s="23">
        <v>150</v>
      </c>
      <c r="K3767" s="23"/>
    </row>
    <row r="3768" spans="1:11" ht="12.75" customHeight="1" x14ac:dyDescent="0.25">
      <c r="A3768" s="20">
        <f t="shared" si="117"/>
        <v>43043.624999990883</v>
      </c>
      <c r="B3768" s="29">
        <v>12.6104</v>
      </c>
      <c r="C3768" s="30">
        <v>3.9039799999999998</v>
      </c>
      <c r="D3768" s="29">
        <v>304.5994</v>
      </c>
      <c r="E3768" s="29"/>
      <c r="F3768" s="24">
        <f t="shared" si="116"/>
        <v>12.6104</v>
      </c>
      <c r="G3768" s="24">
        <v>12.6104</v>
      </c>
      <c r="H3768" s="23">
        <v>11.50905</v>
      </c>
      <c r="I3768" s="23"/>
      <c r="J3768" s="23">
        <v>150</v>
      </c>
      <c r="K3768" s="23"/>
    </row>
    <row r="3769" spans="1:11" ht="12.75" customHeight="1" x14ac:dyDescent="0.25">
      <c r="A3769" s="20">
        <f t="shared" si="117"/>
        <v>43043.666666657547</v>
      </c>
      <c r="B3769" s="29">
        <v>2.7257400000000001</v>
      </c>
      <c r="C3769" s="30">
        <v>2.47458</v>
      </c>
      <c r="D3769" s="29">
        <v>352.9436</v>
      </c>
      <c r="E3769" s="29"/>
      <c r="F3769" s="24">
        <f t="shared" si="116"/>
        <v>2.7257400000000001</v>
      </c>
      <c r="G3769" s="24">
        <v>2.7257400000000001</v>
      </c>
      <c r="H3769" s="23">
        <v>11.50756</v>
      </c>
      <c r="I3769" s="23"/>
      <c r="J3769" s="23">
        <v>150</v>
      </c>
      <c r="K3769" s="23"/>
    </row>
    <row r="3770" spans="1:11" ht="12.75" customHeight="1" x14ac:dyDescent="0.25">
      <c r="A3770" s="20">
        <f t="shared" si="117"/>
        <v>43043.708333324212</v>
      </c>
      <c r="B3770" s="29">
        <v>10.09328</v>
      </c>
      <c r="C3770" s="30">
        <v>2.8346499999999999</v>
      </c>
      <c r="D3770" s="29">
        <v>297.03399999999999</v>
      </c>
      <c r="E3770" s="29"/>
      <c r="F3770" s="24">
        <f t="shared" si="116"/>
        <v>10.09328</v>
      </c>
      <c r="G3770" s="24">
        <v>10.09328</v>
      </c>
      <c r="H3770" s="23">
        <v>11.50597</v>
      </c>
      <c r="I3770" s="23"/>
      <c r="J3770" s="23">
        <v>150</v>
      </c>
      <c r="K3770" s="23"/>
    </row>
    <row r="3771" spans="1:11" ht="12.75" customHeight="1" x14ac:dyDescent="0.25">
      <c r="A3771" s="20">
        <f t="shared" si="117"/>
        <v>43043.749999990876</v>
      </c>
      <c r="B3771" s="29">
        <v>3.0655600000000001</v>
      </c>
      <c r="C3771" s="30">
        <v>2.1478600000000001</v>
      </c>
      <c r="D3771" s="29">
        <v>328.37509999999997</v>
      </c>
      <c r="E3771" s="29"/>
      <c r="F3771" s="24">
        <f t="shared" si="116"/>
        <v>3.0655600000000001</v>
      </c>
      <c r="G3771" s="24">
        <v>3.0655600000000001</v>
      </c>
      <c r="H3771" s="23">
        <v>11.50395</v>
      </c>
      <c r="I3771" s="23"/>
      <c r="J3771" s="23">
        <v>150</v>
      </c>
      <c r="K3771" s="23"/>
    </row>
    <row r="3772" spans="1:11" ht="12.75" customHeight="1" x14ac:dyDescent="0.25">
      <c r="A3772" s="20">
        <f t="shared" si="117"/>
        <v>43043.79166665754</v>
      </c>
      <c r="B3772" s="29">
        <v>6.0037399999999996</v>
      </c>
      <c r="C3772" s="30">
        <v>1.8711</v>
      </c>
      <c r="D3772" s="29">
        <v>356.8501</v>
      </c>
      <c r="E3772" s="29"/>
      <c r="F3772" s="24">
        <f t="shared" si="116"/>
        <v>6.0037399999999996</v>
      </c>
      <c r="G3772" s="24">
        <v>6.0037399999999996</v>
      </c>
      <c r="H3772" s="23">
        <v>11.5</v>
      </c>
      <c r="I3772" s="23"/>
      <c r="J3772" s="23">
        <v>150</v>
      </c>
      <c r="K3772" s="23"/>
    </row>
    <row r="3773" spans="1:11" ht="12.75" customHeight="1" x14ac:dyDescent="0.25">
      <c r="A3773" s="20">
        <f t="shared" si="117"/>
        <v>43043.833333324204</v>
      </c>
      <c r="B3773" s="29">
        <v>-2.2196500000000001</v>
      </c>
      <c r="C3773" s="30">
        <v>1.07403</v>
      </c>
      <c r="D3773" s="29">
        <v>358.05509999999998</v>
      </c>
      <c r="E3773" s="29"/>
      <c r="F3773" s="24" t="str">
        <f t="shared" si="116"/>
        <v/>
      </c>
      <c r="G3773" s="24" t="s">
        <v>189</v>
      </c>
      <c r="H3773" s="23">
        <v>11.5</v>
      </c>
      <c r="I3773" s="23"/>
      <c r="J3773" s="23">
        <v>150</v>
      </c>
      <c r="K3773" s="23"/>
    </row>
    <row r="3774" spans="1:11" ht="12.75" customHeight="1" x14ac:dyDescent="0.25">
      <c r="A3774" s="20">
        <f t="shared" si="117"/>
        <v>43043.874999990869</v>
      </c>
      <c r="B3774" s="29">
        <v>0.59614</v>
      </c>
      <c r="C3774" s="30">
        <v>0.54412000000000005</v>
      </c>
      <c r="D3774" s="29">
        <v>332.18450000000001</v>
      </c>
      <c r="E3774" s="29"/>
      <c r="F3774" s="24">
        <f t="shared" si="116"/>
        <v>0.59614</v>
      </c>
      <c r="G3774" s="24">
        <v>0.59614</v>
      </c>
      <c r="H3774" s="23">
        <v>11.5</v>
      </c>
      <c r="I3774" s="23"/>
      <c r="J3774" s="23">
        <v>150</v>
      </c>
      <c r="K3774" s="23"/>
    </row>
    <row r="3775" spans="1:11" ht="12.75" customHeight="1" x14ac:dyDescent="0.25">
      <c r="A3775" s="20">
        <f t="shared" si="117"/>
        <v>43043.916666657533</v>
      </c>
      <c r="B3775" s="29">
        <v>1.79962</v>
      </c>
      <c r="C3775" s="30">
        <v>0.63815999999999995</v>
      </c>
      <c r="D3775" s="29">
        <v>67.509349999999998</v>
      </c>
      <c r="E3775" s="29"/>
      <c r="F3775" s="24">
        <f t="shared" si="116"/>
        <v>1.79962</v>
      </c>
      <c r="G3775" s="24">
        <v>1.79962</v>
      </c>
      <c r="H3775" s="23">
        <v>11.49878</v>
      </c>
      <c r="I3775" s="23"/>
      <c r="J3775" s="23">
        <v>150</v>
      </c>
      <c r="K3775" s="23"/>
    </row>
    <row r="3776" spans="1:11" ht="12.75" customHeight="1" x14ac:dyDescent="0.25">
      <c r="A3776" s="20">
        <f t="shared" si="117"/>
        <v>43043.958333324197</v>
      </c>
      <c r="B3776" s="29">
        <v>4.77935</v>
      </c>
      <c r="C3776" s="30">
        <v>0.41752</v>
      </c>
      <c r="D3776" s="29">
        <v>12.06964</v>
      </c>
      <c r="E3776" s="29"/>
      <c r="F3776" s="24">
        <f t="shared" si="116"/>
        <v>4.77935</v>
      </c>
      <c r="G3776" s="24">
        <v>4.77935</v>
      </c>
      <c r="H3776" s="23">
        <v>11.48579</v>
      </c>
      <c r="I3776" s="23"/>
      <c r="J3776" s="23">
        <v>150</v>
      </c>
      <c r="K3776" s="23"/>
    </row>
    <row r="3777" spans="1:11" ht="12.75" customHeight="1" x14ac:dyDescent="0.25">
      <c r="A3777" s="20">
        <f t="shared" si="117"/>
        <v>43043.999999990861</v>
      </c>
      <c r="B3777" s="29">
        <v>2.2438699999999998</v>
      </c>
      <c r="C3777" s="30">
        <v>0.24323</v>
      </c>
      <c r="D3777" s="29">
        <v>54.473210000000002</v>
      </c>
      <c r="E3777" s="29"/>
      <c r="F3777" s="24">
        <f t="shared" si="116"/>
        <v>2.2438699999999998</v>
      </c>
      <c r="G3777" s="24">
        <v>2.2438699999999998</v>
      </c>
      <c r="H3777" s="23">
        <v>11.468999999999999</v>
      </c>
      <c r="I3777" s="23"/>
      <c r="J3777" s="23">
        <v>150</v>
      </c>
      <c r="K3777" s="23"/>
    </row>
    <row r="3778" spans="1:11" ht="12.75" customHeight="1" x14ac:dyDescent="0.25">
      <c r="A3778" s="20">
        <f t="shared" si="117"/>
        <v>43044.041666657526</v>
      </c>
      <c r="B3778" s="29">
        <v>-0.82284000000000002</v>
      </c>
      <c r="C3778" s="30">
        <v>0.27242</v>
      </c>
      <c r="D3778" s="29">
        <v>110.6101</v>
      </c>
      <c r="E3778" s="29"/>
      <c r="F3778" s="24" t="str">
        <f t="shared" si="116"/>
        <v/>
      </c>
      <c r="G3778" s="24" t="s">
        <v>189</v>
      </c>
      <c r="H3778" s="23">
        <v>11.468830000000001</v>
      </c>
      <c r="I3778" s="23">
        <f>COUNTIF(G3778:G3801,"&gt;150")</f>
        <v>0</v>
      </c>
      <c r="J3778" s="23">
        <v>150</v>
      </c>
      <c r="K3778" s="23"/>
    </row>
    <row r="3779" spans="1:11" ht="12.75" customHeight="1" x14ac:dyDescent="0.25">
      <c r="A3779" s="20">
        <f t="shared" si="117"/>
        <v>43044.08333332419</v>
      </c>
      <c r="B3779" s="29">
        <v>3.0452599999999999</v>
      </c>
      <c r="C3779" s="30">
        <v>0.33828000000000003</v>
      </c>
      <c r="D3779" s="29">
        <v>154.40029999999999</v>
      </c>
      <c r="E3779" s="29"/>
      <c r="F3779" s="24">
        <f t="shared" si="116"/>
        <v>3.0452599999999999</v>
      </c>
      <c r="G3779" s="24">
        <v>3.0452599999999999</v>
      </c>
      <c r="H3779" s="23">
        <v>11.46045</v>
      </c>
      <c r="I3779" s="23"/>
      <c r="J3779" s="23">
        <v>150</v>
      </c>
      <c r="K3779" s="23"/>
    </row>
    <row r="3780" spans="1:11" ht="12.75" customHeight="1" x14ac:dyDescent="0.25">
      <c r="A3780" s="20">
        <f t="shared" si="117"/>
        <v>43044.124999990854</v>
      </c>
      <c r="B3780" s="29">
        <v>1.93909</v>
      </c>
      <c r="C3780" s="30">
        <v>0.70279000000000003</v>
      </c>
      <c r="D3780" s="29">
        <v>165.7989</v>
      </c>
      <c r="E3780" s="29"/>
      <c r="F3780" s="24">
        <f t="shared" si="116"/>
        <v>1.93909</v>
      </c>
      <c r="G3780" s="24">
        <v>1.93909</v>
      </c>
      <c r="H3780" s="23">
        <v>11.457079999999999</v>
      </c>
      <c r="I3780" s="23"/>
      <c r="J3780" s="23">
        <v>150</v>
      </c>
      <c r="K3780" s="23"/>
    </row>
    <row r="3781" spans="1:11" ht="12.75" customHeight="1" x14ac:dyDescent="0.25">
      <c r="A3781" s="20">
        <f t="shared" si="117"/>
        <v>43044.166666657518</v>
      </c>
      <c r="B3781" s="29">
        <v>5.0389699999999999</v>
      </c>
      <c r="C3781" s="30">
        <v>0.87480999999999998</v>
      </c>
      <c r="D3781" s="29">
        <v>168.11279999999999</v>
      </c>
      <c r="E3781" s="29"/>
      <c r="F3781" s="24">
        <f t="shared" si="116"/>
        <v>5.0389699999999999</v>
      </c>
      <c r="G3781" s="24">
        <v>5.0389699999999999</v>
      </c>
      <c r="H3781" s="23">
        <v>11.45449</v>
      </c>
      <c r="I3781" s="23"/>
      <c r="J3781" s="23">
        <v>150</v>
      </c>
      <c r="K3781" s="23"/>
    </row>
    <row r="3782" spans="1:11" ht="12.75" customHeight="1" x14ac:dyDescent="0.25">
      <c r="A3782" s="20">
        <f t="shared" si="117"/>
        <v>43044.208333324183</v>
      </c>
      <c r="B3782" s="29">
        <v>2.6644000000000001</v>
      </c>
      <c r="C3782" s="30">
        <v>1.2531000000000001</v>
      </c>
      <c r="D3782" s="29">
        <v>191.70009999999999</v>
      </c>
      <c r="E3782" s="29"/>
      <c r="F3782" s="24">
        <f t="shared" si="116"/>
        <v>2.6644000000000001</v>
      </c>
      <c r="G3782" s="24">
        <v>2.6644000000000001</v>
      </c>
      <c r="H3782" s="23">
        <v>11.44922</v>
      </c>
      <c r="I3782" s="23"/>
      <c r="J3782" s="23">
        <v>150</v>
      </c>
      <c r="K3782" s="23"/>
    </row>
    <row r="3783" spans="1:11" ht="12.75" customHeight="1" x14ac:dyDescent="0.25">
      <c r="A3783" s="20">
        <f t="shared" si="117"/>
        <v>43044.249999990847</v>
      </c>
      <c r="B3783" s="29">
        <v>5.2437300000000002</v>
      </c>
      <c r="C3783" s="30">
        <v>2.9280200000000001</v>
      </c>
      <c r="D3783" s="29">
        <v>275.00749999999999</v>
      </c>
      <c r="E3783" s="29"/>
      <c r="F3783" s="24">
        <f t="shared" si="116"/>
        <v>5.2437300000000002</v>
      </c>
      <c r="G3783" s="24">
        <v>5.2437300000000002</v>
      </c>
      <c r="H3783" s="23">
        <v>11.447190000000001</v>
      </c>
      <c r="I3783" s="23"/>
      <c r="J3783" s="23">
        <v>150</v>
      </c>
      <c r="K3783" s="23"/>
    </row>
    <row r="3784" spans="1:11" ht="12.75" customHeight="1" x14ac:dyDescent="0.25">
      <c r="A3784" s="20">
        <f t="shared" si="117"/>
        <v>43044.291666657511</v>
      </c>
      <c r="B3784" s="29">
        <v>0.63736000000000004</v>
      </c>
      <c r="C3784" s="30">
        <v>1.8800300000000001</v>
      </c>
      <c r="D3784" s="29">
        <v>146.68620000000001</v>
      </c>
      <c r="E3784" s="29"/>
      <c r="F3784" s="24">
        <f t="shared" si="116"/>
        <v>0.63736000000000004</v>
      </c>
      <c r="G3784" s="24">
        <v>0.63736000000000004</v>
      </c>
      <c r="H3784" s="23">
        <v>11.44426</v>
      </c>
      <c r="I3784" s="23"/>
      <c r="J3784" s="23">
        <v>150</v>
      </c>
      <c r="K3784" s="23"/>
    </row>
    <row r="3785" spans="1:11" ht="12.75" customHeight="1" x14ac:dyDescent="0.25">
      <c r="A3785" s="20">
        <f t="shared" si="117"/>
        <v>43044.333333324175</v>
      </c>
      <c r="B3785" s="29">
        <v>5.8132299999999999</v>
      </c>
      <c r="C3785" s="30">
        <v>0.55608999999999997</v>
      </c>
      <c r="D3785" s="29">
        <v>165.39949999999999</v>
      </c>
      <c r="E3785" s="29"/>
      <c r="F3785" s="24">
        <f t="shared" si="116"/>
        <v>5.8132299999999999</v>
      </c>
      <c r="G3785" s="24">
        <v>5.8132299999999999</v>
      </c>
      <c r="H3785" s="23">
        <v>11.443</v>
      </c>
      <c r="I3785" s="23"/>
      <c r="J3785" s="23">
        <v>150</v>
      </c>
      <c r="K3785" s="23"/>
    </row>
    <row r="3786" spans="1:11" ht="12.75" customHeight="1" x14ac:dyDescent="0.25">
      <c r="A3786" s="20">
        <f t="shared" si="117"/>
        <v>43044.37499999084</v>
      </c>
      <c r="B3786" s="29">
        <v>-0.66176000000000001</v>
      </c>
      <c r="C3786" s="30">
        <v>0.42407</v>
      </c>
      <c r="D3786" s="29">
        <v>147.60669999999999</v>
      </c>
      <c r="E3786" s="29"/>
      <c r="F3786" s="24" t="str">
        <f t="shared" si="116"/>
        <v/>
      </c>
      <c r="G3786" s="24" t="s">
        <v>189</v>
      </c>
      <c r="H3786" s="23">
        <v>11.442119999999999</v>
      </c>
      <c r="I3786" s="23"/>
      <c r="J3786" s="23">
        <v>150</v>
      </c>
      <c r="K3786" s="23"/>
    </row>
    <row r="3787" spans="1:11" ht="12.75" customHeight="1" x14ac:dyDescent="0.25">
      <c r="A3787" s="20">
        <f t="shared" si="117"/>
        <v>43044.416666657504</v>
      </c>
      <c r="B3787" s="29">
        <v>4.6902999999999997</v>
      </c>
      <c r="C3787" s="30">
        <v>0.45012000000000002</v>
      </c>
      <c r="D3787" s="29">
        <v>21.674630000000001</v>
      </c>
      <c r="E3787" s="29"/>
      <c r="F3787" s="24">
        <f t="shared" ref="F3787:F3850" si="118">IF(AND(B3787&gt;0,ISNUMBER(B3787)),B3787,"")</f>
        <v>4.6902999999999997</v>
      </c>
      <c r="G3787" s="24">
        <v>4.6902999999999997</v>
      </c>
      <c r="H3787" s="23">
        <v>11.441610000000001</v>
      </c>
      <c r="I3787" s="23"/>
      <c r="J3787" s="23">
        <v>150</v>
      </c>
      <c r="K3787" s="23"/>
    </row>
    <row r="3788" spans="1:11" ht="12.75" customHeight="1" x14ac:dyDescent="0.25">
      <c r="A3788" s="20">
        <f t="shared" ref="A3788:A3851" si="119">A3787+1/24</f>
        <v>43044.458333324168</v>
      </c>
      <c r="B3788" s="29">
        <v>2.63158</v>
      </c>
      <c r="C3788" s="30">
        <v>0.57608999999999999</v>
      </c>
      <c r="D3788" s="29">
        <v>27.549479999999999</v>
      </c>
      <c r="E3788" s="29"/>
      <c r="F3788" s="24">
        <f t="shared" si="118"/>
        <v>2.63158</v>
      </c>
      <c r="G3788" s="24">
        <v>2.63158</v>
      </c>
      <c r="H3788" s="23">
        <v>11.43989</v>
      </c>
      <c r="I3788" s="23"/>
      <c r="J3788" s="23">
        <v>150</v>
      </c>
      <c r="K3788" s="23"/>
    </row>
    <row r="3789" spans="1:11" ht="12.75" customHeight="1" x14ac:dyDescent="0.25">
      <c r="A3789" s="20">
        <f t="shared" si="119"/>
        <v>43044.499999990832</v>
      </c>
      <c r="B3789" s="29">
        <v>3.0821999999999998</v>
      </c>
      <c r="C3789" s="30">
        <v>0.69450999999999996</v>
      </c>
      <c r="D3789" s="29">
        <v>46.258699999999997</v>
      </c>
      <c r="E3789" s="29"/>
      <c r="F3789" s="24">
        <f t="shared" si="118"/>
        <v>3.0821999999999998</v>
      </c>
      <c r="G3789" s="24">
        <v>3.0821999999999998</v>
      </c>
      <c r="H3789" s="23">
        <v>11.43552</v>
      </c>
      <c r="I3789" s="23"/>
      <c r="J3789" s="23">
        <v>150</v>
      </c>
      <c r="K3789" s="23"/>
    </row>
    <row r="3790" spans="1:11" ht="12.75" customHeight="1" x14ac:dyDescent="0.25">
      <c r="A3790" s="20">
        <f t="shared" si="119"/>
        <v>43044.541666657497</v>
      </c>
      <c r="B3790" s="29">
        <v>7.7255200000000004</v>
      </c>
      <c r="C3790" s="30">
        <v>0.89051999999999998</v>
      </c>
      <c r="D3790" s="29">
        <v>118.4725</v>
      </c>
      <c r="E3790" s="29"/>
      <c r="F3790" s="24">
        <f t="shared" si="118"/>
        <v>7.7255200000000004</v>
      </c>
      <c r="G3790" s="24">
        <v>7.7255200000000004</v>
      </c>
      <c r="H3790" s="23">
        <v>11.43407</v>
      </c>
      <c r="I3790" s="23"/>
      <c r="J3790" s="23">
        <v>150</v>
      </c>
      <c r="K3790" s="23"/>
    </row>
    <row r="3791" spans="1:11" ht="12.75" customHeight="1" x14ac:dyDescent="0.25">
      <c r="A3791" s="20">
        <f t="shared" si="119"/>
        <v>43044.583333324161</v>
      </c>
      <c r="B3791" s="29">
        <v>5.3318300000000001</v>
      </c>
      <c r="C3791" s="30">
        <v>0.92742000000000002</v>
      </c>
      <c r="D3791" s="29">
        <v>152.12799999999999</v>
      </c>
      <c r="E3791" s="29"/>
      <c r="F3791" s="24">
        <f t="shared" si="118"/>
        <v>5.3318300000000001</v>
      </c>
      <c r="G3791" s="24">
        <v>5.3318300000000001</v>
      </c>
      <c r="H3791" s="23">
        <v>11.432219999999999</v>
      </c>
      <c r="I3791" s="23"/>
      <c r="J3791" s="23">
        <v>150</v>
      </c>
      <c r="K3791" s="23"/>
    </row>
    <row r="3792" spans="1:11" ht="12.75" customHeight="1" x14ac:dyDescent="0.25">
      <c r="A3792" s="20">
        <f t="shared" si="119"/>
        <v>43044.624999990825</v>
      </c>
      <c r="B3792" s="29">
        <v>7.4967100000000002</v>
      </c>
      <c r="C3792" s="30">
        <v>0.89441000000000004</v>
      </c>
      <c r="D3792" s="29">
        <v>156.21279999999999</v>
      </c>
      <c r="E3792" s="29"/>
      <c r="F3792" s="24">
        <f t="shared" si="118"/>
        <v>7.4967100000000002</v>
      </c>
      <c r="G3792" s="24">
        <v>7.4967100000000002</v>
      </c>
      <c r="H3792" s="23">
        <v>11.426690000000001</v>
      </c>
      <c r="I3792" s="23"/>
      <c r="J3792" s="23">
        <v>150</v>
      </c>
      <c r="K3792" s="23"/>
    </row>
    <row r="3793" spans="1:11" ht="12.75" customHeight="1" x14ac:dyDescent="0.25">
      <c r="A3793" s="20">
        <f t="shared" si="119"/>
        <v>43044.666666657489</v>
      </c>
      <c r="B3793" s="29">
        <v>17.308879999999998</v>
      </c>
      <c r="C3793" s="30">
        <v>1.0751900000000001</v>
      </c>
      <c r="D3793" s="29">
        <v>160.13460000000001</v>
      </c>
      <c r="E3793" s="29"/>
      <c r="F3793" s="24">
        <f t="shared" si="118"/>
        <v>17.308879999999998</v>
      </c>
      <c r="G3793" s="24">
        <v>17.308879999999998</v>
      </c>
      <c r="H3793" s="23">
        <v>11.42465</v>
      </c>
      <c r="I3793" s="23"/>
      <c r="J3793" s="23">
        <v>150</v>
      </c>
      <c r="K3793" s="23"/>
    </row>
    <row r="3794" spans="1:11" ht="12.75" customHeight="1" x14ac:dyDescent="0.25">
      <c r="A3794" s="20">
        <f t="shared" si="119"/>
        <v>43044.708333324154</v>
      </c>
      <c r="B3794" s="29">
        <v>4.5892900000000001</v>
      </c>
      <c r="C3794" s="30">
        <v>3.0967199999999999</v>
      </c>
      <c r="D3794" s="29">
        <v>231.1216</v>
      </c>
      <c r="E3794" s="29"/>
      <c r="F3794" s="24">
        <f t="shared" si="118"/>
        <v>4.5892900000000001</v>
      </c>
      <c r="G3794" s="24">
        <v>4.5892900000000001</v>
      </c>
      <c r="H3794" s="23">
        <v>11.411</v>
      </c>
      <c r="I3794" s="23"/>
      <c r="J3794" s="23">
        <v>150</v>
      </c>
      <c r="K3794" s="23"/>
    </row>
    <row r="3795" spans="1:11" ht="12.75" customHeight="1" x14ac:dyDescent="0.25">
      <c r="A3795" s="20">
        <f t="shared" si="119"/>
        <v>43044.749999990818</v>
      </c>
      <c r="B3795" s="29">
        <v>9.1738099999999996</v>
      </c>
      <c r="C3795" s="30">
        <v>2.5789499999999999</v>
      </c>
      <c r="D3795" s="29">
        <v>247.1874</v>
      </c>
      <c r="E3795" s="29"/>
      <c r="F3795" s="24">
        <f t="shared" si="118"/>
        <v>9.1738099999999996</v>
      </c>
      <c r="G3795" s="24">
        <v>9.1738099999999996</v>
      </c>
      <c r="H3795" s="23">
        <v>11.40911</v>
      </c>
      <c r="I3795" s="23"/>
      <c r="J3795" s="23">
        <v>150</v>
      </c>
      <c r="K3795" s="23"/>
    </row>
    <row r="3796" spans="1:11" ht="12.75" customHeight="1" x14ac:dyDescent="0.25">
      <c r="A3796" s="20">
        <f t="shared" si="119"/>
        <v>43044.791666657482</v>
      </c>
      <c r="B3796" s="29">
        <v>3.9840499999999999</v>
      </c>
      <c r="C3796" s="30">
        <v>1.1348</v>
      </c>
      <c r="D3796" s="29">
        <v>217.15299999999999</v>
      </c>
      <c r="E3796" s="29"/>
      <c r="F3796" s="24">
        <f t="shared" si="118"/>
        <v>3.9840499999999999</v>
      </c>
      <c r="G3796" s="24">
        <v>3.9840499999999999</v>
      </c>
      <c r="H3796" s="23">
        <v>11.406829999999999</v>
      </c>
      <c r="I3796" s="23"/>
      <c r="J3796" s="23">
        <v>150</v>
      </c>
      <c r="K3796" s="23"/>
    </row>
    <row r="3797" spans="1:11" ht="12.75" customHeight="1" x14ac:dyDescent="0.25">
      <c r="A3797" s="20">
        <f t="shared" si="119"/>
        <v>43044.833333324146</v>
      </c>
      <c r="B3797" s="29">
        <v>5.0066199999999998</v>
      </c>
      <c r="C3797" s="30">
        <v>1.2062600000000001</v>
      </c>
      <c r="D3797" s="29">
        <v>215.4228</v>
      </c>
      <c r="E3797" s="29"/>
      <c r="F3797" s="24">
        <f t="shared" si="118"/>
        <v>5.0066199999999998</v>
      </c>
      <c r="G3797" s="24">
        <v>5.0066199999999998</v>
      </c>
      <c r="H3797" s="23">
        <v>11.40606</v>
      </c>
      <c r="I3797" s="23"/>
      <c r="J3797" s="23">
        <v>150</v>
      </c>
      <c r="K3797" s="23"/>
    </row>
    <row r="3798" spans="1:11" ht="12.75" customHeight="1" x14ac:dyDescent="0.25">
      <c r="A3798" s="20">
        <f t="shared" si="119"/>
        <v>43044.87499999081</v>
      </c>
      <c r="B3798" s="29">
        <v>2.39466</v>
      </c>
      <c r="C3798" s="30">
        <v>0.40277000000000002</v>
      </c>
      <c r="D3798" s="29">
        <v>91.873320000000007</v>
      </c>
      <c r="E3798" s="29"/>
      <c r="F3798" s="24">
        <f t="shared" si="118"/>
        <v>2.39466</v>
      </c>
      <c r="G3798" s="24">
        <v>2.39466</v>
      </c>
      <c r="H3798" s="23">
        <v>11.40578</v>
      </c>
      <c r="I3798" s="23"/>
      <c r="J3798" s="23">
        <v>150</v>
      </c>
      <c r="K3798" s="23"/>
    </row>
    <row r="3799" spans="1:11" ht="12.75" customHeight="1" x14ac:dyDescent="0.25">
      <c r="A3799" s="20">
        <f t="shared" si="119"/>
        <v>43044.916666657475</v>
      </c>
      <c r="B3799" s="29">
        <v>8.1072399999999991</v>
      </c>
      <c r="C3799" s="30">
        <v>0.38808999999999999</v>
      </c>
      <c r="D3799" s="29">
        <v>53.851089999999999</v>
      </c>
      <c r="E3799" s="29"/>
      <c r="F3799" s="24">
        <f t="shared" si="118"/>
        <v>8.1072399999999991</v>
      </c>
      <c r="G3799" s="24">
        <v>8.1072399999999991</v>
      </c>
      <c r="H3799" s="23">
        <v>11.405720000000001</v>
      </c>
      <c r="I3799" s="23"/>
      <c r="J3799" s="23">
        <v>150</v>
      </c>
      <c r="K3799" s="23"/>
    </row>
    <row r="3800" spans="1:11" ht="12.75" customHeight="1" x14ac:dyDescent="0.25">
      <c r="A3800" s="20">
        <f t="shared" si="119"/>
        <v>43044.958333324139</v>
      </c>
      <c r="B3800" s="29">
        <v>6.8444900000000004</v>
      </c>
      <c r="C3800" s="30">
        <v>0.72846</v>
      </c>
      <c r="D3800" s="29">
        <v>150.2141</v>
      </c>
      <c r="E3800" s="29"/>
      <c r="F3800" s="24">
        <f t="shared" si="118"/>
        <v>6.8444900000000004</v>
      </c>
      <c r="G3800" s="24">
        <v>6.8444900000000004</v>
      </c>
      <c r="H3800" s="23">
        <v>11.4055</v>
      </c>
      <c r="I3800" s="23"/>
      <c r="J3800" s="23">
        <v>150</v>
      </c>
      <c r="K3800" s="23"/>
    </row>
    <row r="3801" spans="1:11" ht="12.75" customHeight="1" x14ac:dyDescent="0.25">
      <c r="A3801" s="20">
        <f t="shared" si="119"/>
        <v>43044.999999990803</v>
      </c>
      <c r="B3801" s="29">
        <v>9.58291</v>
      </c>
      <c r="C3801" s="30">
        <v>2.3615699999999999</v>
      </c>
      <c r="D3801" s="29">
        <v>214.31319999999999</v>
      </c>
      <c r="E3801" s="29"/>
      <c r="F3801" s="24">
        <f t="shared" si="118"/>
        <v>9.58291</v>
      </c>
      <c r="G3801" s="24">
        <v>9.58291</v>
      </c>
      <c r="H3801" s="23">
        <v>11.4</v>
      </c>
      <c r="I3801" s="23"/>
      <c r="J3801" s="23">
        <v>150</v>
      </c>
      <c r="K3801" s="23"/>
    </row>
    <row r="3802" spans="1:11" ht="12.75" customHeight="1" x14ac:dyDescent="0.25">
      <c r="A3802" s="20">
        <f t="shared" si="119"/>
        <v>43045.041666657467</v>
      </c>
      <c r="B3802" s="29">
        <v>7.5206299999999997</v>
      </c>
      <c r="C3802" s="30">
        <v>0.86606000000000005</v>
      </c>
      <c r="D3802" s="29">
        <v>216.5889</v>
      </c>
      <c r="E3802" s="29"/>
      <c r="F3802" s="24">
        <f t="shared" si="118"/>
        <v>7.5206299999999997</v>
      </c>
      <c r="G3802" s="24">
        <v>7.5206299999999997</v>
      </c>
      <c r="H3802" s="23">
        <v>11.38973</v>
      </c>
      <c r="I3802" s="23">
        <f>COUNTIF(G3802:G3825,"&gt;150")</f>
        <v>0</v>
      </c>
      <c r="J3802" s="23">
        <v>150</v>
      </c>
      <c r="K3802" s="23"/>
    </row>
    <row r="3803" spans="1:11" ht="12.75" customHeight="1" x14ac:dyDescent="0.25">
      <c r="A3803" s="20">
        <f t="shared" si="119"/>
        <v>43045.083333324132</v>
      </c>
      <c r="B3803" s="29">
        <v>8.5367200000000008</v>
      </c>
      <c r="C3803" s="30">
        <v>0.95953999999999995</v>
      </c>
      <c r="D3803" s="29">
        <v>248.6156</v>
      </c>
      <c r="E3803" s="29"/>
      <c r="F3803" s="24">
        <f t="shared" si="118"/>
        <v>8.5367200000000008</v>
      </c>
      <c r="G3803" s="24">
        <v>8.5367200000000008</v>
      </c>
      <c r="H3803" s="23">
        <v>11.388529999999999</v>
      </c>
      <c r="I3803" s="23"/>
      <c r="J3803" s="23">
        <v>150</v>
      </c>
      <c r="K3803" s="23"/>
    </row>
    <row r="3804" spans="1:11" ht="12.75" customHeight="1" x14ac:dyDescent="0.25">
      <c r="A3804" s="20">
        <f t="shared" si="119"/>
        <v>43045.124999990796</v>
      </c>
      <c r="B3804" s="29">
        <v>11.43552</v>
      </c>
      <c r="C3804" s="30">
        <v>0.43386999999999998</v>
      </c>
      <c r="D3804" s="29">
        <v>282.39999999999998</v>
      </c>
      <c r="E3804" s="29"/>
      <c r="F3804" s="24">
        <f t="shared" si="118"/>
        <v>11.43552</v>
      </c>
      <c r="G3804" s="24">
        <v>11.43552</v>
      </c>
      <c r="H3804" s="23">
        <v>11.38561</v>
      </c>
      <c r="I3804" s="23"/>
      <c r="J3804" s="23">
        <v>150</v>
      </c>
      <c r="K3804" s="23"/>
    </row>
    <row r="3805" spans="1:11" ht="12.75" customHeight="1" x14ac:dyDescent="0.25">
      <c r="A3805" s="20">
        <f t="shared" si="119"/>
        <v>43045.16666665746</v>
      </c>
      <c r="B3805" s="29">
        <v>8.4142799999999998</v>
      </c>
      <c r="C3805" s="30">
        <v>1.5185900000000001</v>
      </c>
      <c r="D3805" s="29">
        <v>210.0162</v>
      </c>
      <c r="E3805" s="29"/>
      <c r="F3805" s="24">
        <f t="shared" si="118"/>
        <v>8.4142799999999998</v>
      </c>
      <c r="G3805" s="24">
        <v>8.4142799999999998</v>
      </c>
      <c r="H3805" s="23">
        <v>11.385579999999999</v>
      </c>
      <c r="I3805" s="23"/>
      <c r="J3805" s="23">
        <v>150</v>
      </c>
      <c r="K3805" s="23"/>
    </row>
    <row r="3806" spans="1:11" ht="12.75" customHeight="1" x14ac:dyDescent="0.25">
      <c r="A3806" s="20">
        <f t="shared" si="119"/>
        <v>43045.208333324124</v>
      </c>
      <c r="B3806" s="29">
        <v>9.2460000000000004</v>
      </c>
      <c r="C3806" s="30">
        <v>2.00604</v>
      </c>
      <c r="D3806" s="29">
        <v>212.7638</v>
      </c>
      <c r="E3806" s="29"/>
      <c r="F3806" s="24">
        <f t="shared" si="118"/>
        <v>9.2460000000000004</v>
      </c>
      <c r="G3806" s="24">
        <v>9.2460000000000004</v>
      </c>
      <c r="H3806" s="23">
        <v>11.383380000000001</v>
      </c>
      <c r="I3806" s="23"/>
      <c r="J3806" s="23">
        <v>150</v>
      </c>
      <c r="K3806" s="23"/>
    </row>
    <row r="3807" spans="1:11" ht="12.75" customHeight="1" x14ac:dyDescent="0.25">
      <c r="A3807" s="20">
        <f t="shared" si="119"/>
        <v>43045.249999990789</v>
      </c>
      <c r="B3807" s="29">
        <v>3.83785</v>
      </c>
      <c r="C3807" s="30">
        <v>1.9221999999999999</v>
      </c>
      <c r="D3807" s="29">
        <v>206.65719999999999</v>
      </c>
      <c r="E3807" s="29"/>
      <c r="F3807" s="24">
        <f t="shared" si="118"/>
        <v>3.83785</v>
      </c>
      <c r="G3807" s="24">
        <v>3.83785</v>
      </c>
      <c r="H3807" s="23">
        <v>11.383279999999999</v>
      </c>
      <c r="I3807" s="23"/>
      <c r="J3807" s="23">
        <v>150</v>
      </c>
      <c r="K3807" s="23"/>
    </row>
    <row r="3808" spans="1:11" ht="12.75" customHeight="1" x14ac:dyDescent="0.25">
      <c r="A3808" s="20">
        <f t="shared" si="119"/>
        <v>43045.291666657453</v>
      </c>
      <c r="B3808" s="29">
        <v>21.96463</v>
      </c>
      <c r="C3808" s="30">
        <v>1.8521799999999999</v>
      </c>
      <c r="D3808" s="29">
        <v>213.71870000000001</v>
      </c>
      <c r="E3808" s="29"/>
      <c r="F3808" s="24">
        <f t="shared" si="118"/>
        <v>21.96463</v>
      </c>
      <c r="G3808" s="24">
        <v>21.96463</v>
      </c>
      <c r="H3808" s="23">
        <v>11.38289</v>
      </c>
      <c r="I3808" s="23"/>
      <c r="J3808" s="23">
        <v>150</v>
      </c>
      <c r="K3808" s="23"/>
    </row>
    <row r="3809" spans="1:11" ht="12.75" customHeight="1" x14ac:dyDescent="0.25">
      <c r="A3809" s="20">
        <f t="shared" si="119"/>
        <v>43045.333333324117</v>
      </c>
      <c r="B3809" s="29">
        <v>19.732320000000001</v>
      </c>
      <c r="C3809" s="30">
        <v>2.1543399999999999</v>
      </c>
      <c r="D3809" s="29">
        <v>230.56530000000001</v>
      </c>
      <c r="E3809" s="29"/>
      <c r="F3809" s="24">
        <f t="shared" si="118"/>
        <v>19.732320000000001</v>
      </c>
      <c r="G3809" s="24">
        <v>19.732320000000001</v>
      </c>
      <c r="H3809" s="23">
        <v>11.37895</v>
      </c>
      <c r="I3809" s="23"/>
      <c r="J3809" s="23">
        <v>150</v>
      </c>
      <c r="K3809" s="23"/>
    </row>
    <row r="3810" spans="1:11" ht="12.75" customHeight="1" x14ac:dyDescent="0.25">
      <c r="A3810" s="20">
        <f t="shared" si="119"/>
        <v>43045.374999990781</v>
      </c>
      <c r="B3810" s="29">
        <v>40.083680000000001</v>
      </c>
      <c r="C3810" s="30">
        <v>2.77921</v>
      </c>
      <c r="D3810" s="29">
        <v>216.46960000000001</v>
      </c>
      <c r="E3810" s="29"/>
      <c r="F3810" s="24">
        <f t="shared" si="118"/>
        <v>40.083680000000001</v>
      </c>
      <c r="G3810" s="24">
        <v>40.083680000000001</v>
      </c>
      <c r="H3810" s="23">
        <v>11.37778</v>
      </c>
      <c r="I3810" s="23"/>
      <c r="J3810" s="23">
        <v>150</v>
      </c>
      <c r="K3810" s="23"/>
    </row>
    <row r="3811" spans="1:11" ht="12.75" customHeight="1" x14ac:dyDescent="0.25">
      <c r="A3811" s="20">
        <f t="shared" si="119"/>
        <v>43045.416666657446</v>
      </c>
      <c r="B3811" s="29">
        <v>28.837779999999999</v>
      </c>
      <c r="C3811" s="30">
        <v>3.3811300000000002</v>
      </c>
      <c r="D3811" s="29">
        <v>207.6155</v>
      </c>
      <c r="E3811" s="29"/>
      <c r="F3811" s="24">
        <f t="shared" si="118"/>
        <v>28.837779999999999</v>
      </c>
      <c r="G3811" s="24">
        <v>28.837779999999999</v>
      </c>
      <c r="H3811" s="23">
        <v>11.377280000000001</v>
      </c>
      <c r="I3811" s="23"/>
      <c r="J3811" s="23">
        <v>150</v>
      </c>
      <c r="K3811" s="23"/>
    </row>
    <row r="3812" spans="1:11" ht="12.75" customHeight="1" x14ac:dyDescent="0.25">
      <c r="A3812" s="20">
        <f t="shared" si="119"/>
        <v>43045.45833332411</v>
      </c>
      <c r="B3812" s="29">
        <v>39.079590000000003</v>
      </c>
      <c r="C3812" s="30">
        <v>4.0753899999999996</v>
      </c>
      <c r="D3812" s="29">
        <v>222.7791</v>
      </c>
      <c r="E3812" s="29"/>
      <c r="F3812" s="24">
        <f t="shared" si="118"/>
        <v>39.079590000000003</v>
      </c>
      <c r="G3812" s="24">
        <v>39.079590000000003</v>
      </c>
      <c r="H3812" s="23">
        <v>11.37604</v>
      </c>
      <c r="I3812" s="23"/>
      <c r="J3812" s="23">
        <v>150</v>
      </c>
      <c r="K3812" s="23"/>
    </row>
    <row r="3813" spans="1:11" ht="12.75" customHeight="1" x14ac:dyDescent="0.25">
      <c r="A3813" s="20">
        <f t="shared" si="119"/>
        <v>43045.499999990774</v>
      </c>
      <c r="B3813" s="29">
        <v>33.606349999999999</v>
      </c>
      <c r="C3813" s="30">
        <v>4.6911399999999999</v>
      </c>
      <c r="D3813" s="29">
        <v>223.32560000000001</v>
      </c>
      <c r="E3813" s="29"/>
      <c r="F3813" s="24">
        <f t="shared" si="118"/>
        <v>33.606349999999999</v>
      </c>
      <c r="G3813" s="24">
        <v>33.606349999999999</v>
      </c>
      <c r="H3813" s="23">
        <v>11.37322</v>
      </c>
      <c r="I3813" s="23"/>
      <c r="J3813" s="23">
        <v>150</v>
      </c>
      <c r="K3813" s="23"/>
    </row>
    <row r="3814" spans="1:11" ht="12.75" customHeight="1" x14ac:dyDescent="0.25">
      <c r="A3814" s="20">
        <f t="shared" si="119"/>
        <v>43045.541666657438</v>
      </c>
      <c r="B3814" s="29">
        <v>28.142410000000002</v>
      </c>
      <c r="C3814" s="30">
        <v>3.7952699999999999</v>
      </c>
      <c r="D3814" s="29">
        <v>210.11019999999999</v>
      </c>
      <c r="E3814" s="29"/>
      <c r="F3814" s="24">
        <f t="shared" si="118"/>
        <v>28.142410000000002</v>
      </c>
      <c r="G3814" s="24">
        <v>28.142410000000002</v>
      </c>
      <c r="H3814" s="23">
        <v>11.36956</v>
      </c>
      <c r="I3814" s="23"/>
      <c r="J3814" s="23">
        <v>150</v>
      </c>
      <c r="K3814" s="23"/>
    </row>
    <row r="3815" spans="1:11" ht="12.75" customHeight="1" x14ac:dyDescent="0.25">
      <c r="A3815" s="20">
        <f t="shared" si="119"/>
        <v>43045.583333324103</v>
      </c>
      <c r="B3815" s="29">
        <v>30.69566</v>
      </c>
      <c r="C3815" s="30">
        <v>4.4243399999999999</v>
      </c>
      <c r="D3815" s="29">
        <v>210.3954</v>
      </c>
      <c r="E3815" s="29"/>
      <c r="F3815" s="24">
        <f t="shared" si="118"/>
        <v>30.69566</v>
      </c>
      <c r="G3815" s="24">
        <v>30.69566</v>
      </c>
      <c r="H3815" s="23">
        <v>11.361330000000001</v>
      </c>
      <c r="I3815" s="23"/>
      <c r="J3815" s="23">
        <v>150</v>
      </c>
      <c r="K3815" s="23"/>
    </row>
    <row r="3816" spans="1:11" ht="12.75" customHeight="1" x14ac:dyDescent="0.25">
      <c r="A3816" s="20">
        <f t="shared" si="119"/>
        <v>43045.624999990767</v>
      </c>
      <c r="B3816" s="29">
        <v>43.351379999999999</v>
      </c>
      <c r="C3816" s="30">
        <v>4.3868799999999997</v>
      </c>
      <c r="D3816" s="29">
        <v>202.08430000000001</v>
      </c>
      <c r="E3816" s="29"/>
      <c r="F3816" s="24">
        <f t="shared" si="118"/>
        <v>43.351379999999999</v>
      </c>
      <c r="G3816" s="24">
        <v>43.351379999999999</v>
      </c>
      <c r="H3816" s="23">
        <v>11.35735</v>
      </c>
      <c r="I3816" s="23"/>
      <c r="J3816" s="23">
        <v>150</v>
      </c>
      <c r="K3816" s="23"/>
    </row>
    <row r="3817" spans="1:11" ht="12.75" customHeight="1" x14ac:dyDescent="0.25">
      <c r="A3817" s="20">
        <f t="shared" si="119"/>
        <v>43045.666666657431</v>
      </c>
      <c r="B3817" s="29">
        <v>29.48057</v>
      </c>
      <c r="C3817" s="30">
        <v>4.1611099999999999</v>
      </c>
      <c r="D3817" s="29">
        <v>217.29570000000001</v>
      </c>
      <c r="E3817" s="29"/>
      <c r="F3817" s="24">
        <f t="shared" si="118"/>
        <v>29.48057</v>
      </c>
      <c r="G3817" s="24">
        <v>29.48057</v>
      </c>
      <c r="H3817" s="23">
        <v>11.356780000000001</v>
      </c>
      <c r="I3817" s="23"/>
      <c r="J3817" s="23">
        <v>150</v>
      </c>
      <c r="K3817" s="23"/>
    </row>
    <row r="3818" spans="1:11" ht="12.75" customHeight="1" x14ac:dyDescent="0.25">
      <c r="A3818" s="20">
        <f t="shared" si="119"/>
        <v>43045.708333324095</v>
      </c>
      <c r="B3818" s="29">
        <v>44.277540000000002</v>
      </c>
      <c r="C3818" s="30">
        <v>4.0596399999999999</v>
      </c>
      <c r="D3818" s="29">
        <v>225.62219999999999</v>
      </c>
      <c r="E3818" s="29"/>
      <c r="F3818" s="24">
        <f t="shared" si="118"/>
        <v>44.277540000000002</v>
      </c>
      <c r="G3818" s="24">
        <v>44.277540000000002</v>
      </c>
      <c r="H3818" s="23">
        <v>11.352169999999999</v>
      </c>
      <c r="I3818" s="23"/>
      <c r="J3818" s="23">
        <v>150</v>
      </c>
      <c r="K3818" s="23"/>
    </row>
    <row r="3819" spans="1:11" ht="12.75" customHeight="1" x14ac:dyDescent="0.25">
      <c r="A3819" s="20">
        <f t="shared" si="119"/>
        <v>43045.74999999076</v>
      </c>
      <c r="B3819" s="29">
        <v>24.52205</v>
      </c>
      <c r="C3819" s="30">
        <v>3.6841599999999999</v>
      </c>
      <c r="D3819" s="29">
        <v>209.06569999999999</v>
      </c>
      <c r="E3819" s="29"/>
      <c r="F3819" s="24">
        <f t="shared" si="118"/>
        <v>24.52205</v>
      </c>
      <c r="G3819" s="24">
        <v>24.52205</v>
      </c>
      <c r="H3819" s="23">
        <v>11.35155</v>
      </c>
      <c r="I3819" s="23"/>
      <c r="J3819" s="23">
        <v>150</v>
      </c>
      <c r="K3819" s="23"/>
    </row>
    <row r="3820" spans="1:11" ht="12.75" customHeight="1" x14ac:dyDescent="0.25">
      <c r="A3820" s="20">
        <f t="shared" si="119"/>
        <v>43045.791666657424</v>
      </c>
      <c r="B3820" s="29">
        <v>26.08783</v>
      </c>
      <c r="C3820" s="30">
        <v>3.1928999999999998</v>
      </c>
      <c r="D3820" s="29">
        <v>208.2216</v>
      </c>
      <c r="E3820" s="29"/>
      <c r="F3820" s="24">
        <f t="shared" si="118"/>
        <v>26.08783</v>
      </c>
      <c r="G3820" s="24">
        <v>26.08783</v>
      </c>
      <c r="H3820" s="23">
        <v>11.35078</v>
      </c>
      <c r="I3820" s="23"/>
      <c r="J3820" s="23">
        <v>150</v>
      </c>
      <c r="K3820" s="23"/>
    </row>
    <row r="3821" spans="1:11" ht="12.75" customHeight="1" x14ac:dyDescent="0.25">
      <c r="A3821" s="20">
        <f t="shared" si="119"/>
        <v>43045.833333324088</v>
      </c>
      <c r="B3821" s="29">
        <v>44.766300000000001</v>
      </c>
      <c r="C3821" s="30">
        <v>1.7374799999999999</v>
      </c>
      <c r="D3821" s="29">
        <v>239.3441</v>
      </c>
      <c r="E3821" s="29"/>
      <c r="F3821" s="24">
        <f t="shared" si="118"/>
        <v>44.766300000000001</v>
      </c>
      <c r="G3821" s="24">
        <v>44.766300000000001</v>
      </c>
      <c r="H3821" s="23">
        <v>11.347329999999999</v>
      </c>
      <c r="I3821" s="23"/>
      <c r="J3821" s="23">
        <v>150</v>
      </c>
      <c r="K3821" s="23"/>
    </row>
    <row r="3822" spans="1:11" ht="12.75" customHeight="1" x14ac:dyDescent="0.25">
      <c r="A3822" s="20">
        <f t="shared" si="119"/>
        <v>43045.874999990752</v>
      </c>
      <c r="B3822" s="29">
        <v>20.543990000000001</v>
      </c>
      <c r="C3822" s="30">
        <v>0.86406000000000005</v>
      </c>
      <c r="D3822" s="29">
        <v>303.54059999999998</v>
      </c>
      <c r="E3822" s="29"/>
      <c r="F3822" s="24">
        <f t="shared" si="118"/>
        <v>20.543990000000001</v>
      </c>
      <c r="G3822" s="24">
        <v>20.543990000000001</v>
      </c>
      <c r="H3822" s="23">
        <v>11.34712</v>
      </c>
      <c r="I3822" s="23"/>
      <c r="J3822" s="23">
        <v>150</v>
      </c>
      <c r="K3822" s="23"/>
    </row>
    <row r="3823" spans="1:11" ht="12.75" customHeight="1" x14ac:dyDescent="0.25">
      <c r="A3823" s="20">
        <f t="shared" si="119"/>
        <v>43045.916666657416</v>
      </c>
      <c r="B3823" s="29">
        <v>15.949299999999999</v>
      </c>
      <c r="C3823" s="30">
        <v>0.47735</v>
      </c>
      <c r="D3823" s="29">
        <v>344.18439999999998</v>
      </c>
      <c r="E3823" s="29"/>
      <c r="F3823" s="24">
        <f t="shared" si="118"/>
        <v>15.949299999999999</v>
      </c>
      <c r="G3823" s="24">
        <v>15.949299999999999</v>
      </c>
      <c r="H3823" s="23">
        <v>11.346159999999999</v>
      </c>
      <c r="I3823" s="23"/>
      <c r="J3823" s="23">
        <v>150</v>
      </c>
      <c r="K3823" s="23"/>
    </row>
    <row r="3824" spans="1:11" ht="12.75" customHeight="1" x14ac:dyDescent="0.25">
      <c r="A3824" s="20">
        <f t="shared" si="119"/>
        <v>43045.958333324081</v>
      </c>
      <c r="B3824" s="29">
        <v>15.257669999999999</v>
      </c>
      <c r="C3824" s="30">
        <v>0.43978</v>
      </c>
      <c r="D3824" s="29">
        <v>6.8653399999999998</v>
      </c>
      <c r="E3824" s="29"/>
      <c r="F3824" s="24">
        <f t="shared" si="118"/>
        <v>15.257669999999999</v>
      </c>
      <c r="G3824" s="24">
        <v>15.257669999999999</v>
      </c>
      <c r="H3824" s="23">
        <v>11.342610000000001</v>
      </c>
      <c r="I3824" s="23"/>
      <c r="J3824" s="23">
        <v>150</v>
      </c>
      <c r="K3824" s="23"/>
    </row>
    <row r="3825" spans="1:11" ht="12.75" customHeight="1" x14ac:dyDescent="0.25">
      <c r="A3825" s="20">
        <f t="shared" si="119"/>
        <v>43045.999999990745</v>
      </c>
      <c r="B3825" s="29">
        <v>15.96082</v>
      </c>
      <c r="C3825" s="30">
        <v>0.39362000000000003</v>
      </c>
      <c r="D3825" s="29">
        <v>35.381900000000002</v>
      </c>
      <c r="E3825" s="29"/>
      <c r="F3825" s="24">
        <f t="shared" si="118"/>
        <v>15.96082</v>
      </c>
      <c r="G3825" s="24">
        <v>15.96082</v>
      </c>
      <c r="H3825" s="23">
        <v>11.342280000000001</v>
      </c>
      <c r="I3825" s="23"/>
      <c r="J3825" s="23">
        <v>150</v>
      </c>
      <c r="K3825" s="23"/>
    </row>
    <row r="3826" spans="1:11" ht="12.75" customHeight="1" x14ac:dyDescent="0.25">
      <c r="A3826" s="20">
        <f t="shared" si="119"/>
        <v>43046.041666657409</v>
      </c>
      <c r="B3826" s="29">
        <v>7.5134299999999996</v>
      </c>
      <c r="C3826" s="30">
        <v>0.42330000000000001</v>
      </c>
      <c r="D3826" s="29">
        <v>41.985619999999997</v>
      </c>
      <c r="E3826" s="29"/>
      <c r="F3826" s="24">
        <f t="shared" si="118"/>
        <v>7.5134299999999996</v>
      </c>
      <c r="G3826" s="24">
        <v>7.5134299999999996</v>
      </c>
      <c r="H3826" s="23">
        <v>11.341329999999999</v>
      </c>
      <c r="I3826" s="23">
        <f>COUNTIF(G3826:G3849,"&gt;150")</f>
        <v>2</v>
      </c>
      <c r="J3826" s="23">
        <v>150</v>
      </c>
      <c r="K3826" s="23"/>
    </row>
    <row r="3827" spans="1:11" ht="12.75" customHeight="1" x14ac:dyDescent="0.25">
      <c r="A3827" s="20">
        <f t="shared" si="119"/>
        <v>43046.083333324073</v>
      </c>
      <c r="B3827" s="29">
        <v>22.476780000000002</v>
      </c>
      <c r="C3827" s="30">
        <v>0.30895</v>
      </c>
      <c r="D3827" s="29">
        <v>154.76310000000001</v>
      </c>
      <c r="E3827" s="29"/>
      <c r="F3827" s="24">
        <f t="shared" si="118"/>
        <v>22.476780000000002</v>
      </c>
      <c r="G3827" s="24">
        <v>22.476780000000002</v>
      </c>
      <c r="H3827" s="23">
        <v>11.3384</v>
      </c>
      <c r="I3827" s="23"/>
      <c r="J3827" s="23">
        <v>150</v>
      </c>
      <c r="K3827" s="23"/>
    </row>
    <row r="3828" spans="1:11" ht="12.75" customHeight="1" x14ac:dyDescent="0.25">
      <c r="A3828" s="20">
        <f t="shared" si="119"/>
        <v>43046.124999990738</v>
      </c>
      <c r="B3828" s="29">
        <v>18.925370000000001</v>
      </c>
      <c r="C3828" s="30">
        <v>0.35099000000000002</v>
      </c>
      <c r="D3828" s="29">
        <v>238.9598</v>
      </c>
      <c r="E3828" s="29"/>
      <c r="F3828" s="24">
        <f t="shared" si="118"/>
        <v>18.925370000000001</v>
      </c>
      <c r="G3828" s="24">
        <v>18.925370000000001</v>
      </c>
      <c r="H3828" s="23">
        <v>11.33338</v>
      </c>
      <c r="I3828" s="23"/>
      <c r="J3828" s="23">
        <v>150</v>
      </c>
      <c r="K3828" s="23"/>
    </row>
    <row r="3829" spans="1:11" ht="12.75" customHeight="1" x14ac:dyDescent="0.25">
      <c r="A3829" s="20">
        <f t="shared" si="119"/>
        <v>43046.166666657402</v>
      </c>
      <c r="B3829" s="29">
        <v>9.6862300000000001</v>
      </c>
      <c r="C3829" s="30">
        <v>0.38214999999999999</v>
      </c>
      <c r="D3829" s="29">
        <v>46.248420000000003</v>
      </c>
      <c r="E3829" s="29"/>
      <c r="F3829" s="24">
        <f t="shared" si="118"/>
        <v>9.6862300000000001</v>
      </c>
      <c r="G3829" s="24">
        <v>9.6862300000000001</v>
      </c>
      <c r="H3829" s="23">
        <v>11.33095</v>
      </c>
      <c r="I3829" s="23"/>
      <c r="J3829" s="23">
        <v>150</v>
      </c>
      <c r="K3829" s="23"/>
    </row>
    <row r="3830" spans="1:11" ht="12.75" customHeight="1" x14ac:dyDescent="0.25">
      <c r="A3830" s="20">
        <f t="shared" si="119"/>
        <v>43046.208333324066</v>
      </c>
      <c r="B3830" s="29">
        <v>10.048959999999999</v>
      </c>
      <c r="C3830" s="30">
        <v>0.38456000000000001</v>
      </c>
      <c r="D3830" s="29">
        <v>271.21640000000002</v>
      </c>
      <c r="E3830" s="29"/>
      <c r="F3830" s="24">
        <f t="shared" si="118"/>
        <v>10.048959999999999</v>
      </c>
      <c r="G3830" s="24">
        <v>10.048959999999999</v>
      </c>
      <c r="H3830" s="23">
        <v>11.323980000000001</v>
      </c>
      <c r="I3830" s="23"/>
      <c r="J3830" s="23">
        <v>150</v>
      </c>
      <c r="K3830" s="23"/>
    </row>
    <row r="3831" spans="1:11" ht="12.75" customHeight="1" x14ac:dyDescent="0.25">
      <c r="A3831" s="20">
        <f t="shared" si="119"/>
        <v>43046.24999999073</v>
      </c>
      <c r="B3831" s="29">
        <v>234.98759999999999</v>
      </c>
      <c r="C3831" s="30">
        <v>1.21641</v>
      </c>
      <c r="D3831" s="29">
        <v>25.784109999999998</v>
      </c>
      <c r="E3831" s="29"/>
      <c r="F3831" s="24">
        <f t="shared" si="118"/>
        <v>234.98759999999999</v>
      </c>
      <c r="G3831" s="24">
        <v>234.98759999999999</v>
      </c>
      <c r="H3831" s="23">
        <v>11.32306</v>
      </c>
      <c r="I3831" s="23"/>
      <c r="J3831" s="23">
        <v>150</v>
      </c>
      <c r="K3831" s="23"/>
    </row>
    <row r="3832" spans="1:11" ht="12.75" customHeight="1" x14ac:dyDescent="0.25">
      <c r="A3832" s="20">
        <f t="shared" si="119"/>
        <v>43046.291666657395</v>
      </c>
      <c r="B3832" s="29">
        <v>321.78320000000002</v>
      </c>
      <c r="C3832" s="30">
        <v>1.09331</v>
      </c>
      <c r="D3832" s="29">
        <v>320.2672</v>
      </c>
      <c r="E3832" s="29"/>
      <c r="F3832" s="24">
        <f t="shared" si="118"/>
        <v>321.78320000000002</v>
      </c>
      <c r="G3832" s="24">
        <v>321.78320000000002</v>
      </c>
      <c r="H3832" s="23">
        <v>11.312419999999999</v>
      </c>
      <c r="I3832" s="23"/>
      <c r="J3832" s="23">
        <v>150</v>
      </c>
      <c r="K3832" s="23"/>
    </row>
    <row r="3833" spans="1:11" ht="12.75" customHeight="1" x14ac:dyDescent="0.25">
      <c r="A3833" s="20">
        <f t="shared" si="119"/>
        <v>43046.333333324059</v>
      </c>
      <c r="B3833" s="29">
        <v>55.547080000000001</v>
      </c>
      <c r="C3833" s="30">
        <v>0.95804999999999996</v>
      </c>
      <c r="D3833" s="29">
        <v>259.88240000000002</v>
      </c>
      <c r="E3833" s="29"/>
      <c r="F3833" s="24">
        <f t="shared" si="118"/>
        <v>55.547080000000001</v>
      </c>
      <c r="G3833" s="24">
        <v>55.547080000000001</v>
      </c>
      <c r="H3833" s="23">
        <v>11.305580000000001</v>
      </c>
      <c r="I3833" s="23"/>
      <c r="J3833" s="23">
        <v>150</v>
      </c>
      <c r="K3833" s="23"/>
    </row>
    <row r="3834" spans="1:11" ht="12.75" customHeight="1" x14ac:dyDescent="0.25">
      <c r="A3834" s="20">
        <f t="shared" si="119"/>
        <v>43046.374999990723</v>
      </c>
      <c r="B3834" s="29">
        <v>37.112180000000002</v>
      </c>
      <c r="C3834" s="30">
        <v>1.3577600000000001</v>
      </c>
      <c r="D3834" s="29">
        <v>44.907420000000002</v>
      </c>
      <c r="E3834" s="29"/>
      <c r="F3834" s="24">
        <f t="shared" si="118"/>
        <v>37.112180000000002</v>
      </c>
      <c r="G3834" s="24">
        <v>37.112180000000002</v>
      </c>
      <c r="H3834" s="23">
        <v>11.30528</v>
      </c>
      <c r="I3834" s="23"/>
      <c r="J3834" s="23">
        <v>150</v>
      </c>
      <c r="K3834" s="23"/>
    </row>
    <row r="3835" spans="1:11" ht="12.75" customHeight="1" x14ac:dyDescent="0.25">
      <c r="A3835" s="20">
        <f t="shared" si="119"/>
        <v>43046.416666657387</v>
      </c>
      <c r="B3835" s="29">
        <v>16.656479999999998</v>
      </c>
      <c r="C3835" s="30">
        <v>2.6679900000000001</v>
      </c>
      <c r="D3835" s="29">
        <v>35.35219</v>
      </c>
      <c r="E3835" s="29"/>
      <c r="F3835" s="24">
        <f t="shared" si="118"/>
        <v>16.656479999999998</v>
      </c>
      <c r="G3835" s="24">
        <v>16.656479999999998</v>
      </c>
      <c r="H3835" s="23">
        <v>11.3035</v>
      </c>
      <c r="I3835" s="23"/>
      <c r="J3835" s="23">
        <v>150</v>
      </c>
      <c r="K3835" s="23"/>
    </row>
    <row r="3836" spans="1:11" ht="12.75" customHeight="1" x14ac:dyDescent="0.25">
      <c r="A3836" s="20">
        <f t="shared" si="119"/>
        <v>43046.458333324052</v>
      </c>
      <c r="B3836" s="29">
        <v>20.6082</v>
      </c>
      <c r="C3836" s="30">
        <v>2.67903</v>
      </c>
      <c r="D3836" s="29">
        <v>18.009779999999999</v>
      </c>
      <c r="E3836" s="29"/>
      <c r="F3836" s="24">
        <f t="shared" si="118"/>
        <v>20.6082</v>
      </c>
      <c r="G3836" s="24">
        <v>20.6082</v>
      </c>
      <c r="H3836" s="23">
        <v>11.30133</v>
      </c>
      <c r="I3836" s="23"/>
      <c r="J3836" s="23">
        <v>150</v>
      </c>
      <c r="K3836" s="23"/>
    </row>
    <row r="3837" spans="1:11" ht="12.75" customHeight="1" x14ac:dyDescent="0.25">
      <c r="A3837" s="20">
        <f t="shared" si="119"/>
        <v>43046.499999990716</v>
      </c>
      <c r="B3837" s="29">
        <v>16.056799999999999</v>
      </c>
      <c r="C3837" s="30">
        <v>2.7639800000000001</v>
      </c>
      <c r="D3837" s="29">
        <v>36.441699999999997</v>
      </c>
      <c r="E3837" s="29"/>
      <c r="F3837" s="24">
        <f t="shared" si="118"/>
        <v>16.056799999999999</v>
      </c>
      <c r="G3837" s="24">
        <v>16.056799999999999</v>
      </c>
      <c r="H3837" s="23">
        <v>11.29875</v>
      </c>
      <c r="I3837" s="23"/>
      <c r="J3837" s="23">
        <v>150</v>
      </c>
      <c r="K3837" s="23"/>
    </row>
    <row r="3838" spans="1:11" ht="12.75" customHeight="1" x14ac:dyDescent="0.25">
      <c r="A3838" s="20">
        <f t="shared" si="119"/>
        <v>43046.54166665738</v>
      </c>
      <c r="B3838" s="29">
        <v>14.0181</v>
      </c>
      <c r="C3838" s="30">
        <v>3.5105300000000002</v>
      </c>
      <c r="D3838" s="29">
        <v>53.743760000000002</v>
      </c>
      <c r="E3838" s="29"/>
      <c r="F3838" s="24">
        <f t="shared" si="118"/>
        <v>14.0181</v>
      </c>
      <c r="G3838" s="24">
        <v>14.0181</v>
      </c>
      <c r="H3838" s="23">
        <v>11.2982</v>
      </c>
      <c r="I3838" s="23"/>
      <c r="J3838" s="23">
        <v>150</v>
      </c>
      <c r="K3838" s="23"/>
    </row>
    <row r="3839" spans="1:11" ht="12.75" customHeight="1" x14ac:dyDescent="0.25">
      <c r="A3839" s="20">
        <f t="shared" si="119"/>
        <v>43046.583333324044</v>
      </c>
      <c r="B3839" s="29">
        <v>16.820409999999999</v>
      </c>
      <c r="C3839" s="30">
        <v>3.6832799999999999</v>
      </c>
      <c r="D3839" s="29">
        <v>45.206420000000001</v>
      </c>
      <c r="E3839" s="29"/>
      <c r="F3839" s="24">
        <f t="shared" si="118"/>
        <v>16.820409999999999</v>
      </c>
      <c r="G3839" s="24">
        <v>16.820409999999999</v>
      </c>
      <c r="H3839" s="23">
        <v>11.29795</v>
      </c>
      <c r="I3839" s="23"/>
      <c r="J3839" s="23">
        <v>150</v>
      </c>
      <c r="K3839" s="23"/>
    </row>
    <row r="3840" spans="1:11" ht="12.75" customHeight="1" x14ac:dyDescent="0.25">
      <c r="A3840" s="20">
        <f t="shared" si="119"/>
        <v>43046.624999990709</v>
      </c>
      <c r="B3840" s="29">
        <v>11.221299999999999</v>
      </c>
      <c r="C3840" s="30">
        <v>3.34287</v>
      </c>
      <c r="D3840" s="29">
        <v>39.51276</v>
      </c>
      <c r="E3840" s="29"/>
      <c r="F3840" s="24">
        <f t="shared" si="118"/>
        <v>11.221299999999999</v>
      </c>
      <c r="G3840" s="24">
        <v>11.221299999999999</v>
      </c>
      <c r="H3840" s="23">
        <v>11.297219999999999</v>
      </c>
      <c r="I3840" s="23"/>
      <c r="J3840" s="23">
        <v>150</v>
      </c>
      <c r="K3840" s="23"/>
    </row>
    <row r="3841" spans="1:11" ht="12.75" customHeight="1" x14ac:dyDescent="0.25">
      <c r="A3841" s="20">
        <f t="shared" si="119"/>
        <v>43046.666666657373</v>
      </c>
      <c r="B3841" s="29">
        <v>14.52106</v>
      </c>
      <c r="C3841" s="30">
        <v>3.2928700000000002</v>
      </c>
      <c r="D3841" s="29">
        <v>50.120869999999996</v>
      </c>
      <c r="E3841" s="29"/>
      <c r="F3841" s="24">
        <f t="shared" si="118"/>
        <v>14.52106</v>
      </c>
      <c r="G3841" s="24">
        <v>14.52106</v>
      </c>
      <c r="H3841" s="23">
        <v>11.29472</v>
      </c>
      <c r="I3841" s="23"/>
      <c r="J3841" s="23">
        <v>150</v>
      </c>
      <c r="K3841" s="23"/>
    </row>
    <row r="3842" spans="1:11" ht="12.75" customHeight="1" x14ac:dyDescent="0.25">
      <c r="A3842" s="20">
        <f t="shared" si="119"/>
        <v>43046.708333324037</v>
      </c>
      <c r="B3842" s="29">
        <v>12.47749</v>
      </c>
      <c r="C3842" s="30">
        <v>2.4647800000000002</v>
      </c>
      <c r="D3842" s="29">
        <v>38.933639999999997</v>
      </c>
      <c r="E3842" s="29"/>
      <c r="F3842" s="24">
        <f t="shared" si="118"/>
        <v>12.47749</v>
      </c>
      <c r="G3842" s="24">
        <v>12.47749</v>
      </c>
      <c r="H3842" s="23">
        <v>11.29454</v>
      </c>
      <c r="I3842" s="23"/>
      <c r="J3842" s="23">
        <v>150</v>
      </c>
      <c r="K3842" s="23"/>
    </row>
    <row r="3843" spans="1:11" ht="12.75" customHeight="1" x14ac:dyDescent="0.25">
      <c r="A3843" s="20">
        <f t="shared" si="119"/>
        <v>43046.749999990701</v>
      </c>
      <c r="B3843" s="29">
        <v>6.9428700000000001</v>
      </c>
      <c r="C3843" s="30">
        <v>2.2946399999999998</v>
      </c>
      <c r="D3843" s="29">
        <v>27.323329999999999</v>
      </c>
      <c r="E3843" s="29"/>
      <c r="F3843" s="24">
        <f t="shared" si="118"/>
        <v>6.9428700000000001</v>
      </c>
      <c r="G3843" s="24">
        <v>6.9428700000000001</v>
      </c>
      <c r="H3843" s="23">
        <v>11.282170000000001</v>
      </c>
      <c r="I3843" s="23"/>
      <c r="J3843" s="23">
        <v>150</v>
      </c>
      <c r="K3843" s="23"/>
    </row>
    <row r="3844" spans="1:11" ht="12.75" customHeight="1" x14ac:dyDescent="0.25">
      <c r="A3844" s="20">
        <f t="shared" si="119"/>
        <v>43046.791666657366</v>
      </c>
      <c r="B3844" s="29">
        <v>12.42277</v>
      </c>
      <c r="C3844" s="30">
        <v>2.6132200000000001</v>
      </c>
      <c r="D3844" s="29">
        <v>50.689610000000002</v>
      </c>
      <c r="E3844" s="29"/>
      <c r="F3844" s="24">
        <f t="shared" si="118"/>
        <v>12.42277</v>
      </c>
      <c r="G3844" s="24">
        <v>12.42277</v>
      </c>
      <c r="H3844" s="23">
        <v>11.281779999999999</v>
      </c>
      <c r="I3844" s="23"/>
      <c r="J3844" s="23">
        <v>150</v>
      </c>
      <c r="K3844" s="23"/>
    </row>
    <row r="3845" spans="1:11" ht="12.75" customHeight="1" x14ac:dyDescent="0.25">
      <c r="A3845" s="20">
        <f t="shared" si="119"/>
        <v>43046.83333332403</v>
      </c>
      <c r="B3845" s="29">
        <v>6.9749499999999998</v>
      </c>
      <c r="C3845" s="30">
        <v>2.3893900000000001</v>
      </c>
      <c r="D3845" s="29">
        <v>25.956759999999999</v>
      </c>
      <c r="E3845" s="29"/>
      <c r="F3845" s="24">
        <f t="shared" si="118"/>
        <v>6.9749499999999998</v>
      </c>
      <c r="G3845" s="24">
        <v>6.9749499999999998</v>
      </c>
      <c r="H3845" s="23">
        <v>11.27933</v>
      </c>
      <c r="I3845" s="23"/>
      <c r="J3845" s="23">
        <v>150</v>
      </c>
      <c r="K3845" s="23"/>
    </row>
    <row r="3846" spans="1:11" ht="12.75" customHeight="1" x14ac:dyDescent="0.25">
      <c r="A3846" s="20">
        <f t="shared" si="119"/>
        <v>43046.874999990694</v>
      </c>
      <c r="B3846" s="29">
        <v>16.383369999999999</v>
      </c>
      <c r="C3846" s="30">
        <v>1.84945</v>
      </c>
      <c r="D3846" s="29">
        <v>25.11459</v>
      </c>
      <c r="E3846" s="29"/>
      <c r="F3846" s="24">
        <f t="shared" si="118"/>
        <v>16.383369999999999</v>
      </c>
      <c r="G3846" s="24">
        <v>16.383369999999999</v>
      </c>
      <c r="H3846" s="23">
        <v>11.272740000000001</v>
      </c>
      <c r="I3846" s="23"/>
      <c r="J3846" s="23">
        <v>150</v>
      </c>
      <c r="K3846" s="23"/>
    </row>
    <row r="3847" spans="1:11" ht="12.75" customHeight="1" x14ac:dyDescent="0.25">
      <c r="A3847" s="20">
        <f t="shared" si="119"/>
        <v>43046.916666657358</v>
      </c>
      <c r="B3847" s="29">
        <v>11.12121</v>
      </c>
      <c r="C3847" s="30">
        <v>1.56755</v>
      </c>
      <c r="D3847" s="29">
        <v>15.80353</v>
      </c>
      <c r="E3847" s="29"/>
      <c r="F3847" s="24">
        <f t="shared" si="118"/>
        <v>11.12121</v>
      </c>
      <c r="G3847" s="24">
        <v>11.12121</v>
      </c>
      <c r="H3847" s="23">
        <v>11.26972</v>
      </c>
      <c r="I3847" s="23"/>
      <c r="J3847" s="23">
        <v>150</v>
      </c>
      <c r="K3847" s="23"/>
    </row>
    <row r="3848" spans="1:11" ht="12.75" customHeight="1" x14ac:dyDescent="0.25">
      <c r="A3848" s="20">
        <f t="shared" si="119"/>
        <v>43046.958333324023</v>
      </c>
      <c r="B3848" s="29">
        <v>4.27475</v>
      </c>
      <c r="C3848" s="30">
        <v>2.1653199999999999</v>
      </c>
      <c r="D3848" s="29">
        <v>11.139849999999999</v>
      </c>
      <c r="E3848" s="29"/>
      <c r="F3848" s="24">
        <f t="shared" si="118"/>
        <v>4.27475</v>
      </c>
      <c r="G3848" s="24">
        <v>4.27475</v>
      </c>
      <c r="H3848" s="23">
        <v>11.26661</v>
      </c>
      <c r="I3848" s="23"/>
      <c r="J3848" s="23">
        <v>150</v>
      </c>
      <c r="K3848" s="23"/>
    </row>
    <row r="3849" spans="1:11" ht="12.75" customHeight="1" x14ac:dyDescent="0.25">
      <c r="A3849" s="20">
        <f t="shared" si="119"/>
        <v>43046.999999990687</v>
      </c>
      <c r="B3849" s="29">
        <v>6.5850200000000001</v>
      </c>
      <c r="C3849" s="30">
        <v>2.0392299999999999</v>
      </c>
      <c r="D3849" s="29">
        <v>6.9823000000000004</v>
      </c>
      <c r="E3849" s="29"/>
      <c r="F3849" s="24">
        <f t="shared" si="118"/>
        <v>6.5850200000000001</v>
      </c>
      <c r="G3849" s="24">
        <v>6.5850200000000001</v>
      </c>
      <c r="H3849" s="23">
        <v>11.26407</v>
      </c>
      <c r="I3849" s="23"/>
      <c r="J3849" s="23">
        <v>150</v>
      </c>
      <c r="K3849" s="23"/>
    </row>
    <row r="3850" spans="1:11" ht="12.75" customHeight="1" x14ac:dyDescent="0.25">
      <c r="A3850" s="20">
        <f t="shared" si="119"/>
        <v>43047.041666657351</v>
      </c>
      <c r="B3850" s="29">
        <v>17.186050000000002</v>
      </c>
      <c r="C3850" s="30">
        <v>2.5634399999999999</v>
      </c>
      <c r="D3850" s="29">
        <v>7.1567699999999999</v>
      </c>
      <c r="E3850" s="29"/>
      <c r="F3850" s="24">
        <f t="shared" si="118"/>
        <v>17.186050000000002</v>
      </c>
      <c r="G3850" s="24">
        <v>17.186050000000002</v>
      </c>
      <c r="H3850" s="23">
        <v>11.26033</v>
      </c>
      <c r="I3850" s="23">
        <f>COUNTIF(G3850:G3873,"&gt;150")</f>
        <v>0</v>
      </c>
      <c r="J3850" s="23">
        <v>150</v>
      </c>
      <c r="K3850" s="23"/>
    </row>
    <row r="3851" spans="1:11" ht="12.75" customHeight="1" x14ac:dyDescent="0.25">
      <c r="A3851" s="20">
        <f t="shared" si="119"/>
        <v>43047.083333324015</v>
      </c>
      <c r="B3851" s="29">
        <v>3.6959300000000002</v>
      </c>
      <c r="C3851" s="30">
        <v>3.02549</v>
      </c>
      <c r="D3851" s="29">
        <v>0.92476000000000003</v>
      </c>
      <c r="E3851" s="29"/>
      <c r="F3851" s="24">
        <f t="shared" ref="F3851:F3914" si="120">IF(AND(B3851&gt;0,ISNUMBER(B3851)),B3851,"")</f>
        <v>3.6959300000000002</v>
      </c>
      <c r="G3851" s="24">
        <v>3.6959300000000002</v>
      </c>
      <c r="H3851" s="23">
        <v>11.258559999999999</v>
      </c>
      <c r="I3851" s="23"/>
      <c r="J3851" s="23">
        <v>150</v>
      </c>
      <c r="K3851" s="23"/>
    </row>
    <row r="3852" spans="1:11" ht="12.75" customHeight="1" x14ac:dyDescent="0.25">
      <c r="A3852" s="20">
        <f t="shared" ref="A3852:A3915" si="121">A3851+1/24</f>
        <v>43047.124999990679</v>
      </c>
      <c r="B3852" s="29">
        <v>5.6218199999999996</v>
      </c>
      <c r="C3852" s="30">
        <v>2.49092</v>
      </c>
      <c r="D3852" s="29">
        <v>354.37670000000003</v>
      </c>
      <c r="E3852" s="29"/>
      <c r="F3852" s="24">
        <f t="shared" si="120"/>
        <v>5.6218199999999996</v>
      </c>
      <c r="G3852" s="24">
        <v>5.6218199999999996</v>
      </c>
      <c r="H3852" s="23">
        <v>11.25822</v>
      </c>
      <c r="I3852" s="23"/>
      <c r="J3852" s="23">
        <v>150</v>
      </c>
      <c r="K3852" s="23"/>
    </row>
    <row r="3853" spans="1:11" ht="12.75" customHeight="1" x14ac:dyDescent="0.25">
      <c r="A3853" s="20">
        <f t="shared" si="121"/>
        <v>43047.166666657344</v>
      </c>
      <c r="B3853" s="29">
        <v>4.1893599999999998</v>
      </c>
      <c r="C3853" s="30">
        <v>2.7229199999999998</v>
      </c>
      <c r="D3853" s="29">
        <v>359.3322</v>
      </c>
      <c r="E3853" s="29"/>
      <c r="F3853" s="24">
        <f t="shared" si="120"/>
        <v>4.1893599999999998</v>
      </c>
      <c r="G3853" s="24">
        <v>4.1893599999999998</v>
      </c>
      <c r="H3853" s="23">
        <v>11.257300000000001</v>
      </c>
      <c r="I3853" s="23"/>
      <c r="J3853" s="23">
        <v>150</v>
      </c>
      <c r="K3853" s="23"/>
    </row>
    <row r="3854" spans="1:11" ht="12.75" customHeight="1" x14ac:dyDescent="0.25">
      <c r="A3854" s="20">
        <f t="shared" si="121"/>
        <v>43047.208333324008</v>
      </c>
      <c r="B3854" s="29">
        <v>4.7267799999999998</v>
      </c>
      <c r="C3854" s="30">
        <v>2.80098</v>
      </c>
      <c r="D3854" s="29">
        <v>344.71179999999998</v>
      </c>
      <c r="E3854" s="29"/>
      <c r="F3854" s="24">
        <f t="shared" si="120"/>
        <v>4.7267799999999998</v>
      </c>
      <c r="G3854" s="24">
        <v>4.7267799999999998</v>
      </c>
      <c r="H3854" s="23">
        <v>11.255750000000001</v>
      </c>
      <c r="I3854" s="23"/>
      <c r="J3854" s="23">
        <v>150</v>
      </c>
      <c r="K3854" s="23"/>
    </row>
    <row r="3855" spans="1:11" ht="12.75" customHeight="1" x14ac:dyDescent="0.25">
      <c r="A3855" s="20">
        <f t="shared" si="121"/>
        <v>43047.249999990672</v>
      </c>
      <c r="B3855" s="29">
        <v>4.29291</v>
      </c>
      <c r="C3855" s="30">
        <v>2.11252</v>
      </c>
      <c r="D3855" s="29">
        <v>357.85739999999998</v>
      </c>
      <c r="E3855" s="29"/>
      <c r="F3855" s="24">
        <f t="shared" si="120"/>
        <v>4.29291</v>
      </c>
      <c r="G3855" s="24">
        <v>4.29291</v>
      </c>
      <c r="H3855" s="23">
        <v>11.245609999999999</v>
      </c>
      <c r="I3855" s="23"/>
      <c r="J3855" s="23">
        <v>150</v>
      </c>
      <c r="K3855" s="23"/>
    </row>
    <row r="3856" spans="1:11" ht="12.75" customHeight="1" x14ac:dyDescent="0.25">
      <c r="A3856" s="20">
        <f t="shared" si="121"/>
        <v>43047.291666657336</v>
      </c>
      <c r="B3856" s="29">
        <v>4.0134699999999999</v>
      </c>
      <c r="C3856" s="30">
        <v>3.04583</v>
      </c>
      <c r="D3856" s="29">
        <v>299.8073</v>
      </c>
      <c r="E3856" s="29"/>
      <c r="F3856" s="24">
        <f t="shared" si="120"/>
        <v>4.0134699999999999</v>
      </c>
      <c r="G3856" s="24">
        <v>4.0134699999999999</v>
      </c>
      <c r="H3856" s="23">
        <v>11.2455</v>
      </c>
      <c r="I3856" s="23"/>
      <c r="J3856" s="23">
        <v>150</v>
      </c>
      <c r="K3856" s="23"/>
    </row>
    <row r="3857" spans="1:11" ht="12.75" customHeight="1" x14ac:dyDescent="0.25">
      <c r="A3857" s="20">
        <f t="shared" si="121"/>
        <v>43047.333333324001</v>
      </c>
      <c r="B3857" s="29">
        <v>-3.0203500000000001</v>
      </c>
      <c r="C3857" s="30">
        <v>2.3100900000000002</v>
      </c>
      <c r="D3857" s="29">
        <v>240.6009</v>
      </c>
      <c r="E3857" s="29"/>
      <c r="F3857" s="24" t="str">
        <f t="shared" si="120"/>
        <v/>
      </c>
      <c r="G3857" s="24" t="s">
        <v>189</v>
      </c>
      <c r="H3857" s="23">
        <v>11.24478</v>
      </c>
      <c r="I3857" s="23"/>
      <c r="J3857" s="23">
        <v>150</v>
      </c>
      <c r="K3857" s="23"/>
    </row>
    <row r="3858" spans="1:11" ht="12.75" customHeight="1" x14ac:dyDescent="0.25">
      <c r="A3858" s="20">
        <f t="shared" si="121"/>
        <v>43047.374999990665</v>
      </c>
      <c r="B3858" s="29">
        <v>4.4438199999999997</v>
      </c>
      <c r="C3858" s="30">
        <v>3.0584099999999999</v>
      </c>
      <c r="D3858" s="29">
        <v>230.58799999999999</v>
      </c>
      <c r="E3858" s="29"/>
      <c r="F3858" s="24">
        <f t="shared" si="120"/>
        <v>4.4438199999999997</v>
      </c>
      <c r="G3858" s="24">
        <v>4.4438199999999997</v>
      </c>
      <c r="H3858" s="23">
        <v>11.24056</v>
      </c>
      <c r="I3858" s="23"/>
      <c r="J3858" s="23">
        <v>150</v>
      </c>
      <c r="K3858" s="23"/>
    </row>
    <row r="3859" spans="1:11" ht="12.75" customHeight="1" x14ac:dyDescent="0.25">
      <c r="A3859" s="20">
        <f t="shared" si="121"/>
        <v>43047.416666657329</v>
      </c>
      <c r="B3859" s="29">
        <v>-0.24002000000000001</v>
      </c>
      <c r="C3859" s="30">
        <v>1.6257600000000001</v>
      </c>
      <c r="D3859" s="29">
        <v>238.92009999999999</v>
      </c>
      <c r="E3859" s="29"/>
      <c r="F3859" s="24" t="str">
        <f t="shared" si="120"/>
        <v/>
      </c>
      <c r="G3859" s="24" t="s">
        <v>189</v>
      </c>
      <c r="H3859" s="23">
        <v>11.23724</v>
      </c>
      <c r="I3859" s="23"/>
      <c r="J3859" s="23">
        <v>150</v>
      </c>
      <c r="K3859" s="23"/>
    </row>
    <row r="3860" spans="1:11" ht="12.75" customHeight="1" x14ac:dyDescent="0.25">
      <c r="A3860" s="20">
        <f t="shared" si="121"/>
        <v>43047.458333323993</v>
      </c>
      <c r="B3860" s="29">
        <v>9.9020299999999999</v>
      </c>
      <c r="C3860" s="30">
        <v>2.8709600000000002</v>
      </c>
      <c r="D3860" s="29">
        <v>212.93270000000001</v>
      </c>
      <c r="E3860" s="29"/>
      <c r="F3860" s="24">
        <f t="shared" si="120"/>
        <v>9.9020299999999999</v>
      </c>
      <c r="G3860" s="24">
        <v>9.9020299999999999</v>
      </c>
      <c r="H3860" s="23">
        <v>11.23705</v>
      </c>
      <c r="I3860" s="23"/>
      <c r="J3860" s="23">
        <v>150</v>
      </c>
      <c r="K3860" s="23"/>
    </row>
    <row r="3861" spans="1:11" ht="12.75" customHeight="1" x14ac:dyDescent="0.25">
      <c r="A3861" s="20">
        <f t="shared" si="121"/>
        <v>43047.499999990658</v>
      </c>
      <c r="B3861" s="29">
        <v>14.86007</v>
      </c>
      <c r="C3861" s="30">
        <v>3.8614299999999999</v>
      </c>
      <c r="D3861" s="29">
        <v>211.08</v>
      </c>
      <c r="E3861" s="29"/>
      <c r="F3861" s="24">
        <f t="shared" si="120"/>
        <v>14.86007</v>
      </c>
      <c r="G3861" s="24">
        <v>14.86007</v>
      </c>
      <c r="H3861" s="23">
        <v>11.23457</v>
      </c>
      <c r="I3861" s="23"/>
      <c r="J3861" s="23">
        <v>150</v>
      </c>
      <c r="K3861" s="23"/>
    </row>
    <row r="3862" spans="1:11" ht="12.75" customHeight="1" x14ac:dyDescent="0.25">
      <c r="A3862" s="20">
        <f t="shared" si="121"/>
        <v>43047.541666657322</v>
      </c>
      <c r="B3862" s="29">
        <v>23.110969999999998</v>
      </c>
      <c r="C3862" s="30">
        <v>3.15665</v>
      </c>
      <c r="D3862" s="29">
        <v>209.61189999999999</v>
      </c>
      <c r="E3862" s="29"/>
      <c r="F3862" s="24">
        <f t="shared" si="120"/>
        <v>23.110969999999998</v>
      </c>
      <c r="G3862" s="24">
        <v>23.110969999999998</v>
      </c>
      <c r="H3862" s="23">
        <v>11.232950000000001</v>
      </c>
      <c r="I3862" s="23"/>
      <c r="J3862" s="23">
        <v>150</v>
      </c>
      <c r="K3862" s="23"/>
    </row>
    <row r="3863" spans="1:11" ht="12.75" customHeight="1" x14ac:dyDescent="0.25">
      <c r="A3863" s="20">
        <f t="shared" si="121"/>
        <v>43047.583333323986</v>
      </c>
      <c r="B3863" s="29">
        <v>24.330950000000001</v>
      </c>
      <c r="C3863" s="30">
        <v>4.2091099999999999</v>
      </c>
      <c r="D3863" s="29">
        <v>204.80860000000001</v>
      </c>
      <c r="E3863" s="29"/>
      <c r="F3863" s="24">
        <f t="shared" si="120"/>
        <v>24.330950000000001</v>
      </c>
      <c r="G3863" s="24">
        <v>24.330950000000001</v>
      </c>
      <c r="H3863" s="23">
        <v>11.230980000000001</v>
      </c>
      <c r="I3863" s="23"/>
      <c r="J3863" s="23">
        <v>150</v>
      </c>
      <c r="K3863" s="23"/>
    </row>
    <row r="3864" spans="1:11" ht="12.75" customHeight="1" x14ac:dyDescent="0.25">
      <c r="A3864" s="20">
        <f t="shared" si="121"/>
        <v>43047.62499999065</v>
      </c>
      <c r="B3864" s="29">
        <v>28.630230000000001</v>
      </c>
      <c r="C3864" s="30">
        <v>4.3163799999999997</v>
      </c>
      <c r="D3864" s="29">
        <v>218.64869999999999</v>
      </c>
      <c r="E3864" s="29"/>
      <c r="F3864" s="24">
        <f t="shared" si="120"/>
        <v>28.630230000000001</v>
      </c>
      <c r="G3864" s="24">
        <v>28.630230000000001</v>
      </c>
      <c r="H3864" s="23">
        <v>11.23047</v>
      </c>
      <c r="I3864" s="23"/>
      <c r="J3864" s="23">
        <v>150</v>
      </c>
      <c r="K3864" s="23"/>
    </row>
    <row r="3865" spans="1:11" ht="12.75" customHeight="1" x14ac:dyDescent="0.25">
      <c r="A3865" s="20">
        <f t="shared" si="121"/>
        <v>43047.666666657315</v>
      </c>
      <c r="B3865" s="29">
        <v>23.381879999999999</v>
      </c>
      <c r="C3865" s="30">
        <v>4.5138299999999996</v>
      </c>
      <c r="D3865" s="29">
        <v>225.30959999999999</v>
      </c>
      <c r="E3865" s="29"/>
      <c r="F3865" s="24">
        <f t="shared" si="120"/>
        <v>23.381879999999999</v>
      </c>
      <c r="G3865" s="24">
        <v>23.381879999999999</v>
      </c>
      <c r="H3865" s="23">
        <v>11.230169999999999</v>
      </c>
      <c r="I3865" s="23"/>
      <c r="J3865" s="23">
        <v>150</v>
      </c>
      <c r="K3865" s="23"/>
    </row>
    <row r="3866" spans="1:11" ht="12.75" customHeight="1" x14ac:dyDescent="0.25">
      <c r="A3866" s="20">
        <f t="shared" si="121"/>
        <v>43047.708333323979</v>
      </c>
      <c r="B3866" s="29">
        <v>35.564309999999999</v>
      </c>
      <c r="C3866" s="30">
        <v>3.1501399999999999</v>
      </c>
      <c r="D3866" s="29">
        <v>214.20910000000001</v>
      </c>
      <c r="E3866" s="29"/>
      <c r="F3866" s="24">
        <f t="shared" si="120"/>
        <v>35.564309999999999</v>
      </c>
      <c r="G3866" s="24">
        <v>35.564309999999999</v>
      </c>
      <c r="H3866" s="23">
        <v>11.227</v>
      </c>
      <c r="I3866" s="23"/>
      <c r="J3866" s="23">
        <v>150</v>
      </c>
      <c r="K3866" s="23"/>
    </row>
    <row r="3867" spans="1:11" ht="12.75" customHeight="1" x14ac:dyDescent="0.25">
      <c r="A3867" s="20">
        <f t="shared" si="121"/>
        <v>43047.749999990643</v>
      </c>
      <c r="B3867" s="29">
        <v>30.788969999999999</v>
      </c>
      <c r="C3867" s="30">
        <v>1.7243599999999999</v>
      </c>
      <c r="D3867" s="29">
        <v>197.79939999999999</v>
      </c>
      <c r="E3867" s="29"/>
      <c r="F3867" s="24">
        <f t="shared" si="120"/>
        <v>30.788969999999999</v>
      </c>
      <c r="G3867" s="24">
        <v>30.788969999999999</v>
      </c>
      <c r="H3867" s="23">
        <v>11.225070000000001</v>
      </c>
      <c r="I3867" s="23"/>
      <c r="J3867" s="23">
        <v>150</v>
      </c>
      <c r="K3867" s="23"/>
    </row>
    <row r="3868" spans="1:11" ht="12.75" customHeight="1" x14ac:dyDescent="0.25">
      <c r="A3868" s="20">
        <f t="shared" si="121"/>
        <v>43047.791666657307</v>
      </c>
      <c r="B3868" s="29">
        <v>26.177980000000002</v>
      </c>
      <c r="C3868" s="30">
        <v>1.74794</v>
      </c>
      <c r="D3868" s="29">
        <v>209.68260000000001</v>
      </c>
      <c r="E3868" s="29"/>
      <c r="F3868" s="24">
        <f t="shared" si="120"/>
        <v>26.177980000000002</v>
      </c>
      <c r="G3868" s="24">
        <v>26.177980000000002</v>
      </c>
      <c r="H3868" s="23">
        <v>11.221299999999999</v>
      </c>
      <c r="I3868" s="23"/>
      <c r="J3868" s="23">
        <v>150</v>
      </c>
      <c r="K3868" s="23"/>
    </row>
    <row r="3869" spans="1:11" ht="12.75" customHeight="1" x14ac:dyDescent="0.25">
      <c r="A3869" s="20">
        <f t="shared" si="121"/>
        <v>43047.833333323972</v>
      </c>
      <c r="B3869" s="29">
        <v>24.51924</v>
      </c>
      <c r="C3869" s="30">
        <v>1.3156099999999999</v>
      </c>
      <c r="D3869" s="29">
        <v>204.5564</v>
      </c>
      <c r="E3869" s="29"/>
      <c r="F3869" s="24">
        <f t="shared" si="120"/>
        <v>24.51924</v>
      </c>
      <c r="G3869" s="24">
        <v>24.51924</v>
      </c>
      <c r="H3869" s="23">
        <v>11.219329999999999</v>
      </c>
      <c r="I3869" s="23"/>
      <c r="J3869" s="23">
        <v>150</v>
      </c>
      <c r="K3869" s="23"/>
    </row>
    <row r="3870" spans="1:11" ht="12.75" customHeight="1" x14ac:dyDescent="0.25">
      <c r="A3870" s="20">
        <f t="shared" si="121"/>
        <v>43047.874999990636</v>
      </c>
      <c r="B3870" s="29">
        <v>17.58135</v>
      </c>
      <c r="C3870" s="30">
        <v>1.7490000000000001</v>
      </c>
      <c r="D3870" s="29">
        <v>233.477</v>
      </c>
      <c r="E3870" s="29"/>
      <c r="F3870" s="24">
        <f t="shared" si="120"/>
        <v>17.58135</v>
      </c>
      <c r="G3870" s="24">
        <v>17.58135</v>
      </c>
      <c r="H3870" s="23">
        <v>11.21762</v>
      </c>
      <c r="I3870" s="23"/>
      <c r="J3870" s="23">
        <v>150</v>
      </c>
      <c r="K3870" s="23"/>
    </row>
    <row r="3871" spans="1:11" ht="12.75" customHeight="1" x14ac:dyDescent="0.25">
      <c r="A3871" s="20">
        <f t="shared" si="121"/>
        <v>43047.9166666573</v>
      </c>
      <c r="B3871" s="29">
        <v>17.828119999999998</v>
      </c>
      <c r="C3871" s="30">
        <v>2.2095400000000001</v>
      </c>
      <c r="D3871" s="29">
        <v>258.80669999999998</v>
      </c>
      <c r="E3871" s="29"/>
      <c r="F3871" s="24">
        <f t="shared" si="120"/>
        <v>17.828119999999998</v>
      </c>
      <c r="G3871" s="24">
        <v>17.828119999999998</v>
      </c>
      <c r="H3871" s="23">
        <v>11.216279999999999</v>
      </c>
      <c r="I3871" s="23"/>
      <c r="J3871" s="23">
        <v>150</v>
      </c>
      <c r="K3871" s="23"/>
    </row>
    <row r="3872" spans="1:11" ht="12.75" customHeight="1" x14ac:dyDescent="0.25">
      <c r="A3872" s="20">
        <f t="shared" si="121"/>
        <v>43047.958333323964</v>
      </c>
      <c r="B3872" s="29">
        <v>11.951739999999999</v>
      </c>
      <c r="C3872" s="30">
        <v>1.11111</v>
      </c>
      <c r="D3872" s="29">
        <v>265.47019999999998</v>
      </c>
      <c r="E3872" s="29"/>
      <c r="F3872" s="24">
        <f t="shared" si="120"/>
        <v>11.951739999999999</v>
      </c>
      <c r="G3872" s="24">
        <v>11.951739999999999</v>
      </c>
      <c r="H3872" s="23">
        <v>11.21167</v>
      </c>
      <c r="I3872" s="23"/>
      <c r="J3872" s="23">
        <v>150</v>
      </c>
      <c r="K3872" s="23"/>
    </row>
    <row r="3873" spans="1:11" ht="12.75" customHeight="1" x14ac:dyDescent="0.25">
      <c r="A3873" s="20">
        <f t="shared" si="121"/>
        <v>43047.999999990629</v>
      </c>
      <c r="B3873" s="29">
        <v>10.340669999999999</v>
      </c>
      <c r="C3873" s="30">
        <v>1.1455200000000001</v>
      </c>
      <c r="D3873" s="29">
        <v>262.97329999999999</v>
      </c>
      <c r="E3873" s="29"/>
      <c r="F3873" s="24">
        <f t="shared" si="120"/>
        <v>10.340669999999999</v>
      </c>
      <c r="G3873" s="24">
        <v>10.340669999999999</v>
      </c>
      <c r="H3873" s="23">
        <v>11.20783</v>
      </c>
      <c r="I3873" s="23"/>
      <c r="J3873" s="23">
        <v>150</v>
      </c>
      <c r="K3873" s="23"/>
    </row>
    <row r="3874" spans="1:11" ht="12.75" customHeight="1" x14ac:dyDescent="0.25">
      <c r="A3874" s="20">
        <f t="shared" si="121"/>
        <v>43048.041666657293</v>
      </c>
      <c r="B3874" s="29">
        <v>5.1541199999999998</v>
      </c>
      <c r="C3874" s="30">
        <v>0.96914999999999996</v>
      </c>
      <c r="D3874" s="29">
        <v>259.24880000000002</v>
      </c>
      <c r="E3874" s="29"/>
      <c r="F3874" s="24">
        <f t="shared" si="120"/>
        <v>5.1541199999999998</v>
      </c>
      <c r="G3874" s="24">
        <v>5.1541199999999998</v>
      </c>
      <c r="H3874" s="23">
        <v>11.20739</v>
      </c>
      <c r="I3874" s="23">
        <f>COUNTIF(G3874:G3897,"&gt;150")</f>
        <v>0</v>
      </c>
      <c r="J3874" s="23">
        <v>150</v>
      </c>
      <c r="K3874" s="23"/>
    </row>
    <row r="3875" spans="1:11" ht="12.75" customHeight="1" x14ac:dyDescent="0.25">
      <c r="A3875" s="20">
        <f t="shared" si="121"/>
        <v>43048.083333323957</v>
      </c>
      <c r="B3875" s="29">
        <v>1.73421</v>
      </c>
      <c r="C3875" s="30">
        <v>0.56766000000000005</v>
      </c>
      <c r="D3875" s="29">
        <v>99.231989999999996</v>
      </c>
      <c r="E3875" s="29"/>
      <c r="F3875" s="24">
        <f t="shared" si="120"/>
        <v>1.73421</v>
      </c>
      <c r="G3875" s="24">
        <v>1.73421</v>
      </c>
      <c r="H3875" s="23">
        <v>11.20739</v>
      </c>
      <c r="I3875" s="23"/>
      <c r="J3875" s="23">
        <v>150</v>
      </c>
      <c r="K3875" s="23"/>
    </row>
    <row r="3876" spans="1:11" ht="12.75" customHeight="1" x14ac:dyDescent="0.25">
      <c r="A3876" s="20">
        <f t="shared" si="121"/>
        <v>43048.124999990621</v>
      </c>
      <c r="B3876" s="29">
        <v>8.9264500000000009</v>
      </c>
      <c r="C3876" s="30">
        <v>0.31319999999999998</v>
      </c>
      <c r="D3876" s="29">
        <v>300.5136</v>
      </c>
      <c r="E3876" s="29"/>
      <c r="F3876" s="24">
        <f t="shared" si="120"/>
        <v>8.9264500000000009</v>
      </c>
      <c r="G3876" s="24">
        <v>8.9264500000000009</v>
      </c>
      <c r="H3876" s="23">
        <v>11.20255</v>
      </c>
      <c r="I3876" s="23"/>
      <c r="J3876" s="23">
        <v>150</v>
      </c>
      <c r="K3876" s="23"/>
    </row>
    <row r="3877" spans="1:11" ht="12.75" customHeight="1" x14ac:dyDescent="0.25">
      <c r="A3877" s="20">
        <f t="shared" si="121"/>
        <v>43048.166666657286</v>
      </c>
      <c r="B3877" s="29">
        <v>8.1496300000000002</v>
      </c>
      <c r="C3877" s="30">
        <v>0.63224999999999998</v>
      </c>
      <c r="D3877" s="29">
        <v>105.1217</v>
      </c>
      <c r="E3877" s="29"/>
      <c r="F3877" s="24">
        <f t="shared" si="120"/>
        <v>8.1496300000000002</v>
      </c>
      <c r="G3877" s="24">
        <v>8.1496300000000002</v>
      </c>
      <c r="H3877" s="23">
        <v>11.199389999999999</v>
      </c>
      <c r="I3877" s="23"/>
      <c r="J3877" s="23">
        <v>150</v>
      </c>
      <c r="K3877" s="23"/>
    </row>
    <row r="3878" spans="1:11" ht="12.75" customHeight="1" x14ac:dyDescent="0.25">
      <c r="A3878" s="20">
        <f t="shared" si="121"/>
        <v>43048.20833332395</v>
      </c>
      <c r="B3878" s="29">
        <v>15.276350000000001</v>
      </c>
      <c r="C3878" s="30">
        <v>0.27983000000000002</v>
      </c>
      <c r="D3878" s="29">
        <v>269.2885</v>
      </c>
      <c r="E3878" s="29"/>
      <c r="F3878" s="24">
        <f t="shared" si="120"/>
        <v>15.276350000000001</v>
      </c>
      <c r="G3878" s="24">
        <v>15.276350000000001</v>
      </c>
      <c r="H3878" s="23">
        <v>11.198869999999999</v>
      </c>
      <c r="I3878" s="23"/>
      <c r="J3878" s="23">
        <v>150</v>
      </c>
      <c r="K3878" s="23"/>
    </row>
    <row r="3879" spans="1:11" ht="12.75" customHeight="1" x14ac:dyDescent="0.25">
      <c r="A3879" s="20">
        <f t="shared" si="121"/>
        <v>43048.249999990614</v>
      </c>
      <c r="B3879" s="29">
        <v>11.21762</v>
      </c>
      <c r="C3879" s="30">
        <v>0.36073</v>
      </c>
      <c r="D3879" s="29">
        <v>173.06559999999999</v>
      </c>
      <c r="E3879" s="29"/>
      <c r="F3879" s="24">
        <f t="shared" si="120"/>
        <v>11.21762</v>
      </c>
      <c r="G3879" s="24">
        <v>11.21762</v>
      </c>
      <c r="H3879" s="23">
        <v>11.194559999999999</v>
      </c>
      <c r="I3879" s="23"/>
      <c r="J3879" s="23">
        <v>150</v>
      </c>
      <c r="K3879" s="23"/>
    </row>
    <row r="3880" spans="1:11" ht="12.75" customHeight="1" x14ac:dyDescent="0.25">
      <c r="A3880" s="20">
        <f t="shared" si="121"/>
        <v>43048.291666657278</v>
      </c>
      <c r="B3880" s="29">
        <v>32.968420000000002</v>
      </c>
      <c r="C3880" s="30">
        <v>0.40345999999999999</v>
      </c>
      <c r="D3880" s="29">
        <v>323.952</v>
      </c>
      <c r="E3880" s="29"/>
      <c r="F3880" s="24">
        <f t="shared" si="120"/>
        <v>32.968420000000002</v>
      </c>
      <c r="G3880" s="24">
        <v>32.968420000000002</v>
      </c>
      <c r="H3880" s="23">
        <v>11.19117</v>
      </c>
      <c r="I3880" s="23"/>
      <c r="J3880" s="23">
        <v>150</v>
      </c>
      <c r="K3880" s="23"/>
    </row>
    <row r="3881" spans="1:11" ht="12.75" customHeight="1" x14ac:dyDescent="0.25">
      <c r="A3881" s="20">
        <f t="shared" si="121"/>
        <v>43048.333333323942</v>
      </c>
      <c r="B3881" s="29">
        <v>12.04448</v>
      </c>
      <c r="C3881" s="30">
        <v>0.60509000000000002</v>
      </c>
      <c r="D3881" s="29">
        <v>89.820059999999998</v>
      </c>
      <c r="E3881" s="29"/>
      <c r="F3881" s="24">
        <f t="shared" si="120"/>
        <v>12.04448</v>
      </c>
      <c r="G3881" s="24">
        <v>12.04448</v>
      </c>
      <c r="H3881" s="23">
        <v>11.187950000000001</v>
      </c>
      <c r="I3881" s="23"/>
      <c r="J3881" s="23">
        <v>150</v>
      </c>
      <c r="K3881" s="23"/>
    </row>
    <row r="3882" spans="1:11" ht="12.75" customHeight="1" x14ac:dyDescent="0.25">
      <c r="A3882" s="20">
        <f t="shared" si="121"/>
        <v>43048.374999990607</v>
      </c>
      <c r="B3882" s="29">
        <v>10.467219999999999</v>
      </c>
      <c r="C3882" s="30">
        <v>1.55731</v>
      </c>
      <c r="D3882" s="29">
        <v>110.8138</v>
      </c>
      <c r="E3882" s="29"/>
      <c r="F3882" s="24">
        <f t="shared" si="120"/>
        <v>10.467219999999999</v>
      </c>
      <c r="G3882" s="24">
        <v>10.467219999999999</v>
      </c>
      <c r="H3882" s="23">
        <v>11.186780000000001</v>
      </c>
      <c r="I3882" s="23"/>
      <c r="J3882" s="23">
        <v>150</v>
      </c>
      <c r="K3882" s="23"/>
    </row>
    <row r="3883" spans="1:11" ht="12.75" customHeight="1" x14ac:dyDescent="0.25">
      <c r="A3883" s="20">
        <f t="shared" si="121"/>
        <v>43048.416666657271</v>
      </c>
      <c r="B3883" s="29">
        <v>31.514410000000002</v>
      </c>
      <c r="C3883" s="30">
        <v>2.16248</v>
      </c>
      <c r="D3883" s="29">
        <v>177.41239999999999</v>
      </c>
      <c r="E3883" s="29"/>
      <c r="F3883" s="24">
        <f t="shared" si="120"/>
        <v>31.514410000000002</v>
      </c>
      <c r="G3883" s="24">
        <v>31.514410000000002</v>
      </c>
      <c r="H3883" s="23">
        <v>11.185</v>
      </c>
      <c r="I3883" s="23"/>
      <c r="J3883" s="23">
        <v>150</v>
      </c>
      <c r="K3883" s="23"/>
    </row>
    <row r="3884" spans="1:11" ht="12.75" customHeight="1" x14ac:dyDescent="0.25">
      <c r="A3884" s="20">
        <f t="shared" si="121"/>
        <v>43048.458333323935</v>
      </c>
      <c r="B3884" s="29">
        <v>35.181330000000003</v>
      </c>
      <c r="C3884" s="30">
        <v>2.6706300000000001</v>
      </c>
      <c r="D3884" s="29">
        <v>190.3493</v>
      </c>
      <c r="E3884" s="29"/>
      <c r="F3884" s="24">
        <f t="shared" si="120"/>
        <v>35.181330000000003</v>
      </c>
      <c r="G3884" s="24">
        <v>35.181330000000003</v>
      </c>
      <c r="H3884" s="23">
        <v>11.183</v>
      </c>
      <c r="I3884" s="23"/>
      <c r="J3884" s="23">
        <v>150</v>
      </c>
      <c r="K3884" s="23"/>
    </row>
    <row r="3885" spans="1:11" ht="12.75" customHeight="1" x14ac:dyDescent="0.25">
      <c r="A3885" s="20">
        <f t="shared" si="121"/>
        <v>43048.499999990599</v>
      </c>
      <c r="B3885" s="29">
        <v>75.193119999999993</v>
      </c>
      <c r="C3885" s="30">
        <v>1.7340899999999999</v>
      </c>
      <c r="D3885" s="29">
        <v>173.0608</v>
      </c>
      <c r="E3885" s="29"/>
      <c r="F3885" s="24">
        <f t="shared" si="120"/>
        <v>75.193119999999993</v>
      </c>
      <c r="G3885" s="24">
        <v>75.193119999999993</v>
      </c>
      <c r="H3885" s="23">
        <v>11.174849999999999</v>
      </c>
      <c r="I3885" s="23"/>
      <c r="J3885" s="23">
        <v>150</v>
      </c>
      <c r="K3885" s="23"/>
    </row>
    <row r="3886" spans="1:11" ht="12.75" customHeight="1" x14ac:dyDescent="0.25">
      <c r="A3886" s="20">
        <f t="shared" si="121"/>
        <v>43048.541666657264</v>
      </c>
      <c r="B3886" s="29">
        <v>53.290239999999997</v>
      </c>
      <c r="C3886" s="30">
        <v>1.6679900000000001</v>
      </c>
      <c r="D3886" s="29">
        <v>179.0033</v>
      </c>
      <c r="E3886" s="29"/>
      <c r="F3886" s="24">
        <f t="shared" si="120"/>
        <v>53.290239999999997</v>
      </c>
      <c r="G3886" s="24">
        <v>53.290239999999997</v>
      </c>
      <c r="H3886" s="23">
        <v>11.167719999999999</v>
      </c>
      <c r="I3886" s="23"/>
      <c r="J3886" s="23">
        <v>150</v>
      </c>
      <c r="K3886" s="23"/>
    </row>
    <row r="3887" spans="1:11" ht="12.75" customHeight="1" x14ac:dyDescent="0.25">
      <c r="A3887" s="20">
        <f t="shared" si="121"/>
        <v>43048.583333323928</v>
      </c>
      <c r="B3887" s="29">
        <v>67.769549999999995</v>
      </c>
      <c r="C3887" s="30">
        <v>0.96043999999999996</v>
      </c>
      <c r="D3887" s="29">
        <v>187.24209999999999</v>
      </c>
      <c r="E3887" s="29"/>
      <c r="F3887" s="24">
        <f t="shared" si="120"/>
        <v>67.769549999999995</v>
      </c>
      <c r="G3887" s="24">
        <v>67.769549999999995</v>
      </c>
      <c r="H3887" s="23">
        <v>11.16558</v>
      </c>
      <c r="I3887" s="23"/>
      <c r="J3887" s="23">
        <v>150</v>
      </c>
      <c r="K3887" s="23"/>
    </row>
    <row r="3888" spans="1:11" ht="12.75" customHeight="1" x14ac:dyDescent="0.25">
      <c r="A3888" s="20">
        <f t="shared" si="121"/>
        <v>43048.624999990592</v>
      </c>
      <c r="B3888" s="29">
        <v>31.258089999999999</v>
      </c>
      <c r="C3888" s="30">
        <v>1.1597299999999999</v>
      </c>
      <c r="D3888" s="29">
        <v>160.0222</v>
      </c>
      <c r="E3888" s="29"/>
      <c r="F3888" s="24">
        <f t="shared" si="120"/>
        <v>31.258089999999999</v>
      </c>
      <c r="G3888" s="24">
        <v>31.258089999999999</v>
      </c>
      <c r="H3888" s="23">
        <v>11.16455</v>
      </c>
      <c r="I3888" s="23"/>
      <c r="J3888" s="23">
        <v>150</v>
      </c>
      <c r="K3888" s="23"/>
    </row>
    <row r="3889" spans="1:11" ht="12.75" customHeight="1" x14ac:dyDescent="0.25">
      <c r="A3889" s="20">
        <f t="shared" si="121"/>
        <v>43048.666666657256</v>
      </c>
      <c r="B3889" s="29">
        <v>39.242780000000003</v>
      </c>
      <c r="C3889" s="30">
        <v>2.0751900000000001</v>
      </c>
      <c r="D3889" s="29">
        <v>182.7328</v>
      </c>
      <c r="E3889" s="29"/>
      <c r="F3889" s="24">
        <f t="shared" si="120"/>
        <v>39.242780000000003</v>
      </c>
      <c r="G3889" s="24">
        <v>39.242780000000003</v>
      </c>
      <c r="H3889" s="23">
        <v>11.16189</v>
      </c>
      <c r="I3889" s="23"/>
      <c r="J3889" s="23">
        <v>150</v>
      </c>
      <c r="K3889" s="23"/>
    </row>
    <row r="3890" spans="1:11" ht="12.75" customHeight="1" x14ac:dyDescent="0.25">
      <c r="A3890" s="20">
        <f t="shared" si="121"/>
        <v>43048.708333323921</v>
      </c>
      <c r="B3890" s="29">
        <v>60.206069999999997</v>
      </c>
      <c r="C3890" s="30">
        <v>1.98705</v>
      </c>
      <c r="D3890" s="29">
        <v>185.74680000000001</v>
      </c>
      <c r="E3890" s="29"/>
      <c r="F3890" s="24">
        <f t="shared" si="120"/>
        <v>60.206069999999997</v>
      </c>
      <c r="G3890" s="24">
        <v>60.206069999999997</v>
      </c>
      <c r="H3890" s="23">
        <v>11.158440000000001</v>
      </c>
      <c r="I3890" s="23"/>
      <c r="J3890" s="23">
        <v>150</v>
      </c>
      <c r="K3890" s="23"/>
    </row>
    <row r="3891" spans="1:11" ht="12.75" customHeight="1" x14ac:dyDescent="0.25">
      <c r="A3891" s="20">
        <f t="shared" si="121"/>
        <v>43048.749999990585</v>
      </c>
      <c r="B3891" s="29">
        <v>62.620519999999999</v>
      </c>
      <c r="C3891" s="30">
        <v>2.1142799999999999</v>
      </c>
      <c r="D3891" s="29">
        <v>200.51079999999999</v>
      </c>
      <c r="E3891" s="29"/>
      <c r="F3891" s="24">
        <f t="shared" si="120"/>
        <v>62.620519999999999</v>
      </c>
      <c r="G3891" s="24">
        <v>62.620519999999999</v>
      </c>
      <c r="H3891" s="23">
        <v>11.15828</v>
      </c>
      <c r="I3891" s="23"/>
      <c r="J3891" s="23">
        <v>150</v>
      </c>
      <c r="K3891" s="23"/>
    </row>
    <row r="3892" spans="1:11" ht="12.75" customHeight="1" x14ac:dyDescent="0.25">
      <c r="A3892" s="20">
        <f t="shared" si="121"/>
        <v>43048.791666657249</v>
      </c>
      <c r="B3892" s="29">
        <v>56.805639999999997</v>
      </c>
      <c r="C3892" s="30">
        <v>2.2239800000000001</v>
      </c>
      <c r="D3892" s="29">
        <v>203.40129999999999</v>
      </c>
      <c r="E3892" s="29"/>
      <c r="F3892" s="24">
        <f t="shared" si="120"/>
        <v>56.805639999999997</v>
      </c>
      <c r="G3892" s="24">
        <v>56.805639999999997</v>
      </c>
      <c r="H3892" s="23">
        <v>11.157830000000001</v>
      </c>
      <c r="I3892" s="23"/>
      <c r="J3892" s="23">
        <v>150</v>
      </c>
      <c r="K3892" s="23"/>
    </row>
    <row r="3893" spans="1:11" ht="12.75" customHeight="1" x14ac:dyDescent="0.25">
      <c r="A3893" s="20">
        <f t="shared" si="121"/>
        <v>43048.833333323913</v>
      </c>
      <c r="B3893" s="29">
        <v>13.41578</v>
      </c>
      <c r="C3893" s="30">
        <v>1.0141800000000001</v>
      </c>
      <c r="D3893" s="29">
        <v>168.60159999999999</v>
      </c>
      <c r="E3893" s="29"/>
      <c r="F3893" s="24">
        <f t="shared" si="120"/>
        <v>13.41578</v>
      </c>
      <c r="G3893" s="24">
        <v>13.41578</v>
      </c>
      <c r="H3893" s="23">
        <v>11.151070000000001</v>
      </c>
      <c r="I3893" s="23"/>
      <c r="J3893" s="23">
        <v>150</v>
      </c>
      <c r="K3893" s="23"/>
    </row>
    <row r="3894" spans="1:11" ht="12.75" customHeight="1" x14ac:dyDescent="0.25">
      <c r="A3894" s="20">
        <f t="shared" si="121"/>
        <v>43048.874999990578</v>
      </c>
      <c r="B3894" s="29">
        <v>25.139970000000002</v>
      </c>
      <c r="C3894" s="30">
        <v>0.51519999999999999</v>
      </c>
      <c r="D3894" s="29">
        <v>297.15370000000001</v>
      </c>
      <c r="E3894" s="29"/>
      <c r="F3894" s="24">
        <f t="shared" si="120"/>
        <v>25.139970000000002</v>
      </c>
      <c r="G3894" s="24">
        <v>25.139970000000002</v>
      </c>
      <c r="H3894" s="23">
        <v>11.14827</v>
      </c>
      <c r="I3894" s="23"/>
      <c r="J3894" s="23">
        <v>150</v>
      </c>
      <c r="K3894" s="23"/>
    </row>
    <row r="3895" spans="1:11" ht="12.75" customHeight="1" x14ac:dyDescent="0.25">
      <c r="A3895" s="20">
        <f t="shared" si="121"/>
        <v>43048.916666657242</v>
      </c>
      <c r="B3895" s="29">
        <v>25.488880000000002</v>
      </c>
      <c r="C3895" s="30">
        <v>0.39251999999999998</v>
      </c>
      <c r="D3895" s="29">
        <v>55.296329999999998</v>
      </c>
      <c r="E3895" s="29"/>
      <c r="F3895" s="24">
        <f t="shared" si="120"/>
        <v>25.488880000000002</v>
      </c>
      <c r="G3895" s="24">
        <v>25.488880000000002</v>
      </c>
      <c r="H3895" s="23">
        <v>11.148059999999999</v>
      </c>
      <c r="I3895" s="23"/>
      <c r="J3895" s="23">
        <v>150</v>
      </c>
      <c r="K3895" s="23"/>
    </row>
    <row r="3896" spans="1:11" ht="12.75" customHeight="1" x14ac:dyDescent="0.25">
      <c r="A3896" s="20">
        <f t="shared" si="121"/>
        <v>43048.958333323906</v>
      </c>
      <c r="B3896" s="29">
        <v>11.96777</v>
      </c>
      <c r="C3896" s="30">
        <v>0.32995000000000002</v>
      </c>
      <c r="D3896" s="29">
        <v>141.82769999999999</v>
      </c>
      <c r="E3896" s="29"/>
      <c r="F3896" s="24">
        <f t="shared" si="120"/>
        <v>11.96777</v>
      </c>
      <c r="G3896" s="24">
        <v>11.96777</v>
      </c>
      <c r="H3896" s="23">
        <v>11.144</v>
      </c>
      <c r="I3896" s="23"/>
      <c r="J3896" s="23">
        <v>150</v>
      </c>
      <c r="K3896" s="23"/>
    </row>
    <row r="3897" spans="1:11" ht="12.75" customHeight="1" x14ac:dyDescent="0.25">
      <c r="A3897" s="20">
        <f t="shared" si="121"/>
        <v>43048.99999999057</v>
      </c>
      <c r="B3897" s="29">
        <v>21.116489999999999</v>
      </c>
      <c r="C3897" s="30">
        <v>0.44897999999999999</v>
      </c>
      <c r="D3897" s="29">
        <v>10.16198</v>
      </c>
      <c r="E3897" s="29"/>
      <c r="F3897" s="24">
        <f t="shared" si="120"/>
        <v>21.116489999999999</v>
      </c>
      <c r="G3897" s="24">
        <v>21.116489999999999</v>
      </c>
      <c r="H3897" s="23">
        <v>11.142670000000001</v>
      </c>
      <c r="I3897" s="23"/>
      <c r="J3897" s="23">
        <v>150</v>
      </c>
      <c r="K3897" s="23"/>
    </row>
    <row r="3898" spans="1:11" ht="12.75" customHeight="1" x14ac:dyDescent="0.25">
      <c r="A3898" s="20">
        <f t="shared" si="121"/>
        <v>43049.041666657235</v>
      </c>
      <c r="B3898" s="29"/>
      <c r="C3898" s="30">
        <v>0.31069999999999998</v>
      </c>
      <c r="D3898" s="29">
        <v>84.464129999999997</v>
      </c>
      <c r="E3898" s="29"/>
      <c r="F3898" s="24" t="str">
        <f t="shared" si="120"/>
        <v/>
      </c>
      <c r="G3898" s="24" t="s">
        <v>189</v>
      </c>
      <c r="H3898" s="23">
        <v>11.13927</v>
      </c>
      <c r="I3898" s="23">
        <f>COUNTIF(G3898:G3921,"&gt;150")</f>
        <v>0</v>
      </c>
      <c r="J3898" s="23">
        <v>150</v>
      </c>
      <c r="K3898" s="23"/>
    </row>
    <row r="3899" spans="1:11" ht="12.75" customHeight="1" x14ac:dyDescent="0.25">
      <c r="A3899" s="20">
        <f t="shared" si="121"/>
        <v>43049.083333323899</v>
      </c>
      <c r="B3899" s="29">
        <v>11.198869999999999</v>
      </c>
      <c r="C3899" s="30">
        <v>0.48913000000000001</v>
      </c>
      <c r="D3899" s="29">
        <v>108.3623</v>
      </c>
      <c r="E3899" s="29"/>
      <c r="F3899" s="24">
        <f t="shared" si="120"/>
        <v>11.198869999999999</v>
      </c>
      <c r="G3899" s="24">
        <v>11.198869999999999</v>
      </c>
      <c r="H3899" s="23">
        <v>11.136329999999999</v>
      </c>
      <c r="I3899" s="23"/>
      <c r="J3899" s="23">
        <v>150</v>
      </c>
      <c r="K3899" s="23"/>
    </row>
    <row r="3900" spans="1:11" ht="12.75" customHeight="1" x14ac:dyDescent="0.25">
      <c r="A3900" s="20">
        <f t="shared" si="121"/>
        <v>43049.124999990563</v>
      </c>
      <c r="B3900" s="29">
        <v>22.70411</v>
      </c>
      <c r="C3900" s="30">
        <v>0.31639</v>
      </c>
      <c r="D3900" s="29">
        <v>99.687820000000002</v>
      </c>
      <c r="E3900" s="29"/>
      <c r="F3900" s="24">
        <f t="shared" si="120"/>
        <v>22.70411</v>
      </c>
      <c r="G3900" s="24">
        <v>22.70411</v>
      </c>
      <c r="H3900" s="23">
        <v>11.134930000000001</v>
      </c>
      <c r="I3900" s="23"/>
      <c r="J3900" s="23">
        <v>150</v>
      </c>
      <c r="K3900" s="23"/>
    </row>
    <row r="3901" spans="1:11" ht="12.75" customHeight="1" x14ac:dyDescent="0.25">
      <c r="A3901" s="20">
        <f t="shared" si="121"/>
        <v>43049.166666657227</v>
      </c>
      <c r="B3901" s="29">
        <v>5.7171099999999999</v>
      </c>
      <c r="C3901" s="30">
        <v>0.38490999999999997</v>
      </c>
      <c r="D3901" s="29">
        <v>87.189710000000005</v>
      </c>
      <c r="E3901" s="29"/>
      <c r="F3901" s="24">
        <f t="shared" si="120"/>
        <v>5.7171099999999999</v>
      </c>
      <c r="G3901" s="24">
        <v>5.7171099999999999</v>
      </c>
      <c r="H3901" s="23">
        <v>11.134499999999999</v>
      </c>
      <c r="I3901" s="23"/>
      <c r="J3901" s="23">
        <v>150</v>
      </c>
      <c r="K3901" s="23"/>
    </row>
    <row r="3902" spans="1:11" ht="12.75" customHeight="1" x14ac:dyDescent="0.25">
      <c r="A3902" s="20">
        <f t="shared" si="121"/>
        <v>43049.208333323892</v>
      </c>
      <c r="B3902" s="29">
        <v>5.5712799999999998</v>
      </c>
      <c r="C3902" s="30">
        <v>0.68340000000000001</v>
      </c>
      <c r="D3902" s="29">
        <v>49.745959999999997</v>
      </c>
      <c r="E3902" s="29"/>
      <c r="F3902" s="24">
        <f t="shared" si="120"/>
        <v>5.5712799999999998</v>
      </c>
      <c r="G3902" s="24">
        <v>5.5712799999999998</v>
      </c>
      <c r="H3902" s="23">
        <v>11.133979999999999</v>
      </c>
      <c r="I3902" s="23"/>
      <c r="J3902" s="23">
        <v>150</v>
      </c>
      <c r="K3902" s="23"/>
    </row>
    <row r="3903" spans="1:11" ht="12.75" customHeight="1" x14ac:dyDescent="0.25">
      <c r="A3903" s="20">
        <f t="shared" si="121"/>
        <v>43049.249999990556</v>
      </c>
      <c r="B3903" s="29">
        <v>32.543669999999999</v>
      </c>
      <c r="C3903" s="30">
        <v>0.54352999999999996</v>
      </c>
      <c r="D3903" s="29">
        <v>78.875559999999993</v>
      </c>
      <c r="E3903" s="29"/>
      <c r="F3903" s="24">
        <f t="shared" si="120"/>
        <v>32.543669999999999</v>
      </c>
      <c r="G3903" s="24">
        <v>32.543669999999999</v>
      </c>
      <c r="H3903" s="23">
        <v>11.130610000000001</v>
      </c>
      <c r="I3903" s="23"/>
      <c r="J3903" s="23">
        <v>150</v>
      </c>
      <c r="K3903" s="23"/>
    </row>
    <row r="3904" spans="1:11" ht="12.75" customHeight="1" x14ac:dyDescent="0.25">
      <c r="A3904" s="20">
        <f t="shared" si="121"/>
        <v>43049.29166665722</v>
      </c>
      <c r="B3904" s="29">
        <v>26.836110000000001</v>
      </c>
      <c r="C3904" s="30">
        <v>0.61599000000000004</v>
      </c>
      <c r="D3904" s="29">
        <v>126.8823</v>
      </c>
      <c r="E3904" s="29"/>
      <c r="F3904" s="24">
        <f t="shared" si="120"/>
        <v>26.836110000000001</v>
      </c>
      <c r="G3904" s="24">
        <v>26.836110000000001</v>
      </c>
      <c r="H3904" s="23">
        <v>11.12806</v>
      </c>
      <c r="I3904" s="23"/>
      <c r="J3904" s="23">
        <v>150</v>
      </c>
      <c r="K3904" s="23"/>
    </row>
    <row r="3905" spans="1:11" ht="12.75" customHeight="1" x14ac:dyDescent="0.25">
      <c r="A3905" s="20">
        <f t="shared" si="121"/>
        <v>43049.333333323884</v>
      </c>
      <c r="B3905" s="29">
        <v>66.076499999999996</v>
      </c>
      <c r="C3905" s="30">
        <v>0.89656999999999998</v>
      </c>
      <c r="D3905" s="29">
        <v>168.66319999999999</v>
      </c>
      <c r="E3905" s="29"/>
      <c r="F3905" s="24">
        <f t="shared" si="120"/>
        <v>66.076499999999996</v>
      </c>
      <c r="G3905" s="24">
        <v>66.076499999999996</v>
      </c>
      <c r="H3905" s="23">
        <v>11.123670000000001</v>
      </c>
      <c r="I3905" s="23"/>
      <c r="J3905" s="23">
        <v>150</v>
      </c>
      <c r="K3905" s="23"/>
    </row>
    <row r="3906" spans="1:11" ht="12.75" customHeight="1" x14ac:dyDescent="0.25">
      <c r="A3906" s="20">
        <f t="shared" si="121"/>
        <v>43049.374999990549</v>
      </c>
      <c r="B3906" s="29">
        <v>55.326779999999999</v>
      </c>
      <c r="C3906" s="30">
        <v>2.1002100000000001</v>
      </c>
      <c r="D3906" s="29">
        <v>185.27269999999999</v>
      </c>
      <c r="E3906" s="29"/>
      <c r="F3906" s="24">
        <f t="shared" si="120"/>
        <v>55.326779999999999</v>
      </c>
      <c r="G3906" s="24">
        <v>55.326779999999999</v>
      </c>
      <c r="H3906" s="23">
        <v>11.12121</v>
      </c>
      <c r="I3906" s="23"/>
      <c r="J3906" s="23">
        <v>150</v>
      </c>
      <c r="K3906" s="23"/>
    </row>
    <row r="3907" spans="1:11" ht="12.75" customHeight="1" x14ac:dyDescent="0.25">
      <c r="A3907" s="20">
        <f t="shared" si="121"/>
        <v>43049.416666657213</v>
      </c>
      <c r="B3907" s="29">
        <v>31.73198</v>
      </c>
      <c r="C3907" s="30">
        <v>2.4058199999999998</v>
      </c>
      <c r="D3907" s="29">
        <v>184.25710000000001</v>
      </c>
      <c r="E3907" s="29"/>
      <c r="F3907" s="24">
        <f t="shared" si="120"/>
        <v>31.73198</v>
      </c>
      <c r="G3907" s="24">
        <v>31.73198</v>
      </c>
      <c r="H3907" s="23">
        <v>11.12083</v>
      </c>
      <c r="I3907" s="23"/>
      <c r="J3907" s="23">
        <v>150</v>
      </c>
      <c r="K3907" s="23"/>
    </row>
    <row r="3908" spans="1:11" ht="12.75" customHeight="1" x14ac:dyDescent="0.25">
      <c r="A3908" s="20">
        <f t="shared" si="121"/>
        <v>43049.458333323877</v>
      </c>
      <c r="B3908" s="29">
        <v>54.47824</v>
      </c>
      <c r="C3908" s="30">
        <v>2.44279</v>
      </c>
      <c r="D3908" s="29">
        <v>182.5855</v>
      </c>
      <c r="E3908" s="29"/>
      <c r="F3908" s="24">
        <f t="shared" si="120"/>
        <v>54.47824</v>
      </c>
      <c r="G3908" s="24">
        <v>54.47824</v>
      </c>
      <c r="H3908" s="23">
        <v>11.11702</v>
      </c>
      <c r="I3908" s="23"/>
      <c r="J3908" s="23">
        <v>150</v>
      </c>
      <c r="K3908" s="23"/>
    </row>
    <row r="3909" spans="1:11" ht="12.75" customHeight="1" x14ac:dyDescent="0.25">
      <c r="A3909" s="20">
        <f t="shared" si="121"/>
        <v>43049.499999990541</v>
      </c>
      <c r="B3909" s="29">
        <v>40.650509999999997</v>
      </c>
      <c r="C3909" s="30">
        <v>2.24308</v>
      </c>
      <c r="D3909" s="29">
        <v>177.58799999999999</v>
      </c>
      <c r="E3909" s="29"/>
      <c r="F3909" s="24">
        <f t="shared" si="120"/>
        <v>40.650509999999997</v>
      </c>
      <c r="G3909" s="24">
        <v>40.650509999999997</v>
      </c>
      <c r="H3909" s="23">
        <v>11.117000000000001</v>
      </c>
      <c r="I3909" s="23"/>
      <c r="J3909" s="23">
        <v>150</v>
      </c>
      <c r="K3909" s="23"/>
    </row>
    <row r="3910" spans="1:11" ht="12.75" customHeight="1" x14ac:dyDescent="0.25">
      <c r="A3910" s="20">
        <f t="shared" si="121"/>
        <v>43049.541666657205</v>
      </c>
      <c r="B3910" s="29">
        <v>45.554549999999999</v>
      </c>
      <c r="C3910" s="30">
        <v>2.0502799999999999</v>
      </c>
      <c r="D3910" s="29">
        <v>183.71170000000001</v>
      </c>
      <c r="E3910" s="29"/>
      <c r="F3910" s="24">
        <f t="shared" si="120"/>
        <v>45.554549999999999</v>
      </c>
      <c r="G3910" s="24">
        <v>45.554549999999999</v>
      </c>
      <c r="H3910" s="23">
        <v>11.11693</v>
      </c>
      <c r="I3910" s="23"/>
      <c r="J3910" s="23">
        <v>150</v>
      </c>
      <c r="K3910" s="23"/>
    </row>
    <row r="3911" spans="1:11" ht="12.75" customHeight="1" x14ac:dyDescent="0.25">
      <c r="A3911" s="20">
        <f t="shared" si="121"/>
        <v>43049.58333332387</v>
      </c>
      <c r="B3911" s="29">
        <v>86.891949999999994</v>
      </c>
      <c r="C3911" s="30">
        <v>2.6859500000000001</v>
      </c>
      <c r="D3911" s="29">
        <v>187.69550000000001</v>
      </c>
      <c r="E3911" s="29"/>
      <c r="F3911" s="24">
        <f t="shared" si="120"/>
        <v>86.891949999999994</v>
      </c>
      <c r="G3911" s="24">
        <v>86.891949999999994</v>
      </c>
      <c r="H3911" s="23">
        <v>11.11483</v>
      </c>
      <c r="I3911" s="23"/>
      <c r="J3911" s="23">
        <v>150</v>
      </c>
      <c r="K3911" s="23"/>
    </row>
    <row r="3912" spans="1:11" ht="12.75" customHeight="1" x14ac:dyDescent="0.25">
      <c r="A3912" s="20">
        <f t="shared" si="121"/>
        <v>43049.624999990534</v>
      </c>
      <c r="B3912" s="29">
        <v>48.57123</v>
      </c>
      <c r="C3912" s="30">
        <v>3.6152199999999999</v>
      </c>
      <c r="D3912" s="29">
        <v>186.17660000000001</v>
      </c>
      <c r="E3912" s="29"/>
      <c r="F3912" s="24">
        <f t="shared" si="120"/>
        <v>48.57123</v>
      </c>
      <c r="G3912" s="24">
        <v>48.57123</v>
      </c>
      <c r="H3912" s="23">
        <v>11.10533</v>
      </c>
      <c r="I3912" s="23"/>
      <c r="J3912" s="23">
        <v>150</v>
      </c>
      <c r="K3912" s="23"/>
    </row>
    <row r="3913" spans="1:11" ht="12.75" customHeight="1" x14ac:dyDescent="0.25">
      <c r="A3913" s="20">
        <f t="shared" si="121"/>
        <v>43049.666666657198</v>
      </c>
      <c r="B3913" s="29">
        <v>51.422469999999997</v>
      </c>
      <c r="C3913" s="30">
        <v>2.64079</v>
      </c>
      <c r="D3913" s="29">
        <v>181.99709999999999</v>
      </c>
      <c r="E3913" s="29"/>
      <c r="F3913" s="24">
        <f t="shared" si="120"/>
        <v>51.422469999999997</v>
      </c>
      <c r="G3913" s="24">
        <v>51.422469999999997</v>
      </c>
      <c r="H3913" s="23">
        <v>11.10087</v>
      </c>
      <c r="I3913" s="23"/>
      <c r="J3913" s="23">
        <v>150</v>
      </c>
      <c r="K3913" s="23"/>
    </row>
    <row r="3914" spans="1:11" ht="12.75" customHeight="1" x14ac:dyDescent="0.25">
      <c r="A3914" s="20">
        <f t="shared" si="121"/>
        <v>43049.708333323862</v>
      </c>
      <c r="B3914" s="29">
        <v>41.829810000000002</v>
      </c>
      <c r="C3914" s="30">
        <v>2.7462399999999998</v>
      </c>
      <c r="D3914" s="29">
        <v>192.01830000000001</v>
      </c>
      <c r="E3914" s="29"/>
      <c r="F3914" s="24">
        <f t="shared" si="120"/>
        <v>41.829810000000002</v>
      </c>
      <c r="G3914" s="24">
        <v>41.829810000000002</v>
      </c>
      <c r="H3914" s="23">
        <v>11.10005</v>
      </c>
      <c r="I3914" s="23"/>
      <c r="J3914" s="23">
        <v>150</v>
      </c>
      <c r="K3914" s="23"/>
    </row>
    <row r="3915" spans="1:11" ht="12.75" customHeight="1" x14ac:dyDescent="0.25">
      <c r="A3915" s="20">
        <f t="shared" si="121"/>
        <v>43049.749999990527</v>
      </c>
      <c r="B3915" s="29">
        <v>36.093319999999999</v>
      </c>
      <c r="C3915" s="30">
        <v>2.9861200000000001</v>
      </c>
      <c r="D3915" s="29">
        <v>191.2816</v>
      </c>
      <c r="E3915" s="29"/>
      <c r="F3915" s="24">
        <f t="shared" ref="F3915:F3978" si="122">IF(AND(B3915&gt;0,ISNUMBER(B3915)),B3915,"")</f>
        <v>36.093319999999999</v>
      </c>
      <c r="G3915" s="24">
        <v>36.093319999999999</v>
      </c>
      <c r="H3915" s="23">
        <v>11.09032</v>
      </c>
      <c r="I3915" s="23"/>
      <c r="J3915" s="23">
        <v>150</v>
      </c>
      <c r="K3915" s="23"/>
    </row>
    <row r="3916" spans="1:11" ht="12.75" customHeight="1" x14ac:dyDescent="0.25">
      <c r="A3916" s="20">
        <f t="shared" ref="A3916:A3979" si="123">A3915+1/24</f>
        <v>43049.791666657191</v>
      </c>
      <c r="B3916" s="29">
        <v>32.379049999999999</v>
      </c>
      <c r="C3916" s="30">
        <v>2.13375</v>
      </c>
      <c r="D3916" s="29">
        <v>185.02549999999999</v>
      </c>
      <c r="E3916" s="29"/>
      <c r="F3916" s="24">
        <f t="shared" si="122"/>
        <v>32.379049999999999</v>
      </c>
      <c r="G3916" s="24">
        <v>32.379049999999999</v>
      </c>
      <c r="H3916" s="23">
        <v>11.08994</v>
      </c>
      <c r="I3916" s="23"/>
      <c r="J3916" s="23">
        <v>150</v>
      </c>
      <c r="K3916" s="23"/>
    </row>
    <row r="3917" spans="1:11" ht="12.75" customHeight="1" x14ac:dyDescent="0.25">
      <c r="A3917" s="20">
        <f t="shared" si="123"/>
        <v>43049.833333323855</v>
      </c>
      <c r="B3917" s="29">
        <v>27.587109999999999</v>
      </c>
      <c r="C3917" s="30">
        <v>3.1525799999999999</v>
      </c>
      <c r="D3917" s="29">
        <v>199.96950000000001</v>
      </c>
      <c r="E3917" s="29"/>
      <c r="F3917" s="24">
        <f t="shared" si="122"/>
        <v>27.587109999999999</v>
      </c>
      <c r="G3917" s="24">
        <v>27.587109999999999</v>
      </c>
      <c r="H3917" s="23">
        <v>11.0885</v>
      </c>
      <c r="I3917" s="23"/>
      <c r="J3917" s="23">
        <v>150</v>
      </c>
      <c r="K3917" s="23"/>
    </row>
    <row r="3918" spans="1:11" ht="12.75" customHeight="1" x14ac:dyDescent="0.25">
      <c r="A3918" s="20">
        <f t="shared" si="123"/>
        <v>43049.874999990519</v>
      </c>
      <c r="B3918" s="29">
        <v>15.97606</v>
      </c>
      <c r="C3918" s="30">
        <v>4.1531200000000004</v>
      </c>
      <c r="D3918" s="29">
        <v>207.52619999999999</v>
      </c>
      <c r="E3918" s="29"/>
      <c r="F3918" s="24">
        <f t="shared" si="122"/>
        <v>15.97606</v>
      </c>
      <c r="G3918" s="24">
        <v>15.97606</v>
      </c>
      <c r="H3918" s="23">
        <v>11.08672</v>
      </c>
      <c r="I3918" s="23"/>
      <c r="J3918" s="23">
        <v>150</v>
      </c>
      <c r="K3918" s="23"/>
    </row>
    <row r="3919" spans="1:11" ht="12.75" customHeight="1" x14ac:dyDescent="0.25">
      <c r="A3919" s="20">
        <f t="shared" si="123"/>
        <v>43049.916666657184</v>
      </c>
      <c r="B3919" s="29">
        <v>21.105609999999999</v>
      </c>
      <c r="C3919" s="30">
        <v>2.3996599999999999</v>
      </c>
      <c r="D3919" s="29">
        <v>185.87219999999999</v>
      </c>
      <c r="E3919" s="29"/>
      <c r="F3919" s="24">
        <f t="shared" si="122"/>
        <v>21.105609999999999</v>
      </c>
      <c r="G3919" s="24">
        <v>21.105609999999999</v>
      </c>
      <c r="H3919" s="23">
        <v>11.08563</v>
      </c>
      <c r="I3919" s="23"/>
      <c r="J3919" s="23">
        <v>150</v>
      </c>
      <c r="K3919" s="23"/>
    </row>
    <row r="3920" spans="1:11" ht="12.75" customHeight="1" x14ac:dyDescent="0.25">
      <c r="A3920" s="20">
        <f t="shared" si="123"/>
        <v>43049.958333323848</v>
      </c>
      <c r="B3920" s="29">
        <v>19.3325</v>
      </c>
      <c r="C3920" s="30">
        <v>0.92071999999999998</v>
      </c>
      <c r="D3920" s="29">
        <v>181.7491</v>
      </c>
      <c r="E3920" s="29"/>
      <c r="F3920" s="24">
        <f t="shared" si="122"/>
        <v>19.3325</v>
      </c>
      <c r="G3920" s="24">
        <v>19.3325</v>
      </c>
      <c r="H3920" s="23">
        <v>11.08333</v>
      </c>
      <c r="I3920" s="23"/>
      <c r="J3920" s="23">
        <v>150</v>
      </c>
      <c r="K3920" s="23"/>
    </row>
    <row r="3921" spans="1:11" ht="12.75" customHeight="1" x14ac:dyDescent="0.25">
      <c r="A3921" s="20">
        <f t="shared" si="123"/>
        <v>43049.999999990512</v>
      </c>
      <c r="B3921" s="29">
        <v>23.614560000000001</v>
      </c>
      <c r="C3921" s="30">
        <v>2.2621600000000002</v>
      </c>
      <c r="D3921" s="29">
        <v>193.3175</v>
      </c>
      <c r="E3921" s="29"/>
      <c r="F3921" s="24">
        <f t="shared" si="122"/>
        <v>23.614560000000001</v>
      </c>
      <c r="G3921" s="24">
        <v>23.614560000000001</v>
      </c>
      <c r="H3921" s="23">
        <v>11.08234</v>
      </c>
      <c r="I3921" s="23"/>
      <c r="J3921" s="23">
        <v>150</v>
      </c>
      <c r="K3921" s="23"/>
    </row>
    <row r="3922" spans="1:11" ht="12.75" customHeight="1" x14ac:dyDescent="0.25">
      <c r="A3922" s="20">
        <f t="shared" si="123"/>
        <v>43050.041666657176</v>
      </c>
      <c r="B3922" s="29">
        <v>22.820930000000001</v>
      </c>
      <c r="C3922" s="30">
        <v>1.8105199999999999</v>
      </c>
      <c r="D3922" s="29">
        <v>192.65369999999999</v>
      </c>
      <c r="E3922" s="29"/>
      <c r="F3922" s="24">
        <f t="shared" si="122"/>
        <v>22.820930000000001</v>
      </c>
      <c r="G3922" s="24">
        <v>22.820930000000001</v>
      </c>
      <c r="H3922" s="23">
        <v>11.079050000000001</v>
      </c>
      <c r="I3922" s="23">
        <f>COUNTIF(G3922:G3945,"&gt;150")</f>
        <v>0</v>
      </c>
      <c r="J3922" s="23">
        <v>150</v>
      </c>
      <c r="K3922" s="23"/>
    </row>
    <row r="3923" spans="1:11" ht="12.75" customHeight="1" x14ac:dyDescent="0.25">
      <c r="A3923" s="20">
        <f t="shared" si="123"/>
        <v>43050.083333323841</v>
      </c>
      <c r="B3923" s="29">
        <v>13.9785</v>
      </c>
      <c r="C3923" s="30">
        <v>1.2989299999999999</v>
      </c>
      <c r="D3923" s="29">
        <v>153.61320000000001</v>
      </c>
      <c r="E3923" s="29"/>
      <c r="F3923" s="24">
        <f t="shared" si="122"/>
        <v>13.9785</v>
      </c>
      <c r="G3923" s="24">
        <v>13.9785</v>
      </c>
      <c r="H3923" s="23">
        <v>11.077500000000001</v>
      </c>
      <c r="I3923" s="23"/>
      <c r="J3923" s="23">
        <v>150</v>
      </c>
      <c r="K3923" s="23"/>
    </row>
    <row r="3924" spans="1:11" ht="12.75" customHeight="1" x14ac:dyDescent="0.25">
      <c r="A3924" s="20">
        <f t="shared" si="123"/>
        <v>43050.124999990505</v>
      </c>
      <c r="B3924" s="29">
        <v>9.5744500000000006</v>
      </c>
      <c r="C3924" s="30">
        <v>0.63617999999999997</v>
      </c>
      <c r="D3924" s="29">
        <v>162.56440000000001</v>
      </c>
      <c r="E3924" s="29"/>
      <c r="F3924" s="24">
        <f t="shared" si="122"/>
        <v>9.5744500000000006</v>
      </c>
      <c r="G3924" s="24">
        <v>9.5744500000000006</v>
      </c>
      <c r="H3924" s="23">
        <v>11.071059999999999</v>
      </c>
      <c r="I3924" s="23"/>
      <c r="J3924" s="23">
        <v>150</v>
      </c>
      <c r="K3924" s="23"/>
    </row>
    <row r="3925" spans="1:11" ht="12.75" customHeight="1" x14ac:dyDescent="0.25">
      <c r="A3925" s="20">
        <f t="shared" si="123"/>
        <v>43050.166666657169</v>
      </c>
      <c r="B3925" s="29">
        <v>8.6101100000000006</v>
      </c>
      <c r="C3925" s="30">
        <v>2.14723</v>
      </c>
      <c r="D3925" s="29">
        <v>198.4136</v>
      </c>
      <c r="E3925" s="29"/>
      <c r="F3925" s="24">
        <f t="shared" si="122"/>
        <v>8.6101100000000006</v>
      </c>
      <c r="G3925" s="24">
        <v>8.6101100000000006</v>
      </c>
      <c r="H3925" s="23">
        <v>11.064830000000001</v>
      </c>
      <c r="I3925" s="23"/>
      <c r="J3925" s="23">
        <v>150</v>
      </c>
      <c r="K3925" s="23"/>
    </row>
    <row r="3926" spans="1:11" ht="12.75" customHeight="1" x14ac:dyDescent="0.25">
      <c r="A3926" s="20">
        <f t="shared" si="123"/>
        <v>43050.208333323833</v>
      </c>
      <c r="B3926" s="29">
        <v>3.2947199999999999</v>
      </c>
      <c r="C3926" s="30">
        <v>1.4277500000000001</v>
      </c>
      <c r="D3926" s="29">
        <v>170.2364</v>
      </c>
      <c r="E3926" s="29"/>
      <c r="F3926" s="24">
        <f t="shared" si="122"/>
        <v>3.2947199999999999</v>
      </c>
      <c r="G3926" s="24">
        <v>3.2947199999999999</v>
      </c>
      <c r="H3926" s="23">
        <v>11.060779999999999</v>
      </c>
      <c r="I3926" s="23"/>
      <c r="J3926" s="23">
        <v>150</v>
      </c>
      <c r="K3926" s="23"/>
    </row>
    <row r="3927" spans="1:11" ht="12.75" customHeight="1" x14ac:dyDescent="0.25">
      <c r="A3927" s="20">
        <f t="shared" si="123"/>
        <v>43050.249999990498</v>
      </c>
      <c r="B3927" s="29">
        <v>10.981780000000001</v>
      </c>
      <c r="C3927" s="30">
        <v>1.8573599999999999</v>
      </c>
      <c r="D3927" s="29">
        <v>189.2801</v>
      </c>
      <c r="E3927" s="29"/>
      <c r="F3927" s="24">
        <f t="shared" si="122"/>
        <v>10.981780000000001</v>
      </c>
      <c r="G3927" s="24">
        <v>10.981780000000001</v>
      </c>
      <c r="H3927" s="23">
        <v>11.049110000000001</v>
      </c>
      <c r="I3927" s="23"/>
      <c r="J3927" s="23">
        <v>150</v>
      </c>
      <c r="K3927" s="23"/>
    </row>
    <row r="3928" spans="1:11" ht="12.75" customHeight="1" x14ac:dyDescent="0.25">
      <c r="A3928" s="20">
        <f t="shared" si="123"/>
        <v>43050.291666657162</v>
      </c>
      <c r="B3928" s="29">
        <v>7.4996700000000001</v>
      </c>
      <c r="C3928" s="30">
        <v>1.21567</v>
      </c>
      <c r="D3928" s="29">
        <v>176.0497</v>
      </c>
      <c r="E3928" s="29"/>
      <c r="F3928" s="24">
        <f t="shared" si="122"/>
        <v>7.4996700000000001</v>
      </c>
      <c r="G3928" s="24">
        <v>7.4996700000000001</v>
      </c>
      <c r="H3928" s="23">
        <v>11.048220000000001</v>
      </c>
      <c r="I3928" s="23"/>
      <c r="J3928" s="23">
        <v>150</v>
      </c>
      <c r="K3928" s="23"/>
    </row>
    <row r="3929" spans="1:11" ht="12.75" customHeight="1" x14ac:dyDescent="0.25">
      <c r="A3929" s="20">
        <f t="shared" si="123"/>
        <v>43050.333333323826</v>
      </c>
      <c r="B3929" s="29">
        <v>9.0123300000000004</v>
      </c>
      <c r="C3929" s="30">
        <v>1.51755</v>
      </c>
      <c r="D3929" s="29">
        <v>183.64920000000001</v>
      </c>
      <c r="E3929" s="29"/>
      <c r="F3929" s="24">
        <f t="shared" si="122"/>
        <v>9.0123300000000004</v>
      </c>
      <c r="G3929" s="24">
        <v>9.0123300000000004</v>
      </c>
      <c r="H3929" s="23">
        <v>11.03767</v>
      </c>
      <c r="I3929" s="23"/>
      <c r="J3929" s="23">
        <v>150</v>
      </c>
      <c r="K3929" s="23"/>
    </row>
    <row r="3930" spans="1:11" ht="12.75" customHeight="1" x14ac:dyDescent="0.25">
      <c r="A3930" s="20">
        <f t="shared" si="123"/>
        <v>43050.37499999049</v>
      </c>
      <c r="B3930" s="29">
        <v>5.1181700000000001</v>
      </c>
      <c r="C3930" s="30">
        <v>2.1811500000000001</v>
      </c>
      <c r="D3930" s="29">
        <v>182.91650000000001</v>
      </c>
      <c r="E3930" s="29"/>
      <c r="F3930" s="24">
        <f t="shared" si="122"/>
        <v>5.1181700000000001</v>
      </c>
      <c r="G3930" s="24">
        <v>5.1181700000000001</v>
      </c>
      <c r="H3930" s="23">
        <v>11.025829999999999</v>
      </c>
      <c r="I3930" s="23"/>
      <c r="J3930" s="23">
        <v>150</v>
      </c>
      <c r="K3930" s="23"/>
    </row>
    <row r="3931" spans="1:11" ht="12.75" customHeight="1" x14ac:dyDescent="0.25">
      <c r="A3931" s="20">
        <f t="shared" si="123"/>
        <v>43050.416666657155</v>
      </c>
      <c r="B3931" s="29">
        <v>3.0694499999999998</v>
      </c>
      <c r="C3931" s="30">
        <v>2.1516199999999999</v>
      </c>
      <c r="D3931" s="29">
        <v>206.37190000000001</v>
      </c>
      <c r="E3931" s="29"/>
      <c r="F3931" s="24">
        <f t="shared" si="122"/>
        <v>3.0694499999999998</v>
      </c>
      <c r="G3931" s="24">
        <v>3.0694499999999998</v>
      </c>
      <c r="H3931" s="23">
        <v>11.025169999999999</v>
      </c>
      <c r="I3931" s="23"/>
      <c r="J3931" s="23">
        <v>150</v>
      </c>
      <c r="K3931" s="23"/>
    </row>
    <row r="3932" spans="1:11" ht="12.75" customHeight="1" x14ac:dyDescent="0.25">
      <c r="A3932" s="20">
        <f t="shared" si="123"/>
        <v>43050.458333323819</v>
      </c>
      <c r="B3932" s="29">
        <v>8.6517800000000005</v>
      </c>
      <c r="C3932" s="30">
        <v>1.63411</v>
      </c>
      <c r="D3932" s="29">
        <v>192.19759999999999</v>
      </c>
      <c r="E3932" s="29"/>
      <c r="F3932" s="24">
        <f t="shared" si="122"/>
        <v>8.6517800000000005</v>
      </c>
      <c r="G3932" s="24">
        <v>8.6517800000000005</v>
      </c>
      <c r="H3932" s="23">
        <v>11.02445</v>
      </c>
      <c r="I3932" s="23"/>
      <c r="J3932" s="23">
        <v>150</v>
      </c>
      <c r="K3932" s="23"/>
    </row>
    <row r="3933" spans="1:11" ht="12.75" customHeight="1" x14ac:dyDescent="0.25">
      <c r="A3933" s="20">
        <f t="shared" si="123"/>
        <v>43050.499999990483</v>
      </c>
      <c r="B3933" s="29">
        <v>15.498670000000001</v>
      </c>
      <c r="C3933" s="30">
        <v>3.1072199999999999</v>
      </c>
      <c r="D3933" s="29">
        <v>188.9324</v>
      </c>
      <c r="E3933" s="29"/>
      <c r="F3933" s="24">
        <f t="shared" si="122"/>
        <v>15.498670000000001</v>
      </c>
      <c r="G3933" s="24">
        <v>15.498670000000001</v>
      </c>
      <c r="H3933" s="23">
        <v>11.016719999999999</v>
      </c>
      <c r="I3933" s="23"/>
      <c r="J3933" s="23">
        <v>150</v>
      </c>
      <c r="K3933" s="23"/>
    </row>
    <row r="3934" spans="1:11" ht="12.75" customHeight="1" x14ac:dyDescent="0.25">
      <c r="A3934" s="20">
        <f t="shared" si="123"/>
        <v>43050.541666657147</v>
      </c>
      <c r="B3934" s="29">
        <v>6.3976699999999997</v>
      </c>
      <c r="C3934" s="30">
        <v>3.02698</v>
      </c>
      <c r="D3934" s="29">
        <v>182.01329999999999</v>
      </c>
      <c r="E3934" s="29"/>
      <c r="F3934" s="24">
        <f t="shared" si="122"/>
        <v>6.3976699999999997</v>
      </c>
      <c r="G3934" s="24">
        <v>6.3976699999999997</v>
      </c>
      <c r="H3934" s="23">
        <v>11.012499999999999</v>
      </c>
      <c r="I3934" s="23"/>
      <c r="J3934" s="23">
        <v>150</v>
      </c>
      <c r="K3934" s="23"/>
    </row>
    <row r="3935" spans="1:11" ht="12.75" customHeight="1" x14ac:dyDescent="0.25">
      <c r="A3935" s="20">
        <f t="shared" si="123"/>
        <v>43050.583333323812</v>
      </c>
      <c r="B3935" s="29">
        <v>21.147780000000001</v>
      </c>
      <c r="C3935" s="30">
        <v>2.9412600000000002</v>
      </c>
      <c r="D3935" s="29">
        <v>185.16909999999999</v>
      </c>
      <c r="E3935" s="29"/>
      <c r="F3935" s="24">
        <f t="shared" si="122"/>
        <v>21.147780000000001</v>
      </c>
      <c r="G3935" s="24">
        <v>21.147780000000001</v>
      </c>
      <c r="H3935" s="23">
        <v>11.00783</v>
      </c>
      <c r="I3935" s="23"/>
      <c r="J3935" s="23">
        <v>150</v>
      </c>
      <c r="K3935" s="23"/>
    </row>
    <row r="3936" spans="1:11" ht="12.75" customHeight="1" x14ac:dyDescent="0.25">
      <c r="A3936" s="20">
        <f t="shared" si="123"/>
        <v>43050.624999990476</v>
      </c>
      <c r="B3936" s="29">
        <v>17.033719999999999</v>
      </c>
      <c r="C3936" s="30">
        <v>4.5315799999999999</v>
      </c>
      <c r="D3936" s="29">
        <v>198.65780000000001</v>
      </c>
      <c r="E3936" s="29"/>
      <c r="F3936" s="24">
        <f t="shared" si="122"/>
        <v>17.033719999999999</v>
      </c>
      <c r="G3936" s="24">
        <v>17.033719999999999</v>
      </c>
      <c r="H3936" s="23">
        <v>11.004110000000001</v>
      </c>
      <c r="I3936" s="23"/>
      <c r="J3936" s="23">
        <v>150</v>
      </c>
      <c r="K3936" s="23"/>
    </row>
    <row r="3937" spans="1:11" ht="12.75" customHeight="1" x14ac:dyDescent="0.25">
      <c r="A3937" s="20">
        <f t="shared" si="123"/>
        <v>43050.66666665714</v>
      </c>
      <c r="B3937" s="29">
        <v>13.95195</v>
      </c>
      <c r="C3937" s="30">
        <v>3.9517899999999999</v>
      </c>
      <c r="D3937" s="29">
        <v>198.43020000000001</v>
      </c>
      <c r="E3937" s="29"/>
      <c r="F3937" s="24">
        <f t="shared" si="122"/>
        <v>13.95195</v>
      </c>
      <c r="G3937" s="24">
        <v>13.95195</v>
      </c>
      <c r="H3937" s="23">
        <v>11.004060000000001</v>
      </c>
      <c r="I3937" s="23"/>
      <c r="J3937" s="23">
        <v>150</v>
      </c>
      <c r="K3937" s="23"/>
    </row>
    <row r="3938" spans="1:11" ht="12.75" customHeight="1" x14ac:dyDescent="0.25">
      <c r="A3938" s="20">
        <f t="shared" si="123"/>
        <v>43050.708333323804</v>
      </c>
      <c r="B3938" s="29">
        <v>17.147220000000001</v>
      </c>
      <c r="C3938" s="30">
        <v>4.5391599999999999</v>
      </c>
      <c r="D3938" s="29">
        <v>223.9187</v>
      </c>
      <c r="E3938" s="29"/>
      <c r="F3938" s="24">
        <f t="shared" si="122"/>
        <v>17.147220000000001</v>
      </c>
      <c r="G3938" s="24">
        <v>17.147220000000001</v>
      </c>
      <c r="H3938" s="23">
        <v>11.001939999999999</v>
      </c>
      <c r="I3938" s="23"/>
      <c r="J3938" s="23">
        <v>150</v>
      </c>
      <c r="K3938" s="23"/>
    </row>
    <row r="3939" spans="1:11" ht="12.75" customHeight="1" x14ac:dyDescent="0.25">
      <c r="A3939" s="20">
        <f t="shared" si="123"/>
        <v>43050.749999990468</v>
      </c>
      <c r="B3939" s="29">
        <v>25.863949999999999</v>
      </c>
      <c r="C3939" s="30">
        <v>3.8149700000000002</v>
      </c>
      <c r="D3939" s="29">
        <v>218.7963</v>
      </c>
      <c r="E3939" s="29"/>
      <c r="F3939" s="24">
        <f t="shared" si="122"/>
        <v>25.863949999999999</v>
      </c>
      <c r="G3939" s="24">
        <v>25.863949999999999</v>
      </c>
      <c r="H3939" s="23">
        <v>11.000220000000001</v>
      </c>
      <c r="I3939" s="23"/>
      <c r="J3939" s="23">
        <v>150</v>
      </c>
      <c r="K3939" s="23"/>
    </row>
    <row r="3940" spans="1:11" ht="12.75" customHeight="1" x14ac:dyDescent="0.25">
      <c r="A3940" s="20">
        <f t="shared" si="123"/>
        <v>43050.791666657133</v>
      </c>
      <c r="B3940" s="29">
        <v>25.00778</v>
      </c>
      <c r="C3940" s="30">
        <v>2.5260899999999999</v>
      </c>
      <c r="D3940" s="29">
        <v>202.92740000000001</v>
      </c>
      <c r="E3940" s="29"/>
      <c r="F3940" s="24">
        <f t="shared" si="122"/>
        <v>25.00778</v>
      </c>
      <c r="G3940" s="24">
        <v>25.00778</v>
      </c>
      <c r="H3940" s="23">
        <v>11</v>
      </c>
      <c r="I3940" s="23"/>
      <c r="J3940" s="23">
        <v>150</v>
      </c>
      <c r="K3940" s="23"/>
    </row>
    <row r="3941" spans="1:11" ht="12.75" customHeight="1" x14ac:dyDescent="0.25">
      <c r="A3941" s="20">
        <f t="shared" si="123"/>
        <v>43050.833333323797</v>
      </c>
      <c r="B3941" s="29">
        <v>26.716000000000001</v>
      </c>
      <c r="C3941" s="30">
        <v>2.42252</v>
      </c>
      <c r="D3941" s="29">
        <v>217.1925</v>
      </c>
      <c r="E3941" s="29"/>
      <c r="F3941" s="24">
        <f t="shared" si="122"/>
        <v>26.716000000000001</v>
      </c>
      <c r="G3941" s="24">
        <v>26.716000000000001</v>
      </c>
      <c r="H3941" s="23">
        <v>11</v>
      </c>
      <c r="I3941" s="23"/>
      <c r="J3941" s="23">
        <v>150</v>
      </c>
      <c r="K3941" s="23"/>
    </row>
    <row r="3942" spans="1:11" ht="12.75" customHeight="1" x14ac:dyDescent="0.25">
      <c r="A3942" s="20">
        <f t="shared" si="123"/>
        <v>43050.874999990461</v>
      </c>
      <c r="B3942" s="29">
        <v>21.386780000000002</v>
      </c>
      <c r="C3942" s="30">
        <v>2.8489</v>
      </c>
      <c r="D3942" s="29">
        <v>222.82060000000001</v>
      </c>
      <c r="E3942" s="29"/>
      <c r="F3942" s="24">
        <f t="shared" si="122"/>
        <v>21.386780000000002</v>
      </c>
      <c r="G3942" s="24">
        <v>21.386780000000002</v>
      </c>
      <c r="H3942" s="23">
        <v>10.9986</v>
      </c>
      <c r="I3942" s="23"/>
      <c r="J3942" s="23">
        <v>150</v>
      </c>
      <c r="K3942" s="23"/>
    </row>
    <row r="3943" spans="1:11" ht="12.75" customHeight="1" x14ac:dyDescent="0.25">
      <c r="A3943" s="20">
        <f t="shared" si="123"/>
        <v>43050.916666657125</v>
      </c>
      <c r="B3943" s="29">
        <v>14.329280000000001</v>
      </c>
      <c r="C3943" s="30">
        <v>2.9884499999999998</v>
      </c>
      <c r="D3943" s="29">
        <v>244.40010000000001</v>
      </c>
      <c r="E3943" s="29"/>
      <c r="F3943" s="24">
        <f t="shared" si="122"/>
        <v>14.329280000000001</v>
      </c>
      <c r="G3943" s="24">
        <v>14.329280000000001</v>
      </c>
      <c r="H3943" s="23">
        <v>10.99821</v>
      </c>
      <c r="I3943" s="23"/>
      <c r="J3943" s="23">
        <v>150</v>
      </c>
      <c r="K3943" s="23"/>
    </row>
    <row r="3944" spans="1:11" ht="12.75" customHeight="1" x14ac:dyDescent="0.25">
      <c r="A3944" s="20">
        <f t="shared" si="123"/>
        <v>43050.95833332379</v>
      </c>
      <c r="B3944" s="29">
        <v>11.185</v>
      </c>
      <c r="C3944" s="30">
        <v>2.90815</v>
      </c>
      <c r="D3944" s="29">
        <v>248.73</v>
      </c>
      <c r="E3944" s="29"/>
      <c r="F3944" s="24">
        <f t="shared" si="122"/>
        <v>11.185</v>
      </c>
      <c r="G3944" s="24">
        <v>11.185</v>
      </c>
      <c r="H3944" s="23">
        <v>10.997170000000001</v>
      </c>
      <c r="I3944" s="23"/>
      <c r="J3944" s="23">
        <v>150</v>
      </c>
      <c r="K3944" s="23"/>
    </row>
    <row r="3945" spans="1:11" ht="12.75" customHeight="1" x14ac:dyDescent="0.25">
      <c r="A3945" s="20">
        <f t="shared" si="123"/>
        <v>43050.999999990454</v>
      </c>
      <c r="B3945" s="29">
        <v>10.98433</v>
      </c>
      <c r="C3945" s="30">
        <v>0.28850999999999999</v>
      </c>
      <c r="D3945" s="29">
        <v>358.41149999999999</v>
      </c>
      <c r="E3945" s="29"/>
      <c r="F3945" s="24">
        <f t="shared" si="122"/>
        <v>10.98433</v>
      </c>
      <c r="G3945" s="24">
        <v>10.98433</v>
      </c>
      <c r="H3945" s="23">
        <v>10.99689</v>
      </c>
      <c r="I3945" s="23"/>
      <c r="J3945" s="23">
        <v>150</v>
      </c>
      <c r="K3945" s="23"/>
    </row>
    <row r="3946" spans="1:11" ht="12.75" customHeight="1" x14ac:dyDescent="0.25">
      <c r="A3946" s="20">
        <f t="shared" si="123"/>
        <v>43051.041666657118</v>
      </c>
      <c r="B3946" s="29">
        <v>13.58207</v>
      </c>
      <c r="C3946" s="30">
        <v>0.63217000000000001</v>
      </c>
      <c r="D3946" s="29">
        <v>302.88499999999999</v>
      </c>
      <c r="E3946" s="29"/>
      <c r="F3946" s="24">
        <f t="shared" si="122"/>
        <v>13.58207</v>
      </c>
      <c r="G3946" s="24">
        <v>13.58207</v>
      </c>
      <c r="H3946" s="23">
        <v>10.99639</v>
      </c>
      <c r="I3946" s="23">
        <f>COUNTIF(G3946:G3969,"&gt;150")</f>
        <v>0</v>
      </c>
      <c r="J3946" s="23">
        <v>150</v>
      </c>
      <c r="K3946" s="23"/>
    </row>
    <row r="3947" spans="1:11" ht="12.75" customHeight="1" x14ac:dyDescent="0.25">
      <c r="A3947" s="20">
        <f t="shared" si="123"/>
        <v>43051.083333323782</v>
      </c>
      <c r="B3947" s="29">
        <v>6.5671099999999996</v>
      </c>
      <c r="C3947" s="30">
        <v>0.47242000000000001</v>
      </c>
      <c r="D3947" s="29">
        <v>21.971240000000002</v>
      </c>
      <c r="E3947" s="29"/>
      <c r="F3947" s="24">
        <f t="shared" si="122"/>
        <v>6.5671099999999996</v>
      </c>
      <c r="G3947" s="24">
        <v>6.5671099999999996</v>
      </c>
      <c r="H3947" s="23">
        <v>10.996169999999999</v>
      </c>
      <c r="I3947" s="23"/>
      <c r="J3947" s="23">
        <v>150</v>
      </c>
      <c r="K3947" s="23"/>
    </row>
    <row r="3948" spans="1:11" ht="12.75" customHeight="1" x14ac:dyDescent="0.25">
      <c r="A3948" s="20">
        <f t="shared" si="123"/>
        <v>43051.124999990447</v>
      </c>
      <c r="B3948" s="29">
        <v>8.5551700000000004</v>
      </c>
      <c r="C3948" s="30">
        <v>0.65212999999999999</v>
      </c>
      <c r="D3948" s="29">
        <v>333.5206</v>
      </c>
      <c r="E3948" s="29"/>
      <c r="F3948" s="24">
        <f t="shared" si="122"/>
        <v>8.5551700000000004</v>
      </c>
      <c r="G3948" s="24">
        <v>8.5551700000000004</v>
      </c>
      <c r="H3948" s="23">
        <v>10.99389</v>
      </c>
      <c r="I3948" s="23"/>
      <c r="J3948" s="23">
        <v>150</v>
      </c>
      <c r="K3948" s="23"/>
    </row>
    <row r="3949" spans="1:11" ht="12.75" customHeight="1" x14ac:dyDescent="0.25">
      <c r="A3949" s="20">
        <f t="shared" si="123"/>
        <v>43051.166666657111</v>
      </c>
      <c r="B3949" s="29">
        <v>7.5975000000000001</v>
      </c>
      <c r="C3949" s="30">
        <v>0.25280999999999998</v>
      </c>
      <c r="D3949" s="29">
        <v>320.57510000000002</v>
      </c>
      <c r="E3949" s="29"/>
      <c r="F3949" s="24">
        <f t="shared" si="122"/>
        <v>7.5975000000000001</v>
      </c>
      <c r="G3949" s="24">
        <v>7.5975000000000001</v>
      </c>
      <c r="H3949" s="23">
        <v>10.993449999999999</v>
      </c>
      <c r="I3949" s="23"/>
      <c r="J3949" s="23">
        <v>150</v>
      </c>
      <c r="K3949" s="23"/>
    </row>
    <row r="3950" spans="1:11" ht="12.75" customHeight="1" x14ac:dyDescent="0.25">
      <c r="A3950" s="20">
        <f t="shared" si="123"/>
        <v>43051.208333323775</v>
      </c>
      <c r="B3950" s="29"/>
      <c r="C3950" s="30">
        <v>0.43465999999999999</v>
      </c>
      <c r="D3950" s="29">
        <v>121.70180000000001</v>
      </c>
      <c r="E3950" s="29"/>
      <c r="F3950" s="24" t="str">
        <f t="shared" si="122"/>
        <v/>
      </c>
      <c r="G3950" s="24" t="s">
        <v>189</v>
      </c>
      <c r="H3950" s="23">
        <v>10.99325</v>
      </c>
      <c r="I3950" s="23"/>
      <c r="J3950" s="23">
        <v>150</v>
      </c>
      <c r="K3950" s="23"/>
    </row>
    <row r="3951" spans="1:11" ht="12.75" customHeight="1" x14ac:dyDescent="0.25">
      <c r="A3951" s="20">
        <f t="shared" si="123"/>
        <v>43051.249999990439</v>
      </c>
      <c r="B3951" s="29">
        <v>7.2126700000000001</v>
      </c>
      <c r="C3951" s="30">
        <v>0.49914999999999998</v>
      </c>
      <c r="D3951" s="29">
        <v>88.912540000000007</v>
      </c>
      <c r="E3951" s="29"/>
      <c r="F3951" s="24">
        <f t="shared" si="122"/>
        <v>7.2126700000000001</v>
      </c>
      <c r="G3951" s="24">
        <v>7.2126700000000001</v>
      </c>
      <c r="H3951" s="23">
        <v>10.988329999999999</v>
      </c>
      <c r="I3951" s="23"/>
      <c r="J3951" s="23">
        <v>150</v>
      </c>
      <c r="K3951" s="23"/>
    </row>
    <row r="3952" spans="1:11" ht="12.75" customHeight="1" x14ac:dyDescent="0.25">
      <c r="A3952" s="20">
        <f t="shared" si="123"/>
        <v>43051.291666657104</v>
      </c>
      <c r="B3952" s="29">
        <v>4.8842800000000004</v>
      </c>
      <c r="C3952" s="30">
        <v>0.41637999999999997</v>
      </c>
      <c r="D3952" s="29">
        <v>338.71589999999998</v>
      </c>
      <c r="E3952" s="29"/>
      <c r="F3952" s="24">
        <f t="shared" si="122"/>
        <v>4.8842800000000004</v>
      </c>
      <c r="G3952" s="24">
        <v>4.8842800000000004</v>
      </c>
      <c r="H3952" s="23">
        <v>10.98433</v>
      </c>
      <c r="I3952" s="23"/>
      <c r="J3952" s="23">
        <v>150</v>
      </c>
      <c r="K3952" s="23"/>
    </row>
    <row r="3953" spans="1:11" ht="12.75" customHeight="1" x14ac:dyDescent="0.25">
      <c r="A3953" s="20">
        <f t="shared" si="123"/>
        <v>43051.333333323768</v>
      </c>
      <c r="B3953" s="29">
        <v>6.1432799999999999</v>
      </c>
      <c r="C3953" s="30">
        <v>0.99011000000000005</v>
      </c>
      <c r="D3953" s="29">
        <v>195.69290000000001</v>
      </c>
      <c r="E3953" s="29"/>
      <c r="F3953" s="24">
        <f t="shared" si="122"/>
        <v>6.1432799999999999</v>
      </c>
      <c r="G3953" s="24">
        <v>6.1432799999999999</v>
      </c>
      <c r="H3953" s="23">
        <v>10.981780000000001</v>
      </c>
      <c r="I3953" s="23"/>
      <c r="J3953" s="23">
        <v>150</v>
      </c>
      <c r="K3953" s="23"/>
    </row>
    <row r="3954" spans="1:11" ht="12.75" customHeight="1" x14ac:dyDescent="0.25">
      <c r="A3954" s="20">
        <f t="shared" si="123"/>
        <v>43051.374999990432</v>
      </c>
      <c r="B3954" s="29">
        <v>10.096</v>
      </c>
      <c r="C3954" s="30">
        <v>0.69296000000000002</v>
      </c>
      <c r="D3954" s="29">
        <v>27.907689999999999</v>
      </c>
      <c r="E3954" s="29"/>
      <c r="F3954" s="24">
        <f t="shared" si="122"/>
        <v>10.096</v>
      </c>
      <c r="G3954" s="24">
        <v>10.096</v>
      </c>
      <c r="H3954" s="23">
        <v>10.980029999999999</v>
      </c>
      <c r="I3954" s="23"/>
      <c r="J3954" s="23">
        <v>150</v>
      </c>
      <c r="K3954" s="23"/>
    </row>
    <row r="3955" spans="1:11" ht="12.75" customHeight="1" x14ac:dyDescent="0.25">
      <c r="A3955" s="20">
        <f t="shared" si="123"/>
        <v>43051.416666657096</v>
      </c>
      <c r="B3955" s="29">
        <v>15.30044</v>
      </c>
      <c r="C3955" s="30">
        <v>2.3354400000000002</v>
      </c>
      <c r="D3955" s="29">
        <v>189.8468</v>
      </c>
      <c r="E3955" s="29"/>
      <c r="F3955" s="24">
        <f t="shared" si="122"/>
        <v>15.30044</v>
      </c>
      <c r="G3955" s="24">
        <v>15.30044</v>
      </c>
      <c r="H3955" s="23">
        <v>10.977539999999999</v>
      </c>
      <c r="I3955" s="23"/>
      <c r="J3955" s="23">
        <v>150</v>
      </c>
      <c r="K3955" s="23"/>
    </row>
    <row r="3956" spans="1:11" ht="12.75" customHeight="1" x14ac:dyDescent="0.25">
      <c r="A3956" s="20">
        <f t="shared" si="123"/>
        <v>43051.458333323761</v>
      </c>
      <c r="B3956" s="29">
        <v>21.073550000000001</v>
      </c>
      <c r="C3956" s="30">
        <v>4.1284200000000002</v>
      </c>
      <c r="D3956" s="29">
        <v>204.63679999999999</v>
      </c>
      <c r="E3956" s="29"/>
      <c r="F3956" s="24">
        <f t="shared" si="122"/>
        <v>21.073550000000001</v>
      </c>
      <c r="G3956" s="24">
        <v>21.073550000000001</v>
      </c>
      <c r="H3956" s="23">
        <v>10.97334</v>
      </c>
      <c r="I3956" s="23"/>
      <c r="J3956" s="23">
        <v>150</v>
      </c>
      <c r="K3956" s="23"/>
    </row>
    <row r="3957" spans="1:11" ht="12.75" customHeight="1" x14ac:dyDescent="0.25">
      <c r="A3957" s="20">
        <f t="shared" si="123"/>
        <v>43051.499999990425</v>
      </c>
      <c r="B3957" s="29">
        <v>13.172280000000001</v>
      </c>
      <c r="C3957" s="30">
        <v>3.0909300000000002</v>
      </c>
      <c r="D3957" s="29">
        <v>207.185</v>
      </c>
      <c r="E3957" s="29"/>
      <c r="F3957" s="24">
        <f t="shared" si="122"/>
        <v>13.172280000000001</v>
      </c>
      <c r="G3957" s="24">
        <v>13.172280000000001</v>
      </c>
      <c r="H3957" s="23">
        <v>10.969609999999999</v>
      </c>
      <c r="I3957" s="23"/>
      <c r="J3957" s="23">
        <v>150</v>
      </c>
      <c r="K3957" s="23"/>
    </row>
    <row r="3958" spans="1:11" ht="12.75" customHeight="1" x14ac:dyDescent="0.25">
      <c r="A3958" s="20">
        <f t="shared" si="123"/>
        <v>43051.541666657089</v>
      </c>
      <c r="B3958" s="29">
        <v>12.53417</v>
      </c>
      <c r="C3958" s="30">
        <v>3.8461799999999999</v>
      </c>
      <c r="D3958" s="29">
        <v>200.32550000000001</v>
      </c>
      <c r="E3958" s="29"/>
      <c r="F3958" s="24">
        <f t="shared" si="122"/>
        <v>12.53417</v>
      </c>
      <c r="G3958" s="24">
        <v>12.53417</v>
      </c>
      <c r="H3958" s="23">
        <v>10.963150000000001</v>
      </c>
      <c r="I3958" s="23"/>
      <c r="J3958" s="23">
        <v>150</v>
      </c>
      <c r="K3958" s="23"/>
    </row>
    <row r="3959" spans="1:11" ht="12.75" customHeight="1" x14ac:dyDescent="0.25">
      <c r="A3959" s="20">
        <f t="shared" si="123"/>
        <v>43051.583333323753</v>
      </c>
      <c r="B3959" s="29">
        <v>15.30194</v>
      </c>
      <c r="C3959" s="30">
        <v>4.7235699999999996</v>
      </c>
      <c r="D3959" s="29">
        <v>205.93</v>
      </c>
      <c r="E3959" s="29"/>
      <c r="F3959" s="24">
        <f t="shared" si="122"/>
        <v>15.30194</v>
      </c>
      <c r="G3959" s="24">
        <v>15.30194</v>
      </c>
      <c r="H3959" s="23">
        <v>10.961779999999999</v>
      </c>
      <c r="I3959" s="23"/>
      <c r="J3959" s="23">
        <v>150</v>
      </c>
      <c r="K3959" s="23"/>
    </row>
    <row r="3960" spans="1:11" ht="12.75" customHeight="1" x14ac:dyDescent="0.25">
      <c r="A3960" s="20">
        <f t="shared" si="123"/>
        <v>43051.624999990418</v>
      </c>
      <c r="B3960" s="29">
        <v>19.18544</v>
      </c>
      <c r="C3960" s="30">
        <v>4.1595599999999999</v>
      </c>
      <c r="D3960" s="29">
        <v>203.5471</v>
      </c>
      <c r="E3960" s="29"/>
      <c r="F3960" s="24">
        <f t="shared" si="122"/>
        <v>19.18544</v>
      </c>
      <c r="G3960" s="24">
        <v>19.18544</v>
      </c>
      <c r="H3960" s="23">
        <v>10.96158</v>
      </c>
      <c r="I3960" s="23"/>
      <c r="J3960" s="23">
        <v>150</v>
      </c>
      <c r="K3960" s="23"/>
    </row>
    <row r="3961" spans="1:11" ht="12.75" customHeight="1" x14ac:dyDescent="0.25">
      <c r="A3961" s="20">
        <f t="shared" si="123"/>
        <v>43051.666666657082</v>
      </c>
      <c r="B3961" s="29">
        <v>19.356670000000001</v>
      </c>
      <c r="C3961" s="30">
        <v>3.2604899999999999</v>
      </c>
      <c r="D3961" s="29">
        <v>204.07499999999999</v>
      </c>
      <c r="E3961" s="29"/>
      <c r="F3961" s="24">
        <f t="shared" si="122"/>
        <v>19.356670000000001</v>
      </c>
      <c r="G3961" s="24">
        <v>19.356670000000001</v>
      </c>
      <c r="H3961" s="23">
        <v>10.959</v>
      </c>
      <c r="I3961" s="23"/>
      <c r="J3961" s="23">
        <v>150</v>
      </c>
      <c r="K3961" s="23"/>
    </row>
    <row r="3962" spans="1:11" ht="12.75" customHeight="1" x14ac:dyDescent="0.25">
      <c r="A3962" s="20">
        <f t="shared" si="123"/>
        <v>43051.708333323746</v>
      </c>
      <c r="B3962" s="29">
        <v>8.6489999999999991</v>
      </c>
      <c r="C3962" s="30">
        <v>5.8269000000000002</v>
      </c>
      <c r="D3962" s="29">
        <v>222.27629999999999</v>
      </c>
      <c r="E3962" s="29"/>
      <c r="F3962" s="24">
        <f t="shared" si="122"/>
        <v>8.6489999999999991</v>
      </c>
      <c r="G3962" s="24">
        <v>8.6489999999999991</v>
      </c>
      <c r="H3962" s="23">
        <v>10.95561</v>
      </c>
      <c r="I3962" s="23"/>
      <c r="J3962" s="23">
        <v>150</v>
      </c>
      <c r="K3962" s="23"/>
    </row>
    <row r="3963" spans="1:11" ht="12.75" customHeight="1" x14ac:dyDescent="0.25">
      <c r="A3963" s="20">
        <f t="shared" si="123"/>
        <v>43051.74999999041</v>
      </c>
      <c r="B3963" s="29">
        <v>21.513829999999999</v>
      </c>
      <c r="C3963" s="30">
        <v>4.9913299999999996</v>
      </c>
      <c r="D3963" s="29">
        <v>213.114</v>
      </c>
      <c r="E3963" s="29"/>
      <c r="F3963" s="24">
        <f t="shared" si="122"/>
        <v>21.513829999999999</v>
      </c>
      <c r="G3963" s="24">
        <v>21.513829999999999</v>
      </c>
      <c r="H3963" s="23">
        <v>10.950609999999999</v>
      </c>
      <c r="I3963" s="23"/>
      <c r="J3963" s="23">
        <v>150</v>
      </c>
      <c r="K3963" s="23"/>
    </row>
    <row r="3964" spans="1:11" ht="12.75" customHeight="1" x14ac:dyDescent="0.25">
      <c r="A3964" s="20">
        <f t="shared" si="123"/>
        <v>43051.791666657075</v>
      </c>
      <c r="B3964" s="29">
        <v>21.342829999999999</v>
      </c>
      <c r="C3964" s="30">
        <v>3.5172400000000001</v>
      </c>
      <c r="D3964" s="29">
        <v>222.15639999999999</v>
      </c>
      <c r="E3964" s="29"/>
      <c r="F3964" s="24">
        <f t="shared" si="122"/>
        <v>21.342829999999999</v>
      </c>
      <c r="G3964" s="24">
        <v>21.342829999999999</v>
      </c>
      <c r="H3964" s="23">
        <v>10.946109999999999</v>
      </c>
      <c r="I3964" s="23"/>
      <c r="J3964" s="23">
        <v>150</v>
      </c>
      <c r="K3964" s="23"/>
    </row>
    <row r="3965" spans="1:11" ht="12.75" customHeight="1" x14ac:dyDescent="0.25">
      <c r="A3965" s="20">
        <f t="shared" si="123"/>
        <v>43051.833333323739</v>
      </c>
      <c r="B3965" s="29">
        <v>24.61844</v>
      </c>
      <c r="C3965" s="30">
        <v>1.82931</v>
      </c>
      <c r="D3965" s="29">
        <v>210.06649999999999</v>
      </c>
      <c r="E3965" s="29"/>
      <c r="F3965" s="24">
        <f t="shared" si="122"/>
        <v>24.61844</v>
      </c>
      <c r="G3965" s="24">
        <v>24.61844</v>
      </c>
      <c r="H3965" s="23">
        <v>10.942830000000001</v>
      </c>
      <c r="I3965" s="23"/>
      <c r="J3965" s="23">
        <v>150</v>
      </c>
      <c r="K3965" s="23"/>
    </row>
    <row r="3966" spans="1:11" ht="12.75" customHeight="1" x14ac:dyDescent="0.25">
      <c r="A3966" s="20">
        <f t="shared" si="123"/>
        <v>43051.874999990403</v>
      </c>
      <c r="B3966" s="29">
        <v>14.43439</v>
      </c>
      <c r="C3966" s="30">
        <v>1.4539899999999999</v>
      </c>
      <c r="D3966" s="29">
        <v>232.12200000000001</v>
      </c>
      <c r="E3966" s="29"/>
      <c r="F3966" s="24">
        <f t="shared" si="122"/>
        <v>14.43439</v>
      </c>
      <c r="G3966" s="24">
        <v>14.43439</v>
      </c>
      <c r="H3966" s="23">
        <v>10.94244</v>
      </c>
      <c r="I3966" s="23"/>
      <c r="J3966" s="23">
        <v>150</v>
      </c>
      <c r="K3966" s="23"/>
    </row>
    <row r="3967" spans="1:11" ht="12.75" customHeight="1" x14ac:dyDescent="0.25">
      <c r="A3967" s="20">
        <f t="shared" si="123"/>
        <v>43051.916666657067</v>
      </c>
      <c r="B3967" s="29">
        <v>5.1046100000000001</v>
      </c>
      <c r="C3967" s="30">
        <v>0.32205</v>
      </c>
      <c r="D3967" s="29">
        <v>335.38409999999999</v>
      </c>
      <c r="E3967" s="29"/>
      <c r="F3967" s="24">
        <f t="shared" si="122"/>
        <v>5.1046100000000001</v>
      </c>
      <c r="G3967" s="24">
        <v>5.1046100000000001</v>
      </c>
      <c r="H3967" s="23">
        <v>10.941079999999999</v>
      </c>
      <c r="I3967" s="23"/>
      <c r="J3967" s="23">
        <v>150</v>
      </c>
      <c r="K3967" s="23"/>
    </row>
    <row r="3968" spans="1:11" ht="12.75" customHeight="1" x14ac:dyDescent="0.25">
      <c r="A3968" s="20">
        <f t="shared" si="123"/>
        <v>43051.958333323731</v>
      </c>
      <c r="B3968" s="29">
        <v>20.410779999999999</v>
      </c>
      <c r="C3968" s="30">
        <v>0.67898000000000003</v>
      </c>
      <c r="D3968" s="29">
        <v>279.12630000000001</v>
      </c>
      <c r="E3968" s="29"/>
      <c r="F3968" s="24">
        <f t="shared" si="122"/>
        <v>20.410779999999999</v>
      </c>
      <c r="G3968" s="24">
        <v>20.410779999999999</v>
      </c>
      <c r="H3968" s="23">
        <v>10.938029999999999</v>
      </c>
      <c r="I3968" s="23"/>
      <c r="J3968" s="23">
        <v>150</v>
      </c>
      <c r="K3968" s="23"/>
    </row>
    <row r="3969" spans="1:11" ht="12.75" customHeight="1" x14ac:dyDescent="0.25">
      <c r="A3969" s="20">
        <f t="shared" si="123"/>
        <v>43051.999999990396</v>
      </c>
      <c r="B3969" s="29">
        <v>12.663500000000001</v>
      </c>
      <c r="C3969" s="30">
        <v>0.51458999999999999</v>
      </c>
      <c r="D3969" s="29">
        <v>55.60595</v>
      </c>
      <c r="E3969" s="29"/>
      <c r="F3969" s="24">
        <f t="shared" si="122"/>
        <v>12.663500000000001</v>
      </c>
      <c r="G3969" s="24">
        <v>12.663500000000001</v>
      </c>
      <c r="H3969" s="23">
        <v>10.92916</v>
      </c>
      <c r="I3969" s="23"/>
      <c r="J3969" s="23">
        <v>150</v>
      </c>
      <c r="K3969" s="23"/>
    </row>
    <row r="3970" spans="1:11" ht="12.75" customHeight="1" x14ac:dyDescent="0.25">
      <c r="A3970" s="20">
        <f t="shared" si="123"/>
        <v>43052.04166665706</v>
      </c>
      <c r="B3970" s="29">
        <v>2.9845299999999999</v>
      </c>
      <c r="C3970" s="30">
        <v>0.28427000000000002</v>
      </c>
      <c r="D3970" s="29">
        <v>256.19729999999998</v>
      </c>
      <c r="E3970" s="29"/>
      <c r="F3970" s="24">
        <f t="shared" si="122"/>
        <v>2.9845299999999999</v>
      </c>
      <c r="G3970" s="24">
        <v>2.9845299999999999</v>
      </c>
      <c r="H3970" s="23">
        <v>10.92906</v>
      </c>
      <c r="I3970" s="23">
        <f>COUNTIF(G3970:G3993,"&gt;150")</f>
        <v>0</v>
      </c>
      <c r="J3970" s="23">
        <v>150</v>
      </c>
      <c r="K3970" s="23"/>
    </row>
    <row r="3971" spans="1:11" ht="12.75" customHeight="1" x14ac:dyDescent="0.25">
      <c r="A3971" s="20">
        <f t="shared" si="123"/>
        <v>43052.083333323724</v>
      </c>
      <c r="B3971" s="29">
        <v>7.10311</v>
      </c>
      <c r="C3971" s="30">
        <v>0.39045000000000002</v>
      </c>
      <c r="D3971" s="29">
        <v>152.72399999999999</v>
      </c>
      <c r="E3971" s="29"/>
      <c r="F3971" s="24">
        <f t="shared" si="122"/>
        <v>7.10311</v>
      </c>
      <c r="G3971" s="24">
        <v>7.10311</v>
      </c>
      <c r="H3971" s="23">
        <v>10.92873</v>
      </c>
      <c r="I3971" s="23"/>
      <c r="J3971" s="23">
        <v>150</v>
      </c>
      <c r="K3971" s="23"/>
    </row>
    <row r="3972" spans="1:11" ht="12.75" customHeight="1" x14ac:dyDescent="0.25">
      <c r="A3972" s="20">
        <f t="shared" si="123"/>
        <v>43052.124999990388</v>
      </c>
      <c r="B3972" s="29">
        <v>8.0197800000000008</v>
      </c>
      <c r="C3972" s="30">
        <v>0.30431999999999998</v>
      </c>
      <c r="D3972" s="29">
        <v>94.776579999999996</v>
      </c>
      <c r="E3972" s="29"/>
      <c r="F3972" s="24">
        <f t="shared" si="122"/>
        <v>8.0197800000000008</v>
      </c>
      <c r="G3972" s="24">
        <v>8.0197800000000008</v>
      </c>
      <c r="H3972" s="23">
        <v>10.919499999999999</v>
      </c>
      <c r="I3972" s="23"/>
      <c r="J3972" s="23">
        <v>150</v>
      </c>
      <c r="K3972" s="23"/>
    </row>
    <row r="3973" spans="1:11" ht="12.75" customHeight="1" x14ac:dyDescent="0.25">
      <c r="A3973" s="20">
        <f t="shared" si="123"/>
        <v>43052.166666657053</v>
      </c>
      <c r="B3973" s="29">
        <v>21.126719999999999</v>
      </c>
      <c r="C3973" s="30">
        <v>0.24768000000000001</v>
      </c>
      <c r="D3973" s="29">
        <v>47.433970000000002</v>
      </c>
      <c r="E3973" s="29"/>
      <c r="F3973" s="24">
        <f t="shared" si="122"/>
        <v>21.126719999999999</v>
      </c>
      <c r="G3973" s="24">
        <v>21.126719999999999</v>
      </c>
      <c r="H3973" s="23">
        <v>10.91606</v>
      </c>
      <c r="I3973" s="23"/>
      <c r="J3973" s="23">
        <v>150</v>
      </c>
      <c r="K3973" s="23"/>
    </row>
    <row r="3974" spans="1:11" ht="12.75" customHeight="1" x14ac:dyDescent="0.25">
      <c r="A3974" s="20">
        <f t="shared" si="123"/>
        <v>43052.208333323717</v>
      </c>
      <c r="B3974" s="29">
        <v>10.04017</v>
      </c>
      <c r="C3974" s="30">
        <v>0.41971999999999998</v>
      </c>
      <c r="D3974" s="29">
        <v>3.6273200000000001</v>
      </c>
      <c r="E3974" s="29"/>
      <c r="F3974" s="24">
        <f t="shared" si="122"/>
        <v>10.04017</v>
      </c>
      <c r="G3974" s="24">
        <v>10.04017</v>
      </c>
      <c r="H3974" s="23">
        <v>10.91578</v>
      </c>
      <c r="I3974" s="23"/>
      <c r="J3974" s="23">
        <v>150</v>
      </c>
      <c r="K3974" s="23"/>
    </row>
    <row r="3975" spans="1:11" ht="12.75" customHeight="1" x14ac:dyDescent="0.25">
      <c r="A3975" s="20">
        <f t="shared" si="123"/>
        <v>43052.249999990381</v>
      </c>
      <c r="B3975" s="29"/>
      <c r="C3975" s="30">
        <v>0.33617999999999998</v>
      </c>
      <c r="D3975" s="29">
        <v>41.115499999999997</v>
      </c>
      <c r="E3975" s="29"/>
      <c r="F3975" s="24" t="str">
        <f t="shared" si="122"/>
        <v/>
      </c>
      <c r="G3975" s="24" t="s">
        <v>189</v>
      </c>
      <c r="H3975" s="23">
        <v>10.913399999999999</v>
      </c>
      <c r="I3975" s="23"/>
      <c r="J3975" s="23">
        <v>150</v>
      </c>
      <c r="K3975" s="23"/>
    </row>
    <row r="3976" spans="1:11" ht="12.75" customHeight="1" x14ac:dyDescent="0.25">
      <c r="A3976" s="20">
        <f t="shared" si="123"/>
        <v>43052.291666657045</v>
      </c>
      <c r="B3976" s="29">
        <v>8.7763899999999992</v>
      </c>
      <c r="C3976" s="30">
        <v>0.51559999999999995</v>
      </c>
      <c r="D3976" s="29">
        <v>327.12950000000001</v>
      </c>
      <c r="E3976" s="29"/>
      <c r="F3976" s="24">
        <f t="shared" si="122"/>
        <v>8.7763899999999992</v>
      </c>
      <c r="G3976" s="24">
        <v>8.7763899999999992</v>
      </c>
      <c r="H3976" s="23">
        <v>10.9115</v>
      </c>
      <c r="I3976" s="23"/>
      <c r="J3976" s="23">
        <v>150</v>
      </c>
      <c r="K3976" s="23"/>
    </row>
    <row r="3977" spans="1:11" ht="12.75" customHeight="1" x14ac:dyDescent="0.25">
      <c r="A3977" s="20">
        <f t="shared" si="123"/>
        <v>43052.33333332371</v>
      </c>
      <c r="B3977" s="29">
        <v>25.89856</v>
      </c>
      <c r="C3977" s="30">
        <v>1.4066099999999999</v>
      </c>
      <c r="D3977" s="29">
        <v>292.13080000000002</v>
      </c>
      <c r="E3977" s="29"/>
      <c r="F3977" s="24">
        <f t="shared" si="122"/>
        <v>25.89856</v>
      </c>
      <c r="G3977" s="24">
        <v>25.89856</v>
      </c>
      <c r="H3977" s="23">
        <v>10.90917</v>
      </c>
      <c r="I3977" s="23"/>
      <c r="J3977" s="23">
        <v>150</v>
      </c>
      <c r="K3977" s="23"/>
    </row>
    <row r="3978" spans="1:11" ht="12.75" customHeight="1" x14ac:dyDescent="0.25">
      <c r="A3978" s="20">
        <f t="shared" si="123"/>
        <v>43052.374999990374</v>
      </c>
      <c r="B3978" s="29">
        <v>25.98433</v>
      </c>
      <c r="C3978" s="30">
        <v>0.72182999999999997</v>
      </c>
      <c r="D3978" s="29">
        <v>284.46429999999998</v>
      </c>
      <c r="E3978" s="29"/>
      <c r="F3978" s="24">
        <f t="shared" si="122"/>
        <v>25.98433</v>
      </c>
      <c r="G3978" s="24">
        <v>25.98433</v>
      </c>
      <c r="H3978" s="23">
        <v>10.908469999999999</v>
      </c>
      <c r="I3978" s="23"/>
      <c r="J3978" s="23">
        <v>150</v>
      </c>
      <c r="K3978" s="23"/>
    </row>
    <row r="3979" spans="1:11" ht="12.75" customHeight="1" x14ac:dyDescent="0.25">
      <c r="A3979" s="20">
        <f t="shared" si="123"/>
        <v>43052.416666657038</v>
      </c>
      <c r="B3979" s="29">
        <v>29.74522</v>
      </c>
      <c r="C3979" s="30">
        <v>1.02535</v>
      </c>
      <c r="D3979" s="29">
        <v>292.36059999999998</v>
      </c>
      <c r="E3979" s="29"/>
      <c r="F3979" s="24">
        <f t="shared" ref="F3979:F4042" si="124">IF(AND(B3979&gt;0,ISNUMBER(B3979)),B3979,"")</f>
        <v>29.74522</v>
      </c>
      <c r="G3979" s="24">
        <v>29.74522</v>
      </c>
      <c r="H3979" s="23">
        <v>10.905889999999999</v>
      </c>
      <c r="I3979" s="23"/>
      <c r="J3979" s="23">
        <v>150</v>
      </c>
      <c r="K3979" s="23"/>
    </row>
    <row r="3980" spans="1:11" ht="12.75" customHeight="1" x14ac:dyDescent="0.25">
      <c r="A3980" s="20">
        <f t="shared" ref="A3980:A4043" si="125">A3979+1/24</f>
        <v>43052.458333323702</v>
      </c>
      <c r="B3980" s="29">
        <v>11.941610000000001</v>
      </c>
      <c r="C3980" s="30">
        <v>2.39832</v>
      </c>
      <c r="D3980" s="29">
        <v>204.4221</v>
      </c>
      <c r="E3980" s="29"/>
      <c r="F3980" s="24">
        <f t="shared" si="124"/>
        <v>11.941610000000001</v>
      </c>
      <c r="G3980" s="24">
        <v>11.941610000000001</v>
      </c>
      <c r="H3980" s="23">
        <v>10.90555</v>
      </c>
      <c r="I3980" s="23"/>
      <c r="J3980" s="23">
        <v>150</v>
      </c>
      <c r="K3980" s="23"/>
    </row>
    <row r="3981" spans="1:11" ht="12.75" customHeight="1" x14ac:dyDescent="0.25">
      <c r="A3981" s="20">
        <f t="shared" si="125"/>
        <v>43052.499999990367</v>
      </c>
      <c r="B3981" s="29">
        <v>49.927109999999999</v>
      </c>
      <c r="C3981" s="30">
        <v>0.89100000000000001</v>
      </c>
      <c r="D3981" s="29">
        <v>218.0094</v>
      </c>
      <c r="E3981" s="29"/>
      <c r="F3981" s="24">
        <f t="shared" si="124"/>
        <v>49.927109999999999</v>
      </c>
      <c r="G3981" s="24">
        <v>49.927109999999999</v>
      </c>
      <c r="H3981" s="23">
        <v>10.90147</v>
      </c>
      <c r="I3981" s="23"/>
      <c r="J3981" s="23">
        <v>150</v>
      </c>
      <c r="K3981" s="23"/>
    </row>
    <row r="3982" spans="1:11" ht="12.75" customHeight="1" x14ac:dyDescent="0.25">
      <c r="A3982" s="20">
        <f t="shared" si="125"/>
        <v>43052.541666657031</v>
      </c>
      <c r="B3982" s="29">
        <v>65.047330000000002</v>
      </c>
      <c r="C3982" s="30">
        <v>1.4687699999999999</v>
      </c>
      <c r="D3982" s="29">
        <v>187.32910000000001</v>
      </c>
      <c r="E3982" s="29"/>
      <c r="F3982" s="24">
        <f t="shared" si="124"/>
        <v>65.047330000000002</v>
      </c>
      <c r="G3982" s="24">
        <v>65.047330000000002</v>
      </c>
      <c r="H3982" s="23">
        <v>10.896280000000001</v>
      </c>
      <c r="I3982" s="23"/>
      <c r="J3982" s="23">
        <v>150</v>
      </c>
      <c r="K3982" s="23"/>
    </row>
    <row r="3983" spans="1:11" ht="12.75" customHeight="1" x14ac:dyDescent="0.25">
      <c r="A3983" s="20">
        <f t="shared" si="125"/>
        <v>43052.583333323695</v>
      </c>
      <c r="B3983" s="29">
        <v>129.82859999999999</v>
      </c>
      <c r="C3983" s="30">
        <v>1.29593</v>
      </c>
      <c r="D3983" s="29">
        <v>222.12430000000001</v>
      </c>
      <c r="E3983" s="29"/>
      <c r="F3983" s="24">
        <f t="shared" si="124"/>
        <v>129.82859999999999</v>
      </c>
      <c r="G3983" s="24">
        <v>129.82859999999999</v>
      </c>
      <c r="H3983" s="23">
        <v>10.892770000000001</v>
      </c>
      <c r="I3983" s="23"/>
      <c r="J3983" s="23">
        <v>150</v>
      </c>
      <c r="K3983" s="23"/>
    </row>
    <row r="3984" spans="1:11" ht="12.75" customHeight="1" x14ac:dyDescent="0.25">
      <c r="A3984" s="20">
        <f t="shared" si="125"/>
        <v>43052.624999990359</v>
      </c>
      <c r="B3984" s="29">
        <v>82.986149999999995</v>
      </c>
      <c r="C3984" s="30">
        <v>1.6201399999999999</v>
      </c>
      <c r="D3984" s="29">
        <v>352.83370000000002</v>
      </c>
      <c r="E3984" s="29"/>
      <c r="F3984" s="24">
        <f t="shared" si="124"/>
        <v>82.986149999999995</v>
      </c>
      <c r="G3984" s="24">
        <v>82.986149999999995</v>
      </c>
      <c r="H3984" s="23">
        <v>10.89161</v>
      </c>
      <c r="I3984" s="23"/>
      <c r="J3984" s="23">
        <v>150</v>
      </c>
      <c r="K3984" s="23"/>
    </row>
    <row r="3985" spans="1:11" ht="12.75" customHeight="1" x14ac:dyDescent="0.25">
      <c r="A3985" s="20">
        <f t="shared" si="125"/>
        <v>43052.666666657024</v>
      </c>
      <c r="B3985" s="29">
        <v>10.559279999999999</v>
      </c>
      <c r="C3985" s="30">
        <v>2.4234800000000001</v>
      </c>
      <c r="D3985" s="29">
        <v>64.3279</v>
      </c>
      <c r="E3985" s="29"/>
      <c r="F3985" s="24">
        <f t="shared" si="124"/>
        <v>10.559279999999999</v>
      </c>
      <c r="G3985" s="24">
        <v>10.559279999999999</v>
      </c>
      <c r="H3985" s="23">
        <v>10.89034</v>
      </c>
      <c r="I3985" s="23"/>
      <c r="J3985" s="23">
        <v>150</v>
      </c>
      <c r="K3985" s="23"/>
    </row>
    <row r="3986" spans="1:11" ht="12.75" customHeight="1" x14ac:dyDescent="0.25">
      <c r="A3986" s="20">
        <f t="shared" si="125"/>
        <v>43052.708333323688</v>
      </c>
      <c r="B3986" s="29">
        <v>15.98006</v>
      </c>
      <c r="C3986" s="30">
        <v>1.8225899999999999</v>
      </c>
      <c r="D3986" s="29">
        <v>49.17754</v>
      </c>
      <c r="E3986" s="29"/>
      <c r="F3986" s="24">
        <f t="shared" si="124"/>
        <v>15.98006</v>
      </c>
      <c r="G3986" s="24">
        <v>15.98006</v>
      </c>
      <c r="H3986" s="23">
        <v>10.889720000000001</v>
      </c>
      <c r="I3986" s="23"/>
      <c r="J3986" s="23">
        <v>150</v>
      </c>
      <c r="K3986" s="23"/>
    </row>
    <row r="3987" spans="1:11" ht="12.75" customHeight="1" x14ac:dyDescent="0.25">
      <c r="A3987" s="20">
        <f t="shared" si="125"/>
        <v>43052.749999990352</v>
      </c>
      <c r="B3987" s="29">
        <v>12.61389</v>
      </c>
      <c r="C3987" s="30">
        <v>1.0624400000000001</v>
      </c>
      <c r="D3987" s="29">
        <v>57.213189999999997</v>
      </c>
      <c r="E3987" s="29"/>
      <c r="F3987" s="24">
        <f t="shared" si="124"/>
        <v>12.61389</v>
      </c>
      <c r="G3987" s="24">
        <v>12.61389</v>
      </c>
      <c r="H3987" s="23">
        <v>10.889239999999999</v>
      </c>
      <c r="I3987" s="23"/>
      <c r="J3987" s="23">
        <v>150</v>
      </c>
      <c r="K3987" s="23"/>
    </row>
    <row r="3988" spans="1:11" ht="12.75" customHeight="1" x14ac:dyDescent="0.25">
      <c r="A3988" s="20">
        <f t="shared" si="125"/>
        <v>43052.791666657016</v>
      </c>
      <c r="B3988" s="29"/>
      <c r="C3988" s="30">
        <v>0.37123</v>
      </c>
      <c r="D3988" s="29">
        <v>119.291</v>
      </c>
      <c r="E3988" s="29"/>
      <c r="F3988" s="24" t="str">
        <f t="shared" si="124"/>
        <v/>
      </c>
      <c r="G3988" s="24" t="s">
        <v>189</v>
      </c>
      <c r="H3988" s="23">
        <v>10.88767</v>
      </c>
      <c r="I3988" s="23"/>
      <c r="J3988" s="23">
        <v>150</v>
      </c>
      <c r="K3988" s="23"/>
    </row>
    <row r="3989" spans="1:11" ht="12.75" customHeight="1" x14ac:dyDescent="0.25">
      <c r="A3989" s="20">
        <f t="shared" si="125"/>
        <v>43052.833333323681</v>
      </c>
      <c r="B3989" s="29">
        <v>16.500330000000002</v>
      </c>
      <c r="C3989" s="30">
        <v>0.45745999999999998</v>
      </c>
      <c r="D3989" s="29">
        <v>174.0872</v>
      </c>
      <c r="E3989" s="29"/>
      <c r="F3989" s="24">
        <f t="shared" si="124"/>
        <v>16.500330000000002</v>
      </c>
      <c r="G3989" s="24">
        <v>16.500330000000002</v>
      </c>
      <c r="H3989" s="23">
        <v>10.8835</v>
      </c>
      <c r="I3989" s="23"/>
      <c r="J3989" s="23">
        <v>150</v>
      </c>
      <c r="K3989" s="23"/>
    </row>
    <row r="3990" spans="1:11" ht="12.75" customHeight="1" x14ac:dyDescent="0.25">
      <c r="A3990" s="20">
        <f t="shared" si="125"/>
        <v>43052.874999990345</v>
      </c>
      <c r="B3990" s="29">
        <v>13.042109999999999</v>
      </c>
      <c r="C3990" s="30">
        <v>0.29369000000000001</v>
      </c>
      <c r="D3990" s="29">
        <v>160.8134</v>
      </c>
      <c r="E3990" s="29"/>
      <c r="F3990" s="24">
        <f t="shared" si="124"/>
        <v>13.042109999999999</v>
      </c>
      <c r="G3990" s="24">
        <v>13.042109999999999</v>
      </c>
      <c r="H3990" s="23">
        <v>10.88105</v>
      </c>
      <c r="I3990" s="23"/>
      <c r="J3990" s="23">
        <v>150</v>
      </c>
      <c r="K3990" s="23"/>
    </row>
    <row r="3991" spans="1:11" ht="12.75" customHeight="1" x14ac:dyDescent="0.25">
      <c r="A3991" s="20">
        <f t="shared" si="125"/>
        <v>43052.916666657009</v>
      </c>
      <c r="B3991" s="29">
        <v>2.90361</v>
      </c>
      <c r="C3991" s="30">
        <v>0.31766</v>
      </c>
      <c r="D3991" s="29">
        <v>330.92149999999998</v>
      </c>
      <c r="E3991" s="29"/>
      <c r="F3991" s="24">
        <f t="shared" si="124"/>
        <v>2.90361</v>
      </c>
      <c r="G3991" s="24">
        <v>2.90361</v>
      </c>
      <c r="H3991" s="23">
        <v>10.880330000000001</v>
      </c>
      <c r="I3991" s="23"/>
      <c r="J3991" s="23">
        <v>150</v>
      </c>
      <c r="K3991" s="23"/>
    </row>
    <row r="3992" spans="1:11" ht="12.75" customHeight="1" x14ac:dyDescent="0.25">
      <c r="A3992" s="20">
        <f t="shared" si="125"/>
        <v>43052.958333323673</v>
      </c>
      <c r="B3992" s="29">
        <v>9.8036100000000008</v>
      </c>
      <c r="C3992" s="30">
        <v>0.79122999999999999</v>
      </c>
      <c r="D3992" s="29">
        <v>252.32830000000001</v>
      </c>
      <c r="E3992" s="29"/>
      <c r="F3992" s="24">
        <f t="shared" si="124"/>
        <v>9.8036100000000008</v>
      </c>
      <c r="G3992" s="24">
        <v>9.8036100000000008</v>
      </c>
      <c r="H3992" s="23">
        <v>10.88</v>
      </c>
      <c r="I3992" s="23"/>
      <c r="J3992" s="23">
        <v>150</v>
      </c>
      <c r="K3992" s="23"/>
    </row>
    <row r="3993" spans="1:11" ht="12.75" customHeight="1" x14ac:dyDescent="0.25">
      <c r="A3993" s="20">
        <f t="shared" si="125"/>
        <v>43052.999999990338</v>
      </c>
      <c r="B3993" s="29">
        <v>13.420109999999999</v>
      </c>
      <c r="C3993" s="30">
        <v>0.48093000000000002</v>
      </c>
      <c r="D3993" s="29">
        <v>237.68020000000001</v>
      </c>
      <c r="E3993" s="29"/>
      <c r="F3993" s="24">
        <f t="shared" si="124"/>
        <v>13.420109999999999</v>
      </c>
      <c r="G3993" s="24">
        <v>13.420109999999999</v>
      </c>
      <c r="H3993" s="23">
        <v>10.877829999999999</v>
      </c>
      <c r="I3993" s="23"/>
      <c r="J3993" s="23">
        <v>150</v>
      </c>
      <c r="K3993" s="23"/>
    </row>
    <row r="3994" spans="1:11" ht="12.75" customHeight="1" x14ac:dyDescent="0.25">
      <c r="A3994" s="20">
        <f t="shared" si="125"/>
        <v>43053.041666657002</v>
      </c>
      <c r="B3994" s="29">
        <v>44.860869999999998</v>
      </c>
      <c r="C3994" s="30">
        <v>0.38915</v>
      </c>
      <c r="D3994" s="29">
        <v>263.49020000000002</v>
      </c>
      <c r="E3994" s="29"/>
      <c r="F3994" s="24">
        <f t="shared" si="124"/>
        <v>44.860869999999998</v>
      </c>
      <c r="G3994" s="24">
        <v>44.860869999999998</v>
      </c>
      <c r="H3994" s="23">
        <v>10.87336</v>
      </c>
      <c r="I3994" s="23">
        <f>COUNTIF(G3994:G4017,"&gt;150")</f>
        <v>2</v>
      </c>
      <c r="J3994" s="23">
        <v>150</v>
      </c>
      <c r="K3994" s="23"/>
    </row>
    <row r="3995" spans="1:11" ht="12.75" customHeight="1" x14ac:dyDescent="0.25">
      <c r="A3995" s="20">
        <f t="shared" si="125"/>
        <v>43053.083333323666</v>
      </c>
      <c r="B3995" s="29">
        <v>47.002160000000003</v>
      </c>
      <c r="C3995" s="30">
        <v>0.19361</v>
      </c>
      <c r="D3995" s="29">
        <v>80.954009999999997</v>
      </c>
      <c r="E3995" s="29"/>
      <c r="F3995" s="24">
        <f t="shared" si="124"/>
        <v>47.002160000000003</v>
      </c>
      <c r="G3995" s="24">
        <v>47.002160000000003</v>
      </c>
      <c r="H3995" s="23">
        <v>10.864050000000001</v>
      </c>
      <c r="I3995" s="23"/>
      <c r="J3995" s="23">
        <v>150</v>
      </c>
      <c r="K3995" s="23"/>
    </row>
    <row r="3996" spans="1:11" ht="12.75" customHeight="1" x14ac:dyDescent="0.25">
      <c r="A3996" s="20">
        <f t="shared" si="125"/>
        <v>43053.12499999033</v>
      </c>
      <c r="B3996" s="29">
        <v>7.8091100000000004</v>
      </c>
      <c r="C3996" s="30">
        <v>0.25769999999999998</v>
      </c>
      <c r="D3996" s="29">
        <v>327.46550000000002</v>
      </c>
      <c r="E3996" s="29"/>
      <c r="F3996" s="24">
        <f t="shared" si="124"/>
        <v>7.8091100000000004</v>
      </c>
      <c r="G3996" s="24">
        <v>7.8091100000000004</v>
      </c>
      <c r="H3996" s="23">
        <v>10.85535</v>
      </c>
      <c r="I3996" s="23"/>
      <c r="J3996" s="23">
        <v>150</v>
      </c>
      <c r="K3996" s="23"/>
    </row>
    <row r="3997" spans="1:11" ht="12.75" customHeight="1" x14ac:dyDescent="0.25">
      <c r="A3997" s="20">
        <f t="shared" si="125"/>
        <v>43053.166666656994</v>
      </c>
      <c r="B3997" s="29">
        <v>11.64606</v>
      </c>
      <c r="C3997" s="30">
        <v>0.31520999999999999</v>
      </c>
      <c r="D3997" s="29">
        <v>152.7705</v>
      </c>
      <c r="E3997" s="29"/>
      <c r="F3997" s="24">
        <f t="shared" si="124"/>
        <v>11.64606</v>
      </c>
      <c r="G3997" s="24">
        <v>11.64606</v>
      </c>
      <c r="H3997" s="23">
        <v>10.85352</v>
      </c>
      <c r="I3997" s="23"/>
      <c r="J3997" s="23">
        <v>150</v>
      </c>
      <c r="K3997" s="23"/>
    </row>
    <row r="3998" spans="1:11" ht="12.75" customHeight="1" x14ac:dyDescent="0.25">
      <c r="A3998" s="20">
        <f t="shared" si="125"/>
        <v>43053.208333323659</v>
      </c>
      <c r="B3998" s="29">
        <v>21.00572</v>
      </c>
      <c r="C3998" s="30">
        <v>0.22275</v>
      </c>
      <c r="D3998" s="29">
        <v>17.91451</v>
      </c>
      <c r="E3998" s="29"/>
      <c r="F3998" s="24">
        <f t="shared" si="124"/>
        <v>21.00572</v>
      </c>
      <c r="G3998" s="24">
        <v>21.00572</v>
      </c>
      <c r="H3998" s="23">
        <v>10.85289</v>
      </c>
      <c r="I3998" s="23"/>
      <c r="J3998" s="23">
        <v>150</v>
      </c>
      <c r="K3998" s="23"/>
    </row>
    <row r="3999" spans="1:11" ht="12.75" customHeight="1" x14ac:dyDescent="0.25">
      <c r="A3999" s="20">
        <f t="shared" si="125"/>
        <v>43053.249999990323</v>
      </c>
      <c r="B3999" s="29">
        <v>304.53519999999997</v>
      </c>
      <c r="C3999" s="30">
        <v>0.24034</v>
      </c>
      <c r="D3999" s="29">
        <v>164.0138</v>
      </c>
      <c r="E3999" s="29"/>
      <c r="F3999" s="24">
        <f t="shared" si="124"/>
        <v>304.53519999999997</v>
      </c>
      <c r="G3999" s="24">
        <v>304.53519999999997</v>
      </c>
      <c r="H3999" s="23">
        <v>10.848330000000001</v>
      </c>
      <c r="I3999" s="23"/>
      <c r="J3999" s="23">
        <v>150</v>
      </c>
      <c r="K3999" s="23"/>
    </row>
    <row r="4000" spans="1:11" ht="12.75" customHeight="1" x14ac:dyDescent="0.25">
      <c r="A4000" s="20">
        <f t="shared" si="125"/>
        <v>43053.291666656987</v>
      </c>
      <c r="B4000" s="29">
        <v>323.6574</v>
      </c>
      <c r="C4000" s="30">
        <v>0.43214000000000002</v>
      </c>
      <c r="D4000" s="29">
        <v>291.73399999999998</v>
      </c>
      <c r="E4000" s="29"/>
      <c r="F4000" s="24">
        <f t="shared" si="124"/>
        <v>323.6574</v>
      </c>
      <c r="G4000" s="24">
        <v>323.6574</v>
      </c>
      <c r="H4000" s="23">
        <v>10.848000000000001</v>
      </c>
      <c r="I4000" s="23"/>
      <c r="J4000" s="23">
        <v>150</v>
      </c>
      <c r="K4000" s="23"/>
    </row>
    <row r="4001" spans="1:11" ht="12.75" customHeight="1" x14ac:dyDescent="0.25">
      <c r="A4001" s="20">
        <f t="shared" si="125"/>
        <v>43053.333333323651</v>
      </c>
      <c r="B4001" s="29">
        <v>89.06317</v>
      </c>
      <c r="C4001" s="30">
        <v>0.38269999999999998</v>
      </c>
      <c r="D4001" s="29">
        <v>144.42939999999999</v>
      </c>
      <c r="E4001" s="29"/>
      <c r="F4001" s="24">
        <f t="shared" si="124"/>
        <v>89.06317</v>
      </c>
      <c r="G4001" s="24">
        <v>89.06317</v>
      </c>
      <c r="H4001" s="23">
        <v>10.843999999999999</v>
      </c>
      <c r="I4001" s="23"/>
      <c r="J4001" s="23">
        <v>150</v>
      </c>
      <c r="K4001" s="23"/>
    </row>
    <row r="4002" spans="1:11" ht="12.75" customHeight="1" x14ac:dyDescent="0.25">
      <c r="A4002" s="20">
        <f t="shared" si="125"/>
        <v>43053.374999990316</v>
      </c>
      <c r="B4002" s="29">
        <v>27.072890000000001</v>
      </c>
      <c r="C4002" s="30">
        <v>0.53532000000000002</v>
      </c>
      <c r="D4002" s="29">
        <v>132.27330000000001</v>
      </c>
      <c r="E4002" s="29"/>
      <c r="F4002" s="24">
        <f t="shared" si="124"/>
        <v>27.072890000000001</v>
      </c>
      <c r="G4002" s="24">
        <v>27.072890000000001</v>
      </c>
      <c r="H4002" s="23">
        <v>10.840870000000001</v>
      </c>
      <c r="I4002" s="23"/>
      <c r="J4002" s="23">
        <v>150</v>
      </c>
      <c r="K4002" s="23"/>
    </row>
    <row r="4003" spans="1:11" ht="12.75" customHeight="1" x14ac:dyDescent="0.25">
      <c r="A4003" s="20">
        <f t="shared" si="125"/>
        <v>43053.41666665698</v>
      </c>
      <c r="B4003" s="29">
        <v>139.48009999999999</v>
      </c>
      <c r="C4003" s="30">
        <v>1.2350399999999999</v>
      </c>
      <c r="D4003" s="29">
        <v>184.5334</v>
      </c>
      <c r="E4003" s="29"/>
      <c r="F4003" s="24">
        <f t="shared" si="124"/>
        <v>139.48009999999999</v>
      </c>
      <c r="G4003" s="24">
        <v>139.48009999999999</v>
      </c>
      <c r="H4003" s="23">
        <v>10.82817</v>
      </c>
      <c r="I4003" s="23"/>
      <c r="J4003" s="23">
        <v>150</v>
      </c>
      <c r="K4003" s="23"/>
    </row>
    <row r="4004" spans="1:11" ht="12.75" customHeight="1" x14ac:dyDescent="0.25">
      <c r="A4004" s="20">
        <f t="shared" si="125"/>
        <v>43053.458333323644</v>
      </c>
      <c r="B4004" s="29">
        <v>125.1782</v>
      </c>
      <c r="C4004" s="30">
        <v>0.85168999999999995</v>
      </c>
      <c r="D4004" s="29">
        <v>177.35130000000001</v>
      </c>
      <c r="E4004" s="29"/>
      <c r="F4004" s="24">
        <f t="shared" si="124"/>
        <v>125.1782</v>
      </c>
      <c r="G4004" s="24">
        <v>125.1782</v>
      </c>
      <c r="H4004" s="23">
        <v>10.822329999999999</v>
      </c>
      <c r="I4004" s="23"/>
      <c r="J4004" s="23">
        <v>150</v>
      </c>
      <c r="K4004" s="23"/>
    </row>
    <row r="4005" spans="1:11" ht="12.75" customHeight="1" x14ac:dyDescent="0.25">
      <c r="A4005" s="20">
        <f t="shared" si="125"/>
        <v>43053.499999990308</v>
      </c>
      <c r="B4005" s="29">
        <v>43.660609999999998</v>
      </c>
      <c r="C4005" s="30">
        <v>2.0334599999999998</v>
      </c>
      <c r="D4005" s="29">
        <v>56.37876</v>
      </c>
      <c r="E4005" s="29"/>
      <c r="F4005" s="24">
        <f t="shared" si="124"/>
        <v>43.660609999999998</v>
      </c>
      <c r="G4005" s="24">
        <v>43.660609999999998</v>
      </c>
      <c r="H4005" s="23">
        <v>10.818949999999999</v>
      </c>
      <c r="I4005" s="23"/>
      <c r="J4005" s="23">
        <v>150</v>
      </c>
      <c r="K4005" s="23"/>
    </row>
    <row r="4006" spans="1:11" ht="12.75" customHeight="1" x14ac:dyDescent="0.25">
      <c r="A4006" s="20">
        <f t="shared" si="125"/>
        <v>43053.541666656973</v>
      </c>
      <c r="B4006" s="29">
        <v>19.460889999999999</v>
      </c>
      <c r="C4006" s="30">
        <v>3.0392100000000002</v>
      </c>
      <c r="D4006" s="29">
        <v>63.322929999999999</v>
      </c>
      <c r="E4006" s="29"/>
      <c r="F4006" s="24">
        <f t="shared" si="124"/>
        <v>19.460889999999999</v>
      </c>
      <c r="G4006" s="24">
        <v>19.460889999999999</v>
      </c>
      <c r="H4006" s="23">
        <v>10.816610000000001</v>
      </c>
      <c r="I4006" s="23"/>
      <c r="J4006" s="23">
        <v>150</v>
      </c>
      <c r="K4006" s="23"/>
    </row>
    <row r="4007" spans="1:11" ht="12.75" customHeight="1" x14ac:dyDescent="0.25">
      <c r="A4007" s="20">
        <f t="shared" si="125"/>
        <v>43053.583333323637</v>
      </c>
      <c r="B4007" s="29">
        <v>4.4087300000000003</v>
      </c>
      <c r="C4007" s="30">
        <v>2.1974100000000001</v>
      </c>
      <c r="D4007" s="29">
        <v>57.52373</v>
      </c>
      <c r="E4007" s="29"/>
      <c r="F4007" s="24">
        <f t="shared" si="124"/>
        <v>4.4087300000000003</v>
      </c>
      <c r="G4007" s="24">
        <v>4.4087300000000003</v>
      </c>
      <c r="H4007" s="23">
        <v>10.81589</v>
      </c>
      <c r="I4007" s="23"/>
      <c r="J4007" s="23">
        <v>150</v>
      </c>
      <c r="K4007" s="23"/>
    </row>
    <row r="4008" spans="1:11" ht="12.75" customHeight="1" x14ac:dyDescent="0.25">
      <c r="A4008" s="20">
        <f t="shared" si="125"/>
        <v>43053.624999990301</v>
      </c>
      <c r="B4008" s="29">
        <v>5.6914600000000002</v>
      </c>
      <c r="C4008" s="30">
        <v>2.0028899999999998</v>
      </c>
      <c r="D4008" s="29">
        <v>54.896329999999999</v>
      </c>
      <c r="E4008" s="29"/>
      <c r="F4008" s="24">
        <f t="shared" si="124"/>
        <v>5.6914600000000002</v>
      </c>
      <c r="G4008" s="24">
        <v>5.6914600000000002</v>
      </c>
      <c r="H4008" s="23">
        <v>10.81536</v>
      </c>
      <c r="I4008" s="23"/>
      <c r="J4008" s="23">
        <v>150</v>
      </c>
      <c r="K4008" s="23"/>
    </row>
    <row r="4009" spans="1:11" ht="12.75" customHeight="1" x14ac:dyDescent="0.25">
      <c r="A4009" s="20">
        <f t="shared" si="125"/>
        <v>43053.666666656965</v>
      </c>
      <c r="B4009" s="29">
        <v>13.760719999999999</v>
      </c>
      <c r="C4009" s="30">
        <v>1.4539800000000001</v>
      </c>
      <c r="D4009" s="29">
        <v>157.2373</v>
      </c>
      <c r="E4009" s="29"/>
      <c r="F4009" s="24">
        <f t="shared" si="124"/>
        <v>13.760719999999999</v>
      </c>
      <c r="G4009" s="24">
        <v>13.760719999999999</v>
      </c>
      <c r="H4009" s="23">
        <v>10.811</v>
      </c>
      <c r="I4009" s="23"/>
      <c r="J4009" s="23">
        <v>150</v>
      </c>
      <c r="K4009" s="23"/>
    </row>
    <row r="4010" spans="1:11" ht="12.75" customHeight="1" x14ac:dyDescent="0.25">
      <c r="A4010" s="20">
        <f t="shared" si="125"/>
        <v>43053.70833332363</v>
      </c>
      <c r="B4010" s="29">
        <v>2.8191700000000002</v>
      </c>
      <c r="C4010" s="30">
        <v>0.54918</v>
      </c>
      <c r="D4010" s="29">
        <v>93.672830000000005</v>
      </c>
      <c r="E4010" s="29"/>
      <c r="F4010" s="24">
        <f t="shared" si="124"/>
        <v>2.8191700000000002</v>
      </c>
      <c r="G4010" s="24">
        <v>2.8191700000000002</v>
      </c>
      <c r="H4010" s="23">
        <v>10.81067</v>
      </c>
      <c r="I4010" s="23"/>
      <c r="J4010" s="23">
        <v>150</v>
      </c>
      <c r="K4010" s="23"/>
    </row>
    <row r="4011" spans="1:11" ht="12.75" customHeight="1" x14ac:dyDescent="0.25">
      <c r="A4011" s="20">
        <f t="shared" si="125"/>
        <v>43053.749999990294</v>
      </c>
      <c r="B4011" s="29">
        <v>1.85978</v>
      </c>
      <c r="C4011" s="30">
        <v>0.97399999999999998</v>
      </c>
      <c r="D4011" s="29">
        <v>279.73160000000001</v>
      </c>
      <c r="E4011" s="29"/>
      <c r="F4011" s="24">
        <f t="shared" si="124"/>
        <v>1.85978</v>
      </c>
      <c r="G4011" s="24">
        <v>1.85978</v>
      </c>
      <c r="H4011" s="23">
        <v>10.809670000000001</v>
      </c>
      <c r="I4011" s="23"/>
      <c r="J4011" s="23">
        <v>150</v>
      </c>
      <c r="K4011" s="23"/>
    </row>
    <row r="4012" spans="1:11" ht="12.75" customHeight="1" x14ac:dyDescent="0.25">
      <c r="A4012" s="20">
        <f t="shared" si="125"/>
        <v>43053.791666656958</v>
      </c>
      <c r="B4012" s="29">
        <v>-5.3154399999999997</v>
      </c>
      <c r="C4012" s="30">
        <v>1.03796</v>
      </c>
      <c r="D4012" s="29">
        <v>252.6163</v>
      </c>
      <c r="E4012" s="29"/>
      <c r="F4012" s="24" t="str">
        <f t="shared" si="124"/>
        <v/>
      </c>
      <c r="G4012" s="24" t="s">
        <v>189</v>
      </c>
      <c r="H4012" s="23">
        <v>10.808999999999999</v>
      </c>
      <c r="I4012" s="23"/>
      <c r="J4012" s="23">
        <v>150</v>
      </c>
      <c r="K4012" s="23"/>
    </row>
    <row r="4013" spans="1:11" ht="12.75" customHeight="1" x14ac:dyDescent="0.25">
      <c r="A4013" s="20">
        <f t="shared" si="125"/>
        <v>43053.833333323622</v>
      </c>
      <c r="B4013" s="29">
        <v>5.15</v>
      </c>
      <c r="C4013" s="30">
        <v>0.61329999999999996</v>
      </c>
      <c r="D4013" s="29">
        <v>223.75919999999999</v>
      </c>
      <c r="E4013" s="29"/>
      <c r="F4013" s="24">
        <f t="shared" si="124"/>
        <v>5.15</v>
      </c>
      <c r="G4013" s="24">
        <v>5.15</v>
      </c>
      <c r="H4013" s="23">
        <v>10.804790000000001</v>
      </c>
      <c r="I4013" s="23"/>
      <c r="J4013" s="23">
        <v>150</v>
      </c>
      <c r="K4013" s="23"/>
    </row>
    <row r="4014" spans="1:11" ht="12.75" customHeight="1" x14ac:dyDescent="0.25">
      <c r="A4014" s="20">
        <f t="shared" si="125"/>
        <v>43053.874999990287</v>
      </c>
      <c r="B4014" s="29">
        <v>6.0696700000000003</v>
      </c>
      <c r="C4014" s="30">
        <v>0.69118999999999997</v>
      </c>
      <c r="D4014" s="29">
        <v>285.92349999999999</v>
      </c>
      <c r="E4014" s="29"/>
      <c r="F4014" s="24">
        <f t="shared" si="124"/>
        <v>6.0696700000000003</v>
      </c>
      <c r="G4014" s="24">
        <v>6.0696700000000003</v>
      </c>
      <c r="H4014" s="23">
        <v>10.802709999999999</v>
      </c>
      <c r="I4014" s="23"/>
      <c r="J4014" s="23">
        <v>150</v>
      </c>
      <c r="K4014" s="23"/>
    </row>
    <row r="4015" spans="1:11" ht="12.75" customHeight="1" x14ac:dyDescent="0.25">
      <c r="A4015" s="20">
        <f t="shared" si="125"/>
        <v>43053.916666656951</v>
      </c>
      <c r="B4015" s="29">
        <v>15.87533</v>
      </c>
      <c r="C4015" s="30">
        <v>0.87663000000000002</v>
      </c>
      <c r="D4015" s="29">
        <v>311.35539999999997</v>
      </c>
      <c r="E4015" s="29"/>
      <c r="F4015" s="24">
        <f t="shared" si="124"/>
        <v>15.87533</v>
      </c>
      <c r="G4015" s="24">
        <v>15.87533</v>
      </c>
      <c r="H4015" s="23">
        <v>10.80228</v>
      </c>
      <c r="I4015" s="23"/>
      <c r="J4015" s="23">
        <v>150</v>
      </c>
      <c r="K4015" s="23"/>
    </row>
    <row r="4016" spans="1:11" ht="12.75" customHeight="1" x14ac:dyDescent="0.25">
      <c r="A4016" s="20">
        <f t="shared" si="125"/>
        <v>43053.958333323615</v>
      </c>
      <c r="B4016" s="29">
        <v>14.24206</v>
      </c>
      <c r="C4016" s="30">
        <v>0.45072000000000001</v>
      </c>
      <c r="D4016" s="29">
        <v>34.524769999999997</v>
      </c>
      <c r="E4016" s="29"/>
      <c r="F4016" s="24">
        <f t="shared" si="124"/>
        <v>14.24206</v>
      </c>
      <c r="G4016" s="24">
        <v>14.24206</v>
      </c>
      <c r="H4016" s="23">
        <v>10.79566</v>
      </c>
      <c r="I4016" s="23"/>
      <c r="J4016" s="23">
        <v>150</v>
      </c>
      <c r="K4016" s="23"/>
    </row>
    <row r="4017" spans="1:11" ht="12.75" customHeight="1" x14ac:dyDescent="0.25">
      <c r="A4017" s="20">
        <f t="shared" si="125"/>
        <v>43053.999999990279</v>
      </c>
      <c r="B4017" s="29">
        <v>10.946109999999999</v>
      </c>
      <c r="C4017" s="30">
        <v>0.28489999999999999</v>
      </c>
      <c r="D4017" s="29">
        <v>173.9417</v>
      </c>
      <c r="E4017" s="29"/>
      <c r="F4017" s="24">
        <f t="shared" si="124"/>
        <v>10.946109999999999</v>
      </c>
      <c r="G4017" s="24">
        <v>10.946109999999999</v>
      </c>
      <c r="H4017" s="23">
        <v>10.79494</v>
      </c>
      <c r="I4017" s="23"/>
      <c r="J4017" s="23">
        <v>150</v>
      </c>
      <c r="K4017" s="23"/>
    </row>
    <row r="4018" spans="1:11" ht="12.75" customHeight="1" x14ac:dyDescent="0.25">
      <c r="A4018" s="20">
        <f t="shared" si="125"/>
        <v>43054.041666656944</v>
      </c>
      <c r="B4018" s="29">
        <v>4.7375999999999996</v>
      </c>
      <c r="C4018" s="30">
        <v>0.65620000000000001</v>
      </c>
      <c r="D4018" s="29">
        <v>292.31060000000002</v>
      </c>
      <c r="E4018" s="29"/>
      <c r="F4018" s="24">
        <f t="shared" si="124"/>
        <v>4.7375999999999996</v>
      </c>
      <c r="G4018" s="24">
        <v>4.7375999999999996</v>
      </c>
      <c r="H4018" s="23">
        <v>10.787940000000001</v>
      </c>
      <c r="I4018" s="23">
        <f>COUNTIF(G4018:G4041,"&gt;150")</f>
        <v>0</v>
      </c>
      <c r="J4018" s="23">
        <v>150</v>
      </c>
      <c r="K4018" s="23"/>
    </row>
    <row r="4019" spans="1:11" ht="12.75" customHeight="1" x14ac:dyDescent="0.25">
      <c r="A4019" s="20">
        <f t="shared" si="125"/>
        <v>43054.083333323608</v>
      </c>
      <c r="B4019" s="29">
        <v>6.27773</v>
      </c>
      <c r="C4019" s="30">
        <v>0.47036</v>
      </c>
      <c r="D4019" s="29">
        <v>271.93549999999999</v>
      </c>
      <c r="E4019" s="29"/>
      <c r="F4019" s="24">
        <f t="shared" si="124"/>
        <v>6.27773</v>
      </c>
      <c r="G4019" s="24">
        <v>6.27773</v>
      </c>
      <c r="H4019" s="23">
        <v>10.78749</v>
      </c>
      <c r="I4019" s="23"/>
      <c r="J4019" s="23">
        <v>150</v>
      </c>
      <c r="K4019" s="23"/>
    </row>
    <row r="4020" spans="1:11" ht="12.75" customHeight="1" x14ac:dyDescent="0.25">
      <c r="A4020" s="20">
        <f t="shared" si="125"/>
        <v>43054.124999990272</v>
      </c>
      <c r="B4020" s="29">
        <v>3.6241699999999999</v>
      </c>
      <c r="C4020" s="30">
        <v>0.44125999999999999</v>
      </c>
      <c r="D4020" s="29">
        <v>287.7457</v>
      </c>
      <c r="E4020" s="29"/>
      <c r="F4020" s="24">
        <f t="shared" si="124"/>
        <v>3.6241699999999999</v>
      </c>
      <c r="G4020" s="24">
        <v>3.6241699999999999</v>
      </c>
      <c r="H4020" s="23">
        <v>10.78722</v>
      </c>
      <c r="I4020" s="23"/>
      <c r="J4020" s="23">
        <v>150</v>
      </c>
      <c r="K4020" s="23"/>
    </row>
    <row r="4021" spans="1:11" ht="12.75" customHeight="1" x14ac:dyDescent="0.25">
      <c r="A4021" s="20">
        <f t="shared" si="125"/>
        <v>43054.166666656936</v>
      </c>
      <c r="B4021" s="29">
        <v>6.5602200000000002</v>
      </c>
      <c r="C4021" s="30">
        <v>0.20576</v>
      </c>
      <c r="D4021" s="29">
        <v>268.36849999999998</v>
      </c>
      <c r="E4021" s="29"/>
      <c r="F4021" s="24">
        <f t="shared" si="124"/>
        <v>6.5602200000000002</v>
      </c>
      <c r="G4021" s="24">
        <v>6.5602200000000002</v>
      </c>
      <c r="H4021" s="23">
        <v>10.78712</v>
      </c>
      <c r="I4021" s="23"/>
      <c r="J4021" s="23">
        <v>150</v>
      </c>
      <c r="K4021" s="23"/>
    </row>
    <row r="4022" spans="1:11" ht="12.75" customHeight="1" x14ac:dyDescent="0.25">
      <c r="A4022" s="20">
        <f t="shared" si="125"/>
        <v>43054.208333323601</v>
      </c>
      <c r="B4022" s="29">
        <v>3.90883</v>
      </c>
      <c r="C4022" s="30">
        <v>0.68130000000000002</v>
      </c>
      <c r="D4022" s="29">
        <v>299.27809999999999</v>
      </c>
      <c r="E4022" s="29"/>
      <c r="F4022" s="24">
        <f t="shared" si="124"/>
        <v>3.90883</v>
      </c>
      <c r="G4022" s="24">
        <v>3.90883</v>
      </c>
      <c r="H4022" s="23">
        <v>10.78511</v>
      </c>
      <c r="I4022" s="23"/>
      <c r="J4022" s="23">
        <v>150</v>
      </c>
      <c r="K4022" s="23"/>
    </row>
    <row r="4023" spans="1:11" ht="12.75" customHeight="1" x14ac:dyDescent="0.25">
      <c r="A4023" s="20">
        <f t="shared" si="125"/>
        <v>43054.249999990265</v>
      </c>
      <c r="B4023" s="29">
        <v>1.39334</v>
      </c>
      <c r="C4023" s="30">
        <v>0.52753000000000005</v>
      </c>
      <c r="D4023" s="29">
        <v>302.03960000000001</v>
      </c>
      <c r="E4023" s="29"/>
      <c r="F4023" s="24">
        <f t="shared" si="124"/>
        <v>1.39334</v>
      </c>
      <c r="G4023" s="24">
        <v>1.39334</v>
      </c>
      <c r="H4023" s="23">
        <v>10.78434</v>
      </c>
      <c r="I4023" s="23"/>
      <c r="J4023" s="23">
        <v>150</v>
      </c>
      <c r="K4023" s="23"/>
    </row>
    <row r="4024" spans="1:11" ht="12.75" customHeight="1" x14ac:dyDescent="0.25">
      <c r="A4024" s="20">
        <f t="shared" si="125"/>
        <v>43054.291666656929</v>
      </c>
      <c r="B4024" s="29">
        <v>1.68161</v>
      </c>
      <c r="C4024" s="30">
        <v>0.29909999999999998</v>
      </c>
      <c r="D4024" s="29">
        <v>15.81494</v>
      </c>
      <c r="E4024" s="29"/>
      <c r="F4024" s="24">
        <f t="shared" si="124"/>
        <v>1.68161</v>
      </c>
      <c r="G4024" s="24">
        <v>1.68161</v>
      </c>
      <c r="H4024" s="23">
        <v>10.778499999999999</v>
      </c>
      <c r="I4024" s="23"/>
      <c r="J4024" s="23">
        <v>150</v>
      </c>
      <c r="K4024" s="23"/>
    </row>
    <row r="4025" spans="1:11" ht="12.75" customHeight="1" x14ac:dyDescent="0.25">
      <c r="A4025" s="20">
        <f t="shared" si="125"/>
        <v>43054.333333323593</v>
      </c>
      <c r="B4025" s="29">
        <v>-4.6112000000000002</v>
      </c>
      <c r="C4025" s="30">
        <v>0.37095</v>
      </c>
      <c r="D4025" s="29">
        <v>65.992469999999997</v>
      </c>
      <c r="E4025" s="29"/>
      <c r="F4025" s="24" t="str">
        <f t="shared" si="124"/>
        <v/>
      </c>
      <c r="G4025" s="24" t="s">
        <v>189</v>
      </c>
      <c r="H4025" s="23">
        <v>10.777939999999999</v>
      </c>
      <c r="I4025" s="23"/>
      <c r="J4025" s="23">
        <v>150</v>
      </c>
      <c r="K4025" s="23"/>
    </row>
    <row r="4026" spans="1:11" ht="12.75" customHeight="1" x14ac:dyDescent="0.25">
      <c r="A4026" s="20">
        <f t="shared" si="125"/>
        <v>43054.374999990257</v>
      </c>
      <c r="B4026" s="29">
        <v>1.13628</v>
      </c>
      <c r="C4026" s="30">
        <v>0.54847999999999997</v>
      </c>
      <c r="D4026" s="29">
        <v>90.893559999999994</v>
      </c>
      <c r="E4026" s="29"/>
      <c r="F4026" s="24">
        <f t="shared" si="124"/>
        <v>1.13628</v>
      </c>
      <c r="G4026" s="24">
        <v>1.13628</v>
      </c>
      <c r="H4026" s="23">
        <v>10.777670000000001</v>
      </c>
      <c r="I4026" s="23"/>
      <c r="J4026" s="23">
        <v>150</v>
      </c>
      <c r="K4026" s="23"/>
    </row>
    <row r="4027" spans="1:11" ht="12.75" customHeight="1" x14ac:dyDescent="0.25">
      <c r="A4027" s="20">
        <f t="shared" si="125"/>
        <v>43054.416666656922</v>
      </c>
      <c r="B4027" s="29">
        <v>6.8169399999999998</v>
      </c>
      <c r="C4027" s="30">
        <v>0.55684999999999996</v>
      </c>
      <c r="D4027" s="29">
        <v>133.87200000000001</v>
      </c>
      <c r="E4027" s="29"/>
      <c r="F4027" s="24">
        <f t="shared" si="124"/>
        <v>6.8169399999999998</v>
      </c>
      <c r="G4027" s="24">
        <v>6.8169399999999998</v>
      </c>
      <c r="H4027" s="23">
        <v>10.776109999999999</v>
      </c>
      <c r="I4027" s="23"/>
      <c r="J4027" s="23">
        <v>150</v>
      </c>
      <c r="K4027" s="23"/>
    </row>
    <row r="4028" spans="1:11" ht="12.75" customHeight="1" x14ac:dyDescent="0.25">
      <c r="A4028" s="20">
        <f t="shared" si="125"/>
        <v>43054.458333323586</v>
      </c>
      <c r="B4028" s="29">
        <v>7.7019500000000001</v>
      </c>
      <c r="C4028" s="30">
        <v>1.0830599999999999</v>
      </c>
      <c r="D4028" s="29">
        <v>79.837720000000004</v>
      </c>
      <c r="E4028" s="29"/>
      <c r="F4028" s="24">
        <f t="shared" si="124"/>
        <v>7.7019500000000001</v>
      </c>
      <c r="G4028" s="24">
        <v>7.7019500000000001</v>
      </c>
      <c r="H4028" s="23">
        <v>10.77543</v>
      </c>
      <c r="I4028" s="23"/>
      <c r="J4028" s="23">
        <v>150</v>
      </c>
      <c r="K4028" s="23"/>
    </row>
    <row r="4029" spans="1:11" ht="12.75" customHeight="1" x14ac:dyDescent="0.25">
      <c r="A4029" s="20">
        <f t="shared" si="125"/>
        <v>43054.49999999025</v>
      </c>
      <c r="B4029" s="29">
        <v>2.4286099999999999</v>
      </c>
      <c r="C4029" s="30">
        <v>1.5879700000000001</v>
      </c>
      <c r="D4029" s="29">
        <v>48.336069999999999</v>
      </c>
      <c r="E4029" s="29"/>
      <c r="F4029" s="24">
        <f t="shared" si="124"/>
        <v>2.4286099999999999</v>
      </c>
      <c r="G4029" s="24">
        <v>2.4286099999999999</v>
      </c>
      <c r="H4029" s="23">
        <v>10.769220000000001</v>
      </c>
      <c r="I4029" s="23"/>
      <c r="J4029" s="23">
        <v>150</v>
      </c>
      <c r="K4029" s="23"/>
    </row>
    <row r="4030" spans="1:11" ht="12.75" customHeight="1" x14ac:dyDescent="0.25">
      <c r="A4030" s="20">
        <f t="shared" si="125"/>
        <v>43054.541666656914</v>
      </c>
      <c r="B4030" s="29">
        <v>11.579499999999999</v>
      </c>
      <c r="C4030" s="30">
        <v>1.77735</v>
      </c>
      <c r="D4030" s="29">
        <v>60.568429999999999</v>
      </c>
      <c r="E4030" s="29"/>
      <c r="F4030" s="24">
        <f t="shared" si="124"/>
        <v>11.579499999999999</v>
      </c>
      <c r="G4030" s="24">
        <v>11.579499999999999</v>
      </c>
      <c r="H4030" s="23">
        <v>10.766920000000001</v>
      </c>
      <c r="I4030" s="23"/>
      <c r="J4030" s="23">
        <v>150</v>
      </c>
      <c r="K4030" s="23"/>
    </row>
    <row r="4031" spans="1:11" ht="12.75" customHeight="1" x14ac:dyDescent="0.25">
      <c r="A4031" s="20">
        <f t="shared" si="125"/>
        <v>43054.583333323579</v>
      </c>
      <c r="B4031" s="29">
        <v>3.3142800000000001</v>
      </c>
      <c r="C4031" s="30">
        <v>1.38452</v>
      </c>
      <c r="D4031" s="29">
        <v>11.504049999999999</v>
      </c>
      <c r="E4031" s="29"/>
      <c r="F4031" s="24">
        <f t="shared" si="124"/>
        <v>3.3142800000000001</v>
      </c>
      <c r="G4031" s="24">
        <v>3.3142800000000001</v>
      </c>
      <c r="H4031" s="23">
        <v>10.765779999999999</v>
      </c>
      <c r="I4031" s="23"/>
      <c r="J4031" s="23">
        <v>150</v>
      </c>
      <c r="K4031" s="23"/>
    </row>
    <row r="4032" spans="1:11" ht="12.75" customHeight="1" x14ac:dyDescent="0.25">
      <c r="A4032" s="20">
        <f t="shared" si="125"/>
        <v>43054.624999990243</v>
      </c>
      <c r="B4032" s="29">
        <v>5.6158299999999999</v>
      </c>
      <c r="C4032" s="30">
        <v>1.05271</v>
      </c>
      <c r="D4032" s="29">
        <v>263.86110000000002</v>
      </c>
      <c r="E4032" s="29"/>
      <c r="F4032" s="24">
        <f t="shared" si="124"/>
        <v>5.6158299999999999</v>
      </c>
      <c r="G4032" s="24">
        <v>5.6158299999999999</v>
      </c>
      <c r="H4032" s="23">
        <v>10.76</v>
      </c>
      <c r="I4032" s="23"/>
      <c r="J4032" s="23">
        <v>150</v>
      </c>
      <c r="K4032" s="23"/>
    </row>
    <row r="4033" spans="1:11" ht="12.75" customHeight="1" x14ac:dyDescent="0.25">
      <c r="A4033" s="20">
        <f t="shared" si="125"/>
        <v>43054.666666656907</v>
      </c>
      <c r="B4033" s="29"/>
      <c r="C4033" s="30">
        <v>0.52315999999999996</v>
      </c>
      <c r="D4033" s="29">
        <v>206.81739999999999</v>
      </c>
      <c r="E4033" s="29"/>
      <c r="F4033" s="24" t="str">
        <f t="shared" si="124"/>
        <v/>
      </c>
      <c r="G4033" s="24" t="s">
        <v>189</v>
      </c>
      <c r="H4033" s="23">
        <v>10.757860000000001</v>
      </c>
      <c r="I4033" s="23"/>
      <c r="J4033" s="23">
        <v>150</v>
      </c>
      <c r="K4033" s="23"/>
    </row>
    <row r="4034" spans="1:11" ht="12.75" customHeight="1" x14ac:dyDescent="0.25">
      <c r="A4034" s="20">
        <f t="shared" si="125"/>
        <v>43054.708333323571</v>
      </c>
      <c r="B4034" s="29">
        <v>9.5086099999999991</v>
      </c>
      <c r="C4034" s="30">
        <v>0.73895</v>
      </c>
      <c r="D4034" s="29">
        <v>296.48520000000002</v>
      </c>
      <c r="E4034" s="29"/>
      <c r="F4034" s="24">
        <f t="shared" si="124"/>
        <v>9.5086099999999991</v>
      </c>
      <c r="G4034" s="24">
        <v>9.5086099999999991</v>
      </c>
      <c r="H4034" s="23">
        <v>10.75033</v>
      </c>
      <c r="I4034" s="23"/>
      <c r="J4034" s="23">
        <v>150</v>
      </c>
      <c r="K4034" s="23"/>
    </row>
    <row r="4035" spans="1:11" ht="12.75" customHeight="1" x14ac:dyDescent="0.25">
      <c r="A4035" s="20">
        <f t="shared" si="125"/>
        <v>43054.749999990236</v>
      </c>
      <c r="B4035" s="29">
        <v>-2.7647200000000001</v>
      </c>
      <c r="C4035" s="30">
        <v>0.62792000000000003</v>
      </c>
      <c r="D4035" s="29">
        <v>277.32299999999998</v>
      </c>
      <c r="E4035" s="29"/>
      <c r="F4035" s="24" t="str">
        <f t="shared" si="124"/>
        <v/>
      </c>
      <c r="G4035" s="24" t="s">
        <v>189</v>
      </c>
      <c r="H4035" s="23">
        <v>10.748279999999999</v>
      </c>
      <c r="I4035" s="23"/>
      <c r="J4035" s="23">
        <v>150</v>
      </c>
      <c r="K4035" s="23"/>
    </row>
    <row r="4036" spans="1:11" ht="12.75" customHeight="1" x14ac:dyDescent="0.25">
      <c r="A4036" s="20">
        <f t="shared" si="125"/>
        <v>43054.7916666569</v>
      </c>
      <c r="B4036" s="29">
        <v>4.0806699999999996</v>
      </c>
      <c r="C4036" s="30">
        <v>0.35042000000000001</v>
      </c>
      <c r="D4036" s="29">
        <v>193.67519999999999</v>
      </c>
      <c r="E4036" s="29"/>
      <c r="F4036" s="24">
        <f t="shared" si="124"/>
        <v>4.0806699999999996</v>
      </c>
      <c r="G4036" s="24">
        <v>4.0806699999999996</v>
      </c>
      <c r="H4036" s="23">
        <v>10.74736</v>
      </c>
      <c r="I4036" s="23"/>
      <c r="J4036" s="23">
        <v>150</v>
      </c>
      <c r="K4036" s="23"/>
    </row>
    <row r="4037" spans="1:11" ht="12.75" customHeight="1" x14ac:dyDescent="0.25">
      <c r="A4037" s="20">
        <f t="shared" si="125"/>
        <v>43054.833333323564</v>
      </c>
      <c r="B4037" s="29">
        <v>1.27983</v>
      </c>
      <c r="C4037" s="30">
        <v>0.44433</v>
      </c>
      <c r="D4037" s="29">
        <v>227.06970000000001</v>
      </c>
      <c r="E4037" s="29"/>
      <c r="F4037" s="24">
        <f t="shared" si="124"/>
        <v>1.27983</v>
      </c>
      <c r="G4037" s="24">
        <v>1.27983</v>
      </c>
      <c r="H4037" s="23">
        <v>10.743220000000001</v>
      </c>
      <c r="I4037" s="23"/>
      <c r="J4037" s="23">
        <v>150</v>
      </c>
      <c r="K4037" s="23"/>
    </row>
    <row r="4038" spans="1:11" ht="12.75" customHeight="1" x14ac:dyDescent="0.25">
      <c r="A4038" s="20">
        <f t="shared" si="125"/>
        <v>43054.874999990228</v>
      </c>
      <c r="B4038" s="29">
        <v>7.1864999999999997</v>
      </c>
      <c r="C4038" s="30">
        <v>0.50470000000000004</v>
      </c>
      <c r="D4038" s="29">
        <v>248.1593</v>
      </c>
      <c r="E4038" s="29"/>
      <c r="F4038" s="24">
        <f t="shared" si="124"/>
        <v>7.1864999999999997</v>
      </c>
      <c r="G4038" s="24">
        <v>7.1864999999999997</v>
      </c>
      <c r="H4038" s="23">
        <v>10.74188</v>
      </c>
      <c r="I4038" s="23"/>
      <c r="J4038" s="23">
        <v>150</v>
      </c>
      <c r="K4038" s="23"/>
    </row>
    <row r="4039" spans="1:11" ht="12.75" customHeight="1" x14ac:dyDescent="0.25">
      <c r="A4039" s="20">
        <f t="shared" si="125"/>
        <v>43054.916666656893</v>
      </c>
      <c r="B4039" s="29">
        <v>7.5303300000000002</v>
      </c>
      <c r="C4039" s="30">
        <v>0.35261999999999999</v>
      </c>
      <c r="D4039" s="29">
        <v>262.73669999999998</v>
      </c>
      <c r="E4039" s="29"/>
      <c r="F4039" s="24">
        <f t="shared" si="124"/>
        <v>7.5303300000000002</v>
      </c>
      <c r="G4039" s="24">
        <v>7.5303300000000002</v>
      </c>
      <c r="H4039" s="23">
        <v>10.740500000000001</v>
      </c>
      <c r="I4039" s="23"/>
      <c r="J4039" s="23">
        <v>150</v>
      </c>
      <c r="K4039" s="23"/>
    </row>
    <row r="4040" spans="1:11" ht="12.75" customHeight="1" x14ac:dyDescent="0.25">
      <c r="A4040" s="20">
        <f t="shared" si="125"/>
        <v>43054.958333323557</v>
      </c>
      <c r="B4040" s="29">
        <v>0.94455999999999996</v>
      </c>
      <c r="C4040" s="30">
        <v>0.29792999999999997</v>
      </c>
      <c r="D4040" s="29">
        <v>283.64179999999999</v>
      </c>
      <c r="E4040" s="29"/>
      <c r="F4040" s="24">
        <f t="shared" si="124"/>
        <v>0.94455999999999996</v>
      </c>
      <c r="G4040" s="24">
        <v>0.94455999999999996</v>
      </c>
      <c r="H4040" s="23">
        <v>10.735799999999999</v>
      </c>
      <c r="I4040" s="23"/>
      <c r="J4040" s="23">
        <v>150</v>
      </c>
      <c r="K4040" s="23"/>
    </row>
    <row r="4041" spans="1:11" ht="12.75" customHeight="1" x14ac:dyDescent="0.25">
      <c r="A4041" s="20">
        <f t="shared" si="125"/>
        <v>43054.999999990221</v>
      </c>
      <c r="B4041" s="29">
        <v>1.5648899999999999</v>
      </c>
      <c r="C4041" s="30">
        <v>0.17981</v>
      </c>
      <c r="D4041" s="29">
        <v>113.9862</v>
      </c>
      <c r="E4041" s="29"/>
      <c r="F4041" s="24">
        <f t="shared" si="124"/>
        <v>1.5648899999999999</v>
      </c>
      <c r="G4041" s="24">
        <v>1.5648899999999999</v>
      </c>
      <c r="H4041" s="23">
        <v>10.73171</v>
      </c>
      <c r="I4041" s="23"/>
      <c r="J4041" s="23">
        <v>150</v>
      </c>
      <c r="K4041" s="23"/>
    </row>
    <row r="4042" spans="1:11" ht="12.75" customHeight="1" x14ac:dyDescent="0.25">
      <c r="A4042" s="20">
        <f t="shared" si="125"/>
        <v>43055.041666656885</v>
      </c>
      <c r="B4042" s="29">
        <v>0.60485999999999995</v>
      </c>
      <c r="C4042" s="30">
        <v>0.34972999999999999</v>
      </c>
      <c r="D4042" s="29">
        <v>251.72130000000001</v>
      </c>
      <c r="E4042" s="29"/>
      <c r="F4042" s="24">
        <f t="shared" si="124"/>
        <v>0.60485999999999995</v>
      </c>
      <c r="G4042" s="24">
        <v>0.60485999999999995</v>
      </c>
      <c r="H4042" s="23">
        <v>10.73029</v>
      </c>
      <c r="I4042" s="23">
        <f>COUNTIF(G4042:G4065,"&gt;150")</f>
        <v>0</v>
      </c>
      <c r="J4042" s="23">
        <v>150</v>
      </c>
      <c r="K4042" s="23"/>
    </row>
    <row r="4043" spans="1:11" ht="12.75" customHeight="1" x14ac:dyDescent="0.25">
      <c r="A4043" s="20">
        <f t="shared" si="125"/>
        <v>43055.08333332355</v>
      </c>
      <c r="B4043" s="29">
        <v>4.3525600000000004</v>
      </c>
      <c r="C4043" s="30">
        <v>0.43318000000000001</v>
      </c>
      <c r="D4043" s="29">
        <v>287.1241</v>
      </c>
      <c r="E4043" s="29"/>
      <c r="F4043" s="24">
        <f t="shared" ref="F4043:F4106" si="126">IF(AND(B4043&gt;0,ISNUMBER(B4043)),B4043,"")</f>
        <v>4.3525600000000004</v>
      </c>
      <c r="G4043" s="24">
        <v>4.3525600000000004</v>
      </c>
      <c r="H4043" s="23">
        <v>10.721719999999999</v>
      </c>
      <c r="I4043" s="23"/>
      <c r="J4043" s="23">
        <v>150</v>
      </c>
      <c r="K4043" s="23"/>
    </row>
    <row r="4044" spans="1:11" ht="12.75" customHeight="1" x14ac:dyDescent="0.25">
      <c r="A4044" s="20">
        <f t="shared" ref="A4044:A4107" si="127">A4043+1/24</f>
        <v>43055.124999990214</v>
      </c>
      <c r="B4044" s="29"/>
      <c r="C4044" s="30">
        <v>0.40631</v>
      </c>
      <c r="D4044" s="29">
        <v>251.76949999999999</v>
      </c>
      <c r="E4044" s="29"/>
      <c r="F4044" s="24" t="str">
        <f t="shared" si="126"/>
        <v/>
      </c>
      <c r="G4044" s="24" t="s">
        <v>189</v>
      </c>
      <c r="H4044" s="23">
        <v>10.72043</v>
      </c>
      <c r="I4044" s="23"/>
      <c r="J4044" s="23">
        <v>150</v>
      </c>
      <c r="K4044" s="23"/>
    </row>
    <row r="4045" spans="1:11" ht="12.75" customHeight="1" x14ac:dyDescent="0.25">
      <c r="A4045" s="20">
        <f t="shared" si="127"/>
        <v>43055.166666656878</v>
      </c>
      <c r="B4045" s="29"/>
      <c r="C4045" s="30">
        <v>0.36681999999999998</v>
      </c>
      <c r="D4045" s="29">
        <v>263.5498</v>
      </c>
      <c r="E4045" s="29"/>
      <c r="F4045" s="24" t="str">
        <f t="shared" si="126"/>
        <v/>
      </c>
      <c r="G4045" s="24" t="s">
        <v>189</v>
      </c>
      <c r="H4045" s="23">
        <v>10.718</v>
      </c>
      <c r="I4045" s="23"/>
      <c r="J4045" s="23">
        <v>150</v>
      </c>
      <c r="K4045" s="23"/>
    </row>
    <row r="4046" spans="1:11" ht="12.75" customHeight="1" x14ac:dyDescent="0.25">
      <c r="A4046" s="20">
        <f t="shared" si="127"/>
        <v>43055.208333323542</v>
      </c>
      <c r="B4046" s="29">
        <v>-1.10528</v>
      </c>
      <c r="C4046" s="30">
        <v>0.15365000000000001</v>
      </c>
      <c r="D4046" s="29">
        <v>83.04392</v>
      </c>
      <c r="E4046" s="29"/>
      <c r="F4046" s="24" t="str">
        <f t="shared" si="126"/>
        <v/>
      </c>
      <c r="G4046" s="24" t="s">
        <v>189</v>
      </c>
      <c r="H4046" s="23">
        <v>10.717560000000001</v>
      </c>
      <c r="I4046" s="23"/>
      <c r="J4046" s="23">
        <v>150</v>
      </c>
      <c r="K4046" s="23"/>
    </row>
    <row r="4047" spans="1:11" ht="12.75" customHeight="1" x14ac:dyDescent="0.25">
      <c r="A4047" s="20">
        <f t="shared" si="127"/>
        <v>43055.249999990207</v>
      </c>
      <c r="B4047" s="29">
        <v>9.9868299999999994</v>
      </c>
      <c r="C4047" s="30">
        <v>0.31437999999999999</v>
      </c>
      <c r="D4047" s="29">
        <v>192.12119999999999</v>
      </c>
      <c r="E4047" s="29"/>
      <c r="F4047" s="24">
        <f t="shared" si="126"/>
        <v>9.9868299999999994</v>
      </c>
      <c r="G4047" s="24">
        <v>9.9868299999999994</v>
      </c>
      <c r="H4047" s="23">
        <v>10.716670000000001</v>
      </c>
      <c r="I4047" s="23"/>
      <c r="J4047" s="23">
        <v>150</v>
      </c>
      <c r="K4047" s="23"/>
    </row>
    <row r="4048" spans="1:11" ht="12.75" customHeight="1" x14ac:dyDescent="0.25">
      <c r="A4048" s="20">
        <f t="shared" si="127"/>
        <v>43055.291666656871</v>
      </c>
      <c r="B4048" s="29">
        <v>-2.2497199999999999</v>
      </c>
      <c r="C4048" s="30">
        <v>0.27443000000000001</v>
      </c>
      <c r="D4048" s="29">
        <v>342.84840000000003</v>
      </c>
      <c r="E4048" s="29"/>
      <c r="F4048" s="24" t="str">
        <f t="shared" si="126"/>
        <v/>
      </c>
      <c r="G4048" s="24" t="s">
        <v>189</v>
      </c>
      <c r="H4048" s="23">
        <v>10.714829999999999</v>
      </c>
      <c r="I4048" s="23"/>
      <c r="J4048" s="23">
        <v>150</v>
      </c>
      <c r="K4048" s="23"/>
    </row>
    <row r="4049" spans="1:11" ht="12.75" customHeight="1" x14ac:dyDescent="0.25">
      <c r="A4049" s="20">
        <f t="shared" si="127"/>
        <v>43055.333333323535</v>
      </c>
      <c r="B4049" s="29">
        <v>-4.6491300000000004</v>
      </c>
      <c r="C4049" s="30">
        <v>0.35526000000000002</v>
      </c>
      <c r="D4049" s="29">
        <v>81.835859999999997</v>
      </c>
      <c r="E4049" s="29"/>
      <c r="F4049" s="24" t="str">
        <f t="shared" si="126"/>
        <v/>
      </c>
      <c r="G4049" s="24" t="s">
        <v>189</v>
      </c>
      <c r="H4049" s="23">
        <v>10.71407</v>
      </c>
      <c r="I4049" s="23"/>
      <c r="J4049" s="23">
        <v>150</v>
      </c>
      <c r="K4049" s="23"/>
    </row>
    <row r="4050" spans="1:11" ht="12.75" customHeight="1" x14ac:dyDescent="0.25">
      <c r="A4050" s="20">
        <f t="shared" si="127"/>
        <v>43055.374999990199</v>
      </c>
      <c r="B4050" s="29">
        <v>8.3767300000000002</v>
      </c>
      <c r="C4050" s="30">
        <v>0.62643000000000004</v>
      </c>
      <c r="D4050" s="29">
        <v>78.715469999999996</v>
      </c>
      <c r="E4050" s="29"/>
      <c r="F4050" s="24">
        <f t="shared" si="126"/>
        <v>8.3767300000000002</v>
      </c>
      <c r="G4050" s="24">
        <v>8.3767300000000002</v>
      </c>
      <c r="H4050" s="23">
        <v>10.709059999999999</v>
      </c>
      <c r="I4050" s="23"/>
      <c r="J4050" s="23">
        <v>150</v>
      </c>
      <c r="K4050" s="23"/>
    </row>
    <row r="4051" spans="1:11" ht="12.75" customHeight="1" x14ac:dyDescent="0.25">
      <c r="A4051" s="20">
        <f t="shared" si="127"/>
        <v>43055.416666656864</v>
      </c>
      <c r="B4051" s="29">
        <v>4.3803900000000002</v>
      </c>
      <c r="C4051" s="30">
        <v>2.0676899999999998</v>
      </c>
      <c r="D4051" s="29">
        <v>66.235929999999996</v>
      </c>
      <c r="E4051" s="29"/>
      <c r="F4051" s="24">
        <f t="shared" si="126"/>
        <v>4.3803900000000002</v>
      </c>
      <c r="G4051" s="24">
        <v>4.3803900000000002</v>
      </c>
      <c r="H4051" s="23">
        <v>10.708830000000001</v>
      </c>
      <c r="I4051" s="23"/>
      <c r="J4051" s="23">
        <v>150</v>
      </c>
      <c r="K4051" s="23"/>
    </row>
    <row r="4052" spans="1:11" ht="12.75" customHeight="1" x14ac:dyDescent="0.25">
      <c r="A4052" s="20">
        <f t="shared" si="127"/>
        <v>43055.458333323528</v>
      </c>
      <c r="B4052" s="29">
        <v>11.15828</v>
      </c>
      <c r="C4052" s="30">
        <v>3.0044599999999999</v>
      </c>
      <c r="D4052" s="29">
        <v>71.46772</v>
      </c>
      <c r="E4052" s="29"/>
      <c r="F4052" s="24">
        <f t="shared" si="126"/>
        <v>11.15828</v>
      </c>
      <c r="G4052" s="24">
        <v>11.15828</v>
      </c>
      <c r="H4052" s="23">
        <v>10.702220000000001</v>
      </c>
      <c r="I4052" s="23"/>
      <c r="J4052" s="23">
        <v>150</v>
      </c>
      <c r="K4052" s="23"/>
    </row>
    <row r="4053" spans="1:11" ht="12.75" customHeight="1" x14ac:dyDescent="0.25">
      <c r="A4053" s="20">
        <f t="shared" si="127"/>
        <v>43055.499999990192</v>
      </c>
      <c r="B4053" s="29">
        <v>11.377280000000001</v>
      </c>
      <c r="C4053" s="30">
        <v>2.7214900000000002</v>
      </c>
      <c r="D4053" s="29">
        <v>69.286609999999996</v>
      </c>
      <c r="E4053" s="29"/>
      <c r="F4053" s="24">
        <f t="shared" si="126"/>
        <v>11.377280000000001</v>
      </c>
      <c r="G4053" s="24">
        <v>11.377280000000001</v>
      </c>
      <c r="H4053" s="23">
        <v>10.69645</v>
      </c>
      <c r="I4053" s="23"/>
      <c r="J4053" s="23">
        <v>150</v>
      </c>
      <c r="K4053" s="23"/>
    </row>
    <row r="4054" spans="1:11" ht="12.75" customHeight="1" x14ac:dyDescent="0.25">
      <c r="A4054" s="20">
        <f t="shared" si="127"/>
        <v>43055.541666656856</v>
      </c>
      <c r="B4054" s="29">
        <v>2.06</v>
      </c>
      <c r="C4054" s="30">
        <v>2.8593799999999998</v>
      </c>
      <c r="D4054" s="29">
        <v>66.346019999999996</v>
      </c>
      <c r="E4054" s="29"/>
      <c r="F4054" s="24">
        <f t="shared" si="126"/>
        <v>2.06</v>
      </c>
      <c r="G4054" s="24">
        <v>2.06</v>
      </c>
      <c r="H4054" s="23">
        <v>10.69544</v>
      </c>
      <c r="I4054" s="23"/>
      <c r="J4054" s="23">
        <v>150</v>
      </c>
      <c r="K4054" s="23"/>
    </row>
    <row r="4055" spans="1:11" ht="12.75" customHeight="1" x14ac:dyDescent="0.25">
      <c r="A4055" s="20">
        <f t="shared" si="127"/>
        <v>43055.58333332352</v>
      </c>
      <c r="B4055" s="29">
        <v>-3.01878</v>
      </c>
      <c r="C4055" s="30">
        <v>2.7220800000000001</v>
      </c>
      <c r="D4055" s="29">
        <v>71.976429999999993</v>
      </c>
      <c r="E4055" s="29"/>
      <c r="F4055" s="24" t="str">
        <f t="shared" si="126"/>
        <v/>
      </c>
      <c r="G4055" s="24" t="s">
        <v>189</v>
      </c>
      <c r="H4055" s="23">
        <v>10.695259999999999</v>
      </c>
      <c r="I4055" s="23"/>
      <c r="J4055" s="23">
        <v>150</v>
      </c>
      <c r="K4055" s="23"/>
    </row>
    <row r="4056" spans="1:11" ht="12.75" customHeight="1" x14ac:dyDescent="0.25">
      <c r="A4056" s="20">
        <f t="shared" si="127"/>
        <v>43055.624999990185</v>
      </c>
      <c r="B4056" s="29">
        <v>7.42272</v>
      </c>
      <c r="C4056" s="30">
        <v>2.8849200000000002</v>
      </c>
      <c r="D4056" s="29">
        <v>69.170450000000002</v>
      </c>
      <c r="E4056" s="29"/>
      <c r="F4056" s="24">
        <f t="shared" si="126"/>
        <v>7.42272</v>
      </c>
      <c r="G4056" s="24">
        <v>7.42272</v>
      </c>
      <c r="H4056" s="23">
        <v>10.691610000000001</v>
      </c>
      <c r="I4056" s="23"/>
      <c r="J4056" s="23">
        <v>150</v>
      </c>
      <c r="K4056" s="23"/>
    </row>
    <row r="4057" spans="1:11" ht="12.75" customHeight="1" x14ac:dyDescent="0.25">
      <c r="A4057" s="20">
        <f t="shared" si="127"/>
        <v>43055.666666656849</v>
      </c>
      <c r="B4057" s="29">
        <v>-2.6958899999999999</v>
      </c>
      <c r="C4057" s="30">
        <v>2.2182599999999999</v>
      </c>
      <c r="D4057" s="29">
        <v>65.829560000000001</v>
      </c>
      <c r="E4057" s="29"/>
      <c r="F4057" s="24" t="str">
        <f t="shared" si="126"/>
        <v/>
      </c>
      <c r="G4057" s="24" t="s">
        <v>189</v>
      </c>
      <c r="H4057" s="23">
        <v>10.681279999999999</v>
      </c>
      <c r="I4057" s="23"/>
      <c r="J4057" s="23">
        <v>150</v>
      </c>
      <c r="K4057" s="23"/>
    </row>
    <row r="4058" spans="1:11" ht="12.75" customHeight="1" x14ac:dyDescent="0.25">
      <c r="A4058" s="20">
        <f t="shared" si="127"/>
        <v>43055.708333323513</v>
      </c>
      <c r="B4058" s="29">
        <v>3.7226699999999999</v>
      </c>
      <c r="C4058" s="30">
        <v>2.1094900000000001</v>
      </c>
      <c r="D4058" s="29">
        <v>71.251149999999996</v>
      </c>
      <c r="E4058" s="29"/>
      <c r="F4058" s="24">
        <f t="shared" si="126"/>
        <v>3.7226699999999999</v>
      </c>
      <c r="G4058" s="24">
        <v>3.7226699999999999</v>
      </c>
      <c r="H4058" s="23">
        <v>10.68108</v>
      </c>
      <c r="I4058" s="23"/>
      <c r="J4058" s="23">
        <v>150</v>
      </c>
      <c r="K4058" s="23"/>
    </row>
    <row r="4059" spans="1:11" ht="12.75" customHeight="1" x14ac:dyDescent="0.25">
      <c r="A4059" s="20">
        <f t="shared" si="127"/>
        <v>43055.749999990177</v>
      </c>
      <c r="B4059" s="29">
        <v>13.68933</v>
      </c>
      <c r="C4059" s="30">
        <v>1.59124</v>
      </c>
      <c r="D4059" s="29">
        <v>72.403109999999998</v>
      </c>
      <c r="E4059" s="29"/>
      <c r="F4059" s="24">
        <f t="shared" si="126"/>
        <v>13.68933</v>
      </c>
      <c r="G4059" s="24">
        <v>13.68933</v>
      </c>
      <c r="H4059" s="23">
        <v>10.68069</v>
      </c>
      <c r="I4059" s="23"/>
      <c r="J4059" s="23">
        <v>150</v>
      </c>
      <c r="K4059" s="23"/>
    </row>
    <row r="4060" spans="1:11" ht="12.75" customHeight="1" x14ac:dyDescent="0.25">
      <c r="A4060" s="20">
        <f t="shared" si="127"/>
        <v>43055.791666656842</v>
      </c>
      <c r="B4060" s="29"/>
      <c r="C4060" s="30">
        <v>0.43351000000000001</v>
      </c>
      <c r="D4060" s="29">
        <v>104.3219</v>
      </c>
      <c r="E4060" s="29"/>
      <c r="F4060" s="24" t="str">
        <f t="shared" si="126"/>
        <v/>
      </c>
      <c r="G4060" s="24" t="s">
        <v>189</v>
      </c>
      <c r="H4060" s="23">
        <v>10.676159999999999</v>
      </c>
      <c r="I4060" s="23"/>
      <c r="J4060" s="23">
        <v>150</v>
      </c>
      <c r="K4060" s="23"/>
    </row>
    <row r="4061" spans="1:11" ht="12.75" customHeight="1" x14ac:dyDescent="0.25">
      <c r="A4061" s="20">
        <f t="shared" si="127"/>
        <v>43055.833333323506</v>
      </c>
      <c r="B4061" s="29">
        <v>10.79494</v>
      </c>
      <c r="C4061" s="30">
        <v>0.30956</v>
      </c>
      <c r="D4061" s="29">
        <v>32.732750000000003</v>
      </c>
      <c r="E4061" s="29"/>
      <c r="F4061" s="24">
        <f t="shared" si="126"/>
        <v>10.79494</v>
      </c>
      <c r="G4061" s="24">
        <v>10.79494</v>
      </c>
      <c r="H4061" s="23">
        <v>10.675330000000001</v>
      </c>
      <c r="I4061" s="23"/>
      <c r="J4061" s="23">
        <v>150</v>
      </c>
      <c r="K4061" s="23"/>
    </row>
    <row r="4062" spans="1:11" ht="12.75" customHeight="1" x14ac:dyDescent="0.25">
      <c r="A4062" s="20">
        <f t="shared" si="127"/>
        <v>43055.87499999017</v>
      </c>
      <c r="B4062" s="29">
        <v>15.778169999999999</v>
      </c>
      <c r="C4062" s="30">
        <v>0.48975000000000002</v>
      </c>
      <c r="D4062" s="29">
        <v>318.79939999999999</v>
      </c>
      <c r="E4062" s="29"/>
      <c r="F4062" s="24">
        <f t="shared" si="126"/>
        <v>15.778169999999999</v>
      </c>
      <c r="G4062" s="24">
        <v>15.778169999999999</v>
      </c>
      <c r="H4062" s="23">
        <v>10.66994</v>
      </c>
      <c r="I4062" s="23"/>
      <c r="J4062" s="23">
        <v>150</v>
      </c>
      <c r="K4062" s="23"/>
    </row>
    <row r="4063" spans="1:11" ht="12.75" customHeight="1" x14ac:dyDescent="0.25">
      <c r="A4063" s="20">
        <f t="shared" si="127"/>
        <v>43055.916666656834</v>
      </c>
      <c r="B4063" s="29">
        <v>10.777939999999999</v>
      </c>
      <c r="C4063" s="30">
        <v>0.26935999999999999</v>
      </c>
      <c r="D4063" s="29">
        <v>319.69310000000002</v>
      </c>
      <c r="E4063" s="29"/>
      <c r="F4063" s="24">
        <f t="shared" si="126"/>
        <v>10.777939999999999</v>
      </c>
      <c r="G4063" s="24">
        <v>10.777939999999999</v>
      </c>
      <c r="H4063" s="23">
        <v>10.66921</v>
      </c>
      <c r="I4063" s="23"/>
      <c r="J4063" s="23">
        <v>150</v>
      </c>
      <c r="K4063" s="23"/>
    </row>
    <row r="4064" spans="1:11" ht="12.75" customHeight="1" x14ac:dyDescent="0.25">
      <c r="A4064" s="20">
        <f t="shared" si="127"/>
        <v>43055.958333323499</v>
      </c>
      <c r="B4064" s="29">
        <v>9.0726700000000005</v>
      </c>
      <c r="C4064" s="30">
        <v>0.72731000000000001</v>
      </c>
      <c r="D4064" s="29">
        <v>265.83839999999998</v>
      </c>
      <c r="E4064" s="29"/>
      <c r="F4064" s="24">
        <f t="shared" si="126"/>
        <v>9.0726700000000005</v>
      </c>
      <c r="G4064" s="24">
        <v>9.0726700000000005</v>
      </c>
      <c r="H4064" s="23">
        <v>10.667160000000001</v>
      </c>
      <c r="I4064" s="23"/>
      <c r="J4064" s="23">
        <v>150</v>
      </c>
      <c r="K4064" s="23"/>
    </row>
    <row r="4065" spans="1:11" ht="12.75" customHeight="1" x14ac:dyDescent="0.25">
      <c r="A4065" s="20">
        <f t="shared" si="127"/>
        <v>43055.999999990163</v>
      </c>
      <c r="B4065" s="29">
        <v>3.7234400000000001</v>
      </c>
      <c r="C4065" s="30">
        <v>0.23829</v>
      </c>
      <c r="D4065" s="29">
        <v>57.165590000000002</v>
      </c>
      <c r="E4065" s="29"/>
      <c r="F4065" s="24">
        <f t="shared" si="126"/>
        <v>3.7234400000000001</v>
      </c>
      <c r="G4065" s="24">
        <v>3.7234400000000001</v>
      </c>
      <c r="H4065" s="23">
        <v>10.66671</v>
      </c>
      <c r="I4065" s="23"/>
      <c r="J4065" s="23">
        <v>150</v>
      </c>
      <c r="K4065" s="23"/>
    </row>
    <row r="4066" spans="1:11" ht="12.75" customHeight="1" x14ac:dyDescent="0.25">
      <c r="A4066" s="20">
        <f t="shared" si="127"/>
        <v>43056.041666656827</v>
      </c>
      <c r="B4066" s="29">
        <v>3.3271299999999999</v>
      </c>
      <c r="C4066" s="30">
        <v>0.28142</v>
      </c>
      <c r="D4066" s="29">
        <v>233.67250000000001</v>
      </c>
      <c r="E4066" s="29"/>
      <c r="F4066" s="24">
        <f t="shared" si="126"/>
        <v>3.3271299999999999</v>
      </c>
      <c r="G4066" s="24">
        <v>3.3271299999999999</v>
      </c>
      <c r="H4066" s="23">
        <v>10.656330000000001</v>
      </c>
      <c r="I4066" s="23">
        <f>COUNTIF(G4066:G4089,"&gt;150")</f>
        <v>0</v>
      </c>
      <c r="J4066" s="23">
        <v>150</v>
      </c>
      <c r="K4066" s="23"/>
    </row>
    <row r="4067" spans="1:11" ht="12.75" customHeight="1" x14ac:dyDescent="0.25">
      <c r="A4067" s="20">
        <f t="shared" si="127"/>
        <v>43056.083333323491</v>
      </c>
      <c r="B4067" s="29">
        <v>17.10333</v>
      </c>
      <c r="C4067" s="30">
        <v>0.24779000000000001</v>
      </c>
      <c r="D4067" s="29">
        <v>101.9675</v>
      </c>
      <c r="E4067" s="29"/>
      <c r="F4067" s="24">
        <f t="shared" si="126"/>
        <v>17.10333</v>
      </c>
      <c r="G4067" s="24">
        <v>17.10333</v>
      </c>
      <c r="H4067" s="23">
        <v>10.65408</v>
      </c>
      <c r="I4067" s="23"/>
      <c r="J4067" s="23">
        <v>150</v>
      </c>
      <c r="K4067" s="23"/>
    </row>
    <row r="4068" spans="1:11" ht="12.75" customHeight="1" x14ac:dyDescent="0.25">
      <c r="A4068" s="20">
        <f t="shared" si="127"/>
        <v>43056.124999990156</v>
      </c>
      <c r="B4068" s="29">
        <v>7.0359999999999996</v>
      </c>
      <c r="C4068" s="30">
        <v>0.44923999999999997</v>
      </c>
      <c r="D4068" s="29">
        <v>262.32650000000001</v>
      </c>
      <c r="E4068" s="29"/>
      <c r="F4068" s="24">
        <f t="shared" si="126"/>
        <v>7.0359999999999996</v>
      </c>
      <c r="G4068" s="24">
        <v>7.0359999999999996</v>
      </c>
      <c r="H4068" s="23">
        <v>10.651249999999999</v>
      </c>
      <c r="I4068" s="23"/>
      <c r="J4068" s="23">
        <v>150</v>
      </c>
      <c r="K4068" s="23"/>
    </row>
    <row r="4069" spans="1:11" ht="12.75" customHeight="1" x14ac:dyDescent="0.25">
      <c r="A4069" s="20">
        <f t="shared" si="127"/>
        <v>43056.16666665682</v>
      </c>
      <c r="B4069" s="29">
        <v>9.8342799999999997</v>
      </c>
      <c r="C4069" s="30">
        <v>0.46288000000000001</v>
      </c>
      <c r="D4069" s="29">
        <v>256.63040000000001</v>
      </c>
      <c r="E4069" s="29"/>
      <c r="F4069" s="24">
        <f t="shared" si="126"/>
        <v>9.8342799999999997</v>
      </c>
      <c r="G4069" s="24">
        <v>9.8342799999999997</v>
      </c>
      <c r="H4069" s="23">
        <v>10.64983</v>
      </c>
      <c r="I4069" s="23"/>
      <c r="J4069" s="23">
        <v>150</v>
      </c>
      <c r="K4069" s="23"/>
    </row>
    <row r="4070" spans="1:11" ht="12.75" customHeight="1" x14ac:dyDescent="0.25">
      <c r="A4070" s="20">
        <f t="shared" si="127"/>
        <v>43056.208333323484</v>
      </c>
      <c r="B4070" s="29">
        <v>6.0653300000000003</v>
      </c>
      <c r="C4070" s="30">
        <v>0.41239999999999999</v>
      </c>
      <c r="D4070" s="29">
        <v>237.11089999999999</v>
      </c>
      <c r="E4070" s="29"/>
      <c r="F4070" s="24">
        <f t="shared" si="126"/>
        <v>6.0653300000000003</v>
      </c>
      <c r="G4070" s="24">
        <v>6.0653300000000003</v>
      </c>
      <c r="H4070" s="23">
        <v>10.64911</v>
      </c>
      <c r="I4070" s="23"/>
      <c r="J4070" s="23">
        <v>150</v>
      </c>
      <c r="K4070" s="23"/>
    </row>
    <row r="4071" spans="1:11" ht="12.75" customHeight="1" x14ac:dyDescent="0.25">
      <c r="A4071" s="20">
        <f t="shared" si="127"/>
        <v>43056.249999990148</v>
      </c>
      <c r="B4071" s="29">
        <v>0.33694000000000002</v>
      </c>
      <c r="C4071" s="30">
        <v>0.61745000000000005</v>
      </c>
      <c r="D4071" s="29">
        <v>277.1687</v>
      </c>
      <c r="E4071" s="29"/>
      <c r="F4071" s="24">
        <f t="shared" si="126"/>
        <v>0.33694000000000002</v>
      </c>
      <c r="G4071" s="24">
        <v>0.33694000000000002</v>
      </c>
      <c r="H4071" s="23">
        <v>10.64672</v>
      </c>
      <c r="I4071" s="23"/>
      <c r="J4071" s="23">
        <v>150</v>
      </c>
      <c r="K4071" s="23"/>
    </row>
    <row r="4072" spans="1:11" ht="12.75" customHeight="1" x14ac:dyDescent="0.25">
      <c r="A4072" s="20">
        <f t="shared" si="127"/>
        <v>43056.291666656813</v>
      </c>
      <c r="B4072" s="29">
        <v>1.91967</v>
      </c>
      <c r="C4072" s="30">
        <v>0.46113999999999999</v>
      </c>
      <c r="D4072" s="29">
        <v>168.2244</v>
      </c>
      <c r="E4072" s="29"/>
      <c r="F4072" s="24">
        <f t="shared" si="126"/>
        <v>1.91967</v>
      </c>
      <c r="G4072" s="24">
        <v>1.91967</v>
      </c>
      <c r="H4072" s="23">
        <v>10.64167</v>
      </c>
      <c r="I4072" s="23"/>
      <c r="J4072" s="23">
        <v>150</v>
      </c>
      <c r="K4072" s="23"/>
    </row>
    <row r="4073" spans="1:11" ht="12.75" customHeight="1" x14ac:dyDescent="0.25">
      <c r="A4073" s="20">
        <f t="shared" si="127"/>
        <v>43056.333333323477</v>
      </c>
      <c r="B4073" s="29">
        <v>-0.39411000000000002</v>
      </c>
      <c r="C4073" s="30">
        <v>0.39718999999999999</v>
      </c>
      <c r="D4073" s="29">
        <v>144.00729999999999</v>
      </c>
      <c r="E4073" s="29"/>
      <c r="F4073" s="24" t="str">
        <f t="shared" si="126"/>
        <v/>
      </c>
      <c r="G4073" s="24" t="s">
        <v>189</v>
      </c>
      <c r="H4073" s="23">
        <v>10.639939999999999</v>
      </c>
      <c r="I4073" s="23"/>
      <c r="J4073" s="23">
        <v>150</v>
      </c>
      <c r="K4073" s="23"/>
    </row>
    <row r="4074" spans="1:11" ht="12.75" customHeight="1" x14ac:dyDescent="0.25">
      <c r="A4074" s="20">
        <f t="shared" si="127"/>
        <v>43056.374999990141</v>
      </c>
      <c r="B4074" s="29">
        <v>6.3145100000000003</v>
      </c>
      <c r="C4074" s="30">
        <v>0.54732000000000003</v>
      </c>
      <c r="D4074" s="29">
        <v>123.88379999999999</v>
      </c>
      <c r="E4074" s="29"/>
      <c r="F4074" s="24">
        <f t="shared" si="126"/>
        <v>6.3145100000000003</v>
      </c>
      <c r="G4074" s="24">
        <v>6.3145100000000003</v>
      </c>
      <c r="H4074" s="23">
        <v>10.62895</v>
      </c>
      <c r="I4074" s="23"/>
      <c r="J4074" s="23">
        <v>150</v>
      </c>
      <c r="K4074" s="23"/>
    </row>
    <row r="4075" spans="1:11" ht="12.75" customHeight="1" x14ac:dyDescent="0.25">
      <c r="A4075" s="20">
        <f t="shared" si="127"/>
        <v>43056.416666656805</v>
      </c>
      <c r="B4075" s="29">
        <v>5.3159900000000002</v>
      </c>
      <c r="C4075" s="30">
        <v>0.55845</v>
      </c>
      <c r="D4075" s="29">
        <v>165.72620000000001</v>
      </c>
      <c r="E4075" s="29"/>
      <c r="F4075" s="24">
        <f t="shared" si="126"/>
        <v>5.3159900000000002</v>
      </c>
      <c r="G4075" s="24">
        <v>5.3159900000000002</v>
      </c>
      <c r="H4075" s="23">
        <v>10.62839</v>
      </c>
      <c r="I4075" s="23"/>
      <c r="J4075" s="23">
        <v>150</v>
      </c>
      <c r="K4075" s="23"/>
    </row>
    <row r="4076" spans="1:11" ht="12.75" customHeight="1" x14ac:dyDescent="0.25">
      <c r="A4076" s="20">
        <f t="shared" si="127"/>
        <v>43056.45833332347</v>
      </c>
      <c r="B4076" s="29">
        <v>15.89087</v>
      </c>
      <c r="C4076" s="30">
        <v>1.02016</v>
      </c>
      <c r="D4076" s="29">
        <v>125.3985</v>
      </c>
      <c r="E4076" s="29"/>
      <c r="F4076" s="24">
        <f t="shared" si="126"/>
        <v>15.89087</v>
      </c>
      <c r="G4076" s="24">
        <v>15.89087</v>
      </c>
      <c r="H4076" s="23">
        <v>10.623670000000001</v>
      </c>
      <c r="I4076" s="23"/>
      <c r="J4076" s="23">
        <v>150</v>
      </c>
      <c r="K4076" s="23"/>
    </row>
    <row r="4077" spans="1:11" ht="12.75" customHeight="1" x14ac:dyDescent="0.25">
      <c r="A4077" s="20">
        <f t="shared" si="127"/>
        <v>43056.499999990134</v>
      </c>
      <c r="B4077" s="29">
        <v>12.737730000000001</v>
      </c>
      <c r="C4077" s="30">
        <v>0.68350999999999995</v>
      </c>
      <c r="D4077" s="29">
        <v>153.58109999999999</v>
      </c>
      <c r="E4077" s="29"/>
      <c r="F4077" s="24">
        <f t="shared" si="126"/>
        <v>12.737730000000001</v>
      </c>
      <c r="G4077" s="24">
        <v>12.737730000000001</v>
      </c>
      <c r="H4077" s="23">
        <v>10.623469999999999</v>
      </c>
      <c r="I4077" s="23"/>
      <c r="J4077" s="23">
        <v>150</v>
      </c>
      <c r="K4077" s="23"/>
    </row>
    <row r="4078" spans="1:11" ht="12.75" customHeight="1" x14ac:dyDescent="0.25">
      <c r="A4078" s="20">
        <f t="shared" si="127"/>
        <v>43056.541666656798</v>
      </c>
      <c r="B4078" s="29">
        <v>-2.6819500000000001</v>
      </c>
      <c r="C4078" s="30">
        <v>0.61346999999999996</v>
      </c>
      <c r="D4078" s="29">
        <v>130.143</v>
      </c>
      <c r="E4078" s="29"/>
      <c r="F4078" s="24" t="str">
        <f t="shared" si="126"/>
        <v/>
      </c>
      <c r="G4078" s="24" t="s">
        <v>189</v>
      </c>
      <c r="H4078" s="23">
        <v>10.61745</v>
      </c>
      <c r="I4078" s="23"/>
      <c r="J4078" s="23">
        <v>150</v>
      </c>
      <c r="K4078" s="23"/>
    </row>
    <row r="4079" spans="1:11" ht="12.75" customHeight="1" x14ac:dyDescent="0.25">
      <c r="A4079" s="20">
        <f t="shared" si="127"/>
        <v>43056.583333323462</v>
      </c>
      <c r="B4079" s="29">
        <v>11.09032</v>
      </c>
      <c r="C4079" s="30">
        <v>0.92445999999999995</v>
      </c>
      <c r="D4079" s="29">
        <v>167.55869999999999</v>
      </c>
      <c r="E4079" s="29"/>
      <c r="F4079" s="24">
        <f t="shared" si="126"/>
        <v>11.09032</v>
      </c>
      <c r="G4079" s="24">
        <v>11.09032</v>
      </c>
      <c r="H4079" s="23">
        <v>10.616110000000001</v>
      </c>
      <c r="I4079" s="23"/>
      <c r="J4079" s="23">
        <v>150</v>
      </c>
      <c r="K4079" s="23"/>
    </row>
    <row r="4080" spans="1:11" ht="12.75" customHeight="1" x14ac:dyDescent="0.25">
      <c r="A4080" s="20">
        <f t="shared" si="127"/>
        <v>43056.624999990127</v>
      </c>
      <c r="B4080" s="29">
        <v>9.6866500000000002</v>
      </c>
      <c r="C4080" s="30">
        <v>0.54476999999999998</v>
      </c>
      <c r="D4080" s="29">
        <v>158.2422</v>
      </c>
      <c r="E4080" s="29"/>
      <c r="F4080" s="24">
        <f t="shared" si="126"/>
        <v>9.6866500000000002</v>
      </c>
      <c r="G4080" s="24">
        <v>9.6866500000000002</v>
      </c>
      <c r="H4080" s="23">
        <v>10.61382</v>
      </c>
      <c r="I4080" s="23"/>
      <c r="J4080" s="23">
        <v>150</v>
      </c>
      <c r="K4080" s="23"/>
    </row>
    <row r="4081" spans="1:11" ht="12.75" customHeight="1" x14ac:dyDescent="0.25">
      <c r="A4081" s="20">
        <f t="shared" si="127"/>
        <v>43056.666666656791</v>
      </c>
      <c r="B4081" s="29">
        <v>20.328379999999999</v>
      </c>
      <c r="C4081" s="30">
        <v>0.39512999999999998</v>
      </c>
      <c r="D4081" s="29">
        <v>157.36000000000001</v>
      </c>
      <c r="E4081" s="29"/>
      <c r="F4081" s="24">
        <f t="shared" si="126"/>
        <v>20.328379999999999</v>
      </c>
      <c r="G4081" s="24">
        <v>20.328379999999999</v>
      </c>
      <c r="H4081" s="23">
        <v>10.609920000000001</v>
      </c>
      <c r="I4081" s="23"/>
      <c r="J4081" s="23">
        <v>150</v>
      </c>
      <c r="K4081" s="23"/>
    </row>
    <row r="4082" spans="1:11" ht="12.75" customHeight="1" x14ac:dyDescent="0.25">
      <c r="A4082" s="20">
        <f t="shared" si="127"/>
        <v>43056.708333323455</v>
      </c>
      <c r="B4082" s="29">
        <v>17.472809999999999</v>
      </c>
      <c r="C4082" s="30">
        <v>0.86890999999999996</v>
      </c>
      <c r="D4082" s="29">
        <v>143.32130000000001</v>
      </c>
      <c r="E4082" s="29"/>
      <c r="F4082" s="24">
        <f t="shared" si="126"/>
        <v>17.472809999999999</v>
      </c>
      <c r="G4082" s="24">
        <v>17.472809999999999</v>
      </c>
      <c r="H4082" s="23">
        <v>10.609109999999999</v>
      </c>
      <c r="I4082" s="23"/>
      <c r="J4082" s="23">
        <v>150</v>
      </c>
      <c r="K4082" s="23"/>
    </row>
    <row r="4083" spans="1:11" ht="12.75" customHeight="1" x14ac:dyDescent="0.25">
      <c r="A4083" s="20">
        <f t="shared" si="127"/>
        <v>43056.749999990119</v>
      </c>
      <c r="B4083" s="29">
        <v>20.77028</v>
      </c>
      <c r="C4083" s="30">
        <v>0.31985000000000002</v>
      </c>
      <c r="D4083" s="29">
        <v>133.46600000000001</v>
      </c>
      <c r="E4083" s="29"/>
      <c r="F4083" s="24">
        <f t="shared" si="126"/>
        <v>20.77028</v>
      </c>
      <c r="G4083" s="24">
        <v>20.77028</v>
      </c>
      <c r="H4083" s="23">
        <v>10.60022</v>
      </c>
      <c r="I4083" s="23"/>
      <c r="J4083" s="23">
        <v>150</v>
      </c>
      <c r="K4083" s="23"/>
    </row>
    <row r="4084" spans="1:11" ht="12.75" customHeight="1" x14ac:dyDescent="0.25">
      <c r="A4084" s="20">
        <f t="shared" si="127"/>
        <v>43056.791666656783</v>
      </c>
      <c r="B4084" s="29">
        <v>18.645289999999999</v>
      </c>
      <c r="C4084" s="30">
        <v>0.71287999999999996</v>
      </c>
      <c r="D4084" s="29">
        <v>181.43690000000001</v>
      </c>
      <c r="E4084" s="29"/>
      <c r="F4084" s="24">
        <f t="shared" si="126"/>
        <v>18.645289999999999</v>
      </c>
      <c r="G4084" s="24">
        <v>18.645289999999999</v>
      </c>
      <c r="H4084" s="23">
        <v>10.59712</v>
      </c>
      <c r="I4084" s="23"/>
      <c r="J4084" s="23">
        <v>150</v>
      </c>
      <c r="K4084" s="23"/>
    </row>
    <row r="4085" spans="1:11" ht="12.75" customHeight="1" x14ac:dyDescent="0.25">
      <c r="A4085" s="20">
        <f t="shared" si="127"/>
        <v>43056.833333323448</v>
      </c>
      <c r="B4085" s="29">
        <v>10.66921</v>
      </c>
      <c r="C4085" s="30">
        <v>0.62656000000000001</v>
      </c>
      <c r="D4085" s="29">
        <v>200.16239999999999</v>
      </c>
      <c r="E4085" s="29"/>
      <c r="F4085" s="24">
        <f t="shared" si="126"/>
        <v>10.66921</v>
      </c>
      <c r="G4085" s="24">
        <v>10.66921</v>
      </c>
      <c r="H4085" s="23">
        <v>10.59661</v>
      </c>
      <c r="I4085" s="23"/>
      <c r="J4085" s="23">
        <v>150</v>
      </c>
      <c r="K4085" s="23"/>
    </row>
    <row r="4086" spans="1:11" ht="12.75" customHeight="1" x14ac:dyDescent="0.25">
      <c r="A4086" s="20">
        <f t="shared" si="127"/>
        <v>43056.874999990112</v>
      </c>
      <c r="B4086" s="29">
        <v>-0.31314999999999998</v>
      </c>
      <c r="C4086" s="30">
        <v>1.13148</v>
      </c>
      <c r="D4086" s="29">
        <v>191.7861</v>
      </c>
      <c r="E4086" s="29"/>
      <c r="F4086" s="24" t="str">
        <f t="shared" si="126"/>
        <v/>
      </c>
      <c r="G4086" s="24" t="s">
        <v>189</v>
      </c>
      <c r="H4086" s="23">
        <v>10.59572</v>
      </c>
      <c r="I4086" s="23"/>
      <c r="J4086" s="23">
        <v>150</v>
      </c>
      <c r="K4086" s="23"/>
    </row>
    <row r="4087" spans="1:11" ht="12.75" customHeight="1" x14ac:dyDescent="0.25">
      <c r="A4087" s="20">
        <f t="shared" si="127"/>
        <v>43056.916666656776</v>
      </c>
      <c r="B4087" s="29">
        <v>18.567599999999999</v>
      </c>
      <c r="C4087" s="30">
        <v>1.7504900000000001</v>
      </c>
      <c r="D4087" s="29">
        <v>187.79050000000001</v>
      </c>
      <c r="E4087" s="29"/>
      <c r="F4087" s="24">
        <f t="shared" si="126"/>
        <v>18.567599999999999</v>
      </c>
      <c r="G4087" s="24">
        <v>18.567599999999999</v>
      </c>
      <c r="H4087" s="23">
        <v>10.59258</v>
      </c>
      <c r="I4087" s="23"/>
      <c r="J4087" s="23">
        <v>150</v>
      </c>
      <c r="K4087" s="23"/>
    </row>
    <row r="4088" spans="1:11" ht="12.75" customHeight="1" x14ac:dyDescent="0.25">
      <c r="A4088" s="20">
        <f t="shared" si="127"/>
        <v>43056.95833332344</v>
      </c>
      <c r="B4088" s="29">
        <v>5.1994400000000001</v>
      </c>
      <c r="C4088" s="30">
        <v>2.3988499999999999</v>
      </c>
      <c r="D4088" s="29">
        <v>188.24629999999999</v>
      </c>
      <c r="E4088" s="29"/>
      <c r="F4088" s="24">
        <f t="shared" si="126"/>
        <v>5.1994400000000001</v>
      </c>
      <c r="G4088" s="24">
        <v>5.1994400000000001</v>
      </c>
      <c r="H4088" s="23">
        <v>10.57342</v>
      </c>
      <c r="I4088" s="23"/>
      <c r="J4088" s="23">
        <v>150</v>
      </c>
      <c r="K4088" s="23"/>
    </row>
    <row r="4089" spans="1:11" ht="12.75" customHeight="1" x14ac:dyDescent="0.25">
      <c r="A4089" s="20">
        <f t="shared" si="127"/>
        <v>43056.999999990105</v>
      </c>
      <c r="B4089" s="29">
        <v>7.1822600000000003</v>
      </c>
      <c r="C4089" s="30">
        <v>2.5976400000000002</v>
      </c>
      <c r="D4089" s="29">
        <v>196.2826</v>
      </c>
      <c r="E4089" s="29"/>
      <c r="F4089" s="24">
        <f t="shared" si="126"/>
        <v>7.1822600000000003</v>
      </c>
      <c r="G4089" s="24">
        <v>7.1822600000000003</v>
      </c>
      <c r="H4089" s="23">
        <v>10.573130000000001</v>
      </c>
      <c r="I4089" s="23"/>
      <c r="J4089" s="23">
        <v>150</v>
      </c>
      <c r="K4089" s="23"/>
    </row>
    <row r="4090" spans="1:11" ht="12.75" customHeight="1" x14ac:dyDescent="0.25">
      <c r="A4090" s="20">
        <f t="shared" si="127"/>
        <v>43057.041666656769</v>
      </c>
      <c r="B4090" s="29">
        <v>6.6011100000000003</v>
      </c>
      <c r="C4090" s="30">
        <v>2.5894499999999998</v>
      </c>
      <c r="D4090" s="29">
        <v>185.71899999999999</v>
      </c>
      <c r="E4090" s="29"/>
      <c r="F4090" s="24">
        <f t="shared" si="126"/>
        <v>6.6011100000000003</v>
      </c>
      <c r="G4090" s="24">
        <v>6.6011100000000003</v>
      </c>
      <c r="H4090" s="23">
        <v>10.567270000000001</v>
      </c>
      <c r="I4090" s="23">
        <f>COUNTIF(G4090:G4113,"&gt;150")</f>
        <v>0</v>
      </c>
      <c r="J4090" s="23">
        <v>150</v>
      </c>
      <c r="K4090" s="23"/>
    </row>
    <row r="4091" spans="1:11" ht="12.75" customHeight="1" x14ac:dyDescent="0.25">
      <c r="A4091" s="20">
        <f t="shared" si="127"/>
        <v>43057.083333323433</v>
      </c>
      <c r="B4091" s="29">
        <v>9.2376900000000006</v>
      </c>
      <c r="C4091" s="30">
        <v>2.3511799999999998</v>
      </c>
      <c r="D4091" s="29">
        <v>182.22130000000001</v>
      </c>
      <c r="E4091" s="29"/>
      <c r="F4091" s="24">
        <f t="shared" si="126"/>
        <v>9.2376900000000006</v>
      </c>
      <c r="G4091" s="24">
        <v>9.2376900000000006</v>
      </c>
      <c r="H4091" s="23">
        <v>10.565329999999999</v>
      </c>
      <c r="I4091" s="23"/>
      <c r="J4091" s="23">
        <v>150</v>
      </c>
      <c r="K4091" s="23"/>
    </row>
    <row r="4092" spans="1:11" ht="12.75" customHeight="1" x14ac:dyDescent="0.25">
      <c r="A4092" s="20">
        <f t="shared" si="127"/>
        <v>43057.124999990097</v>
      </c>
      <c r="B4092" s="29">
        <v>9.3765300000000007</v>
      </c>
      <c r="C4092" s="30">
        <v>2.3525100000000001</v>
      </c>
      <c r="D4092" s="29">
        <v>185.4289</v>
      </c>
      <c r="E4092" s="29"/>
      <c r="F4092" s="24">
        <f t="shared" si="126"/>
        <v>9.3765300000000007</v>
      </c>
      <c r="G4092" s="24">
        <v>9.3765300000000007</v>
      </c>
      <c r="H4092" s="23">
        <v>10.56378</v>
      </c>
      <c r="I4092" s="23"/>
      <c r="J4092" s="23">
        <v>150</v>
      </c>
      <c r="K4092" s="23"/>
    </row>
    <row r="4093" spans="1:11" ht="12.75" customHeight="1" x14ac:dyDescent="0.25">
      <c r="A4093" s="20">
        <f t="shared" si="127"/>
        <v>43057.166666656762</v>
      </c>
      <c r="B4093" s="29">
        <v>9.4167000000000005</v>
      </c>
      <c r="C4093" s="30">
        <v>3.2845200000000001</v>
      </c>
      <c r="D4093" s="29">
        <v>186.6591</v>
      </c>
      <c r="E4093" s="29"/>
      <c r="F4093" s="24">
        <f t="shared" si="126"/>
        <v>9.4167000000000005</v>
      </c>
      <c r="G4093" s="24">
        <v>9.4167000000000005</v>
      </c>
      <c r="H4093" s="23">
        <v>10.563000000000001</v>
      </c>
      <c r="I4093" s="23"/>
      <c r="J4093" s="23">
        <v>150</v>
      </c>
      <c r="K4093" s="23"/>
    </row>
    <row r="4094" spans="1:11" ht="12.75" customHeight="1" x14ac:dyDescent="0.25">
      <c r="A4094" s="20">
        <f t="shared" si="127"/>
        <v>43057.208333323426</v>
      </c>
      <c r="B4094" s="29">
        <v>10.031230000000001</v>
      </c>
      <c r="C4094" s="30">
        <v>3.1066400000000001</v>
      </c>
      <c r="D4094" s="29">
        <v>183.50989999999999</v>
      </c>
      <c r="E4094" s="29"/>
      <c r="F4094" s="24">
        <f t="shared" si="126"/>
        <v>10.031230000000001</v>
      </c>
      <c r="G4094" s="24">
        <v>10.031230000000001</v>
      </c>
      <c r="H4094" s="23">
        <v>10.5625</v>
      </c>
      <c r="I4094" s="23"/>
      <c r="J4094" s="23">
        <v>150</v>
      </c>
      <c r="K4094" s="23"/>
    </row>
    <row r="4095" spans="1:11" ht="12.75" customHeight="1" x14ac:dyDescent="0.25">
      <c r="A4095" s="20">
        <f t="shared" si="127"/>
        <v>43057.24999999009</v>
      </c>
      <c r="B4095" s="29">
        <v>8.6730599999999995</v>
      </c>
      <c r="C4095" s="30">
        <v>1.19747</v>
      </c>
      <c r="D4095" s="29">
        <v>170.55709999999999</v>
      </c>
      <c r="E4095" s="29"/>
      <c r="F4095" s="24">
        <f t="shared" si="126"/>
        <v>8.6730599999999995</v>
      </c>
      <c r="G4095" s="24">
        <v>8.6730599999999995</v>
      </c>
      <c r="H4095" s="23">
        <v>10.56147</v>
      </c>
      <c r="I4095" s="23"/>
      <c r="J4095" s="23">
        <v>150</v>
      </c>
      <c r="K4095" s="23"/>
    </row>
    <row r="4096" spans="1:11" ht="12.75" customHeight="1" x14ac:dyDescent="0.25">
      <c r="A4096" s="20">
        <f t="shared" si="127"/>
        <v>43057.291666656754</v>
      </c>
      <c r="B4096" s="29"/>
      <c r="C4096" s="30">
        <v>0.93269000000000002</v>
      </c>
      <c r="D4096" s="29">
        <v>174.1003</v>
      </c>
      <c r="E4096" s="29"/>
      <c r="F4096" s="24" t="str">
        <f t="shared" si="126"/>
        <v/>
      </c>
      <c r="G4096" s="24" t="s">
        <v>189</v>
      </c>
      <c r="H4096" s="23">
        <v>10.56133</v>
      </c>
      <c r="I4096" s="23"/>
      <c r="J4096" s="23">
        <v>150</v>
      </c>
      <c r="K4096" s="23"/>
    </row>
    <row r="4097" spans="1:11" ht="12.75" customHeight="1" x14ac:dyDescent="0.25">
      <c r="A4097" s="20">
        <f t="shared" si="127"/>
        <v>43057.333333323419</v>
      </c>
      <c r="B4097" s="29">
        <v>12.844569999999999</v>
      </c>
      <c r="C4097" s="30">
        <v>1.18398</v>
      </c>
      <c r="D4097" s="29">
        <v>180.77789999999999</v>
      </c>
      <c r="E4097" s="29"/>
      <c r="F4097" s="24">
        <f t="shared" si="126"/>
        <v>12.844569999999999</v>
      </c>
      <c r="G4097" s="24">
        <v>12.844569999999999</v>
      </c>
      <c r="H4097" s="23">
        <v>10.56115</v>
      </c>
      <c r="I4097" s="23"/>
      <c r="J4097" s="23">
        <v>150</v>
      </c>
      <c r="K4097" s="23"/>
    </row>
    <row r="4098" spans="1:11" ht="12.75" customHeight="1" x14ac:dyDescent="0.25">
      <c r="A4098" s="20">
        <f t="shared" si="127"/>
        <v>43057.374999990083</v>
      </c>
      <c r="B4098" s="29">
        <v>0.29109000000000002</v>
      </c>
      <c r="C4098" s="30">
        <v>0.55935999999999997</v>
      </c>
      <c r="D4098" s="29">
        <v>156.07259999999999</v>
      </c>
      <c r="E4098" s="29"/>
      <c r="F4098" s="24">
        <f t="shared" si="126"/>
        <v>0.29109000000000002</v>
      </c>
      <c r="G4098" s="24">
        <v>0.29109000000000002</v>
      </c>
      <c r="H4098" s="23">
        <v>10.559279999999999</v>
      </c>
      <c r="I4098" s="23"/>
      <c r="J4098" s="23">
        <v>150</v>
      </c>
      <c r="K4098" s="23"/>
    </row>
    <row r="4099" spans="1:11" ht="12.75" customHeight="1" x14ac:dyDescent="0.25">
      <c r="A4099" s="20">
        <f t="shared" si="127"/>
        <v>43057.416666656747</v>
      </c>
      <c r="B4099" s="29">
        <v>5.1203599999999998</v>
      </c>
      <c r="C4099" s="30">
        <v>1.1664600000000001</v>
      </c>
      <c r="D4099" s="29">
        <v>155.66540000000001</v>
      </c>
      <c r="E4099" s="29"/>
      <c r="F4099" s="24">
        <f t="shared" si="126"/>
        <v>5.1203599999999998</v>
      </c>
      <c r="G4099" s="24">
        <v>5.1203599999999998</v>
      </c>
      <c r="H4099" s="23">
        <v>10.55822</v>
      </c>
      <c r="I4099" s="23"/>
      <c r="J4099" s="23">
        <v>150</v>
      </c>
      <c r="K4099" s="23"/>
    </row>
    <row r="4100" spans="1:11" ht="12.75" customHeight="1" x14ac:dyDescent="0.25">
      <c r="A4100" s="20">
        <f t="shared" si="127"/>
        <v>43057.458333323411</v>
      </c>
      <c r="B4100" s="29">
        <v>-0.54796</v>
      </c>
      <c r="C4100" s="30">
        <v>2.2804700000000002</v>
      </c>
      <c r="D4100" s="29">
        <v>176.8252</v>
      </c>
      <c r="E4100" s="29"/>
      <c r="F4100" s="24" t="str">
        <f t="shared" si="126"/>
        <v/>
      </c>
      <c r="G4100" s="24" t="s">
        <v>189</v>
      </c>
      <c r="H4100" s="23">
        <v>10.556559999999999</v>
      </c>
      <c r="I4100" s="23"/>
      <c r="J4100" s="23">
        <v>150</v>
      </c>
      <c r="K4100" s="23"/>
    </row>
    <row r="4101" spans="1:11" ht="12.75" customHeight="1" x14ac:dyDescent="0.25">
      <c r="A4101" s="20">
        <f t="shared" si="127"/>
        <v>43057.499999990076</v>
      </c>
      <c r="B4101" s="29">
        <v>6.6513499999999999</v>
      </c>
      <c r="C4101" s="30">
        <v>1.73268</v>
      </c>
      <c r="D4101" s="29">
        <v>176.48650000000001</v>
      </c>
      <c r="E4101" s="29"/>
      <c r="F4101" s="24">
        <f t="shared" si="126"/>
        <v>6.6513499999999999</v>
      </c>
      <c r="G4101" s="24">
        <v>6.6513499999999999</v>
      </c>
      <c r="H4101" s="23">
        <v>10.55139</v>
      </c>
      <c r="I4101" s="23"/>
      <c r="J4101" s="23">
        <v>150</v>
      </c>
      <c r="K4101" s="23"/>
    </row>
    <row r="4102" spans="1:11" ht="12.75" customHeight="1" x14ac:dyDescent="0.25">
      <c r="A4102" s="20">
        <f t="shared" si="127"/>
        <v>43057.54166665674</v>
      </c>
      <c r="B4102" s="29">
        <v>2.1600700000000002</v>
      </c>
      <c r="C4102" s="30">
        <v>0.82364000000000004</v>
      </c>
      <c r="D4102" s="29">
        <v>170.44890000000001</v>
      </c>
      <c r="E4102" s="29"/>
      <c r="F4102" s="24">
        <f t="shared" si="126"/>
        <v>2.1600700000000002</v>
      </c>
      <c r="G4102" s="24">
        <v>2.1600700000000002</v>
      </c>
      <c r="H4102" s="23">
        <v>10.550330000000001</v>
      </c>
      <c r="I4102" s="23"/>
      <c r="J4102" s="23">
        <v>150</v>
      </c>
      <c r="K4102" s="23"/>
    </row>
    <row r="4103" spans="1:11" ht="12.75" customHeight="1" x14ac:dyDescent="0.25">
      <c r="A4103" s="20">
        <f t="shared" si="127"/>
        <v>43057.583333323404</v>
      </c>
      <c r="B4103" s="29">
        <v>8.8155199999999994</v>
      </c>
      <c r="C4103" s="30">
        <v>1.8496699999999999</v>
      </c>
      <c r="D4103" s="29">
        <v>175.48859999999999</v>
      </c>
      <c r="E4103" s="29"/>
      <c r="F4103" s="24">
        <f t="shared" si="126"/>
        <v>8.8155199999999994</v>
      </c>
      <c r="G4103" s="24">
        <v>8.8155199999999994</v>
      </c>
      <c r="H4103" s="23">
        <v>10.544</v>
      </c>
      <c r="I4103" s="23"/>
      <c r="J4103" s="23">
        <v>150</v>
      </c>
      <c r="K4103" s="23"/>
    </row>
    <row r="4104" spans="1:11" ht="12.75" customHeight="1" x14ac:dyDescent="0.25">
      <c r="A4104" s="20">
        <f t="shared" si="127"/>
        <v>43057.624999990068</v>
      </c>
      <c r="B4104" s="29">
        <v>11.85882</v>
      </c>
      <c r="C4104" s="30">
        <v>1.6389400000000001</v>
      </c>
      <c r="D4104" s="29">
        <v>174.7688</v>
      </c>
      <c r="E4104" s="29"/>
      <c r="F4104" s="24">
        <f t="shared" si="126"/>
        <v>11.85882</v>
      </c>
      <c r="G4104" s="24">
        <v>11.85882</v>
      </c>
      <c r="H4104" s="23">
        <v>10.543369999999999</v>
      </c>
      <c r="I4104" s="23"/>
      <c r="J4104" s="23">
        <v>150</v>
      </c>
      <c r="K4104" s="23"/>
    </row>
    <row r="4105" spans="1:11" ht="12.75" customHeight="1" x14ac:dyDescent="0.25">
      <c r="A4105" s="20">
        <f t="shared" si="127"/>
        <v>43057.666666656733</v>
      </c>
      <c r="B4105" s="29">
        <v>6.9144100000000002</v>
      </c>
      <c r="C4105" s="30">
        <v>2.3984399999999999</v>
      </c>
      <c r="D4105" s="29">
        <v>179.68209999999999</v>
      </c>
      <c r="E4105" s="29"/>
      <c r="F4105" s="24">
        <f t="shared" si="126"/>
        <v>6.9144100000000002</v>
      </c>
      <c r="G4105" s="24">
        <v>6.9144100000000002</v>
      </c>
      <c r="H4105" s="23">
        <v>10.542540000000001</v>
      </c>
      <c r="I4105" s="23"/>
      <c r="J4105" s="23">
        <v>150</v>
      </c>
      <c r="K4105" s="23"/>
    </row>
    <row r="4106" spans="1:11" ht="12.75" customHeight="1" x14ac:dyDescent="0.25">
      <c r="A4106" s="20">
        <f t="shared" si="127"/>
        <v>43057.708333323397</v>
      </c>
      <c r="B4106" s="29">
        <v>6.4512200000000002</v>
      </c>
      <c r="C4106" s="30">
        <v>1.9861500000000001</v>
      </c>
      <c r="D4106" s="29">
        <v>179.1208</v>
      </c>
      <c r="E4106" s="29"/>
      <c r="F4106" s="24">
        <f t="shared" si="126"/>
        <v>6.4512200000000002</v>
      </c>
      <c r="G4106" s="24">
        <v>6.4512200000000002</v>
      </c>
      <c r="H4106" s="23">
        <v>10.54167</v>
      </c>
      <c r="I4106" s="23"/>
      <c r="J4106" s="23">
        <v>150</v>
      </c>
      <c r="K4106" s="23"/>
    </row>
    <row r="4107" spans="1:11" ht="12.75" customHeight="1" x14ac:dyDescent="0.25">
      <c r="A4107" s="20">
        <f t="shared" si="127"/>
        <v>43057.749999990061</v>
      </c>
      <c r="B4107" s="29">
        <v>4.7280100000000003</v>
      </c>
      <c r="C4107" s="30">
        <v>2.1227</v>
      </c>
      <c r="D4107" s="29">
        <v>179.3526</v>
      </c>
      <c r="E4107" s="29"/>
      <c r="F4107" s="24">
        <f t="shared" ref="F4107:F4170" si="128">IF(AND(B4107&gt;0,ISNUMBER(B4107)),B4107,"")</f>
        <v>4.7280100000000003</v>
      </c>
      <c r="G4107" s="24">
        <v>4.7280100000000003</v>
      </c>
      <c r="H4107" s="23">
        <v>10.541270000000001</v>
      </c>
      <c r="I4107" s="23"/>
      <c r="J4107" s="23">
        <v>150</v>
      </c>
      <c r="K4107" s="23"/>
    </row>
    <row r="4108" spans="1:11" ht="12.75" customHeight="1" x14ac:dyDescent="0.25">
      <c r="A4108" s="20">
        <f t="shared" ref="A4108:A4171" si="129">A4107+1/24</f>
        <v>43057.791666656725</v>
      </c>
      <c r="B4108" s="29">
        <v>7.8585900000000004</v>
      </c>
      <c r="C4108" s="30">
        <v>2.9252099999999999</v>
      </c>
      <c r="D4108" s="29">
        <v>183.4924</v>
      </c>
      <c r="E4108" s="29"/>
      <c r="F4108" s="24">
        <f t="shared" si="128"/>
        <v>7.8585900000000004</v>
      </c>
      <c r="G4108" s="24">
        <v>7.8585900000000004</v>
      </c>
      <c r="H4108" s="23">
        <v>10.53384</v>
      </c>
      <c r="I4108" s="23"/>
      <c r="J4108" s="23">
        <v>150</v>
      </c>
      <c r="K4108" s="23"/>
    </row>
    <row r="4109" spans="1:11" ht="12.75" customHeight="1" x14ac:dyDescent="0.25">
      <c r="A4109" s="20">
        <f t="shared" si="129"/>
        <v>43057.83333332339</v>
      </c>
      <c r="B4109" s="29">
        <v>10.051</v>
      </c>
      <c r="C4109" s="30">
        <v>3.3895499999999998</v>
      </c>
      <c r="D4109" s="29">
        <v>181.96770000000001</v>
      </c>
      <c r="E4109" s="29"/>
      <c r="F4109" s="24">
        <f t="shared" si="128"/>
        <v>10.051</v>
      </c>
      <c r="G4109" s="24">
        <v>10.051</v>
      </c>
      <c r="H4109" s="23">
        <v>10.53233</v>
      </c>
      <c r="I4109" s="23"/>
      <c r="J4109" s="23">
        <v>150</v>
      </c>
      <c r="K4109" s="23"/>
    </row>
    <row r="4110" spans="1:11" ht="12.75" customHeight="1" x14ac:dyDescent="0.25">
      <c r="A4110" s="20">
        <f t="shared" si="129"/>
        <v>43057.874999990054</v>
      </c>
      <c r="B4110" s="29">
        <v>14.83309</v>
      </c>
      <c r="C4110" s="30">
        <v>3.4359999999999999</v>
      </c>
      <c r="D4110" s="29">
        <v>184.44980000000001</v>
      </c>
      <c r="E4110" s="29"/>
      <c r="F4110" s="24">
        <f t="shared" si="128"/>
        <v>14.83309</v>
      </c>
      <c r="G4110" s="24">
        <v>14.83309</v>
      </c>
      <c r="H4110" s="23">
        <v>10.529439999999999</v>
      </c>
      <c r="I4110" s="23"/>
      <c r="J4110" s="23">
        <v>150</v>
      </c>
      <c r="K4110" s="23"/>
    </row>
    <row r="4111" spans="1:11" ht="12.75" customHeight="1" x14ac:dyDescent="0.25">
      <c r="A4111" s="20">
        <f t="shared" si="129"/>
        <v>43057.916666656718</v>
      </c>
      <c r="B4111" s="29">
        <v>4.1571800000000003</v>
      </c>
      <c r="C4111" s="30">
        <v>2.86198</v>
      </c>
      <c r="D4111" s="29">
        <v>185.18279999999999</v>
      </c>
      <c r="E4111" s="29"/>
      <c r="F4111" s="24">
        <f t="shared" si="128"/>
        <v>4.1571800000000003</v>
      </c>
      <c r="G4111" s="24">
        <v>4.1571800000000003</v>
      </c>
      <c r="H4111" s="23">
        <v>10.52802</v>
      </c>
      <c r="I4111" s="23"/>
      <c r="J4111" s="23">
        <v>150</v>
      </c>
      <c r="K4111" s="23"/>
    </row>
    <row r="4112" spans="1:11" ht="12.75" customHeight="1" x14ac:dyDescent="0.25">
      <c r="A4112" s="20">
        <f t="shared" si="129"/>
        <v>43057.958333323382</v>
      </c>
      <c r="B4112" s="29">
        <v>0.78066000000000002</v>
      </c>
      <c r="C4112" s="30">
        <v>2.1098400000000002</v>
      </c>
      <c r="D4112" s="29">
        <v>175.66390000000001</v>
      </c>
      <c r="E4112" s="29"/>
      <c r="F4112" s="24">
        <f t="shared" si="128"/>
        <v>0.78066000000000002</v>
      </c>
      <c r="G4112" s="24">
        <v>0.78066000000000002</v>
      </c>
      <c r="H4112" s="23">
        <v>10.52158</v>
      </c>
      <c r="I4112" s="23"/>
      <c r="J4112" s="23">
        <v>150</v>
      </c>
      <c r="K4112" s="23"/>
    </row>
    <row r="4113" spans="1:11" ht="12.75" customHeight="1" x14ac:dyDescent="0.25">
      <c r="A4113" s="20">
        <f t="shared" si="129"/>
        <v>43057.999999990046</v>
      </c>
      <c r="B4113" s="29"/>
      <c r="C4113" s="30">
        <v>1.2148300000000001</v>
      </c>
      <c r="D4113" s="29">
        <v>171.6121</v>
      </c>
      <c r="E4113" s="29"/>
      <c r="F4113" s="24" t="str">
        <f t="shared" si="128"/>
        <v/>
      </c>
      <c r="G4113" s="24" t="s">
        <v>189</v>
      </c>
      <c r="H4113" s="23">
        <v>10.51483</v>
      </c>
      <c r="I4113" s="23"/>
      <c r="J4113" s="23">
        <v>150</v>
      </c>
      <c r="K4113" s="23"/>
    </row>
    <row r="4114" spans="1:11" ht="12.75" customHeight="1" x14ac:dyDescent="0.25">
      <c r="A4114" s="20">
        <f t="shared" si="129"/>
        <v>43058.041666656711</v>
      </c>
      <c r="B4114" s="29"/>
      <c r="C4114" s="30">
        <v>1.0009699999999999</v>
      </c>
      <c r="D4114" s="29">
        <v>157.44220000000001</v>
      </c>
      <c r="E4114" s="29"/>
      <c r="F4114" s="24" t="str">
        <f t="shared" si="128"/>
        <v/>
      </c>
      <c r="G4114" s="24" t="s">
        <v>189</v>
      </c>
      <c r="H4114" s="23">
        <v>10.514329999999999</v>
      </c>
      <c r="I4114" s="23">
        <f>COUNTIF(G4114:G4137,"&gt;150")</f>
        <v>0</v>
      </c>
      <c r="J4114" s="23">
        <v>150</v>
      </c>
      <c r="K4114" s="23"/>
    </row>
    <row r="4115" spans="1:11" ht="12.75" customHeight="1" x14ac:dyDescent="0.25">
      <c r="A4115" s="20">
        <f t="shared" si="129"/>
        <v>43058.083333323375</v>
      </c>
      <c r="B4115" s="29"/>
      <c r="C4115" s="30">
        <v>0.64786999999999995</v>
      </c>
      <c r="D4115" s="29">
        <v>126.1718</v>
      </c>
      <c r="E4115" s="29"/>
      <c r="F4115" s="24" t="str">
        <f t="shared" si="128"/>
        <v/>
      </c>
      <c r="G4115" s="24" t="s">
        <v>189</v>
      </c>
      <c r="H4115" s="23">
        <v>10.510070000000001</v>
      </c>
      <c r="I4115" s="23"/>
      <c r="J4115" s="23">
        <v>150</v>
      </c>
      <c r="K4115" s="23"/>
    </row>
    <row r="4116" spans="1:11" ht="12.75" customHeight="1" x14ac:dyDescent="0.25">
      <c r="A4116" s="20">
        <f t="shared" si="129"/>
        <v>43058.124999990039</v>
      </c>
      <c r="B4116" s="29">
        <v>4.8481399999999999</v>
      </c>
      <c r="C4116" s="30">
        <v>0.75600000000000001</v>
      </c>
      <c r="D4116" s="29">
        <v>195.12520000000001</v>
      </c>
      <c r="E4116" s="29"/>
      <c r="F4116" s="24">
        <f t="shared" si="128"/>
        <v>4.8481399999999999</v>
      </c>
      <c r="G4116" s="24">
        <v>4.8481399999999999</v>
      </c>
      <c r="H4116" s="23">
        <v>10.50733</v>
      </c>
      <c r="I4116" s="23"/>
      <c r="J4116" s="23">
        <v>150</v>
      </c>
      <c r="K4116" s="23"/>
    </row>
    <row r="4117" spans="1:11" ht="12.75" customHeight="1" x14ac:dyDescent="0.25">
      <c r="A4117" s="20">
        <f t="shared" si="129"/>
        <v>43058.166666656703</v>
      </c>
      <c r="B4117" s="29"/>
      <c r="C4117" s="30">
        <v>0.58640000000000003</v>
      </c>
      <c r="D4117" s="29">
        <v>132.27080000000001</v>
      </c>
      <c r="E4117" s="29"/>
      <c r="F4117" s="24" t="str">
        <f t="shared" si="128"/>
        <v/>
      </c>
      <c r="G4117" s="24" t="s">
        <v>189</v>
      </c>
      <c r="H4117" s="23">
        <v>10.5</v>
      </c>
      <c r="I4117" s="23"/>
      <c r="J4117" s="23">
        <v>150</v>
      </c>
      <c r="K4117" s="23"/>
    </row>
    <row r="4118" spans="1:11" ht="12.75" customHeight="1" x14ac:dyDescent="0.25">
      <c r="A4118" s="20">
        <f t="shared" si="129"/>
        <v>43058.208333323368</v>
      </c>
      <c r="B4118" s="29">
        <v>5.3844200000000004</v>
      </c>
      <c r="C4118" s="30">
        <v>0.68786000000000003</v>
      </c>
      <c r="D4118" s="29">
        <v>75.082099999999997</v>
      </c>
      <c r="E4118" s="29"/>
      <c r="F4118" s="24">
        <f t="shared" si="128"/>
        <v>5.3844200000000004</v>
      </c>
      <c r="G4118" s="24">
        <v>5.3844200000000004</v>
      </c>
      <c r="H4118" s="23">
        <v>10.49883</v>
      </c>
      <c r="I4118" s="23"/>
      <c r="J4118" s="23">
        <v>150</v>
      </c>
      <c r="K4118" s="23"/>
    </row>
    <row r="4119" spans="1:11" ht="12.75" customHeight="1" x14ac:dyDescent="0.25">
      <c r="A4119" s="20">
        <f t="shared" si="129"/>
        <v>43058.249999990032</v>
      </c>
      <c r="B4119" s="29">
        <v>0.81201999999999996</v>
      </c>
      <c r="C4119" s="30">
        <v>0.35409000000000002</v>
      </c>
      <c r="D4119" s="29">
        <v>293.10199999999998</v>
      </c>
      <c r="E4119" s="29"/>
      <c r="F4119" s="24">
        <f t="shared" si="128"/>
        <v>0.81201999999999996</v>
      </c>
      <c r="G4119" s="24">
        <v>0.81201999999999996</v>
      </c>
      <c r="H4119" s="23">
        <v>10.49644</v>
      </c>
      <c r="I4119" s="23"/>
      <c r="J4119" s="23">
        <v>150</v>
      </c>
      <c r="K4119" s="23"/>
    </row>
    <row r="4120" spans="1:11" ht="12.75" customHeight="1" x14ac:dyDescent="0.25">
      <c r="A4120" s="20">
        <f t="shared" si="129"/>
        <v>43058.291666656696</v>
      </c>
      <c r="B4120" s="29">
        <v>2.0007100000000002</v>
      </c>
      <c r="C4120" s="30">
        <v>1.6238699999999999</v>
      </c>
      <c r="D4120" s="29">
        <v>193.14410000000001</v>
      </c>
      <c r="E4120" s="29"/>
      <c r="F4120" s="24">
        <f t="shared" si="128"/>
        <v>2.0007100000000002</v>
      </c>
      <c r="G4120" s="24">
        <v>2.0007100000000002</v>
      </c>
      <c r="H4120" s="23">
        <v>10.49516</v>
      </c>
      <c r="I4120" s="23"/>
      <c r="J4120" s="23">
        <v>150</v>
      </c>
      <c r="K4120" s="23"/>
    </row>
    <row r="4121" spans="1:11" ht="12.75" customHeight="1" x14ac:dyDescent="0.25">
      <c r="A4121" s="20">
        <f t="shared" si="129"/>
        <v>43058.33333332336</v>
      </c>
      <c r="B4121" s="29">
        <v>-1.06915</v>
      </c>
      <c r="C4121" s="30">
        <v>2.5774699999999999</v>
      </c>
      <c r="D4121" s="29">
        <v>206.6816</v>
      </c>
      <c r="E4121" s="29"/>
      <c r="F4121" s="24" t="str">
        <f t="shared" si="128"/>
        <v/>
      </c>
      <c r="G4121" s="24" t="s">
        <v>189</v>
      </c>
      <c r="H4121" s="23">
        <v>10.49094</v>
      </c>
      <c r="I4121" s="23"/>
      <c r="J4121" s="23">
        <v>150</v>
      </c>
      <c r="K4121" s="23"/>
    </row>
    <row r="4122" spans="1:11" ht="12.75" customHeight="1" x14ac:dyDescent="0.25">
      <c r="A4122" s="20">
        <f t="shared" si="129"/>
        <v>43058.374999990025</v>
      </c>
      <c r="B4122" s="29">
        <v>8.8541899999999991</v>
      </c>
      <c r="C4122" s="30">
        <v>2.2780399999999998</v>
      </c>
      <c r="D4122" s="29">
        <v>195.05269999999999</v>
      </c>
      <c r="E4122" s="29"/>
      <c r="F4122" s="24">
        <f t="shared" si="128"/>
        <v>8.8541899999999991</v>
      </c>
      <c r="G4122" s="24">
        <v>8.8541899999999991</v>
      </c>
      <c r="H4122" s="23">
        <v>10.48842</v>
      </c>
      <c r="I4122" s="23"/>
      <c r="J4122" s="23">
        <v>150</v>
      </c>
      <c r="K4122" s="23"/>
    </row>
    <row r="4123" spans="1:11" ht="12.75" customHeight="1" x14ac:dyDescent="0.25">
      <c r="A4123" s="20">
        <f t="shared" si="129"/>
        <v>43058.416666656689</v>
      </c>
      <c r="B4123" s="29">
        <v>2.8903500000000002</v>
      </c>
      <c r="C4123" s="30">
        <v>2.6045500000000001</v>
      </c>
      <c r="D4123" s="29">
        <v>190.23650000000001</v>
      </c>
      <c r="E4123" s="29"/>
      <c r="F4123" s="24">
        <f t="shared" si="128"/>
        <v>2.8903500000000002</v>
      </c>
      <c r="G4123" s="24">
        <v>2.8903500000000002</v>
      </c>
      <c r="H4123" s="23">
        <v>10.48714</v>
      </c>
      <c r="I4123" s="23"/>
      <c r="J4123" s="23">
        <v>150</v>
      </c>
      <c r="K4123" s="23"/>
    </row>
    <row r="4124" spans="1:11" ht="12.75" customHeight="1" x14ac:dyDescent="0.25">
      <c r="A4124" s="20">
        <f t="shared" si="129"/>
        <v>43058.458333323353</v>
      </c>
      <c r="B4124" s="29"/>
      <c r="C4124" s="30">
        <v>2.82605</v>
      </c>
      <c r="D4124" s="29">
        <v>186.28970000000001</v>
      </c>
      <c r="E4124" s="29"/>
      <c r="F4124" s="24" t="str">
        <f t="shared" si="128"/>
        <v/>
      </c>
      <c r="G4124" s="24" t="s">
        <v>189</v>
      </c>
      <c r="H4124" s="23">
        <v>10.469390000000001</v>
      </c>
      <c r="I4124" s="23"/>
      <c r="J4124" s="23">
        <v>150</v>
      </c>
      <c r="K4124" s="23"/>
    </row>
    <row r="4125" spans="1:11" ht="12.75" customHeight="1" x14ac:dyDescent="0.25">
      <c r="A4125" s="20">
        <f t="shared" si="129"/>
        <v>43058.499999990017</v>
      </c>
      <c r="B4125" s="29"/>
      <c r="C4125" s="30">
        <v>2.66919</v>
      </c>
      <c r="D4125" s="29">
        <v>195.74709999999999</v>
      </c>
      <c r="E4125" s="29"/>
      <c r="F4125" s="24" t="str">
        <f t="shared" si="128"/>
        <v/>
      </c>
      <c r="G4125" s="24" t="s">
        <v>189</v>
      </c>
      <c r="H4125" s="23">
        <v>10.46843</v>
      </c>
      <c r="I4125" s="23"/>
      <c r="J4125" s="23">
        <v>150</v>
      </c>
      <c r="K4125" s="23"/>
    </row>
    <row r="4126" spans="1:11" ht="12.75" customHeight="1" x14ac:dyDescent="0.25">
      <c r="A4126" s="20">
        <f t="shared" si="129"/>
        <v>43058.541666656682</v>
      </c>
      <c r="B4126" s="29">
        <v>1.08158</v>
      </c>
      <c r="C4126" s="30">
        <v>2.1667299999999998</v>
      </c>
      <c r="D4126" s="29">
        <v>190.90940000000001</v>
      </c>
      <c r="E4126" s="29"/>
      <c r="F4126" s="24">
        <f t="shared" si="128"/>
        <v>1.08158</v>
      </c>
      <c r="G4126" s="24">
        <v>1.08158</v>
      </c>
      <c r="H4126" s="23">
        <v>10.467890000000001</v>
      </c>
      <c r="I4126" s="23"/>
      <c r="J4126" s="23">
        <v>150</v>
      </c>
      <c r="K4126" s="23"/>
    </row>
    <row r="4127" spans="1:11" ht="12.75" customHeight="1" x14ac:dyDescent="0.25">
      <c r="A4127" s="20">
        <f t="shared" si="129"/>
        <v>43058.583333323346</v>
      </c>
      <c r="B4127" s="29">
        <v>6.2527200000000001</v>
      </c>
      <c r="C4127" s="30">
        <v>2.09612</v>
      </c>
      <c r="D4127" s="29">
        <v>194.5206</v>
      </c>
      <c r="E4127" s="29"/>
      <c r="F4127" s="24">
        <f t="shared" si="128"/>
        <v>6.2527200000000001</v>
      </c>
      <c r="G4127" s="24">
        <v>6.2527200000000001</v>
      </c>
      <c r="H4127" s="23">
        <v>10.467219999999999</v>
      </c>
      <c r="I4127" s="23"/>
      <c r="J4127" s="23">
        <v>150</v>
      </c>
      <c r="K4127" s="23"/>
    </row>
    <row r="4128" spans="1:11" ht="12.75" customHeight="1" x14ac:dyDescent="0.25">
      <c r="A4128" s="20">
        <f t="shared" si="129"/>
        <v>43058.62499999001</v>
      </c>
      <c r="B4128" s="29">
        <v>2.4843799999999998</v>
      </c>
      <c r="C4128" s="30">
        <v>1.95034</v>
      </c>
      <c r="D4128" s="29">
        <v>203.53469999999999</v>
      </c>
      <c r="E4128" s="29"/>
      <c r="F4128" s="24">
        <f t="shared" si="128"/>
        <v>2.4843799999999998</v>
      </c>
      <c r="G4128" s="24">
        <v>2.4843799999999998</v>
      </c>
      <c r="H4128" s="23">
        <v>10.4635</v>
      </c>
      <c r="I4128" s="23"/>
      <c r="J4128" s="23">
        <v>150</v>
      </c>
      <c r="K4128" s="23"/>
    </row>
    <row r="4129" spans="1:11" ht="12.75" customHeight="1" x14ac:dyDescent="0.25">
      <c r="A4129" s="20">
        <f t="shared" si="129"/>
        <v>43058.666666656674</v>
      </c>
      <c r="B4129" s="29">
        <v>7.63009</v>
      </c>
      <c r="C4129" s="30">
        <v>2.7389000000000001</v>
      </c>
      <c r="D4129" s="29">
        <v>228.3877</v>
      </c>
      <c r="E4129" s="29"/>
      <c r="F4129" s="24">
        <f t="shared" si="128"/>
        <v>7.63009</v>
      </c>
      <c r="G4129" s="24">
        <v>7.63009</v>
      </c>
      <c r="H4129" s="23">
        <v>10.45322</v>
      </c>
      <c r="I4129" s="23"/>
      <c r="J4129" s="23">
        <v>150</v>
      </c>
      <c r="K4129" s="23"/>
    </row>
    <row r="4130" spans="1:11" ht="12.75" customHeight="1" x14ac:dyDescent="0.25">
      <c r="A4130" s="20">
        <f t="shared" si="129"/>
        <v>43058.708333323339</v>
      </c>
      <c r="B4130" s="29">
        <v>4.66378</v>
      </c>
      <c r="C4130" s="30">
        <v>3.1547999999999998</v>
      </c>
      <c r="D4130" s="29">
        <v>222.92060000000001</v>
      </c>
      <c r="E4130" s="29"/>
      <c r="F4130" s="24">
        <f t="shared" si="128"/>
        <v>4.66378</v>
      </c>
      <c r="G4130" s="24">
        <v>4.66378</v>
      </c>
      <c r="H4130" s="23">
        <v>10.449730000000001</v>
      </c>
      <c r="I4130" s="23"/>
      <c r="J4130" s="23">
        <v>150</v>
      </c>
      <c r="K4130" s="23"/>
    </row>
    <row r="4131" spans="1:11" ht="12.75" customHeight="1" x14ac:dyDescent="0.25">
      <c r="A4131" s="20">
        <f t="shared" si="129"/>
        <v>43058.749999990003</v>
      </c>
      <c r="B4131" s="29">
        <v>12.59811</v>
      </c>
      <c r="C4131" s="30">
        <v>2.4573100000000001</v>
      </c>
      <c r="D4131" s="29">
        <v>221.37989999999999</v>
      </c>
      <c r="E4131" s="29"/>
      <c r="F4131" s="24">
        <f t="shared" si="128"/>
        <v>12.59811</v>
      </c>
      <c r="G4131" s="24">
        <v>12.59811</v>
      </c>
      <c r="H4131" s="23">
        <v>10.44767</v>
      </c>
      <c r="I4131" s="23"/>
      <c r="J4131" s="23">
        <v>150</v>
      </c>
      <c r="K4131" s="23"/>
    </row>
    <row r="4132" spans="1:11" ht="12.75" customHeight="1" x14ac:dyDescent="0.25">
      <c r="A4132" s="20">
        <f t="shared" si="129"/>
        <v>43058.791666656667</v>
      </c>
      <c r="B4132" s="29">
        <v>13.652620000000001</v>
      </c>
      <c r="C4132" s="30">
        <v>2.6002800000000001</v>
      </c>
      <c r="D4132" s="29">
        <v>226.48650000000001</v>
      </c>
      <c r="E4132" s="29"/>
      <c r="F4132" s="24">
        <f t="shared" si="128"/>
        <v>13.652620000000001</v>
      </c>
      <c r="G4132" s="24">
        <v>13.652620000000001</v>
      </c>
      <c r="H4132" s="23">
        <v>10.44717</v>
      </c>
      <c r="I4132" s="23"/>
      <c r="J4132" s="23">
        <v>150</v>
      </c>
      <c r="K4132" s="23"/>
    </row>
    <row r="4133" spans="1:11" ht="12.75" customHeight="1" x14ac:dyDescent="0.25">
      <c r="A4133" s="20">
        <f t="shared" si="129"/>
        <v>43058.833333323331</v>
      </c>
      <c r="B4133" s="29">
        <v>9.5325500000000005</v>
      </c>
      <c r="C4133" s="30">
        <v>1.8476999999999999</v>
      </c>
      <c r="D4133" s="29">
        <v>208.25909999999999</v>
      </c>
      <c r="E4133" s="29"/>
      <c r="F4133" s="24">
        <f t="shared" si="128"/>
        <v>9.5325500000000005</v>
      </c>
      <c r="G4133" s="24">
        <v>9.5325500000000005</v>
      </c>
      <c r="H4133" s="23">
        <v>10.442170000000001</v>
      </c>
      <c r="I4133" s="23"/>
      <c r="J4133" s="23">
        <v>150</v>
      </c>
      <c r="K4133" s="23"/>
    </row>
    <row r="4134" spans="1:11" ht="12.75" customHeight="1" x14ac:dyDescent="0.25">
      <c r="A4134" s="20">
        <f t="shared" si="129"/>
        <v>43058.874999989996</v>
      </c>
      <c r="B4134" s="29">
        <v>8.8189299999999999</v>
      </c>
      <c r="C4134" s="30">
        <v>2.3615200000000001</v>
      </c>
      <c r="D4134" s="29">
        <v>252.10589999999999</v>
      </c>
      <c r="E4134" s="29"/>
      <c r="F4134" s="24">
        <f t="shared" si="128"/>
        <v>8.8189299999999999</v>
      </c>
      <c r="G4134" s="24">
        <v>8.8189299999999999</v>
      </c>
      <c r="H4134" s="23">
        <v>10.44195</v>
      </c>
      <c r="I4134" s="23"/>
      <c r="J4134" s="23">
        <v>150</v>
      </c>
      <c r="K4134" s="23"/>
    </row>
    <row r="4135" spans="1:11" ht="12.75" customHeight="1" x14ac:dyDescent="0.25">
      <c r="A4135" s="20">
        <f t="shared" si="129"/>
        <v>43058.91666665666</v>
      </c>
      <c r="B4135" s="29">
        <v>9.2428500000000007</v>
      </c>
      <c r="C4135" s="30">
        <v>2.2863899999999999</v>
      </c>
      <c r="D4135" s="29">
        <v>232.28440000000001</v>
      </c>
      <c r="E4135" s="29"/>
      <c r="F4135" s="24">
        <f t="shared" si="128"/>
        <v>9.2428500000000007</v>
      </c>
      <c r="G4135" s="24">
        <v>9.2428500000000007</v>
      </c>
      <c r="H4135" s="23">
        <v>10.441509999999999</v>
      </c>
      <c r="I4135" s="23"/>
      <c r="J4135" s="23">
        <v>150</v>
      </c>
      <c r="K4135" s="23"/>
    </row>
    <row r="4136" spans="1:11" ht="12.75" customHeight="1" x14ac:dyDescent="0.25">
      <c r="A4136" s="20">
        <f t="shared" si="129"/>
        <v>43058.958333323324</v>
      </c>
      <c r="B4136" s="29">
        <v>15.561030000000001</v>
      </c>
      <c r="C4136" s="30">
        <v>0.41325000000000001</v>
      </c>
      <c r="D4136" s="29">
        <v>291.40390000000002</v>
      </c>
      <c r="E4136" s="29"/>
      <c r="F4136" s="24">
        <f t="shared" si="128"/>
        <v>15.561030000000001</v>
      </c>
      <c r="G4136" s="24">
        <v>15.561030000000001</v>
      </c>
      <c r="H4136" s="23">
        <v>10.43939</v>
      </c>
      <c r="I4136" s="23"/>
      <c r="J4136" s="23">
        <v>150</v>
      </c>
      <c r="K4136" s="23"/>
    </row>
    <row r="4137" spans="1:11" ht="12.75" customHeight="1" x14ac:dyDescent="0.25">
      <c r="A4137" s="20">
        <f t="shared" si="129"/>
        <v>43058.999999989988</v>
      </c>
      <c r="B4137" s="29"/>
      <c r="C4137" s="30">
        <v>0.31047999999999998</v>
      </c>
      <c r="D4137" s="29">
        <v>48.339039999999997</v>
      </c>
      <c r="E4137" s="29"/>
      <c r="F4137" s="24" t="str">
        <f t="shared" si="128"/>
        <v/>
      </c>
      <c r="G4137" s="24" t="s">
        <v>189</v>
      </c>
      <c r="H4137" s="23">
        <v>10.437889999999999</v>
      </c>
      <c r="I4137" s="23"/>
      <c r="J4137" s="23">
        <v>150</v>
      </c>
      <c r="K4137" s="23"/>
    </row>
    <row r="4138" spans="1:11" ht="12.75" customHeight="1" x14ac:dyDescent="0.25">
      <c r="A4138" s="20">
        <f t="shared" si="129"/>
        <v>43059.041666656653</v>
      </c>
      <c r="B4138" s="29">
        <v>29.118760000000002</v>
      </c>
      <c r="C4138" s="30">
        <v>0.39999000000000001</v>
      </c>
      <c r="D4138" s="29">
        <v>310.3818</v>
      </c>
      <c r="E4138" s="29"/>
      <c r="F4138" s="24">
        <f t="shared" si="128"/>
        <v>29.118760000000002</v>
      </c>
      <c r="G4138" s="24">
        <v>29.118760000000002</v>
      </c>
      <c r="H4138" s="23">
        <v>10.43538</v>
      </c>
      <c r="I4138" s="23">
        <f>COUNTIF(G4138:G4161,"&gt;150")</f>
        <v>0</v>
      </c>
      <c r="J4138" s="23">
        <v>150</v>
      </c>
      <c r="K4138" s="23"/>
    </row>
    <row r="4139" spans="1:11" ht="12.75" customHeight="1" x14ac:dyDescent="0.25">
      <c r="A4139" s="20">
        <f t="shared" si="129"/>
        <v>43059.083333323317</v>
      </c>
      <c r="B4139" s="29"/>
      <c r="C4139" s="30">
        <v>0.43128</v>
      </c>
      <c r="D4139" s="29">
        <v>74.750659999999996</v>
      </c>
      <c r="E4139" s="29"/>
      <c r="F4139" s="24" t="str">
        <f t="shared" si="128"/>
        <v/>
      </c>
      <c r="G4139" s="24" t="s">
        <v>189</v>
      </c>
      <c r="H4139" s="23">
        <v>10.43205</v>
      </c>
      <c r="I4139" s="23"/>
      <c r="J4139" s="23">
        <v>150</v>
      </c>
      <c r="K4139" s="23"/>
    </row>
    <row r="4140" spans="1:11" ht="12.75" customHeight="1" x14ac:dyDescent="0.25">
      <c r="A4140" s="20">
        <f t="shared" si="129"/>
        <v>43059.124999989981</v>
      </c>
      <c r="B4140" s="29">
        <v>4.2724299999999999</v>
      </c>
      <c r="C4140" s="30">
        <v>0.49742999999999998</v>
      </c>
      <c r="D4140" s="29">
        <v>179.66040000000001</v>
      </c>
      <c r="E4140" s="29"/>
      <c r="F4140" s="24">
        <f t="shared" si="128"/>
        <v>4.2724299999999999</v>
      </c>
      <c r="G4140" s="24">
        <v>4.2724299999999999</v>
      </c>
      <c r="H4140" s="23">
        <v>10.43005</v>
      </c>
      <c r="I4140" s="23"/>
      <c r="J4140" s="23">
        <v>150</v>
      </c>
      <c r="K4140" s="23"/>
    </row>
    <row r="4141" spans="1:11" ht="12.75" customHeight="1" x14ac:dyDescent="0.25">
      <c r="A4141" s="20">
        <f t="shared" si="129"/>
        <v>43059.166666656645</v>
      </c>
      <c r="B4141" s="29">
        <v>12.04932</v>
      </c>
      <c r="C4141" s="30">
        <v>0.36608000000000002</v>
      </c>
      <c r="D4141" s="29">
        <v>59.449770000000001</v>
      </c>
      <c r="E4141" s="29"/>
      <c r="F4141" s="24">
        <f t="shared" si="128"/>
        <v>12.04932</v>
      </c>
      <c r="G4141" s="24">
        <v>12.04932</v>
      </c>
      <c r="H4141" s="23">
        <v>10.42939</v>
      </c>
      <c r="I4141" s="23"/>
      <c r="J4141" s="23">
        <v>150</v>
      </c>
      <c r="K4141" s="23"/>
    </row>
    <row r="4142" spans="1:11" ht="12.75" customHeight="1" x14ac:dyDescent="0.25">
      <c r="A4142" s="20">
        <f t="shared" si="129"/>
        <v>43059.208333323309</v>
      </c>
      <c r="B4142" s="29">
        <v>0.17849000000000001</v>
      </c>
      <c r="C4142" s="30">
        <v>0.40067000000000003</v>
      </c>
      <c r="D4142" s="29">
        <v>278.79950000000002</v>
      </c>
      <c r="E4142" s="29"/>
      <c r="F4142" s="24">
        <f t="shared" si="128"/>
        <v>0.17849000000000001</v>
      </c>
      <c r="G4142" s="24">
        <v>0.17849000000000001</v>
      </c>
      <c r="H4142" s="23">
        <v>10.42266</v>
      </c>
      <c r="I4142" s="23"/>
      <c r="J4142" s="23">
        <v>150</v>
      </c>
      <c r="K4142" s="23"/>
    </row>
    <row r="4143" spans="1:11" ht="12.75" customHeight="1" x14ac:dyDescent="0.25">
      <c r="A4143" s="20">
        <f t="shared" si="129"/>
        <v>43059.249999989974</v>
      </c>
      <c r="B4143" s="29">
        <v>3.2151800000000001</v>
      </c>
      <c r="C4143" s="30">
        <v>0.4597</v>
      </c>
      <c r="D4143" s="29">
        <v>308.82990000000001</v>
      </c>
      <c r="E4143" s="29"/>
      <c r="F4143" s="24">
        <f t="shared" si="128"/>
        <v>3.2151800000000001</v>
      </c>
      <c r="G4143" s="24">
        <v>3.2151800000000001</v>
      </c>
      <c r="H4143" s="23">
        <v>10.41817</v>
      </c>
      <c r="I4143" s="23"/>
      <c r="J4143" s="23">
        <v>150</v>
      </c>
      <c r="K4143" s="23"/>
    </row>
    <row r="4144" spans="1:11" ht="12.75" customHeight="1" x14ac:dyDescent="0.25">
      <c r="A4144" s="20">
        <f t="shared" si="129"/>
        <v>43059.291666656638</v>
      </c>
      <c r="B4144" s="29">
        <v>5.3805100000000001</v>
      </c>
      <c r="C4144" s="30">
        <v>0.26828999999999997</v>
      </c>
      <c r="D4144" s="29">
        <v>3.5592800000000002</v>
      </c>
      <c r="E4144" s="29"/>
      <c r="F4144" s="24">
        <f t="shared" si="128"/>
        <v>5.3805100000000001</v>
      </c>
      <c r="G4144" s="24">
        <v>5.3805100000000001</v>
      </c>
      <c r="H4144" s="23">
        <v>10.418049999999999</v>
      </c>
      <c r="I4144" s="23"/>
      <c r="J4144" s="23">
        <v>150</v>
      </c>
      <c r="K4144" s="23"/>
    </row>
    <row r="4145" spans="1:11" ht="12.75" customHeight="1" x14ac:dyDescent="0.25">
      <c r="A4145" s="20">
        <f t="shared" si="129"/>
        <v>43059.333333323302</v>
      </c>
      <c r="B4145" s="29">
        <v>-2.5437599999999998</v>
      </c>
      <c r="C4145" s="30">
        <v>0.37086000000000002</v>
      </c>
      <c r="D4145" s="29">
        <v>107.66119999999999</v>
      </c>
      <c r="E4145" s="29"/>
      <c r="F4145" s="24" t="str">
        <f t="shared" si="128"/>
        <v/>
      </c>
      <c r="G4145" s="24" t="s">
        <v>189</v>
      </c>
      <c r="H4145" s="23">
        <v>10.408469999999999</v>
      </c>
      <c r="I4145" s="23"/>
      <c r="J4145" s="23">
        <v>150</v>
      </c>
      <c r="K4145" s="23"/>
    </row>
    <row r="4146" spans="1:11" ht="12.75" customHeight="1" x14ac:dyDescent="0.25">
      <c r="A4146" s="20">
        <f t="shared" si="129"/>
        <v>43059.374999989966</v>
      </c>
      <c r="B4146" s="29">
        <v>3.56793</v>
      </c>
      <c r="C4146" s="30">
        <v>0.51605999999999996</v>
      </c>
      <c r="D4146" s="29">
        <v>123.014</v>
      </c>
      <c r="E4146" s="29"/>
      <c r="F4146" s="24">
        <f t="shared" si="128"/>
        <v>3.56793</v>
      </c>
      <c r="G4146" s="24">
        <v>3.56793</v>
      </c>
      <c r="H4146" s="23">
        <v>10.40283</v>
      </c>
      <c r="I4146" s="23"/>
      <c r="J4146" s="23">
        <v>150</v>
      </c>
      <c r="K4146" s="23"/>
    </row>
    <row r="4147" spans="1:11" ht="12.75" customHeight="1" x14ac:dyDescent="0.25">
      <c r="A4147" s="20">
        <f t="shared" si="129"/>
        <v>43059.416666656631</v>
      </c>
      <c r="B4147" s="29">
        <v>8.0881699999999999</v>
      </c>
      <c r="C4147" s="30">
        <v>0.65966000000000002</v>
      </c>
      <c r="D4147" s="29">
        <v>127.7606</v>
      </c>
      <c r="E4147" s="29"/>
      <c r="F4147" s="24">
        <f t="shared" si="128"/>
        <v>8.0881699999999999</v>
      </c>
      <c r="G4147" s="24">
        <v>8.0881699999999999</v>
      </c>
      <c r="H4147" s="23">
        <v>10.39855</v>
      </c>
      <c r="I4147" s="23"/>
      <c r="J4147" s="23">
        <v>150</v>
      </c>
      <c r="K4147" s="23"/>
    </row>
    <row r="4148" spans="1:11" ht="12.75" customHeight="1" x14ac:dyDescent="0.25">
      <c r="A4148" s="20">
        <f t="shared" si="129"/>
        <v>43059.458333323295</v>
      </c>
      <c r="B4148" s="29">
        <v>14.01567</v>
      </c>
      <c r="C4148" s="30">
        <v>1.2669999999999999</v>
      </c>
      <c r="D4148" s="29">
        <v>85.466939999999994</v>
      </c>
      <c r="E4148" s="29"/>
      <c r="F4148" s="24">
        <f t="shared" si="128"/>
        <v>14.01567</v>
      </c>
      <c r="G4148" s="24">
        <v>14.01567</v>
      </c>
      <c r="H4148" s="23">
        <v>10.39795</v>
      </c>
      <c r="I4148" s="23"/>
      <c r="J4148" s="23">
        <v>150</v>
      </c>
      <c r="K4148" s="23"/>
    </row>
    <row r="4149" spans="1:11" ht="12.75" customHeight="1" x14ac:dyDescent="0.25">
      <c r="A4149" s="20">
        <f t="shared" si="129"/>
        <v>43059.499999989959</v>
      </c>
      <c r="B4149" s="29">
        <v>18.215389999999999</v>
      </c>
      <c r="C4149" s="30">
        <v>0.88126000000000004</v>
      </c>
      <c r="D4149" s="29">
        <v>104.3409</v>
      </c>
      <c r="E4149" s="29"/>
      <c r="F4149" s="24">
        <f t="shared" si="128"/>
        <v>18.215389999999999</v>
      </c>
      <c r="G4149" s="24">
        <v>18.215389999999999</v>
      </c>
      <c r="H4149" s="23">
        <v>10.396330000000001</v>
      </c>
      <c r="I4149" s="23"/>
      <c r="J4149" s="23">
        <v>150</v>
      </c>
      <c r="K4149" s="23"/>
    </row>
    <row r="4150" spans="1:11" ht="12.75" customHeight="1" x14ac:dyDescent="0.25">
      <c r="A4150" s="20">
        <f t="shared" si="129"/>
        <v>43059.541666656623</v>
      </c>
      <c r="B4150" s="29"/>
      <c r="C4150" s="30">
        <v>1.16309</v>
      </c>
      <c r="D4150" s="29">
        <v>114.45569999999999</v>
      </c>
      <c r="E4150" s="29"/>
      <c r="F4150" s="24" t="str">
        <f t="shared" si="128"/>
        <v/>
      </c>
      <c r="G4150" s="24" t="s">
        <v>189</v>
      </c>
      <c r="H4150" s="23">
        <v>10.39371</v>
      </c>
      <c r="I4150" s="23"/>
      <c r="J4150" s="23">
        <v>150</v>
      </c>
      <c r="K4150" s="23"/>
    </row>
    <row r="4151" spans="1:11" ht="12.75" customHeight="1" x14ac:dyDescent="0.25">
      <c r="A4151" s="20">
        <f t="shared" si="129"/>
        <v>43059.583333323288</v>
      </c>
      <c r="B4151" s="29">
        <v>22.871590000000001</v>
      </c>
      <c r="C4151" s="30">
        <v>0.61760000000000004</v>
      </c>
      <c r="D4151" s="29">
        <v>149.39609999999999</v>
      </c>
      <c r="E4151" s="29"/>
      <c r="F4151" s="24">
        <f t="shared" si="128"/>
        <v>22.871590000000001</v>
      </c>
      <c r="G4151" s="24">
        <v>22.871590000000001</v>
      </c>
      <c r="H4151" s="23">
        <v>10.3933</v>
      </c>
      <c r="I4151" s="23"/>
      <c r="J4151" s="23">
        <v>150</v>
      </c>
      <c r="K4151" s="23"/>
    </row>
    <row r="4152" spans="1:11" ht="12.75" customHeight="1" x14ac:dyDescent="0.25">
      <c r="A4152" s="20">
        <f t="shared" si="129"/>
        <v>43059.624999989952</v>
      </c>
      <c r="B4152" s="29">
        <v>23.060079999999999</v>
      </c>
      <c r="C4152" s="30">
        <v>0.42544999999999999</v>
      </c>
      <c r="D4152" s="29">
        <v>151.15870000000001</v>
      </c>
      <c r="E4152" s="29"/>
      <c r="F4152" s="24">
        <f t="shared" si="128"/>
        <v>23.060079999999999</v>
      </c>
      <c r="G4152" s="24">
        <v>23.060079999999999</v>
      </c>
      <c r="H4152" s="23">
        <v>10.39007</v>
      </c>
      <c r="I4152" s="23"/>
      <c r="J4152" s="23">
        <v>150</v>
      </c>
      <c r="K4152" s="23"/>
    </row>
    <row r="4153" spans="1:11" ht="12.75" customHeight="1" x14ac:dyDescent="0.25">
      <c r="A4153" s="20">
        <f t="shared" si="129"/>
        <v>43059.666666656616</v>
      </c>
      <c r="B4153" s="29">
        <v>33.493690000000001</v>
      </c>
      <c r="C4153" s="30">
        <v>2.3837299999999999</v>
      </c>
      <c r="D4153" s="29">
        <v>352.07330000000002</v>
      </c>
      <c r="E4153" s="29"/>
      <c r="F4153" s="24">
        <f t="shared" si="128"/>
        <v>33.493690000000001</v>
      </c>
      <c r="G4153" s="24">
        <v>33.493690000000001</v>
      </c>
      <c r="H4153" s="23">
        <v>10.37862</v>
      </c>
      <c r="I4153" s="23"/>
      <c r="J4153" s="23">
        <v>150</v>
      </c>
      <c r="K4153" s="23"/>
    </row>
    <row r="4154" spans="1:11" ht="12.75" customHeight="1" x14ac:dyDescent="0.25">
      <c r="A4154" s="20">
        <f t="shared" si="129"/>
        <v>43059.70833332328</v>
      </c>
      <c r="B4154" s="29">
        <v>42.38973</v>
      </c>
      <c r="C4154" s="30">
        <v>1.8238300000000001</v>
      </c>
      <c r="D4154" s="29">
        <v>341.90890000000002</v>
      </c>
      <c r="E4154" s="29"/>
      <c r="F4154" s="24">
        <f t="shared" si="128"/>
        <v>42.38973</v>
      </c>
      <c r="G4154" s="24">
        <v>42.38973</v>
      </c>
      <c r="H4154" s="23">
        <v>10.373390000000001</v>
      </c>
      <c r="I4154" s="23"/>
      <c r="J4154" s="23">
        <v>150</v>
      </c>
      <c r="K4154" s="23"/>
    </row>
    <row r="4155" spans="1:11" ht="12.75" customHeight="1" x14ac:dyDescent="0.25">
      <c r="A4155" s="20">
        <f t="shared" si="129"/>
        <v>43059.749999989945</v>
      </c>
      <c r="B4155" s="29">
        <v>7.5756600000000001</v>
      </c>
      <c r="C4155" s="30">
        <v>0.85999000000000003</v>
      </c>
      <c r="D4155" s="29">
        <v>55.042310000000001</v>
      </c>
      <c r="E4155" s="29"/>
      <c r="F4155" s="24">
        <f t="shared" si="128"/>
        <v>7.5756600000000001</v>
      </c>
      <c r="G4155" s="24">
        <v>7.5756600000000001</v>
      </c>
      <c r="H4155" s="23">
        <v>10.37078</v>
      </c>
      <c r="I4155" s="23"/>
      <c r="J4155" s="23">
        <v>150</v>
      </c>
      <c r="K4155" s="23"/>
    </row>
    <row r="4156" spans="1:11" ht="12.75" customHeight="1" x14ac:dyDescent="0.25">
      <c r="A4156" s="20">
        <f t="shared" si="129"/>
        <v>43059.791666656609</v>
      </c>
      <c r="B4156" s="29">
        <v>-0.62805</v>
      </c>
      <c r="C4156" s="30">
        <v>1.1562300000000001</v>
      </c>
      <c r="D4156" s="29">
        <v>15.180289999999999</v>
      </c>
      <c r="E4156" s="29"/>
      <c r="F4156" s="24" t="str">
        <f t="shared" si="128"/>
        <v/>
      </c>
      <c r="G4156" s="24" t="s">
        <v>189</v>
      </c>
      <c r="H4156" s="23">
        <v>10.36843</v>
      </c>
      <c r="I4156" s="23"/>
      <c r="J4156" s="23">
        <v>150</v>
      </c>
      <c r="K4156" s="23"/>
    </row>
    <row r="4157" spans="1:11" ht="12.75" customHeight="1" x14ac:dyDescent="0.25">
      <c r="A4157" s="20">
        <f t="shared" si="129"/>
        <v>43059.833333323273</v>
      </c>
      <c r="B4157" s="29">
        <v>2.1668799999999999</v>
      </c>
      <c r="C4157" s="30">
        <v>0.29658000000000001</v>
      </c>
      <c r="D4157" s="29">
        <v>121.5419</v>
      </c>
      <c r="E4157" s="29"/>
      <c r="F4157" s="24">
        <f t="shared" si="128"/>
        <v>2.1668799999999999</v>
      </c>
      <c r="G4157" s="24">
        <v>2.1668799999999999</v>
      </c>
      <c r="H4157" s="23">
        <v>10.36678</v>
      </c>
      <c r="I4157" s="23"/>
      <c r="J4157" s="23">
        <v>150</v>
      </c>
      <c r="K4157" s="23"/>
    </row>
    <row r="4158" spans="1:11" ht="12.75" customHeight="1" x14ac:dyDescent="0.25">
      <c r="A4158" s="20">
        <f t="shared" si="129"/>
        <v>43059.874999989937</v>
      </c>
      <c r="B4158" s="29">
        <v>10.78749</v>
      </c>
      <c r="C4158" s="30">
        <v>0.25474000000000002</v>
      </c>
      <c r="D4158" s="29">
        <v>188.8724</v>
      </c>
      <c r="E4158" s="29"/>
      <c r="F4158" s="24">
        <f t="shared" si="128"/>
        <v>10.78749</v>
      </c>
      <c r="G4158" s="24">
        <v>10.78749</v>
      </c>
      <c r="H4158" s="23">
        <v>10.35577</v>
      </c>
      <c r="I4158" s="23"/>
      <c r="J4158" s="23">
        <v>150</v>
      </c>
      <c r="K4158" s="23"/>
    </row>
    <row r="4159" spans="1:11" ht="12.75" customHeight="1" x14ac:dyDescent="0.25">
      <c r="A4159" s="20">
        <f t="shared" si="129"/>
        <v>43059.916666656602</v>
      </c>
      <c r="B4159" s="29">
        <v>7.8672700000000004</v>
      </c>
      <c r="C4159" s="30">
        <v>0.27760000000000001</v>
      </c>
      <c r="D4159" s="29">
        <v>355.51889999999997</v>
      </c>
      <c r="E4159" s="29"/>
      <c r="F4159" s="24">
        <f t="shared" si="128"/>
        <v>7.8672700000000004</v>
      </c>
      <c r="G4159" s="24">
        <v>7.8672700000000004</v>
      </c>
      <c r="H4159" s="23">
        <v>10.3551</v>
      </c>
      <c r="I4159" s="23"/>
      <c r="J4159" s="23">
        <v>150</v>
      </c>
      <c r="K4159" s="23"/>
    </row>
    <row r="4160" spans="1:11" ht="12.75" customHeight="1" x14ac:dyDescent="0.25">
      <c r="A4160" s="20">
        <f t="shared" si="129"/>
        <v>43059.958333323266</v>
      </c>
      <c r="B4160" s="29">
        <v>9.0931599999999992</v>
      </c>
      <c r="C4160" s="30">
        <v>0.45143</v>
      </c>
      <c r="D4160" s="29">
        <v>290.74560000000002</v>
      </c>
      <c r="E4160" s="29"/>
      <c r="F4160" s="24">
        <f t="shared" si="128"/>
        <v>9.0931599999999992</v>
      </c>
      <c r="G4160" s="24">
        <v>9.0931599999999992</v>
      </c>
      <c r="H4160" s="23">
        <v>10.355</v>
      </c>
      <c r="I4160" s="23"/>
      <c r="J4160" s="23">
        <v>150</v>
      </c>
      <c r="K4160" s="23"/>
    </row>
    <row r="4161" spans="1:11" ht="12.75" customHeight="1" x14ac:dyDescent="0.25">
      <c r="A4161" s="20">
        <f t="shared" si="129"/>
        <v>43059.99999998993</v>
      </c>
      <c r="B4161" s="29">
        <v>9.4860799999999994</v>
      </c>
      <c r="C4161" s="30">
        <v>0.35026000000000002</v>
      </c>
      <c r="D4161" s="29">
        <v>78.907430000000005</v>
      </c>
      <c r="E4161" s="29"/>
      <c r="F4161" s="24">
        <f t="shared" si="128"/>
        <v>9.4860799999999994</v>
      </c>
      <c r="G4161" s="24">
        <v>9.4860799999999994</v>
      </c>
      <c r="H4161" s="23">
        <v>10.354939999999999</v>
      </c>
      <c r="I4161" s="23"/>
      <c r="J4161" s="23">
        <v>150</v>
      </c>
      <c r="K4161" s="23"/>
    </row>
    <row r="4162" spans="1:11" ht="12.75" customHeight="1" x14ac:dyDescent="0.25">
      <c r="A4162" s="20">
        <f t="shared" si="129"/>
        <v>43060.041666656594</v>
      </c>
      <c r="B4162" s="29"/>
      <c r="C4162" s="30">
        <v>0.29550999999999999</v>
      </c>
      <c r="D4162" s="29">
        <v>129.34819999999999</v>
      </c>
      <c r="E4162" s="29"/>
      <c r="F4162" s="24" t="str">
        <f t="shared" si="128"/>
        <v/>
      </c>
      <c r="G4162" s="24" t="s">
        <v>189</v>
      </c>
      <c r="H4162" s="23">
        <v>10.3538</v>
      </c>
      <c r="I4162" s="23">
        <f>COUNTIF(G4162:G4185,"&gt;150")</f>
        <v>3</v>
      </c>
      <c r="J4162" s="23">
        <v>150</v>
      </c>
      <c r="K4162" s="23"/>
    </row>
    <row r="4163" spans="1:11" ht="12.75" customHeight="1" x14ac:dyDescent="0.25">
      <c r="A4163" s="20">
        <f t="shared" si="129"/>
        <v>43060.083333323259</v>
      </c>
      <c r="B4163" s="29">
        <v>6.9591500000000002</v>
      </c>
      <c r="C4163" s="30">
        <v>0.38577</v>
      </c>
      <c r="D4163" s="29">
        <v>324.61079999999998</v>
      </c>
      <c r="E4163" s="29"/>
      <c r="F4163" s="24">
        <f t="shared" si="128"/>
        <v>6.9591500000000002</v>
      </c>
      <c r="G4163" s="24">
        <v>6.9591500000000002</v>
      </c>
      <c r="H4163" s="23">
        <v>10.35083</v>
      </c>
      <c r="I4163" s="23"/>
      <c r="J4163" s="23">
        <v>150</v>
      </c>
      <c r="K4163" s="23"/>
    </row>
    <row r="4164" spans="1:11" ht="12.75" customHeight="1" x14ac:dyDescent="0.25">
      <c r="A4164" s="20">
        <f t="shared" si="129"/>
        <v>43060.124999989923</v>
      </c>
      <c r="B4164" s="29">
        <v>18.261510000000001</v>
      </c>
      <c r="C4164" s="30">
        <v>0.30617</v>
      </c>
      <c r="D4164" s="29">
        <v>34.492040000000003</v>
      </c>
      <c r="E4164" s="29"/>
      <c r="F4164" s="24">
        <f t="shared" si="128"/>
        <v>18.261510000000001</v>
      </c>
      <c r="G4164" s="24">
        <v>18.261510000000001</v>
      </c>
      <c r="H4164" s="23">
        <v>10.3445</v>
      </c>
      <c r="I4164" s="23"/>
      <c r="J4164" s="23">
        <v>150</v>
      </c>
      <c r="K4164" s="23"/>
    </row>
    <row r="4165" spans="1:11" ht="12.75" customHeight="1" x14ac:dyDescent="0.25">
      <c r="A4165" s="20">
        <f t="shared" si="129"/>
        <v>43060.166666656587</v>
      </c>
      <c r="B4165" s="29">
        <v>15.202310000000001</v>
      </c>
      <c r="C4165" s="30">
        <v>0.44767000000000001</v>
      </c>
      <c r="D4165" s="29">
        <v>331.0324</v>
      </c>
      <c r="E4165" s="29"/>
      <c r="F4165" s="24">
        <f t="shared" si="128"/>
        <v>15.202310000000001</v>
      </c>
      <c r="G4165" s="24">
        <v>15.202310000000001</v>
      </c>
      <c r="H4165" s="23">
        <v>10.340669999999999</v>
      </c>
      <c r="I4165" s="23"/>
      <c r="J4165" s="23">
        <v>150</v>
      </c>
      <c r="K4165" s="23"/>
    </row>
    <row r="4166" spans="1:11" ht="12.75" customHeight="1" x14ac:dyDescent="0.25">
      <c r="A4166" s="20">
        <f t="shared" si="129"/>
        <v>43060.208333323251</v>
      </c>
      <c r="B4166" s="29">
        <v>12.94575</v>
      </c>
      <c r="C4166" s="30">
        <v>0.22611999999999999</v>
      </c>
      <c r="D4166" s="29">
        <v>58.14949</v>
      </c>
      <c r="E4166" s="29"/>
      <c r="F4166" s="24">
        <f t="shared" si="128"/>
        <v>12.94575</v>
      </c>
      <c r="G4166" s="24">
        <v>12.94575</v>
      </c>
      <c r="H4166" s="23">
        <v>10.3354</v>
      </c>
      <c r="I4166" s="23"/>
      <c r="J4166" s="23">
        <v>150</v>
      </c>
      <c r="K4166" s="23"/>
    </row>
    <row r="4167" spans="1:11" ht="12.75" customHeight="1" x14ac:dyDescent="0.25">
      <c r="A4167" s="20">
        <f t="shared" si="129"/>
        <v>43060.249999989916</v>
      </c>
      <c r="B4167" s="29">
        <v>35.996409999999997</v>
      </c>
      <c r="C4167" s="30">
        <v>0.49273</v>
      </c>
      <c r="D4167" s="29">
        <v>328.7953</v>
      </c>
      <c r="E4167" s="29"/>
      <c r="F4167" s="24">
        <f t="shared" si="128"/>
        <v>35.996409999999997</v>
      </c>
      <c r="G4167" s="24">
        <v>35.996409999999997</v>
      </c>
      <c r="H4167" s="23">
        <v>10.333629999999999</v>
      </c>
      <c r="I4167" s="23"/>
      <c r="J4167" s="23">
        <v>150</v>
      </c>
      <c r="K4167" s="23"/>
    </row>
    <row r="4168" spans="1:11" ht="12.75" customHeight="1" x14ac:dyDescent="0.25">
      <c r="A4168" s="20">
        <f t="shared" si="129"/>
        <v>43060.29166665658</v>
      </c>
      <c r="B4168" s="29">
        <v>54.204329999999999</v>
      </c>
      <c r="C4168" s="30">
        <v>0.45312999999999998</v>
      </c>
      <c r="D4168" s="29">
        <v>86.229010000000002</v>
      </c>
      <c r="E4168" s="29"/>
      <c r="F4168" s="24">
        <f t="shared" si="128"/>
        <v>54.204329999999999</v>
      </c>
      <c r="G4168" s="24">
        <v>54.204329999999999</v>
      </c>
      <c r="H4168" s="23">
        <v>10.33043</v>
      </c>
      <c r="I4168" s="23"/>
      <c r="J4168" s="23">
        <v>150</v>
      </c>
      <c r="K4168" s="23"/>
    </row>
    <row r="4169" spans="1:11" ht="12.75" customHeight="1" x14ac:dyDescent="0.25">
      <c r="A4169" s="20">
        <f t="shared" si="129"/>
        <v>43060.333333323244</v>
      </c>
      <c r="B4169" s="29">
        <v>27.94708</v>
      </c>
      <c r="C4169" s="30">
        <v>0.32201999999999997</v>
      </c>
      <c r="D4169" s="29">
        <v>147.80510000000001</v>
      </c>
      <c r="E4169" s="29"/>
      <c r="F4169" s="24">
        <f t="shared" si="128"/>
        <v>27.94708</v>
      </c>
      <c r="G4169" s="24">
        <v>27.94708</v>
      </c>
      <c r="H4169" s="23">
        <v>10.32926</v>
      </c>
      <c r="I4169" s="23"/>
      <c r="J4169" s="23">
        <v>150</v>
      </c>
      <c r="K4169" s="23"/>
    </row>
    <row r="4170" spans="1:11" ht="12.75" customHeight="1" x14ac:dyDescent="0.25">
      <c r="A4170" s="20">
        <f t="shared" si="129"/>
        <v>43060.374999989908</v>
      </c>
      <c r="B4170" s="29">
        <v>20.855540000000001</v>
      </c>
      <c r="C4170" s="30">
        <v>0.92352000000000001</v>
      </c>
      <c r="D4170" s="29">
        <v>69.655169999999998</v>
      </c>
      <c r="E4170" s="29"/>
      <c r="F4170" s="24">
        <f t="shared" si="128"/>
        <v>20.855540000000001</v>
      </c>
      <c r="G4170" s="24">
        <v>20.855540000000001</v>
      </c>
      <c r="H4170" s="23">
        <v>10.32039</v>
      </c>
      <c r="I4170" s="23"/>
      <c r="J4170" s="23">
        <v>150</v>
      </c>
      <c r="K4170" s="23"/>
    </row>
    <row r="4171" spans="1:11" ht="12.75" customHeight="1" x14ac:dyDescent="0.25">
      <c r="A4171" s="20">
        <f t="shared" si="129"/>
        <v>43060.416666656572</v>
      </c>
      <c r="B4171" s="29">
        <v>16.440290000000001</v>
      </c>
      <c r="C4171" s="30">
        <v>1.10947</v>
      </c>
      <c r="D4171" s="29">
        <v>77.698409999999996</v>
      </c>
      <c r="E4171" s="29"/>
      <c r="F4171" s="24">
        <f t="shared" ref="F4171:F4234" si="130">IF(AND(B4171&gt;0,ISNUMBER(B4171)),B4171,"")</f>
        <v>16.440290000000001</v>
      </c>
      <c r="G4171" s="24">
        <v>16.440290000000001</v>
      </c>
      <c r="H4171" s="23">
        <v>10.30878</v>
      </c>
      <c r="I4171" s="23"/>
      <c r="J4171" s="23">
        <v>150</v>
      </c>
      <c r="K4171" s="23"/>
    </row>
    <row r="4172" spans="1:11" ht="12.75" customHeight="1" x14ac:dyDescent="0.25">
      <c r="A4172" s="20">
        <f t="shared" ref="A4172:A4235" si="131">A4171+1/24</f>
        <v>43060.458333323237</v>
      </c>
      <c r="B4172" s="29">
        <v>17.56035</v>
      </c>
      <c r="C4172" s="30">
        <v>1.01383</v>
      </c>
      <c r="D4172" s="29">
        <v>69.550529999999995</v>
      </c>
      <c r="E4172" s="29"/>
      <c r="F4172" s="24">
        <f t="shared" si="130"/>
        <v>17.56035</v>
      </c>
      <c r="G4172" s="24">
        <v>17.56035</v>
      </c>
      <c r="H4172" s="23">
        <v>10.307969999999999</v>
      </c>
      <c r="I4172" s="23"/>
      <c r="J4172" s="23">
        <v>150</v>
      </c>
      <c r="K4172" s="23"/>
    </row>
    <row r="4173" spans="1:11" ht="12.75" customHeight="1" x14ac:dyDescent="0.25">
      <c r="A4173" s="20">
        <f t="shared" si="131"/>
        <v>43060.499999989901</v>
      </c>
      <c r="B4173" s="29">
        <v>56.421500000000002</v>
      </c>
      <c r="C4173" s="30">
        <v>1.4231199999999999</v>
      </c>
      <c r="D4173" s="29">
        <v>243.34119999999999</v>
      </c>
      <c r="E4173" s="29"/>
      <c r="F4173" s="24">
        <f t="shared" si="130"/>
        <v>56.421500000000002</v>
      </c>
      <c r="G4173" s="24">
        <v>56.421500000000002</v>
      </c>
      <c r="H4173" s="23">
        <v>10.29208</v>
      </c>
      <c r="I4173" s="23"/>
      <c r="J4173" s="23">
        <v>150</v>
      </c>
      <c r="K4173" s="23"/>
    </row>
    <row r="4174" spans="1:11" ht="12.75" customHeight="1" x14ac:dyDescent="0.25">
      <c r="A4174" s="20">
        <f t="shared" si="131"/>
        <v>43060.541666656565</v>
      </c>
      <c r="B4174" s="29">
        <v>87.528620000000004</v>
      </c>
      <c r="C4174" s="30">
        <v>0.76415999999999995</v>
      </c>
      <c r="D4174" s="29">
        <v>112.96550000000001</v>
      </c>
      <c r="E4174" s="29"/>
      <c r="F4174" s="24">
        <f t="shared" si="130"/>
        <v>87.528620000000004</v>
      </c>
      <c r="G4174" s="24">
        <v>87.528620000000004</v>
      </c>
      <c r="H4174" s="23">
        <v>10.28989</v>
      </c>
      <c r="I4174" s="23"/>
      <c r="J4174" s="23">
        <v>150</v>
      </c>
      <c r="K4174" s="23"/>
    </row>
    <row r="4175" spans="1:11" ht="12.75" customHeight="1" x14ac:dyDescent="0.25">
      <c r="A4175" s="20">
        <f t="shared" si="131"/>
        <v>43060.583333323229</v>
      </c>
      <c r="B4175" s="29">
        <v>87.179239999999993</v>
      </c>
      <c r="C4175" s="30">
        <v>1.1994899999999999</v>
      </c>
      <c r="D4175" s="29">
        <v>161.2938</v>
      </c>
      <c r="E4175" s="29"/>
      <c r="F4175" s="24">
        <f t="shared" si="130"/>
        <v>87.179239999999993</v>
      </c>
      <c r="G4175" s="24">
        <v>87.179239999999993</v>
      </c>
      <c r="H4175" s="23">
        <v>10.28654</v>
      </c>
      <c r="I4175" s="23"/>
      <c r="J4175" s="23">
        <v>150</v>
      </c>
      <c r="K4175" s="23"/>
    </row>
    <row r="4176" spans="1:11" ht="12.75" customHeight="1" x14ac:dyDescent="0.25">
      <c r="A4176" s="20">
        <f t="shared" si="131"/>
        <v>43060.624999989894</v>
      </c>
      <c r="B4176" s="29">
        <v>166.59950000000001</v>
      </c>
      <c r="C4176" s="30">
        <v>1.8911500000000001</v>
      </c>
      <c r="D4176" s="29">
        <v>196.68299999999999</v>
      </c>
      <c r="E4176" s="29"/>
      <c r="F4176" s="24">
        <f t="shared" si="130"/>
        <v>166.59950000000001</v>
      </c>
      <c r="G4176" s="24">
        <v>166.59950000000001</v>
      </c>
      <c r="H4176" s="23">
        <v>10.285830000000001</v>
      </c>
      <c r="I4176" s="23"/>
      <c r="J4176" s="23">
        <v>150</v>
      </c>
      <c r="K4176" s="23"/>
    </row>
    <row r="4177" spans="1:11" ht="12.75" customHeight="1" x14ac:dyDescent="0.25">
      <c r="A4177" s="20">
        <f t="shared" si="131"/>
        <v>43060.666666656558</v>
      </c>
      <c r="B4177" s="29">
        <v>266.42669999999998</v>
      </c>
      <c r="C4177" s="30">
        <v>2.4168599999999998</v>
      </c>
      <c r="D4177" s="29">
        <v>191.0926</v>
      </c>
      <c r="E4177" s="29"/>
      <c r="F4177" s="24">
        <f t="shared" si="130"/>
        <v>266.42669999999998</v>
      </c>
      <c r="G4177" s="24">
        <v>266.42669999999998</v>
      </c>
      <c r="H4177" s="23">
        <v>10.28561</v>
      </c>
      <c r="I4177" s="23"/>
      <c r="J4177" s="23">
        <v>150</v>
      </c>
      <c r="K4177" s="23"/>
    </row>
    <row r="4178" spans="1:11" ht="12.75" customHeight="1" x14ac:dyDescent="0.25">
      <c r="A4178" s="20">
        <f t="shared" si="131"/>
        <v>43060.708333323222</v>
      </c>
      <c r="B4178" s="29">
        <v>154.67449999999999</v>
      </c>
      <c r="C4178" s="30">
        <v>1.4422999999999999</v>
      </c>
      <c r="D4178" s="29">
        <v>116.0889</v>
      </c>
      <c r="E4178" s="29"/>
      <c r="F4178" s="24">
        <f t="shared" si="130"/>
        <v>154.67449999999999</v>
      </c>
      <c r="G4178" s="24">
        <v>154.67449999999999</v>
      </c>
      <c r="H4178" s="23">
        <v>10.28356</v>
      </c>
      <c r="I4178" s="23"/>
      <c r="J4178" s="23">
        <v>150</v>
      </c>
      <c r="K4178" s="23"/>
    </row>
    <row r="4179" spans="1:11" ht="12.75" customHeight="1" x14ac:dyDescent="0.25">
      <c r="A4179" s="20">
        <f t="shared" si="131"/>
        <v>43060.749999989886</v>
      </c>
      <c r="B4179" s="29"/>
      <c r="C4179" s="30">
        <v>1.81464</v>
      </c>
      <c r="D4179" s="29">
        <v>21.110980000000001</v>
      </c>
      <c r="E4179" s="29"/>
      <c r="F4179" s="24" t="str">
        <f t="shared" si="130"/>
        <v/>
      </c>
      <c r="G4179" s="24" t="s">
        <v>189</v>
      </c>
      <c r="H4179" s="23">
        <v>10.280609999999999</v>
      </c>
      <c r="I4179" s="23"/>
      <c r="J4179" s="23">
        <v>150</v>
      </c>
      <c r="K4179" s="23"/>
    </row>
    <row r="4180" spans="1:11" ht="12.75" customHeight="1" x14ac:dyDescent="0.25">
      <c r="A4180" s="20">
        <f t="shared" si="131"/>
        <v>43060.791666656551</v>
      </c>
      <c r="B4180" s="29"/>
      <c r="C4180" s="30">
        <v>1.05891</v>
      </c>
      <c r="D4180" s="29">
        <v>16.235769999999999</v>
      </c>
      <c r="E4180" s="29"/>
      <c r="F4180" s="24" t="str">
        <f t="shared" si="130"/>
        <v/>
      </c>
      <c r="G4180" s="24" t="s">
        <v>189</v>
      </c>
      <c r="H4180" s="23">
        <v>10.27928</v>
      </c>
      <c r="I4180" s="23"/>
      <c r="J4180" s="23">
        <v>150</v>
      </c>
      <c r="K4180" s="23"/>
    </row>
    <row r="4181" spans="1:11" ht="12.75" customHeight="1" x14ac:dyDescent="0.25">
      <c r="A4181" s="20">
        <f t="shared" si="131"/>
        <v>43060.833333323215</v>
      </c>
      <c r="B4181" s="29">
        <v>16.34693</v>
      </c>
      <c r="C4181" s="30">
        <v>0.32955000000000001</v>
      </c>
      <c r="D4181" s="29">
        <v>128.8038</v>
      </c>
      <c r="E4181" s="29"/>
      <c r="F4181" s="24">
        <f t="shared" si="130"/>
        <v>16.34693</v>
      </c>
      <c r="G4181" s="24">
        <v>16.34693</v>
      </c>
      <c r="H4181" s="23">
        <v>10.2791</v>
      </c>
      <c r="I4181" s="23"/>
      <c r="J4181" s="23">
        <v>150</v>
      </c>
      <c r="K4181" s="23"/>
    </row>
    <row r="4182" spans="1:11" ht="12.75" customHeight="1" x14ac:dyDescent="0.25">
      <c r="A4182" s="20">
        <f t="shared" si="131"/>
        <v>43060.874999989879</v>
      </c>
      <c r="B4182" s="29">
        <v>50.799320000000002</v>
      </c>
      <c r="C4182" s="30">
        <v>0.34605000000000002</v>
      </c>
      <c r="D4182" s="29">
        <v>288.17110000000002</v>
      </c>
      <c r="E4182" s="29"/>
      <c r="F4182" s="24">
        <f t="shared" si="130"/>
        <v>50.799320000000002</v>
      </c>
      <c r="G4182" s="24">
        <v>50.799320000000002</v>
      </c>
      <c r="H4182" s="23">
        <v>10.278549999999999</v>
      </c>
      <c r="I4182" s="23"/>
      <c r="J4182" s="23">
        <v>150</v>
      </c>
      <c r="K4182" s="23"/>
    </row>
    <row r="4183" spans="1:11" ht="12.75" customHeight="1" x14ac:dyDescent="0.25">
      <c r="A4183" s="20">
        <f t="shared" si="131"/>
        <v>43060.916666656543</v>
      </c>
      <c r="B4183" s="29">
        <v>31.363289999999999</v>
      </c>
      <c r="C4183" s="30">
        <v>0.31136999999999998</v>
      </c>
      <c r="D4183" s="29">
        <v>298.46969999999999</v>
      </c>
      <c r="E4183" s="29"/>
      <c r="F4183" s="24">
        <f t="shared" si="130"/>
        <v>31.363289999999999</v>
      </c>
      <c r="G4183" s="24">
        <v>31.363289999999999</v>
      </c>
      <c r="H4183" s="23">
        <v>10.27406</v>
      </c>
      <c r="I4183" s="23"/>
      <c r="J4183" s="23">
        <v>150</v>
      </c>
      <c r="K4183" s="23"/>
    </row>
    <row r="4184" spans="1:11" ht="12.75" customHeight="1" x14ac:dyDescent="0.25">
      <c r="A4184" s="20">
        <f t="shared" si="131"/>
        <v>43060.958333323208</v>
      </c>
      <c r="B4184" s="29">
        <v>11.312419999999999</v>
      </c>
      <c r="C4184" s="30">
        <v>0.33300000000000002</v>
      </c>
      <c r="D4184" s="29">
        <v>338.24720000000002</v>
      </c>
      <c r="E4184" s="29"/>
      <c r="F4184" s="24">
        <f t="shared" si="130"/>
        <v>11.312419999999999</v>
      </c>
      <c r="G4184" s="24">
        <v>11.312419999999999</v>
      </c>
      <c r="H4184" s="23">
        <v>10.26792</v>
      </c>
      <c r="I4184" s="23"/>
      <c r="J4184" s="23">
        <v>150</v>
      </c>
      <c r="K4184" s="23"/>
    </row>
    <row r="4185" spans="1:11" ht="12.75" customHeight="1" x14ac:dyDescent="0.25">
      <c r="A4185" s="20">
        <f t="shared" si="131"/>
        <v>43060.999999989872</v>
      </c>
      <c r="B4185" s="29">
        <v>32.608710000000002</v>
      </c>
      <c r="C4185" s="30">
        <v>0.80154999999999998</v>
      </c>
      <c r="D4185" s="29">
        <v>307.23970000000003</v>
      </c>
      <c r="E4185" s="29"/>
      <c r="F4185" s="24">
        <f t="shared" si="130"/>
        <v>32.608710000000002</v>
      </c>
      <c r="G4185" s="24">
        <v>32.608710000000002</v>
      </c>
      <c r="H4185" s="23">
        <v>10.2675</v>
      </c>
      <c r="I4185" s="23"/>
      <c r="J4185" s="23">
        <v>150</v>
      </c>
      <c r="K4185" s="23"/>
    </row>
    <row r="4186" spans="1:11" ht="12.75" customHeight="1" x14ac:dyDescent="0.25">
      <c r="A4186" s="20">
        <f t="shared" si="131"/>
        <v>43061.041666656536</v>
      </c>
      <c r="B4186" s="29">
        <v>26.479690000000002</v>
      </c>
      <c r="C4186" s="30">
        <v>1.3545</v>
      </c>
      <c r="D4186" s="29">
        <v>269.04610000000002</v>
      </c>
      <c r="E4186" s="29"/>
      <c r="F4186" s="24">
        <f t="shared" si="130"/>
        <v>26.479690000000002</v>
      </c>
      <c r="G4186" s="24">
        <v>26.479690000000002</v>
      </c>
      <c r="H4186" s="23">
        <v>10.2658</v>
      </c>
      <c r="I4186" s="23">
        <f>COUNTIF(G4186:G4209,"&gt;150")</f>
        <v>0</v>
      </c>
      <c r="J4186" s="23">
        <v>150</v>
      </c>
      <c r="K4186" s="23"/>
    </row>
    <row r="4187" spans="1:11" ht="12.75" customHeight="1" x14ac:dyDescent="0.25">
      <c r="A4187" s="20">
        <f t="shared" si="131"/>
        <v>43061.0833333232</v>
      </c>
      <c r="B4187" s="29">
        <v>10.889239999999999</v>
      </c>
      <c r="C4187" s="30">
        <v>0.87580000000000002</v>
      </c>
      <c r="D4187" s="29">
        <v>265.10419999999999</v>
      </c>
      <c r="E4187" s="29"/>
      <c r="F4187" s="24">
        <f t="shared" si="130"/>
        <v>10.889239999999999</v>
      </c>
      <c r="G4187" s="24">
        <v>10.889239999999999</v>
      </c>
      <c r="H4187" s="23">
        <v>10.26336</v>
      </c>
      <c r="I4187" s="23"/>
      <c r="J4187" s="23">
        <v>150</v>
      </c>
      <c r="K4187" s="23"/>
    </row>
    <row r="4188" spans="1:11" ht="12.75" customHeight="1" x14ac:dyDescent="0.25">
      <c r="A4188" s="20">
        <f t="shared" si="131"/>
        <v>43061.124999989865</v>
      </c>
      <c r="B4188" s="29">
        <v>10.542540000000001</v>
      </c>
      <c r="C4188" s="30">
        <v>1.72431</v>
      </c>
      <c r="D4188" s="29">
        <v>257.04149999999998</v>
      </c>
      <c r="E4188" s="29"/>
      <c r="F4188" s="24">
        <f t="shared" si="130"/>
        <v>10.542540000000001</v>
      </c>
      <c r="G4188" s="24">
        <v>10.542540000000001</v>
      </c>
      <c r="H4188" s="23">
        <v>10.26318</v>
      </c>
      <c r="I4188" s="23"/>
      <c r="J4188" s="23">
        <v>150</v>
      </c>
      <c r="K4188" s="23"/>
    </row>
    <row r="4189" spans="1:11" ht="12.75" customHeight="1" x14ac:dyDescent="0.25">
      <c r="A4189" s="20">
        <f t="shared" si="131"/>
        <v>43061.166666656529</v>
      </c>
      <c r="B4189" s="29">
        <v>9.9102099999999993</v>
      </c>
      <c r="C4189" s="30">
        <v>1.5222</v>
      </c>
      <c r="D4189" s="29">
        <v>270.0136</v>
      </c>
      <c r="E4189" s="29"/>
      <c r="F4189" s="24">
        <f t="shared" si="130"/>
        <v>9.9102099999999993</v>
      </c>
      <c r="G4189" s="24">
        <v>9.9102099999999993</v>
      </c>
      <c r="H4189" s="23">
        <v>10.253080000000001</v>
      </c>
      <c r="I4189" s="23"/>
      <c r="J4189" s="23">
        <v>150</v>
      </c>
      <c r="K4189" s="23"/>
    </row>
    <row r="4190" spans="1:11" ht="12.75" customHeight="1" x14ac:dyDescent="0.25">
      <c r="A4190" s="20">
        <f t="shared" si="131"/>
        <v>43061.208333323193</v>
      </c>
      <c r="B4190" s="29">
        <v>8.1330100000000005</v>
      </c>
      <c r="C4190" s="30">
        <v>1.98251</v>
      </c>
      <c r="D4190" s="29">
        <v>256.3261</v>
      </c>
      <c r="E4190" s="29"/>
      <c r="F4190" s="24">
        <f t="shared" si="130"/>
        <v>8.1330100000000005</v>
      </c>
      <c r="G4190" s="24">
        <v>8.1330100000000005</v>
      </c>
      <c r="H4190" s="23">
        <v>10.247170000000001</v>
      </c>
      <c r="I4190" s="23"/>
      <c r="J4190" s="23">
        <v>150</v>
      </c>
      <c r="K4190" s="23"/>
    </row>
    <row r="4191" spans="1:11" ht="12.75" customHeight="1" x14ac:dyDescent="0.25">
      <c r="A4191" s="20">
        <f t="shared" si="131"/>
        <v>43061.249999989857</v>
      </c>
      <c r="B4191" s="29">
        <v>53.237540000000003</v>
      </c>
      <c r="C4191" s="30">
        <v>1.96289</v>
      </c>
      <c r="D4191" s="29">
        <v>265.46170000000001</v>
      </c>
      <c r="E4191" s="29"/>
      <c r="F4191" s="24">
        <f t="shared" si="130"/>
        <v>53.237540000000003</v>
      </c>
      <c r="G4191" s="24">
        <v>53.237540000000003</v>
      </c>
      <c r="H4191" s="23">
        <v>10.24625</v>
      </c>
      <c r="I4191" s="23"/>
      <c r="J4191" s="23">
        <v>150</v>
      </c>
      <c r="K4191" s="23"/>
    </row>
    <row r="4192" spans="1:11" ht="12.75" customHeight="1" x14ac:dyDescent="0.25">
      <c r="A4192" s="20">
        <f t="shared" si="131"/>
        <v>43061.291666656522</v>
      </c>
      <c r="B4192" s="29">
        <v>75.721239999999995</v>
      </c>
      <c r="C4192" s="30">
        <v>0.98589000000000004</v>
      </c>
      <c r="D4192" s="29">
        <v>234.6121</v>
      </c>
      <c r="E4192" s="29"/>
      <c r="F4192" s="24">
        <f t="shared" si="130"/>
        <v>75.721239999999995</v>
      </c>
      <c r="G4192" s="24">
        <v>75.721239999999995</v>
      </c>
      <c r="H4192" s="23">
        <v>10.24422</v>
      </c>
      <c r="I4192" s="23"/>
      <c r="J4192" s="23">
        <v>150</v>
      </c>
      <c r="K4192" s="23"/>
    </row>
    <row r="4193" spans="1:11" ht="12.75" customHeight="1" x14ac:dyDescent="0.25">
      <c r="A4193" s="20">
        <f t="shared" si="131"/>
        <v>43061.333333323186</v>
      </c>
      <c r="B4193" s="29">
        <v>13.33328</v>
      </c>
      <c r="C4193" s="30">
        <v>0.60560999999999998</v>
      </c>
      <c r="D4193" s="29">
        <v>331.30340000000001</v>
      </c>
      <c r="E4193" s="29"/>
      <c r="F4193" s="24">
        <f t="shared" si="130"/>
        <v>13.33328</v>
      </c>
      <c r="G4193" s="24">
        <v>13.33328</v>
      </c>
      <c r="H4193" s="23">
        <v>10.24211</v>
      </c>
      <c r="I4193" s="23"/>
      <c r="J4193" s="23">
        <v>150</v>
      </c>
      <c r="K4193" s="23"/>
    </row>
    <row r="4194" spans="1:11" ht="12.75" customHeight="1" x14ac:dyDescent="0.25">
      <c r="A4194" s="20">
        <f t="shared" si="131"/>
        <v>43061.37499998985</v>
      </c>
      <c r="B4194" s="29">
        <v>44.57002</v>
      </c>
      <c r="C4194" s="30">
        <v>0.99197000000000002</v>
      </c>
      <c r="D4194" s="29">
        <v>24.67896</v>
      </c>
      <c r="E4194" s="29"/>
      <c r="F4194" s="24">
        <f t="shared" si="130"/>
        <v>44.57002</v>
      </c>
      <c r="G4194" s="24">
        <v>44.57002</v>
      </c>
      <c r="H4194" s="23">
        <v>10.22922</v>
      </c>
      <c r="I4194" s="23"/>
      <c r="J4194" s="23">
        <v>150</v>
      </c>
      <c r="K4194" s="23"/>
    </row>
    <row r="4195" spans="1:11" ht="12.75" customHeight="1" x14ac:dyDescent="0.25">
      <c r="A4195" s="20">
        <f t="shared" si="131"/>
        <v>43061.416666656514</v>
      </c>
      <c r="B4195" s="29">
        <v>23.460899999999999</v>
      </c>
      <c r="C4195" s="30">
        <v>1.6701699999999999</v>
      </c>
      <c r="D4195" s="29">
        <v>15.987450000000001</v>
      </c>
      <c r="E4195" s="29"/>
      <c r="F4195" s="24">
        <f t="shared" si="130"/>
        <v>23.460899999999999</v>
      </c>
      <c r="G4195" s="24">
        <v>23.460899999999999</v>
      </c>
      <c r="H4195" s="23">
        <v>10.22888</v>
      </c>
      <c r="I4195" s="23"/>
      <c r="J4195" s="23">
        <v>150</v>
      </c>
      <c r="K4195" s="23"/>
    </row>
    <row r="4196" spans="1:11" ht="12.75" customHeight="1" x14ac:dyDescent="0.25">
      <c r="A4196" s="20">
        <f t="shared" si="131"/>
        <v>43061.458333323179</v>
      </c>
      <c r="B4196" s="29">
        <v>20.938120000000001</v>
      </c>
      <c r="C4196" s="30">
        <v>1.6493800000000001</v>
      </c>
      <c r="D4196" s="29">
        <v>355.97829999999999</v>
      </c>
      <c r="E4196" s="29"/>
      <c r="F4196" s="24">
        <f t="shared" si="130"/>
        <v>20.938120000000001</v>
      </c>
      <c r="G4196" s="24">
        <v>20.938120000000001</v>
      </c>
      <c r="H4196" s="23">
        <v>10.226900000000001</v>
      </c>
      <c r="I4196" s="23"/>
      <c r="J4196" s="23">
        <v>150</v>
      </c>
      <c r="K4196" s="23"/>
    </row>
    <row r="4197" spans="1:11" ht="12.75" customHeight="1" x14ac:dyDescent="0.25">
      <c r="A4197" s="20">
        <f t="shared" si="131"/>
        <v>43061.499999989843</v>
      </c>
      <c r="B4197" s="29">
        <v>63.462220000000002</v>
      </c>
      <c r="C4197" s="30">
        <v>1.15462</v>
      </c>
      <c r="D4197" s="29">
        <v>336.20440000000002</v>
      </c>
      <c r="E4197" s="29"/>
      <c r="F4197" s="24">
        <f t="shared" si="130"/>
        <v>63.462220000000002</v>
      </c>
      <c r="G4197" s="24">
        <v>63.462220000000002</v>
      </c>
      <c r="H4197" s="23">
        <v>10.22589</v>
      </c>
      <c r="I4197" s="23"/>
      <c r="J4197" s="23">
        <v>150</v>
      </c>
      <c r="K4197" s="23"/>
    </row>
    <row r="4198" spans="1:11" ht="12.75" customHeight="1" x14ac:dyDescent="0.25">
      <c r="A4198" s="20">
        <f t="shared" si="131"/>
        <v>43061.541666656507</v>
      </c>
      <c r="B4198" s="29">
        <v>60.577289999999998</v>
      </c>
      <c r="C4198" s="30">
        <v>2.8817900000000001</v>
      </c>
      <c r="D4198" s="29">
        <v>62.769599999999997</v>
      </c>
      <c r="E4198" s="29"/>
      <c r="F4198" s="24">
        <f t="shared" si="130"/>
        <v>60.577289999999998</v>
      </c>
      <c r="G4198" s="24">
        <v>60.577289999999998</v>
      </c>
      <c r="H4198" s="23">
        <v>10.22217</v>
      </c>
      <c r="I4198" s="23"/>
      <c r="J4198" s="23">
        <v>150</v>
      </c>
      <c r="K4198" s="23"/>
    </row>
    <row r="4199" spans="1:11" ht="12.75" customHeight="1" x14ac:dyDescent="0.25">
      <c r="A4199" s="20">
        <f t="shared" si="131"/>
        <v>43061.583333323171</v>
      </c>
      <c r="B4199" s="29">
        <v>10.61382</v>
      </c>
      <c r="C4199" s="30">
        <v>2.6816499999999999</v>
      </c>
      <c r="D4199" s="29">
        <v>44.310490000000001</v>
      </c>
      <c r="E4199" s="29"/>
      <c r="F4199" s="24">
        <f t="shared" si="130"/>
        <v>10.61382</v>
      </c>
      <c r="G4199" s="24">
        <v>10.61382</v>
      </c>
      <c r="H4199" s="23">
        <v>10.222110000000001</v>
      </c>
      <c r="I4199" s="23"/>
      <c r="J4199" s="23">
        <v>150</v>
      </c>
      <c r="K4199" s="23"/>
    </row>
    <row r="4200" spans="1:11" ht="12.75" customHeight="1" x14ac:dyDescent="0.25">
      <c r="A4200" s="20">
        <f t="shared" si="131"/>
        <v>43061.624999989835</v>
      </c>
      <c r="B4200" s="29">
        <v>7.2736900000000002</v>
      </c>
      <c r="C4200" s="30">
        <v>2.6286100000000001</v>
      </c>
      <c r="D4200" s="29">
        <v>39.388199999999998</v>
      </c>
      <c r="E4200" s="29"/>
      <c r="F4200" s="24">
        <f t="shared" si="130"/>
        <v>7.2736900000000002</v>
      </c>
      <c r="G4200" s="24">
        <v>7.2736900000000002</v>
      </c>
      <c r="H4200" s="23">
        <v>10.2195</v>
      </c>
      <c r="I4200" s="23"/>
      <c r="J4200" s="23">
        <v>150</v>
      </c>
      <c r="K4200" s="23"/>
    </row>
    <row r="4201" spans="1:11" ht="12.75" customHeight="1" x14ac:dyDescent="0.25">
      <c r="A4201" s="20">
        <f t="shared" si="131"/>
        <v>43061.6666666565</v>
      </c>
      <c r="B4201" s="29">
        <v>16.712569999999999</v>
      </c>
      <c r="C4201" s="30">
        <v>2.7746</v>
      </c>
      <c r="D4201" s="29">
        <v>57.424109999999999</v>
      </c>
      <c r="E4201" s="29"/>
      <c r="F4201" s="24">
        <f t="shared" si="130"/>
        <v>16.712569999999999</v>
      </c>
      <c r="G4201" s="24">
        <v>16.712569999999999</v>
      </c>
      <c r="H4201" s="23">
        <v>10.21682</v>
      </c>
      <c r="I4201" s="23"/>
      <c r="J4201" s="23">
        <v>150</v>
      </c>
      <c r="K4201" s="23"/>
    </row>
    <row r="4202" spans="1:11" ht="12.75" customHeight="1" x14ac:dyDescent="0.25">
      <c r="A4202" s="20">
        <f t="shared" si="131"/>
        <v>43061.708333323164</v>
      </c>
      <c r="B4202" s="29">
        <v>10.253080000000001</v>
      </c>
      <c r="C4202" s="30">
        <v>1.72481</v>
      </c>
      <c r="D4202" s="29">
        <v>47.225619999999999</v>
      </c>
      <c r="E4202" s="29"/>
      <c r="F4202" s="24">
        <f t="shared" si="130"/>
        <v>10.253080000000001</v>
      </c>
      <c r="G4202" s="24">
        <v>10.253080000000001</v>
      </c>
      <c r="H4202" s="23">
        <v>10.214880000000001</v>
      </c>
      <c r="I4202" s="23"/>
      <c r="J4202" s="23">
        <v>150</v>
      </c>
      <c r="K4202" s="23"/>
    </row>
    <row r="4203" spans="1:11" ht="12.75" customHeight="1" x14ac:dyDescent="0.25">
      <c r="A4203" s="20">
        <f t="shared" si="131"/>
        <v>43061.749999989828</v>
      </c>
      <c r="B4203" s="29">
        <v>8.0406200000000005</v>
      </c>
      <c r="C4203" s="30">
        <v>0.74512</v>
      </c>
      <c r="D4203" s="29">
        <v>69.891199999999998</v>
      </c>
      <c r="E4203" s="29"/>
      <c r="F4203" s="24">
        <f t="shared" si="130"/>
        <v>8.0406200000000005</v>
      </c>
      <c r="G4203" s="24">
        <v>8.0406200000000005</v>
      </c>
      <c r="H4203" s="23">
        <v>10.21396</v>
      </c>
      <c r="I4203" s="23"/>
      <c r="J4203" s="23">
        <v>150</v>
      </c>
      <c r="K4203" s="23"/>
    </row>
    <row r="4204" spans="1:11" ht="12.75" customHeight="1" x14ac:dyDescent="0.25">
      <c r="A4204" s="20">
        <f t="shared" si="131"/>
        <v>43061.791666656492</v>
      </c>
      <c r="B4204" s="29">
        <v>13.650650000000001</v>
      </c>
      <c r="C4204" s="30">
        <v>0.33098</v>
      </c>
      <c r="D4204" s="29">
        <v>147.80269999999999</v>
      </c>
      <c r="E4204" s="29"/>
      <c r="F4204" s="24">
        <f t="shared" si="130"/>
        <v>13.650650000000001</v>
      </c>
      <c r="G4204" s="24">
        <v>13.650650000000001</v>
      </c>
      <c r="H4204" s="23">
        <v>10.211550000000001</v>
      </c>
      <c r="I4204" s="23"/>
      <c r="J4204" s="23">
        <v>150</v>
      </c>
      <c r="K4204" s="23"/>
    </row>
    <row r="4205" spans="1:11" ht="12.75" customHeight="1" x14ac:dyDescent="0.25">
      <c r="A4205" s="20">
        <f t="shared" si="131"/>
        <v>43061.833333323157</v>
      </c>
      <c r="B4205" s="29"/>
      <c r="C4205" s="30">
        <v>0.24087</v>
      </c>
      <c r="D4205" s="29">
        <v>96.207409999999996</v>
      </c>
      <c r="E4205" s="29"/>
      <c r="F4205" s="24" t="str">
        <f t="shared" si="130"/>
        <v/>
      </c>
      <c r="G4205" s="24" t="s">
        <v>189</v>
      </c>
      <c r="H4205" s="23">
        <v>10.21102</v>
      </c>
      <c r="I4205" s="23"/>
      <c r="J4205" s="23">
        <v>150</v>
      </c>
      <c r="K4205" s="23"/>
    </row>
    <row r="4206" spans="1:11" ht="12.75" customHeight="1" x14ac:dyDescent="0.25">
      <c r="A4206" s="20">
        <f t="shared" si="131"/>
        <v>43061.874999989821</v>
      </c>
      <c r="B4206" s="29">
        <v>9.2441700000000004</v>
      </c>
      <c r="C4206" s="30">
        <v>0.39190999999999998</v>
      </c>
      <c r="D4206" s="29">
        <v>131.1523</v>
      </c>
      <c r="E4206" s="29"/>
      <c r="F4206" s="24">
        <f t="shared" si="130"/>
        <v>9.2441700000000004</v>
      </c>
      <c r="G4206" s="24">
        <v>9.2441700000000004</v>
      </c>
      <c r="H4206" s="23">
        <v>10.202059999999999</v>
      </c>
      <c r="I4206" s="23"/>
      <c r="J4206" s="23">
        <v>150</v>
      </c>
      <c r="K4206" s="23"/>
    </row>
    <row r="4207" spans="1:11" ht="12.75" customHeight="1" x14ac:dyDescent="0.25">
      <c r="A4207" s="20">
        <f t="shared" si="131"/>
        <v>43061.916666656485</v>
      </c>
      <c r="B4207" s="29">
        <v>6.6585599999999996</v>
      </c>
      <c r="C4207" s="30">
        <v>0.37001000000000001</v>
      </c>
      <c r="D4207" s="29">
        <v>39.531440000000003</v>
      </c>
      <c r="E4207" s="29"/>
      <c r="F4207" s="24">
        <f t="shared" si="130"/>
        <v>6.6585599999999996</v>
      </c>
      <c r="G4207" s="24">
        <v>6.6585599999999996</v>
      </c>
      <c r="H4207" s="23">
        <v>10.201779999999999</v>
      </c>
      <c r="I4207" s="23"/>
      <c r="J4207" s="23">
        <v>150</v>
      </c>
      <c r="K4207" s="23"/>
    </row>
    <row r="4208" spans="1:11" ht="12.75" customHeight="1" x14ac:dyDescent="0.25">
      <c r="A4208" s="20">
        <f t="shared" si="131"/>
        <v>43061.958333323149</v>
      </c>
      <c r="B4208" s="29">
        <v>8.9664599999999997</v>
      </c>
      <c r="C4208" s="30">
        <v>0.35060000000000002</v>
      </c>
      <c r="D4208" s="29">
        <v>132.4838</v>
      </c>
      <c r="E4208" s="29"/>
      <c r="F4208" s="24">
        <f t="shared" si="130"/>
        <v>8.9664599999999997</v>
      </c>
      <c r="G4208" s="24">
        <v>8.9664599999999997</v>
      </c>
      <c r="H4208" s="23">
        <v>10.201169999999999</v>
      </c>
      <c r="I4208" s="23"/>
      <c r="J4208" s="23">
        <v>150</v>
      </c>
      <c r="K4208" s="23"/>
    </row>
    <row r="4209" spans="1:11" ht="12.75" customHeight="1" x14ac:dyDescent="0.25">
      <c r="A4209" s="20">
        <f t="shared" si="131"/>
        <v>43061.999999989814</v>
      </c>
      <c r="B4209" s="29">
        <v>4.9725700000000002</v>
      </c>
      <c r="C4209" s="30">
        <v>0.31135000000000002</v>
      </c>
      <c r="D4209" s="29">
        <v>107.6617</v>
      </c>
      <c r="E4209" s="29"/>
      <c r="F4209" s="24">
        <f t="shared" si="130"/>
        <v>4.9725700000000002</v>
      </c>
      <c r="G4209" s="24">
        <v>4.9725700000000002</v>
      </c>
      <c r="H4209" s="23">
        <v>10.19767</v>
      </c>
      <c r="I4209" s="23"/>
      <c r="J4209" s="23">
        <v>150</v>
      </c>
      <c r="K4209" s="23"/>
    </row>
    <row r="4210" spans="1:11" ht="12.75" customHeight="1" x14ac:dyDescent="0.25">
      <c r="A4210" s="20">
        <f t="shared" si="131"/>
        <v>43062.041666656478</v>
      </c>
      <c r="B4210" s="29">
        <v>6.7229700000000001</v>
      </c>
      <c r="C4210" s="30">
        <v>0.30041000000000001</v>
      </c>
      <c r="D4210" s="29">
        <v>310.00799999999998</v>
      </c>
      <c r="E4210" s="29"/>
      <c r="F4210" s="24">
        <f t="shared" si="130"/>
        <v>6.7229700000000001</v>
      </c>
      <c r="G4210" s="24">
        <v>6.7229700000000001</v>
      </c>
      <c r="H4210" s="23">
        <v>10.191560000000001</v>
      </c>
      <c r="I4210" s="23">
        <f>COUNTIF(G4210:G4233,"&gt;150")</f>
        <v>0</v>
      </c>
      <c r="J4210" s="23">
        <v>150</v>
      </c>
      <c r="K4210" s="23"/>
    </row>
    <row r="4211" spans="1:11" ht="12.75" customHeight="1" x14ac:dyDescent="0.25">
      <c r="A4211" s="20">
        <f t="shared" si="131"/>
        <v>43062.083333323142</v>
      </c>
      <c r="B4211" s="29">
        <v>-4.0893699999999997</v>
      </c>
      <c r="C4211" s="30">
        <v>0.29585</v>
      </c>
      <c r="D4211" s="29">
        <v>299.97770000000003</v>
      </c>
      <c r="E4211" s="29"/>
      <c r="F4211" s="24" t="str">
        <f t="shared" si="130"/>
        <v/>
      </c>
      <c r="G4211" s="24" t="s">
        <v>189</v>
      </c>
      <c r="H4211" s="23">
        <v>10.18988</v>
      </c>
      <c r="I4211" s="23"/>
      <c r="J4211" s="23">
        <v>150</v>
      </c>
      <c r="K4211" s="23"/>
    </row>
    <row r="4212" spans="1:11" ht="12.75" customHeight="1" x14ac:dyDescent="0.25">
      <c r="A4212" s="20">
        <f t="shared" si="131"/>
        <v>43062.124999989806</v>
      </c>
      <c r="B4212" s="29">
        <v>3.5180699999999998</v>
      </c>
      <c r="C4212" s="30">
        <v>0.39487</v>
      </c>
      <c r="D4212" s="29">
        <v>256.0752</v>
      </c>
      <c r="E4212" s="29"/>
      <c r="F4212" s="24">
        <f t="shared" si="130"/>
        <v>3.5180699999999998</v>
      </c>
      <c r="G4212" s="24">
        <v>3.5180699999999998</v>
      </c>
      <c r="H4212" s="23">
        <v>10.18956</v>
      </c>
      <c r="I4212" s="23"/>
      <c r="J4212" s="23">
        <v>150</v>
      </c>
      <c r="K4212" s="23"/>
    </row>
    <row r="4213" spans="1:11" ht="12.75" customHeight="1" x14ac:dyDescent="0.25">
      <c r="A4213" s="20">
        <f t="shared" si="131"/>
        <v>43062.166666656471</v>
      </c>
      <c r="B4213" s="29">
        <v>-0.23912</v>
      </c>
      <c r="C4213" s="30">
        <v>0.80603999999999998</v>
      </c>
      <c r="D4213" s="29">
        <v>288.52229999999997</v>
      </c>
      <c r="E4213" s="29"/>
      <c r="F4213" s="24" t="str">
        <f t="shared" si="130"/>
        <v/>
      </c>
      <c r="G4213" s="24" t="s">
        <v>189</v>
      </c>
      <c r="H4213" s="23">
        <v>10.18539</v>
      </c>
      <c r="I4213" s="23"/>
      <c r="J4213" s="23">
        <v>150</v>
      </c>
      <c r="K4213" s="23"/>
    </row>
    <row r="4214" spans="1:11" ht="12.75" customHeight="1" x14ac:dyDescent="0.25">
      <c r="A4214" s="20">
        <f t="shared" si="131"/>
        <v>43062.208333323135</v>
      </c>
      <c r="B4214" s="29">
        <v>21.54607</v>
      </c>
      <c r="C4214" s="30">
        <v>0.64324999999999999</v>
      </c>
      <c r="D4214" s="29">
        <v>296.96699999999998</v>
      </c>
      <c r="E4214" s="29"/>
      <c r="F4214" s="24">
        <f t="shared" si="130"/>
        <v>21.54607</v>
      </c>
      <c r="G4214" s="24">
        <v>21.54607</v>
      </c>
      <c r="H4214" s="23">
        <v>10.182829999999999</v>
      </c>
      <c r="I4214" s="23"/>
      <c r="J4214" s="23">
        <v>150</v>
      </c>
      <c r="K4214" s="23"/>
    </row>
    <row r="4215" spans="1:11" ht="12.75" customHeight="1" x14ac:dyDescent="0.25">
      <c r="A4215" s="20">
        <f t="shared" si="131"/>
        <v>43062.249999989799</v>
      </c>
      <c r="B4215" s="29">
        <v>1.6941299999999999</v>
      </c>
      <c r="C4215" s="30">
        <v>0.30506</v>
      </c>
      <c r="D4215" s="29">
        <v>313.48</v>
      </c>
      <c r="E4215" s="29"/>
      <c r="F4215" s="24">
        <f t="shared" si="130"/>
        <v>1.6941299999999999</v>
      </c>
      <c r="G4215" s="24">
        <v>1.6941299999999999</v>
      </c>
      <c r="H4215" s="23">
        <v>10.17939</v>
      </c>
      <c r="I4215" s="23"/>
      <c r="J4215" s="23">
        <v>150</v>
      </c>
      <c r="K4215" s="23"/>
    </row>
    <row r="4216" spans="1:11" ht="12.75" customHeight="1" x14ac:dyDescent="0.25">
      <c r="A4216" s="20">
        <f t="shared" si="131"/>
        <v>43062.291666656463</v>
      </c>
      <c r="B4216" s="29">
        <v>15.194839999999999</v>
      </c>
      <c r="C4216" s="30">
        <v>0.27359</v>
      </c>
      <c r="D4216" s="29">
        <v>221.58850000000001</v>
      </c>
      <c r="E4216" s="29"/>
      <c r="F4216" s="24">
        <f t="shared" si="130"/>
        <v>15.194839999999999</v>
      </c>
      <c r="G4216" s="24">
        <v>15.194839999999999</v>
      </c>
      <c r="H4216" s="23">
        <v>10.1785</v>
      </c>
      <c r="I4216" s="23"/>
      <c r="J4216" s="23">
        <v>150</v>
      </c>
      <c r="K4216" s="23"/>
    </row>
    <row r="4217" spans="1:11" ht="12.75" customHeight="1" x14ac:dyDescent="0.25">
      <c r="A4217" s="20">
        <f t="shared" si="131"/>
        <v>43062.333333323128</v>
      </c>
      <c r="B4217" s="29">
        <v>3.6980400000000002</v>
      </c>
      <c r="C4217" s="30">
        <v>0.48488999999999999</v>
      </c>
      <c r="D4217" s="29">
        <v>140.74690000000001</v>
      </c>
      <c r="E4217" s="29"/>
      <c r="F4217" s="24">
        <f t="shared" si="130"/>
        <v>3.6980400000000002</v>
      </c>
      <c r="G4217" s="24">
        <v>3.6980400000000002</v>
      </c>
      <c r="H4217" s="23">
        <v>10.178459999999999</v>
      </c>
      <c r="I4217" s="23"/>
      <c r="J4217" s="23">
        <v>150</v>
      </c>
      <c r="K4217" s="23"/>
    </row>
    <row r="4218" spans="1:11" ht="12.75" customHeight="1" x14ac:dyDescent="0.25">
      <c r="A4218" s="20">
        <f t="shared" si="131"/>
        <v>43062.374999989792</v>
      </c>
      <c r="B4218" s="29">
        <v>0.40161999999999998</v>
      </c>
      <c r="C4218" s="30">
        <v>0.81913000000000002</v>
      </c>
      <c r="D4218" s="29">
        <v>55.133589999999998</v>
      </c>
      <c r="E4218" s="29"/>
      <c r="F4218" s="24">
        <f t="shared" si="130"/>
        <v>0.40161999999999998</v>
      </c>
      <c r="G4218" s="24">
        <v>0.40161999999999998</v>
      </c>
      <c r="H4218" s="23">
        <v>10.17263</v>
      </c>
      <c r="I4218" s="23"/>
      <c r="J4218" s="23">
        <v>150</v>
      </c>
      <c r="K4218" s="23"/>
    </row>
    <row r="4219" spans="1:11" ht="12.75" customHeight="1" x14ac:dyDescent="0.25">
      <c r="A4219" s="20">
        <f t="shared" si="131"/>
        <v>43062.416666656456</v>
      </c>
      <c r="B4219" s="29">
        <v>25.42661</v>
      </c>
      <c r="C4219" s="30">
        <v>0.79422000000000004</v>
      </c>
      <c r="D4219" s="29">
        <v>44.834530000000001</v>
      </c>
      <c r="E4219" s="29"/>
      <c r="F4219" s="24">
        <f t="shared" si="130"/>
        <v>25.42661</v>
      </c>
      <c r="G4219" s="24">
        <v>25.42661</v>
      </c>
      <c r="H4219" s="23">
        <v>10.170500000000001</v>
      </c>
      <c r="I4219" s="23"/>
      <c r="J4219" s="23">
        <v>150</v>
      </c>
      <c r="K4219" s="23"/>
    </row>
    <row r="4220" spans="1:11" ht="12.75" customHeight="1" x14ac:dyDescent="0.25">
      <c r="A4220" s="20">
        <f t="shared" si="131"/>
        <v>43062.45833332312</v>
      </c>
      <c r="B4220" s="29">
        <v>10.57342</v>
      </c>
      <c r="C4220" s="30">
        <v>1.0962400000000001</v>
      </c>
      <c r="D4220" s="29">
        <v>260.92360000000002</v>
      </c>
      <c r="E4220" s="29"/>
      <c r="F4220" s="24">
        <f t="shared" si="130"/>
        <v>10.57342</v>
      </c>
      <c r="G4220" s="24">
        <v>10.57342</v>
      </c>
      <c r="H4220" s="23">
        <v>10.166169999999999</v>
      </c>
      <c r="I4220" s="23"/>
      <c r="J4220" s="23">
        <v>150</v>
      </c>
      <c r="K4220" s="23"/>
    </row>
    <row r="4221" spans="1:11" ht="12.75" customHeight="1" x14ac:dyDescent="0.25">
      <c r="A4221" s="20">
        <f t="shared" si="131"/>
        <v>43062.499999989785</v>
      </c>
      <c r="B4221" s="29">
        <v>0.62483</v>
      </c>
      <c r="C4221" s="30">
        <v>1.0081599999999999</v>
      </c>
      <c r="D4221" s="29">
        <v>66.403099999999995</v>
      </c>
      <c r="E4221" s="29"/>
      <c r="F4221" s="24">
        <f t="shared" si="130"/>
        <v>0.62483</v>
      </c>
      <c r="G4221" s="24">
        <v>0.62483</v>
      </c>
      <c r="H4221" s="23">
        <v>10.16567</v>
      </c>
      <c r="I4221" s="23"/>
      <c r="J4221" s="23">
        <v>150</v>
      </c>
      <c r="K4221" s="23"/>
    </row>
    <row r="4222" spans="1:11" ht="12.75" customHeight="1" x14ac:dyDescent="0.25">
      <c r="A4222" s="20">
        <f t="shared" si="131"/>
        <v>43062.541666656449</v>
      </c>
      <c r="B4222" s="29">
        <v>12.7789</v>
      </c>
      <c r="C4222" s="30">
        <v>1.0512699999999999</v>
      </c>
      <c r="D4222" s="29">
        <v>43.224150000000002</v>
      </c>
      <c r="E4222" s="29"/>
      <c r="F4222" s="24">
        <f t="shared" si="130"/>
        <v>12.7789</v>
      </c>
      <c r="G4222" s="24">
        <v>12.7789</v>
      </c>
      <c r="H4222" s="23">
        <v>10.162940000000001</v>
      </c>
      <c r="I4222" s="23"/>
      <c r="J4222" s="23">
        <v>150</v>
      </c>
      <c r="K4222" s="23"/>
    </row>
    <row r="4223" spans="1:11" ht="12.75" customHeight="1" x14ac:dyDescent="0.25">
      <c r="A4223" s="20">
        <f t="shared" si="131"/>
        <v>43062.583333323113</v>
      </c>
      <c r="B4223" s="29">
        <v>10.09782</v>
      </c>
      <c r="C4223" s="30">
        <v>1.0502</v>
      </c>
      <c r="D4223" s="29">
        <v>190.7758</v>
      </c>
      <c r="E4223" s="29"/>
      <c r="F4223" s="24">
        <f t="shared" si="130"/>
        <v>10.09782</v>
      </c>
      <c r="G4223" s="24">
        <v>10.09782</v>
      </c>
      <c r="H4223" s="23">
        <v>10.16133</v>
      </c>
      <c r="I4223" s="23"/>
      <c r="J4223" s="23">
        <v>150</v>
      </c>
      <c r="K4223" s="23"/>
    </row>
    <row r="4224" spans="1:11" ht="12.75" customHeight="1" x14ac:dyDescent="0.25">
      <c r="A4224" s="20">
        <f t="shared" si="131"/>
        <v>43062.624999989777</v>
      </c>
      <c r="B4224" s="29">
        <v>49.144820000000003</v>
      </c>
      <c r="C4224" s="30">
        <v>0.51229999999999998</v>
      </c>
      <c r="D4224" s="29">
        <v>130.24680000000001</v>
      </c>
      <c r="E4224" s="29"/>
      <c r="F4224" s="24">
        <f t="shared" si="130"/>
        <v>49.144820000000003</v>
      </c>
      <c r="G4224" s="24">
        <v>49.144820000000003</v>
      </c>
      <c r="H4224" s="23">
        <v>10.159090000000001</v>
      </c>
      <c r="I4224" s="23"/>
      <c r="J4224" s="23">
        <v>150</v>
      </c>
      <c r="K4224" s="23"/>
    </row>
    <row r="4225" spans="1:11" ht="12.75" customHeight="1" x14ac:dyDescent="0.25">
      <c r="A4225" s="20">
        <f t="shared" si="131"/>
        <v>43062.666666656442</v>
      </c>
      <c r="B4225" s="29">
        <v>36.35913</v>
      </c>
      <c r="C4225" s="30">
        <v>1.5108999999999999</v>
      </c>
      <c r="D4225" s="29">
        <v>25.732150000000001</v>
      </c>
      <c r="E4225" s="29"/>
      <c r="F4225" s="24">
        <f t="shared" si="130"/>
        <v>36.35913</v>
      </c>
      <c r="G4225" s="24">
        <v>36.35913</v>
      </c>
      <c r="H4225" s="23">
        <v>10.153</v>
      </c>
      <c r="I4225" s="23"/>
      <c r="J4225" s="23">
        <v>150</v>
      </c>
      <c r="K4225" s="23"/>
    </row>
    <row r="4226" spans="1:11" ht="12.75" customHeight="1" x14ac:dyDescent="0.25">
      <c r="A4226" s="20">
        <f t="shared" si="131"/>
        <v>43062.708333323106</v>
      </c>
      <c r="B4226" s="29">
        <v>16.185669999999998</v>
      </c>
      <c r="C4226" s="30">
        <v>2.2047500000000002</v>
      </c>
      <c r="D4226" s="29">
        <v>8.4055999999999997</v>
      </c>
      <c r="E4226" s="29"/>
      <c r="F4226" s="24">
        <f t="shared" si="130"/>
        <v>16.185669999999998</v>
      </c>
      <c r="G4226" s="24">
        <v>16.185669999999998</v>
      </c>
      <c r="H4226" s="23">
        <v>10.151</v>
      </c>
      <c r="I4226" s="23"/>
      <c r="J4226" s="23">
        <v>150</v>
      </c>
      <c r="K4226" s="23"/>
    </row>
    <row r="4227" spans="1:11" ht="12.75" customHeight="1" x14ac:dyDescent="0.25">
      <c r="A4227" s="20">
        <f t="shared" si="131"/>
        <v>43062.74999998977</v>
      </c>
      <c r="B4227" s="29">
        <v>15.137919999999999</v>
      </c>
      <c r="C4227" s="30">
        <v>1.8302400000000001</v>
      </c>
      <c r="D4227" s="29">
        <v>36.573219999999999</v>
      </c>
      <c r="E4227" s="29"/>
      <c r="F4227" s="24">
        <f t="shared" si="130"/>
        <v>15.137919999999999</v>
      </c>
      <c r="G4227" s="24">
        <v>15.137919999999999</v>
      </c>
      <c r="H4227" s="23">
        <v>10.14944</v>
      </c>
      <c r="I4227" s="23"/>
      <c r="J4227" s="23">
        <v>150</v>
      </c>
      <c r="K4227" s="23"/>
    </row>
    <row r="4228" spans="1:11" ht="12.75" customHeight="1" x14ac:dyDescent="0.25">
      <c r="A4228" s="20">
        <f t="shared" si="131"/>
        <v>43062.791666656434</v>
      </c>
      <c r="B4228" s="29">
        <v>7.51206</v>
      </c>
      <c r="C4228" s="30">
        <v>1.26254</v>
      </c>
      <c r="D4228" s="29">
        <v>34.314129999999999</v>
      </c>
      <c r="E4228" s="29"/>
      <c r="F4228" s="24">
        <f t="shared" si="130"/>
        <v>7.51206</v>
      </c>
      <c r="G4228" s="24">
        <v>7.51206</v>
      </c>
      <c r="H4228" s="23">
        <v>10.1426</v>
      </c>
      <c r="I4228" s="23"/>
      <c r="J4228" s="23">
        <v>150</v>
      </c>
      <c r="K4228" s="23"/>
    </row>
    <row r="4229" spans="1:11" ht="12.75" customHeight="1" x14ac:dyDescent="0.25">
      <c r="A4229" s="20">
        <f t="shared" si="131"/>
        <v>43062.833333323098</v>
      </c>
      <c r="B4229" s="29">
        <v>5.8381499999999997</v>
      </c>
      <c r="C4229" s="30">
        <v>0.40449000000000002</v>
      </c>
      <c r="D4229" s="29">
        <v>99.536559999999994</v>
      </c>
      <c r="E4229" s="29"/>
      <c r="F4229" s="24">
        <f t="shared" si="130"/>
        <v>5.8381499999999997</v>
      </c>
      <c r="G4229" s="24">
        <v>5.8381499999999997</v>
      </c>
      <c r="H4229" s="23">
        <v>10.13888</v>
      </c>
      <c r="I4229" s="23"/>
      <c r="J4229" s="23">
        <v>150</v>
      </c>
      <c r="K4229" s="23"/>
    </row>
    <row r="4230" spans="1:11" ht="12.75" customHeight="1" x14ac:dyDescent="0.25">
      <c r="A4230" s="20">
        <f t="shared" si="131"/>
        <v>43062.874999989763</v>
      </c>
      <c r="B4230" s="29">
        <v>17.258220000000001</v>
      </c>
      <c r="C4230" s="30">
        <v>0.35494999999999999</v>
      </c>
      <c r="D4230" s="29">
        <v>108.1091</v>
      </c>
      <c r="E4230" s="29"/>
      <c r="F4230" s="24">
        <f t="shared" si="130"/>
        <v>17.258220000000001</v>
      </c>
      <c r="G4230" s="24">
        <v>17.258220000000001</v>
      </c>
      <c r="H4230" s="23">
        <v>10.135949999999999</v>
      </c>
      <c r="I4230" s="23"/>
      <c r="J4230" s="23">
        <v>150</v>
      </c>
      <c r="K4230" s="23"/>
    </row>
    <row r="4231" spans="1:11" ht="12.75" customHeight="1" x14ac:dyDescent="0.25">
      <c r="A4231" s="20">
        <f t="shared" si="131"/>
        <v>43062.916666656427</v>
      </c>
      <c r="B4231" s="29">
        <v>14.24555</v>
      </c>
      <c r="C4231" s="30">
        <v>0.31645000000000001</v>
      </c>
      <c r="D4231" s="29">
        <v>128.1874</v>
      </c>
      <c r="E4231" s="29"/>
      <c r="F4231" s="24">
        <f t="shared" si="130"/>
        <v>14.24555</v>
      </c>
      <c r="G4231" s="24">
        <v>14.24555</v>
      </c>
      <c r="H4231" s="23">
        <v>10.134449999999999</v>
      </c>
      <c r="I4231" s="23"/>
      <c r="J4231" s="23">
        <v>150</v>
      </c>
      <c r="K4231" s="23"/>
    </row>
    <row r="4232" spans="1:11" ht="12.75" customHeight="1" x14ac:dyDescent="0.25">
      <c r="A4232" s="20">
        <f t="shared" si="131"/>
        <v>43062.958333323091</v>
      </c>
      <c r="B4232" s="29">
        <v>0.30370000000000003</v>
      </c>
      <c r="C4232" s="30">
        <v>0.38922000000000001</v>
      </c>
      <c r="D4232" s="29">
        <v>118.6991</v>
      </c>
      <c r="E4232" s="29"/>
      <c r="F4232" s="24">
        <f t="shared" si="130"/>
        <v>0.30370000000000003</v>
      </c>
      <c r="G4232" s="24">
        <v>0.30370000000000003</v>
      </c>
      <c r="H4232" s="23">
        <v>10.13278</v>
      </c>
      <c r="I4232" s="23"/>
      <c r="J4232" s="23">
        <v>150</v>
      </c>
      <c r="K4232" s="23"/>
    </row>
    <row r="4233" spans="1:11" ht="12.75" customHeight="1" x14ac:dyDescent="0.25">
      <c r="A4233" s="20">
        <f t="shared" si="131"/>
        <v>43062.999999989755</v>
      </c>
      <c r="B4233" s="29">
        <v>4.8858100000000002</v>
      </c>
      <c r="C4233" s="30">
        <v>0.77049999999999996</v>
      </c>
      <c r="D4233" s="29">
        <v>280.62889999999999</v>
      </c>
      <c r="E4233" s="29"/>
      <c r="F4233" s="24">
        <f t="shared" si="130"/>
        <v>4.8858100000000002</v>
      </c>
      <c r="G4233" s="24">
        <v>4.8858100000000002</v>
      </c>
      <c r="H4233" s="23">
        <v>10.12829</v>
      </c>
      <c r="I4233" s="23"/>
      <c r="J4233" s="23">
        <v>150</v>
      </c>
      <c r="K4233" s="23"/>
    </row>
    <row r="4234" spans="1:11" ht="12.75" customHeight="1" x14ac:dyDescent="0.25">
      <c r="A4234" s="20">
        <f t="shared" si="131"/>
        <v>43063.04166665642</v>
      </c>
      <c r="B4234" s="29">
        <v>12.689489999999999</v>
      </c>
      <c r="C4234" s="30">
        <v>0.47635</v>
      </c>
      <c r="D4234" s="29">
        <v>305.51249999999999</v>
      </c>
      <c r="E4234" s="29"/>
      <c r="F4234" s="24">
        <f t="shared" si="130"/>
        <v>12.689489999999999</v>
      </c>
      <c r="G4234" s="24">
        <v>12.689489999999999</v>
      </c>
      <c r="H4234" s="23">
        <v>10.12318</v>
      </c>
      <c r="I4234" s="23">
        <f>COUNTIF(G4234:G4257,"&gt;150")</f>
        <v>0</v>
      </c>
      <c r="J4234" s="23">
        <v>150</v>
      </c>
      <c r="K4234" s="23"/>
    </row>
    <row r="4235" spans="1:11" ht="12.75" customHeight="1" x14ac:dyDescent="0.25">
      <c r="A4235" s="20">
        <f t="shared" si="131"/>
        <v>43063.083333323084</v>
      </c>
      <c r="B4235" s="29">
        <v>8.6395599999999995</v>
      </c>
      <c r="C4235" s="30">
        <v>0.40914</v>
      </c>
      <c r="D4235" s="29">
        <v>9.8041300000000007</v>
      </c>
      <c r="E4235" s="29"/>
      <c r="F4235" s="24">
        <f t="shared" ref="F4235:F4298" si="132">IF(AND(B4235&gt;0,ISNUMBER(B4235)),B4235,"")</f>
        <v>8.6395599999999995</v>
      </c>
      <c r="G4235" s="24">
        <v>8.6395599999999995</v>
      </c>
      <c r="H4235" s="23">
        <v>10.122719999999999</v>
      </c>
      <c r="I4235" s="23"/>
      <c r="J4235" s="23">
        <v>150</v>
      </c>
      <c r="K4235" s="23"/>
    </row>
    <row r="4236" spans="1:11" ht="12.75" customHeight="1" x14ac:dyDescent="0.25">
      <c r="A4236" s="20">
        <f t="shared" ref="A4236:A4299" si="133">A4235+1/24</f>
        <v>43063.124999989748</v>
      </c>
      <c r="B4236" s="29">
        <v>13.88462</v>
      </c>
      <c r="C4236" s="30">
        <v>0.39700999999999997</v>
      </c>
      <c r="D4236" s="29">
        <v>304.58260000000001</v>
      </c>
      <c r="E4236" s="29"/>
      <c r="F4236" s="24">
        <f t="shared" si="132"/>
        <v>13.88462</v>
      </c>
      <c r="G4236" s="24">
        <v>13.88462</v>
      </c>
      <c r="H4236" s="23">
        <v>10.12228</v>
      </c>
      <c r="I4236" s="23"/>
      <c r="J4236" s="23">
        <v>150</v>
      </c>
      <c r="K4236" s="23"/>
    </row>
    <row r="4237" spans="1:11" ht="12.75" customHeight="1" x14ac:dyDescent="0.25">
      <c r="A4237" s="20">
        <f t="shared" si="133"/>
        <v>43063.166666656412</v>
      </c>
      <c r="B4237" s="29">
        <v>16.049299999999999</v>
      </c>
      <c r="C4237" s="30">
        <v>0.46365000000000001</v>
      </c>
      <c r="D4237" s="29">
        <v>263.85820000000001</v>
      </c>
      <c r="E4237" s="29"/>
      <c r="F4237" s="24">
        <f t="shared" si="132"/>
        <v>16.049299999999999</v>
      </c>
      <c r="G4237" s="24">
        <v>16.049299999999999</v>
      </c>
      <c r="H4237" s="23">
        <v>10.114330000000001</v>
      </c>
      <c r="I4237" s="23"/>
      <c r="J4237" s="23">
        <v>150</v>
      </c>
      <c r="K4237" s="23"/>
    </row>
    <row r="4238" spans="1:11" ht="12.75" customHeight="1" x14ac:dyDescent="0.25">
      <c r="A4238" s="20">
        <f t="shared" si="133"/>
        <v>43063.208333323077</v>
      </c>
      <c r="B4238" s="29">
        <v>6.3773200000000001</v>
      </c>
      <c r="C4238" s="30">
        <v>0.47593999999999997</v>
      </c>
      <c r="D4238" s="29">
        <v>305.71370000000002</v>
      </c>
      <c r="E4238" s="29"/>
      <c r="F4238" s="24">
        <f t="shared" si="132"/>
        <v>6.3773200000000001</v>
      </c>
      <c r="G4238" s="24">
        <v>6.3773200000000001</v>
      </c>
      <c r="H4238" s="23">
        <v>10.109719999999999</v>
      </c>
      <c r="I4238" s="23"/>
      <c r="J4238" s="23">
        <v>150</v>
      </c>
      <c r="K4238" s="23"/>
    </row>
    <row r="4239" spans="1:11" ht="12.75" customHeight="1" x14ac:dyDescent="0.25">
      <c r="A4239" s="20">
        <f t="shared" si="133"/>
        <v>43063.249999989741</v>
      </c>
      <c r="B4239" s="29">
        <v>8.2706300000000006</v>
      </c>
      <c r="C4239" s="30">
        <v>0.29204000000000002</v>
      </c>
      <c r="D4239" s="29">
        <v>33.722850000000001</v>
      </c>
      <c r="E4239" s="29"/>
      <c r="F4239" s="24">
        <f t="shared" si="132"/>
        <v>8.2706300000000006</v>
      </c>
      <c r="G4239" s="24">
        <v>8.2706300000000006</v>
      </c>
      <c r="H4239" s="23">
        <v>10.10947</v>
      </c>
      <c r="I4239" s="23"/>
      <c r="J4239" s="23">
        <v>150</v>
      </c>
      <c r="K4239" s="23"/>
    </row>
    <row r="4240" spans="1:11" ht="12.75" customHeight="1" x14ac:dyDescent="0.25">
      <c r="A4240" s="20">
        <f t="shared" si="133"/>
        <v>43063.291666656405</v>
      </c>
      <c r="B4240" s="29">
        <v>14.80306</v>
      </c>
      <c r="C4240" s="30">
        <v>0.41720000000000002</v>
      </c>
      <c r="D4240" s="29">
        <v>255.89500000000001</v>
      </c>
      <c r="E4240" s="29"/>
      <c r="F4240" s="24">
        <f t="shared" si="132"/>
        <v>14.80306</v>
      </c>
      <c r="G4240" s="24">
        <v>14.80306</v>
      </c>
      <c r="H4240" s="23">
        <v>10.10656</v>
      </c>
      <c r="I4240" s="23"/>
      <c r="J4240" s="23">
        <v>150</v>
      </c>
      <c r="K4240" s="23"/>
    </row>
    <row r="4241" spans="1:11" ht="12.75" customHeight="1" x14ac:dyDescent="0.25">
      <c r="A4241" s="20">
        <f t="shared" si="133"/>
        <v>43063.333333323069</v>
      </c>
      <c r="B4241" s="29">
        <v>50.37133</v>
      </c>
      <c r="C4241" s="30">
        <v>0.23812</v>
      </c>
      <c r="D4241" s="29">
        <v>269.97539999999998</v>
      </c>
      <c r="E4241" s="29"/>
      <c r="F4241" s="24">
        <f t="shared" si="132"/>
        <v>50.37133</v>
      </c>
      <c r="G4241" s="24">
        <v>50.37133</v>
      </c>
      <c r="H4241" s="23">
        <v>10.104200000000001</v>
      </c>
      <c r="I4241" s="23"/>
      <c r="J4241" s="23">
        <v>150</v>
      </c>
      <c r="K4241" s="23"/>
    </row>
    <row r="4242" spans="1:11" ht="12.75" customHeight="1" x14ac:dyDescent="0.25">
      <c r="A4242" s="20">
        <f t="shared" si="133"/>
        <v>43063.374999989734</v>
      </c>
      <c r="B4242" s="29">
        <v>26.553270000000001</v>
      </c>
      <c r="C4242" s="30">
        <v>0.47902</v>
      </c>
      <c r="D4242" s="29">
        <v>19.614699999999999</v>
      </c>
      <c r="E4242" s="29"/>
      <c r="F4242" s="24">
        <f t="shared" si="132"/>
        <v>26.553270000000001</v>
      </c>
      <c r="G4242" s="24">
        <v>26.553270000000001</v>
      </c>
      <c r="H4242" s="23">
        <v>10.09782</v>
      </c>
      <c r="I4242" s="23"/>
      <c r="J4242" s="23">
        <v>150</v>
      </c>
      <c r="K4242" s="23"/>
    </row>
    <row r="4243" spans="1:11" ht="12.75" customHeight="1" x14ac:dyDescent="0.25">
      <c r="A4243" s="20">
        <f t="shared" si="133"/>
        <v>43063.416666656398</v>
      </c>
      <c r="B4243" s="29">
        <v>10.963150000000001</v>
      </c>
      <c r="C4243" s="30">
        <v>0.80330000000000001</v>
      </c>
      <c r="D4243" s="29">
        <v>45.886989999999997</v>
      </c>
      <c r="E4243" s="29"/>
      <c r="F4243" s="24">
        <f t="shared" si="132"/>
        <v>10.963150000000001</v>
      </c>
      <c r="G4243" s="24">
        <v>10.963150000000001</v>
      </c>
      <c r="H4243" s="23">
        <v>10.0961</v>
      </c>
      <c r="I4243" s="23"/>
      <c r="J4243" s="23">
        <v>150</v>
      </c>
      <c r="K4243" s="23"/>
    </row>
    <row r="4244" spans="1:11" ht="12.75" customHeight="1" x14ac:dyDescent="0.25">
      <c r="A4244" s="20">
        <f t="shared" si="133"/>
        <v>43063.458333323062</v>
      </c>
      <c r="B4244" s="29">
        <v>27.319019999999998</v>
      </c>
      <c r="C4244" s="30">
        <v>0.61563999999999997</v>
      </c>
      <c r="D4244" s="29">
        <v>131.66069999999999</v>
      </c>
      <c r="E4244" s="29"/>
      <c r="F4244" s="24">
        <f t="shared" si="132"/>
        <v>27.319019999999998</v>
      </c>
      <c r="G4244" s="24">
        <v>27.319019999999998</v>
      </c>
      <c r="H4244" s="23">
        <v>10.096</v>
      </c>
      <c r="I4244" s="23"/>
      <c r="J4244" s="23">
        <v>150</v>
      </c>
      <c r="K4244" s="23"/>
    </row>
    <row r="4245" spans="1:11" ht="12.75" customHeight="1" x14ac:dyDescent="0.25">
      <c r="A4245" s="20">
        <f t="shared" si="133"/>
        <v>43063.499999989726</v>
      </c>
      <c r="B4245" s="29">
        <v>46.099890000000002</v>
      </c>
      <c r="C4245" s="30">
        <v>0.70279000000000003</v>
      </c>
      <c r="D4245" s="29">
        <v>100.93729999999999</v>
      </c>
      <c r="E4245" s="29"/>
      <c r="F4245" s="24">
        <f t="shared" si="132"/>
        <v>46.099890000000002</v>
      </c>
      <c r="G4245" s="24">
        <v>46.099890000000002</v>
      </c>
      <c r="H4245" s="23">
        <v>10.09543</v>
      </c>
      <c r="I4245" s="23"/>
      <c r="J4245" s="23">
        <v>150</v>
      </c>
      <c r="K4245" s="23"/>
    </row>
    <row r="4246" spans="1:11" ht="12.75" customHeight="1" x14ac:dyDescent="0.25">
      <c r="A4246" s="20">
        <f t="shared" si="133"/>
        <v>43063.541666656391</v>
      </c>
      <c r="B4246" s="29">
        <v>16.252780000000001</v>
      </c>
      <c r="C4246" s="30">
        <v>0.59045000000000003</v>
      </c>
      <c r="D4246" s="29">
        <v>129.8297</v>
      </c>
      <c r="E4246" s="29"/>
      <c r="F4246" s="24">
        <f t="shared" si="132"/>
        <v>16.252780000000001</v>
      </c>
      <c r="G4246" s="24">
        <v>16.252780000000001</v>
      </c>
      <c r="H4246" s="23">
        <v>10.09328</v>
      </c>
      <c r="I4246" s="23"/>
      <c r="J4246" s="23">
        <v>150</v>
      </c>
      <c r="K4246" s="23"/>
    </row>
    <row r="4247" spans="1:11" ht="12.75" customHeight="1" x14ac:dyDescent="0.25">
      <c r="A4247" s="20">
        <f t="shared" si="133"/>
        <v>43063.583333323055</v>
      </c>
      <c r="B4247" s="29">
        <v>39.506180000000001</v>
      </c>
      <c r="C4247" s="30">
        <v>0.78805000000000003</v>
      </c>
      <c r="D4247" s="29">
        <v>78.292109999999994</v>
      </c>
      <c r="E4247" s="29"/>
      <c r="F4247" s="24">
        <f t="shared" si="132"/>
        <v>39.506180000000001</v>
      </c>
      <c r="G4247" s="24">
        <v>39.506180000000001</v>
      </c>
      <c r="H4247" s="23">
        <v>10.09111</v>
      </c>
      <c r="I4247" s="23"/>
      <c r="J4247" s="23">
        <v>150</v>
      </c>
      <c r="K4247" s="23"/>
    </row>
    <row r="4248" spans="1:11" ht="12.75" customHeight="1" x14ac:dyDescent="0.25">
      <c r="A4248" s="20">
        <f t="shared" si="133"/>
        <v>43063.624999989719</v>
      </c>
      <c r="B4248" s="29">
        <v>7.6293300000000004</v>
      </c>
      <c r="C4248" s="30">
        <v>0.66574</v>
      </c>
      <c r="D4248" s="29">
        <v>105.6861</v>
      </c>
      <c r="E4248" s="29"/>
      <c r="F4248" s="24">
        <f t="shared" si="132"/>
        <v>7.6293300000000004</v>
      </c>
      <c r="G4248" s="24">
        <v>7.6293300000000004</v>
      </c>
      <c r="H4248" s="23">
        <v>10.090669999999999</v>
      </c>
      <c r="I4248" s="23"/>
      <c r="J4248" s="23">
        <v>150</v>
      </c>
      <c r="K4248" s="23"/>
    </row>
    <row r="4249" spans="1:11" ht="12.75" customHeight="1" x14ac:dyDescent="0.25">
      <c r="A4249" s="20">
        <f t="shared" si="133"/>
        <v>43063.666666656383</v>
      </c>
      <c r="B4249" s="29">
        <v>32.171329999999998</v>
      </c>
      <c r="C4249" s="30">
        <v>1.6055200000000001</v>
      </c>
      <c r="D4249" s="29">
        <v>10.957560000000001</v>
      </c>
      <c r="E4249" s="29"/>
      <c r="F4249" s="24">
        <f t="shared" si="132"/>
        <v>32.171329999999998</v>
      </c>
      <c r="G4249" s="24">
        <v>32.171329999999998</v>
      </c>
      <c r="H4249" s="23">
        <v>10.0893</v>
      </c>
      <c r="I4249" s="23"/>
      <c r="J4249" s="23">
        <v>150</v>
      </c>
      <c r="K4249" s="23"/>
    </row>
    <row r="4250" spans="1:11" ht="12.75" customHeight="1" x14ac:dyDescent="0.25">
      <c r="A4250" s="20">
        <f t="shared" si="133"/>
        <v>43063.708333323048</v>
      </c>
      <c r="B4250" s="29">
        <v>24.079640000000001</v>
      </c>
      <c r="C4250" s="30">
        <v>0.41620000000000001</v>
      </c>
      <c r="D4250" s="29">
        <v>130.77189999999999</v>
      </c>
      <c r="E4250" s="29"/>
      <c r="F4250" s="24">
        <f t="shared" si="132"/>
        <v>24.079640000000001</v>
      </c>
      <c r="G4250" s="24">
        <v>24.079640000000001</v>
      </c>
      <c r="H4250" s="23">
        <v>10.086830000000001</v>
      </c>
      <c r="I4250" s="23"/>
      <c r="J4250" s="23">
        <v>150</v>
      </c>
      <c r="K4250" s="23"/>
    </row>
    <row r="4251" spans="1:11" ht="12.75" customHeight="1" x14ac:dyDescent="0.25">
      <c r="A4251" s="20">
        <f t="shared" si="133"/>
        <v>43063.749999989712</v>
      </c>
      <c r="B4251" s="29">
        <v>72.69753</v>
      </c>
      <c r="C4251" s="30">
        <v>1.45709</v>
      </c>
      <c r="D4251" s="29">
        <v>268.93040000000002</v>
      </c>
      <c r="E4251" s="29"/>
      <c r="F4251" s="24">
        <f t="shared" si="132"/>
        <v>72.69753</v>
      </c>
      <c r="G4251" s="24">
        <v>72.69753</v>
      </c>
      <c r="H4251" s="23">
        <v>10.08067</v>
      </c>
      <c r="I4251" s="23"/>
      <c r="J4251" s="23">
        <v>150</v>
      </c>
      <c r="K4251" s="23"/>
    </row>
    <row r="4252" spans="1:11" ht="12.75" customHeight="1" x14ac:dyDescent="0.25">
      <c r="A4252" s="20">
        <f t="shared" si="133"/>
        <v>43063.791666656376</v>
      </c>
      <c r="B4252" s="29">
        <v>24.560980000000001</v>
      </c>
      <c r="C4252" s="30">
        <v>0.52225999999999995</v>
      </c>
      <c r="D4252" s="29">
        <v>240.1311</v>
      </c>
      <c r="E4252" s="29"/>
      <c r="F4252" s="24">
        <f t="shared" si="132"/>
        <v>24.560980000000001</v>
      </c>
      <c r="G4252" s="24">
        <v>24.560980000000001</v>
      </c>
      <c r="H4252" s="23">
        <v>10.08061</v>
      </c>
      <c r="I4252" s="23"/>
      <c r="J4252" s="23">
        <v>150</v>
      </c>
      <c r="K4252" s="23"/>
    </row>
    <row r="4253" spans="1:11" ht="12.75" customHeight="1" x14ac:dyDescent="0.25">
      <c r="A4253" s="20">
        <f t="shared" si="133"/>
        <v>43063.83333332304</v>
      </c>
      <c r="B4253" s="29">
        <v>6.8853600000000004</v>
      </c>
      <c r="C4253" s="30">
        <v>0.82955999999999996</v>
      </c>
      <c r="D4253" s="29">
        <v>259.1078</v>
      </c>
      <c r="E4253" s="29"/>
      <c r="F4253" s="24">
        <f t="shared" si="132"/>
        <v>6.8853600000000004</v>
      </c>
      <c r="G4253" s="24">
        <v>6.8853600000000004</v>
      </c>
      <c r="H4253" s="23">
        <v>10.07611</v>
      </c>
      <c r="I4253" s="23"/>
      <c r="J4253" s="23">
        <v>150</v>
      </c>
      <c r="K4253" s="23"/>
    </row>
    <row r="4254" spans="1:11" ht="12.75" customHeight="1" x14ac:dyDescent="0.25">
      <c r="A4254" s="20">
        <f t="shared" si="133"/>
        <v>43063.874999989705</v>
      </c>
      <c r="B4254" s="29"/>
      <c r="C4254" s="30">
        <v>0.44045000000000001</v>
      </c>
      <c r="D4254" s="29">
        <v>326.30220000000003</v>
      </c>
      <c r="E4254" s="29"/>
      <c r="F4254" s="24" t="str">
        <f t="shared" si="132"/>
        <v/>
      </c>
      <c r="G4254" s="24" t="s">
        <v>189</v>
      </c>
      <c r="H4254" s="23">
        <v>10.07517</v>
      </c>
      <c r="I4254" s="23"/>
      <c r="J4254" s="23">
        <v>150</v>
      </c>
      <c r="K4254" s="23"/>
    </row>
    <row r="4255" spans="1:11" ht="12.75" customHeight="1" x14ac:dyDescent="0.25">
      <c r="A4255" s="20">
        <f t="shared" si="133"/>
        <v>43063.916666656369</v>
      </c>
      <c r="B4255" s="29">
        <v>8.0680099999999992</v>
      </c>
      <c r="C4255" s="30">
        <v>0.31748999999999999</v>
      </c>
      <c r="D4255" s="29">
        <v>98.875259999999997</v>
      </c>
      <c r="E4255" s="29"/>
      <c r="F4255" s="24">
        <f t="shared" si="132"/>
        <v>8.0680099999999992</v>
      </c>
      <c r="G4255" s="24">
        <v>8.0680099999999992</v>
      </c>
      <c r="H4255" s="23">
        <v>10.073169999999999</v>
      </c>
      <c r="I4255" s="23"/>
      <c r="J4255" s="23">
        <v>150</v>
      </c>
      <c r="K4255" s="23"/>
    </row>
    <row r="4256" spans="1:11" ht="12.75" customHeight="1" x14ac:dyDescent="0.25">
      <c r="A4256" s="20">
        <f t="shared" si="133"/>
        <v>43063.958333323033</v>
      </c>
      <c r="B4256" s="29">
        <v>8.3039000000000005</v>
      </c>
      <c r="C4256" s="30">
        <v>0.3478</v>
      </c>
      <c r="D4256" s="29">
        <v>203.6087</v>
      </c>
      <c r="E4256" s="29"/>
      <c r="F4256" s="24">
        <f t="shared" si="132"/>
        <v>8.3039000000000005</v>
      </c>
      <c r="G4256" s="24">
        <v>8.3039000000000005</v>
      </c>
      <c r="H4256" s="23">
        <v>10.06761</v>
      </c>
      <c r="I4256" s="23"/>
      <c r="J4256" s="23">
        <v>150</v>
      </c>
      <c r="K4256" s="23"/>
    </row>
    <row r="4257" spans="1:11" ht="12.75" customHeight="1" x14ac:dyDescent="0.25">
      <c r="A4257" s="20">
        <f t="shared" si="133"/>
        <v>43063.999999989697</v>
      </c>
      <c r="B4257" s="29">
        <v>12.171419999999999</v>
      </c>
      <c r="C4257" s="30">
        <v>0.66471000000000002</v>
      </c>
      <c r="D4257" s="29">
        <v>165.5248</v>
      </c>
      <c r="E4257" s="29"/>
      <c r="F4257" s="24">
        <f t="shared" si="132"/>
        <v>12.171419999999999</v>
      </c>
      <c r="G4257" s="24">
        <v>12.171419999999999</v>
      </c>
      <c r="H4257" s="23">
        <v>10.06629</v>
      </c>
      <c r="I4257" s="23"/>
      <c r="J4257" s="23">
        <v>150</v>
      </c>
      <c r="K4257" s="23"/>
    </row>
    <row r="4258" spans="1:11" ht="12.75" customHeight="1" x14ac:dyDescent="0.25">
      <c r="A4258" s="20">
        <f t="shared" si="133"/>
        <v>43064.041666656361</v>
      </c>
      <c r="B4258" s="29">
        <v>13.228569999999999</v>
      </c>
      <c r="C4258" s="30">
        <v>0.35826999999999998</v>
      </c>
      <c r="D4258" s="29">
        <v>242.23840000000001</v>
      </c>
      <c r="E4258" s="29"/>
      <c r="F4258" s="24">
        <f t="shared" si="132"/>
        <v>13.228569999999999</v>
      </c>
      <c r="G4258" s="24">
        <v>13.228569999999999</v>
      </c>
      <c r="H4258" s="23">
        <v>10.065340000000001</v>
      </c>
      <c r="I4258" s="23">
        <f>COUNTIF(G4258:G4281,"&gt;150")</f>
        <v>0</v>
      </c>
      <c r="J4258" s="23">
        <v>150</v>
      </c>
      <c r="K4258" s="23"/>
    </row>
    <row r="4259" spans="1:11" ht="12.75" customHeight="1" x14ac:dyDescent="0.25">
      <c r="A4259" s="20">
        <f t="shared" si="133"/>
        <v>43064.083333323026</v>
      </c>
      <c r="B4259" s="29">
        <v>6.0592699999999997</v>
      </c>
      <c r="C4259" s="30">
        <v>0.27189000000000002</v>
      </c>
      <c r="D4259" s="29">
        <v>308.6866</v>
      </c>
      <c r="E4259" s="29"/>
      <c r="F4259" s="24">
        <f t="shared" si="132"/>
        <v>6.0592699999999997</v>
      </c>
      <c r="G4259" s="24">
        <v>6.0592699999999997</v>
      </c>
      <c r="H4259" s="23">
        <v>10.063409999999999</v>
      </c>
      <c r="I4259" s="23"/>
      <c r="J4259" s="23">
        <v>150</v>
      </c>
      <c r="K4259" s="23"/>
    </row>
    <row r="4260" spans="1:11" ht="12.75" customHeight="1" x14ac:dyDescent="0.25">
      <c r="A4260" s="20">
        <f t="shared" si="133"/>
        <v>43064.12499998969</v>
      </c>
      <c r="B4260" s="29">
        <v>10.980029999999999</v>
      </c>
      <c r="C4260" s="30">
        <v>0.22522</v>
      </c>
      <c r="D4260" s="29">
        <v>85.976990000000001</v>
      </c>
      <c r="E4260" s="29"/>
      <c r="F4260" s="24">
        <f t="shared" si="132"/>
        <v>10.980029999999999</v>
      </c>
      <c r="G4260" s="24">
        <v>10.980029999999999</v>
      </c>
      <c r="H4260" s="23">
        <v>10.06072</v>
      </c>
      <c r="I4260" s="23"/>
      <c r="J4260" s="23">
        <v>150</v>
      </c>
      <c r="K4260" s="23"/>
    </row>
    <row r="4261" spans="1:11" ht="12.75" customHeight="1" x14ac:dyDescent="0.25">
      <c r="A4261" s="20">
        <f t="shared" si="133"/>
        <v>43064.166666656354</v>
      </c>
      <c r="B4261" s="29">
        <v>1.3927099999999999</v>
      </c>
      <c r="C4261" s="30">
        <v>0.16123000000000001</v>
      </c>
      <c r="D4261" s="29">
        <v>11.52871</v>
      </c>
      <c r="E4261" s="29"/>
      <c r="F4261" s="24">
        <f t="shared" si="132"/>
        <v>1.3927099999999999</v>
      </c>
      <c r="G4261" s="24">
        <v>1.3927099999999999</v>
      </c>
      <c r="H4261" s="23">
        <v>10.0585</v>
      </c>
      <c r="I4261" s="23"/>
      <c r="J4261" s="23">
        <v>150</v>
      </c>
      <c r="K4261" s="23"/>
    </row>
    <row r="4262" spans="1:11" ht="12.75" customHeight="1" x14ac:dyDescent="0.25">
      <c r="A4262" s="20">
        <f t="shared" si="133"/>
        <v>43064.208333323018</v>
      </c>
      <c r="B4262" s="29">
        <v>15.583259999999999</v>
      </c>
      <c r="C4262" s="30">
        <v>0.19991</v>
      </c>
      <c r="D4262" s="29">
        <v>146.52449999999999</v>
      </c>
      <c r="E4262" s="29"/>
      <c r="F4262" s="24">
        <f t="shared" si="132"/>
        <v>15.583259999999999</v>
      </c>
      <c r="G4262" s="24">
        <v>15.583259999999999</v>
      </c>
      <c r="H4262" s="23">
        <v>10.05667</v>
      </c>
      <c r="I4262" s="23"/>
      <c r="J4262" s="23">
        <v>150</v>
      </c>
      <c r="K4262" s="23"/>
    </row>
    <row r="4263" spans="1:11" ht="12.75" customHeight="1" x14ac:dyDescent="0.25">
      <c r="A4263" s="20">
        <f t="shared" si="133"/>
        <v>43064.249999989683</v>
      </c>
      <c r="B4263" s="29"/>
      <c r="C4263" s="30">
        <v>0.31895000000000001</v>
      </c>
      <c r="D4263" s="29">
        <v>336.3698</v>
      </c>
      <c r="E4263" s="29"/>
      <c r="F4263" s="24" t="str">
        <f t="shared" si="132"/>
        <v/>
      </c>
      <c r="G4263" s="24" t="s">
        <v>189</v>
      </c>
      <c r="H4263" s="23">
        <v>10.053940000000001</v>
      </c>
      <c r="I4263" s="23"/>
      <c r="J4263" s="23">
        <v>150</v>
      </c>
      <c r="K4263" s="23"/>
    </row>
    <row r="4264" spans="1:11" ht="12.75" customHeight="1" x14ac:dyDescent="0.25">
      <c r="A4264" s="20">
        <f t="shared" si="133"/>
        <v>43064.291666656347</v>
      </c>
      <c r="B4264" s="29">
        <v>9.6857500000000005</v>
      </c>
      <c r="C4264" s="30">
        <v>0.36224000000000001</v>
      </c>
      <c r="D4264" s="29">
        <v>45.759230000000002</v>
      </c>
      <c r="E4264" s="29"/>
      <c r="F4264" s="24">
        <f t="shared" si="132"/>
        <v>9.6857500000000005</v>
      </c>
      <c r="G4264" s="24">
        <v>9.6857500000000005</v>
      </c>
      <c r="H4264" s="23">
        <v>10.051</v>
      </c>
      <c r="I4264" s="23"/>
      <c r="J4264" s="23">
        <v>150</v>
      </c>
      <c r="K4264" s="23"/>
    </row>
    <row r="4265" spans="1:11" ht="12.75" customHeight="1" x14ac:dyDescent="0.25">
      <c r="A4265" s="20">
        <f t="shared" si="133"/>
        <v>43064.333333323011</v>
      </c>
      <c r="B4265" s="29">
        <v>8.9822199999999999</v>
      </c>
      <c r="C4265" s="30">
        <v>0.51841000000000004</v>
      </c>
      <c r="D4265" s="29">
        <v>347.64330000000001</v>
      </c>
      <c r="E4265" s="29"/>
      <c r="F4265" s="24">
        <f t="shared" si="132"/>
        <v>8.9822199999999999</v>
      </c>
      <c r="G4265" s="24">
        <v>8.9822199999999999</v>
      </c>
      <c r="H4265" s="23">
        <v>10.048959999999999</v>
      </c>
      <c r="I4265" s="23"/>
      <c r="J4265" s="23">
        <v>150</v>
      </c>
      <c r="K4265" s="23"/>
    </row>
    <row r="4266" spans="1:11" ht="12.75" customHeight="1" x14ac:dyDescent="0.25">
      <c r="A4266" s="20">
        <f t="shared" si="133"/>
        <v>43064.374999989675</v>
      </c>
      <c r="B4266" s="29">
        <v>14.43422</v>
      </c>
      <c r="C4266" s="30">
        <v>1.46557</v>
      </c>
      <c r="D4266" s="29">
        <v>53.38017</v>
      </c>
      <c r="E4266" s="29"/>
      <c r="F4266" s="24">
        <f t="shared" si="132"/>
        <v>14.43422</v>
      </c>
      <c r="G4266" s="24">
        <v>14.43422</v>
      </c>
      <c r="H4266" s="23">
        <v>10.04383</v>
      </c>
      <c r="I4266" s="23"/>
      <c r="J4266" s="23">
        <v>150</v>
      </c>
      <c r="K4266" s="23"/>
    </row>
    <row r="4267" spans="1:11" ht="12.75" customHeight="1" x14ac:dyDescent="0.25">
      <c r="A4267" s="20">
        <f t="shared" si="133"/>
        <v>43064.41666665634</v>
      </c>
      <c r="B4267" s="29">
        <v>7.4255000000000004</v>
      </c>
      <c r="C4267" s="30">
        <v>1.4342699999999999</v>
      </c>
      <c r="D4267" s="29">
        <v>53.98883</v>
      </c>
      <c r="E4267" s="29"/>
      <c r="F4267" s="24">
        <f t="shared" si="132"/>
        <v>7.4255000000000004</v>
      </c>
      <c r="G4267" s="24">
        <v>7.4255000000000004</v>
      </c>
      <c r="H4267" s="23">
        <v>10.040889999999999</v>
      </c>
      <c r="I4267" s="23"/>
      <c r="J4267" s="23">
        <v>150</v>
      </c>
      <c r="K4267" s="23"/>
    </row>
    <row r="4268" spans="1:11" ht="12.75" customHeight="1" x14ac:dyDescent="0.25">
      <c r="A4268" s="20">
        <f t="shared" si="133"/>
        <v>43064.458333323004</v>
      </c>
      <c r="B4268" s="29">
        <v>4.1113900000000001</v>
      </c>
      <c r="C4268" s="30">
        <v>1.5642799999999999</v>
      </c>
      <c r="D4268" s="29">
        <v>58.419910000000002</v>
      </c>
      <c r="E4268" s="29"/>
      <c r="F4268" s="24">
        <f t="shared" si="132"/>
        <v>4.1113900000000001</v>
      </c>
      <c r="G4268" s="24">
        <v>4.1113900000000001</v>
      </c>
      <c r="H4268" s="23">
        <v>10.04017</v>
      </c>
      <c r="I4268" s="23"/>
      <c r="J4268" s="23">
        <v>150</v>
      </c>
      <c r="K4268" s="23"/>
    </row>
    <row r="4269" spans="1:11" ht="12.75" customHeight="1" x14ac:dyDescent="0.25">
      <c r="A4269" s="20">
        <f t="shared" si="133"/>
        <v>43064.499999989668</v>
      </c>
      <c r="B4269" s="29">
        <v>12.12364</v>
      </c>
      <c r="C4269" s="30">
        <v>1.6539900000000001</v>
      </c>
      <c r="D4269" s="29">
        <v>15.780519999999999</v>
      </c>
      <c r="E4269" s="29"/>
      <c r="F4269" s="24">
        <f t="shared" si="132"/>
        <v>12.12364</v>
      </c>
      <c r="G4269" s="24">
        <v>12.12364</v>
      </c>
      <c r="H4269" s="23">
        <v>10.03809</v>
      </c>
      <c r="I4269" s="23"/>
      <c r="J4269" s="23">
        <v>150</v>
      </c>
      <c r="K4269" s="23"/>
    </row>
    <row r="4270" spans="1:11" ht="12.75" customHeight="1" x14ac:dyDescent="0.25">
      <c r="A4270" s="20">
        <f t="shared" si="133"/>
        <v>43064.541666656332</v>
      </c>
      <c r="B4270" s="29">
        <v>6.3893599999999999</v>
      </c>
      <c r="C4270" s="30">
        <v>1.6407700000000001</v>
      </c>
      <c r="D4270" s="29">
        <v>39.989870000000003</v>
      </c>
      <c r="E4270" s="29"/>
      <c r="F4270" s="24">
        <f t="shared" si="132"/>
        <v>6.3893599999999999</v>
      </c>
      <c r="G4270" s="24">
        <v>6.3893599999999999</v>
      </c>
      <c r="H4270" s="23">
        <v>10.036440000000001</v>
      </c>
      <c r="I4270" s="23"/>
      <c r="J4270" s="23">
        <v>150</v>
      </c>
      <c r="K4270" s="23"/>
    </row>
    <row r="4271" spans="1:11" ht="12.75" customHeight="1" x14ac:dyDescent="0.25">
      <c r="A4271" s="20">
        <f t="shared" si="133"/>
        <v>43064.583333322997</v>
      </c>
      <c r="B4271" s="29">
        <v>13.182090000000001</v>
      </c>
      <c r="C4271" s="30">
        <v>2.0840100000000001</v>
      </c>
      <c r="D4271" s="29">
        <v>67.411799999999999</v>
      </c>
      <c r="E4271" s="29"/>
      <c r="F4271" s="24">
        <f t="shared" si="132"/>
        <v>13.182090000000001</v>
      </c>
      <c r="G4271" s="24">
        <v>13.182090000000001</v>
      </c>
      <c r="H4271" s="23">
        <v>10.03424</v>
      </c>
      <c r="I4271" s="23"/>
      <c r="J4271" s="23">
        <v>150</v>
      </c>
      <c r="K4271" s="23"/>
    </row>
    <row r="4272" spans="1:11" ht="12.75" customHeight="1" x14ac:dyDescent="0.25">
      <c r="A4272" s="20">
        <f t="shared" si="133"/>
        <v>43064.624999989661</v>
      </c>
      <c r="B4272" s="29">
        <v>10.355</v>
      </c>
      <c r="C4272" s="30">
        <v>1.6389899999999999</v>
      </c>
      <c r="D4272" s="29">
        <v>48.473750000000003</v>
      </c>
      <c r="E4272" s="29"/>
      <c r="F4272" s="24">
        <f t="shared" si="132"/>
        <v>10.355</v>
      </c>
      <c r="G4272" s="24">
        <v>10.355</v>
      </c>
      <c r="H4272" s="23">
        <v>10.031230000000001</v>
      </c>
      <c r="I4272" s="23"/>
      <c r="J4272" s="23">
        <v>150</v>
      </c>
      <c r="K4272" s="23"/>
    </row>
    <row r="4273" spans="1:11" ht="12.75" customHeight="1" x14ac:dyDescent="0.25">
      <c r="A4273" s="20">
        <f t="shared" si="133"/>
        <v>43064.666666656325</v>
      </c>
      <c r="B4273" s="29">
        <v>-9.9529999999999993E-2</v>
      </c>
      <c r="C4273" s="30">
        <v>2.0992899999999999</v>
      </c>
      <c r="D4273" s="29">
        <v>54.421199999999999</v>
      </c>
      <c r="E4273" s="29"/>
      <c r="F4273" s="24" t="str">
        <f t="shared" si="132"/>
        <v/>
      </c>
      <c r="G4273" s="24" t="s">
        <v>189</v>
      </c>
      <c r="H4273" s="23">
        <v>10.01803</v>
      </c>
      <c r="I4273" s="23"/>
      <c r="J4273" s="23">
        <v>150</v>
      </c>
      <c r="K4273" s="23"/>
    </row>
    <row r="4274" spans="1:11" ht="12.75" customHeight="1" x14ac:dyDescent="0.25">
      <c r="A4274" s="20">
        <f t="shared" si="133"/>
        <v>43064.708333322989</v>
      </c>
      <c r="B4274" s="29">
        <v>4.5828300000000004</v>
      </c>
      <c r="C4274" s="30">
        <v>1.7613099999999999</v>
      </c>
      <c r="D4274" s="29">
        <v>56.828310000000002</v>
      </c>
      <c r="E4274" s="29"/>
      <c r="F4274" s="24">
        <f t="shared" si="132"/>
        <v>4.5828300000000004</v>
      </c>
      <c r="G4274" s="24">
        <v>4.5828300000000004</v>
      </c>
      <c r="H4274" s="23">
        <v>10.016640000000001</v>
      </c>
      <c r="I4274" s="23"/>
      <c r="J4274" s="23">
        <v>150</v>
      </c>
      <c r="K4274" s="23"/>
    </row>
    <row r="4275" spans="1:11" ht="12.75" customHeight="1" x14ac:dyDescent="0.25">
      <c r="A4275" s="20">
        <f t="shared" si="133"/>
        <v>43064.749999989654</v>
      </c>
      <c r="B4275" s="29">
        <v>0.83716999999999997</v>
      </c>
      <c r="C4275" s="30">
        <v>1.7806999999999999</v>
      </c>
      <c r="D4275" s="29">
        <v>60.519300000000001</v>
      </c>
      <c r="E4275" s="29"/>
      <c r="F4275" s="24">
        <f t="shared" si="132"/>
        <v>0.83716999999999997</v>
      </c>
      <c r="G4275" s="24">
        <v>0.83716999999999997</v>
      </c>
      <c r="H4275" s="23">
        <v>10.01606</v>
      </c>
      <c r="I4275" s="23"/>
      <c r="J4275" s="23">
        <v>150</v>
      </c>
      <c r="K4275" s="23"/>
    </row>
    <row r="4276" spans="1:11" ht="12.75" customHeight="1" x14ac:dyDescent="0.25">
      <c r="A4276" s="20">
        <f t="shared" si="133"/>
        <v>43064.791666656318</v>
      </c>
      <c r="B4276" s="29">
        <v>4.6741099999999998</v>
      </c>
      <c r="C4276" s="30">
        <v>1.4145399999999999</v>
      </c>
      <c r="D4276" s="29">
        <v>58.344569999999997</v>
      </c>
      <c r="E4276" s="29"/>
      <c r="F4276" s="24">
        <f t="shared" si="132"/>
        <v>4.6741099999999998</v>
      </c>
      <c r="G4276" s="24">
        <v>4.6741099999999998</v>
      </c>
      <c r="H4276" s="23">
        <v>10.00455</v>
      </c>
      <c r="I4276" s="23"/>
      <c r="J4276" s="23">
        <v>150</v>
      </c>
      <c r="K4276" s="23"/>
    </row>
    <row r="4277" spans="1:11" ht="12.75" customHeight="1" x14ac:dyDescent="0.25">
      <c r="A4277" s="20">
        <f t="shared" si="133"/>
        <v>43064.833333322982</v>
      </c>
      <c r="B4277" s="29">
        <v>2.2317200000000001</v>
      </c>
      <c r="C4277" s="30">
        <v>0.79805999999999999</v>
      </c>
      <c r="D4277" s="29">
        <v>59.657330000000002</v>
      </c>
      <c r="E4277" s="29"/>
      <c r="F4277" s="24">
        <f t="shared" si="132"/>
        <v>2.2317200000000001</v>
      </c>
      <c r="G4277" s="24">
        <v>2.2317200000000001</v>
      </c>
      <c r="H4277" s="23">
        <v>10.00206</v>
      </c>
      <c r="I4277" s="23"/>
      <c r="J4277" s="23">
        <v>150</v>
      </c>
      <c r="K4277" s="23"/>
    </row>
    <row r="4278" spans="1:11" ht="12.75" customHeight="1" x14ac:dyDescent="0.25">
      <c r="A4278" s="20">
        <f t="shared" si="133"/>
        <v>43064.874999989646</v>
      </c>
      <c r="B4278" s="29">
        <v>4.1683899999999996</v>
      </c>
      <c r="C4278" s="30">
        <v>0.34437000000000001</v>
      </c>
      <c r="D4278" s="29">
        <v>113.7029</v>
      </c>
      <c r="E4278" s="29"/>
      <c r="F4278" s="24">
        <f t="shared" si="132"/>
        <v>4.1683899999999996</v>
      </c>
      <c r="G4278" s="24">
        <v>4.1683899999999996</v>
      </c>
      <c r="H4278" s="23">
        <v>10</v>
      </c>
      <c r="I4278" s="23"/>
      <c r="J4278" s="23">
        <v>150</v>
      </c>
      <c r="K4278" s="23"/>
    </row>
    <row r="4279" spans="1:11" ht="12.75" customHeight="1" x14ac:dyDescent="0.25">
      <c r="A4279" s="20">
        <f t="shared" si="133"/>
        <v>43064.916666656311</v>
      </c>
      <c r="B4279" s="29">
        <v>30.275839999999999</v>
      </c>
      <c r="C4279" s="30">
        <v>0.37359999999999999</v>
      </c>
      <c r="D4279" s="29">
        <v>284.53039999999999</v>
      </c>
      <c r="E4279" s="29"/>
      <c r="F4279" s="24">
        <f t="shared" si="132"/>
        <v>30.275839999999999</v>
      </c>
      <c r="G4279" s="24">
        <v>30.275839999999999</v>
      </c>
      <c r="H4279" s="23">
        <v>10</v>
      </c>
      <c r="I4279" s="23"/>
      <c r="J4279" s="23">
        <v>150</v>
      </c>
      <c r="K4279" s="23"/>
    </row>
    <row r="4280" spans="1:11" ht="12.75" customHeight="1" x14ac:dyDescent="0.25">
      <c r="A4280" s="20">
        <f t="shared" si="133"/>
        <v>43064.958333322975</v>
      </c>
      <c r="B4280" s="29">
        <v>10.808999999999999</v>
      </c>
      <c r="C4280" s="30">
        <v>0.53303999999999996</v>
      </c>
      <c r="D4280" s="29">
        <v>233.95339999999999</v>
      </c>
      <c r="E4280" s="29"/>
      <c r="F4280" s="24">
        <f t="shared" si="132"/>
        <v>10.808999999999999</v>
      </c>
      <c r="G4280" s="24">
        <v>10.808999999999999</v>
      </c>
      <c r="H4280" s="23">
        <v>9.9988700000000001</v>
      </c>
      <c r="I4280" s="23"/>
      <c r="J4280" s="23">
        <v>150</v>
      </c>
      <c r="K4280" s="23"/>
    </row>
    <row r="4281" spans="1:11" ht="12.75" customHeight="1" x14ac:dyDescent="0.25">
      <c r="A4281" s="20">
        <f t="shared" si="133"/>
        <v>43064.999999989639</v>
      </c>
      <c r="B4281" s="29">
        <v>12.551030000000001</v>
      </c>
      <c r="C4281" s="30">
        <v>0.26322000000000001</v>
      </c>
      <c r="D4281" s="29">
        <v>13.97002</v>
      </c>
      <c r="E4281" s="29"/>
      <c r="F4281" s="24">
        <f t="shared" si="132"/>
        <v>12.551030000000001</v>
      </c>
      <c r="G4281" s="24">
        <v>12.551030000000001</v>
      </c>
      <c r="H4281" s="23">
        <v>9.9958899999999993</v>
      </c>
      <c r="I4281" s="23"/>
      <c r="J4281" s="23">
        <v>150</v>
      </c>
      <c r="K4281" s="23"/>
    </row>
    <row r="4282" spans="1:11" ht="12.75" customHeight="1" x14ac:dyDescent="0.25">
      <c r="A4282" s="20">
        <f t="shared" si="133"/>
        <v>43065.041666656303</v>
      </c>
      <c r="B4282" s="29">
        <v>10.408469999999999</v>
      </c>
      <c r="C4282" s="30">
        <v>0.28703000000000001</v>
      </c>
      <c r="D4282" s="29">
        <v>288.87079999999997</v>
      </c>
      <c r="E4282" s="29"/>
      <c r="F4282" s="24">
        <f t="shared" si="132"/>
        <v>10.408469999999999</v>
      </c>
      <c r="G4282" s="24">
        <v>10.408469999999999</v>
      </c>
      <c r="H4282" s="23">
        <v>9.9941099999999992</v>
      </c>
      <c r="I4282" s="23">
        <f>COUNTIF(G4282:G4305,"&gt;150")</f>
        <v>0</v>
      </c>
      <c r="J4282" s="23">
        <v>150</v>
      </c>
      <c r="K4282" s="23"/>
    </row>
    <row r="4283" spans="1:11" ht="12.75" customHeight="1" x14ac:dyDescent="0.25">
      <c r="A4283" s="20">
        <f t="shared" si="133"/>
        <v>43065.083333322968</v>
      </c>
      <c r="B4283" s="29">
        <v>8.7645599999999995</v>
      </c>
      <c r="C4283" s="30">
        <v>0.23876</v>
      </c>
      <c r="D4283" s="29">
        <v>115.6223</v>
      </c>
      <c r="E4283" s="29"/>
      <c r="F4283" s="24">
        <f t="shared" si="132"/>
        <v>8.7645599999999995</v>
      </c>
      <c r="G4283" s="24">
        <v>8.7645599999999995</v>
      </c>
      <c r="H4283" s="23">
        <v>9.9889399999999995</v>
      </c>
      <c r="I4283" s="23"/>
      <c r="J4283" s="23">
        <v>150</v>
      </c>
      <c r="K4283" s="23"/>
    </row>
    <row r="4284" spans="1:11" ht="12.75" customHeight="1" x14ac:dyDescent="0.25">
      <c r="A4284" s="20">
        <f t="shared" si="133"/>
        <v>43065.124999989632</v>
      </c>
      <c r="B4284" s="29">
        <v>11.688610000000001</v>
      </c>
      <c r="C4284" s="30">
        <v>0.21451000000000001</v>
      </c>
      <c r="D4284" s="29">
        <v>93.559229999999999</v>
      </c>
      <c r="E4284" s="29"/>
      <c r="F4284" s="24">
        <f t="shared" si="132"/>
        <v>11.688610000000001</v>
      </c>
      <c r="G4284" s="24">
        <v>11.688610000000001</v>
      </c>
      <c r="H4284" s="23">
        <v>9.9887800000000002</v>
      </c>
      <c r="I4284" s="23"/>
      <c r="J4284" s="23">
        <v>150</v>
      </c>
      <c r="K4284" s="23"/>
    </row>
    <row r="4285" spans="1:11" ht="12.75" customHeight="1" x14ac:dyDescent="0.25">
      <c r="A4285" s="20">
        <f t="shared" si="133"/>
        <v>43065.166666656296</v>
      </c>
      <c r="B4285" s="29">
        <v>12.12889</v>
      </c>
      <c r="C4285" s="30">
        <v>0.25653999999999999</v>
      </c>
      <c r="D4285" s="29">
        <v>25.754670000000001</v>
      </c>
      <c r="E4285" s="29"/>
      <c r="F4285" s="24">
        <f t="shared" si="132"/>
        <v>12.12889</v>
      </c>
      <c r="G4285" s="24">
        <v>12.12889</v>
      </c>
      <c r="H4285" s="23">
        <v>9.9886400000000002</v>
      </c>
      <c r="I4285" s="23"/>
      <c r="J4285" s="23">
        <v>150</v>
      </c>
      <c r="K4285" s="23"/>
    </row>
    <row r="4286" spans="1:11" ht="12.75" customHeight="1" x14ac:dyDescent="0.25">
      <c r="A4286" s="20">
        <f t="shared" si="133"/>
        <v>43065.20833332296</v>
      </c>
      <c r="B4286" s="29">
        <v>15.683719999999999</v>
      </c>
      <c r="C4286" s="30">
        <v>0.17755000000000001</v>
      </c>
      <c r="D4286" s="29">
        <v>140.88419999999999</v>
      </c>
      <c r="E4286" s="29"/>
      <c r="F4286" s="24">
        <f t="shared" si="132"/>
        <v>15.683719999999999</v>
      </c>
      <c r="G4286" s="24">
        <v>15.683719999999999</v>
      </c>
      <c r="H4286" s="23">
        <v>9.9868299999999994</v>
      </c>
      <c r="I4286" s="23"/>
      <c r="J4286" s="23">
        <v>150</v>
      </c>
      <c r="K4286" s="23"/>
    </row>
    <row r="4287" spans="1:11" ht="12.75" customHeight="1" x14ac:dyDescent="0.25">
      <c r="A4287" s="20">
        <f t="shared" si="133"/>
        <v>43065.249999989624</v>
      </c>
      <c r="B4287" s="29">
        <v>8.0293899999999994</v>
      </c>
      <c r="C4287" s="30">
        <v>0.25213000000000002</v>
      </c>
      <c r="D4287" s="29">
        <v>99.954059999999998</v>
      </c>
      <c r="E4287" s="29"/>
      <c r="F4287" s="24">
        <f t="shared" si="132"/>
        <v>8.0293899999999994</v>
      </c>
      <c r="G4287" s="24">
        <v>8.0293899999999994</v>
      </c>
      <c r="H4287" s="23">
        <v>9.9851100000000006</v>
      </c>
      <c r="I4287" s="23"/>
      <c r="J4287" s="23">
        <v>150</v>
      </c>
      <c r="K4287" s="23"/>
    </row>
    <row r="4288" spans="1:11" ht="12.75" customHeight="1" x14ac:dyDescent="0.25">
      <c r="A4288" s="20">
        <f t="shared" si="133"/>
        <v>43065.291666656289</v>
      </c>
      <c r="B4288" s="29">
        <v>7.9451700000000001</v>
      </c>
      <c r="C4288" s="30">
        <v>0.47538000000000002</v>
      </c>
      <c r="D4288" s="29">
        <v>297.39139999999998</v>
      </c>
      <c r="E4288" s="29"/>
      <c r="F4288" s="24">
        <f t="shared" si="132"/>
        <v>7.9451700000000001</v>
      </c>
      <c r="G4288" s="24">
        <v>7.9451700000000001</v>
      </c>
      <c r="H4288" s="23">
        <v>9.9828700000000001</v>
      </c>
      <c r="I4288" s="23"/>
      <c r="J4288" s="23">
        <v>150</v>
      </c>
      <c r="K4288" s="23"/>
    </row>
    <row r="4289" spans="1:11" ht="12.75" customHeight="1" x14ac:dyDescent="0.25">
      <c r="A4289" s="20">
        <f t="shared" si="133"/>
        <v>43065.333333322953</v>
      </c>
      <c r="B4289" s="29">
        <v>2.8431099999999998</v>
      </c>
      <c r="C4289" s="30">
        <v>0.34533999999999998</v>
      </c>
      <c r="D4289" s="29">
        <v>67.225290000000001</v>
      </c>
      <c r="E4289" s="29"/>
      <c r="F4289" s="24">
        <f t="shared" si="132"/>
        <v>2.8431099999999998</v>
      </c>
      <c r="G4289" s="24">
        <v>2.8431099999999998</v>
      </c>
      <c r="H4289" s="23">
        <v>9.9803899999999999</v>
      </c>
      <c r="I4289" s="23"/>
      <c r="J4289" s="23">
        <v>150</v>
      </c>
      <c r="K4289" s="23"/>
    </row>
    <row r="4290" spans="1:11" ht="12.75" customHeight="1" x14ac:dyDescent="0.25">
      <c r="A4290" s="20">
        <f t="shared" si="133"/>
        <v>43065.374999989617</v>
      </c>
      <c r="B4290" s="29">
        <v>11.37778</v>
      </c>
      <c r="C4290" s="30">
        <v>0.4153</v>
      </c>
      <c r="D4290" s="29">
        <v>181.96100000000001</v>
      </c>
      <c r="E4290" s="29"/>
      <c r="F4290" s="24">
        <f t="shared" si="132"/>
        <v>11.37778</v>
      </c>
      <c r="G4290" s="24">
        <v>11.37778</v>
      </c>
      <c r="H4290" s="23">
        <v>9.9778300000000009</v>
      </c>
      <c r="I4290" s="23"/>
      <c r="J4290" s="23">
        <v>150</v>
      </c>
      <c r="K4290" s="23"/>
    </row>
    <row r="4291" spans="1:11" ht="12.75" customHeight="1" x14ac:dyDescent="0.25">
      <c r="A4291" s="20">
        <f t="shared" si="133"/>
        <v>43065.416666656281</v>
      </c>
      <c r="B4291" s="29">
        <v>12.934670000000001</v>
      </c>
      <c r="C4291" s="30">
        <v>0.65278000000000003</v>
      </c>
      <c r="D4291" s="29">
        <v>2.9175300000000002</v>
      </c>
      <c r="E4291" s="29"/>
      <c r="F4291" s="24">
        <f t="shared" si="132"/>
        <v>12.934670000000001</v>
      </c>
      <c r="G4291" s="24">
        <v>12.934670000000001</v>
      </c>
      <c r="H4291" s="23">
        <v>9.9724000000000004</v>
      </c>
      <c r="I4291" s="23"/>
      <c r="J4291" s="23">
        <v>150</v>
      </c>
      <c r="K4291" s="23"/>
    </row>
    <row r="4292" spans="1:11" ht="12.75" customHeight="1" x14ac:dyDescent="0.25">
      <c r="A4292" s="20">
        <f t="shared" si="133"/>
        <v>43065.458333322946</v>
      </c>
      <c r="B4292" s="29">
        <v>6.6947200000000002</v>
      </c>
      <c r="C4292" s="30">
        <v>1.3764099999999999</v>
      </c>
      <c r="D4292" s="29">
        <v>35.43488</v>
      </c>
      <c r="E4292" s="29"/>
      <c r="F4292" s="24">
        <f t="shared" si="132"/>
        <v>6.6947200000000002</v>
      </c>
      <c r="G4292" s="24">
        <v>6.6947200000000002</v>
      </c>
      <c r="H4292" s="23">
        <v>9.9595000000000002</v>
      </c>
      <c r="I4292" s="23"/>
      <c r="J4292" s="23">
        <v>150</v>
      </c>
      <c r="K4292" s="23"/>
    </row>
    <row r="4293" spans="1:11" ht="12.75" customHeight="1" x14ac:dyDescent="0.25">
      <c r="A4293" s="20">
        <f t="shared" si="133"/>
        <v>43065.49999998961</v>
      </c>
      <c r="B4293" s="29">
        <v>6.9598300000000002</v>
      </c>
      <c r="C4293" s="30">
        <v>1.9776899999999999</v>
      </c>
      <c r="D4293" s="29">
        <v>51.572830000000003</v>
      </c>
      <c r="E4293" s="29"/>
      <c r="F4293" s="24">
        <f t="shared" si="132"/>
        <v>6.9598300000000002</v>
      </c>
      <c r="G4293" s="24">
        <v>6.9598300000000002</v>
      </c>
      <c r="H4293" s="23">
        <v>9.9570399999999992</v>
      </c>
      <c r="I4293" s="23"/>
      <c r="J4293" s="23">
        <v>150</v>
      </c>
      <c r="K4293" s="23"/>
    </row>
    <row r="4294" spans="1:11" ht="12.75" customHeight="1" x14ac:dyDescent="0.25">
      <c r="A4294" s="20">
        <f t="shared" si="133"/>
        <v>43065.541666656274</v>
      </c>
      <c r="B4294" s="29">
        <v>5.7629400000000004</v>
      </c>
      <c r="C4294" s="30">
        <v>2.0530200000000001</v>
      </c>
      <c r="D4294" s="29">
        <v>67.990489999999994</v>
      </c>
      <c r="E4294" s="29"/>
      <c r="F4294" s="24">
        <f t="shared" si="132"/>
        <v>5.7629400000000004</v>
      </c>
      <c r="G4294" s="24">
        <v>5.7629400000000004</v>
      </c>
      <c r="H4294" s="23">
        <v>9.9527400000000004</v>
      </c>
      <c r="I4294" s="23"/>
      <c r="J4294" s="23">
        <v>150</v>
      </c>
      <c r="K4294" s="23"/>
    </row>
    <row r="4295" spans="1:11" ht="12.75" customHeight="1" x14ac:dyDescent="0.25">
      <c r="A4295" s="20">
        <f t="shared" si="133"/>
        <v>43065.583333322938</v>
      </c>
      <c r="B4295" s="29">
        <v>4.8006700000000002</v>
      </c>
      <c r="C4295" s="30">
        <v>1.3138000000000001</v>
      </c>
      <c r="D4295" s="29">
        <v>67.957729999999998</v>
      </c>
      <c r="E4295" s="29"/>
      <c r="F4295" s="24">
        <f t="shared" si="132"/>
        <v>4.8006700000000002</v>
      </c>
      <c r="G4295" s="24">
        <v>4.8006700000000002</v>
      </c>
      <c r="H4295" s="23">
        <v>9.9448799999999995</v>
      </c>
      <c r="I4295" s="23"/>
      <c r="J4295" s="23">
        <v>150</v>
      </c>
      <c r="K4295" s="23"/>
    </row>
    <row r="4296" spans="1:11" ht="12.75" customHeight="1" x14ac:dyDescent="0.25">
      <c r="A4296" s="20">
        <f t="shared" si="133"/>
        <v>43065.624999989603</v>
      </c>
      <c r="B4296" s="29">
        <v>-0.75361</v>
      </c>
      <c r="C4296" s="30">
        <v>1.3898600000000001</v>
      </c>
      <c r="D4296" s="29">
        <v>75.952119999999994</v>
      </c>
      <c r="E4296" s="29"/>
      <c r="F4296" s="24" t="str">
        <f t="shared" si="132"/>
        <v/>
      </c>
      <c r="G4296" s="24" t="s">
        <v>189</v>
      </c>
      <c r="H4296" s="23">
        <v>9.9413300000000007</v>
      </c>
      <c r="I4296" s="23"/>
      <c r="J4296" s="23">
        <v>150</v>
      </c>
      <c r="K4296" s="23"/>
    </row>
    <row r="4297" spans="1:11" ht="12.75" customHeight="1" x14ac:dyDescent="0.25">
      <c r="A4297" s="20">
        <f t="shared" si="133"/>
        <v>43065.666666656267</v>
      </c>
      <c r="B4297" s="29">
        <v>1.5553300000000001</v>
      </c>
      <c r="C4297" s="30">
        <v>0.54147000000000001</v>
      </c>
      <c r="D4297" s="29">
        <v>124.86660000000001</v>
      </c>
      <c r="E4297" s="29"/>
      <c r="F4297" s="24">
        <f t="shared" si="132"/>
        <v>1.5553300000000001</v>
      </c>
      <c r="G4297" s="24">
        <v>1.5553300000000001</v>
      </c>
      <c r="H4297" s="23">
        <v>9.9393999999999991</v>
      </c>
      <c r="I4297" s="23"/>
      <c r="J4297" s="23">
        <v>150</v>
      </c>
      <c r="K4297" s="23"/>
    </row>
    <row r="4298" spans="1:11" ht="12.75" customHeight="1" x14ac:dyDescent="0.25">
      <c r="A4298" s="20">
        <f t="shared" si="133"/>
        <v>43065.708333322931</v>
      </c>
      <c r="B4298" s="29">
        <v>3.0176099999999999</v>
      </c>
      <c r="C4298" s="30">
        <v>1.0281400000000001</v>
      </c>
      <c r="D4298" s="29">
        <v>90.569969999999998</v>
      </c>
      <c r="E4298" s="29"/>
      <c r="F4298" s="24">
        <f t="shared" si="132"/>
        <v>3.0176099999999999</v>
      </c>
      <c r="G4298" s="24">
        <v>3.0176099999999999</v>
      </c>
      <c r="H4298" s="23">
        <v>9.9313900000000004</v>
      </c>
      <c r="I4298" s="23"/>
      <c r="J4298" s="23">
        <v>150</v>
      </c>
      <c r="K4298" s="23"/>
    </row>
    <row r="4299" spans="1:11" ht="12.75" customHeight="1" x14ac:dyDescent="0.25">
      <c r="A4299" s="20">
        <f t="shared" si="133"/>
        <v>43065.749999989595</v>
      </c>
      <c r="B4299" s="29">
        <v>8.9191699999999994</v>
      </c>
      <c r="C4299" s="30">
        <v>0.95943000000000001</v>
      </c>
      <c r="D4299" s="29">
        <v>80.085830000000001</v>
      </c>
      <c r="E4299" s="29"/>
      <c r="F4299" s="24">
        <f t="shared" ref="F4299:F4362" si="134">IF(AND(B4299&gt;0,ISNUMBER(B4299)),B4299,"")</f>
        <v>8.9191699999999994</v>
      </c>
      <c r="G4299" s="24">
        <v>8.9191699999999994</v>
      </c>
      <c r="H4299" s="23">
        <v>9.9299400000000002</v>
      </c>
      <c r="I4299" s="23"/>
      <c r="J4299" s="23">
        <v>150</v>
      </c>
      <c r="K4299" s="23"/>
    </row>
    <row r="4300" spans="1:11" ht="12.75" customHeight="1" x14ac:dyDescent="0.25">
      <c r="A4300" s="20">
        <f t="shared" ref="A4300:A4363" si="135">A4299+1/24</f>
        <v>43065.79166665626</v>
      </c>
      <c r="B4300" s="29">
        <v>0.12211</v>
      </c>
      <c r="C4300" s="30">
        <v>1.40842</v>
      </c>
      <c r="D4300" s="29">
        <v>77.714370000000002</v>
      </c>
      <c r="E4300" s="29"/>
      <c r="F4300" s="24">
        <f t="shared" si="134"/>
        <v>0.12211</v>
      </c>
      <c r="G4300" s="24">
        <v>0.12211</v>
      </c>
      <c r="H4300" s="23">
        <v>9.9295600000000004</v>
      </c>
      <c r="I4300" s="23"/>
      <c r="J4300" s="23">
        <v>150</v>
      </c>
      <c r="K4300" s="23"/>
    </row>
    <row r="4301" spans="1:11" ht="12.75" customHeight="1" x14ac:dyDescent="0.25">
      <c r="A4301" s="20">
        <f t="shared" si="135"/>
        <v>43065.833333322924</v>
      </c>
      <c r="B4301" s="29">
        <v>19.771889999999999</v>
      </c>
      <c r="C4301" s="30">
        <v>0.45507999999999998</v>
      </c>
      <c r="D4301" s="29">
        <v>120.1725</v>
      </c>
      <c r="E4301" s="29"/>
      <c r="F4301" s="24">
        <f t="shared" si="134"/>
        <v>19.771889999999999</v>
      </c>
      <c r="G4301" s="24">
        <v>19.771889999999999</v>
      </c>
      <c r="H4301" s="23">
        <v>9.9275599999999997</v>
      </c>
      <c r="I4301" s="23"/>
      <c r="J4301" s="23">
        <v>150</v>
      </c>
      <c r="K4301" s="23"/>
    </row>
    <row r="4302" spans="1:11" ht="12.75" customHeight="1" x14ac:dyDescent="0.25">
      <c r="A4302" s="20">
        <f t="shared" si="135"/>
        <v>43065.874999989588</v>
      </c>
      <c r="B4302" s="29">
        <v>28.601780000000002</v>
      </c>
      <c r="C4302" s="30">
        <v>0.28802</v>
      </c>
      <c r="D4302" s="29">
        <v>100.89830000000001</v>
      </c>
      <c r="E4302" s="29"/>
      <c r="F4302" s="24">
        <f t="shared" si="134"/>
        <v>28.601780000000002</v>
      </c>
      <c r="G4302" s="24">
        <v>28.601780000000002</v>
      </c>
      <c r="H4302" s="23">
        <v>9.9260800000000007</v>
      </c>
      <c r="I4302" s="23"/>
      <c r="J4302" s="23">
        <v>150</v>
      </c>
      <c r="K4302" s="23"/>
    </row>
    <row r="4303" spans="1:11" ht="12.75" customHeight="1" x14ac:dyDescent="0.25">
      <c r="A4303" s="20">
        <f t="shared" si="135"/>
        <v>43065.916666656252</v>
      </c>
      <c r="B4303" s="29">
        <v>14.563829999999999</v>
      </c>
      <c r="C4303" s="30">
        <v>0.2853</v>
      </c>
      <c r="D4303" s="29">
        <v>286.77319999999997</v>
      </c>
      <c r="E4303" s="29"/>
      <c r="F4303" s="24">
        <f t="shared" si="134"/>
        <v>14.563829999999999</v>
      </c>
      <c r="G4303" s="24">
        <v>14.563829999999999</v>
      </c>
      <c r="H4303" s="23">
        <v>9.9210600000000007</v>
      </c>
      <c r="I4303" s="23"/>
      <c r="J4303" s="23">
        <v>150</v>
      </c>
      <c r="K4303" s="23"/>
    </row>
    <row r="4304" spans="1:11" ht="12.75" customHeight="1" x14ac:dyDescent="0.25">
      <c r="A4304" s="20">
        <f t="shared" si="135"/>
        <v>43065.958333322917</v>
      </c>
      <c r="B4304" s="29">
        <v>14.174110000000001</v>
      </c>
      <c r="C4304" s="30">
        <v>0.27050999999999997</v>
      </c>
      <c r="D4304" s="29">
        <v>275.13990000000001</v>
      </c>
      <c r="E4304" s="29"/>
      <c r="F4304" s="24">
        <f t="shared" si="134"/>
        <v>14.174110000000001</v>
      </c>
      <c r="G4304" s="24">
        <v>14.174110000000001</v>
      </c>
      <c r="H4304" s="23">
        <v>9.9207199999999993</v>
      </c>
      <c r="I4304" s="23"/>
      <c r="J4304" s="23">
        <v>150</v>
      </c>
      <c r="K4304" s="23"/>
    </row>
    <row r="4305" spans="1:11" ht="12.75" customHeight="1" x14ac:dyDescent="0.25">
      <c r="A4305" s="20">
        <f t="shared" si="135"/>
        <v>43065.999999989581</v>
      </c>
      <c r="B4305" s="29">
        <v>16.875610000000002</v>
      </c>
      <c r="C4305" s="30">
        <v>0.31291000000000002</v>
      </c>
      <c r="D4305" s="29">
        <v>231.27860000000001</v>
      </c>
      <c r="E4305" s="29"/>
      <c r="F4305" s="24">
        <f t="shared" si="134"/>
        <v>16.875610000000002</v>
      </c>
      <c r="G4305" s="24">
        <v>16.875610000000002</v>
      </c>
      <c r="H4305" s="23">
        <v>9.9102099999999993</v>
      </c>
      <c r="I4305" s="23"/>
      <c r="J4305" s="23">
        <v>150</v>
      </c>
      <c r="K4305" s="23"/>
    </row>
    <row r="4306" spans="1:11" ht="12.75" customHeight="1" x14ac:dyDescent="0.25">
      <c r="A4306" s="20">
        <f t="shared" si="135"/>
        <v>43066.041666656245</v>
      </c>
      <c r="B4306" s="29">
        <v>13.40893</v>
      </c>
      <c r="C4306" s="30">
        <v>0.27994999999999998</v>
      </c>
      <c r="D4306" s="29">
        <v>124.89879999999999</v>
      </c>
      <c r="E4306" s="29"/>
      <c r="F4306" s="24">
        <f t="shared" si="134"/>
        <v>13.40893</v>
      </c>
      <c r="G4306" s="24">
        <v>13.40893</v>
      </c>
      <c r="H4306" s="23">
        <v>9.9092800000000008</v>
      </c>
      <c r="I4306" s="23">
        <f>COUNTIF(G4306:G4329,"&gt;150")</f>
        <v>0</v>
      </c>
      <c r="J4306" s="23">
        <v>150</v>
      </c>
      <c r="K4306" s="23"/>
    </row>
    <row r="4307" spans="1:11" ht="12.75" customHeight="1" x14ac:dyDescent="0.25">
      <c r="A4307" s="20">
        <f t="shared" si="135"/>
        <v>43066.083333322909</v>
      </c>
      <c r="B4307" s="29">
        <v>20.68439</v>
      </c>
      <c r="C4307" s="30">
        <v>0.36634</v>
      </c>
      <c r="D4307" s="29">
        <v>111.9866</v>
      </c>
      <c r="E4307" s="29"/>
      <c r="F4307" s="24">
        <f t="shared" si="134"/>
        <v>20.68439</v>
      </c>
      <c r="G4307" s="24">
        <v>20.68439</v>
      </c>
      <c r="H4307" s="23">
        <v>9.9072700000000005</v>
      </c>
      <c r="I4307" s="23"/>
      <c r="J4307" s="23">
        <v>150</v>
      </c>
      <c r="K4307" s="23"/>
    </row>
    <row r="4308" spans="1:11" ht="12.75" customHeight="1" x14ac:dyDescent="0.25">
      <c r="A4308" s="20">
        <f t="shared" si="135"/>
        <v>43066.124999989574</v>
      </c>
      <c r="B4308" s="29">
        <v>21.20072</v>
      </c>
      <c r="C4308" s="30">
        <v>0.26301000000000002</v>
      </c>
      <c r="D4308" s="29">
        <v>91.640879999999996</v>
      </c>
      <c r="E4308" s="29"/>
      <c r="F4308" s="24">
        <f t="shared" si="134"/>
        <v>21.20072</v>
      </c>
      <c r="G4308" s="24">
        <v>21.20072</v>
      </c>
      <c r="H4308" s="23">
        <v>9.9070499999999999</v>
      </c>
      <c r="I4308" s="23"/>
      <c r="J4308" s="23">
        <v>150</v>
      </c>
      <c r="K4308" s="23"/>
    </row>
    <row r="4309" spans="1:11" ht="12.75" customHeight="1" x14ac:dyDescent="0.25">
      <c r="A4309" s="20">
        <f t="shared" si="135"/>
        <v>43066.166666656238</v>
      </c>
      <c r="B4309" s="29">
        <v>11.85933</v>
      </c>
      <c r="C4309" s="30">
        <v>0.27462999999999999</v>
      </c>
      <c r="D4309" s="29">
        <v>109.384</v>
      </c>
      <c r="E4309" s="29"/>
      <c r="F4309" s="24">
        <f t="shared" si="134"/>
        <v>11.85933</v>
      </c>
      <c r="G4309" s="24">
        <v>11.85933</v>
      </c>
      <c r="H4309" s="23">
        <v>9.9062800000000006</v>
      </c>
      <c r="I4309" s="23"/>
      <c r="J4309" s="23">
        <v>150</v>
      </c>
      <c r="K4309" s="23"/>
    </row>
    <row r="4310" spans="1:11" ht="12.75" customHeight="1" x14ac:dyDescent="0.25">
      <c r="A4310" s="20">
        <f t="shared" si="135"/>
        <v>43066.208333322902</v>
      </c>
      <c r="B4310" s="29">
        <v>10.64167</v>
      </c>
      <c r="C4310" s="30">
        <v>0.23272000000000001</v>
      </c>
      <c r="D4310" s="29">
        <v>159.87289999999999</v>
      </c>
      <c r="E4310" s="29"/>
      <c r="F4310" s="24">
        <f t="shared" si="134"/>
        <v>10.64167</v>
      </c>
      <c r="G4310" s="24">
        <v>10.64167</v>
      </c>
      <c r="H4310" s="23">
        <v>9.9046099999999999</v>
      </c>
      <c r="I4310" s="23"/>
      <c r="J4310" s="23">
        <v>150</v>
      </c>
      <c r="K4310" s="23"/>
    </row>
    <row r="4311" spans="1:11" ht="12.75" customHeight="1" x14ac:dyDescent="0.25">
      <c r="A4311" s="20">
        <f t="shared" si="135"/>
        <v>43066.249999989566</v>
      </c>
      <c r="B4311" s="29">
        <v>19.576280000000001</v>
      </c>
      <c r="C4311" s="30">
        <v>0.28754999999999997</v>
      </c>
      <c r="D4311" s="29">
        <v>11.829459999999999</v>
      </c>
      <c r="E4311" s="29"/>
      <c r="F4311" s="24">
        <f t="shared" si="134"/>
        <v>19.576280000000001</v>
      </c>
      <c r="G4311" s="24">
        <v>19.576280000000001</v>
      </c>
      <c r="H4311" s="23">
        <v>9.90456</v>
      </c>
      <c r="I4311" s="23"/>
      <c r="J4311" s="23">
        <v>150</v>
      </c>
      <c r="K4311" s="23"/>
    </row>
    <row r="4312" spans="1:11" ht="12.75" customHeight="1" x14ac:dyDescent="0.25">
      <c r="A4312" s="20">
        <f t="shared" si="135"/>
        <v>43066.291666656231</v>
      </c>
      <c r="B4312" s="29">
        <v>71.127330000000001</v>
      </c>
      <c r="C4312" s="30">
        <v>0.23622000000000001</v>
      </c>
      <c r="D4312" s="29">
        <v>27.399619999999999</v>
      </c>
      <c r="E4312" s="29"/>
      <c r="F4312" s="24">
        <f t="shared" si="134"/>
        <v>71.127330000000001</v>
      </c>
      <c r="G4312" s="24">
        <v>71.127330000000001</v>
      </c>
      <c r="H4312" s="23">
        <v>9.9026700000000005</v>
      </c>
      <c r="I4312" s="23"/>
      <c r="J4312" s="23">
        <v>150</v>
      </c>
      <c r="K4312" s="23"/>
    </row>
    <row r="4313" spans="1:11" ht="12.75" customHeight="1" x14ac:dyDescent="0.25">
      <c r="A4313" s="20">
        <f t="shared" si="135"/>
        <v>43066.333333322895</v>
      </c>
      <c r="B4313" s="29">
        <v>19.949670000000001</v>
      </c>
      <c r="C4313" s="30">
        <v>0.34925</v>
      </c>
      <c r="D4313" s="29">
        <v>82.903919999999999</v>
      </c>
      <c r="E4313" s="29"/>
      <c r="F4313" s="24">
        <f t="shared" si="134"/>
        <v>19.949670000000001</v>
      </c>
      <c r="G4313" s="24">
        <v>19.949670000000001</v>
      </c>
      <c r="H4313" s="23">
        <v>9.9020299999999999</v>
      </c>
      <c r="I4313" s="23"/>
      <c r="J4313" s="23">
        <v>150</v>
      </c>
      <c r="K4313" s="23"/>
    </row>
    <row r="4314" spans="1:11" ht="12.75" customHeight="1" x14ac:dyDescent="0.25">
      <c r="A4314" s="20">
        <f t="shared" si="135"/>
        <v>43066.374999989559</v>
      </c>
      <c r="B4314" s="29">
        <v>1.8086100000000001</v>
      </c>
      <c r="C4314" s="30">
        <v>0.3957</v>
      </c>
      <c r="D4314" s="29">
        <v>111.1026</v>
      </c>
      <c r="E4314" s="29"/>
      <c r="F4314" s="24">
        <f t="shared" si="134"/>
        <v>1.8086100000000001</v>
      </c>
      <c r="G4314" s="24">
        <v>1.8086100000000001</v>
      </c>
      <c r="H4314" s="23">
        <v>9.8993900000000004</v>
      </c>
      <c r="I4314" s="23"/>
      <c r="J4314" s="23">
        <v>150</v>
      </c>
      <c r="K4314" s="23"/>
    </row>
    <row r="4315" spans="1:11" ht="12.75" customHeight="1" x14ac:dyDescent="0.25">
      <c r="A4315" s="20">
        <f t="shared" si="135"/>
        <v>43066.416666656223</v>
      </c>
      <c r="B4315" s="29">
        <v>10.202059999999999</v>
      </c>
      <c r="C4315" s="30">
        <v>1.01251</v>
      </c>
      <c r="D4315" s="29">
        <v>88.691569999999999</v>
      </c>
      <c r="E4315" s="29"/>
      <c r="F4315" s="24">
        <f t="shared" si="134"/>
        <v>10.202059999999999</v>
      </c>
      <c r="G4315" s="24">
        <v>10.202059999999999</v>
      </c>
      <c r="H4315" s="23">
        <v>9.8964499999999997</v>
      </c>
      <c r="I4315" s="23"/>
      <c r="J4315" s="23">
        <v>150</v>
      </c>
      <c r="K4315" s="23"/>
    </row>
    <row r="4316" spans="1:11" ht="12.75" customHeight="1" x14ac:dyDescent="0.25">
      <c r="A4316" s="20">
        <f t="shared" si="135"/>
        <v>43066.458333322887</v>
      </c>
      <c r="B4316" s="29">
        <v>9.2131699999999999</v>
      </c>
      <c r="C4316" s="30">
        <v>1.21082</v>
      </c>
      <c r="D4316" s="29">
        <v>84.686989999999994</v>
      </c>
      <c r="E4316" s="29"/>
      <c r="F4316" s="24">
        <f t="shared" si="134"/>
        <v>9.2131699999999999</v>
      </c>
      <c r="G4316" s="24">
        <v>9.2131699999999999</v>
      </c>
      <c r="H4316" s="23">
        <v>9.8920600000000007</v>
      </c>
      <c r="I4316" s="23"/>
      <c r="J4316" s="23">
        <v>150</v>
      </c>
      <c r="K4316" s="23"/>
    </row>
    <row r="4317" spans="1:11" ht="12.75" customHeight="1" x14ac:dyDescent="0.25">
      <c r="A4317" s="20">
        <f t="shared" si="135"/>
        <v>43066.499999989552</v>
      </c>
      <c r="B4317" s="29">
        <v>6.7396700000000003</v>
      </c>
      <c r="C4317" s="30">
        <v>2.0137200000000002</v>
      </c>
      <c r="D4317" s="29">
        <v>78.515249999999995</v>
      </c>
      <c r="E4317" s="29"/>
      <c r="F4317" s="24">
        <f t="shared" si="134"/>
        <v>6.7396700000000003</v>
      </c>
      <c r="G4317" s="24">
        <v>6.7396700000000003</v>
      </c>
      <c r="H4317" s="23">
        <v>9.8847799999999992</v>
      </c>
      <c r="I4317" s="23"/>
      <c r="J4317" s="23">
        <v>150</v>
      </c>
      <c r="K4317" s="23"/>
    </row>
    <row r="4318" spans="1:11" ht="12.75" customHeight="1" x14ac:dyDescent="0.25">
      <c r="A4318" s="20">
        <f t="shared" si="135"/>
        <v>43066.541666656216</v>
      </c>
      <c r="B4318" s="29">
        <v>3.9227799999999999</v>
      </c>
      <c r="C4318" s="30">
        <v>1.7707999999999999</v>
      </c>
      <c r="D4318" s="29">
        <v>80.100809999999996</v>
      </c>
      <c r="E4318" s="29"/>
      <c r="F4318" s="24">
        <f t="shared" si="134"/>
        <v>3.9227799999999999</v>
      </c>
      <c r="G4318" s="24">
        <v>3.9227799999999999</v>
      </c>
      <c r="H4318" s="23">
        <v>9.8836899999999996</v>
      </c>
      <c r="I4318" s="23"/>
      <c r="J4318" s="23">
        <v>150</v>
      </c>
      <c r="K4318" s="23"/>
    </row>
    <row r="4319" spans="1:11" ht="12.75" customHeight="1" x14ac:dyDescent="0.25">
      <c r="A4319" s="20">
        <f t="shared" si="135"/>
        <v>43066.58333332288</v>
      </c>
      <c r="B4319" s="29">
        <v>5.4640000000000004</v>
      </c>
      <c r="C4319" s="30">
        <v>1.94889</v>
      </c>
      <c r="D4319" s="29">
        <v>75.720529999999997</v>
      </c>
      <c r="E4319" s="29"/>
      <c r="F4319" s="24">
        <f t="shared" si="134"/>
        <v>5.4640000000000004</v>
      </c>
      <c r="G4319" s="24">
        <v>5.4640000000000004</v>
      </c>
      <c r="H4319" s="23">
        <v>9.8793900000000008</v>
      </c>
      <c r="I4319" s="23"/>
      <c r="J4319" s="23">
        <v>150</v>
      </c>
      <c r="K4319" s="23"/>
    </row>
    <row r="4320" spans="1:11" ht="12.75" customHeight="1" x14ac:dyDescent="0.25">
      <c r="A4320" s="20">
        <f t="shared" si="135"/>
        <v>43066.624999989544</v>
      </c>
      <c r="B4320" s="29">
        <v>4.6166700000000001</v>
      </c>
      <c r="C4320" s="30">
        <v>2.1942699999999999</v>
      </c>
      <c r="D4320" s="29">
        <v>75.643420000000006</v>
      </c>
      <c r="E4320" s="29"/>
      <c r="F4320" s="24">
        <f t="shared" si="134"/>
        <v>4.6166700000000001</v>
      </c>
      <c r="G4320" s="24">
        <v>4.6166700000000001</v>
      </c>
      <c r="H4320" s="23">
        <v>9.8734199999999994</v>
      </c>
      <c r="I4320" s="23"/>
      <c r="J4320" s="23">
        <v>150</v>
      </c>
      <c r="K4320" s="23"/>
    </row>
    <row r="4321" spans="1:11" ht="12.75" customHeight="1" x14ac:dyDescent="0.25">
      <c r="A4321" s="20">
        <f t="shared" si="135"/>
        <v>43066.666666656209</v>
      </c>
      <c r="B4321" s="29">
        <v>4.1079999999999997</v>
      </c>
      <c r="C4321" s="30">
        <v>2.1661100000000002</v>
      </c>
      <c r="D4321" s="29">
        <v>74.755579999999995</v>
      </c>
      <c r="E4321" s="29"/>
      <c r="F4321" s="24">
        <f t="shared" si="134"/>
        <v>4.1079999999999997</v>
      </c>
      <c r="G4321" s="24">
        <v>4.1079999999999997</v>
      </c>
      <c r="H4321" s="23">
        <v>9.8714200000000005</v>
      </c>
      <c r="I4321" s="23"/>
      <c r="J4321" s="23">
        <v>150</v>
      </c>
      <c r="K4321" s="23"/>
    </row>
    <row r="4322" spans="1:11" ht="12.75" customHeight="1" x14ac:dyDescent="0.25">
      <c r="A4322" s="20">
        <f t="shared" si="135"/>
        <v>43066.708333322873</v>
      </c>
      <c r="B4322" s="29">
        <v>1.383</v>
      </c>
      <c r="C4322" s="30">
        <v>2.1787000000000001</v>
      </c>
      <c r="D4322" s="29">
        <v>74.669079999999994</v>
      </c>
      <c r="E4322" s="29"/>
      <c r="F4322" s="24">
        <f t="shared" si="134"/>
        <v>1.383</v>
      </c>
      <c r="G4322" s="24">
        <v>1.383</v>
      </c>
      <c r="H4322" s="23">
        <v>9.8695000000000004</v>
      </c>
      <c r="I4322" s="23"/>
      <c r="J4322" s="23">
        <v>150</v>
      </c>
      <c r="K4322" s="23"/>
    </row>
    <row r="4323" spans="1:11" ht="12.75" customHeight="1" x14ac:dyDescent="0.25">
      <c r="A4323" s="20">
        <f t="shared" si="135"/>
        <v>43066.749999989537</v>
      </c>
      <c r="B4323" s="29">
        <v>3.5783299999999998</v>
      </c>
      <c r="C4323" s="30">
        <v>2.0164599999999999</v>
      </c>
      <c r="D4323" s="29">
        <v>74.533600000000007</v>
      </c>
      <c r="E4323" s="29"/>
      <c r="F4323" s="24">
        <f t="shared" si="134"/>
        <v>3.5783299999999998</v>
      </c>
      <c r="G4323" s="24">
        <v>3.5783299999999998</v>
      </c>
      <c r="H4323" s="23">
        <v>9.8663299999999996</v>
      </c>
      <c r="I4323" s="23"/>
      <c r="J4323" s="23">
        <v>150</v>
      </c>
      <c r="K4323" s="23"/>
    </row>
    <row r="4324" spans="1:11" ht="12.75" customHeight="1" x14ac:dyDescent="0.25">
      <c r="A4324" s="20">
        <f t="shared" si="135"/>
        <v>43066.791666656201</v>
      </c>
      <c r="B4324" s="29">
        <v>7.4796100000000001</v>
      </c>
      <c r="C4324" s="30">
        <v>0.79286999999999996</v>
      </c>
      <c r="D4324" s="29">
        <v>74.434070000000006</v>
      </c>
      <c r="E4324" s="29"/>
      <c r="F4324" s="24">
        <f t="shared" si="134"/>
        <v>7.4796100000000001</v>
      </c>
      <c r="G4324" s="24">
        <v>7.4796100000000001</v>
      </c>
      <c r="H4324" s="23">
        <v>9.8582000000000001</v>
      </c>
      <c r="I4324" s="23"/>
      <c r="J4324" s="23">
        <v>150</v>
      </c>
      <c r="K4324" s="23"/>
    </row>
    <row r="4325" spans="1:11" ht="12.75" customHeight="1" x14ac:dyDescent="0.25">
      <c r="A4325" s="20">
        <f t="shared" si="135"/>
        <v>43066.833333322866</v>
      </c>
      <c r="B4325" s="29">
        <v>3.8594499999999998</v>
      </c>
      <c r="C4325" s="30">
        <v>0.24973999999999999</v>
      </c>
      <c r="D4325" s="29">
        <v>56.965649999999997</v>
      </c>
      <c r="E4325" s="29"/>
      <c r="F4325" s="24">
        <f t="shared" si="134"/>
        <v>3.8594499999999998</v>
      </c>
      <c r="G4325" s="24">
        <v>3.8594499999999998</v>
      </c>
      <c r="H4325" s="23">
        <v>9.8577200000000005</v>
      </c>
      <c r="I4325" s="23"/>
      <c r="J4325" s="23">
        <v>150</v>
      </c>
      <c r="K4325" s="23"/>
    </row>
    <row r="4326" spans="1:11" ht="12.75" customHeight="1" x14ac:dyDescent="0.25">
      <c r="A4326" s="20">
        <f t="shared" si="135"/>
        <v>43066.87499998953</v>
      </c>
      <c r="B4326" s="29">
        <v>6.2305599999999997</v>
      </c>
      <c r="C4326" s="30">
        <v>0.32979000000000003</v>
      </c>
      <c r="D4326" s="29">
        <v>100.006</v>
      </c>
      <c r="E4326" s="29"/>
      <c r="F4326" s="24">
        <f t="shared" si="134"/>
        <v>6.2305599999999997</v>
      </c>
      <c r="G4326" s="24">
        <v>6.2305599999999997</v>
      </c>
      <c r="H4326" s="23">
        <v>9.8560599999999994</v>
      </c>
      <c r="I4326" s="23"/>
      <c r="J4326" s="23">
        <v>150</v>
      </c>
      <c r="K4326" s="23"/>
    </row>
    <row r="4327" spans="1:11" ht="12.75" customHeight="1" x14ac:dyDescent="0.25">
      <c r="A4327" s="20">
        <f t="shared" si="135"/>
        <v>43066.916666656194</v>
      </c>
      <c r="B4327" s="29">
        <v>7.9649400000000004</v>
      </c>
      <c r="C4327" s="30">
        <v>0.33979999999999999</v>
      </c>
      <c r="D4327" s="29">
        <v>239.65870000000001</v>
      </c>
      <c r="E4327" s="29"/>
      <c r="F4327" s="24">
        <f t="shared" si="134"/>
        <v>7.9649400000000004</v>
      </c>
      <c r="G4327" s="24">
        <v>7.9649400000000004</v>
      </c>
      <c r="H4327" s="23">
        <v>9.85595</v>
      </c>
      <c r="I4327" s="23"/>
      <c r="J4327" s="23">
        <v>150</v>
      </c>
      <c r="K4327" s="23"/>
    </row>
    <row r="4328" spans="1:11" ht="12.75" customHeight="1" x14ac:dyDescent="0.25">
      <c r="A4328" s="20">
        <f t="shared" si="135"/>
        <v>43066.958333322858</v>
      </c>
      <c r="B4328" s="29">
        <v>14.2</v>
      </c>
      <c r="C4328" s="30">
        <v>0.33640999999999999</v>
      </c>
      <c r="D4328" s="29">
        <v>47.338230000000003</v>
      </c>
      <c r="E4328" s="29"/>
      <c r="F4328" s="24">
        <f t="shared" si="134"/>
        <v>14.2</v>
      </c>
      <c r="G4328" s="24">
        <v>14.2</v>
      </c>
      <c r="H4328" s="23">
        <v>9.8553800000000003</v>
      </c>
      <c r="I4328" s="23"/>
      <c r="J4328" s="23">
        <v>150</v>
      </c>
      <c r="K4328" s="23"/>
    </row>
    <row r="4329" spans="1:11" ht="12.75" customHeight="1" x14ac:dyDescent="0.25">
      <c r="A4329" s="20">
        <f t="shared" si="135"/>
        <v>43066.999999989523</v>
      </c>
      <c r="B4329" s="29">
        <v>14.15361</v>
      </c>
      <c r="C4329" s="30">
        <v>0.42841000000000001</v>
      </c>
      <c r="D4329" s="29">
        <v>259.59320000000002</v>
      </c>
      <c r="E4329" s="29"/>
      <c r="F4329" s="24">
        <f t="shared" si="134"/>
        <v>14.15361</v>
      </c>
      <c r="G4329" s="24">
        <v>14.15361</v>
      </c>
      <c r="H4329" s="23">
        <v>9.8518299999999996</v>
      </c>
      <c r="I4329" s="23"/>
      <c r="J4329" s="23">
        <v>150</v>
      </c>
      <c r="K4329" s="23"/>
    </row>
    <row r="4330" spans="1:11" ht="12.75" customHeight="1" x14ac:dyDescent="0.25">
      <c r="A4330" s="20">
        <f t="shared" si="135"/>
        <v>43067.041666656187</v>
      </c>
      <c r="B4330" s="29">
        <v>6.0537299999999998</v>
      </c>
      <c r="C4330" s="30">
        <v>0.35185</v>
      </c>
      <c r="D4330" s="29">
        <v>259.35849999999999</v>
      </c>
      <c r="E4330" s="29"/>
      <c r="F4330" s="24">
        <f t="shared" si="134"/>
        <v>6.0537299999999998</v>
      </c>
      <c r="G4330" s="24">
        <v>6.0537299999999998</v>
      </c>
      <c r="H4330" s="23">
        <v>9.8465600000000002</v>
      </c>
      <c r="I4330" s="23">
        <f>COUNTIF(G4330:G4353,"&gt;150")</f>
        <v>0</v>
      </c>
      <c r="J4330" s="23">
        <v>150</v>
      </c>
      <c r="K4330" s="23"/>
    </row>
    <row r="4331" spans="1:11" ht="12.75" customHeight="1" x14ac:dyDescent="0.25">
      <c r="A4331" s="20">
        <f t="shared" si="135"/>
        <v>43067.083333322851</v>
      </c>
      <c r="B4331" s="29">
        <v>1.1686099999999999</v>
      </c>
      <c r="C4331" s="30">
        <v>0.34536</v>
      </c>
      <c r="D4331" s="29">
        <v>185.4665</v>
      </c>
      <c r="E4331" s="29"/>
      <c r="F4331" s="24">
        <f t="shared" si="134"/>
        <v>1.1686099999999999</v>
      </c>
      <c r="G4331" s="24">
        <v>1.1686099999999999</v>
      </c>
      <c r="H4331" s="23">
        <v>9.8440600000000007</v>
      </c>
      <c r="I4331" s="23"/>
      <c r="J4331" s="23">
        <v>150</v>
      </c>
      <c r="K4331" s="23"/>
    </row>
    <row r="4332" spans="1:11" ht="12.75" customHeight="1" x14ac:dyDescent="0.25">
      <c r="A4332" s="20">
        <f t="shared" si="135"/>
        <v>43067.124999989515</v>
      </c>
      <c r="B4332" s="29">
        <v>13.734170000000001</v>
      </c>
      <c r="C4332" s="30">
        <v>0.61624000000000001</v>
      </c>
      <c r="D4332" s="29">
        <v>162.077</v>
      </c>
      <c r="E4332" s="29"/>
      <c r="F4332" s="24">
        <f t="shared" si="134"/>
        <v>13.734170000000001</v>
      </c>
      <c r="G4332" s="24">
        <v>13.734170000000001</v>
      </c>
      <c r="H4332" s="23">
        <v>9.8422300000000007</v>
      </c>
      <c r="I4332" s="23"/>
      <c r="J4332" s="23">
        <v>150</v>
      </c>
      <c r="K4332" s="23"/>
    </row>
    <row r="4333" spans="1:11" ht="12.75" customHeight="1" x14ac:dyDescent="0.25">
      <c r="A4333" s="20">
        <f t="shared" si="135"/>
        <v>43067.16666665618</v>
      </c>
      <c r="B4333" s="29">
        <v>20.01211</v>
      </c>
      <c r="C4333" s="30">
        <v>0.46821000000000002</v>
      </c>
      <c r="D4333" s="29">
        <v>261.93990000000002</v>
      </c>
      <c r="E4333" s="29"/>
      <c r="F4333" s="24">
        <f t="shared" si="134"/>
        <v>20.01211</v>
      </c>
      <c r="G4333" s="24">
        <v>20.01211</v>
      </c>
      <c r="H4333" s="23">
        <v>9.8381100000000004</v>
      </c>
      <c r="I4333" s="23"/>
      <c r="J4333" s="23">
        <v>150</v>
      </c>
      <c r="K4333" s="23"/>
    </row>
    <row r="4334" spans="1:11" ht="12.75" customHeight="1" x14ac:dyDescent="0.25">
      <c r="A4334" s="20">
        <f t="shared" si="135"/>
        <v>43067.208333322844</v>
      </c>
      <c r="B4334" s="29">
        <v>39.673110000000001</v>
      </c>
      <c r="C4334" s="30">
        <v>0.27678000000000003</v>
      </c>
      <c r="D4334" s="29">
        <v>245.06899999999999</v>
      </c>
      <c r="E4334" s="29"/>
      <c r="F4334" s="24">
        <f t="shared" si="134"/>
        <v>39.673110000000001</v>
      </c>
      <c r="G4334" s="24">
        <v>39.673110000000001</v>
      </c>
      <c r="H4334" s="23">
        <v>9.8342799999999997</v>
      </c>
      <c r="I4334" s="23"/>
      <c r="J4334" s="23">
        <v>150</v>
      </c>
      <c r="K4334" s="23"/>
    </row>
    <row r="4335" spans="1:11" ht="12.75" customHeight="1" x14ac:dyDescent="0.25">
      <c r="A4335" s="20">
        <f t="shared" si="135"/>
        <v>43067.249999989508</v>
      </c>
      <c r="B4335" s="29">
        <v>38.97439</v>
      </c>
      <c r="C4335" s="30">
        <v>0.17141000000000001</v>
      </c>
      <c r="D4335" s="29">
        <v>72.547150000000002</v>
      </c>
      <c r="E4335" s="29"/>
      <c r="F4335" s="24">
        <f t="shared" si="134"/>
        <v>38.97439</v>
      </c>
      <c r="G4335" s="24">
        <v>38.97439</v>
      </c>
      <c r="H4335" s="23">
        <v>9.8325999999999993</v>
      </c>
      <c r="I4335" s="23"/>
      <c r="J4335" s="23">
        <v>150</v>
      </c>
      <c r="K4335" s="23"/>
    </row>
    <row r="4336" spans="1:11" ht="12.75" customHeight="1" x14ac:dyDescent="0.25">
      <c r="A4336" s="20">
        <f t="shared" si="135"/>
        <v>43067.291666656172</v>
      </c>
      <c r="B4336" s="29">
        <v>115.2503</v>
      </c>
      <c r="C4336" s="30">
        <v>0.19592999999999999</v>
      </c>
      <c r="D4336" s="29">
        <v>268.21800000000002</v>
      </c>
      <c r="E4336" s="29"/>
      <c r="F4336" s="24">
        <f t="shared" si="134"/>
        <v>115.2503</v>
      </c>
      <c r="G4336" s="24">
        <v>115.2503</v>
      </c>
      <c r="H4336" s="23">
        <v>9.8279300000000003</v>
      </c>
      <c r="I4336" s="23"/>
      <c r="J4336" s="23">
        <v>150</v>
      </c>
      <c r="K4336" s="23"/>
    </row>
    <row r="4337" spans="1:11" ht="12.75" customHeight="1" x14ac:dyDescent="0.25">
      <c r="A4337" s="20">
        <f t="shared" si="135"/>
        <v>43067.333333322837</v>
      </c>
      <c r="B4337" s="29">
        <v>72.523380000000003</v>
      </c>
      <c r="C4337" s="30">
        <v>0.84382000000000001</v>
      </c>
      <c r="D4337" s="29">
        <v>145.99109999999999</v>
      </c>
      <c r="E4337" s="29"/>
      <c r="F4337" s="24">
        <f t="shared" si="134"/>
        <v>72.523380000000003</v>
      </c>
      <c r="G4337" s="24">
        <v>72.523380000000003</v>
      </c>
      <c r="H4337" s="23">
        <v>9.8207199999999997</v>
      </c>
      <c r="I4337" s="23"/>
      <c r="J4337" s="23">
        <v>150</v>
      </c>
      <c r="K4337" s="23"/>
    </row>
    <row r="4338" spans="1:11" ht="12.75" customHeight="1" x14ac:dyDescent="0.25">
      <c r="A4338" s="20">
        <f t="shared" si="135"/>
        <v>43067.374999989501</v>
      </c>
      <c r="B4338" s="29">
        <v>35.394660000000002</v>
      </c>
      <c r="C4338" s="30">
        <v>0.78258000000000005</v>
      </c>
      <c r="D4338" s="29">
        <v>130.5693</v>
      </c>
      <c r="E4338" s="29"/>
      <c r="F4338" s="24">
        <f t="shared" si="134"/>
        <v>35.394660000000002</v>
      </c>
      <c r="G4338" s="24">
        <v>35.394660000000002</v>
      </c>
      <c r="H4338" s="23">
        <v>9.82</v>
      </c>
      <c r="I4338" s="23"/>
      <c r="J4338" s="23">
        <v>150</v>
      </c>
      <c r="K4338" s="23"/>
    </row>
    <row r="4339" spans="1:11" ht="12.75" customHeight="1" x14ac:dyDescent="0.25">
      <c r="A4339" s="20">
        <f t="shared" si="135"/>
        <v>43067.416666656165</v>
      </c>
      <c r="B4339" s="29">
        <v>17.607109999999999</v>
      </c>
      <c r="C4339" s="30">
        <v>1.49027</v>
      </c>
      <c r="D4339" s="29">
        <v>74.479500000000002</v>
      </c>
      <c r="E4339" s="29"/>
      <c r="F4339" s="24">
        <f t="shared" si="134"/>
        <v>17.607109999999999</v>
      </c>
      <c r="G4339" s="24">
        <v>17.607109999999999</v>
      </c>
      <c r="H4339" s="23">
        <v>9.8181100000000008</v>
      </c>
      <c r="I4339" s="23"/>
      <c r="J4339" s="23">
        <v>150</v>
      </c>
      <c r="K4339" s="23"/>
    </row>
    <row r="4340" spans="1:11" ht="12.75" customHeight="1" x14ac:dyDescent="0.25">
      <c r="A4340" s="20">
        <f t="shared" si="135"/>
        <v>43067.458333322829</v>
      </c>
      <c r="B4340" s="29">
        <v>9.6719399999999993</v>
      </c>
      <c r="C4340" s="30">
        <v>1.80003</v>
      </c>
      <c r="D4340" s="29">
        <v>74.39855</v>
      </c>
      <c r="E4340" s="29"/>
      <c r="F4340" s="24">
        <f t="shared" si="134"/>
        <v>9.6719399999999993</v>
      </c>
      <c r="G4340" s="24">
        <v>9.6719399999999993</v>
      </c>
      <c r="H4340" s="23">
        <v>9.8160000000000007</v>
      </c>
      <c r="I4340" s="23"/>
      <c r="J4340" s="23">
        <v>150</v>
      </c>
      <c r="K4340" s="23"/>
    </row>
    <row r="4341" spans="1:11" ht="12.75" customHeight="1" x14ac:dyDescent="0.25">
      <c r="A4341" s="20">
        <f t="shared" si="135"/>
        <v>43067.499999989494</v>
      </c>
      <c r="B4341" s="29">
        <v>-5.8315299999999999</v>
      </c>
      <c r="C4341" s="30">
        <v>1.91588</v>
      </c>
      <c r="D4341" s="29">
        <v>71.680850000000007</v>
      </c>
      <c r="E4341" s="29"/>
      <c r="F4341" s="24" t="str">
        <f t="shared" si="134"/>
        <v/>
      </c>
      <c r="G4341" s="24" t="s">
        <v>189</v>
      </c>
      <c r="H4341" s="23">
        <v>9.8144299999999998</v>
      </c>
      <c r="I4341" s="23"/>
      <c r="J4341" s="23">
        <v>150</v>
      </c>
      <c r="K4341" s="23"/>
    </row>
    <row r="4342" spans="1:11" ht="12.75" customHeight="1" x14ac:dyDescent="0.25">
      <c r="A4342" s="20">
        <f t="shared" si="135"/>
        <v>43067.541666656158</v>
      </c>
      <c r="B4342" s="29">
        <v>2.5786099999999998</v>
      </c>
      <c r="C4342" s="30">
        <v>2.4685299999999999</v>
      </c>
      <c r="D4342" s="29">
        <v>59.6312</v>
      </c>
      <c r="E4342" s="29"/>
      <c r="F4342" s="24">
        <f t="shared" si="134"/>
        <v>2.5786099999999998</v>
      </c>
      <c r="G4342" s="24">
        <v>2.5786099999999998</v>
      </c>
      <c r="H4342" s="23">
        <v>9.8131299999999992</v>
      </c>
      <c r="I4342" s="23"/>
      <c r="J4342" s="23">
        <v>150</v>
      </c>
      <c r="K4342" s="23"/>
    </row>
    <row r="4343" spans="1:11" ht="12.75" customHeight="1" x14ac:dyDescent="0.25">
      <c r="A4343" s="20">
        <f t="shared" si="135"/>
        <v>43067.583333322822</v>
      </c>
      <c r="B4343" s="29">
        <v>15.081440000000001</v>
      </c>
      <c r="C4343" s="30">
        <v>0.86902999999999997</v>
      </c>
      <c r="D4343" s="29">
        <v>77.169479999999993</v>
      </c>
      <c r="E4343" s="29"/>
      <c r="F4343" s="24">
        <f t="shared" si="134"/>
        <v>15.081440000000001</v>
      </c>
      <c r="G4343" s="24">
        <v>15.081440000000001</v>
      </c>
      <c r="H4343" s="23">
        <v>9.8094599999999996</v>
      </c>
      <c r="I4343" s="23"/>
      <c r="J4343" s="23">
        <v>150</v>
      </c>
      <c r="K4343" s="23"/>
    </row>
    <row r="4344" spans="1:11" ht="12.75" customHeight="1" x14ac:dyDescent="0.25">
      <c r="A4344" s="20">
        <f t="shared" si="135"/>
        <v>43067.624999989486</v>
      </c>
      <c r="B4344" s="29">
        <v>38.129849999999998</v>
      </c>
      <c r="C4344" s="30">
        <v>0.87446000000000002</v>
      </c>
      <c r="D4344" s="29">
        <v>109.57129999999999</v>
      </c>
      <c r="E4344" s="29"/>
      <c r="F4344" s="24">
        <f t="shared" si="134"/>
        <v>38.129849999999998</v>
      </c>
      <c r="G4344" s="24">
        <v>38.129849999999998</v>
      </c>
      <c r="H4344" s="23">
        <v>9.8074999999999992</v>
      </c>
      <c r="I4344" s="23"/>
      <c r="J4344" s="23">
        <v>150</v>
      </c>
      <c r="K4344" s="23"/>
    </row>
    <row r="4345" spans="1:11" ht="12.75" customHeight="1" x14ac:dyDescent="0.25">
      <c r="A4345" s="20">
        <f t="shared" si="135"/>
        <v>43067.66666665615</v>
      </c>
      <c r="B4345" s="29">
        <v>25.901330000000002</v>
      </c>
      <c r="C4345" s="30">
        <v>1.5040100000000001</v>
      </c>
      <c r="D4345" s="29">
        <v>318.80439999999999</v>
      </c>
      <c r="E4345" s="29"/>
      <c r="F4345" s="24">
        <f t="shared" si="134"/>
        <v>25.901330000000002</v>
      </c>
      <c r="G4345" s="24">
        <v>25.901330000000002</v>
      </c>
      <c r="H4345" s="23">
        <v>9.8037799999999997</v>
      </c>
      <c r="I4345" s="23"/>
      <c r="J4345" s="23">
        <v>150</v>
      </c>
      <c r="K4345" s="23"/>
    </row>
    <row r="4346" spans="1:11" ht="12.75" customHeight="1" x14ac:dyDescent="0.25">
      <c r="A4346" s="20">
        <f t="shared" si="135"/>
        <v>43067.708333322815</v>
      </c>
      <c r="B4346" s="29">
        <v>61.03295</v>
      </c>
      <c r="C4346" s="30">
        <v>0.96808000000000005</v>
      </c>
      <c r="D4346" s="29">
        <v>287.3458</v>
      </c>
      <c r="E4346" s="29"/>
      <c r="F4346" s="24">
        <f t="shared" si="134"/>
        <v>61.03295</v>
      </c>
      <c r="G4346" s="24">
        <v>61.03295</v>
      </c>
      <c r="H4346" s="23">
        <v>9.8036100000000008</v>
      </c>
      <c r="I4346" s="23"/>
      <c r="J4346" s="23">
        <v>150</v>
      </c>
      <c r="K4346" s="23"/>
    </row>
    <row r="4347" spans="1:11" ht="12.75" customHeight="1" x14ac:dyDescent="0.25">
      <c r="A4347" s="20">
        <f t="shared" si="135"/>
        <v>43067.749999989479</v>
      </c>
      <c r="B4347" s="29">
        <v>51.64817</v>
      </c>
      <c r="C4347" s="30">
        <v>1.29457</v>
      </c>
      <c r="D4347" s="29">
        <v>259.78609999999998</v>
      </c>
      <c r="E4347" s="29"/>
      <c r="F4347" s="24">
        <f t="shared" si="134"/>
        <v>51.64817</v>
      </c>
      <c r="G4347" s="24">
        <v>51.64817</v>
      </c>
      <c r="H4347" s="23">
        <v>9.79711</v>
      </c>
      <c r="I4347" s="23"/>
      <c r="J4347" s="23">
        <v>150</v>
      </c>
      <c r="K4347" s="23"/>
    </row>
    <row r="4348" spans="1:11" ht="12.75" customHeight="1" x14ac:dyDescent="0.25">
      <c r="A4348" s="20">
        <f t="shared" si="135"/>
        <v>43067.791666656143</v>
      </c>
      <c r="B4348" s="29">
        <v>35.439050000000002</v>
      </c>
      <c r="C4348" s="30">
        <v>1.44909</v>
      </c>
      <c r="D4348" s="29">
        <v>275.51650000000001</v>
      </c>
      <c r="E4348" s="29"/>
      <c r="F4348" s="24">
        <f t="shared" si="134"/>
        <v>35.439050000000002</v>
      </c>
      <c r="G4348" s="24">
        <v>35.439050000000002</v>
      </c>
      <c r="H4348" s="23">
        <v>9.7937899999999996</v>
      </c>
      <c r="I4348" s="23"/>
      <c r="J4348" s="23">
        <v>150</v>
      </c>
      <c r="K4348" s="23"/>
    </row>
    <row r="4349" spans="1:11" ht="12.75" customHeight="1" x14ac:dyDescent="0.25">
      <c r="A4349" s="20">
        <f t="shared" si="135"/>
        <v>43067.833333322807</v>
      </c>
      <c r="B4349" s="29">
        <v>102.2944</v>
      </c>
      <c r="C4349" s="30">
        <v>0.36552000000000001</v>
      </c>
      <c r="D4349" s="29">
        <v>301.97840000000002</v>
      </c>
      <c r="E4349" s="29"/>
      <c r="F4349" s="24">
        <f t="shared" si="134"/>
        <v>102.2944</v>
      </c>
      <c r="G4349" s="24">
        <v>102.2944</v>
      </c>
      <c r="H4349" s="23">
        <v>9.7898300000000003</v>
      </c>
      <c r="I4349" s="23"/>
      <c r="J4349" s="23">
        <v>150</v>
      </c>
      <c r="K4349" s="23"/>
    </row>
    <row r="4350" spans="1:11" ht="12.75" customHeight="1" x14ac:dyDescent="0.25">
      <c r="A4350" s="20">
        <f t="shared" si="135"/>
        <v>43067.874999989472</v>
      </c>
      <c r="B4350" s="29">
        <v>21.50067</v>
      </c>
      <c r="C4350" s="30">
        <v>0.22542999999999999</v>
      </c>
      <c r="D4350" s="29">
        <v>45.237340000000003</v>
      </c>
      <c r="E4350" s="29"/>
      <c r="F4350" s="24">
        <f t="shared" si="134"/>
        <v>21.50067</v>
      </c>
      <c r="G4350" s="24">
        <v>21.50067</v>
      </c>
      <c r="H4350" s="23">
        <v>9.7765000000000004</v>
      </c>
      <c r="I4350" s="23"/>
      <c r="J4350" s="23">
        <v>150</v>
      </c>
      <c r="K4350" s="23"/>
    </row>
    <row r="4351" spans="1:11" ht="12.75" customHeight="1" x14ac:dyDescent="0.25">
      <c r="A4351" s="20">
        <f t="shared" si="135"/>
        <v>43067.916666656136</v>
      </c>
      <c r="B4351" s="29">
        <v>3.9373399999999998</v>
      </c>
      <c r="C4351" s="30">
        <v>0.21485000000000001</v>
      </c>
      <c r="D4351" s="29">
        <v>84.352199999999996</v>
      </c>
      <c r="E4351" s="29"/>
      <c r="F4351" s="24">
        <f t="shared" si="134"/>
        <v>3.9373399999999998</v>
      </c>
      <c r="G4351" s="24">
        <v>3.9373399999999998</v>
      </c>
      <c r="H4351" s="23">
        <v>9.7608300000000003</v>
      </c>
      <c r="I4351" s="23"/>
      <c r="J4351" s="23">
        <v>150</v>
      </c>
      <c r="K4351" s="23"/>
    </row>
    <row r="4352" spans="1:11" ht="12.75" customHeight="1" x14ac:dyDescent="0.25">
      <c r="A4352" s="20">
        <f t="shared" si="135"/>
        <v>43067.9583333228</v>
      </c>
      <c r="B4352" s="29">
        <v>2.7514500000000002</v>
      </c>
      <c r="C4352" s="30">
        <v>0.42210999999999999</v>
      </c>
      <c r="D4352" s="29">
        <v>246.3075</v>
      </c>
      <c r="E4352" s="29"/>
      <c r="F4352" s="24">
        <f t="shared" si="134"/>
        <v>2.7514500000000002</v>
      </c>
      <c r="G4352" s="24">
        <v>2.7514500000000002</v>
      </c>
      <c r="H4352" s="23">
        <v>9.7597199999999997</v>
      </c>
      <c r="I4352" s="23"/>
      <c r="J4352" s="23">
        <v>150</v>
      </c>
      <c r="K4352" s="23"/>
    </row>
    <row r="4353" spans="1:11" ht="12.75" customHeight="1" x14ac:dyDescent="0.25">
      <c r="A4353" s="20">
        <f t="shared" si="135"/>
        <v>43067.999999989464</v>
      </c>
      <c r="B4353" s="29">
        <v>2.4647199999999998</v>
      </c>
      <c r="C4353" s="30">
        <v>0.36677999999999999</v>
      </c>
      <c r="D4353" s="29">
        <v>51.711419999999997</v>
      </c>
      <c r="E4353" s="29"/>
      <c r="F4353" s="24">
        <f t="shared" si="134"/>
        <v>2.4647199999999998</v>
      </c>
      <c r="G4353" s="24">
        <v>2.4647199999999998</v>
      </c>
      <c r="H4353" s="23">
        <v>9.7596699999999998</v>
      </c>
      <c r="I4353" s="23"/>
      <c r="J4353" s="23">
        <v>150</v>
      </c>
      <c r="K4353" s="23"/>
    </row>
    <row r="4354" spans="1:11" ht="12.75" customHeight="1" x14ac:dyDescent="0.25">
      <c r="A4354" s="20">
        <f t="shared" si="135"/>
        <v>43068.041666656129</v>
      </c>
      <c r="B4354" s="29">
        <v>-1.597</v>
      </c>
      <c r="C4354" s="30">
        <v>0.23863999999999999</v>
      </c>
      <c r="D4354" s="29">
        <v>137.09520000000001</v>
      </c>
      <c r="E4354" s="29"/>
      <c r="F4354" s="24" t="str">
        <f t="shared" si="134"/>
        <v/>
      </c>
      <c r="G4354" s="24" t="s">
        <v>189</v>
      </c>
      <c r="H4354" s="23">
        <v>9.7504200000000001</v>
      </c>
      <c r="I4354" s="23">
        <f>COUNTIF(G4354:G4377,"&gt;150")</f>
        <v>0</v>
      </c>
      <c r="J4354" s="23">
        <v>150</v>
      </c>
      <c r="K4354" s="23"/>
    </row>
    <row r="4355" spans="1:11" ht="12.75" customHeight="1" x14ac:dyDescent="0.25">
      <c r="A4355" s="20">
        <f t="shared" si="135"/>
        <v>43068.083333322793</v>
      </c>
      <c r="B4355" s="29">
        <v>0.70143999999999995</v>
      </c>
      <c r="C4355" s="30">
        <v>0.26585999999999999</v>
      </c>
      <c r="D4355" s="29">
        <v>238.37790000000001</v>
      </c>
      <c r="E4355" s="29"/>
      <c r="F4355" s="24">
        <f t="shared" si="134"/>
        <v>0.70143999999999995</v>
      </c>
      <c r="G4355" s="24">
        <v>0.70143999999999995</v>
      </c>
      <c r="H4355" s="23">
        <v>9.7494999999999994</v>
      </c>
      <c r="I4355" s="23"/>
      <c r="J4355" s="23">
        <v>150</v>
      </c>
      <c r="K4355" s="23"/>
    </row>
    <row r="4356" spans="1:11" ht="12.75" customHeight="1" x14ac:dyDescent="0.25">
      <c r="A4356" s="20">
        <f t="shared" si="135"/>
        <v>43068.124999989457</v>
      </c>
      <c r="B4356" s="29">
        <v>6.2396099999999999</v>
      </c>
      <c r="C4356" s="30">
        <v>0.43078</v>
      </c>
      <c r="D4356" s="29">
        <v>325.78339999999997</v>
      </c>
      <c r="E4356" s="29"/>
      <c r="F4356" s="24">
        <f t="shared" si="134"/>
        <v>6.2396099999999999</v>
      </c>
      <c r="G4356" s="24">
        <v>6.2396099999999999</v>
      </c>
      <c r="H4356" s="23">
        <v>9.7488700000000001</v>
      </c>
      <c r="I4356" s="23"/>
      <c r="J4356" s="23">
        <v>150</v>
      </c>
      <c r="K4356" s="23"/>
    </row>
    <row r="4357" spans="1:11" ht="12.75" customHeight="1" x14ac:dyDescent="0.25">
      <c r="A4357" s="20">
        <f t="shared" si="135"/>
        <v>43068.166666656121</v>
      </c>
      <c r="B4357" s="29">
        <v>37.528559999999999</v>
      </c>
      <c r="C4357" s="30">
        <v>0.30110999999999999</v>
      </c>
      <c r="D4357" s="29">
        <v>262.24529999999999</v>
      </c>
      <c r="E4357" s="29"/>
      <c r="F4357" s="24">
        <f t="shared" si="134"/>
        <v>37.528559999999999</v>
      </c>
      <c r="G4357" s="24">
        <v>37.528559999999999</v>
      </c>
      <c r="H4357" s="23">
        <v>9.7457200000000004</v>
      </c>
      <c r="I4357" s="23"/>
      <c r="J4357" s="23">
        <v>150</v>
      </c>
      <c r="K4357" s="23"/>
    </row>
    <row r="4358" spans="1:11" ht="12.75" customHeight="1" x14ac:dyDescent="0.25">
      <c r="A4358" s="20">
        <f t="shared" si="135"/>
        <v>43068.208333322786</v>
      </c>
      <c r="B4358" s="29">
        <v>17.562670000000001</v>
      </c>
      <c r="C4358" s="30">
        <v>0.31580000000000003</v>
      </c>
      <c r="D4358" s="29">
        <v>306.12810000000002</v>
      </c>
      <c r="E4358" s="29"/>
      <c r="F4358" s="24">
        <f t="shared" si="134"/>
        <v>17.562670000000001</v>
      </c>
      <c r="G4358" s="24">
        <v>17.562670000000001</v>
      </c>
      <c r="H4358" s="23">
        <v>9.7453299999999992</v>
      </c>
      <c r="I4358" s="23"/>
      <c r="J4358" s="23">
        <v>150</v>
      </c>
      <c r="K4358" s="23"/>
    </row>
    <row r="4359" spans="1:11" ht="12.75" customHeight="1" x14ac:dyDescent="0.25">
      <c r="A4359" s="20">
        <f t="shared" si="135"/>
        <v>43068.24999998945</v>
      </c>
      <c r="B4359" s="29">
        <v>85.196330000000003</v>
      </c>
      <c r="C4359" s="30">
        <v>0.38397999999999999</v>
      </c>
      <c r="D4359" s="29">
        <v>270.25529999999998</v>
      </c>
      <c r="E4359" s="29"/>
      <c r="F4359" s="24">
        <f t="shared" si="134"/>
        <v>85.196330000000003</v>
      </c>
      <c r="G4359" s="24">
        <v>85.196330000000003</v>
      </c>
      <c r="H4359" s="23">
        <v>9.7381100000000007</v>
      </c>
      <c r="I4359" s="23"/>
      <c r="J4359" s="23">
        <v>150</v>
      </c>
      <c r="K4359" s="23"/>
    </row>
    <row r="4360" spans="1:11" ht="12.75" customHeight="1" x14ac:dyDescent="0.25">
      <c r="A4360" s="20">
        <f t="shared" si="135"/>
        <v>43068.291666656114</v>
      </c>
      <c r="B4360" s="29">
        <v>77.687389999999994</v>
      </c>
      <c r="C4360" s="30">
        <v>0.37661</v>
      </c>
      <c r="D4360" s="29">
        <v>109.2972</v>
      </c>
      <c r="E4360" s="29"/>
      <c r="F4360" s="24">
        <f t="shared" si="134"/>
        <v>77.687389999999994</v>
      </c>
      <c r="G4360" s="24">
        <v>77.687389999999994</v>
      </c>
      <c r="H4360" s="23">
        <v>9.7378300000000007</v>
      </c>
      <c r="I4360" s="23"/>
      <c r="J4360" s="23">
        <v>150</v>
      </c>
      <c r="K4360" s="23"/>
    </row>
    <row r="4361" spans="1:11" ht="12.75" customHeight="1" x14ac:dyDescent="0.25">
      <c r="A4361" s="20">
        <f t="shared" si="135"/>
        <v>43068.333333322778</v>
      </c>
      <c r="B4361" s="29">
        <v>77.796779999999998</v>
      </c>
      <c r="C4361" s="30">
        <v>0.63558999999999999</v>
      </c>
      <c r="D4361" s="29">
        <v>65.877300000000005</v>
      </c>
      <c r="E4361" s="29"/>
      <c r="F4361" s="24">
        <f t="shared" si="134"/>
        <v>77.796779999999998</v>
      </c>
      <c r="G4361" s="24">
        <v>77.796779999999998</v>
      </c>
      <c r="H4361" s="23">
        <v>9.7338900000000006</v>
      </c>
      <c r="I4361" s="23"/>
      <c r="J4361" s="23">
        <v>150</v>
      </c>
      <c r="K4361" s="23"/>
    </row>
    <row r="4362" spans="1:11" ht="12.75" customHeight="1" x14ac:dyDescent="0.25">
      <c r="A4362" s="20">
        <f t="shared" si="135"/>
        <v>43068.374999989443</v>
      </c>
      <c r="B4362" s="29">
        <v>58.879390000000001</v>
      </c>
      <c r="C4362" s="30">
        <v>0.50475000000000003</v>
      </c>
      <c r="D4362" s="29">
        <v>141.49690000000001</v>
      </c>
      <c r="E4362" s="29"/>
      <c r="F4362" s="24">
        <f t="shared" si="134"/>
        <v>58.879390000000001</v>
      </c>
      <c r="G4362" s="24">
        <v>58.879390000000001</v>
      </c>
      <c r="H4362" s="23">
        <v>9.7305600000000005</v>
      </c>
      <c r="I4362" s="23"/>
      <c r="J4362" s="23">
        <v>150</v>
      </c>
      <c r="K4362" s="23"/>
    </row>
    <row r="4363" spans="1:11" ht="12.75" customHeight="1" x14ac:dyDescent="0.25">
      <c r="A4363" s="20">
        <f t="shared" si="135"/>
        <v>43068.416666656107</v>
      </c>
      <c r="B4363" s="29">
        <v>104.6889</v>
      </c>
      <c r="C4363" s="30">
        <v>1.00214</v>
      </c>
      <c r="D4363" s="29">
        <v>169.1301</v>
      </c>
      <c r="E4363" s="29"/>
      <c r="F4363" s="24">
        <f t="shared" ref="F4363:F4426" si="136">IF(AND(B4363&gt;0,ISNUMBER(B4363)),B4363,"")</f>
        <v>104.6889</v>
      </c>
      <c r="G4363" s="24">
        <v>104.6889</v>
      </c>
      <c r="H4363" s="23">
        <v>9.7262199999999996</v>
      </c>
      <c r="I4363" s="23"/>
      <c r="J4363" s="23">
        <v>150</v>
      </c>
      <c r="K4363" s="23"/>
    </row>
    <row r="4364" spans="1:11" ht="12.75" customHeight="1" x14ac:dyDescent="0.25">
      <c r="A4364" s="20">
        <f t="shared" ref="A4364:A4427" si="137">A4363+1/24</f>
        <v>43068.458333322771</v>
      </c>
      <c r="B4364" s="29">
        <v>30.071449999999999</v>
      </c>
      <c r="C4364" s="30">
        <v>0.53054000000000001</v>
      </c>
      <c r="D4364" s="29">
        <v>164.16640000000001</v>
      </c>
      <c r="E4364" s="29"/>
      <c r="F4364" s="24">
        <f t="shared" si="136"/>
        <v>30.071449999999999</v>
      </c>
      <c r="G4364" s="24">
        <v>30.071449999999999</v>
      </c>
      <c r="H4364" s="23">
        <v>9.7260000000000009</v>
      </c>
      <c r="I4364" s="23"/>
      <c r="J4364" s="23">
        <v>150</v>
      </c>
      <c r="K4364" s="23"/>
    </row>
    <row r="4365" spans="1:11" ht="12.75" customHeight="1" x14ac:dyDescent="0.25">
      <c r="A4365" s="20">
        <f t="shared" si="137"/>
        <v>43068.499999989435</v>
      </c>
      <c r="B4365" s="29">
        <v>66.688220000000001</v>
      </c>
      <c r="C4365" s="30">
        <v>0.75319999999999998</v>
      </c>
      <c r="D4365" s="29">
        <v>86.266170000000002</v>
      </c>
      <c r="E4365" s="29"/>
      <c r="F4365" s="24">
        <f t="shared" si="136"/>
        <v>66.688220000000001</v>
      </c>
      <c r="G4365" s="24">
        <v>66.688220000000001</v>
      </c>
      <c r="H4365" s="23">
        <v>9.7215000000000007</v>
      </c>
      <c r="I4365" s="23"/>
      <c r="J4365" s="23">
        <v>150</v>
      </c>
      <c r="K4365" s="23"/>
    </row>
    <row r="4366" spans="1:11" ht="12.75" customHeight="1" x14ac:dyDescent="0.25">
      <c r="A4366" s="20">
        <f t="shared" si="137"/>
        <v>43068.5416666561</v>
      </c>
      <c r="B4366" s="29"/>
      <c r="C4366" s="30"/>
      <c r="D4366" s="29"/>
      <c r="E4366" s="29"/>
      <c r="F4366" s="24" t="str">
        <f t="shared" si="136"/>
        <v/>
      </c>
      <c r="G4366" s="24" t="s">
        <v>189</v>
      </c>
      <c r="H4366" s="23">
        <v>9.7185400000000008</v>
      </c>
      <c r="I4366" s="23"/>
      <c r="J4366" s="23">
        <v>150</v>
      </c>
      <c r="K4366" s="23"/>
    </row>
    <row r="4367" spans="1:11" ht="12.75" customHeight="1" x14ac:dyDescent="0.25">
      <c r="A4367" s="20">
        <f t="shared" si="137"/>
        <v>43068.583333322764</v>
      </c>
      <c r="B4367" s="29"/>
      <c r="C4367" s="30">
        <v>0.97541</v>
      </c>
      <c r="D4367" s="29">
        <v>358.0967</v>
      </c>
      <c r="E4367" s="29"/>
      <c r="F4367" s="24" t="str">
        <f t="shared" si="136"/>
        <v/>
      </c>
      <c r="G4367" s="24" t="s">
        <v>189</v>
      </c>
      <c r="H4367" s="23">
        <v>9.71678</v>
      </c>
      <c r="I4367" s="23"/>
      <c r="J4367" s="23">
        <v>150</v>
      </c>
      <c r="K4367" s="23"/>
    </row>
    <row r="4368" spans="1:11" ht="12.75" customHeight="1" x14ac:dyDescent="0.25">
      <c r="A4368" s="20">
        <f t="shared" si="137"/>
        <v>43068.624999989428</v>
      </c>
      <c r="B4368" s="29"/>
      <c r="C4368" s="30">
        <v>0.92462</v>
      </c>
      <c r="D4368" s="29">
        <v>110.16719999999999</v>
      </c>
      <c r="E4368" s="29"/>
      <c r="F4368" s="24" t="str">
        <f t="shared" si="136"/>
        <v/>
      </c>
      <c r="G4368" s="24" t="s">
        <v>189</v>
      </c>
      <c r="H4368" s="23">
        <v>9.7144999999999992</v>
      </c>
      <c r="I4368" s="23"/>
      <c r="J4368" s="23">
        <v>150</v>
      </c>
      <c r="K4368" s="23"/>
    </row>
    <row r="4369" spans="1:11" ht="12.75" customHeight="1" x14ac:dyDescent="0.25">
      <c r="A4369" s="20">
        <f t="shared" si="137"/>
        <v>43068.666666656092</v>
      </c>
      <c r="B4369" s="29">
        <v>16.60689</v>
      </c>
      <c r="C4369" s="30">
        <v>0.68122000000000005</v>
      </c>
      <c r="D4369" s="29">
        <v>104.26779999999999</v>
      </c>
      <c r="E4369" s="29"/>
      <c r="F4369" s="24">
        <f t="shared" si="136"/>
        <v>16.60689</v>
      </c>
      <c r="G4369" s="24">
        <v>16.60689</v>
      </c>
      <c r="H4369" s="23">
        <v>9.7137799999999999</v>
      </c>
      <c r="I4369" s="23"/>
      <c r="J4369" s="23">
        <v>150</v>
      </c>
      <c r="K4369" s="23"/>
    </row>
    <row r="4370" spans="1:11" ht="12.75" customHeight="1" x14ac:dyDescent="0.25">
      <c r="A4370" s="20">
        <f t="shared" si="137"/>
        <v>43068.708333322757</v>
      </c>
      <c r="B4370" s="29">
        <v>16.938610000000001</v>
      </c>
      <c r="C4370" s="30">
        <v>0.93493000000000004</v>
      </c>
      <c r="D4370" s="29">
        <v>109.782</v>
      </c>
      <c r="E4370" s="29"/>
      <c r="F4370" s="24">
        <f t="shared" si="136"/>
        <v>16.938610000000001</v>
      </c>
      <c r="G4370" s="24">
        <v>16.938610000000001</v>
      </c>
      <c r="H4370" s="23">
        <v>9.7129999999999992</v>
      </c>
      <c r="I4370" s="23"/>
      <c r="J4370" s="23">
        <v>150</v>
      </c>
      <c r="K4370" s="23"/>
    </row>
    <row r="4371" spans="1:11" ht="12.75" customHeight="1" x14ac:dyDescent="0.25">
      <c r="A4371" s="20">
        <f t="shared" si="137"/>
        <v>43068.749999989421</v>
      </c>
      <c r="B4371" s="29">
        <v>16.015499999999999</v>
      </c>
      <c r="C4371" s="30">
        <v>2.0455199999999998</v>
      </c>
      <c r="D4371" s="29">
        <v>352.45670000000001</v>
      </c>
      <c r="E4371" s="29"/>
      <c r="F4371" s="24">
        <f t="shared" si="136"/>
        <v>16.015499999999999</v>
      </c>
      <c r="G4371" s="24">
        <v>16.015499999999999</v>
      </c>
      <c r="H4371" s="23">
        <v>9.7052800000000001</v>
      </c>
      <c r="I4371" s="23"/>
      <c r="J4371" s="23">
        <v>150</v>
      </c>
      <c r="K4371" s="23"/>
    </row>
    <row r="4372" spans="1:11" ht="12.75" customHeight="1" x14ac:dyDescent="0.25">
      <c r="A4372" s="20">
        <f t="shared" si="137"/>
        <v>43068.791666656085</v>
      </c>
      <c r="B4372" s="29">
        <v>0.72021999999999997</v>
      </c>
      <c r="C4372" s="30">
        <v>0.45032</v>
      </c>
      <c r="D4372" s="29">
        <v>106.21550000000001</v>
      </c>
      <c r="E4372" s="29"/>
      <c r="F4372" s="24">
        <f t="shared" si="136"/>
        <v>0.72021999999999997</v>
      </c>
      <c r="G4372" s="24">
        <v>0.72021999999999997</v>
      </c>
      <c r="H4372" s="23">
        <v>9.7042800000000007</v>
      </c>
      <c r="I4372" s="23"/>
      <c r="J4372" s="23">
        <v>150</v>
      </c>
      <c r="K4372" s="23"/>
    </row>
    <row r="4373" spans="1:11" ht="12.75" customHeight="1" x14ac:dyDescent="0.25">
      <c r="A4373" s="20">
        <f t="shared" si="137"/>
        <v>43068.833333322749</v>
      </c>
      <c r="B4373" s="29">
        <v>3.9998900000000002</v>
      </c>
      <c r="C4373" s="30">
        <v>0.33100000000000002</v>
      </c>
      <c r="D4373" s="29">
        <v>133.69499999999999</v>
      </c>
      <c r="E4373" s="29"/>
      <c r="F4373" s="24">
        <f t="shared" si="136"/>
        <v>3.9998900000000002</v>
      </c>
      <c r="G4373" s="24">
        <v>3.9998900000000002</v>
      </c>
      <c r="H4373" s="23">
        <v>9.70228</v>
      </c>
      <c r="I4373" s="23"/>
      <c r="J4373" s="23">
        <v>150</v>
      </c>
      <c r="K4373" s="23"/>
    </row>
    <row r="4374" spans="1:11" ht="12.75" customHeight="1" x14ac:dyDescent="0.25">
      <c r="A4374" s="20">
        <f t="shared" si="137"/>
        <v>43068.874999989413</v>
      </c>
      <c r="B4374" s="29">
        <v>1.7867200000000001</v>
      </c>
      <c r="C4374" s="30">
        <v>0.21015</v>
      </c>
      <c r="D4374" s="29">
        <v>249.89429999999999</v>
      </c>
      <c r="E4374" s="29"/>
      <c r="F4374" s="24">
        <f t="shared" si="136"/>
        <v>1.7867200000000001</v>
      </c>
      <c r="G4374" s="24">
        <v>1.7867200000000001</v>
      </c>
      <c r="H4374" s="23">
        <v>9.7022499999999994</v>
      </c>
      <c r="I4374" s="23"/>
      <c r="J4374" s="23">
        <v>150</v>
      </c>
      <c r="K4374" s="23"/>
    </row>
    <row r="4375" spans="1:11" ht="12.75" customHeight="1" x14ac:dyDescent="0.25">
      <c r="A4375" s="20">
        <f t="shared" si="137"/>
        <v>43068.916666656078</v>
      </c>
      <c r="B4375" s="29">
        <v>-1.6339999999999999</v>
      </c>
      <c r="C4375" s="30">
        <v>0.40699999999999997</v>
      </c>
      <c r="D4375" s="29">
        <v>267.57920000000001</v>
      </c>
      <c r="E4375" s="29"/>
      <c r="F4375" s="24" t="str">
        <f t="shared" si="136"/>
        <v/>
      </c>
      <c r="G4375" s="24" t="s">
        <v>189</v>
      </c>
      <c r="H4375" s="23">
        <v>9.702</v>
      </c>
      <c r="I4375" s="23"/>
      <c r="J4375" s="23">
        <v>150</v>
      </c>
      <c r="K4375" s="23"/>
    </row>
    <row r="4376" spans="1:11" ht="12.75" customHeight="1" x14ac:dyDescent="0.25">
      <c r="A4376" s="20">
        <f t="shared" si="137"/>
        <v>43068.958333322742</v>
      </c>
      <c r="B4376" s="29">
        <v>4.8381699999999999</v>
      </c>
      <c r="C4376" s="30">
        <v>0.41372999999999999</v>
      </c>
      <c r="D4376" s="29">
        <v>58.932130000000001</v>
      </c>
      <c r="E4376" s="29"/>
      <c r="F4376" s="24">
        <f t="shared" si="136"/>
        <v>4.8381699999999999</v>
      </c>
      <c r="G4376" s="24">
        <v>4.8381699999999999</v>
      </c>
      <c r="H4376" s="23">
        <v>9.6969700000000003</v>
      </c>
      <c r="I4376" s="23"/>
      <c r="J4376" s="23">
        <v>150</v>
      </c>
      <c r="K4376" s="23"/>
    </row>
    <row r="4377" spans="1:11" ht="12.75" customHeight="1" x14ac:dyDescent="0.25">
      <c r="A4377" s="20">
        <f t="shared" si="137"/>
        <v>43068.999999989406</v>
      </c>
      <c r="B4377" s="29">
        <v>7.7271700000000001</v>
      </c>
      <c r="C4377" s="30">
        <v>0.31422</v>
      </c>
      <c r="D4377" s="29">
        <v>49.47701</v>
      </c>
      <c r="E4377" s="29"/>
      <c r="F4377" s="24">
        <f t="shared" si="136"/>
        <v>7.7271700000000001</v>
      </c>
      <c r="G4377" s="24">
        <v>7.7271700000000001</v>
      </c>
      <c r="H4377" s="23">
        <v>9.6958800000000007</v>
      </c>
      <c r="I4377" s="23"/>
      <c r="J4377" s="23">
        <v>150</v>
      </c>
      <c r="K4377" s="23"/>
    </row>
    <row r="4378" spans="1:11" ht="12.75" customHeight="1" x14ac:dyDescent="0.25">
      <c r="A4378" s="20">
        <f t="shared" si="137"/>
        <v>43069.04166665607</v>
      </c>
      <c r="B4378" s="29">
        <v>-1.7141299999999999</v>
      </c>
      <c r="C4378" s="30">
        <v>0.28859000000000001</v>
      </c>
      <c r="D4378" s="29">
        <v>7.2545400000000004</v>
      </c>
      <c r="E4378" s="29"/>
      <c r="F4378" s="24" t="str">
        <f t="shared" si="136"/>
        <v/>
      </c>
      <c r="G4378" s="24" t="s">
        <v>189</v>
      </c>
      <c r="H4378" s="23">
        <v>9.6944499999999998</v>
      </c>
      <c r="I4378" s="23">
        <f>COUNTIF(G4378:G4401,"&gt;150")</f>
        <v>0</v>
      </c>
      <c r="J4378" s="23">
        <v>150</v>
      </c>
      <c r="K4378" s="23"/>
    </row>
    <row r="4379" spans="1:11" ht="12.75" customHeight="1" x14ac:dyDescent="0.25">
      <c r="A4379" s="20">
        <f t="shared" si="137"/>
        <v>43069.083333322735</v>
      </c>
      <c r="B4379" s="29">
        <v>3.8071100000000002</v>
      </c>
      <c r="C4379" s="30">
        <v>0.32228000000000001</v>
      </c>
      <c r="D4379" s="29">
        <v>327.97969999999998</v>
      </c>
      <c r="E4379" s="29"/>
      <c r="F4379" s="24">
        <f t="shared" si="136"/>
        <v>3.8071100000000002</v>
      </c>
      <c r="G4379" s="24">
        <v>3.8071100000000002</v>
      </c>
      <c r="H4379" s="23">
        <v>9.6919400000000007</v>
      </c>
      <c r="I4379" s="23"/>
      <c r="J4379" s="23">
        <v>150</v>
      </c>
      <c r="K4379" s="23"/>
    </row>
    <row r="4380" spans="1:11" ht="12.75" customHeight="1" x14ac:dyDescent="0.25">
      <c r="A4380" s="20">
        <f t="shared" si="137"/>
        <v>43069.124999989399</v>
      </c>
      <c r="B4380" s="29">
        <v>-0.22339000000000001</v>
      </c>
      <c r="C4380" s="30">
        <v>0.39956999999999998</v>
      </c>
      <c r="D4380" s="29">
        <v>19.730540000000001</v>
      </c>
      <c r="E4380" s="29"/>
      <c r="F4380" s="24" t="str">
        <f t="shared" si="136"/>
        <v/>
      </c>
      <c r="G4380" s="24" t="s">
        <v>189</v>
      </c>
      <c r="H4380" s="23">
        <v>9.6877200000000006</v>
      </c>
      <c r="I4380" s="23"/>
      <c r="J4380" s="23">
        <v>150</v>
      </c>
      <c r="K4380" s="23"/>
    </row>
    <row r="4381" spans="1:11" ht="12.75" customHeight="1" x14ac:dyDescent="0.25">
      <c r="A4381" s="20">
        <f t="shared" si="137"/>
        <v>43069.166666656063</v>
      </c>
      <c r="B4381" s="29">
        <v>0.82472000000000001</v>
      </c>
      <c r="C4381" s="30">
        <v>0.31520999999999999</v>
      </c>
      <c r="D4381" s="29">
        <v>49.36289</v>
      </c>
      <c r="E4381" s="29"/>
      <c r="F4381" s="24">
        <f t="shared" si="136"/>
        <v>0.82472000000000001</v>
      </c>
      <c r="G4381" s="24">
        <v>0.82472000000000001</v>
      </c>
      <c r="H4381" s="23">
        <v>9.6866500000000002</v>
      </c>
      <c r="I4381" s="23"/>
      <c r="J4381" s="23">
        <v>150</v>
      </c>
      <c r="K4381" s="23"/>
    </row>
    <row r="4382" spans="1:11" ht="12.75" customHeight="1" x14ac:dyDescent="0.25">
      <c r="A4382" s="20">
        <f t="shared" si="137"/>
        <v>43069.208333322727</v>
      </c>
      <c r="B4382" s="29">
        <v>2.5586099999999998</v>
      </c>
      <c r="C4382" s="30">
        <v>0.17824999999999999</v>
      </c>
      <c r="D4382" s="29">
        <v>68.884450000000001</v>
      </c>
      <c r="E4382" s="29"/>
      <c r="F4382" s="24">
        <f t="shared" si="136"/>
        <v>2.5586099999999998</v>
      </c>
      <c r="G4382" s="24">
        <v>2.5586099999999998</v>
      </c>
      <c r="H4382" s="23">
        <v>9.6866099999999999</v>
      </c>
      <c r="I4382" s="23"/>
      <c r="J4382" s="23">
        <v>150</v>
      </c>
      <c r="K4382" s="23"/>
    </row>
    <row r="4383" spans="1:11" ht="12.75" customHeight="1" x14ac:dyDescent="0.25">
      <c r="A4383" s="20">
        <f t="shared" si="137"/>
        <v>43069.249999989392</v>
      </c>
      <c r="B4383" s="29">
        <v>2.5713300000000001</v>
      </c>
      <c r="C4383" s="30">
        <v>0.69801999999999997</v>
      </c>
      <c r="D4383" s="29">
        <v>237.8322</v>
      </c>
      <c r="E4383" s="29"/>
      <c r="F4383" s="24">
        <f t="shared" si="136"/>
        <v>2.5713300000000001</v>
      </c>
      <c r="G4383" s="24">
        <v>2.5713300000000001</v>
      </c>
      <c r="H4383" s="23">
        <v>9.6862300000000001</v>
      </c>
      <c r="I4383" s="23"/>
      <c r="J4383" s="23">
        <v>150</v>
      </c>
      <c r="K4383" s="23"/>
    </row>
    <row r="4384" spans="1:11" ht="12.75" customHeight="1" x14ac:dyDescent="0.25">
      <c r="A4384" s="20">
        <f t="shared" si="137"/>
        <v>43069.291666656056</v>
      </c>
      <c r="B4384" s="29">
        <v>-0.29082999999999998</v>
      </c>
      <c r="C4384" s="30">
        <v>0.26808999999999999</v>
      </c>
      <c r="D4384" s="29">
        <v>76.674160000000001</v>
      </c>
      <c r="E4384" s="29"/>
      <c r="F4384" s="24" t="str">
        <f t="shared" si="136"/>
        <v/>
      </c>
      <c r="G4384" s="24" t="s">
        <v>189</v>
      </c>
      <c r="H4384" s="23">
        <v>9.6857500000000005</v>
      </c>
      <c r="I4384" s="23"/>
      <c r="J4384" s="23">
        <v>150</v>
      </c>
      <c r="K4384" s="23"/>
    </row>
    <row r="4385" spans="1:11" ht="12.75" customHeight="1" x14ac:dyDescent="0.25">
      <c r="A4385" s="20">
        <f t="shared" si="137"/>
        <v>43069.33333332272</v>
      </c>
      <c r="B4385" s="29">
        <v>-1.8527199999999999</v>
      </c>
      <c r="C4385" s="30">
        <v>0.42930000000000001</v>
      </c>
      <c r="D4385" s="29">
        <v>61.55003</v>
      </c>
      <c r="E4385" s="29"/>
      <c r="F4385" s="24" t="str">
        <f t="shared" si="136"/>
        <v/>
      </c>
      <c r="G4385" s="24" t="s">
        <v>189</v>
      </c>
      <c r="H4385" s="23">
        <v>9.6846700000000006</v>
      </c>
      <c r="I4385" s="23"/>
      <c r="J4385" s="23">
        <v>150</v>
      </c>
      <c r="K4385" s="23"/>
    </row>
    <row r="4386" spans="1:11" ht="12.75" customHeight="1" x14ac:dyDescent="0.25">
      <c r="A4386" s="20">
        <f t="shared" si="137"/>
        <v>43069.374999989384</v>
      </c>
      <c r="B4386" s="29">
        <v>-2.5392199999999998</v>
      </c>
      <c r="C4386" s="30">
        <v>0.36005999999999999</v>
      </c>
      <c r="D4386" s="29">
        <v>151.4744</v>
      </c>
      <c r="E4386" s="29"/>
      <c r="F4386" s="24" t="str">
        <f t="shared" si="136"/>
        <v/>
      </c>
      <c r="G4386" s="24" t="s">
        <v>189</v>
      </c>
      <c r="H4386" s="23">
        <v>9.6845599999999994</v>
      </c>
      <c r="I4386" s="23"/>
      <c r="J4386" s="23">
        <v>150</v>
      </c>
      <c r="K4386" s="23"/>
    </row>
    <row r="4387" spans="1:11" ht="12.75" customHeight="1" x14ac:dyDescent="0.25">
      <c r="A4387" s="20">
        <f t="shared" si="137"/>
        <v>43069.416666656049</v>
      </c>
      <c r="B4387" s="29">
        <v>8.1687799999999999</v>
      </c>
      <c r="C4387" s="30">
        <v>0.48303000000000001</v>
      </c>
      <c r="D4387" s="29">
        <v>115.9181</v>
      </c>
      <c r="E4387" s="29"/>
      <c r="F4387" s="24">
        <f t="shared" si="136"/>
        <v>8.1687799999999999</v>
      </c>
      <c r="G4387" s="24">
        <v>8.1687799999999999</v>
      </c>
      <c r="H4387" s="23">
        <v>9.6838200000000008</v>
      </c>
      <c r="I4387" s="23"/>
      <c r="J4387" s="23">
        <v>150</v>
      </c>
      <c r="K4387" s="23"/>
    </row>
    <row r="4388" spans="1:11" ht="12.75" customHeight="1" x14ac:dyDescent="0.25">
      <c r="A4388" s="20">
        <f t="shared" si="137"/>
        <v>43069.458333322713</v>
      </c>
      <c r="B4388" s="29">
        <v>12.023389999999999</v>
      </c>
      <c r="C4388" s="30">
        <v>0.91054000000000002</v>
      </c>
      <c r="D4388" s="29">
        <v>137.78479999999999</v>
      </c>
      <c r="E4388" s="29"/>
      <c r="F4388" s="24">
        <f t="shared" si="136"/>
        <v>12.023389999999999</v>
      </c>
      <c r="G4388" s="24">
        <v>12.023389999999999</v>
      </c>
      <c r="H4388" s="23">
        <v>9.6773900000000008</v>
      </c>
      <c r="I4388" s="23"/>
      <c r="J4388" s="23">
        <v>150</v>
      </c>
      <c r="K4388" s="23"/>
    </row>
    <row r="4389" spans="1:11" ht="12.75" customHeight="1" x14ac:dyDescent="0.25">
      <c r="A4389" s="20">
        <f t="shared" si="137"/>
        <v>43069.499999989377</v>
      </c>
      <c r="B4389" s="29">
        <v>4.0821699999999996</v>
      </c>
      <c r="C4389" s="30">
        <v>0.63837999999999995</v>
      </c>
      <c r="D4389" s="29">
        <v>115.5258</v>
      </c>
      <c r="E4389" s="29"/>
      <c r="F4389" s="24">
        <f t="shared" si="136"/>
        <v>4.0821699999999996</v>
      </c>
      <c r="G4389" s="24">
        <v>4.0821699999999996</v>
      </c>
      <c r="H4389" s="23">
        <v>9.6770600000000009</v>
      </c>
      <c r="I4389" s="23"/>
      <c r="J4389" s="23">
        <v>150</v>
      </c>
      <c r="K4389" s="23"/>
    </row>
    <row r="4390" spans="1:11" ht="12.75" customHeight="1" x14ac:dyDescent="0.25">
      <c r="A4390" s="20">
        <f t="shared" si="137"/>
        <v>43069.541666656041</v>
      </c>
      <c r="B4390" s="29">
        <v>5.6425000000000001</v>
      </c>
      <c r="C4390" s="30">
        <v>1.0195700000000001</v>
      </c>
      <c r="D4390" s="29">
        <v>128.39609999999999</v>
      </c>
      <c r="E4390" s="29"/>
      <c r="F4390" s="24">
        <f t="shared" si="136"/>
        <v>5.6425000000000001</v>
      </c>
      <c r="G4390" s="24">
        <v>5.6425000000000001</v>
      </c>
      <c r="H4390" s="23">
        <v>9.6769999999999996</v>
      </c>
      <c r="I4390" s="23"/>
      <c r="J4390" s="23">
        <v>150</v>
      </c>
      <c r="K4390" s="23"/>
    </row>
    <row r="4391" spans="1:11" ht="12.75" customHeight="1" x14ac:dyDescent="0.25">
      <c r="A4391" s="20">
        <f t="shared" si="137"/>
        <v>43069.583333322706</v>
      </c>
      <c r="B4391" s="29">
        <v>20.449940000000002</v>
      </c>
      <c r="C4391" s="30">
        <v>1.9590099999999999</v>
      </c>
      <c r="D4391" s="29">
        <v>52.788119999999999</v>
      </c>
      <c r="E4391" s="29"/>
      <c r="F4391" s="24">
        <f t="shared" si="136"/>
        <v>20.449940000000002</v>
      </c>
      <c r="G4391" s="24">
        <v>20.449940000000002</v>
      </c>
      <c r="H4391" s="23">
        <v>9.6767199999999995</v>
      </c>
      <c r="I4391" s="23"/>
      <c r="J4391" s="23">
        <v>150</v>
      </c>
      <c r="K4391" s="23"/>
    </row>
    <row r="4392" spans="1:11" ht="12.75" customHeight="1" x14ac:dyDescent="0.25">
      <c r="A4392" s="20">
        <f t="shared" si="137"/>
        <v>43069.62499998937</v>
      </c>
      <c r="B4392" s="29">
        <v>11.20255</v>
      </c>
      <c r="C4392" s="30">
        <v>1.5178100000000001</v>
      </c>
      <c r="D4392" s="29">
        <v>48.426430000000003</v>
      </c>
      <c r="E4392" s="29"/>
      <c r="F4392" s="24">
        <f t="shared" si="136"/>
        <v>11.20255</v>
      </c>
      <c r="G4392" s="24">
        <v>11.20255</v>
      </c>
      <c r="H4392" s="23">
        <v>9.6742500000000007</v>
      </c>
      <c r="I4392" s="23"/>
      <c r="J4392" s="23">
        <v>150</v>
      </c>
      <c r="K4392" s="23"/>
    </row>
    <row r="4393" spans="1:11" ht="12.75" customHeight="1" x14ac:dyDescent="0.25">
      <c r="A4393" s="20">
        <f t="shared" si="137"/>
        <v>43069.666666656034</v>
      </c>
      <c r="B4393" s="29">
        <v>3.6419999999999999</v>
      </c>
      <c r="C4393" s="30">
        <v>1.85182</v>
      </c>
      <c r="D4393" s="29">
        <v>47.118340000000003</v>
      </c>
      <c r="E4393" s="29"/>
      <c r="F4393" s="24">
        <f t="shared" si="136"/>
        <v>3.6419999999999999</v>
      </c>
      <c r="G4393" s="24">
        <v>3.6419999999999999</v>
      </c>
      <c r="H4393" s="23">
        <v>9.6719399999999993</v>
      </c>
      <c r="I4393" s="23"/>
      <c r="J4393" s="23">
        <v>150</v>
      </c>
      <c r="K4393" s="23"/>
    </row>
    <row r="4394" spans="1:11" ht="12.75" customHeight="1" x14ac:dyDescent="0.25">
      <c r="A4394" s="20">
        <f t="shared" si="137"/>
        <v>43069.708333322698</v>
      </c>
      <c r="B4394" s="29">
        <v>15.50356</v>
      </c>
      <c r="C4394" s="30">
        <v>1.4335599999999999</v>
      </c>
      <c r="D4394" s="29">
        <v>294.00619999999998</v>
      </c>
      <c r="E4394" s="29"/>
      <c r="F4394" s="24">
        <f t="shared" si="136"/>
        <v>15.50356</v>
      </c>
      <c r="G4394" s="24">
        <v>15.50356</v>
      </c>
      <c r="H4394" s="23">
        <v>9.67164</v>
      </c>
      <c r="I4394" s="23"/>
      <c r="J4394" s="23">
        <v>150</v>
      </c>
      <c r="K4394" s="23"/>
    </row>
    <row r="4395" spans="1:11" ht="12.75" customHeight="1" x14ac:dyDescent="0.25">
      <c r="A4395" s="20">
        <f t="shared" si="137"/>
        <v>43069.749999989363</v>
      </c>
      <c r="B4395" s="29">
        <v>12.36055</v>
      </c>
      <c r="C4395" s="30">
        <v>2.1824699999999999</v>
      </c>
      <c r="D4395" s="29">
        <v>348.7552</v>
      </c>
      <c r="E4395" s="29"/>
      <c r="F4395" s="24">
        <f t="shared" si="136"/>
        <v>12.36055</v>
      </c>
      <c r="G4395" s="24">
        <v>12.36055</v>
      </c>
      <c r="H4395" s="23">
        <v>9.6670599999999993</v>
      </c>
      <c r="I4395" s="23"/>
      <c r="J4395" s="23">
        <v>150</v>
      </c>
      <c r="K4395" s="23"/>
    </row>
    <row r="4396" spans="1:11" ht="12.75" customHeight="1" x14ac:dyDescent="0.25">
      <c r="A4396" s="20">
        <f t="shared" si="137"/>
        <v>43069.791666656027</v>
      </c>
      <c r="B4396" s="29">
        <v>7.9157799999999998</v>
      </c>
      <c r="C4396" s="30">
        <v>1.2886899999999999</v>
      </c>
      <c r="D4396" s="29">
        <v>24.475909999999999</v>
      </c>
      <c r="E4396" s="29"/>
      <c r="F4396" s="24">
        <f t="shared" si="136"/>
        <v>7.9157799999999998</v>
      </c>
      <c r="G4396" s="24">
        <v>7.9157799999999998</v>
      </c>
      <c r="H4396" s="23">
        <v>9.6652799999999992</v>
      </c>
      <c r="I4396" s="23"/>
      <c r="J4396" s="23">
        <v>150</v>
      </c>
      <c r="K4396" s="23"/>
    </row>
    <row r="4397" spans="1:11" ht="12.75" customHeight="1" x14ac:dyDescent="0.25">
      <c r="A4397" s="20">
        <f t="shared" si="137"/>
        <v>43069.833333322691</v>
      </c>
      <c r="B4397" s="29">
        <v>9.7260000000000009</v>
      </c>
      <c r="C4397" s="30">
        <v>0.29391</v>
      </c>
      <c r="D4397" s="29">
        <v>4.5044399999999998</v>
      </c>
      <c r="E4397" s="29"/>
      <c r="F4397" s="24">
        <f t="shared" si="136"/>
        <v>9.7260000000000009</v>
      </c>
      <c r="G4397" s="24">
        <v>9.7260000000000009</v>
      </c>
      <c r="H4397" s="23">
        <v>9.6544000000000008</v>
      </c>
      <c r="I4397" s="23"/>
      <c r="J4397" s="23">
        <v>150</v>
      </c>
      <c r="K4397" s="23"/>
    </row>
    <row r="4398" spans="1:11" ht="12.75" customHeight="1" x14ac:dyDescent="0.25">
      <c r="A4398" s="20">
        <f t="shared" si="137"/>
        <v>43069.874999989355</v>
      </c>
      <c r="B4398" s="29">
        <v>34.053829999999998</v>
      </c>
      <c r="C4398" s="30">
        <v>0.21926000000000001</v>
      </c>
      <c r="D4398" s="29">
        <v>167.636</v>
      </c>
      <c r="E4398" s="29"/>
      <c r="F4398" s="24">
        <f t="shared" si="136"/>
        <v>34.053829999999998</v>
      </c>
      <c r="G4398" s="24">
        <v>34.053829999999998</v>
      </c>
      <c r="H4398" s="23">
        <v>9.6530000000000005</v>
      </c>
      <c r="I4398" s="23"/>
      <c r="J4398" s="23">
        <v>150</v>
      </c>
      <c r="K4398" s="23"/>
    </row>
    <row r="4399" spans="1:11" ht="12.75" customHeight="1" x14ac:dyDescent="0.25">
      <c r="A4399" s="20">
        <f t="shared" si="137"/>
        <v>43069.91666665602</v>
      </c>
      <c r="B4399" s="29">
        <v>14.80861</v>
      </c>
      <c r="C4399" s="30">
        <v>0.28310000000000002</v>
      </c>
      <c r="D4399" s="29">
        <v>333.49720000000002</v>
      </c>
      <c r="E4399" s="29"/>
      <c r="F4399" s="24">
        <f t="shared" si="136"/>
        <v>14.80861</v>
      </c>
      <c r="G4399" s="24">
        <v>14.80861</v>
      </c>
      <c r="H4399" s="23">
        <v>9.6508900000000004</v>
      </c>
      <c r="I4399" s="23"/>
      <c r="J4399" s="23">
        <v>150</v>
      </c>
      <c r="K4399" s="23"/>
    </row>
    <row r="4400" spans="1:11" ht="12.75" customHeight="1" x14ac:dyDescent="0.25">
      <c r="A4400" s="20">
        <f t="shared" si="137"/>
        <v>43069.958333322684</v>
      </c>
      <c r="B4400" s="29">
        <v>26.02017</v>
      </c>
      <c r="C4400" s="30">
        <v>0.19717999999999999</v>
      </c>
      <c r="D4400" s="29">
        <v>336.5582</v>
      </c>
      <c r="E4400" s="29"/>
      <c r="F4400" s="24">
        <f t="shared" si="136"/>
        <v>26.02017</v>
      </c>
      <c r="G4400" s="24">
        <v>26.02017</v>
      </c>
      <c r="H4400" s="23">
        <v>9.6502800000000004</v>
      </c>
      <c r="I4400" s="23"/>
      <c r="J4400" s="23">
        <v>150</v>
      </c>
      <c r="K4400" s="23"/>
    </row>
    <row r="4401" spans="1:11" ht="12.75" customHeight="1" x14ac:dyDescent="0.25">
      <c r="A4401" s="20">
        <f t="shared" si="137"/>
        <v>43069.999999989348</v>
      </c>
      <c r="B4401" s="29">
        <v>6.7745600000000001</v>
      </c>
      <c r="C4401" s="30">
        <v>0.25538</v>
      </c>
      <c r="D4401" s="29">
        <v>212.80590000000001</v>
      </c>
      <c r="E4401" s="29"/>
      <c r="F4401" s="24">
        <f t="shared" si="136"/>
        <v>6.7745600000000001</v>
      </c>
      <c r="G4401" s="24">
        <v>6.7745600000000001</v>
      </c>
      <c r="H4401" s="23">
        <v>9.6453900000000008</v>
      </c>
      <c r="J4401" s="23">
        <v>150</v>
      </c>
      <c r="K4401" s="23"/>
    </row>
    <row r="4402" spans="1:11" ht="12.75" customHeight="1" x14ac:dyDescent="0.25">
      <c r="A4402" s="20">
        <f t="shared" si="137"/>
        <v>43070.041666656012</v>
      </c>
      <c r="B4402" s="29">
        <v>20.924199999999999</v>
      </c>
      <c r="C4402" s="30">
        <v>0.31024000000000002</v>
      </c>
      <c r="D4402" s="29">
        <v>3.5429599999999999</v>
      </c>
      <c r="E4402" s="29"/>
      <c r="F4402" s="24">
        <f t="shared" si="136"/>
        <v>20.924199999999999</v>
      </c>
      <c r="G4402" s="24">
        <v>20.924199999999999</v>
      </c>
      <c r="H4402" s="23">
        <v>9.6421700000000001</v>
      </c>
      <c r="I4402" s="23">
        <f>COUNTIF(G4402:G4425,"&gt;150")</f>
        <v>0</v>
      </c>
      <c r="J4402" s="23">
        <v>150</v>
      </c>
      <c r="K4402" s="23"/>
    </row>
    <row r="4403" spans="1:11" ht="12.75" customHeight="1" x14ac:dyDescent="0.25">
      <c r="A4403" s="20">
        <f t="shared" si="137"/>
        <v>43070.083333322676</v>
      </c>
      <c r="B4403" s="29">
        <v>11.443</v>
      </c>
      <c r="C4403" s="30">
        <v>0.19475999999999999</v>
      </c>
      <c r="D4403" s="29">
        <v>67.209890000000001</v>
      </c>
      <c r="E4403" s="29"/>
      <c r="F4403" s="24">
        <f t="shared" si="136"/>
        <v>11.443</v>
      </c>
      <c r="G4403" s="24">
        <v>11.443</v>
      </c>
      <c r="H4403" s="23">
        <v>9.6402199999999993</v>
      </c>
      <c r="I4403" s="23"/>
      <c r="J4403" s="23">
        <v>150</v>
      </c>
      <c r="K4403" s="23"/>
    </row>
    <row r="4404" spans="1:11" ht="12.75" customHeight="1" x14ac:dyDescent="0.25">
      <c r="A4404" s="20">
        <f t="shared" si="137"/>
        <v>43070.124999989341</v>
      </c>
      <c r="B4404" s="29">
        <v>11.877219999999999</v>
      </c>
      <c r="C4404" s="30">
        <v>0.79949999999999999</v>
      </c>
      <c r="D4404" s="29">
        <v>121.9034</v>
      </c>
      <c r="E4404" s="29"/>
      <c r="F4404" s="24">
        <f t="shared" si="136"/>
        <v>11.877219999999999</v>
      </c>
      <c r="G4404" s="24">
        <v>11.877219999999999</v>
      </c>
      <c r="H4404" s="23">
        <v>9.6383899999999993</v>
      </c>
      <c r="I4404" s="23"/>
      <c r="J4404" s="23">
        <v>150</v>
      </c>
      <c r="K4404" s="23"/>
    </row>
    <row r="4405" spans="1:11" ht="12.75" customHeight="1" x14ac:dyDescent="0.25">
      <c r="A4405" s="20">
        <f t="shared" si="137"/>
        <v>43070.166666656005</v>
      </c>
      <c r="B4405" s="29">
        <v>15.47334</v>
      </c>
      <c r="C4405" s="30">
        <v>0.24812000000000001</v>
      </c>
      <c r="D4405" s="29">
        <v>42.234099999999998</v>
      </c>
      <c r="E4405" s="29"/>
      <c r="F4405" s="24">
        <f t="shared" si="136"/>
        <v>15.47334</v>
      </c>
      <c r="G4405" s="24">
        <v>15.47334</v>
      </c>
      <c r="H4405" s="23">
        <v>9.6371099999999998</v>
      </c>
      <c r="I4405" s="23"/>
      <c r="J4405" s="23">
        <v>150</v>
      </c>
      <c r="K4405" s="23"/>
    </row>
    <row r="4406" spans="1:11" ht="12.75" customHeight="1" x14ac:dyDescent="0.25">
      <c r="A4406" s="20">
        <f t="shared" si="137"/>
        <v>43070.208333322669</v>
      </c>
      <c r="B4406" s="29">
        <v>4.7723899999999997</v>
      </c>
      <c r="C4406" s="30">
        <v>0.37324000000000002</v>
      </c>
      <c r="D4406" s="29">
        <v>300.93009999999998</v>
      </c>
      <c r="E4406" s="29"/>
      <c r="F4406" s="24">
        <f t="shared" si="136"/>
        <v>4.7723899999999997</v>
      </c>
      <c r="G4406" s="24">
        <v>4.7723899999999997</v>
      </c>
      <c r="H4406" s="23">
        <v>9.6292200000000001</v>
      </c>
      <c r="I4406" s="23"/>
      <c r="J4406" s="23">
        <v>150</v>
      </c>
      <c r="K4406" s="23"/>
    </row>
    <row r="4407" spans="1:11" ht="12.75" customHeight="1" x14ac:dyDescent="0.25">
      <c r="A4407" s="20">
        <f t="shared" si="137"/>
        <v>43070.249999989333</v>
      </c>
      <c r="B4407" s="29">
        <v>4.4658699999999998</v>
      </c>
      <c r="C4407" s="30">
        <v>0.32085000000000002</v>
      </c>
      <c r="D4407" s="29">
        <v>319.06580000000002</v>
      </c>
      <c r="E4407" s="29"/>
      <c r="F4407" s="24">
        <f t="shared" si="136"/>
        <v>4.4658699999999998</v>
      </c>
      <c r="G4407" s="24">
        <v>4.4658699999999998</v>
      </c>
      <c r="H4407" s="23">
        <v>9.6241099999999999</v>
      </c>
      <c r="I4407" s="23"/>
      <c r="J4407" s="23">
        <v>150</v>
      </c>
      <c r="K4407" s="23"/>
    </row>
    <row r="4408" spans="1:11" ht="12.75" customHeight="1" x14ac:dyDescent="0.25">
      <c r="A4408" s="20">
        <f t="shared" si="137"/>
        <v>43070.291666655998</v>
      </c>
      <c r="B4408" s="29">
        <v>0.45133000000000001</v>
      </c>
      <c r="C4408" s="30">
        <v>0.29633999999999999</v>
      </c>
      <c r="D4408" s="29">
        <v>294.22219999999999</v>
      </c>
      <c r="E4408" s="29"/>
      <c r="F4408" s="24">
        <f t="shared" si="136"/>
        <v>0.45133000000000001</v>
      </c>
      <c r="G4408" s="24">
        <v>0.45133000000000001</v>
      </c>
      <c r="H4408" s="23">
        <v>9.62317</v>
      </c>
      <c r="I4408" s="23"/>
      <c r="J4408" s="23">
        <v>150</v>
      </c>
      <c r="K4408" s="23"/>
    </row>
    <row r="4409" spans="1:11" ht="12.75" customHeight="1" x14ac:dyDescent="0.25">
      <c r="A4409" s="20">
        <f t="shared" si="137"/>
        <v>43070.333333322662</v>
      </c>
      <c r="B4409" s="29">
        <v>13.31922</v>
      </c>
      <c r="C4409" s="30">
        <v>0.38356000000000001</v>
      </c>
      <c r="D4409" s="29">
        <v>106.5031</v>
      </c>
      <c r="E4409" s="29"/>
      <c r="F4409" s="24">
        <f t="shared" si="136"/>
        <v>13.31922</v>
      </c>
      <c r="G4409" s="24">
        <v>13.31922</v>
      </c>
      <c r="H4409" s="23">
        <v>9.6210599999999999</v>
      </c>
      <c r="I4409" s="23"/>
      <c r="J4409" s="23">
        <v>150</v>
      </c>
      <c r="K4409" s="23"/>
    </row>
    <row r="4410" spans="1:11" ht="12.75" customHeight="1" x14ac:dyDescent="0.25">
      <c r="A4410" s="20">
        <f t="shared" si="137"/>
        <v>43070.374999989326</v>
      </c>
      <c r="B4410" s="29">
        <v>5.3563299999999998</v>
      </c>
      <c r="C4410" s="30">
        <v>0.69530999999999998</v>
      </c>
      <c r="D4410" s="29">
        <v>172.66329999999999</v>
      </c>
      <c r="E4410" s="29"/>
      <c r="F4410" s="24">
        <f t="shared" si="136"/>
        <v>5.3563299999999998</v>
      </c>
      <c r="G4410" s="24">
        <v>5.3563299999999998</v>
      </c>
      <c r="H4410" s="23">
        <v>9.6188900000000004</v>
      </c>
      <c r="I4410" s="23"/>
      <c r="J4410" s="23">
        <v>150</v>
      </c>
      <c r="K4410" s="23"/>
    </row>
    <row r="4411" spans="1:11" ht="12.75" customHeight="1" x14ac:dyDescent="0.25">
      <c r="A4411" s="20">
        <f t="shared" si="137"/>
        <v>43070.41666665599</v>
      </c>
      <c r="B4411" s="29">
        <v>25.87717</v>
      </c>
      <c r="C4411" s="30">
        <v>1.1529499999999999</v>
      </c>
      <c r="D4411" s="29">
        <v>88.01867</v>
      </c>
      <c r="E4411" s="29"/>
      <c r="F4411" s="24">
        <f t="shared" si="136"/>
        <v>25.87717</v>
      </c>
      <c r="G4411" s="24">
        <v>25.87717</v>
      </c>
      <c r="H4411" s="23">
        <v>9.6184499999999993</v>
      </c>
      <c r="I4411" s="23"/>
      <c r="J4411" s="23">
        <v>150</v>
      </c>
      <c r="K4411" s="23"/>
    </row>
    <row r="4412" spans="1:11" ht="12.75" customHeight="1" x14ac:dyDescent="0.25">
      <c r="A4412" s="20">
        <f t="shared" si="137"/>
        <v>43070.458333322655</v>
      </c>
      <c r="B4412" s="29">
        <v>4.4304399999999999</v>
      </c>
      <c r="C4412" s="30">
        <v>2.4375300000000002</v>
      </c>
      <c r="D4412" s="29">
        <v>69.543049999999994</v>
      </c>
      <c r="E4412" s="29"/>
      <c r="F4412" s="24">
        <f t="shared" si="136"/>
        <v>4.4304399999999999</v>
      </c>
      <c r="G4412" s="24">
        <v>4.4304399999999999</v>
      </c>
      <c r="H4412" s="23">
        <v>9.6149199999999997</v>
      </c>
      <c r="I4412" s="23"/>
      <c r="J4412" s="23">
        <v>150</v>
      </c>
      <c r="K4412" s="23"/>
    </row>
    <row r="4413" spans="1:11" ht="12.75" customHeight="1" x14ac:dyDescent="0.25">
      <c r="A4413" s="20">
        <f t="shared" si="137"/>
        <v>43070.499999989319</v>
      </c>
      <c r="B4413" s="29"/>
      <c r="C4413" s="30">
        <v>2.28952</v>
      </c>
      <c r="D4413" s="29">
        <v>74.567809999999994</v>
      </c>
      <c r="E4413" s="29"/>
      <c r="F4413" s="24" t="str">
        <f t="shared" si="136"/>
        <v/>
      </c>
      <c r="G4413" s="24" t="s">
        <v>189</v>
      </c>
      <c r="H4413" s="23">
        <v>9.6143300000000007</v>
      </c>
      <c r="I4413" s="23"/>
      <c r="J4413" s="23">
        <v>150</v>
      </c>
      <c r="K4413" s="23"/>
    </row>
    <row r="4414" spans="1:11" ht="12.75" customHeight="1" x14ac:dyDescent="0.25">
      <c r="A4414" s="20">
        <f t="shared" si="137"/>
        <v>43070.541666655983</v>
      </c>
      <c r="B4414" s="29"/>
      <c r="C4414" s="30">
        <v>2.3703599999999998</v>
      </c>
      <c r="D4414" s="29">
        <v>69.78107</v>
      </c>
      <c r="E4414" s="29"/>
      <c r="F4414" s="24" t="str">
        <f t="shared" si="136"/>
        <v/>
      </c>
      <c r="G4414" s="24" t="s">
        <v>189</v>
      </c>
      <c r="H4414" s="23">
        <v>9.6030700000000007</v>
      </c>
      <c r="I4414" s="23"/>
      <c r="J4414" s="23">
        <v>150</v>
      </c>
      <c r="K4414" s="23"/>
    </row>
    <row r="4415" spans="1:11" ht="12.75" customHeight="1" x14ac:dyDescent="0.25">
      <c r="A4415" s="20">
        <f t="shared" si="137"/>
        <v>43070.583333322647</v>
      </c>
      <c r="B4415" s="29">
        <v>1.60728</v>
      </c>
      <c r="C4415" s="30">
        <v>1.8559699999999999</v>
      </c>
      <c r="D4415" s="29">
        <v>67.243260000000006</v>
      </c>
      <c r="E4415" s="29"/>
      <c r="F4415" s="24">
        <f t="shared" si="136"/>
        <v>1.60728</v>
      </c>
      <c r="G4415" s="24">
        <v>1.60728</v>
      </c>
      <c r="H4415" s="23">
        <v>9.6007800000000003</v>
      </c>
      <c r="I4415" s="23"/>
      <c r="J4415" s="23">
        <v>150</v>
      </c>
      <c r="K4415" s="23"/>
    </row>
    <row r="4416" spans="1:11" ht="12.75" customHeight="1" x14ac:dyDescent="0.25">
      <c r="A4416" s="20">
        <f t="shared" si="137"/>
        <v>43070.624999989312</v>
      </c>
      <c r="B4416" s="29">
        <v>7.1922800000000002</v>
      </c>
      <c r="C4416" s="30">
        <v>2.0977399999999999</v>
      </c>
      <c r="D4416" s="29">
        <v>75.867829999999998</v>
      </c>
      <c r="E4416" s="29"/>
      <c r="F4416" s="24">
        <f t="shared" si="136"/>
        <v>7.1922800000000002</v>
      </c>
      <c r="G4416" s="24">
        <v>7.1922800000000002</v>
      </c>
      <c r="H4416" s="23">
        <v>9.5979500000000009</v>
      </c>
      <c r="I4416" s="23"/>
      <c r="J4416" s="23">
        <v>150</v>
      </c>
      <c r="K4416" s="23"/>
    </row>
    <row r="4417" spans="1:11" ht="12.75" customHeight="1" x14ac:dyDescent="0.25">
      <c r="A4417" s="20">
        <f t="shared" si="137"/>
        <v>43070.666666655976</v>
      </c>
      <c r="B4417" s="29">
        <v>9.7144999999999992</v>
      </c>
      <c r="C4417" s="30">
        <v>1.7745599999999999</v>
      </c>
      <c r="D4417" s="29">
        <v>79.059839999999994</v>
      </c>
      <c r="E4417" s="29"/>
      <c r="F4417" s="24">
        <f t="shared" si="136"/>
        <v>9.7144999999999992</v>
      </c>
      <c r="G4417" s="24">
        <v>9.7144999999999992</v>
      </c>
      <c r="H4417" s="23">
        <v>9.5946499999999997</v>
      </c>
      <c r="I4417" s="23"/>
      <c r="J4417" s="23">
        <v>150</v>
      </c>
      <c r="K4417" s="23"/>
    </row>
    <row r="4418" spans="1:11" ht="12.75" customHeight="1" x14ac:dyDescent="0.25">
      <c r="A4418" s="20">
        <f t="shared" si="137"/>
        <v>43070.70833332264</v>
      </c>
      <c r="B4418" s="29">
        <v>-1.1628000000000001</v>
      </c>
      <c r="C4418" s="30">
        <v>2.0975799999999998</v>
      </c>
      <c r="D4418" s="29">
        <v>79.049390000000002</v>
      </c>
      <c r="E4418" s="29"/>
      <c r="F4418" s="24" t="str">
        <f t="shared" si="136"/>
        <v/>
      </c>
      <c r="G4418" s="24" t="s">
        <v>189</v>
      </c>
      <c r="H4418" s="23">
        <v>9.5929500000000001</v>
      </c>
      <c r="I4418" s="23"/>
      <c r="J4418" s="23">
        <v>150</v>
      </c>
      <c r="K4418" s="23"/>
    </row>
    <row r="4419" spans="1:11" ht="12.75" customHeight="1" x14ac:dyDescent="0.25">
      <c r="A4419" s="20">
        <f t="shared" si="137"/>
        <v>43070.749999989304</v>
      </c>
      <c r="B4419" s="29">
        <v>3.1652200000000001</v>
      </c>
      <c r="C4419" s="30">
        <v>2.3620299999999999</v>
      </c>
      <c r="D4419" s="29">
        <v>68.557469999999995</v>
      </c>
      <c r="E4419" s="29"/>
      <c r="F4419" s="24">
        <f t="shared" si="136"/>
        <v>3.1652200000000001</v>
      </c>
      <c r="G4419" s="24">
        <v>3.1652200000000001</v>
      </c>
      <c r="H4419" s="23">
        <v>9.58291</v>
      </c>
      <c r="I4419" s="23"/>
      <c r="J4419" s="23">
        <v>150</v>
      </c>
      <c r="K4419" s="23"/>
    </row>
    <row r="4420" spans="1:11" ht="12.75" customHeight="1" x14ac:dyDescent="0.25">
      <c r="A4420" s="20">
        <f t="shared" si="137"/>
        <v>43070.791666655969</v>
      </c>
      <c r="B4420" s="29">
        <v>8.9492799999999999</v>
      </c>
      <c r="C4420" s="30">
        <v>1.35605</v>
      </c>
      <c r="D4420" s="29">
        <v>80.729129999999998</v>
      </c>
      <c r="E4420" s="29"/>
      <c r="F4420" s="24">
        <f t="shared" si="136"/>
        <v>8.9492799999999999</v>
      </c>
      <c r="G4420" s="24">
        <v>8.9492799999999999</v>
      </c>
      <c r="H4420" s="23">
        <v>9.5762800000000006</v>
      </c>
      <c r="I4420" s="23"/>
      <c r="J4420" s="23">
        <v>150</v>
      </c>
      <c r="K4420" s="23"/>
    </row>
    <row r="4421" spans="1:11" ht="12.75" customHeight="1" x14ac:dyDescent="0.25">
      <c r="A4421" s="20">
        <f t="shared" si="137"/>
        <v>43070.833333322633</v>
      </c>
      <c r="B4421" s="29">
        <v>9.79711</v>
      </c>
      <c r="C4421" s="30">
        <v>0.29782999999999998</v>
      </c>
      <c r="D4421" s="29">
        <v>138.58160000000001</v>
      </c>
      <c r="E4421" s="29"/>
      <c r="F4421" s="24">
        <f t="shared" si="136"/>
        <v>9.79711</v>
      </c>
      <c r="G4421" s="24">
        <v>9.79711</v>
      </c>
      <c r="H4421" s="23">
        <v>9.5744500000000006</v>
      </c>
      <c r="I4421" s="23"/>
      <c r="J4421" s="23">
        <v>150</v>
      </c>
      <c r="K4421" s="23"/>
    </row>
    <row r="4422" spans="1:11" ht="12.75" customHeight="1" x14ac:dyDescent="0.25">
      <c r="A4422" s="20">
        <f t="shared" si="137"/>
        <v>43070.874999989297</v>
      </c>
      <c r="B4422" s="29">
        <v>33.200330000000001</v>
      </c>
      <c r="C4422" s="30">
        <v>0.45090000000000002</v>
      </c>
      <c r="D4422" s="29">
        <v>313.72620000000001</v>
      </c>
      <c r="E4422" s="29"/>
      <c r="F4422" s="24">
        <f t="shared" si="136"/>
        <v>33.200330000000001</v>
      </c>
      <c r="G4422" s="24">
        <v>33.200330000000001</v>
      </c>
      <c r="H4422" s="23">
        <v>9.5736000000000008</v>
      </c>
      <c r="I4422" s="23"/>
      <c r="J4422" s="23">
        <v>150</v>
      </c>
      <c r="K4422" s="23"/>
    </row>
    <row r="4423" spans="1:11" ht="12.75" customHeight="1" x14ac:dyDescent="0.25">
      <c r="A4423" s="20">
        <f t="shared" si="137"/>
        <v>43070.916666655961</v>
      </c>
      <c r="B4423" s="29">
        <v>12.157220000000001</v>
      </c>
      <c r="C4423" s="30">
        <v>0.45340000000000003</v>
      </c>
      <c r="D4423" s="29">
        <v>257.38279999999997</v>
      </c>
      <c r="E4423" s="29"/>
      <c r="F4423" s="24">
        <f t="shared" si="136"/>
        <v>12.157220000000001</v>
      </c>
      <c r="G4423" s="24">
        <v>12.157220000000001</v>
      </c>
      <c r="H4423" s="23">
        <v>9.5676699999999997</v>
      </c>
      <c r="I4423" s="23"/>
      <c r="J4423" s="23">
        <v>150</v>
      </c>
      <c r="K4423" s="23"/>
    </row>
    <row r="4424" spans="1:11" ht="12.75" customHeight="1" x14ac:dyDescent="0.25">
      <c r="A4424" s="20">
        <f t="shared" si="137"/>
        <v>43070.958333322626</v>
      </c>
      <c r="B4424" s="29">
        <v>-2.733E-2</v>
      </c>
      <c r="C4424" s="30">
        <v>0.45684000000000002</v>
      </c>
      <c r="D4424" s="29">
        <v>290.68880000000001</v>
      </c>
      <c r="E4424" s="29"/>
      <c r="F4424" s="24" t="str">
        <f t="shared" si="136"/>
        <v/>
      </c>
      <c r="G4424" s="24" t="s">
        <v>189</v>
      </c>
      <c r="H4424" s="23">
        <v>9.5597799999999999</v>
      </c>
      <c r="I4424" s="23"/>
      <c r="J4424" s="23">
        <v>150</v>
      </c>
      <c r="K4424" s="23"/>
    </row>
    <row r="4425" spans="1:11" ht="12.75" customHeight="1" x14ac:dyDescent="0.25">
      <c r="A4425" s="20">
        <f t="shared" si="137"/>
        <v>43070.99999998929</v>
      </c>
      <c r="B4425" s="29">
        <v>14.942</v>
      </c>
      <c r="C4425" s="30">
        <v>0.27029999999999998</v>
      </c>
      <c r="D4425" s="29">
        <v>102.9605</v>
      </c>
      <c r="E4425" s="29"/>
      <c r="F4425" s="24">
        <f t="shared" si="136"/>
        <v>14.942</v>
      </c>
      <c r="G4425" s="24">
        <v>14.942</v>
      </c>
      <c r="H4425" s="23">
        <v>9.5549499999999998</v>
      </c>
      <c r="I4425" s="23"/>
      <c r="J4425" s="23">
        <v>150</v>
      </c>
      <c r="K4425" s="23"/>
    </row>
    <row r="4426" spans="1:11" ht="12.75" customHeight="1" x14ac:dyDescent="0.25">
      <c r="A4426" s="20">
        <f t="shared" si="137"/>
        <v>43071.041666655954</v>
      </c>
      <c r="B4426" s="29">
        <v>35.916730000000001</v>
      </c>
      <c r="C4426" s="30">
        <v>0.18615999999999999</v>
      </c>
      <c r="D4426" s="29">
        <v>295.49599999999998</v>
      </c>
      <c r="E4426" s="29"/>
      <c r="F4426" s="24">
        <f t="shared" si="136"/>
        <v>35.916730000000001</v>
      </c>
      <c r="G4426" s="24">
        <v>35.916730000000001</v>
      </c>
      <c r="H4426" s="23">
        <v>9.5548300000000008</v>
      </c>
      <c r="I4426" s="23">
        <f>COUNTIF(G4426:G4449,"&gt;150")</f>
        <v>0</v>
      </c>
      <c r="J4426" s="23">
        <v>150</v>
      </c>
      <c r="K4426" s="23"/>
    </row>
    <row r="4427" spans="1:11" ht="12.75" customHeight="1" x14ac:dyDescent="0.25">
      <c r="A4427" s="20">
        <f t="shared" si="137"/>
        <v>43071.083333322618</v>
      </c>
      <c r="B4427" s="29">
        <v>41.408619999999999</v>
      </c>
      <c r="C4427" s="30">
        <v>0.31090000000000001</v>
      </c>
      <c r="D4427" s="29">
        <v>111.8323</v>
      </c>
      <c r="E4427" s="29"/>
      <c r="F4427" s="24">
        <f t="shared" ref="F4427:F4490" si="138">IF(AND(B4427&gt;0,ISNUMBER(B4427)),B4427,"")</f>
        <v>41.408619999999999</v>
      </c>
      <c r="G4427" s="24">
        <v>41.408619999999999</v>
      </c>
      <c r="H4427" s="23">
        <v>9.5535599999999992</v>
      </c>
      <c r="I4427" s="23"/>
      <c r="J4427" s="23">
        <v>150</v>
      </c>
      <c r="K4427" s="23"/>
    </row>
    <row r="4428" spans="1:11" ht="12.75" customHeight="1" x14ac:dyDescent="0.25">
      <c r="A4428" s="20">
        <f t="shared" ref="A4428:A4491" si="139">A4427+1/24</f>
        <v>43071.124999989283</v>
      </c>
      <c r="B4428" s="29">
        <v>5.4751700000000003</v>
      </c>
      <c r="C4428" s="30">
        <v>0.39721000000000001</v>
      </c>
      <c r="D4428" s="29">
        <v>342.36309999999997</v>
      </c>
      <c r="E4428" s="29"/>
      <c r="F4428" s="24">
        <f t="shared" si="138"/>
        <v>5.4751700000000003</v>
      </c>
      <c r="G4428" s="24">
        <v>5.4751700000000003</v>
      </c>
      <c r="H4428" s="23">
        <v>9.5471900000000005</v>
      </c>
      <c r="I4428" s="23"/>
      <c r="J4428" s="23">
        <v>150</v>
      </c>
      <c r="K4428" s="23"/>
    </row>
    <row r="4429" spans="1:11" ht="12.75" customHeight="1" x14ac:dyDescent="0.25">
      <c r="A4429" s="20">
        <f t="shared" si="139"/>
        <v>43071.166666655947</v>
      </c>
      <c r="B4429" s="29">
        <v>6.0502200000000004</v>
      </c>
      <c r="C4429" s="30">
        <v>0.36801</v>
      </c>
      <c r="D4429" s="29">
        <v>230.84979999999999</v>
      </c>
      <c r="E4429" s="29"/>
      <c r="F4429" s="24">
        <f t="shared" si="138"/>
        <v>6.0502200000000004</v>
      </c>
      <c r="G4429" s="24">
        <v>6.0502200000000004</v>
      </c>
      <c r="H4429" s="23">
        <v>9.5391700000000004</v>
      </c>
      <c r="I4429" s="23"/>
      <c r="J4429" s="23">
        <v>150</v>
      </c>
      <c r="K4429" s="23"/>
    </row>
    <row r="4430" spans="1:11" ht="12.75" customHeight="1" x14ac:dyDescent="0.25">
      <c r="A4430" s="20">
        <f t="shared" si="139"/>
        <v>43071.208333322611</v>
      </c>
      <c r="B4430" s="29">
        <v>10.08067</v>
      </c>
      <c r="C4430" s="30">
        <v>0.30412</v>
      </c>
      <c r="D4430" s="29">
        <v>297.92110000000002</v>
      </c>
      <c r="E4430" s="29"/>
      <c r="F4430" s="24">
        <f t="shared" si="138"/>
        <v>10.08067</v>
      </c>
      <c r="G4430" s="24">
        <v>10.08067</v>
      </c>
      <c r="H4430" s="23">
        <v>9.5354399999999995</v>
      </c>
      <c r="I4430" s="23"/>
      <c r="J4430" s="23">
        <v>150</v>
      </c>
      <c r="K4430" s="23"/>
    </row>
    <row r="4431" spans="1:11" ht="12.75" customHeight="1" x14ac:dyDescent="0.25">
      <c r="A4431" s="20">
        <f t="shared" si="139"/>
        <v>43071.249999989275</v>
      </c>
      <c r="B4431" s="29">
        <v>15.339449999999999</v>
      </c>
      <c r="C4431" s="30">
        <v>0.54923</v>
      </c>
      <c r="D4431" s="29">
        <v>312.69349999999997</v>
      </c>
      <c r="E4431" s="29"/>
      <c r="F4431" s="24">
        <f t="shared" si="138"/>
        <v>15.339449999999999</v>
      </c>
      <c r="G4431" s="24">
        <v>15.339449999999999</v>
      </c>
      <c r="H4431" s="23">
        <v>9.5332799999999995</v>
      </c>
      <c r="I4431" s="23"/>
      <c r="J4431" s="23">
        <v>150</v>
      </c>
      <c r="K4431" s="23"/>
    </row>
    <row r="4432" spans="1:11" ht="12.75" customHeight="1" x14ac:dyDescent="0.25">
      <c r="A4432" s="20">
        <f t="shared" si="139"/>
        <v>43071.291666655939</v>
      </c>
      <c r="B4432" s="29">
        <v>25.043330000000001</v>
      </c>
      <c r="C4432" s="30">
        <v>0.40029999999999999</v>
      </c>
      <c r="D4432" s="29">
        <v>47.707059999999998</v>
      </c>
      <c r="E4432" s="29"/>
      <c r="F4432" s="24">
        <f t="shared" si="138"/>
        <v>25.043330000000001</v>
      </c>
      <c r="G4432" s="24">
        <v>25.043330000000001</v>
      </c>
      <c r="H4432" s="23">
        <v>9.5325500000000005</v>
      </c>
      <c r="I4432" s="23"/>
      <c r="J4432" s="23">
        <v>150</v>
      </c>
      <c r="K4432" s="23"/>
    </row>
    <row r="4433" spans="1:11" ht="12.75" customHeight="1" x14ac:dyDescent="0.25">
      <c r="A4433" s="20">
        <f t="shared" si="139"/>
        <v>43071.333333322604</v>
      </c>
      <c r="B4433" s="29">
        <v>6.60494</v>
      </c>
      <c r="C4433" s="30">
        <v>0.38428000000000001</v>
      </c>
      <c r="D4433" s="29">
        <v>269.09379999999999</v>
      </c>
      <c r="E4433" s="29"/>
      <c r="F4433" s="24">
        <f t="shared" si="138"/>
        <v>6.60494</v>
      </c>
      <c r="G4433" s="24">
        <v>6.60494</v>
      </c>
      <c r="H4433" s="23">
        <v>9.5302799999999994</v>
      </c>
      <c r="I4433" s="23"/>
      <c r="J4433" s="23">
        <v>150</v>
      </c>
      <c r="K4433" s="23"/>
    </row>
    <row r="4434" spans="1:11" ht="12.75" customHeight="1" x14ac:dyDescent="0.25">
      <c r="A4434" s="20">
        <f t="shared" si="139"/>
        <v>43071.374999989268</v>
      </c>
      <c r="B4434" s="29">
        <v>9.8920600000000007</v>
      </c>
      <c r="C4434" s="30">
        <v>0.83887</v>
      </c>
      <c r="D4434" s="29">
        <v>189.7424</v>
      </c>
      <c r="E4434" s="29"/>
      <c r="F4434" s="24">
        <f t="shared" si="138"/>
        <v>9.8920600000000007</v>
      </c>
      <c r="G4434" s="24">
        <v>9.8920600000000007</v>
      </c>
      <c r="H4434" s="23">
        <v>9.5270600000000005</v>
      </c>
      <c r="I4434" s="23"/>
      <c r="J4434" s="23">
        <v>150</v>
      </c>
      <c r="K4434" s="23"/>
    </row>
    <row r="4435" spans="1:11" ht="12.75" customHeight="1" x14ac:dyDescent="0.25">
      <c r="A4435" s="20">
        <f t="shared" si="139"/>
        <v>43071.416666655932</v>
      </c>
      <c r="B4435" s="29">
        <v>16.318000000000001</v>
      </c>
      <c r="C4435" s="30">
        <v>1.2023600000000001</v>
      </c>
      <c r="D4435" s="29">
        <v>65.233720000000005</v>
      </c>
      <c r="E4435" s="29"/>
      <c r="F4435" s="24">
        <f t="shared" si="138"/>
        <v>16.318000000000001</v>
      </c>
      <c r="G4435" s="24">
        <v>16.318000000000001</v>
      </c>
      <c r="H4435" s="23">
        <v>9.5259900000000002</v>
      </c>
      <c r="I4435" s="23"/>
      <c r="J4435" s="23">
        <v>150</v>
      </c>
      <c r="K4435" s="23"/>
    </row>
    <row r="4436" spans="1:11" ht="12.75" customHeight="1" x14ac:dyDescent="0.25">
      <c r="A4436" s="20">
        <f t="shared" si="139"/>
        <v>43071.458333322596</v>
      </c>
      <c r="B4436" s="29">
        <v>10.39855</v>
      </c>
      <c r="C4436" s="30">
        <v>1.87737</v>
      </c>
      <c r="D4436" s="29">
        <v>71.559809999999999</v>
      </c>
      <c r="E4436" s="29"/>
      <c r="F4436" s="24">
        <f t="shared" si="138"/>
        <v>10.39855</v>
      </c>
      <c r="G4436" s="24">
        <v>10.39855</v>
      </c>
      <c r="H4436" s="23">
        <v>9.5255600000000005</v>
      </c>
      <c r="I4436" s="23"/>
      <c r="J4436" s="23">
        <v>150</v>
      </c>
      <c r="K4436" s="23"/>
    </row>
    <row r="4437" spans="1:11" ht="12.75" customHeight="1" x14ac:dyDescent="0.25">
      <c r="A4437" s="20">
        <f t="shared" si="139"/>
        <v>43071.499999989261</v>
      </c>
      <c r="B4437" s="29">
        <v>7.5609400000000004</v>
      </c>
      <c r="C4437" s="30">
        <v>2.3906900000000002</v>
      </c>
      <c r="D4437" s="29">
        <v>74.845269999999999</v>
      </c>
      <c r="E4437" s="29"/>
      <c r="F4437" s="24">
        <f t="shared" si="138"/>
        <v>7.5609400000000004</v>
      </c>
      <c r="G4437" s="24">
        <v>7.5609400000000004</v>
      </c>
      <c r="H4437" s="23">
        <v>9.5221599999999995</v>
      </c>
      <c r="I4437" s="23"/>
      <c r="J4437" s="23">
        <v>150</v>
      </c>
      <c r="K4437" s="23"/>
    </row>
    <row r="4438" spans="1:11" ht="12.75" customHeight="1" x14ac:dyDescent="0.25">
      <c r="A4438" s="20">
        <f t="shared" si="139"/>
        <v>43071.541666655925</v>
      </c>
      <c r="B4438" s="29">
        <v>14.1945</v>
      </c>
      <c r="C4438" s="30">
        <v>2.27054</v>
      </c>
      <c r="D4438" s="29">
        <v>70.702860000000001</v>
      </c>
      <c r="E4438" s="29"/>
      <c r="F4438" s="24">
        <f t="shared" si="138"/>
        <v>14.1945</v>
      </c>
      <c r="G4438" s="24">
        <v>14.1945</v>
      </c>
      <c r="H4438" s="23">
        <v>9.5179500000000008</v>
      </c>
      <c r="I4438" s="23"/>
      <c r="J4438" s="23">
        <v>150</v>
      </c>
      <c r="K4438" s="23"/>
    </row>
    <row r="4439" spans="1:11" ht="12.75" customHeight="1" x14ac:dyDescent="0.25">
      <c r="A4439" s="20">
        <f t="shared" si="139"/>
        <v>43071.583333322589</v>
      </c>
      <c r="B4439" s="29">
        <v>-1.64317</v>
      </c>
      <c r="C4439" s="30">
        <v>2.34911</v>
      </c>
      <c r="D4439" s="29">
        <v>66.889740000000003</v>
      </c>
      <c r="E4439" s="29"/>
      <c r="F4439" s="24" t="str">
        <f t="shared" si="138"/>
        <v/>
      </c>
      <c r="G4439" s="24" t="s">
        <v>189</v>
      </c>
      <c r="H4439" s="23">
        <v>9.5172799999999995</v>
      </c>
      <c r="I4439" s="23"/>
      <c r="J4439" s="23">
        <v>150</v>
      </c>
      <c r="K4439" s="23"/>
    </row>
    <row r="4440" spans="1:11" ht="12.75" customHeight="1" x14ac:dyDescent="0.25">
      <c r="A4440" s="20">
        <f t="shared" si="139"/>
        <v>43071.624999989253</v>
      </c>
      <c r="B4440" s="29">
        <v>4.1795</v>
      </c>
      <c r="C4440" s="30">
        <v>2.1124200000000002</v>
      </c>
      <c r="D4440" s="29">
        <v>69.925560000000004</v>
      </c>
      <c r="E4440" s="29"/>
      <c r="F4440" s="24">
        <f t="shared" si="138"/>
        <v>4.1795</v>
      </c>
      <c r="G4440" s="24">
        <v>4.1795</v>
      </c>
      <c r="H4440" s="23">
        <v>9.5116099999999992</v>
      </c>
      <c r="I4440" s="23"/>
      <c r="J4440" s="23">
        <v>150</v>
      </c>
      <c r="K4440" s="23"/>
    </row>
    <row r="4441" spans="1:11" ht="12.75" customHeight="1" x14ac:dyDescent="0.25">
      <c r="A4441" s="20">
        <f t="shared" si="139"/>
        <v>43071.666666655918</v>
      </c>
      <c r="B4441" s="29">
        <v>-0.92778000000000005</v>
      </c>
      <c r="C4441" s="30">
        <v>1.4039200000000001</v>
      </c>
      <c r="D4441" s="29">
        <v>77.82056</v>
      </c>
      <c r="E4441" s="29"/>
      <c r="F4441" s="24" t="str">
        <f t="shared" si="138"/>
        <v/>
      </c>
      <c r="G4441" s="24" t="s">
        <v>189</v>
      </c>
      <c r="H4441" s="23">
        <v>9.5108899999999998</v>
      </c>
      <c r="I4441" s="23"/>
      <c r="J4441" s="23">
        <v>150</v>
      </c>
      <c r="K4441" s="23"/>
    </row>
    <row r="4442" spans="1:11" ht="12.75" customHeight="1" x14ac:dyDescent="0.25">
      <c r="A4442" s="20">
        <f t="shared" si="139"/>
        <v>43071.708333322582</v>
      </c>
      <c r="B4442" s="29">
        <v>1.22905</v>
      </c>
      <c r="C4442" s="30">
        <v>1.0603800000000001</v>
      </c>
      <c r="D4442" s="29">
        <v>85.513229999999993</v>
      </c>
      <c r="E4442" s="29"/>
      <c r="F4442" s="24">
        <f t="shared" si="138"/>
        <v>1.22905</v>
      </c>
      <c r="G4442" s="24">
        <v>1.22905</v>
      </c>
      <c r="H4442" s="23">
        <v>9.5086099999999991</v>
      </c>
      <c r="I4442" s="23"/>
      <c r="J4442" s="23">
        <v>150</v>
      </c>
      <c r="K4442" s="23"/>
    </row>
    <row r="4443" spans="1:11" ht="12.75" customHeight="1" x14ac:dyDescent="0.25">
      <c r="A4443" s="20">
        <f t="shared" si="139"/>
        <v>43071.749999989246</v>
      </c>
      <c r="B4443" s="29">
        <v>10.99639</v>
      </c>
      <c r="C4443" s="30">
        <v>1.73482</v>
      </c>
      <c r="D4443" s="29">
        <v>73.968540000000004</v>
      </c>
      <c r="E4443" s="29"/>
      <c r="F4443" s="24">
        <f t="shared" si="138"/>
        <v>10.99639</v>
      </c>
      <c r="G4443" s="24">
        <v>10.99639</v>
      </c>
      <c r="H4443" s="23">
        <v>9.5076800000000006</v>
      </c>
      <c r="I4443" s="23"/>
      <c r="J4443" s="23">
        <v>150</v>
      </c>
      <c r="K4443" s="23"/>
    </row>
    <row r="4444" spans="1:11" ht="12.75" customHeight="1" x14ac:dyDescent="0.25">
      <c r="A4444" s="20">
        <f t="shared" si="139"/>
        <v>43071.79166665591</v>
      </c>
      <c r="B4444" s="29">
        <v>10.691610000000001</v>
      </c>
      <c r="C4444" s="30">
        <v>0.86963000000000001</v>
      </c>
      <c r="D4444" s="29">
        <v>83.564899999999994</v>
      </c>
      <c r="E4444" s="29"/>
      <c r="F4444" s="24">
        <f t="shared" si="138"/>
        <v>10.691610000000001</v>
      </c>
      <c r="G4444" s="24">
        <v>10.691610000000001</v>
      </c>
      <c r="H4444" s="23">
        <v>9.5000599999999995</v>
      </c>
      <c r="I4444" s="23"/>
      <c r="J4444" s="23">
        <v>150</v>
      </c>
      <c r="K4444" s="23"/>
    </row>
    <row r="4445" spans="1:11" ht="12.75" customHeight="1" x14ac:dyDescent="0.25">
      <c r="A4445" s="20">
        <f t="shared" si="139"/>
        <v>43071.833333322575</v>
      </c>
      <c r="B4445" s="29">
        <v>13.068659999999999</v>
      </c>
      <c r="C4445" s="30">
        <v>0.37759999999999999</v>
      </c>
      <c r="D4445" s="29">
        <v>113.1365</v>
      </c>
      <c r="E4445" s="29"/>
      <c r="F4445" s="24">
        <f t="shared" si="138"/>
        <v>13.068659999999999</v>
      </c>
      <c r="G4445" s="24">
        <v>13.068659999999999</v>
      </c>
      <c r="H4445" s="23">
        <v>9.5000599999999995</v>
      </c>
      <c r="I4445" s="23"/>
      <c r="J4445" s="23">
        <v>150</v>
      </c>
      <c r="K4445" s="23"/>
    </row>
    <row r="4446" spans="1:11" ht="12.75" customHeight="1" x14ac:dyDescent="0.25">
      <c r="A4446" s="20">
        <f t="shared" si="139"/>
        <v>43071.874999989239</v>
      </c>
      <c r="B4446" s="29">
        <v>38.062170000000002</v>
      </c>
      <c r="C4446" s="30">
        <v>0.22553000000000001</v>
      </c>
      <c r="D4446" s="29">
        <v>103.15940000000001</v>
      </c>
      <c r="E4446" s="29"/>
      <c r="F4446" s="24">
        <f t="shared" si="138"/>
        <v>38.062170000000002</v>
      </c>
      <c r="G4446" s="24">
        <v>38.062170000000002</v>
      </c>
      <c r="H4446" s="23">
        <v>9.5</v>
      </c>
      <c r="I4446" s="23"/>
      <c r="J4446" s="23">
        <v>150</v>
      </c>
      <c r="K4446" s="23"/>
    </row>
    <row r="4447" spans="1:11" ht="12.75" customHeight="1" x14ac:dyDescent="0.25">
      <c r="A4447" s="20">
        <f t="shared" si="139"/>
        <v>43071.916666655903</v>
      </c>
      <c r="B4447" s="29">
        <v>18.418890000000001</v>
      </c>
      <c r="C4447" s="30">
        <v>0.33317999999999998</v>
      </c>
      <c r="D4447" s="29">
        <v>63.458640000000003</v>
      </c>
      <c r="E4447" s="29"/>
      <c r="F4447" s="24">
        <f t="shared" si="138"/>
        <v>18.418890000000001</v>
      </c>
      <c r="G4447" s="24">
        <v>18.418890000000001</v>
      </c>
      <c r="H4447" s="23">
        <v>9.5</v>
      </c>
      <c r="I4447" s="23"/>
      <c r="J4447" s="23">
        <v>150</v>
      </c>
      <c r="K4447" s="23"/>
    </row>
    <row r="4448" spans="1:11" ht="12.75" customHeight="1" x14ac:dyDescent="0.25">
      <c r="A4448" s="20">
        <f t="shared" si="139"/>
        <v>43071.958333322567</v>
      </c>
      <c r="B4448" s="29">
        <v>88.555890000000005</v>
      </c>
      <c r="C4448" s="30">
        <v>0.35816999999999999</v>
      </c>
      <c r="D4448" s="29">
        <v>239.07409999999999</v>
      </c>
      <c r="E4448" s="29"/>
      <c r="F4448" s="24">
        <f t="shared" si="138"/>
        <v>88.555890000000005</v>
      </c>
      <c r="G4448" s="24">
        <v>88.555890000000005</v>
      </c>
      <c r="H4448" s="23">
        <v>9.5</v>
      </c>
      <c r="I4448" s="23"/>
      <c r="J4448" s="23">
        <v>150</v>
      </c>
      <c r="K4448" s="23"/>
    </row>
    <row r="4449" spans="1:11" ht="12.75" customHeight="1" x14ac:dyDescent="0.25">
      <c r="A4449" s="20">
        <f t="shared" si="139"/>
        <v>43071.999999989232</v>
      </c>
      <c r="B4449" s="29">
        <v>16.53989</v>
      </c>
      <c r="C4449" s="30">
        <v>0.22222</v>
      </c>
      <c r="D4449" s="29">
        <v>26.790379999999999</v>
      </c>
      <c r="E4449" s="29"/>
      <c r="F4449" s="24">
        <f t="shared" si="138"/>
        <v>16.53989</v>
      </c>
      <c r="G4449" s="24">
        <v>16.53989</v>
      </c>
      <c r="H4449" s="23">
        <v>9.4960000000000004</v>
      </c>
      <c r="I4449" s="23"/>
      <c r="J4449" s="23">
        <v>150</v>
      </c>
      <c r="K4449" s="23"/>
    </row>
    <row r="4450" spans="1:11" ht="12.75" customHeight="1" x14ac:dyDescent="0.25">
      <c r="A4450" s="20">
        <f t="shared" si="139"/>
        <v>43072.041666655896</v>
      </c>
      <c r="B4450" s="29">
        <v>13.5596</v>
      </c>
      <c r="C4450" s="30">
        <v>0.38423000000000002</v>
      </c>
      <c r="D4450" s="29">
        <v>122.5478</v>
      </c>
      <c r="E4450" s="29"/>
      <c r="F4450" s="24">
        <f t="shared" si="138"/>
        <v>13.5596</v>
      </c>
      <c r="G4450" s="24">
        <v>13.5596</v>
      </c>
      <c r="H4450" s="23">
        <v>9.4954999999999998</v>
      </c>
      <c r="I4450" s="23">
        <f>COUNTIF(G4450:G4473,"&gt;150")</f>
        <v>0</v>
      </c>
      <c r="J4450" s="23">
        <v>150</v>
      </c>
      <c r="K4450" s="23"/>
    </row>
    <row r="4451" spans="1:11" ht="12.75" customHeight="1" x14ac:dyDescent="0.25">
      <c r="A4451" s="20">
        <f t="shared" si="139"/>
        <v>43072.08333332256</v>
      </c>
      <c r="B4451" s="29">
        <v>3.6455600000000001</v>
      </c>
      <c r="C4451" s="30">
        <v>0.32179999999999997</v>
      </c>
      <c r="D4451" s="29">
        <v>313.59070000000003</v>
      </c>
      <c r="E4451" s="29"/>
      <c r="F4451" s="24">
        <f t="shared" si="138"/>
        <v>3.6455600000000001</v>
      </c>
      <c r="G4451" s="24">
        <v>3.6455600000000001</v>
      </c>
      <c r="H4451" s="23">
        <v>9.4924400000000002</v>
      </c>
      <c r="I4451" s="23"/>
      <c r="J4451" s="23">
        <v>150</v>
      </c>
      <c r="K4451" s="23"/>
    </row>
    <row r="4452" spans="1:11" ht="12.75" customHeight="1" x14ac:dyDescent="0.25">
      <c r="A4452" s="20">
        <f t="shared" si="139"/>
        <v>43072.124999989224</v>
      </c>
      <c r="B4452" s="29">
        <v>11.771940000000001</v>
      </c>
      <c r="C4452" s="30">
        <v>0.32686999999999999</v>
      </c>
      <c r="D4452" s="29">
        <v>99.494500000000002</v>
      </c>
      <c r="E4452" s="29"/>
      <c r="F4452" s="24">
        <f t="shared" si="138"/>
        <v>11.771940000000001</v>
      </c>
      <c r="G4452" s="24">
        <v>11.771940000000001</v>
      </c>
      <c r="H4452" s="23">
        <v>9.4915000000000003</v>
      </c>
      <c r="I4452" s="23"/>
      <c r="J4452" s="23">
        <v>150</v>
      </c>
      <c r="K4452" s="23"/>
    </row>
    <row r="4453" spans="1:11" ht="12.75" customHeight="1" x14ac:dyDescent="0.25">
      <c r="A4453" s="20">
        <f t="shared" si="139"/>
        <v>43072.166666655889</v>
      </c>
      <c r="B4453" s="29">
        <v>20.406939999999999</v>
      </c>
      <c r="C4453" s="30">
        <v>0.31308999999999998</v>
      </c>
      <c r="D4453" s="29">
        <v>169.3561</v>
      </c>
      <c r="E4453" s="29"/>
      <c r="F4453" s="24">
        <f t="shared" si="138"/>
        <v>20.406939999999999</v>
      </c>
      <c r="G4453" s="24">
        <v>20.406939999999999</v>
      </c>
      <c r="H4453" s="23">
        <v>9.4860799999999994</v>
      </c>
      <c r="I4453" s="23"/>
      <c r="J4453" s="23">
        <v>150</v>
      </c>
      <c r="K4453" s="23"/>
    </row>
    <row r="4454" spans="1:11" ht="12.75" customHeight="1" x14ac:dyDescent="0.25">
      <c r="A4454" s="20">
        <f t="shared" si="139"/>
        <v>43072.208333322553</v>
      </c>
      <c r="B4454" s="29">
        <v>12.174110000000001</v>
      </c>
      <c r="C4454" s="30">
        <v>0.43237999999999999</v>
      </c>
      <c r="D4454" s="29">
        <v>293.24779999999998</v>
      </c>
      <c r="E4454" s="29"/>
      <c r="F4454" s="24">
        <f t="shared" si="138"/>
        <v>12.174110000000001</v>
      </c>
      <c r="G4454" s="24">
        <v>12.174110000000001</v>
      </c>
      <c r="H4454" s="23">
        <v>9.4814399999999992</v>
      </c>
      <c r="I4454" s="23"/>
      <c r="J4454" s="23">
        <v>150</v>
      </c>
      <c r="K4454" s="23"/>
    </row>
    <row r="4455" spans="1:11" ht="12.75" customHeight="1" x14ac:dyDescent="0.25">
      <c r="A4455" s="20">
        <f t="shared" si="139"/>
        <v>43072.249999989217</v>
      </c>
      <c r="B4455" s="29">
        <v>16.859500000000001</v>
      </c>
      <c r="C4455" s="30">
        <v>0.37602999999999998</v>
      </c>
      <c r="D4455" s="29">
        <v>209.35499999999999</v>
      </c>
      <c r="E4455" s="29"/>
      <c r="F4455" s="24">
        <f t="shared" si="138"/>
        <v>16.859500000000001</v>
      </c>
      <c r="G4455" s="24">
        <v>16.859500000000001</v>
      </c>
      <c r="H4455" s="23">
        <v>9.4710400000000003</v>
      </c>
      <c r="I4455" s="23"/>
      <c r="J4455" s="23">
        <v>150</v>
      </c>
      <c r="K4455" s="23"/>
    </row>
    <row r="4456" spans="1:11" ht="12.75" customHeight="1" x14ac:dyDescent="0.25">
      <c r="A4456" s="20">
        <f t="shared" si="139"/>
        <v>43072.291666655881</v>
      </c>
      <c r="B4456" s="29">
        <v>32.233449999999998</v>
      </c>
      <c r="C4456" s="30">
        <v>0.25895000000000001</v>
      </c>
      <c r="D4456" s="29">
        <v>183.0307</v>
      </c>
      <c r="E4456" s="29"/>
      <c r="F4456" s="24">
        <f t="shared" si="138"/>
        <v>32.233449999999998</v>
      </c>
      <c r="G4456" s="24">
        <v>32.233449999999998</v>
      </c>
      <c r="H4456" s="23">
        <v>9.4625800000000009</v>
      </c>
      <c r="I4456" s="23"/>
      <c r="J4456" s="23">
        <v>150</v>
      </c>
      <c r="K4456" s="23"/>
    </row>
    <row r="4457" spans="1:11" ht="12.75" customHeight="1" x14ac:dyDescent="0.25">
      <c r="A4457" s="20">
        <f t="shared" si="139"/>
        <v>43072.333333322546</v>
      </c>
      <c r="B4457" s="29">
        <v>6.97384</v>
      </c>
      <c r="C4457" s="30">
        <v>0.24989</v>
      </c>
      <c r="D4457" s="29">
        <v>120.29130000000001</v>
      </c>
      <c r="E4457" s="29"/>
      <c r="F4457" s="24">
        <f t="shared" si="138"/>
        <v>6.97384</v>
      </c>
      <c r="G4457" s="24">
        <v>6.97384</v>
      </c>
      <c r="H4457" s="23">
        <v>9.4553899999999995</v>
      </c>
      <c r="I4457" s="23"/>
      <c r="J4457" s="23">
        <v>150</v>
      </c>
      <c r="K4457" s="23"/>
    </row>
    <row r="4458" spans="1:11" ht="12.75" customHeight="1" x14ac:dyDescent="0.25">
      <c r="A4458" s="20">
        <f t="shared" si="139"/>
        <v>43072.37499998921</v>
      </c>
      <c r="B4458" s="29">
        <v>6.1988300000000001</v>
      </c>
      <c r="C4458" s="30">
        <v>0.63604000000000005</v>
      </c>
      <c r="D4458" s="29">
        <v>181.953</v>
      </c>
      <c r="E4458" s="29"/>
      <c r="F4458" s="24">
        <f t="shared" si="138"/>
        <v>6.1988300000000001</v>
      </c>
      <c r="G4458" s="24">
        <v>6.1988300000000001</v>
      </c>
      <c r="H4458" s="23">
        <v>9.4542999999999999</v>
      </c>
      <c r="I4458" s="23"/>
      <c r="J4458" s="23">
        <v>150</v>
      </c>
      <c r="K4458" s="23"/>
    </row>
    <row r="4459" spans="1:11" ht="12.75" customHeight="1" x14ac:dyDescent="0.25">
      <c r="A4459" s="20">
        <f t="shared" si="139"/>
        <v>43072.416666655874</v>
      </c>
      <c r="B4459" s="29">
        <v>14.045450000000001</v>
      </c>
      <c r="C4459" s="30">
        <v>0.64737</v>
      </c>
      <c r="D4459" s="29">
        <v>122.4192</v>
      </c>
      <c r="E4459" s="29"/>
      <c r="F4459" s="24">
        <f t="shared" si="138"/>
        <v>14.045450000000001</v>
      </c>
      <c r="G4459" s="24">
        <v>14.045450000000001</v>
      </c>
      <c r="H4459" s="23">
        <v>9.45322</v>
      </c>
      <c r="I4459" s="23"/>
      <c r="J4459" s="23">
        <v>150</v>
      </c>
      <c r="K4459" s="23"/>
    </row>
    <row r="4460" spans="1:11" ht="12.75" customHeight="1" x14ac:dyDescent="0.25">
      <c r="A4460" s="20">
        <f t="shared" si="139"/>
        <v>43072.458333322538</v>
      </c>
      <c r="B4460" s="29">
        <v>11.82244</v>
      </c>
      <c r="C4460" s="30">
        <v>0.89966999999999997</v>
      </c>
      <c r="D4460" s="29">
        <v>167.04310000000001</v>
      </c>
      <c r="E4460" s="29"/>
      <c r="F4460" s="24">
        <f t="shared" si="138"/>
        <v>11.82244</v>
      </c>
      <c r="G4460" s="24">
        <v>11.82244</v>
      </c>
      <c r="H4460" s="23">
        <v>9.4491899999999998</v>
      </c>
      <c r="I4460" s="23"/>
      <c r="J4460" s="23">
        <v>150</v>
      </c>
      <c r="K4460" s="23"/>
    </row>
    <row r="4461" spans="1:11" ht="12.75" customHeight="1" x14ac:dyDescent="0.25">
      <c r="A4461" s="20">
        <f t="shared" si="139"/>
        <v>43072.499999989202</v>
      </c>
      <c r="B4461" s="29">
        <v>5.6893900000000004</v>
      </c>
      <c r="C4461" s="30">
        <v>0.84452000000000005</v>
      </c>
      <c r="D4461" s="29">
        <v>114.24250000000001</v>
      </c>
      <c r="E4461" s="29"/>
      <c r="F4461" s="24">
        <f t="shared" si="138"/>
        <v>5.6893900000000004</v>
      </c>
      <c r="G4461" s="24">
        <v>5.6893900000000004</v>
      </c>
      <c r="H4461" s="23">
        <v>9.4486699999999999</v>
      </c>
      <c r="I4461" s="23"/>
      <c r="J4461" s="23">
        <v>150</v>
      </c>
      <c r="K4461" s="23"/>
    </row>
    <row r="4462" spans="1:11" ht="12.75" customHeight="1" x14ac:dyDescent="0.25">
      <c r="A4462" s="20">
        <f t="shared" si="139"/>
        <v>43072.541666655867</v>
      </c>
      <c r="B4462" s="29">
        <v>7.4990600000000001</v>
      </c>
      <c r="C4462" s="30">
        <v>1.34127</v>
      </c>
      <c r="D4462" s="29">
        <v>157.97640000000001</v>
      </c>
      <c r="E4462" s="29"/>
      <c r="F4462" s="24">
        <f t="shared" si="138"/>
        <v>7.4990600000000001</v>
      </c>
      <c r="G4462" s="24">
        <v>7.4990600000000001</v>
      </c>
      <c r="H4462" s="23">
        <v>9.4478899999999992</v>
      </c>
      <c r="I4462" s="23"/>
      <c r="J4462" s="23">
        <v>150</v>
      </c>
      <c r="K4462" s="23"/>
    </row>
    <row r="4463" spans="1:11" ht="12.75" customHeight="1" x14ac:dyDescent="0.25">
      <c r="A4463" s="20">
        <f t="shared" si="139"/>
        <v>43072.583333322531</v>
      </c>
      <c r="B4463" s="29">
        <v>15.745559999999999</v>
      </c>
      <c r="C4463" s="30">
        <v>1.4617199999999999</v>
      </c>
      <c r="D4463" s="29">
        <v>63.379550000000002</v>
      </c>
      <c r="E4463" s="29"/>
      <c r="F4463" s="24">
        <f t="shared" si="138"/>
        <v>15.745559999999999</v>
      </c>
      <c r="G4463" s="24">
        <v>15.745559999999999</v>
      </c>
      <c r="H4463" s="23">
        <v>9.4450000000000003</v>
      </c>
      <c r="I4463" s="23"/>
      <c r="J4463" s="23">
        <v>150</v>
      </c>
      <c r="K4463" s="23"/>
    </row>
    <row r="4464" spans="1:11" ht="12.75" customHeight="1" x14ac:dyDescent="0.25">
      <c r="A4464" s="20">
        <f t="shared" si="139"/>
        <v>43072.624999989195</v>
      </c>
      <c r="B4464" s="29"/>
      <c r="C4464" s="30">
        <v>1.58613</v>
      </c>
      <c r="D4464" s="29">
        <v>55.677430000000001</v>
      </c>
      <c r="E4464" s="29"/>
      <c r="F4464" s="24" t="str">
        <f t="shared" si="138"/>
        <v/>
      </c>
      <c r="G4464" s="24" t="s">
        <v>189</v>
      </c>
      <c r="H4464" s="23">
        <v>9.4396599999999999</v>
      </c>
      <c r="I4464" s="23"/>
      <c r="J4464" s="23">
        <v>150</v>
      </c>
      <c r="K4464" s="23"/>
    </row>
    <row r="4465" spans="1:11" ht="12.75" customHeight="1" x14ac:dyDescent="0.25">
      <c r="A4465" s="20">
        <f t="shared" si="139"/>
        <v>43072.666666655859</v>
      </c>
      <c r="B4465" s="29">
        <v>17.776440000000001</v>
      </c>
      <c r="C4465" s="30">
        <v>1.2543299999999999</v>
      </c>
      <c r="D4465" s="29">
        <v>248.00839999999999</v>
      </c>
      <c r="E4465" s="29"/>
      <c r="F4465" s="24">
        <f t="shared" si="138"/>
        <v>17.776440000000001</v>
      </c>
      <c r="G4465" s="24">
        <v>17.776440000000001</v>
      </c>
      <c r="H4465" s="23">
        <v>9.4335000000000004</v>
      </c>
      <c r="I4465" s="23"/>
      <c r="J4465" s="23">
        <v>150</v>
      </c>
      <c r="K4465" s="23"/>
    </row>
    <row r="4466" spans="1:11" ht="12.75" customHeight="1" x14ac:dyDescent="0.25">
      <c r="A4466" s="20">
        <f t="shared" si="139"/>
        <v>43072.708333322524</v>
      </c>
      <c r="B4466" s="29">
        <v>1.37643</v>
      </c>
      <c r="C4466" s="30">
        <v>1.16848</v>
      </c>
      <c r="D4466" s="29">
        <v>34.912909999999997</v>
      </c>
      <c r="E4466" s="29"/>
      <c r="F4466" s="24">
        <f t="shared" si="138"/>
        <v>1.37643</v>
      </c>
      <c r="G4466" s="24">
        <v>1.37643</v>
      </c>
      <c r="H4466" s="23">
        <v>9.4293399999999998</v>
      </c>
      <c r="I4466" s="23"/>
      <c r="J4466" s="23">
        <v>150</v>
      </c>
      <c r="K4466" s="23"/>
    </row>
    <row r="4467" spans="1:11" ht="12.75" customHeight="1" x14ac:dyDescent="0.25">
      <c r="A4467" s="20">
        <f t="shared" si="139"/>
        <v>43072.749999989188</v>
      </c>
      <c r="B4467" s="29">
        <v>11.174849999999999</v>
      </c>
      <c r="C4467" s="30">
        <v>1.4948600000000001</v>
      </c>
      <c r="D4467" s="29">
        <v>38.724519999999998</v>
      </c>
      <c r="E4467" s="29"/>
      <c r="F4467" s="24">
        <f t="shared" si="138"/>
        <v>11.174849999999999</v>
      </c>
      <c r="G4467" s="24">
        <v>11.174849999999999</v>
      </c>
      <c r="H4467" s="23">
        <v>9.4272799999999997</v>
      </c>
      <c r="I4467" s="23"/>
      <c r="J4467" s="23">
        <v>150</v>
      </c>
      <c r="K4467" s="23"/>
    </row>
    <row r="4468" spans="1:11" ht="12.75" customHeight="1" x14ac:dyDescent="0.25">
      <c r="A4468" s="20">
        <f t="shared" si="139"/>
        <v>43072.791666655852</v>
      </c>
      <c r="B4468" s="29">
        <v>8.7376699999999996</v>
      </c>
      <c r="C4468" s="30">
        <v>1.09537</v>
      </c>
      <c r="D4468" s="29">
        <v>290.35570000000001</v>
      </c>
      <c r="E4468" s="29"/>
      <c r="F4468" s="24">
        <f t="shared" si="138"/>
        <v>8.7376699999999996</v>
      </c>
      <c r="G4468" s="24">
        <v>8.7376699999999996</v>
      </c>
      <c r="H4468" s="23">
        <v>9.4235000000000007</v>
      </c>
      <c r="I4468" s="23"/>
      <c r="J4468" s="23">
        <v>150</v>
      </c>
      <c r="K4468" s="23"/>
    </row>
    <row r="4469" spans="1:11" ht="12.75" customHeight="1" x14ac:dyDescent="0.25">
      <c r="A4469" s="20">
        <f t="shared" si="139"/>
        <v>43072.833333322516</v>
      </c>
      <c r="B4469" s="29">
        <v>8.4936299999999996</v>
      </c>
      <c r="C4469" s="30">
        <v>0.48618</v>
      </c>
      <c r="D4469" s="29">
        <v>252.97790000000001</v>
      </c>
      <c r="E4469" s="29"/>
      <c r="F4469" s="24">
        <f t="shared" si="138"/>
        <v>8.4936299999999996</v>
      </c>
      <c r="G4469" s="24">
        <v>8.4936299999999996</v>
      </c>
      <c r="H4469" s="23">
        <v>9.4208300000000005</v>
      </c>
      <c r="I4469" s="23"/>
      <c r="J4469" s="23">
        <v>150</v>
      </c>
      <c r="K4469" s="23"/>
    </row>
    <row r="4470" spans="1:11" ht="12.75" customHeight="1" x14ac:dyDescent="0.25">
      <c r="A4470" s="20">
        <f t="shared" si="139"/>
        <v>43072.874999989181</v>
      </c>
      <c r="B4470" s="29">
        <v>10.718</v>
      </c>
      <c r="C4470" s="30">
        <v>0.54962999999999995</v>
      </c>
      <c r="D4470" s="29">
        <v>295.6191</v>
      </c>
      <c r="E4470" s="29"/>
      <c r="F4470" s="24">
        <f t="shared" si="138"/>
        <v>10.718</v>
      </c>
      <c r="G4470" s="24">
        <v>10.718</v>
      </c>
      <c r="H4470" s="23">
        <v>9.4177499999999998</v>
      </c>
      <c r="I4470" s="23"/>
      <c r="J4470" s="23">
        <v>150</v>
      </c>
      <c r="K4470" s="23"/>
    </row>
    <row r="4471" spans="1:11" ht="12.75" customHeight="1" x14ac:dyDescent="0.25">
      <c r="A4471" s="20">
        <f t="shared" si="139"/>
        <v>43072.916666655845</v>
      </c>
      <c r="B4471" s="29">
        <v>0.71567000000000003</v>
      </c>
      <c r="C4471" s="30">
        <v>0.39622000000000002</v>
      </c>
      <c r="D4471" s="29">
        <v>353.14879999999999</v>
      </c>
      <c r="E4471" s="29"/>
      <c r="F4471" s="24">
        <f t="shared" si="138"/>
        <v>0.71567000000000003</v>
      </c>
      <c r="G4471" s="24">
        <v>0.71567000000000003</v>
      </c>
      <c r="H4471" s="23">
        <v>9.4168000000000003</v>
      </c>
      <c r="I4471" s="23"/>
      <c r="J4471" s="23">
        <v>150</v>
      </c>
      <c r="K4471" s="23"/>
    </row>
    <row r="4472" spans="1:11" ht="12.75" customHeight="1" x14ac:dyDescent="0.25">
      <c r="A4472" s="20">
        <f t="shared" si="139"/>
        <v>43072.958333322509</v>
      </c>
      <c r="B4472" s="29">
        <v>1.2438899999999999</v>
      </c>
      <c r="C4472" s="30">
        <v>0.32778000000000002</v>
      </c>
      <c r="D4472" s="29">
        <v>5.3018599999999996</v>
      </c>
      <c r="E4472" s="29"/>
      <c r="F4472" s="24">
        <f t="shared" si="138"/>
        <v>1.2438899999999999</v>
      </c>
      <c r="G4472" s="24">
        <v>1.2438899999999999</v>
      </c>
      <c r="H4472" s="23">
        <v>9.4167000000000005</v>
      </c>
      <c r="I4472" s="23"/>
      <c r="J4472" s="23">
        <v>150</v>
      </c>
      <c r="K4472" s="23"/>
    </row>
    <row r="4473" spans="1:11" ht="12.75" customHeight="1" x14ac:dyDescent="0.25">
      <c r="A4473" s="20">
        <f t="shared" si="139"/>
        <v>43072.999999989173</v>
      </c>
      <c r="B4473" s="29">
        <v>8.1934000000000005</v>
      </c>
      <c r="C4473" s="30">
        <v>0.18973999999999999</v>
      </c>
      <c r="D4473" s="29">
        <v>64.958259999999996</v>
      </c>
      <c r="E4473" s="29"/>
      <c r="F4473" s="24">
        <f t="shared" si="138"/>
        <v>8.1934000000000005</v>
      </c>
      <c r="G4473" s="24">
        <v>8.1934000000000005</v>
      </c>
      <c r="H4473" s="23">
        <v>9.4146099999999997</v>
      </c>
      <c r="I4473" s="23"/>
      <c r="J4473" s="23">
        <v>150</v>
      </c>
      <c r="K4473" s="23"/>
    </row>
    <row r="4474" spans="1:11" ht="12.75" customHeight="1" x14ac:dyDescent="0.25">
      <c r="A4474" s="20">
        <f t="shared" si="139"/>
        <v>43073.041666655838</v>
      </c>
      <c r="B4474" s="29">
        <v>-2.6590699999999998</v>
      </c>
      <c r="C4474" s="30">
        <v>0.35054000000000002</v>
      </c>
      <c r="D4474" s="29">
        <v>311.80349999999999</v>
      </c>
      <c r="E4474" s="29"/>
      <c r="F4474" s="24" t="str">
        <f t="shared" si="138"/>
        <v/>
      </c>
      <c r="G4474" s="24" t="s">
        <v>189</v>
      </c>
      <c r="H4474" s="23">
        <v>9.4109999999999996</v>
      </c>
      <c r="I4474" s="23">
        <f>COUNTIF(G4474:G4497,"&gt;150")</f>
        <v>0</v>
      </c>
      <c r="J4474" s="23">
        <v>150</v>
      </c>
      <c r="K4474" s="23"/>
    </row>
    <row r="4475" spans="1:11" ht="12.75" customHeight="1" x14ac:dyDescent="0.25">
      <c r="A4475" s="20">
        <f t="shared" si="139"/>
        <v>43073.083333322502</v>
      </c>
      <c r="B4475" s="29">
        <v>12.66539</v>
      </c>
      <c r="C4475" s="30">
        <v>0.45928000000000002</v>
      </c>
      <c r="D4475" s="29">
        <v>359.012</v>
      </c>
      <c r="E4475" s="29"/>
      <c r="F4475" s="24">
        <f t="shared" si="138"/>
        <v>12.66539</v>
      </c>
      <c r="G4475" s="24">
        <v>12.66539</v>
      </c>
      <c r="H4475" s="23">
        <v>9.4077800000000007</v>
      </c>
      <c r="I4475" s="23"/>
      <c r="J4475" s="23">
        <v>150</v>
      </c>
      <c r="K4475" s="23"/>
    </row>
    <row r="4476" spans="1:11" ht="12.75" customHeight="1" x14ac:dyDescent="0.25">
      <c r="A4476" s="20">
        <f t="shared" si="139"/>
        <v>43073.124999989166</v>
      </c>
      <c r="B4476" s="29">
        <v>7.9977200000000002</v>
      </c>
      <c r="C4476" s="30">
        <v>0.29685</v>
      </c>
      <c r="D4476" s="29">
        <v>342.13600000000002</v>
      </c>
      <c r="E4476" s="29"/>
      <c r="F4476" s="24">
        <f t="shared" si="138"/>
        <v>7.9977200000000002</v>
      </c>
      <c r="G4476" s="24">
        <v>7.9977200000000002</v>
      </c>
      <c r="H4476" s="23">
        <v>9.4064999999999994</v>
      </c>
      <c r="I4476" s="23"/>
      <c r="J4476" s="23">
        <v>150</v>
      </c>
      <c r="K4476" s="23"/>
    </row>
    <row r="4477" spans="1:11" ht="12.75" customHeight="1" x14ac:dyDescent="0.25">
      <c r="A4477" s="20">
        <f t="shared" si="139"/>
        <v>43073.16666665583</v>
      </c>
      <c r="B4477" s="29">
        <v>10.211550000000001</v>
      </c>
      <c r="C4477" s="30">
        <v>0.30401</v>
      </c>
      <c r="D4477" s="29">
        <v>154.6318</v>
      </c>
      <c r="E4477" s="29"/>
      <c r="F4477" s="24">
        <f t="shared" si="138"/>
        <v>10.211550000000001</v>
      </c>
      <c r="G4477" s="24">
        <v>10.211550000000001</v>
      </c>
      <c r="H4477" s="23">
        <v>9.4062199999999994</v>
      </c>
      <c r="I4477" s="23"/>
      <c r="J4477" s="23">
        <v>150</v>
      </c>
      <c r="K4477" s="23"/>
    </row>
    <row r="4478" spans="1:11" ht="12.75" customHeight="1" x14ac:dyDescent="0.25">
      <c r="A4478" s="20">
        <f t="shared" si="139"/>
        <v>43073.208333322495</v>
      </c>
      <c r="B4478" s="29">
        <v>0.68532999999999999</v>
      </c>
      <c r="C4478" s="30">
        <v>0.38458999999999999</v>
      </c>
      <c r="D4478" s="29">
        <v>287.03410000000002</v>
      </c>
      <c r="E4478" s="29"/>
      <c r="F4478" s="24">
        <f t="shared" si="138"/>
        <v>0.68532999999999999</v>
      </c>
      <c r="G4478" s="24">
        <v>0.68532999999999999</v>
      </c>
      <c r="H4478" s="23">
        <v>9.4004999999999992</v>
      </c>
      <c r="I4478" s="23"/>
      <c r="J4478" s="23">
        <v>150</v>
      </c>
      <c r="K4478" s="23"/>
    </row>
    <row r="4479" spans="1:11" ht="12.75" customHeight="1" x14ac:dyDescent="0.25">
      <c r="A4479" s="20">
        <f t="shared" si="139"/>
        <v>43073.249999989159</v>
      </c>
      <c r="B4479" s="29">
        <v>2.1322800000000002</v>
      </c>
      <c r="C4479" s="30">
        <v>0.32651999999999998</v>
      </c>
      <c r="D4479" s="29">
        <v>140.92269999999999</v>
      </c>
      <c r="E4479" s="29"/>
      <c r="F4479" s="24">
        <f t="shared" si="138"/>
        <v>2.1322800000000002</v>
      </c>
      <c r="G4479" s="24">
        <v>2.1322800000000002</v>
      </c>
      <c r="H4479" s="23">
        <v>9.3985000000000003</v>
      </c>
      <c r="I4479" s="23"/>
      <c r="J4479" s="23">
        <v>150</v>
      </c>
      <c r="K4479" s="23"/>
    </row>
    <row r="4480" spans="1:11" ht="12.75" customHeight="1" x14ac:dyDescent="0.25">
      <c r="A4480" s="20">
        <f t="shared" si="139"/>
        <v>43073.291666655823</v>
      </c>
      <c r="B4480" s="29">
        <v>1.90845</v>
      </c>
      <c r="C4480" s="30">
        <v>0.40368999999999999</v>
      </c>
      <c r="D4480" s="29">
        <v>63.136029999999998</v>
      </c>
      <c r="E4480" s="29"/>
      <c r="F4480" s="24">
        <f t="shared" si="138"/>
        <v>1.90845</v>
      </c>
      <c r="G4480" s="24">
        <v>1.90845</v>
      </c>
      <c r="H4480" s="23">
        <v>9.3942499999999995</v>
      </c>
      <c r="I4480" s="23"/>
      <c r="J4480" s="23">
        <v>150</v>
      </c>
      <c r="K4480" s="23"/>
    </row>
    <row r="4481" spans="1:11" ht="12.75" customHeight="1" x14ac:dyDescent="0.25">
      <c r="A4481" s="20">
        <f t="shared" si="139"/>
        <v>43073.333333322487</v>
      </c>
      <c r="B4481" s="29">
        <v>24.90222</v>
      </c>
      <c r="C4481" s="30">
        <v>0.53176000000000001</v>
      </c>
      <c r="D4481" s="29">
        <v>77.028260000000003</v>
      </c>
      <c r="E4481" s="29"/>
      <c r="F4481" s="24">
        <f t="shared" si="138"/>
        <v>24.90222</v>
      </c>
      <c r="G4481" s="24">
        <v>24.90222</v>
      </c>
      <c r="H4481" s="23">
        <v>9.3919999999999995</v>
      </c>
      <c r="I4481" s="23"/>
      <c r="J4481" s="23">
        <v>150</v>
      </c>
      <c r="K4481" s="23"/>
    </row>
    <row r="4482" spans="1:11" ht="12.75" customHeight="1" x14ac:dyDescent="0.25">
      <c r="A4482" s="20">
        <f t="shared" si="139"/>
        <v>43073.374999989152</v>
      </c>
      <c r="B4482" s="29">
        <v>24.890219999999999</v>
      </c>
      <c r="C4482" s="30">
        <v>0.55657000000000001</v>
      </c>
      <c r="D4482" s="29">
        <v>86.983249999999998</v>
      </c>
      <c r="E4482" s="29"/>
      <c r="F4482" s="24">
        <f t="shared" si="138"/>
        <v>24.890219999999999</v>
      </c>
      <c r="G4482" s="24">
        <v>24.890219999999999</v>
      </c>
      <c r="H4482" s="23">
        <v>9.3875100000000007</v>
      </c>
      <c r="I4482" s="23"/>
      <c r="J4482" s="23">
        <v>150</v>
      </c>
      <c r="K4482" s="23"/>
    </row>
    <row r="4483" spans="1:11" ht="12.75" customHeight="1" x14ac:dyDescent="0.25">
      <c r="A4483" s="20">
        <f t="shared" si="139"/>
        <v>43073.416666655816</v>
      </c>
      <c r="B4483" s="29">
        <v>41.929499999999997</v>
      </c>
      <c r="C4483" s="30">
        <v>0.87421000000000004</v>
      </c>
      <c r="D4483" s="29">
        <v>149.62209999999999</v>
      </c>
      <c r="E4483" s="29"/>
      <c r="F4483" s="24">
        <f t="shared" si="138"/>
        <v>41.929499999999997</v>
      </c>
      <c r="G4483" s="24">
        <v>41.929499999999997</v>
      </c>
      <c r="H4483" s="23">
        <v>9.3843300000000003</v>
      </c>
      <c r="I4483" s="23"/>
      <c r="J4483" s="23">
        <v>150</v>
      </c>
      <c r="K4483" s="23"/>
    </row>
    <row r="4484" spans="1:11" ht="12.75" customHeight="1" x14ac:dyDescent="0.25">
      <c r="A4484" s="20">
        <f t="shared" si="139"/>
        <v>43073.45833332248</v>
      </c>
      <c r="B4484" s="29">
        <v>35.832549999999998</v>
      </c>
      <c r="C4484" s="30">
        <v>1.6884999999999999</v>
      </c>
      <c r="D4484" s="29">
        <v>183.41659999999999</v>
      </c>
      <c r="E4484" s="29"/>
      <c r="F4484" s="24">
        <f t="shared" si="138"/>
        <v>35.832549999999998</v>
      </c>
      <c r="G4484" s="24">
        <v>35.832549999999998</v>
      </c>
      <c r="H4484" s="23">
        <v>9.3798399999999997</v>
      </c>
      <c r="I4484" s="23"/>
      <c r="J4484" s="23">
        <v>150</v>
      </c>
      <c r="K4484" s="23"/>
    </row>
    <row r="4485" spans="1:11" ht="12.75" customHeight="1" x14ac:dyDescent="0.25">
      <c r="A4485" s="20">
        <f t="shared" si="139"/>
        <v>43073.499999989144</v>
      </c>
      <c r="B4485" s="29">
        <v>26.729780000000002</v>
      </c>
      <c r="C4485" s="30">
        <v>0.97023000000000004</v>
      </c>
      <c r="D4485" s="29">
        <v>165.59719999999999</v>
      </c>
      <c r="E4485" s="29"/>
      <c r="F4485" s="24">
        <f t="shared" si="138"/>
        <v>26.729780000000002</v>
      </c>
      <c r="G4485" s="24">
        <v>26.729780000000002</v>
      </c>
      <c r="H4485" s="23">
        <v>9.3765300000000007</v>
      </c>
      <c r="I4485" s="23"/>
      <c r="J4485" s="23">
        <v>150</v>
      </c>
      <c r="K4485" s="23"/>
    </row>
    <row r="4486" spans="1:11" ht="12.75" customHeight="1" x14ac:dyDescent="0.25">
      <c r="A4486" s="20">
        <f t="shared" si="139"/>
        <v>43073.541666655809</v>
      </c>
      <c r="B4486" s="29">
        <v>34.726669999999999</v>
      </c>
      <c r="C4486" s="30">
        <v>1.0135099999999999</v>
      </c>
      <c r="D4486" s="29">
        <v>161.24780000000001</v>
      </c>
      <c r="E4486" s="29"/>
      <c r="F4486" s="24">
        <f t="shared" si="138"/>
        <v>34.726669999999999</v>
      </c>
      <c r="G4486" s="24">
        <v>34.726669999999999</v>
      </c>
      <c r="H4486" s="23">
        <v>9.3758900000000001</v>
      </c>
      <c r="I4486" s="23"/>
      <c r="J4486" s="23">
        <v>150</v>
      </c>
      <c r="K4486" s="23"/>
    </row>
    <row r="4487" spans="1:11" ht="12.75" customHeight="1" x14ac:dyDescent="0.25">
      <c r="A4487" s="20">
        <f t="shared" si="139"/>
        <v>43073.583333322473</v>
      </c>
      <c r="B4487" s="29">
        <v>55.469889999999999</v>
      </c>
      <c r="C4487" s="30">
        <v>1.2401800000000001</v>
      </c>
      <c r="D4487" s="29">
        <v>149.0797</v>
      </c>
      <c r="E4487" s="29"/>
      <c r="F4487" s="24">
        <f t="shared" si="138"/>
        <v>55.469889999999999</v>
      </c>
      <c r="G4487" s="24">
        <v>55.469889999999999</v>
      </c>
      <c r="H4487" s="23">
        <v>9.3734500000000001</v>
      </c>
      <c r="I4487" s="23"/>
      <c r="J4487" s="23">
        <v>150</v>
      </c>
      <c r="K4487" s="23"/>
    </row>
    <row r="4488" spans="1:11" ht="12.75" customHeight="1" x14ac:dyDescent="0.25">
      <c r="A4488" s="20">
        <f t="shared" si="139"/>
        <v>43073.624999989137</v>
      </c>
      <c r="B4488" s="29">
        <v>15.86994</v>
      </c>
      <c r="C4488" s="30">
        <v>0.62895999999999996</v>
      </c>
      <c r="D4488" s="29">
        <v>81.274540000000002</v>
      </c>
      <c r="E4488" s="29"/>
      <c r="F4488" s="24">
        <f t="shared" si="138"/>
        <v>15.86994</v>
      </c>
      <c r="G4488" s="24">
        <v>15.86994</v>
      </c>
      <c r="H4488" s="23">
        <v>9.3718900000000005</v>
      </c>
      <c r="I4488" s="23"/>
      <c r="J4488" s="23">
        <v>150</v>
      </c>
      <c r="K4488" s="23"/>
    </row>
    <row r="4489" spans="1:11" ht="12.75" customHeight="1" x14ac:dyDescent="0.25">
      <c r="A4489" s="20">
        <f t="shared" si="139"/>
        <v>43073.666666655801</v>
      </c>
      <c r="B4489" s="29">
        <v>20.310780000000001</v>
      </c>
      <c r="C4489" s="30">
        <v>0.67208000000000001</v>
      </c>
      <c r="D4489" s="29">
        <v>105.99209999999999</v>
      </c>
      <c r="E4489" s="29"/>
      <c r="F4489" s="24">
        <f t="shared" si="138"/>
        <v>20.310780000000001</v>
      </c>
      <c r="G4489" s="24">
        <v>20.310780000000001</v>
      </c>
      <c r="H4489" s="23">
        <v>9.3714399999999998</v>
      </c>
      <c r="I4489" s="23"/>
      <c r="J4489" s="23">
        <v>150</v>
      </c>
      <c r="K4489" s="23"/>
    </row>
    <row r="4490" spans="1:11" ht="12.75" customHeight="1" x14ac:dyDescent="0.25">
      <c r="A4490" s="20">
        <f t="shared" si="139"/>
        <v>43073.708333322465</v>
      </c>
      <c r="B4490" s="29">
        <v>28.12594</v>
      </c>
      <c r="C4490" s="30">
        <v>0.81406000000000001</v>
      </c>
      <c r="D4490" s="29">
        <v>89.668800000000005</v>
      </c>
      <c r="E4490" s="29"/>
      <c r="F4490" s="24">
        <f t="shared" si="138"/>
        <v>28.12594</v>
      </c>
      <c r="G4490" s="24">
        <v>28.12594</v>
      </c>
      <c r="H4490" s="23">
        <v>9.3703299999999992</v>
      </c>
      <c r="I4490" s="23"/>
      <c r="J4490" s="23">
        <v>150</v>
      </c>
      <c r="K4490" s="23"/>
    </row>
    <row r="4491" spans="1:11" ht="12.75" customHeight="1" x14ac:dyDescent="0.25">
      <c r="A4491" s="20">
        <f t="shared" si="139"/>
        <v>43073.74999998913</v>
      </c>
      <c r="B4491" s="29">
        <v>12.4925</v>
      </c>
      <c r="C4491" s="30">
        <v>0.95606000000000002</v>
      </c>
      <c r="D4491" s="29">
        <v>92.236019999999996</v>
      </c>
      <c r="E4491" s="29"/>
      <c r="F4491" s="24">
        <f t="shared" ref="F4491:F4554" si="140">IF(AND(B4491&gt;0,ISNUMBER(B4491)),B4491,"")</f>
        <v>12.4925</v>
      </c>
      <c r="G4491" s="24">
        <v>12.4925</v>
      </c>
      <c r="H4491" s="23">
        <v>9.3688900000000004</v>
      </c>
      <c r="I4491" s="23"/>
      <c r="J4491" s="23">
        <v>150</v>
      </c>
      <c r="K4491" s="23"/>
    </row>
    <row r="4492" spans="1:11" ht="12.75" customHeight="1" x14ac:dyDescent="0.25">
      <c r="A4492" s="20">
        <f t="shared" ref="A4492:A4555" si="141">A4491+1/24</f>
        <v>43073.791666655794</v>
      </c>
      <c r="B4492" s="29">
        <v>9.9941099999999992</v>
      </c>
      <c r="C4492" s="30">
        <v>1.64184</v>
      </c>
      <c r="D4492" s="29">
        <v>76.700479999999999</v>
      </c>
      <c r="E4492" s="29"/>
      <c r="F4492" s="24">
        <f t="shared" si="140"/>
        <v>9.9941099999999992</v>
      </c>
      <c r="G4492" s="24">
        <v>9.9941099999999992</v>
      </c>
      <c r="H4492" s="23">
        <v>9.3643300000000007</v>
      </c>
      <c r="I4492" s="23"/>
      <c r="J4492" s="23">
        <v>150</v>
      </c>
      <c r="K4492" s="23"/>
    </row>
    <row r="4493" spans="1:11" ht="12.75" customHeight="1" x14ac:dyDescent="0.25">
      <c r="A4493" s="20">
        <f t="shared" si="141"/>
        <v>43073.833333322458</v>
      </c>
      <c r="B4493" s="29">
        <v>15.77589</v>
      </c>
      <c r="C4493" s="30">
        <v>0.67862</v>
      </c>
      <c r="D4493" s="29">
        <v>144.87280000000001</v>
      </c>
      <c r="E4493" s="29"/>
      <c r="F4493" s="24">
        <f t="shared" si="140"/>
        <v>15.77589</v>
      </c>
      <c r="G4493" s="24">
        <v>15.77589</v>
      </c>
      <c r="H4493" s="23">
        <v>9.3562100000000008</v>
      </c>
      <c r="I4493" s="23"/>
      <c r="J4493" s="23">
        <v>150</v>
      </c>
      <c r="K4493" s="23"/>
    </row>
    <row r="4494" spans="1:11" ht="12.75" customHeight="1" x14ac:dyDescent="0.25">
      <c r="A4494" s="20">
        <f t="shared" si="141"/>
        <v>43073.874999989122</v>
      </c>
      <c r="B4494" s="29">
        <v>18.328779999999998</v>
      </c>
      <c r="C4494" s="30">
        <v>0.33643000000000001</v>
      </c>
      <c r="D4494" s="29">
        <v>359.98430000000002</v>
      </c>
      <c r="E4494" s="29"/>
      <c r="F4494" s="24">
        <f t="shared" si="140"/>
        <v>18.328779999999998</v>
      </c>
      <c r="G4494" s="24">
        <v>18.328779999999998</v>
      </c>
      <c r="H4494" s="23">
        <v>9.3488900000000008</v>
      </c>
      <c r="I4494" s="23"/>
      <c r="J4494" s="23">
        <v>150</v>
      </c>
      <c r="K4494" s="23"/>
    </row>
    <row r="4495" spans="1:11" ht="12.75" customHeight="1" x14ac:dyDescent="0.25">
      <c r="A4495" s="20">
        <f t="shared" si="141"/>
        <v>43073.916666655787</v>
      </c>
      <c r="B4495" s="29">
        <v>7.52278</v>
      </c>
      <c r="C4495" s="30">
        <v>0.34910999999999998</v>
      </c>
      <c r="D4495" s="29">
        <v>39.070129999999999</v>
      </c>
      <c r="E4495" s="29"/>
      <c r="F4495" s="24">
        <f t="shared" si="140"/>
        <v>7.52278</v>
      </c>
      <c r="G4495" s="24">
        <v>7.52278</v>
      </c>
      <c r="H4495" s="23">
        <v>9.3480000000000008</v>
      </c>
      <c r="I4495" s="23"/>
      <c r="J4495" s="23">
        <v>150</v>
      </c>
      <c r="K4495" s="23"/>
    </row>
    <row r="4496" spans="1:11" ht="12.75" customHeight="1" x14ac:dyDescent="0.25">
      <c r="A4496" s="20">
        <f t="shared" si="141"/>
        <v>43073.958333322451</v>
      </c>
      <c r="B4496" s="29">
        <v>3.2682199999999999</v>
      </c>
      <c r="C4496" s="30">
        <v>0.46933000000000002</v>
      </c>
      <c r="D4496" s="29">
        <v>259.90010000000001</v>
      </c>
      <c r="E4496" s="29"/>
      <c r="F4496" s="24">
        <f t="shared" si="140"/>
        <v>3.2682199999999999</v>
      </c>
      <c r="G4496" s="24">
        <v>3.2682199999999999</v>
      </c>
      <c r="H4496" s="23">
        <v>9.3475599999999996</v>
      </c>
      <c r="I4496" s="23"/>
      <c r="J4496" s="23">
        <v>150</v>
      </c>
      <c r="K4496" s="23"/>
    </row>
    <row r="4497" spans="1:11" ht="12.75" customHeight="1" x14ac:dyDescent="0.25">
      <c r="A4497" s="20">
        <f t="shared" si="141"/>
        <v>43073.999999989115</v>
      </c>
      <c r="B4497" s="29">
        <v>16.1355</v>
      </c>
      <c r="C4497" s="30">
        <v>0.36301</v>
      </c>
      <c r="D4497" s="29">
        <v>299.01420000000002</v>
      </c>
      <c r="E4497" s="29"/>
      <c r="F4497" s="24">
        <f t="shared" si="140"/>
        <v>16.1355</v>
      </c>
      <c r="G4497" s="24">
        <v>16.1355</v>
      </c>
      <c r="H4497" s="23">
        <v>9.3472200000000001</v>
      </c>
      <c r="I4497" s="23"/>
      <c r="J4497" s="23">
        <v>150</v>
      </c>
      <c r="K4497" s="23"/>
    </row>
    <row r="4498" spans="1:11" ht="12.75" customHeight="1" x14ac:dyDescent="0.25">
      <c r="A4498" s="20">
        <f t="shared" si="141"/>
        <v>43074.041666655779</v>
      </c>
      <c r="B4498" s="29">
        <v>29.575399999999998</v>
      </c>
      <c r="C4498" s="30">
        <v>0.39132</v>
      </c>
      <c r="D4498" s="29">
        <v>127.5065</v>
      </c>
      <c r="E4498" s="29"/>
      <c r="F4498" s="24">
        <f t="shared" si="140"/>
        <v>29.575399999999998</v>
      </c>
      <c r="G4498" s="24">
        <v>29.575399999999998</v>
      </c>
      <c r="H4498" s="23">
        <v>9.3405400000000007</v>
      </c>
      <c r="I4498" s="23">
        <f>COUNTIF(G4498:G4521,"&gt;150")</f>
        <v>2</v>
      </c>
      <c r="J4498" s="23">
        <v>150</v>
      </c>
      <c r="K4498" s="23"/>
    </row>
    <row r="4499" spans="1:11" ht="12.75" customHeight="1" x14ac:dyDescent="0.25">
      <c r="A4499" s="20">
        <f t="shared" si="141"/>
        <v>43074.083333322444</v>
      </c>
      <c r="B4499" s="29">
        <v>30.566939999999999</v>
      </c>
      <c r="C4499" s="30">
        <v>0.46542</v>
      </c>
      <c r="D4499" s="29">
        <v>226.12649999999999</v>
      </c>
      <c r="E4499" s="29"/>
      <c r="F4499" s="24">
        <f t="shared" si="140"/>
        <v>30.566939999999999</v>
      </c>
      <c r="G4499" s="24">
        <v>30.566939999999999</v>
      </c>
      <c r="H4499" s="23">
        <v>9.3384400000000003</v>
      </c>
      <c r="I4499" s="23"/>
      <c r="J4499" s="23">
        <v>150</v>
      </c>
      <c r="K4499" s="23"/>
    </row>
    <row r="4500" spans="1:11" ht="12.75" customHeight="1" x14ac:dyDescent="0.25">
      <c r="A4500" s="20">
        <f t="shared" si="141"/>
        <v>43074.124999989108</v>
      </c>
      <c r="B4500" s="29">
        <v>32.528060000000004</v>
      </c>
      <c r="C4500" s="30">
        <v>0.2888</v>
      </c>
      <c r="D4500" s="29">
        <v>131.10390000000001</v>
      </c>
      <c r="E4500" s="29"/>
      <c r="F4500" s="24">
        <f t="shared" si="140"/>
        <v>32.528060000000004</v>
      </c>
      <c r="G4500" s="24">
        <v>32.528060000000004</v>
      </c>
      <c r="H4500" s="23">
        <v>9.3377199999999991</v>
      </c>
      <c r="I4500" s="23"/>
      <c r="J4500" s="23">
        <v>150</v>
      </c>
      <c r="K4500" s="23"/>
    </row>
    <row r="4501" spans="1:11" ht="12.75" customHeight="1" x14ac:dyDescent="0.25">
      <c r="A4501" s="20">
        <f t="shared" si="141"/>
        <v>43074.166666655772</v>
      </c>
      <c r="B4501" s="29">
        <v>38.724499999999999</v>
      </c>
      <c r="C4501" s="30">
        <v>0.32163999999999998</v>
      </c>
      <c r="D4501" s="29">
        <v>272.4015</v>
      </c>
      <c r="E4501" s="29"/>
      <c r="F4501" s="24">
        <f t="shared" si="140"/>
        <v>38.724499999999999</v>
      </c>
      <c r="G4501" s="24">
        <v>38.724499999999999</v>
      </c>
      <c r="H4501" s="23">
        <v>9.3373100000000004</v>
      </c>
      <c r="I4501" s="23"/>
      <c r="J4501" s="23">
        <v>150</v>
      </c>
      <c r="K4501" s="23"/>
    </row>
    <row r="4502" spans="1:11" ht="12.75" customHeight="1" x14ac:dyDescent="0.25">
      <c r="A4502" s="20">
        <f t="shared" si="141"/>
        <v>43074.208333322436</v>
      </c>
      <c r="B4502" s="29">
        <v>16.841999999999999</v>
      </c>
      <c r="C4502" s="30">
        <v>0.25291000000000002</v>
      </c>
      <c r="D4502" s="29">
        <v>160.49619999999999</v>
      </c>
      <c r="E4502" s="29"/>
      <c r="F4502" s="24">
        <f t="shared" si="140"/>
        <v>16.841999999999999</v>
      </c>
      <c r="G4502" s="24">
        <v>16.841999999999999</v>
      </c>
      <c r="H4502" s="23">
        <v>9.3359799999999993</v>
      </c>
      <c r="I4502" s="23"/>
      <c r="J4502" s="23">
        <v>150</v>
      </c>
      <c r="K4502" s="23"/>
    </row>
    <row r="4503" spans="1:11" ht="12.75" customHeight="1" x14ac:dyDescent="0.25">
      <c r="A4503" s="20">
        <f t="shared" si="141"/>
        <v>43074.249999989101</v>
      </c>
      <c r="B4503" s="29">
        <v>155.95410000000001</v>
      </c>
      <c r="C4503" s="30">
        <v>0.24878</v>
      </c>
      <c r="D4503" s="29">
        <v>267.57319999999999</v>
      </c>
      <c r="E4503" s="29"/>
      <c r="F4503" s="24">
        <f t="shared" si="140"/>
        <v>155.95410000000001</v>
      </c>
      <c r="G4503" s="24">
        <v>155.95410000000001</v>
      </c>
      <c r="H4503" s="23">
        <v>9.3310999999999993</v>
      </c>
      <c r="I4503" s="23"/>
      <c r="J4503" s="23">
        <v>150</v>
      </c>
      <c r="K4503" s="23"/>
    </row>
    <row r="4504" spans="1:11" ht="12.75" customHeight="1" x14ac:dyDescent="0.25">
      <c r="A4504" s="20">
        <f t="shared" si="141"/>
        <v>43074.291666655765</v>
      </c>
      <c r="B4504" s="29">
        <v>210.24279999999999</v>
      </c>
      <c r="C4504" s="30">
        <v>0.31485999999999997</v>
      </c>
      <c r="D4504" s="29">
        <v>198.50380000000001</v>
      </c>
      <c r="E4504" s="29"/>
      <c r="F4504" s="24">
        <f t="shared" si="140"/>
        <v>210.24279999999999</v>
      </c>
      <c r="G4504" s="24">
        <v>210.24279999999999</v>
      </c>
      <c r="H4504" s="23">
        <v>9.3277199999999993</v>
      </c>
      <c r="I4504" s="23"/>
      <c r="J4504" s="23">
        <v>150</v>
      </c>
      <c r="K4504" s="23"/>
    </row>
    <row r="4505" spans="1:11" ht="12.75" customHeight="1" x14ac:dyDescent="0.25">
      <c r="A4505" s="20">
        <f t="shared" si="141"/>
        <v>43074.333333322429</v>
      </c>
      <c r="B4505" s="29">
        <v>99.225560000000002</v>
      </c>
      <c r="C4505" s="30">
        <v>0.46609</v>
      </c>
      <c r="D4505" s="29">
        <v>86.609930000000006</v>
      </c>
      <c r="E4505" s="29"/>
      <c r="F4505" s="24">
        <f t="shared" si="140"/>
        <v>99.225560000000002</v>
      </c>
      <c r="G4505" s="24">
        <v>99.225560000000002</v>
      </c>
      <c r="H4505" s="23">
        <v>9.32742</v>
      </c>
      <c r="I4505" s="23"/>
      <c r="J4505" s="23">
        <v>150</v>
      </c>
      <c r="K4505" s="23"/>
    </row>
    <row r="4506" spans="1:11" ht="12.75" customHeight="1" x14ac:dyDescent="0.25">
      <c r="A4506" s="20">
        <f t="shared" si="141"/>
        <v>43074.374999989093</v>
      </c>
      <c r="B4506" s="29">
        <v>25.861719999999998</v>
      </c>
      <c r="C4506" s="30">
        <v>0.49027999999999999</v>
      </c>
      <c r="D4506" s="29">
        <v>157.74279999999999</v>
      </c>
      <c r="E4506" s="29"/>
      <c r="F4506" s="24">
        <f t="shared" si="140"/>
        <v>25.861719999999998</v>
      </c>
      <c r="G4506" s="24">
        <v>25.861719999999998</v>
      </c>
      <c r="H4506" s="23">
        <v>9.32653</v>
      </c>
      <c r="I4506" s="23"/>
      <c r="J4506" s="23">
        <v>150</v>
      </c>
      <c r="K4506" s="23"/>
    </row>
    <row r="4507" spans="1:11" ht="12.75" customHeight="1" x14ac:dyDescent="0.25">
      <c r="A4507" s="20">
        <f t="shared" si="141"/>
        <v>43074.416666655758</v>
      </c>
      <c r="B4507" s="29">
        <v>59.06467</v>
      </c>
      <c r="C4507" s="30">
        <v>1.0783499999999999</v>
      </c>
      <c r="D4507" s="29">
        <v>118.2136</v>
      </c>
      <c r="E4507" s="29"/>
      <c r="F4507" s="24">
        <f t="shared" si="140"/>
        <v>59.06467</v>
      </c>
      <c r="G4507" s="24">
        <v>59.06467</v>
      </c>
      <c r="H4507" s="23">
        <v>9.3264800000000001</v>
      </c>
      <c r="I4507" s="23"/>
      <c r="J4507" s="23">
        <v>150</v>
      </c>
      <c r="K4507" s="23"/>
    </row>
    <row r="4508" spans="1:11" ht="12.75" customHeight="1" x14ac:dyDescent="0.25">
      <c r="A4508" s="20">
        <f t="shared" si="141"/>
        <v>43074.458333322422</v>
      </c>
      <c r="B4508" s="29">
        <v>33.520159999999997</v>
      </c>
      <c r="C4508" s="30">
        <v>0.72601000000000004</v>
      </c>
      <c r="D4508" s="29">
        <v>135.9015</v>
      </c>
      <c r="E4508" s="29"/>
      <c r="F4508" s="24">
        <f t="shared" si="140"/>
        <v>33.520159999999997</v>
      </c>
      <c r="G4508" s="24">
        <v>33.520159999999997</v>
      </c>
      <c r="H4508" s="23">
        <v>9.3264499999999995</v>
      </c>
      <c r="I4508" s="23"/>
      <c r="J4508" s="23">
        <v>150</v>
      </c>
      <c r="K4508" s="23"/>
    </row>
    <row r="4509" spans="1:11" ht="12.75" customHeight="1" x14ac:dyDescent="0.25">
      <c r="A4509" s="20">
        <f t="shared" si="141"/>
        <v>43074.499999989086</v>
      </c>
      <c r="B4509" s="29">
        <v>64.100999999999999</v>
      </c>
      <c r="C4509" s="30">
        <v>1.22679</v>
      </c>
      <c r="D4509" s="29">
        <v>99.73854</v>
      </c>
      <c r="E4509" s="29"/>
      <c r="F4509" s="24">
        <f t="shared" si="140"/>
        <v>64.100999999999999</v>
      </c>
      <c r="G4509" s="24">
        <v>64.100999999999999</v>
      </c>
      <c r="H4509" s="23">
        <v>9.3204899999999995</v>
      </c>
      <c r="I4509" s="23"/>
      <c r="J4509" s="23">
        <v>150</v>
      </c>
      <c r="K4509" s="23"/>
    </row>
    <row r="4510" spans="1:11" ht="12.75" customHeight="1" x14ac:dyDescent="0.25">
      <c r="A4510" s="20">
        <f t="shared" si="141"/>
        <v>43074.54166665575</v>
      </c>
      <c r="B4510" s="29">
        <v>25.283090000000001</v>
      </c>
      <c r="C4510" s="30">
        <v>0.71362000000000003</v>
      </c>
      <c r="D4510" s="29">
        <v>100.39790000000001</v>
      </c>
      <c r="E4510" s="29"/>
      <c r="F4510" s="24">
        <f t="shared" si="140"/>
        <v>25.283090000000001</v>
      </c>
      <c r="G4510" s="24">
        <v>25.283090000000001</v>
      </c>
      <c r="H4510" s="23">
        <v>9.3194499999999998</v>
      </c>
      <c r="I4510" s="23"/>
      <c r="J4510" s="23">
        <v>150</v>
      </c>
      <c r="K4510" s="23"/>
    </row>
    <row r="4511" spans="1:11" ht="12.75" customHeight="1" x14ac:dyDescent="0.25">
      <c r="A4511" s="20">
        <f t="shared" si="141"/>
        <v>43074.583333322415</v>
      </c>
      <c r="B4511" s="29">
        <v>59.599780000000003</v>
      </c>
      <c r="C4511" s="30">
        <v>0.85416999999999998</v>
      </c>
      <c r="D4511" s="29">
        <v>146.52860000000001</v>
      </c>
      <c r="E4511" s="29"/>
      <c r="F4511" s="24">
        <f t="shared" si="140"/>
        <v>59.599780000000003</v>
      </c>
      <c r="G4511" s="24">
        <v>59.599780000000003</v>
      </c>
      <c r="H4511" s="23">
        <v>9.3106100000000005</v>
      </c>
      <c r="I4511" s="23"/>
      <c r="J4511" s="23">
        <v>150</v>
      </c>
      <c r="K4511" s="23"/>
    </row>
    <row r="4512" spans="1:11" ht="12.75" customHeight="1" x14ac:dyDescent="0.25">
      <c r="A4512" s="20">
        <f t="shared" si="141"/>
        <v>43074.624999989079</v>
      </c>
      <c r="B4512" s="29">
        <v>58.419780000000003</v>
      </c>
      <c r="C4512" s="30">
        <v>0.80423999999999995</v>
      </c>
      <c r="D4512" s="29">
        <v>104.9905</v>
      </c>
      <c r="E4512" s="29"/>
      <c r="F4512" s="24">
        <f t="shared" si="140"/>
        <v>58.419780000000003</v>
      </c>
      <c r="G4512" s="24">
        <v>58.419780000000003</v>
      </c>
      <c r="H4512" s="23">
        <v>9.3106000000000009</v>
      </c>
      <c r="I4512" s="23"/>
      <c r="J4512" s="23">
        <v>150</v>
      </c>
      <c r="K4512" s="23"/>
    </row>
    <row r="4513" spans="1:11" ht="12.75" customHeight="1" x14ac:dyDescent="0.25">
      <c r="A4513" s="20">
        <f t="shared" si="141"/>
        <v>43074.666666655743</v>
      </c>
      <c r="B4513" s="29">
        <v>43.587440000000001</v>
      </c>
      <c r="C4513" s="30">
        <v>0.75029999999999997</v>
      </c>
      <c r="D4513" s="29">
        <v>92.933819999999997</v>
      </c>
      <c r="E4513" s="29"/>
      <c r="F4513" s="24">
        <f t="shared" si="140"/>
        <v>43.587440000000001</v>
      </c>
      <c r="G4513" s="24">
        <v>43.587440000000001</v>
      </c>
      <c r="H4513" s="23">
        <v>9.3084500000000006</v>
      </c>
      <c r="I4513" s="23"/>
      <c r="J4513" s="23">
        <v>150</v>
      </c>
      <c r="K4513" s="23"/>
    </row>
    <row r="4514" spans="1:11" ht="12.75" customHeight="1" x14ac:dyDescent="0.25">
      <c r="A4514" s="20">
        <f t="shared" si="141"/>
        <v>43074.708333322407</v>
      </c>
      <c r="B4514" s="29">
        <v>32.512219999999999</v>
      </c>
      <c r="C4514" s="30">
        <v>0.88366999999999996</v>
      </c>
      <c r="D4514" s="29">
        <v>110.44029999999999</v>
      </c>
      <c r="E4514" s="29"/>
      <c r="F4514" s="24">
        <f t="shared" si="140"/>
        <v>32.512219999999999</v>
      </c>
      <c r="G4514" s="24">
        <v>32.512219999999999</v>
      </c>
      <c r="H4514" s="23">
        <v>9.3047199999999997</v>
      </c>
      <c r="I4514" s="23"/>
      <c r="J4514" s="23">
        <v>150</v>
      </c>
      <c r="K4514" s="23"/>
    </row>
    <row r="4515" spans="1:11" ht="12.75" customHeight="1" x14ac:dyDescent="0.25">
      <c r="A4515" s="20">
        <f t="shared" si="141"/>
        <v>43074.749999989072</v>
      </c>
      <c r="B4515" s="29">
        <v>21.172219999999999</v>
      </c>
      <c r="C4515" s="30">
        <v>0.77080000000000004</v>
      </c>
      <c r="D4515" s="29">
        <v>86.416700000000006</v>
      </c>
      <c r="E4515" s="29"/>
      <c r="F4515" s="24">
        <f t="shared" si="140"/>
        <v>21.172219999999999</v>
      </c>
      <c r="G4515" s="24">
        <v>21.172219999999999</v>
      </c>
      <c r="H4515" s="23">
        <v>9.3042300000000004</v>
      </c>
      <c r="I4515" s="23"/>
      <c r="J4515" s="23">
        <v>150</v>
      </c>
      <c r="K4515" s="23"/>
    </row>
    <row r="4516" spans="1:11" ht="12.75" customHeight="1" x14ac:dyDescent="0.25">
      <c r="A4516" s="20">
        <f t="shared" si="141"/>
        <v>43074.791666655736</v>
      </c>
      <c r="B4516" s="29">
        <v>7.84917</v>
      </c>
      <c r="C4516" s="30">
        <v>1.22485</v>
      </c>
      <c r="D4516" s="29">
        <v>91.975890000000007</v>
      </c>
      <c r="E4516" s="29"/>
      <c r="F4516" s="24">
        <f t="shared" si="140"/>
        <v>7.84917</v>
      </c>
      <c r="G4516" s="24">
        <v>7.84917</v>
      </c>
      <c r="H4516" s="23">
        <v>9.2969500000000007</v>
      </c>
      <c r="I4516" s="23"/>
      <c r="J4516" s="23">
        <v>150</v>
      </c>
      <c r="K4516" s="23"/>
    </row>
    <row r="4517" spans="1:11" ht="12.75" customHeight="1" x14ac:dyDescent="0.25">
      <c r="A4517" s="20">
        <f t="shared" si="141"/>
        <v>43074.8333333224</v>
      </c>
      <c r="B4517" s="29">
        <v>113.82299999999999</v>
      </c>
      <c r="C4517" s="30">
        <v>0.33041999999999999</v>
      </c>
      <c r="D4517" s="29">
        <v>201.18279999999999</v>
      </c>
      <c r="E4517" s="29"/>
      <c r="F4517" s="24">
        <f t="shared" si="140"/>
        <v>113.82299999999999</v>
      </c>
      <c r="G4517" s="24">
        <v>113.82299999999999</v>
      </c>
      <c r="H4517" s="23">
        <v>9.29589</v>
      </c>
      <c r="I4517" s="23"/>
      <c r="J4517" s="23">
        <v>150</v>
      </c>
      <c r="K4517" s="23"/>
    </row>
    <row r="4518" spans="1:11" ht="12.75" customHeight="1" x14ac:dyDescent="0.25">
      <c r="A4518" s="20">
        <f t="shared" si="141"/>
        <v>43074.874999989064</v>
      </c>
      <c r="B4518" s="29">
        <v>94.613500000000002</v>
      </c>
      <c r="C4518" s="30">
        <v>0.68133999999999995</v>
      </c>
      <c r="D4518" s="29">
        <v>312.4391</v>
      </c>
      <c r="E4518" s="29"/>
      <c r="F4518" s="24">
        <f t="shared" si="140"/>
        <v>94.613500000000002</v>
      </c>
      <c r="G4518" s="24">
        <v>94.613500000000002</v>
      </c>
      <c r="H4518" s="23">
        <v>9.2947100000000002</v>
      </c>
      <c r="I4518" s="23"/>
      <c r="J4518" s="23">
        <v>150</v>
      </c>
      <c r="K4518" s="23"/>
    </row>
    <row r="4519" spans="1:11" ht="12.75" customHeight="1" x14ac:dyDescent="0.25">
      <c r="A4519" s="20">
        <f t="shared" si="141"/>
        <v>43074.916666655728</v>
      </c>
      <c r="B4519" s="29">
        <v>22.65372</v>
      </c>
      <c r="C4519" s="30">
        <v>0.43554999999999999</v>
      </c>
      <c r="D4519" s="29">
        <v>49.361359999999998</v>
      </c>
      <c r="E4519" s="29"/>
      <c r="F4519" s="24">
        <f t="shared" si="140"/>
        <v>22.65372</v>
      </c>
      <c r="G4519" s="24">
        <v>22.65372</v>
      </c>
      <c r="H4519" s="23">
        <v>9.2934199999999993</v>
      </c>
      <c r="I4519" s="23"/>
      <c r="J4519" s="23">
        <v>150</v>
      </c>
      <c r="K4519" s="23"/>
    </row>
    <row r="4520" spans="1:11" ht="12.75" customHeight="1" x14ac:dyDescent="0.25">
      <c r="A4520" s="20">
        <f t="shared" si="141"/>
        <v>43074.958333322393</v>
      </c>
      <c r="B4520" s="29">
        <v>66.645319999999998</v>
      </c>
      <c r="C4520" s="30">
        <v>0.58384000000000003</v>
      </c>
      <c r="D4520" s="29">
        <v>274.15170000000001</v>
      </c>
      <c r="E4520" s="29"/>
      <c r="F4520" s="24">
        <f t="shared" si="140"/>
        <v>66.645319999999998</v>
      </c>
      <c r="G4520" s="24">
        <v>66.645319999999998</v>
      </c>
      <c r="H4520" s="23">
        <v>9.2928300000000004</v>
      </c>
      <c r="I4520" s="23"/>
      <c r="J4520" s="23">
        <v>150</v>
      </c>
      <c r="K4520" s="23"/>
    </row>
    <row r="4521" spans="1:11" ht="12.75" customHeight="1" x14ac:dyDescent="0.25">
      <c r="A4521" s="20">
        <f t="shared" si="141"/>
        <v>43074.999999989057</v>
      </c>
      <c r="B4521" s="29">
        <v>9.8663299999999996</v>
      </c>
      <c r="C4521" s="30">
        <v>0.50705999999999996</v>
      </c>
      <c r="D4521" s="29">
        <v>292.09620000000001</v>
      </c>
      <c r="E4521" s="29"/>
      <c r="F4521" s="24">
        <f t="shared" si="140"/>
        <v>9.8663299999999996</v>
      </c>
      <c r="G4521" s="24">
        <v>9.8663299999999996</v>
      </c>
      <c r="H4521" s="23">
        <v>9.2889800000000005</v>
      </c>
      <c r="I4521" s="23"/>
      <c r="J4521" s="23">
        <v>150</v>
      </c>
      <c r="K4521" s="23"/>
    </row>
    <row r="4522" spans="1:11" ht="12.75" customHeight="1" x14ac:dyDescent="0.25">
      <c r="A4522" s="20">
        <f t="shared" si="141"/>
        <v>43075.041666655721</v>
      </c>
      <c r="B4522" s="29">
        <v>7.8584699999999996</v>
      </c>
      <c r="C4522" s="30">
        <v>0.35870999999999997</v>
      </c>
      <c r="D4522" s="29">
        <v>325.28120000000001</v>
      </c>
      <c r="E4522" s="29"/>
      <c r="F4522" s="24">
        <f t="shared" si="140"/>
        <v>7.8584699999999996</v>
      </c>
      <c r="G4522" s="24">
        <v>7.8584699999999996</v>
      </c>
      <c r="H4522" s="23">
        <v>9.2823600000000006</v>
      </c>
      <c r="I4522" s="23">
        <f>COUNTIF(G4522:G4545,"&gt;150")</f>
        <v>4</v>
      </c>
      <c r="J4522" s="23">
        <v>150</v>
      </c>
      <c r="K4522" s="23"/>
    </row>
    <row r="4523" spans="1:11" ht="12.75" customHeight="1" x14ac:dyDescent="0.25">
      <c r="A4523" s="20">
        <f t="shared" si="141"/>
        <v>43075.083333322385</v>
      </c>
      <c r="B4523" s="29">
        <v>13.569940000000001</v>
      </c>
      <c r="C4523" s="30">
        <v>0.17524999999999999</v>
      </c>
      <c r="D4523" s="29">
        <v>342.19510000000002</v>
      </c>
      <c r="E4523" s="29"/>
      <c r="F4523" s="24">
        <f t="shared" si="140"/>
        <v>13.569940000000001</v>
      </c>
      <c r="G4523" s="24">
        <v>13.569940000000001</v>
      </c>
      <c r="H4523" s="23">
        <v>9.2775599999999994</v>
      </c>
      <c r="I4523" s="23"/>
      <c r="J4523" s="23">
        <v>150</v>
      </c>
      <c r="K4523" s="23"/>
    </row>
    <row r="4524" spans="1:11" ht="12.75" customHeight="1" x14ac:dyDescent="0.25">
      <c r="A4524" s="20">
        <f t="shared" si="141"/>
        <v>43075.12499998905</v>
      </c>
      <c r="B4524" s="29">
        <v>13.27394</v>
      </c>
      <c r="C4524" s="30">
        <v>0.27493000000000001</v>
      </c>
      <c r="D4524" s="29">
        <v>328.56970000000001</v>
      </c>
      <c r="E4524" s="29"/>
      <c r="F4524" s="24">
        <f t="shared" si="140"/>
        <v>13.27394</v>
      </c>
      <c r="G4524" s="24">
        <v>13.27394</v>
      </c>
      <c r="H4524" s="23">
        <v>9.2756699999999999</v>
      </c>
      <c r="I4524" s="23"/>
      <c r="J4524" s="23">
        <v>150</v>
      </c>
      <c r="K4524" s="23"/>
    </row>
    <row r="4525" spans="1:11" ht="12.75" customHeight="1" x14ac:dyDescent="0.25">
      <c r="A4525" s="20">
        <f t="shared" si="141"/>
        <v>43075.166666655714</v>
      </c>
      <c r="B4525" s="29">
        <v>68.37706</v>
      </c>
      <c r="C4525" s="30">
        <v>0.24068000000000001</v>
      </c>
      <c r="D4525" s="29">
        <v>41.688850000000002</v>
      </c>
      <c r="E4525" s="29"/>
      <c r="F4525" s="24">
        <f t="shared" si="140"/>
        <v>68.37706</v>
      </c>
      <c r="G4525" s="24">
        <v>68.37706</v>
      </c>
      <c r="H4525" s="23">
        <v>9.2616800000000001</v>
      </c>
      <c r="I4525" s="23"/>
      <c r="J4525" s="23">
        <v>150</v>
      </c>
      <c r="K4525" s="23"/>
    </row>
    <row r="4526" spans="1:11" ht="12.75" customHeight="1" x14ac:dyDescent="0.25">
      <c r="A4526" s="20">
        <f t="shared" si="141"/>
        <v>43075.208333322378</v>
      </c>
      <c r="B4526" s="29">
        <v>294.75170000000003</v>
      </c>
      <c r="C4526" s="30">
        <v>0.33350000000000002</v>
      </c>
      <c r="D4526" s="29">
        <v>178.22120000000001</v>
      </c>
      <c r="E4526" s="29"/>
      <c r="F4526" s="24">
        <f t="shared" si="140"/>
        <v>294.75170000000003</v>
      </c>
      <c r="G4526" s="24">
        <v>294.75170000000003</v>
      </c>
      <c r="H4526" s="23">
        <v>9.2562300000000004</v>
      </c>
      <c r="I4526" s="23"/>
      <c r="J4526" s="23">
        <v>150</v>
      </c>
      <c r="K4526" s="23"/>
    </row>
    <row r="4527" spans="1:11" ht="12.75" customHeight="1" x14ac:dyDescent="0.25">
      <c r="A4527" s="20">
        <f t="shared" si="141"/>
        <v>43075.249999989042</v>
      </c>
      <c r="B4527" s="29">
        <v>668.73080000000004</v>
      </c>
      <c r="C4527" s="30">
        <v>0.21779000000000001</v>
      </c>
      <c r="D4527" s="29">
        <v>293.14260000000002</v>
      </c>
      <c r="E4527" s="29"/>
      <c r="F4527" s="24">
        <f t="shared" si="140"/>
        <v>668.73080000000004</v>
      </c>
      <c r="G4527" s="24">
        <v>668.73080000000004</v>
      </c>
      <c r="H4527" s="23">
        <v>9.2535399999999992</v>
      </c>
      <c r="I4527" s="23"/>
      <c r="J4527" s="23">
        <v>150</v>
      </c>
      <c r="K4527" s="23"/>
    </row>
    <row r="4528" spans="1:11" ht="12.75" customHeight="1" x14ac:dyDescent="0.25">
      <c r="A4528" s="20">
        <f t="shared" si="141"/>
        <v>43075.291666655707</v>
      </c>
      <c r="B4528" s="29">
        <v>415.98899999999998</v>
      </c>
      <c r="C4528" s="30">
        <v>0.27793000000000001</v>
      </c>
      <c r="D4528" s="29">
        <v>128.54679999999999</v>
      </c>
      <c r="E4528" s="29"/>
      <c r="F4528" s="24">
        <f t="shared" si="140"/>
        <v>415.98899999999998</v>
      </c>
      <c r="G4528" s="24">
        <v>415.98899999999998</v>
      </c>
      <c r="H4528" s="23">
        <v>9.2501700000000007</v>
      </c>
      <c r="I4528" s="23"/>
      <c r="J4528" s="23">
        <v>150</v>
      </c>
      <c r="K4528" s="23"/>
    </row>
    <row r="4529" spans="1:11" ht="12.75" customHeight="1" x14ac:dyDescent="0.25">
      <c r="A4529" s="20">
        <f t="shared" si="141"/>
        <v>43075.333333322371</v>
      </c>
      <c r="B4529" s="29">
        <v>202.51840000000001</v>
      </c>
      <c r="C4529" s="30">
        <v>0.46294999999999997</v>
      </c>
      <c r="D4529" s="29">
        <v>68.240979999999993</v>
      </c>
      <c r="E4529" s="29"/>
      <c r="F4529" s="24">
        <f t="shared" si="140"/>
        <v>202.51840000000001</v>
      </c>
      <c r="G4529" s="24">
        <v>202.51840000000001</v>
      </c>
      <c r="H4529" s="23">
        <v>9.2466699999999999</v>
      </c>
      <c r="I4529" s="23"/>
      <c r="J4529" s="23">
        <v>150</v>
      </c>
      <c r="K4529" s="23"/>
    </row>
    <row r="4530" spans="1:11" ht="12.75" customHeight="1" x14ac:dyDescent="0.25">
      <c r="A4530" s="20">
        <f t="shared" si="141"/>
        <v>43075.374999989035</v>
      </c>
      <c r="B4530" s="29">
        <v>42.937449999999998</v>
      </c>
      <c r="C4530" s="30">
        <v>0.54666000000000003</v>
      </c>
      <c r="D4530" s="29">
        <v>129.2353</v>
      </c>
      <c r="E4530" s="29"/>
      <c r="F4530" s="24">
        <f t="shared" si="140"/>
        <v>42.937449999999998</v>
      </c>
      <c r="G4530" s="24">
        <v>42.937449999999998</v>
      </c>
      <c r="H4530" s="23">
        <v>9.2460000000000004</v>
      </c>
      <c r="I4530" s="23"/>
      <c r="J4530" s="23">
        <v>150</v>
      </c>
      <c r="K4530" s="23"/>
    </row>
    <row r="4531" spans="1:11" ht="12.75" customHeight="1" x14ac:dyDescent="0.25">
      <c r="A4531" s="20">
        <f t="shared" si="141"/>
        <v>43075.416666655699</v>
      </c>
      <c r="B4531" s="29">
        <v>47.781779999999998</v>
      </c>
      <c r="C4531" s="30">
        <v>0.83184000000000002</v>
      </c>
      <c r="D4531" s="29">
        <v>117.9057</v>
      </c>
      <c r="E4531" s="29"/>
      <c r="F4531" s="24">
        <f t="shared" si="140"/>
        <v>47.781779999999998</v>
      </c>
      <c r="G4531" s="24">
        <v>47.781779999999998</v>
      </c>
      <c r="H4531" s="23">
        <v>9.2443299999999997</v>
      </c>
      <c r="I4531" s="23"/>
      <c r="J4531" s="23">
        <v>150</v>
      </c>
      <c r="K4531" s="23"/>
    </row>
    <row r="4532" spans="1:11" ht="12.75" customHeight="1" x14ac:dyDescent="0.25">
      <c r="A4532" s="20">
        <f t="shared" si="141"/>
        <v>43075.458333322364</v>
      </c>
      <c r="B4532" s="29">
        <v>11.95322</v>
      </c>
      <c r="C4532" s="30">
        <v>1.94516</v>
      </c>
      <c r="D4532" s="29">
        <v>74.35154</v>
      </c>
      <c r="E4532" s="29"/>
      <c r="F4532" s="24">
        <f t="shared" si="140"/>
        <v>11.95322</v>
      </c>
      <c r="G4532" s="24">
        <v>11.95322</v>
      </c>
      <c r="H4532" s="23">
        <v>9.2441700000000004</v>
      </c>
      <c r="I4532" s="23"/>
      <c r="J4532" s="23">
        <v>150</v>
      </c>
      <c r="K4532" s="23"/>
    </row>
    <row r="4533" spans="1:11" ht="12.75" customHeight="1" x14ac:dyDescent="0.25">
      <c r="A4533" s="20">
        <f t="shared" si="141"/>
        <v>43075.499999989028</v>
      </c>
      <c r="B4533" s="29">
        <v>8.9069400000000005</v>
      </c>
      <c r="C4533" s="30">
        <v>2.5088599999999999</v>
      </c>
      <c r="D4533" s="29">
        <v>63.994210000000002</v>
      </c>
      <c r="E4533" s="29"/>
      <c r="F4533" s="24">
        <f t="shared" si="140"/>
        <v>8.9069400000000005</v>
      </c>
      <c r="G4533" s="24">
        <v>8.9069400000000005</v>
      </c>
      <c r="H4533" s="23">
        <v>9.2428500000000007</v>
      </c>
      <c r="I4533" s="23"/>
      <c r="J4533" s="23">
        <v>150</v>
      </c>
      <c r="K4533" s="23"/>
    </row>
    <row r="4534" spans="1:11" ht="12.75" customHeight="1" x14ac:dyDescent="0.25">
      <c r="A4534" s="20">
        <f t="shared" si="141"/>
        <v>43075.541666655692</v>
      </c>
      <c r="B4534" s="29">
        <v>0.36088999999999999</v>
      </c>
      <c r="C4534" s="30">
        <v>1.3566800000000001</v>
      </c>
      <c r="D4534" s="29">
        <v>79.05762</v>
      </c>
      <c r="E4534" s="29"/>
      <c r="F4534" s="24">
        <f t="shared" si="140"/>
        <v>0.36088999999999999</v>
      </c>
      <c r="G4534" s="24">
        <v>0.36088999999999999</v>
      </c>
      <c r="H4534" s="23">
        <v>9.2421799999999994</v>
      </c>
      <c r="I4534" s="23"/>
      <c r="J4534" s="23">
        <v>150</v>
      </c>
      <c r="K4534" s="23"/>
    </row>
    <row r="4535" spans="1:11" ht="12.75" customHeight="1" x14ac:dyDescent="0.25">
      <c r="A4535" s="20">
        <f t="shared" si="141"/>
        <v>43075.583333322356</v>
      </c>
      <c r="B4535" s="29">
        <v>11.35735</v>
      </c>
      <c r="C4535" s="30">
        <v>2.1963400000000002</v>
      </c>
      <c r="D4535" s="29">
        <v>72.839039999999997</v>
      </c>
      <c r="E4535" s="29"/>
      <c r="F4535" s="24">
        <f t="shared" si="140"/>
        <v>11.35735</v>
      </c>
      <c r="G4535" s="24">
        <v>11.35735</v>
      </c>
      <c r="H4535" s="23">
        <v>9.2399400000000007</v>
      </c>
      <c r="I4535" s="23"/>
      <c r="J4535" s="23">
        <v>150</v>
      </c>
      <c r="K4535" s="23"/>
    </row>
    <row r="4536" spans="1:11" ht="12.75" customHeight="1" x14ac:dyDescent="0.25">
      <c r="A4536" s="20">
        <f t="shared" si="141"/>
        <v>43075.624999989021</v>
      </c>
      <c r="B4536" s="29">
        <v>7.2388399999999997</v>
      </c>
      <c r="C4536" s="30">
        <v>2.2639100000000001</v>
      </c>
      <c r="D4536" s="29">
        <v>66.883499999999998</v>
      </c>
      <c r="E4536" s="29"/>
      <c r="F4536" s="24">
        <f t="shared" si="140"/>
        <v>7.2388399999999997</v>
      </c>
      <c r="G4536" s="24">
        <v>7.2388399999999997</v>
      </c>
      <c r="H4536" s="23">
        <v>9.2376900000000006</v>
      </c>
      <c r="I4536" s="23"/>
      <c r="J4536" s="23">
        <v>150</v>
      </c>
      <c r="K4536" s="23"/>
    </row>
    <row r="4537" spans="1:11" ht="12.75" customHeight="1" x14ac:dyDescent="0.25">
      <c r="A4537" s="20">
        <f t="shared" si="141"/>
        <v>43075.666666655685</v>
      </c>
      <c r="B4537" s="29">
        <v>1.79017</v>
      </c>
      <c r="C4537" s="30">
        <v>2.25718</v>
      </c>
      <c r="D4537" s="29">
        <v>72.194670000000002</v>
      </c>
      <c r="E4537" s="29"/>
      <c r="F4537" s="24">
        <f t="shared" si="140"/>
        <v>1.79017</v>
      </c>
      <c r="G4537" s="24">
        <v>1.79017</v>
      </c>
      <c r="H4537" s="23">
        <v>9.2359500000000008</v>
      </c>
      <c r="I4537" s="23"/>
      <c r="J4537" s="23">
        <v>150</v>
      </c>
      <c r="K4537" s="23"/>
    </row>
    <row r="4538" spans="1:11" ht="12.75" customHeight="1" x14ac:dyDescent="0.25">
      <c r="A4538" s="20">
        <f t="shared" si="141"/>
        <v>43075.708333322349</v>
      </c>
      <c r="B4538" s="29">
        <v>9.1735600000000002</v>
      </c>
      <c r="C4538" s="30">
        <v>2.0935000000000001</v>
      </c>
      <c r="D4538" s="29">
        <v>72.551860000000005</v>
      </c>
      <c r="E4538" s="29"/>
      <c r="F4538" s="24">
        <f t="shared" si="140"/>
        <v>9.1735600000000002</v>
      </c>
      <c r="G4538" s="24">
        <v>9.1735600000000002</v>
      </c>
      <c r="H4538" s="23">
        <v>9.2310400000000001</v>
      </c>
      <c r="I4538" s="23"/>
      <c r="J4538" s="23">
        <v>150</v>
      </c>
      <c r="K4538" s="23"/>
    </row>
    <row r="4539" spans="1:11" ht="12.75" customHeight="1" x14ac:dyDescent="0.25">
      <c r="A4539" s="20">
        <f t="shared" si="141"/>
        <v>43075.749999989013</v>
      </c>
      <c r="B4539" s="29">
        <v>0.96628000000000003</v>
      </c>
      <c r="C4539" s="30">
        <v>1.2401199999999999</v>
      </c>
      <c r="D4539" s="29">
        <v>78.993939999999995</v>
      </c>
      <c r="E4539" s="29"/>
      <c r="F4539" s="24">
        <f t="shared" si="140"/>
        <v>0.96628000000000003</v>
      </c>
      <c r="G4539" s="24">
        <v>0.96628000000000003</v>
      </c>
      <c r="H4539" s="23">
        <v>9.2309999999999999</v>
      </c>
      <c r="I4539" s="23"/>
      <c r="J4539" s="23">
        <v>150</v>
      </c>
      <c r="K4539" s="23"/>
    </row>
    <row r="4540" spans="1:11" ht="12.75" customHeight="1" x14ac:dyDescent="0.25">
      <c r="A4540" s="20">
        <f t="shared" si="141"/>
        <v>43075.791666655678</v>
      </c>
      <c r="B4540" s="29">
        <v>8.9092800000000008</v>
      </c>
      <c r="C4540" s="30">
        <v>1.3815999999999999</v>
      </c>
      <c r="D4540" s="29">
        <v>76.759559999999993</v>
      </c>
      <c r="E4540" s="29"/>
      <c r="F4540" s="24">
        <f t="shared" si="140"/>
        <v>8.9092800000000008</v>
      </c>
      <c r="G4540" s="24">
        <v>8.9092800000000008</v>
      </c>
      <c r="H4540" s="23">
        <v>9.2274399999999996</v>
      </c>
      <c r="I4540" s="23"/>
      <c r="J4540" s="23">
        <v>150</v>
      </c>
      <c r="K4540" s="23"/>
    </row>
    <row r="4541" spans="1:11" ht="12.75" customHeight="1" x14ac:dyDescent="0.25">
      <c r="A4541" s="20">
        <f t="shared" si="141"/>
        <v>43075.833333322342</v>
      </c>
      <c r="B4541" s="29">
        <v>7.2931100000000004</v>
      </c>
      <c r="C4541" s="30">
        <v>0.96899000000000002</v>
      </c>
      <c r="D4541" s="29">
        <v>78.439350000000005</v>
      </c>
      <c r="E4541" s="29"/>
      <c r="F4541" s="24">
        <f t="shared" si="140"/>
        <v>7.2931100000000004</v>
      </c>
      <c r="G4541" s="24">
        <v>7.2931100000000004</v>
      </c>
      <c r="H4541" s="23">
        <v>9.2212099999999992</v>
      </c>
      <c r="I4541" s="23"/>
      <c r="J4541" s="23">
        <v>150</v>
      </c>
      <c r="K4541" s="23"/>
    </row>
    <row r="4542" spans="1:11" ht="12.75" customHeight="1" x14ac:dyDescent="0.25">
      <c r="A4542" s="20">
        <f t="shared" si="141"/>
        <v>43075.874999989006</v>
      </c>
      <c r="B4542" s="29">
        <v>8.6947799999999997</v>
      </c>
      <c r="C4542" s="30">
        <v>0.75844999999999996</v>
      </c>
      <c r="D4542" s="29">
        <v>104.2346</v>
      </c>
      <c r="E4542" s="29"/>
      <c r="F4542" s="24">
        <f t="shared" si="140"/>
        <v>8.6947799999999997</v>
      </c>
      <c r="G4542" s="24">
        <v>8.6947799999999997</v>
      </c>
      <c r="H4542" s="23">
        <v>9.2207000000000008</v>
      </c>
      <c r="I4542" s="23"/>
      <c r="J4542" s="23">
        <v>150</v>
      </c>
      <c r="K4542" s="23"/>
    </row>
    <row r="4543" spans="1:11" ht="12.75" customHeight="1" x14ac:dyDescent="0.25">
      <c r="A4543" s="20">
        <f t="shared" si="141"/>
        <v>43075.91666665567</v>
      </c>
      <c r="B4543" s="29">
        <v>4.6963900000000001</v>
      </c>
      <c r="C4543" s="30">
        <v>0.26541999999999999</v>
      </c>
      <c r="D4543" s="29">
        <v>140.08279999999999</v>
      </c>
      <c r="E4543" s="29"/>
      <c r="F4543" s="24">
        <f t="shared" si="140"/>
        <v>4.6963900000000001</v>
      </c>
      <c r="G4543" s="24">
        <v>4.6963900000000001</v>
      </c>
      <c r="H4543" s="23">
        <v>9.2184799999999996</v>
      </c>
      <c r="I4543" s="23"/>
      <c r="J4543" s="23">
        <v>150</v>
      </c>
      <c r="K4543" s="23"/>
    </row>
    <row r="4544" spans="1:11" ht="12.75" customHeight="1" x14ac:dyDescent="0.25">
      <c r="A4544" s="20">
        <f t="shared" si="141"/>
        <v>43075.958333322335</v>
      </c>
      <c r="B4544" s="29">
        <v>9.3843300000000003</v>
      </c>
      <c r="C4544" s="30">
        <v>0.21614</v>
      </c>
      <c r="D4544" s="29">
        <v>192.8449</v>
      </c>
      <c r="E4544" s="29"/>
      <c r="F4544" s="24">
        <f t="shared" si="140"/>
        <v>9.3843300000000003</v>
      </c>
      <c r="G4544" s="24">
        <v>9.3843300000000003</v>
      </c>
      <c r="H4544" s="23">
        <v>9.2184500000000007</v>
      </c>
      <c r="I4544" s="23"/>
      <c r="J4544" s="23">
        <v>150</v>
      </c>
      <c r="K4544" s="23"/>
    </row>
    <row r="4545" spans="1:11" ht="12.75" customHeight="1" x14ac:dyDescent="0.25">
      <c r="A4545" s="20">
        <f t="shared" si="141"/>
        <v>43075.999999988999</v>
      </c>
      <c r="B4545" s="29">
        <v>6.7579799999999999</v>
      </c>
      <c r="C4545" s="30">
        <v>0.30958000000000002</v>
      </c>
      <c r="D4545" s="29">
        <v>49.065040000000003</v>
      </c>
      <c r="E4545" s="29"/>
      <c r="F4545" s="24">
        <f t="shared" si="140"/>
        <v>6.7579799999999999</v>
      </c>
      <c r="G4545" s="24">
        <v>6.7579799999999999</v>
      </c>
      <c r="H4545" s="23">
        <v>9.2181700000000006</v>
      </c>
      <c r="I4545" s="23"/>
      <c r="J4545" s="23">
        <v>150</v>
      </c>
      <c r="K4545" s="23"/>
    </row>
    <row r="4546" spans="1:11" ht="12.75" customHeight="1" x14ac:dyDescent="0.25">
      <c r="A4546" s="20">
        <f t="shared" si="141"/>
        <v>43076.041666655663</v>
      </c>
      <c r="B4546" s="29">
        <v>16.938269999999999</v>
      </c>
      <c r="C4546" s="30">
        <v>0.33113999999999999</v>
      </c>
      <c r="D4546" s="29">
        <v>62.749540000000003</v>
      </c>
      <c r="E4546" s="29"/>
      <c r="F4546" s="24">
        <f t="shared" si="140"/>
        <v>16.938269999999999</v>
      </c>
      <c r="G4546" s="24">
        <v>16.938269999999999</v>
      </c>
      <c r="H4546" s="23">
        <v>9.2156000000000002</v>
      </c>
      <c r="I4546" s="23">
        <f>COUNTIF(G4546:G4569,"&gt;150")</f>
        <v>2</v>
      </c>
      <c r="J4546" s="23">
        <v>150</v>
      </c>
      <c r="K4546" s="23"/>
    </row>
    <row r="4547" spans="1:11" ht="12.75" customHeight="1" x14ac:dyDescent="0.25">
      <c r="A4547" s="20">
        <f t="shared" si="141"/>
        <v>43076.083333322327</v>
      </c>
      <c r="B4547" s="29">
        <v>10.848000000000001</v>
      </c>
      <c r="C4547" s="30">
        <v>0.55406999999999995</v>
      </c>
      <c r="D4547" s="29">
        <v>330.39210000000003</v>
      </c>
      <c r="E4547" s="29"/>
      <c r="F4547" s="24">
        <f t="shared" si="140"/>
        <v>10.848000000000001</v>
      </c>
      <c r="G4547" s="24">
        <v>10.848000000000001</v>
      </c>
      <c r="H4547" s="23">
        <v>9.2149999999999999</v>
      </c>
      <c r="I4547" s="23"/>
      <c r="J4547" s="23">
        <v>150</v>
      </c>
      <c r="K4547" s="23"/>
    </row>
    <row r="4548" spans="1:11" ht="12.75" customHeight="1" x14ac:dyDescent="0.25">
      <c r="A4548" s="20">
        <f t="shared" si="141"/>
        <v>43076.124999988991</v>
      </c>
      <c r="B4548" s="29">
        <v>9.85595</v>
      </c>
      <c r="C4548" s="30">
        <v>0.26250000000000001</v>
      </c>
      <c r="D4548" s="29">
        <v>271.32400000000001</v>
      </c>
      <c r="E4548" s="29"/>
      <c r="F4548" s="24">
        <f t="shared" si="140"/>
        <v>9.85595</v>
      </c>
      <c r="G4548" s="24">
        <v>9.85595</v>
      </c>
      <c r="H4548" s="23">
        <v>9.2131699999999999</v>
      </c>
      <c r="I4548" s="23"/>
      <c r="J4548" s="23">
        <v>150</v>
      </c>
      <c r="K4548" s="23"/>
    </row>
    <row r="4549" spans="1:11" ht="12.75" customHeight="1" x14ac:dyDescent="0.25">
      <c r="A4549" s="20">
        <f t="shared" si="141"/>
        <v>43076.166666655656</v>
      </c>
      <c r="B4549" s="29">
        <v>63.914230000000003</v>
      </c>
      <c r="C4549" s="30">
        <v>0.21487999999999999</v>
      </c>
      <c r="D4549" s="29">
        <v>204.14169999999999</v>
      </c>
      <c r="E4549" s="29"/>
      <c r="F4549" s="24">
        <f t="shared" si="140"/>
        <v>63.914230000000003</v>
      </c>
      <c r="G4549" s="24">
        <v>63.914230000000003</v>
      </c>
      <c r="H4549" s="23">
        <v>9.2078299999999995</v>
      </c>
      <c r="I4549" s="23"/>
      <c r="J4549" s="23">
        <v>150</v>
      </c>
      <c r="K4549" s="23"/>
    </row>
    <row r="4550" spans="1:11" ht="12.75" customHeight="1" x14ac:dyDescent="0.25">
      <c r="A4550" s="20">
        <f t="shared" si="141"/>
        <v>43076.20833332232</v>
      </c>
      <c r="B4550" s="29">
        <v>46.373950000000001</v>
      </c>
      <c r="C4550" s="30">
        <v>0.38353999999999999</v>
      </c>
      <c r="D4550" s="29">
        <v>301.18329999999997</v>
      </c>
      <c r="E4550" s="29"/>
      <c r="F4550" s="24">
        <f t="shared" si="140"/>
        <v>46.373950000000001</v>
      </c>
      <c r="G4550" s="24">
        <v>46.373950000000001</v>
      </c>
      <c r="H4550" s="23">
        <v>9.2072800000000008</v>
      </c>
      <c r="I4550" s="23"/>
      <c r="J4550" s="23">
        <v>150</v>
      </c>
      <c r="K4550" s="23"/>
    </row>
    <row r="4551" spans="1:11" ht="12.75" customHeight="1" x14ac:dyDescent="0.25">
      <c r="A4551" s="20">
        <f t="shared" si="141"/>
        <v>43076.249999988984</v>
      </c>
      <c r="B4551" s="29">
        <v>160.71440000000001</v>
      </c>
      <c r="C4551" s="30">
        <v>0.44979999999999998</v>
      </c>
      <c r="D4551" s="29">
        <v>231.05860000000001</v>
      </c>
      <c r="E4551" s="29"/>
      <c r="F4551" s="24">
        <f t="shared" si="140"/>
        <v>160.71440000000001</v>
      </c>
      <c r="G4551" s="24">
        <v>160.71440000000001</v>
      </c>
      <c r="H4551" s="23">
        <v>9.2066700000000008</v>
      </c>
      <c r="I4551" s="23"/>
      <c r="J4551" s="23">
        <v>150</v>
      </c>
      <c r="K4551" s="23"/>
    </row>
    <row r="4552" spans="1:11" ht="12.75" customHeight="1" x14ac:dyDescent="0.25">
      <c r="A4552" s="20">
        <f t="shared" si="141"/>
        <v>43076.291666655648</v>
      </c>
      <c r="B4552" s="29">
        <v>382.25139999999999</v>
      </c>
      <c r="C4552" s="30">
        <v>0.33439999999999998</v>
      </c>
      <c r="D4552" s="29">
        <v>184.85830000000001</v>
      </c>
      <c r="E4552" s="29"/>
      <c r="F4552" s="24">
        <f t="shared" si="140"/>
        <v>382.25139999999999</v>
      </c>
      <c r="G4552" s="24">
        <v>382.25139999999999</v>
      </c>
      <c r="H4552" s="23">
        <v>9.2063699999999997</v>
      </c>
      <c r="I4552" s="23"/>
      <c r="J4552" s="23">
        <v>150</v>
      </c>
      <c r="K4552" s="23"/>
    </row>
    <row r="4553" spans="1:11" ht="12.75" customHeight="1" x14ac:dyDescent="0.25">
      <c r="A4553" s="20">
        <f t="shared" si="141"/>
        <v>43076.333333322313</v>
      </c>
      <c r="B4553" s="29">
        <v>98.832949999999997</v>
      </c>
      <c r="C4553" s="30">
        <v>0.72585</v>
      </c>
      <c r="D4553" s="29">
        <v>73.305269999999993</v>
      </c>
      <c r="E4553" s="29"/>
      <c r="F4553" s="24">
        <f t="shared" si="140"/>
        <v>98.832949999999997</v>
      </c>
      <c r="G4553" s="24">
        <v>98.832949999999997</v>
      </c>
      <c r="H4553" s="23">
        <v>9.1944999999999997</v>
      </c>
      <c r="I4553" s="23"/>
      <c r="J4553" s="23">
        <v>150</v>
      </c>
      <c r="K4553" s="23"/>
    </row>
    <row r="4554" spans="1:11" ht="12.75" customHeight="1" x14ac:dyDescent="0.25">
      <c r="A4554" s="20">
        <f t="shared" si="141"/>
        <v>43076.374999988977</v>
      </c>
      <c r="B4554" s="29">
        <v>6.4336099999999998</v>
      </c>
      <c r="C4554" s="30">
        <v>1.8781000000000001</v>
      </c>
      <c r="D4554" s="29">
        <v>74.136189999999999</v>
      </c>
      <c r="E4554" s="29"/>
      <c r="F4554" s="24">
        <f t="shared" si="140"/>
        <v>6.4336099999999998</v>
      </c>
      <c r="G4554" s="24">
        <v>6.4336099999999998</v>
      </c>
      <c r="H4554" s="23">
        <v>9.1855799999999999</v>
      </c>
      <c r="I4554" s="23"/>
      <c r="J4554" s="23">
        <v>150</v>
      </c>
      <c r="K4554" s="23"/>
    </row>
    <row r="4555" spans="1:11" ht="12.75" customHeight="1" x14ac:dyDescent="0.25">
      <c r="A4555" s="20">
        <f t="shared" si="141"/>
        <v>43076.416666655641</v>
      </c>
      <c r="B4555" s="29">
        <v>11.770390000000001</v>
      </c>
      <c r="C4555" s="30">
        <v>1.9061699999999999</v>
      </c>
      <c r="D4555" s="29">
        <v>77.752080000000007</v>
      </c>
      <c r="E4555" s="29"/>
      <c r="F4555" s="24">
        <f t="shared" ref="F4555:F4618" si="142">IF(AND(B4555&gt;0,ISNUMBER(B4555)),B4555,"")</f>
        <v>11.770390000000001</v>
      </c>
      <c r="G4555" s="24">
        <v>11.770390000000001</v>
      </c>
      <c r="H4555" s="23">
        <v>9.1818399999999993</v>
      </c>
      <c r="I4555" s="23"/>
      <c r="J4555" s="23">
        <v>150</v>
      </c>
      <c r="K4555" s="23"/>
    </row>
    <row r="4556" spans="1:11" ht="12.75" customHeight="1" x14ac:dyDescent="0.25">
      <c r="A4556" s="20">
        <f t="shared" ref="A4556:A4619" si="143">A4555+1/24</f>
        <v>43076.458333322305</v>
      </c>
      <c r="B4556" s="29">
        <v>5.4980599999999997</v>
      </c>
      <c r="C4556" s="30">
        <v>2.1066199999999999</v>
      </c>
      <c r="D4556" s="29">
        <v>73.44923</v>
      </c>
      <c r="E4556" s="29"/>
      <c r="F4556" s="24">
        <f t="shared" si="142"/>
        <v>5.4980599999999997</v>
      </c>
      <c r="G4556" s="24">
        <v>5.4980599999999997</v>
      </c>
      <c r="H4556" s="23">
        <v>9.1813900000000004</v>
      </c>
      <c r="I4556" s="23"/>
      <c r="J4556" s="23">
        <v>150</v>
      </c>
      <c r="K4556" s="23"/>
    </row>
    <row r="4557" spans="1:11" ht="12.75" customHeight="1" x14ac:dyDescent="0.25">
      <c r="A4557" s="20">
        <f t="shared" si="143"/>
        <v>43076.49999998897</v>
      </c>
      <c r="B4557" s="29">
        <v>7.6203900000000004</v>
      </c>
      <c r="C4557" s="30">
        <v>2.63314</v>
      </c>
      <c r="D4557" s="29">
        <v>71.826809999999995</v>
      </c>
      <c r="E4557" s="29"/>
      <c r="F4557" s="24">
        <f t="shared" si="142"/>
        <v>7.6203900000000004</v>
      </c>
      <c r="G4557" s="24">
        <v>7.6203900000000004</v>
      </c>
      <c r="H4557" s="23">
        <v>9.1787200000000002</v>
      </c>
      <c r="I4557" s="23"/>
      <c r="J4557" s="23">
        <v>150</v>
      </c>
      <c r="K4557" s="23"/>
    </row>
    <row r="4558" spans="1:11" ht="12.75" customHeight="1" x14ac:dyDescent="0.25">
      <c r="A4558" s="20">
        <f t="shared" si="143"/>
        <v>43076.541666655634</v>
      </c>
      <c r="B4558" s="29">
        <v>4.7688899999999999</v>
      </c>
      <c r="C4558" s="30">
        <v>2.2522799999999998</v>
      </c>
      <c r="D4558" s="29">
        <v>74.900630000000007</v>
      </c>
      <c r="E4558" s="29"/>
      <c r="F4558" s="24">
        <f t="shared" si="142"/>
        <v>4.7688899999999999</v>
      </c>
      <c r="G4558" s="24">
        <v>4.7688899999999999</v>
      </c>
      <c r="H4558" s="23">
        <v>9.1785300000000003</v>
      </c>
      <c r="I4558" s="23"/>
      <c r="J4558" s="23">
        <v>150</v>
      </c>
      <c r="K4558" s="23"/>
    </row>
    <row r="4559" spans="1:11" ht="12.75" customHeight="1" x14ac:dyDescent="0.25">
      <c r="A4559" s="20">
        <f t="shared" si="143"/>
        <v>43076.583333322298</v>
      </c>
      <c r="B4559" s="29">
        <v>5.3647799999999997</v>
      </c>
      <c r="C4559" s="30">
        <v>2.2383000000000002</v>
      </c>
      <c r="D4559" s="29">
        <v>72.868520000000004</v>
      </c>
      <c r="E4559" s="29"/>
      <c r="F4559" s="24">
        <f t="shared" si="142"/>
        <v>5.3647799999999997</v>
      </c>
      <c r="G4559" s="24">
        <v>5.3647799999999997</v>
      </c>
      <c r="H4559" s="23">
        <v>9.1769200000000009</v>
      </c>
      <c r="I4559" s="23"/>
      <c r="J4559" s="23">
        <v>150</v>
      </c>
      <c r="K4559" s="23"/>
    </row>
    <row r="4560" spans="1:11" ht="12.75" customHeight="1" x14ac:dyDescent="0.25">
      <c r="A4560" s="20">
        <f t="shared" si="143"/>
        <v>43076.624999988962</v>
      </c>
      <c r="B4560" s="29">
        <v>6.7021100000000002</v>
      </c>
      <c r="C4560" s="30">
        <v>2.37534</v>
      </c>
      <c r="D4560" s="29">
        <v>69.832980000000006</v>
      </c>
      <c r="E4560" s="29"/>
      <c r="F4560" s="24">
        <f t="shared" si="142"/>
        <v>6.7021100000000002</v>
      </c>
      <c r="G4560" s="24">
        <v>6.7021100000000002</v>
      </c>
      <c r="H4560" s="23">
        <v>9.1738099999999996</v>
      </c>
      <c r="I4560" s="23"/>
      <c r="J4560" s="23">
        <v>150</v>
      </c>
      <c r="K4560" s="23"/>
    </row>
    <row r="4561" spans="1:11" ht="12.75" customHeight="1" x14ac:dyDescent="0.25">
      <c r="A4561" s="20">
        <f t="shared" si="143"/>
        <v>43076.666666655627</v>
      </c>
      <c r="B4561" s="29">
        <v>9.6530000000000005</v>
      </c>
      <c r="C4561" s="30">
        <v>2.23027</v>
      </c>
      <c r="D4561" s="29">
        <v>70.220200000000006</v>
      </c>
      <c r="E4561" s="29"/>
      <c r="F4561" s="24">
        <f t="shared" si="142"/>
        <v>9.6530000000000005</v>
      </c>
      <c r="G4561" s="24">
        <v>9.6530000000000005</v>
      </c>
      <c r="H4561" s="23">
        <v>9.1735600000000002</v>
      </c>
      <c r="I4561" s="23"/>
      <c r="J4561" s="23">
        <v>150</v>
      </c>
      <c r="K4561" s="23"/>
    </row>
    <row r="4562" spans="1:11" ht="12.75" customHeight="1" x14ac:dyDescent="0.25">
      <c r="A4562" s="20">
        <f t="shared" si="143"/>
        <v>43076.708333322291</v>
      </c>
      <c r="B4562" s="29">
        <v>8.15611</v>
      </c>
      <c r="C4562" s="30">
        <v>1.89056</v>
      </c>
      <c r="D4562" s="29">
        <v>76.501249999999999</v>
      </c>
      <c r="E4562" s="29"/>
      <c r="F4562" s="24">
        <f t="shared" si="142"/>
        <v>8.15611</v>
      </c>
      <c r="G4562" s="24">
        <v>8.15611</v>
      </c>
      <c r="H4562" s="23">
        <v>9.1463300000000007</v>
      </c>
      <c r="I4562" s="23"/>
      <c r="J4562" s="23">
        <v>150</v>
      </c>
      <c r="K4562" s="23"/>
    </row>
    <row r="4563" spans="1:11" ht="12.75" customHeight="1" x14ac:dyDescent="0.25">
      <c r="A4563" s="20">
        <f t="shared" si="143"/>
        <v>43076.749999988955</v>
      </c>
      <c r="B4563" s="29">
        <v>8.2876100000000008</v>
      </c>
      <c r="C4563" s="30">
        <v>2.09341</v>
      </c>
      <c r="D4563" s="29">
        <v>73.800280000000001</v>
      </c>
      <c r="E4563" s="29"/>
      <c r="F4563" s="24">
        <f t="shared" si="142"/>
        <v>8.2876100000000008</v>
      </c>
      <c r="G4563" s="24">
        <v>8.2876100000000008</v>
      </c>
      <c r="H4563" s="23">
        <v>9.1445600000000002</v>
      </c>
      <c r="I4563" s="23"/>
      <c r="J4563" s="23">
        <v>150</v>
      </c>
      <c r="K4563" s="23"/>
    </row>
    <row r="4564" spans="1:11" ht="12.75" customHeight="1" x14ac:dyDescent="0.25">
      <c r="A4564" s="20">
        <f t="shared" si="143"/>
        <v>43076.791666655619</v>
      </c>
      <c r="B4564" s="29">
        <v>9.4814399999999992</v>
      </c>
      <c r="C4564" s="30">
        <v>1.65205</v>
      </c>
      <c r="D4564" s="29">
        <v>74.637510000000006</v>
      </c>
      <c r="E4564" s="29"/>
      <c r="F4564" s="24">
        <f t="shared" si="142"/>
        <v>9.4814399999999992</v>
      </c>
      <c r="G4564" s="24">
        <v>9.4814399999999992</v>
      </c>
      <c r="H4564" s="23">
        <v>9.1412800000000001</v>
      </c>
      <c r="I4564" s="23"/>
      <c r="J4564" s="23">
        <v>150</v>
      </c>
      <c r="K4564" s="23"/>
    </row>
    <row r="4565" spans="1:11" ht="12.75" customHeight="1" x14ac:dyDescent="0.25">
      <c r="A4565" s="20">
        <f t="shared" si="143"/>
        <v>43076.833333322284</v>
      </c>
      <c r="B4565" s="29">
        <v>18.55339</v>
      </c>
      <c r="C4565" s="30">
        <v>1.23088</v>
      </c>
      <c r="D4565" s="29">
        <v>72.515000000000001</v>
      </c>
      <c r="E4565" s="29"/>
      <c r="F4565" s="24">
        <f t="shared" si="142"/>
        <v>18.55339</v>
      </c>
      <c r="G4565" s="24">
        <v>18.55339</v>
      </c>
      <c r="H4565" s="23">
        <v>9.1370000000000005</v>
      </c>
      <c r="I4565" s="23"/>
      <c r="J4565" s="23">
        <v>150</v>
      </c>
      <c r="K4565" s="23"/>
    </row>
    <row r="4566" spans="1:11" ht="12.75" customHeight="1" x14ac:dyDescent="0.25">
      <c r="A4566" s="20">
        <f t="shared" si="143"/>
        <v>43076.874999988948</v>
      </c>
      <c r="B4566" s="29">
        <v>38.220059999999997</v>
      </c>
      <c r="C4566" s="30">
        <v>0.71220000000000006</v>
      </c>
      <c r="D4566" s="29">
        <v>262.36610000000002</v>
      </c>
      <c r="E4566" s="29"/>
      <c r="F4566" s="24">
        <f t="shared" si="142"/>
        <v>38.220059999999997</v>
      </c>
      <c r="G4566" s="24">
        <v>38.220059999999997</v>
      </c>
      <c r="H4566" s="23">
        <v>9.1362299999999994</v>
      </c>
      <c r="I4566" s="23"/>
      <c r="J4566" s="23">
        <v>150</v>
      </c>
      <c r="K4566" s="23"/>
    </row>
    <row r="4567" spans="1:11" ht="12.75" customHeight="1" x14ac:dyDescent="0.25">
      <c r="A4567" s="20">
        <f t="shared" si="143"/>
        <v>43076.916666655612</v>
      </c>
      <c r="B4567" s="29">
        <v>70.949719999999999</v>
      </c>
      <c r="C4567" s="30">
        <v>0.26837</v>
      </c>
      <c r="D4567" s="29">
        <v>339.80450000000002</v>
      </c>
      <c r="E4567" s="29"/>
      <c r="F4567" s="24">
        <f t="shared" si="142"/>
        <v>70.949719999999999</v>
      </c>
      <c r="G4567" s="24">
        <v>70.949719999999999</v>
      </c>
      <c r="H4567" s="23">
        <v>9.1325599999999998</v>
      </c>
      <c r="I4567" s="23"/>
      <c r="J4567" s="23">
        <v>150</v>
      </c>
      <c r="K4567" s="23"/>
    </row>
    <row r="4568" spans="1:11" ht="12.75" customHeight="1" x14ac:dyDescent="0.25">
      <c r="A4568" s="20">
        <f t="shared" si="143"/>
        <v>43076.958333322276</v>
      </c>
      <c r="B4568" s="29">
        <v>32.08361</v>
      </c>
      <c r="C4568" s="30">
        <v>0.24106</v>
      </c>
      <c r="D4568" s="29">
        <v>341.57839999999999</v>
      </c>
      <c r="E4568" s="29"/>
      <c r="F4568" s="24">
        <f t="shared" si="142"/>
        <v>32.08361</v>
      </c>
      <c r="G4568" s="24">
        <v>32.08361</v>
      </c>
      <c r="H4568" s="23">
        <v>9.1286900000000006</v>
      </c>
      <c r="I4568" s="23"/>
      <c r="J4568" s="23">
        <v>150</v>
      </c>
      <c r="K4568" s="23"/>
    </row>
    <row r="4569" spans="1:11" ht="12.75" customHeight="1" x14ac:dyDescent="0.25">
      <c r="A4569" s="20">
        <f t="shared" si="143"/>
        <v>43076.999999988941</v>
      </c>
      <c r="B4569" s="29">
        <v>26.184059999999999</v>
      </c>
      <c r="C4569" s="30">
        <v>0.51980999999999999</v>
      </c>
      <c r="D4569" s="29">
        <v>292.44779999999997</v>
      </c>
      <c r="E4569" s="29"/>
      <c r="F4569" s="24">
        <f t="shared" si="142"/>
        <v>26.184059999999999</v>
      </c>
      <c r="G4569" s="24">
        <v>26.184059999999999</v>
      </c>
      <c r="H4569" s="23">
        <v>9.1245600000000007</v>
      </c>
      <c r="I4569" s="23"/>
      <c r="J4569" s="23">
        <v>150</v>
      </c>
      <c r="K4569" s="23"/>
    </row>
    <row r="4570" spans="1:11" ht="12.75" customHeight="1" x14ac:dyDescent="0.25">
      <c r="A4570" s="20">
        <f t="shared" si="143"/>
        <v>43077.041666655605</v>
      </c>
      <c r="B4570" s="29">
        <v>18.931339999999999</v>
      </c>
      <c r="C4570" s="30">
        <v>0.19361999999999999</v>
      </c>
      <c r="D4570" s="29">
        <v>292.92</v>
      </c>
      <c r="E4570" s="29"/>
      <c r="F4570" s="24">
        <f t="shared" si="142"/>
        <v>18.931339999999999</v>
      </c>
      <c r="G4570" s="24">
        <v>18.931339999999999</v>
      </c>
      <c r="H4570" s="23">
        <v>9.1206099999999992</v>
      </c>
      <c r="I4570" s="23">
        <f>COUNTIF(G4570:G4593,"&gt;150")</f>
        <v>2</v>
      </c>
      <c r="J4570" s="23">
        <v>150</v>
      </c>
      <c r="K4570" s="23"/>
    </row>
    <row r="4571" spans="1:11" ht="12.75" customHeight="1" x14ac:dyDescent="0.25">
      <c r="A4571" s="20">
        <f t="shared" si="143"/>
        <v>43077.083333322269</v>
      </c>
      <c r="B4571" s="29">
        <v>21.08989</v>
      </c>
      <c r="C4571" s="30">
        <v>0.21434</v>
      </c>
      <c r="D4571" s="29">
        <v>286.82979999999998</v>
      </c>
      <c r="E4571" s="29"/>
      <c r="F4571" s="24">
        <f t="shared" si="142"/>
        <v>21.08989</v>
      </c>
      <c r="G4571" s="24">
        <v>21.08989</v>
      </c>
      <c r="H4571" s="23">
        <v>9.1191700000000004</v>
      </c>
      <c r="I4571" s="23"/>
      <c r="J4571" s="23">
        <v>150</v>
      </c>
      <c r="K4571" s="23"/>
    </row>
    <row r="4572" spans="1:11" ht="12.75" customHeight="1" x14ac:dyDescent="0.25">
      <c r="A4572" s="20">
        <f t="shared" si="143"/>
        <v>43077.124999988933</v>
      </c>
      <c r="B4572" s="29">
        <v>50.203499999999998</v>
      </c>
      <c r="C4572" s="30">
        <v>0.17391000000000001</v>
      </c>
      <c r="D4572" s="29">
        <v>265.53609999999998</v>
      </c>
      <c r="E4572" s="29"/>
      <c r="F4572" s="24">
        <f t="shared" si="142"/>
        <v>50.203499999999998</v>
      </c>
      <c r="G4572" s="24">
        <v>50.203499999999998</v>
      </c>
      <c r="H4572" s="23">
        <v>9.1147100000000005</v>
      </c>
      <c r="I4572" s="23"/>
      <c r="J4572" s="23">
        <v>150</v>
      </c>
      <c r="K4572" s="23"/>
    </row>
    <row r="4573" spans="1:11" ht="12.75" customHeight="1" x14ac:dyDescent="0.25">
      <c r="A4573" s="20">
        <f t="shared" si="143"/>
        <v>43077.166666655598</v>
      </c>
      <c r="B4573" s="29">
        <v>67.068719999999999</v>
      </c>
      <c r="C4573" s="30">
        <v>0.52922000000000002</v>
      </c>
      <c r="D4573" s="29">
        <v>91.652360000000002</v>
      </c>
      <c r="E4573" s="29"/>
      <c r="F4573" s="24">
        <f t="shared" si="142"/>
        <v>67.068719999999999</v>
      </c>
      <c r="G4573" s="24">
        <v>67.068719999999999</v>
      </c>
      <c r="H4573" s="23">
        <v>9.11111</v>
      </c>
      <c r="I4573" s="23"/>
      <c r="J4573" s="23">
        <v>150</v>
      </c>
      <c r="K4573" s="23"/>
    </row>
    <row r="4574" spans="1:11" ht="12.75" customHeight="1" x14ac:dyDescent="0.25">
      <c r="A4574" s="20">
        <f t="shared" si="143"/>
        <v>43077.208333322262</v>
      </c>
      <c r="B4574" s="29">
        <v>68.859780000000001</v>
      </c>
      <c r="C4574" s="30">
        <v>0.59019999999999995</v>
      </c>
      <c r="D4574" s="29">
        <v>254.6514</v>
      </c>
      <c r="E4574" s="29"/>
      <c r="F4574" s="24">
        <f t="shared" si="142"/>
        <v>68.859780000000001</v>
      </c>
      <c r="G4574" s="24">
        <v>68.859780000000001</v>
      </c>
      <c r="H4574" s="23">
        <v>9.1097800000000007</v>
      </c>
      <c r="I4574" s="23"/>
      <c r="J4574" s="23">
        <v>150</v>
      </c>
      <c r="K4574" s="23"/>
    </row>
    <row r="4575" spans="1:11" ht="12.75" customHeight="1" x14ac:dyDescent="0.25">
      <c r="A4575" s="20">
        <f t="shared" si="143"/>
        <v>43077.249999988926</v>
      </c>
      <c r="B4575" s="29">
        <v>194.40960000000001</v>
      </c>
      <c r="C4575" s="30">
        <v>0.28050000000000003</v>
      </c>
      <c r="D4575" s="29">
        <v>63.716769999999997</v>
      </c>
      <c r="E4575" s="29"/>
      <c r="F4575" s="24">
        <f t="shared" si="142"/>
        <v>194.40960000000001</v>
      </c>
      <c r="G4575" s="24">
        <v>194.40960000000001</v>
      </c>
      <c r="H4575" s="23">
        <v>9.0974500000000003</v>
      </c>
      <c r="I4575" s="23"/>
      <c r="J4575" s="23">
        <v>150</v>
      </c>
      <c r="K4575" s="23"/>
    </row>
    <row r="4576" spans="1:11" ht="12.75" customHeight="1" x14ac:dyDescent="0.25">
      <c r="A4576" s="20">
        <f t="shared" si="143"/>
        <v>43077.29166665559</v>
      </c>
      <c r="B4576" s="29">
        <v>410.96949999999998</v>
      </c>
      <c r="C4576" s="30">
        <v>0.20913999999999999</v>
      </c>
      <c r="D4576" s="29">
        <v>54.398350000000001</v>
      </c>
      <c r="E4576" s="29"/>
      <c r="F4576" s="24">
        <f t="shared" si="142"/>
        <v>410.96949999999998</v>
      </c>
      <c r="G4576" s="24">
        <v>410.96949999999998</v>
      </c>
      <c r="H4576" s="23">
        <v>9.0931599999999992</v>
      </c>
      <c r="I4576" s="23"/>
      <c r="J4576" s="23">
        <v>150</v>
      </c>
      <c r="K4576" s="23"/>
    </row>
    <row r="4577" spans="1:11" ht="12.75" customHeight="1" x14ac:dyDescent="0.25">
      <c r="A4577" s="20">
        <f t="shared" si="143"/>
        <v>43077.333333322254</v>
      </c>
      <c r="B4577" s="29">
        <v>140.02119999999999</v>
      </c>
      <c r="C4577" s="30">
        <v>0.44636999999999999</v>
      </c>
      <c r="D4577" s="29">
        <v>144.36070000000001</v>
      </c>
      <c r="E4577" s="29"/>
      <c r="F4577" s="24">
        <f t="shared" si="142"/>
        <v>140.02119999999999</v>
      </c>
      <c r="G4577" s="24">
        <v>140.02119999999999</v>
      </c>
      <c r="H4577" s="23">
        <v>9.0914999999999999</v>
      </c>
      <c r="I4577" s="23"/>
      <c r="J4577" s="23">
        <v>150</v>
      </c>
      <c r="K4577" s="23"/>
    </row>
    <row r="4578" spans="1:11" ht="12.75" customHeight="1" x14ac:dyDescent="0.25">
      <c r="A4578" s="20">
        <f t="shared" si="143"/>
        <v>43077.374999988919</v>
      </c>
      <c r="B4578" s="29">
        <v>37.000779999999999</v>
      </c>
      <c r="C4578" s="30">
        <v>1.6300399999999999</v>
      </c>
      <c r="D4578" s="29">
        <v>85.733289999999997</v>
      </c>
      <c r="E4578" s="29"/>
      <c r="F4578" s="24">
        <f t="shared" si="142"/>
        <v>37.000779999999999</v>
      </c>
      <c r="G4578" s="24">
        <v>37.000779999999999</v>
      </c>
      <c r="H4578" s="23">
        <v>9.0876999999999999</v>
      </c>
      <c r="I4578" s="23"/>
      <c r="J4578" s="23">
        <v>150</v>
      </c>
      <c r="K4578" s="23"/>
    </row>
    <row r="4579" spans="1:11" ht="12.75" customHeight="1" x14ac:dyDescent="0.25">
      <c r="A4579" s="20">
        <f t="shared" si="143"/>
        <v>43077.416666655583</v>
      </c>
      <c r="B4579" s="29">
        <v>17.829499999999999</v>
      </c>
      <c r="C4579" s="30">
        <v>2.27129</v>
      </c>
      <c r="D4579" s="29">
        <v>67.988069999999993</v>
      </c>
      <c r="E4579" s="29"/>
      <c r="F4579" s="24">
        <f t="shared" si="142"/>
        <v>17.829499999999999</v>
      </c>
      <c r="G4579" s="24">
        <v>17.829499999999999</v>
      </c>
      <c r="H4579" s="23">
        <v>9.0846099999999996</v>
      </c>
      <c r="I4579" s="23"/>
      <c r="J4579" s="23">
        <v>150</v>
      </c>
      <c r="K4579" s="23"/>
    </row>
    <row r="4580" spans="1:11" ht="12.75" customHeight="1" x14ac:dyDescent="0.25">
      <c r="A4580" s="20">
        <f t="shared" si="143"/>
        <v>43077.458333322247</v>
      </c>
      <c r="B4580" s="29">
        <v>4.4544499999999996</v>
      </c>
      <c r="C4580" s="30">
        <v>2.27224</v>
      </c>
      <c r="D4580" s="29">
        <v>67.37012</v>
      </c>
      <c r="E4580" s="29"/>
      <c r="F4580" s="24">
        <f t="shared" si="142"/>
        <v>4.4544499999999996</v>
      </c>
      <c r="G4580" s="24">
        <v>4.4544499999999996</v>
      </c>
      <c r="H4580" s="23">
        <v>9.0784099999999999</v>
      </c>
      <c r="I4580" s="23"/>
      <c r="J4580" s="23">
        <v>150</v>
      </c>
      <c r="K4580" s="23"/>
    </row>
    <row r="4581" spans="1:11" ht="12.75" customHeight="1" x14ac:dyDescent="0.25">
      <c r="A4581" s="20">
        <f t="shared" si="143"/>
        <v>43077.499999988911</v>
      </c>
      <c r="B4581" s="29">
        <v>2.9077799999999998</v>
      </c>
      <c r="C4581" s="30">
        <v>2.03315</v>
      </c>
      <c r="D4581" s="29">
        <v>78.810649999999995</v>
      </c>
      <c r="E4581" s="29"/>
      <c r="F4581" s="24">
        <f t="shared" si="142"/>
        <v>2.9077799999999998</v>
      </c>
      <c r="G4581" s="24">
        <v>2.9077799999999998</v>
      </c>
      <c r="H4581" s="23">
        <v>9.0783799999999992</v>
      </c>
      <c r="I4581" s="23"/>
      <c r="J4581" s="23">
        <v>150</v>
      </c>
      <c r="K4581" s="23"/>
    </row>
    <row r="4582" spans="1:11" ht="12.75" customHeight="1" x14ac:dyDescent="0.25">
      <c r="A4582" s="20">
        <f t="shared" si="143"/>
        <v>43077.541666655576</v>
      </c>
      <c r="B4582" s="29"/>
      <c r="C4582" s="30">
        <v>2.8384</v>
      </c>
      <c r="D4582" s="29">
        <v>66.495419999999996</v>
      </c>
      <c r="E4582" s="29"/>
      <c r="F4582" s="24" t="str">
        <f t="shared" si="142"/>
        <v/>
      </c>
      <c r="G4582" s="24" t="s">
        <v>189</v>
      </c>
      <c r="H4582" s="23">
        <v>9.0730000000000004</v>
      </c>
      <c r="I4582" s="23"/>
      <c r="J4582" s="23">
        <v>150</v>
      </c>
      <c r="K4582" s="23"/>
    </row>
    <row r="4583" spans="1:11" ht="12.75" customHeight="1" x14ac:dyDescent="0.25">
      <c r="A4583" s="20">
        <f t="shared" si="143"/>
        <v>43077.58333332224</v>
      </c>
      <c r="B4583" s="29">
        <v>2.8039399999999999</v>
      </c>
      <c r="C4583" s="30">
        <v>2.5748600000000001</v>
      </c>
      <c r="D4583" s="29">
        <v>64.426959999999994</v>
      </c>
      <c r="E4583" s="29"/>
      <c r="F4583" s="24">
        <f t="shared" si="142"/>
        <v>2.8039399999999999</v>
      </c>
      <c r="G4583" s="24">
        <v>2.8039399999999999</v>
      </c>
      <c r="H4583" s="23">
        <v>9.0726700000000005</v>
      </c>
      <c r="I4583" s="23"/>
      <c r="J4583" s="23">
        <v>150</v>
      </c>
      <c r="K4583" s="23"/>
    </row>
    <row r="4584" spans="1:11" ht="12.75" customHeight="1" x14ac:dyDescent="0.25">
      <c r="A4584" s="20">
        <f t="shared" si="143"/>
        <v>43077.624999988904</v>
      </c>
      <c r="B4584" s="29">
        <v>9.02745</v>
      </c>
      <c r="C4584" s="30">
        <v>2.5645500000000001</v>
      </c>
      <c r="D4584" s="29">
        <v>67.84075</v>
      </c>
      <c r="E4584" s="29"/>
      <c r="F4584" s="24">
        <f t="shared" si="142"/>
        <v>9.02745</v>
      </c>
      <c r="G4584" s="24">
        <v>9.02745</v>
      </c>
      <c r="H4584" s="23">
        <v>9.0700599999999998</v>
      </c>
      <c r="I4584" s="23"/>
      <c r="J4584" s="23">
        <v>150</v>
      </c>
      <c r="K4584" s="23"/>
    </row>
    <row r="4585" spans="1:11" ht="12.75" customHeight="1" x14ac:dyDescent="0.25">
      <c r="A4585" s="20">
        <f t="shared" si="143"/>
        <v>43077.666666655568</v>
      </c>
      <c r="B4585" s="29">
        <v>8.1901100000000007</v>
      </c>
      <c r="C4585" s="30">
        <v>2.10629</v>
      </c>
      <c r="D4585" s="29">
        <v>69.356059999999999</v>
      </c>
      <c r="E4585" s="29"/>
      <c r="F4585" s="24">
        <f t="shared" si="142"/>
        <v>8.1901100000000007</v>
      </c>
      <c r="G4585" s="24">
        <v>8.1901100000000007</v>
      </c>
      <c r="H4585" s="23">
        <v>9.0681700000000003</v>
      </c>
      <c r="I4585" s="23"/>
      <c r="J4585" s="23">
        <v>150</v>
      </c>
      <c r="K4585" s="23"/>
    </row>
    <row r="4586" spans="1:11" ht="12.75" customHeight="1" x14ac:dyDescent="0.25">
      <c r="A4586" s="20">
        <f t="shared" si="143"/>
        <v>43077.708333322233</v>
      </c>
      <c r="B4586" s="29">
        <v>6.1929400000000001</v>
      </c>
      <c r="C4586" s="30">
        <v>2.2351399999999999</v>
      </c>
      <c r="D4586" s="29">
        <v>72.828320000000005</v>
      </c>
      <c r="E4586" s="29"/>
      <c r="F4586" s="24">
        <f t="shared" si="142"/>
        <v>6.1929400000000001</v>
      </c>
      <c r="G4586" s="24">
        <v>6.1929400000000001</v>
      </c>
      <c r="H4586" s="23">
        <v>9.0678900000000002</v>
      </c>
      <c r="I4586" s="23"/>
      <c r="J4586" s="23">
        <v>150</v>
      </c>
      <c r="K4586" s="23"/>
    </row>
    <row r="4587" spans="1:11" ht="12.75" customHeight="1" x14ac:dyDescent="0.25">
      <c r="A4587" s="20">
        <f t="shared" si="143"/>
        <v>43077.749999988897</v>
      </c>
      <c r="B4587" s="29">
        <v>8.0661100000000001</v>
      </c>
      <c r="C4587" s="30">
        <v>1.7010700000000001</v>
      </c>
      <c r="D4587" s="29">
        <v>56.008830000000003</v>
      </c>
      <c r="E4587" s="29"/>
      <c r="F4587" s="24">
        <f t="shared" si="142"/>
        <v>8.0661100000000001</v>
      </c>
      <c r="G4587" s="24">
        <v>8.0661100000000001</v>
      </c>
      <c r="H4587" s="23">
        <v>9.0652200000000001</v>
      </c>
      <c r="I4587" s="23"/>
      <c r="J4587" s="23">
        <v>150</v>
      </c>
      <c r="K4587" s="23"/>
    </row>
    <row r="4588" spans="1:11" ht="12.75" customHeight="1" x14ac:dyDescent="0.25">
      <c r="A4588" s="20">
        <f t="shared" si="143"/>
        <v>43077.791666655561</v>
      </c>
      <c r="B4588" s="29">
        <v>2.57639</v>
      </c>
      <c r="C4588" s="30">
        <v>1.75888</v>
      </c>
      <c r="D4588" s="29">
        <v>63.808610000000002</v>
      </c>
      <c r="E4588" s="29"/>
      <c r="F4588" s="24">
        <f t="shared" si="142"/>
        <v>2.57639</v>
      </c>
      <c r="G4588" s="24">
        <v>2.57639</v>
      </c>
      <c r="H4588" s="23">
        <v>9.0647500000000001</v>
      </c>
      <c r="I4588" s="23"/>
      <c r="J4588" s="23">
        <v>150</v>
      </c>
      <c r="K4588" s="23"/>
    </row>
    <row r="4589" spans="1:11" ht="12.75" customHeight="1" x14ac:dyDescent="0.25">
      <c r="A4589" s="20">
        <f t="shared" si="143"/>
        <v>43077.833333322225</v>
      </c>
      <c r="B4589" s="29">
        <v>12.0015</v>
      </c>
      <c r="C4589" s="30">
        <v>1.0016</v>
      </c>
      <c r="D4589" s="29">
        <v>75.675610000000006</v>
      </c>
      <c r="E4589" s="29"/>
      <c r="F4589" s="24">
        <f t="shared" si="142"/>
        <v>12.0015</v>
      </c>
      <c r="G4589" s="24">
        <v>12.0015</v>
      </c>
      <c r="H4589" s="23">
        <v>9.06081</v>
      </c>
      <c r="I4589" s="23"/>
      <c r="J4589" s="23">
        <v>150</v>
      </c>
      <c r="K4589" s="23"/>
    </row>
    <row r="4590" spans="1:11" ht="12.75" customHeight="1" x14ac:dyDescent="0.25">
      <c r="A4590" s="20">
        <f t="shared" si="143"/>
        <v>43077.87499998889</v>
      </c>
      <c r="B4590" s="29">
        <v>66.515169999999998</v>
      </c>
      <c r="C4590" s="30">
        <v>0.27737000000000001</v>
      </c>
      <c r="D4590" s="29">
        <v>200.1995</v>
      </c>
      <c r="E4590" s="29"/>
      <c r="F4590" s="24">
        <f t="shared" si="142"/>
        <v>66.515169999999998</v>
      </c>
      <c r="G4590" s="24">
        <v>66.515169999999998</v>
      </c>
      <c r="H4590" s="23">
        <v>9.0525900000000004</v>
      </c>
      <c r="I4590" s="23"/>
      <c r="J4590" s="23">
        <v>150</v>
      </c>
      <c r="K4590" s="23"/>
    </row>
    <row r="4591" spans="1:11" ht="12.75" customHeight="1" x14ac:dyDescent="0.25">
      <c r="A4591" s="20">
        <f t="shared" si="143"/>
        <v>43077.916666655554</v>
      </c>
      <c r="B4591" s="29">
        <v>21.291</v>
      </c>
      <c r="C4591" s="30">
        <v>0.31634000000000001</v>
      </c>
      <c r="D4591" s="29">
        <v>11.01234</v>
      </c>
      <c r="E4591" s="29"/>
      <c r="F4591" s="24">
        <f t="shared" si="142"/>
        <v>21.291</v>
      </c>
      <c r="G4591" s="24">
        <v>21.291</v>
      </c>
      <c r="H4591" s="23">
        <v>9.0466700000000007</v>
      </c>
      <c r="I4591" s="23"/>
      <c r="J4591" s="23">
        <v>150</v>
      </c>
      <c r="K4591" s="23"/>
    </row>
    <row r="4592" spans="1:11" ht="12.75" customHeight="1" x14ac:dyDescent="0.25">
      <c r="A4592" s="20">
        <f t="shared" si="143"/>
        <v>43077.958333322218</v>
      </c>
      <c r="B4592" s="29">
        <v>9.7305600000000005</v>
      </c>
      <c r="C4592" s="30">
        <v>0.33972000000000002</v>
      </c>
      <c r="D4592" s="29">
        <v>298.41070000000002</v>
      </c>
      <c r="E4592" s="29"/>
      <c r="F4592" s="24">
        <f t="shared" si="142"/>
        <v>9.7305600000000005</v>
      </c>
      <c r="G4592" s="24">
        <v>9.7305600000000005</v>
      </c>
      <c r="H4592" s="23">
        <v>9.0464699999999993</v>
      </c>
      <c r="I4592" s="23"/>
      <c r="J4592" s="23">
        <v>150</v>
      </c>
      <c r="K4592" s="23"/>
    </row>
    <row r="4593" spans="1:11" ht="12.75" customHeight="1" x14ac:dyDescent="0.25">
      <c r="A4593" s="20">
        <f t="shared" si="143"/>
        <v>43077.999999988882</v>
      </c>
      <c r="B4593" s="29">
        <v>9.3703299999999992</v>
      </c>
      <c r="C4593" s="30">
        <v>0.42934</v>
      </c>
      <c r="D4593" s="29">
        <v>303.0761</v>
      </c>
      <c r="E4593" s="29"/>
      <c r="F4593" s="24">
        <f t="shared" si="142"/>
        <v>9.3703299999999992</v>
      </c>
      <c r="G4593" s="24">
        <v>9.3703299999999992</v>
      </c>
      <c r="H4593" s="23">
        <v>9.0442800000000005</v>
      </c>
      <c r="I4593" s="23"/>
      <c r="J4593" s="23">
        <v>150</v>
      </c>
      <c r="K4593" s="23"/>
    </row>
    <row r="4594" spans="1:11" ht="12.75" customHeight="1" x14ac:dyDescent="0.25">
      <c r="A4594" s="20">
        <f t="shared" si="143"/>
        <v>43078.041666655547</v>
      </c>
      <c r="B4594" s="29">
        <v>12.393000000000001</v>
      </c>
      <c r="C4594" s="30">
        <v>0.28899999999999998</v>
      </c>
      <c r="D4594" s="29">
        <v>292.25389999999999</v>
      </c>
      <c r="E4594" s="29"/>
      <c r="F4594" s="24">
        <f t="shared" si="142"/>
        <v>12.393000000000001</v>
      </c>
      <c r="G4594" s="24">
        <v>12.393000000000001</v>
      </c>
      <c r="H4594" s="23">
        <v>9.0441099999999999</v>
      </c>
      <c r="I4594" s="23">
        <f>COUNTIF(G4594:G4617,"&gt;150")</f>
        <v>0</v>
      </c>
      <c r="J4594" s="23">
        <v>150</v>
      </c>
      <c r="K4594" s="23"/>
    </row>
    <row r="4595" spans="1:11" ht="12.75" customHeight="1" x14ac:dyDescent="0.25">
      <c r="A4595" s="20">
        <f t="shared" si="143"/>
        <v>43078.083333322211</v>
      </c>
      <c r="B4595" s="29">
        <v>11.70322</v>
      </c>
      <c r="C4595" s="30">
        <v>0.23916999999999999</v>
      </c>
      <c r="D4595" s="29">
        <v>38.813600000000001</v>
      </c>
      <c r="E4595" s="29"/>
      <c r="F4595" s="24">
        <f t="shared" si="142"/>
        <v>11.70322</v>
      </c>
      <c r="G4595" s="24">
        <v>11.70322</v>
      </c>
      <c r="H4595" s="23">
        <v>9.0378399999999992</v>
      </c>
      <c r="I4595" s="23"/>
      <c r="J4595" s="23">
        <v>150</v>
      </c>
      <c r="K4595" s="23"/>
    </row>
    <row r="4596" spans="1:11" ht="12.75" customHeight="1" x14ac:dyDescent="0.25">
      <c r="A4596" s="20">
        <f t="shared" si="143"/>
        <v>43078.124999988875</v>
      </c>
      <c r="B4596" s="29">
        <v>8.2131699999999999</v>
      </c>
      <c r="C4596" s="30">
        <v>0.30095</v>
      </c>
      <c r="D4596" s="29">
        <v>136.30609999999999</v>
      </c>
      <c r="E4596" s="29"/>
      <c r="F4596" s="24">
        <f t="shared" si="142"/>
        <v>8.2131699999999999</v>
      </c>
      <c r="G4596" s="24">
        <v>8.2131699999999999</v>
      </c>
      <c r="H4596" s="23">
        <v>9.0300600000000006</v>
      </c>
      <c r="I4596" s="23"/>
      <c r="J4596" s="23">
        <v>150</v>
      </c>
      <c r="K4596" s="23"/>
    </row>
    <row r="4597" spans="1:11" ht="12.75" customHeight="1" x14ac:dyDescent="0.25">
      <c r="A4597" s="20">
        <f t="shared" si="143"/>
        <v>43078.166666655539</v>
      </c>
      <c r="B4597" s="29">
        <v>5.8760000000000003</v>
      </c>
      <c r="C4597" s="30">
        <v>0.41211999999999999</v>
      </c>
      <c r="D4597" s="29">
        <v>281.75150000000002</v>
      </c>
      <c r="E4597" s="29"/>
      <c r="F4597" s="24">
        <f t="shared" si="142"/>
        <v>5.8760000000000003</v>
      </c>
      <c r="G4597" s="24">
        <v>5.8760000000000003</v>
      </c>
      <c r="H4597" s="23">
        <v>9.02745</v>
      </c>
      <c r="I4597" s="23"/>
      <c r="J4597" s="23">
        <v>150</v>
      </c>
      <c r="K4597" s="23"/>
    </row>
    <row r="4598" spans="1:11" ht="12.75" customHeight="1" x14ac:dyDescent="0.25">
      <c r="A4598" s="20">
        <f t="shared" si="143"/>
        <v>43078.208333322204</v>
      </c>
      <c r="B4598" s="29">
        <v>21.42689</v>
      </c>
      <c r="C4598" s="30">
        <v>0.37748999999999999</v>
      </c>
      <c r="D4598" s="29">
        <v>267.29570000000001</v>
      </c>
      <c r="E4598" s="29"/>
      <c r="F4598" s="24">
        <f t="shared" si="142"/>
        <v>21.42689</v>
      </c>
      <c r="G4598" s="24">
        <v>21.42689</v>
      </c>
      <c r="H4598" s="23">
        <v>9.0252800000000004</v>
      </c>
      <c r="I4598" s="23"/>
      <c r="J4598" s="23">
        <v>150</v>
      </c>
      <c r="K4598" s="23"/>
    </row>
    <row r="4599" spans="1:11" ht="12.75" customHeight="1" x14ac:dyDescent="0.25">
      <c r="A4599" s="20">
        <f t="shared" si="143"/>
        <v>43078.249999988868</v>
      </c>
      <c r="B4599" s="29">
        <v>10.053940000000001</v>
      </c>
      <c r="C4599" s="30">
        <v>0.22270000000000001</v>
      </c>
      <c r="D4599" s="29">
        <v>204.35499999999999</v>
      </c>
      <c r="E4599" s="29"/>
      <c r="F4599" s="24">
        <f t="shared" si="142"/>
        <v>10.053940000000001</v>
      </c>
      <c r="G4599" s="24">
        <v>10.053940000000001</v>
      </c>
      <c r="H4599" s="23">
        <v>9.0221699999999991</v>
      </c>
      <c r="I4599" s="23"/>
      <c r="J4599" s="23">
        <v>150</v>
      </c>
      <c r="K4599" s="23"/>
    </row>
    <row r="4600" spans="1:11" ht="12.75" customHeight="1" x14ac:dyDescent="0.25">
      <c r="A4600" s="20">
        <f t="shared" si="143"/>
        <v>43078.291666655532</v>
      </c>
      <c r="B4600" s="29">
        <v>14.180999999999999</v>
      </c>
      <c r="C4600" s="30">
        <v>0.28131</v>
      </c>
      <c r="D4600" s="29">
        <v>224.85570000000001</v>
      </c>
      <c r="E4600" s="29"/>
      <c r="F4600" s="24">
        <f t="shared" si="142"/>
        <v>14.180999999999999</v>
      </c>
      <c r="G4600" s="24">
        <v>14.180999999999999</v>
      </c>
      <c r="H4600" s="23">
        <v>9.0208399999999997</v>
      </c>
      <c r="I4600" s="23"/>
      <c r="J4600" s="23">
        <v>150</v>
      </c>
      <c r="K4600" s="23"/>
    </row>
    <row r="4601" spans="1:11" ht="12.75" customHeight="1" x14ac:dyDescent="0.25">
      <c r="A4601" s="20">
        <f t="shared" si="143"/>
        <v>43078.333333322196</v>
      </c>
      <c r="B4601" s="29">
        <v>6.3873899999999999</v>
      </c>
      <c r="C4601" s="30">
        <v>0.29386000000000001</v>
      </c>
      <c r="D4601" s="29">
        <v>35.659320000000001</v>
      </c>
      <c r="E4601" s="29"/>
      <c r="F4601" s="24">
        <f t="shared" si="142"/>
        <v>6.3873899999999999</v>
      </c>
      <c r="G4601" s="24">
        <v>6.3873899999999999</v>
      </c>
      <c r="H4601" s="23">
        <v>9.0138300000000005</v>
      </c>
      <c r="I4601" s="23"/>
      <c r="J4601" s="23">
        <v>150</v>
      </c>
      <c r="K4601" s="23"/>
    </row>
    <row r="4602" spans="1:11" ht="12.75" customHeight="1" x14ac:dyDescent="0.25">
      <c r="A4602" s="20">
        <f t="shared" si="143"/>
        <v>43078.374999988861</v>
      </c>
      <c r="B4602" s="29">
        <v>11.976610000000001</v>
      </c>
      <c r="C4602" s="30">
        <v>1.2085900000000001</v>
      </c>
      <c r="D4602" s="29">
        <v>64.486660000000001</v>
      </c>
      <c r="E4602" s="29"/>
      <c r="F4602" s="24">
        <f t="shared" si="142"/>
        <v>11.976610000000001</v>
      </c>
      <c r="G4602" s="24">
        <v>11.976610000000001</v>
      </c>
      <c r="H4602" s="23">
        <v>9.0123300000000004</v>
      </c>
      <c r="I4602" s="23"/>
      <c r="J4602" s="23">
        <v>150</v>
      </c>
      <c r="K4602" s="23"/>
    </row>
    <row r="4603" spans="1:11" ht="12.75" customHeight="1" x14ac:dyDescent="0.25">
      <c r="A4603" s="20">
        <f t="shared" si="143"/>
        <v>43078.416666655525</v>
      </c>
      <c r="B4603" s="29">
        <v>5.3332199999999998</v>
      </c>
      <c r="C4603" s="30">
        <v>1.4309700000000001</v>
      </c>
      <c r="D4603" s="29">
        <v>46.529060000000001</v>
      </c>
      <c r="E4603" s="29"/>
      <c r="F4603" s="24">
        <f t="shared" si="142"/>
        <v>5.3332199999999998</v>
      </c>
      <c r="G4603" s="24">
        <v>5.3332199999999998</v>
      </c>
      <c r="H4603" s="23">
        <v>9.0096500000000006</v>
      </c>
      <c r="I4603" s="23"/>
      <c r="J4603" s="23">
        <v>150</v>
      </c>
      <c r="K4603" s="23"/>
    </row>
    <row r="4604" spans="1:11" ht="12.75" customHeight="1" x14ac:dyDescent="0.25">
      <c r="A4604" s="20">
        <f t="shared" si="143"/>
        <v>43078.458333322189</v>
      </c>
      <c r="B4604" s="29">
        <v>12.529669999999999</v>
      </c>
      <c r="C4604" s="30">
        <v>1.77416</v>
      </c>
      <c r="D4604" s="29">
        <v>39.854230000000001</v>
      </c>
      <c r="E4604" s="29"/>
      <c r="F4604" s="24">
        <f t="shared" si="142"/>
        <v>12.529669999999999</v>
      </c>
      <c r="G4604" s="24">
        <v>12.529669999999999</v>
      </c>
      <c r="H4604" s="23">
        <v>9.0076099999999997</v>
      </c>
      <c r="I4604" s="23"/>
      <c r="J4604" s="23">
        <v>150</v>
      </c>
      <c r="K4604" s="23"/>
    </row>
    <row r="4605" spans="1:11" ht="12.75" customHeight="1" x14ac:dyDescent="0.25">
      <c r="A4605" s="20">
        <f t="shared" si="143"/>
        <v>43078.499999988853</v>
      </c>
      <c r="B4605" s="29">
        <v>2.31189</v>
      </c>
      <c r="C4605" s="30">
        <v>2.6240299999999999</v>
      </c>
      <c r="D4605" s="29">
        <v>28.473479999999999</v>
      </c>
      <c r="E4605" s="29"/>
      <c r="F4605" s="24">
        <f t="shared" si="142"/>
        <v>2.31189</v>
      </c>
      <c r="G4605" s="24">
        <v>2.31189</v>
      </c>
      <c r="H4605" s="23">
        <v>9.00244</v>
      </c>
      <c r="I4605" s="23"/>
      <c r="J4605" s="23">
        <v>150</v>
      </c>
      <c r="K4605" s="23"/>
    </row>
    <row r="4606" spans="1:11" ht="12.75" customHeight="1" x14ac:dyDescent="0.25">
      <c r="A4606" s="20">
        <f t="shared" si="143"/>
        <v>43078.541666655517</v>
      </c>
      <c r="B4606" s="29">
        <v>3.1287199999999999</v>
      </c>
      <c r="C4606" s="30">
        <v>2.5225900000000001</v>
      </c>
      <c r="D4606" s="29">
        <v>41.501089999999998</v>
      </c>
      <c r="E4606" s="29"/>
      <c r="F4606" s="24">
        <f t="shared" si="142"/>
        <v>3.1287199999999999</v>
      </c>
      <c r="G4606" s="24">
        <v>3.1287199999999999</v>
      </c>
      <c r="H4606" s="23">
        <v>8.9998900000000006</v>
      </c>
      <c r="I4606" s="23"/>
      <c r="J4606" s="23">
        <v>150</v>
      </c>
      <c r="K4606" s="23"/>
    </row>
    <row r="4607" spans="1:11" ht="12.75" customHeight="1" x14ac:dyDescent="0.25">
      <c r="A4607" s="20">
        <f t="shared" si="143"/>
        <v>43078.583333322182</v>
      </c>
      <c r="B4607" s="29">
        <v>5.4966100000000004</v>
      </c>
      <c r="C4607" s="30">
        <v>3.2180800000000001</v>
      </c>
      <c r="D4607" s="29">
        <v>57.845080000000003</v>
      </c>
      <c r="E4607" s="29"/>
      <c r="F4607" s="24">
        <f t="shared" si="142"/>
        <v>5.4966100000000004</v>
      </c>
      <c r="G4607" s="24">
        <v>5.4966100000000004</v>
      </c>
      <c r="H4607" s="23">
        <v>8.9978300000000004</v>
      </c>
      <c r="I4607" s="23"/>
      <c r="J4607" s="23">
        <v>150</v>
      </c>
      <c r="K4607" s="23"/>
    </row>
    <row r="4608" spans="1:11" ht="12.75" customHeight="1" x14ac:dyDescent="0.25">
      <c r="A4608" s="20">
        <f t="shared" si="143"/>
        <v>43078.624999988846</v>
      </c>
      <c r="B4608" s="29">
        <v>1.9875</v>
      </c>
      <c r="C4608" s="30">
        <v>2.7055799999999999</v>
      </c>
      <c r="D4608" s="29">
        <v>41.908790000000003</v>
      </c>
      <c r="E4608" s="29"/>
      <c r="F4608" s="24">
        <f t="shared" si="142"/>
        <v>1.9875</v>
      </c>
      <c r="G4608" s="24">
        <v>1.9875</v>
      </c>
      <c r="H4608" s="23">
        <v>8.9971700000000006</v>
      </c>
      <c r="I4608" s="23"/>
      <c r="J4608" s="23">
        <v>150</v>
      </c>
      <c r="K4608" s="23"/>
    </row>
    <row r="4609" spans="1:11" ht="12.75" customHeight="1" x14ac:dyDescent="0.25">
      <c r="A4609" s="20">
        <f t="shared" si="143"/>
        <v>43078.66666665551</v>
      </c>
      <c r="B4609" s="29">
        <v>11.902889999999999</v>
      </c>
      <c r="C4609" s="30">
        <v>2.62357</v>
      </c>
      <c r="D4609" s="29">
        <v>42.577629999999999</v>
      </c>
      <c r="E4609" s="29"/>
      <c r="F4609" s="24">
        <f t="shared" si="142"/>
        <v>11.902889999999999</v>
      </c>
      <c r="G4609" s="24">
        <v>11.902889999999999</v>
      </c>
      <c r="H4609" s="23">
        <v>8.9947499999999998</v>
      </c>
      <c r="I4609" s="23"/>
      <c r="J4609" s="23">
        <v>150</v>
      </c>
      <c r="K4609" s="23"/>
    </row>
    <row r="4610" spans="1:11" ht="12.75" customHeight="1" x14ac:dyDescent="0.25">
      <c r="A4610" s="20">
        <f t="shared" si="143"/>
        <v>43078.708333322174</v>
      </c>
      <c r="B4610" s="29">
        <v>9.3377199999999991</v>
      </c>
      <c r="C4610" s="30">
        <v>2.9300700000000002</v>
      </c>
      <c r="D4610" s="29">
        <v>46.050269999999998</v>
      </c>
      <c r="E4610" s="29"/>
      <c r="F4610" s="24">
        <f t="shared" si="142"/>
        <v>9.3377199999999991</v>
      </c>
      <c r="G4610" s="24">
        <v>9.3377199999999991</v>
      </c>
      <c r="H4610" s="23">
        <v>8.9876699999999996</v>
      </c>
      <c r="I4610" s="23"/>
      <c r="J4610" s="23">
        <v>150</v>
      </c>
      <c r="K4610" s="23"/>
    </row>
    <row r="4611" spans="1:11" ht="12.75" customHeight="1" x14ac:dyDescent="0.25">
      <c r="A4611" s="20">
        <f t="shared" si="143"/>
        <v>43078.749999988839</v>
      </c>
      <c r="B4611" s="29">
        <v>5.0083299999999999</v>
      </c>
      <c r="C4611" s="30">
        <v>2.46095</v>
      </c>
      <c r="D4611" s="29">
        <v>42.574730000000002</v>
      </c>
      <c r="E4611" s="29"/>
      <c r="F4611" s="24">
        <f t="shared" si="142"/>
        <v>5.0083299999999999</v>
      </c>
      <c r="G4611" s="24">
        <v>5.0083299999999999</v>
      </c>
      <c r="H4611" s="23">
        <v>8.98489</v>
      </c>
      <c r="I4611" s="23"/>
      <c r="J4611" s="23">
        <v>150</v>
      </c>
      <c r="K4611" s="23"/>
    </row>
    <row r="4612" spans="1:11" ht="12.75" customHeight="1" x14ac:dyDescent="0.25">
      <c r="A4612" s="20">
        <f t="shared" si="143"/>
        <v>43078.791666655503</v>
      </c>
      <c r="B4612" s="29">
        <v>10.19767</v>
      </c>
      <c r="C4612" s="30">
        <v>2.0813899999999999</v>
      </c>
      <c r="D4612" s="29">
        <v>42.05847</v>
      </c>
      <c r="E4612" s="29"/>
      <c r="F4612" s="24">
        <f t="shared" si="142"/>
        <v>10.19767</v>
      </c>
      <c r="G4612" s="24">
        <v>10.19767</v>
      </c>
      <c r="H4612" s="23">
        <v>8.9847800000000007</v>
      </c>
      <c r="I4612" s="23"/>
      <c r="J4612" s="23">
        <v>150</v>
      </c>
      <c r="K4612" s="23"/>
    </row>
    <row r="4613" spans="1:11" ht="12.75" customHeight="1" x14ac:dyDescent="0.25">
      <c r="A4613" s="20">
        <f t="shared" si="143"/>
        <v>43078.833333322167</v>
      </c>
      <c r="B4613" s="29">
        <v>19.314889999999998</v>
      </c>
      <c r="C4613" s="30">
        <v>1.01573</v>
      </c>
      <c r="D4613" s="29">
        <v>39.199750000000002</v>
      </c>
      <c r="E4613" s="29"/>
      <c r="F4613" s="24">
        <f t="shared" si="142"/>
        <v>19.314889999999998</v>
      </c>
      <c r="G4613" s="24">
        <v>19.314889999999998</v>
      </c>
      <c r="H4613" s="23">
        <v>8.9822799999999994</v>
      </c>
      <c r="I4613" s="23"/>
      <c r="J4613" s="23">
        <v>150</v>
      </c>
      <c r="K4613" s="23"/>
    </row>
    <row r="4614" spans="1:11" ht="12.75" customHeight="1" x14ac:dyDescent="0.25">
      <c r="A4614" s="20">
        <f t="shared" si="143"/>
        <v>43078.874999988831</v>
      </c>
      <c r="B4614" s="29">
        <v>18.209499999999998</v>
      </c>
      <c r="C4614" s="30">
        <v>0.31231999999999999</v>
      </c>
      <c r="D4614" s="29">
        <v>170.43039999999999</v>
      </c>
      <c r="E4614" s="29"/>
      <c r="F4614" s="24">
        <f t="shared" si="142"/>
        <v>18.209499999999998</v>
      </c>
      <c r="G4614" s="24">
        <v>18.209499999999998</v>
      </c>
      <c r="H4614" s="23">
        <v>8.9822199999999999</v>
      </c>
      <c r="I4614" s="23"/>
      <c r="J4614" s="23">
        <v>150</v>
      </c>
      <c r="K4614" s="23"/>
    </row>
    <row r="4615" spans="1:11" ht="12.75" customHeight="1" x14ac:dyDescent="0.25">
      <c r="A4615" s="20">
        <f t="shared" si="143"/>
        <v>43078.916666655496</v>
      </c>
      <c r="B4615" s="29">
        <v>15.815670000000001</v>
      </c>
      <c r="C4615" s="30">
        <v>0.41677999999999998</v>
      </c>
      <c r="D4615" s="29">
        <v>270.964</v>
      </c>
      <c r="E4615" s="29"/>
      <c r="F4615" s="24">
        <f t="shared" si="142"/>
        <v>15.815670000000001</v>
      </c>
      <c r="G4615" s="24">
        <v>15.815670000000001</v>
      </c>
      <c r="H4615" s="23">
        <v>8.9786099999999998</v>
      </c>
      <c r="I4615" s="23"/>
      <c r="J4615" s="23">
        <v>150</v>
      </c>
      <c r="K4615" s="23"/>
    </row>
    <row r="4616" spans="1:11" ht="12.75" customHeight="1" x14ac:dyDescent="0.25">
      <c r="A4616" s="20">
        <f t="shared" si="143"/>
        <v>43078.95833332216</v>
      </c>
      <c r="B4616" s="29">
        <v>0.3</v>
      </c>
      <c r="C4616" s="30">
        <v>0.27926000000000001</v>
      </c>
      <c r="D4616" s="29">
        <v>13.548730000000001</v>
      </c>
      <c r="E4616" s="29"/>
      <c r="F4616" s="24">
        <f t="shared" si="142"/>
        <v>0.3</v>
      </c>
      <c r="G4616" s="24">
        <v>0.3</v>
      </c>
      <c r="H4616" s="23">
        <v>8.9748000000000001</v>
      </c>
      <c r="I4616" s="23"/>
      <c r="J4616" s="23">
        <v>150</v>
      </c>
      <c r="K4616" s="23"/>
    </row>
    <row r="4617" spans="1:11" ht="12.75" customHeight="1" x14ac:dyDescent="0.25">
      <c r="A4617" s="20">
        <f t="shared" si="143"/>
        <v>43078.999999988824</v>
      </c>
      <c r="B4617" s="29">
        <v>12.788779999999999</v>
      </c>
      <c r="C4617" s="30">
        <v>0.39876</v>
      </c>
      <c r="D4617" s="29">
        <v>298.18360000000001</v>
      </c>
      <c r="E4617" s="29"/>
      <c r="F4617" s="24">
        <f t="shared" si="142"/>
        <v>12.788779999999999</v>
      </c>
      <c r="G4617" s="24">
        <v>12.788779999999999</v>
      </c>
      <c r="H4617" s="23">
        <v>8.9700000000000006</v>
      </c>
      <c r="I4617" s="23"/>
      <c r="J4617" s="23">
        <v>150</v>
      </c>
      <c r="K4617" s="23"/>
    </row>
    <row r="4618" spans="1:11" ht="12.75" customHeight="1" x14ac:dyDescent="0.25">
      <c r="A4618" s="20">
        <f t="shared" si="143"/>
        <v>43079.041666655488</v>
      </c>
      <c r="B4618" s="29">
        <v>39.864199999999997</v>
      </c>
      <c r="C4618" s="30">
        <v>0.20068</v>
      </c>
      <c r="D4618" s="29">
        <v>260.95600000000002</v>
      </c>
      <c r="E4618" s="29"/>
      <c r="F4618" s="24">
        <f t="shared" si="142"/>
        <v>39.864199999999997</v>
      </c>
      <c r="G4618" s="24">
        <v>39.864199999999997</v>
      </c>
      <c r="H4618" s="23">
        <v>8.9696700000000007</v>
      </c>
      <c r="I4618" s="23">
        <f>COUNTIF(G4618:G4641,"&gt;150")</f>
        <v>0</v>
      </c>
      <c r="J4618" s="23">
        <v>150</v>
      </c>
      <c r="K4618" s="23"/>
    </row>
    <row r="4619" spans="1:11" ht="12.75" customHeight="1" x14ac:dyDescent="0.25">
      <c r="A4619" s="20">
        <f t="shared" si="143"/>
        <v>43079.083333322153</v>
      </c>
      <c r="B4619" s="29">
        <v>15.698499999999999</v>
      </c>
      <c r="C4619" s="30">
        <v>0.29305999999999999</v>
      </c>
      <c r="D4619" s="29">
        <v>195.32499999999999</v>
      </c>
      <c r="E4619" s="29"/>
      <c r="F4619" s="24">
        <f t="shared" ref="F4619:F4682" si="144">IF(AND(B4619&gt;0,ISNUMBER(B4619)),B4619,"")</f>
        <v>15.698499999999999</v>
      </c>
      <c r="G4619" s="24">
        <v>15.698499999999999</v>
      </c>
      <c r="H4619" s="23">
        <v>8.9676100000000005</v>
      </c>
      <c r="I4619" s="23"/>
      <c r="J4619" s="23">
        <v>150</v>
      </c>
      <c r="K4619" s="23"/>
    </row>
    <row r="4620" spans="1:11" ht="12.75" customHeight="1" x14ac:dyDescent="0.25">
      <c r="A4620" s="20">
        <f t="shared" ref="A4620:A4683" si="145">A4619+1/24</f>
        <v>43079.124999988817</v>
      </c>
      <c r="B4620" s="29">
        <v>14.325889999999999</v>
      </c>
      <c r="C4620" s="30">
        <v>0.32728000000000002</v>
      </c>
      <c r="D4620" s="29">
        <v>246.988</v>
      </c>
      <c r="E4620" s="29"/>
      <c r="F4620" s="24">
        <f t="shared" si="144"/>
        <v>14.325889999999999</v>
      </c>
      <c r="G4620" s="24">
        <v>14.325889999999999</v>
      </c>
      <c r="H4620" s="23">
        <v>8.9664599999999997</v>
      </c>
      <c r="I4620" s="23"/>
      <c r="J4620" s="23">
        <v>150</v>
      </c>
      <c r="K4620" s="23"/>
    </row>
    <row r="4621" spans="1:11" ht="12.75" customHeight="1" x14ac:dyDescent="0.25">
      <c r="A4621" s="20">
        <f t="shared" si="145"/>
        <v>43079.166666655481</v>
      </c>
      <c r="B4621" s="29">
        <v>18.326170000000001</v>
      </c>
      <c r="C4621" s="30">
        <v>0.30769999999999997</v>
      </c>
      <c r="D4621" s="29">
        <v>92.776179999999997</v>
      </c>
      <c r="E4621" s="29"/>
      <c r="F4621" s="24">
        <f t="shared" si="144"/>
        <v>18.326170000000001</v>
      </c>
      <c r="G4621" s="24">
        <v>18.326170000000001</v>
      </c>
      <c r="H4621" s="23">
        <v>8.9613300000000002</v>
      </c>
      <c r="I4621" s="23"/>
      <c r="J4621" s="23">
        <v>150</v>
      </c>
      <c r="K4621" s="23"/>
    </row>
    <row r="4622" spans="1:11" ht="12.75" customHeight="1" x14ac:dyDescent="0.25">
      <c r="A4622" s="20">
        <f t="shared" si="145"/>
        <v>43079.208333322145</v>
      </c>
      <c r="B4622" s="29">
        <v>7.7714999999999996</v>
      </c>
      <c r="C4622" s="30">
        <v>0.29555999999999999</v>
      </c>
      <c r="D4622" s="29">
        <v>45.205150000000003</v>
      </c>
      <c r="E4622" s="29"/>
      <c r="F4622" s="24">
        <f t="shared" si="144"/>
        <v>7.7714999999999996</v>
      </c>
      <c r="G4622" s="24">
        <v>7.7714999999999996</v>
      </c>
      <c r="H4622" s="23">
        <v>8.9513999999999996</v>
      </c>
      <c r="I4622" s="23"/>
      <c r="J4622" s="23">
        <v>150</v>
      </c>
      <c r="K4622" s="23"/>
    </row>
    <row r="4623" spans="1:11" ht="12.75" customHeight="1" x14ac:dyDescent="0.25">
      <c r="A4623" s="20">
        <f t="shared" si="145"/>
        <v>43079.24999998881</v>
      </c>
      <c r="B4623" s="29">
        <v>8.2302199999999992</v>
      </c>
      <c r="C4623" s="30">
        <v>0.34586</v>
      </c>
      <c r="D4623" s="29">
        <v>211.0959</v>
      </c>
      <c r="E4623" s="29"/>
      <c r="F4623" s="24">
        <f t="shared" si="144"/>
        <v>8.2302199999999992</v>
      </c>
      <c r="G4623" s="24">
        <v>8.2302199999999992</v>
      </c>
      <c r="H4623" s="23">
        <v>8.9504999999999999</v>
      </c>
      <c r="I4623" s="23"/>
      <c r="J4623" s="23">
        <v>150</v>
      </c>
      <c r="K4623" s="23"/>
    </row>
    <row r="4624" spans="1:11" ht="12.75" customHeight="1" x14ac:dyDescent="0.25">
      <c r="A4624" s="20">
        <f t="shared" si="145"/>
        <v>43079.291666655474</v>
      </c>
      <c r="B4624" s="29">
        <v>13.926220000000001</v>
      </c>
      <c r="C4624" s="30">
        <v>0.44605</v>
      </c>
      <c r="D4624" s="29">
        <v>50.777340000000002</v>
      </c>
      <c r="E4624" s="29"/>
      <c r="F4624" s="24">
        <f t="shared" si="144"/>
        <v>13.926220000000001</v>
      </c>
      <c r="G4624" s="24">
        <v>13.926220000000001</v>
      </c>
      <c r="H4624" s="23">
        <v>8.9492799999999999</v>
      </c>
      <c r="I4624" s="23"/>
      <c r="J4624" s="23">
        <v>150</v>
      </c>
      <c r="K4624" s="23"/>
    </row>
    <row r="4625" spans="1:11" ht="12.75" customHeight="1" x14ac:dyDescent="0.25">
      <c r="A4625" s="20">
        <f t="shared" si="145"/>
        <v>43079.333333322138</v>
      </c>
      <c r="B4625" s="29"/>
      <c r="C4625" s="30">
        <v>0.19292999999999999</v>
      </c>
      <c r="D4625" s="29">
        <v>116.1048</v>
      </c>
      <c r="E4625" s="29"/>
      <c r="F4625" s="24" t="str">
        <f t="shared" si="144"/>
        <v/>
      </c>
      <c r="G4625" s="24" t="s">
        <v>189</v>
      </c>
      <c r="H4625" s="23">
        <v>8.9428300000000007</v>
      </c>
      <c r="I4625" s="23"/>
      <c r="J4625" s="23">
        <v>150</v>
      </c>
      <c r="K4625" s="23"/>
    </row>
    <row r="4626" spans="1:11" ht="12.75" customHeight="1" x14ac:dyDescent="0.25">
      <c r="A4626" s="20">
        <f t="shared" si="145"/>
        <v>43079.374999988802</v>
      </c>
      <c r="B4626" s="29">
        <v>7.84206</v>
      </c>
      <c r="C4626" s="30">
        <v>1.4782299999999999</v>
      </c>
      <c r="D4626" s="29">
        <v>0.47947000000000001</v>
      </c>
      <c r="E4626" s="29"/>
      <c r="F4626" s="24">
        <f t="shared" si="144"/>
        <v>7.84206</v>
      </c>
      <c r="G4626" s="24">
        <v>7.84206</v>
      </c>
      <c r="H4626" s="23">
        <v>8.9374599999999997</v>
      </c>
      <c r="I4626" s="23"/>
      <c r="J4626" s="23">
        <v>150</v>
      </c>
      <c r="K4626" s="23"/>
    </row>
    <row r="4627" spans="1:11" ht="12.75" customHeight="1" x14ac:dyDescent="0.25">
      <c r="A4627" s="20">
        <f t="shared" si="145"/>
        <v>43079.416666655467</v>
      </c>
      <c r="B4627" s="29">
        <v>26.97906</v>
      </c>
      <c r="C4627" s="30">
        <v>2.2430099999999999</v>
      </c>
      <c r="D4627" s="29">
        <v>353.00639999999999</v>
      </c>
      <c r="E4627" s="29"/>
      <c r="F4627" s="24">
        <f t="shared" si="144"/>
        <v>26.97906</v>
      </c>
      <c r="G4627" s="24">
        <v>26.97906</v>
      </c>
      <c r="H4627" s="23">
        <v>8.9329999999999998</v>
      </c>
      <c r="I4627" s="23"/>
      <c r="J4627" s="23">
        <v>150</v>
      </c>
      <c r="K4627" s="23"/>
    </row>
    <row r="4628" spans="1:11" ht="12.75" customHeight="1" x14ac:dyDescent="0.25">
      <c r="A4628" s="20">
        <f t="shared" si="145"/>
        <v>43079.458333322131</v>
      </c>
      <c r="B4628" s="29">
        <v>6.3335600000000003</v>
      </c>
      <c r="C4628" s="30">
        <v>2.5109599999999999</v>
      </c>
      <c r="D4628" s="29">
        <v>26.052520000000001</v>
      </c>
      <c r="E4628" s="29"/>
      <c r="F4628" s="24">
        <f t="shared" si="144"/>
        <v>6.3335600000000003</v>
      </c>
      <c r="G4628" s="24">
        <v>6.3335600000000003</v>
      </c>
      <c r="H4628" s="23">
        <v>8.9273900000000008</v>
      </c>
      <c r="I4628" s="23"/>
      <c r="J4628" s="23">
        <v>150</v>
      </c>
      <c r="K4628" s="23"/>
    </row>
    <row r="4629" spans="1:11" ht="12.75" customHeight="1" x14ac:dyDescent="0.25">
      <c r="A4629" s="20">
        <f t="shared" si="145"/>
        <v>43079.499999988795</v>
      </c>
      <c r="B4629" s="29">
        <v>6.9332200000000004</v>
      </c>
      <c r="C4629" s="30">
        <v>1.75183</v>
      </c>
      <c r="D4629" s="29">
        <v>31.580359999999999</v>
      </c>
      <c r="E4629" s="29"/>
      <c r="F4629" s="24">
        <f t="shared" si="144"/>
        <v>6.9332200000000004</v>
      </c>
      <c r="G4629" s="24">
        <v>6.9332200000000004</v>
      </c>
      <c r="H4629" s="23">
        <v>8.9264500000000009</v>
      </c>
      <c r="I4629" s="23"/>
      <c r="J4629" s="23">
        <v>150</v>
      </c>
      <c r="K4629" s="23"/>
    </row>
    <row r="4630" spans="1:11" ht="12.75" customHeight="1" x14ac:dyDescent="0.25">
      <c r="A4630" s="20">
        <f t="shared" si="145"/>
        <v>43079.541666655459</v>
      </c>
      <c r="B4630" s="29">
        <v>6.5781099999999997</v>
      </c>
      <c r="C4630" s="30">
        <v>2.6272700000000002</v>
      </c>
      <c r="D4630" s="29">
        <v>1.4094100000000001</v>
      </c>
      <c r="E4630" s="29"/>
      <c r="F4630" s="24">
        <f t="shared" si="144"/>
        <v>6.5781099999999997</v>
      </c>
      <c r="G4630" s="24">
        <v>6.5781099999999997</v>
      </c>
      <c r="H4630" s="23">
        <v>8.9250000000000007</v>
      </c>
      <c r="I4630" s="23"/>
      <c r="J4630" s="23">
        <v>150</v>
      </c>
      <c r="K4630" s="23"/>
    </row>
    <row r="4631" spans="1:11" ht="12.75" customHeight="1" x14ac:dyDescent="0.25">
      <c r="A4631" s="20">
        <f t="shared" si="145"/>
        <v>43079.583333322124</v>
      </c>
      <c r="B4631" s="29">
        <v>8.6137800000000002</v>
      </c>
      <c r="C4631" s="30">
        <v>2.7416399999999999</v>
      </c>
      <c r="D4631" s="29">
        <v>17.966139999999999</v>
      </c>
      <c r="E4631" s="29"/>
      <c r="F4631" s="24">
        <f t="shared" si="144"/>
        <v>8.6137800000000002</v>
      </c>
      <c r="G4631" s="24">
        <v>8.6137800000000002</v>
      </c>
      <c r="H4631" s="23">
        <v>8.9221500000000002</v>
      </c>
      <c r="I4631" s="23"/>
      <c r="J4631" s="23">
        <v>150</v>
      </c>
      <c r="K4631" s="23"/>
    </row>
    <row r="4632" spans="1:11" ht="12.75" customHeight="1" x14ac:dyDescent="0.25">
      <c r="A4632" s="20">
        <f t="shared" si="145"/>
        <v>43079.624999988788</v>
      </c>
      <c r="B4632" s="29">
        <v>17.996279999999999</v>
      </c>
      <c r="C4632" s="30">
        <v>3.44408</v>
      </c>
      <c r="D4632" s="29">
        <v>45.407069999999997</v>
      </c>
      <c r="E4632" s="29"/>
      <c r="F4632" s="24">
        <f t="shared" si="144"/>
        <v>17.996279999999999</v>
      </c>
      <c r="G4632" s="24">
        <v>17.996279999999999</v>
      </c>
      <c r="H4632" s="23">
        <v>8.9191699999999994</v>
      </c>
      <c r="I4632" s="23"/>
      <c r="J4632" s="23">
        <v>150</v>
      </c>
      <c r="K4632" s="23"/>
    </row>
    <row r="4633" spans="1:11" ht="12.75" customHeight="1" x14ac:dyDescent="0.25">
      <c r="A4633" s="20">
        <f t="shared" si="145"/>
        <v>43079.666666655452</v>
      </c>
      <c r="B4633" s="29">
        <v>12.503830000000001</v>
      </c>
      <c r="C4633" s="30">
        <v>2.2865799999999998</v>
      </c>
      <c r="D4633" s="29">
        <v>55.388829999999999</v>
      </c>
      <c r="E4633" s="29"/>
      <c r="F4633" s="24">
        <f t="shared" si="144"/>
        <v>12.503830000000001</v>
      </c>
      <c r="G4633" s="24">
        <v>12.503830000000001</v>
      </c>
      <c r="H4633" s="23">
        <v>8.9092800000000008</v>
      </c>
      <c r="I4633" s="23"/>
      <c r="J4633" s="23">
        <v>150</v>
      </c>
      <c r="K4633" s="23"/>
    </row>
    <row r="4634" spans="1:11" ht="12.75" customHeight="1" x14ac:dyDescent="0.25">
      <c r="A4634" s="20">
        <f t="shared" si="145"/>
        <v>43079.708333322116</v>
      </c>
      <c r="B4634" s="29">
        <v>6.6276099999999998</v>
      </c>
      <c r="C4634" s="30">
        <v>1.19513</v>
      </c>
      <c r="D4634" s="29">
        <v>128</v>
      </c>
      <c r="E4634" s="29"/>
      <c r="F4634" s="24">
        <f t="shared" si="144"/>
        <v>6.6276099999999998</v>
      </c>
      <c r="G4634" s="24">
        <v>6.6276099999999998</v>
      </c>
      <c r="H4634" s="23">
        <v>8.9085000000000001</v>
      </c>
      <c r="I4634" s="23"/>
      <c r="J4634" s="23">
        <v>150</v>
      </c>
      <c r="K4634" s="23"/>
    </row>
    <row r="4635" spans="1:11" ht="12.75" customHeight="1" x14ac:dyDescent="0.25">
      <c r="A4635" s="20">
        <f t="shared" si="145"/>
        <v>43079.74999998878</v>
      </c>
      <c r="B4635" s="29">
        <v>10.53233</v>
      </c>
      <c r="C4635" s="30">
        <v>0.65163000000000004</v>
      </c>
      <c r="D4635" s="29">
        <v>179.08369999999999</v>
      </c>
      <c r="E4635" s="29"/>
      <c r="F4635" s="24">
        <f t="shared" si="144"/>
        <v>10.53233</v>
      </c>
      <c r="G4635" s="24">
        <v>10.53233</v>
      </c>
      <c r="H4635" s="23">
        <v>8.9069400000000005</v>
      </c>
      <c r="I4635" s="23"/>
      <c r="J4635" s="23">
        <v>150</v>
      </c>
      <c r="K4635" s="23"/>
    </row>
    <row r="4636" spans="1:11" ht="12.75" customHeight="1" x14ac:dyDescent="0.25">
      <c r="A4636" s="20">
        <f t="shared" si="145"/>
        <v>43079.791666655445</v>
      </c>
      <c r="B4636" s="29">
        <v>8.6021099999999997</v>
      </c>
      <c r="C4636" s="30">
        <v>1.0102199999999999</v>
      </c>
      <c r="D4636" s="29">
        <v>213.18459999999999</v>
      </c>
      <c r="E4636" s="29"/>
      <c r="F4636" s="24">
        <f t="shared" si="144"/>
        <v>8.6021099999999997</v>
      </c>
      <c r="G4636" s="24">
        <v>8.6021099999999997</v>
      </c>
      <c r="H4636" s="23">
        <v>8.9041700000000006</v>
      </c>
      <c r="I4636" s="23"/>
      <c r="J4636" s="23">
        <v>150</v>
      </c>
      <c r="K4636" s="23"/>
    </row>
    <row r="4637" spans="1:11" ht="12.75" customHeight="1" x14ac:dyDescent="0.25">
      <c r="A4637" s="20">
        <f t="shared" si="145"/>
        <v>43079.833333322109</v>
      </c>
      <c r="B4637" s="29">
        <v>2.5013899999999998</v>
      </c>
      <c r="C4637" s="30">
        <v>0.34814000000000001</v>
      </c>
      <c r="D4637" s="29">
        <v>140.93799999999999</v>
      </c>
      <c r="E4637" s="29"/>
      <c r="F4637" s="24">
        <f t="shared" si="144"/>
        <v>2.5013899999999998</v>
      </c>
      <c r="G4637" s="24">
        <v>2.5013899999999998</v>
      </c>
      <c r="H4637" s="23">
        <v>8.9037799999999994</v>
      </c>
      <c r="I4637" s="23"/>
      <c r="J4637" s="23">
        <v>150</v>
      </c>
      <c r="K4637" s="23"/>
    </row>
    <row r="4638" spans="1:11" ht="12.75" customHeight="1" x14ac:dyDescent="0.25">
      <c r="A4638" s="20">
        <f t="shared" si="145"/>
        <v>43079.874999988773</v>
      </c>
      <c r="B4638" s="29">
        <v>8.98489</v>
      </c>
      <c r="C4638" s="30">
        <v>0.31761</v>
      </c>
      <c r="D4638" s="29">
        <v>42.159599999999998</v>
      </c>
      <c r="E4638" s="29"/>
      <c r="F4638" s="24">
        <f t="shared" si="144"/>
        <v>8.98489</v>
      </c>
      <c r="G4638" s="24">
        <v>8.98489</v>
      </c>
      <c r="H4638" s="23">
        <v>8.9025599999999994</v>
      </c>
      <c r="I4638" s="23"/>
      <c r="J4638" s="23">
        <v>150</v>
      </c>
      <c r="K4638" s="23"/>
    </row>
    <row r="4639" spans="1:11" ht="12.75" customHeight="1" x14ac:dyDescent="0.25">
      <c r="A4639" s="20">
        <f t="shared" si="145"/>
        <v>43079.916666655437</v>
      </c>
      <c r="B4639" s="29">
        <v>11.70561</v>
      </c>
      <c r="C4639" s="30">
        <v>0.26224999999999998</v>
      </c>
      <c r="D4639" s="29">
        <v>218.74600000000001</v>
      </c>
      <c r="E4639" s="29"/>
      <c r="F4639" s="24">
        <f t="shared" si="144"/>
        <v>11.70561</v>
      </c>
      <c r="G4639" s="24">
        <v>11.70561</v>
      </c>
      <c r="H4639" s="23">
        <v>8.9011399999999998</v>
      </c>
      <c r="I4639" s="23"/>
      <c r="J4639" s="23">
        <v>150</v>
      </c>
      <c r="K4639" s="23"/>
    </row>
    <row r="4640" spans="1:11" ht="12.75" customHeight="1" x14ac:dyDescent="0.25">
      <c r="A4640" s="20">
        <f t="shared" si="145"/>
        <v>43079.958333322102</v>
      </c>
      <c r="B4640" s="29">
        <v>3.1082800000000002</v>
      </c>
      <c r="C4640" s="30">
        <v>0.27338000000000001</v>
      </c>
      <c r="D4640" s="29">
        <v>31.163360000000001</v>
      </c>
      <c r="E4640" s="29"/>
      <c r="F4640" s="24">
        <f t="shared" si="144"/>
        <v>3.1082800000000002</v>
      </c>
      <c r="G4640" s="24">
        <v>3.1082800000000002</v>
      </c>
      <c r="H4640" s="23">
        <v>8.9000599999999999</v>
      </c>
      <c r="I4640" s="23"/>
      <c r="J4640" s="23">
        <v>150</v>
      </c>
      <c r="K4640" s="23"/>
    </row>
    <row r="4641" spans="1:11" ht="12.75" customHeight="1" x14ac:dyDescent="0.25">
      <c r="A4641" s="20">
        <f t="shared" si="145"/>
        <v>43079.999999988766</v>
      </c>
      <c r="B4641" s="29">
        <v>5.1781100000000002</v>
      </c>
      <c r="C4641" s="30">
        <v>0.31618000000000002</v>
      </c>
      <c r="D4641" s="29">
        <v>24.84083</v>
      </c>
      <c r="E4641" s="29"/>
      <c r="F4641" s="24">
        <f t="shared" si="144"/>
        <v>5.1781100000000002</v>
      </c>
      <c r="G4641" s="24">
        <v>5.1781100000000002</v>
      </c>
      <c r="H4641" s="23">
        <v>8.8996099999999991</v>
      </c>
      <c r="I4641" s="23"/>
      <c r="J4641" s="23">
        <v>150</v>
      </c>
      <c r="K4641" s="23"/>
    </row>
    <row r="4642" spans="1:11" ht="12.75" customHeight="1" x14ac:dyDescent="0.25">
      <c r="A4642" s="20">
        <f t="shared" si="145"/>
        <v>43080.04166665543</v>
      </c>
      <c r="B4642" s="29">
        <v>-1.5371999999999999</v>
      </c>
      <c r="C4642" s="30">
        <v>0.29577999999999999</v>
      </c>
      <c r="D4642" s="29">
        <v>10.09055</v>
      </c>
      <c r="E4642" s="29"/>
      <c r="F4642" s="24" t="str">
        <f t="shared" si="144"/>
        <v/>
      </c>
      <c r="G4642" s="24" t="s">
        <v>189</v>
      </c>
      <c r="H4642" s="23">
        <v>8.8978300000000008</v>
      </c>
      <c r="I4642" s="23">
        <f>COUNTIF(G4642:G4665,"&gt;150")</f>
        <v>0</v>
      </c>
      <c r="J4642" s="23">
        <v>150</v>
      </c>
      <c r="K4642" s="23"/>
    </row>
    <row r="4643" spans="1:11" ht="12.75" customHeight="1" x14ac:dyDescent="0.25">
      <c r="A4643" s="20">
        <f t="shared" si="145"/>
        <v>43080.083333322094</v>
      </c>
      <c r="B4643" s="29">
        <v>11.20739</v>
      </c>
      <c r="C4643" s="30">
        <v>0.40925</v>
      </c>
      <c r="D4643" s="29">
        <v>327.44209999999998</v>
      </c>
      <c r="E4643" s="29"/>
      <c r="F4643" s="24">
        <f t="shared" si="144"/>
        <v>11.20739</v>
      </c>
      <c r="G4643" s="24">
        <v>11.20739</v>
      </c>
      <c r="H4643" s="23">
        <v>8.8920600000000007</v>
      </c>
      <c r="I4643" s="23"/>
      <c r="J4643" s="23">
        <v>150</v>
      </c>
      <c r="K4643" s="23"/>
    </row>
    <row r="4644" spans="1:11" ht="12.75" customHeight="1" x14ac:dyDescent="0.25">
      <c r="A4644" s="20">
        <f t="shared" si="145"/>
        <v>43080.124999988759</v>
      </c>
      <c r="B4644" s="29">
        <v>9.1412800000000001</v>
      </c>
      <c r="C4644" s="30">
        <v>0.22538</v>
      </c>
      <c r="D4644" s="29">
        <v>42.552149999999997</v>
      </c>
      <c r="E4644" s="29"/>
      <c r="F4644" s="24">
        <f t="shared" si="144"/>
        <v>9.1412800000000001</v>
      </c>
      <c r="G4644" s="24">
        <v>9.1412800000000001</v>
      </c>
      <c r="H4644" s="23">
        <v>8.8911300000000004</v>
      </c>
      <c r="I4644" s="23"/>
      <c r="J4644" s="23">
        <v>150</v>
      </c>
      <c r="K4644" s="23"/>
    </row>
    <row r="4645" spans="1:11" ht="12.75" customHeight="1" x14ac:dyDescent="0.25">
      <c r="A4645" s="20">
        <f t="shared" si="145"/>
        <v>43080.166666655423</v>
      </c>
      <c r="B4645" s="29">
        <v>6.8263299999999996</v>
      </c>
      <c r="C4645" s="30">
        <v>0.31680000000000003</v>
      </c>
      <c r="D4645" s="29">
        <v>351.36110000000002</v>
      </c>
      <c r="E4645" s="29"/>
      <c r="F4645" s="24">
        <f t="shared" si="144"/>
        <v>6.8263299999999996</v>
      </c>
      <c r="G4645" s="24">
        <v>6.8263299999999996</v>
      </c>
      <c r="H4645" s="23">
        <v>8.8886099999999999</v>
      </c>
      <c r="I4645" s="23"/>
      <c r="J4645" s="23">
        <v>150</v>
      </c>
      <c r="K4645" s="23"/>
    </row>
    <row r="4646" spans="1:11" ht="12.75" customHeight="1" x14ac:dyDescent="0.25">
      <c r="A4646" s="20">
        <f t="shared" si="145"/>
        <v>43080.208333322087</v>
      </c>
      <c r="B4646" s="29">
        <v>31.908940000000001</v>
      </c>
      <c r="C4646" s="30">
        <v>0.31290000000000001</v>
      </c>
      <c r="D4646" s="29">
        <v>260.48149999999998</v>
      </c>
      <c r="E4646" s="29"/>
      <c r="F4646" s="24">
        <f t="shared" si="144"/>
        <v>31.908940000000001</v>
      </c>
      <c r="G4646" s="24">
        <v>31.908940000000001</v>
      </c>
      <c r="H4646" s="23">
        <v>8.8880599999999994</v>
      </c>
      <c r="I4646" s="23"/>
      <c r="J4646" s="23">
        <v>150</v>
      </c>
      <c r="K4646" s="23"/>
    </row>
    <row r="4647" spans="1:11" ht="12.75" customHeight="1" x14ac:dyDescent="0.25">
      <c r="A4647" s="20">
        <f t="shared" si="145"/>
        <v>43080.249999988751</v>
      </c>
      <c r="B4647" s="29">
        <v>65.174329999999998</v>
      </c>
      <c r="C4647" s="30">
        <v>0.34316999999999998</v>
      </c>
      <c r="D4647" s="29">
        <v>278.74720000000002</v>
      </c>
      <c r="E4647" s="29"/>
      <c r="F4647" s="24">
        <f t="shared" si="144"/>
        <v>65.174329999999998</v>
      </c>
      <c r="G4647" s="24">
        <v>65.174329999999998</v>
      </c>
      <c r="H4647" s="23">
        <v>8.8851700000000005</v>
      </c>
      <c r="I4647" s="23"/>
      <c r="J4647" s="23">
        <v>150</v>
      </c>
      <c r="K4647" s="23"/>
    </row>
    <row r="4648" spans="1:11" ht="12.75" customHeight="1" x14ac:dyDescent="0.25">
      <c r="A4648" s="20">
        <f t="shared" si="145"/>
        <v>43080.291666655416</v>
      </c>
      <c r="B4648" s="29">
        <v>69.786559999999994</v>
      </c>
      <c r="C4648" s="30">
        <v>0.22267999999999999</v>
      </c>
      <c r="D4648" s="29">
        <v>264.19060000000002</v>
      </c>
      <c r="E4648" s="29"/>
      <c r="F4648" s="24">
        <f t="shared" si="144"/>
        <v>69.786559999999994</v>
      </c>
      <c r="G4648" s="24">
        <v>69.786559999999994</v>
      </c>
      <c r="H4648" s="23">
        <v>8.8823899999999991</v>
      </c>
      <c r="I4648" s="23"/>
      <c r="J4648" s="23">
        <v>150</v>
      </c>
      <c r="K4648" s="23"/>
    </row>
    <row r="4649" spans="1:11" ht="12.75" customHeight="1" x14ac:dyDescent="0.25">
      <c r="A4649" s="20">
        <f t="shared" si="145"/>
        <v>43080.33333332208</v>
      </c>
      <c r="B4649" s="29">
        <v>60.568669999999997</v>
      </c>
      <c r="C4649" s="30">
        <v>0.48945</v>
      </c>
      <c r="D4649" s="29">
        <v>208.12430000000001</v>
      </c>
      <c r="E4649" s="29"/>
      <c r="F4649" s="24">
        <f t="shared" si="144"/>
        <v>60.568669999999997</v>
      </c>
      <c r="G4649" s="24">
        <v>60.568669999999997</v>
      </c>
      <c r="H4649" s="23">
        <v>8.8795400000000004</v>
      </c>
      <c r="I4649" s="23"/>
      <c r="J4649" s="23">
        <v>150</v>
      </c>
      <c r="K4649" s="23"/>
    </row>
    <row r="4650" spans="1:11" ht="12.75" customHeight="1" x14ac:dyDescent="0.25">
      <c r="A4650" s="20">
        <f t="shared" si="145"/>
        <v>43080.374999988744</v>
      </c>
      <c r="B4650" s="29">
        <v>115.6464</v>
      </c>
      <c r="C4650" s="30">
        <v>0.39931</v>
      </c>
      <c r="D4650" s="29">
        <v>14.26116</v>
      </c>
      <c r="E4650" s="29"/>
      <c r="F4650" s="24">
        <f t="shared" si="144"/>
        <v>115.6464</v>
      </c>
      <c r="G4650" s="24">
        <v>115.6464</v>
      </c>
      <c r="H4650" s="23">
        <v>8.8763299999999994</v>
      </c>
      <c r="I4650" s="23"/>
      <c r="J4650" s="23">
        <v>150</v>
      </c>
      <c r="K4650" s="23"/>
    </row>
    <row r="4651" spans="1:11" ht="12.75" customHeight="1" x14ac:dyDescent="0.25">
      <c r="A4651" s="20">
        <f t="shared" si="145"/>
        <v>43080.416666655408</v>
      </c>
      <c r="B4651" s="29">
        <v>19.715779999999999</v>
      </c>
      <c r="C4651" s="30">
        <v>0.70130999999999999</v>
      </c>
      <c r="D4651" s="29">
        <v>32.806870000000004</v>
      </c>
      <c r="E4651" s="29"/>
      <c r="F4651" s="24">
        <f t="shared" si="144"/>
        <v>19.715779999999999</v>
      </c>
      <c r="G4651" s="24">
        <v>19.715779999999999</v>
      </c>
      <c r="H4651" s="23">
        <v>8.8716100000000004</v>
      </c>
      <c r="I4651" s="23"/>
      <c r="J4651" s="23">
        <v>150</v>
      </c>
      <c r="K4651" s="23"/>
    </row>
    <row r="4652" spans="1:11" ht="12.75" customHeight="1" x14ac:dyDescent="0.25">
      <c r="A4652" s="20">
        <f t="shared" si="145"/>
        <v>43080.458333322073</v>
      </c>
      <c r="B4652" s="29">
        <v>47.912170000000003</v>
      </c>
      <c r="C4652" s="30">
        <v>1.30165</v>
      </c>
      <c r="D4652" s="29">
        <v>9.8901299999999992</v>
      </c>
      <c r="E4652" s="29"/>
      <c r="F4652" s="24">
        <f t="shared" si="144"/>
        <v>47.912170000000003</v>
      </c>
      <c r="G4652" s="24">
        <v>47.912170000000003</v>
      </c>
      <c r="H4652" s="23">
        <v>8.8700899999999994</v>
      </c>
      <c r="I4652" s="23"/>
      <c r="J4652" s="23">
        <v>150</v>
      </c>
      <c r="K4652" s="23"/>
    </row>
    <row r="4653" spans="1:11" ht="12.75" customHeight="1" x14ac:dyDescent="0.25">
      <c r="A4653" s="20">
        <f t="shared" si="145"/>
        <v>43080.499999988737</v>
      </c>
      <c r="B4653" s="29">
        <v>40.699779999999997</v>
      </c>
      <c r="C4653" s="30">
        <v>1.0286599999999999</v>
      </c>
      <c r="D4653" s="29">
        <v>20.9207</v>
      </c>
      <c r="E4653" s="29"/>
      <c r="F4653" s="24">
        <f t="shared" si="144"/>
        <v>40.699779999999997</v>
      </c>
      <c r="G4653" s="24">
        <v>40.699779999999997</v>
      </c>
      <c r="H4653" s="23">
        <v>8.8698599999999992</v>
      </c>
      <c r="I4653" s="23"/>
      <c r="J4653" s="23">
        <v>150</v>
      </c>
      <c r="K4653" s="23"/>
    </row>
    <row r="4654" spans="1:11" ht="12.75" customHeight="1" x14ac:dyDescent="0.25">
      <c r="A4654" s="20">
        <f t="shared" si="145"/>
        <v>43080.541666655401</v>
      </c>
      <c r="B4654" s="29">
        <v>47.55894</v>
      </c>
      <c r="C4654" s="30">
        <v>1.18536</v>
      </c>
      <c r="D4654" s="29">
        <v>288.22089999999997</v>
      </c>
      <c r="E4654" s="29"/>
      <c r="F4654" s="24">
        <f t="shared" si="144"/>
        <v>47.55894</v>
      </c>
      <c r="G4654" s="24">
        <v>47.55894</v>
      </c>
      <c r="H4654" s="23">
        <v>8.8650000000000002</v>
      </c>
      <c r="I4654" s="23"/>
      <c r="J4654" s="23">
        <v>150</v>
      </c>
      <c r="K4654" s="23"/>
    </row>
    <row r="4655" spans="1:11" ht="12.75" customHeight="1" x14ac:dyDescent="0.25">
      <c r="A4655" s="20">
        <f t="shared" si="145"/>
        <v>43080.583333322065</v>
      </c>
      <c r="B4655" s="29">
        <v>86.717740000000006</v>
      </c>
      <c r="C4655" s="30">
        <v>1.3690599999999999</v>
      </c>
      <c r="D4655" s="29">
        <v>74.340779999999995</v>
      </c>
      <c r="E4655" s="29"/>
      <c r="F4655" s="24">
        <f t="shared" si="144"/>
        <v>86.717740000000006</v>
      </c>
      <c r="G4655" s="24">
        <v>86.717740000000006</v>
      </c>
      <c r="H4655" s="23">
        <v>8.8645399999999999</v>
      </c>
      <c r="I4655" s="23"/>
      <c r="J4655" s="23">
        <v>150</v>
      </c>
      <c r="K4655" s="23"/>
    </row>
    <row r="4656" spans="1:11" ht="12.75" customHeight="1" x14ac:dyDescent="0.25">
      <c r="A4656" s="20">
        <f t="shared" si="145"/>
        <v>43080.62499998873</v>
      </c>
      <c r="B4656" s="29">
        <v>51.238</v>
      </c>
      <c r="C4656" s="30">
        <v>3.1968700000000001</v>
      </c>
      <c r="D4656" s="29">
        <v>274.72309999999999</v>
      </c>
      <c r="E4656" s="29"/>
      <c r="F4656" s="24">
        <f t="shared" si="144"/>
        <v>51.238</v>
      </c>
      <c r="G4656" s="24">
        <v>51.238</v>
      </c>
      <c r="H4656" s="23">
        <v>8.8629999999999995</v>
      </c>
      <c r="I4656" s="23"/>
      <c r="J4656" s="23">
        <v>150</v>
      </c>
      <c r="K4656" s="23"/>
    </row>
    <row r="4657" spans="1:11" ht="12.75" customHeight="1" x14ac:dyDescent="0.25">
      <c r="A4657" s="20">
        <f t="shared" si="145"/>
        <v>43080.666666655394</v>
      </c>
      <c r="B4657" s="29">
        <v>37.1785</v>
      </c>
      <c r="C4657" s="30">
        <v>0.76276999999999995</v>
      </c>
      <c r="D4657" s="29">
        <v>128.20079999999999</v>
      </c>
      <c r="E4657" s="29"/>
      <c r="F4657" s="24">
        <f t="shared" si="144"/>
        <v>37.1785</v>
      </c>
      <c r="G4657" s="24">
        <v>37.1785</v>
      </c>
      <c r="H4657" s="23">
        <v>8.8610100000000003</v>
      </c>
      <c r="I4657" s="23"/>
      <c r="J4657" s="23">
        <v>150</v>
      </c>
      <c r="K4657" s="23"/>
    </row>
    <row r="4658" spans="1:11" ht="12.75" customHeight="1" x14ac:dyDescent="0.25">
      <c r="A4658" s="20">
        <f t="shared" si="145"/>
        <v>43080.708333322058</v>
      </c>
      <c r="B4658" s="29">
        <v>8.7736699999999992</v>
      </c>
      <c r="C4658" s="30">
        <v>0.65251999999999999</v>
      </c>
      <c r="D4658" s="29">
        <v>130.92080000000001</v>
      </c>
      <c r="E4658" s="29"/>
      <c r="F4658" s="24">
        <f t="shared" si="144"/>
        <v>8.7736699999999992</v>
      </c>
      <c r="G4658" s="24">
        <v>8.7736699999999992</v>
      </c>
      <c r="H4658" s="23">
        <v>8.8563399999999994</v>
      </c>
      <c r="I4658" s="23"/>
      <c r="J4658" s="23">
        <v>150</v>
      </c>
      <c r="K4658" s="23"/>
    </row>
    <row r="4659" spans="1:11" ht="12.75" customHeight="1" x14ac:dyDescent="0.25">
      <c r="A4659" s="20">
        <f t="shared" si="145"/>
        <v>43080.749999988722</v>
      </c>
      <c r="B4659" s="29">
        <v>6.4353300000000004</v>
      </c>
      <c r="C4659" s="30">
        <v>0.49385000000000001</v>
      </c>
      <c r="D4659" s="29">
        <v>185.7714</v>
      </c>
      <c r="E4659" s="29"/>
      <c r="F4659" s="24">
        <f t="shared" si="144"/>
        <v>6.4353300000000004</v>
      </c>
      <c r="G4659" s="24">
        <v>6.4353300000000004</v>
      </c>
      <c r="H4659" s="23">
        <v>8.8541899999999991</v>
      </c>
      <c r="I4659" s="23"/>
      <c r="J4659" s="23">
        <v>150</v>
      </c>
      <c r="K4659" s="23"/>
    </row>
    <row r="4660" spans="1:11" ht="12.75" customHeight="1" x14ac:dyDescent="0.25">
      <c r="A4660" s="20">
        <f t="shared" si="145"/>
        <v>43080.791666655387</v>
      </c>
      <c r="B4660" s="29">
        <v>4.6490600000000004</v>
      </c>
      <c r="C4660" s="30">
        <v>0.63844999999999996</v>
      </c>
      <c r="D4660" s="29">
        <v>174.64179999999999</v>
      </c>
      <c r="E4660" s="29"/>
      <c r="F4660" s="24">
        <f t="shared" si="144"/>
        <v>4.6490600000000004</v>
      </c>
      <c r="G4660" s="24">
        <v>4.6490600000000004</v>
      </c>
      <c r="H4660" s="23">
        <v>8.8528300000000009</v>
      </c>
      <c r="I4660" s="23"/>
      <c r="J4660" s="23">
        <v>150</v>
      </c>
      <c r="K4660" s="23"/>
    </row>
    <row r="4661" spans="1:11" ht="12.75" customHeight="1" x14ac:dyDescent="0.25">
      <c r="A4661" s="20">
        <f t="shared" si="145"/>
        <v>43080.833333322051</v>
      </c>
      <c r="B4661" s="29">
        <v>9.2184500000000007</v>
      </c>
      <c r="C4661" s="30">
        <v>0.59482999999999997</v>
      </c>
      <c r="D4661" s="29">
        <v>111.3535</v>
      </c>
      <c r="E4661" s="29"/>
      <c r="F4661" s="24">
        <f t="shared" si="144"/>
        <v>9.2184500000000007</v>
      </c>
      <c r="G4661" s="24">
        <v>9.2184500000000007</v>
      </c>
      <c r="H4661" s="23">
        <v>8.8516100000000009</v>
      </c>
      <c r="I4661" s="23"/>
      <c r="J4661" s="23">
        <v>150</v>
      </c>
      <c r="K4661" s="23"/>
    </row>
    <row r="4662" spans="1:11" ht="12.75" customHeight="1" x14ac:dyDescent="0.25">
      <c r="A4662" s="20">
        <f t="shared" si="145"/>
        <v>43080.874999988715</v>
      </c>
      <c r="B4662" s="29">
        <v>4.2958800000000004</v>
      </c>
      <c r="C4662" s="30">
        <v>0.48118</v>
      </c>
      <c r="D4662" s="29">
        <v>59.697620000000001</v>
      </c>
      <c r="E4662" s="29"/>
      <c r="F4662" s="24">
        <f t="shared" si="144"/>
        <v>4.2958800000000004</v>
      </c>
      <c r="G4662" s="24">
        <v>4.2958800000000004</v>
      </c>
      <c r="H4662" s="23">
        <v>8.8477800000000002</v>
      </c>
      <c r="I4662" s="23"/>
      <c r="J4662" s="23">
        <v>150</v>
      </c>
      <c r="K4662" s="23"/>
    </row>
    <row r="4663" spans="1:11" ht="12.75" customHeight="1" x14ac:dyDescent="0.25">
      <c r="A4663" s="20">
        <f t="shared" si="145"/>
        <v>43080.916666655379</v>
      </c>
      <c r="B4663" s="29">
        <v>10.21682</v>
      </c>
      <c r="C4663" s="30">
        <v>0.50758999999999999</v>
      </c>
      <c r="D4663" s="29">
        <v>277.25150000000002</v>
      </c>
      <c r="E4663" s="29"/>
      <c r="F4663" s="24">
        <f t="shared" si="144"/>
        <v>10.21682</v>
      </c>
      <c r="G4663" s="24">
        <v>10.21682</v>
      </c>
      <c r="H4663" s="23">
        <v>8.8466699999999996</v>
      </c>
      <c r="I4663" s="23"/>
      <c r="J4663" s="23">
        <v>150</v>
      </c>
      <c r="K4663" s="23"/>
    </row>
    <row r="4664" spans="1:11" ht="12.75" customHeight="1" x14ac:dyDescent="0.25">
      <c r="A4664" s="20">
        <f t="shared" si="145"/>
        <v>43080.958333322043</v>
      </c>
      <c r="B4664" s="29">
        <v>4.5765799999999999</v>
      </c>
      <c r="C4664" s="30">
        <v>0.27259</v>
      </c>
      <c r="D4664" s="29">
        <v>9.6303699999999992</v>
      </c>
      <c r="E4664" s="29"/>
      <c r="F4664" s="24">
        <f t="shared" si="144"/>
        <v>4.5765799999999999</v>
      </c>
      <c r="G4664" s="24">
        <v>4.5765799999999999</v>
      </c>
      <c r="H4664" s="23">
        <v>8.8446700000000007</v>
      </c>
      <c r="I4664" s="23"/>
      <c r="J4664" s="23">
        <v>150</v>
      </c>
      <c r="K4664" s="23"/>
    </row>
    <row r="4665" spans="1:11" ht="12.75" customHeight="1" x14ac:dyDescent="0.25">
      <c r="A4665" s="20">
        <f t="shared" si="145"/>
        <v>43080.999999988708</v>
      </c>
      <c r="B4665" s="29">
        <v>3.6453700000000002</v>
      </c>
      <c r="C4665" s="30">
        <v>0.26562000000000002</v>
      </c>
      <c r="D4665" s="29">
        <v>95.965590000000006</v>
      </c>
      <c r="E4665" s="29"/>
      <c r="F4665" s="24">
        <f t="shared" si="144"/>
        <v>3.6453700000000002</v>
      </c>
      <c r="G4665" s="24">
        <v>3.6453700000000002</v>
      </c>
      <c r="H4665" s="23">
        <v>8.8445</v>
      </c>
      <c r="I4665" s="23"/>
      <c r="J4665" s="23">
        <v>150</v>
      </c>
      <c r="K4665" s="23"/>
    </row>
    <row r="4666" spans="1:11" ht="12.75" customHeight="1" x14ac:dyDescent="0.25">
      <c r="A4666" s="20">
        <f t="shared" si="145"/>
        <v>43081.041666655372</v>
      </c>
      <c r="B4666" s="29">
        <v>5.2724700000000002</v>
      </c>
      <c r="C4666" s="30">
        <v>0.28804999999999997</v>
      </c>
      <c r="D4666" s="29">
        <v>323.11009999999999</v>
      </c>
      <c r="E4666" s="29"/>
      <c r="F4666" s="24">
        <f t="shared" si="144"/>
        <v>5.2724700000000002</v>
      </c>
      <c r="G4666" s="24">
        <v>5.2724700000000002</v>
      </c>
      <c r="H4666" s="23">
        <v>8.8421699999999994</v>
      </c>
      <c r="I4666" s="23">
        <f>COUNTIF(G4666:G4689,"&gt;150")</f>
        <v>0</v>
      </c>
      <c r="J4666" s="23">
        <v>150</v>
      </c>
      <c r="K4666" s="23"/>
    </row>
    <row r="4667" spans="1:11" ht="12.75" customHeight="1" x14ac:dyDescent="0.25">
      <c r="A4667" s="20">
        <f t="shared" si="145"/>
        <v>43081.083333322036</v>
      </c>
      <c r="B4667" s="29">
        <v>3.8248099999999998</v>
      </c>
      <c r="C4667" s="30">
        <v>0.77815000000000001</v>
      </c>
      <c r="D4667" s="29">
        <v>282.7903</v>
      </c>
      <c r="E4667" s="29"/>
      <c r="F4667" s="24">
        <f t="shared" si="144"/>
        <v>3.8248099999999998</v>
      </c>
      <c r="G4667" s="24">
        <v>3.8248099999999998</v>
      </c>
      <c r="H4667" s="23">
        <v>8.8409999999999993</v>
      </c>
      <c r="I4667" s="23"/>
      <c r="J4667" s="23">
        <v>150</v>
      </c>
      <c r="K4667" s="23"/>
    </row>
    <row r="4668" spans="1:11" ht="12.75" customHeight="1" x14ac:dyDescent="0.25">
      <c r="A4668" s="20">
        <f t="shared" si="145"/>
        <v>43081.1249999887</v>
      </c>
      <c r="B4668" s="29">
        <v>5.4052100000000003</v>
      </c>
      <c r="C4668" s="30">
        <v>0.94640999999999997</v>
      </c>
      <c r="D4668" s="29">
        <v>266.68150000000003</v>
      </c>
      <c r="E4668" s="29"/>
      <c r="F4668" s="24">
        <f t="shared" si="144"/>
        <v>5.4052100000000003</v>
      </c>
      <c r="G4668" s="24">
        <v>5.4052100000000003</v>
      </c>
      <c r="H4668" s="23">
        <v>8.8392900000000001</v>
      </c>
      <c r="I4668" s="23"/>
      <c r="J4668" s="23">
        <v>150</v>
      </c>
      <c r="K4668" s="23"/>
    </row>
    <row r="4669" spans="1:11" ht="12.75" customHeight="1" x14ac:dyDescent="0.25">
      <c r="A4669" s="20">
        <f t="shared" si="145"/>
        <v>43081.166666655365</v>
      </c>
      <c r="B4669" s="29">
        <v>-0.55005999999999999</v>
      </c>
      <c r="C4669" s="30">
        <v>0.69730000000000003</v>
      </c>
      <c r="D4669" s="29">
        <v>284.23489999999998</v>
      </c>
      <c r="E4669" s="29"/>
      <c r="F4669" s="24" t="str">
        <f t="shared" si="144"/>
        <v/>
      </c>
      <c r="G4669" s="24" t="s">
        <v>189</v>
      </c>
      <c r="H4669" s="23">
        <v>8.8383900000000004</v>
      </c>
      <c r="I4669" s="23"/>
      <c r="J4669" s="23">
        <v>150</v>
      </c>
      <c r="K4669" s="23"/>
    </row>
    <row r="4670" spans="1:11" ht="12.75" customHeight="1" x14ac:dyDescent="0.25">
      <c r="A4670" s="20">
        <f t="shared" si="145"/>
        <v>43081.208333322029</v>
      </c>
      <c r="B4670" s="29">
        <v>6.1607799999999999</v>
      </c>
      <c r="C4670" s="30">
        <v>0.36158000000000001</v>
      </c>
      <c r="D4670" s="29">
        <v>260.58670000000001</v>
      </c>
      <c r="E4670" s="29"/>
      <c r="F4670" s="24">
        <f t="shared" si="144"/>
        <v>6.1607799999999999</v>
      </c>
      <c r="G4670" s="24">
        <v>6.1607799999999999</v>
      </c>
      <c r="H4670" s="23">
        <v>8.8372200000000003</v>
      </c>
      <c r="I4670" s="23"/>
      <c r="J4670" s="23">
        <v>150</v>
      </c>
      <c r="K4670" s="23"/>
    </row>
    <row r="4671" spans="1:11" ht="12.75" customHeight="1" x14ac:dyDescent="0.25">
      <c r="A4671" s="20">
        <f t="shared" si="145"/>
        <v>43081.249999988693</v>
      </c>
      <c r="B4671" s="29">
        <v>1.49149</v>
      </c>
      <c r="C4671" s="30">
        <v>0.37918000000000002</v>
      </c>
      <c r="D4671" s="29">
        <v>323.71940000000001</v>
      </c>
      <c r="E4671" s="29"/>
      <c r="F4671" s="24">
        <f t="shared" si="144"/>
        <v>1.49149</v>
      </c>
      <c r="G4671" s="24">
        <v>1.49149</v>
      </c>
      <c r="H4671" s="23">
        <v>8.8315000000000001</v>
      </c>
      <c r="I4671" s="23"/>
      <c r="J4671" s="23">
        <v>150</v>
      </c>
      <c r="K4671" s="23"/>
    </row>
    <row r="4672" spans="1:11" ht="12.75" customHeight="1" x14ac:dyDescent="0.25">
      <c r="A4672" s="20">
        <f t="shared" si="145"/>
        <v>43081.291666655357</v>
      </c>
      <c r="B4672" s="29">
        <v>11.90724</v>
      </c>
      <c r="C4672" s="30">
        <v>0.57128999999999996</v>
      </c>
      <c r="D4672" s="29">
        <v>321.51049999999998</v>
      </c>
      <c r="E4672" s="29"/>
      <c r="F4672" s="24">
        <f t="shared" si="144"/>
        <v>11.90724</v>
      </c>
      <c r="G4672" s="24">
        <v>11.90724</v>
      </c>
      <c r="H4672" s="23">
        <v>8.8311899999999994</v>
      </c>
      <c r="I4672" s="23"/>
      <c r="J4672" s="23">
        <v>150</v>
      </c>
      <c r="K4672" s="23"/>
    </row>
    <row r="4673" spans="1:11" ht="12.75" customHeight="1" x14ac:dyDescent="0.25">
      <c r="A4673" s="20">
        <f t="shared" si="145"/>
        <v>43081.333333322022</v>
      </c>
      <c r="B4673" s="29">
        <v>-2.9678900000000001</v>
      </c>
      <c r="C4673" s="30">
        <v>0.49043999999999999</v>
      </c>
      <c r="D4673" s="29">
        <v>238.92740000000001</v>
      </c>
      <c r="E4673" s="29"/>
      <c r="F4673" s="24" t="str">
        <f t="shared" si="144"/>
        <v/>
      </c>
      <c r="G4673" s="24" t="s">
        <v>189</v>
      </c>
      <c r="H4673" s="23">
        <v>8.8297299999999996</v>
      </c>
      <c r="I4673" s="23"/>
      <c r="J4673" s="23">
        <v>150</v>
      </c>
      <c r="K4673" s="23"/>
    </row>
    <row r="4674" spans="1:11" ht="12.75" customHeight="1" x14ac:dyDescent="0.25">
      <c r="A4674" s="20">
        <f t="shared" si="145"/>
        <v>43081.374999988686</v>
      </c>
      <c r="B4674" s="29">
        <v>7.7346399999999997</v>
      </c>
      <c r="C4674" s="30">
        <v>0.39167000000000002</v>
      </c>
      <c r="D4674" s="29">
        <v>116.88</v>
      </c>
      <c r="E4674" s="29"/>
      <c r="F4674" s="24">
        <f t="shared" si="144"/>
        <v>7.7346399999999997</v>
      </c>
      <c r="G4674" s="24">
        <v>7.7346399999999997</v>
      </c>
      <c r="H4674" s="23">
        <v>8.8283299999999993</v>
      </c>
      <c r="I4674" s="23"/>
      <c r="J4674" s="23">
        <v>150</v>
      </c>
      <c r="K4674" s="23"/>
    </row>
    <row r="4675" spans="1:11" ht="12.75" customHeight="1" x14ac:dyDescent="0.25">
      <c r="A4675" s="20">
        <f t="shared" si="145"/>
        <v>43081.41666665535</v>
      </c>
      <c r="B4675" s="29">
        <v>20.843340000000001</v>
      </c>
      <c r="C4675" s="30">
        <v>2.2532100000000002</v>
      </c>
      <c r="D4675" s="29">
        <v>264.47820000000002</v>
      </c>
      <c r="E4675" s="29"/>
      <c r="F4675" s="24">
        <f t="shared" si="144"/>
        <v>20.843340000000001</v>
      </c>
      <c r="G4675" s="24">
        <v>20.843340000000001</v>
      </c>
      <c r="H4675" s="23">
        <v>8.8257100000000008</v>
      </c>
      <c r="I4675" s="23"/>
      <c r="J4675" s="23">
        <v>150</v>
      </c>
      <c r="K4675" s="23"/>
    </row>
    <row r="4676" spans="1:11" ht="12.75" customHeight="1" x14ac:dyDescent="0.25">
      <c r="A4676" s="20">
        <f t="shared" si="145"/>
        <v>43081.458333322014</v>
      </c>
      <c r="B4676" s="29">
        <v>15.9725</v>
      </c>
      <c r="C4676" s="30">
        <v>2.82091</v>
      </c>
      <c r="D4676" s="29">
        <v>277.11419999999998</v>
      </c>
      <c r="E4676" s="29"/>
      <c r="F4676" s="24">
        <f t="shared" si="144"/>
        <v>15.9725</v>
      </c>
      <c r="G4676" s="24">
        <v>15.9725</v>
      </c>
      <c r="H4676" s="23">
        <v>8.8250600000000006</v>
      </c>
      <c r="I4676" s="23"/>
      <c r="J4676" s="23">
        <v>150</v>
      </c>
      <c r="K4676" s="23"/>
    </row>
    <row r="4677" spans="1:11" ht="12.75" customHeight="1" x14ac:dyDescent="0.25">
      <c r="A4677" s="20">
        <f t="shared" si="145"/>
        <v>43081.499999988679</v>
      </c>
      <c r="B4677" s="29">
        <v>24.717690000000001</v>
      </c>
      <c r="C4677" s="30">
        <v>1.46173</v>
      </c>
      <c r="D4677" s="29">
        <v>291.7516</v>
      </c>
      <c r="E4677" s="29"/>
      <c r="F4677" s="24">
        <f t="shared" si="144"/>
        <v>24.717690000000001</v>
      </c>
      <c r="G4677" s="24">
        <v>24.717690000000001</v>
      </c>
      <c r="H4677" s="23">
        <v>8.8189299999999999</v>
      </c>
      <c r="I4677" s="23"/>
      <c r="J4677" s="23">
        <v>150</v>
      </c>
      <c r="K4677" s="23"/>
    </row>
    <row r="4678" spans="1:11" ht="12.75" customHeight="1" x14ac:dyDescent="0.25">
      <c r="A4678" s="20">
        <f t="shared" si="145"/>
        <v>43081.541666655343</v>
      </c>
      <c r="B4678" s="29">
        <v>15.382020000000001</v>
      </c>
      <c r="C4678" s="30">
        <v>0.73843999999999999</v>
      </c>
      <c r="D4678" s="29">
        <v>3.7705899999999999</v>
      </c>
      <c r="E4678" s="29"/>
      <c r="F4678" s="24">
        <f t="shared" si="144"/>
        <v>15.382020000000001</v>
      </c>
      <c r="G4678" s="24">
        <v>15.382020000000001</v>
      </c>
      <c r="H4678" s="23">
        <v>8.8155199999999994</v>
      </c>
      <c r="I4678" s="23"/>
      <c r="J4678" s="23">
        <v>150</v>
      </c>
      <c r="K4678" s="23"/>
    </row>
    <row r="4679" spans="1:11" ht="12.75" customHeight="1" x14ac:dyDescent="0.25">
      <c r="A4679" s="20">
        <f t="shared" si="145"/>
        <v>43081.583333322007</v>
      </c>
      <c r="B4679" s="29">
        <v>2.6105</v>
      </c>
      <c r="C4679" s="30">
        <v>0.74629000000000001</v>
      </c>
      <c r="D4679" s="29">
        <v>31.820820000000001</v>
      </c>
      <c r="E4679" s="29"/>
      <c r="F4679" s="24">
        <f t="shared" si="144"/>
        <v>2.6105</v>
      </c>
      <c r="G4679" s="24">
        <v>2.6105</v>
      </c>
      <c r="H4679" s="23">
        <v>8.8110199999999992</v>
      </c>
      <c r="I4679" s="23"/>
      <c r="J4679" s="23">
        <v>150</v>
      </c>
      <c r="K4679" s="23"/>
    </row>
    <row r="4680" spans="1:11" ht="12.75" customHeight="1" x14ac:dyDescent="0.25">
      <c r="A4680" s="20">
        <f t="shared" si="145"/>
        <v>43081.624999988671</v>
      </c>
      <c r="B4680" s="29">
        <v>11.442119999999999</v>
      </c>
      <c r="C4680" s="30">
        <v>2.27922</v>
      </c>
      <c r="D4680" s="29">
        <v>358.88780000000003</v>
      </c>
      <c r="E4680" s="29"/>
      <c r="F4680" s="24">
        <f t="shared" si="144"/>
        <v>11.442119999999999</v>
      </c>
      <c r="G4680" s="24">
        <v>11.442119999999999</v>
      </c>
      <c r="H4680" s="23">
        <v>8.81</v>
      </c>
      <c r="I4680" s="23"/>
      <c r="J4680" s="23">
        <v>150</v>
      </c>
      <c r="K4680" s="23"/>
    </row>
    <row r="4681" spans="1:11" ht="12.75" customHeight="1" x14ac:dyDescent="0.25">
      <c r="A4681" s="20">
        <f t="shared" si="145"/>
        <v>43081.666666655336</v>
      </c>
      <c r="B4681" s="29">
        <v>15.73085</v>
      </c>
      <c r="C4681" s="30">
        <v>1.8733900000000001</v>
      </c>
      <c r="D4681" s="29">
        <v>37.560720000000003</v>
      </c>
      <c r="E4681" s="29"/>
      <c r="F4681" s="24">
        <f t="shared" si="144"/>
        <v>15.73085</v>
      </c>
      <c r="G4681" s="24">
        <v>15.73085</v>
      </c>
      <c r="H4681" s="23">
        <v>8.8043300000000002</v>
      </c>
      <c r="I4681" s="23"/>
      <c r="J4681" s="23">
        <v>150</v>
      </c>
      <c r="K4681" s="23"/>
    </row>
    <row r="4682" spans="1:11" ht="12.75" customHeight="1" x14ac:dyDescent="0.25">
      <c r="A4682" s="20">
        <f t="shared" si="145"/>
        <v>43081.708333322</v>
      </c>
      <c r="B4682" s="29">
        <v>7.3085599999999999</v>
      </c>
      <c r="C4682" s="30">
        <v>2.5586700000000002</v>
      </c>
      <c r="D4682" s="29">
        <v>24.60238</v>
      </c>
      <c r="E4682" s="29"/>
      <c r="F4682" s="24">
        <f t="shared" si="144"/>
        <v>7.3085599999999999</v>
      </c>
      <c r="G4682" s="24">
        <v>7.3085599999999999</v>
      </c>
      <c r="H4682" s="23">
        <v>8.8026700000000009</v>
      </c>
      <c r="I4682" s="23"/>
      <c r="J4682" s="23">
        <v>150</v>
      </c>
      <c r="K4682" s="23"/>
    </row>
    <row r="4683" spans="1:11" ht="12.75" customHeight="1" x14ac:dyDescent="0.25">
      <c r="A4683" s="20">
        <f t="shared" si="145"/>
        <v>43081.749999988664</v>
      </c>
      <c r="B4683" s="29">
        <v>6.4956699999999996</v>
      </c>
      <c r="C4683" s="30">
        <v>0.62653000000000003</v>
      </c>
      <c r="D4683" s="29">
        <v>107.89709999999999</v>
      </c>
      <c r="E4683" s="29"/>
      <c r="F4683" s="24">
        <f t="shared" ref="F4683:F4746" si="146">IF(AND(B4683&gt;0,ISNUMBER(B4683)),B4683,"")</f>
        <v>6.4956699999999996</v>
      </c>
      <c r="G4683" s="24">
        <v>6.4956699999999996</v>
      </c>
      <c r="H4683" s="23">
        <v>8.79983</v>
      </c>
      <c r="I4683" s="23"/>
      <c r="J4683" s="23">
        <v>150</v>
      </c>
      <c r="K4683" s="23"/>
    </row>
    <row r="4684" spans="1:11" ht="12.75" customHeight="1" x14ac:dyDescent="0.25">
      <c r="A4684" s="20">
        <f t="shared" ref="A4684:A4747" si="147">A4683+1/24</f>
        <v>43081.791666655328</v>
      </c>
      <c r="B4684" s="29">
        <v>7.4980599999999997</v>
      </c>
      <c r="C4684" s="30">
        <v>2.1624099999999999</v>
      </c>
      <c r="D4684" s="29">
        <v>202.9503</v>
      </c>
      <c r="E4684" s="29"/>
      <c r="F4684" s="24">
        <f t="shared" si="146"/>
        <v>7.4980599999999997</v>
      </c>
      <c r="G4684" s="24">
        <v>7.4980599999999997</v>
      </c>
      <c r="H4684" s="23">
        <v>8.7991399999999995</v>
      </c>
      <c r="I4684" s="23"/>
      <c r="J4684" s="23">
        <v>150</v>
      </c>
      <c r="K4684" s="23"/>
    </row>
    <row r="4685" spans="1:11" ht="12.75" customHeight="1" x14ac:dyDescent="0.25">
      <c r="A4685" s="20">
        <f t="shared" si="147"/>
        <v>43081.833333321993</v>
      </c>
      <c r="B4685" s="29">
        <v>27.873840000000001</v>
      </c>
      <c r="C4685" s="30">
        <v>0.95979000000000003</v>
      </c>
      <c r="D4685" s="29">
        <v>204.81389999999999</v>
      </c>
      <c r="E4685" s="29"/>
      <c r="F4685" s="24">
        <f t="shared" si="146"/>
        <v>27.873840000000001</v>
      </c>
      <c r="G4685" s="24">
        <v>27.873840000000001</v>
      </c>
      <c r="H4685" s="23">
        <v>8.7986699999999995</v>
      </c>
      <c r="I4685" s="23"/>
      <c r="J4685" s="23">
        <v>150</v>
      </c>
      <c r="K4685" s="23"/>
    </row>
    <row r="4686" spans="1:11" ht="12.75" customHeight="1" x14ac:dyDescent="0.25">
      <c r="A4686" s="20">
        <f t="shared" si="147"/>
        <v>43081.874999988657</v>
      </c>
      <c r="B4686" s="29">
        <v>26.431519999999999</v>
      </c>
      <c r="C4686" s="30">
        <v>0.75827999999999995</v>
      </c>
      <c r="D4686" s="29">
        <v>258.74059999999997</v>
      </c>
      <c r="E4686" s="29"/>
      <c r="F4686" s="24">
        <f t="shared" si="146"/>
        <v>26.431519999999999</v>
      </c>
      <c r="G4686" s="24">
        <v>26.431519999999999</v>
      </c>
      <c r="H4686" s="23">
        <v>8.7881699999999991</v>
      </c>
      <c r="I4686" s="23"/>
      <c r="J4686" s="23">
        <v>150</v>
      </c>
      <c r="K4686" s="23"/>
    </row>
    <row r="4687" spans="1:11" ht="12.75" customHeight="1" x14ac:dyDescent="0.25">
      <c r="A4687" s="20">
        <f t="shared" si="147"/>
        <v>43081.916666655321</v>
      </c>
      <c r="B4687" s="29">
        <v>-4.3359899999999998</v>
      </c>
      <c r="C4687" s="30">
        <v>0.50329999999999997</v>
      </c>
      <c r="D4687" s="29">
        <v>353.98329999999999</v>
      </c>
      <c r="E4687" s="29"/>
      <c r="F4687" s="24" t="str">
        <f t="shared" si="146"/>
        <v/>
      </c>
      <c r="G4687" s="24" t="s">
        <v>189</v>
      </c>
      <c r="H4687" s="23">
        <v>8.7861700000000003</v>
      </c>
      <c r="I4687" s="23"/>
      <c r="J4687" s="23">
        <v>150</v>
      </c>
      <c r="K4687" s="23"/>
    </row>
    <row r="4688" spans="1:11" ht="12.75" customHeight="1" x14ac:dyDescent="0.25">
      <c r="A4688" s="20">
        <f t="shared" si="147"/>
        <v>43081.958333321985</v>
      </c>
      <c r="B4688" s="29">
        <v>22.927769999999999</v>
      </c>
      <c r="C4688" s="30">
        <v>0.33703</v>
      </c>
      <c r="D4688" s="29">
        <v>21.112390000000001</v>
      </c>
      <c r="E4688" s="29"/>
      <c r="F4688" s="24">
        <f t="shared" si="146"/>
        <v>22.927769999999999</v>
      </c>
      <c r="G4688" s="24">
        <v>22.927769999999999</v>
      </c>
      <c r="H4688" s="23">
        <v>8.7853300000000001</v>
      </c>
      <c r="I4688" s="23"/>
      <c r="J4688" s="23">
        <v>150</v>
      </c>
      <c r="K4688" s="23"/>
    </row>
    <row r="4689" spans="1:11" ht="12.75" customHeight="1" x14ac:dyDescent="0.25">
      <c r="A4689" s="20">
        <f t="shared" si="147"/>
        <v>43081.99999998865</v>
      </c>
      <c r="B4689" s="29">
        <v>5.2758099999999999</v>
      </c>
      <c r="C4689" s="30">
        <v>0.50863000000000003</v>
      </c>
      <c r="D4689" s="29">
        <v>55.463540000000002</v>
      </c>
      <c r="E4689" s="29"/>
      <c r="F4689" s="24">
        <f t="shared" si="146"/>
        <v>5.2758099999999999</v>
      </c>
      <c r="G4689" s="24">
        <v>5.2758099999999999</v>
      </c>
      <c r="H4689" s="23">
        <v>8.78294</v>
      </c>
      <c r="I4689" s="23"/>
      <c r="J4689" s="23">
        <v>150</v>
      </c>
      <c r="K4689" s="23"/>
    </row>
    <row r="4690" spans="1:11" ht="12.75" customHeight="1" x14ac:dyDescent="0.25">
      <c r="A4690" s="20">
        <f t="shared" si="147"/>
        <v>43082.041666655314</v>
      </c>
      <c r="B4690" s="29">
        <v>11.13927</v>
      </c>
      <c r="C4690" s="30">
        <v>0.48688999999999999</v>
      </c>
      <c r="D4690" s="29">
        <v>357.23059999999998</v>
      </c>
      <c r="E4690" s="29"/>
      <c r="F4690" s="24">
        <f t="shared" si="146"/>
        <v>11.13927</v>
      </c>
      <c r="G4690" s="24">
        <v>11.13927</v>
      </c>
      <c r="H4690" s="23">
        <v>8.77895</v>
      </c>
      <c r="I4690" s="23">
        <f>COUNTIF(G4690:G4713,"&gt;150")</f>
        <v>0</v>
      </c>
      <c r="J4690" s="23">
        <v>150</v>
      </c>
      <c r="K4690" s="23"/>
    </row>
    <row r="4691" spans="1:11" ht="12.75" customHeight="1" x14ac:dyDescent="0.25">
      <c r="A4691" s="20">
        <f t="shared" si="147"/>
        <v>43082.083333321978</v>
      </c>
      <c r="B4691" s="29">
        <v>13.316610000000001</v>
      </c>
      <c r="C4691" s="30">
        <v>0.63022999999999996</v>
      </c>
      <c r="D4691" s="29">
        <v>355.23239999999998</v>
      </c>
      <c r="E4691" s="29"/>
      <c r="F4691" s="24">
        <f t="shared" si="146"/>
        <v>13.316610000000001</v>
      </c>
      <c r="G4691" s="24">
        <v>13.316610000000001</v>
      </c>
      <c r="H4691" s="23">
        <v>8.7772699999999997</v>
      </c>
      <c r="I4691" s="23"/>
      <c r="J4691" s="23">
        <v>150</v>
      </c>
      <c r="K4691" s="23"/>
    </row>
    <row r="4692" spans="1:11" ht="12.75" customHeight="1" x14ac:dyDescent="0.25">
      <c r="A4692" s="20">
        <f t="shared" si="147"/>
        <v>43082.124999988642</v>
      </c>
      <c r="B4692" s="29">
        <v>5.3381800000000004</v>
      </c>
      <c r="C4692" s="30">
        <v>0.55003000000000002</v>
      </c>
      <c r="D4692" s="29">
        <v>335.70179999999999</v>
      </c>
      <c r="E4692" s="29"/>
      <c r="F4692" s="24">
        <f t="shared" si="146"/>
        <v>5.3381800000000004</v>
      </c>
      <c r="G4692" s="24">
        <v>5.3381800000000004</v>
      </c>
      <c r="H4692" s="23">
        <v>8.7763899999999992</v>
      </c>
      <c r="I4692" s="23"/>
      <c r="J4692" s="23">
        <v>150</v>
      </c>
      <c r="K4692" s="23"/>
    </row>
    <row r="4693" spans="1:11" ht="12.75" customHeight="1" x14ac:dyDescent="0.25">
      <c r="A4693" s="20">
        <f t="shared" si="147"/>
        <v>43082.166666655306</v>
      </c>
      <c r="B4693" s="29">
        <v>16.979839999999999</v>
      </c>
      <c r="C4693" s="30">
        <v>0.64792000000000005</v>
      </c>
      <c r="D4693" s="29">
        <v>2.40672</v>
      </c>
      <c r="E4693" s="29"/>
      <c r="F4693" s="24">
        <f t="shared" si="146"/>
        <v>16.979839999999999</v>
      </c>
      <c r="G4693" s="24">
        <v>16.979839999999999</v>
      </c>
      <c r="H4693" s="23">
        <v>8.7754999999999992</v>
      </c>
      <c r="I4693" s="23"/>
      <c r="J4693" s="23">
        <v>150</v>
      </c>
      <c r="K4693" s="23"/>
    </row>
    <row r="4694" spans="1:11" ht="12.75" customHeight="1" x14ac:dyDescent="0.25">
      <c r="A4694" s="20">
        <f t="shared" si="147"/>
        <v>43082.208333321971</v>
      </c>
      <c r="B4694" s="29">
        <v>6.7142099999999996</v>
      </c>
      <c r="C4694" s="30">
        <v>0.39748</v>
      </c>
      <c r="D4694" s="29">
        <v>17.525490000000001</v>
      </c>
      <c r="E4694" s="29"/>
      <c r="F4694" s="24">
        <f t="shared" si="146"/>
        <v>6.7142099999999996</v>
      </c>
      <c r="G4694" s="24">
        <v>6.7142099999999996</v>
      </c>
      <c r="H4694" s="23">
        <v>8.7753899999999998</v>
      </c>
      <c r="I4694" s="23"/>
      <c r="J4694" s="23">
        <v>150</v>
      </c>
      <c r="K4694" s="23"/>
    </row>
    <row r="4695" spans="1:11" ht="12.75" customHeight="1" x14ac:dyDescent="0.25">
      <c r="A4695" s="20">
        <f t="shared" si="147"/>
        <v>43082.249999988635</v>
      </c>
      <c r="B4695" s="29">
        <v>26.754460000000002</v>
      </c>
      <c r="C4695" s="30">
        <v>0.40156999999999998</v>
      </c>
      <c r="D4695" s="29">
        <v>332.65530000000001</v>
      </c>
      <c r="E4695" s="29"/>
      <c r="F4695" s="24">
        <f t="shared" si="146"/>
        <v>26.754460000000002</v>
      </c>
      <c r="G4695" s="24">
        <v>26.754460000000002</v>
      </c>
      <c r="H4695" s="23">
        <v>8.7736699999999992</v>
      </c>
      <c r="I4695" s="23"/>
      <c r="J4695" s="23">
        <v>150</v>
      </c>
      <c r="K4695" s="23"/>
    </row>
    <row r="4696" spans="1:11" ht="12.75" customHeight="1" x14ac:dyDescent="0.25">
      <c r="A4696" s="20">
        <f t="shared" si="147"/>
        <v>43082.291666655299</v>
      </c>
      <c r="B4696" s="29">
        <v>38.618569999999998</v>
      </c>
      <c r="C4696" s="30">
        <v>0.31644</v>
      </c>
      <c r="D4696" s="29">
        <v>35.602679999999999</v>
      </c>
      <c r="E4696" s="29"/>
      <c r="F4696" s="24">
        <f t="shared" si="146"/>
        <v>38.618569999999998</v>
      </c>
      <c r="G4696" s="24">
        <v>38.618569999999998</v>
      </c>
      <c r="H4696" s="23">
        <v>8.7645599999999995</v>
      </c>
      <c r="I4696" s="23"/>
      <c r="J4696" s="23">
        <v>150</v>
      </c>
      <c r="K4696" s="23"/>
    </row>
    <row r="4697" spans="1:11" ht="12.75" customHeight="1" x14ac:dyDescent="0.25">
      <c r="A4697" s="20">
        <f t="shared" si="147"/>
        <v>43082.333333321963</v>
      </c>
      <c r="B4697" s="29">
        <v>35.668880000000001</v>
      </c>
      <c r="C4697" s="30">
        <v>0.48231000000000002</v>
      </c>
      <c r="D4697" s="29">
        <v>45.35163</v>
      </c>
      <c r="E4697" s="29"/>
      <c r="F4697" s="24">
        <f t="shared" si="146"/>
        <v>35.668880000000001</v>
      </c>
      <c r="G4697" s="24">
        <v>35.668880000000001</v>
      </c>
      <c r="H4697" s="23">
        <v>8.7629900000000003</v>
      </c>
      <c r="I4697" s="23"/>
      <c r="J4697" s="23">
        <v>150</v>
      </c>
      <c r="K4697" s="23"/>
    </row>
    <row r="4698" spans="1:11" ht="12.75" customHeight="1" x14ac:dyDescent="0.25">
      <c r="A4698" s="20">
        <f t="shared" si="147"/>
        <v>43082.374999988628</v>
      </c>
      <c r="B4698" s="29">
        <v>50.237569999999998</v>
      </c>
      <c r="C4698" s="30">
        <v>3.0403799999999999</v>
      </c>
      <c r="D4698" s="29">
        <v>245.87299999999999</v>
      </c>
      <c r="E4698" s="29"/>
      <c r="F4698" s="24">
        <f t="shared" si="146"/>
        <v>50.237569999999998</v>
      </c>
      <c r="G4698" s="24">
        <v>50.237569999999998</v>
      </c>
      <c r="H4698" s="23">
        <v>8.7601700000000005</v>
      </c>
      <c r="I4698" s="23"/>
      <c r="J4698" s="23">
        <v>150</v>
      </c>
      <c r="K4698" s="23"/>
    </row>
    <row r="4699" spans="1:11" ht="12.75" customHeight="1" x14ac:dyDescent="0.25">
      <c r="A4699" s="20">
        <f t="shared" si="147"/>
        <v>43082.416666655292</v>
      </c>
      <c r="B4699" s="29">
        <v>104.13720000000001</v>
      </c>
      <c r="C4699" s="30">
        <v>2.37073</v>
      </c>
      <c r="D4699" s="29">
        <v>235.15729999999999</v>
      </c>
      <c r="E4699" s="29"/>
      <c r="F4699" s="24">
        <f t="shared" si="146"/>
        <v>104.13720000000001</v>
      </c>
      <c r="G4699" s="24">
        <v>104.13720000000001</v>
      </c>
      <c r="H4699" s="23">
        <v>8.7590000000000003</v>
      </c>
      <c r="I4699" s="23"/>
      <c r="J4699" s="23">
        <v>150</v>
      </c>
      <c r="K4699" s="23"/>
    </row>
    <row r="4700" spans="1:11" ht="12.75" customHeight="1" x14ac:dyDescent="0.25">
      <c r="A4700" s="20">
        <f t="shared" si="147"/>
        <v>43082.458333321956</v>
      </c>
      <c r="B4700" s="29">
        <v>90.159329999999997</v>
      </c>
      <c r="C4700" s="30">
        <v>3.8833700000000002</v>
      </c>
      <c r="D4700" s="29">
        <v>224.94309999999999</v>
      </c>
      <c r="E4700" s="29"/>
      <c r="F4700" s="24">
        <f t="shared" si="146"/>
        <v>90.159329999999997</v>
      </c>
      <c r="G4700" s="24">
        <v>90.159329999999997</v>
      </c>
      <c r="H4700" s="23">
        <v>8.7545199999999994</v>
      </c>
      <c r="I4700" s="23"/>
      <c r="J4700" s="23">
        <v>150</v>
      </c>
      <c r="K4700" s="23"/>
    </row>
    <row r="4701" spans="1:11" ht="12.75" customHeight="1" x14ac:dyDescent="0.25">
      <c r="A4701" s="20">
        <f t="shared" si="147"/>
        <v>43082.49999998862</v>
      </c>
      <c r="B4701" s="29">
        <v>72.607039999999998</v>
      </c>
      <c r="C4701" s="30">
        <v>3.8132199999999998</v>
      </c>
      <c r="D4701" s="29">
        <v>215.61850000000001</v>
      </c>
      <c r="E4701" s="29"/>
      <c r="F4701" s="24">
        <f t="shared" si="146"/>
        <v>72.607039999999998</v>
      </c>
      <c r="G4701" s="24">
        <v>72.607039999999998</v>
      </c>
      <c r="H4701" s="23">
        <v>8.7536100000000001</v>
      </c>
      <c r="I4701" s="23"/>
      <c r="J4701" s="23">
        <v>150</v>
      </c>
      <c r="K4701" s="23"/>
    </row>
    <row r="4702" spans="1:11" ht="12.75" customHeight="1" x14ac:dyDescent="0.25">
      <c r="A4702" s="20">
        <f t="shared" si="147"/>
        <v>43082.541666655285</v>
      </c>
      <c r="B4702" s="29">
        <v>121.6344</v>
      </c>
      <c r="C4702" s="30">
        <v>3.6697700000000002</v>
      </c>
      <c r="D4702" s="29">
        <v>225.62129999999999</v>
      </c>
      <c r="E4702" s="29"/>
      <c r="F4702" s="24">
        <f t="shared" si="146"/>
        <v>121.6344</v>
      </c>
      <c r="G4702" s="24">
        <v>121.6344</v>
      </c>
      <c r="H4702" s="23">
        <v>8.7522800000000007</v>
      </c>
      <c r="I4702" s="23"/>
      <c r="J4702" s="23">
        <v>150</v>
      </c>
      <c r="K4702" s="23"/>
    </row>
    <row r="4703" spans="1:11" ht="12.75" customHeight="1" x14ac:dyDescent="0.25">
      <c r="A4703" s="20">
        <f t="shared" si="147"/>
        <v>43082.583333321949</v>
      </c>
      <c r="B4703" s="29">
        <v>42.274479999999997</v>
      </c>
      <c r="C4703" s="30">
        <v>4.1049499999999997</v>
      </c>
      <c r="D4703" s="29">
        <v>216.7304</v>
      </c>
      <c r="E4703" s="29"/>
      <c r="F4703" s="24">
        <f t="shared" si="146"/>
        <v>42.274479999999997</v>
      </c>
      <c r="G4703" s="24">
        <v>42.274479999999997</v>
      </c>
      <c r="H4703" s="23">
        <v>8.7510600000000007</v>
      </c>
      <c r="I4703" s="23"/>
      <c r="J4703" s="23">
        <v>150</v>
      </c>
      <c r="K4703" s="23"/>
    </row>
    <row r="4704" spans="1:11" ht="12.75" customHeight="1" x14ac:dyDescent="0.25">
      <c r="A4704" s="20">
        <f t="shared" si="147"/>
        <v>43082.624999988613</v>
      </c>
      <c r="B4704" s="29">
        <v>120.3886</v>
      </c>
      <c r="C4704" s="30">
        <v>4.9065500000000002</v>
      </c>
      <c r="D4704" s="29">
        <v>213.3075</v>
      </c>
      <c r="E4704" s="29"/>
      <c r="F4704" s="24">
        <f t="shared" si="146"/>
        <v>120.3886</v>
      </c>
      <c r="G4704" s="24">
        <v>120.3886</v>
      </c>
      <c r="H4704" s="23">
        <v>8.7505000000000006</v>
      </c>
      <c r="I4704" s="23"/>
      <c r="J4704" s="23">
        <v>150</v>
      </c>
      <c r="K4704" s="23"/>
    </row>
    <row r="4705" spans="1:11" ht="12.75" customHeight="1" x14ac:dyDescent="0.25">
      <c r="A4705" s="20">
        <f t="shared" si="147"/>
        <v>43082.666666655277</v>
      </c>
      <c r="B4705" s="29">
        <v>101.53</v>
      </c>
      <c r="C4705" s="30">
        <v>4.6077300000000001</v>
      </c>
      <c r="D4705" s="29">
        <v>211.75899999999999</v>
      </c>
      <c r="E4705" s="29"/>
      <c r="F4705" s="24">
        <f t="shared" si="146"/>
        <v>101.53</v>
      </c>
      <c r="G4705" s="24">
        <v>101.53</v>
      </c>
      <c r="H4705" s="23">
        <v>8.7408300000000008</v>
      </c>
      <c r="I4705" s="23"/>
      <c r="J4705" s="23">
        <v>150</v>
      </c>
      <c r="K4705" s="23"/>
    </row>
    <row r="4706" spans="1:11" ht="12.75" customHeight="1" x14ac:dyDescent="0.25">
      <c r="A4706" s="20">
        <f t="shared" si="147"/>
        <v>43082.708333321942</v>
      </c>
      <c r="B4706" s="29">
        <v>65.258309999999994</v>
      </c>
      <c r="C4706" s="30">
        <v>3.8097500000000002</v>
      </c>
      <c r="D4706" s="29">
        <v>221.83539999999999</v>
      </c>
      <c r="E4706" s="29"/>
      <c r="F4706" s="24">
        <f t="shared" si="146"/>
        <v>65.258309999999994</v>
      </c>
      <c r="G4706" s="24">
        <v>65.258309999999994</v>
      </c>
      <c r="H4706" s="23">
        <v>8.7398199999999999</v>
      </c>
      <c r="I4706" s="23"/>
      <c r="J4706" s="23">
        <v>150</v>
      </c>
      <c r="K4706" s="23"/>
    </row>
    <row r="4707" spans="1:11" ht="12.75" customHeight="1" x14ac:dyDescent="0.25">
      <c r="A4707" s="20">
        <f t="shared" si="147"/>
        <v>43082.749999988606</v>
      </c>
      <c r="B4707" s="29">
        <v>97.960480000000004</v>
      </c>
      <c r="C4707" s="30">
        <v>3.6741000000000001</v>
      </c>
      <c r="D4707" s="29">
        <v>201.0796</v>
      </c>
      <c r="E4707" s="29"/>
      <c r="F4707" s="24">
        <f t="shared" si="146"/>
        <v>97.960480000000004</v>
      </c>
      <c r="G4707" s="24">
        <v>97.960480000000004</v>
      </c>
      <c r="H4707" s="23">
        <v>8.7381700000000002</v>
      </c>
      <c r="I4707" s="23"/>
      <c r="J4707" s="23">
        <v>150</v>
      </c>
      <c r="K4707" s="23"/>
    </row>
    <row r="4708" spans="1:11" ht="12.75" customHeight="1" x14ac:dyDescent="0.25">
      <c r="A4708" s="20">
        <f t="shared" si="147"/>
        <v>43082.79166665527</v>
      </c>
      <c r="B4708" s="29">
        <v>45.83887</v>
      </c>
      <c r="C4708" s="30">
        <v>3.9665699999999999</v>
      </c>
      <c r="D4708" s="29">
        <v>238.30410000000001</v>
      </c>
      <c r="E4708" s="29"/>
      <c r="F4708" s="24">
        <f t="shared" si="146"/>
        <v>45.83887</v>
      </c>
      <c r="G4708" s="24">
        <v>45.83887</v>
      </c>
      <c r="H4708" s="23">
        <v>8.7380600000000008</v>
      </c>
      <c r="I4708" s="23"/>
      <c r="J4708" s="23">
        <v>150</v>
      </c>
      <c r="K4708" s="23"/>
    </row>
    <row r="4709" spans="1:11" ht="12.75" customHeight="1" x14ac:dyDescent="0.25">
      <c r="A4709" s="20">
        <f t="shared" si="147"/>
        <v>43082.833333321934</v>
      </c>
      <c r="B4709" s="29">
        <v>33.932510000000001</v>
      </c>
      <c r="C4709" s="30">
        <v>2.1492399999999998</v>
      </c>
      <c r="D4709" s="29">
        <v>238.74690000000001</v>
      </c>
      <c r="E4709" s="29"/>
      <c r="F4709" s="24">
        <f t="shared" si="146"/>
        <v>33.932510000000001</v>
      </c>
      <c r="G4709" s="24">
        <v>33.932510000000001</v>
      </c>
      <c r="H4709" s="23">
        <v>8.7376699999999996</v>
      </c>
      <c r="I4709" s="23"/>
      <c r="J4709" s="23">
        <v>150</v>
      </c>
      <c r="K4709" s="23"/>
    </row>
    <row r="4710" spans="1:11" ht="12.75" customHeight="1" x14ac:dyDescent="0.25">
      <c r="A4710" s="20">
        <f t="shared" si="147"/>
        <v>43082.874999988599</v>
      </c>
      <c r="B4710" s="29">
        <v>85.334469999999996</v>
      </c>
      <c r="C4710" s="30">
        <v>0.75980999999999999</v>
      </c>
      <c r="D4710" s="29">
        <v>274.57100000000003</v>
      </c>
      <c r="E4710" s="29"/>
      <c r="F4710" s="24">
        <f t="shared" si="146"/>
        <v>85.334469999999996</v>
      </c>
      <c r="G4710" s="24">
        <v>85.334469999999996</v>
      </c>
      <c r="H4710" s="23">
        <v>8.7376100000000001</v>
      </c>
      <c r="I4710" s="23"/>
      <c r="J4710" s="23">
        <v>150</v>
      </c>
      <c r="K4710" s="23"/>
    </row>
    <row r="4711" spans="1:11" ht="12.75" customHeight="1" x14ac:dyDescent="0.25">
      <c r="A4711" s="20">
        <f t="shared" si="147"/>
        <v>43082.916666655263</v>
      </c>
      <c r="B4711" s="29">
        <v>27.637519999999999</v>
      </c>
      <c r="C4711" s="30">
        <v>1.2469300000000001</v>
      </c>
      <c r="D4711" s="29">
        <v>249.6523</v>
      </c>
      <c r="E4711" s="29"/>
      <c r="F4711" s="24">
        <f t="shared" si="146"/>
        <v>27.637519999999999</v>
      </c>
      <c r="G4711" s="24">
        <v>27.637519999999999</v>
      </c>
      <c r="H4711" s="23">
        <v>8.7323500000000003</v>
      </c>
      <c r="I4711" s="23"/>
      <c r="J4711" s="23">
        <v>150</v>
      </c>
      <c r="K4711" s="23"/>
    </row>
    <row r="4712" spans="1:11" ht="12.75" customHeight="1" x14ac:dyDescent="0.25">
      <c r="A4712" s="20">
        <f t="shared" si="147"/>
        <v>43082.958333321927</v>
      </c>
      <c r="B4712" s="29">
        <v>29.681719999999999</v>
      </c>
      <c r="C4712" s="30">
        <v>0.95833000000000002</v>
      </c>
      <c r="D4712" s="29">
        <v>237.21360000000001</v>
      </c>
      <c r="E4712" s="29"/>
      <c r="F4712" s="24">
        <f t="shared" si="146"/>
        <v>29.681719999999999</v>
      </c>
      <c r="G4712" s="24">
        <v>29.681719999999999</v>
      </c>
      <c r="H4712" s="23">
        <v>8.7317300000000007</v>
      </c>
      <c r="I4712" s="23"/>
      <c r="J4712" s="23">
        <v>150</v>
      </c>
      <c r="K4712" s="23"/>
    </row>
    <row r="4713" spans="1:11" ht="12.75" customHeight="1" x14ac:dyDescent="0.25">
      <c r="A4713" s="20">
        <f t="shared" si="147"/>
        <v>43082.999999988591</v>
      </c>
      <c r="B4713" s="29">
        <v>15.738049999999999</v>
      </c>
      <c r="C4713" s="30">
        <v>2.2023700000000002</v>
      </c>
      <c r="D4713" s="29">
        <v>245.33670000000001</v>
      </c>
      <c r="E4713" s="29"/>
      <c r="F4713" s="24">
        <f t="shared" si="146"/>
        <v>15.738049999999999</v>
      </c>
      <c r="G4713" s="24">
        <v>15.738049999999999</v>
      </c>
      <c r="H4713" s="23">
        <v>8.7313299999999998</v>
      </c>
      <c r="I4713" s="23"/>
      <c r="J4713" s="23">
        <v>150</v>
      </c>
      <c r="K4713" s="23"/>
    </row>
    <row r="4714" spans="1:11" ht="12.75" customHeight="1" x14ac:dyDescent="0.25">
      <c r="A4714" s="20">
        <f t="shared" si="147"/>
        <v>43083.041666655256</v>
      </c>
      <c r="B4714" s="29">
        <v>17.137260000000001</v>
      </c>
      <c r="C4714" s="30">
        <v>1.9534800000000001</v>
      </c>
      <c r="D4714" s="29">
        <v>229.94370000000001</v>
      </c>
      <c r="E4714" s="29"/>
      <c r="F4714" s="24">
        <f t="shared" si="146"/>
        <v>17.137260000000001</v>
      </c>
      <c r="G4714" s="24">
        <v>17.137260000000001</v>
      </c>
      <c r="H4714" s="23">
        <v>8.7259399999999996</v>
      </c>
      <c r="I4714" s="23">
        <f>COUNTIF(G4714:G4737,"&gt;150")</f>
        <v>0</v>
      </c>
      <c r="J4714" s="23">
        <v>150</v>
      </c>
      <c r="K4714" s="23"/>
    </row>
    <row r="4715" spans="1:11" ht="12.75" customHeight="1" x14ac:dyDescent="0.25">
      <c r="A4715" s="20">
        <f t="shared" si="147"/>
        <v>43083.08333332192</v>
      </c>
      <c r="B4715" s="29">
        <v>8.9676100000000005</v>
      </c>
      <c r="C4715" s="30">
        <v>1.1000099999999999</v>
      </c>
      <c r="D4715" s="29">
        <v>228.0513</v>
      </c>
      <c r="E4715" s="29"/>
      <c r="F4715" s="24">
        <f t="shared" si="146"/>
        <v>8.9676100000000005</v>
      </c>
      <c r="G4715" s="24">
        <v>8.9676100000000005</v>
      </c>
      <c r="H4715" s="23">
        <v>8.7223000000000006</v>
      </c>
      <c r="I4715" s="23"/>
      <c r="J4715" s="23">
        <v>150</v>
      </c>
      <c r="K4715" s="23"/>
    </row>
    <row r="4716" spans="1:11" ht="12.75" customHeight="1" x14ac:dyDescent="0.25">
      <c r="A4716" s="20">
        <f t="shared" si="147"/>
        <v>43083.124999988584</v>
      </c>
      <c r="B4716" s="29">
        <v>5.48489</v>
      </c>
      <c r="C4716" s="30">
        <v>1.6877800000000001</v>
      </c>
      <c r="D4716" s="29">
        <v>230.52090000000001</v>
      </c>
      <c r="E4716" s="29"/>
      <c r="F4716" s="24">
        <f t="shared" si="146"/>
        <v>5.48489</v>
      </c>
      <c r="G4716" s="24">
        <v>5.48489</v>
      </c>
      <c r="H4716" s="23">
        <v>8.72227</v>
      </c>
      <c r="I4716" s="23"/>
      <c r="J4716" s="23">
        <v>150</v>
      </c>
      <c r="K4716" s="23"/>
    </row>
    <row r="4717" spans="1:11" ht="12.75" customHeight="1" x14ac:dyDescent="0.25">
      <c r="A4717" s="20">
        <f t="shared" si="147"/>
        <v>43083.166666655248</v>
      </c>
      <c r="B4717" s="29">
        <v>6.4916700000000001</v>
      </c>
      <c r="C4717" s="30">
        <v>1.8617300000000001</v>
      </c>
      <c r="D4717" s="29">
        <v>244.40719999999999</v>
      </c>
      <c r="E4717" s="29"/>
      <c r="F4717" s="24">
        <f t="shared" si="146"/>
        <v>6.4916700000000001</v>
      </c>
      <c r="G4717" s="24">
        <v>6.4916700000000001</v>
      </c>
      <c r="H4717" s="23">
        <v>8.7205899999999996</v>
      </c>
      <c r="I4717" s="23"/>
      <c r="J4717" s="23">
        <v>150</v>
      </c>
      <c r="K4717" s="23"/>
    </row>
    <row r="4718" spans="1:11" ht="12.75" customHeight="1" x14ac:dyDescent="0.25">
      <c r="A4718" s="20">
        <f t="shared" si="147"/>
        <v>43083.208333321913</v>
      </c>
      <c r="B4718" s="29">
        <v>13.51233</v>
      </c>
      <c r="C4718" s="30">
        <v>0.47091</v>
      </c>
      <c r="D4718" s="29">
        <v>355.34809999999999</v>
      </c>
      <c r="E4718" s="29"/>
      <c r="F4718" s="24">
        <f t="shared" si="146"/>
        <v>13.51233</v>
      </c>
      <c r="G4718" s="24">
        <v>13.51233</v>
      </c>
      <c r="H4718" s="23">
        <v>8.7184399999999993</v>
      </c>
      <c r="I4718" s="23"/>
      <c r="J4718" s="23">
        <v>150</v>
      </c>
      <c r="K4718" s="23"/>
    </row>
    <row r="4719" spans="1:11" ht="12.75" customHeight="1" x14ac:dyDescent="0.25">
      <c r="A4719" s="20">
        <f t="shared" si="147"/>
        <v>43083.249999988577</v>
      </c>
      <c r="B4719" s="29">
        <v>33.642890000000001</v>
      </c>
      <c r="C4719" s="30">
        <v>0.90837999999999997</v>
      </c>
      <c r="D4719" s="29">
        <v>266.03960000000001</v>
      </c>
      <c r="E4719" s="29"/>
      <c r="F4719" s="24">
        <f t="shared" si="146"/>
        <v>33.642890000000001</v>
      </c>
      <c r="G4719" s="24">
        <v>33.642890000000001</v>
      </c>
      <c r="H4719" s="23">
        <v>8.7148299999999992</v>
      </c>
      <c r="I4719" s="23"/>
      <c r="J4719" s="23">
        <v>150</v>
      </c>
      <c r="K4719" s="23"/>
    </row>
    <row r="4720" spans="1:11" ht="12.75" customHeight="1" x14ac:dyDescent="0.25">
      <c r="A4720" s="20">
        <f t="shared" si="147"/>
        <v>43083.291666655241</v>
      </c>
      <c r="B4720" s="29">
        <v>43.15945</v>
      </c>
      <c r="C4720" s="30">
        <v>2.2473999999999998</v>
      </c>
      <c r="D4720" s="29">
        <v>241.02449999999999</v>
      </c>
      <c r="E4720" s="29"/>
      <c r="F4720" s="24">
        <f t="shared" si="146"/>
        <v>43.15945</v>
      </c>
      <c r="G4720" s="24">
        <v>43.15945</v>
      </c>
      <c r="H4720" s="23">
        <v>8.7075600000000009</v>
      </c>
      <c r="I4720" s="23"/>
      <c r="J4720" s="23">
        <v>150</v>
      </c>
      <c r="K4720" s="23"/>
    </row>
    <row r="4721" spans="1:11" ht="12.75" customHeight="1" x14ac:dyDescent="0.25">
      <c r="A4721" s="20">
        <f t="shared" si="147"/>
        <v>43083.333333321905</v>
      </c>
      <c r="B4721" s="29">
        <v>33.78078</v>
      </c>
      <c r="C4721" s="30">
        <v>1.24224</v>
      </c>
      <c r="D4721" s="29">
        <v>245.32749999999999</v>
      </c>
      <c r="E4721" s="29"/>
      <c r="F4721" s="24">
        <f t="shared" si="146"/>
        <v>33.78078</v>
      </c>
      <c r="G4721" s="24">
        <v>33.78078</v>
      </c>
      <c r="H4721" s="23">
        <v>8.7037800000000001</v>
      </c>
      <c r="I4721" s="23"/>
      <c r="J4721" s="23">
        <v>150</v>
      </c>
      <c r="K4721" s="23"/>
    </row>
    <row r="4722" spans="1:11" ht="12.75" customHeight="1" x14ac:dyDescent="0.25">
      <c r="A4722" s="20">
        <f t="shared" si="147"/>
        <v>43083.374999988569</v>
      </c>
      <c r="B4722" s="29">
        <v>16.923390000000001</v>
      </c>
      <c r="C4722" s="30">
        <v>2.4104000000000001</v>
      </c>
      <c r="D4722" s="29">
        <v>256.72480000000002</v>
      </c>
      <c r="E4722" s="29"/>
      <c r="F4722" s="24">
        <f t="shared" si="146"/>
        <v>16.923390000000001</v>
      </c>
      <c r="G4722" s="24">
        <v>16.923390000000001</v>
      </c>
      <c r="H4722" s="23">
        <v>8.70045</v>
      </c>
      <c r="I4722" s="23"/>
      <c r="J4722" s="23">
        <v>150</v>
      </c>
      <c r="K4722" s="23"/>
    </row>
    <row r="4723" spans="1:11" ht="12.75" customHeight="1" x14ac:dyDescent="0.25">
      <c r="A4723" s="20">
        <f t="shared" si="147"/>
        <v>43083.416666655234</v>
      </c>
      <c r="B4723" s="29">
        <v>-1.0682700000000001</v>
      </c>
      <c r="C4723" s="30">
        <v>4.0912199999999999</v>
      </c>
      <c r="D4723" s="29">
        <v>229.27979999999999</v>
      </c>
      <c r="E4723" s="29"/>
      <c r="F4723" s="24" t="str">
        <f t="shared" si="146"/>
        <v/>
      </c>
      <c r="G4723" s="24" t="s">
        <v>189</v>
      </c>
      <c r="H4723" s="23">
        <v>8.7003299999999992</v>
      </c>
      <c r="I4723" s="23"/>
      <c r="J4723" s="23">
        <v>150</v>
      </c>
      <c r="K4723" s="23"/>
    </row>
    <row r="4724" spans="1:11" ht="12.75" customHeight="1" x14ac:dyDescent="0.25">
      <c r="A4724" s="20">
        <f t="shared" si="147"/>
        <v>43083.458333321898</v>
      </c>
      <c r="B4724" s="29">
        <v>48.14161</v>
      </c>
      <c r="C4724" s="30">
        <v>5.1254</v>
      </c>
      <c r="D4724" s="29">
        <v>217.88919999999999</v>
      </c>
      <c r="E4724" s="29"/>
      <c r="F4724" s="24">
        <f t="shared" si="146"/>
        <v>48.14161</v>
      </c>
      <c r="G4724" s="24">
        <v>48.14161</v>
      </c>
      <c r="H4724" s="23">
        <v>8.6981699999999993</v>
      </c>
      <c r="I4724" s="23"/>
      <c r="J4724" s="23">
        <v>150</v>
      </c>
      <c r="K4724" s="23"/>
    </row>
    <row r="4725" spans="1:11" ht="12.75" customHeight="1" x14ac:dyDescent="0.25">
      <c r="A4725" s="20">
        <f t="shared" si="147"/>
        <v>43083.499999988562</v>
      </c>
      <c r="B4725" s="29">
        <v>20.145440000000001</v>
      </c>
      <c r="C4725" s="30">
        <v>4.9505299999999997</v>
      </c>
      <c r="D4725" s="29">
        <v>227.29570000000001</v>
      </c>
      <c r="E4725" s="29"/>
      <c r="F4725" s="24">
        <f t="shared" si="146"/>
        <v>20.145440000000001</v>
      </c>
      <c r="G4725" s="24">
        <v>20.145440000000001</v>
      </c>
      <c r="H4725" s="23">
        <v>8.6957199999999997</v>
      </c>
      <c r="I4725" s="23"/>
      <c r="J4725" s="23">
        <v>150</v>
      </c>
      <c r="K4725" s="23"/>
    </row>
    <row r="4726" spans="1:11" ht="12.75" customHeight="1" x14ac:dyDescent="0.25">
      <c r="A4726" s="20">
        <f t="shared" si="147"/>
        <v>43083.541666655226</v>
      </c>
      <c r="B4726" s="29">
        <v>16.03716</v>
      </c>
      <c r="C4726" s="30">
        <v>4.24803</v>
      </c>
      <c r="D4726" s="29">
        <v>217.6729</v>
      </c>
      <c r="E4726" s="29"/>
      <c r="F4726" s="24">
        <f t="shared" si="146"/>
        <v>16.03716</v>
      </c>
      <c r="G4726" s="24">
        <v>16.03716</v>
      </c>
      <c r="H4726" s="23">
        <v>8.6947799999999997</v>
      </c>
      <c r="I4726" s="23"/>
      <c r="J4726" s="23">
        <v>150</v>
      </c>
      <c r="K4726" s="23"/>
    </row>
    <row r="4727" spans="1:11" ht="12.75" customHeight="1" x14ac:dyDescent="0.25">
      <c r="A4727" s="20">
        <f t="shared" si="147"/>
        <v>43083.583333321891</v>
      </c>
      <c r="B4727" s="29">
        <v>44.457050000000002</v>
      </c>
      <c r="C4727" s="30">
        <v>4.1202399999999999</v>
      </c>
      <c r="D4727" s="29">
        <v>218.77289999999999</v>
      </c>
      <c r="E4727" s="29"/>
      <c r="F4727" s="24">
        <f t="shared" si="146"/>
        <v>44.457050000000002</v>
      </c>
      <c r="G4727" s="24">
        <v>44.457050000000002</v>
      </c>
      <c r="H4727" s="23">
        <v>8.6925799999999995</v>
      </c>
      <c r="I4727" s="23"/>
      <c r="J4727" s="23">
        <v>150</v>
      </c>
      <c r="K4727" s="23"/>
    </row>
    <row r="4728" spans="1:11" ht="12.75" customHeight="1" x14ac:dyDescent="0.25">
      <c r="A4728" s="20">
        <f t="shared" si="147"/>
        <v>43083.624999988555</v>
      </c>
      <c r="B4728" s="29">
        <v>51.124780000000001</v>
      </c>
      <c r="C4728" s="30">
        <v>2.8023699999999998</v>
      </c>
      <c r="D4728" s="29">
        <v>205.30529999999999</v>
      </c>
      <c r="E4728" s="29"/>
      <c r="F4728" s="24">
        <f t="shared" si="146"/>
        <v>51.124780000000001</v>
      </c>
      <c r="G4728" s="24">
        <v>51.124780000000001</v>
      </c>
      <c r="H4728" s="23">
        <v>8.6920800000000007</v>
      </c>
      <c r="I4728" s="23"/>
      <c r="J4728" s="23">
        <v>150</v>
      </c>
      <c r="K4728" s="23"/>
    </row>
    <row r="4729" spans="1:11" ht="12.75" customHeight="1" x14ac:dyDescent="0.25">
      <c r="A4729" s="20">
        <f t="shared" si="147"/>
        <v>43083.666666655219</v>
      </c>
      <c r="B4729" s="29">
        <v>17.620889999999999</v>
      </c>
      <c r="C4729" s="30">
        <v>3.5007600000000001</v>
      </c>
      <c r="D4729" s="29">
        <v>209.6123</v>
      </c>
      <c r="E4729" s="29"/>
      <c r="F4729" s="24">
        <f t="shared" si="146"/>
        <v>17.620889999999999</v>
      </c>
      <c r="G4729" s="24">
        <v>17.620889999999999</v>
      </c>
      <c r="H4729" s="23">
        <v>8.6903799999999993</v>
      </c>
      <c r="I4729" s="23"/>
      <c r="J4729" s="23">
        <v>150</v>
      </c>
      <c r="K4729" s="23"/>
    </row>
    <row r="4730" spans="1:11" ht="12.75" customHeight="1" x14ac:dyDescent="0.25">
      <c r="A4730" s="20">
        <f t="shared" si="147"/>
        <v>43083.708333321883</v>
      </c>
      <c r="B4730" s="29">
        <v>14.828329999999999</v>
      </c>
      <c r="C4730" s="30">
        <v>2.49152</v>
      </c>
      <c r="D4730" s="29">
        <v>202.77979999999999</v>
      </c>
      <c r="E4730" s="29"/>
      <c r="F4730" s="24">
        <f t="shared" si="146"/>
        <v>14.828329999999999</v>
      </c>
      <c r="G4730" s="24">
        <v>14.828329999999999</v>
      </c>
      <c r="H4730" s="23">
        <v>8.6818899999999992</v>
      </c>
      <c r="I4730" s="23"/>
      <c r="J4730" s="23">
        <v>150</v>
      </c>
      <c r="K4730" s="23"/>
    </row>
    <row r="4731" spans="1:11" ht="12.75" customHeight="1" x14ac:dyDescent="0.25">
      <c r="A4731" s="20">
        <f t="shared" si="147"/>
        <v>43083.749999988548</v>
      </c>
      <c r="B4731" s="29"/>
      <c r="C4731" s="30">
        <v>1.67306</v>
      </c>
      <c r="D4731" s="29">
        <v>177.90770000000001</v>
      </c>
      <c r="E4731" s="29"/>
      <c r="F4731" s="24" t="str">
        <f t="shared" si="146"/>
        <v/>
      </c>
      <c r="G4731" s="24" t="s">
        <v>189</v>
      </c>
      <c r="H4731" s="23">
        <v>8.6812500000000004</v>
      </c>
      <c r="I4731" s="23"/>
      <c r="J4731" s="23">
        <v>150</v>
      </c>
      <c r="K4731" s="23"/>
    </row>
    <row r="4732" spans="1:11" ht="12.75" customHeight="1" x14ac:dyDescent="0.25">
      <c r="A4732" s="20">
        <f t="shared" si="147"/>
        <v>43083.791666655212</v>
      </c>
      <c r="B4732" s="29">
        <v>20.920780000000001</v>
      </c>
      <c r="C4732" s="30">
        <v>0.99473999999999996</v>
      </c>
      <c r="D4732" s="29">
        <v>155.05950000000001</v>
      </c>
      <c r="E4732" s="29"/>
      <c r="F4732" s="24">
        <f t="shared" si="146"/>
        <v>20.920780000000001</v>
      </c>
      <c r="G4732" s="24">
        <v>20.920780000000001</v>
      </c>
      <c r="H4732" s="23">
        <v>8.6783300000000008</v>
      </c>
      <c r="I4732" s="23"/>
      <c r="J4732" s="23">
        <v>150</v>
      </c>
      <c r="K4732" s="23"/>
    </row>
    <row r="4733" spans="1:11" ht="12.75" customHeight="1" x14ac:dyDescent="0.25">
      <c r="A4733" s="20">
        <f t="shared" si="147"/>
        <v>43083.833333321876</v>
      </c>
      <c r="B4733" s="29">
        <v>11.342610000000001</v>
      </c>
      <c r="C4733" s="30">
        <v>0.26483000000000001</v>
      </c>
      <c r="D4733" s="29">
        <v>58.797629999999998</v>
      </c>
      <c r="E4733" s="29"/>
      <c r="F4733" s="24">
        <f t="shared" si="146"/>
        <v>11.342610000000001</v>
      </c>
      <c r="G4733" s="24">
        <v>11.342610000000001</v>
      </c>
      <c r="H4733" s="23">
        <v>8.6730599999999995</v>
      </c>
      <c r="I4733" s="23"/>
      <c r="J4733" s="23">
        <v>150</v>
      </c>
      <c r="K4733" s="23"/>
    </row>
    <row r="4734" spans="1:11" ht="12.75" customHeight="1" x14ac:dyDescent="0.25">
      <c r="A4734" s="20">
        <f t="shared" si="147"/>
        <v>43083.87499998854</v>
      </c>
      <c r="B4734" s="29">
        <v>4.07456</v>
      </c>
      <c r="C4734" s="30">
        <v>0.61773</v>
      </c>
      <c r="D4734" s="29">
        <v>247.83009999999999</v>
      </c>
      <c r="E4734" s="29"/>
      <c r="F4734" s="24">
        <f t="shared" si="146"/>
        <v>4.07456</v>
      </c>
      <c r="G4734" s="24">
        <v>4.07456</v>
      </c>
      <c r="H4734" s="23">
        <v>8.6720600000000001</v>
      </c>
      <c r="I4734" s="23"/>
      <c r="J4734" s="23">
        <v>150</v>
      </c>
      <c r="K4734" s="23"/>
    </row>
    <row r="4735" spans="1:11" ht="12.75" customHeight="1" x14ac:dyDescent="0.25">
      <c r="A4735" s="20">
        <f t="shared" si="147"/>
        <v>43083.916666655205</v>
      </c>
      <c r="B4735" s="29">
        <v>13.814780000000001</v>
      </c>
      <c r="C4735" s="30">
        <v>0.63639999999999997</v>
      </c>
      <c r="D4735" s="29">
        <v>299.45350000000002</v>
      </c>
      <c r="E4735" s="29"/>
      <c r="F4735" s="24">
        <f t="shared" si="146"/>
        <v>13.814780000000001</v>
      </c>
      <c r="G4735" s="24">
        <v>13.814780000000001</v>
      </c>
      <c r="H4735" s="23">
        <v>8.6715</v>
      </c>
      <c r="I4735" s="23"/>
      <c r="J4735" s="23">
        <v>150</v>
      </c>
      <c r="K4735" s="23"/>
    </row>
    <row r="4736" spans="1:11" ht="12.75" customHeight="1" x14ac:dyDescent="0.25">
      <c r="A4736" s="20">
        <f t="shared" si="147"/>
        <v>43083.958333321869</v>
      </c>
      <c r="B4736" s="29">
        <v>8.9504999999999999</v>
      </c>
      <c r="C4736" s="30">
        <v>0.37875999999999999</v>
      </c>
      <c r="D4736" s="29">
        <v>322.96039999999999</v>
      </c>
      <c r="E4736" s="29"/>
      <c r="F4736" s="24">
        <f t="shared" si="146"/>
        <v>8.9504999999999999</v>
      </c>
      <c r="G4736" s="24">
        <v>8.9504999999999999</v>
      </c>
      <c r="H4736" s="23">
        <v>8.6636699999999998</v>
      </c>
      <c r="I4736" s="23"/>
      <c r="J4736" s="23">
        <v>150</v>
      </c>
      <c r="K4736" s="23"/>
    </row>
    <row r="4737" spans="1:11" ht="12.75" customHeight="1" x14ac:dyDescent="0.25">
      <c r="A4737" s="20">
        <f t="shared" si="147"/>
        <v>43083.999999988533</v>
      </c>
      <c r="B4737" s="29">
        <v>9.1370000000000005</v>
      </c>
      <c r="C4737" s="30">
        <v>0.31785000000000002</v>
      </c>
      <c r="D4737" s="29">
        <v>334.70549999999997</v>
      </c>
      <c r="E4737" s="29"/>
      <c r="F4737" s="24">
        <f t="shared" si="146"/>
        <v>9.1370000000000005</v>
      </c>
      <c r="G4737" s="24">
        <v>9.1370000000000005</v>
      </c>
      <c r="H4737" s="23">
        <v>8.6522900000000007</v>
      </c>
      <c r="I4737" s="23"/>
      <c r="J4737" s="23">
        <v>150</v>
      </c>
      <c r="K4737" s="23"/>
    </row>
    <row r="4738" spans="1:11" ht="12.75" customHeight="1" x14ac:dyDescent="0.25">
      <c r="A4738" s="20">
        <f t="shared" si="147"/>
        <v>43084.041666655197</v>
      </c>
      <c r="B4738" s="29">
        <v>12.73943</v>
      </c>
      <c r="C4738" s="30">
        <v>0.26830999999999999</v>
      </c>
      <c r="D4738" s="29">
        <v>358.12970000000001</v>
      </c>
      <c r="E4738" s="29"/>
      <c r="F4738" s="24">
        <f t="shared" si="146"/>
        <v>12.73943</v>
      </c>
      <c r="G4738" s="24">
        <v>12.73943</v>
      </c>
      <c r="H4738" s="23">
        <v>8.6517800000000005</v>
      </c>
      <c r="I4738" s="23">
        <f>COUNTIF(G4738:G4761,"&gt;150")</f>
        <v>0</v>
      </c>
      <c r="J4738" s="23">
        <v>150</v>
      </c>
      <c r="K4738" s="23"/>
    </row>
    <row r="4739" spans="1:11" ht="12.75" customHeight="1" x14ac:dyDescent="0.25">
      <c r="A4739" s="20">
        <f t="shared" si="147"/>
        <v>43084.083333321862</v>
      </c>
      <c r="B4739" s="29">
        <v>4.0594299999999999</v>
      </c>
      <c r="C4739" s="30">
        <v>0.30447000000000002</v>
      </c>
      <c r="D4739" s="29">
        <v>22.052900000000001</v>
      </c>
      <c r="E4739" s="29"/>
      <c r="F4739" s="24">
        <f t="shared" si="146"/>
        <v>4.0594299999999999</v>
      </c>
      <c r="G4739" s="24">
        <v>4.0594299999999999</v>
      </c>
      <c r="H4739" s="23">
        <v>8.6508900000000004</v>
      </c>
      <c r="I4739" s="23"/>
      <c r="J4739" s="23">
        <v>150</v>
      </c>
      <c r="K4739" s="23"/>
    </row>
    <row r="4740" spans="1:11" ht="12.75" customHeight="1" x14ac:dyDescent="0.25">
      <c r="A4740" s="20">
        <f t="shared" si="147"/>
        <v>43084.124999988526</v>
      </c>
      <c r="B4740" s="29">
        <v>21.674050000000001</v>
      </c>
      <c r="C4740" s="30">
        <v>0.26384999999999997</v>
      </c>
      <c r="D4740" s="29">
        <v>50.64913</v>
      </c>
      <c r="E4740" s="29"/>
      <c r="F4740" s="24">
        <f t="shared" si="146"/>
        <v>21.674050000000001</v>
      </c>
      <c r="G4740" s="24">
        <v>21.674050000000001</v>
      </c>
      <c r="H4740" s="23">
        <v>8.6501400000000004</v>
      </c>
      <c r="I4740" s="23"/>
      <c r="J4740" s="23">
        <v>150</v>
      </c>
      <c r="K4740" s="23"/>
    </row>
    <row r="4741" spans="1:11" ht="12.75" customHeight="1" x14ac:dyDescent="0.25">
      <c r="A4741" s="20">
        <f t="shared" si="147"/>
        <v>43084.16666665519</v>
      </c>
      <c r="B4741" s="29">
        <v>12.274889999999999</v>
      </c>
      <c r="C4741" s="30">
        <v>0.31496000000000002</v>
      </c>
      <c r="D4741" s="29">
        <v>294.44959999999998</v>
      </c>
      <c r="E4741" s="29"/>
      <c r="F4741" s="24">
        <f t="shared" si="146"/>
        <v>12.274889999999999</v>
      </c>
      <c r="G4741" s="24">
        <v>12.274889999999999</v>
      </c>
      <c r="H4741" s="23">
        <v>8.6489999999999991</v>
      </c>
      <c r="I4741" s="23"/>
      <c r="J4741" s="23">
        <v>150</v>
      </c>
      <c r="K4741" s="23"/>
    </row>
    <row r="4742" spans="1:11" ht="12.75" customHeight="1" x14ac:dyDescent="0.25">
      <c r="A4742" s="20">
        <f t="shared" si="147"/>
        <v>43084.208333321854</v>
      </c>
      <c r="B4742" s="29">
        <v>17.938220000000001</v>
      </c>
      <c r="C4742" s="30">
        <v>0.49609999999999999</v>
      </c>
      <c r="D4742" s="29">
        <v>323.0933</v>
      </c>
      <c r="E4742" s="29"/>
      <c r="F4742" s="24">
        <f t="shared" si="146"/>
        <v>17.938220000000001</v>
      </c>
      <c r="G4742" s="24">
        <v>17.938220000000001</v>
      </c>
      <c r="H4742" s="23">
        <v>8.6486099999999997</v>
      </c>
      <c r="I4742" s="23"/>
      <c r="J4742" s="23">
        <v>150</v>
      </c>
      <c r="K4742" s="23"/>
    </row>
    <row r="4743" spans="1:11" ht="12.75" customHeight="1" x14ac:dyDescent="0.25">
      <c r="A4743" s="20">
        <f t="shared" si="147"/>
        <v>43084.249999988519</v>
      </c>
      <c r="B4743" s="29">
        <v>51.228200000000001</v>
      </c>
      <c r="C4743" s="30">
        <v>0.36002000000000001</v>
      </c>
      <c r="D4743" s="29">
        <v>341.64260000000002</v>
      </c>
      <c r="E4743" s="29"/>
      <c r="F4743" s="24">
        <f t="shared" si="146"/>
        <v>51.228200000000001</v>
      </c>
      <c r="G4743" s="24">
        <v>51.228200000000001</v>
      </c>
      <c r="H4743" s="23">
        <v>8.6477799999999991</v>
      </c>
      <c r="I4743" s="23"/>
      <c r="J4743" s="23">
        <v>150</v>
      </c>
      <c r="K4743" s="23"/>
    </row>
    <row r="4744" spans="1:11" ht="12.75" customHeight="1" x14ac:dyDescent="0.25">
      <c r="A4744" s="20">
        <f t="shared" si="147"/>
        <v>43084.291666655183</v>
      </c>
      <c r="B4744" s="29">
        <v>51.680810000000001</v>
      </c>
      <c r="C4744" s="30">
        <v>0.46645999999999999</v>
      </c>
      <c r="D4744" s="29">
        <v>261.15140000000002</v>
      </c>
      <c r="E4744" s="29"/>
      <c r="F4744" s="24">
        <f t="shared" si="146"/>
        <v>51.680810000000001</v>
      </c>
      <c r="G4744" s="24">
        <v>51.680810000000001</v>
      </c>
      <c r="H4744" s="23">
        <v>8.6463300000000007</v>
      </c>
      <c r="I4744" s="23"/>
      <c r="J4744" s="23">
        <v>150</v>
      </c>
      <c r="K4744" s="23"/>
    </row>
    <row r="4745" spans="1:11" ht="12.75" customHeight="1" x14ac:dyDescent="0.25">
      <c r="A4745" s="20">
        <f t="shared" si="147"/>
        <v>43084.333333321847</v>
      </c>
      <c r="B4745" s="29">
        <v>31.562069999999999</v>
      </c>
      <c r="C4745" s="30">
        <v>0.56430999999999998</v>
      </c>
      <c r="D4745" s="29">
        <v>47.595129999999997</v>
      </c>
      <c r="E4745" s="29"/>
      <c r="F4745" s="24">
        <f t="shared" si="146"/>
        <v>31.562069999999999</v>
      </c>
      <c r="G4745" s="24">
        <v>31.562069999999999</v>
      </c>
      <c r="H4745" s="23">
        <v>8.6445600000000002</v>
      </c>
      <c r="I4745" s="23"/>
      <c r="J4745" s="23">
        <v>150</v>
      </c>
      <c r="K4745" s="23"/>
    </row>
    <row r="4746" spans="1:11" ht="12.75" customHeight="1" x14ac:dyDescent="0.25">
      <c r="A4746" s="20">
        <f t="shared" si="147"/>
        <v>43084.374999988511</v>
      </c>
      <c r="B4746" s="29">
        <v>20.63428</v>
      </c>
      <c r="C4746" s="30">
        <v>1.1775800000000001</v>
      </c>
      <c r="D4746" s="29">
        <v>79.206969999999998</v>
      </c>
      <c r="E4746" s="29"/>
      <c r="F4746" s="24">
        <f t="shared" si="146"/>
        <v>20.63428</v>
      </c>
      <c r="G4746" s="24">
        <v>20.63428</v>
      </c>
      <c r="H4746" s="23">
        <v>8.6427200000000006</v>
      </c>
      <c r="I4746" s="23"/>
      <c r="J4746" s="23">
        <v>150</v>
      </c>
      <c r="K4746" s="23"/>
    </row>
    <row r="4747" spans="1:11" ht="12.75" customHeight="1" x14ac:dyDescent="0.25">
      <c r="A4747" s="20">
        <f t="shared" si="147"/>
        <v>43084.416666655176</v>
      </c>
      <c r="B4747" s="29">
        <v>17.658090000000001</v>
      </c>
      <c r="C4747" s="30">
        <v>1.28654</v>
      </c>
      <c r="D4747" s="29">
        <v>82.473979999999997</v>
      </c>
      <c r="E4747" s="29"/>
      <c r="F4747" s="24">
        <f t="shared" ref="F4747:F4810" si="148">IF(AND(B4747&gt;0,ISNUMBER(B4747)),B4747,"")</f>
        <v>17.658090000000001</v>
      </c>
      <c r="G4747" s="24">
        <v>17.658090000000001</v>
      </c>
      <c r="H4747" s="23">
        <v>8.6420600000000007</v>
      </c>
      <c r="I4747" s="23"/>
      <c r="J4747" s="23">
        <v>150</v>
      </c>
      <c r="K4747" s="23"/>
    </row>
    <row r="4748" spans="1:11" ht="12.75" customHeight="1" x14ac:dyDescent="0.25">
      <c r="A4748" s="20">
        <f t="shared" ref="A4748:A4811" si="149">A4747+1/24</f>
        <v>43084.45833332184</v>
      </c>
      <c r="B4748" s="29">
        <v>32.11186</v>
      </c>
      <c r="C4748" s="30">
        <v>1.24868</v>
      </c>
      <c r="D4748" s="29">
        <v>67.921059999999997</v>
      </c>
      <c r="E4748" s="29"/>
      <c r="F4748" s="24">
        <f t="shared" si="148"/>
        <v>32.11186</v>
      </c>
      <c r="G4748" s="24">
        <v>32.11186</v>
      </c>
      <c r="H4748" s="23">
        <v>8.6395599999999995</v>
      </c>
      <c r="I4748" s="23"/>
      <c r="J4748" s="23">
        <v>150</v>
      </c>
      <c r="K4748" s="23"/>
    </row>
    <row r="4749" spans="1:11" ht="12.75" customHeight="1" x14ac:dyDescent="0.25">
      <c r="A4749" s="20">
        <f t="shared" si="149"/>
        <v>43084.499999988504</v>
      </c>
      <c r="B4749" s="29">
        <v>16.123180000000001</v>
      </c>
      <c r="C4749" s="30">
        <v>0.87024000000000001</v>
      </c>
      <c r="D4749" s="29">
        <v>76.508430000000004</v>
      </c>
      <c r="E4749" s="29"/>
      <c r="F4749" s="24">
        <f t="shared" si="148"/>
        <v>16.123180000000001</v>
      </c>
      <c r="G4749" s="24">
        <v>16.123180000000001</v>
      </c>
      <c r="H4749" s="23">
        <v>8.6375100000000007</v>
      </c>
      <c r="I4749" s="23"/>
      <c r="J4749" s="23">
        <v>150</v>
      </c>
      <c r="K4749" s="23"/>
    </row>
    <row r="4750" spans="1:11" ht="12.75" customHeight="1" x14ac:dyDescent="0.25">
      <c r="A4750" s="20">
        <f t="shared" si="149"/>
        <v>43084.541666655168</v>
      </c>
      <c r="B4750" s="29">
        <v>31.66066</v>
      </c>
      <c r="C4750" s="30">
        <v>0.76383999999999996</v>
      </c>
      <c r="D4750" s="29">
        <v>57.933889999999998</v>
      </c>
      <c r="E4750" s="29"/>
      <c r="F4750" s="24">
        <f t="shared" si="148"/>
        <v>31.66066</v>
      </c>
      <c r="G4750" s="24">
        <v>31.66066</v>
      </c>
      <c r="H4750" s="23">
        <v>8.6353399999999993</v>
      </c>
      <c r="I4750" s="23"/>
      <c r="J4750" s="23">
        <v>150</v>
      </c>
      <c r="K4750" s="23"/>
    </row>
    <row r="4751" spans="1:11" ht="12.75" customHeight="1" x14ac:dyDescent="0.25">
      <c r="A4751" s="20">
        <f t="shared" si="149"/>
        <v>43084.583333321832</v>
      </c>
      <c r="B4751" s="29">
        <v>39.572740000000003</v>
      </c>
      <c r="C4751" s="30">
        <v>1.3755900000000001</v>
      </c>
      <c r="D4751" s="29">
        <v>18.04307</v>
      </c>
      <c r="E4751" s="29"/>
      <c r="F4751" s="24">
        <f t="shared" si="148"/>
        <v>39.572740000000003</v>
      </c>
      <c r="G4751" s="24">
        <v>39.572740000000003</v>
      </c>
      <c r="H4751" s="23">
        <v>8.6280199999999994</v>
      </c>
      <c r="I4751" s="23"/>
      <c r="J4751" s="23">
        <v>150</v>
      </c>
      <c r="K4751" s="23"/>
    </row>
    <row r="4752" spans="1:11" ht="12.75" customHeight="1" x14ac:dyDescent="0.25">
      <c r="A4752" s="20">
        <f t="shared" si="149"/>
        <v>43084.624999988497</v>
      </c>
      <c r="B4752" s="29">
        <v>34.519550000000002</v>
      </c>
      <c r="C4752" s="30">
        <v>1.68424</v>
      </c>
      <c r="D4752" s="29">
        <v>4.0231899999999996</v>
      </c>
      <c r="E4752" s="29"/>
      <c r="F4752" s="24">
        <f t="shared" si="148"/>
        <v>34.519550000000002</v>
      </c>
      <c r="G4752" s="24">
        <v>34.519550000000002</v>
      </c>
      <c r="H4752" s="23">
        <v>8.6271699999999996</v>
      </c>
      <c r="I4752" s="23"/>
      <c r="J4752" s="23">
        <v>150</v>
      </c>
      <c r="K4752" s="23"/>
    </row>
    <row r="4753" spans="1:11" ht="12.75" customHeight="1" x14ac:dyDescent="0.25">
      <c r="A4753" s="20">
        <f t="shared" si="149"/>
        <v>43084.666666655161</v>
      </c>
      <c r="B4753" s="29">
        <v>36.354309999999998</v>
      </c>
      <c r="C4753" s="30">
        <v>1.41564</v>
      </c>
      <c r="D4753" s="29">
        <v>359.14</v>
      </c>
      <c r="E4753" s="29"/>
      <c r="F4753" s="24">
        <f t="shared" si="148"/>
        <v>36.354309999999998</v>
      </c>
      <c r="G4753" s="24">
        <v>36.354309999999998</v>
      </c>
      <c r="H4753" s="23">
        <v>8.6270399999999992</v>
      </c>
      <c r="I4753" s="23"/>
      <c r="J4753" s="23">
        <v>150</v>
      </c>
      <c r="K4753" s="23"/>
    </row>
    <row r="4754" spans="1:11" ht="12.75" customHeight="1" x14ac:dyDescent="0.25">
      <c r="A4754" s="20">
        <f t="shared" si="149"/>
        <v>43084.708333321825</v>
      </c>
      <c r="B4754" s="29">
        <v>44.868899999999996</v>
      </c>
      <c r="C4754" s="30">
        <v>0.84982000000000002</v>
      </c>
      <c r="D4754" s="29">
        <v>270.9529</v>
      </c>
      <c r="E4754" s="29"/>
      <c r="F4754" s="24">
        <f t="shared" si="148"/>
        <v>44.868899999999996</v>
      </c>
      <c r="G4754" s="24">
        <v>44.868899999999996</v>
      </c>
      <c r="H4754" s="23">
        <v>8.6254799999999996</v>
      </c>
      <c r="I4754" s="23"/>
      <c r="J4754" s="23">
        <v>150</v>
      </c>
      <c r="K4754" s="23"/>
    </row>
    <row r="4755" spans="1:11" ht="12.75" customHeight="1" x14ac:dyDescent="0.25">
      <c r="A4755" s="20">
        <f t="shared" si="149"/>
        <v>43084.749999988489</v>
      </c>
      <c r="B4755" s="29">
        <v>6.5043899999999999</v>
      </c>
      <c r="C4755" s="30">
        <v>0.88205999999999996</v>
      </c>
      <c r="D4755" s="29">
        <v>106.7443</v>
      </c>
      <c r="E4755" s="29"/>
      <c r="F4755" s="24">
        <f t="shared" si="148"/>
        <v>6.5043899999999999</v>
      </c>
      <c r="G4755" s="24">
        <v>6.5043899999999999</v>
      </c>
      <c r="H4755" s="23">
        <v>8.6194500000000005</v>
      </c>
      <c r="I4755" s="23"/>
      <c r="J4755" s="23">
        <v>150</v>
      </c>
      <c r="K4755" s="23"/>
    </row>
    <row r="4756" spans="1:11" ht="12.75" customHeight="1" x14ac:dyDescent="0.25">
      <c r="A4756" s="20">
        <f t="shared" si="149"/>
        <v>43084.791666655154</v>
      </c>
      <c r="B4756" s="29">
        <v>16.96341</v>
      </c>
      <c r="C4756" s="30">
        <v>0.64080000000000004</v>
      </c>
      <c r="D4756" s="29">
        <v>121.83450000000001</v>
      </c>
      <c r="E4756" s="29"/>
      <c r="F4756" s="24">
        <f t="shared" si="148"/>
        <v>16.96341</v>
      </c>
      <c r="G4756" s="24">
        <v>16.96341</v>
      </c>
      <c r="H4756" s="23">
        <v>8.6137800000000002</v>
      </c>
      <c r="I4756" s="23"/>
      <c r="J4756" s="23">
        <v>150</v>
      </c>
      <c r="K4756" s="23"/>
    </row>
    <row r="4757" spans="1:11" ht="12.75" customHeight="1" x14ac:dyDescent="0.25">
      <c r="A4757" s="20">
        <f t="shared" si="149"/>
        <v>43084.833333321818</v>
      </c>
      <c r="B4757" s="29">
        <v>10.59572</v>
      </c>
      <c r="C4757" s="30">
        <v>0.61806000000000005</v>
      </c>
      <c r="D4757" s="29">
        <v>137.7045</v>
      </c>
      <c r="E4757" s="29"/>
      <c r="F4757" s="24">
        <f t="shared" si="148"/>
        <v>10.59572</v>
      </c>
      <c r="G4757" s="24">
        <v>10.59572</v>
      </c>
      <c r="H4757" s="23">
        <v>8.6101100000000006</v>
      </c>
      <c r="I4757" s="23"/>
      <c r="J4757" s="23">
        <v>150</v>
      </c>
      <c r="K4757" s="23"/>
    </row>
    <row r="4758" spans="1:11" ht="12.75" customHeight="1" x14ac:dyDescent="0.25">
      <c r="A4758" s="20">
        <f t="shared" si="149"/>
        <v>43084.874999988482</v>
      </c>
      <c r="B4758" s="29">
        <v>5.5102200000000003</v>
      </c>
      <c r="C4758" s="30">
        <v>0.39112000000000002</v>
      </c>
      <c r="D4758" s="29">
        <v>150.68389999999999</v>
      </c>
      <c r="E4758" s="29"/>
      <c r="F4758" s="24">
        <f t="shared" si="148"/>
        <v>5.5102200000000003</v>
      </c>
      <c r="G4758" s="24">
        <v>5.5102200000000003</v>
      </c>
      <c r="H4758" s="23">
        <v>8.60867</v>
      </c>
      <c r="I4758" s="23"/>
      <c r="J4758" s="23">
        <v>150</v>
      </c>
      <c r="K4758" s="23"/>
    </row>
    <row r="4759" spans="1:11" ht="12.75" customHeight="1" x14ac:dyDescent="0.25">
      <c r="A4759" s="20">
        <f t="shared" si="149"/>
        <v>43084.916666655146</v>
      </c>
      <c r="B4759" s="29">
        <v>-0.95294000000000001</v>
      </c>
      <c r="C4759" s="30">
        <v>0.16908999999999999</v>
      </c>
      <c r="D4759" s="29">
        <v>340.3997</v>
      </c>
      <c r="E4759" s="29"/>
      <c r="F4759" s="24" t="str">
        <f t="shared" si="148"/>
        <v/>
      </c>
      <c r="G4759" s="24" t="s">
        <v>189</v>
      </c>
      <c r="H4759" s="23">
        <v>8.6021099999999997</v>
      </c>
      <c r="I4759" s="23"/>
      <c r="J4759" s="23">
        <v>150</v>
      </c>
      <c r="K4759" s="23"/>
    </row>
    <row r="4760" spans="1:11" ht="12.75" customHeight="1" x14ac:dyDescent="0.25">
      <c r="A4760" s="20">
        <f t="shared" si="149"/>
        <v>43084.958333321811</v>
      </c>
      <c r="B4760" s="29">
        <v>2.8073700000000001</v>
      </c>
      <c r="C4760" s="30">
        <v>0.34583000000000003</v>
      </c>
      <c r="D4760" s="29">
        <v>242.7157</v>
      </c>
      <c r="E4760" s="29"/>
      <c r="F4760" s="24">
        <f t="shared" si="148"/>
        <v>2.8073700000000001</v>
      </c>
      <c r="G4760" s="24">
        <v>2.8073700000000001</v>
      </c>
      <c r="H4760" s="23">
        <v>8.6011100000000003</v>
      </c>
      <c r="I4760" s="23"/>
      <c r="J4760" s="23">
        <v>150</v>
      </c>
      <c r="K4760" s="23"/>
    </row>
    <row r="4761" spans="1:11" ht="12.75" customHeight="1" x14ac:dyDescent="0.25">
      <c r="A4761" s="20">
        <f t="shared" si="149"/>
        <v>43084.999999988475</v>
      </c>
      <c r="B4761" s="29">
        <v>1.1260399999999999</v>
      </c>
      <c r="C4761" s="30">
        <v>0.35643999999999998</v>
      </c>
      <c r="D4761" s="29">
        <v>249.91159999999999</v>
      </c>
      <c r="E4761" s="29"/>
      <c r="F4761" s="24">
        <f t="shared" si="148"/>
        <v>1.1260399999999999</v>
      </c>
      <c r="G4761" s="24">
        <v>1.1260399999999999</v>
      </c>
      <c r="H4761" s="23">
        <v>8.5970600000000008</v>
      </c>
      <c r="I4761" s="23"/>
      <c r="J4761" s="23">
        <v>150</v>
      </c>
      <c r="K4761" s="23"/>
    </row>
    <row r="4762" spans="1:11" ht="12.75" customHeight="1" x14ac:dyDescent="0.25">
      <c r="A4762" s="20">
        <f t="shared" si="149"/>
        <v>43085.041666655139</v>
      </c>
      <c r="B4762" s="29">
        <v>7.7400700000000002</v>
      </c>
      <c r="C4762" s="30">
        <v>0.47054000000000001</v>
      </c>
      <c r="D4762" s="29">
        <v>253.7406</v>
      </c>
      <c r="E4762" s="29"/>
      <c r="F4762" s="24">
        <f t="shared" si="148"/>
        <v>7.7400700000000002</v>
      </c>
      <c r="G4762" s="24">
        <v>7.7400700000000002</v>
      </c>
      <c r="H4762" s="23">
        <v>8.59422</v>
      </c>
      <c r="I4762" s="23">
        <f>COUNTIF(G4762:G4785,"&gt;150")</f>
        <v>0</v>
      </c>
      <c r="J4762" s="23">
        <v>150</v>
      </c>
      <c r="K4762" s="23"/>
    </row>
    <row r="4763" spans="1:11" ht="12.75" customHeight="1" x14ac:dyDescent="0.25">
      <c r="A4763" s="20">
        <f t="shared" si="149"/>
        <v>43085.083333321803</v>
      </c>
      <c r="B4763" s="29">
        <v>7.1558299999999999</v>
      </c>
      <c r="C4763" s="30">
        <v>0.34173999999999999</v>
      </c>
      <c r="D4763" s="29">
        <v>323.06240000000003</v>
      </c>
      <c r="E4763" s="29"/>
      <c r="F4763" s="24">
        <f t="shared" si="148"/>
        <v>7.1558299999999999</v>
      </c>
      <c r="G4763" s="24">
        <v>7.1558299999999999</v>
      </c>
      <c r="H4763" s="23">
        <v>8.5913900000000005</v>
      </c>
      <c r="I4763" s="23"/>
      <c r="J4763" s="23">
        <v>150</v>
      </c>
      <c r="K4763" s="23"/>
    </row>
    <row r="4764" spans="1:11" ht="12.75" customHeight="1" x14ac:dyDescent="0.25">
      <c r="A4764" s="20">
        <f t="shared" si="149"/>
        <v>43085.124999988468</v>
      </c>
      <c r="B4764" s="29">
        <v>10.00455</v>
      </c>
      <c r="C4764" s="30">
        <v>0.85018000000000005</v>
      </c>
      <c r="D4764" s="29">
        <v>312.35809999999998</v>
      </c>
      <c r="E4764" s="29"/>
      <c r="F4764" s="24">
        <f t="shared" si="148"/>
        <v>10.00455</v>
      </c>
      <c r="G4764" s="24">
        <v>10.00455</v>
      </c>
      <c r="H4764" s="23">
        <v>8.5912199999999999</v>
      </c>
      <c r="I4764" s="23"/>
      <c r="J4764" s="23">
        <v>150</v>
      </c>
      <c r="K4764" s="23"/>
    </row>
    <row r="4765" spans="1:11" ht="12.75" customHeight="1" x14ac:dyDescent="0.25">
      <c r="A4765" s="20">
        <f t="shared" si="149"/>
        <v>43085.166666655132</v>
      </c>
      <c r="B4765" s="29">
        <v>4.4059200000000001</v>
      </c>
      <c r="C4765" s="30">
        <v>1.28125</v>
      </c>
      <c r="D4765" s="29">
        <v>280.88560000000001</v>
      </c>
      <c r="E4765" s="29"/>
      <c r="F4765" s="24">
        <f t="shared" si="148"/>
        <v>4.4059200000000001</v>
      </c>
      <c r="G4765" s="24">
        <v>4.4059200000000001</v>
      </c>
      <c r="H4765" s="23">
        <v>8.5909499999999994</v>
      </c>
      <c r="I4765" s="23"/>
      <c r="J4765" s="23">
        <v>150</v>
      </c>
      <c r="K4765" s="23"/>
    </row>
    <row r="4766" spans="1:11" ht="12.75" customHeight="1" x14ac:dyDescent="0.25">
      <c r="A4766" s="20">
        <f t="shared" si="149"/>
        <v>43085.208333321796</v>
      </c>
      <c r="B4766" s="29">
        <v>6.6572399999999998</v>
      </c>
      <c r="C4766" s="30">
        <v>1.1860999999999999</v>
      </c>
      <c r="D4766" s="29">
        <v>297.50790000000001</v>
      </c>
      <c r="E4766" s="29"/>
      <c r="F4766" s="24">
        <f t="shared" si="148"/>
        <v>6.6572399999999998</v>
      </c>
      <c r="G4766" s="24">
        <v>6.6572399999999998</v>
      </c>
      <c r="H4766" s="23">
        <v>8.5893899999999999</v>
      </c>
      <c r="I4766" s="23"/>
      <c r="J4766" s="23">
        <v>150</v>
      </c>
      <c r="K4766" s="23"/>
    </row>
    <row r="4767" spans="1:11" ht="12.75" customHeight="1" x14ac:dyDescent="0.25">
      <c r="A4767" s="20">
        <f t="shared" si="149"/>
        <v>43085.24999998846</v>
      </c>
      <c r="B4767" s="29">
        <v>4.4978800000000003</v>
      </c>
      <c r="C4767" s="30">
        <v>1.2680400000000001</v>
      </c>
      <c r="D4767" s="29">
        <v>292.84379999999999</v>
      </c>
      <c r="E4767" s="29"/>
      <c r="F4767" s="24">
        <f t="shared" si="148"/>
        <v>4.4978800000000003</v>
      </c>
      <c r="G4767" s="24">
        <v>4.4978800000000003</v>
      </c>
      <c r="H4767" s="23">
        <v>8.5890599999999999</v>
      </c>
      <c r="I4767" s="23"/>
      <c r="J4767" s="23">
        <v>150</v>
      </c>
      <c r="K4767" s="23"/>
    </row>
    <row r="4768" spans="1:11" ht="12.75" customHeight="1" x14ac:dyDescent="0.25">
      <c r="A4768" s="20">
        <f t="shared" si="149"/>
        <v>43085.291666655125</v>
      </c>
      <c r="B4768" s="29">
        <v>-0.70001999999999998</v>
      </c>
      <c r="C4768" s="30">
        <v>0.56023000000000001</v>
      </c>
      <c r="D4768" s="29">
        <v>257.20729999999998</v>
      </c>
      <c r="E4768" s="29"/>
      <c r="F4768" s="24" t="str">
        <f t="shared" si="148"/>
        <v/>
      </c>
      <c r="G4768" s="24" t="s">
        <v>189</v>
      </c>
      <c r="H4768" s="23">
        <v>8.5870599999999992</v>
      </c>
      <c r="I4768" s="23"/>
      <c r="J4768" s="23">
        <v>150</v>
      </c>
      <c r="K4768" s="23"/>
    </row>
    <row r="4769" spans="1:11" ht="12.75" customHeight="1" x14ac:dyDescent="0.25">
      <c r="A4769" s="20">
        <f t="shared" si="149"/>
        <v>43085.333333321789</v>
      </c>
      <c r="B4769" s="29">
        <v>5.9583599999999999</v>
      </c>
      <c r="C4769" s="30">
        <v>0.90527000000000002</v>
      </c>
      <c r="D4769" s="29">
        <v>287.60649999999998</v>
      </c>
      <c r="E4769" s="29"/>
      <c r="F4769" s="24">
        <f t="shared" si="148"/>
        <v>5.9583599999999999</v>
      </c>
      <c r="G4769" s="24">
        <v>5.9583599999999999</v>
      </c>
      <c r="H4769" s="23">
        <v>8.5869499999999999</v>
      </c>
      <c r="I4769" s="23"/>
      <c r="J4769" s="23">
        <v>150</v>
      </c>
      <c r="K4769" s="23"/>
    </row>
    <row r="4770" spans="1:11" ht="12.75" customHeight="1" x14ac:dyDescent="0.25">
      <c r="A4770" s="20">
        <f t="shared" si="149"/>
        <v>43085.374999988453</v>
      </c>
      <c r="B4770" s="29">
        <v>5.1936900000000001</v>
      </c>
      <c r="C4770" s="30">
        <v>2.8091699999999999</v>
      </c>
      <c r="D4770" s="29">
        <v>236.5607</v>
      </c>
      <c r="E4770" s="29"/>
      <c r="F4770" s="24">
        <f t="shared" si="148"/>
        <v>5.1936900000000001</v>
      </c>
      <c r="G4770" s="24">
        <v>5.1936900000000001</v>
      </c>
      <c r="H4770" s="23">
        <v>8.5836100000000002</v>
      </c>
      <c r="I4770" s="23"/>
      <c r="J4770" s="23">
        <v>150</v>
      </c>
      <c r="K4770" s="23"/>
    </row>
    <row r="4771" spans="1:11" ht="12.75" customHeight="1" x14ac:dyDescent="0.25">
      <c r="A4771" s="20">
        <f t="shared" si="149"/>
        <v>43085.416666655117</v>
      </c>
      <c r="B4771" s="29">
        <v>12.61843</v>
      </c>
      <c r="C4771" s="30">
        <v>3.1598999999999999</v>
      </c>
      <c r="D4771" s="29">
        <v>232.364</v>
      </c>
      <c r="E4771" s="29"/>
      <c r="F4771" s="24">
        <f t="shared" si="148"/>
        <v>12.61843</v>
      </c>
      <c r="G4771" s="24">
        <v>12.61843</v>
      </c>
      <c r="H4771" s="23">
        <v>8.5830000000000002</v>
      </c>
      <c r="I4771" s="23"/>
      <c r="J4771" s="23">
        <v>150</v>
      </c>
      <c r="K4771" s="23"/>
    </row>
    <row r="4772" spans="1:11" ht="12.75" customHeight="1" x14ac:dyDescent="0.25">
      <c r="A4772" s="20">
        <f t="shared" si="149"/>
        <v>43085.458333321782</v>
      </c>
      <c r="B4772" s="29">
        <v>7.7364199999999999</v>
      </c>
      <c r="C4772" s="30">
        <v>3.7503799999999998</v>
      </c>
      <c r="D4772" s="29">
        <v>238.3828</v>
      </c>
      <c r="E4772" s="29"/>
      <c r="F4772" s="24">
        <f t="shared" si="148"/>
        <v>7.7364199999999999</v>
      </c>
      <c r="G4772" s="24">
        <v>7.7364199999999999</v>
      </c>
      <c r="H4772" s="23">
        <v>8.5826100000000007</v>
      </c>
      <c r="I4772" s="23"/>
      <c r="J4772" s="23">
        <v>150</v>
      </c>
      <c r="K4772" s="23"/>
    </row>
    <row r="4773" spans="1:11" ht="12.75" customHeight="1" x14ac:dyDescent="0.25">
      <c r="A4773" s="20">
        <f t="shared" si="149"/>
        <v>43085.499999988446</v>
      </c>
      <c r="B4773" s="29">
        <v>10.24625</v>
      </c>
      <c r="C4773" s="30">
        <v>3.4946999999999999</v>
      </c>
      <c r="D4773" s="29">
        <v>247.75290000000001</v>
      </c>
      <c r="E4773" s="29"/>
      <c r="F4773" s="24">
        <f t="shared" si="148"/>
        <v>10.24625</v>
      </c>
      <c r="G4773" s="24">
        <v>10.24625</v>
      </c>
      <c r="H4773" s="23">
        <v>8.5822800000000008</v>
      </c>
      <c r="I4773" s="23"/>
      <c r="J4773" s="23">
        <v>150</v>
      </c>
      <c r="K4773" s="23"/>
    </row>
    <row r="4774" spans="1:11" ht="12.75" customHeight="1" x14ac:dyDescent="0.25">
      <c r="A4774" s="20">
        <f t="shared" si="149"/>
        <v>43085.54166665511</v>
      </c>
      <c r="B4774" s="29">
        <v>13.58408</v>
      </c>
      <c r="C4774" s="30">
        <v>3.51309</v>
      </c>
      <c r="D4774" s="29">
        <v>248.4102</v>
      </c>
      <c r="E4774" s="29"/>
      <c r="F4774" s="24">
        <f t="shared" si="148"/>
        <v>13.58408</v>
      </c>
      <c r="G4774" s="24">
        <v>13.58408</v>
      </c>
      <c r="H4774" s="23">
        <v>8.5783900000000006</v>
      </c>
      <c r="I4774" s="23"/>
      <c r="J4774" s="23">
        <v>150</v>
      </c>
      <c r="K4774" s="23"/>
    </row>
    <row r="4775" spans="1:11" ht="12.75" customHeight="1" x14ac:dyDescent="0.25">
      <c r="A4775" s="20">
        <f t="shared" si="149"/>
        <v>43085.583333321774</v>
      </c>
      <c r="B4775" s="29">
        <v>15.002739999999999</v>
      </c>
      <c r="C4775" s="30">
        <v>3.20628</v>
      </c>
      <c r="D4775" s="29">
        <v>238.55760000000001</v>
      </c>
      <c r="E4775" s="29"/>
      <c r="F4775" s="24">
        <f t="shared" si="148"/>
        <v>15.002739999999999</v>
      </c>
      <c r="G4775" s="24">
        <v>15.002739999999999</v>
      </c>
      <c r="H4775" s="23">
        <v>8.5773299999999999</v>
      </c>
      <c r="I4775" s="23"/>
      <c r="J4775" s="23">
        <v>150</v>
      </c>
      <c r="K4775" s="23"/>
    </row>
    <row r="4776" spans="1:11" ht="12.75" customHeight="1" x14ac:dyDescent="0.25">
      <c r="A4776" s="20">
        <f t="shared" si="149"/>
        <v>43085.624999988439</v>
      </c>
      <c r="B4776" s="29">
        <v>18.446059999999999</v>
      </c>
      <c r="C4776" s="30">
        <v>4.1870599999999998</v>
      </c>
      <c r="D4776" s="29">
        <v>230.8723</v>
      </c>
      <c r="E4776" s="29"/>
      <c r="F4776" s="24">
        <f t="shared" si="148"/>
        <v>18.446059999999999</v>
      </c>
      <c r="G4776" s="24">
        <v>18.446059999999999</v>
      </c>
      <c r="H4776" s="23">
        <v>8.5743299999999998</v>
      </c>
      <c r="I4776" s="23"/>
      <c r="J4776" s="23">
        <v>150</v>
      </c>
      <c r="K4776" s="23"/>
    </row>
    <row r="4777" spans="1:11" ht="12.75" customHeight="1" x14ac:dyDescent="0.25">
      <c r="A4777" s="20">
        <f t="shared" si="149"/>
        <v>43085.666666655103</v>
      </c>
      <c r="B4777" s="29">
        <v>20.79956</v>
      </c>
      <c r="C4777" s="30">
        <v>4.6295200000000003</v>
      </c>
      <c r="D4777" s="29">
        <v>216.94319999999999</v>
      </c>
      <c r="E4777" s="29"/>
      <c r="F4777" s="24">
        <f t="shared" si="148"/>
        <v>20.79956</v>
      </c>
      <c r="G4777" s="24">
        <v>20.79956</v>
      </c>
      <c r="H4777" s="23">
        <v>8.5730299999999993</v>
      </c>
      <c r="I4777" s="23"/>
      <c r="J4777" s="23">
        <v>150</v>
      </c>
      <c r="K4777" s="23"/>
    </row>
    <row r="4778" spans="1:11" ht="12.75" customHeight="1" x14ac:dyDescent="0.25">
      <c r="A4778" s="20">
        <f t="shared" si="149"/>
        <v>43085.708333321767</v>
      </c>
      <c r="B4778" s="29">
        <v>29.657219999999999</v>
      </c>
      <c r="C4778" s="30">
        <v>4.3292299999999999</v>
      </c>
      <c r="D4778" s="29">
        <v>211.21709999999999</v>
      </c>
      <c r="E4778" s="29"/>
      <c r="F4778" s="24">
        <f t="shared" si="148"/>
        <v>29.657219999999999</v>
      </c>
      <c r="G4778" s="24">
        <v>29.657219999999999</v>
      </c>
      <c r="H4778" s="23">
        <v>8.5696100000000008</v>
      </c>
      <c r="I4778" s="23"/>
      <c r="J4778" s="23">
        <v>150</v>
      </c>
      <c r="K4778" s="23"/>
    </row>
    <row r="4779" spans="1:11" ht="12.75" customHeight="1" x14ac:dyDescent="0.25">
      <c r="A4779" s="20">
        <f t="shared" si="149"/>
        <v>43085.749999988431</v>
      </c>
      <c r="B4779" s="29">
        <v>29.96951</v>
      </c>
      <c r="C4779" s="30">
        <v>3.6862900000000001</v>
      </c>
      <c r="D4779" s="29">
        <v>218.70699999999999</v>
      </c>
      <c r="E4779" s="29"/>
      <c r="F4779" s="24">
        <f t="shared" si="148"/>
        <v>29.96951</v>
      </c>
      <c r="G4779" s="24">
        <v>29.96951</v>
      </c>
      <c r="H4779" s="23">
        <v>8.5675000000000008</v>
      </c>
      <c r="I4779" s="23"/>
      <c r="J4779" s="23">
        <v>150</v>
      </c>
      <c r="K4779" s="23"/>
    </row>
    <row r="4780" spans="1:11" ht="12.75" customHeight="1" x14ac:dyDescent="0.25">
      <c r="A4780" s="20">
        <f t="shared" si="149"/>
        <v>43085.791666655095</v>
      </c>
      <c r="B4780" s="29">
        <v>16.843620000000001</v>
      </c>
      <c r="C4780" s="30">
        <v>2.8167399999999998</v>
      </c>
      <c r="D4780" s="29">
        <v>228.04929999999999</v>
      </c>
      <c r="E4780" s="29"/>
      <c r="F4780" s="24">
        <f t="shared" si="148"/>
        <v>16.843620000000001</v>
      </c>
      <c r="G4780" s="24">
        <v>16.843620000000001</v>
      </c>
      <c r="H4780" s="23">
        <v>8.56677</v>
      </c>
      <c r="I4780" s="23"/>
      <c r="J4780" s="23">
        <v>150</v>
      </c>
      <c r="K4780" s="23"/>
    </row>
    <row r="4781" spans="1:11" ht="12.75" customHeight="1" x14ac:dyDescent="0.25">
      <c r="A4781" s="20">
        <f t="shared" si="149"/>
        <v>43085.83333332176</v>
      </c>
      <c r="B4781" s="29">
        <v>65.014179999999996</v>
      </c>
      <c r="C4781" s="30">
        <v>2.2558099999999999</v>
      </c>
      <c r="D4781" s="29">
        <v>220.9308</v>
      </c>
      <c r="E4781" s="29"/>
      <c r="F4781" s="24">
        <f t="shared" si="148"/>
        <v>65.014179999999996</v>
      </c>
      <c r="G4781" s="24">
        <v>65.014179999999996</v>
      </c>
      <c r="H4781" s="23">
        <v>8.56189</v>
      </c>
      <c r="I4781" s="23"/>
      <c r="J4781" s="23">
        <v>150</v>
      </c>
      <c r="K4781" s="23"/>
    </row>
    <row r="4782" spans="1:11" ht="12.75" customHeight="1" x14ac:dyDescent="0.25">
      <c r="A4782" s="20">
        <f t="shared" si="149"/>
        <v>43085.874999988424</v>
      </c>
      <c r="B4782" s="29">
        <v>65.673550000000006</v>
      </c>
      <c r="C4782" s="30">
        <v>1.6602300000000001</v>
      </c>
      <c r="D4782" s="29">
        <v>210.9554</v>
      </c>
      <c r="E4782" s="29"/>
      <c r="F4782" s="24">
        <f t="shared" si="148"/>
        <v>65.673550000000006</v>
      </c>
      <c r="G4782" s="24">
        <v>65.673550000000006</v>
      </c>
      <c r="H4782" s="23">
        <v>8.5606100000000005</v>
      </c>
      <c r="I4782" s="23"/>
      <c r="J4782" s="23">
        <v>150</v>
      </c>
      <c r="K4782" s="23"/>
    </row>
    <row r="4783" spans="1:11" ht="12.75" customHeight="1" x14ac:dyDescent="0.25">
      <c r="A4783" s="20">
        <f t="shared" si="149"/>
        <v>43085.916666655088</v>
      </c>
      <c r="B4783" s="29">
        <v>16.697109999999999</v>
      </c>
      <c r="C4783" s="30">
        <v>1.14981</v>
      </c>
      <c r="D4783" s="29">
        <v>219.8895</v>
      </c>
      <c r="E4783" s="29"/>
      <c r="F4783" s="24">
        <f t="shared" si="148"/>
        <v>16.697109999999999</v>
      </c>
      <c r="G4783" s="24">
        <v>16.697109999999999</v>
      </c>
      <c r="H4783" s="23">
        <v>8.5606100000000005</v>
      </c>
      <c r="I4783" s="23"/>
      <c r="J4783" s="23">
        <v>150</v>
      </c>
      <c r="K4783" s="23"/>
    </row>
    <row r="4784" spans="1:11" ht="12.75" customHeight="1" x14ac:dyDescent="0.25">
      <c r="A4784" s="20">
        <f t="shared" si="149"/>
        <v>43085.958333321752</v>
      </c>
      <c r="B4784" s="29">
        <v>6.99078</v>
      </c>
      <c r="C4784" s="30">
        <v>0.47250999999999999</v>
      </c>
      <c r="D4784" s="29">
        <v>39.014569999999999</v>
      </c>
      <c r="E4784" s="29"/>
      <c r="F4784" s="24">
        <f t="shared" si="148"/>
        <v>6.99078</v>
      </c>
      <c r="G4784" s="24">
        <v>6.99078</v>
      </c>
      <c r="H4784" s="23">
        <v>8.5598899999999993</v>
      </c>
      <c r="I4784" s="23"/>
      <c r="J4784" s="23">
        <v>150</v>
      </c>
      <c r="K4784" s="23"/>
    </row>
    <row r="4785" spans="1:11" ht="12.75" customHeight="1" x14ac:dyDescent="0.25">
      <c r="A4785" s="20">
        <f t="shared" si="149"/>
        <v>43085.999999988417</v>
      </c>
      <c r="B4785" s="29">
        <v>5.9930399999999997</v>
      </c>
      <c r="C4785" s="30">
        <v>0.56435000000000002</v>
      </c>
      <c r="D4785" s="29">
        <v>34.912379999999999</v>
      </c>
      <c r="E4785" s="29"/>
      <c r="F4785" s="24">
        <f t="shared" si="148"/>
        <v>5.9930399999999997</v>
      </c>
      <c r="G4785" s="24">
        <v>5.9930399999999997</v>
      </c>
      <c r="H4785" s="23">
        <v>8.5574999999999992</v>
      </c>
      <c r="I4785" s="23"/>
      <c r="J4785" s="23">
        <v>150</v>
      </c>
      <c r="K4785" s="23"/>
    </row>
    <row r="4786" spans="1:11" ht="12.75" customHeight="1" x14ac:dyDescent="0.25">
      <c r="A4786" s="20">
        <f t="shared" si="149"/>
        <v>43086.041666655081</v>
      </c>
      <c r="B4786" s="29">
        <v>5.8033099999999997</v>
      </c>
      <c r="C4786" s="30">
        <v>0.70906999999999998</v>
      </c>
      <c r="D4786" s="29">
        <v>346.24950000000001</v>
      </c>
      <c r="E4786" s="29"/>
      <c r="F4786" s="24">
        <f t="shared" si="148"/>
        <v>5.8033099999999997</v>
      </c>
      <c r="G4786" s="24">
        <v>5.8033099999999997</v>
      </c>
      <c r="H4786" s="23">
        <v>8.5566099999999992</v>
      </c>
      <c r="I4786" s="23">
        <f>COUNTIF(G4786:G4809,"&gt;150")</f>
        <v>0</v>
      </c>
      <c r="J4786" s="23">
        <v>150</v>
      </c>
      <c r="K4786" s="23"/>
    </row>
    <row r="4787" spans="1:11" ht="12.75" customHeight="1" x14ac:dyDescent="0.25">
      <c r="A4787" s="20">
        <f t="shared" si="149"/>
        <v>43086.083333321745</v>
      </c>
      <c r="B4787" s="29">
        <v>10.977539999999999</v>
      </c>
      <c r="C4787" s="30">
        <v>0.34288000000000002</v>
      </c>
      <c r="D4787" s="29">
        <v>353.416</v>
      </c>
      <c r="E4787" s="29"/>
      <c r="F4787" s="24">
        <f t="shared" si="148"/>
        <v>10.977539999999999</v>
      </c>
      <c r="G4787" s="24">
        <v>10.977539999999999</v>
      </c>
      <c r="H4787" s="23">
        <v>8.5551700000000004</v>
      </c>
      <c r="I4787" s="23"/>
      <c r="J4787" s="23">
        <v>150</v>
      </c>
      <c r="K4787" s="23"/>
    </row>
    <row r="4788" spans="1:11" ht="12.75" customHeight="1" x14ac:dyDescent="0.25">
      <c r="A4788" s="20">
        <f t="shared" si="149"/>
        <v>43086.124999988409</v>
      </c>
      <c r="B4788" s="29">
        <v>8.3798499999999994</v>
      </c>
      <c r="C4788" s="30">
        <v>0.223</v>
      </c>
      <c r="D4788" s="29">
        <v>70.477530000000002</v>
      </c>
      <c r="E4788" s="29"/>
      <c r="F4788" s="24">
        <f t="shared" si="148"/>
        <v>8.3798499999999994</v>
      </c>
      <c r="G4788" s="24">
        <v>8.3798499999999994</v>
      </c>
      <c r="H4788" s="23">
        <v>8.5513300000000001</v>
      </c>
      <c r="I4788" s="23"/>
      <c r="J4788" s="23">
        <v>150</v>
      </c>
      <c r="K4788" s="23"/>
    </row>
    <row r="4789" spans="1:11" ht="12.75" customHeight="1" x14ac:dyDescent="0.25">
      <c r="A4789" s="20">
        <f t="shared" si="149"/>
        <v>43086.166666655074</v>
      </c>
      <c r="B4789" s="29">
        <v>4.6243400000000001</v>
      </c>
      <c r="C4789" s="30">
        <v>0.31093999999999999</v>
      </c>
      <c r="D4789" s="29">
        <v>103.0399</v>
      </c>
      <c r="E4789" s="29"/>
      <c r="F4789" s="24">
        <f t="shared" si="148"/>
        <v>4.6243400000000001</v>
      </c>
      <c r="G4789" s="24">
        <v>4.6243400000000001</v>
      </c>
      <c r="H4789" s="23">
        <v>8.5504999999999995</v>
      </c>
      <c r="I4789" s="23"/>
      <c r="J4789" s="23">
        <v>150</v>
      </c>
      <c r="K4789" s="23"/>
    </row>
    <row r="4790" spans="1:11" ht="12.75" customHeight="1" x14ac:dyDescent="0.25">
      <c r="A4790" s="20">
        <f t="shared" si="149"/>
        <v>43086.208333321738</v>
      </c>
      <c r="B4790" s="29">
        <v>3.45743</v>
      </c>
      <c r="C4790" s="30">
        <v>0.29104000000000002</v>
      </c>
      <c r="D4790" s="29">
        <v>263.8553</v>
      </c>
      <c r="E4790" s="29"/>
      <c r="F4790" s="24">
        <f t="shared" si="148"/>
        <v>3.45743</v>
      </c>
      <c r="G4790" s="24">
        <v>3.45743</v>
      </c>
      <c r="H4790" s="23">
        <v>8.5497200000000007</v>
      </c>
      <c r="I4790" s="23"/>
      <c r="J4790" s="23">
        <v>150</v>
      </c>
      <c r="K4790" s="23"/>
    </row>
    <row r="4791" spans="1:11" ht="12.75" customHeight="1" x14ac:dyDescent="0.25">
      <c r="A4791" s="20">
        <f t="shared" si="149"/>
        <v>43086.249999988402</v>
      </c>
      <c r="B4791" s="29">
        <v>0.77307000000000003</v>
      </c>
      <c r="C4791" s="30">
        <v>1.7800800000000001</v>
      </c>
      <c r="D4791" s="29">
        <v>275.8338</v>
      </c>
      <c r="E4791" s="29"/>
      <c r="F4791" s="24">
        <f t="shared" si="148"/>
        <v>0.77307000000000003</v>
      </c>
      <c r="G4791" s="24">
        <v>0.77307000000000003</v>
      </c>
      <c r="H4791" s="23">
        <v>8.5495000000000001</v>
      </c>
      <c r="I4791" s="23"/>
      <c r="J4791" s="23">
        <v>150</v>
      </c>
      <c r="K4791" s="23"/>
    </row>
    <row r="4792" spans="1:11" ht="12.75" customHeight="1" x14ac:dyDescent="0.25">
      <c r="A4792" s="20">
        <f t="shared" si="149"/>
        <v>43086.291666655066</v>
      </c>
      <c r="B4792" s="29">
        <v>1.9978</v>
      </c>
      <c r="C4792" s="30">
        <v>3.4630299999999998</v>
      </c>
      <c r="D4792" s="29">
        <v>247.70410000000001</v>
      </c>
      <c r="E4792" s="29"/>
      <c r="F4792" s="24">
        <f t="shared" si="148"/>
        <v>1.9978</v>
      </c>
      <c r="G4792" s="24">
        <v>1.9978</v>
      </c>
      <c r="H4792" s="23">
        <v>8.5494400000000006</v>
      </c>
      <c r="I4792" s="23"/>
      <c r="J4792" s="23">
        <v>150</v>
      </c>
      <c r="K4792" s="23"/>
    </row>
    <row r="4793" spans="1:11" ht="12.75" customHeight="1" x14ac:dyDescent="0.25">
      <c r="A4793" s="20">
        <f t="shared" si="149"/>
        <v>43086.333333321731</v>
      </c>
      <c r="B4793" s="29">
        <v>5.2109199999999998</v>
      </c>
      <c r="C4793" s="30">
        <v>3.3561899999999998</v>
      </c>
      <c r="D4793" s="29">
        <v>255.4898</v>
      </c>
      <c r="E4793" s="29"/>
      <c r="F4793" s="24">
        <f t="shared" si="148"/>
        <v>5.2109199999999998</v>
      </c>
      <c r="G4793" s="24">
        <v>5.2109199999999998</v>
      </c>
      <c r="H4793" s="23">
        <v>8.5468299999999999</v>
      </c>
      <c r="I4793" s="23"/>
      <c r="J4793" s="23">
        <v>150</v>
      </c>
      <c r="K4793" s="23"/>
    </row>
    <row r="4794" spans="1:11" ht="12.75" customHeight="1" x14ac:dyDescent="0.25">
      <c r="A4794" s="20">
        <f t="shared" si="149"/>
        <v>43086.374999988395</v>
      </c>
      <c r="B4794" s="29">
        <v>7.4919700000000002</v>
      </c>
      <c r="C4794" s="30">
        <v>2.8913000000000002</v>
      </c>
      <c r="D4794" s="29">
        <v>237.7457</v>
      </c>
      <c r="E4794" s="29"/>
      <c r="F4794" s="24">
        <f t="shared" si="148"/>
        <v>7.4919700000000002</v>
      </c>
      <c r="G4794" s="24">
        <v>7.4919700000000002</v>
      </c>
      <c r="H4794" s="23">
        <v>8.5457800000000006</v>
      </c>
      <c r="I4794" s="23"/>
      <c r="J4794" s="23">
        <v>150</v>
      </c>
      <c r="K4794" s="23"/>
    </row>
    <row r="4795" spans="1:11" ht="12.75" customHeight="1" x14ac:dyDescent="0.25">
      <c r="A4795" s="20">
        <f t="shared" si="149"/>
        <v>43086.416666655059</v>
      </c>
      <c r="B4795" s="29">
        <v>19.38363</v>
      </c>
      <c r="C4795" s="30">
        <v>3.50013</v>
      </c>
      <c r="D4795" s="29">
        <v>244.8253</v>
      </c>
      <c r="E4795" s="29"/>
      <c r="F4795" s="24">
        <f t="shared" si="148"/>
        <v>19.38363</v>
      </c>
      <c r="G4795" s="24">
        <v>19.38363</v>
      </c>
      <c r="H4795" s="23">
        <v>8.5396099999999997</v>
      </c>
      <c r="I4795" s="23"/>
      <c r="J4795" s="23">
        <v>150</v>
      </c>
      <c r="K4795" s="23"/>
    </row>
    <row r="4796" spans="1:11" ht="12.75" customHeight="1" x14ac:dyDescent="0.25">
      <c r="A4796" s="20">
        <f t="shared" si="149"/>
        <v>43086.458333321723</v>
      </c>
      <c r="B4796" s="29">
        <v>9.4491899999999998</v>
      </c>
      <c r="C4796" s="30">
        <v>3.3744700000000001</v>
      </c>
      <c r="D4796" s="29">
        <v>247.94380000000001</v>
      </c>
      <c r="E4796" s="29"/>
      <c r="F4796" s="24">
        <f t="shared" si="148"/>
        <v>9.4491899999999998</v>
      </c>
      <c r="G4796" s="24">
        <v>9.4491899999999998</v>
      </c>
      <c r="H4796" s="23">
        <v>8.5381</v>
      </c>
      <c r="I4796" s="23"/>
      <c r="J4796" s="23">
        <v>150</v>
      </c>
      <c r="K4796" s="23"/>
    </row>
    <row r="4797" spans="1:11" ht="12.75" customHeight="1" x14ac:dyDescent="0.25">
      <c r="A4797" s="20">
        <f t="shared" si="149"/>
        <v>43086.499999988388</v>
      </c>
      <c r="B4797" s="29">
        <v>10.09543</v>
      </c>
      <c r="C4797" s="30">
        <v>2.5893600000000001</v>
      </c>
      <c r="D4797" s="29">
        <v>231.7389</v>
      </c>
      <c r="E4797" s="29"/>
      <c r="F4797" s="24">
        <f t="shared" si="148"/>
        <v>10.09543</v>
      </c>
      <c r="G4797" s="24">
        <v>10.09543</v>
      </c>
      <c r="H4797" s="23">
        <v>8.5367200000000008</v>
      </c>
      <c r="I4797" s="23"/>
      <c r="J4797" s="23">
        <v>150</v>
      </c>
      <c r="K4797" s="23"/>
    </row>
    <row r="4798" spans="1:11" ht="12.75" customHeight="1" x14ac:dyDescent="0.25">
      <c r="A4798" s="20">
        <f t="shared" si="149"/>
        <v>43086.541666655052</v>
      </c>
      <c r="B4798" s="29">
        <v>18.128019999999999</v>
      </c>
      <c r="C4798" s="30">
        <v>3.4844300000000001</v>
      </c>
      <c r="D4798" s="29">
        <v>245.32859999999999</v>
      </c>
      <c r="E4798" s="29"/>
      <c r="F4798" s="24">
        <f t="shared" si="148"/>
        <v>18.128019999999999</v>
      </c>
      <c r="G4798" s="24">
        <v>18.128019999999999</v>
      </c>
      <c r="H4798" s="23">
        <v>8.5348400000000009</v>
      </c>
      <c r="I4798" s="23"/>
      <c r="J4798" s="23">
        <v>150</v>
      </c>
      <c r="K4798" s="23"/>
    </row>
    <row r="4799" spans="1:11" ht="12.75" customHeight="1" x14ac:dyDescent="0.25">
      <c r="A4799" s="20">
        <f t="shared" si="149"/>
        <v>43086.583333321716</v>
      </c>
      <c r="B4799" s="29">
        <v>18.319769999999998</v>
      </c>
      <c r="C4799" s="30">
        <v>3.1938800000000001</v>
      </c>
      <c r="D4799" s="29">
        <v>225.52010000000001</v>
      </c>
      <c r="E4799" s="29"/>
      <c r="F4799" s="24">
        <f t="shared" si="148"/>
        <v>18.319769999999998</v>
      </c>
      <c r="G4799" s="24">
        <v>18.319769999999998</v>
      </c>
      <c r="H4799" s="23">
        <v>8.5342900000000004</v>
      </c>
      <c r="I4799" s="23"/>
      <c r="J4799" s="23">
        <v>150</v>
      </c>
      <c r="K4799" s="23"/>
    </row>
    <row r="4800" spans="1:11" ht="12.75" customHeight="1" x14ac:dyDescent="0.25">
      <c r="A4800" s="20">
        <f t="shared" si="149"/>
        <v>43086.62499998838</v>
      </c>
      <c r="B4800" s="29">
        <v>13.28035</v>
      </c>
      <c r="C4800" s="30">
        <v>3.7844799999999998</v>
      </c>
      <c r="D4800" s="29">
        <v>209.63900000000001</v>
      </c>
      <c r="E4800" s="29"/>
      <c r="F4800" s="24">
        <f t="shared" si="148"/>
        <v>13.28035</v>
      </c>
      <c r="G4800" s="24">
        <v>13.28035</v>
      </c>
      <c r="H4800" s="23">
        <v>8.5342199999999995</v>
      </c>
      <c r="I4800" s="23"/>
      <c r="J4800" s="23">
        <v>150</v>
      </c>
      <c r="K4800" s="23"/>
    </row>
    <row r="4801" spans="1:11" ht="12.75" customHeight="1" x14ac:dyDescent="0.25">
      <c r="A4801" s="20">
        <f t="shared" si="149"/>
        <v>43086.666666655045</v>
      </c>
      <c r="B4801" s="29">
        <v>19.39048</v>
      </c>
      <c r="C4801" s="30">
        <v>4.2699299999999996</v>
      </c>
      <c r="D4801" s="29">
        <v>207.62039999999999</v>
      </c>
      <c r="E4801" s="29"/>
      <c r="F4801" s="24">
        <f t="shared" si="148"/>
        <v>19.39048</v>
      </c>
      <c r="G4801" s="24">
        <v>19.39048</v>
      </c>
      <c r="H4801" s="23">
        <v>8.5308100000000007</v>
      </c>
      <c r="I4801" s="23"/>
      <c r="J4801" s="23">
        <v>150</v>
      </c>
      <c r="K4801" s="23"/>
    </row>
    <row r="4802" spans="1:11" ht="12.75" customHeight="1" x14ac:dyDescent="0.25">
      <c r="A4802" s="20">
        <f t="shared" si="149"/>
        <v>43086.708333321709</v>
      </c>
      <c r="B4802" s="29">
        <v>33.457389999999997</v>
      </c>
      <c r="C4802" s="30">
        <v>2.0849000000000002</v>
      </c>
      <c r="D4802" s="29">
        <v>23.558009999999999</v>
      </c>
      <c r="E4802" s="29"/>
      <c r="F4802" s="24">
        <f t="shared" si="148"/>
        <v>33.457389999999997</v>
      </c>
      <c r="G4802" s="24">
        <v>33.457389999999997</v>
      </c>
      <c r="H4802" s="23">
        <v>8.5218900000000009</v>
      </c>
      <c r="I4802" s="23"/>
      <c r="J4802" s="23">
        <v>150</v>
      </c>
      <c r="K4802" s="23"/>
    </row>
    <row r="4803" spans="1:11" ht="12.75" customHeight="1" x14ac:dyDescent="0.25">
      <c r="A4803" s="20">
        <f t="shared" si="149"/>
        <v>43086.749999988373</v>
      </c>
      <c r="B4803" s="29">
        <v>14.528930000000001</v>
      </c>
      <c r="C4803" s="30">
        <v>1.19343</v>
      </c>
      <c r="D4803" s="29">
        <v>15.723710000000001</v>
      </c>
      <c r="E4803" s="29"/>
      <c r="F4803" s="24">
        <f t="shared" si="148"/>
        <v>14.528930000000001</v>
      </c>
      <c r="G4803" s="24">
        <v>14.528930000000001</v>
      </c>
      <c r="H4803" s="23">
        <v>8.5205599999999997</v>
      </c>
      <c r="I4803" s="23"/>
      <c r="J4803" s="23">
        <v>150</v>
      </c>
      <c r="K4803" s="23"/>
    </row>
    <row r="4804" spans="1:11" ht="12.75" customHeight="1" x14ac:dyDescent="0.25">
      <c r="A4804" s="20">
        <f t="shared" si="149"/>
        <v>43086.791666655037</v>
      </c>
      <c r="B4804" s="29">
        <v>5.3042499999999997</v>
      </c>
      <c r="C4804" s="30">
        <v>0.67900000000000005</v>
      </c>
      <c r="D4804" s="29">
        <v>62.752499999999998</v>
      </c>
      <c r="E4804" s="29"/>
      <c r="F4804" s="24">
        <f t="shared" si="148"/>
        <v>5.3042499999999997</v>
      </c>
      <c r="G4804" s="24">
        <v>5.3042499999999997</v>
      </c>
      <c r="H4804" s="23">
        <v>8.5195000000000007</v>
      </c>
      <c r="I4804" s="23"/>
      <c r="J4804" s="23">
        <v>150</v>
      </c>
      <c r="K4804" s="23"/>
    </row>
    <row r="4805" spans="1:11" ht="12.75" customHeight="1" x14ac:dyDescent="0.25">
      <c r="A4805" s="20">
        <f t="shared" si="149"/>
        <v>43086.833333321702</v>
      </c>
      <c r="B4805" s="29">
        <v>6.58629</v>
      </c>
      <c r="C4805" s="30">
        <v>0.27239999999999998</v>
      </c>
      <c r="D4805" s="29">
        <v>93.512360000000001</v>
      </c>
      <c r="E4805" s="29"/>
      <c r="F4805" s="24">
        <f t="shared" si="148"/>
        <v>6.58629</v>
      </c>
      <c r="G4805" s="24">
        <v>6.58629</v>
      </c>
      <c r="H4805" s="23">
        <v>8.5158799999999992</v>
      </c>
      <c r="I4805" s="23"/>
      <c r="J4805" s="23">
        <v>150</v>
      </c>
      <c r="K4805" s="23"/>
    </row>
    <row r="4806" spans="1:11" ht="12.75" customHeight="1" x14ac:dyDescent="0.25">
      <c r="A4806" s="20">
        <f t="shared" si="149"/>
        <v>43086.874999988366</v>
      </c>
      <c r="B4806" s="29">
        <v>7.8829599999999997</v>
      </c>
      <c r="C4806" s="30">
        <v>0.24342</v>
      </c>
      <c r="D4806" s="29">
        <v>84.475489999999994</v>
      </c>
      <c r="E4806" s="29"/>
      <c r="F4806" s="24">
        <f t="shared" si="148"/>
        <v>7.8829599999999997</v>
      </c>
      <c r="G4806" s="24">
        <v>7.8829599999999997</v>
      </c>
      <c r="H4806" s="23">
        <v>8.5151699999999995</v>
      </c>
      <c r="I4806" s="23"/>
      <c r="J4806" s="23">
        <v>150</v>
      </c>
      <c r="K4806" s="23"/>
    </row>
    <row r="4807" spans="1:11" ht="12.75" customHeight="1" x14ac:dyDescent="0.25">
      <c r="A4807" s="20">
        <f t="shared" si="149"/>
        <v>43086.91666665503</v>
      </c>
      <c r="B4807" s="29">
        <v>4.6483800000000004</v>
      </c>
      <c r="C4807" s="30">
        <v>0.38507999999999998</v>
      </c>
      <c r="D4807" s="29">
        <v>240.17580000000001</v>
      </c>
      <c r="E4807" s="29"/>
      <c r="F4807" s="24">
        <f t="shared" si="148"/>
        <v>4.6483800000000004</v>
      </c>
      <c r="G4807" s="24">
        <v>4.6483800000000004</v>
      </c>
      <c r="H4807" s="23">
        <v>8.5108800000000002</v>
      </c>
      <c r="I4807" s="23"/>
      <c r="J4807" s="23">
        <v>150</v>
      </c>
      <c r="K4807" s="23"/>
    </row>
    <row r="4808" spans="1:11" ht="12.75" customHeight="1" x14ac:dyDescent="0.25">
      <c r="A4808" s="20">
        <f t="shared" si="149"/>
        <v>43086.958333321694</v>
      </c>
      <c r="B4808" s="29">
        <v>11.69529</v>
      </c>
      <c r="C4808" s="30">
        <v>0.56323000000000001</v>
      </c>
      <c r="D4808" s="29">
        <v>271.21710000000002</v>
      </c>
      <c r="E4808" s="29"/>
      <c r="F4808" s="24">
        <f t="shared" si="148"/>
        <v>11.69529</v>
      </c>
      <c r="G4808" s="24">
        <v>11.69529</v>
      </c>
      <c r="H4808" s="23">
        <v>8.5087799999999998</v>
      </c>
      <c r="I4808" s="23"/>
      <c r="J4808" s="23">
        <v>150</v>
      </c>
      <c r="K4808" s="23"/>
    </row>
    <row r="4809" spans="1:11" ht="12.75" customHeight="1" x14ac:dyDescent="0.25">
      <c r="A4809" s="20">
        <f t="shared" si="149"/>
        <v>43086.999999988358</v>
      </c>
      <c r="B4809" s="29">
        <v>15.32302</v>
      </c>
      <c r="C4809" s="30">
        <v>0.66759999999999997</v>
      </c>
      <c r="D4809" s="29">
        <v>294.11169999999998</v>
      </c>
      <c r="E4809" s="29"/>
      <c r="F4809" s="24">
        <f t="shared" si="148"/>
        <v>15.32302</v>
      </c>
      <c r="G4809" s="24">
        <v>15.32302</v>
      </c>
      <c r="H4809" s="23">
        <v>8.5054099999999995</v>
      </c>
      <c r="I4809" s="23"/>
      <c r="J4809" s="23">
        <v>150</v>
      </c>
      <c r="K4809" s="23"/>
    </row>
    <row r="4810" spans="1:11" ht="12.75" customHeight="1" x14ac:dyDescent="0.25">
      <c r="A4810" s="20">
        <f t="shared" si="149"/>
        <v>43087.041666655023</v>
      </c>
      <c r="B4810" s="29">
        <v>11.6587</v>
      </c>
      <c r="C4810" s="30">
        <v>0.49722</v>
      </c>
      <c r="D4810" s="29">
        <v>10.95257</v>
      </c>
      <c r="E4810" s="29"/>
      <c r="F4810" s="24">
        <f t="shared" si="148"/>
        <v>11.6587</v>
      </c>
      <c r="G4810" s="24">
        <v>11.6587</v>
      </c>
      <c r="H4810" s="23">
        <v>8.5018899999999995</v>
      </c>
      <c r="I4810" s="23">
        <f>COUNTIF(G4810:G4833,"&gt;150")</f>
        <v>7</v>
      </c>
      <c r="J4810" s="23">
        <v>150</v>
      </c>
      <c r="K4810" s="23"/>
    </row>
    <row r="4811" spans="1:11" ht="12.75" customHeight="1" x14ac:dyDescent="0.25">
      <c r="A4811" s="20">
        <f t="shared" si="149"/>
        <v>43087.083333321687</v>
      </c>
      <c r="B4811" s="29">
        <v>8.0691900000000008</v>
      </c>
      <c r="C4811" s="30">
        <v>0.32035000000000002</v>
      </c>
      <c r="D4811" s="29">
        <v>269.2878</v>
      </c>
      <c r="E4811" s="29"/>
      <c r="F4811" s="24">
        <f t="shared" ref="F4811:F4874" si="150">IF(AND(B4811&gt;0,ISNUMBER(B4811)),B4811,"")</f>
        <v>8.0691900000000008</v>
      </c>
      <c r="G4811" s="24">
        <v>8.0691900000000008</v>
      </c>
      <c r="H4811" s="23">
        <v>8.5</v>
      </c>
      <c r="I4811" s="23"/>
      <c r="J4811" s="23">
        <v>150</v>
      </c>
      <c r="K4811" s="23"/>
    </row>
    <row r="4812" spans="1:11" ht="12.75" customHeight="1" x14ac:dyDescent="0.25">
      <c r="A4812" s="20">
        <f t="shared" ref="A4812:A4875" si="151">A4811+1/24</f>
        <v>43087.124999988351</v>
      </c>
      <c r="B4812" s="29">
        <v>3.40245</v>
      </c>
      <c r="C4812" s="30">
        <v>0.39276</v>
      </c>
      <c r="D4812" s="29">
        <v>252.8766</v>
      </c>
      <c r="E4812" s="29"/>
      <c r="F4812" s="24">
        <f t="shared" si="150"/>
        <v>3.40245</v>
      </c>
      <c r="G4812" s="24">
        <v>3.40245</v>
      </c>
      <c r="H4812" s="23">
        <v>8.49878</v>
      </c>
      <c r="I4812" s="23"/>
      <c r="J4812" s="23">
        <v>150</v>
      </c>
      <c r="K4812" s="23"/>
    </row>
    <row r="4813" spans="1:11" ht="12.75" customHeight="1" x14ac:dyDescent="0.25">
      <c r="A4813" s="20">
        <f t="shared" si="151"/>
        <v>43087.166666655015</v>
      </c>
      <c r="B4813" s="29">
        <v>4.1251699999999998</v>
      </c>
      <c r="C4813" s="30">
        <v>0.29393999999999998</v>
      </c>
      <c r="D4813" s="29">
        <v>189.77510000000001</v>
      </c>
      <c r="E4813" s="29"/>
      <c r="F4813" s="24">
        <f t="shared" si="150"/>
        <v>4.1251699999999998</v>
      </c>
      <c r="G4813" s="24">
        <v>4.1251699999999998</v>
      </c>
      <c r="H4813" s="23">
        <v>8.4936299999999996</v>
      </c>
      <c r="I4813" s="23"/>
      <c r="J4813" s="23">
        <v>150</v>
      </c>
      <c r="K4813" s="23"/>
    </row>
    <row r="4814" spans="1:11" ht="12.75" customHeight="1" x14ac:dyDescent="0.25">
      <c r="A4814" s="20">
        <f t="shared" si="151"/>
        <v>43087.20833332168</v>
      </c>
      <c r="B4814" s="29">
        <v>35.551130000000001</v>
      </c>
      <c r="C4814" s="30">
        <v>0.28133999999999998</v>
      </c>
      <c r="D4814" s="29">
        <v>142.78819999999999</v>
      </c>
      <c r="E4814" s="29"/>
      <c r="F4814" s="24">
        <f t="shared" si="150"/>
        <v>35.551130000000001</v>
      </c>
      <c r="G4814" s="24">
        <v>35.551130000000001</v>
      </c>
      <c r="H4814" s="23">
        <v>8.4912200000000002</v>
      </c>
      <c r="I4814" s="23"/>
      <c r="J4814" s="23">
        <v>150</v>
      </c>
      <c r="K4814" s="23"/>
    </row>
    <row r="4815" spans="1:11" ht="12.75" customHeight="1" x14ac:dyDescent="0.25">
      <c r="A4815" s="20">
        <f t="shared" si="151"/>
        <v>43087.249999988344</v>
      </c>
      <c r="B4815" s="29">
        <v>41.065620000000003</v>
      </c>
      <c r="C4815" s="30">
        <v>0.37314999999999998</v>
      </c>
      <c r="D4815" s="29">
        <v>34.629939999999998</v>
      </c>
      <c r="E4815" s="29"/>
      <c r="F4815" s="24">
        <f t="shared" si="150"/>
        <v>41.065620000000003</v>
      </c>
      <c r="G4815" s="24">
        <v>41.065620000000003</v>
      </c>
      <c r="H4815" s="23">
        <v>8.4885000000000002</v>
      </c>
      <c r="I4815" s="23"/>
      <c r="J4815" s="23">
        <v>150</v>
      </c>
      <c r="K4815" s="23"/>
    </row>
    <row r="4816" spans="1:11" ht="12.75" customHeight="1" x14ac:dyDescent="0.25">
      <c r="A4816" s="20">
        <f t="shared" si="151"/>
        <v>43087.291666655008</v>
      </c>
      <c r="B4816" s="29">
        <v>31.190329999999999</v>
      </c>
      <c r="C4816" s="30">
        <v>0.25974999999999998</v>
      </c>
      <c r="D4816" s="29">
        <v>228.39439999999999</v>
      </c>
      <c r="E4816" s="29"/>
      <c r="F4816" s="24">
        <f t="shared" si="150"/>
        <v>31.190329999999999</v>
      </c>
      <c r="G4816" s="24">
        <v>31.190329999999999</v>
      </c>
      <c r="H4816" s="23">
        <v>8.4771099999999997</v>
      </c>
      <c r="I4816" s="23"/>
      <c r="J4816" s="23">
        <v>150</v>
      </c>
      <c r="K4816" s="23"/>
    </row>
    <row r="4817" spans="1:11" ht="12.75" customHeight="1" x14ac:dyDescent="0.25">
      <c r="A4817" s="20">
        <f t="shared" si="151"/>
        <v>43087.333333321672</v>
      </c>
      <c r="B4817" s="29">
        <v>64.579570000000004</v>
      </c>
      <c r="C4817" s="30">
        <v>1.0285200000000001</v>
      </c>
      <c r="D4817" s="29">
        <v>235.94909999999999</v>
      </c>
      <c r="E4817" s="29"/>
      <c r="F4817" s="24">
        <f t="shared" si="150"/>
        <v>64.579570000000004</v>
      </c>
      <c r="G4817" s="24">
        <v>64.579570000000004</v>
      </c>
      <c r="H4817" s="23">
        <v>8.4752700000000001</v>
      </c>
      <c r="I4817" s="23"/>
      <c r="J4817" s="23">
        <v>150</v>
      </c>
      <c r="K4817" s="23"/>
    </row>
    <row r="4818" spans="1:11" ht="12.75" customHeight="1" x14ac:dyDescent="0.25">
      <c r="A4818" s="20">
        <f t="shared" si="151"/>
        <v>43087.374999988337</v>
      </c>
      <c r="B4818" s="29">
        <v>120.4216</v>
      </c>
      <c r="C4818" s="30">
        <v>1.8566400000000001</v>
      </c>
      <c r="D4818" s="29">
        <v>246.69630000000001</v>
      </c>
      <c r="E4818" s="29"/>
      <c r="F4818" s="24">
        <f t="shared" si="150"/>
        <v>120.4216</v>
      </c>
      <c r="G4818" s="24">
        <v>120.4216</v>
      </c>
      <c r="H4818" s="23">
        <v>8.4704999999999995</v>
      </c>
      <c r="I4818" s="23"/>
      <c r="J4818" s="23">
        <v>150</v>
      </c>
      <c r="K4818" s="23"/>
    </row>
    <row r="4819" spans="1:11" ht="12.75" customHeight="1" x14ac:dyDescent="0.25">
      <c r="A4819" s="20">
        <f t="shared" si="151"/>
        <v>43087.416666655001</v>
      </c>
      <c r="B4819" s="29">
        <v>179.0796</v>
      </c>
      <c r="C4819" s="30">
        <v>2.3865799999999999</v>
      </c>
      <c r="D4819" s="29">
        <v>226.23869999999999</v>
      </c>
      <c r="E4819" s="29"/>
      <c r="F4819" s="24">
        <f t="shared" si="150"/>
        <v>179.0796</v>
      </c>
      <c r="G4819" s="24">
        <v>179.0796</v>
      </c>
      <c r="H4819" s="23">
        <v>8.4693799999999992</v>
      </c>
      <c r="I4819" s="23"/>
      <c r="J4819" s="23">
        <v>150</v>
      </c>
      <c r="K4819" s="23"/>
    </row>
    <row r="4820" spans="1:11" ht="12.75" customHeight="1" x14ac:dyDescent="0.25">
      <c r="A4820" s="20">
        <f t="shared" si="151"/>
        <v>43087.458333321665</v>
      </c>
      <c r="B4820" s="29">
        <v>194.6551</v>
      </c>
      <c r="C4820" s="30">
        <v>2.5772699999999999</v>
      </c>
      <c r="D4820" s="29">
        <v>235.80520000000001</v>
      </c>
      <c r="E4820" s="29"/>
      <c r="F4820" s="24">
        <f t="shared" si="150"/>
        <v>194.6551</v>
      </c>
      <c r="G4820" s="24">
        <v>194.6551</v>
      </c>
      <c r="H4820" s="23">
        <v>8.4663299999999992</v>
      </c>
      <c r="I4820" s="23"/>
      <c r="J4820" s="23">
        <v>150</v>
      </c>
      <c r="K4820" s="23"/>
    </row>
    <row r="4821" spans="1:11" ht="12.75" customHeight="1" x14ac:dyDescent="0.25">
      <c r="A4821" s="20">
        <f t="shared" si="151"/>
        <v>43087.499999988329</v>
      </c>
      <c r="B4821" s="29">
        <v>245.81780000000001</v>
      </c>
      <c r="C4821" s="30">
        <v>3.3938799999999998</v>
      </c>
      <c r="D4821" s="29">
        <v>220.7826</v>
      </c>
      <c r="E4821" s="29"/>
      <c r="F4821" s="24">
        <f t="shared" si="150"/>
        <v>245.81780000000001</v>
      </c>
      <c r="G4821" s="24">
        <v>245.81780000000001</v>
      </c>
      <c r="H4821" s="23">
        <v>8.4608299999999996</v>
      </c>
      <c r="I4821" s="23"/>
      <c r="J4821" s="23">
        <v>150</v>
      </c>
      <c r="K4821" s="23"/>
    </row>
    <row r="4822" spans="1:11" ht="12.75" customHeight="1" x14ac:dyDescent="0.25">
      <c r="A4822" s="20">
        <f t="shared" si="151"/>
        <v>43087.541666654994</v>
      </c>
      <c r="B4822" s="29">
        <v>442.7011</v>
      </c>
      <c r="C4822" s="30">
        <v>3.45201</v>
      </c>
      <c r="D4822" s="29">
        <v>221.03749999999999</v>
      </c>
      <c r="E4822" s="29"/>
      <c r="F4822" s="24">
        <f t="shared" si="150"/>
        <v>442.7011</v>
      </c>
      <c r="G4822" s="24">
        <v>442.7011</v>
      </c>
      <c r="H4822" s="23">
        <v>8.4501000000000008</v>
      </c>
      <c r="I4822" s="23"/>
      <c r="J4822" s="23">
        <v>150</v>
      </c>
      <c r="K4822" s="23"/>
    </row>
    <row r="4823" spans="1:11" ht="12.75" customHeight="1" x14ac:dyDescent="0.25">
      <c r="A4823" s="20">
        <f t="shared" si="151"/>
        <v>43087.583333321658</v>
      </c>
      <c r="B4823" s="29">
        <v>208.67359999999999</v>
      </c>
      <c r="C4823" s="30">
        <v>3.5969000000000002</v>
      </c>
      <c r="D4823" s="29">
        <v>244.14859999999999</v>
      </c>
      <c r="E4823" s="29"/>
      <c r="F4823" s="24">
        <f t="shared" si="150"/>
        <v>208.67359999999999</v>
      </c>
      <c r="G4823" s="24">
        <v>208.67359999999999</v>
      </c>
      <c r="H4823" s="23">
        <v>8.4496699999999993</v>
      </c>
      <c r="I4823" s="23"/>
      <c r="J4823" s="23">
        <v>150</v>
      </c>
      <c r="K4823" s="23"/>
    </row>
    <row r="4824" spans="1:11" ht="12.75" customHeight="1" x14ac:dyDescent="0.25">
      <c r="A4824" s="20">
        <f t="shared" si="151"/>
        <v>43087.624999988322</v>
      </c>
      <c r="B4824" s="29">
        <v>531.98749999999995</v>
      </c>
      <c r="C4824" s="30">
        <v>3.5710099999999998</v>
      </c>
      <c r="D4824" s="29">
        <v>213.98320000000001</v>
      </c>
      <c r="E4824" s="29"/>
      <c r="F4824" s="24">
        <f t="shared" si="150"/>
        <v>531.98749999999995</v>
      </c>
      <c r="G4824" s="24">
        <v>531.98749999999995</v>
      </c>
      <c r="H4824" s="23">
        <v>8.4471699999999998</v>
      </c>
      <c r="I4824" s="23"/>
      <c r="J4824" s="23">
        <v>150</v>
      </c>
      <c r="K4824" s="23"/>
    </row>
    <row r="4825" spans="1:11" ht="12.75" customHeight="1" x14ac:dyDescent="0.25">
      <c r="A4825" s="20">
        <f t="shared" si="151"/>
        <v>43087.666666654986</v>
      </c>
      <c r="B4825" s="29">
        <v>206.73670000000001</v>
      </c>
      <c r="C4825" s="30">
        <v>4.3874500000000003</v>
      </c>
      <c r="D4825" s="29">
        <v>221.49080000000001</v>
      </c>
      <c r="E4825" s="29"/>
      <c r="F4825" s="24">
        <f t="shared" si="150"/>
        <v>206.73670000000001</v>
      </c>
      <c r="G4825" s="24">
        <v>206.73670000000001</v>
      </c>
      <c r="H4825" s="23">
        <v>8.4461099999999991</v>
      </c>
      <c r="I4825" s="23"/>
      <c r="J4825" s="23">
        <v>150</v>
      </c>
      <c r="K4825" s="23"/>
    </row>
    <row r="4826" spans="1:11" ht="12.75" customHeight="1" x14ac:dyDescent="0.25">
      <c r="A4826" s="20">
        <f t="shared" si="151"/>
        <v>43087.708333321651</v>
      </c>
      <c r="B4826" s="29">
        <v>86.3904</v>
      </c>
      <c r="C4826" s="30">
        <v>3.10812</v>
      </c>
      <c r="D4826" s="29">
        <v>206.1996</v>
      </c>
      <c r="E4826" s="29"/>
      <c r="F4826" s="24">
        <f t="shared" si="150"/>
        <v>86.3904</v>
      </c>
      <c r="G4826" s="24">
        <v>86.3904</v>
      </c>
      <c r="H4826" s="23">
        <v>8.4453300000000002</v>
      </c>
      <c r="I4826" s="23"/>
      <c r="J4826" s="23">
        <v>150</v>
      </c>
      <c r="K4826" s="23"/>
    </row>
    <row r="4827" spans="1:11" ht="12.75" customHeight="1" x14ac:dyDescent="0.25">
      <c r="A4827" s="20">
        <f t="shared" si="151"/>
        <v>43087.749999988315</v>
      </c>
      <c r="B4827" s="29">
        <v>5.6945199999999998</v>
      </c>
      <c r="C4827" s="30">
        <v>1.6193299999999999</v>
      </c>
      <c r="D4827" s="29">
        <v>172.8784</v>
      </c>
      <c r="E4827" s="29"/>
      <c r="F4827" s="24">
        <f t="shared" si="150"/>
        <v>5.6945199999999998</v>
      </c>
      <c r="G4827" s="24">
        <v>5.6945199999999998</v>
      </c>
      <c r="H4827" s="23">
        <v>8.4422200000000007</v>
      </c>
      <c r="I4827" s="23"/>
      <c r="J4827" s="23">
        <v>150</v>
      </c>
      <c r="K4827" s="23"/>
    </row>
    <row r="4828" spans="1:11" ht="12.75" customHeight="1" x14ac:dyDescent="0.25">
      <c r="A4828" s="20">
        <f t="shared" si="151"/>
        <v>43087.791666654979</v>
      </c>
      <c r="B4828" s="29">
        <v>9.1785300000000003</v>
      </c>
      <c r="C4828" s="30">
        <v>2.21055</v>
      </c>
      <c r="D4828" s="29">
        <v>225.3152</v>
      </c>
      <c r="E4828" s="29"/>
      <c r="F4828" s="24">
        <f t="shared" si="150"/>
        <v>9.1785300000000003</v>
      </c>
      <c r="G4828" s="24">
        <v>9.1785300000000003</v>
      </c>
      <c r="H4828" s="23">
        <v>8.4352199999999993</v>
      </c>
      <c r="I4828" s="23"/>
      <c r="J4828" s="23">
        <v>150</v>
      </c>
      <c r="K4828" s="23"/>
    </row>
    <row r="4829" spans="1:11" ht="12.75" customHeight="1" x14ac:dyDescent="0.25">
      <c r="A4829" s="20">
        <f t="shared" si="151"/>
        <v>43087.833333321643</v>
      </c>
      <c r="B4829" s="29">
        <v>0.25231999999999999</v>
      </c>
      <c r="C4829" s="30">
        <v>0.97467999999999999</v>
      </c>
      <c r="D4829" s="29">
        <v>231.53389999999999</v>
      </c>
      <c r="E4829" s="29"/>
      <c r="F4829" s="24">
        <f t="shared" si="150"/>
        <v>0.25231999999999999</v>
      </c>
      <c r="G4829" s="24">
        <v>0.25231999999999999</v>
      </c>
      <c r="H4829" s="23">
        <v>8.4305299999999992</v>
      </c>
      <c r="I4829" s="23"/>
      <c r="J4829" s="23">
        <v>150</v>
      </c>
      <c r="K4829" s="23"/>
    </row>
    <row r="4830" spans="1:11" ht="12.75" customHeight="1" x14ac:dyDescent="0.25">
      <c r="A4830" s="20">
        <f t="shared" si="151"/>
        <v>43087.874999988308</v>
      </c>
      <c r="B4830" s="29">
        <v>5.9136699999999998</v>
      </c>
      <c r="C4830" s="30">
        <v>0.66774999999999995</v>
      </c>
      <c r="D4830" s="29">
        <v>312.96769999999998</v>
      </c>
      <c r="E4830" s="29"/>
      <c r="F4830" s="24">
        <f t="shared" si="150"/>
        <v>5.9136699999999998</v>
      </c>
      <c r="G4830" s="24">
        <v>5.9136699999999998</v>
      </c>
      <c r="H4830" s="23">
        <v>8.42272</v>
      </c>
      <c r="I4830" s="23"/>
      <c r="J4830" s="23">
        <v>150</v>
      </c>
      <c r="K4830" s="23"/>
    </row>
    <row r="4831" spans="1:11" ht="12.75" customHeight="1" x14ac:dyDescent="0.25">
      <c r="A4831" s="20">
        <f t="shared" si="151"/>
        <v>43087.916666654972</v>
      </c>
      <c r="B4831" s="29">
        <v>5.4023399999999997</v>
      </c>
      <c r="C4831" s="30">
        <v>0.70082999999999995</v>
      </c>
      <c r="D4831" s="29">
        <v>261.3707</v>
      </c>
      <c r="E4831" s="29"/>
      <c r="F4831" s="24">
        <f t="shared" si="150"/>
        <v>5.4023399999999997</v>
      </c>
      <c r="G4831" s="24">
        <v>5.4023399999999997</v>
      </c>
      <c r="H4831" s="23">
        <v>8.4204699999999999</v>
      </c>
      <c r="I4831" s="23"/>
      <c r="J4831" s="23">
        <v>150</v>
      </c>
      <c r="K4831" s="23"/>
    </row>
    <row r="4832" spans="1:11" ht="12.75" customHeight="1" x14ac:dyDescent="0.25">
      <c r="A4832" s="20">
        <f t="shared" si="151"/>
        <v>43087.958333321636</v>
      </c>
      <c r="B4832" s="29">
        <v>6.1255800000000002</v>
      </c>
      <c r="C4832" s="30">
        <v>0.48859000000000002</v>
      </c>
      <c r="D4832" s="29">
        <v>4.8879200000000003</v>
      </c>
      <c r="E4832" s="29"/>
      <c r="F4832" s="24">
        <f t="shared" si="150"/>
        <v>6.1255800000000002</v>
      </c>
      <c r="G4832" s="24">
        <v>6.1255800000000002</v>
      </c>
      <c r="H4832" s="23">
        <v>8.4203299999999999</v>
      </c>
      <c r="I4832" s="23"/>
      <c r="J4832" s="23">
        <v>150</v>
      </c>
      <c r="K4832" s="23"/>
    </row>
    <row r="4833" spans="1:11" ht="12.75" customHeight="1" x14ac:dyDescent="0.25">
      <c r="A4833" s="20">
        <f t="shared" si="151"/>
        <v>43087.9999999883</v>
      </c>
      <c r="B4833" s="29">
        <v>11.230980000000001</v>
      </c>
      <c r="C4833" s="30">
        <v>0.74089000000000005</v>
      </c>
      <c r="D4833" s="29">
        <v>332.47030000000001</v>
      </c>
      <c r="E4833" s="29"/>
      <c r="F4833" s="24">
        <f t="shared" si="150"/>
        <v>11.230980000000001</v>
      </c>
      <c r="G4833" s="24">
        <v>11.230980000000001</v>
      </c>
      <c r="H4833" s="23">
        <v>8.4169499999999999</v>
      </c>
      <c r="I4833" s="23"/>
      <c r="J4833" s="23">
        <v>150</v>
      </c>
      <c r="K4833" s="23"/>
    </row>
    <row r="4834" spans="1:11" ht="12.75" customHeight="1" x14ac:dyDescent="0.25">
      <c r="A4834" s="20">
        <f t="shared" si="151"/>
        <v>43088.041666654965</v>
      </c>
      <c r="B4834" s="29">
        <v>15.61307</v>
      </c>
      <c r="C4834" s="30">
        <v>3.7904399999999998</v>
      </c>
      <c r="D4834" s="29">
        <v>250.98660000000001</v>
      </c>
      <c r="E4834" s="29"/>
      <c r="F4834" s="24">
        <f t="shared" si="150"/>
        <v>15.61307</v>
      </c>
      <c r="G4834" s="24">
        <v>15.61307</v>
      </c>
      <c r="H4834" s="23">
        <v>8.4147800000000004</v>
      </c>
      <c r="I4834" s="23">
        <f>COUNTIF(G4834:G4857,"&gt;150")</f>
        <v>2</v>
      </c>
      <c r="J4834" s="23">
        <v>150</v>
      </c>
      <c r="K4834" s="23"/>
    </row>
    <row r="4835" spans="1:11" ht="12.75" customHeight="1" x14ac:dyDescent="0.25">
      <c r="A4835" s="20">
        <f t="shared" si="151"/>
        <v>43088.083333321629</v>
      </c>
      <c r="B4835" s="29">
        <v>13.43206</v>
      </c>
      <c r="C4835" s="30">
        <v>1.4676</v>
      </c>
      <c r="D4835" s="29">
        <v>232.84549999999999</v>
      </c>
      <c r="E4835" s="29"/>
      <c r="F4835" s="24">
        <f t="shared" si="150"/>
        <v>13.43206</v>
      </c>
      <c r="G4835" s="24">
        <v>13.43206</v>
      </c>
      <c r="H4835" s="23">
        <v>8.4142799999999998</v>
      </c>
      <c r="I4835" s="23"/>
      <c r="J4835" s="23">
        <v>150</v>
      </c>
      <c r="K4835" s="23"/>
    </row>
    <row r="4836" spans="1:11" ht="12.75" customHeight="1" x14ac:dyDescent="0.25">
      <c r="A4836" s="20">
        <f t="shared" si="151"/>
        <v>43088.124999988293</v>
      </c>
      <c r="B4836" s="29">
        <v>14.609220000000001</v>
      </c>
      <c r="C4836" s="30">
        <v>1.65076</v>
      </c>
      <c r="D4836" s="29">
        <v>224.7405</v>
      </c>
      <c r="E4836" s="29"/>
      <c r="F4836" s="24">
        <f t="shared" si="150"/>
        <v>14.609220000000001</v>
      </c>
      <c r="G4836" s="24">
        <v>14.609220000000001</v>
      </c>
      <c r="H4836" s="23">
        <v>8.4125599999999991</v>
      </c>
      <c r="I4836" s="23"/>
      <c r="J4836" s="23">
        <v>150</v>
      </c>
      <c r="K4836" s="23"/>
    </row>
    <row r="4837" spans="1:11" ht="12.75" customHeight="1" x14ac:dyDescent="0.25">
      <c r="A4837" s="20">
        <f t="shared" si="151"/>
        <v>43088.166666654957</v>
      </c>
      <c r="B4837" s="29">
        <v>10.905889999999999</v>
      </c>
      <c r="C4837" s="30">
        <v>0.53563000000000005</v>
      </c>
      <c r="D4837" s="29">
        <v>256.16149999999999</v>
      </c>
      <c r="E4837" s="29"/>
      <c r="F4837" s="24">
        <f t="shared" si="150"/>
        <v>10.905889999999999</v>
      </c>
      <c r="G4837" s="24">
        <v>10.905889999999999</v>
      </c>
      <c r="H4837" s="23">
        <v>8.4087800000000001</v>
      </c>
      <c r="I4837" s="23"/>
      <c r="J4837" s="23">
        <v>150</v>
      </c>
      <c r="K4837" s="23"/>
    </row>
    <row r="4838" spans="1:11" ht="12.75" customHeight="1" x14ac:dyDescent="0.25">
      <c r="A4838" s="20">
        <f t="shared" si="151"/>
        <v>43088.208333321621</v>
      </c>
      <c r="B4838" s="29">
        <v>10.45322</v>
      </c>
      <c r="C4838" s="30">
        <v>0.50019000000000002</v>
      </c>
      <c r="D4838" s="29">
        <v>246.21559999999999</v>
      </c>
      <c r="E4838" s="29"/>
      <c r="F4838" s="24">
        <f t="shared" si="150"/>
        <v>10.45322</v>
      </c>
      <c r="G4838" s="24">
        <v>10.45322</v>
      </c>
      <c r="H4838" s="23">
        <v>8.4033300000000004</v>
      </c>
      <c r="I4838" s="23"/>
      <c r="J4838" s="23">
        <v>150</v>
      </c>
      <c r="K4838" s="23"/>
    </row>
    <row r="4839" spans="1:11" ht="12.75" customHeight="1" x14ac:dyDescent="0.25">
      <c r="A4839" s="20">
        <f t="shared" si="151"/>
        <v>43088.249999988286</v>
      </c>
      <c r="B4839" s="29">
        <v>9.9072700000000005</v>
      </c>
      <c r="C4839" s="30">
        <v>0.49742999999999998</v>
      </c>
      <c r="D4839" s="29">
        <v>149.54689999999999</v>
      </c>
      <c r="E4839" s="29"/>
      <c r="F4839" s="24">
        <f t="shared" si="150"/>
        <v>9.9072700000000005</v>
      </c>
      <c r="G4839" s="24">
        <v>9.9072700000000005</v>
      </c>
      <c r="H4839" s="23">
        <v>8.3963300000000007</v>
      </c>
      <c r="I4839" s="23"/>
      <c r="J4839" s="23">
        <v>150</v>
      </c>
      <c r="K4839" s="23"/>
    </row>
    <row r="4840" spans="1:11" ht="12.75" customHeight="1" x14ac:dyDescent="0.25">
      <c r="A4840" s="20">
        <f t="shared" si="151"/>
        <v>43088.29166665495</v>
      </c>
      <c r="B4840" s="29">
        <v>5.0760899999999998</v>
      </c>
      <c r="C4840" s="30">
        <v>0.47921000000000002</v>
      </c>
      <c r="D4840" s="29">
        <v>356.73649999999998</v>
      </c>
      <c r="E4840" s="29"/>
      <c r="F4840" s="24">
        <f t="shared" si="150"/>
        <v>5.0760899999999998</v>
      </c>
      <c r="G4840" s="24">
        <v>5.0760899999999998</v>
      </c>
      <c r="H4840" s="23">
        <v>8.3948900000000002</v>
      </c>
      <c r="I4840" s="23"/>
      <c r="J4840" s="23">
        <v>150</v>
      </c>
      <c r="K4840" s="23"/>
    </row>
    <row r="4841" spans="1:11" ht="12.75" customHeight="1" x14ac:dyDescent="0.25">
      <c r="A4841" s="20">
        <f t="shared" si="151"/>
        <v>43088.333333321614</v>
      </c>
      <c r="B4841" s="29">
        <v>24.010090000000002</v>
      </c>
      <c r="C4841" s="30">
        <v>1.2894699999999999</v>
      </c>
      <c r="D4841" s="29">
        <v>214.33609999999999</v>
      </c>
      <c r="E4841" s="29"/>
      <c r="F4841" s="24">
        <f t="shared" si="150"/>
        <v>24.010090000000002</v>
      </c>
      <c r="G4841" s="24">
        <v>24.010090000000002</v>
      </c>
      <c r="H4841" s="23">
        <v>8.3926099999999995</v>
      </c>
      <c r="I4841" s="23"/>
      <c r="J4841" s="23">
        <v>150</v>
      </c>
      <c r="K4841" s="23"/>
    </row>
    <row r="4842" spans="1:11" ht="12.75" customHeight="1" x14ac:dyDescent="0.25">
      <c r="A4842" s="20">
        <f t="shared" si="151"/>
        <v>43088.374999988278</v>
      </c>
      <c r="B4842" s="29"/>
      <c r="C4842" s="30"/>
      <c r="D4842" s="29"/>
      <c r="E4842" s="29"/>
      <c r="F4842" s="24" t="str">
        <f t="shared" si="150"/>
        <v/>
      </c>
      <c r="G4842" s="24" t="s">
        <v>189</v>
      </c>
      <c r="H4842" s="23">
        <v>8.3876100000000005</v>
      </c>
      <c r="I4842" s="23"/>
      <c r="J4842" s="23">
        <v>150</v>
      </c>
      <c r="K4842" s="23"/>
    </row>
    <row r="4843" spans="1:11" ht="12.75" customHeight="1" x14ac:dyDescent="0.25">
      <c r="A4843" s="20">
        <f t="shared" si="151"/>
        <v>43088.416666654943</v>
      </c>
      <c r="B4843" s="29"/>
      <c r="C4843" s="30"/>
      <c r="D4843" s="29"/>
      <c r="E4843" s="29"/>
      <c r="F4843" s="24" t="str">
        <f t="shared" si="150"/>
        <v/>
      </c>
      <c r="G4843" s="24" t="s">
        <v>189</v>
      </c>
      <c r="H4843" s="23">
        <v>8.3874999999999993</v>
      </c>
      <c r="I4843" s="23"/>
      <c r="J4843" s="23">
        <v>150</v>
      </c>
      <c r="K4843" s="23"/>
    </row>
    <row r="4844" spans="1:11" ht="12.75" customHeight="1" x14ac:dyDescent="0.25">
      <c r="A4844" s="20">
        <f t="shared" si="151"/>
        <v>43088.458333321607</v>
      </c>
      <c r="B4844" s="29"/>
      <c r="C4844" s="30"/>
      <c r="D4844" s="29"/>
      <c r="E4844" s="29"/>
      <c r="F4844" s="24" t="str">
        <f t="shared" si="150"/>
        <v/>
      </c>
      <c r="G4844" s="24" t="s">
        <v>189</v>
      </c>
      <c r="H4844" s="23">
        <v>8.3858800000000002</v>
      </c>
      <c r="I4844" s="23"/>
      <c r="J4844" s="23">
        <v>150</v>
      </c>
      <c r="K4844" s="23"/>
    </row>
    <row r="4845" spans="1:11" ht="12.75" customHeight="1" x14ac:dyDescent="0.25">
      <c r="A4845" s="20">
        <f t="shared" si="151"/>
        <v>43088.499999988271</v>
      </c>
      <c r="B4845" s="29">
        <v>107.10290000000001</v>
      </c>
      <c r="C4845" s="30">
        <v>3.0627900000000001</v>
      </c>
      <c r="D4845" s="29">
        <v>217.58580000000001</v>
      </c>
      <c r="E4845" s="29"/>
      <c r="F4845" s="24">
        <f t="shared" si="150"/>
        <v>107.10290000000001</v>
      </c>
      <c r="G4845" s="24">
        <v>107.10290000000001</v>
      </c>
      <c r="H4845" s="23">
        <v>8.3846699999999998</v>
      </c>
      <c r="I4845" s="23"/>
      <c r="J4845" s="23">
        <v>150</v>
      </c>
      <c r="K4845" s="23"/>
    </row>
    <row r="4846" spans="1:11" ht="12.75" customHeight="1" x14ac:dyDescent="0.25">
      <c r="A4846" s="20">
        <f t="shared" si="151"/>
        <v>43088.541666654935</v>
      </c>
      <c r="B4846" s="29">
        <v>191.15690000000001</v>
      </c>
      <c r="C4846" s="30">
        <v>3.9428700000000001</v>
      </c>
      <c r="D4846" s="29">
        <v>196.28700000000001</v>
      </c>
      <c r="E4846" s="29"/>
      <c r="F4846" s="24">
        <f t="shared" si="150"/>
        <v>191.15690000000001</v>
      </c>
      <c r="G4846" s="24">
        <v>191.15690000000001</v>
      </c>
      <c r="H4846" s="23">
        <v>8.3843700000000005</v>
      </c>
      <c r="I4846" s="23"/>
      <c r="J4846" s="23">
        <v>150</v>
      </c>
      <c r="K4846" s="23"/>
    </row>
    <row r="4847" spans="1:11" ht="12.75" customHeight="1" x14ac:dyDescent="0.25">
      <c r="A4847" s="20">
        <f t="shared" si="151"/>
        <v>43088.5833333216</v>
      </c>
      <c r="B4847" s="29">
        <v>123.3475</v>
      </c>
      <c r="C4847" s="30">
        <v>4.1336599999999999</v>
      </c>
      <c r="D4847" s="29">
        <v>208.1114</v>
      </c>
      <c r="E4847" s="29"/>
      <c r="F4847" s="24">
        <f t="shared" si="150"/>
        <v>123.3475</v>
      </c>
      <c r="G4847" s="24">
        <v>123.3475</v>
      </c>
      <c r="H4847" s="23">
        <v>8.3798499999999994</v>
      </c>
      <c r="I4847" s="23"/>
      <c r="J4847" s="23">
        <v>150</v>
      </c>
      <c r="K4847" s="23"/>
    </row>
    <row r="4848" spans="1:11" ht="12.75" customHeight="1" x14ac:dyDescent="0.25">
      <c r="A4848" s="20">
        <f t="shared" si="151"/>
        <v>43088.624999988264</v>
      </c>
      <c r="B4848" s="29">
        <v>177.50960000000001</v>
      </c>
      <c r="C4848" s="30">
        <v>3.7870300000000001</v>
      </c>
      <c r="D4848" s="29">
        <v>197.76079999999999</v>
      </c>
      <c r="E4848" s="29"/>
      <c r="F4848" s="24">
        <f t="shared" si="150"/>
        <v>177.50960000000001</v>
      </c>
      <c r="G4848" s="24">
        <v>177.50960000000001</v>
      </c>
      <c r="H4848" s="23">
        <v>8.3767300000000002</v>
      </c>
      <c r="I4848" s="23"/>
      <c r="J4848" s="23">
        <v>150</v>
      </c>
      <c r="K4848" s="23"/>
    </row>
    <row r="4849" spans="1:11" ht="12.75" customHeight="1" x14ac:dyDescent="0.25">
      <c r="A4849" s="20">
        <f t="shared" si="151"/>
        <v>43088.666666654928</v>
      </c>
      <c r="B4849" s="29">
        <v>121.5399</v>
      </c>
      <c r="C4849" s="30">
        <v>4.0764100000000001</v>
      </c>
      <c r="D4849" s="29">
        <v>208.26009999999999</v>
      </c>
      <c r="E4849" s="29"/>
      <c r="F4849" s="24">
        <f t="shared" si="150"/>
        <v>121.5399</v>
      </c>
      <c r="G4849" s="24">
        <v>121.5399</v>
      </c>
      <c r="H4849" s="23">
        <v>8.3714999999999993</v>
      </c>
      <c r="I4849" s="23"/>
      <c r="J4849" s="23">
        <v>150</v>
      </c>
      <c r="K4849" s="23"/>
    </row>
    <row r="4850" spans="1:11" ht="12.75" customHeight="1" x14ac:dyDescent="0.25">
      <c r="A4850" s="20">
        <f t="shared" si="151"/>
        <v>43088.708333321592</v>
      </c>
      <c r="B4850" s="29">
        <v>99.573620000000005</v>
      </c>
      <c r="C4850" s="30">
        <v>3.5794299999999999</v>
      </c>
      <c r="D4850" s="29">
        <v>230.47880000000001</v>
      </c>
      <c r="E4850" s="29"/>
      <c r="F4850" s="24">
        <f t="shared" si="150"/>
        <v>99.573620000000005</v>
      </c>
      <c r="G4850" s="24">
        <v>99.573620000000005</v>
      </c>
      <c r="H4850" s="23">
        <v>8.3702199999999998</v>
      </c>
      <c r="I4850" s="23"/>
      <c r="J4850" s="23">
        <v>150</v>
      </c>
      <c r="K4850" s="23"/>
    </row>
    <row r="4851" spans="1:11" ht="12.75" customHeight="1" x14ac:dyDescent="0.25">
      <c r="A4851" s="20">
        <f t="shared" si="151"/>
        <v>43088.749999988257</v>
      </c>
      <c r="B4851" s="29">
        <v>48.126280000000001</v>
      </c>
      <c r="C4851" s="30">
        <v>2.6106400000000001</v>
      </c>
      <c r="D4851" s="29">
        <v>233.78469999999999</v>
      </c>
      <c r="E4851" s="29"/>
      <c r="F4851" s="24">
        <f t="shared" si="150"/>
        <v>48.126280000000001</v>
      </c>
      <c r="G4851" s="24">
        <v>48.126280000000001</v>
      </c>
      <c r="H4851" s="23">
        <v>8.3691099999999992</v>
      </c>
      <c r="I4851" s="23"/>
      <c r="J4851" s="23">
        <v>150</v>
      </c>
      <c r="K4851" s="23"/>
    </row>
    <row r="4852" spans="1:11" ht="12.75" customHeight="1" x14ac:dyDescent="0.25">
      <c r="A4852" s="20">
        <f t="shared" si="151"/>
        <v>43088.791666654921</v>
      </c>
      <c r="B4852" s="29">
        <v>41.892110000000002</v>
      </c>
      <c r="C4852" s="30">
        <v>3.4556300000000002</v>
      </c>
      <c r="D4852" s="29">
        <v>229.79669999999999</v>
      </c>
      <c r="E4852" s="29"/>
      <c r="F4852" s="24">
        <f t="shared" si="150"/>
        <v>41.892110000000002</v>
      </c>
      <c r="G4852" s="24">
        <v>41.892110000000002</v>
      </c>
      <c r="H4852" s="23">
        <v>8.36721</v>
      </c>
      <c r="I4852" s="23"/>
      <c r="J4852" s="23">
        <v>150</v>
      </c>
      <c r="K4852" s="23"/>
    </row>
    <row r="4853" spans="1:11" ht="12.75" customHeight="1" x14ac:dyDescent="0.25">
      <c r="A4853" s="20">
        <f t="shared" si="151"/>
        <v>43088.833333321585</v>
      </c>
      <c r="B4853" s="29">
        <v>68.334339999999997</v>
      </c>
      <c r="C4853" s="30">
        <v>3.1410900000000002</v>
      </c>
      <c r="D4853" s="29">
        <v>231.80359999999999</v>
      </c>
      <c r="E4853" s="29"/>
      <c r="F4853" s="24">
        <f t="shared" si="150"/>
        <v>68.334339999999997</v>
      </c>
      <c r="G4853" s="24">
        <v>68.334339999999997</v>
      </c>
      <c r="H4853" s="23">
        <v>8.3637200000000007</v>
      </c>
      <c r="I4853" s="23"/>
      <c r="J4853" s="23">
        <v>150</v>
      </c>
      <c r="K4853" s="23"/>
    </row>
    <row r="4854" spans="1:11" ht="12.75" customHeight="1" x14ac:dyDescent="0.25">
      <c r="A4854" s="20">
        <f t="shared" si="151"/>
        <v>43088.874999988249</v>
      </c>
      <c r="B4854" s="29">
        <v>38.750450000000001</v>
      </c>
      <c r="C4854" s="30">
        <v>1.2524299999999999</v>
      </c>
      <c r="D4854" s="29">
        <v>225.77590000000001</v>
      </c>
      <c r="E4854" s="29"/>
      <c r="F4854" s="24">
        <f t="shared" si="150"/>
        <v>38.750450000000001</v>
      </c>
      <c r="G4854" s="24">
        <v>38.750450000000001</v>
      </c>
      <c r="H4854" s="23">
        <v>8.3561099999999993</v>
      </c>
      <c r="I4854" s="23"/>
      <c r="J4854" s="23">
        <v>150</v>
      </c>
      <c r="K4854" s="23"/>
    </row>
    <row r="4855" spans="1:11" ht="12.75" customHeight="1" x14ac:dyDescent="0.25">
      <c r="A4855" s="20">
        <f t="shared" si="151"/>
        <v>43088.916666654914</v>
      </c>
      <c r="B4855" s="29">
        <v>59.479660000000003</v>
      </c>
      <c r="C4855" s="30">
        <v>0.18310000000000001</v>
      </c>
      <c r="D4855" s="29">
        <v>169.17449999999999</v>
      </c>
      <c r="E4855" s="29"/>
      <c r="F4855" s="24">
        <f t="shared" si="150"/>
        <v>59.479660000000003</v>
      </c>
      <c r="G4855" s="24">
        <v>59.479660000000003</v>
      </c>
      <c r="H4855" s="23">
        <v>8.3508899999999997</v>
      </c>
      <c r="I4855" s="23"/>
      <c r="J4855" s="23">
        <v>150</v>
      </c>
      <c r="K4855" s="23"/>
    </row>
    <row r="4856" spans="1:11" ht="12.75" customHeight="1" x14ac:dyDescent="0.25">
      <c r="A4856" s="20">
        <f t="shared" si="151"/>
        <v>43088.958333321578</v>
      </c>
      <c r="B4856" s="29">
        <v>28.203389999999999</v>
      </c>
      <c r="C4856" s="30">
        <v>0.59050000000000002</v>
      </c>
      <c r="D4856" s="29">
        <v>92.989559999999997</v>
      </c>
      <c r="E4856" s="29"/>
      <c r="F4856" s="24">
        <f t="shared" si="150"/>
        <v>28.203389999999999</v>
      </c>
      <c r="G4856" s="24">
        <v>28.203389999999999</v>
      </c>
      <c r="H4856" s="23">
        <v>8.3462499999999995</v>
      </c>
      <c r="I4856" s="23"/>
      <c r="J4856" s="23">
        <v>150</v>
      </c>
      <c r="K4856" s="23"/>
    </row>
    <row r="4857" spans="1:11" ht="12.75" customHeight="1" x14ac:dyDescent="0.25">
      <c r="A4857" s="20">
        <f t="shared" si="151"/>
        <v>43088.999999988242</v>
      </c>
      <c r="B4857" s="29">
        <v>11.99376</v>
      </c>
      <c r="C4857" s="30">
        <v>0.31074000000000002</v>
      </c>
      <c r="D4857" s="29">
        <v>301.1044</v>
      </c>
      <c r="E4857" s="29"/>
      <c r="F4857" s="24">
        <f t="shared" si="150"/>
        <v>11.99376</v>
      </c>
      <c r="G4857" s="24">
        <v>11.99376</v>
      </c>
      <c r="H4857" s="23">
        <v>8.3418799999999997</v>
      </c>
      <c r="I4857" s="23"/>
      <c r="J4857" s="23">
        <v>150</v>
      </c>
      <c r="K4857" s="23"/>
    </row>
    <row r="4858" spans="1:11" ht="12.75" customHeight="1" x14ac:dyDescent="0.25">
      <c r="A4858" s="20">
        <f t="shared" si="151"/>
        <v>43089.041666654906</v>
      </c>
      <c r="B4858" s="29">
        <v>11.411</v>
      </c>
      <c r="C4858" s="30">
        <v>1.98438</v>
      </c>
      <c r="D4858" s="29">
        <v>262.25779999999997</v>
      </c>
      <c r="E4858" s="29"/>
      <c r="F4858" s="24">
        <f t="shared" si="150"/>
        <v>11.411</v>
      </c>
      <c r="G4858" s="24">
        <v>11.411</v>
      </c>
      <c r="H4858" s="23">
        <v>8.3415800000000004</v>
      </c>
      <c r="I4858" s="23">
        <f>COUNTIF(G4858:G4881,"&gt;150")</f>
        <v>0</v>
      </c>
      <c r="J4858" s="23">
        <v>150</v>
      </c>
      <c r="K4858" s="23"/>
    </row>
    <row r="4859" spans="1:11" ht="12.75" customHeight="1" x14ac:dyDescent="0.25">
      <c r="A4859" s="20">
        <f t="shared" si="151"/>
        <v>43089.083333321571</v>
      </c>
      <c r="B4859" s="29">
        <v>15.967829999999999</v>
      </c>
      <c r="C4859" s="30">
        <v>0.75775999999999999</v>
      </c>
      <c r="D4859" s="29">
        <v>245.4264</v>
      </c>
      <c r="E4859" s="29"/>
      <c r="F4859" s="24">
        <f t="shared" si="150"/>
        <v>15.967829999999999</v>
      </c>
      <c r="G4859" s="24">
        <v>15.967829999999999</v>
      </c>
      <c r="H4859" s="23">
        <v>8.3366699999999998</v>
      </c>
      <c r="I4859" s="23"/>
      <c r="J4859" s="23">
        <v>150</v>
      </c>
      <c r="K4859" s="23"/>
    </row>
    <row r="4860" spans="1:11" ht="12.75" customHeight="1" x14ac:dyDescent="0.25">
      <c r="A4860" s="20">
        <f t="shared" si="151"/>
        <v>43089.124999988235</v>
      </c>
      <c r="B4860" s="29">
        <v>26.43394</v>
      </c>
      <c r="C4860" s="30">
        <v>0.41954999999999998</v>
      </c>
      <c r="D4860" s="29">
        <v>108.92610000000001</v>
      </c>
      <c r="E4860" s="29"/>
      <c r="F4860" s="24">
        <f t="shared" si="150"/>
        <v>26.43394</v>
      </c>
      <c r="G4860" s="24">
        <v>26.43394</v>
      </c>
      <c r="H4860" s="23">
        <v>8.3364499999999992</v>
      </c>
      <c r="I4860" s="23"/>
      <c r="J4860" s="23">
        <v>150</v>
      </c>
      <c r="K4860" s="23"/>
    </row>
    <row r="4861" spans="1:11" ht="12.75" customHeight="1" x14ac:dyDescent="0.25">
      <c r="A4861" s="20">
        <f t="shared" si="151"/>
        <v>43089.166666654899</v>
      </c>
      <c r="B4861" s="29">
        <v>11.810560000000001</v>
      </c>
      <c r="C4861" s="30">
        <v>1.0992599999999999</v>
      </c>
      <c r="D4861" s="29">
        <v>14.126620000000001</v>
      </c>
      <c r="E4861" s="29"/>
      <c r="F4861" s="24">
        <f t="shared" si="150"/>
        <v>11.810560000000001</v>
      </c>
      <c r="G4861" s="24">
        <v>11.810560000000001</v>
      </c>
      <c r="H4861" s="23">
        <v>8.3350600000000004</v>
      </c>
      <c r="I4861" s="23"/>
      <c r="J4861" s="23">
        <v>150</v>
      </c>
      <c r="K4861" s="23"/>
    </row>
    <row r="4862" spans="1:11" ht="12.75" customHeight="1" x14ac:dyDescent="0.25">
      <c r="A4862" s="20">
        <f t="shared" si="151"/>
        <v>43089.208333321563</v>
      </c>
      <c r="B4862" s="29">
        <v>12.77867</v>
      </c>
      <c r="C4862" s="30">
        <v>1.6494800000000001</v>
      </c>
      <c r="D4862" s="29">
        <v>297.2928</v>
      </c>
      <c r="E4862" s="29"/>
      <c r="F4862" s="24">
        <f t="shared" si="150"/>
        <v>12.77867</v>
      </c>
      <c r="G4862" s="24">
        <v>12.77867</v>
      </c>
      <c r="H4862" s="23">
        <v>8.3312000000000008</v>
      </c>
      <c r="I4862" s="23"/>
      <c r="J4862" s="23">
        <v>150</v>
      </c>
      <c r="K4862" s="23"/>
    </row>
    <row r="4863" spans="1:11" ht="12.75" customHeight="1" x14ac:dyDescent="0.25">
      <c r="A4863" s="20">
        <f t="shared" si="151"/>
        <v>43089.249999988228</v>
      </c>
      <c r="B4863" s="29">
        <v>92.437449999999998</v>
      </c>
      <c r="C4863" s="30">
        <v>1.70919</v>
      </c>
      <c r="D4863" s="29">
        <v>269.68169999999998</v>
      </c>
      <c r="E4863" s="29"/>
      <c r="F4863" s="24">
        <f t="shared" si="150"/>
        <v>92.437449999999998</v>
      </c>
      <c r="G4863" s="24">
        <v>92.437449999999998</v>
      </c>
      <c r="H4863" s="23">
        <v>8.3250600000000006</v>
      </c>
      <c r="I4863" s="23"/>
      <c r="J4863" s="23">
        <v>150</v>
      </c>
      <c r="K4863" s="23"/>
    </row>
    <row r="4864" spans="1:11" ht="12.75" customHeight="1" x14ac:dyDescent="0.25">
      <c r="A4864" s="20">
        <f t="shared" si="151"/>
        <v>43089.291666654892</v>
      </c>
      <c r="B4864" s="29">
        <v>50.50705</v>
      </c>
      <c r="C4864" s="30">
        <v>1.15571</v>
      </c>
      <c r="D4864" s="29">
        <v>268.041</v>
      </c>
      <c r="E4864" s="29"/>
      <c r="F4864" s="24">
        <f t="shared" si="150"/>
        <v>50.50705</v>
      </c>
      <c r="G4864" s="24">
        <v>50.50705</v>
      </c>
      <c r="H4864" s="23">
        <v>8.3248300000000004</v>
      </c>
      <c r="I4864" s="23"/>
      <c r="J4864" s="23">
        <v>150</v>
      </c>
      <c r="K4864" s="23"/>
    </row>
    <row r="4865" spans="1:11" ht="12.75" customHeight="1" x14ac:dyDescent="0.25">
      <c r="A4865" s="20">
        <f t="shared" si="151"/>
        <v>43089.333333321556</v>
      </c>
      <c r="B4865" s="29"/>
      <c r="C4865" s="30">
        <v>2.6366100000000001</v>
      </c>
      <c r="D4865" s="29">
        <v>264.90859999999998</v>
      </c>
      <c r="E4865" s="29"/>
      <c r="F4865" s="24" t="str">
        <f t="shared" si="150"/>
        <v/>
      </c>
      <c r="G4865" s="24" t="s">
        <v>189</v>
      </c>
      <c r="H4865" s="23">
        <v>8.3221699999999998</v>
      </c>
      <c r="I4865" s="23"/>
      <c r="J4865" s="23">
        <v>150</v>
      </c>
      <c r="K4865" s="23"/>
    </row>
    <row r="4866" spans="1:11" ht="12.75" customHeight="1" x14ac:dyDescent="0.25">
      <c r="A4866" s="20">
        <f t="shared" si="151"/>
        <v>43089.37499998822</v>
      </c>
      <c r="B4866" s="29">
        <v>25.486499999999999</v>
      </c>
      <c r="C4866" s="30">
        <v>3.6112700000000002</v>
      </c>
      <c r="D4866" s="29">
        <v>234.10509999999999</v>
      </c>
      <c r="E4866" s="29"/>
      <c r="F4866" s="24">
        <f t="shared" si="150"/>
        <v>25.486499999999999</v>
      </c>
      <c r="G4866" s="24">
        <v>25.486499999999999</v>
      </c>
      <c r="H4866" s="23">
        <v>8.3144500000000008</v>
      </c>
      <c r="I4866" s="23"/>
      <c r="J4866" s="23">
        <v>150</v>
      </c>
      <c r="K4866" s="23"/>
    </row>
    <row r="4867" spans="1:11" ht="12.75" customHeight="1" x14ac:dyDescent="0.25">
      <c r="A4867" s="20">
        <f t="shared" si="151"/>
        <v>43089.416666654884</v>
      </c>
      <c r="B4867" s="29">
        <v>12.89878</v>
      </c>
      <c r="C4867" s="30">
        <v>3.4422600000000001</v>
      </c>
      <c r="D4867" s="29">
        <v>223.3201</v>
      </c>
      <c r="E4867" s="29"/>
      <c r="F4867" s="24">
        <f t="shared" si="150"/>
        <v>12.89878</v>
      </c>
      <c r="G4867" s="24">
        <v>12.89878</v>
      </c>
      <c r="H4867" s="23">
        <v>8.3136700000000001</v>
      </c>
      <c r="I4867" s="23"/>
      <c r="J4867" s="23">
        <v>150</v>
      </c>
      <c r="K4867" s="23"/>
    </row>
    <row r="4868" spans="1:11" ht="12.75" customHeight="1" x14ac:dyDescent="0.25">
      <c r="A4868" s="20">
        <f t="shared" si="151"/>
        <v>43089.458333321549</v>
      </c>
      <c r="B4868" s="29">
        <v>31.909780000000001</v>
      </c>
      <c r="C4868" s="30">
        <v>5.1429499999999999</v>
      </c>
      <c r="D4868" s="29">
        <v>216.07740000000001</v>
      </c>
      <c r="E4868" s="29"/>
      <c r="F4868" s="24">
        <f t="shared" si="150"/>
        <v>31.909780000000001</v>
      </c>
      <c r="G4868" s="24">
        <v>31.909780000000001</v>
      </c>
      <c r="H4868" s="23">
        <v>8.3115100000000002</v>
      </c>
      <c r="I4868" s="23"/>
      <c r="J4868" s="23">
        <v>150</v>
      </c>
      <c r="K4868" s="23"/>
    </row>
    <row r="4869" spans="1:11" ht="12.75" customHeight="1" x14ac:dyDescent="0.25">
      <c r="A4869" s="20">
        <f t="shared" si="151"/>
        <v>43089.499999988213</v>
      </c>
      <c r="B4869" s="29">
        <v>33.732109999999999</v>
      </c>
      <c r="C4869" s="30">
        <v>4.2446400000000004</v>
      </c>
      <c r="D4869" s="29">
        <v>229.6472</v>
      </c>
      <c r="E4869" s="29"/>
      <c r="F4869" s="24">
        <f t="shared" si="150"/>
        <v>33.732109999999999</v>
      </c>
      <c r="G4869" s="24">
        <v>33.732109999999999</v>
      </c>
      <c r="H4869" s="23">
        <v>8.3083299999999998</v>
      </c>
      <c r="I4869" s="23"/>
      <c r="J4869" s="23">
        <v>150</v>
      </c>
      <c r="K4869" s="23"/>
    </row>
    <row r="4870" spans="1:11" ht="12.75" customHeight="1" x14ac:dyDescent="0.25">
      <c r="A4870" s="20">
        <f t="shared" si="151"/>
        <v>43089.541666654877</v>
      </c>
      <c r="B4870" s="29">
        <v>23.22906</v>
      </c>
      <c r="C4870" s="30">
        <v>4.9899899999999997</v>
      </c>
      <c r="D4870" s="29">
        <v>237.2586</v>
      </c>
      <c r="E4870" s="29"/>
      <c r="F4870" s="24">
        <f t="shared" si="150"/>
        <v>23.22906</v>
      </c>
      <c r="G4870" s="24">
        <v>23.22906</v>
      </c>
      <c r="H4870" s="23">
        <v>8.3039000000000005</v>
      </c>
      <c r="I4870" s="23"/>
      <c r="J4870" s="23">
        <v>150</v>
      </c>
      <c r="K4870" s="23"/>
    </row>
    <row r="4871" spans="1:11" ht="12.75" customHeight="1" x14ac:dyDescent="0.25">
      <c r="A4871" s="20">
        <f t="shared" si="151"/>
        <v>43089.583333321541</v>
      </c>
      <c r="B4871" s="29">
        <v>25.10061</v>
      </c>
      <c r="C4871" s="30">
        <v>4.5607699999999998</v>
      </c>
      <c r="D4871" s="29">
        <v>237.82830000000001</v>
      </c>
      <c r="E4871" s="29"/>
      <c r="F4871" s="24">
        <f t="shared" si="150"/>
        <v>25.10061</v>
      </c>
      <c r="G4871" s="24">
        <v>25.10061</v>
      </c>
      <c r="H4871" s="23">
        <v>8.3028899999999997</v>
      </c>
      <c r="I4871" s="23"/>
      <c r="J4871" s="23">
        <v>150</v>
      </c>
      <c r="K4871" s="23"/>
    </row>
    <row r="4872" spans="1:11" ht="12.75" customHeight="1" x14ac:dyDescent="0.25">
      <c r="A4872" s="20">
        <f t="shared" si="151"/>
        <v>43089.624999988206</v>
      </c>
      <c r="B4872" s="29">
        <v>21.427890000000001</v>
      </c>
      <c r="C4872" s="30">
        <v>5.6360099999999997</v>
      </c>
      <c r="D4872" s="29">
        <v>238.5401</v>
      </c>
      <c r="E4872" s="29"/>
      <c r="F4872" s="24">
        <f t="shared" si="150"/>
        <v>21.427890000000001</v>
      </c>
      <c r="G4872" s="24">
        <v>21.427890000000001</v>
      </c>
      <c r="H4872" s="23">
        <v>8.3000000000000007</v>
      </c>
      <c r="I4872" s="23"/>
      <c r="J4872" s="23">
        <v>150</v>
      </c>
      <c r="K4872" s="23"/>
    </row>
    <row r="4873" spans="1:11" ht="12.75" customHeight="1" x14ac:dyDescent="0.25">
      <c r="A4873" s="20">
        <f t="shared" si="151"/>
        <v>43089.66666665487</v>
      </c>
      <c r="B4873" s="29">
        <v>32.148890000000002</v>
      </c>
      <c r="C4873" s="30">
        <v>6.69848</v>
      </c>
      <c r="D4873" s="29">
        <v>250.75219999999999</v>
      </c>
      <c r="E4873" s="29"/>
      <c r="F4873" s="24">
        <f t="shared" si="150"/>
        <v>32.148890000000002</v>
      </c>
      <c r="G4873" s="24">
        <v>32.148890000000002</v>
      </c>
      <c r="H4873" s="23">
        <v>8.2988300000000006</v>
      </c>
      <c r="I4873" s="23"/>
      <c r="J4873" s="23">
        <v>150</v>
      </c>
      <c r="K4873" s="23"/>
    </row>
    <row r="4874" spans="1:11" ht="12.75" customHeight="1" x14ac:dyDescent="0.25">
      <c r="A4874" s="20">
        <f t="shared" si="151"/>
        <v>43089.708333321534</v>
      </c>
      <c r="B4874" s="29">
        <v>29.832560000000001</v>
      </c>
      <c r="C4874" s="30">
        <v>5.87582</v>
      </c>
      <c r="D4874" s="29">
        <v>226.51779999999999</v>
      </c>
      <c r="E4874" s="29"/>
      <c r="F4874" s="24">
        <f t="shared" si="150"/>
        <v>29.832560000000001</v>
      </c>
      <c r="G4874" s="24">
        <v>29.832560000000001</v>
      </c>
      <c r="H4874" s="23">
        <v>8.2913999999999994</v>
      </c>
      <c r="I4874" s="23"/>
      <c r="J4874" s="23">
        <v>150</v>
      </c>
      <c r="K4874" s="23"/>
    </row>
    <row r="4875" spans="1:11" ht="12.75" customHeight="1" x14ac:dyDescent="0.25">
      <c r="A4875" s="20">
        <f t="shared" si="151"/>
        <v>43089.749999988198</v>
      </c>
      <c r="B4875" s="29">
        <v>31.90061</v>
      </c>
      <c r="C4875" s="30">
        <v>6.0567200000000003</v>
      </c>
      <c r="D4875" s="29">
        <v>212.47989999999999</v>
      </c>
      <c r="E4875" s="29"/>
      <c r="F4875" s="24">
        <f t="shared" ref="F4875:F4938" si="152">IF(AND(B4875&gt;0,ISNUMBER(B4875)),B4875,"")</f>
        <v>31.90061</v>
      </c>
      <c r="G4875" s="24">
        <v>31.90061</v>
      </c>
      <c r="H4875" s="23">
        <v>8.2876100000000008</v>
      </c>
      <c r="I4875" s="23"/>
      <c r="J4875" s="23">
        <v>150</v>
      </c>
      <c r="K4875" s="23"/>
    </row>
    <row r="4876" spans="1:11" ht="12.75" customHeight="1" x14ac:dyDescent="0.25">
      <c r="A4876" s="20">
        <f t="shared" ref="A4876:A4939" si="153">A4875+1/24</f>
        <v>43089.791666654863</v>
      </c>
      <c r="B4876" s="29">
        <v>33.454329999999999</v>
      </c>
      <c r="C4876" s="30">
        <v>5.4338800000000003</v>
      </c>
      <c r="D4876" s="29">
        <v>214.1781</v>
      </c>
      <c r="E4876" s="29"/>
      <c r="F4876" s="24">
        <f t="shared" si="152"/>
        <v>33.454329999999999</v>
      </c>
      <c r="G4876" s="24">
        <v>33.454329999999999</v>
      </c>
      <c r="H4876" s="23">
        <v>8.2844499999999996</v>
      </c>
      <c r="I4876" s="23"/>
      <c r="J4876" s="23">
        <v>150</v>
      </c>
      <c r="K4876" s="23"/>
    </row>
    <row r="4877" spans="1:11" ht="12.75" customHeight="1" x14ac:dyDescent="0.25">
      <c r="A4877" s="20">
        <f t="shared" si="153"/>
        <v>43089.833333321527</v>
      </c>
      <c r="B4877" s="29">
        <v>25.710170000000002</v>
      </c>
      <c r="C4877" s="30">
        <v>4.8672899999999997</v>
      </c>
      <c r="D4877" s="29">
        <v>216.6688</v>
      </c>
      <c r="E4877" s="29"/>
      <c r="F4877" s="24">
        <f t="shared" si="152"/>
        <v>25.710170000000002</v>
      </c>
      <c r="G4877" s="24">
        <v>25.710170000000002</v>
      </c>
      <c r="H4877" s="23">
        <v>8.2821700000000007</v>
      </c>
      <c r="I4877" s="23"/>
      <c r="J4877" s="23">
        <v>150</v>
      </c>
      <c r="K4877" s="23"/>
    </row>
    <row r="4878" spans="1:11" ht="12.75" customHeight="1" x14ac:dyDescent="0.25">
      <c r="A4878" s="20">
        <f t="shared" si="153"/>
        <v>43089.874999988191</v>
      </c>
      <c r="B4878" s="29">
        <v>21.95778</v>
      </c>
      <c r="C4878" s="30">
        <v>4.6770300000000002</v>
      </c>
      <c r="D4878" s="29">
        <v>220.4649</v>
      </c>
      <c r="E4878" s="29"/>
      <c r="F4878" s="24">
        <f t="shared" si="152"/>
        <v>21.95778</v>
      </c>
      <c r="G4878" s="24">
        <v>21.95778</v>
      </c>
      <c r="H4878" s="23">
        <v>8.2821700000000007</v>
      </c>
      <c r="I4878" s="23"/>
      <c r="J4878" s="23">
        <v>150</v>
      </c>
      <c r="K4878" s="23"/>
    </row>
    <row r="4879" spans="1:11" ht="12.75" customHeight="1" x14ac:dyDescent="0.25">
      <c r="A4879" s="20">
        <f t="shared" si="153"/>
        <v>43089.916666654855</v>
      </c>
      <c r="B4879" s="29">
        <v>21.167719999999999</v>
      </c>
      <c r="C4879" s="30">
        <v>3.2767400000000002</v>
      </c>
      <c r="D4879" s="29">
        <v>221.54519999999999</v>
      </c>
      <c r="E4879" s="29"/>
      <c r="F4879" s="24">
        <f t="shared" si="152"/>
        <v>21.167719999999999</v>
      </c>
      <c r="G4879" s="24">
        <v>21.167719999999999</v>
      </c>
      <c r="H4879" s="23">
        <v>8.2810000000000006</v>
      </c>
      <c r="I4879" s="23"/>
      <c r="J4879" s="23">
        <v>150</v>
      </c>
      <c r="K4879" s="23"/>
    </row>
    <row r="4880" spans="1:11" ht="12.75" customHeight="1" x14ac:dyDescent="0.25">
      <c r="A4880" s="20">
        <f t="shared" si="153"/>
        <v>43089.95833332152</v>
      </c>
      <c r="B4880" s="29">
        <v>11.26033</v>
      </c>
      <c r="C4880" s="30">
        <v>2.63171</v>
      </c>
      <c r="D4880" s="29">
        <v>230.56469999999999</v>
      </c>
      <c r="E4880" s="29"/>
      <c r="F4880" s="24">
        <f t="shared" si="152"/>
        <v>11.26033</v>
      </c>
      <c r="G4880" s="24">
        <v>11.26033</v>
      </c>
      <c r="H4880" s="23">
        <v>8.2770600000000005</v>
      </c>
      <c r="I4880" s="23"/>
      <c r="J4880" s="23">
        <v>150</v>
      </c>
      <c r="K4880" s="23"/>
    </row>
    <row r="4881" spans="1:11" ht="12.75" customHeight="1" x14ac:dyDescent="0.25">
      <c r="A4881" s="20">
        <f t="shared" si="153"/>
        <v>43089.999999988184</v>
      </c>
      <c r="B4881" s="29">
        <v>15.83661</v>
      </c>
      <c r="C4881" s="30">
        <v>2.67883</v>
      </c>
      <c r="D4881" s="29">
        <v>225.91640000000001</v>
      </c>
      <c r="E4881" s="29"/>
      <c r="F4881" s="24">
        <f t="shared" si="152"/>
        <v>15.83661</v>
      </c>
      <c r="G4881" s="24">
        <v>15.83661</v>
      </c>
      <c r="H4881" s="23">
        <v>8.2759499999999999</v>
      </c>
      <c r="I4881" s="23"/>
      <c r="J4881" s="23">
        <v>150</v>
      </c>
      <c r="K4881" s="23"/>
    </row>
    <row r="4882" spans="1:11" ht="12.75" customHeight="1" x14ac:dyDescent="0.25">
      <c r="A4882" s="20">
        <f t="shared" si="153"/>
        <v>43090.041666654848</v>
      </c>
      <c r="B4882" s="29">
        <v>29.097200000000001</v>
      </c>
      <c r="C4882" s="30">
        <v>3.1527699999999999</v>
      </c>
      <c r="D4882" s="29">
        <v>214.0607</v>
      </c>
      <c r="E4882" s="29"/>
      <c r="F4882" s="24">
        <f t="shared" si="152"/>
        <v>29.097200000000001</v>
      </c>
      <c r="G4882" s="24">
        <v>29.097200000000001</v>
      </c>
      <c r="H4882" s="23">
        <v>8.2711100000000002</v>
      </c>
      <c r="I4882" s="23">
        <f>COUNTIF(G4882:G4905,"&gt;150")</f>
        <v>0</v>
      </c>
      <c r="J4882" s="23">
        <v>150</v>
      </c>
      <c r="K4882" s="23"/>
    </row>
    <row r="4883" spans="1:11" ht="12.75" customHeight="1" x14ac:dyDescent="0.25">
      <c r="A4883" s="20">
        <f t="shared" si="153"/>
        <v>43090.083333321512</v>
      </c>
      <c r="B4883" s="29">
        <v>19.815560000000001</v>
      </c>
      <c r="C4883" s="30">
        <v>2.4102800000000002</v>
      </c>
      <c r="D4883" s="29">
        <v>215.50829999999999</v>
      </c>
      <c r="E4883" s="29"/>
      <c r="F4883" s="24">
        <f t="shared" si="152"/>
        <v>19.815560000000001</v>
      </c>
      <c r="G4883" s="24">
        <v>19.815560000000001</v>
      </c>
      <c r="H4883" s="23">
        <v>8.2707800000000002</v>
      </c>
      <c r="I4883" s="23"/>
      <c r="J4883" s="23">
        <v>150</v>
      </c>
      <c r="K4883" s="23"/>
    </row>
    <row r="4884" spans="1:11" ht="12.75" customHeight="1" x14ac:dyDescent="0.25">
      <c r="A4884" s="20">
        <f t="shared" si="153"/>
        <v>43090.124999988177</v>
      </c>
      <c r="B4884" s="29">
        <v>17.443339999999999</v>
      </c>
      <c r="C4884" s="30">
        <v>2.35493</v>
      </c>
      <c r="D4884" s="29">
        <v>231.72059999999999</v>
      </c>
      <c r="E4884" s="29"/>
      <c r="F4884" s="24">
        <f t="shared" si="152"/>
        <v>17.443339999999999</v>
      </c>
      <c r="G4884" s="24">
        <v>17.443339999999999</v>
      </c>
      <c r="H4884" s="23">
        <v>8.2706300000000006</v>
      </c>
      <c r="I4884" s="23"/>
      <c r="J4884" s="23">
        <v>150</v>
      </c>
      <c r="K4884" s="23"/>
    </row>
    <row r="4885" spans="1:11" ht="12.75" customHeight="1" x14ac:dyDescent="0.25">
      <c r="A4885" s="20">
        <f t="shared" si="153"/>
        <v>43090.166666654841</v>
      </c>
      <c r="B4885" s="29">
        <v>11.638500000000001</v>
      </c>
      <c r="C4885" s="30">
        <v>1.87923</v>
      </c>
      <c r="D4885" s="29">
        <v>237.017</v>
      </c>
      <c r="E4885" s="29"/>
      <c r="F4885" s="24">
        <f t="shared" si="152"/>
        <v>11.638500000000001</v>
      </c>
      <c r="G4885" s="24">
        <v>11.638500000000001</v>
      </c>
      <c r="H4885" s="23">
        <v>8.2695000000000007</v>
      </c>
      <c r="I4885" s="23"/>
      <c r="J4885" s="23">
        <v>150</v>
      </c>
      <c r="K4885" s="23"/>
    </row>
    <row r="4886" spans="1:11" ht="12.75" customHeight="1" x14ac:dyDescent="0.25">
      <c r="A4886" s="20">
        <f t="shared" si="153"/>
        <v>43090.208333321505</v>
      </c>
      <c r="B4886" s="29">
        <v>6.5334700000000003</v>
      </c>
      <c r="C4886" s="30">
        <v>1.3202499999999999</v>
      </c>
      <c r="D4886" s="29">
        <v>255.9999</v>
      </c>
      <c r="E4886" s="29"/>
      <c r="F4886" s="24">
        <f t="shared" si="152"/>
        <v>6.5334700000000003</v>
      </c>
      <c r="G4886" s="24">
        <v>6.5334700000000003</v>
      </c>
      <c r="H4886" s="23">
        <v>8.2610799999999998</v>
      </c>
      <c r="I4886" s="23"/>
      <c r="J4886" s="23">
        <v>150</v>
      </c>
      <c r="K4886" s="23"/>
    </row>
    <row r="4887" spans="1:11" ht="12.75" customHeight="1" x14ac:dyDescent="0.25">
      <c r="A4887" s="20">
        <f t="shared" si="153"/>
        <v>43090.249999988169</v>
      </c>
      <c r="B4887" s="29">
        <v>60.364669999999997</v>
      </c>
      <c r="C4887" s="30">
        <v>1.2242900000000001</v>
      </c>
      <c r="D4887" s="29">
        <v>260.15789999999998</v>
      </c>
      <c r="E4887" s="29"/>
      <c r="F4887" s="24">
        <f t="shared" si="152"/>
        <v>60.364669999999997</v>
      </c>
      <c r="G4887" s="24">
        <v>60.364669999999997</v>
      </c>
      <c r="H4887" s="23">
        <v>8.2557700000000001</v>
      </c>
      <c r="I4887" s="23"/>
      <c r="J4887" s="23">
        <v>150</v>
      </c>
      <c r="K4887" s="23"/>
    </row>
    <row r="4888" spans="1:11" ht="12.75" customHeight="1" x14ac:dyDescent="0.25">
      <c r="A4888" s="20">
        <f t="shared" si="153"/>
        <v>43090.291666654834</v>
      </c>
      <c r="B4888" s="29">
        <v>54.826329999999999</v>
      </c>
      <c r="C4888" s="30">
        <v>1.3929400000000001</v>
      </c>
      <c r="D4888" s="29">
        <v>253.7373</v>
      </c>
      <c r="E4888" s="29"/>
      <c r="F4888" s="24">
        <f t="shared" si="152"/>
        <v>54.826329999999999</v>
      </c>
      <c r="G4888" s="24">
        <v>54.826329999999999</v>
      </c>
      <c r="H4888" s="23">
        <v>8.2520500000000006</v>
      </c>
      <c r="I4888" s="23"/>
      <c r="J4888" s="23">
        <v>150</v>
      </c>
      <c r="K4888" s="23"/>
    </row>
    <row r="4889" spans="1:11" ht="12.75" customHeight="1" x14ac:dyDescent="0.25">
      <c r="A4889" s="20">
        <f t="shared" si="153"/>
        <v>43090.333333321498</v>
      </c>
      <c r="B4889" s="29">
        <v>21.854420000000001</v>
      </c>
      <c r="C4889" s="30">
        <v>3.7714400000000001</v>
      </c>
      <c r="D4889" s="29">
        <v>212.35839999999999</v>
      </c>
      <c r="E4889" s="29"/>
      <c r="F4889" s="24">
        <f t="shared" si="152"/>
        <v>21.854420000000001</v>
      </c>
      <c r="G4889" s="24">
        <v>21.854420000000001</v>
      </c>
      <c r="H4889" s="23">
        <v>8.2500300000000006</v>
      </c>
      <c r="I4889" s="23"/>
      <c r="J4889" s="23">
        <v>150</v>
      </c>
      <c r="K4889" s="23"/>
    </row>
    <row r="4890" spans="1:11" ht="12.75" customHeight="1" x14ac:dyDescent="0.25">
      <c r="A4890" s="20">
        <f t="shared" si="153"/>
        <v>43090.374999988162</v>
      </c>
      <c r="B4890" s="29">
        <v>42.248440000000002</v>
      </c>
      <c r="C4890" s="30">
        <v>4.3227799999999998</v>
      </c>
      <c r="D4890" s="29">
        <v>213.0505</v>
      </c>
      <c r="E4890" s="29"/>
      <c r="F4890" s="24">
        <f t="shared" si="152"/>
        <v>42.248440000000002</v>
      </c>
      <c r="G4890" s="24">
        <v>42.248440000000002</v>
      </c>
      <c r="H4890" s="23">
        <v>8.2488700000000001</v>
      </c>
      <c r="I4890" s="23"/>
      <c r="J4890" s="23">
        <v>150</v>
      </c>
      <c r="K4890" s="23"/>
    </row>
    <row r="4891" spans="1:11" ht="12.75" customHeight="1" x14ac:dyDescent="0.25">
      <c r="A4891" s="20">
        <f t="shared" si="153"/>
        <v>43090.416666654826</v>
      </c>
      <c r="B4891" s="29">
        <v>45.442839999999997</v>
      </c>
      <c r="C4891" s="30">
        <v>4.7411500000000002</v>
      </c>
      <c r="D4891" s="29">
        <v>220.642</v>
      </c>
      <c r="E4891" s="29"/>
      <c r="F4891" s="24">
        <f t="shared" si="152"/>
        <v>45.442839999999997</v>
      </c>
      <c r="G4891" s="24">
        <v>45.442839999999997</v>
      </c>
      <c r="H4891" s="23">
        <v>8.2485599999999994</v>
      </c>
      <c r="I4891" s="23"/>
      <c r="J4891" s="23">
        <v>150</v>
      </c>
      <c r="K4891" s="23"/>
    </row>
    <row r="4892" spans="1:11" ht="12.75" customHeight="1" x14ac:dyDescent="0.25">
      <c r="A4892" s="20">
        <f t="shared" si="153"/>
        <v>43090.45833332149</v>
      </c>
      <c r="B4892" s="29">
        <v>44.268500000000003</v>
      </c>
      <c r="C4892" s="30">
        <v>4.6926899999999998</v>
      </c>
      <c r="D4892" s="29">
        <v>208.78129999999999</v>
      </c>
      <c r="E4892" s="29"/>
      <c r="F4892" s="24">
        <f t="shared" si="152"/>
        <v>44.268500000000003</v>
      </c>
      <c r="G4892" s="24">
        <v>44.268500000000003</v>
      </c>
      <c r="H4892" s="23">
        <v>8.2423900000000003</v>
      </c>
      <c r="I4892" s="23"/>
      <c r="J4892" s="23">
        <v>150</v>
      </c>
      <c r="K4892" s="23"/>
    </row>
    <row r="4893" spans="1:11" ht="12.75" customHeight="1" x14ac:dyDescent="0.25">
      <c r="A4893" s="20">
        <f t="shared" si="153"/>
        <v>43090.499999988155</v>
      </c>
      <c r="B4893" s="29">
        <v>43.094499999999996</v>
      </c>
      <c r="C4893" s="30">
        <v>3.9874100000000001</v>
      </c>
      <c r="D4893" s="29">
        <v>213.3783</v>
      </c>
      <c r="E4893" s="29"/>
      <c r="F4893" s="24">
        <f t="shared" si="152"/>
        <v>43.094499999999996</v>
      </c>
      <c r="G4893" s="24">
        <v>43.094499999999996</v>
      </c>
      <c r="H4893" s="23">
        <v>8.24099</v>
      </c>
      <c r="I4893" s="23"/>
      <c r="J4893" s="23">
        <v>150</v>
      </c>
      <c r="K4893" s="23"/>
    </row>
    <row r="4894" spans="1:11" ht="12.75" customHeight="1" x14ac:dyDescent="0.25">
      <c r="A4894" s="20">
        <f t="shared" si="153"/>
        <v>43090.541666654819</v>
      </c>
      <c r="B4894" s="29">
        <v>34.456490000000002</v>
      </c>
      <c r="C4894" s="30">
        <v>3.8633799999999998</v>
      </c>
      <c r="D4894" s="29">
        <v>222.7337</v>
      </c>
      <c r="E4894" s="29"/>
      <c r="F4894" s="24">
        <f t="shared" si="152"/>
        <v>34.456490000000002</v>
      </c>
      <c r="G4894" s="24">
        <v>34.456490000000002</v>
      </c>
      <c r="H4894" s="23">
        <v>8.2394400000000001</v>
      </c>
      <c r="I4894" s="23"/>
      <c r="J4894" s="23">
        <v>150</v>
      </c>
      <c r="K4894" s="23"/>
    </row>
    <row r="4895" spans="1:11" ht="12.75" customHeight="1" x14ac:dyDescent="0.25">
      <c r="A4895" s="20">
        <f t="shared" si="153"/>
        <v>43090.583333321483</v>
      </c>
      <c r="B4895" s="29">
        <v>48.669510000000002</v>
      </c>
      <c r="C4895" s="30">
        <v>3.5104700000000002</v>
      </c>
      <c r="D4895" s="29">
        <v>229.20769999999999</v>
      </c>
      <c r="E4895" s="29"/>
      <c r="F4895" s="24">
        <f t="shared" si="152"/>
        <v>48.669510000000002</v>
      </c>
      <c r="G4895" s="24">
        <v>48.669510000000002</v>
      </c>
      <c r="H4895" s="23">
        <v>8.2353900000000007</v>
      </c>
      <c r="I4895" s="23"/>
      <c r="J4895" s="23">
        <v>150</v>
      </c>
      <c r="K4895" s="23"/>
    </row>
    <row r="4896" spans="1:11" ht="12.75" customHeight="1" x14ac:dyDescent="0.25">
      <c r="A4896" s="20">
        <f t="shared" si="153"/>
        <v>43090.624999988147</v>
      </c>
      <c r="B4896" s="29">
        <v>27.306979999999999</v>
      </c>
      <c r="C4896" s="30">
        <v>3.8416299999999999</v>
      </c>
      <c r="D4896" s="29">
        <v>221.58699999999999</v>
      </c>
      <c r="E4896" s="29"/>
      <c r="F4896" s="24">
        <f t="shared" si="152"/>
        <v>27.306979999999999</v>
      </c>
      <c r="G4896" s="24">
        <v>27.306979999999999</v>
      </c>
      <c r="H4896" s="23">
        <v>8.2335999999999991</v>
      </c>
      <c r="I4896" s="23"/>
      <c r="J4896" s="23">
        <v>150</v>
      </c>
      <c r="K4896" s="23"/>
    </row>
    <row r="4897" spans="1:11" ht="12.75" customHeight="1" x14ac:dyDescent="0.25">
      <c r="A4897" s="20">
        <f t="shared" si="153"/>
        <v>43090.666666654812</v>
      </c>
      <c r="B4897" s="29">
        <v>29.461069999999999</v>
      </c>
      <c r="C4897" s="30">
        <v>3.3816000000000002</v>
      </c>
      <c r="D4897" s="29">
        <v>214.18389999999999</v>
      </c>
      <c r="E4897" s="29"/>
      <c r="F4897" s="24">
        <f t="shared" si="152"/>
        <v>29.461069999999999</v>
      </c>
      <c r="G4897" s="24">
        <v>29.461069999999999</v>
      </c>
      <c r="H4897" s="23">
        <v>8.2318899999999999</v>
      </c>
      <c r="I4897" s="23"/>
      <c r="J4897" s="23">
        <v>150</v>
      </c>
      <c r="K4897" s="23"/>
    </row>
    <row r="4898" spans="1:11" ht="12.75" customHeight="1" x14ac:dyDescent="0.25">
      <c r="A4898" s="20">
        <f t="shared" si="153"/>
        <v>43090.708333321476</v>
      </c>
      <c r="B4898" s="29">
        <v>35.525060000000003</v>
      </c>
      <c r="C4898" s="30">
        <v>4.39412</v>
      </c>
      <c r="D4898" s="29">
        <v>219.7251</v>
      </c>
      <c r="E4898" s="29"/>
      <c r="F4898" s="24">
        <f t="shared" si="152"/>
        <v>35.525060000000003</v>
      </c>
      <c r="G4898" s="24">
        <v>35.525060000000003</v>
      </c>
      <c r="H4898" s="23">
        <v>8.2304999999999993</v>
      </c>
      <c r="I4898" s="23"/>
      <c r="J4898" s="23">
        <v>150</v>
      </c>
      <c r="K4898" s="23"/>
    </row>
    <row r="4899" spans="1:11" ht="12.75" customHeight="1" x14ac:dyDescent="0.25">
      <c r="A4899" s="20">
        <f t="shared" si="153"/>
        <v>43090.74999998814</v>
      </c>
      <c r="B4899" s="29">
        <v>17.927990000000001</v>
      </c>
      <c r="C4899" s="30">
        <v>4.9170800000000003</v>
      </c>
      <c r="D4899" s="29">
        <v>230.13550000000001</v>
      </c>
      <c r="E4899" s="29"/>
      <c r="F4899" s="24">
        <f t="shared" si="152"/>
        <v>17.927990000000001</v>
      </c>
      <c r="G4899" s="24">
        <v>17.927990000000001</v>
      </c>
      <c r="H4899" s="23">
        <v>8.2302199999999992</v>
      </c>
      <c r="I4899" s="23"/>
      <c r="J4899" s="23">
        <v>150</v>
      </c>
      <c r="K4899" s="23"/>
    </row>
    <row r="4900" spans="1:11" ht="12.75" customHeight="1" x14ac:dyDescent="0.25">
      <c r="A4900" s="20">
        <f t="shared" si="153"/>
        <v>43090.791666654804</v>
      </c>
      <c r="B4900" s="29">
        <v>24.425879999999999</v>
      </c>
      <c r="C4900" s="30">
        <v>3.8865799999999999</v>
      </c>
      <c r="D4900" s="29">
        <v>216.57130000000001</v>
      </c>
      <c r="E4900" s="29"/>
      <c r="F4900" s="24">
        <f t="shared" si="152"/>
        <v>24.425879999999999</v>
      </c>
      <c r="G4900" s="24">
        <v>24.425879999999999</v>
      </c>
      <c r="H4900" s="23">
        <v>8.2282799999999998</v>
      </c>
      <c r="I4900" s="23"/>
      <c r="J4900" s="23">
        <v>150</v>
      </c>
      <c r="K4900" s="23"/>
    </row>
    <row r="4901" spans="1:11" ht="12.75" customHeight="1" x14ac:dyDescent="0.25">
      <c r="A4901" s="20">
        <f t="shared" si="153"/>
        <v>43090.833333321469</v>
      </c>
      <c r="B4901" s="29">
        <v>23.265499999999999</v>
      </c>
      <c r="C4901" s="30">
        <v>2.45844</v>
      </c>
      <c r="D4901" s="29">
        <v>229.6463</v>
      </c>
      <c r="E4901" s="29"/>
      <c r="F4901" s="24">
        <f t="shared" si="152"/>
        <v>23.265499999999999</v>
      </c>
      <c r="G4901" s="24">
        <v>23.265499999999999</v>
      </c>
      <c r="H4901" s="23">
        <v>8.2233400000000003</v>
      </c>
      <c r="I4901" s="23"/>
      <c r="J4901" s="23">
        <v>150</v>
      </c>
      <c r="K4901" s="23"/>
    </row>
    <row r="4902" spans="1:11" ht="12.75" customHeight="1" x14ac:dyDescent="0.25">
      <c r="A4902" s="20">
        <f t="shared" si="153"/>
        <v>43090.874999988133</v>
      </c>
      <c r="B4902" s="29">
        <v>14.93796</v>
      </c>
      <c r="C4902" s="30">
        <v>1.34185</v>
      </c>
      <c r="D4902" s="29">
        <v>234.93690000000001</v>
      </c>
      <c r="E4902" s="29"/>
      <c r="F4902" s="24">
        <f t="shared" si="152"/>
        <v>14.93796</v>
      </c>
      <c r="G4902" s="24">
        <v>14.93796</v>
      </c>
      <c r="H4902" s="23">
        <v>8.2218300000000006</v>
      </c>
      <c r="I4902" s="23"/>
      <c r="J4902" s="23">
        <v>150</v>
      </c>
      <c r="K4902" s="23"/>
    </row>
    <row r="4903" spans="1:11" ht="12.75" customHeight="1" x14ac:dyDescent="0.25">
      <c r="A4903" s="20">
        <f t="shared" si="153"/>
        <v>43090.916666654797</v>
      </c>
      <c r="B4903" s="29">
        <v>69.423689999999993</v>
      </c>
      <c r="C4903" s="30">
        <v>2.07104</v>
      </c>
      <c r="D4903" s="29">
        <v>236.53100000000001</v>
      </c>
      <c r="E4903" s="29"/>
      <c r="F4903" s="24">
        <f t="shared" si="152"/>
        <v>69.423689999999993</v>
      </c>
      <c r="G4903" s="24">
        <v>69.423689999999993</v>
      </c>
      <c r="H4903" s="23">
        <v>8.2197200000000006</v>
      </c>
      <c r="I4903" s="23"/>
      <c r="J4903" s="23">
        <v>150</v>
      </c>
      <c r="K4903" s="23"/>
    </row>
    <row r="4904" spans="1:11" ht="12.75" customHeight="1" x14ac:dyDescent="0.25">
      <c r="A4904" s="20">
        <f t="shared" si="153"/>
        <v>43090.958333321461</v>
      </c>
      <c r="B4904" s="29">
        <v>8.4912200000000002</v>
      </c>
      <c r="C4904" s="30">
        <v>1.7875099999999999</v>
      </c>
      <c r="D4904" s="29">
        <v>264.44400000000002</v>
      </c>
      <c r="E4904" s="29"/>
      <c r="F4904" s="24">
        <f t="shared" si="152"/>
        <v>8.4912200000000002</v>
      </c>
      <c r="G4904" s="24">
        <v>8.4912200000000002</v>
      </c>
      <c r="H4904" s="23">
        <v>8.21767</v>
      </c>
      <c r="I4904" s="23"/>
      <c r="J4904" s="23">
        <v>150</v>
      </c>
      <c r="K4904" s="23"/>
    </row>
    <row r="4905" spans="1:11" ht="12.75" customHeight="1" x14ac:dyDescent="0.25">
      <c r="A4905" s="20">
        <f t="shared" si="153"/>
        <v>43090.999999988126</v>
      </c>
      <c r="B4905" s="29">
        <v>20.768080000000001</v>
      </c>
      <c r="C4905" s="30">
        <v>0.61106000000000005</v>
      </c>
      <c r="D4905" s="29">
        <v>323.14280000000002</v>
      </c>
      <c r="E4905" s="29"/>
      <c r="F4905" s="24">
        <f t="shared" si="152"/>
        <v>20.768080000000001</v>
      </c>
      <c r="G4905" s="24">
        <v>20.768080000000001</v>
      </c>
      <c r="H4905" s="23">
        <v>8.2142800000000005</v>
      </c>
      <c r="I4905" s="23"/>
      <c r="J4905" s="23">
        <v>150</v>
      </c>
      <c r="K4905" s="23"/>
    </row>
    <row r="4906" spans="1:11" ht="12.75" customHeight="1" x14ac:dyDescent="0.25">
      <c r="A4906" s="20">
        <f t="shared" si="153"/>
        <v>43091.04166665479</v>
      </c>
      <c r="B4906" s="29">
        <v>25.385000000000002</v>
      </c>
      <c r="C4906" s="30">
        <v>0.50939999999999996</v>
      </c>
      <c r="D4906" s="29">
        <v>346.54239999999999</v>
      </c>
      <c r="E4906" s="29"/>
      <c r="F4906" s="24">
        <f t="shared" si="152"/>
        <v>25.385000000000002</v>
      </c>
      <c r="G4906" s="24">
        <v>25.385000000000002</v>
      </c>
      <c r="H4906" s="23">
        <v>8.2131699999999999</v>
      </c>
      <c r="I4906" s="23">
        <f>COUNTIF(G4906:G4929,"&gt;150")</f>
        <v>0</v>
      </c>
      <c r="J4906" s="23">
        <v>150</v>
      </c>
      <c r="K4906" s="23"/>
    </row>
    <row r="4907" spans="1:11" ht="12.75" customHeight="1" x14ac:dyDescent="0.25">
      <c r="A4907" s="20">
        <f t="shared" si="153"/>
        <v>43091.083333321454</v>
      </c>
      <c r="B4907" s="29">
        <v>11.89878</v>
      </c>
      <c r="C4907" s="30">
        <v>0.49164999999999998</v>
      </c>
      <c r="D4907" s="29">
        <v>6.3032300000000001</v>
      </c>
      <c r="E4907" s="29"/>
      <c r="F4907" s="24">
        <f t="shared" si="152"/>
        <v>11.89878</v>
      </c>
      <c r="G4907" s="24">
        <v>11.89878</v>
      </c>
      <c r="H4907" s="23">
        <v>8.2129499999999993</v>
      </c>
      <c r="I4907" s="23"/>
      <c r="J4907" s="23">
        <v>150</v>
      </c>
      <c r="K4907" s="23"/>
    </row>
    <row r="4908" spans="1:11" ht="12.75" customHeight="1" x14ac:dyDescent="0.25">
      <c r="A4908" s="20">
        <f t="shared" si="153"/>
        <v>43091.124999988118</v>
      </c>
      <c r="B4908" s="29">
        <v>4.9055</v>
      </c>
      <c r="C4908" s="30">
        <v>0.54786999999999997</v>
      </c>
      <c r="D4908" s="29">
        <v>229.99940000000001</v>
      </c>
      <c r="E4908" s="29"/>
      <c r="F4908" s="24">
        <f t="shared" si="152"/>
        <v>4.9055</v>
      </c>
      <c r="G4908" s="24">
        <v>4.9055</v>
      </c>
      <c r="H4908" s="23">
        <v>8.2116699999999998</v>
      </c>
      <c r="I4908" s="23"/>
      <c r="J4908" s="23">
        <v>150</v>
      </c>
      <c r="K4908" s="23"/>
    </row>
    <row r="4909" spans="1:11" ht="12.75" customHeight="1" x14ac:dyDescent="0.25">
      <c r="A4909" s="20">
        <f t="shared" si="153"/>
        <v>43091.166666654783</v>
      </c>
      <c r="B4909" s="29">
        <v>30.167280000000002</v>
      </c>
      <c r="C4909" s="30">
        <v>0.85555000000000003</v>
      </c>
      <c r="D4909" s="29">
        <v>285.76130000000001</v>
      </c>
      <c r="E4909" s="29"/>
      <c r="F4909" s="24">
        <f t="shared" si="152"/>
        <v>30.167280000000002</v>
      </c>
      <c r="G4909" s="24">
        <v>30.167280000000002</v>
      </c>
      <c r="H4909" s="23">
        <v>8.2102199999999996</v>
      </c>
      <c r="I4909" s="23"/>
      <c r="J4909" s="23">
        <v>150</v>
      </c>
      <c r="K4909" s="23"/>
    </row>
    <row r="4910" spans="1:11" ht="12.75" customHeight="1" x14ac:dyDescent="0.25">
      <c r="A4910" s="20">
        <f t="shared" si="153"/>
        <v>43091.208333321447</v>
      </c>
      <c r="B4910" s="29">
        <v>8.6818899999999992</v>
      </c>
      <c r="C4910" s="30">
        <v>0.62821000000000005</v>
      </c>
      <c r="D4910" s="29">
        <v>81.723590000000002</v>
      </c>
      <c r="E4910" s="29"/>
      <c r="F4910" s="24">
        <f t="shared" si="152"/>
        <v>8.6818899999999992</v>
      </c>
      <c r="G4910" s="24">
        <v>8.6818899999999992</v>
      </c>
      <c r="H4910" s="23">
        <v>8.2077200000000001</v>
      </c>
      <c r="I4910" s="23"/>
      <c r="J4910" s="23">
        <v>150</v>
      </c>
      <c r="K4910" s="23"/>
    </row>
    <row r="4911" spans="1:11" ht="12.75" customHeight="1" x14ac:dyDescent="0.25">
      <c r="A4911" s="20">
        <f t="shared" si="153"/>
        <v>43091.249999988111</v>
      </c>
      <c r="B4911" s="29">
        <v>37.024560000000001</v>
      </c>
      <c r="C4911" s="30">
        <v>0.51268000000000002</v>
      </c>
      <c r="D4911" s="29">
        <v>65.542760000000001</v>
      </c>
      <c r="E4911" s="29"/>
      <c r="F4911" s="24">
        <f t="shared" si="152"/>
        <v>37.024560000000001</v>
      </c>
      <c r="G4911" s="24">
        <v>37.024560000000001</v>
      </c>
      <c r="H4911" s="23">
        <v>8.2045600000000007</v>
      </c>
      <c r="I4911" s="23"/>
      <c r="J4911" s="23">
        <v>150</v>
      </c>
      <c r="K4911" s="23"/>
    </row>
    <row r="4912" spans="1:11" ht="12.75" customHeight="1" x14ac:dyDescent="0.25">
      <c r="A4912" s="20">
        <f t="shared" si="153"/>
        <v>43091.291666654775</v>
      </c>
      <c r="B4912" s="29">
        <v>69.618279999999999</v>
      </c>
      <c r="C4912" s="30">
        <v>0.64036999999999999</v>
      </c>
      <c r="D4912" s="29">
        <v>52.201529999999998</v>
      </c>
      <c r="E4912" s="29"/>
      <c r="F4912" s="24">
        <f t="shared" si="152"/>
        <v>69.618279999999999</v>
      </c>
      <c r="G4912" s="24">
        <v>69.618279999999999</v>
      </c>
      <c r="H4912" s="23">
        <v>8.2042800000000007</v>
      </c>
      <c r="I4912" s="23"/>
      <c r="J4912" s="23">
        <v>150</v>
      </c>
      <c r="K4912" s="23"/>
    </row>
    <row r="4913" spans="1:11" ht="12.75" customHeight="1" x14ac:dyDescent="0.25">
      <c r="A4913" s="20">
        <f t="shared" si="153"/>
        <v>43091.33333332144</v>
      </c>
      <c r="B4913" s="29">
        <v>137.02879999999999</v>
      </c>
      <c r="C4913" s="30">
        <v>1.5575300000000001</v>
      </c>
      <c r="D4913" s="29">
        <v>265.27089999999998</v>
      </c>
      <c r="E4913" s="29"/>
      <c r="F4913" s="24">
        <f t="shared" si="152"/>
        <v>137.02879999999999</v>
      </c>
      <c r="G4913" s="24">
        <v>137.02879999999999</v>
      </c>
      <c r="H4913" s="23">
        <v>8.2010400000000008</v>
      </c>
      <c r="I4913" s="23"/>
      <c r="J4913" s="23">
        <v>150</v>
      </c>
      <c r="K4913" s="23"/>
    </row>
    <row r="4914" spans="1:11" ht="12.75" customHeight="1" x14ac:dyDescent="0.25">
      <c r="A4914" s="20">
        <f t="shared" si="153"/>
        <v>43091.374999988104</v>
      </c>
      <c r="B4914" s="29">
        <v>54.739559999999997</v>
      </c>
      <c r="C4914" s="30">
        <v>1.74563</v>
      </c>
      <c r="D4914" s="29">
        <v>246.81819999999999</v>
      </c>
      <c r="E4914" s="29"/>
      <c r="F4914" s="24">
        <f t="shared" si="152"/>
        <v>54.739559999999997</v>
      </c>
      <c r="G4914" s="24">
        <v>54.739559999999997</v>
      </c>
      <c r="H4914" s="23">
        <v>8.2001899999999992</v>
      </c>
      <c r="I4914" s="23"/>
      <c r="J4914" s="23">
        <v>150</v>
      </c>
      <c r="K4914" s="23"/>
    </row>
    <row r="4915" spans="1:11" ht="12.75" customHeight="1" x14ac:dyDescent="0.25">
      <c r="A4915" s="20">
        <f t="shared" si="153"/>
        <v>43091.416666654768</v>
      </c>
      <c r="B4915" s="29">
        <v>40.427109999999999</v>
      </c>
      <c r="C4915" s="30">
        <v>1.68503</v>
      </c>
      <c r="D4915" s="29">
        <v>267.95179999999999</v>
      </c>
      <c r="E4915" s="29"/>
      <c r="F4915" s="24">
        <f t="shared" si="152"/>
        <v>40.427109999999999</v>
      </c>
      <c r="G4915" s="24">
        <v>40.427109999999999</v>
      </c>
      <c r="H4915" s="23">
        <v>8.1999999999999993</v>
      </c>
      <c r="I4915" s="23"/>
      <c r="J4915" s="23">
        <v>150</v>
      </c>
      <c r="K4915" s="23"/>
    </row>
    <row r="4916" spans="1:11" ht="12.75" customHeight="1" x14ac:dyDescent="0.25">
      <c r="A4916" s="20">
        <f t="shared" si="153"/>
        <v>43091.458333321432</v>
      </c>
      <c r="B4916" s="29">
        <v>30.200939999999999</v>
      </c>
      <c r="C4916" s="30">
        <v>0.84121999999999997</v>
      </c>
      <c r="D4916" s="29">
        <v>236.3407</v>
      </c>
      <c r="E4916" s="29"/>
      <c r="F4916" s="24">
        <f t="shared" si="152"/>
        <v>30.200939999999999</v>
      </c>
      <c r="G4916" s="24">
        <v>30.200939999999999</v>
      </c>
      <c r="H4916" s="23">
        <v>8.1994399999999992</v>
      </c>
      <c r="I4916" s="23"/>
      <c r="J4916" s="23">
        <v>150</v>
      </c>
      <c r="K4916" s="23"/>
    </row>
    <row r="4917" spans="1:11" ht="12.75" customHeight="1" x14ac:dyDescent="0.25">
      <c r="A4917" s="20">
        <f t="shared" si="153"/>
        <v>43091.499999988097</v>
      </c>
      <c r="B4917" s="29">
        <v>35.501609999999999</v>
      </c>
      <c r="C4917" s="30">
        <v>0.72894000000000003</v>
      </c>
      <c r="D4917" s="29">
        <v>116.85429999999999</v>
      </c>
      <c r="E4917" s="29"/>
      <c r="F4917" s="24">
        <f t="shared" si="152"/>
        <v>35.501609999999999</v>
      </c>
      <c r="G4917" s="24">
        <v>35.501609999999999</v>
      </c>
      <c r="H4917" s="23">
        <v>8.1940799999999996</v>
      </c>
      <c r="I4917" s="23"/>
      <c r="J4917" s="23">
        <v>150</v>
      </c>
      <c r="K4917" s="23"/>
    </row>
    <row r="4918" spans="1:11" ht="12.75" customHeight="1" x14ac:dyDescent="0.25">
      <c r="A4918" s="20">
        <f t="shared" si="153"/>
        <v>43091.541666654761</v>
      </c>
      <c r="B4918" s="29">
        <v>44.467170000000003</v>
      </c>
      <c r="C4918" s="30">
        <v>3.7962400000000001</v>
      </c>
      <c r="D4918" s="29">
        <v>223.267</v>
      </c>
      <c r="E4918" s="29"/>
      <c r="F4918" s="24">
        <f t="shared" si="152"/>
        <v>44.467170000000003</v>
      </c>
      <c r="G4918" s="24">
        <v>44.467170000000003</v>
      </c>
      <c r="H4918" s="23">
        <v>8.1934000000000005</v>
      </c>
      <c r="I4918" s="23"/>
      <c r="J4918" s="23">
        <v>150</v>
      </c>
      <c r="K4918" s="23"/>
    </row>
    <row r="4919" spans="1:11" ht="12.75" customHeight="1" x14ac:dyDescent="0.25">
      <c r="A4919" s="20">
        <f t="shared" si="153"/>
        <v>43091.583333321425</v>
      </c>
      <c r="B4919" s="29">
        <v>23.671720000000001</v>
      </c>
      <c r="C4919" s="30">
        <v>4.2560099999999998</v>
      </c>
      <c r="D4919" s="29">
        <v>233.53739999999999</v>
      </c>
      <c r="E4919" s="29"/>
      <c r="F4919" s="24">
        <f t="shared" si="152"/>
        <v>23.671720000000001</v>
      </c>
      <c r="G4919" s="24">
        <v>23.671720000000001</v>
      </c>
      <c r="H4919" s="23">
        <v>8.1901100000000007</v>
      </c>
      <c r="I4919" s="23"/>
      <c r="J4919" s="23">
        <v>150</v>
      </c>
      <c r="K4919" s="23"/>
    </row>
    <row r="4920" spans="1:11" ht="12.75" customHeight="1" x14ac:dyDescent="0.25">
      <c r="A4920" s="20">
        <f t="shared" si="153"/>
        <v>43091.624999988089</v>
      </c>
      <c r="B4920" s="29">
        <v>20.46922</v>
      </c>
      <c r="C4920" s="30">
        <v>2.8040699999999998</v>
      </c>
      <c r="D4920" s="29">
        <v>222.8287</v>
      </c>
      <c r="E4920" s="29"/>
      <c r="F4920" s="24">
        <f t="shared" si="152"/>
        <v>20.46922</v>
      </c>
      <c r="G4920" s="24">
        <v>20.46922</v>
      </c>
      <c r="H4920" s="23">
        <v>8.1892200000000006</v>
      </c>
      <c r="I4920" s="23"/>
      <c r="J4920" s="23">
        <v>150</v>
      </c>
      <c r="K4920" s="23"/>
    </row>
    <row r="4921" spans="1:11" ht="12.75" customHeight="1" x14ac:dyDescent="0.25">
      <c r="A4921" s="20">
        <f t="shared" si="153"/>
        <v>43091.666666654753</v>
      </c>
      <c r="B4921" s="29">
        <v>36.982610000000001</v>
      </c>
      <c r="C4921" s="30">
        <v>2.3769100000000001</v>
      </c>
      <c r="D4921" s="29">
        <v>216.91720000000001</v>
      </c>
      <c r="E4921" s="29"/>
      <c r="F4921" s="24">
        <f t="shared" si="152"/>
        <v>36.982610000000001</v>
      </c>
      <c r="G4921" s="24">
        <v>36.982610000000001</v>
      </c>
      <c r="H4921" s="23">
        <v>8.1869899999999998</v>
      </c>
      <c r="I4921" s="23"/>
      <c r="J4921" s="23">
        <v>150</v>
      </c>
      <c r="K4921" s="23"/>
    </row>
    <row r="4922" spans="1:11" ht="12.75" customHeight="1" x14ac:dyDescent="0.25">
      <c r="A4922" s="20">
        <f t="shared" si="153"/>
        <v>43091.708333321418</v>
      </c>
      <c r="B4922" s="29">
        <v>44.705829999999999</v>
      </c>
      <c r="C4922" s="30">
        <v>2.4758200000000001</v>
      </c>
      <c r="D4922" s="29">
        <v>235.7192</v>
      </c>
      <c r="E4922" s="29"/>
      <c r="F4922" s="24">
        <f t="shared" si="152"/>
        <v>44.705829999999999</v>
      </c>
      <c r="G4922" s="24">
        <v>44.705829999999999</v>
      </c>
      <c r="H4922" s="23">
        <v>8.1865600000000001</v>
      </c>
      <c r="I4922" s="23"/>
      <c r="J4922" s="23">
        <v>150</v>
      </c>
      <c r="K4922" s="23"/>
    </row>
    <row r="4923" spans="1:11" ht="12.75" customHeight="1" x14ac:dyDescent="0.25">
      <c r="A4923" s="20">
        <f t="shared" si="153"/>
        <v>43091.749999988082</v>
      </c>
      <c r="B4923" s="29">
        <v>72.71011</v>
      </c>
      <c r="C4923" s="30">
        <v>2.62723</v>
      </c>
      <c r="D4923" s="29">
        <v>224.28639999999999</v>
      </c>
      <c r="E4923" s="29"/>
      <c r="F4923" s="24">
        <f t="shared" si="152"/>
        <v>72.71011</v>
      </c>
      <c r="G4923" s="24">
        <v>72.71011</v>
      </c>
      <c r="H4923" s="23">
        <v>8.1750399999999992</v>
      </c>
      <c r="I4923" s="23"/>
      <c r="J4923" s="23">
        <v>150</v>
      </c>
      <c r="K4923" s="23"/>
    </row>
    <row r="4924" spans="1:11" ht="12.75" customHeight="1" x14ac:dyDescent="0.25">
      <c r="A4924" s="20">
        <f t="shared" si="153"/>
        <v>43091.791666654746</v>
      </c>
      <c r="B4924" s="29">
        <v>46.779389999999999</v>
      </c>
      <c r="C4924" s="30">
        <v>2.5013700000000001</v>
      </c>
      <c r="D4924" s="29">
        <v>217.6173</v>
      </c>
      <c r="E4924" s="29"/>
      <c r="F4924" s="24">
        <f t="shared" si="152"/>
        <v>46.779389999999999</v>
      </c>
      <c r="G4924" s="24">
        <v>46.779389999999999</v>
      </c>
      <c r="H4924" s="23">
        <v>8.1687799999999999</v>
      </c>
      <c r="I4924" s="23"/>
      <c r="J4924" s="23">
        <v>150</v>
      </c>
      <c r="K4924" s="23"/>
    </row>
    <row r="4925" spans="1:11" ht="12.75" customHeight="1" x14ac:dyDescent="0.25">
      <c r="A4925" s="20">
        <f t="shared" si="153"/>
        <v>43091.83333332141</v>
      </c>
      <c r="B4925" s="29">
        <v>46.47833</v>
      </c>
      <c r="C4925" s="30">
        <v>0.72840000000000005</v>
      </c>
      <c r="D4925" s="29">
        <v>205.13810000000001</v>
      </c>
      <c r="E4925" s="29"/>
      <c r="F4925" s="24">
        <f t="shared" si="152"/>
        <v>46.47833</v>
      </c>
      <c r="G4925" s="24">
        <v>46.47833</v>
      </c>
      <c r="H4925" s="23">
        <v>8.1668699999999994</v>
      </c>
      <c r="I4925" s="23"/>
      <c r="J4925" s="23">
        <v>150</v>
      </c>
      <c r="K4925" s="23"/>
    </row>
    <row r="4926" spans="1:11" ht="12.75" customHeight="1" x14ac:dyDescent="0.25">
      <c r="A4926" s="20">
        <f t="shared" si="153"/>
        <v>43091.874999988075</v>
      </c>
      <c r="B4926" s="29">
        <v>41.022170000000003</v>
      </c>
      <c r="C4926" s="30">
        <v>0.61704999999999999</v>
      </c>
      <c r="D4926" s="29">
        <v>194.34219999999999</v>
      </c>
      <c r="E4926" s="29"/>
      <c r="F4926" s="24">
        <f t="shared" si="152"/>
        <v>41.022170000000003</v>
      </c>
      <c r="G4926" s="24">
        <v>41.022170000000003</v>
      </c>
      <c r="H4926" s="23">
        <v>8.1579999999999995</v>
      </c>
      <c r="I4926" s="23"/>
      <c r="J4926" s="23">
        <v>150</v>
      </c>
      <c r="K4926" s="23"/>
    </row>
    <row r="4927" spans="1:11" ht="12.75" customHeight="1" x14ac:dyDescent="0.25">
      <c r="A4927" s="20">
        <f t="shared" si="153"/>
        <v>43091.916666654739</v>
      </c>
      <c r="B4927" s="29">
        <v>64.154949999999999</v>
      </c>
      <c r="C4927" s="30">
        <v>0.69657999999999998</v>
      </c>
      <c r="D4927" s="29">
        <v>248.56049999999999</v>
      </c>
      <c r="E4927" s="29"/>
      <c r="F4927" s="24">
        <f t="shared" si="152"/>
        <v>64.154949999999999</v>
      </c>
      <c r="G4927" s="24">
        <v>64.154949999999999</v>
      </c>
      <c r="H4927" s="23">
        <v>8.15611</v>
      </c>
      <c r="I4927" s="23"/>
      <c r="J4927" s="23">
        <v>150</v>
      </c>
      <c r="K4927" s="23"/>
    </row>
    <row r="4928" spans="1:11" ht="12.75" customHeight="1" x14ac:dyDescent="0.25">
      <c r="A4928" s="20">
        <f t="shared" si="153"/>
        <v>43091.958333321403</v>
      </c>
      <c r="B4928" s="29">
        <v>20.229559999999999</v>
      </c>
      <c r="C4928" s="30">
        <v>0.84140999999999999</v>
      </c>
      <c r="D4928" s="29">
        <v>248.61089999999999</v>
      </c>
      <c r="E4928" s="29"/>
      <c r="F4928" s="24">
        <f t="shared" si="152"/>
        <v>20.229559999999999</v>
      </c>
      <c r="G4928" s="24">
        <v>20.229559999999999</v>
      </c>
      <c r="H4928" s="23">
        <v>8.1516699999999993</v>
      </c>
      <c r="I4928" s="23"/>
      <c r="J4928" s="23">
        <v>150</v>
      </c>
      <c r="K4928" s="23"/>
    </row>
    <row r="4929" spans="1:11" ht="12.75" customHeight="1" x14ac:dyDescent="0.25">
      <c r="A4929" s="20">
        <f t="shared" si="153"/>
        <v>43091.999999988067</v>
      </c>
      <c r="B4929" s="29">
        <v>10.0961</v>
      </c>
      <c r="C4929" s="30">
        <v>0.65554000000000001</v>
      </c>
      <c r="D4929" s="29">
        <v>217.70949999999999</v>
      </c>
      <c r="E4929" s="29"/>
      <c r="F4929" s="24">
        <f t="shared" si="152"/>
        <v>10.0961</v>
      </c>
      <c r="G4929" s="24">
        <v>10.0961</v>
      </c>
      <c r="H4929" s="23">
        <v>8.1500599999999999</v>
      </c>
      <c r="I4929" s="23"/>
      <c r="J4929" s="23">
        <v>150</v>
      </c>
      <c r="K4929" s="23"/>
    </row>
    <row r="4930" spans="1:11" ht="12.75" customHeight="1" x14ac:dyDescent="0.25">
      <c r="A4930" s="20">
        <f t="shared" si="153"/>
        <v>43092.041666654732</v>
      </c>
      <c r="B4930" s="29">
        <v>13.044930000000001</v>
      </c>
      <c r="C4930" s="30">
        <v>0.74885999999999997</v>
      </c>
      <c r="D4930" s="29">
        <v>263.19369999999998</v>
      </c>
      <c r="E4930" s="29"/>
      <c r="F4930" s="24">
        <f t="shared" si="152"/>
        <v>13.044930000000001</v>
      </c>
      <c r="G4930" s="24">
        <v>13.044930000000001</v>
      </c>
      <c r="H4930" s="23">
        <v>8.1498299999999997</v>
      </c>
      <c r="I4930" s="23">
        <f>COUNTIF(G4930:G4953,"&gt;150")</f>
        <v>0</v>
      </c>
      <c r="J4930" s="23">
        <v>150</v>
      </c>
      <c r="K4930" s="23"/>
    </row>
    <row r="4931" spans="1:11" ht="12.75" customHeight="1" x14ac:dyDescent="0.25">
      <c r="A4931" s="20">
        <f t="shared" si="153"/>
        <v>43092.083333321396</v>
      </c>
      <c r="B4931" s="29">
        <v>10.809670000000001</v>
      </c>
      <c r="C4931" s="30">
        <v>0.93311999999999995</v>
      </c>
      <c r="D4931" s="29">
        <v>292.0754</v>
      </c>
      <c r="E4931" s="29"/>
      <c r="F4931" s="24">
        <f t="shared" si="152"/>
        <v>10.809670000000001</v>
      </c>
      <c r="G4931" s="24">
        <v>10.809670000000001</v>
      </c>
      <c r="H4931" s="23">
        <v>8.1496300000000002</v>
      </c>
      <c r="I4931" s="23"/>
      <c r="J4931" s="23">
        <v>150</v>
      </c>
      <c r="K4931" s="23"/>
    </row>
    <row r="4932" spans="1:11" ht="12.75" customHeight="1" x14ac:dyDescent="0.25">
      <c r="A4932" s="20">
        <f t="shared" si="153"/>
        <v>43092.12499998806</v>
      </c>
      <c r="B4932" s="29">
        <v>8.6271699999999996</v>
      </c>
      <c r="C4932" s="30">
        <v>0.72740000000000005</v>
      </c>
      <c r="D4932" s="29">
        <v>296.3535</v>
      </c>
      <c r="E4932" s="29"/>
      <c r="F4932" s="24">
        <f t="shared" si="152"/>
        <v>8.6271699999999996</v>
      </c>
      <c r="G4932" s="24">
        <v>8.6271699999999996</v>
      </c>
      <c r="H4932" s="23">
        <v>8.1491699999999998</v>
      </c>
      <c r="I4932" s="23"/>
      <c r="J4932" s="23">
        <v>150</v>
      </c>
      <c r="K4932" s="23"/>
    </row>
    <row r="4933" spans="1:11" ht="12.75" customHeight="1" x14ac:dyDescent="0.25">
      <c r="A4933" s="20">
        <f t="shared" si="153"/>
        <v>43092.166666654724</v>
      </c>
      <c r="B4933" s="29">
        <v>10.778499999999999</v>
      </c>
      <c r="C4933" s="30">
        <v>0.47160000000000002</v>
      </c>
      <c r="D4933" s="29">
        <v>306.66950000000003</v>
      </c>
      <c r="E4933" s="29"/>
      <c r="F4933" s="24">
        <f t="shared" si="152"/>
        <v>10.778499999999999</v>
      </c>
      <c r="G4933" s="24">
        <v>10.778499999999999</v>
      </c>
      <c r="H4933" s="23">
        <v>8.1442200000000007</v>
      </c>
      <c r="I4933" s="23"/>
      <c r="J4933" s="23">
        <v>150</v>
      </c>
      <c r="K4933" s="23"/>
    </row>
    <row r="4934" spans="1:11" ht="12.75" customHeight="1" x14ac:dyDescent="0.25">
      <c r="A4934" s="20">
        <f t="shared" si="153"/>
        <v>43092.208333321389</v>
      </c>
      <c r="B4934" s="29">
        <v>11.7285</v>
      </c>
      <c r="C4934" s="30">
        <v>0.48759999999999998</v>
      </c>
      <c r="D4934" s="29">
        <v>261.74540000000002</v>
      </c>
      <c r="E4934" s="29"/>
      <c r="F4934" s="24">
        <f t="shared" si="152"/>
        <v>11.7285</v>
      </c>
      <c r="G4934" s="24">
        <v>11.7285</v>
      </c>
      <c r="H4934" s="23">
        <v>8.1393900000000006</v>
      </c>
      <c r="I4934" s="23"/>
      <c r="J4934" s="23">
        <v>150</v>
      </c>
      <c r="K4934" s="23"/>
    </row>
    <row r="4935" spans="1:11" ht="12.75" customHeight="1" x14ac:dyDescent="0.25">
      <c r="A4935" s="20">
        <f t="shared" si="153"/>
        <v>43092.249999988053</v>
      </c>
      <c r="B4935" s="29">
        <v>10.78511</v>
      </c>
      <c r="C4935" s="30">
        <v>0.43203999999999998</v>
      </c>
      <c r="D4935" s="29">
        <v>337.95859999999999</v>
      </c>
      <c r="E4935" s="29"/>
      <c r="F4935" s="24">
        <f t="shared" si="152"/>
        <v>10.78511</v>
      </c>
      <c r="G4935" s="24">
        <v>10.78511</v>
      </c>
      <c r="H4935" s="23">
        <v>8.13706</v>
      </c>
      <c r="I4935" s="23"/>
      <c r="J4935" s="23">
        <v>150</v>
      </c>
      <c r="K4935" s="23"/>
    </row>
    <row r="4936" spans="1:11" ht="12.75" customHeight="1" x14ac:dyDescent="0.25">
      <c r="A4936" s="20">
        <f t="shared" si="153"/>
        <v>43092.291666654717</v>
      </c>
      <c r="B4936" s="29">
        <v>11.216279999999999</v>
      </c>
      <c r="C4936" s="30">
        <v>0.28928999999999999</v>
      </c>
      <c r="D4936" s="29">
        <v>62.352849999999997</v>
      </c>
      <c r="E4936" s="29"/>
      <c r="F4936" s="24">
        <f t="shared" si="152"/>
        <v>11.216279999999999</v>
      </c>
      <c r="G4936" s="24">
        <v>11.216279999999999</v>
      </c>
      <c r="H4936" s="23">
        <v>8.1356099999999998</v>
      </c>
      <c r="I4936" s="23"/>
      <c r="J4936" s="23">
        <v>150</v>
      </c>
      <c r="K4936" s="23"/>
    </row>
    <row r="4937" spans="1:11" ht="12.75" customHeight="1" x14ac:dyDescent="0.25">
      <c r="A4937" s="20">
        <f t="shared" si="153"/>
        <v>43092.333333321381</v>
      </c>
      <c r="B4937" s="29">
        <v>8.0327800000000007</v>
      </c>
      <c r="C4937" s="30">
        <v>0.24024000000000001</v>
      </c>
      <c r="D4937" s="29">
        <v>93.458070000000006</v>
      </c>
      <c r="E4937" s="29"/>
      <c r="F4937" s="24">
        <f t="shared" si="152"/>
        <v>8.0327800000000007</v>
      </c>
      <c r="G4937" s="24">
        <v>8.0327800000000007</v>
      </c>
      <c r="H4937" s="23">
        <v>8.1344999999999992</v>
      </c>
      <c r="I4937" s="23"/>
      <c r="J4937" s="23">
        <v>150</v>
      </c>
      <c r="K4937" s="23"/>
    </row>
    <row r="4938" spans="1:11" ht="12.75" customHeight="1" x14ac:dyDescent="0.25">
      <c r="A4938" s="20">
        <f t="shared" si="153"/>
        <v>43092.374999988046</v>
      </c>
      <c r="B4938" s="29">
        <v>6.1808899999999998</v>
      </c>
      <c r="C4938" s="30">
        <v>0.93991000000000002</v>
      </c>
      <c r="D4938" s="29">
        <v>85.432980000000001</v>
      </c>
      <c r="E4938" s="29"/>
      <c r="F4938" s="24">
        <f t="shared" si="152"/>
        <v>6.1808899999999998</v>
      </c>
      <c r="G4938" s="24">
        <v>6.1808899999999998</v>
      </c>
      <c r="H4938" s="23">
        <v>8.1330100000000005</v>
      </c>
      <c r="I4938" s="23"/>
      <c r="J4938" s="23">
        <v>150</v>
      </c>
      <c r="K4938" s="23"/>
    </row>
    <row r="4939" spans="1:11" ht="12.75" customHeight="1" x14ac:dyDescent="0.25">
      <c r="A4939" s="20">
        <f t="shared" si="153"/>
        <v>43092.41666665471</v>
      </c>
      <c r="B4939" s="29">
        <v>6.9152199999999997</v>
      </c>
      <c r="C4939" s="30">
        <v>1.1679299999999999</v>
      </c>
      <c r="D4939" s="29">
        <v>83.892679999999999</v>
      </c>
      <c r="E4939" s="29"/>
      <c r="F4939" s="24">
        <f t="shared" ref="F4939:F5002" si="154">IF(AND(B4939&gt;0,ISNUMBER(B4939)),B4939,"")</f>
        <v>6.9152199999999997</v>
      </c>
      <c r="G4939" s="24">
        <v>6.9152199999999997</v>
      </c>
      <c r="H4939" s="23">
        <v>8.1322799999999997</v>
      </c>
      <c r="I4939" s="23"/>
      <c r="J4939" s="23">
        <v>150</v>
      </c>
      <c r="K4939" s="23"/>
    </row>
    <row r="4940" spans="1:11" ht="12.75" customHeight="1" x14ac:dyDescent="0.25">
      <c r="A4940" s="20">
        <f t="shared" ref="A4940:A5003" si="155">A4939+1/24</f>
        <v>43092.458333321374</v>
      </c>
      <c r="B4940" s="29">
        <v>14.494999999999999</v>
      </c>
      <c r="C4940" s="30">
        <v>1.2397499999999999</v>
      </c>
      <c r="D4940" s="29">
        <v>75.175049999999999</v>
      </c>
      <c r="E4940" s="29"/>
      <c r="F4940" s="24">
        <f t="shared" si="154"/>
        <v>14.494999999999999</v>
      </c>
      <c r="G4940" s="24">
        <v>14.494999999999999</v>
      </c>
      <c r="H4940" s="23">
        <v>8.1205599999999993</v>
      </c>
      <c r="I4940" s="23"/>
      <c r="J4940" s="23">
        <v>150</v>
      </c>
      <c r="K4940" s="23"/>
    </row>
    <row r="4941" spans="1:11" ht="12.75" customHeight="1" x14ac:dyDescent="0.25">
      <c r="A4941" s="20">
        <f t="shared" si="155"/>
        <v>43092.499999988038</v>
      </c>
      <c r="B4941" s="29">
        <v>13.276439999999999</v>
      </c>
      <c r="C4941" s="30">
        <v>1.58687</v>
      </c>
      <c r="D4941" s="29">
        <v>71.067120000000003</v>
      </c>
      <c r="E4941" s="29"/>
      <c r="F4941" s="24">
        <f t="shared" si="154"/>
        <v>13.276439999999999</v>
      </c>
      <c r="G4941" s="24">
        <v>13.276439999999999</v>
      </c>
      <c r="H4941" s="23">
        <v>8.1170000000000009</v>
      </c>
      <c r="I4941" s="23"/>
      <c r="J4941" s="23">
        <v>150</v>
      </c>
      <c r="K4941" s="23"/>
    </row>
    <row r="4942" spans="1:11" ht="12.75" customHeight="1" x14ac:dyDescent="0.25">
      <c r="A4942" s="20">
        <f t="shared" si="155"/>
        <v>43092.541666654703</v>
      </c>
      <c r="B4942" s="29">
        <v>19.431170000000002</v>
      </c>
      <c r="C4942" s="30">
        <v>1.6481300000000001</v>
      </c>
      <c r="D4942" s="29">
        <v>58.621279999999999</v>
      </c>
      <c r="E4942" s="29"/>
      <c r="F4942" s="24">
        <f t="shared" si="154"/>
        <v>19.431170000000002</v>
      </c>
      <c r="G4942" s="24">
        <v>19.431170000000002</v>
      </c>
      <c r="H4942" s="23">
        <v>8.1130600000000008</v>
      </c>
      <c r="I4942" s="23"/>
      <c r="J4942" s="23">
        <v>150</v>
      </c>
      <c r="K4942" s="23"/>
    </row>
    <row r="4943" spans="1:11" ht="12.75" customHeight="1" x14ac:dyDescent="0.25">
      <c r="A4943" s="20">
        <f t="shared" si="155"/>
        <v>43092.583333321367</v>
      </c>
      <c r="B4943" s="29">
        <v>8.2318899999999999</v>
      </c>
      <c r="C4943" s="30">
        <v>1.6329</v>
      </c>
      <c r="D4943" s="29">
        <v>65.062070000000006</v>
      </c>
      <c r="E4943" s="29"/>
      <c r="F4943" s="24">
        <f t="shared" si="154"/>
        <v>8.2318899999999999</v>
      </c>
      <c r="G4943" s="24">
        <v>8.2318899999999999</v>
      </c>
      <c r="H4943" s="23">
        <v>8.1074599999999997</v>
      </c>
      <c r="I4943" s="23"/>
      <c r="J4943" s="23">
        <v>150</v>
      </c>
      <c r="K4943" s="23"/>
    </row>
    <row r="4944" spans="1:11" ht="12.75" customHeight="1" x14ac:dyDescent="0.25">
      <c r="A4944" s="20">
        <f t="shared" si="155"/>
        <v>43092.624999988031</v>
      </c>
      <c r="B4944" s="29">
        <v>5.6740000000000004</v>
      </c>
      <c r="C4944" s="30">
        <v>1.18665</v>
      </c>
      <c r="D4944" s="29">
        <v>80.359409999999997</v>
      </c>
      <c r="E4944" s="29"/>
      <c r="F4944" s="24">
        <f t="shared" si="154"/>
        <v>5.6740000000000004</v>
      </c>
      <c r="G4944" s="24">
        <v>5.6740000000000004</v>
      </c>
      <c r="H4944" s="23">
        <v>8.1072399999999991</v>
      </c>
      <c r="I4944" s="23"/>
      <c r="J4944" s="23">
        <v>150</v>
      </c>
      <c r="K4944" s="23"/>
    </row>
    <row r="4945" spans="1:11" ht="12.75" customHeight="1" x14ac:dyDescent="0.25">
      <c r="A4945" s="20">
        <f t="shared" si="155"/>
        <v>43092.666666654695</v>
      </c>
      <c r="B4945" s="29">
        <v>6.3381699999999999</v>
      </c>
      <c r="C4945" s="30">
        <v>0.43310999999999999</v>
      </c>
      <c r="D4945" s="29">
        <v>93.092519999999993</v>
      </c>
      <c r="E4945" s="29"/>
      <c r="F4945" s="24">
        <f t="shared" si="154"/>
        <v>6.3381699999999999</v>
      </c>
      <c r="G4945" s="24">
        <v>6.3381699999999999</v>
      </c>
      <c r="H4945" s="23">
        <v>8.1064500000000006</v>
      </c>
      <c r="I4945" s="23"/>
      <c r="J4945" s="23">
        <v>150</v>
      </c>
      <c r="K4945" s="23"/>
    </row>
    <row r="4946" spans="1:11" ht="12.75" customHeight="1" x14ac:dyDescent="0.25">
      <c r="A4946" s="20">
        <f t="shared" si="155"/>
        <v>43092.70833332136</v>
      </c>
      <c r="B4946" s="29">
        <v>10.06761</v>
      </c>
      <c r="C4946" s="30">
        <v>0.42508000000000001</v>
      </c>
      <c r="D4946" s="29">
        <v>83.424369999999996</v>
      </c>
      <c r="E4946" s="29"/>
      <c r="F4946" s="24">
        <f t="shared" si="154"/>
        <v>10.06761</v>
      </c>
      <c r="G4946" s="24">
        <v>10.06761</v>
      </c>
      <c r="H4946" s="23">
        <v>8.1060700000000008</v>
      </c>
      <c r="I4946" s="23"/>
      <c r="J4946" s="23">
        <v>150</v>
      </c>
      <c r="K4946" s="23"/>
    </row>
    <row r="4947" spans="1:11" ht="12.75" customHeight="1" x14ac:dyDescent="0.25">
      <c r="A4947" s="20">
        <f t="shared" si="155"/>
        <v>43092.749999988024</v>
      </c>
      <c r="B4947" s="29">
        <v>11.004110000000001</v>
      </c>
      <c r="C4947" s="30">
        <v>0.57406999999999997</v>
      </c>
      <c r="D4947" s="29">
        <v>84.488519999999994</v>
      </c>
      <c r="E4947" s="29"/>
      <c r="F4947" s="24">
        <f t="shared" si="154"/>
        <v>11.004110000000001</v>
      </c>
      <c r="G4947" s="24">
        <v>11.004110000000001</v>
      </c>
      <c r="H4947" s="23">
        <v>8.10548</v>
      </c>
      <c r="I4947" s="23"/>
      <c r="J4947" s="23">
        <v>150</v>
      </c>
      <c r="K4947" s="23"/>
    </row>
    <row r="4948" spans="1:11" ht="12.75" customHeight="1" x14ac:dyDescent="0.25">
      <c r="A4948" s="20">
        <f t="shared" si="155"/>
        <v>43092.791666654688</v>
      </c>
      <c r="B4948" s="29">
        <v>10.91606</v>
      </c>
      <c r="C4948" s="30">
        <v>0.99743000000000004</v>
      </c>
      <c r="D4948" s="29">
        <v>77.896100000000004</v>
      </c>
      <c r="E4948" s="29"/>
      <c r="F4948" s="24">
        <f t="shared" si="154"/>
        <v>10.91606</v>
      </c>
      <c r="G4948" s="24">
        <v>10.91606</v>
      </c>
      <c r="H4948" s="23">
        <v>8.1044999999999998</v>
      </c>
      <c r="I4948" s="23"/>
      <c r="J4948" s="23">
        <v>150</v>
      </c>
      <c r="K4948" s="23"/>
    </row>
    <row r="4949" spans="1:11" ht="12.75" customHeight="1" x14ac:dyDescent="0.25">
      <c r="A4949" s="20">
        <f t="shared" si="155"/>
        <v>43092.833333321352</v>
      </c>
      <c r="B4949" s="29">
        <v>11.75667</v>
      </c>
      <c r="C4949" s="30">
        <v>0.57762000000000002</v>
      </c>
      <c r="D4949" s="29">
        <v>67.916039999999995</v>
      </c>
      <c r="E4949" s="29"/>
      <c r="F4949" s="24">
        <f t="shared" si="154"/>
        <v>11.75667</v>
      </c>
      <c r="G4949" s="24">
        <v>11.75667</v>
      </c>
      <c r="H4949" s="23">
        <v>8.0998199999999994</v>
      </c>
      <c r="I4949" s="23"/>
      <c r="J4949" s="23">
        <v>150</v>
      </c>
      <c r="K4949" s="23"/>
    </row>
    <row r="4950" spans="1:11" ht="12.75" customHeight="1" x14ac:dyDescent="0.25">
      <c r="A4950" s="20">
        <f t="shared" si="155"/>
        <v>43092.874999988016</v>
      </c>
      <c r="B4950" s="29">
        <v>8.0827799999999996</v>
      </c>
      <c r="C4950" s="30">
        <v>0.28055999999999998</v>
      </c>
      <c r="D4950" s="29">
        <v>126.7474</v>
      </c>
      <c r="E4950" s="29"/>
      <c r="F4950" s="24">
        <f t="shared" si="154"/>
        <v>8.0827799999999996</v>
      </c>
      <c r="G4950" s="24">
        <v>8.0827799999999996</v>
      </c>
      <c r="H4950" s="23">
        <v>8.0981199999999998</v>
      </c>
      <c r="I4950" s="23"/>
      <c r="J4950" s="23">
        <v>150</v>
      </c>
      <c r="K4950" s="23"/>
    </row>
    <row r="4951" spans="1:11" ht="12.75" customHeight="1" x14ac:dyDescent="0.25">
      <c r="A4951" s="20">
        <f t="shared" si="155"/>
        <v>43092.916666654681</v>
      </c>
      <c r="B4951" s="29">
        <v>3.7754500000000002</v>
      </c>
      <c r="C4951" s="30">
        <v>0.29360999999999998</v>
      </c>
      <c r="D4951" s="29">
        <v>71.986459999999994</v>
      </c>
      <c r="E4951" s="29"/>
      <c r="F4951" s="24">
        <f t="shared" si="154"/>
        <v>3.7754500000000002</v>
      </c>
      <c r="G4951" s="24">
        <v>3.7754500000000002</v>
      </c>
      <c r="H4951" s="23">
        <v>8.0967800000000008</v>
      </c>
      <c r="I4951" s="23"/>
      <c r="J4951" s="23">
        <v>150</v>
      </c>
      <c r="K4951" s="23"/>
    </row>
    <row r="4952" spans="1:11" ht="12.75" customHeight="1" x14ac:dyDescent="0.25">
      <c r="A4952" s="20">
        <f t="shared" si="155"/>
        <v>43092.958333321345</v>
      </c>
      <c r="B4952" s="29">
        <v>10.109719999999999</v>
      </c>
      <c r="C4952" s="30">
        <v>0.28401999999999999</v>
      </c>
      <c r="D4952" s="29">
        <v>67.391350000000003</v>
      </c>
      <c r="E4952" s="29"/>
      <c r="F4952" s="24">
        <f t="shared" si="154"/>
        <v>10.109719999999999</v>
      </c>
      <c r="G4952" s="24">
        <v>10.109719999999999</v>
      </c>
      <c r="H4952" s="23">
        <v>8.0940600000000007</v>
      </c>
      <c r="I4952" s="23"/>
      <c r="J4952" s="23">
        <v>150</v>
      </c>
      <c r="K4952" s="23"/>
    </row>
    <row r="4953" spans="1:11" ht="12.75" customHeight="1" x14ac:dyDescent="0.25">
      <c r="A4953" s="20">
        <f t="shared" si="155"/>
        <v>43092.999999988009</v>
      </c>
      <c r="B4953" s="29">
        <v>11.692959999999999</v>
      </c>
      <c r="C4953" s="30">
        <v>0.34444000000000002</v>
      </c>
      <c r="D4953" s="29">
        <v>67.944739999999996</v>
      </c>
      <c r="E4953" s="29"/>
      <c r="F4953" s="24">
        <f t="shared" si="154"/>
        <v>11.692959999999999</v>
      </c>
      <c r="G4953" s="24">
        <v>11.692959999999999</v>
      </c>
      <c r="H4953" s="23">
        <v>8.0937199999999994</v>
      </c>
      <c r="I4953" s="23"/>
      <c r="J4953" s="23">
        <v>150</v>
      </c>
      <c r="K4953" s="23"/>
    </row>
    <row r="4954" spans="1:11" ht="12.75" customHeight="1" x14ac:dyDescent="0.25">
      <c r="A4954" s="20">
        <f t="shared" si="155"/>
        <v>43093.041666654673</v>
      </c>
      <c r="B4954" s="29">
        <v>9.8279300000000003</v>
      </c>
      <c r="C4954" s="30">
        <v>0.42004999999999998</v>
      </c>
      <c r="D4954" s="29">
        <v>305.80200000000002</v>
      </c>
      <c r="E4954" s="29"/>
      <c r="F4954" s="24">
        <f t="shared" si="154"/>
        <v>9.8279300000000003</v>
      </c>
      <c r="G4954" s="24">
        <v>9.8279300000000003</v>
      </c>
      <c r="H4954" s="23">
        <v>8.0936000000000003</v>
      </c>
      <c r="I4954" s="23">
        <f>COUNTIF(G4954:G4977,"&gt;150")</f>
        <v>0</v>
      </c>
      <c r="J4954" s="23">
        <v>150</v>
      </c>
      <c r="K4954" s="23"/>
    </row>
    <row r="4955" spans="1:11" ht="12.75" customHeight="1" x14ac:dyDescent="0.25">
      <c r="A4955" s="20">
        <f t="shared" si="155"/>
        <v>43093.083333321338</v>
      </c>
      <c r="B4955" s="29">
        <v>11.96144</v>
      </c>
      <c r="C4955" s="30">
        <v>0.27754000000000001</v>
      </c>
      <c r="D4955" s="29">
        <v>65.205190000000002</v>
      </c>
      <c r="E4955" s="29"/>
      <c r="F4955" s="24">
        <f t="shared" si="154"/>
        <v>11.96144</v>
      </c>
      <c r="G4955" s="24">
        <v>11.96144</v>
      </c>
      <c r="H4955" s="23">
        <v>8.0892800000000005</v>
      </c>
      <c r="I4955" s="23"/>
      <c r="J4955" s="23">
        <v>150</v>
      </c>
      <c r="K4955" s="23"/>
    </row>
    <row r="4956" spans="1:11" ht="12.75" customHeight="1" x14ac:dyDescent="0.25">
      <c r="A4956" s="20">
        <f t="shared" si="155"/>
        <v>43093.124999988002</v>
      </c>
      <c r="B4956" s="29">
        <v>6.2838900000000004</v>
      </c>
      <c r="C4956" s="30">
        <v>0.28842000000000001</v>
      </c>
      <c r="D4956" s="29">
        <v>104.53830000000001</v>
      </c>
      <c r="E4956" s="29"/>
      <c r="F4956" s="24">
        <f t="shared" si="154"/>
        <v>6.2838900000000004</v>
      </c>
      <c r="G4956" s="24">
        <v>6.2838900000000004</v>
      </c>
      <c r="H4956" s="23">
        <v>8.0881699999999999</v>
      </c>
      <c r="I4956" s="23"/>
      <c r="J4956" s="23">
        <v>150</v>
      </c>
      <c r="K4956" s="23"/>
    </row>
    <row r="4957" spans="1:11" ht="12.75" customHeight="1" x14ac:dyDescent="0.25">
      <c r="A4957" s="20">
        <f t="shared" si="155"/>
        <v>43093.166666654666</v>
      </c>
      <c r="B4957" s="29">
        <v>7.22478</v>
      </c>
      <c r="C4957" s="30">
        <v>0.22714000000000001</v>
      </c>
      <c r="D4957" s="29">
        <v>103.036</v>
      </c>
      <c r="E4957" s="29"/>
      <c r="F4957" s="24">
        <f t="shared" si="154"/>
        <v>7.22478</v>
      </c>
      <c r="G4957" s="24">
        <v>7.22478</v>
      </c>
      <c r="H4957" s="23">
        <v>8.0879999999999992</v>
      </c>
      <c r="I4957" s="23"/>
      <c r="J4957" s="23">
        <v>150</v>
      </c>
      <c r="K4957" s="23"/>
    </row>
    <row r="4958" spans="1:11" ht="12.75" customHeight="1" x14ac:dyDescent="0.25">
      <c r="A4958" s="20">
        <f t="shared" si="155"/>
        <v>43093.20833332133</v>
      </c>
      <c r="B4958" s="29">
        <v>7.9761699999999998</v>
      </c>
      <c r="C4958" s="30">
        <v>0.41813</v>
      </c>
      <c r="D4958" s="29">
        <v>30.40137</v>
      </c>
      <c r="E4958" s="29"/>
      <c r="F4958" s="24">
        <f t="shared" si="154"/>
        <v>7.9761699999999998</v>
      </c>
      <c r="G4958" s="24">
        <v>7.9761699999999998</v>
      </c>
      <c r="H4958" s="23">
        <v>8.0874500000000005</v>
      </c>
      <c r="I4958" s="23"/>
      <c r="J4958" s="23">
        <v>150</v>
      </c>
      <c r="K4958" s="23"/>
    </row>
    <row r="4959" spans="1:11" ht="12.75" customHeight="1" x14ac:dyDescent="0.25">
      <c r="A4959" s="20">
        <f t="shared" si="155"/>
        <v>43093.249999987995</v>
      </c>
      <c r="B4959" s="29">
        <v>11.624000000000001</v>
      </c>
      <c r="C4959" s="30">
        <v>0.57613999999999999</v>
      </c>
      <c r="D4959" s="29">
        <v>280.23439999999999</v>
      </c>
      <c r="E4959" s="29"/>
      <c r="F4959" s="24">
        <f t="shared" si="154"/>
        <v>11.624000000000001</v>
      </c>
      <c r="G4959" s="24">
        <v>11.624000000000001</v>
      </c>
      <c r="H4959" s="23">
        <v>8.0872499999999992</v>
      </c>
      <c r="I4959" s="23"/>
      <c r="J4959" s="23">
        <v>150</v>
      </c>
      <c r="K4959" s="23"/>
    </row>
    <row r="4960" spans="1:11" ht="12.75" customHeight="1" x14ac:dyDescent="0.25">
      <c r="A4960" s="20">
        <f t="shared" si="155"/>
        <v>43093.291666654659</v>
      </c>
      <c r="B4960" s="29">
        <v>9.6773900000000008</v>
      </c>
      <c r="C4960" s="30">
        <v>0.39538000000000001</v>
      </c>
      <c r="D4960" s="29">
        <v>17.006180000000001</v>
      </c>
      <c r="E4960" s="29"/>
      <c r="F4960" s="24">
        <f t="shared" si="154"/>
        <v>9.6773900000000008</v>
      </c>
      <c r="G4960" s="24">
        <v>9.6773900000000008</v>
      </c>
      <c r="H4960" s="23">
        <v>8.0838900000000002</v>
      </c>
      <c r="I4960" s="23"/>
      <c r="J4960" s="23">
        <v>150</v>
      </c>
      <c r="K4960" s="23"/>
    </row>
    <row r="4961" spans="1:11" ht="12.75" customHeight="1" x14ac:dyDescent="0.25">
      <c r="A4961" s="20">
        <f t="shared" si="155"/>
        <v>43093.333333321323</v>
      </c>
      <c r="B4961" s="29">
        <v>12.441280000000001</v>
      </c>
      <c r="C4961" s="30">
        <v>0.40367999999999998</v>
      </c>
      <c r="D4961" s="29">
        <v>126.32299999999999</v>
      </c>
      <c r="E4961" s="29"/>
      <c r="F4961" s="24">
        <f t="shared" si="154"/>
        <v>12.441280000000001</v>
      </c>
      <c r="G4961" s="24">
        <v>12.441280000000001</v>
      </c>
      <c r="H4961" s="23">
        <v>8.0827799999999996</v>
      </c>
      <c r="I4961" s="23"/>
      <c r="J4961" s="23">
        <v>150</v>
      </c>
      <c r="K4961" s="23"/>
    </row>
    <row r="4962" spans="1:11" ht="12.75" customHeight="1" x14ac:dyDescent="0.25">
      <c r="A4962" s="20">
        <f t="shared" si="155"/>
        <v>43093.374999987987</v>
      </c>
      <c r="B4962" s="29">
        <v>6.1189999999999998</v>
      </c>
      <c r="C4962" s="30">
        <v>0.34844000000000003</v>
      </c>
      <c r="D4962" s="29">
        <v>283.42239999999998</v>
      </c>
      <c r="E4962" s="29"/>
      <c r="F4962" s="24">
        <f t="shared" si="154"/>
        <v>6.1189999999999998</v>
      </c>
      <c r="G4962" s="24">
        <v>6.1189999999999998</v>
      </c>
      <c r="H4962" s="23">
        <v>8.0756099999999993</v>
      </c>
      <c r="I4962" s="23"/>
      <c r="J4962" s="23">
        <v>150</v>
      </c>
      <c r="K4962" s="23"/>
    </row>
    <row r="4963" spans="1:11" ht="12.75" customHeight="1" x14ac:dyDescent="0.25">
      <c r="A4963" s="20">
        <f t="shared" si="155"/>
        <v>43093.416666654652</v>
      </c>
      <c r="B4963" s="29">
        <v>14.93544</v>
      </c>
      <c r="C4963" s="30">
        <v>1.2084299999999999</v>
      </c>
      <c r="D4963" s="29">
        <v>110.54</v>
      </c>
      <c r="E4963" s="29"/>
      <c r="F4963" s="24">
        <f t="shared" si="154"/>
        <v>14.93544</v>
      </c>
      <c r="G4963" s="24">
        <v>14.93544</v>
      </c>
      <c r="H4963" s="23">
        <v>8.0752799999999993</v>
      </c>
      <c r="I4963" s="23"/>
      <c r="J4963" s="23">
        <v>150</v>
      </c>
      <c r="K4963" s="23"/>
    </row>
    <row r="4964" spans="1:11" ht="12.75" customHeight="1" x14ac:dyDescent="0.25">
      <c r="A4964" s="20">
        <f t="shared" si="155"/>
        <v>43093.458333321316</v>
      </c>
      <c r="B4964" s="29">
        <v>17.204830000000001</v>
      </c>
      <c r="C4964" s="30">
        <v>1.4729300000000001</v>
      </c>
      <c r="D4964" s="29">
        <v>77.936599999999999</v>
      </c>
      <c r="E4964" s="29"/>
      <c r="F4964" s="24">
        <f t="shared" si="154"/>
        <v>17.204830000000001</v>
      </c>
      <c r="G4964" s="24">
        <v>17.204830000000001</v>
      </c>
      <c r="H4964" s="23">
        <v>8.0735799999999998</v>
      </c>
      <c r="I4964" s="23"/>
      <c r="J4964" s="23">
        <v>150</v>
      </c>
      <c r="K4964" s="23"/>
    </row>
    <row r="4965" spans="1:11" ht="12.75" customHeight="1" x14ac:dyDescent="0.25">
      <c r="A4965" s="20">
        <f t="shared" si="155"/>
        <v>43093.49999998798</v>
      </c>
      <c r="B4965" s="29">
        <v>6.9745600000000003</v>
      </c>
      <c r="C4965" s="30">
        <v>1.4899899999999999</v>
      </c>
      <c r="D4965" s="29">
        <v>69.052930000000003</v>
      </c>
      <c r="E4965" s="29"/>
      <c r="F4965" s="24">
        <f t="shared" si="154"/>
        <v>6.9745600000000003</v>
      </c>
      <c r="G4965" s="24">
        <v>6.9745600000000003</v>
      </c>
      <c r="H4965" s="23">
        <v>8.0691900000000008</v>
      </c>
      <c r="I4965" s="23"/>
      <c r="J4965" s="23">
        <v>150</v>
      </c>
      <c r="K4965" s="23"/>
    </row>
    <row r="4966" spans="1:11" ht="12.75" customHeight="1" x14ac:dyDescent="0.25">
      <c r="A4966" s="20">
        <f t="shared" si="155"/>
        <v>43093.541666654644</v>
      </c>
      <c r="B4966" s="29">
        <v>12.05467</v>
      </c>
      <c r="C4966" s="30">
        <v>1.21807</v>
      </c>
      <c r="D4966" s="29">
        <v>26.22682</v>
      </c>
      <c r="E4966" s="29"/>
      <c r="F4966" s="24">
        <f t="shared" si="154"/>
        <v>12.05467</v>
      </c>
      <c r="G4966" s="24">
        <v>12.05467</v>
      </c>
      <c r="H4966" s="23">
        <v>8.0680099999999992</v>
      </c>
      <c r="I4966" s="23"/>
      <c r="J4966" s="23">
        <v>150</v>
      </c>
      <c r="K4966" s="23"/>
    </row>
    <row r="4967" spans="1:11" ht="12.75" customHeight="1" x14ac:dyDescent="0.25">
      <c r="A4967" s="20">
        <f t="shared" si="155"/>
        <v>43093.583333321309</v>
      </c>
      <c r="B4967" s="29">
        <v>10.91578</v>
      </c>
      <c r="C4967" s="30">
        <v>1.4696400000000001</v>
      </c>
      <c r="D4967" s="29">
        <v>35.566330000000001</v>
      </c>
      <c r="E4967" s="29"/>
      <c r="F4967" s="24">
        <f t="shared" si="154"/>
        <v>10.91578</v>
      </c>
      <c r="G4967" s="24">
        <v>10.91578</v>
      </c>
      <c r="H4967" s="23">
        <v>8.0661100000000001</v>
      </c>
      <c r="I4967" s="23"/>
      <c r="J4967" s="23">
        <v>150</v>
      </c>
      <c r="K4967" s="23"/>
    </row>
    <row r="4968" spans="1:11" ht="12.75" customHeight="1" x14ac:dyDescent="0.25">
      <c r="A4968" s="20">
        <f t="shared" si="155"/>
        <v>43093.624999987973</v>
      </c>
      <c r="B4968" s="29">
        <v>8.6011100000000003</v>
      </c>
      <c r="C4968" s="30">
        <v>1.7796000000000001</v>
      </c>
      <c r="D4968" s="29">
        <v>44.327240000000003</v>
      </c>
      <c r="E4968" s="29"/>
      <c r="F4968" s="24">
        <f t="shared" si="154"/>
        <v>8.6011100000000003</v>
      </c>
      <c r="G4968" s="24">
        <v>8.6011100000000003</v>
      </c>
      <c r="H4968" s="23">
        <v>8.0652600000000003</v>
      </c>
      <c r="I4968" s="23"/>
      <c r="J4968" s="23">
        <v>150</v>
      </c>
      <c r="K4968" s="23"/>
    </row>
    <row r="4969" spans="1:11" ht="12.75" customHeight="1" x14ac:dyDescent="0.25">
      <c r="A4969" s="20">
        <f t="shared" si="155"/>
        <v>43093.666666654637</v>
      </c>
      <c r="B4969" s="29">
        <v>3.95533</v>
      </c>
      <c r="C4969" s="30">
        <v>1.46</v>
      </c>
      <c r="D4969" s="29">
        <v>54.523319999999998</v>
      </c>
      <c r="E4969" s="29"/>
      <c r="F4969" s="24">
        <f t="shared" si="154"/>
        <v>3.95533</v>
      </c>
      <c r="G4969" s="24">
        <v>3.95533</v>
      </c>
      <c r="H4969" s="23">
        <v>8.0640000000000001</v>
      </c>
      <c r="I4969" s="23"/>
      <c r="J4969" s="23">
        <v>150</v>
      </c>
      <c r="K4969" s="23"/>
    </row>
    <row r="4970" spans="1:11" ht="12.75" customHeight="1" x14ac:dyDescent="0.25">
      <c r="A4970" s="20">
        <f t="shared" si="155"/>
        <v>43093.708333321301</v>
      </c>
      <c r="B4970" s="29">
        <v>11.232950000000001</v>
      </c>
      <c r="C4970" s="30">
        <v>2.1435499999999998</v>
      </c>
      <c r="D4970" s="29">
        <v>60.495989999999999</v>
      </c>
      <c r="E4970" s="29"/>
      <c r="F4970" s="24">
        <f t="shared" si="154"/>
        <v>11.232950000000001</v>
      </c>
      <c r="G4970" s="24">
        <v>11.232950000000001</v>
      </c>
      <c r="H4970" s="23">
        <v>8.0629299999999997</v>
      </c>
      <c r="I4970" s="23"/>
      <c r="J4970" s="23">
        <v>150</v>
      </c>
      <c r="K4970" s="23"/>
    </row>
    <row r="4971" spans="1:11" ht="12.75" customHeight="1" x14ac:dyDescent="0.25">
      <c r="A4971" s="20">
        <f t="shared" si="155"/>
        <v>43093.749999987966</v>
      </c>
      <c r="B4971" s="29">
        <v>9.4478899999999992</v>
      </c>
      <c r="C4971" s="30">
        <v>1.4106099999999999</v>
      </c>
      <c r="D4971" s="29">
        <v>77.659499999999994</v>
      </c>
      <c r="E4971" s="29"/>
      <c r="F4971" s="24">
        <f t="shared" si="154"/>
        <v>9.4478899999999992</v>
      </c>
      <c r="G4971" s="24">
        <v>9.4478899999999992</v>
      </c>
      <c r="H4971" s="23">
        <v>8.0616699999999994</v>
      </c>
      <c r="I4971" s="23"/>
      <c r="J4971" s="23">
        <v>150</v>
      </c>
      <c r="K4971" s="23"/>
    </row>
    <row r="4972" spans="1:11" ht="12.75" customHeight="1" x14ac:dyDescent="0.25">
      <c r="A4972" s="20">
        <f t="shared" si="155"/>
        <v>43093.79166665463</v>
      </c>
      <c r="B4972" s="29">
        <v>5.5979999999999999</v>
      </c>
      <c r="C4972" s="30">
        <v>0.82830999999999999</v>
      </c>
      <c r="D4972" s="29">
        <v>71.504869999999997</v>
      </c>
      <c r="E4972" s="29"/>
      <c r="F4972" s="24">
        <f t="shared" si="154"/>
        <v>5.5979999999999999</v>
      </c>
      <c r="G4972" s="24">
        <v>5.5979999999999999</v>
      </c>
      <c r="H4972" s="23">
        <v>8.0588800000000003</v>
      </c>
      <c r="I4972" s="23"/>
      <c r="J4972" s="23">
        <v>150</v>
      </c>
      <c r="K4972" s="23"/>
    </row>
    <row r="4973" spans="1:11" ht="12.75" customHeight="1" x14ac:dyDescent="0.25">
      <c r="A4973" s="20">
        <f t="shared" si="155"/>
        <v>43093.833333321294</v>
      </c>
      <c r="B4973" s="29">
        <v>7.0377200000000002</v>
      </c>
      <c r="C4973" s="30">
        <v>0.73485999999999996</v>
      </c>
      <c r="D4973" s="29">
        <v>68.876660000000001</v>
      </c>
      <c r="E4973" s="29"/>
      <c r="F4973" s="24">
        <f t="shared" si="154"/>
        <v>7.0377200000000002</v>
      </c>
      <c r="G4973" s="24">
        <v>7.0377200000000002</v>
      </c>
      <c r="H4973" s="23">
        <v>8.0585000000000004</v>
      </c>
      <c r="I4973" s="23"/>
      <c r="J4973" s="23">
        <v>150</v>
      </c>
      <c r="K4973" s="23"/>
    </row>
    <row r="4974" spans="1:11" ht="12.75" customHeight="1" x14ac:dyDescent="0.25">
      <c r="A4974" s="20">
        <f t="shared" si="155"/>
        <v>43093.874999987958</v>
      </c>
      <c r="B4974" s="29">
        <v>8.0408899999999992</v>
      </c>
      <c r="C4974" s="30">
        <v>0.27745999999999998</v>
      </c>
      <c r="D4974" s="29">
        <v>94.671890000000005</v>
      </c>
      <c r="E4974" s="29"/>
      <c r="F4974" s="24">
        <f t="shared" si="154"/>
        <v>8.0408899999999992</v>
      </c>
      <c r="G4974" s="24">
        <v>8.0408899999999992</v>
      </c>
      <c r="H4974" s="23">
        <v>8.0565599999999993</v>
      </c>
      <c r="I4974" s="23"/>
      <c r="J4974" s="23">
        <v>150</v>
      </c>
      <c r="K4974" s="23"/>
    </row>
    <row r="4975" spans="1:11" ht="12.75" customHeight="1" x14ac:dyDescent="0.25">
      <c r="A4975" s="20">
        <f t="shared" si="155"/>
        <v>43093.916666654623</v>
      </c>
      <c r="B4975" s="29">
        <v>9.9413300000000007</v>
      </c>
      <c r="C4975" s="30">
        <v>0.29964000000000002</v>
      </c>
      <c r="D4975" s="29">
        <v>350.11970000000002</v>
      </c>
      <c r="E4975" s="29"/>
      <c r="F4975" s="24">
        <f t="shared" si="154"/>
        <v>9.9413300000000007</v>
      </c>
      <c r="G4975" s="24">
        <v>9.9413300000000007</v>
      </c>
      <c r="H4975" s="23">
        <v>8.0563300000000009</v>
      </c>
      <c r="I4975" s="23"/>
      <c r="J4975" s="23">
        <v>150</v>
      </c>
      <c r="K4975" s="23"/>
    </row>
    <row r="4976" spans="1:11" ht="12.75" customHeight="1" x14ac:dyDescent="0.25">
      <c r="A4976" s="20">
        <f t="shared" si="155"/>
        <v>43093.958333321287</v>
      </c>
      <c r="B4976" s="29">
        <v>6.07334</v>
      </c>
      <c r="C4976" s="30">
        <v>0.31942999999999999</v>
      </c>
      <c r="D4976" s="29">
        <v>296.07709999999997</v>
      </c>
      <c r="E4976" s="29"/>
      <c r="F4976" s="24">
        <f t="shared" si="154"/>
        <v>6.07334</v>
      </c>
      <c r="G4976" s="24">
        <v>6.07334</v>
      </c>
      <c r="H4976" s="23">
        <v>8.0516699999999997</v>
      </c>
      <c r="I4976" s="23"/>
      <c r="J4976" s="23">
        <v>150</v>
      </c>
      <c r="K4976" s="23"/>
    </row>
    <row r="4977" spans="1:11" ht="12.75" customHeight="1" x14ac:dyDescent="0.25">
      <c r="A4977" s="20">
        <f t="shared" si="155"/>
        <v>43093.999999987951</v>
      </c>
      <c r="B4977" s="29">
        <v>10.06629</v>
      </c>
      <c r="C4977" s="30">
        <v>0.43753999999999998</v>
      </c>
      <c r="D4977" s="29">
        <v>216.86840000000001</v>
      </c>
      <c r="E4977" s="29"/>
      <c r="F4977" s="24">
        <f t="shared" si="154"/>
        <v>10.06629</v>
      </c>
      <c r="G4977" s="24">
        <v>10.06629</v>
      </c>
      <c r="H4977" s="23">
        <v>8.0501699999999996</v>
      </c>
      <c r="I4977" s="23"/>
      <c r="J4977" s="23">
        <v>150</v>
      </c>
      <c r="K4977" s="23"/>
    </row>
    <row r="4978" spans="1:11" ht="12.75" customHeight="1" x14ac:dyDescent="0.25">
      <c r="A4978" s="20">
        <f t="shared" si="155"/>
        <v>43094.041666654615</v>
      </c>
      <c r="B4978" s="29">
        <v>9.9527400000000004</v>
      </c>
      <c r="C4978" s="30">
        <v>0.95682999999999996</v>
      </c>
      <c r="D4978" s="29">
        <v>292.4273</v>
      </c>
      <c r="E4978" s="29"/>
      <c r="F4978" s="24">
        <f t="shared" si="154"/>
        <v>9.9527400000000004</v>
      </c>
      <c r="G4978" s="24">
        <v>9.9527400000000004</v>
      </c>
      <c r="H4978" s="23">
        <v>8.0496700000000008</v>
      </c>
      <c r="I4978" s="23">
        <f>COUNTIF(G4978:G5001,"&gt;150")</f>
        <v>0</v>
      </c>
      <c r="J4978" s="23">
        <v>150</v>
      </c>
      <c r="K4978" s="23"/>
    </row>
    <row r="4979" spans="1:11" ht="12.75" customHeight="1" x14ac:dyDescent="0.25">
      <c r="A4979" s="20">
        <f t="shared" si="155"/>
        <v>43094.083333321279</v>
      </c>
      <c r="B4979" s="29">
        <v>8.4422200000000007</v>
      </c>
      <c r="C4979" s="30">
        <v>0.43279000000000001</v>
      </c>
      <c r="D4979" s="29">
        <v>325.18849999999998</v>
      </c>
      <c r="E4979" s="29"/>
      <c r="F4979" s="24">
        <f t="shared" si="154"/>
        <v>8.4422200000000007</v>
      </c>
      <c r="G4979" s="24">
        <v>8.4422200000000007</v>
      </c>
      <c r="H4979" s="23">
        <v>8.0470699999999997</v>
      </c>
      <c r="I4979" s="23"/>
      <c r="J4979" s="23">
        <v>150</v>
      </c>
      <c r="K4979" s="23"/>
    </row>
    <row r="4980" spans="1:11" ht="12.75" customHeight="1" x14ac:dyDescent="0.25">
      <c r="A4980" s="20">
        <f t="shared" si="155"/>
        <v>43094.124999987944</v>
      </c>
      <c r="B4980" s="29">
        <v>6.0536099999999999</v>
      </c>
      <c r="C4980" s="30">
        <v>0.38344</v>
      </c>
      <c r="D4980" s="29">
        <v>317.13749999999999</v>
      </c>
      <c r="E4980" s="29"/>
      <c r="F4980" s="24">
        <f t="shared" si="154"/>
        <v>6.0536099999999999</v>
      </c>
      <c r="G4980" s="24">
        <v>6.0536099999999999</v>
      </c>
      <c r="H4980" s="23">
        <v>8.0452200000000005</v>
      </c>
      <c r="I4980" s="23"/>
      <c r="J4980" s="23">
        <v>150</v>
      </c>
      <c r="K4980" s="23"/>
    </row>
    <row r="4981" spans="1:11" ht="12.75" customHeight="1" x14ac:dyDescent="0.25">
      <c r="A4981" s="20">
        <f t="shared" si="155"/>
        <v>43094.166666654608</v>
      </c>
      <c r="B4981" s="29">
        <v>2.54589</v>
      </c>
      <c r="C4981" s="30">
        <v>0.3024</v>
      </c>
      <c r="D4981" s="29">
        <v>94.672470000000004</v>
      </c>
      <c r="E4981" s="29"/>
      <c r="F4981" s="24">
        <f t="shared" si="154"/>
        <v>2.54589</v>
      </c>
      <c r="G4981" s="24">
        <v>2.54589</v>
      </c>
      <c r="H4981" s="23">
        <v>8.0408899999999992</v>
      </c>
      <c r="I4981" s="23"/>
      <c r="J4981" s="23">
        <v>150</v>
      </c>
      <c r="K4981" s="23"/>
    </row>
    <row r="4982" spans="1:11" ht="12.75" customHeight="1" x14ac:dyDescent="0.25">
      <c r="A4982" s="20">
        <f t="shared" si="155"/>
        <v>43094.208333321272</v>
      </c>
      <c r="B4982" s="29">
        <v>6.0861099999999997</v>
      </c>
      <c r="C4982" s="30">
        <v>0.26223999999999997</v>
      </c>
      <c r="D4982" s="29">
        <v>118.80289999999999</v>
      </c>
      <c r="E4982" s="29"/>
      <c r="F4982" s="24">
        <f t="shared" si="154"/>
        <v>6.0861099999999997</v>
      </c>
      <c r="G4982" s="24">
        <v>6.0861099999999997</v>
      </c>
      <c r="H4982" s="23">
        <v>8.0406200000000005</v>
      </c>
      <c r="I4982" s="23"/>
      <c r="J4982" s="23">
        <v>150</v>
      </c>
      <c r="K4982" s="23"/>
    </row>
    <row r="4983" spans="1:11" ht="12.75" customHeight="1" x14ac:dyDescent="0.25">
      <c r="A4983" s="20">
        <f t="shared" si="155"/>
        <v>43094.249999987936</v>
      </c>
      <c r="B4983" s="29">
        <v>4.3375599999999999</v>
      </c>
      <c r="C4983" s="30">
        <v>0.27254</v>
      </c>
      <c r="D4983" s="29">
        <v>82.888130000000004</v>
      </c>
      <c r="E4983" s="29"/>
      <c r="F4983" s="24">
        <f t="shared" si="154"/>
        <v>4.3375599999999999</v>
      </c>
      <c r="G4983" s="24">
        <v>4.3375599999999999</v>
      </c>
      <c r="H4983" s="23">
        <v>8.0405499999999996</v>
      </c>
      <c r="I4983" s="23"/>
      <c r="J4983" s="23">
        <v>150</v>
      </c>
      <c r="K4983" s="23"/>
    </row>
    <row r="4984" spans="1:11" ht="12.75" customHeight="1" x14ac:dyDescent="0.25">
      <c r="A4984" s="20">
        <f t="shared" si="155"/>
        <v>43094.291666654601</v>
      </c>
      <c r="B4984" s="29">
        <v>3.6751100000000001</v>
      </c>
      <c r="C4984" s="30">
        <v>0.28538999999999998</v>
      </c>
      <c r="D4984" s="29">
        <v>55.111809999999998</v>
      </c>
      <c r="E4984" s="29"/>
      <c r="F4984" s="24">
        <f t="shared" si="154"/>
        <v>3.6751100000000001</v>
      </c>
      <c r="G4984" s="24">
        <v>3.6751100000000001</v>
      </c>
      <c r="H4984" s="23">
        <v>8.0388900000000003</v>
      </c>
      <c r="I4984" s="23"/>
      <c r="J4984" s="23">
        <v>150</v>
      </c>
      <c r="K4984" s="23"/>
    </row>
    <row r="4985" spans="1:11" ht="12.75" customHeight="1" x14ac:dyDescent="0.25">
      <c r="A4985" s="20">
        <f t="shared" si="155"/>
        <v>43094.333333321265</v>
      </c>
      <c r="B4985" s="29">
        <v>9.8993900000000004</v>
      </c>
      <c r="C4985" s="30">
        <v>0.23685999999999999</v>
      </c>
      <c r="D4985" s="29">
        <v>103.36790000000001</v>
      </c>
      <c r="E4985" s="29"/>
      <c r="F4985" s="24">
        <f t="shared" si="154"/>
        <v>9.8993900000000004</v>
      </c>
      <c r="G4985" s="24">
        <v>9.8993900000000004</v>
      </c>
      <c r="H4985" s="23">
        <v>8.0368999999999993</v>
      </c>
      <c r="I4985" s="23"/>
      <c r="J4985" s="23">
        <v>150</v>
      </c>
      <c r="K4985" s="23"/>
    </row>
    <row r="4986" spans="1:11" ht="12.75" customHeight="1" x14ac:dyDescent="0.25">
      <c r="A4986" s="20">
        <f t="shared" si="155"/>
        <v>43094.374999987929</v>
      </c>
      <c r="B4986" s="29">
        <v>2.9246099999999999</v>
      </c>
      <c r="C4986" s="30">
        <v>0.35665000000000002</v>
      </c>
      <c r="D4986" s="29">
        <v>123.8997</v>
      </c>
      <c r="E4986" s="29"/>
      <c r="F4986" s="24">
        <f t="shared" si="154"/>
        <v>2.9246099999999999</v>
      </c>
      <c r="G4986" s="24">
        <v>2.9246099999999999</v>
      </c>
      <c r="H4986" s="23">
        <v>8.0327800000000007</v>
      </c>
      <c r="I4986" s="23"/>
      <c r="J4986" s="23">
        <v>150</v>
      </c>
      <c r="K4986" s="23"/>
    </row>
    <row r="4987" spans="1:11" ht="12.75" customHeight="1" x14ac:dyDescent="0.25">
      <c r="A4987" s="20">
        <f t="shared" si="155"/>
        <v>43094.416666654593</v>
      </c>
      <c r="B4987" s="29">
        <v>11.50756</v>
      </c>
      <c r="C4987" s="30">
        <v>0.73967000000000005</v>
      </c>
      <c r="D4987" s="29">
        <v>70.94444</v>
      </c>
      <c r="E4987" s="29"/>
      <c r="F4987" s="24">
        <f t="shared" si="154"/>
        <v>11.50756</v>
      </c>
      <c r="G4987" s="24">
        <v>11.50756</v>
      </c>
      <c r="H4987" s="23">
        <v>8.0310600000000001</v>
      </c>
      <c r="I4987" s="23"/>
      <c r="J4987" s="23">
        <v>150</v>
      </c>
      <c r="K4987" s="23"/>
    </row>
    <row r="4988" spans="1:11" ht="12.75" customHeight="1" x14ac:dyDescent="0.25">
      <c r="A4988" s="20">
        <f t="shared" si="155"/>
        <v>43094.458333321258</v>
      </c>
      <c r="B4988" s="29">
        <v>11.11483</v>
      </c>
      <c r="C4988" s="30">
        <v>0.99268999999999996</v>
      </c>
      <c r="D4988" s="29">
        <v>22.154540000000001</v>
      </c>
      <c r="E4988" s="29"/>
      <c r="F4988" s="24">
        <f t="shared" si="154"/>
        <v>11.11483</v>
      </c>
      <c r="G4988" s="24">
        <v>11.11483</v>
      </c>
      <c r="H4988" s="23">
        <v>8.0293899999999994</v>
      </c>
      <c r="I4988" s="23"/>
      <c r="J4988" s="23">
        <v>150</v>
      </c>
      <c r="K4988" s="23"/>
    </row>
    <row r="4989" spans="1:11" ht="12.75" customHeight="1" x14ac:dyDescent="0.25">
      <c r="A4989" s="20">
        <f t="shared" si="155"/>
        <v>43094.499999987922</v>
      </c>
      <c r="B4989" s="29">
        <v>6.1656700000000004</v>
      </c>
      <c r="C4989" s="30">
        <v>1.72587</v>
      </c>
      <c r="D4989" s="29">
        <v>42.46949</v>
      </c>
      <c r="E4989" s="29"/>
      <c r="F4989" s="24">
        <f t="shared" si="154"/>
        <v>6.1656700000000004</v>
      </c>
      <c r="G4989" s="24">
        <v>6.1656700000000004</v>
      </c>
      <c r="H4989" s="23">
        <v>8.0286000000000008</v>
      </c>
      <c r="I4989" s="23"/>
      <c r="J4989" s="23">
        <v>150</v>
      </c>
      <c r="K4989" s="23"/>
    </row>
    <row r="4990" spans="1:11" ht="12.75" customHeight="1" x14ac:dyDescent="0.25">
      <c r="A4990" s="20">
        <f t="shared" si="155"/>
        <v>43094.541666654586</v>
      </c>
      <c r="B4990" s="29">
        <v>5.7099399999999996</v>
      </c>
      <c r="C4990" s="30">
        <v>1.29701</v>
      </c>
      <c r="D4990" s="29">
        <v>37.57976</v>
      </c>
      <c r="E4990" s="29"/>
      <c r="F4990" s="24">
        <f t="shared" si="154"/>
        <v>5.7099399999999996</v>
      </c>
      <c r="G4990" s="24">
        <v>5.7099399999999996</v>
      </c>
      <c r="H4990" s="23">
        <v>8.0201100000000007</v>
      </c>
      <c r="I4990" s="23"/>
      <c r="J4990" s="23">
        <v>150</v>
      </c>
      <c r="K4990" s="23"/>
    </row>
    <row r="4991" spans="1:11" ht="12.75" customHeight="1" x14ac:dyDescent="0.25">
      <c r="A4991" s="20">
        <f t="shared" si="155"/>
        <v>43094.58333332125</v>
      </c>
      <c r="B4991" s="29">
        <v>12.09022</v>
      </c>
      <c r="C4991" s="30">
        <v>1.8058700000000001</v>
      </c>
      <c r="D4991" s="29">
        <v>13.17043</v>
      </c>
      <c r="E4991" s="29"/>
      <c r="F4991" s="24">
        <f t="shared" si="154"/>
        <v>12.09022</v>
      </c>
      <c r="G4991" s="24">
        <v>12.09022</v>
      </c>
      <c r="H4991" s="23">
        <v>8.0197800000000008</v>
      </c>
      <c r="I4991" s="23"/>
      <c r="J4991" s="23">
        <v>150</v>
      </c>
      <c r="K4991" s="23"/>
    </row>
    <row r="4992" spans="1:11" ht="12.75" customHeight="1" x14ac:dyDescent="0.25">
      <c r="A4992" s="20">
        <f t="shared" si="155"/>
        <v>43094.624999987915</v>
      </c>
      <c r="B4992" s="29">
        <v>8.8996099999999991</v>
      </c>
      <c r="C4992" s="30">
        <v>1.73847</v>
      </c>
      <c r="D4992" s="29">
        <v>22.877939999999999</v>
      </c>
      <c r="E4992" s="29"/>
      <c r="F4992" s="24">
        <f t="shared" si="154"/>
        <v>8.8996099999999991</v>
      </c>
      <c r="G4992" s="24">
        <v>8.8996099999999991</v>
      </c>
      <c r="H4992" s="23">
        <v>8.0091099999999997</v>
      </c>
      <c r="I4992" s="23"/>
      <c r="J4992" s="23">
        <v>150</v>
      </c>
      <c r="K4992" s="23"/>
    </row>
    <row r="4993" spans="1:11" ht="12.75" customHeight="1" x14ac:dyDescent="0.25">
      <c r="A4993" s="20">
        <f t="shared" si="155"/>
        <v>43094.666666654579</v>
      </c>
      <c r="B4993" s="29">
        <v>12.45722</v>
      </c>
      <c r="C4993" s="30">
        <v>1.27952</v>
      </c>
      <c r="D4993" s="29">
        <v>354.85860000000002</v>
      </c>
      <c r="E4993" s="29"/>
      <c r="F4993" s="24">
        <f t="shared" si="154"/>
        <v>12.45722</v>
      </c>
      <c r="G4993" s="24">
        <v>12.45722</v>
      </c>
      <c r="H4993" s="23">
        <v>8.0021900000000006</v>
      </c>
      <c r="I4993" s="23"/>
      <c r="J4993" s="23">
        <v>150</v>
      </c>
      <c r="K4993" s="23"/>
    </row>
    <row r="4994" spans="1:11" ht="12.75" customHeight="1" x14ac:dyDescent="0.25">
      <c r="A4994" s="20">
        <f t="shared" si="155"/>
        <v>43094.708333321243</v>
      </c>
      <c r="B4994" s="29">
        <v>7.8492199999999999</v>
      </c>
      <c r="C4994" s="30">
        <v>1.1754100000000001</v>
      </c>
      <c r="D4994" s="29">
        <v>69.57978</v>
      </c>
      <c r="E4994" s="29"/>
      <c r="F4994" s="24">
        <f t="shared" si="154"/>
        <v>7.8492199999999999</v>
      </c>
      <c r="G4994" s="24">
        <v>7.8492199999999999</v>
      </c>
      <c r="H4994" s="23">
        <v>8.0004399999999993</v>
      </c>
      <c r="I4994" s="23"/>
      <c r="J4994" s="23">
        <v>150</v>
      </c>
      <c r="K4994" s="23"/>
    </row>
    <row r="4995" spans="1:11" ht="12.75" customHeight="1" x14ac:dyDescent="0.25">
      <c r="A4995" s="20">
        <f t="shared" si="155"/>
        <v>43094.749999987907</v>
      </c>
      <c r="B4995" s="29">
        <v>4.1861100000000002</v>
      </c>
      <c r="C4995" s="30">
        <v>1.02887</v>
      </c>
      <c r="D4995" s="29">
        <v>70.151160000000004</v>
      </c>
      <c r="E4995" s="29"/>
      <c r="F4995" s="24">
        <f t="shared" si="154"/>
        <v>4.1861100000000002</v>
      </c>
      <c r="G4995" s="24">
        <v>4.1861100000000002</v>
      </c>
      <c r="H4995" s="23">
        <v>8</v>
      </c>
      <c r="I4995" s="23"/>
      <c r="J4995" s="23">
        <v>150</v>
      </c>
      <c r="K4995" s="23"/>
    </row>
    <row r="4996" spans="1:11" ht="12.75" customHeight="1" x14ac:dyDescent="0.25">
      <c r="A4996" s="20">
        <f t="shared" si="155"/>
        <v>43094.791666654572</v>
      </c>
      <c r="B4996" s="29">
        <v>6.3630599999999999</v>
      </c>
      <c r="C4996" s="30">
        <v>1.42493</v>
      </c>
      <c r="D4996" s="29">
        <v>55.886220000000002</v>
      </c>
      <c r="E4996" s="29"/>
      <c r="F4996" s="24">
        <f t="shared" si="154"/>
        <v>6.3630599999999999</v>
      </c>
      <c r="G4996" s="24">
        <v>6.3630599999999999</v>
      </c>
      <c r="H4996" s="23">
        <v>8</v>
      </c>
      <c r="I4996" s="23"/>
      <c r="J4996" s="23">
        <v>150</v>
      </c>
      <c r="K4996" s="23"/>
    </row>
    <row r="4997" spans="1:11" ht="12.75" customHeight="1" x14ac:dyDescent="0.25">
      <c r="A4997" s="20">
        <f t="shared" si="155"/>
        <v>43094.833333321236</v>
      </c>
      <c r="B4997" s="29">
        <v>9.8964499999999997</v>
      </c>
      <c r="C4997" s="30">
        <v>1.2145999999999999</v>
      </c>
      <c r="D4997" s="29">
        <v>62.550069999999998</v>
      </c>
      <c r="E4997" s="29"/>
      <c r="F4997" s="24">
        <f t="shared" si="154"/>
        <v>9.8964499999999997</v>
      </c>
      <c r="G4997" s="24">
        <v>9.8964499999999997</v>
      </c>
      <c r="H4997" s="23">
        <v>7.9977200000000002</v>
      </c>
      <c r="I4997" s="23"/>
      <c r="J4997" s="23">
        <v>150</v>
      </c>
      <c r="K4997" s="23"/>
    </row>
    <row r="4998" spans="1:11" ht="12.75" customHeight="1" x14ac:dyDescent="0.25">
      <c r="A4998" s="20">
        <f t="shared" si="155"/>
        <v>43094.8749999879</v>
      </c>
      <c r="B4998" s="29">
        <v>5.3105599999999997</v>
      </c>
      <c r="C4998" s="30">
        <v>0.83848999999999996</v>
      </c>
      <c r="D4998" s="29">
        <v>56.547289999999997</v>
      </c>
      <c r="E4998" s="29"/>
      <c r="F4998" s="24">
        <f t="shared" si="154"/>
        <v>5.3105599999999997</v>
      </c>
      <c r="G4998" s="24">
        <v>5.3105599999999997</v>
      </c>
      <c r="H4998" s="23">
        <v>7.9967699999999997</v>
      </c>
      <c r="I4998" s="23"/>
      <c r="J4998" s="23">
        <v>150</v>
      </c>
      <c r="K4998" s="23"/>
    </row>
    <row r="4999" spans="1:11" ht="12.75" customHeight="1" x14ac:dyDescent="0.25">
      <c r="A4999" s="20">
        <f t="shared" si="155"/>
        <v>43094.916666654564</v>
      </c>
      <c r="B4999" s="29">
        <v>6.1133300000000004</v>
      </c>
      <c r="C4999" s="30">
        <v>0.41339999999999999</v>
      </c>
      <c r="D4999" s="29">
        <v>176.63239999999999</v>
      </c>
      <c r="E4999" s="29"/>
      <c r="F4999" s="24">
        <f t="shared" si="154"/>
        <v>6.1133300000000004</v>
      </c>
      <c r="G4999" s="24">
        <v>6.1133300000000004</v>
      </c>
      <c r="H4999" s="23">
        <v>7.9956100000000001</v>
      </c>
      <c r="I4999" s="23"/>
      <c r="J4999" s="23">
        <v>150</v>
      </c>
      <c r="K4999" s="23"/>
    </row>
    <row r="5000" spans="1:11" ht="12.75" customHeight="1" x14ac:dyDescent="0.25">
      <c r="A5000" s="20">
        <f t="shared" si="155"/>
        <v>43094.958333321229</v>
      </c>
      <c r="B5000" s="29">
        <v>15.719939999999999</v>
      </c>
      <c r="C5000" s="30">
        <v>0.22449</v>
      </c>
      <c r="D5000" s="29">
        <v>176.80160000000001</v>
      </c>
      <c r="E5000" s="29"/>
      <c r="F5000" s="24">
        <f t="shared" si="154"/>
        <v>15.719939999999999</v>
      </c>
      <c r="G5000" s="24">
        <v>15.719939999999999</v>
      </c>
      <c r="H5000" s="23">
        <v>7.9896700000000003</v>
      </c>
      <c r="I5000" s="23"/>
      <c r="J5000" s="23">
        <v>150</v>
      </c>
      <c r="K5000" s="23"/>
    </row>
    <row r="5001" spans="1:11" ht="12.75" customHeight="1" x14ac:dyDescent="0.25">
      <c r="A5001" s="20">
        <f t="shared" si="155"/>
        <v>43094.999999987893</v>
      </c>
      <c r="B5001" s="29">
        <v>6.4683400000000004</v>
      </c>
      <c r="C5001" s="30">
        <v>0.44958999999999999</v>
      </c>
      <c r="D5001" s="29">
        <v>203.6848</v>
      </c>
      <c r="E5001" s="29"/>
      <c r="F5001" s="24">
        <f t="shared" si="154"/>
        <v>6.4683400000000004</v>
      </c>
      <c r="G5001" s="24">
        <v>6.4683400000000004</v>
      </c>
      <c r="H5001" s="23">
        <v>7.9871100000000004</v>
      </c>
      <c r="I5001" s="23"/>
      <c r="J5001" s="23">
        <v>150</v>
      </c>
      <c r="K5001" s="23"/>
    </row>
    <row r="5002" spans="1:11" ht="12.75" customHeight="1" x14ac:dyDescent="0.25">
      <c r="A5002" s="20">
        <f t="shared" si="155"/>
        <v>43095.041666654557</v>
      </c>
      <c r="B5002" s="29">
        <v>16.003399999999999</v>
      </c>
      <c r="C5002" s="30">
        <v>0.42763000000000001</v>
      </c>
      <c r="D5002" s="29">
        <v>127.5955</v>
      </c>
      <c r="E5002" s="29"/>
      <c r="F5002" s="24">
        <f t="shared" si="154"/>
        <v>16.003399999999999</v>
      </c>
      <c r="G5002" s="24">
        <v>16.003399999999999</v>
      </c>
      <c r="H5002" s="23">
        <v>7.9816599999999998</v>
      </c>
      <c r="I5002" s="23">
        <f>COUNTIF(G5002:G5025,"&gt;150")</f>
        <v>0</v>
      </c>
      <c r="J5002" s="23">
        <v>150</v>
      </c>
      <c r="K5002" s="23"/>
    </row>
    <row r="5003" spans="1:11" ht="12.75" customHeight="1" x14ac:dyDescent="0.25">
      <c r="A5003" s="20">
        <f t="shared" si="155"/>
        <v>43095.083333321221</v>
      </c>
      <c r="B5003" s="29">
        <v>8.21767</v>
      </c>
      <c r="C5003" s="30">
        <v>0.30136000000000002</v>
      </c>
      <c r="D5003" s="29">
        <v>156.83690000000001</v>
      </c>
      <c r="E5003" s="29"/>
      <c r="F5003" s="24">
        <f t="shared" ref="F5003:F5066" si="156">IF(AND(B5003&gt;0,ISNUMBER(B5003)),B5003,"")</f>
        <v>8.21767</v>
      </c>
      <c r="G5003" s="24">
        <v>8.21767</v>
      </c>
      <c r="H5003" s="23">
        <v>7.9815500000000004</v>
      </c>
      <c r="I5003" s="23"/>
      <c r="J5003" s="23">
        <v>150</v>
      </c>
      <c r="K5003" s="23"/>
    </row>
    <row r="5004" spans="1:11" ht="12.75" customHeight="1" x14ac:dyDescent="0.25">
      <c r="A5004" s="20">
        <f t="shared" ref="A5004:A5067" si="157">A5003+1/24</f>
        <v>43095.124999987886</v>
      </c>
      <c r="B5004" s="29">
        <v>8.1491699999999998</v>
      </c>
      <c r="C5004" s="30">
        <v>0.55661000000000005</v>
      </c>
      <c r="D5004" s="29">
        <v>225.49189999999999</v>
      </c>
      <c r="E5004" s="29"/>
      <c r="F5004" s="24">
        <f t="shared" si="156"/>
        <v>8.1491699999999998</v>
      </c>
      <c r="G5004" s="24">
        <v>8.1491699999999998</v>
      </c>
      <c r="H5004" s="23">
        <v>7.9761699999999998</v>
      </c>
      <c r="I5004" s="23"/>
      <c r="J5004" s="23">
        <v>150</v>
      </c>
      <c r="K5004" s="23"/>
    </row>
    <row r="5005" spans="1:11" ht="12.75" customHeight="1" x14ac:dyDescent="0.25">
      <c r="A5005" s="20">
        <f t="shared" si="157"/>
        <v>43095.16666665455</v>
      </c>
      <c r="B5005" s="29">
        <v>-2.0305</v>
      </c>
      <c r="C5005" s="30">
        <v>0.46026</v>
      </c>
      <c r="D5005" s="29">
        <v>93.098659999999995</v>
      </c>
      <c r="E5005" s="29"/>
      <c r="F5005" s="24" t="str">
        <f t="shared" si="156"/>
        <v/>
      </c>
      <c r="G5005" s="24" t="s">
        <v>189</v>
      </c>
      <c r="H5005" s="23">
        <v>7.9744099999999998</v>
      </c>
      <c r="I5005" s="23"/>
      <c r="J5005" s="23">
        <v>150</v>
      </c>
      <c r="K5005" s="23"/>
    </row>
    <row r="5006" spans="1:11" ht="12.75" customHeight="1" x14ac:dyDescent="0.25">
      <c r="A5006" s="20">
        <f t="shared" si="157"/>
        <v>43095.208333321214</v>
      </c>
      <c r="B5006" s="29">
        <v>3.3591099999999998</v>
      </c>
      <c r="C5006" s="30">
        <v>0.34498000000000001</v>
      </c>
      <c r="D5006" s="29">
        <v>95.086780000000005</v>
      </c>
      <c r="E5006" s="29"/>
      <c r="F5006" s="24">
        <f t="shared" si="156"/>
        <v>3.3591099999999998</v>
      </c>
      <c r="G5006" s="24">
        <v>3.3591099999999998</v>
      </c>
      <c r="H5006" s="23">
        <v>7.9736000000000002</v>
      </c>
      <c r="I5006" s="23"/>
      <c r="J5006" s="23">
        <v>150</v>
      </c>
      <c r="K5006" s="23"/>
    </row>
    <row r="5007" spans="1:11" ht="12.75" customHeight="1" x14ac:dyDescent="0.25">
      <c r="A5007" s="20">
        <f t="shared" si="157"/>
        <v>43095.249999987878</v>
      </c>
      <c r="B5007" s="29">
        <v>2.7603300000000002</v>
      </c>
      <c r="C5007" s="30">
        <v>0.47916999999999998</v>
      </c>
      <c r="D5007" s="29">
        <v>18.672070000000001</v>
      </c>
      <c r="E5007" s="29"/>
      <c r="F5007" s="24">
        <f t="shared" si="156"/>
        <v>2.7603300000000002</v>
      </c>
      <c r="G5007" s="24">
        <v>2.7603300000000002</v>
      </c>
      <c r="H5007" s="23">
        <v>7.9695</v>
      </c>
      <c r="I5007" s="23"/>
      <c r="J5007" s="23">
        <v>150</v>
      </c>
      <c r="K5007" s="23"/>
    </row>
    <row r="5008" spans="1:11" ht="12.75" customHeight="1" x14ac:dyDescent="0.25">
      <c r="A5008" s="20">
        <f t="shared" si="157"/>
        <v>43095.291666654542</v>
      </c>
      <c r="B5008" s="29">
        <v>7.2684499999999996</v>
      </c>
      <c r="C5008" s="30">
        <v>0.55569999999999997</v>
      </c>
      <c r="D5008" s="29">
        <v>36.152340000000002</v>
      </c>
      <c r="E5008" s="29"/>
      <c r="F5008" s="24">
        <f t="shared" si="156"/>
        <v>7.2684499999999996</v>
      </c>
      <c r="G5008" s="24">
        <v>7.2684499999999996</v>
      </c>
      <c r="H5008" s="23">
        <v>7.9685699999999997</v>
      </c>
      <c r="I5008" s="23"/>
      <c r="J5008" s="23">
        <v>150</v>
      </c>
      <c r="K5008" s="23"/>
    </row>
    <row r="5009" spans="1:11" ht="12.75" customHeight="1" x14ac:dyDescent="0.25">
      <c r="A5009" s="20">
        <f t="shared" si="157"/>
        <v>43095.333333321207</v>
      </c>
      <c r="B5009" s="29">
        <v>1.1292199999999999</v>
      </c>
      <c r="C5009" s="30">
        <v>0.44551000000000002</v>
      </c>
      <c r="D5009" s="29">
        <v>325.27569999999997</v>
      </c>
      <c r="E5009" s="29"/>
      <c r="F5009" s="24">
        <f t="shared" si="156"/>
        <v>1.1292199999999999</v>
      </c>
      <c r="G5009" s="24">
        <v>1.1292199999999999</v>
      </c>
      <c r="H5009" s="23">
        <v>7.9683900000000003</v>
      </c>
      <c r="I5009" s="23"/>
      <c r="J5009" s="23">
        <v>150</v>
      </c>
      <c r="K5009" s="23"/>
    </row>
    <row r="5010" spans="1:11" ht="12.75" customHeight="1" x14ac:dyDescent="0.25">
      <c r="A5010" s="20">
        <f t="shared" si="157"/>
        <v>43095.374999987871</v>
      </c>
      <c r="B5010" s="29">
        <v>3.4436100000000001</v>
      </c>
      <c r="C5010" s="30">
        <v>2.6575199999999999</v>
      </c>
      <c r="D5010" s="29">
        <v>262.43009999999998</v>
      </c>
      <c r="E5010" s="29"/>
      <c r="F5010" s="24">
        <f t="shared" si="156"/>
        <v>3.4436100000000001</v>
      </c>
      <c r="G5010" s="24">
        <v>3.4436100000000001</v>
      </c>
      <c r="H5010" s="23">
        <v>7.9680600000000004</v>
      </c>
      <c r="I5010" s="23"/>
      <c r="J5010" s="23">
        <v>150</v>
      </c>
      <c r="K5010" s="23"/>
    </row>
    <row r="5011" spans="1:11" ht="12.75" customHeight="1" x14ac:dyDescent="0.25">
      <c r="A5011" s="20">
        <f t="shared" si="157"/>
        <v>43095.416666654535</v>
      </c>
      <c r="B5011" s="29">
        <v>9.6877200000000006</v>
      </c>
      <c r="C5011" s="30">
        <v>3.6543100000000002</v>
      </c>
      <c r="D5011" s="29">
        <v>255.12299999999999</v>
      </c>
      <c r="E5011" s="29"/>
      <c r="F5011" s="24">
        <f t="shared" si="156"/>
        <v>9.6877200000000006</v>
      </c>
      <c r="G5011" s="24">
        <v>9.6877200000000006</v>
      </c>
      <c r="H5011" s="23">
        <v>7.9649400000000004</v>
      </c>
      <c r="I5011" s="23"/>
      <c r="J5011" s="23">
        <v>150</v>
      </c>
      <c r="K5011" s="23"/>
    </row>
    <row r="5012" spans="1:11" ht="12.75" customHeight="1" x14ac:dyDescent="0.25">
      <c r="A5012" s="20">
        <f t="shared" si="157"/>
        <v>43095.458333321199</v>
      </c>
      <c r="B5012" s="29">
        <v>4.9571699999999996</v>
      </c>
      <c r="C5012" s="30">
        <v>3.2620200000000001</v>
      </c>
      <c r="D5012" s="29">
        <v>283.62720000000002</v>
      </c>
      <c r="E5012" s="29"/>
      <c r="F5012" s="24">
        <f t="shared" si="156"/>
        <v>4.9571699999999996</v>
      </c>
      <c r="G5012" s="24">
        <v>4.9571699999999996</v>
      </c>
      <c r="H5012" s="23">
        <v>7.9640899999999997</v>
      </c>
      <c r="I5012" s="23"/>
      <c r="J5012" s="23">
        <v>150</v>
      </c>
      <c r="K5012" s="23"/>
    </row>
    <row r="5013" spans="1:11" ht="12.75" customHeight="1" x14ac:dyDescent="0.25">
      <c r="A5013" s="20">
        <f t="shared" si="157"/>
        <v>43095.499999987864</v>
      </c>
      <c r="B5013" s="29">
        <v>12.546670000000001</v>
      </c>
      <c r="C5013" s="30">
        <v>3.3638499999999998</v>
      </c>
      <c r="D5013" s="29">
        <v>261.0872</v>
      </c>
      <c r="E5013" s="29"/>
      <c r="F5013" s="24">
        <f t="shared" si="156"/>
        <v>12.546670000000001</v>
      </c>
      <c r="G5013" s="24">
        <v>12.546670000000001</v>
      </c>
      <c r="H5013" s="23">
        <v>7.9619200000000001</v>
      </c>
      <c r="I5013" s="23"/>
      <c r="J5013" s="23">
        <v>150</v>
      </c>
      <c r="K5013" s="23"/>
    </row>
    <row r="5014" spans="1:11" ht="12.75" customHeight="1" x14ac:dyDescent="0.25">
      <c r="A5014" s="20">
        <f t="shared" si="157"/>
        <v>43095.541666654528</v>
      </c>
      <c r="B5014" s="29">
        <v>9.2775599999999994</v>
      </c>
      <c r="C5014" s="30">
        <v>3.6454200000000001</v>
      </c>
      <c r="D5014" s="29">
        <v>268.5951</v>
      </c>
      <c r="E5014" s="29"/>
      <c r="F5014" s="24">
        <f t="shared" si="156"/>
        <v>9.2775599999999994</v>
      </c>
      <c r="G5014" s="24">
        <v>9.2775599999999994</v>
      </c>
      <c r="H5014" s="23">
        <v>7.95845</v>
      </c>
      <c r="I5014" s="23"/>
      <c r="J5014" s="23">
        <v>150</v>
      </c>
      <c r="K5014" s="23"/>
    </row>
    <row r="5015" spans="1:11" ht="12.75" customHeight="1" x14ac:dyDescent="0.25">
      <c r="A5015" s="20">
        <f t="shared" si="157"/>
        <v>43095.583333321192</v>
      </c>
      <c r="B5015" s="29">
        <v>8.4147800000000004</v>
      </c>
      <c r="C5015" s="30">
        <v>3.4099900000000001</v>
      </c>
      <c r="D5015" s="29">
        <v>277.03789999999998</v>
      </c>
      <c r="E5015" s="29"/>
      <c r="F5015" s="24">
        <f t="shared" si="156"/>
        <v>8.4147800000000004</v>
      </c>
      <c r="G5015" s="24">
        <v>8.4147800000000004</v>
      </c>
      <c r="H5015" s="23">
        <v>7.9572799999999999</v>
      </c>
      <c r="I5015" s="23"/>
      <c r="J5015" s="23">
        <v>150</v>
      </c>
      <c r="K5015" s="23"/>
    </row>
    <row r="5016" spans="1:11" ht="12.75" customHeight="1" x14ac:dyDescent="0.25">
      <c r="A5016" s="20">
        <f t="shared" si="157"/>
        <v>43095.624999987856</v>
      </c>
      <c r="B5016" s="29">
        <v>18.328060000000001</v>
      </c>
      <c r="C5016" s="30">
        <v>4.7146400000000002</v>
      </c>
      <c r="D5016" s="29">
        <v>281.31939999999997</v>
      </c>
      <c r="E5016" s="29"/>
      <c r="F5016" s="24">
        <f t="shared" si="156"/>
        <v>18.328060000000001</v>
      </c>
      <c r="G5016" s="24">
        <v>18.328060000000001</v>
      </c>
      <c r="H5016" s="23">
        <v>7.9570600000000002</v>
      </c>
      <c r="I5016" s="23"/>
      <c r="J5016" s="23">
        <v>150</v>
      </c>
      <c r="K5016" s="23"/>
    </row>
    <row r="5017" spans="1:11" ht="12.75" customHeight="1" x14ac:dyDescent="0.25">
      <c r="A5017" s="20">
        <f t="shared" si="157"/>
        <v>43095.666666654521</v>
      </c>
      <c r="B5017" s="29">
        <v>9.1787200000000002</v>
      </c>
      <c r="C5017" s="30">
        <v>4.3666900000000002</v>
      </c>
      <c r="D5017" s="29">
        <v>288.05459999999999</v>
      </c>
      <c r="E5017" s="29"/>
      <c r="F5017" s="24">
        <f t="shared" si="156"/>
        <v>9.1787200000000002</v>
      </c>
      <c r="G5017" s="24">
        <v>9.1787200000000002</v>
      </c>
      <c r="H5017" s="23">
        <v>7.9563300000000003</v>
      </c>
      <c r="I5017" s="23"/>
      <c r="J5017" s="23">
        <v>150</v>
      </c>
      <c r="K5017" s="23"/>
    </row>
    <row r="5018" spans="1:11" ht="12.75" customHeight="1" x14ac:dyDescent="0.25">
      <c r="A5018" s="20">
        <f t="shared" si="157"/>
        <v>43095.708333321185</v>
      </c>
      <c r="B5018" s="29">
        <v>20.5565</v>
      </c>
      <c r="C5018" s="30">
        <v>5.9325000000000001</v>
      </c>
      <c r="D5018" s="29">
        <v>263.2242</v>
      </c>
      <c r="E5018" s="29"/>
      <c r="F5018" s="24">
        <f t="shared" si="156"/>
        <v>20.5565</v>
      </c>
      <c r="G5018" s="24">
        <v>20.5565</v>
      </c>
      <c r="H5018" s="23">
        <v>7.9558900000000001</v>
      </c>
      <c r="I5018" s="23"/>
      <c r="J5018" s="23">
        <v>150</v>
      </c>
      <c r="K5018" s="23"/>
    </row>
    <row r="5019" spans="1:11" ht="12.75" customHeight="1" x14ac:dyDescent="0.25">
      <c r="A5019" s="20">
        <f t="shared" si="157"/>
        <v>43095.749999987849</v>
      </c>
      <c r="B5019" s="29">
        <v>11.43989</v>
      </c>
      <c r="C5019" s="30">
        <v>4.3828500000000004</v>
      </c>
      <c r="D5019" s="29">
        <v>241.26179999999999</v>
      </c>
      <c r="E5019" s="29"/>
      <c r="F5019" s="24">
        <f t="shared" si="156"/>
        <v>11.43989</v>
      </c>
      <c r="G5019" s="24">
        <v>11.43989</v>
      </c>
      <c r="H5019" s="23">
        <v>7.9539299999999997</v>
      </c>
      <c r="I5019" s="23"/>
      <c r="J5019" s="23">
        <v>150</v>
      </c>
      <c r="K5019" s="23"/>
    </row>
    <row r="5020" spans="1:11" ht="12.75" customHeight="1" x14ac:dyDescent="0.25">
      <c r="A5020" s="20">
        <f t="shared" si="157"/>
        <v>43095.791666654513</v>
      </c>
      <c r="B5020" s="29">
        <v>18.016500000000001</v>
      </c>
      <c r="C5020" s="30">
        <v>3.722</v>
      </c>
      <c r="D5020" s="29">
        <v>219.42509999999999</v>
      </c>
      <c r="E5020" s="29"/>
      <c r="F5020" s="24">
        <f t="shared" si="156"/>
        <v>18.016500000000001</v>
      </c>
      <c r="G5020" s="24">
        <v>18.016500000000001</v>
      </c>
      <c r="H5020" s="23">
        <v>7.9451700000000001</v>
      </c>
      <c r="I5020" s="23"/>
      <c r="J5020" s="23">
        <v>150</v>
      </c>
      <c r="K5020" s="23"/>
    </row>
    <row r="5021" spans="1:11" ht="12.75" customHeight="1" x14ac:dyDescent="0.25">
      <c r="A5021" s="20">
        <f t="shared" si="157"/>
        <v>43095.833333321178</v>
      </c>
      <c r="B5021" s="29">
        <v>8.4203299999999999</v>
      </c>
      <c r="C5021" s="30">
        <v>2.7803200000000001</v>
      </c>
      <c r="D5021" s="29">
        <v>217.24760000000001</v>
      </c>
      <c r="E5021" s="29"/>
      <c r="F5021" s="24">
        <f t="shared" si="156"/>
        <v>8.4203299999999999</v>
      </c>
      <c r="G5021" s="24">
        <v>8.4203299999999999</v>
      </c>
      <c r="H5021" s="23">
        <v>7.9406100000000004</v>
      </c>
      <c r="I5021" s="23"/>
      <c r="J5021" s="23">
        <v>150</v>
      </c>
      <c r="K5021" s="23"/>
    </row>
    <row r="5022" spans="1:11" ht="12.75" customHeight="1" x14ac:dyDescent="0.25">
      <c r="A5022" s="20">
        <f t="shared" si="157"/>
        <v>43095.874999987842</v>
      </c>
      <c r="B5022" s="29">
        <v>2.4171100000000001</v>
      </c>
      <c r="C5022" s="30">
        <v>2.7149899999999998</v>
      </c>
      <c r="D5022" s="29">
        <v>217.0343</v>
      </c>
      <c r="E5022" s="29"/>
      <c r="F5022" s="24">
        <f t="shared" si="156"/>
        <v>2.4171100000000001</v>
      </c>
      <c r="G5022" s="24">
        <v>2.4171100000000001</v>
      </c>
      <c r="H5022" s="23">
        <v>7.9351599999999998</v>
      </c>
      <c r="I5022" s="23"/>
      <c r="J5022" s="23">
        <v>150</v>
      </c>
      <c r="K5022" s="23"/>
    </row>
    <row r="5023" spans="1:11" ht="12.75" customHeight="1" x14ac:dyDescent="0.25">
      <c r="A5023" s="20">
        <f t="shared" si="157"/>
        <v>43095.916666654506</v>
      </c>
      <c r="B5023" s="29">
        <v>16.846830000000001</v>
      </c>
      <c r="C5023" s="30">
        <v>2.6629999999999998</v>
      </c>
      <c r="D5023" s="29">
        <v>213.46899999999999</v>
      </c>
      <c r="E5023" s="29"/>
      <c r="F5023" s="24">
        <f t="shared" si="156"/>
        <v>16.846830000000001</v>
      </c>
      <c r="G5023" s="24">
        <v>16.846830000000001</v>
      </c>
      <c r="H5023" s="23">
        <v>7.9331699999999996</v>
      </c>
      <c r="I5023" s="23"/>
      <c r="J5023" s="23">
        <v>150</v>
      </c>
      <c r="K5023" s="23"/>
    </row>
    <row r="5024" spans="1:11" ht="12.75" customHeight="1" x14ac:dyDescent="0.25">
      <c r="A5024" s="20">
        <f t="shared" si="157"/>
        <v>43095.95833332117</v>
      </c>
      <c r="B5024" s="29"/>
      <c r="C5024" s="30">
        <v>2.3253300000000001</v>
      </c>
      <c r="D5024" s="29">
        <v>225.47020000000001</v>
      </c>
      <c r="E5024" s="29"/>
      <c r="F5024" s="24" t="str">
        <f t="shared" si="156"/>
        <v/>
      </c>
      <c r="G5024" s="24" t="s">
        <v>189</v>
      </c>
      <c r="H5024" s="23">
        <v>7.9275000000000002</v>
      </c>
      <c r="I5024" s="23"/>
      <c r="J5024" s="23">
        <v>150</v>
      </c>
      <c r="K5024" s="23"/>
    </row>
    <row r="5025" spans="1:11" ht="12.75" customHeight="1" x14ac:dyDescent="0.25">
      <c r="A5025" s="20">
        <f t="shared" si="157"/>
        <v>43095.999999987835</v>
      </c>
      <c r="B5025" s="29">
        <v>12.39658</v>
      </c>
      <c r="C5025" s="30">
        <v>2.2996799999999999</v>
      </c>
      <c r="D5025" s="29">
        <v>250.97450000000001</v>
      </c>
      <c r="E5025" s="29"/>
      <c r="F5025" s="24">
        <f t="shared" si="156"/>
        <v>12.39658</v>
      </c>
      <c r="G5025" s="24">
        <v>12.39658</v>
      </c>
      <c r="H5025" s="23">
        <v>7.9270399999999999</v>
      </c>
      <c r="I5025" s="23"/>
      <c r="J5025" s="23">
        <v>150</v>
      </c>
      <c r="K5025" s="23"/>
    </row>
    <row r="5026" spans="1:11" ht="12.75" customHeight="1" x14ac:dyDescent="0.25">
      <c r="A5026" s="20">
        <f t="shared" si="157"/>
        <v>43096.041666654499</v>
      </c>
      <c r="B5026" s="29">
        <v>19.234870000000001</v>
      </c>
      <c r="C5026" s="30">
        <v>1.02383</v>
      </c>
      <c r="D5026" s="29">
        <v>257.37450000000001</v>
      </c>
      <c r="E5026" s="29"/>
      <c r="F5026" s="24">
        <f t="shared" si="156"/>
        <v>19.234870000000001</v>
      </c>
      <c r="G5026" s="24">
        <v>19.234870000000001</v>
      </c>
      <c r="H5026" s="23">
        <v>7.9157799999999998</v>
      </c>
      <c r="I5026" s="23">
        <f>COUNTIF(G5026:G5049,"&gt;150")</f>
        <v>0</v>
      </c>
      <c r="J5026" s="23">
        <v>150</v>
      </c>
      <c r="K5026" s="23"/>
    </row>
    <row r="5027" spans="1:11" ht="12.75" customHeight="1" x14ac:dyDescent="0.25">
      <c r="A5027" s="20">
        <f t="shared" si="157"/>
        <v>43096.083333321163</v>
      </c>
      <c r="B5027" s="29">
        <v>11.76233</v>
      </c>
      <c r="C5027" s="30">
        <v>1.61914</v>
      </c>
      <c r="D5027" s="29">
        <v>243.43530000000001</v>
      </c>
      <c r="E5027" s="29"/>
      <c r="F5027" s="24">
        <f t="shared" si="156"/>
        <v>11.76233</v>
      </c>
      <c r="G5027" s="24">
        <v>11.76233</v>
      </c>
      <c r="H5027" s="23">
        <v>7.9098899999999999</v>
      </c>
      <c r="I5027" s="23"/>
      <c r="J5027" s="23">
        <v>150</v>
      </c>
      <c r="K5027" s="23"/>
    </row>
    <row r="5028" spans="1:11" ht="12.75" customHeight="1" x14ac:dyDescent="0.25">
      <c r="A5028" s="20">
        <f t="shared" si="157"/>
        <v>43096.124999987827</v>
      </c>
      <c r="B5028" s="29">
        <v>9.0678900000000002</v>
      </c>
      <c r="C5028" s="30">
        <v>1.0351900000000001</v>
      </c>
      <c r="D5028" s="29">
        <v>252.90199999999999</v>
      </c>
      <c r="E5028" s="29"/>
      <c r="F5028" s="24">
        <f t="shared" si="156"/>
        <v>9.0678900000000002</v>
      </c>
      <c r="G5028" s="24">
        <v>9.0678900000000002</v>
      </c>
      <c r="H5028" s="23">
        <v>7.8978400000000004</v>
      </c>
      <c r="I5028" s="23"/>
      <c r="J5028" s="23">
        <v>150</v>
      </c>
      <c r="K5028" s="23"/>
    </row>
    <row r="5029" spans="1:11" ht="12.75" customHeight="1" x14ac:dyDescent="0.25">
      <c r="A5029" s="20">
        <f t="shared" si="157"/>
        <v>43096.166666654492</v>
      </c>
      <c r="B5029" s="29">
        <v>16.994219999999999</v>
      </c>
      <c r="C5029" s="30">
        <v>0.38389000000000001</v>
      </c>
      <c r="D5029" s="29">
        <v>256.24009999999998</v>
      </c>
      <c r="E5029" s="29"/>
      <c r="F5029" s="24">
        <f t="shared" si="156"/>
        <v>16.994219999999999</v>
      </c>
      <c r="G5029" s="24">
        <v>16.994219999999999</v>
      </c>
      <c r="H5029" s="23">
        <v>7.8967000000000001</v>
      </c>
      <c r="I5029" s="23"/>
      <c r="J5029" s="23">
        <v>150</v>
      </c>
      <c r="K5029" s="23"/>
    </row>
    <row r="5030" spans="1:11" ht="12.75" customHeight="1" x14ac:dyDescent="0.25">
      <c r="A5030" s="20">
        <f t="shared" si="157"/>
        <v>43096.208333321156</v>
      </c>
      <c r="B5030" s="29">
        <v>15.52683</v>
      </c>
      <c r="C5030" s="30">
        <v>1.2046600000000001</v>
      </c>
      <c r="D5030" s="29">
        <v>232.31049999999999</v>
      </c>
      <c r="E5030" s="29"/>
      <c r="F5030" s="24">
        <f t="shared" si="156"/>
        <v>15.52683</v>
      </c>
      <c r="G5030" s="24">
        <v>15.52683</v>
      </c>
      <c r="H5030" s="23">
        <v>7.8829599999999997</v>
      </c>
      <c r="I5030" s="23"/>
      <c r="J5030" s="23">
        <v>150</v>
      </c>
      <c r="K5030" s="23"/>
    </row>
    <row r="5031" spans="1:11" ht="12.75" customHeight="1" x14ac:dyDescent="0.25">
      <c r="A5031" s="20">
        <f t="shared" si="157"/>
        <v>43096.24999998782</v>
      </c>
      <c r="B5031" s="29">
        <v>15.84333</v>
      </c>
      <c r="C5031" s="30">
        <v>0.78071999999999997</v>
      </c>
      <c r="D5031" s="29">
        <v>269.85660000000001</v>
      </c>
      <c r="E5031" s="29"/>
      <c r="F5031" s="24">
        <f t="shared" si="156"/>
        <v>15.84333</v>
      </c>
      <c r="G5031" s="24">
        <v>15.84333</v>
      </c>
      <c r="H5031" s="23">
        <v>7.8777900000000001</v>
      </c>
      <c r="I5031" s="23"/>
      <c r="J5031" s="23">
        <v>150</v>
      </c>
      <c r="K5031" s="23"/>
    </row>
    <row r="5032" spans="1:11" ht="12.75" customHeight="1" x14ac:dyDescent="0.25">
      <c r="A5032" s="20">
        <f t="shared" si="157"/>
        <v>43096.291666654484</v>
      </c>
      <c r="B5032" s="29">
        <v>10.993449999999999</v>
      </c>
      <c r="C5032" s="30">
        <v>2.5782799999999999</v>
      </c>
      <c r="D5032" s="29">
        <v>218.0025</v>
      </c>
      <c r="E5032" s="29"/>
      <c r="F5032" s="24">
        <f t="shared" si="156"/>
        <v>10.993449999999999</v>
      </c>
      <c r="G5032" s="24">
        <v>10.993449999999999</v>
      </c>
      <c r="H5032" s="23">
        <v>7.8722200000000004</v>
      </c>
      <c r="I5032" s="23"/>
      <c r="J5032" s="23">
        <v>150</v>
      </c>
      <c r="K5032" s="23"/>
    </row>
    <row r="5033" spans="1:11" ht="12.75" customHeight="1" x14ac:dyDescent="0.25">
      <c r="A5033" s="20">
        <f t="shared" si="157"/>
        <v>43096.333333321149</v>
      </c>
      <c r="B5033" s="29">
        <v>23.651779999999999</v>
      </c>
      <c r="C5033" s="30">
        <v>3.89174</v>
      </c>
      <c r="D5033" s="29">
        <v>220.8673</v>
      </c>
      <c r="E5033" s="29"/>
      <c r="F5033" s="24">
        <f t="shared" si="156"/>
        <v>23.651779999999999</v>
      </c>
      <c r="G5033" s="24">
        <v>23.651779999999999</v>
      </c>
      <c r="H5033" s="23">
        <v>7.8702800000000002</v>
      </c>
      <c r="I5033" s="23"/>
      <c r="J5033" s="23">
        <v>150</v>
      </c>
      <c r="K5033" s="23"/>
    </row>
    <row r="5034" spans="1:11" ht="12.75" customHeight="1" x14ac:dyDescent="0.25">
      <c r="A5034" s="20">
        <f t="shared" si="157"/>
        <v>43096.374999987813</v>
      </c>
      <c r="B5034" s="29">
        <v>8.0563300000000009</v>
      </c>
      <c r="C5034" s="30">
        <v>5.1124299999999998</v>
      </c>
      <c r="D5034" s="29">
        <v>219.72040000000001</v>
      </c>
      <c r="E5034" s="29"/>
      <c r="F5034" s="24">
        <f t="shared" si="156"/>
        <v>8.0563300000000009</v>
      </c>
      <c r="G5034" s="24">
        <v>8.0563300000000009</v>
      </c>
      <c r="H5034" s="23">
        <v>7.8683300000000003</v>
      </c>
      <c r="I5034" s="23"/>
      <c r="J5034" s="23">
        <v>150</v>
      </c>
      <c r="K5034" s="23"/>
    </row>
    <row r="5035" spans="1:11" ht="12.75" customHeight="1" x14ac:dyDescent="0.25">
      <c r="A5035" s="20">
        <f t="shared" si="157"/>
        <v>43096.416666654477</v>
      </c>
      <c r="B5035" s="29">
        <v>20.762280000000001</v>
      </c>
      <c r="C5035" s="30">
        <v>4.3940000000000001</v>
      </c>
      <c r="D5035" s="29">
        <v>209.62090000000001</v>
      </c>
      <c r="E5035" s="29"/>
      <c r="F5035" s="24">
        <f t="shared" si="156"/>
        <v>20.762280000000001</v>
      </c>
      <c r="G5035" s="24">
        <v>20.762280000000001</v>
      </c>
      <c r="H5035" s="23">
        <v>7.8672700000000004</v>
      </c>
      <c r="I5035" s="23"/>
      <c r="J5035" s="23">
        <v>150</v>
      </c>
      <c r="K5035" s="23"/>
    </row>
    <row r="5036" spans="1:11" ht="12.75" customHeight="1" x14ac:dyDescent="0.25">
      <c r="A5036" s="20">
        <f t="shared" si="157"/>
        <v>43096.458333321141</v>
      </c>
      <c r="B5036" s="29">
        <v>21.5685</v>
      </c>
      <c r="C5036" s="30">
        <v>5.1976899999999997</v>
      </c>
      <c r="D5036" s="29">
        <v>221.24889999999999</v>
      </c>
      <c r="E5036" s="29"/>
      <c r="F5036" s="24">
        <f t="shared" si="156"/>
        <v>21.5685</v>
      </c>
      <c r="G5036" s="24">
        <v>21.5685</v>
      </c>
      <c r="H5036" s="23">
        <v>7.8618399999999999</v>
      </c>
      <c r="I5036" s="23"/>
      <c r="J5036" s="23">
        <v>150</v>
      </c>
      <c r="K5036" s="23"/>
    </row>
    <row r="5037" spans="1:11" ht="12.75" customHeight="1" x14ac:dyDescent="0.25">
      <c r="A5037" s="20">
        <f t="shared" si="157"/>
        <v>43096.499999987805</v>
      </c>
      <c r="B5037" s="29">
        <v>26.16084</v>
      </c>
      <c r="C5037" s="30">
        <v>3.58765</v>
      </c>
      <c r="D5037" s="29">
        <v>207.2559</v>
      </c>
      <c r="E5037" s="29"/>
      <c r="F5037" s="24">
        <f t="shared" si="156"/>
        <v>26.16084</v>
      </c>
      <c r="G5037" s="24">
        <v>26.16084</v>
      </c>
      <c r="H5037" s="23">
        <v>7.8612900000000003</v>
      </c>
      <c r="I5037" s="23"/>
      <c r="J5037" s="23">
        <v>150</v>
      </c>
      <c r="K5037" s="23"/>
    </row>
    <row r="5038" spans="1:11" ht="12.75" customHeight="1" x14ac:dyDescent="0.25">
      <c r="A5038" s="20">
        <f t="shared" si="157"/>
        <v>43096.54166665447</v>
      </c>
      <c r="B5038" s="29">
        <v>10.0585</v>
      </c>
      <c r="C5038" s="30">
        <v>4.5743200000000002</v>
      </c>
      <c r="D5038" s="29">
        <v>219.58670000000001</v>
      </c>
      <c r="E5038" s="29"/>
      <c r="F5038" s="24">
        <f t="shared" si="156"/>
        <v>10.0585</v>
      </c>
      <c r="G5038" s="24">
        <v>10.0585</v>
      </c>
      <c r="H5038" s="23">
        <v>7.8585900000000004</v>
      </c>
      <c r="I5038" s="23"/>
      <c r="J5038" s="23">
        <v>150</v>
      </c>
      <c r="K5038" s="23"/>
    </row>
    <row r="5039" spans="1:11" ht="12.75" customHeight="1" x14ac:dyDescent="0.25">
      <c r="A5039" s="20">
        <f t="shared" si="157"/>
        <v>43096.583333321134</v>
      </c>
      <c r="B5039" s="29">
        <v>41.843559999999997</v>
      </c>
      <c r="C5039" s="30">
        <v>5.51105</v>
      </c>
      <c r="D5039" s="29">
        <v>221.11349999999999</v>
      </c>
      <c r="E5039" s="29"/>
      <c r="F5039" s="24">
        <f t="shared" si="156"/>
        <v>41.843559999999997</v>
      </c>
      <c r="G5039" s="24">
        <v>41.843559999999997</v>
      </c>
      <c r="H5039" s="23">
        <v>7.8584699999999996</v>
      </c>
      <c r="I5039" s="23"/>
      <c r="J5039" s="23">
        <v>150</v>
      </c>
      <c r="K5039" s="23"/>
    </row>
    <row r="5040" spans="1:11" ht="12.75" customHeight="1" x14ac:dyDescent="0.25">
      <c r="A5040" s="20">
        <f t="shared" si="157"/>
        <v>43096.624999987798</v>
      </c>
      <c r="B5040" s="29">
        <v>27.679279999999999</v>
      </c>
      <c r="C5040" s="30">
        <v>6.58812</v>
      </c>
      <c r="D5040" s="29">
        <v>225.6918</v>
      </c>
      <c r="E5040" s="29"/>
      <c r="F5040" s="24">
        <f t="shared" si="156"/>
        <v>27.679279999999999</v>
      </c>
      <c r="G5040" s="24">
        <v>27.679279999999999</v>
      </c>
      <c r="H5040" s="23">
        <v>7.8508899999999997</v>
      </c>
      <c r="I5040" s="23"/>
      <c r="J5040" s="23">
        <v>150</v>
      </c>
      <c r="K5040" s="23"/>
    </row>
    <row r="5041" spans="1:11" ht="12.75" customHeight="1" x14ac:dyDescent="0.25">
      <c r="A5041" s="20">
        <f t="shared" si="157"/>
        <v>43096.666666654462</v>
      </c>
      <c r="B5041" s="29">
        <v>15.253830000000001</v>
      </c>
      <c r="C5041" s="30">
        <v>6.4737999999999998</v>
      </c>
      <c r="D5041" s="29">
        <v>219.7834</v>
      </c>
      <c r="E5041" s="29"/>
      <c r="F5041" s="24">
        <f t="shared" si="156"/>
        <v>15.253830000000001</v>
      </c>
      <c r="G5041" s="24">
        <v>15.253830000000001</v>
      </c>
      <c r="H5041" s="23">
        <v>7.8505599999999998</v>
      </c>
      <c r="I5041" s="23"/>
      <c r="J5041" s="23">
        <v>150</v>
      </c>
      <c r="K5041" s="23"/>
    </row>
    <row r="5042" spans="1:11" ht="12.75" customHeight="1" x14ac:dyDescent="0.25">
      <c r="A5042" s="20">
        <f t="shared" si="157"/>
        <v>43096.708333321127</v>
      </c>
      <c r="B5042" s="29">
        <v>11.675610000000001</v>
      </c>
      <c r="C5042" s="30">
        <v>5.2973299999999997</v>
      </c>
      <c r="D5042" s="29">
        <v>208.2063</v>
      </c>
      <c r="E5042" s="29"/>
      <c r="F5042" s="24">
        <f t="shared" si="156"/>
        <v>11.675610000000001</v>
      </c>
      <c r="G5042" s="24">
        <v>11.675610000000001</v>
      </c>
      <c r="H5042" s="23">
        <v>7.8502299999999998</v>
      </c>
      <c r="I5042" s="23"/>
      <c r="J5042" s="23">
        <v>150</v>
      </c>
      <c r="K5042" s="23"/>
    </row>
    <row r="5043" spans="1:11" ht="12.75" customHeight="1" x14ac:dyDescent="0.25">
      <c r="A5043" s="20">
        <f t="shared" si="157"/>
        <v>43096.749999987791</v>
      </c>
      <c r="B5043" s="29">
        <v>30.908169999999998</v>
      </c>
      <c r="C5043" s="30">
        <v>4.4695499999999999</v>
      </c>
      <c r="D5043" s="29">
        <v>212.62270000000001</v>
      </c>
      <c r="E5043" s="29"/>
      <c r="F5043" s="24">
        <f t="shared" si="156"/>
        <v>30.908169999999998</v>
      </c>
      <c r="G5043" s="24">
        <v>30.908169999999998</v>
      </c>
      <c r="H5043" s="23">
        <v>7.8492199999999999</v>
      </c>
      <c r="I5043" s="23"/>
      <c r="J5043" s="23">
        <v>150</v>
      </c>
      <c r="K5043" s="23"/>
    </row>
    <row r="5044" spans="1:11" ht="12.75" customHeight="1" x14ac:dyDescent="0.25">
      <c r="A5044" s="20">
        <f t="shared" si="157"/>
        <v>43096.791666654455</v>
      </c>
      <c r="B5044" s="29">
        <v>20.679939999999998</v>
      </c>
      <c r="C5044" s="30">
        <v>4.4648700000000003</v>
      </c>
      <c r="D5044" s="29">
        <v>210.9067</v>
      </c>
      <c r="E5044" s="29"/>
      <c r="F5044" s="24">
        <f t="shared" si="156"/>
        <v>20.679939999999998</v>
      </c>
      <c r="G5044" s="24">
        <v>20.679939999999998</v>
      </c>
      <c r="H5044" s="23">
        <v>7.84917</v>
      </c>
      <c r="I5044" s="23"/>
      <c r="J5044" s="23">
        <v>150</v>
      </c>
      <c r="K5044" s="23"/>
    </row>
    <row r="5045" spans="1:11" ht="12.75" customHeight="1" x14ac:dyDescent="0.25">
      <c r="A5045" s="20">
        <f t="shared" si="157"/>
        <v>43096.833333321119</v>
      </c>
      <c r="B5045" s="29">
        <v>16.790890000000001</v>
      </c>
      <c r="C5045" s="30">
        <v>2.9287800000000002</v>
      </c>
      <c r="D5045" s="29">
        <v>207.51329999999999</v>
      </c>
      <c r="E5045" s="29"/>
      <c r="F5045" s="24">
        <f t="shared" si="156"/>
        <v>16.790890000000001</v>
      </c>
      <c r="G5045" s="24">
        <v>16.790890000000001</v>
      </c>
      <c r="H5045" s="23">
        <v>7.84206</v>
      </c>
      <c r="I5045" s="23"/>
      <c r="J5045" s="23">
        <v>150</v>
      </c>
      <c r="K5045" s="23"/>
    </row>
    <row r="5046" spans="1:11" ht="12.75" customHeight="1" x14ac:dyDescent="0.25">
      <c r="A5046" s="20">
        <f t="shared" si="157"/>
        <v>43096.874999987784</v>
      </c>
      <c r="B5046" s="29">
        <v>7.8502299999999998</v>
      </c>
      <c r="C5046" s="30">
        <v>1.08754</v>
      </c>
      <c r="D5046" s="29">
        <v>233.24950000000001</v>
      </c>
      <c r="E5046" s="29"/>
      <c r="F5046" s="24">
        <f t="shared" si="156"/>
        <v>7.8502299999999998</v>
      </c>
      <c r="G5046" s="24">
        <v>7.8502299999999998</v>
      </c>
      <c r="H5046" s="23">
        <v>7.8344699999999996</v>
      </c>
      <c r="I5046" s="23"/>
      <c r="J5046" s="23">
        <v>150</v>
      </c>
      <c r="K5046" s="23"/>
    </row>
    <row r="5047" spans="1:11" ht="12.75" customHeight="1" x14ac:dyDescent="0.25">
      <c r="A5047" s="20">
        <f t="shared" si="157"/>
        <v>43096.916666654448</v>
      </c>
      <c r="B5047" s="29">
        <v>45.972560000000001</v>
      </c>
      <c r="C5047" s="30">
        <v>1.89</v>
      </c>
      <c r="D5047" s="29">
        <v>233.08930000000001</v>
      </c>
      <c r="E5047" s="29"/>
      <c r="F5047" s="24">
        <f t="shared" si="156"/>
        <v>45.972560000000001</v>
      </c>
      <c r="G5047" s="24">
        <v>45.972560000000001</v>
      </c>
      <c r="H5047" s="23">
        <v>7.8293299999999997</v>
      </c>
      <c r="I5047" s="23"/>
      <c r="J5047" s="23">
        <v>150</v>
      </c>
      <c r="K5047" s="23"/>
    </row>
    <row r="5048" spans="1:11" ht="12.75" customHeight="1" x14ac:dyDescent="0.25">
      <c r="A5048" s="20">
        <f t="shared" si="157"/>
        <v>43096.958333321112</v>
      </c>
      <c r="B5048" s="29">
        <v>11.631779999999999</v>
      </c>
      <c r="C5048" s="30">
        <v>1.76606</v>
      </c>
      <c r="D5048" s="29">
        <v>259.08749999999998</v>
      </c>
      <c r="E5048" s="29"/>
      <c r="F5048" s="24">
        <f t="shared" si="156"/>
        <v>11.631779999999999</v>
      </c>
      <c r="G5048" s="24">
        <v>11.631779999999999</v>
      </c>
      <c r="H5048" s="23">
        <v>7.8218300000000003</v>
      </c>
      <c r="I5048" s="23"/>
      <c r="J5048" s="23">
        <v>150</v>
      </c>
      <c r="K5048" s="23"/>
    </row>
    <row r="5049" spans="1:11" ht="12.75" customHeight="1" x14ac:dyDescent="0.25">
      <c r="A5049" s="20">
        <f t="shared" si="157"/>
        <v>43096.999999987776</v>
      </c>
      <c r="B5049" s="29">
        <v>12.44524</v>
      </c>
      <c r="C5049" s="30">
        <v>0.76812999999999998</v>
      </c>
      <c r="D5049" s="29">
        <v>343.44409999999999</v>
      </c>
      <c r="E5049" s="29"/>
      <c r="F5049" s="24">
        <f t="shared" si="156"/>
        <v>12.44524</v>
      </c>
      <c r="G5049" s="24">
        <v>12.44524</v>
      </c>
      <c r="H5049" s="23">
        <v>7.8211700000000004</v>
      </c>
      <c r="I5049" s="23"/>
      <c r="J5049" s="23">
        <v>150</v>
      </c>
      <c r="K5049" s="23"/>
    </row>
    <row r="5050" spans="1:11" ht="12.75" customHeight="1" x14ac:dyDescent="0.25">
      <c r="A5050" s="20">
        <f t="shared" si="157"/>
        <v>43097.041666654441</v>
      </c>
      <c r="B5050" s="29">
        <v>10.10947</v>
      </c>
      <c r="C5050" s="30">
        <v>0.38045000000000001</v>
      </c>
      <c r="D5050" s="29">
        <v>93.306139999999999</v>
      </c>
      <c r="E5050" s="29"/>
      <c r="F5050" s="24">
        <f t="shared" si="156"/>
        <v>10.10947</v>
      </c>
      <c r="G5050" s="24">
        <v>10.10947</v>
      </c>
      <c r="H5050" s="23">
        <v>7.8203199999999997</v>
      </c>
      <c r="I5050" s="23">
        <f>COUNTIF(G5050:G5073,"&gt;150")</f>
        <v>0</v>
      </c>
      <c r="J5050" s="23">
        <v>150</v>
      </c>
      <c r="K5050" s="23"/>
    </row>
    <row r="5051" spans="1:11" ht="12.75" customHeight="1" x14ac:dyDescent="0.25">
      <c r="A5051" s="20">
        <f t="shared" si="157"/>
        <v>43097.083333321105</v>
      </c>
      <c r="B5051" s="29">
        <v>14.719329999999999</v>
      </c>
      <c r="C5051" s="30">
        <v>0.53832000000000002</v>
      </c>
      <c r="D5051" s="29">
        <v>22.720379999999999</v>
      </c>
      <c r="E5051" s="29"/>
      <c r="F5051" s="24">
        <f t="shared" si="156"/>
        <v>14.719329999999999</v>
      </c>
      <c r="G5051" s="24">
        <v>14.719329999999999</v>
      </c>
      <c r="H5051" s="23">
        <v>7.8162700000000003</v>
      </c>
      <c r="I5051" s="23"/>
      <c r="J5051" s="23">
        <v>150</v>
      </c>
      <c r="K5051" s="23"/>
    </row>
    <row r="5052" spans="1:11" ht="12.75" customHeight="1" x14ac:dyDescent="0.25">
      <c r="A5052" s="20">
        <f t="shared" si="157"/>
        <v>43097.124999987769</v>
      </c>
      <c r="B5052" s="29">
        <v>13.29867</v>
      </c>
      <c r="C5052" s="30">
        <v>0.62402000000000002</v>
      </c>
      <c r="D5052" s="29">
        <v>6.8207199999999997</v>
      </c>
      <c r="E5052" s="29"/>
      <c r="F5052" s="24">
        <f t="shared" si="156"/>
        <v>13.29867</v>
      </c>
      <c r="G5052" s="24">
        <v>13.29867</v>
      </c>
      <c r="H5052" s="23">
        <v>7.8150399999999998</v>
      </c>
      <c r="I5052" s="23"/>
      <c r="J5052" s="23">
        <v>150</v>
      </c>
      <c r="K5052" s="23"/>
    </row>
    <row r="5053" spans="1:11" ht="12.75" customHeight="1" x14ac:dyDescent="0.25">
      <c r="A5053" s="20">
        <f t="shared" si="157"/>
        <v>43097.166666654433</v>
      </c>
      <c r="B5053" s="29">
        <v>4.7692800000000002</v>
      </c>
      <c r="C5053" s="30">
        <v>0.48752000000000001</v>
      </c>
      <c r="D5053" s="29">
        <v>327.24040000000002</v>
      </c>
      <c r="E5053" s="29"/>
      <c r="F5053" s="24">
        <f t="shared" si="156"/>
        <v>4.7692800000000002</v>
      </c>
      <c r="G5053" s="24">
        <v>4.7692800000000002</v>
      </c>
      <c r="H5053" s="23">
        <v>7.8129099999999996</v>
      </c>
      <c r="I5053" s="23"/>
      <c r="J5053" s="23">
        <v>150</v>
      </c>
      <c r="K5053" s="23"/>
    </row>
    <row r="5054" spans="1:11" ht="12.75" customHeight="1" x14ac:dyDescent="0.25">
      <c r="A5054" s="20">
        <f t="shared" si="157"/>
        <v>43097.208333321098</v>
      </c>
      <c r="B5054" s="29">
        <v>0.33733000000000002</v>
      </c>
      <c r="C5054" s="30">
        <v>0.45771000000000001</v>
      </c>
      <c r="D5054" s="29">
        <v>350.02589999999998</v>
      </c>
      <c r="E5054" s="29"/>
      <c r="F5054" s="24">
        <f t="shared" si="156"/>
        <v>0.33733000000000002</v>
      </c>
      <c r="G5054" s="24">
        <v>0.33733000000000002</v>
      </c>
      <c r="H5054" s="23">
        <v>7.8120500000000002</v>
      </c>
      <c r="I5054" s="23"/>
      <c r="J5054" s="23">
        <v>150</v>
      </c>
      <c r="K5054" s="23"/>
    </row>
    <row r="5055" spans="1:11" ht="12.75" customHeight="1" x14ac:dyDescent="0.25">
      <c r="A5055" s="20">
        <f t="shared" si="157"/>
        <v>43097.249999987762</v>
      </c>
      <c r="B5055" s="29">
        <v>6.3793899999999999</v>
      </c>
      <c r="C5055" s="30">
        <v>0.39976</v>
      </c>
      <c r="D5055" s="29">
        <v>264.31689999999998</v>
      </c>
      <c r="E5055" s="29"/>
      <c r="F5055" s="24">
        <f t="shared" si="156"/>
        <v>6.3793899999999999</v>
      </c>
      <c r="G5055" s="24">
        <v>6.3793899999999999</v>
      </c>
      <c r="H5055" s="23">
        <v>7.8111899999999999</v>
      </c>
      <c r="I5055" s="23"/>
      <c r="J5055" s="23">
        <v>150</v>
      </c>
      <c r="K5055" s="23"/>
    </row>
    <row r="5056" spans="1:11" ht="12.75" customHeight="1" x14ac:dyDescent="0.25">
      <c r="A5056" s="20">
        <f t="shared" si="157"/>
        <v>43097.291666654426</v>
      </c>
      <c r="B5056" s="29">
        <v>22.716999999999999</v>
      </c>
      <c r="C5056" s="30">
        <v>0.34199000000000002</v>
      </c>
      <c r="D5056" s="29">
        <v>46.328209999999999</v>
      </c>
      <c r="E5056" s="29"/>
      <c r="F5056" s="24">
        <f t="shared" si="156"/>
        <v>22.716999999999999</v>
      </c>
      <c r="G5056" s="24">
        <v>22.716999999999999</v>
      </c>
      <c r="H5056" s="23">
        <v>7.8091100000000004</v>
      </c>
      <c r="I5056" s="23"/>
      <c r="J5056" s="23">
        <v>150</v>
      </c>
      <c r="K5056" s="23"/>
    </row>
    <row r="5057" spans="1:11" ht="12.75" customHeight="1" x14ac:dyDescent="0.25">
      <c r="A5057" s="20">
        <f t="shared" si="157"/>
        <v>43097.33333332109</v>
      </c>
      <c r="B5057" s="29">
        <v>8.6508900000000004</v>
      </c>
      <c r="C5057" s="30">
        <v>0.68835000000000002</v>
      </c>
      <c r="D5057" s="29">
        <v>162.8167</v>
      </c>
      <c r="E5057" s="29"/>
      <c r="F5057" s="24">
        <f t="shared" si="156"/>
        <v>8.6508900000000004</v>
      </c>
      <c r="G5057" s="24">
        <v>8.6508900000000004</v>
      </c>
      <c r="H5057" s="23">
        <v>7.8049600000000003</v>
      </c>
      <c r="I5057" s="23"/>
      <c r="J5057" s="23">
        <v>150</v>
      </c>
      <c r="K5057" s="23"/>
    </row>
    <row r="5058" spans="1:11" ht="12.75" customHeight="1" x14ac:dyDescent="0.25">
      <c r="A5058" s="20">
        <f t="shared" si="157"/>
        <v>43097.374999987755</v>
      </c>
      <c r="B5058" s="29"/>
      <c r="C5058" s="30">
        <v>1.8950499999999999</v>
      </c>
      <c r="D5058" s="29">
        <v>178.2998</v>
      </c>
      <c r="E5058" s="29"/>
      <c r="F5058" s="24" t="str">
        <f t="shared" si="156"/>
        <v/>
      </c>
      <c r="G5058" s="24" t="s">
        <v>189</v>
      </c>
      <c r="H5058" s="23">
        <v>7.8031699999999997</v>
      </c>
      <c r="I5058" s="23"/>
      <c r="J5058" s="23">
        <v>150</v>
      </c>
      <c r="K5058" s="23"/>
    </row>
    <row r="5059" spans="1:11" ht="12.75" customHeight="1" x14ac:dyDescent="0.25">
      <c r="A5059" s="20">
        <f t="shared" si="157"/>
        <v>43097.416666654419</v>
      </c>
      <c r="B5059" s="29">
        <v>13.89733</v>
      </c>
      <c r="C5059" s="30">
        <v>2.9052899999999999</v>
      </c>
      <c r="D5059" s="29">
        <v>188.18620000000001</v>
      </c>
      <c r="E5059" s="29"/>
      <c r="F5059" s="24">
        <f t="shared" si="156"/>
        <v>13.89733</v>
      </c>
      <c r="G5059" s="24">
        <v>13.89733</v>
      </c>
      <c r="H5059" s="23">
        <v>7.80206</v>
      </c>
      <c r="I5059" s="23"/>
      <c r="J5059" s="23">
        <v>150</v>
      </c>
      <c r="K5059" s="23"/>
    </row>
    <row r="5060" spans="1:11" ht="12.75" customHeight="1" x14ac:dyDescent="0.25">
      <c r="A5060" s="20">
        <f t="shared" si="157"/>
        <v>43097.458333321083</v>
      </c>
      <c r="B5060" s="29">
        <v>23.819220000000001</v>
      </c>
      <c r="C5060" s="30">
        <v>2.5169999999999999</v>
      </c>
      <c r="D5060" s="29">
        <v>194.1139</v>
      </c>
      <c r="E5060" s="29"/>
      <c r="F5060" s="24">
        <f t="shared" si="156"/>
        <v>23.819220000000001</v>
      </c>
      <c r="G5060" s="24">
        <v>23.819220000000001</v>
      </c>
      <c r="H5060" s="23">
        <v>7.7963800000000001</v>
      </c>
      <c r="I5060" s="23"/>
      <c r="J5060" s="23">
        <v>150</v>
      </c>
      <c r="K5060" s="23"/>
    </row>
    <row r="5061" spans="1:11" ht="12.75" customHeight="1" x14ac:dyDescent="0.25">
      <c r="A5061" s="20">
        <f t="shared" si="157"/>
        <v>43097.499999987747</v>
      </c>
      <c r="B5061" s="29">
        <v>18.858499999999999</v>
      </c>
      <c r="C5061" s="30">
        <v>3.8615400000000002</v>
      </c>
      <c r="D5061" s="29">
        <v>197.88589999999999</v>
      </c>
      <c r="E5061" s="29"/>
      <c r="F5061" s="24">
        <f t="shared" si="156"/>
        <v>18.858499999999999</v>
      </c>
      <c r="G5061" s="24">
        <v>18.858499999999999</v>
      </c>
      <c r="H5061" s="23">
        <v>7.7945000000000002</v>
      </c>
      <c r="I5061" s="23"/>
      <c r="J5061" s="23">
        <v>150</v>
      </c>
      <c r="K5061" s="23"/>
    </row>
    <row r="5062" spans="1:11" ht="12.75" customHeight="1" x14ac:dyDescent="0.25">
      <c r="A5062" s="20">
        <f t="shared" si="157"/>
        <v>43097.541666654412</v>
      </c>
      <c r="B5062" s="29">
        <v>8.2116699999999998</v>
      </c>
      <c r="C5062" s="30">
        <v>4.2578399999999998</v>
      </c>
      <c r="D5062" s="29">
        <v>195.82929999999999</v>
      </c>
      <c r="E5062" s="29"/>
      <c r="F5062" s="24">
        <f t="shared" si="156"/>
        <v>8.2116699999999998</v>
      </c>
      <c r="G5062" s="24">
        <v>8.2116699999999998</v>
      </c>
      <c r="H5062" s="23">
        <v>7.7943300000000004</v>
      </c>
      <c r="I5062" s="23"/>
      <c r="J5062" s="23">
        <v>150</v>
      </c>
      <c r="K5062" s="23"/>
    </row>
    <row r="5063" spans="1:11" ht="12.75" customHeight="1" x14ac:dyDescent="0.25">
      <c r="A5063" s="20">
        <f t="shared" si="157"/>
        <v>43097.583333321076</v>
      </c>
      <c r="B5063" s="29">
        <v>9.3384400000000003</v>
      </c>
      <c r="C5063" s="30">
        <v>3.6409899999999999</v>
      </c>
      <c r="D5063" s="29">
        <v>193.0247</v>
      </c>
      <c r="E5063" s="29"/>
      <c r="F5063" s="24">
        <f t="shared" si="156"/>
        <v>9.3384400000000003</v>
      </c>
      <c r="G5063" s="24">
        <v>9.3384400000000003</v>
      </c>
      <c r="H5063" s="23">
        <v>7.7917500000000004</v>
      </c>
      <c r="I5063" s="23"/>
      <c r="J5063" s="23">
        <v>150</v>
      </c>
      <c r="K5063" s="23"/>
    </row>
    <row r="5064" spans="1:11" ht="12.75" customHeight="1" x14ac:dyDescent="0.25">
      <c r="A5064" s="20">
        <f t="shared" si="157"/>
        <v>43097.62499998774</v>
      </c>
      <c r="B5064" s="29">
        <v>5.4998300000000002</v>
      </c>
      <c r="C5064" s="30">
        <v>4.2289599999999998</v>
      </c>
      <c r="D5064" s="29">
        <v>210.7414</v>
      </c>
      <c r="E5064" s="29"/>
      <c r="F5064" s="24">
        <f t="shared" si="156"/>
        <v>5.4998300000000002</v>
      </c>
      <c r="G5064" s="24">
        <v>5.4998300000000002</v>
      </c>
      <c r="H5064" s="23">
        <v>7.7916699999999999</v>
      </c>
      <c r="I5064" s="23"/>
      <c r="J5064" s="23">
        <v>150</v>
      </c>
      <c r="K5064" s="23"/>
    </row>
    <row r="5065" spans="1:11" ht="12.75" customHeight="1" x14ac:dyDescent="0.25">
      <c r="A5065" s="20">
        <f t="shared" si="157"/>
        <v>43097.666666654404</v>
      </c>
      <c r="B5065" s="29">
        <v>14.78506</v>
      </c>
      <c r="C5065" s="30">
        <v>4.5732999999999997</v>
      </c>
      <c r="D5065" s="29">
        <v>231.32169999999999</v>
      </c>
      <c r="E5065" s="29"/>
      <c r="F5065" s="24">
        <f t="shared" si="156"/>
        <v>14.78506</v>
      </c>
      <c r="G5065" s="24">
        <v>14.78506</v>
      </c>
      <c r="H5065" s="23">
        <v>7.7910000000000004</v>
      </c>
      <c r="I5065" s="23"/>
      <c r="J5065" s="23">
        <v>150</v>
      </c>
      <c r="K5065" s="23"/>
    </row>
    <row r="5066" spans="1:11" ht="12.75" customHeight="1" x14ac:dyDescent="0.25">
      <c r="A5066" s="20">
        <f t="shared" si="157"/>
        <v>43097.708333321068</v>
      </c>
      <c r="B5066" s="29">
        <v>35.489829999999998</v>
      </c>
      <c r="C5066" s="30">
        <v>5.2633599999999996</v>
      </c>
      <c r="D5066" s="29">
        <v>223.74019999999999</v>
      </c>
      <c r="E5066" s="29"/>
      <c r="F5066" s="24">
        <f t="shared" si="156"/>
        <v>35.489829999999998</v>
      </c>
      <c r="G5066" s="24">
        <v>35.489829999999998</v>
      </c>
      <c r="H5066" s="23">
        <v>7.7846099999999998</v>
      </c>
      <c r="I5066" s="23"/>
      <c r="J5066" s="23">
        <v>150</v>
      </c>
      <c r="K5066" s="23"/>
    </row>
    <row r="5067" spans="1:11" ht="12.75" customHeight="1" x14ac:dyDescent="0.25">
      <c r="A5067" s="20">
        <f t="shared" si="157"/>
        <v>43097.749999987733</v>
      </c>
      <c r="B5067" s="29">
        <v>17.745439999999999</v>
      </c>
      <c r="C5067" s="30">
        <v>4.0964</v>
      </c>
      <c r="D5067" s="29">
        <v>213.76009999999999</v>
      </c>
      <c r="E5067" s="29"/>
      <c r="F5067" s="24">
        <f t="shared" ref="F5067:F5130" si="158">IF(AND(B5067&gt;0,ISNUMBER(B5067)),B5067,"")</f>
        <v>17.745439999999999</v>
      </c>
      <c r="G5067" s="24">
        <v>17.745439999999999</v>
      </c>
      <c r="H5067" s="23">
        <v>7.7830599999999999</v>
      </c>
      <c r="I5067" s="23"/>
      <c r="J5067" s="23">
        <v>150</v>
      </c>
      <c r="K5067" s="23"/>
    </row>
    <row r="5068" spans="1:11" ht="12.75" customHeight="1" x14ac:dyDescent="0.25">
      <c r="A5068" s="20">
        <f t="shared" ref="A5068:A5131" si="159">A5067+1/24</f>
        <v>43097.791666654397</v>
      </c>
      <c r="B5068" s="29">
        <v>11.37322</v>
      </c>
      <c r="C5068" s="30">
        <v>3.49403</v>
      </c>
      <c r="D5068" s="29">
        <v>221.77780000000001</v>
      </c>
      <c r="E5068" s="29"/>
      <c r="F5068" s="24">
        <f t="shared" si="158"/>
        <v>11.37322</v>
      </c>
      <c r="G5068" s="24">
        <v>11.37322</v>
      </c>
      <c r="H5068" s="23">
        <v>7.7776699999999996</v>
      </c>
      <c r="I5068" s="23"/>
      <c r="J5068" s="23">
        <v>150</v>
      </c>
      <c r="K5068" s="23"/>
    </row>
    <row r="5069" spans="1:11" ht="12.75" customHeight="1" x14ac:dyDescent="0.25">
      <c r="A5069" s="20">
        <f t="shared" si="159"/>
        <v>43097.833333321061</v>
      </c>
      <c r="B5069" s="29">
        <v>41.867669999999997</v>
      </c>
      <c r="C5069" s="30">
        <v>3.44977</v>
      </c>
      <c r="D5069" s="29">
        <v>223.98159999999999</v>
      </c>
      <c r="E5069" s="29"/>
      <c r="F5069" s="24">
        <f t="shared" si="158"/>
        <v>41.867669999999997</v>
      </c>
      <c r="G5069" s="24">
        <v>41.867669999999997</v>
      </c>
      <c r="H5069" s="23">
        <v>7.7732799999999997</v>
      </c>
      <c r="I5069" s="23"/>
      <c r="J5069" s="23">
        <v>150</v>
      </c>
      <c r="K5069" s="23"/>
    </row>
    <row r="5070" spans="1:11" ht="12.75" customHeight="1" x14ac:dyDescent="0.25">
      <c r="A5070" s="20">
        <f t="shared" si="159"/>
        <v>43097.874999987725</v>
      </c>
      <c r="B5070" s="29">
        <v>25.84</v>
      </c>
      <c r="C5070" s="30">
        <v>2.1678700000000002</v>
      </c>
      <c r="D5070" s="29">
        <v>224.46539999999999</v>
      </c>
      <c r="E5070" s="29"/>
      <c r="F5070" s="24">
        <f t="shared" si="158"/>
        <v>25.84</v>
      </c>
      <c r="G5070" s="24">
        <v>25.84</v>
      </c>
      <c r="H5070" s="23">
        <v>7.7714999999999996</v>
      </c>
      <c r="I5070" s="23"/>
      <c r="J5070" s="23">
        <v>150</v>
      </c>
      <c r="K5070" s="23"/>
    </row>
    <row r="5071" spans="1:11" ht="12.75" customHeight="1" x14ac:dyDescent="0.25">
      <c r="A5071" s="20">
        <f t="shared" si="159"/>
        <v>43097.91666665439</v>
      </c>
      <c r="B5071" s="29">
        <v>32.052720000000001</v>
      </c>
      <c r="C5071" s="30">
        <v>1.8520799999999999</v>
      </c>
      <c r="D5071" s="29">
        <v>253.7611</v>
      </c>
      <c r="E5071" s="29"/>
      <c r="F5071" s="24">
        <f t="shared" si="158"/>
        <v>32.052720000000001</v>
      </c>
      <c r="G5071" s="24">
        <v>32.052720000000001</v>
      </c>
      <c r="H5071" s="23">
        <v>7.7710699999999999</v>
      </c>
      <c r="I5071" s="23"/>
      <c r="J5071" s="23">
        <v>150</v>
      </c>
      <c r="K5071" s="23"/>
    </row>
    <row r="5072" spans="1:11" ht="12.75" customHeight="1" x14ac:dyDescent="0.25">
      <c r="A5072" s="20">
        <f t="shared" si="159"/>
        <v>43097.958333321054</v>
      </c>
      <c r="B5072" s="29">
        <v>24.427890000000001</v>
      </c>
      <c r="C5072" s="30">
        <v>1.0283599999999999</v>
      </c>
      <c r="D5072" s="29">
        <v>293.76139999999998</v>
      </c>
      <c r="E5072" s="29"/>
      <c r="F5072" s="24">
        <f t="shared" si="158"/>
        <v>24.427890000000001</v>
      </c>
      <c r="G5072" s="24">
        <v>24.427890000000001</v>
      </c>
      <c r="H5072" s="23">
        <v>7.7694999999999999</v>
      </c>
      <c r="I5072" s="23"/>
      <c r="J5072" s="23">
        <v>150</v>
      </c>
      <c r="K5072" s="23"/>
    </row>
    <row r="5073" spans="1:11" ht="12.75" customHeight="1" x14ac:dyDescent="0.25">
      <c r="A5073" s="20">
        <f t="shared" si="159"/>
        <v>43097.999999987718</v>
      </c>
      <c r="B5073" s="29">
        <v>24.419280000000001</v>
      </c>
      <c r="C5073" s="30">
        <v>0.46822000000000003</v>
      </c>
      <c r="D5073" s="29">
        <v>291.45699999999999</v>
      </c>
      <c r="E5073" s="29"/>
      <c r="F5073" s="24">
        <f t="shared" si="158"/>
        <v>24.419280000000001</v>
      </c>
      <c r="G5073" s="24">
        <v>24.419280000000001</v>
      </c>
      <c r="H5073" s="23">
        <v>7.7640000000000002</v>
      </c>
      <c r="I5073" s="23"/>
      <c r="J5073" s="23">
        <v>150</v>
      </c>
      <c r="K5073" s="23"/>
    </row>
    <row r="5074" spans="1:11" ht="12.75" customHeight="1" x14ac:dyDescent="0.25">
      <c r="A5074" s="20">
        <f t="shared" si="159"/>
        <v>43098.041666654382</v>
      </c>
      <c r="B5074" s="29">
        <v>41.875059999999998</v>
      </c>
      <c r="C5074" s="30">
        <v>0.35449999999999998</v>
      </c>
      <c r="D5074" s="29">
        <v>327.24259999999998</v>
      </c>
      <c r="E5074" s="29"/>
      <c r="F5074" s="24">
        <f t="shared" si="158"/>
        <v>41.875059999999998</v>
      </c>
      <c r="G5074" s="24">
        <v>41.875059999999998</v>
      </c>
      <c r="H5074" s="23">
        <v>7.7543899999999999</v>
      </c>
      <c r="I5074" s="23">
        <f>COUNTIF(G5074:G5097,"&gt;150")</f>
        <v>0</v>
      </c>
      <c r="J5074" s="23">
        <v>150</v>
      </c>
      <c r="K5074" s="23"/>
    </row>
    <row r="5075" spans="1:11" ht="12.75" customHeight="1" x14ac:dyDescent="0.25">
      <c r="A5075" s="20">
        <f t="shared" si="159"/>
        <v>43098.083333321047</v>
      </c>
      <c r="B5075" s="29">
        <v>23.618279999999999</v>
      </c>
      <c r="C5075" s="30">
        <v>1.6977800000000001</v>
      </c>
      <c r="D5075" s="29">
        <v>224.1311</v>
      </c>
      <c r="E5075" s="29"/>
      <c r="F5075" s="24">
        <f t="shared" si="158"/>
        <v>23.618279999999999</v>
      </c>
      <c r="G5075" s="24">
        <v>23.618279999999999</v>
      </c>
      <c r="H5075" s="23">
        <v>7.7515799999999997</v>
      </c>
      <c r="I5075" s="23"/>
      <c r="J5075" s="23">
        <v>150</v>
      </c>
      <c r="K5075" s="23"/>
    </row>
    <row r="5076" spans="1:11" ht="12.75" customHeight="1" x14ac:dyDescent="0.25">
      <c r="A5076" s="20">
        <f t="shared" si="159"/>
        <v>43098.124999987711</v>
      </c>
      <c r="B5076" s="29">
        <v>16.69661</v>
      </c>
      <c r="C5076" s="30">
        <v>2.7587199999999998</v>
      </c>
      <c r="D5076" s="29">
        <v>214.54179999999999</v>
      </c>
      <c r="E5076" s="29"/>
      <c r="F5076" s="24">
        <f t="shared" si="158"/>
        <v>16.69661</v>
      </c>
      <c r="G5076" s="24">
        <v>16.69661</v>
      </c>
      <c r="H5076" s="23">
        <v>7.7503299999999999</v>
      </c>
      <c r="I5076" s="23"/>
      <c r="J5076" s="23">
        <v>150</v>
      </c>
      <c r="K5076" s="23"/>
    </row>
    <row r="5077" spans="1:11" ht="12.75" customHeight="1" x14ac:dyDescent="0.25">
      <c r="A5077" s="20">
        <f t="shared" si="159"/>
        <v>43098.166666654375</v>
      </c>
      <c r="B5077" s="29">
        <v>15.425050000000001</v>
      </c>
      <c r="C5077" s="30">
        <v>3.5707200000000001</v>
      </c>
      <c r="D5077" s="29">
        <v>222.35550000000001</v>
      </c>
      <c r="E5077" s="29"/>
      <c r="F5077" s="24">
        <f t="shared" si="158"/>
        <v>15.425050000000001</v>
      </c>
      <c r="G5077" s="24">
        <v>15.425050000000001</v>
      </c>
      <c r="H5077" s="23">
        <v>7.7425600000000001</v>
      </c>
      <c r="I5077" s="23"/>
      <c r="J5077" s="23">
        <v>150</v>
      </c>
      <c r="K5077" s="23"/>
    </row>
    <row r="5078" spans="1:11" ht="12.75" customHeight="1" x14ac:dyDescent="0.25">
      <c r="A5078" s="20">
        <f t="shared" si="159"/>
        <v>43098.208333321039</v>
      </c>
      <c r="B5078" s="29">
        <v>10.122719999999999</v>
      </c>
      <c r="C5078" s="30">
        <v>2.8631099999999998</v>
      </c>
      <c r="D5078" s="29">
        <v>232.4391</v>
      </c>
      <c r="E5078" s="29"/>
      <c r="F5078" s="24">
        <f t="shared" si="158"/>
        <v>10.122719999999999</v>
      </c>
      <c r="G5078" s="24">
        <v>10.122719999999999</v>
      </c>
      <c r="H5078" s="23">
        <v>7.7418699999999996</v>
      </c>
      <c r="I5078" s="23"/>
      <c r="J5078" s="23">
        <v>150</v>
      </c>
      <c r="K5078" s="23"/>
    </row>
    <row r="5079" spans="1:11" ht="12.75" customHeight="1" x14ac:dyDescent="0.25">
      <c r="A5079" s="20">
        <f t="shared" si="159"/>
        <v>43098.249999987704</v>
      </c>
      <c r="B5079" s="29">
        <v>19.136220000000002</v>
      </c>
      <c r="C5079" s="30">
        <v>3.4400499999999998</v>
      </c>
      <c r="D5079" s="29">
        <v>233.24160000000001</v>
      </c>
      <c r="E5079" s="29"/>
      <c r="F5079" s="24">
        <f t="shared" si="158"/>
        <v>19.136220000000002</v>
      </c>
      <c r="G5079" s="24">
        <v>19.136220000000002</v>
      </c>
      <c r="H5079" s="23">
        <v>7.7400700000000002</v>
      </c>
      <c r="I5079" s="23"/>
      <c r="J5079" s="23">
        <v>150</v>
      </c>
      <c r="K5079" s="23"/>
    </row>
    <row r="5080" spans="1:11" ht="12.75" customHeight="1" x14ac:dyDescent="0.25">
      <c r="A5080" s="20">
        <f t="shared" si="159"/>
        <v>43098.291666654368</v>
      </c>
      <c r="B5080" s="29">
        <v>23.526219999999999</v>
      </c>
      <c r="C5080" s="30">
        <v>3.5950600000000001</v>
      </c>
      <c r="D5080" s="29">
        <v>218.49539999999999</v>
      </c>
      <c r="E5080" s="29"/>
      <c r="F5080" s="24">
        <f t="shared" si="158"/>
        <v>23.526219999999999</v>
      </c>
      <c r="G5080" s="24">
        <v>23.526219999999999</v>
      </c>
      <c r="H5080" s="23">
        <v>7.7364199999999999</v>
      </c>
      <c r="I5080" s="23"/>
      <c r="J5080" s="23">
        <v>150</v>
      </c>
      <c r="K5080" s="23"/>
    </row>
    <row r="5081" spans="1:11" ht="12.75" customHeight="1" x14ac:dyDescent="0.25">
      <c r="A5081" s="20">
        <f t="shared" si="159"/>
        <v>43098.333333321032</v>
      </c>
      <c r="B5081" s="29">
        <v>25.129390000000001</v>
      </c>
      <c r="C5081" s="30">
        <v>4.1088800000000001</v>
      </c>
      <c r="D5081" s="29">
        <v>204.2296</v>
      </c>
      <c r="E5081" s="29"/>
      <c r="F5081" s="24">
        <f t="shared" si="158"/>
        <v>25.129390000000001</v>
      </c>
      <c r="G5081" s="24">
        <v>25.129390000000001</v>
      </c>
      <c r="H5081" s="23">
        <v>7.7346399999999997</v>
      </c>
      <c r="I5081" s="23"/>
      <c r="J5081" s="23">
        <v>150</v>
      </c>
      <c r="K5081" s="23"/>
    </row>
    <row r="5082" spans="1:11" ht="12.75" customHeight="1" x14ac:dyDescent="0.25">
      <c r="A5082" s="20">
        <f t="shared" si="159"/>
        <v>43098.374999987696</v>
      </c>
      <c r="B5082" s="29">
        <v>27.75994</v>
      </c>
      <c r="C5082" s="30">
        <v>2.9814400000000001</v>
      </c>
      <c r="D5082" s="29">
        <v>211.85489999999999</v>
      </c>
      <c r="E5082" s="29"/>
      <c r="F5082" s="24">
        <f t="shared" si="158"/>
        <v>27.75994</v>
      </c>
      <c r="G5082" s="24">
        <v>27.75994</v>
      </c>
      <c r="H5082" s="23">
        <v>7.7326699999999997</v>
      </c>
      <c r="I5082" s="23"/>
      <c r="J5082" s="23">
        <v>150</v>
      </c>
      <c r="K5082" s="23"/>
    </row>
    <row r="5083" spans="1:11" ht="12.75" customHeight="1" x14ac:dyDescent="0.25">
      <c r="A5083" s="20">
        <f t="shared" si="159"/>
        <v>43098.416666654361</v>
      </c>
      <c r="B5083" s="29">
        <v>25.862110000000001</v>
      </c>
      <c r="C5083" s="30">
        <v>4.1476899999999999</v>
      </c>
      <c r="D5083" s="29">
        <v>224.58080000000001</v>
      </c>
      <c r="E5083" s="29"/>
      <c r="F5083" s="24">
        <f t="shared" si="158"/>
        <v>25.862110000000001</v>
      </c>
      <c r="G5083" s="24">
        <v>25.862110000000001</v>
      </c>
      <c r="H5083" s="23">
        <v>7.7317200000000001</v>
      </c>
      <c r="I5083" s="23"/>
      <c r="J5083" s="23">
        <v>150</v>
      </c>
      <c r="K5083" s="23"/>
    </row>
    <row r="5084" spans="1:11" ht="12.75" customHeight="1" x14ac:dyDescent="0.25">
      <c r="A5084" s="20">
        <f t="shared" si="159"/>
        <v>43098.458333321025</v>
      </c>
      <c r="B5084" s="29">
        <v>26.180440000000001</v>
      </c>
      <c r="C5084" s="30">
        <v>4.3705600000000002</v>
      </c>
      <c r="D5084" s="29">
        <v>211.75829999999999</v>
      </c>
      <c r="E5084" s="29"/>
      <c r="F5084" s="24">
        <f t="shared" si="158"/>
        <v>26.180440000000001</v>
      </c>
      <c r="G5084" s="24">
        <v>26.180440000000001</v>
      </c>
      <c r="H5084" s="23">
        <v>7.7292100000000001</v>
      </c>
      <c r="I5084" s="23"/>
      <c r="J5084" s="23">
        <v>150</v>
      </c>
      <c r="K5084" s="23"/>
    </row>
    <row r="5085" spans="1:11" ht="12.75" customHeight="1" x14ac:dyDescent="0.25">
      <c r="A5085" s="20">
        <f t="shared" si="159"/>
        <v>43098.499999987689</v>
      </c>
      <c r="B5085" s="29">
        <v>16.635100000000001</v>
      </c>
      <c r="C5085" s="30">
        <v>4.7282299999999999</v>
      </c>
      <c r="D5085" s="29">
        <v>211.34569999999999</v>
      </c>
      <c r="E5085" s="29"/>
      <c r="F5085" s="24">
        <f t="shared" si="158"/>
        <v>16.635100000000001</v>
      </c>
      <c r="G5085" s="24">
        <v>16.635100000000001</v>
      </c>
      <c r="H5085" s="23">
        <v>7.7271700000000001</v>
      </c>
      <c r="I5085" s="23"/>
      <c r="J5085" s="23">
        <v>150</v>
      </c>
      <c r="K5085" s="23"/>
    </row>
    <row r="5086" spans="1:11" ht="12.75" customHeight="1" x14ac:dyDescent="0.25">
      <c r="A5086" s="20">
        <f t="shared" si="159"/>
        <v>43098.541666654353</v>
      </c>
      <c r="B5086" s="29">
        <v>30.619679999999999</v>
      </c>
      <c r="C5086" s="30">
        <v>4.6565799999999999</v>
      </c>
      <c r="D5086" s="29">
        <v>204.70509999999999</v>
      </c>
      <c r="E5086" s="29"/>
      <c r="F5086" s="24">
        <f t="shared" si="158"/>
        <v>30.619679999999999</v>
      </c>
      <c r="G5086" s="24">
        <v>30.619679999999999</v>
      </c>
      <c r="H5086" s="23">
        <v>7.7266700000000004</v>
      </c>
      <c r="I5086" s="23"/>
      <c r="J5086" s="23">
        <v>150</v>
      </c>
      <c r="K5086" s="23"/>
    </row>
    <row r="5087" spans="1:11" ht="12.75" customHeight="1" x14ac:dyDescent="0.25">
      <c r="A5087" s="20">
        <f t="shared" si="159"/>
        <v>43098.583333321018</v>
      </c>
      <c r="B5087" s="29">
        <v>32.860889999999998</v>
      </c>
      <c r="C5087" s="30">
        <v>5.0817600000000001</v>
      </c>
      <c r="D5087" s="29">
        <v>223.57040000000001</v>
      </c>
      <c r="E5087" s="29"/>
      <c r="F5087" s="24">
        <f t="shared" si="158"/>
        <v>32.860889999999998</v>
      </c>
      <c r="G5087" s="24">
        <v>32.860889999999998</v>
      </c>
      <c r="H5087" s="23">
        <v>7.7255200000000004</v>
      </c>
      <c r="I5087" s="23"/>
      <c r="J5087" s="23">
        <v>150</v>
      </c>
      <c r="K5087" s="23"/>
    </row>
    <row r="5088" spans="1:11" ht="12.75" customHeight="1" x14ac:dyDescent="0.25">
      <c r="A5088" s="20">
        <f t="shared" si="159"/>
        <v>43098.624999987682</v>
      </c>
      <c r="B5088" s="29">
        <v>10.510070000000001</v>
      </c>
      <c r="C5088" s="30">
        <v>5.0436899999999998</v>
      </c>
      <c r="D5088" s="29">
        <v>220.08349999999999</v>
      </c>
      <c r="E5088" s="29"/>
      <c r="F5088" s="24">
        <f t="shared" si="158"/>
        <v>10.510070000000001</v>
      </c>
      <c r="G5088" s="24">
        <v>10.510070000000001</v>
      </c>
      <c r="H5088" s="23">
        <v>7.7236099999999999</v>
      </c>
      <c r="I5088" s="23"/>
      <c r="J5088" s="23">
        <v>150</v>
      </c>
      <c r="K5088" s="23"/>
    </row>
    <row r="5089" spans="1:11" ht="12.75" customHeight="1" x14ac:dyDescent="0.25">
      <c r="A5089" s="20">
        <f t="shared" si="159"/>
        <v>43098.666666654346</v>
      </c>
      <c r="B5089" s="29">
        <v>32.735680000000002</v>
      </c>
      <c r="C5089" s="30">
        <v>4.1530899999999997</v>
      </c>
      <c r="D5089" s="29">
        <v>232.71549999999999</v>
      </c>
      <c r="E5089" s="29"/>
      <c r="F5089" s="24">
        <f t="shared" si="158"/>
        <v>32.735680000000002</v>
      </c>
      <c r="G5089" s="24">
        <v>32.735680000000002</v>
      </c>
      <c r="H5089" s="23">
        <v>7.7225000000000001</v>
      </c>
      <c r="I5089" s="23"/>
      <c r="J5089" s="23">
        <v>150</v>
      </c>
      <c r="K5089" s="23"/>
    </row>
    <row r="5090" spans="1:11" ht="12.75" customHeight="1" x14ac:dyDescent="0.25">
      <c r="A5090" s="20">
        <f t="shared" si="159"/>
        <v>43098.70833332101</v>
      </c>
      <c r="B5090" s="29">
        <v>30.415019999999998</v>
      </c>
      <c r="C5090" s="30">
        <v>4.9102699999999997</v>
      </c>
      <c r="D5090" s="29">
        <v>218.27170000000001</v>
      </c>
      <c r="E5090" s="29"/>
      <c r="F5090" s="24">
        <f t="shared" si="158"/>
        <v>30.415019999999998</v>
      </c>
      <c r="G5090" s="24">
        <v>30.415019999999998</v>
      </c>
      <c r="H5090" s="23">
        <v>7.7181100000000002</v>
      </c>
      <c r="I5090" s="23"/>
      <c r="J5090" s="23">
        <v>150</v>
      </c>
      <c r="K5090" s="23"/>
    </row>
    <row r="5091" spans="1:11" ht="12.75" customHeight="1" x14ac:dyDescent="0.25">
      <c r="A5091" s="20">
        <f t="shared" si="159"/>
        <v>43098.749999987675</v>
      </c>
      <c r="B5091" s="29">
        <v>16.788519999999998</v>
      </c>
      <c r="C5091" s="30">
        <v>3.5859999999999999</v>
      </c>
      <c r="D5091" s="29">
        <v>217.72059999999999</v>
      </c>
      <c r="E5091" s="29"/>
      <c r="F5091" s="24">
        <f t="shared" si="158"/>
        <v>16.788519999999998</v>
      </c>
      <c r="G5091" s="24">
        <v>16.788519999999998</v>
      </c>
      <c r="H5091" s="23">
        <v>7.7129399999999997</v>
      </c>
      <c r="I5091" s="23"/>
      <c r="J5091" s="23">
        <v>150</v>
      </c>
      <c r="K5091" s="23"/>
    </row>
    <row r="5092" spans="1:11" ht="12.75" customHeight="1" x14ac:dyDescent="0.25">
      <c r="A5092" s="20">
        <f t="shared" si="159"/>
        <v>43098.791666654339</v>
      </c>
      <c r="B5092" s="29">
        <v>19.733149999999998</v>
      </c>
      <c r="C5092" s="30">
        <v>2.83826</v>
      </c>
      <c r="D5092" s="29">
        <v>217.48920000000001</v>
      </c>
      <c r="E5092" s="29"/>
      <c r="F5092" s="24">
        <f t="shared" si="158"/>
        <v>19.733149999999998</v>
      </c>
      <c r="G5092" s="24">
        <v>19.733149999999998</v>
      </c>
      <c r="H5092" s="23">
        <v>7.7077400000000003</v>
      </c>
      <c r="I5092" s="23"/>
      <c r="J5092" s="23">
        <v>150</v>
      </c>
      <c r="K5092" s="23"/>
    </row>
    <row r="5093" spans="1:11" ht="12.75" customHeight="1" x14ac:dyDescent="0.25">
      <c r="A5093" s="20">
        <f t="shared" si="159"/>
        <v>43098.833333321003</v>
      </c>
      <c r="B5093" s="29">
        <v>44.696040000000004</v>
      </c>
      <c r="C5093" s="30">
        <v>2.3416199999999998</v>
      </c>
      <c r="D5093" s="29">
        <v>216.2432</v>
      </c>
      <c r="E5093" s="29"/>
      <c r="F5093" s="24">
        <f t="shared" si="158"/>
        <v>44.696040000000004</v>
      </c>
      <c r="G5093" s="24">
        <v>44.696040000000004</v>
      </c>
      <c r="H5093" s="23">
        <v>7.7058900000000001</v>
      </c>
      <c r="I5093" s="23"/>
      <c r="J5093" s="23">
        <v>150</v>
      </c>
      <c r="K5093" s="23"/>
    </row>
    <row r="5094" spans="1:11" ht="12.75" customHeight="1" x14ac:dyDescent="0.25">
      <c r="A5094" s="20">
        <f t="shared" si="159"/>
        <v>43098.874999987667</v>
      </c>
      <c r="B5094" s="29">
        <v>26.359120000000001</v>
      </c>
      <c r="C5094" s="30">
        <v>1.6891499999999999</v>
      </c>
      <c r="D5094" s="29">
        <v>223.71090000000001</v>
      </c>
      <c r="E5094" s="29"/>
      <c r="F5094" s="24">
        <f t="shared" si="158"/>
        <v>26.359120000000001</v>
      </c>
      <c r="G5094" s="24">
        <v>26.359120000000001</v>
      </c>
      <c r="H5094" s="23">
        <v>7.7019500000000001</v>
      </c>
      <c r="I5094" s="23"/>
      <c r="J5094" s="23">
        <v>150</v>
      </c>
      <c r="K5094" s="23"/>
    </row>
    <row r="5095" spans="1:11" ht="12.75" customHeight="1" x14ac:dyDescent="0.25">
      <c r="A5095" s="20">
        <f t="shared" si="159"/>
        <v>43098.916666654331</v>
      </c>
      <c r="B5095" s="29">
        <v>15.02923</v>
      </c>
      <c r="C5095" s="30">
        <v>1.58534</v>
      </c>
      <c r="D5095" s="29">
        <v>234.92150000000001</v>
      </c>
      <c r="E5095" s="29"/>
      <c r="F5095" s="24">
        <f t="shared" si="158"/>
        <v>15.02923</v>
      </c>
      <c r="G5095" s="24">
        <v>15.02923</v>
      </c>
      <c r="H5095" s="23">
        <v>7.6956699999999998</v>
      </c>
      <c r="I5095" s="23"/>
      <c r="J5095" s="23">
        <v>150</v>
      </c>
      <c r="K5095" s="23"/>
    </row>
    <row r="5096" spans="1:11" ht="12.75" customHeight="1" x14ac:dyDescent="0.25">
      <c r="A5096" s="20">
        <f t="shared" si="159"/>
        <v>43098.958333320996</v>
      </c>
      <c r="B5096" s="29">
        <v>13.78688</v>
      </c>
      <c r="C5096" s="30">
        <v>1.63497</v>
      </c>
      <c r="D5096" s="29">
        <v>236.14670000000001</v>
      </c>
      <c r="E5096" s="29"/>
      <c r="F5096" s="24">
        <f t="shared" si="158"/>
        <v>13.78688</v>
      </c>
      <c r="G5096" s="24">
        <v>13.78688</v>
      </c>
      <c r="H5096" s="23">
        <v>7.6951000000000001</v>
      </c>
      <c r="I5096" s="23"/>
      <c r="J5096" s="23">
        <v>150</v>
      </c>
      <c r="K5096" s="23"/>
    </row>
    <row r="5097" spans="1:11" ht="12.75" customHeight="1" x14ac:dyDescent="0.25">
      <c r="A5097" s="20">
        <f t="shared" si="159"/>
        <v>43098.99999998766</v>
      </c>
      <c r="B5097" s="29">
        <v>10.92916</v>
      </c>
      <c r="C5097" s="30">
        <v>1.8830199999999999</v>
      </c>
      <c r="D5097" s="29">
        <v>235.75309999999999</v>
      </c>
      <c r="E5097" s="29"/>
      <c r="F5097" s="24">
        <f t="shared" si="158"/>
        <v>10.92916</v>
      </c>
      <c r="G5097" s="24">
        <v>10.92916</v>
      </c>
      <c r="H5097" s="23">
        <v>7.6914999999999996</v>
      </c>
      <c r="I5097" s="23"/>
      <c r="J5097" s="23">
        <v>150</v>
      </c>
      <c r="K5097" s="23"/>
    </row>
    <row r="5098" spans="1:11" ht="12.75" customHeight="1" x14ac:dyDescent="0.25">
      <c r="A5098" s="20">
        <f t="shared" si="159"/>
        <v>43099.041666654324</v>
      </c>
      <c r="B5098" s="29">
        <v>10.959</v>
      </c>
      <c r="C5098" s="30">
        <v>0.71518999999999999</v>
      </c>
      <c r="D5098" s="29">
        <v>267.91410000000002</v>
      </c>
      <c r="E5098" s="29"/>
      <c r="F5098" s="24">
        <f t="shared" si="158"/>
        <v>10.959</v>
      </c>
      <c r="G5098" s="24">
        <v>10.959</v>
      </c>
      <c r="H5098" s="23">
        <v>7.6889399999999997</v>
      </c>
      <c r="I5098" s="23">
        <f>COUNTIF(G5098:G5121,"&gt;150")</f>
        <v>0</v>
      </c>
      <c r="J5098" s="23">
        <v>150</v>
      </c>
      <c r="K5098" s="23"/>
    </row>
    <row r="5099" spans="1:11" ht="12.75" customHeight="1" x14ac:dyDescent="0.25">
      <c r="A5099" s="20">
        <f t="shared" si="159"/>
        <v>43099.083333320988</v>
      </c>
      <c r="B5099" s="29">
        <v>15.93628</v>
      </c>
      <c r="C5099" s="30">
        <v>1.1837500000000001</v>
      </c>
      <c r="D5099" s="29">
        <v>220.7996</v>
      </c>
      <c r="E5099" s="29"/>
      <c r="F5099" s="24">
        <f t="shared" si="158"/>
        <v>15.93628</v>
      </c>
      <c r="G5099" s="24">
        <v>15.93628</v>
      </c>
      <c r="H5099" s="23">
        <v>7.6808199999999998</v>
      </c>
      <c r="I5099" s="23"/>
      <c r="J5099" s="23">
        <v>150</v>
      </c>
      <c r="K5099" s="23"/>
    </row>
    <row r="5100" spans="1:11" ht="12.75" customHeight="1" x14ac:dyDescent="0.25">
      <c r="A5100" s="20">
        <f t="shared" si="159"/>
        <v>43099.124999987653</v>
      </c>
      <c r="B5100" s="29">
        <v>14.038169999999999</v>
      </c>
      <c r="C5100" s="30">
        <v>0.68210999999999999</v>
      </c>
      <c r="D5100" s="29">
        <v>242.31460000000001</v>
      </c>
      <c r="E5100" s="29"/>
      <c r="F5100" s="24">
        <f t="shared" si="158"/>
        <v>14.038169999999999</v>
      </c>
      <c r="G5100" s="24">
        <v>14.038169999999999</v>
      </c>
      <c r="H5100" s="23">
        <v>7.6745000000000001</v>
      </c>
      <c r="I5100" s="23"/>
      <c r="J5100" s="23">
        <v>150</v>
      </c>
      <c r="K5100" s="23"/>
    </row>
    <row r="5101" spans="1:11" ht="12.75" customHeight="1" x14ac:dyDescent="0.25">
      <c r="A5101" s="20">
        <f t="shared" si="159"/>
        <v>43099.166666654317</v>
      </c>
      <c r="B5101" s="29">
        <v>13.6495</v>
      </c>
      <c r="C5101" s="30">
        <v>0.35493000000000002</v>
      </c>
      <c r="D5101" s="29">
        <v>21.41056</v>
      </c>
      <c r="E5101" s="29"/>
      <c r="F5101" s="24">
        <f t="shared" si="158"/>
        <v>13.6495</v>
      </c>
      <c r="G5101" s="24">
        <v>13.6495</v>
      </c>
      <c r="H5101" s="23">
        <v>7.6726700000000001</v>
      </c>
      <c r="I5101" s="23"/>
      <c r="J5101" s="23">
        <v>150</v>
      </c>
      <c r="K5101" s="23"/>
    </row>
    <row r="5102" spans="1:11" ht="12.75" customHeight="1" x14ac:dyDescent="0.25">
      <c r="A5102" s="20">
        <f t="shared" si="159"/>
        <v>43099.208333320981</v>
      </c>
      <c r="B5102" s="29">
        <v>14.495559999999999</v>
      </c>
      <c r="C5102" s="30">
        <v>0.42873</v>
      </c>
      <c r="D5102" s="29">
        <v>62.455800000000004</v>
      </c>
      <c r="E5102" s="29"/>
      <c r="F5102" s="24">
        <f t="shared" si="158"/>
        <v>14.495559999999999</v>
      </c>
      <c r="G5102" s="24">
        <v>14.495559999999999</v>
      </c>
      <c r="H5102" s="23">
        <v>7.6679500000000003</v>
      </c>
      <c r="I5102" s="23"/>
      <c r="J5102" s="23">
        <v>150</v>
      </c>
      <c r="K5102" s="23"/>
    </row>
    <row r="5103" spans="1:11" ht="12.75" customHeight="1" x14ac:dyDescent="0.25">
      <c r="A5103" s="20">
        <f t="shared" si="159"/>
        <v>43099.249999987645</v>
      </c>
      <c r="B5103" s="29">
        <v>53.24794</v>
      </c>
      <c r="C5103" s="30">
        <v>0.35975000000000001</v>
      </c>
      <c r="D5103" s="29">
        <v>68.794839999999994</v>
      </c>
      <c r="E5103" s="29"/>
      <c r="F5103" s="24">
        <f t="shared" si="158"/>
        <v>53.24794</v>
      </c>
      <c r="G5103" s="24">
        <v>53.24794</v>
      </c>
      <c r="H5103" s="23">
        <v>7.6651100000000003</v>
      </c>
      <c r="I5103" s="23"/>
      <c r="J5103" s="23">
        <v>150</v>
      </c>
      <c r="K5103" s="23"/>
    </row>
    <row r="5104" spans="1:11" ht="12.75" customHeight="1" x14ac:dyDescent="0.25">
      <c r="A5104" s="20">
        <f t="shared" si="159"/>
        <v>43099.29166665431</v>
      </c>
      <c r="B5104" s="29">
        <v>25.354780000000002</v>
      </c>
      <c r="C5104" s="30">
        <v>1.3340399999999999</v>
      </c>
      <c r="D5104" s="29">
        <v>359.06240000000003</v>
      </c>
      <c r="E5104" s="29"/>
      <c r="F5104" s="24">
        <f t="shared" si="158"/>
        <v>25.354780000000002</v>
      </c>
      <c r="G5104" s="24">
        <v>25.354780000000002</v>
      </c>
      <c r="H5104" s="23">
        <v>7.6646000000000001</v>
      </c>
      <c r="I5104" s="23"/>
      <c r="J5104" s="23">
        <v>150</v>
      </c>
      <c r="K5104" s="23"/>
    </row>
    <row r="5105" spans="1:11" ht="12.75" customHeight="1" x14ac:dyDescent="0.25">
      <c r="A5105" s="20">
        <f t="shared" si="159"/>
        <v>43099.333333320974</v>
      </c>
      <c r="B5105" s="29">
        <v>7.5592800000000002</v>
      </c>
      <c r="C5105" s="30">
        <v>3.24472</v>
      </c>
      <c r="D5105" s="29">
        <v>260.97129999999999</v>
      </c>
      <c r="E5105" s="29"/>
      <c r="F5105" s="24">
        <f t="shared" si="158"/>
        <v>7.5592800000000002</v>
      </c>
      <c r="G5105" s="24">
        <v>7.5592800000000002</v>
      </c>
      <c r="H5105" s="23">
        <v>7.66404</v>
      </c>
      <c r="I5105" s="23"/>
      <c r="J5105" s="23">
        <v>150</v>
      </c>
      <c r="K5105" s="23"/>
    </row>
    <row r="5106" spans="1:11" ht="12.75" customHeight="1" x14ac:dyDescent="0.25">
      <c r="A5106" s="20">
        <f t="shared" si="159"/>
        <v>43099.374999987638</v>
      </c>
      <c r="B5106" s="29">
        <v>18.77094</v>
      </c>
      <c r="C5106" s="30">
        <v>3.0574499999999998</v>
      </c>
      <c r="D5106" s="29">
        <v>246.89519999999999</v>
      </c>
      <c r="E5106" s="29"/>
      <c r="F5106" s="24">
        <f t="shared" si="158"/>
        <v>18.77094</v>
      </c>
      <c r="G5106" s="24">
        <v>18.77094</v>
      </c>
      <c r="H5106" s="23">
        <v>7.6613300000000004</v>
      </c>
      <c r="I5106" s="23"/>
      <c r="J5106" s="23">
        <v>150</v>
      </c>
      <c r="K5106" s="23"/>
    </row>
    <row r="5107" spans="1:11" ht="12.75" customHeight="1" x14ac:dyDescent="0.25">
      <c r="A5107" s="20">
        <f t="shared" si="159"/>
        <v>43099.416666654302</v>
      </c>
      <c r="B5107" s="29">
        <v>33.505609999999997</v>
      </c>
      <c r="C5107" s="30">
        <v>2.964</v>
      </c>
      <c r="D5107" s="29">
        <v>242.1028</v>
      </c>
      <c r="E5107" s="29"/>
      <c r="F5107" s="24">
        <f t="shared" si="158"/>
        <v>33.505609999999997</v>
      </c>
      <c r="G5107" s="24">
        <v>33.505609999999997</v>
      </c>
      <c r="H5107" s="23">
        <v>7.6585000000000001</v>
      </c>
      <c r="I5107" s="23"/>
      <c r="J5107" s="23">
        <v>150</v>
      </c>
      <c r="K5107" s="23"/>
    </row>
    <row r="5108" spans="1:11" ht="12.75" customHeight="1" x14ac:dyDescent="0.25">
      <c r="A5108" s="20">
        <f t="shared" si="159"/>
        <v>43099.458333320967</v>
      </c>
      <c r="B5108" s="29">
        <v>28.137779999999999</v>
      </c>
      <c r="C5108" s="30">
        <v>3.0237699999999998</v>
      </c>
      <c r="D5108" s="29">
        <v>250.21019999999999</v>
      </c>
      <c r="E5108" s="29"/>
      <c r="F5108" s="24">
        <f t="shared" si="158"/>
        <v>28.137779999999999</v>
      </c>
      <c r="G5108" s="24">
        <v>28.137779999999999</v>
      </c>
      <c r="H5108" s="23">
        <v>7.6553300000000002</v>
      </c>
      <c r="I5108" s="23"/>
      <c r="J5108" s="23">
        <v>150</v>
      </c>
      <c r="K5108" s="23"/>
    </row>
    <row r="5109" spans="1:11" ht="12.75" customHeight="1" x14ac:dyDescent="0.25">
      <c r="A5109" s="20">
        <f t="shared" si="159"/>
        <v>43099.499999987631</v>
      </c>
      <c r="B5109" s="29">
        <v>22.119</v>
      </c>
      <c r="C5109" s="30">
        <v>2.6381199999999998</v>
      </c>
      <c r="D5109" s="29">
        <v>211.9555</v>
      </c>
      <c r="E5109" s="29"/>
      <c r="F5109" s="24">
        <f t="shared" si="158"/>
        <v>22.119</v>
      </c>
      <c r="G5109" s="24">
        <v>22.119</v>
      </c>
      <c r="H5109" s="23">
        <v>7.6524999999999999</v>
      </c>
      <c r="I5109" s="23"/>
      <c r="J5109" s="23">
        <v>150</v>
      </c>
      <c r="K5109" s="23"/>
    </row>
    <row r="5110" spans="1:11" ht="12.75" customHeight="1" x14ac:dyDescent="0.25">
      <c r="A5110" s="20">
        <f t="shared" si="159"/>
        <v>43099.541666654295</v>
      </c>
      <c r="B5110" s="29">
        <v>7.0437200000000004</v>
      </c>
      <c r="C5110" s="30">
        <v>2.2189100000000002</v>
      </c>
      <c r="D5110" s="29">
        <v>259.75060000000002</v>
      </c>
      <c r="E5110" s="29"/>
      <c r="F5110" s="24">
        <f t="shared" si="158"/>
        <v>7.0437200000000004</v>
      </c>
      <c r="G5110" s="24">
        <v>7.0437200000000004</v>
      </c>
      <c r="H5110" s="23">
        <v>7.6371700000000002</v>
      </c>
      <c r="I5110" s="23"/>
      <c r="J5110" s="23">
        <v>150</v>
      </c>
      <c r="K5110" s="23"/>
    </row>
    <row r="5111" spans="1:11" ht="12.75" customHeight="1" x14ac:dyDescent="0.25">
      <c r="A5111" s="20">
        <f t="shared" si="159"/>
        <v>43099.583333320959</v>
      </c>
      <c r="B5111" s="29">
        <v>23.53828</v>
      </c>
      <c r="C5111" s="30">
        <v>1.018</v>
      </c>
      <c r="D5111" s="29">
        <v>130.77260000000001</v>
      </c>
      <c r="E5111" s="29"/>
      <c r="F5111" s="24">
        <f t="shared" si="158"/>
        <v>23.53828</v>
      </c>
      <c r="G5111" s="24">
        <v>23.53828</v>
      </c>
      <c r="H5111" s="23">
        <v>7.6356999999999999</v>
      </c>
      <c r="I5111" s="23"/>
      <c r="J5111" s="23">
        <v>150</v>
      </c>
      <c r="K5111" s="23"/>
    </row>
    <row r="5112" spans="1:11" ht="12.75" customHeight="1" x14ac:dyDescent="0.25">
      <c r="A5112" s="20">
        <f t="shared" si="159"/>
        <v>43099.624999987624</v>
      </c>
      <c r="B5112" s="29">
        <v>17.722719999999999</v>
      </c>
      <c r="C5112" s="30">
        <v>0.98019999999999996</v>
      </c>
      <c r="D5112" s="29">
        <v>172.8964</v>
      </c>
      <c r="E5112" s="29"/>
      <c r="F5112" s="24">
        <f t="shared" si="158"/>
        <v>17.722719999999999</v>
      </c>
      <c r="G5112" s="24">
        <v>17.722719999999999</v>
      </c>
      <c r="H5112" s="23">
        <v>7.6306700000000003</v>
      </c>
      <c r="I5112" s="23"/>
      <c r="J5112" s="23">
        <v>150</v>
      </c>
      <c r="K5112" s="23"/>
    </row>
    <row r="5113" spans="1:11" ht="12.75" customHeight="1" x14ac:dyDescent="0.25">
      <c r="A5113" s="20">
        <f t="shared" si="159"/>
        <v>43099.666666654288</v>
      </c>
      <c r="B5113" s="29">
        <v>31.36628</v>
      </c>
      <c r="C5113" s="30">
        <v>2.76736</v>
      </c>
      <c r="D5113" s="29">
        <v>197.9014</v>
      </c>
      <c r="E5113" s="29"/>
      <c r="F5113" s="24">
        <f t="shared" si="158"/>
        <v>31.36628</v>
      </c>
      <c r="G5113" s="24">
        <v>31.36628</v>
      </c>
      <c r="H5113" s="23">
        <v>7.6304400000000001</v>
      </c>
      <c r="I5113" s="23"/>
      <c r="J5113" s="23">
        <v>150</v>
      </c>
      <c r="K5113" s="23"/>
    </row>
    <row r="5114" spans="1:11" ht="12.75" customHeight="1" x14ac:dyDescent="0.25">
      <c r="A5114" s="20">
        <f t="shared" si="159"/>
        <v>43099.708333320952</v>
      </c>
      <c r="B5114" s="29">
        <v>33.071950000000001</v>
      </c>
      <c r="C5114" s="30">
        <v>3.9128699999999998</v>
      </c>
      <c r="D5114" s="29">
        <v>217.9016</v>
      </c>
      <c r="E5114" s="29"/>
      <c r="F5114" s="24">
        <f t="shared" si="158"/>
        <v>33.071950000000001</v>
      </c>
      <c r="G5114" s="24">
        <v>33.071950000000001</v>
      </c>
      <c r="H5114" s="23">
        <v>7.63009</v>
      </c>
      <c r="I5114" s="23"/>
      <c r="J5114" s="23">
        <v>150</v>
      </c>
      <c r="K5114" s="23"/>
    </row>
    <row r="5115" spans="1:11" ht="12.75" customHeight="1" x14ac:dyDescent="0.25">
      <c r="A5115" s="20">
        <f t="shared" si="159"/>
        <v>43099.749999987616</v>
      </c>
      <c r="B5115" s="29">
        <v>23.188389999999998</v>
      </c>
      <c r="C5115" s="30">
        <v>3.55376</v>
      </c>
      <c r="D5115" s="29">
        <v>214.93209999999999</v>
      </c>
      <c r="E5115" s="29"/>
      <c r="F5115" s="24">
        <f t="shared" si="158"/>
        <v>23.188389999999998</v>
      </c>
      <c r="G5115" s="24">
        <v>23.188389999999998</v>
      </c>
      <c r="H5115" s="23">
        <v>7.6294500000000003</v>
      </c>
      <c r="I5115" s="23"/>
      <c r="J5115" s="23">
        <v>150</v>
      </c>
      <c r="K5115" s="23"/>
    </row>
    <row r="5116" spans="1:11" ht="12.75" customHeight="1" x14ac:dyDescent="0.25">
      <c r="A5116" s="20">
        <f t="shared" si="159"/>
        <v>43099.791666654281</v>
      </c>
      <c r="B5116" s="29">
        <v>17.096329999999998</v>
      </c>
      <c r="C5116" s="30">
        <v>3.2909099999999998</v>
      </c>
      <c r="D5116" s="29">
        <v>222.38310000000001</v>
      </c>
      <c r="E5116" s="29"/>
      <c r="F5116" s="24">
        <f t="shared" si="158"/>
        <v>17.096329999999998</v>
      </c>
      <c r="G5116" s="24">
        <v>17.096329999999998</v>
      </c>
      <c r="H5116" s="23">
        <v>7.6293300000000004</v>
      </c>
      <c r="I5116" s="23"/>
      <c r="J5116" s="23">
        <v>150</v>
      </c>
      <c r="K5116" s="23"/>
    </row>
    <row r="5117" spans="1:11" ht="12.75" customHeight="1" x14ac:dyDescent="0.25">
      <c r="A5117" s="20">
        <f t="shared" si="159"/>
        <v>43099.833333320945</v>
      </c>
      <c r="B5117" s="29">
        <v>49.790219999999998</v>
      </c>
      <c r="C5117" s="30">
        <v>1.6101799999999999</v>
      </c>
      <c r="D5117" s="29">
        <v>202.22540000000001</v>
      </c>
      <c r="E5117" s="29"/>
      <c r="F5117" s="24">
        <f t="shared" si="158"/>
        <v>49.790219999999998</v>
      </c>
      <c r="G5117" s="24">
        <v>49.790219999999998</v>
      </c>
      <c r="H5117" s="23">
        <v>7.6254999999999997</v>
      </c>
      <c r="I5117" s="23"/>
      <c r="J5117" s="23">
        <v>150</v>
      </c>
      <c r="K5117" s="23"/>
    </row>
    <row r="5118" spans="1:11" ht="12.75" customHeight="1" x14ac:dyDescent="0.25">
      <c r="A5118" s="20">
        <f t="shared" si="159"/>
        <v>43099.874999987609</v>
      </c>
      <c r="B5118" s="29">
        <v>87.36</v>
      </c>
      <c r="C5118" s="30">
        <v>0.50958000000000003</v>
      </c>
      <c r="D5118" s="29">
        <v>225.49889999999999</v>
      </c>
      <c r="E5118" s="29"/>
      <c r="F5118" s="24">
        <f t="shared" si="158"/>
        <v>87.36</v>
      </c>
      <c r="G5118" s="24">
        <v>87.36</v>
      </c>
      <c r="H5118" s="23">
        <v>7.6203900000000004</v>
      </c>
      <c r="I5118" s="23"/>
      <c r="J5118" s="23">
        <v>150</v>
      </c>
      <c r="K5118" s="23"/>
    </row>
    <row r="5119" spans="1:11" ht="12.75" customHeight="1" x14ac:dyDescent="0.25">
      <c r="A5119" s="20">
        <f t="shared" si="159"/>
        <v>43099.916666654273</v>
      </c>
      <c r="B5119" s="29">
        <v>33.60378</v>
      </c>
      <c r="C5119" s="30">
        <v>0.43152000000000001</v>
      </c>
      <c r="D5119" s="29">
        <v>10.37805</v>
      </c>
      <c r="E5119" s="29"/>
      <c r="F5119" s="24">
        <f t="shared" si="158"/>
        <v>33.60378</v>
      </c>
      <c r="G5119" s="24">
        <v>33.60378</v>
      </c>
      <c r="H5119" s="23">
        <v>7.6197800000000004</v>
      </c>
      <c r="I5119" s="23"/>
      <c r="J5119" s="23">
        <v>150</v>
      </c>
      <c r="K5119" s="23"/>
    </row>
    <row r="5120" spans="1:11" ht="12.75" customHeight="1" x14ac:dyDescent="0.25">
      <c r="A5120" s="20">
        <f t="shared" si="159"/>
        <v>43099.958333320938</v>
      </c>
      <c r="B5120" s="29">
        <v>20.665949999999999</v>
      </c>
      <c r="C5120" s="30">
        <v>0.77597000000000005</v>
      </c>
      <c r="D5120" s="29">
        <v>239.95740000000001</v>
      </c>
      <c r="E5120" s="29"/>
      <c r="F5120" s="24">
        <f t="shared" si="158"/>
        <v>20.665949999999999</v>
      </c>
      <c r="G5120" s="24">
        <v>20.665949999999999</v>
      </c>
      <c r="H5120" s="23">
        <v>7.6165500000000002</v>
      </c>
      <c r="I5120" s="23"/>
      <c r="J5120" s="23">
        <v>150</v>
      </c>
      <c r="K5120" s="23"/>
    </row>
    <row r="5121" spans="1:11" ht="12.75" customHeight="1" x14ac:dyDescent="0.25">
      <c r="A5121" s="20">
        <f t="shared" si="159"/>
        <v>43099.999999987602</v>
      </c>
      <c r="B5121" s="29">
        <v>10.441509999999999</v>
      </c>
      <c r="C5121" s="30">
        <v>0.29916999999999999</v>
      </c>
      <c r="D5121" s="29">
        <v>308.50749999999999</v>
      </c>
      <c r="E5121" s="29"/>
      <c r="F5121" s="24">
        <f t="shared" si="158"/>
        <v>10.441509999999999</v>
      </c>
      <c r="G5121" s="24">
        <v>10.441509999999999</v>
      </c>
      <c r="H5121" s="23">
        <v>7.6163299999999996</v>
      </c>
      <c r="I5121" s="23"/>
      <c r="J5121" s="23">
        <v>150</v>
      </c>
      <c r="K5121" s="23"/>
    </row>
    <row r="5122" spans="1:11" ht="12.75" customHeight="1" x14ac:dyDescent="0.25">
      <c r="A5122" s="20">
        <f t="shared" si="159"/>
        <v>43100.041666654266</v>
      </c>
      <c r="B5122" s="29">
        <v>6.4931999999999999</v>
      </c>
      <c r="C5122" s="30">
        <v>0.31719999999999998</v>
      </c>
      <c r="D5122" s="29">
        <v>69.022289999999998</v>
      </c>
      <c r="E5122" s="29"/>
      <c r="F5122" s="24">
        <f t="shared" si="158"/>
        <v>6.4931999999999999</v>
      </c>
      <c r="G5122" s="24">
        <v>6.4931999999999999</v>
      </c>
      <c r="H5122" s="23">
        <v>7.6118899999999998</v>
      </c>
      <c r="I5122" s="23">
        <f>COUNTIF(G5122:G5145,"&gt;150")</f>
        <v>0</v>
      </c>
      <c r="J5122" s="23">
        <v>150</v>
      </c>
      <c r="K5122" s="23"/>
    </row>
    <row r="5123" spans="1:11" ht="12.75" customHeight="1" x14ac:dyDescent="0.25">
      <c r="A5123" s="20">
        <f t="shared" si="159"/>
        <v>43100.08333332093</v>
      </c>
      <c r="B5123" s="29">
        <v>11.19117</v>
      </c>
      <c r="C5123" s="30">
        <v>0.23854</v>
      </c>
      <c r="D5123" s="29">
        <v>98.006500000000003</v>
      </c>
      <c r="E5123" s="29"/>
      <c r="F5123" s="24">
        <f t="shared" si="158"/>
        <v>11.19117</v>
      </c>
      <c r="G5123" s="24">
        <v>11.19117</v>
      </c>
      <c r="H5123" s="23">
        <v>7.6096300000000001</v>
      </c>
      <c r="I5123" s="23"/>
      <c r="J5123" s="23">
        <v>150</v>
      </c>
      <c r="K5123" s="23"/>
    </row>
    <row r="5124" spans="1:11" ht="12.75" customHeight="1" x14ac:dyDescent="0.25">
      <c r="A5124" s="20">
        <f t="shared" si="159"/>
        <v>43100.124999987594</v>
      </c>
      <c r="B5124" s="29">
        <v>10.514329999999999</v>
      </c>
      <c r="C5124" s="30">
        <v>0.42829</v>
      </c>
      <c r="D5124" s="29">
        <v>278.38440000000003</v>
      </c>
      <c r="E5124" s="29"/>
      <c r="F5124" s="24">
        <f t="shared" si="158"/>
        <v>10.514329999999999</v>
      </c>
      <c r="G5124" s="24">
        <v>10.514329999999999</v>
      </c>
      <c r="H5124" s="23">
        <v>7.60846</v>
      </c>
      <c r="I5124" s="23"/>
      <c r="J5124" s="23">
        <v>150</v>
      </c>
      <c r="K5124" s="23"/>
    </row>
    <row r="5125" spans="1:11" ht="12.75" customHeight="1" x14ac:dyDescent="0.25">
      <c r="A5125" s="20">
        <f t="shared" si="159"/>
        <v>43100.166666654259</v>
      </c>
      <c r="B5125" s="29">
        <v>4.1410600000000004</v>
      </c>
      <c r="C5125" s="30">
        <v>0.46343000000000001</v>
      </c>
      <c r="D5125" s="29">
        <v>215.26439999999999</v>
      </c>
      <c r="E5125" s="29"/>
      <c r="F5125" s="24">
        <f t="shared" si="158"/>
        <v>4.1410600000000004</v>
      </c>
      <c r="G5125" s="24">
        <v>4.1410600000000004</v>
      </c>
      <c r="H5125" s="23">
        <v>7.6076699999999997</v>
      </c>
      <c r="I5125" s="23"/>
      <c r="J5125" s="23">
        <v>150</v>
      </c>
      <c r="K5125" s="23"/>
    </row>
    <row r="5126" spans="1:11" ht="12.75" customHeight="1" x14ac:dyDescent="0.25">
      <c r="A5126" s="20">
        <f t="shared" si="159"/>
        <v>43100.208333320923</v>
      </c>
      <c r="B5126" s="29">
        <v>9.0252800000000004</v>
      </c>
      <c r="C5126" s="30">
        <v>0.34576000000000001</v>
      </c>
      <c r="D5126" s="29">
        <v>225.33959999999999</v>
      </c>
      <c r="E5126" s="29"/>
      <c r="F5126" s="24">
        <f t="shared" si="158"/>
        <v>9.0252800000000004</v>
      </c>
      <c r="G5126" s="24">
        <v>9.0252800000000004</v>
      </c>
      <c r="H5126" s="23">
        <v>7.5987799999999996</v>
      </c>
      <c r="I5126" s="23"/>
      <c r="J5126" s="23">
        <v>150</v>
      </c>
      <c r="K5126" s="23"/>
    </row>
    <row r="5127" spans="1:11" ht="12.75" customHeight="1" x14ac:dyDescent="0.25">
      <c r="A5127" s="20">
        <f t="shared" si="159"/>
        <v>43100.249999987587</v>
      </c>
      <c r="B5127" s="29">
        <v>-1.50417</v>
      </c>
      <c r="C5127" s="30">
        <v>0.25552999999999998</v>
      </c>
      <c r="D5127" s="29">
        <v>252.87270000000001</v>
      </c>
      <c r="E5127" s="29"/>
      <c r="F5127" s="24" t="str">
        <f t="shared" si="158"/>
        <v/>
      </c>
      <c r="G5127" s="24" t="s">
        <v>189</v>
      </c>
      <c r="H5127" s="23">
        <v>7.5975000000000001</v>
      </c>
      <c r="I5127" s="23"/>
      <c r="J5127" s="23">
        <v>150</v>
      </c>
      <c r="K5127" s="23"/>
    </row>
    <row r="5128" spans="1:11" ht="12.75" customHeight="1" x14ac:dyDescent="0.25">
      <c r="A5128" s="20">
        <f t="shared" si="159"/>
        <v>43100.291666654251</v>
      </c>
      <c r="B5128" s="29">
        <v>2.02528</v>
      </c>
      <c r="C5128" s="30">
        <v>0.56911999999999996</v>
      </c>
      <c r="D5128" s="29">
        <v>188.12950000000001</v>
      </c>
      <c r="E5128" s="29"/>
      <c r="F5128" s="24">
        <f t="shared" si="158"/>
        <v>2.02528</v>
      </c>
      <c r="G5128" s="24">
        <v>2.02528</v>
      </c>
      <c r="H5128" s="23">
        <v>7.5973300000000004</v>
      </c>
      <c r="I5128" s="23"/>
      <c r="J5128" s="23">
        <v>150</v>
      </c>
      <c r="K5128" s="23"/>
    </row>
    <row r="5129" spans="1:11" ht="12.75" customHeight="1" x14ac:dyDescent="0.25">
      <c r="A5129" s="20">
        <f t="shared" si="159"/>
        <v>43100.333333320916</v>
      </c>
      <c r="B5129" s="29">
        <v>1.79647</v>
      </c>
      <c r="C5129" s="30">
        <v>0.55491999999999997</v>
      </c>
      <c r="D5129" s="29">
        <v>236.91390000000001</v>
      </c>
      <c r="E5129" s="29"/>
      <c r="F5129" s="24">
        <f t="shared" si="158"/>
        <v>1.79647</v>
      </c>
      <c r="G5129" s="24">
        <v>1.79647</v>
      </c>
      <c r="H5129" s="23">
        <v>7.5966500000000003</v>
      </c>
      <c r="I5129" s="23"/>
      <c r="J5129" s="23">
        <v>150</v>
      </c>
      <c r="K5129" s="23"/>
    </row>
    <row r="5130" spans="1:11" ht="12.75" customHeight="1" x14ac:dyDescent="0.25">
      <c r="A5130" s="20">
        <f t="shared" si="159"/>
        <v>43100.37499998758</v>
      </c>
      <c r="B5130" s="29"/>
      <c r="C5130" s="30">
        <v>1.49613</v>
      </c>
      <c r="D5130" s="29">
        <v>335.80189999999999</v>
      </c>
      <c r="E5130" s="29"/>
      <c r="F5130" s="24" t="str">
        <f t="shared" si="158"/>
        <v/>
      </c>
      <c r="G5130" s="24" t="s">
        <v>189</v>
      </c>
      <c r="H5130" s="23">
        <v>7.5957999999999997</v>
      </c>
      <c r="I5130" s="23"/>
      <c r="J5130" s="23">
        <v>150</v>
      </c>
      <c r="K5130" s="23"/>
    </row>
    <row r="5131" spans="1:11" ht="12.75" customHeight="1" x14ac:dyDescent="0.25">
      <c r="A5131" s="20">
        <f t="shared" si="159"/>
        <v>43100.416666654244</v>
      </c>
      <c r="B5131" s="29">
        <v>37.522170000000003</v>
      </c>
      <c r="C5131" s="30">
        <v>2.6682999999999999</v>
      </c>
      <c r="D5131" s="29">
        <v>286.90980000000002</v>
      </c>
      <c r="E5131" s="29"/>
      <c r="F5131" s="24">
        <f t="shared" ref="F5131:F5194" si="160">IF(AND(B5131&gt;0,ISNUMBER(B5131)),B5131,"")</f>
        <v>37.522170000000003</v>
      </c>
      <c r="G5131" s="24">
        <v>37.522170000000003</v>
      </c>
      <c r="H5131" s="23">
        <v>7.5891700000000002</v>
      </c>
      <c r="I5131" s="23"/>
      <c r="J5131" s="23">
        <v>150</v>
      </c>
      <c r="K5131" s="23"/>
    </row>
    <row r="5132" spans="1:11" ht="12.75" customHeight="1" x14ac:dyDescent="0.25">
      <c r="A5132" s="20">
        <f t="shared" ref="A5132:A5195" si="161">A5131+1/24</f>
        <v>43100.458333320908</v>
      </c>
      <c r="B5132" s="29">
        <v>9.0681700000000003</v>
      </c>
      <c r="C5132" s="30">
        <v>2.3986800000000001</v>
      </c>
      <c r="D5132" s="29">
        <v>287.22660000000002</v>
      </c>
      <c r="E5132" s="29"/>
      <c r="F5132" s="24">
        <f t="shared" si="160"/>
        <v>9.0681700000000003</v>
      </c>
      <c r="G5132" s="24">
        <v>9.0681700000000003</v>
      </c>
      <c r="H5132" s="23">
        <v>7.5836100000000002</v>
      </c>
      <c r="I5132" s="23"/>
      <c r="J5132" s="23">
        <v>150</v>
      </c>
      <c r="K5132" s="23"/>
    </row>
    <row r="5133" spans="1:11" ht="12.75" customHeight="1" x14ac:dyDescent="0.25">
      <c r="A5133" s="20">
        <f t="shared" si="161"/>
        <v>43100.499999987573</v>
      </c>
      <c r="B5133" s="29"/>
      <c r="C5133" s="30">
        <v>3.12785</v>
      </c>
      <c r="D5133" s="29">
        <v>286.54719999999998</v>
      </c>
      <c r="E5133" s="29"/>
      <c r="F5133" s="24" t="str">
        <f t="shared" si="160"/>
        <v/>
      </c>
      <c r="G5133" s="24" t="s">
        <v>189</v>
      </c>
      <c r="H5133" s="23">
        <v>7.5798899999999998</v>
      </c>
      <c r="I5133" s="23"/>
      <c r="J5133" s="23">
        <v>150</v>
      </c>
      <c r="K5133" s="23"/>
    </row>
    <row r="5134" spans="1:11" ht="12.75" customHeight="1" x14ac:dyDescent="0.25">
      <c r="A5134" s="20">
        <f t="shared" si="161"/>
        <v>43100.541666654237</v>
      </c>
      <c r="B5134" s="29">
        <v>9.6402199999999993</v>
      </c>
      <c r="C5134" s="30">
        <v>2.6501299999999999</v>
      </c>
      <c r="D5134" s="29">
        <v>277.51740000000001</v>
      </c>
      <c r="E5134" s="29"/>
      <c r="F5134" s="24">
        <f t="shared" si="160"/>
        <v>9.6402199999999993</v>
      </c>
      <c r="G5134" s="24">
        <v>9.6402199999999993</v>
      </c>
      <c r="H5134" s="23">
        <v>7.57667</v>
      </c>
      <c r="I5134" s="23"/>
      <c r="J5134" s="23">
        <v>150</v>
      </c>
      <c r="K5134" s="23"/>
    </row>
    <row r="5135" spans="1:11" ht="12.75" customHeight="1" x14ac:dyDescent="0.25">
      <c r="A5135" s="20">
        <f t="shared" si="161"/>
        <v>43100.583333320901</v>
      </c>
      <c r="B5135" s="29">
        <v>43.607109999999999</v>
      </c>
      <c r="C5135" s="30">
        <v>3.3828299999999998</v>
      </c>
      <c r="D5135" s="29">
        <v>279.22019999999998</v>
      </c>
      <c r="E5135" s="29"/>
      <c r="F5135" s="24">
        <f t="shared" si="160"/>
        <v>43.607109999999999</v>
      </c>
      <c r="G5135" s="24">
        <v>43.607109999999999</v>
      </c>
      <c r="H5135" s="23">
        <v>7.5762999999999998</v>
      </c>
      <c r="I5135" s="23"/>
      <c r="J5135" s="23">
        <v>150</v>
      </c>
      <c r="K5135" s="23"/>
    </row>
    <row r="5136" spans="1:11" ht="12.75" customHeight="1" x14ac:dyDescent="0.25">
      <c r="A5136" s="20">
        <f t="shared" si="161"/>
        <v>43100.624999987565</v>
      </c>
      <c r="B5136" s="29">
        <v>11.29795</v>
      </c>
      <c r="C5136" s="30">
        <v>2.4902199999999999</v>
      </c>
      <c r="D5136" s="29">
        <v>291.69729999999998</v>
      </c>
      <c r="E5136" s="29"/>
      <c r="F5136" s="24">
        <f t="shared" si="160"/>
        <v>11.29795</v>
      </c>
      <c r="G5136" s="24">
        <v>11.29795</v>
      </c>
      <c r="H5136" s="23">
        <v>7.5758200000000002</v>
      </c>
      <c r="I5136" s="23"/>
      <c r="J5136" s="23">
        <v>150</v>
      </c>
      <c r="K5136" s="23"/>
    </row>
    <row r="5137" spans="1:11" ht="12.75" customHeight="1" x14ac:dyDescent="0.25">
      <c r="A5137" s="20">
        <f t="shared" si="161"/>
        <v>43100.66666665423</v>
      </c>
      <c r="B5137" s="29">
        <v>35.902389999999997</v>
      </c>
      <c r="C5137" s="30">
        <v>3.9517099999999998</v>
      </c>
      <c r="D5137" s="29">
        <v>270.1635</v>
      </c>
      <c r="E5137" s="29"/>
      <c r="F5137" s="24">
        <f t="shared" si="160"/>
        <v>35.902389999999997</v>
      </c>
      <c r="G5137" s="24">
        <v>35.902389999999997</v>
      </c>
      <c r="H5137" s="23">
        <v>7.5756600000000001</v>
      </c>
      <c r="I5137" s="23"/>
      <c r="J5137" s="23">
        <v>150</v>
      </c>
      <c r="K5137" s="23"/>
    </row>
    <row r="5138" spans="1:11" ht="12.75" customHeight="1" x14ac:dyDescent="0.25">
      <c r="A5138" s="20">
        <f t="shared" si="161"/>
        <v>43100.708333320894</v>
      </c>
      <c r="B5138" s="29">
        <v>22.768170000000001</v>
      </c>
      <c r="C5138" s="30">
        <v>3.04976</v>
      </c>
      <c r="D5138" s="29">
        <v>286.03140000000002</v>
      </c>
      <c r="E5138" s="29"/>
      <c r="F5138" s="24">
        <f t="shared" si="160"/>
        <v>22.768170000000001</v>
      </c>
      <c r="G5138" s="24">
        <v>22.768170000000001</v>
      </c>
      <c r="H5138" s="23">
        <v>7.57531</v>
      </c>
      <c r="I5138" s="23"/>
      <c r="J5138" s="23">
        <v>150</v>
      </c>
      <c r="K5138" s="23"/>
    </row>
    <row r="5139" spans="1:11" ht="12.75" customHeight="1" x14ac:dyDescent="0.25">
      <c r="A5139" s="20">
        <f t="shared" si="161"/>
        <v>43100.749999987558</v>
      </c>
      <c r="B5139" s="29">
        <v>25.819610000000001</v>
      </c>
      <c r="C5139" s="30">
        <v>3.4270399999999999</v>
      </c>
      <c r="D5139" s="29">
        <v>276.75630000000001</v>
      </c>
      <c r="E5139" s="29"/>
      <c r="F5139" s="24">
        <f t="shared" si="160"/>
        <v>25.819610000000001</v>
      </c>
      <c r="G5139" s="24">
        <v>25.819610000000001</v>
      </c>
      <c r="H5139" s="23">
        <v>7.5722699999999996</v>
      </c>
      <c r="I5139" s="23"/>
      <c r="J5139" s="23">
        <v>150</v>
      </c>
      <c r="K5139" s="23"/>
    </row>
    <row r="5140" spans="1:11" ht="12.75" customHeight="1" x14ac:dyDescent="0.25">
      <c r="A5140" s="20">
        <f t="shared" si="161"/>
        <v>43100.791666654222</v>
      </c>
      <c r="B5140" s="29">
        <v>40.579169999999998</v>
      </c>
      <c r="C5140" s="30">
        <v>1.8373699999999999</v>
      </c>
      <c r="D5140" s="29">
        <v>287.84890000000001</v>
      </c>
      <c r="E5140" s="29"/>
      <c r="F5140" s="24">
        <f t="shared" si="160"/>
        <v>40.579169999999998</v>
      </c>
      <c r="G5140" s="24">
        <v>40.579169999999998</v>
      </c>
      <c r="H5140" s="23">
        <v>7.5708700000000002</v>
      </c>
      <c r="I5140" s="23"/>
      <c r="J5140" s="23">
        <v>150</v>
      </c>
      <c r="K5140" s="23"/>
    </row>
    <row r="5141" spans="1:11" ht="12.75" customHeight="1" x14ac:dyDescent="0.25">
      <c r="A5141" s="20">
        <f t="shared" si="161"/>
        <v>43100.833333320887</v>
      </c>
      <c r="B5141" s="29">
        <v>48.080329999999996</v>
      </c>
      <c r="C5141" s="30">
        <v>0.80593999999999999</v>
      </c>
      <c r="D5141" s="29">
        <v>301.4427</v>
      </c>
      <c r="E5141" s="29"/>
      <c r="F5141" s="24">
        <f t="shared" si="160"/>
        <v>48.080329999999996</v>
      </c>
      <c r="G5141" s="24">
        <v>48.080329999999996</v>
      </c>
      <c r="H5141" s="23">
        <v>7.5696099999999999</v>
      </c>
      <c r="I5141" s="23"/>
      <c r="J5141" s="23">
        <v>150</v>
      </c>
      <c r="K5141" s="23"/>
    </row>
    <row r="5142" spans="1:11" ht="12.75" customHeight="1" x14ac:dyDescent="0.25">
      <c r="A5142" s="20">
        <f t="shared" si="161"/>
        <v>43100.874999987551</v>
      </c>
      <c r="B5142" s="29">
        <v>64.124560000000002</v>
      </c>
      <c r="C5142" s="30">
        <v>0.44284000000000001</v>
      </c>
      <c r="D5142" s="29">
        <v>49.328569999999999</v>
      </c>
      <c r="E5142" s="29"/>
      <c r="F5142" s="24">
        <f t="shared" si="160"/>
        <v>64.124560000000002</v>
      </c>
      <c r="G5142" s="24">
        <v>64.124560000000002</v>
      </c>
      <c r="H5142" s="23">
        <v>7.5691699999999997</v>
      </c>
      <c r="I5142" s="23"/>
      <c r="J5142" s="23">
        <v>150</v>
      </c>
      <c r="K5142" s="23"/>
    </row>
    <row r="5143" spans="1:11" ht="12.75" customHeight="1" x14ac:dyDescent="0.25">
      <c r="A5143" s="20">
        <f t="shared" si="161"/>
        <v>43100.916666654215</v>
      </c>
      <c r="B5143" s="29">
        <v>27.617719999999998</v>
      </c>
      <c r="C5143" s="30">
        <v>0.63400999999999996</v>
      </c>
      <c r="D5143" s="29">
        <v>226.80340000000001</v>
      </c>
      <c r="E5143" s="29"/>
      <c r="F5143" s="24">
        <f t="shared" si="160"/>
        <v>27.617719999999998</v>
      </c>
      <c r="G5143" s="24">
        <v>27.617719999999998</v>
      </c>
      <c r="H5143" s="23">
        <v>7.5685000000000002</v>
      </c>
      <c r="I5143" s="23"/>
      <c r="J5143" s="23">
        <v>150</v>
      </c>
      <c r="K5143" s="23"/>
    </row>
    <row r="5144" spans="1:11" ht="12.75" customHeight="1" x14ac:dyDescent="0.25">
      <c r="A5144" s="20">
        <f t="shared" si="161"/>
        <v>43100.958333320879</v>
      </c>
      <c r="B5144" s="29">
        <v>32.418280000000003</v>
      </c>
      <c r="C5144" s="30">
        <v>0.94643999999999995</v>
      </c>
      <c r="D5144" s="29">
        <v>263.77780000000001</v>
      </c>
      <c r="E5144" s="29"/>
      <c r="F5144" s="24">
        <f t="shared" si="160"/>
        <v>32.418280000000003</v>
      </c>
      <c r="G5144" s="24">
        <v>32.418280000000003</v>
      </c>
      <c r="H5144" s="23">
        <v>7.5647200000000003</v>
      </c>
      <c r="I5144" s="23"/>
      <c r="J5144" s="23">
        <v>150</v>
      </c>
      <c r="K5144" s="23"/>
    </row>
    <row r="5145" spans="1:11" ht="12.75" customHeight="1" x14ac:dyDescent="0.25">
      <c r="A5145" s="20">
        <f t="shared" si="161"/>
        <v>43100.999999987544</v>
      </c>
      <c r="B5145" s="29">
        <v>22.31279</v>
      </c>
      <c r="C5145" s="30">
        <v>0.60670000000000002</v>
      </c>
      <c r="D5145" s="29">
        <v>216.95519999999999</v>
      </c>
      <c r="E5145" s="29"/>
      <c r="F5145" s="24">
        <f t="shared" si="160"/>
        <v>22.31279</v>
      </c>
      <c r="G5145" s="24">
        <v>22.31279</v>
      </c>
      <c r="H5145" s="23">
        <v>7.56128</v>
      </c>
      <c r="I5145" s="23"/>
      <c r="J5145" s="23">
        <v>150</v>
      </c>
      <c r="K5145" s="23"/>
    </row>
    <row r="5146" spans="1:11" ht="12.75" customHeight="1" x14ac:dyDescent="0.25">
      <c r="A5146" s="20">
        <f t="shared" si="161"/>
        <v>43101.041666654208</v>
      </c>
      <c r="B5146" s="29">
        <v>26.823399999999999</v>
      </c>
      <c r="C5146" s="30">
        <v>0.54174999999999995</v>
      </c>
      <c r="D5146" s="29">
        <v>242.8134</v>
      </c>
      <c r="E5146" s="29"/>
      <c r="F5146" s="24">
        <f t="shared" si="160"/>
        <v>26.823399999999999</v>
      </c>
      <c r="G5146" s="24">
        <v>26.823399999999999</v>
      </c>
      <c r="H5146" s="23">
        <v>7.5609400000000004</v>
      </c>
      <c r="I5146" s="23">
        <f>COUNTIF(G5146:G5169,"&gt;150")</f>
        <v>0</v>
      </c>
      <c r="J5146" s="23">
        <v>150</v>
      </c>
      <c r="K5146" s="23"/>
    </row>
    <row r="5147" spans="1:11" ht="12.75" customHeight="1" x14ac:dyDescent="0.25">
      <c r="A5147" s="20">
        <f t="shared" si="161"/>
        <v>43101.083333320872</v>
      </c>
      <c r="B5147" s="29">
        <v>51.216659999999997</v>
      </c>
      <c r="C5147" s="30">
        <v>0.53539999999999999</v>
      </c>
      <c r="D5147" s="29">
        <v>233.16480000000001</v>
      </c>
      <c r="E5147" s="29"/>
      <c r="F5147" s="24">
        <f t="shared" si="160"/>
        <v>51.216659999999997</v>
      </c>
      <c r="G5147" s="24">
        <v>51.216659999999997</v>
      </c>
      <c r="H5147" s="23">
        <v>7.5593500000000002</v>
      </c>
      <c r="I5147" s="23"/>
      <c r="J5147" s="23">
        <v>150</v>
      </c>
      <c r="K5147" s="23"/>
    </row>
    <row r="5148" spans="1:11" ht="12.75" customHeight="1" x14ac:dyDescent="0.25">
      <c r="A5148" s="20">
        <f t="shared" si="161"/>
        <v>43101.124999987536</v>
      </c>
      <c r="B5148" s="29">
        <v>29.52073</v>
      </c>
      <c r="C5148" s="30">
        <v>0.53417000000000003</v>
      </c>
      <c r="D5148" s="29">
        <v>228.34880000000001</v>
      </c>
      <c r="E5148" s="29"/>
      <c r="F5148" s="24">
        <f t="shared" si="160"/>
        <v>29.52073</v>
      </c>
      <c r="G5148" s="24">
        <v>29.52073</v>
      </c>
      <c r="H5148" s="23">
        <v>7.5592800000000002</v>
      </c>
      <c r="I5148" s="23"/>
      <c r="J5148" s="23">
        <v>150</v>
      </c>
      <c r="K5148" s="23"/>
    </row>
    <row r="5149" spans="1:11" ht="12.75" customHeight="1" x14ac:dyDescent="0.25">
      <c r="A5149" s="20">
        <f t="shared" si="161"/>
        <v>43101.166666654201</v>
      </c>
      <c r="B5149" s="29">
        <v>13.16417</v>
      </c>
      <c r="C5149" s="30">
        <v>0.54030999999999996</v>
      </c>
      <c r="D5149" s="29">
        <v>247.37790000000001</v>
      </c>
      <c r="E5149" s="29"/>
      <c r="F5149" s="24">
        <f t="shared" si="160"/>
        <v>13.16417</v>
      </c>
      <c r="G5149" s="24">
        <v>13.16417</v>
      </c>
      <c r="H5149" s="23">
        <v>7.5571700000000002</v>
      </c>
      <c r="I5149" s="23"/>
      <c r="J5149" s="23">
        <v>150</v>
      </c>
      <c r="K5149" s="23"/>
    </row>
    <row r="5150" spans="1:11" ht="12.75" customHeight="1" x14ac:dyDescent="0.25">
      <c r="A5150" s="20">
        <f t="shared" si="161"/>
        <v>43101.208333320865</v>
      </c>
      <c r="B5150" s="29">
        <v>15.49283</v>
      </c>
      <c r="C5150" s="30">
        <v>0.66198000000000001</v>
      </c>
      <c r="D5150" s="29">
        <v>247.35820000000001</v>
      </c>
      <c r="E5150" s="29"/>
      <c r="F5150" s="24">
        <f t="shared" si="160"/>
        <v>15.49283</v>
      </c>
      <c r="G5150" s="24">
        <v>15.49283</v>
      </c>
      <c r="H5150" s="23">
        <v>7.5545</v>
      </c>
      <c r="I5150" s="23"/>
      <c r="J5150" s="23">
        <v>150</v>
      </c>
      <c r="K5150" s="23"/>
    </row>
    <row r="5151" spans="1:11" ht="12.75" customHeight="1" x14ac:dyDescent="0.25">
      <c r="A5151" s="20">
        <f t="shared" si="161"/>
        <v>43101.249999987529</v>
      </c>
      <c r="B5151" s="29">
        <v>15.64011</v>
      </c>
      <c r="C5151" s="30">
        <v>0.50565000000000004</v>
      </c>
      <c r="D5151" s="29">
        <v>162.39769999999999</v>
      </c>
      <c r="E5151" s="29"/>
      <c r="F5151" s="24">
        <f t="shared" si="160"/>
        <v>15.64011</v>
      </c>
      <c r="G5151" s="24">
        <v>15.64011</v>
      </c>
      <c r="H5151" s="23">
        <v>7.5533900000000003</v>
      </c>
      <c r="I5151" s="23"/>
      <c r="J5151" s="23">
        <v>150</v>
      </c>
      <c r="K5151" s="23"/>
    </row>
    <row r="5152" spans="1:11" ht="12.75" customHeight="1" x14ac:dyDescent="0.25">
      <c r="A5152" s="20">
        <f t="shared" si="161"/>
        <v>43101.291666654193</v>
      </c>
      <c r="B5152" s="29">
        <v>8.5675000000000008</v>
      </c>
      <c r="C5152" s="30">
        <v>0.36163000000000001</v>
      </c>
      <c r="D5152" s="29">
        <v>123.9395</v>
      </c>
      <c r="E5152" s="29"/>
      <c r="F5152" s="24">
        <f t="shared" si="160"/>
        <v>8.5675000000000008</v>
      </c>
      <c r="G5152" s="24">
        <v>8.5675000000000008</v>
      </c>
      <c r="H5152" s="23">
        <v>7.5519499999999997</v>
      </c>
      <c r="I5152" s="23"/>
      <c r="J5152" s="23">
        <v>150</v>
      </c>
      <c r="K5152" s="23"/>
    </row>
    <row r="5153" spans="1:11" ht="12.75" customHeight="1" x14ac:dyDescent="0.25">
      <c r="A5153" s="20">
        <f t="shared" si="161"/>
        <v>43101.333333320857</v>
      </c>
      <c r="B5153" s="29">
        <v>17.281500000000001</v>
      </c>
      <c r="C5153" s="30">
        <v>1.0400100000000001</v>
      </c>
      <c r="D5153" s="29">
        <v>66.703580000000002</v>
      </c>
      <c r="E5153" s="29"/>
      <c r="F5153" s="24">
        <f t="shared" si="160"/>
        <v>17.281500000000001</v>
      </c>
      <c r="G5153" s="24">
        <v>17.281500000000001</v>
      </c>
      <c r="H5153" s="23">
        <v>7.5487799999999998</v>
      </c>
      <c r="I5153" s="23"/>
      <c r="J5153" s="23">
        <v>150</v>
      </c>
      <c r="K5153" s="23"/>
    </row>
    <row r="5154" spans="1:11" ht="12.75" customHeight="1" x14ac:dyDescent="0.25">
      <c r="A5154" s="20">
        <f t="shared" si="161"/>
        <v>43101.374999987522</v>
      </c>
      <c r="B5154" s="29">
        <v>8.9428300000000007</v>
      </c>
      <c r="C5154" s="30">
        <v>1.37975</v>
      </c>
      <c r="D5154" s="29">
        <v>6.8672300000000002</v>
      </c>
      <c r="E5154" s="29"/>
      <c r="F5154" s="24">
        <f t="shared" si="160"/>
        <v>8.9428300000000007</v>
      </c>
      <c r="G5154" s="24">
        <v>8.9428300000000007</v>
      </c>
      <c r="H5154" s="23">
        <v>7.5345599999999999</v>
      </c>
      <c r="I5154" s="23"/>
      <c r="J5154" s="23">
        <v>150</v>
      </c>
      <c r="K5154" s="23"/>
    </row>
    <row r="5155" spans="1:11" ht="12.75" customHeight="1" x14ac:dyDescent="0.25">
      <c r="A5155" s="20">
        <f t="shared" si="161"/>
        <v>43101.416666654186</v>
      </c>
      <c r="B5155" s="29">
        <v>16.432829999999999</v>
      </c>
      <c r="C5155" s="30">
        <v>1.75224</v>
      </c>
      <c r="D5155" s="29">
        <v>352.11720000000003</v>
      </c>
      <c r="E5155" s="29"/>
      <c r="F5155" s="24">
        <f t="shared" si="160"/>
        <v>16.432829999999999</v>
      </c>
      <c r="G5155" s="24">
        <v>16.432829999999999</v>
      </c>
      <c r="H5155" s="23">
        <v>7.5318199999999997</v>
      </c>
      <c r="I5155" s="23"/>
      <c r="J5155" s="23">
        <v>150</v>
      </c>
      <c r="K5155" s="23"/>
    </row>
    <row r="5156" spans="1:11" ht="12.75" customHeight="1" x14ac:dyDescent="0.25">
      <c r="A5156" s="20">
        <f t="shared" si="161"/>
        <v>43101.45833332085</v>
      </c>
      <c r="B5156" s="29">
        <v>9.9299400000000002</v>
      </c>
      <c r="C5156" s="30">
        <v>2.3323800000000001</v>
      </c>
      <c r="D5156" s="29">
        <v>294.6044</v>
      </c>
      <c r="E5156" s="29"/>
      <c r="F5156" s="24">
        <f t="shared" si="160"/>
        <v>9.9299400000000002</v>
      </c>
      <c r="G5156" s="24">
        <v>9.9299400000000002</v>
      </c>
      <c r="H5156" s="23">
        <v>7.5303300000000002</v>
      </c>
      <c r="I5156" s="23"/>
      <c r="J5156" s="23">
        <v>150</v>
      </c>
      <c r="K5156" s="23"/>
    </row>
    <row r="5157" spans="1:11" ht="12.75" customHeight="1" x14ac:dyDescent="0.25">
      <c r="A5157" s="20">
        <f t="shared" si="161"/>
        <v>43101.499999987514</v>
      </c>
      <c r="B5157" s="29">
        <v>21.257560000000002</v>
      </c>
      <c r="C5157" s="30">
        <v>1.63195</v>
      </c>
      <c r="D5157" s="29">
        <v>8.9029100000000003</v>
      </c>
      <c r="E5157" s="29"/>
      <c r="F5157" s="24">
        <f t="shared" si="160"/>
        <v>21.257560000000002</v>
      </c>
      <c r="G5157" s="24">
        <v>21.257560000000002</v>
      </c>
      <c r="H5157" s="23">
        <v>7.5266700000000002</v>
      </c>
      <c r="I5157" s="23"/>
      <c r="J5157" s="23">
        <v>150</v>
      </c>
      <c r="K5157" s="23"/>
    </row>
    <row r="5158" spans="1:11" ht="12.75" customHeight="1" x14ac:dyDescent="0.25">
      <c r="A5158" s="20">
        <f t="shared" si="161"/>
        <v>43101.541666654179</v>
      </c>
      <c r="B5158" s="29">
        <v>-1.17167</v>
      </c>
      <c r="C5158" s="30">
        <v>1.44889</v>
      </c>
      <c r="D5158" s="29">
        <v>55.623339999999999</v>
      </c>
      <c r="E5158" s="29"/>
      <c r="F5158" s="24" t="str">
        <f t="shared" si="160"/>
        <v/>
      </c>
      <c r="G5158" s="24" t="s">
        <v>189</v>
      </c>
      <c r="H5158" s="23">
        <v>7.52278</v>
      </c>
      <c r="I5158" s="23"/>
      <c r="J5158" s="23">
        <v>150</v>
      </c>
      <c r="K5158" s="23"/>
    </row>
    <row r="5159" spans="1:11" ht="12.75" customHeight="1" x14ac:dyDescent="0.25">
      <c r="A5159" s="20">
        <f t="shared" si="161"/>
        <v>43101.583333320843</v>
      </c>
      <c r="B5159" s="29">
        <v>7.6889399999999997</v>
      </c>
      <c r="C5159" s="30">
        <v>1.5651999999999999</v>
      </c>
      <c r="D5159" s="29">
        <v>38.378970000000002</v>
      </c>
      <c r="E5159" s="29"/>
      <c r="F5159" s="24">
        <f t="shared" si="160"/>
        <v>7.6889399999999997</v>
      </c>
      <c r="G5159" s="24">
        <v>7.6889399999999997</v>
      </c>
      <c r="H5159" s="23">
        <v>7.5206299999999997</v>
      </c>
      <c r="I5159" s="23"/>
      <c r="J5159" s="23">
        <v>150</v>
      </c>
      <c r="K5159" s="23"/>
    </row>
    <row r="5160" spans="1:11" ht="12.75" customHeight="1" x14ac:dyDescent="0.25">
      <c r="A5160" s="20">
        <f t="shared" si="161"/>
        <v>43101.624999987507</v>
      </c>
      <c r="B5160" s="29">
        <v>5.6341099999999997</v>
      </c>
      <c r="C5160" s="30">
        <v>0.59791000000000005</v>
      </c>
      <c r="D5160" s="29">
        <v>109.23569999999999</v>
      </c>
      <c r="E5160" s="29"/>
      <c r="F5160" s="24">
        <f t="shared" si="160"/>
        <v>5.6341099999999997</v>
      </c>
      <c r="G5160" s="24">
        <v>5.6341099999999997</v>
      </c>
      <c r="H5160" s="23">
        <v>7.5199400000000001</v>
      </c>
      <c r="I5160" s="23"/>
      <c r="J5160" s="23">
        <v>150</v>
      </c>
      <c r="K5160" s="23"/>
    </row>
    <row r="5161" spans="1:11" ht="12.75" customHeight="1" x14ac:dyDescent="0.25">
      <c r="A5161" s="20">
        <f t="shared" si="161"/>
        <v>43101.666666654171</v>
      </c>
      <c r="B5161" s="29">
        <v>2.4418700000000002</v>
      </c>
      <c r="C5161" s="30">
        <v>0.44890000000000002</v>
      </c>
      <c r="D5161" s="29">
        <v>123.24169999999999</v>
      </c>
      <c r="E5161" s="29"/>
      <c r="F5161" s="24">
        <f t="shared" si="160"/>
        <v>2.4418700000000002</v>
      </c>
      <c r="G5161" s="24">
        <v>2.4418700000000002</v>
      </c>
      <c r="H5161" s="23">
        <v>7.5168799999999996</v>
      </c>
      <c r="I5161" s="23"/>
      <c r="J5161" s="23">
        <v>150</v>
      </c>
      <c r="K5161" s="23"/>
    </row>
    <row r="5162" spans="1:11" ht="12.75" customHeight="1" x14ac:dyDescent="0.25">
      <c r="A5162" s="20">
        <f t="shared" si="161"/>
        <v>43101.708333320836</v>
      </c>
      <c r="B5162" s="29"/>
      <c r="C5162" s="30">
        <v>0.31</v>
      </c>
      <c r="D5162" s="29">
        <v>73.949359999999999</v>
      </c>
      <c r="E5162" s="29"/>
      <c r="F5162" s="24" t="str">
        <f t="shared" si="160"/>
        <v/>
      </c>
      <c r="G5162" s="24" t="s">
        <v>189</v>
      </c>
      <c r="H5162" s="23">
        <v>7.5134299999999996</v>
      </c>
      <c r="I5162" s="23"/>
      <c r="J5162" s="23">
        <v>150</v>
      </c>
      <c r="K5162" s="23"/>
    </row>
    <row r="5163" spans="1:11" ht="12.75" customHeight="1" x14ac:dyDescent="0.25">
      <c r="A5163" s="20">
        <f t="shared" si="161"/>
        <v>43101.7499999875</v>
      </c>
      <c r="B5163" s="29">
        <v>8.2485599999999994</v>
      </c>
      <c r="C5163" s="30">
        <v>0.49510999999999999</v>
      </c>
      <c r="D5163" s="29">
        <v>340.88099999999997</v>
      </c>
      <c r="E5163" s="29"/>
      <c r="F5163" s="24">
        <f t="shared" si="160"/>
        <v>8.2485599999999994</v>
      </c>
      <c r="G5163" s="24">
        <v>8.2485599999999994</v>
      </c>
      <c r="H5163" s="23">
        <v>7.51206</v>
      </c>
      <c r="I5163" s="23"/>
      <c r="J5163" s="23">
        <v>150</v>
      </c>
      <c r="K5163" s="23"/>
    </row>
    <row r="5164" spans="1:11" ht="12.75" customHeight="1" x14ac:dyDescent="0.25">
      <c r="A5164" s="20">
        <f t="shared" si="161"/>
        <v>43101.791666654164</v>
      </c>
      <c r="B5164" s="29">
        <v>3.9480599999999999</v>
      </c>
      <c r="C5164" s="30">
        <v>0.47202</v>
      </c>
      <c r="D5164" s="29">
        <v>137.4529</v>
      </c>
      <c r="E5164" s="29"/>
      <c r="F5164" s="24">
        <f t="shared" si="160"/>
        <v>3.9480599999999999</v>
      </c>
      <c r="G5164" s="24">
        <v>3.9480599999999999</v>
      </c>
      <c r="H5164" s="23">
        <v>7.5116100000000001</v>
      </c>
      <c r="I5164" s="23"/>
      <c r="J5164" s="23">
        <v>150</v>
      </c>
      <c r="K5164" s="23"/>
    </row>
    <row r="5165" spans="1:11" ht="12.75" customHeight="1" x14ac:dyDescent="0.25">
      <c r="A5165" s="20">
        <f t="shared" si="161"/>
        <v>43101.833333320828</v>
      </c>
      <c r="B5165" s="29">
        <v>6.5107200000000001</v>
      </c>
      <c r="C5165" s="30">
        <v>0.41808000000000001</v>
      </c>
      <c r="D5165" s="29">
        <v>127.02370000000001</v>
      </c>
      <c r="E5165" s="29"/>
      <c r="F5165" s="24">
        <f t="shared" si="160"/>
        <v>6.5107200000000001</v>
      </c>
      <c r="G5165" s="24">
        <v>6.5107200000000001</v>
      </c>
      <c r="H5165" s="23">
        <v>7.5084499999999998</v>
      </c>
      <c r="I5165" s="23"/>
      <c r="J5165" s="23">
        <v>150</v>
      </c>
      <c r="K5165" s="23"/>
    </row>
    <row r="5166" spans="1:11" ht="12.75" customHeight="1" x14ac:dyDescent="0.25">
      <c r="A5166" s="20">
        <f t="shared" si="161"/>
        <v>43101.874999987493</v>
      </c>
      <c r="B5166" s="29">
        <v>10.49644</v>
      </c>
      <c r="C5166" s="30">
        <v>0.33722999999999997</v>
      </c>
      <c r="D5166" s="29">
        <v>142.71899999999999</v>
      </c>
      <c r="E5166" s="29"/>
      <c r="F5166" s="24">
        <f t="shared" si="160"/>
        <v>10.49644</v>
      </c>
      <c r="G5166" s="24">
        <v>10.49644</v>
      </c>
      <c r="H5166" s="23">
        <v>7.508</v>
      </c>
      <c r="I5166" s="23"/>
      <c r="J5166" s="23">
        <v>150</v>
      </c>
      <c r="K5166" s="23"/>
    </row>
    <row r="5167" spans="1:11" ht="12.75" customHeight="1" x14ac:dyDescent="0.25">
      <c r="A5167" s="20">
        <f t="shared" si="161"/>
        <v>43101.916666654157</v>
      </c>
      <c r="B5167" s="29">
        <v>8.4453300000000002</v>
      </c>
      <c r="C5167" s="30">
        <v>0.41515000000000002</v>
      </c>
      <c r="D5167" s="29">
        <v>158.7637</v>
      </c>
      <c r="E5167" s="29"/>
      <c r="F5167" s="24">
        <f t="shared" si="160"/>
        <v>8.4453300000000002</v>
      </c>
      <c r="G5167" s="24">
        <v>8.4453300000000002</v>
      </c>
      <c r="H5167" s="23">
        <v>7.50122</v>
      </c>
      <c r="I5167" s="23"/>
      <c r="J5167" s="23">
        <v>150</v>
      </c>
      <c r="K5167" s="23"/>
    </row>
    <row r="5168" spans="1:11" ht="12.75" customHeight="1" x14ac:dyDescent="0.25">
      <c r="A5168" s="20">
        <f t="shared" si="161"/>
        <v>43101.958333320821</v>
      </c>
      <c r="B5168" s="29">
        <v>4.36294</v>
      </c>
      <c r="C5168" s="30">
        <v>0.28482000000000002</v>
      </c>
      <c r="D5168" s="29">
        <v>124.236</v>
      </c>
      <c r="E5168" s="29"/>
      <c r="F5168" s="24">
        <f t="shared" si="160"/>
        <v>4.36294</v>
      </c>
      <c r="G5168" s="24">
        <v>4.36294</v>
      </c>
      <c r="H5168" s="23">
        <v>7.5</v>
      </c>
      <c r="I5168" s="23"/>
      <c r="J5168" s="23">
        <v>150</v>
      </c>
      <c r="K5168" s="23"/>
    </row>
    <row r="5169" spans="1:11" ht="12.75" customHeight="1" x14ac:dyDescent="0.25">
      <c r="A5169" s="20">
        <f t="shared" si="161"/>
        <v>43101.999999987485</v>
      </c>
      <c r="B5169" s="29">
        <v>10.26336</v>
      </c>
      <c r="C5169" s="30">
        <v>0.34294000000000002</v>
      </c>
      <c r="D5169" s="29">
        <v>120.1875</v>
      </c>
      <c r="E5169" s="29"/>
      <c r="F5169" s="24">
        <f t="shared" si="160"/>
        <v>10.26336</v>
      </c>
      <c r="G5169" s="24">
        <v>10.26336</v>
      </c>
      <c r="H5169" s="23">
        <v>7.4997299999999996</v>
      </c>
      <c r="I5169" s="23"/>
      <c r="J5169" s="23">
        <v>150</v>
      </c>
      <c r="K5169" s="23"/>
    </row>
    <row r="5170" spans="1:11" ht="12.75" customHeight="1" x14ac:dyDescent="0.25">
      <c r="A5170" s="20">
        <f t="shared" si="161"/>
        <v>43102.04166665415</v>
      </c>
      <c r="B5170" s="29">
        <v>0.40394000000000002</v>
      </c>
      <c r="C5170" s="30">
        <v>0.36606</v>
      </c>
      <c r="D5170" s="29">
        <v>344.32990000000001</v>
      </c>
      <c r="E5170" s="29"/>
      <c r="F5170" s="24">
        <f t="shared" si="160"/>
        <v>0.40394000000000002</v>
      </c>
      <c r="G5170" s="24">
        <v>0.40394000000000002</v>
      </c>
      <c r="H5170" s="23">
        <v>7.4996700000000001</v>
      </c>
      <c r="I5170" s="23">
        <f>COUNTIF(G5170:G5193,"&gt;150")</f>
        <v>0</v>
      </c>
      <c r="J5170" s="23">
        <v>150</v>
      </c>
      <c r="K5170" s="23"/>
    </row>
    <row r="5171" spans="1:11" ht="12.75" customHeight="1" x14ac:dyDescent="0.25">
      <c r="A5171" s="20">
        <f t="shared" si="161"/>
        <v>43102.083333320814</v>
      </c>
      <c r="B5171" s="29">
        <v>7.5345599999999999</v>
      </c>
      <c r="C5171" s="30">
        <v>0.44124000000000002</v>
      </c>
      <c r="D5171" s="29">
        <v>6.8402399999999997</v>
      </c>
      <c r="E5171" s="29"/>
      <c r="F5171" s="24">
        <f t="shared" si="160"/>
        <v>7.5345599999999999</v>
      </c>
      <c r="G5171" s="24">
        <v>7.5345599999999999</v>
      </c>
      <c r="H5171" s="23">
        <v>7.4990600000000001</v>
      </c>
      <c r="I5171" s="23"/>
      <c r="J5171" s="23">
        <v>150</v>
      </c>
      <c r="K5171" s="23"/>
    </row>
    <row r="5172" spans="1:11" ht="12.75" customHeight="1" x14ac:dyDescent="0.25">
      <c r="A5172" s="20">
        <f t="shared" si="161"/>
        <v>43102.124999987478</v>
      </c>
      <c r="B5172" s="29">
        <v>0.26400000000000001</v>
      </c>
      <c r="C5172" s="30">
        <v>0.39435999999999999</v>
      </c>
      <c r="D5172" s="29">
        <v>325.57499999999999</v>
      </c>
      <c r="E5172" s="29"/>
      <c r="F5172" s="24">
        <f t="shared" si="160"/>
        <v>0.26400000000000001</v>
      </c>
      <c r="G5172" s="24">
        <v>0.26400000000000001</v>
      </c>
      <c r="H5172" s="23">
        <v>7.4980599999999997</v>
      </c>
      <c r="I5172" s="23"/>
      <c r="J5172" s="23">
        <v>150</v>
      </c>
      <c r="K5172" s="23"/>
    </row>
    <row r="5173" spans="1:11" ht="12.75" customHeight="1" x14ac:dyDescent="0.25">
      <c r="A5173" s="20">
        <f t="shared" si="161"/>
        <v>43102.166666654142</v>
      </c>
      <c r="B5173" s="29">
        <v>11.70861</v>
      </c>
      <c r="C5173" s="30">
        <v>0.74597999999999998</v>
      </c>
      <c r="D5173" s="29">
        <v>255.6292</v>
      </c>
      <c r="E5173" s="29"/>
      <c r="F5173" s="24">
        <f t="shared" si="160"/>
        <v>11.70861</v>
      </c>
      <c r="G5173" s="24">
        <v>11.70861</v>
      </c>
      <c r="H5173" s="23">
        <v>7.4967100000000002</v>
      </c>
      <c r="I5173" s="23"/>
      <c r="J5173" s="23">
        <v>150</v>
      </c>
      <c r="K5173" s="23"/>
    </row>
    <row r="5174" spans="1:11" ht="12.75" customHeight="1" x14ac:dyDescent="0.25">
      <c r="A5174" s="20">
        <f t="shared" si="161"/>
        <v>43102.208333320807</v>
      </c>
      <c r="B5174" s="29">
        <v>13.584390000000001</v>
      </c>
      <c r="C5174" s="30">
        <v>0.81694</v>
      </c>
      <c r="D5174" s="29">
        <v>277.02170000000001</v>
      </c>
      <c r="E5174" s="29"/>
      <c r="F5174" s="24">
        <f t="shared" si="160"/>
        <v>13.584390000000001</v>
      </c>
      <c r="G5174" s="24">
        <v>13.584390000000001</v>
      </c>
      <c r="H5174" s="23">
        <v>7.4965000000000002</v>
      </c>
      <c r="I5174" s="23"/>
      <c r="J5174" s="23">
        <v>150</v>
      </c>
      <c r="K5174" s="23"/>
    </row>
    <row r="5175" spans="1:11" ht="12.75" customHeight="1" x14ac:dyDescent="0.25">
      <c r="A5175" s="20">
        <f t="shared" si="161"/>
        <v>43102.249999987471</v>
      </c>
      <c r="B5175" s="29">
        <v>9.70228</v>
      </c>
      <c r="C5175" s="30">
        <v>0.47060999999999997</v>
      </c>
      <c r="D5175" s="29">
        <v>305.05700000000002</v>
      </c>
      <c r="E5175" s="29"/>
      <c r="F5175" s="24">
        <f t="shared" si="160"/>
        <v>9.70228</v>
      </c>
      <c r="G5175" s="24">
        <v>9.70228</v>
      </c>
      <c r="H5175" s="23">
        <v>7.4952800000000002</v>
      </c>
      <c r="I5175" s="23"/>
      <c r="J5175" s="23">
        <v>150</v>
      </c>
      <c r="K5175" s="23"/>
    </row>
    <row r="5176" spans="1:11" ht="12.75" customHeight="1" x14ac:dyDescent="0.25">
      <c r="A5176" s="20">
        <f t="shared" si="161"/>
        <v>43102.291666654135</v>
      </c>
      <c r="B5176" s="29">
        <v>3.7275999999999998</v>
      </c>
      <c r="C5176" s="30">
        <v>0.29729</v>
      </c>
      <c r="D5176" s="29">
        <v>160.7175</v>
      </c>
      <c r="E5176" s="29"/>
      <c r="F5176" s="24">
        <f t="shared" si="160"/>
        <v>3.7275999999999998</v>
      </c>
      <c r="G5176" s="24">
        <v>3.7275999999999998</v>
      </c>
      <c r="H5176" s="23">
        <v>7.4919700000000002</v>
      </c>
      <c r="I5176" s="23"/>
      <c r="J5176" s="23">
        <v>150</v>
      </c>
      <c r="K5176" s="23"/>
    </row>
    <row r="5177" spans="1:11" ht="12.75" customHeight="1" x14ac:dyDescent="0.25">
      <c r="A5177" s="20">
        <f t="shared" si="161"/>
        <v>43102.333333320799</v>
      </c>
      <c r="B5177" s="29">
        <v>1.29667</v>
      </c>
      <c r="C5177" s="30">
        <v>0.63915</v>
      </c>
      <c r="D5177" s="29">
        <v>99.429950000000005</v>
      </c>
      <c r="E5177" s="29"/>
      <c r="F5177" s="24">
        <f t="shared" si="160"/>
        <v>1.29667</v>
      </c>
      <c r="G5177" s="24">
        <v>1.29667</v>
      </c>
      <c r="H5177" s="23">
        <v>7.4885000000000002</v>
      </c>
      <c r="I5177" s="23"/>
      <c r="J5177" s="23">
        <v>150</v>
      </c>
      <c r="K5177" s="23"/>
    </row>
    <row r="5178" spans="1:11" ht="12.75" customHeight="1" x14ac:dyDescent="0.25">
      <c r="A5178" s="20">
        <f t="shared" si="161"/>
        <v>43102.374999987464</v>
      </c>
      <c r="B5178" s="29">
        <v>9.3734500000000001</v>
      </c>
      <c r="C5178" s="30">
        <v>0.50197000000000003</v>
      </c>
      <c r="D5178" s="29">
        <v>181.94800000000001</v>
      </c>
      <c r="E5178" s="29"/>
      <c r="F5178" s="24">
        <f t="shared" si="160"/>
        <v>9.3734500000000001</v>
      </c>
      <c r="G5178" s="24">
        <v>9.3734500000000001</v>
      </c>
      <c r="H5178" s="23">
        <v>7.4796100000000001</v>
      </c>
      <c r="I5178" s="23"/>
      <c r="J5178" s="23">
        <v>150</v>
      </c>
      <c r="K5178" s="23"/>
    </row>
    <row r="5179" spans="1:11" ht="12.75" customHeight="1" x14ac:dyDescent="0.25">
      <c r="A5179" s="20">
        <f t="shared" si="161"/>
        <v>43102.416666654128</v>
      </c>
      <c r="B5179" s="29">
        <v>1.7910600000000001</v>
      </c>
      <c r="C5179" s="30">
        <v>1.1453899999999999</v>
      </c>
      <c r="D5179" s="29">
        <v>87.530699999999996</v>
      </c>
      <c r="E5179" s="29"/>
      <c r="F5179" s="24">
        <f t="shared" si="160"/>
        <v>1.7910600000000001</v>
      </c>
      <c r="G5179" s="24">
        <v>1.7910600000000001</v>
      </c>
      <c r="H5179" s="23">
        <v>7.47445</v>
      </c>
      <c r="I5179" s="23"/>
      <c r="J5179" s="23">
        <v>150</v>
      </c>
      <c r="K5179" s="23"/>
    </row>
    <row r="5180" spans="1:11" ht="12.75" customHeight="1" x14ac:dyDescent="0.25">
      <c r="A5180" s="20">
        <f t="shared" si="161"/>
        <v>43102.458333320792</v>
      </c>
      <c r="B5180" s="29">
        <v>11.71434</v>
      </c>
      <c r="C5180" s="30">
        <v>1.7966</v>
      </c>
      <c r="D5180" s="29">
        <v>62.771090000000001</v>
      </c>
      <c r="E5180" s="29"/>
      <c r="F5180" s="24">
        <f t="shared" si="160"/>
        <v>11.71434</v>
      </c>
      <c r="G5180" s="24">
        <v>11.71434</v>
      </c>
      <c r="H5180" s="23">
        <v>7.4734400000000001</v>
      </c>
      <c r="I5180" s="23"/>
      <c r="J5180" s="23">
        <v>150</v>
      </c>
      <c r="K5180" s="23"/>
    </row>
    <row r="5181" spans="1:11" ht="12.75" customHeight="1" x14ac:dyDescent="0.25">
      <c r="A5181" s="20">
        <f t="shared" si="161"/>
        <v>43102.499999987456</v>
      </c>
      <c r="B5181" s="29">
        <v>2.7605599999999999</v>
      </c>
      <c r="C5181" s="30">
        <v>1.8469899999999999</v>
      </c>
      <c r="D5181" s="29">
        <v>57.399889999999999</v>
      </c>
      <c r="E5181" s="29"/>
      <c r="F5181" s="24">
        <f t="shared" si="160"/>
        <v>2.7605599999999999</v>
      </c>
      <c r="G5181" s="24">
        <v>2.7605599999999999</v>
      </c>
      <c r="H5181" s="23">
        <v>7.4706099999999998</v>
      </c>
      <c r="I5181" s="23"/>
      <c r="J5181" s="23">
        <v>150</v>
      </c>
      <c r="K5181" s="23"/>
    </row>
    <row r="5182" spans="1:11" ht="12.75" customHeight="1" x14ac:dyDescent="0.25">
      <c r="A5182" s="20">
        <f t="shared" si="161"/>
        <v>43102.54166665412</v>
      </c>
      <c r="B5182" s="29">
        <v>11.0885</v>
      </c>
      <c r="C5182" s="30">
        <v>3.0116999999999998</v>
      </c>
      <c r="D5182" s="29">
        <v>56.267139999999998</v>
      </c>
      <c r="E5182" s="29"/>
      <c r="F5182" s="24">
        <f t="shared" si="160"/>
        <v>11.0885</v>
      </c>
      <c r="G5182" s="24">
        <v>11.0885</v>
      </c>
      <c r="H5182" s="23">
        <v>7.4662800000000002</v>
      </c>
      <c r="I5182" s="23"/>
      <c r="J5182" s="23">
        <v>150</v>
      </c>
      <c r="K5182" s="23"/>
    </row>
    <row r="5183" spans="1:11" ht="12.75" customHeight="1" x14ac:dyDescent="0.25">
      <c r="A5183" s="20">
        <f t="shared" si="161"/>
        <v>43102.583333320785</v>
      </c>
      <c r="B5183" s="29">
        <v>5.8413899999999996</v>
      </c>
      <c r="C5183" s="30">
        <v>2.1348199999999999</v>
      </c>
      <c r="D5183" s="29">
        <v>51.601190000000003</v>
      </c>
      <c r="E5183" s="29"/>
      <c r="F5183" s="24">
        <f t="shared" si="160"/>
        <v>5.8413899999999996</v>
      </c>
      <c r="G5183" s="24">
        <v>5.8413899999999996</v>
      </c>
      <c r="H5183" s="23">
        <v>7.4610900000000004</v>
      </c>
      <c r="I5183" s="23"/>
      <c r="J5183" s="23">
        <v>150</v>
      </c>
      <c r="K5183" s="23"/>
    </row>
    <row r="5184" spans="1:11" ht="12.75" customHeight="1" x14ac:dyDescent="0.25">
      <c r="A5184" s="20">
        <f t="shared" si="161"/>
        <v>43102.624999987449</v>
      </c>
      <c r="B5184" s="29">
        <v>5.6008399999999998</v>
      </c>
      <c r="C5184" s="30">
        <v>2.1892499999999999</v>
      </c>
      <c r="D5184" s="29">
        <v>66.901449999999997</v>
      </c>
      <c r="E5184" s="29"/>
      <c r="F5184" s="24">
        <f t="shared" si="160"/>
        <v>5.6008399999999998</v>
      </c>
      <c r="G5184" s="24">
        <v>5.6008399999999998</v>
      </c>
      <c r="H5184" s="23">
        <v>7.4568300000000001</v>
      </c>
      <c r="I5184" s="23"/>
      <c r="J5184" s="23">
        <v>150</v>
      </c>
      <c r="K5184" s="23"/>
    </row>
    <row r="5185" spans="1:11" ht="12.75" customHeight="1" x14ac:dyDescent="0.25">
      <c r="A5185" s="20">
        <f t="shared" si="161"/>
        <v>43102.666666654113</v>
      </c>
      <c r="B5185" s="29"/>
      <c r="C5185" s="30">
        <v>2.4102399999999999</v>
      </c>
      <c r="D5185" s="29">
        <v>65.880129999999994</v>
      </c>
      <c r="E5185" s="29"/>
      <c r="F5185" s="24" t="str">
        <f t="shared" si="160"/>
        <v/>
      </c>
      <c r="G5185" s="24" t="s">
        <v>189</v>
      </c>
      <c r="H5185" s="23">
        <v>7.4474999999999998</v>
      </c>
      <c r="I5185" s="23"/>
      <c r="J5185" s="23">
        <v>150</v>
      </c>
      <c r="K5185" s="23"/>
    </row>
    <row r="5186" spans="1:11" ht="12.75" customHeight="1" x14ac:dyDescent="0.25">
      <c r="A5186" s="20">
        <f t="shared" si="161"/>
        <v>43102.708333320777</v>
      </c>
      <c r="B5186" s="29">
        <v>5.7310600000000003</v>
      </c>
      <c r="C5186" s="30">
        <v>2.3285999999999998</v>
      </c>
      <c r="D5186" s="29">
        <v>72.051699999999997</v>
      </c>
      <c r="E5186" s="29"/>
      <c r="F5186" s="24">
        <f t="shared" si="160"/>
        <v>5.7310600000000003</v>
      </c>
      <c r="G5186" s="24">
        <v>5.7310600000000003</v>
      </c>
      <c r="H5186" s="23">
        <v>7.4409999999999998</v>
      </c>
      <c r="I5186" s="23"/>
      <c r="J5186" s="23">
        <v>150</v>
      </c>
      <c r="K5186" s="23"/>
    </row>
    <row r="5187" spans="1:11" ht="12.75" customHeight="1" x14ac:dyDescent="0.25">
      <c r="A5187" s="20">
        <f t="shared" si="161"/>
        <v>43102.749999987442</v>
      </c>
      <c r="B5187" s="29">
        <v>7.2201700000000004</v>
      </c>
      <c r="C5187" s="30">
        <v>2.9084400000000001</v>
      </c>
      <c r="D5187" s="29">
        <v>67.6233</v>
      </c>
      <c r="E5187" s="29"/>
      <c r="F5187" s="24">
        <f t="shared" si="160"/>
        <v>7.2201700000000004</v>
      </c>
      <c r="G5187" s="24">
        <v>7.2201700000000004</v>
      </c>
      <c r="H5187" s="23">
        <v>7.4394999999999998</v>
      </c>
      <c r="I5187" s="23"/>
      <c r="J5187" s="23">
        <v>150</v>
      </c>
      <c r="K5187" s="23"/>
    </row>
    <row r="5188" spans="1:11" ht="12.75" customHeight="1" x14ac:dyDescent="0.25">
      <c r="A5188" s="20">
        <f t="shared" si="161"/>
        <v>43102.791666654106</v>
      </c>
      <c r="B5188" s="29">
        <v>5.94672</v>
      </c>
      <c r="C5188" s="30">
        <v>1.33205</v>
      </c>
      <c r="D5188" s="29">
        <v>80.77055</v>
      </c>
      <c r="E5188" s="29"/>
      <c r="F5188" s="24">
        <f t="shared" si="160"/>
        <v>5.94672</v>
      </c>
      <c r="G5188" s="24">
        <v>5.94672</v>
      </c>
      <c r="H5188" s="23">
        <v>7.43058</v>
      </c>
      <c r="I5188" s="23"/>
      <c r="J5188" s="23">
        <v>150</v>
      </c>
      <c r="K5188" s="23"/>
    </row>
    <row r="5189" spans="1:11" ht="12.75" customHeight="1" x14ac:dyDescent="0.25">
      <c r="A5189" s="20">
        <f t="shared" si="161"/>
        <v>43102.83333332077</v>
      </c>
      <c r="B5189" s="29">
        <v>10.765779999999999</v>
      </c>
      <c r="C5189" s="30">
        <v>1.1864300000000001</v>
      </c>
      <c r="D5189" s="29">
        <v>75.673839999999998</v>
      </c>
      <c r="E5189" s="29"/>
      <c r="F5189" s="24">
        <f t="shared" si="160"/>
        <v>10.765779999999999</v>
      </c>
      <c r="G5189" s="24">
        <v>10.765779999999999</v>
      </c>
      <c r="H5189" s="23">
        <v>7.4304199999999998</v>
      </c>
      <c r="I5189" s="23"/>
      <c r="J5189" s="23">
        <v>150</v>
      </c>
      <c r="K5189" s="23"/>
    </row>
    <row r="5190" spans="1:11" ht="12.75" customHeight="1" x14ac:dyDescent="0.25">
      <c r="A5190" s="20">
        <f t="shared" si="161"/>
        <v>43102.874999987434</v>
      </c>
      <c r="B5190" s="29">
        <v>-2.68607</v>
      </c>
      <c r="C5190" s="30">
        <v>0.29658000000000001</v>
      </c>
      <c r="D5190" s="29">
        <v>108.97369999999999</v>
      </c>
      <c r="E5190" s="29"/>
      <c r="F5190" s="24" t="str">
        <f t="shared" si="160"/>
        <v/>
      </c>
      <c r="G5190" s="24" t="s">
        <v>189</v>
      </c>
      <c r="H5190" s="23">
        <v>7.4295200000000001</v>
      </c>
      <c r="I5190" s="23"/>
      <c r="J5190" s="23">
        <v>150</v>
      </c>
      <c r="K5190" s="23"/>
    </row>
    <row r="5191" spans="1:11" ht="12.75" customHeight="1" x14ac:dyDescent="0.25">
      <c r="A5191" s="20">
        <f t="shared" si="161"/>
        <v>43102.916666654099</v>
      </c>
      <c r="B5191" s="29">
        <v>2.7683900000000001</v>
      </c>
      <c r="C5191" s="30">
        <v>0.22475000000000001</v>
      </c>
      <c r="D5191" s="29">
        <v>126.87430000000001</v>
      </c>
      <c r="E5191" s="29"/>
      <c r="F5191" s="24">
        <f t="shared" si="160"/>
        <v>2.7683900000000001</v>
      </c>
      <c r="G5191" s="24">
        <v>2.7683900000000001</v>
      </c>
      <c r="H5191" s="23">
        <v>7.4287200000000002</v>
      </c>
      <c r="I5191" s="23"/>
      <c r="J5191" s="23">
        <v>150</v>
      </c>
      <c r="K5191" s="23"/>
    </row>
    <row r="5192" spans="1:11" ht="12.75" customHeight="1" x14ac:dyDescent="0.25">
      <c r="A5192" s="20">
        <f t="shared" si="161"/>
        <v>43102.958333320763</v>
      </c>
      <c r="B5192" s="29">
        <v>-0.57233000000000001</v>
      </c>
      <c r="C5192" s="30">
        <v>0.29757</v>
      </c>
      <c r="D5192" s="29">
        <v>14.585739999999999</v>
      </c>
      <c r="E5192" s="29"/>
      <c r="F5192" s="24" t="str">
        <f t="shared" si="160"/>
        <v/>
      </c>
      <c r="G5192" s="24" t="s">
        <v>189</v>
      </c>
      <c r="H5192" s="23">
        <v>7.4255000000000004</v>
      </c>
      <c r="I5192" s="23"/>
      <c r="J5192" s="23">
        <v>150</v>
      </c>
      <c r="K5192" s="23"/>
    </row>
    <row r="5193" spans="1:11" ht="12.75" customHeight="1" x14ac:dyDescent="0.25">
      <c r="A5193" s="20">
        <f t="shared" si="161"/>
        <v>43102.999999987427</v>
      </c>
      <c r="B5193" s="29">
        <v>5.6101700000000001</v>
      </c>
      <c r="C5193" s="30">
        <v>0.29794999999999999</v>
      </c>
      <c r="D5193" s="29">
        <v>26.11628</v>
      </c>
      <c r="E5193" s="29"/>
      <c r="F5193" s="24">
        <f t="shared" si="160"/>
        <v>5.6101700000000001</v>
      </c>
      <c r="G5193" s="24">
        <v>5.6101700000000001</v>
      </c>
      <c r="H5193" s="23">
        <v>7.4243300000000003</v>
      </c>
      <c r="I5193" s="23"/>
      <c r="J5193" s="23">
        <v>150</v>
      </c>
      <c r="K5193" s="23"/>
    </row>
    <row r="5194" spans="1:11" ht="12.75" customHeight="1" x14ac:dyDescent="0.25">
      <c r="A5194" s="20">
        <f t="shared" si="161"/>
        <v>43103.041666654091</v>
      </c>
      <c r="B5194" s="29"/>
      <c r="C5194" s="30">
        <v>0.23218</v>
      </c>
      <c r="D5194" s="29">
        <v>20.387239999999998</v>
      </c>
      <c r="E5194" s="29"/>
      <c r="F5194" s="24" t="str">
        <f t="shared" si="160"/>
        <v/>
      </c>
      <c r="G5194" s="24" t="s">
        <v>189</v>
      </c>
      <c r="H5194" s="23">
        <v>7.4243300000000003</v>
      </c>
      <c r="I5194" s="23">
        <f>COUNTIF(G5194:G5217,"&gt;150")</f>
        <v>0</v>
      </c>
      <c r="J5194" s="23">
        <v>150</v>
      </c>
      <c r="K5194" s="23"/>
    </row>
    <row r="5195" spans="1:11" ht="12.75" customHeight="1" x14ac:dyDescent="0.25">
      <c r="A5195" s="20">
        <f t="shared" si="161"/>
        <v>43103.083333320756</v>
      </c>
      <c r="B5195" s="29">
        <v>3.0511699999999999</v>
      </c>
      <c r="C5195" s="30">
        <v>0.48735000000000001</v>
      </c>
      <c r="D5195" s="29">
        <v>83.903790000000001</v>
      </c>
      <c r="E5195" s="29"/>
      <c r="F5195" s="24">
        <f t="shared" ref="F5195:F5258" si="162">IF(AND(B5195&gt;0,ISNUMBER(B5195)),B5195,"")</f>
        <v>3.0511699999999999</v>
      </c>
      <c r="G5195" s="24">
        <v>3.0511699999999999</v>
      </c>
      <c r="H5195" s="23">
        <v>7.42272</v>
      </c>
      <c r="I5195" s="23"/>
      <c r="J5195" s="23">
        <v>150</v>
      </c>
      <c r="K5195" s="23"/>
    </row>
    <row r="5196" spans="1:11" ht="12.75" customHeight="1" x14ac:dyDescent="0.25">
      <c r="A5196" s="20">
        <f t="shared" ref="A5196:A5259" si="163">A5195+1/24</f>
        <v>43103.12499998742</v>
      </c>
      <c r="B5196" s="29">
        <v>7.02583</v>
      </c>
      <c r="C5196" s="30">
        <v>0.22003</v>
      </c>
      <c r="D5196" s="29">
        <v>87.771640000000005</v>
      </c>
      <c r="E5196" s="29"/>
      <c r="F5196" s="24">
        <f t="shared" si="162"/>
        <v>7.02583</v>
      </c>
      <c r="G5196" s="24">
        <v>7.02583</v>
      </c>
      <c r="H5196" s="23">
        <v>7.4214200000000003</v>
      </c>
      <c r="I5196" s="23"/>
      <c r="J5196" s="23">
        <v>150</v>
      </c>
      <c r="K5196" s="23"/>
    </row>
    <row r="5197" spans="1:11" ht="12.75" customHeight="1" x14ac:dyDescent="0.25">
      <c r="A5197" s="20">
        <f t="shared" si="163"/>
        <v>43103.166666654084</v>
      </c>
      <c r="B5197" s="29">
        <v>2.39717</v>
      </c>
      <c r="C5197" s="30">
        <v>0.28377000000000002</v>
      </c>
      <c r="D5197" s="29">
        <v>136.37440000000001</v>
      </c>
      <c r="E5197" s="29"/>
      <c r="F5197" s="24">
        <f t="shared" si="162"/>
        <v>2.39717</v>
      </c>
      <c r="G5197" s="24">
        <v>2.39717</v>
      </c>
      <c r="H5197" s="23">
        <v>7.4205800000000002</v>
      </c>
      <c r="I5197" s="23"/>
      <c r="J5197" s="23">
        <v>150</v>
      </c>
      <c r="K5197" s="23"/>
    </row>
    <row r="5198" spans="1:11" ht="12.75" customHeight="1" x14ac:dyDescent="0.25">
      <c r="A5198" s="20">
        <f t="shared" si="163"/>
        <v>43103.208333320748</v>
      </c>
      <c r="B5198" s="29">
        <v>5.0530600000000003</v>
      </c>
      <c r="C5198" s="30">
        <v>0.46212999999999999</v>
      </c>
      <c r="D5198" s="29">
        <v>75.118129999999994</v>
      </c>
      <c r="E5198" s="29"/>
      <c r="F5198" s="24">
        <f t="shared" si="162"/>
        <v>5.0530600000000003</v>
      </c>
      <c r="G5198" s="24">
        <v>5.0530600000000003</v>
      </c>
      <c r="H5198" s="23">
        <v>7.4191599999999998</v>
      </c>
      <c r="I5198" s="23"/>
      <c r="J5198" s="23">
        <v>150</v>
      </c>
      <c r="K5198" s="23"/>
    </row>
    <row r="5199" spans="1:11" ht="12.75" customHeight="1" x14ac:dyDescent="0.25">
      <c r="A5199" s="20">
        <f t="shared" si="163"/>
        <v>43103.249999987413</v>
      </c>
      <c r="B5199" s="29">
        <v>3.7818299999999998</v>
      </c>
      <c r="C5199" s="30">
        <v>0.19553999999999999</v>
      </c>
      <c r="D5199" s="29">
        <v>50.262140000000002</v>
      </c>
      <c r="E5199" s="29"/>
      <c r="F5199" s="24">
        <f t="shared" si="162"/>
        <v>3.7818299999999998</v>
      </c>
      <c r="G5199" s="24">
        <v>3.7818299999999998</v>
      </c>
      <c r="H5199" s="23">
        <v>7.4185800000000004</v>
      </c>
      <c r="I5199" s="23"/>
      <c r="J5199" s="23">
        <v>150</v>
      </c>
      <c r="K5199" s="23"/>
    </row>
    <row r="5200" spans="1:11" ht="12.75" customHeight="1" x14ac:dyDescent="0.25">
      <c r="A5200" s="20">
        <f t="shared" si="163"/>
        <v>43103.291666654077</v>
      </c>
      <c r="B5200" s="29">
        <v>8.1579999999999995</v>
      </c>
      <c r="C5200" s="30">
        <v>0.35333999999999999</v>
      </c>
      <c r="D5200" s="29">
        <v>82.364369999999994</v>
      </c>
      <c r="E5200" s="29"/>
      <c r="F5200" s="24">
        <f t="shared" si="162"/>
        <v>8.1579999999999995</v>
      </c>
      <c r="G5200" s="24">
        <v>8.1579999999999995</v>
      </c>
      <c r="H5200" s="23">
        <v>7.4165000000000001</v>
      </c>
      <c r="I5200" s="23"/>
      <c r="J5200" s="23">
        <v>150</v>
      </c>
      <c r="K5200" s="23"/>
    </row>
    <row r="5201" spans="1:11" ht="12.75" customHeight="1" x14ac:dyDescent="0.25">
      <c r="A5201" s="20">
        <f t="shared" si="163"/>
        <v>43103.333333320741</v>
      </c>
      <c r="B5201" s="29">
        <v>2.75922</v>
      </c>
      <c r="C5201" s="30">
        <v>1.0594399999999999</v>
      </c>
      <c r="D5201" s="29">
        <v>42.106949999999998</v>
      </c>
      <c r="E5201" s="29"/>
      <c r="F5201" s="24">
        <f t="shared" si="162"/>
        <v>2.75922</v>
      </c>
      <c r="G5201" s="24">
        <v>2.75922</v>
      </c>
      <c r="H5201" s="23">
        <v>7.4152199999999997</v>
      </c>
      <c r="I5201" s="23"/>
      <c r="J5201" s="23">
        <v>150</v>
      </c>
      <c r="K5201" s="23"/>
    </row>
    <row r="5202" spans="1:11" ht="12.75" customHeight="1" x14ac:dyDescent="0.25">
      <c r="A5202" s="20">
        <f t="shared" si="163"/>
        <v>43103.374999987405</v>
      </c>
      <c r="B5202" s="29">
        <v>3.34633</v>
      </c>
      <c r="C5202" s="30">
        <v>1.6500900000000001</v>
      </c>
      <c r="D5202" s="29">
        <v>356.37290000000002</v>
      </c>
      <c r="E5202" s="29"/>
      <c r="F5202" s="24">
        <f t="shared" si="162"/>
        <v>3.34633</v>
      </c>
      <c r="G5202" s="24">
        <v>3.34633</v>
      </c>
      <c r="H5202" s="23">
        <v>7.4071699999999998</v>
      </c>
      <c r="I5202" s="23"/>
      <c r="J5202" s="23">
        <v>150</v>
      </c>
      <c r="K5202" s="23"/>
    </row>
    <row r="5203" spans="1:11" ht="12.75" customHeight="1" x14ac:dyDescent="0.25">
      <c r="A5203" s="20">
        <f t="shared" si="163"/>
        <v>43103.41666665407</v>
      </c>
      <c r="B5203" s="29">
        <v>10.28356</v>
      </c>
      <c r="C5203" s="30">
        <v>1.84815</v>
      </c>
      <c r="D5203" s="29">
        <v>13.564349999999999</v>
      </c>
      <c r="E5203" s="29"/>
      <c r="F5203" s="24">
        <f t="shared" si="162"/>
        <v>10.28356</v>
      </c>
      <c r="G5203" s="24">
        <v>10.28356</v>
      </c>
      <c r="H5203" s="23">
        <v>7.4026100000000001</v>
      </c>
      <c r="I5203" s="23"/>
      <c r="J5203" s="23">
        <v>150</v>
      </c>
      <c r="K5203" s="23"/>
    </row>
    <row r="5204" spans="1:11" ht="12.75" customHeight="1" x14ac:dyDescent="0.25">
      <c r="A5204" s="20">
        <f t="shared" si="163"/>
        <v>43103.458333320734</v>
      </c>
      <c r="B5204" s="29">
        <v>2.8708900000000002</v>
      </c>
      <c r="C5204" s="30">
        <v>1.8310200000000001</v>
      </c>
      <c r="D5204" s="29">
        <v>5.4872800000000002</v>
      </c>
      <c r="E5204" s="29"/>
      <c r="F5204" s="24">
        <f t="shared" si="162"/>
        <v>2.8708900000000002</v>
      </c>
      <c r="G5204" s="24">
        <v>2.8708900000000002</v>
      </c>
      <c r="H5204" s="23">
        <v>7.3932799999999999</v>
      </c>
      <c r="I5204" s="23"/>
      <c r="J5204" s="23">
        <v>150</v>
      </c>
      <c r="K5204" s="23"/>
    </row>
    <row r="5205" spans="1:11" ht="12.75" customHeight="1" x14ac:dyDescent="0.25">
      <c r="A5205" s="20">
        <f t="shared" si="163"/>
        <v>43103.499999987398</v>
      </c>
      <c r="B5205" s="29">
        <v>2.3157800000000002</v>
      </c>
      <c r="C5205" s="30">
        <v>1.21828</v>
      </c>
      <c r="D5205" s="29">
        <v>11.647930000000001</v>
      </c>
      <c r="E5205" s="29"/>
      <c r="F5205" s="24">
        <f t="shared" si="162"/>
        <v>2.3157800000000002</v>
      </c>
      <c r="G5205" s="24">
        <v>2.3157800000000002</v>
      </c>
      <c r="H5205" s="23">
        <v>7.3928099999999999</v>
      </c>
      <c r="I5205" s="23"/>
      <c r="J5205" s="23">
        <v>150</v>
      </c>
      <c r="K5205" s="23"/>
    </row>
    <row r="5206" spans="1:11" ht="12.75" customHeight="1" x14ac:dyDescent="0.25">
      <c r="A5206" s="20">
        <f t="shared" si="163"/>
        <v>43103.541666654062</v>
      </c>
      <c r="B5206" s="29">
        <v>6.4131099999999996</v>
      </c>
      <c r="C5206" s="30">
        <v>2.2401499999999999</v>
      </c>
      <c r="D5206" s="29">
        <v>38.351889999999997</v>
      </c>
      <c r="E5206" s="29"/>
      <c r="F5206" s="24">
        <f t="shared" si="162"/>
        <v>6.4131099999999996</v>
      </c>
      <c r="G5206" s="24">
        <v>6.4131099999999996</v>
      </c>
      <c r="H5206" s="23">
        <v>7.3894599999999997</v>
      </c>
      <c r="I5206" s="23"/>
      <c r="J5206" s="23">
        <v>150</v>
      </c>
      <c r="K5206" s="23"/>
    </row>
    <row r="5207" spans="1:11" ht="12.75" customHeight="1" x14ac:dyDescent="0.25">
      <c r="A5207" s="20">
        <f t="shared" si="163"/>
        <v>43103.583333320727</v>
      </c>
      <c r="B5207" s="29">
        <v>2.8115000000000001</v>
      </c>
      <c r="C5207" s="30">
        <v>2.5319099999999999</v>
      </c>
      <c r="D5207" s="29">
        <v>38.943339999999999</v>
      </c>
      <c r="E5207" s="29"/>
      <c r="F5207" s="24">
        <f t="shared" si="162"/>
        <v>2.8115000000000001</v>
      </c>
      <c r="G5207" s="24">
        <v>2.8115000000000001</v>
      </c>
      <c r="H5207" s="23">
        <v>7.3893300000000002</v>
      </c>
      <c r="I5207" s="23"/>
      <c r="J5207" s="23">
        <v>150</v>
      </c>
      <c r="K5207" s="23"/>
    </row>
    <row r="5208" spans="1:11" ht="12.75" customHeight="1" x14ac:dyDescent="0.25">
      <c r="A5208" s="20">
        <f t="shared" si="163"/>
        <v>43103.624999987391</v>
      </c>
      <c r="B5208" s="29">
        <v>11.97702</v>
      </c>
      <c r="C5208" s="30">
        <v>2.6754600000000002</v>
      </c>
      <c r="D5208" s="29">
        <v>4.5506500000000001</v>
      </c>
      <c r="E5208" s="29"/>
      <c r="F5208" s="24">
        <f t="shared" si="162"/>
        <v>11.97702</v>
      </c>
      <c r="G5208" s="24">
        <v>11.97702</v>
      </c>
      <c r="H5208" s="23">
        <v>7.38767</v>
      </c>
      <c r="I5208" s="23"/>
      <c r="J5208" s="23">
        <v>150</v>
      </c>
      <c r="K5208" s="23"/>
    </row>
    <row r="5209" spans="1:11" ht="12.75" customHeight="1" x14ac:dyDescent="0.25">
      <c r="A5209" s="20">
        <f t="shared" si="163"/>
        <v>43103.666666654055</v>
      </c>
      <c r="B5209" s="29"/>
      <c r="C5209" s="30">
        <v>2.1748099999999999</v>
      </c>
      <c r="D5209" s="29">
        <v>8.8932000000000002</v>
      </c>
      <c r="E5209" s="29"/>
      <c r="F5209" s="24" t="str">
        <f t="shared" si="162"/>
        <v/>
      </c>
      <c r="G5209" s="24" t="s">
        <v>189</v>
      </c>
      <c r="H5209" s="23">
        <v>7.3871099999999998</v>
      </c>
      <c r="I5209" s="23"/>
      <c r="J5209" s="23">
        <v>150</v>
      </c>
      <c r="K5209" s="23"/>
    </row>
    <row r="5210" spans="1:11" ht="12.75" customHeight="1" x14ac:dyDescent="0.25">
      <c r="A5210" s="20">
        <f t="shared" si="163"/>
        <v>43103.708333320719</v>
      </c>
      <c r="B5210" s="29">
        <v>7.1859799999999998</v>
      </c>
      <c r="C5210" s="30">
        <v>2.2206399999999999</v>
      </c>
      <c r="D5210" s="29">
        <v>48.526429999999998</v>
      </c>
      <c r="E5210" s="29"/>
      <c r="F5210" s="24">
        <f t="shared" si="162"/>
        <v>7.1859799999999998</v>
      </c>
      <c r="G5210" s="24">
        <v>7.1859799999999998</v>
      </c>
      <c r="H5210" s="23">
        <v>7.3821700000000003</v>
      </c>
      <c r="I5210" s="23"/>
      <c r="J5210" s="23">
        <v>150</v>
      </c>
      <c r="K5210" s="23"/>
    </row>
    <row r="5211" spans="1:11" ht="12.75" customHeight="1" x14ac:dyDescent="0.25">
      <c r="A5211" s="20">
        <f t="shared" si="163"/>
        <v>43103.749999987383</v>
      </c>
      <c r="B5211" s="29">
        <v>6.3486700000000003</v>
      </c>
      <c r="C5211" s="30">
        <v>2.5848399999999998</v>
      </c>
      <c r="D5211" s="29">
        <v>51.565739999999998</v>
      </c>
      <c r="E5211" s="29"/>
      <c r="F5211" s="24">
        <f t="shared" si="162"/>
        <v>6.3486700000000003</v>
      </c>
      <c r="G5211" s="24">
        <v>6.3486700000000003</v>
      </c>
      <c r="H5211" s="23">
        <v>7.3748300000000002</v>
      </c>
      <c r="I5211" s="23"/>
      <c r="J5211" s="23">
        <v>150</v>
      </c>
      <c r="K5211" s="23"/>
    </row>
    <row r="5212" spans="1:11" ht="12.75" customHeight="1" x14ac:dyDescent="0.25">
      <c r="A5212" s="20">
        <f t="shared" si="163"/>
        <v>43103.791666654048</v>
      </c>
      <c r="B5212" s="29">
        <v>4.9010300000000004</v>
      </c>
      <c r="C5212" s="30">
        <v>2.0506199999999999</v>
      </c>
      <c r="D5212" s="29">
        <v>53.802250000000001</v>
      </c>
      <c r="E5212" s="29"/>
      <c r="F5212" s="24">
        <f t="shared" si="162"/>
        <v>4.9010300000000004</v>
      </c>
      <c r="G5212" s="24">
        <v>4.9010300000000004</v>
      </c>
      <c r="H5212" s="23">
        <v>7.3743299999999996</v>
      </c>
      <c r="I5212" s="23"/>
      <c r="J5212" s="23">
        <v>150</v>
      </c>
      <c r="K5212" s="23"/>
    </row>
    <row r="5213" spans="1:11" ht="12.75" customHeight="1" x14ac:dyDescent="0.25">
      <c r="A5213" s="20">
        <f t="shared" si="163"/>
        <v>43103.833333320712</v>
      </c>
      <c r="B5213" s="29">
        <v>2.49993</v>
      </c>
      <c r="C5213" s="30">
        <v>1.48346</v>
      </c>
      <c r="D5213" s="29">
        <v>50.733179999999997</v>
      </c>
      <c r="E5213" s="29"/>
      <c r="F5213" s="24">
        <f t="shared" si="162"/>
        <v>2.49993</v>
      </c>
      <c r="G5213" s="24">
        <v>2.49993</v>
      </c>
      <c r="H5213" s="23">
        <v>7.3741099999999999</v>
      </c>
      <c r="I5213" s="23"/>
      <c r="J5213" s="23">
        <v>150</v>
      </c>
      <c r="K5213" s="23"/>
    </row>
    <row r="5214" spans="1:11" ht="12.75" customHeight="1" x14ac:dyDescent="0.25">
      <c r="A5214" s="20">
        <f t="shared" si="163"/>
        <v>43103.874999987376</v>
      </c>
      <c r="B5214" s="29">
        <v>5.4538200000000003</v>
      </c>
      <c r="C5214" s="30">
        <v>0.84236</v>
      </c>
      <c r="D5214" s="29">
        <v>66.008610000000004</v>
      </c>
      <c r="E5214" s="29"/>
      <c r="F5214" s="24">
        <f t="shared" si="162"/>
        <v>5.4538200000000003</v>
      </c>
      <c r="G5214" s="24">
        <v>5.4538200000000003</v>
      </c>
      <c r="H5214" s="23">
        <v>7.3710000000000004</v>
      </c>
      <c r="I5214" s="23"/>
      <c r="J5214" s="23">
        <v>150</v>
      </c>
      <c r="K5214" s="23"/>
    </row>
    <row r="5215" spans="1:11" ht="12.75" customHeight="1" x14ac:dyDescent="0.25">
      <c r="A5215" s="20">
        <f t="shared" si="163"/>
        <v>43103.91666665404</v>
      </c>
      <c r="B5215" s="29">
        <v>10.573130000000001</v>
      </c>
      <c r="C5215" s="30">
        <v>0.58323999999999998</v>
      </c>
      <c r="D5215" s="29">
        <v>79.095179999999999</v>
      </c>
      <c r="E5215" s="29"/>
      <c r="F5215" s="24">
        <f t="shared" si="162"/>
        <v>10.573130000000001</v>
      </c>
      <c r="G5215" s="24">
        <v>10.573130000000001</v>
      </c>
      <c r="H5215" s="23">
        <v>7.367</v>
      </c>
      <c r="I5215" s="23"/>
      <c r="J5215" s="23">
        <v>150</v>
      </c>
      <c r="K5215" s="23"/>
    </row>
    <row r="5216" spans="1:11" ht="12.75" customHeight="1" x14ac:dyDescent="0.25">
      <c r="A5216" s="20">
        <f t="shared" si="163"/>
        <v>43103.958333320705</v>
      </c>
      <c r="B5216" s="29">
        <v>8.8110199999999992</v>
      </c>
      <c r="C5216" s="30">
        <v>0.24553</v>
      </c>
      <c r="D5216" s="29">
        <v>151.99789999999999</v>
      </c>
      <c r="E5216" s="29"/>
      <c r="F5216" s="24">
        <f t="shared" si="162"/>
        <v>8.8110199999999992</v>
      </c>
      <c r="G5216" s="24">
        <v>8.8110199999999992</v>
      </c>
      <c r="H5216" s="23">
        <v>7.3632600000000004</v>
      </c>
      <c r="I5216" s="23"/>
      <c r="J5216" s="23">
        <v>150</v>
      </c>
      <c r="K5216" s="23"/>
    </row>
    <row r="5217" spans="1:11" ht="12.75" customHeight="1" x14ac:dyDescent="0.25">
      <c r="A5217" s="20">
        <f t="shared" si="163"/>
        <v>43103.999999987369</v>
      </c>
      <c r="B5217" s="29">
        <v>9.7608300000000003</v>
      </c>
      <c r="C5217" s="30">
        <v>0.27578999999999998</v>
      </c>
      <c r="D5217" s="29">
        <v>164.6935</v>
      </c>
      <c r="E5217" s="29"/>
      <c r="F5217" s="24">
        <f t="shared" si="162"/>
        <v>9.7608300000000003</v>
      </c>
      <c r="G5217" s="24">
        <v>9.7608300000000003</v>
      </c>
      <c r="H5217" s="23">
        <v>7.36</v>
      </c>
      <c r="I5217" s="23"/>
      <c r="J5217" s="23">
        <v>150</v>
      </c>
      <c r="K5217" s="23"/>
    </row>
    <row r="5218" spans="1:11" ht="12.75" customHeight="1" x14ac:dyDescent="0.25">
      <c r="A5218" s="20">
        <f t="shared" si="163"/>
        <v>43104.041666654033</v>
      </c>
      <c r="B5218" s="29">
        <v>4.0575700000000001</v>
      </c>
      <c r="C5218" s="30">
        <v>0.25972000000000001</v>
      </c>
      <c r="D5218" s="29">
        <v>151.233</v>
      </c>
      <c r="E5218" s="29"/>
      <c r="F5218" s="24">
        <f t="shared" si="162"/>
        <v>4.0575700000000001</v>
      </c>
      <c r="G5218" s="24">
        <v>4.0575700000000001</v>
      </c>
      <c r="H5218" s="23">
        <v>7.3599399999999999</v>
      </c>
      <c r="I5218" s="23">
        <f>COUNTIF(G5218:G5241,"&gt;150")</f>
        <v>0</v>
      </c>
      <c r="J5218" s="23">
        <v>150</v>
      </c>
      <c r="K5218" s="23"/>
    </row>
    <row r="5219" spans="1:11" ht="12.75" customHeight="1" x14ac:dyDescent="0.25">
      <c r="A5219" s="20">
        <f t="shared" si="163"/>
        <v>43104.083333320697</v>
      </c>
      <c r="B5219" s="29">
        <v>7.6808199999999998</v>
      </c>
      <c r="C5219" s="30">
        <v>0.30662</v>
      </c>
      <c r="D5219" s="29">
        <v>153.7157</v>
      </c>
      <c r="E5219" s="29"/>
      <c r="F5219" s="24">
        <f t="shared" si="162"/>
        <v>7.6808199999999998</v>
      </c>
      <c r="G5219" s="24">
        <v>7.6808199999999998</v>
      </c>
      <c r="H5219" s="23">
        <v>7.3588300000000002</v>
      </c>
      <c r="I5219" s="23"/>
      <c r="J5219" s="23">
        <v>150</v>
      </c>
      <c r="K5219" s="23"/>
    </row>
    <row r="5220" spans="1:11" ht="12.75" customHeight="1" x14ac:dyDescent="0.25">
      <c r="A5220" s="20">
        <f t="shared" si="163"/>
        <v>43104.124999987362</v>
      </c>
      <c r="B5220" s="29">
        <v>6.7227699999999997</v>
      </c>
      <c r="C5220" s="30">
        <v>0.22738</v>
      </c>
      <c r="D5220" s="29">
        <v>170.22219999999999</v>
      </c>
      <c r="E5220" s="29"/>
      <c r="F5220" s="24">
        <f t="shared" si="162"/>
        <v>6.7227699999999997</v>
      </c>
      <c r="G5220" s="24">
        <v>6.7227699999999997</v>
      </c>
      <c r="H5220" s="23">
        <v>7.3535599999999999</v>
      </c>
      <c r="I5220" s="23"/>
      <c r="J5220" s="23">
        <v>150</v>
      </c>
      <c r="K5220" s="23"/>
    </row>
    <row r="5221" spans="1:11" ht="12.75" customHeight="1" x14ac:dyDescent="0.25">
      <c r="A5221" s="20">
        <f t="shared" si="163"/>
        <v>43104.166666654026</v>
      </c>
      <c r="B5221" s="29">
        <v>5.4401000000000002</v>
      </c>
      <c r="C5221" s="30">
        <v>0.22298000000000001</v>
      </c>
      <c r="D5221" s="29">
        <v>158.6995</v>
      </c>
      <c r="E5221" s="29"/>
      <c r="F5221" s="24">
        <f t="shared" si="162"/>
        <v>5.4401000000000002</v>
      </c>
      <c r="G5221" s="24">
        <v>5.4401000000000002</v>
      </c>
      <c r="H5221" s="23">
        <v>7.3494999999999999</v>
      </c>
      <c r="I5221" s="23"/>
      <c r="J5221" s="23">
        <v>150</v>
      </c>
      <c r="K5221" s="23"/>
    </row>
    <row r="5222" spans="1:11" ht="12.75" customHeight="1" x14ac:dyDescent="0.25">
      <c r="A5222" s="20">
        <f t="shared" si="163"/>
        <v>43104.20833332069</v>
      </c>
      <c r="B5222" s="29">
        <v>7.50122</v>
      </c>
      <c r="C5222" s="30">
        <v>0.39068000000000003</v>
      </c>
      <c r="D5222" s="29">
        <v>96.890010000000004</v>
      </c>
      <c r="E5222" s="29"/>
      <c r="F5222" s="24">
        <f t="shared" si="162"/>
        <v>7.50122</v>
      </c>
      <c r="G5222" s="24">
        <v>7.50122</v>
      </c>
      <c r="H5222" s="23">
        <v>7.3491099999999996</v>
      </c>
      <c r="I5222" s="23"/>
      <c r="J5222" s="23">
        <v>150</v>
      </c>
      <c r="K5222" s="23"/>
    </row>
    <row r="5223" spans="1:11" ht="12.75" customHeight="1" x14ac:dyDescent="0.25">
      <c r="A5223" s="20">
        <f t="shared" si="163"/>
        <v>43104.249999987354</v>
      </c>
      <c r="B5223" s="29">
        <v>1.30803</v>
      </c>
      <c r="C5223" s="30">
        <v>0.34226000000000001</v>
      </c>
      <c r="D5223" s="29">
        <v>119.63379999999999</v>
      </c>
      <c r="E5223" s="29"/>
      <c r="F5223" s="24">
        <f t="shared" si="162"/>
        <v>1.30803</v>
      </c>
      <c r="G5223" s="24">
        <v>1.30803</v>
      </c>
      <c r="H5223" s="23">
        <v>7.3484600000000002</v>
      </c>
      <c r="I5223" s="23"/>
      <c r="J5223" s="23">
        <v>150</v>
      </c>
      <c r="K5223" s="23"/>
    </row>
    <row r="5224" spans="1:11" ht="12.75" customHeight="1" x14ac:dyDescent="0.25">
      <c r="A5224" s="20">
        <f t="shared" si="163"/>
        <v>43104.291666654019</v>
      </c>
      <c r="B5224" s="29">
        <v>5.7996800000000004</v>
      </c>
      <c r="C5224" s="30">
        <v>0.23191000000000001</v>
      </c>
      <c r="D5224" s="29">
        <v>127.6506</v>
      </c>
      <c r="E5224" s="29"/>
      <c r="F5224" s="24">
        <f t="shared" si="162"/>
        <v>5.7996800000000004</v>
      </c>
      <c r="G5224" s="24">
        <v>5.7996800000000004</v>
      </c>
      <c r="H5224" s="23">
        <v>7.3434499999999998</v>
      </c>
      <c r="I5224" s="23"/>
      <c r="J5224" s="23">
        <v>150</v>
      </c>
      <c r="K5224" s="23"/>
    </row>
    <row r="5225" spans="1:11" ht="12.75" customHeight="1" x14ac:dyDescent="0.25">
      <c r="A5225" s="20">
        <f t="shared" si="163"/>
        <v>43104.333333320683</v>
      </c>
      <c r="B5225" s="29">
        <v>7.3328499999999996</v>
      </c>
      <c r="C5225" s="30">
        <v>0.85867000000000004</v>
      </c>
      <c r="D5225" s="29">
        <v>84.021770000000004</v>
      </c>
      <c r="E5225" s="29"/>
      <c r="F5225" s="24">
        <f t="shared" si="162"/>
        <v>7.3328499999999996</v>
      </c>
      <c r="G5225" s="24">
        <v>7.3328499999999996</v>
      </c>
      <c r="H5225" s="23">
        <v>7.3363199999999997</v>
      </c>
      <c r="I5225" s="23"/>
      <c r="J5225" s="23">
        <v>150</v>
      </c>
      <c r="K5225" s="23"/>
    </row>
    <row r="5226" spans="1:11" ht="12.75" customHeight="1" x14ac:dyDescent="0.25">
      <c r="A5226" s="20">
        <f t="shared" si="163"/>
        <v>43104.374999987347</v>
      </c>
      <c r="B5226" s="29">
        <v>6.6509299999999998</v>
      </c>
      <c r="C5226" s="30">
        <v>0.72389000000000003</v>
      </c>
      <c r="D5226" s="29">
        <v>90.48724</v>
      </c>
      <c r="E5226" s="29"/>
      <c r="F5226" s="24">
        <f t="shared" si="162"/>
        <v>6.6509299999999998</v>
      </c>
      <c r="G5226" s="24">
        <v>6.6509299999999998</v>
      </c>
      <c r="H5226" s="23">
        <v>7.3360000000000003</v>
      </c>
      <c r="I5226" s="23"/>
      <c r="J5226" s="23">
        <v>150</v>
      </c>
      <c r="K5226" s="23"/>
    </row>
    <row r="5227" spans="1:11" ht="12.75" customHeight="1" x14ac:dyDescent="0.25">
      <c r="A5227" s="20">
        <f t="shared" si="163"/>
        <v>43104.416666654011</v>
      </c>
      <c r="B5227" s="29">
        <v>5.1635200000000001</v>
      </c>
      <c r="C5227" s="30">
        <v>0.65727999999999998</v>
      </c>
      <c r="D5227" s="29">
        <v>250.45760000000001</v>
      </c>
      <c r="E5227" s="29"/>
      <c r="F5227" s="24">
        <f t="shared" si="162"/>
        <v>5.1635200000000001</v>
      </c>
      <c r="G5227" s="24">
        <v>5.1635200000000001</v>
      </c>
      <c r="H5227" s="23">
        <v>7.3341599999999998</v>
      </c>
      <c r="I5227" s="23"/>
      <c r="J5227" s="23">
        <v>150</v>
      </c>
      <c r="K5227" s="23"/>
    </row>
    <row r="5228" spans="1:11" ht="12.75" customHeight="1" x14ac:dyDescent="0.25">
      <c r="A5228" s="20">
        <f t="shared" si="163"/>
        <v>43104.458333320676</v>
      </c>
      <c r="B5228" s="29">
        <v>5.1668900000000004</v>
      </c>
      <c r="C5228" s="30">
        <v>1.54179</v>
      </c>
      <c r="D5228" s="29">
        <v>79.767650000000003</v>
      </c>
      <c r="E5228" s="29"/>
      <c r="F5228" s="24">
        <f t="shared" si="162"/>
        <v>5.1668900000000004</v>
      </c>
      <c r="G5228" s="24">
        <v>5.1668900000000004</v>
      </c>
      <c r="H5228" s="23">
        <v>7.3328499999999996</v>
      </c>
      <c r="I5228" s="23"/>
      <c r="J5228" s="23">
        <v>150</v>
      </c>
      <c r="K5228" s="23"/>
    </row>
    <row r="5229" spans="1:11" ht="12.75" customHeight="1" x14ac:dyDescent="0.25">
      <c r="A5229" s="20">
        <f t="shared" si="163"/>
        <v>43104.49999998734</v>
      </c>
      <c r="B5229" s="29">
        <v>-1.4264300000000001</v>
      </c>
      <c r="C5229" s="30">
        <v>1.3530899999999999</v>
      </c>
      <c r="D5229" s="29">
        <v>69.095560000000006</v>
      </c>
      <c r="E5229" s="29"/>
      <c r="F5229" s="24" t="str">
        <f t="shared" si="162"/>
        <v/>
      </c>
      <c r="G5229" s="24" t="s">
        <v>189</v>
      </c>
      <c r="H5229" s="23">
        <v>7.3273599999999997</v>
      </c>
      <c r="I5229" s="23"/>
      <c r="J5229" s="23">
        <v>150</v>
      </c>
      <c r="K5229" s="23"/>
    </row>
    <row r="5230" spans="1:11" ht="12.75" customHeight="1" x14ac:dyDescent="0.25">
      <c r="A5230" s="20">
        <f t="shared" si="163"/>
        <v>43104.541666654004</v>
      </c>
      <c r="B5230" s="29">
        <v>4.7760999999999996</v>
      </c>
      <c r="C5230" s="30">
        <v>2.2048399999999999</v>
      </c>
      <c r="D5230" s="29">
        <v>62.148870000000002</v>
      </c>
      <c r="E5230" s="29"/>
      <c r="F5230" s="24">
        <f t="shared" si="162"/>
        <v>4.7760999999999996</v>
      </c>
      <c r="G5230" s="24">
        <v>4.7760999999999996</v>
      </c>
      <c r="H5230" s="23">
        <v>7.3271699999999997</v>
      </c>
      <c r="I5230" s="23"/>
      <c r="J5230" s="23">
        <v>150</v>
      </c>
      <c r="K5230" s="23"/>
    </row>
    <row r="5231" spans="1:11" ht="12.75" customHeight="1" x14ac:dyDescent="0.25">
      <c r="A5231" s="20">
        <f t="shared" si="163"/>
        <v>43104.583333320668</v>
      </c>
      <c r="B5231" s="29">
        <v>5.2252599999999996</v>
      </c>
      <c r="C5231" s="30">
        <v>2.2999900000000002</v>
      </c>
      <c r="D5231" s="29">
        <v>52.94218</v>
      </c>
      <c r="E5231" s="29"/>
      <c r="F5231" s="24">
        <f t="shared" si="162"/>
        <v>5.2252599999999996</v>
      </c>
      <c r="G5231" s="24">
        <v>5.2252599999999996</v>
      </c>
      <c r="H5231" s="23">
        <v>7.3207199999999997</v>
      </c>
      <c r="I5231" s="23"/>
      <c r="J5231" s="23">
        <v>150</v>
      </c>
      <c r="K5231" s="23"/>
    </row>
    <row r="5232" spans="1:11" ht="12.75" customHeight="1" x14ac:dyDescent="0.25">
      <c r="A5232" s="20">
        <f t="shared" si="163"/>
        <v>43104.624999987333</v>
      </c>
      <c r="B5232" s="29">
        <v>6.2329299999999996</v>
      </c>
      <c r="C5232" s="30">
        <v>3.0544199999999999</v>
      </c>
      <c r="D5232" s="29">
        <v>51.40128</v>
      </c>
      <c r="E5232" s="29"/>
      <c r="F5232" s="24">
        <f t="shared" si="162"/>
        <v>6.2329299999999996</v>
      </c>
      <c r="G5232" s="24">
        <v>6.2329299999999996</v>
      </c>
      <c r="H5232" s="23">
        <v>7.3199500000000004</v>
      </c>
      <c r="I5232" s="23"/>
      <c r="J5232" s="23">
        <v>150</v>
      </c>
      <c r="K5232" s="23"/>
    </row>
    <row r="5233" spans="1:11" ht="12.75" customHeight="1" x14ac:dyDescent="0.25">
      <c r="A5233" s="20">
        <f t="shared" si="163"/>
        <v>43104.666666653997</v>
      </c>
      <c r="B5233" s="29"/>
      <c r="C5233" s="30"/>
      <c r="D5233" s="29"/>
      <c r="E5233" s="29"/>
      <c r="F5233" s="24" t="str">
        <f t="shared" si="162"/>
        <v/>
      </c>
      <c r="G5233" s="24" t="s">
        <v>189</v>
      </c>
      <c r="H5233" s="23">
        <v>7.3182</v>
      </c>
      <c r="I5233" s="23"/>
      <c r="J5233" s="23">
        <v>150</v>
      </c>
      <c r="K5233" s="23"/>
    </row>
    <row r="5234" spans="1:11" ht="12.75" customHeight="1" x14ac:dyDescent="0.25">
      <c r="A5234" s="20">
        <f t="shared" si="163"/>
        <v>43104.708333320661</v>
      </c>
      <c r="B5234" s="29"/>
      <c r="C5234" s="30"/>
      <c r="D5234" s="29"/>
      <c r="E5234" s="29"/>
      <c r="F5234" s="24" t="str">
        <f t="shared" si="162"/>
        <v/>
      </c>
      <c r="G5234" s="24" t="s">
        <v>189</v>
      </c>
      <c r="H5234" s="23">
        <v>7.3179999999999996</v>
      </c>
      <c r="I5234" s="23"/>
      <c r="J5234" s="23">
        <v>150</v>
      </c>
      <c r="K5234" s="23"/>
    </row>
    <row r="5235" spans="1:11" ht="12.75" customHeight="1" x14ac:dyDescent="0.25">
      <c r="A5235" s="20">
        <f t="shared" si="163"/>
        <v>43104.749999987325</v>
      </c>
      <c r="B5235" s="29"/>
      <c r="C5235" s="30"/>
      <c r="D5235" s="29"/>
      <c r="E5235" s="29"/>
      <c r="F5235" s="24" t="str">
        <f t="shared" si="162"/>
        <v/>
      </c>
      <c r="G5235" s="24" t="s">
        <v>189</v>
      </c>
      <c r="H5235" s="23">
        <v>7.3144999999999998</v>
      </c>
      <c r="I5235" s="23"/>
      <c r="J5235" s="23">
        <v>150</v>
      </c>
      <c r="K5235" s="23"/>
    </row>
    <row r="5236" spans="1:11" ht="12.75" customHeight="1" x14ac:dyDescent="0.25">
      <c r="A5236" s="20">
        <f t="shared" si="163"/>
        <v>43104.79166665399</v>
      </c>
      <c r="B5236" s="29"/>
      <c r="C5236" s="30">
        <v>5.5109399999999997</v>
      </c>
      <c r="D5236" s="29">
        <v>44.137909999999998</v>
      </c>
      <c r="E5236" s="29"/>
      <c r="F5236" s="24" t="str">
        <f t="shared" si="162"/>
        <v/>
      </c>
      <c r="G5236" s="24" t="s">
        <v>189</v>
      </c>
      <c r="H5236" s="23">
        <v>7.3130600000000001</v>
      </c>
      <c r="I5236" s="23"/>
      <c r="J5236" s="23">
        <v>150</v>
      </c>
      <c r="K5236" s="23"/>
    </row>
    <row r="5237" spans="1:11" ht="12.75" customHeight="1" x14ac:dyDescent="0.25">
      <c r="A5237" s="20">
        <f t="shared" si="163"/>
        <v>43104.833333320654</v>
      </c>
      <c r="B5237" s="29">
        <v>22.916260000000001</v>
      </c>
      <c r="C5237" s="30">
        <v>4.7906199999999997</v>
      </c>
      <c r="D5237" s="29">
        <v>38.340879999999999</v>
      </c>
      <c r="E5237" s="29"/>
      <c r="F5237" s="24">
        <f t="shared" si="162"/>
        <v>22.916260000000001</v>
      </c>
      <c r="G5237" s="24">
        <v>22.916260000000001</v>
      </c>
      <c r="H5237" s="23">
        <v>7.3122199999999999</v>
      </c>
      <c r="I5237" s="23"/>
      <c r="J5237" s="23">
        <v>150</v>
      </c>
      <c r="K5237" s="23"/>
    </row>
    <row r="5238" spans="1:11" ht="12.75" customHeight="1" x14ac:dyDescent="0.25">
      <c r="A5238" s="20">
        <f t="shared" si="163"/>
        <v>43104.874999987318</v>
      </c>
      <c r="B5238" s="29"/>
      <c r="C5238" s="30"/>
      <c r="D5238" s="29"/>
      <c r="E5238" s="29"/>
      <c r="F5238" s="24" t="str">
        <f t="shared" si="162"/>
        <v/>
      </c>
      <c r="G5238" s="24" t="s">
        <v>189</v>
      </c>
      <c r="H5238" s="23">
        <v>7.30938</v>
      </c>
      <c r="I5238" s="23"/>
      <c r="J5238" s="23">
        <v>150</v>
      </c>
      <c r="K5238" s="23"/>
    </row>
    <row r="5239" spans="1:11" ht="12.75" customHeight="1" x14ac:dyDescent="0.25">
      <c r="A5239" s="20">
        <f t="shared" si="163"/>
        <v>43104.916666653982</v>
      </c>
      <c r="B5239" s="29"/>
      <c r="C5239" s="30"/>
      <c r="D5239" s="29"/>
      <c r="E5239" s="29"/>
      <c r="F5239" s="24" t="str">
        <f t="shared" si="162"/>
        <v/>
      </c>
      <c r="G5239" s="24" t="s">
        <v>189</v>
      </c>
      <c r="H5239" s="23">
        <v>7.3090700000000002</v>
      </c>
      <c r="I5239" s="23"/>
      <c r="J5239" s="23">
        <v>150</v>
      </c>
      <c r="K5239" s="23"/>
    </row>
    <row r="5240" spans="1:11" ht="12.75" customHeight="1" x14ac:dyDescent="0.25">
      <c r="A5240" s="20">
        <f t="shared" si="163"/>
        <v>43104.958333320646</v>
      </c>
      <c r="B5240" s="29"/>
      <c r="C5240" s="30">
        <v>4.0298499999999997</v>
      </c>
      <c r="D5240" s="29">
        <v>4.8658999999999999</v>
      </c>
      <c r="E5240" s="29"/>
      <c r="F5240" s="24" t="str">
        <f t="shared" si="162"/>
        <v/>
      </c>
      <c r="G5240" s="24" t="s">
        <v>189</v>
      </c>
      <c r="H5240" s="23">
        <v>7.3085599999999999</v>
      </c>
      <c r="I5240" s="23"/>
      <c r="J5240" s="23">
        <v>150</v>
      </c>
      <c r="K5240" s="23"/>
    </row>
    <row r="5241" spans="1:11" ht="12.75" customHeight="1" x14ac:dyDescent="0.25">
      <c r="A5241" s="20">
        <f t="shared" si="163"/>
        <v>43104.999999987311</v>
      </c>
      <c r="B5241" s="29">
        <v>19.335039999999999</v>
      </c>
      <c r="C5241" s="30">
        <v>5.7351400000000003</v>
      </c>
      <c r="D5241" s="29">
        <v>358.589</v>
      </c>
      <c r="E5241" s="29"/>
      <c r="F5241" s="24">
        <f t="shared" si="162"/>
        <v>19.335039999999999</v>
      </c>
      <c r="G5241" s="24">
        <v>19.335039999999999</v>
      </c>
      <c r="H5241" s="23">
        <v>7.2996299999999996</v>
      </c>
      <c r="I5241" s="23"/>
      <c r="J5241" s="23">
        <v>150</v>
      </c>
      <c r="K5241" s="23"/>
    </row>
    <row r="5242" spans="1:11" ht="12.75" customHeight="1" x14ac:dyDescent="0.25">
      <c r="A5242" s="20">
        <f t="shared" si="163"/>
        <v>43105.041666653975</v>
      </c>
      <c r="B5242" s="29">
        <v>3.1745299999999999</v>
      </c>
      <c r="C5242" s="30">
        <v>5.6767700000000003</v>
      </c>
      <c r="D5242" s="29">
        <v>358.75709999999998</v>
      </c>
      <c r="E5242" s="29"/>
      <c r="F5242" s="24">
        <f t="shared" si="162"/>
        <v>3.1745299999999999</v>
      </c>
      <c r="G5242" s="24">
        <v>3.1745299999999999</v>
      </c>
      <c r="H5242" s="23">
        <v>7.2931100000000004</v>
      </c>
      <c r="I5242" s="23">
        <f>COUNTIF(G5242:G5265,"&gt;150")</f>
        <v>0</v>
      </c>
      <c r="J5242" s="23">
        <v>150</v>
      </c>
      <c r="K5242" s="23"/>
    </row>
    <row r="5243" spans="1:11" ht="12.75" customHeight="1" x14ac:dyDescent="0.25">
      <c r="A5243" s="20">
        <f t="shared" si="163"/>
        <v>43105.083333320639</v>
      </c>
      <c r="B5243" s="29">
        <v>2.36083</v>
      </c>
      <c r="C5243" s="30">
        <v>5.3355300000000003</v>
      </c>
      <c r="D5243" s="29">
        <v>350.16539999999998</v>
      </c>
      <c r="E5243" s="29"/>
      <c r="F5243" s="24">
        <f t="shared" si="162"/>
        <v>2.36083</v>
      </c>
      <c r="G5243" s="24">
        <v>2.36083</v>
      </c>
      <c r="H5243" s="23">
        <v>7.2921699999999996</v>
      </c>
      <c r="I5243" s="23"/>
      <c r="J5243" s="23">
        <v>150</v>
      </c>
      <c r="K5243" s="23"/>
    </row>
    <row r="5244" spans="1:11" ht="12.75" customHeight="1" x14ac:dyDescent="0.25">
      <c r="A5244" s="20">
        <f t="shared" si="163"/>
        <v>43105.124999987303</v>
      </c>
      <c r="B5244" s="29">
        <v>1.617E-2</v>
      </c>
      <c r="C5244" s="30">
        <v>5.0081199999999999</v>
      </c>
      <c r="D5244" s="29">
        <v>334.53500000000003</v>
      </c>
      <c r="E5244" s="29"/>
      <c r="F5244" s="24">
        <f t="shared" si="162"/>
        <v>1.617E-2</v>
      </c>
      <c r="G5244" s="24">
        <v>1.617E-2</v>
      </c>
      <c r="H5244" s="23">
        <v>7.2839600000000004</v>
      </c>
      <c r="I5244" s="23"/>
      <c r="J5244" s="23">
        <v>150</v>
      </c>
      <c r="K5244" s="23"/>
    </row>
    <row r="5245" spans="1:11" ht="12.75" customHeight="1" x14ac:dyDescent="0.25">
      <c r="A5245" s="20">
        <f t="shared" si="163"/>
        <v>43105.166666653968</v>
      </c>
      <c r="B5245" s="29">
        <v>5.83467</v>
      </c>
      <c r="C5245" s="30">
        <v>4.9708199999999998</v>
      </c>
      <c r="D5245" s="29">
        <v>334.00970000000001</v>
      </c>
      <c r="E5245" s="29"/>
      <c r="F5245" s="24">
        <f t="shared" si="162"/>
        <v>5.83467</v>
      </c>
      <c r="G5245" s="24">
        <v>5.83467</v>
      </c>
      <c r="H5245" s="23">
        <v>7.2822199999999997</v>
      </c>
      <c r="I5245" s="23"/>
      <c r="J5245" s="23">
        <v>150</v>
      </c>
      <c r="K5245" s="23"/>
    </row>
    <row r="5246" spans="1:11" ht="12.75" customHeight="1" x14ac:dyDescent="0.25">
      <c r="A5246" s="20">
        <f t="shared" si="163"/>
        <v>43105.208333320632</v>
      </c>
      <c r="B5246" s="29">
        <v>2.3711099999999998</v>
      </c>
      <c r="C5246" s="30">
        <v>5.3601099999999997</v>
      </c>
      <c r="D5246" s="29">
        <v>337.60700000000003</v>
      </c>
      <c r="E5246" s="29"/>
      <c r="F5246" s="24">
        <f t="shared" si="162"/>
        <v>2.3711099999999998</v>
      </c>
      <c r="G5246" s="24">
        <v>2.3711099999999998</v>
      </c>
      <c r="H5246" s="23">
        <v>7.2736900000000002</v>
      </c>
      <c r="I5246" s="23"/>
      <c r="J5246" s="23">
        <v>150</v>
      </c>
      <c r="K5246" s="23"/>
    </row>
    <row r="5247" spans="1:11" ht="12.75" customHeight="1" x14ac:dyDescent="0.25">
      <c r="A5247" s="20">
        <f t="shared" si="163"/>
        <v>43105.249999987296</v>
      </c>
      <c r="B5247" s="29">
        <v>7.8505599999999998</v>
      </c>
      <c r="C5247" s="30">
        <v>5.2091000000000003</v>
      </c>
      <c r="D5247" s="29">
        <v>340.47469999999998</v>
      </c>
      <c r="E5247" s="29"/>
      <c r="F5247" s="24">
        <f t="shared" si="162"/>
        <v>7.8505599999999998</v>
      </c>
      <c r="G5247" s="24">
        <v>7.8505599999999998</v>
      </c>
      <c r="H5247" s="23">
        <v>7.2731700000000004</v>
      </c>
      <c r="I5247" s="23"/>
      <c r="J5247" s="23">
        <v>150</v>
      </c>
      <c r="K5247" s="23"/>
    </row>
    <row r="5248" spans="1:11" ht="12.75" customHeight="1" x14ac:dyDescent="0.25">
      <c r="A5248" s="20">
        <f t="shared" si="163"/>
        <v>43105.29166665396</v>
      </c>
      <c r="B5248" s="29">
        <v>4.4214399999999996</v>
      </c>
      <c r="C5248" s="30">
        <v>5.9710799999999997</v>
      </c>
      <c r="D5248" s="29">
        <v>335.7276</v>
      </c>
      <c r="E5248" s="29"/>
      <c r="F5248" s="24">
        <f t="shared" si="162"/>
        <v>4.4214399999999996</v>
      </c>
      <c r="G5248" s="24">
        <v>4.4214399999999996</v>
      </c>
      <c r="H5248" s="23">
        <v>7.2698900000000002</v>
      </c>
      <c r="I5248" s="23"/>
      <c r="J5248" s="23">
        <v>150</v>
      </c>
      <c r="K5248" s="23"/>
    </row>
    <row r="5249" spans="1:11" ht="12.75" customHeight="1" x14ac:dyDescent="0.25">
      <c r="A5249" s="20">
        <f t="shared" si="163"/>
        <v>43105.333333320625</v>
      </c>
      <c r="B5249" s="29">
        <v>3.9597899999999999</v>
      </c>
      <c r="C5249" s="30">
        <v>6.3415100000000004</v>
      </c>
      <c r="D5249" s="29">
        <v>331.45760000000001</v>
      </c>
      <c r="E5249" s="29"/>
      <c r="F5249" s="24">
        <f t="shared" si="162"/>
        <v>3.9597899999999999</v>
      </c>
      <c r="G5249" s="24">
        <v>3.9597899999999999</v>
      </c>
      <c r="H5249" s="23">
        <v>7.2688899999999999</v>
      </c>
      <c r="I5249" s="23"/>
      <c r="J5249" s="23">
        <v>150</v>
      </c>
      <c r="K5249" s="23"/>
    </row>
    <row r="5250" spans="1:11" ht="12.75" customHeight="1" x14ac:dyDescent="0.25">
      <c r="A5250" s="20">
        <f t="shared" si="163"/>
        <v>43105.374999987289</v>
      </c>
      <c r="B5250" s="29">
        <v>-0.11700000000000001</v>
      </c>
      <c r="C5250" s="30">
        <v>7.4397099999999998</v>
      </c>
      <c r="D5250" s="29">
        <v>323.1062</v>
      </c>
      <c r="E5250" s="29"/>
      <c r="F5250" s="24" t="str">
        <f t="shared" si="162"/>
        <v/>
      </c>
      <c r="G5250" s="24" t="s">
        <v>189</v>
      </c>
      <c r="H5250" s="23">
        <v>7.2684499999999996</v>
      </c>
      <c r="I5250" s="23"/>
      <c r="J5250" s="23">
        <v>150</v>
      </c>
      <c r="K5250" s="23"/>
    </row>
    <row r="5251" spans="1:11" ht="12.75" customHeight="1" x14ac:dyDescent="0.25">
      <c r="A5251" s="20">
        <f t="shared" si="163"/>
        <v>43105.416666653953</v>
      </c>
      <c r="B5251" s="29">
        <v>1.7601100000000001</v>
      </c>
      <c r="C5251" s="30">
        <v>6.4648500000000002</v>
      </c>
      <c r="D5251" s="29">
        <v>321.16910000000001</v>
      </c>
      <c r="E5251" s="29"/>
      <c r="F5251" s="24">
        <f t="shared" si="162"/>
        <v>1.7601100000000001</v>
      </c>
      <c r="G5251" s="24">
        <v>1.7601100000000001</v>
      </c>
      <c r="H5251" s="23">
        <v>7.2683400000000002</v>
      </c>
      <c r="I5251" s="23"/>
      <c r="J5251" s="23">
        <v>150</v>
      </c>
      <c r="K5251" s="23"/>
    </row>
    <row r="5252" spans="1:11" ht="12.75" customHeight="1" x14ac:dyDescent="0.25">
      <c r="A5252" s="20">
        <f t="shared" si="163"/>
        <v>43105.458333320617</v>
      </c>
      <c r="B5252" s="29">
        <v>1.61239</v>
      </c>
      <c r="C5252" s="30">
        <v>6.6300299999999996</v>
      </c>
      <c r="D5252" s="29">
        <v>303.73430000000002</v>
      </c>
      <c r="E5252" s="29"/>
      <c r="F5252" s="24">
        <f t="shared" si="162"/>
        <v>1.61239</v>
      </c>
      <c r="G5252" s="24">
        <v>1.61239</v>
      </c>
      <c r="H5252" s="23">
        <v>7.2672499999999998</v>
      </c>
      <c r="I5252" s="23"/>
      <c r="J5252" s="23">
        <v>150</v>
      </c>
      <c r="K5252" s="23"/>
    </row>
    <row r="5253" spans="1:11" ht="12.75" customHeight="1" x14ac:dyDescent="0.25">
      <c r="A5253" s="20">
        <f t="shared" si="163"/>
        <v>43105.499999987282</v>
      </c>
      <c r="B5253" s="29">
        <v>3.67578</v>
      </c>
      <c r="C5253" s="30">
        <v>7.6879999999999997</v>
      </c>
      <c r="D5253" s="29">
        <v>307.17660000000001</v>
      </c>
      <c r="E5253" s="29"/>
      <c r="F5253" s="24">
        <f t="shared" si="162"/>
        <v>3.67578</v>
      </c>
      <c r="G5253" s="24">
        <v>3.67578</v>
      </c>
      <c r="H5253" s="23">
        <v>7.2657800000000003</v>
      </c>
      <c r="I5253" s="23"/>
      <c r="J5253" s="23">
        <v>150</v>
      </c>
      <c r="K5253" s="23"/>
    </row>
    <row r="5254" spans="1:11" ht="12.75" customHeight="1" x14ac:dyDescent="0.25">
      <c r="A5254" s="20">
        <f t="shared" si="163"/>
        <v>43105.541666653946</v>
      </c>
      <c r="B5254" s="29">
        <v>2.59273</v>
      </c>
      <c r="C5254" s="30">
        <v>6.0350700000000002</v>
      </c>
      <c r="D5254" s="29">
        <v>301.77800000000002</v>
      </c>
      <c r="E5254" s="29"/>
      <c r="F5254" s="24">
        <f t="shared" si="162"/>
        <v>2.59273</v>
      </c>
      <c r="G5254" s="24">
        <v>2.59273</v>
      </c>
      <c r="H5254" s="23">
        <v>7.2643300000000002</v>
      </c>
      <c r="I5254" s="23"/>
      <c r="J5254" s="23">
        <v>150</v>
      </c>
      <c r="K5254" s="23"/>
    </row>
    <row r="5255" spans="1:11" ht="12.75" customHeight="1" x14ac:dyDescent="0.25">
      <c r="A5255" s="20">
        <f t="shared" si="163"/>
        <v>43105.58333332061</v>
      </c>
      <c r="B5255" s="29">
        <v>11.55184</v>
      </c>
      <c r="C5255" s="30">
        <v>5.0225600000000004</v>
      </c>
      <c r="D5255" s="29">
        <v>284.90730000000002</v>
      </c>
      <c r="E5255" s="29"/>
      <c r="F5255" s="24">
        <f t="shared" si="162"/>
        <v>11.55184</v>
      </c>
      <c r="G5255" s="24">
        <v>11.55184</v>
      </c>
      <c r="H5255" s="23">
        <v>7.2530700000000001</v>
      </c>
      <c r="I5255" s="23"/>
      <c r="J5255" s="23">
        <v>150</v>
      </c>
      <c r="K5255" s="23"/>
    </row>
    <row r="5256" spans="1:11" ht="12.75" customHeight="1" x14ac:dyDescent="0.25">
      <c r="A5256" s="20">
        <f t="shared" si="163"/>
        <v>43105.624999987274</v>
      </c>
      <c r="B5256" s="29">
        <v>5.0721699999999998</v>
      </c>
      <c r="C5256" s="30">
        <v>4.3451199999999996</v>
      </c>
      <c r="D5256" s="29">
        <v>288.86169999999998</v>
      </c>
      <c r="E5256" s="29"/>
      <c r="F5256" s="24">
        <f t="shared" si="162"/>
        <v>5.0721699999999998</v>
      </c>
      <c r="G5256" s="24">
        <v>5.0721699999999998</v>
      </c>
      <c r="H5256" s="23">
        <v>7.2530599999999996</v>
      </c>
      <c r="I5256" s="23"/>
      <c r="J5256" s="23">
        <v>150</v>
      </c>
      <c r="K5256" s="23"/>
    </row>
    <row r="5257" spans="1:11" ht="12.75" customHeight="1" x14ac:dyDescent="0.25">
      <c r="A5257" s="20">
        <f t="shared" si="163"/>
        <v>43105.666666653939</v>
      </c>
      <c r="B5257" s="29">
        <v>4.7398899999999999</v>
      </c>
      <c r="C5257" s="30">
        <v>5.00223</v>
      </c>
      <c r="D5257" s="29">
        <v>278.33980000000003</v>
      </c>
      <c r="E5257" s="29"/>
      <c r="F5257" s="24">
        <f t="shared" si="162"/>
        <v>4.7398899999999999</v>
      </c>
      <c r="G5257" s="24">
        <v>4.7398899999999999</v>
      </c>
      <c r="H5257" s="23">
        <v>7.2511700000000001</v>
      </c>
      <c r="I5257" s="23"/>
      <c r="J5257" s="23">
        <v>150</v>
      </c>
      <c r="K5257" s="23"/>
    </row>
    <row r="5258" spans="1:11" ht="12.75" customHeight="1" x14ac:dyDescent="0.25">
      <c r="A5258" s="20">
        <f t="shared" si="163"/>
        <v>43105.708333320603</v>
      </c>
      <c r="B5258" s="29">
        <v>0.67049999999999998</v>
      </c>
      <c r="C5258" s="30">
        <v>5.6327499999999997</v>
      </c>
      <c r="D5258" s="29">
        <v>275.0256</v>
      </c>
      <c r="E5258" s="29"/>
      <c r="F5258" s="24">
        <f t="shared" si="162"/>
        <v>0.67049999999999998</v>
      </c>
      <c r="G5258" s="24">
        <v>0.67049999999999998</v>
      </c>
      <c r="H5258" s="23">
        <v>7.2511099999999997</v>
      </c>
      <c r="I5258" s="23"/>
      <c r="J5258" s="23">
        <v>150</v>
      </c>
      <c r="K5258" s="23"/>
    </row>
    <row r="5259" spans="1:11" ht="12.75" customHeight="1" x14ac:dyDescent="0.25">
      <c r="A5259" s="20">
        <f t="shared" si="163"/>
        <v>43105.749999987267</v>
      </c>
      <c r="B5259" s="29">
        <v>4.5264499999999996</v>
      </c>
      <c r="C5259" s="30">
        <v>5.1268200000000004</v>
      </c>
      <c r="D5259" s="29">
        <v>270.73590000000002</v>
      </c>
      <c r="E5259" s="29"/>
      <c r="F5259" s="24">
        <f t="shared" ref="F5259:F5322" si="164">IF(AND(B5259&gt;0,ISNUMBER(B5259)),B5259,"")</f>
        <v>4.5264499999999996</v>
      </c>
      <c r="G5259" s="24">
        <v>4.5264499999999996</v>
      </c>
      <c r="H5259" s="23">
        <v>7.2495599999999998</v>
      </c>
      <c r="I5259" s="23"/>
      <c r="J5259" s="23">
        <v>150</v>
      </c>
      <c r="K5259" s="23"/>
    </row>
    <row r="5260" spans="1:11" ht="12.75" customHeight="1" x14ac:dyDescent="0.25">
      <c r="A5260" s="20">
        <f t="shared" ref="A5260:A5323" si="165">A5259+1/24</f>
        <v>43105.791666653931</v>
      </c>
      <c r="B5260" s="29">
        <v>3.9220600000000001</v>
      </c>
      <c r="C5260" s="30">
        <v>4.7883800000000001</v>
      </c>
      <c r="D5260" s="29">
        <v>269.11450000000002</v>
      </c>
      <c r="E5260" s="29"/>
      <c r="F5260" s="24">
        <f t="shared" si="164"/>
        <v>3.9220600000000001</v>
      </c>
      <c r="G5260" s="24">
        <v>3.9220600000000001</v>
      </c>
      <c r="H5260" s="23">
        <v>7.2484999999999999</v>
      </c>
      <c r="I5260" s="23"/>
      <c r="J5260" s="23">
        <v>150</v>
      </c>
      <c r="K5260" s="23"/>
    </row>
    <row r="5261" spans="1:11" ht="12.75" customHeight="1" x14ac:dyDescent="0.25">
      <c r="A5261" s="20">
        <f t="shared" si="165"/>
        <v>43105.833333320596</v>
      </c>
      <c r="B5261" s="29">
        <v>10.950609999999999</v>
      </c>
      <c r="C5261" s="30">
        <v>3.58196</v>
      </c>
      <c r="D5261" s="29">
        <v>265.54349999999999</v>
      </c>
      <c r="E5261" s="29"/>
      <c r="F5261" s="24">
        <f t="shared" si="164"/>
        <v>10.950609999999999</v>
      </c>
      <c r="G5261" s="24">
        <v>10.950609999999999</v>
      </c>
      <c r="H5261" s="23">
        <v>7.2455800000000004</v>
      </c>
      <c r="I5261" s="23"/>
      <c r="J5261" s="23">
        <v>150</v>
      </c>
      <c r="K5261" s="23"/>
    </row>
    <row r="5262" spans="1:11" ht="12.75" customHeight="1" x14ac:dyDescent="0.25">
      <c r="A5262" s="20">
        <f t="shared" si="165"/>
        <v>43105.87499998726</v>
      </c>
      <c r="B5262" s="29">
        <v>19.502949999999998</v>
      </c>
      <c r="C5262" s="30">
        <v>3.9280499999999998</v>
      </c>
      <c r="D5262" s="29">
        <v>264.75839999999999</v>
      </c>
      <c r="E5262" s="29"/>
      <c r="F5262" s="24">
        <f t="shared" si="164"/>
        <v>19.502949999999998</v>
      </c>
      <c r="G5262" s="24">
        <v>19.502949999999998</v>
      </c>
      <c r="H5262" s="23">
        <v>7.2431700000000001</v>
      </c>
      <c r="I5262" s="23"/>
      <c r="J5262" s="23">
        <v>150</v>
      </c>
      <c r="K5262" s="23"/>
    </row>
    <row r="5263" spans="1:11" ht="12.75" customHeight="1" x14ac:dyDescent="0.25">
      <c r="A5263" s="20">
        <f t="shared" si="165"/>
        <v>43105.916666653924</v>
      </c>
      <c r="B5263" s="29">
        <v>30.109719999999999</v>
      </c>
      <c r="C5263" s="30">
        <v>3.4563700000000002</v>
      </c>
      <c r="D5263" s="29">
        <v>270.80189999999999</v>
      </c>
      <c r="E5263" s="29"/>
      <c r="F5263" s="24">
        <f t="shared" si="164"/>
        <v>30.109719999999999</v>
      </c>
      <c r="G5263" s="24">
        <v>30.109719999999999</v>
      </c>
      <c r="H5263" s="23">
        <v>7.2417899999999999</v>
      </c>
      <c r="I5263" s="23"/>
      <c r="J5263" s="23">
        <v>150</v>
      </c>
      <c r="K5263" s="23"/>
    </row>
    <row r="5264" spans="1:11" ht="12.75" customHeight="1" x14ac:dyDescent="0.25">
      <c r="A5264" s="20">
        <f t="shared" si="165"/>
        <v>43105.958333320588</v>
      </c>
      <c r="B5264" s="29">
        <v>23.306719999999999</v>
      </c>
      <c r="C5264" s="30">
        <v>4.3304600000000004</v>
      </c>
      <c r="D5264" s="29">
        <v>260.66390000000001</v>
      </c>
      <c r="E5264" s="29"/>
      <c r="F5264" s="24">
        <f t="shared" si="164"/>
        <v>23.306719999999999</v>
      </c>
      <c r="G5264" s="24">
        <v>23.306719999999999</v>
      </c>
      <c r="H5264" s="23">
        <v>7.2399199999999997</v>
      </c>
      <c r="I5264" s="23"/>
      <c r="J5264" s="23">
        <v>150</v>
      </c>
      <c r="K5264" s="23"/>
    </row>
    <row r="5265" spans="1:11" ht="12.75" customHeight="1" x14ac:dyDescent="0.25">
      <c r="A5265" s="20">
        <f t="shared" si="165"/>
        <v>43105.999999987253</v>
      </c>
      <c r="B5265" s="29">
        <v>30.640699999999999</v>
      </c>
      <c r="C5265" s="30">
        <v>3.9275500000000001</v>
      </c>
      <c r="D5265" s="29">
        <v>259.28449999999998</v>
      </c>
      <c r="E5265" s="29"/>
      <c r="F5265" s="24">
        <f t="shared" si="164"/>
        <v>30.640699999999999</v>
      </c>
      <c r="G5265" s="24">
        <v>30.640699999999999</v>
      </c>
      <c r="H5265" s="23">
        <v>7.2388399999999997</v>
      </c>
      <c r="I5265" s="23"/>
      <c r="J5265" s="23">
        <v>150</v>
      </c>
      <c r="K5265" s="23"/>
    </row>
    <row r="5266" spans="1:11" ht="12.75" customHeight="1" x14ac:dyDescent="0.25">
      <c r="A5266" s="20">
        <f t="shared" si="165"/>
        <v>43106.041666653917</v>
      </c>
      <c r="B5266" s="29">
        <v>27.956399999999999</v>
      </c>
      <c r="C5266" s="30">
        <v>3.5761500000000002</v>
      </c>
      <c r="D5266" s="29">
        <v>262.0421</v>
      </c>
      <c r="E5266" s="29"/>
      <c r="F5266" s="24">
        <f t="shared" si="164"/>
        <v>27.956399999999999</v>
      </c>
      <c r="G5266" s="24">
        <v>27.956399999999999</v>
      </c>
      <c r="H5266" s="23">
        <v>7.2333299999999996</v>
      </c>
      <c r="I5266" s="23">
        <f>COUNTIF(G5266:G5289,"&gt;150")</f>
        <v>0</v>
      </c>
      <c r="J5266" s="23">
        <v>150</v>
      </c>
      <c r="K5266" s="23"/>
    </row>
    <row r="5267" spans="1:11" ht="12.75" customHeight="1" x14ac:dyDescent="0.25">
      <c r="A5267" s="20">
        <f t="shared" si="165"/>
        <v>43106.083333320581</v>
      </c>
      <c r="B5267" s="29">
        <v>31.87989</v>
      </c>
      <c r="C5267" s="30">
        <v>1.79687</v>
      </c>
      <c r="D5267" s="29">
        <v>252.93379999999999</v>
      </c>
      <c r="E5267" s="29"/>
      <c r="F5267" s="24">
        <f t="shared" si="164"/>
        <v>31.87989</v>
      </c>
      <c r="G5267" s="24">
        <v>31.87989</v>
      </c>
      <c r="H5267" s="23">
        <v>7.2329999999999997</v>
      </c>
      <c r="I5267" s="23"/>
      <c r="J5267" s="23">
        <v>150</v>
      </c>
      <c r="K5267" s="23"/>
    </row>
    <row r="5268" spans="1:11" ht="12.75" customHeight="1" x14ac:dyDescent="0.25">
      <c r="A5268" s="20">
        <f t="shared" si="165"/>
        <v>43106.124999987245</v>
      </c>
      <c r="B5268" s="29">
        <v>27.58905</v>
      </c>
      <c r="C5268" s="30">
        <v>0.65032999999999996</v>
      </c>
      <c r="D5268" s="29">
        <v>27.56485</v>
      </c>
      <c r="E5268" s="29"/>
      <c r="F5268" s="24">
        <f t="shared" si="164"/>
        <v>27.58905</v>
      </c>
      <c r="G5268" s="24">
        <v>27.58905</v>
      </c>
      <c r="H5268" s="23">
        <v>7.2303300000000004</v>
      </c>
      <c r="I5268" s="23"/>
      <c r="J5268" s="23">
        <v>150</v>
      </c>
      <c r="K5268" s="23"/>
    </row>
    <row r="5269" spans="1:11" ht="12.75" customHeight="1" x14ac:dyDescent="0.25">
      <c r="A5269" s="20">
        <f t="shared" si="165"/>
        <v>43106.166666653909</v>
      </c>
      <c r="B5269" s="29">
        <v>21.531780000000001</v>
      </c>
      <c r="C5269" s="30">
        <v>1.77129</v>
      </c>
      <c r="D5269" s="29">
        <v>277.10120000000001</v>
      </c>
      <c r="E5269" s="29"/>
      <c r="F5269" s="24">
        <f t="shared" si="164"/>
        <v>21.531780000000001</v>
      </c>
      <c r="G5269" s="24">
        <v>21.531780000000001</v>
      </c>
      <c r="H5269" s="23">
        <v>7.22478</v>
      </c>
      <c r="I5269" s="23"/>
      <c r="J5269" s="23">
        <v>150</v>
      </c>
      <c r="K5269" s="23"/>
    </row>
    <row r="5270" spans="1:11" ht="12.75" customHeight="1" x14ac:dyDescent="0.25">
      <c r="A5270" s="20">
        <f t="shared" si="165"/>
        <v>43106.208333320574</v>
      </c>
      <c r="B5270" s="29">
        <v>19.140219999999999</v>
      </c>
      <c r="C5270" s="30">
        <v>2.5368499999999998</v>
      </c>
      <c r="D5270" s="29">
        <v>244.05289999999999</v>
      </c>
      <c r="E5270" s="29"/>
      <c r="F5270" s="24">
        <f t="shared" si="164"/>
        <v>19.140219999999999</v>
      </c>
      <c r="G5270" s="24">
        <v>19.140219999999999</v>
      </c>
      <c r="H5270" s="23">
        <v>7.2245600000000003</v>
      </c>
      <c r="I5270" s="23"/>
      <c r="J5270" s="23">
        <v>150</v>
      </c>
      <c r="K5270" s="23"/>
    </row>
    <row r="5271" spans="1:11" ht="12.75" customHeight="1" x14ac:dyDescent="0.25">
      <c r="A5271" s="20">
        <f t="shared" si="165"/>
        <v>43106.249999987238</v>
      </c>
      <c r="B5271" s="29">
        <v>19.01783</v>
      </c>
      <c r="C5271" s="30">
        <v>1.12703</v>
      </c>
      <c r="D5271" s="29">
        <v>218.38589999999999</v>
      </c>
      <c r="E5271" s="29"/>
      <c r="F5271" s="24">
        <f t="shared" si="164"/>
        <v>19.01783</v>
      </c>
      <c r="G5271" s="24">
        <v>19.01783</v>
      </c>
      <c r="H5271" s="23">
        <v>7.2201700000000004</v>
      </c>
      <c r="I5271" s="23"/>
      <c r="J5271" s="23">
        <v>150</v>
      </c>
      <c r="K5271" s="23"/>
    </row>
    <row r="5272" spans="1:11" ht="12.75" customHeight="1" x14ac:dyDescent="0.25">
      <c r="A5272" s="20">
        <f t="shared" si="165"/>
        <v>43106.291666653902</v>
      </c>
      <c r="B5272" s="29">
        <v>19.25806</v>
      </c>
      <c r="C5272" s="30">
        <v>2.8503599999999998</v>
      </c>
      <c r="D5272" s="29">
        <v>234.72030000000001</v>
      </c>
      <c r="E5272" s="29"/>
      <c r="F5272" s="24">
        <f t="shared" si="164"/>
        <v>19.25806</v>
      </c>
      <c r="G5272" s="24">
        <v>19.25806</v>
      </c>
      <c r="H5272" s="23">
        <v>7.21617</v>
      </c>
      <c r="I5272" s="23"/>
      <c r="J5272" s="23">
        <v>150</v>
      </c>
      <c r="K5272" s="23"/>
    </row>
    <row r="5273" spans="1:11" ht="12.75" customHeight="1" x14ac:dyDescent="0.25">
      <c r="A5273" s="20">
        <f t="shared" si="165"/>
        <v>43106.333333320566</v>
      </c>
      <c r="B5273" s="29">
        <v>14.401949999999999</v>
      </c>
      <c r="C5273" s="30">
        <v>3.98427</v>
      </c>
      <c r="D5273" s="29">
        <v>235.0204</v>
      </c>
      <c r="E5273" s="29"/>
      <c r="F5273" s="24">
        <f t="shared" si="164"/>
        <v>14.401949999999999</v>
      </c>
      <c r="G5273" s="24">
        <v>14.401949999999999</v>
      </c>
      <c r="H5273" s="23">
        <v>7.2155500000000004</v>
      </c>
      <c r="I5273" s="23"/>
      <c r="J5273" s="23">
        <v>150</v>
      </c>
      <c r="K5273" s="23"/>
    </row>
    <row r="5274" spans="1:11" ht="12.75" customHeight="1" x14ac:dyDescent="0.25">
      <c r="A5274" s="20">
        <f t="shared" si="165"/>
        <v>43106.374999987231</v>
      </c>
      <c r="B5274" s="29">
        <v>13.742330000000001</v>
      </c>
      <c r="C5274" s="30">
        <v>3.9253900000000002</v>
      </c>
      <c r="D5274" s="29">
        <v>246.7475</v>
      </c>
      <c r="E5274" s="29"/>
      <c r="F5274" s="24">
        <f t="shared" si="164"/>
        <v>13.742330000000001</v>
      </c>
      <c r="G5274" s="24">
        <v>13.742330000000001</v>
      </c>
      <c r="H5274" s="23">
        <v>7.2151899999999998</v>
      </c>
      <c r="I5274" s="23"/>
      <c r="J5274" s="23">
        <v>150</v>
      </c>
      <c r="K5274" s="23"/>
    </row>
    <row r="5275" spans="1:11" ht="12.75" customHeight="1" x14ac:dyDescent="0.25">
      <c r="A5275" s="20">
        <f t="shared" si="165"/>
        <v>43106.416666653895</v>
      </c>
      <c r="B5275" s="29">
        <v>11.3035</v>
      </c>
      <c r="C5275" s="30">
        <v>5.0924100000000001</v>
      </c>
      <c r="D5275" s="29">
        <v>242.3999</v>
      </c>
      <c r="E5275" s="29"/>
      <c r="F5275" s="24">
        <f t="shared" si="164"/>
        <v>11.3035</v>
      </c>
      <c r="G5275" s="24">
        <v>11.3035</v>
      </c>
      <c r="H5275" s="23">
        <v>7.2150400000000001</v>
      </c>
      <c r="I5275" s="23"/>
      <c r="J5275" s="23">
        <v>150</v>
      </c>
      <c r="K5275" s="23"/>
    </row>
    <row r="5276" spans="1:11" ht="12.75" customHeight="1" x14ac:dyDescent="0.25">
      <c r="A5276" s="20">
        <f t="shared" si="165"/>
        <v>43106.458333320559</v>
      </c>
      <c r="B5276" s="29">
        <v>16.701059999999998</v>
      </c>
      <c r="C5276" s="30">
        <v>5.8343600000000002</v>
      </c>
      <c r="D5276" s="29">
        <v>235.08619999999999</v>
      </c>
      <c r="E5276" s="29"/>
      <c r="F5276" s="24">
        <f t="shared" si="164"/>
        <v>16.701059999999998</v>
      </c>
      <c r="G5276" s="24">
        <v>16.701059999999998</v>
      </c>
      <c r="H5276" s="23">
        <v>7.2126700000000001</v>
      </c>
      <c r="I5276" s="23"/>
      <c r="J5276" s="23">
        <v>150</v>
      </c>
      <c r="K5276" s="23"/>
    </row>
    <row r="5277" spans="1:11" ht="12.75" customHeight="1" x14ac:dyDescent="0.25">
      <c r="A5277" s="20">
        <f t="shared" si="165"/>
        <v>43106.499999987223</v>
      </c>
      <c r="B5277" s="29">
        <v>24.022169999999999</v>
      </c>
      <c r="C5277" s="30">
        <v>5.7917199999999998</v>
      </c>
      <c r="D5277" s="29">
        <v>242.02260000000001</v>
      </c>
      <c r="E5277" s="29"/>
      <c r="F5277" s="24">
        <f t="shared" si="164"/>
        <v>24.022169999999999</v>
      </c>
      <c r="G5277" s="24">
        <v>24.022169999999999</v>
      </c>
      <c r="H5277" s="23">
        <v>7.2092000000000001</v>
      </c>
      <c r="I5277" s="23"/>
      <c r="J5277" s="23">
        <v>150</v>
      </c>
      <c r="K5277" s="23"/>
    </row>
    <row r="5278" spans="1:11" ht="12.75" customHeight="1" x14ac:dyDescent="0.25">
      <c r="A5278" s="20">
        <f t="shared" si="165"/>
        <v>43106.541666653888</v>
      </c>
      <c r="B5278" s="29">
        <v>16.320779999999999</v>
      </c>
      <c r="C5278" s="30">
        <v>5.2726800000000003</v>
      </c>
      <c r="D5278" s="29">
        <v>246.36770000000001</v>
      </c>
      <c r="E5278" s="29"/>
      <c r="F5278" s="24">
        <f t="shared" si="164"/>
        <v>16.320779999999999</v>
      </c>
      <c r="G5278" s="24">
        <v>16.320779999999999</v>
      </c>
      <c r="H5278" s="23">
        <v>7.2043799999999996</v>
      </c>
      <c r="I5278" s="23"/>
      <c r="J5278" s="23">
        <v>150</v>
      </c>
      <c r="K5278" s="23"/>
    </row>
    <row r="5279" spans="1:11" ht="12.75" customHeight="1" x14ac:dyDescent="0.25">
      <c r="A5279" s="20">
        <f t="shared" si="165"/>
        <v>43106.583333320552</v>
      </c>
      <c r="B5279" s="29">
        <v>14.152609999999999</v>
      </c>
      <c r="C5279" s="30">
        <v>5.0111400000000001</v>
      </c>
      <c r="D5279" s="29">
        <v>240.15700000000001</v>
      </c>
      <c r="E5279" s="29"/>
      <c r="F5279" s="24">
        <f t="shared" si="164"/>
        <v>14.152609999999999</v>
      </c>
      <c r="G5279" s="24">
        <v>14.152609999999999</v>
      </c>
      <c r="H5279" s="23">
        <v>7.1999500000000003</v>
      </c>
      <c r="I5279" s="23"/>
      <c r="J5279" s="23">
        <v>150</v>
      </c>
      <c r="K5279" s="23"/>
    </row>
    <row r="5280" spans="1:11" ht="12.75" customHeight="1" x14ac:dyDescent="0.25">
      <c r="A5280" s="20">
        <f t="shared" si="165"/>
        <v>43106.624999987216</v>
      </c>
      <c r="B5280" s="29">
        <v>20.459720000000001</v>
      </c>
      <c r="C5280" s="30">
        <v>4.0646399999999998</v>
      </c>
      <c r="D5280" s="29">
        <v>236.3192</v>
      </c>
      <c r="E5280" s="29"/>
      <c r="F5280" s="24">
        <f t="shared" si="164"/>
        <v>20.459720000000001</v>
      </c>
      <c r="G5280" s="24">
        <v>20.459720000000001</v>
      </c>
      <c r="H5280" s="23">
        <v>7.1999300000000002</v>
      </c>
      <c r="I5280" s="23"/>
      <c r="J5280" s="23">
        <v>150</v>
      </c>
      <c r="K5280" s="23"/>
    </row>
    <row r="5281" spans="1:11" ht="12.75" customHeight="1" x14ac:dyDescent="0.25">
      <c r="A5281" s="20">
        <f t="shared" si="165"/>
        <v>43106.66666665388</v>
      </c>
      <c r="B5281" s="29">
        <v>13.264329999999999</v>
      </c>
      <c r="C5281" s="30">
        <v>3.4625900000000001</v>
      </c>
      <c r="D5281" s="29">
        <v>240.73589999999999</v>
      </c>
      <c r="E5281" s="29"/>
      <c r="F5281" s="24">
        <f t="shared" si="164"/>
        <v>13.264329999999999</v>
      </c>
      <c r="G5281" s="24">
        <v>13.264329999999999</v>
      </c>
      <c r="H5281" s="23">
        <v>7.1991699999999996</v>
      </c>
      <c r="I5281" s="23"/>
      <c r="J5281" s="23">
        <v>150</v>
      </c>
      <c r="K5281" s="23"/>
    </row>
    <row r="5282" spans="1:11" ht="12.75" customHeight="1" x14ac:dyDescent="0.25">
      <c r="A5282" s="20">
        <f t="shared" si="165"/>
        <v>43106.708333320545</v>
      </c>
      <c r="B5282" s="29">
        <v>11.992330000000001</v>
      </c>
      <c r="C5282" s="30">
        <v>4.1525499999999997</v>
      </c>
      <c r="D5282" s="29">
        <v>232.78729999999999</v>
      </c>
      <c r="E5282" s="29"/>
      <c r="F5282" s="24">
        <f t="shared" si="164"/>
        <v>11.992330000000001</v>
      </c>
      <c r="G5282" s="24">
        <v>11.992330000000001</v>
      </c>
      <c r="H5282" s="23">
        <v>7.1932200000000002</v>
      </c>
      <c r="I5282" s="23"/>
      <c r="J5282" s="23">
        <v>150</v>
      </c>
      <c r="K5282" s="23"/>
    </row>
    <row r="5283" spans="1:11" ht="12.75" customHeight="1" x14ac:dyDescent="0.25">
      <c r="A5283" s="20">
        <f t="shared" si="165"/>
        <v>43106.749999987209</v>
      </c>
      <c r="B5283" s="29">
        <v>13.530939999999999</v>
      </c>
      <c r="C5283" s="30">
        <v>3.7335699999999998</v>
      </c>
      <c r="D5283" s="29">
        <v>249.0444</v>
      </c>
      <c r="E5283" s="29"/>
      <c r="F5283" s="24">
        <f t="shared" si="164"/>
        <v>13.530939999999999</v>
      </c>
      <c r="G5283" s="24">
        <v>13.530939999999999</v>
      </c>
      <c r="H5283" s="23">
        <v>7.1922800000000002</v>
      </c>
      <c r="I5283" s="23"/>
      <c r="J5283" s="23">
        <v>150</v>
      </c>
      <c r="K5283" s="23"/>
    </row>
    <row r="5284" spans="1:11" ht="12.75" customHeight="1" x14ac:dyDescent="0.25">
      <c r="A5284" s="20">
        <f t="shared" si="165"/>
        <v>43106.791666653873</v>
      </c>
      <c r="B5284" s="29">
        <v>17.487439999999999</v>
      </c>
      <c r="C5284" s="30">
        <v>2.7705500000000001</v>
      </c>
      <c r="D5284" s="29">
        <v>238.69030000000001</v>
      </c>
      <c r="E5284" s="29"/>
      <c r="F5284" s="24">
        <f t="shared" si="164"/>
        <v>17.487439999999999</v>
      </c>
      <c r="G5284" s="24">
        <v>17.487439999999999</v>
      </c>
      <c r="H5284" s="23">
        <v>7.1864999999999997</v>
      </c>
      <c r="I5284" s="23"/>
      <c r="J5284" s="23">
        <v>150</v>
      </c>
      <c r="K5284" s="23"/>
    </row>
    <row r="5285" spans="1:11" ht="12.75" customHeight="1" x14ac:dyDescent="0.25">
      <c r="A5285" s="20">
        <f t="shared" si="165"/>
        <v>43106.833333320537</v>
      </c>
      <c r="B5285" s="29">
        <v>12.27983</v>
      </c>
      <c r="C5285" s="30">
        <v>2.14269</v>
      </c>
      <c r="D5285" s="29">
        <v>232.62389999999999</v>
      </c>
      <c r="E5285" s="29"/>
      <c r="F5285" s="24">
        <f t="shared" si="164"/>
        <v>12.27983</v>
      </c>
      <c r="G5285" s="24">
        <v>12.27983</v>
      </c>
      <c r="H5285" s="23">
        <v>7.1859799999999998</v>
      </c>
      <c r="I5285" s="23"/>
      <c r="J5285" s="23">
        <v>150</v>
      </c>
      <c r="K5285" s="23"/>
    </row>
    <row r="5286" spans="1:11" ht="12.75" customHeight="1" x14ac:dyDescent="0.25">
      <c r="A5286" s="20">
        <f t="shared" si="165"/>
        <v>43106.874999987202</v>
      </c>
      <c r="B5286" s="29">
        <v>11.468999999999999</v>
      </c>
      <c r="C5286" s="30">
        <v>1.06379</v>
      </c>
      <c r="D5286" s="29">
        <v>213.6893</v>
      </c>
      <c r="E5286" s="29"/>
      <c r="F5286" s="24">
        <f t="shared" si="164"/>
        <v>11.468999999999999</v>
      </c>
      <c r="G5286" s="24">
        <v>11.468999999999999</v>
      </c>
      <c r="H5286" s="23">
        <v>7.1822600000000003</v>
      </c>
      <c r="I5286" s="23"/>
      <c r="J5286" s="23">
        <v>150</v>
      </c>
      <c r="K5286" s="23"/>
    </row>
    <row r="5287" spans="1:11" ht="12.75" customHeight="1" x14ac:dyDescent="0.25">
      <c r="A5287" s="20">
        <f t="shared" si="165"/>
        <v>43106.916666653866</v>
      </c>
      <c r="B5287" s="29">
        <v>9.4077800000000007</v>
      </c>
      <c r="C5287" s="30">
        <v>0.54071999999999998</v>
      </c>
      <c r="D5287" s="29">
        <v>286.0009</v>
      </c>
      <c r="E5287" s="29"/>
      <c r="F5287" s="24">
        <f t="shared" si="164"/>
        <v>9.4077800000000007</v>
      </c>
      <c r="G5287" s="24">
        <v>9.4077800000000007</v>
      </c>
      <c r="H5287" s="23">
        <v>7.1788299999999996</v>
      </c>
      <c r="I5287" s="23"/>
      <c r="J5287" s="23">
        <v>150</v>
      </c>
      <c r="K5287" s="23"/>
    </row>
    <row r="5288" spans="1:11" ht="12.75" customHeight="1" x14ac:dyDescent="0.25">
      <c r="A5288" s="20">
        <f t="shared" si="165"/>
        <v>43106.95833332053</v>
      </c>
      <c r="B5288" s="29">
        <v>16.297000000000001</v>
      </c>
      <c r="C5288" s="30">
        <v>1.6396900000000001</v>
      </c>
      <c r="D5288" s="29">
        <v>252.89760000000001</v>
      </c>
      <c r="E5288" s="29"/>
      <c r="F5288" s="24">
        <f t="shared" si="164"/>
        <v>16.297000000000001</v>
      </c>
      <c r="G5288" s="24">
        <v>16.297000000000001</v>
      </c>
      <c r="H5288" s="23">
        <v>7.1664500000000002</v>
      </c>
      <c r="I5288" s="23"/>
      <c r="J5288" s="23">
        <v>150</v>
      </c>
      <c r="K5288" s="23"/>
    </row>
    <row r="5289" spans="1:11" ht="12.75" customHeight="1" x14ac:dyDescent="0.25">
      <c r="A5289" s="20">
        <f t="shared" si="165"/>
        <v>43106.999999987194</v>
      </c>
      <c r="B5289" s="29">
        <v>13.082280000000001</v>
      </c>
      <c r="C5289" s="30">
        <v>2.5540699999999998</v>
      </c>
      <c r="D5289" s="29">
        <v>255.6163</v>
      </c>
      <c r="E5289" s="29"/>
      <c r="F5289" s="24">
        <f t="shared" si="164"/>
        <v>13.082280000000001</v>
      </c>
      <c r="G5289" s="24">
        <v>13.082280000000001</v>
      </c>
      <c r="H5289" s="23">
        <v>7.1630000000000003</v>
      </c>
      <c r="I5289" s="23"/>
      <c r="J5289" s="23">
        <v>150</v>
      </c>
      <c r="K5289" s="23"/>
    </row>
    <row r="5290" spans="1:11" ht="12.75" customHeight="1" x14ac:dyDescent="0.25">
      <c r="A5290" s="20">
        <f t="shared" si="165"/>
        <v>43107.041666653859</v>
      </c>
      <c r="B5290" s="29">
        <v>11.2982</v>
      </c>
      <c r="C5290" s="30">
        <v>1.55749</v>
      </c>
      <c r="D5290" s="29">
        <v>224.4265</v>
      </c>
      <c r="E5290" s="29"/>
      <c r="F5290" s="24">
        <f t="shared" si="164"/>
        <v>11.2982</v>
      </c>
      <c r="G5290" s="24">
        <v>11.2982</v>
      </c>
      <c r="H5290" s="23">
        <v>7.1626700000000003</v>
      </c>
      <c r="I5290" s="23">
        <f>COUNTIF(G5290:G5313,"&gt;150")</f>
        <v>0</v>
      </c>
      <c r="J5290" s="23">
        <v>150</v>
      </c>
      <c r="K5290" s="23"/>
    </row>
    <row r="5291" spans="1:11" ht="12.75" customHeight="1" x14ac:dyDescent="0.25">
      <c r="A5291" s="20">
        <f t="shared" si="165"/>
        <v>43107.083333320523</v>
      </c>
      <c r="B5291" s="29">
        <v>16.714829999999999</v>
      </c>
      <c r="C5291" s="30">
        <v>0.38829000000000002</v>
      </c>
      <c r="D5291" s="29">
        <v>274.8297</v>
      </c>
      <c r="E5291" s="29"/>
      <c r="F5291" s="24">
        <f t="shared" si="164"/>
        <v>16.714829999999999</v>
      </c>
      <c r="G5291" s="24">
        <v>16.714829999999999</v>
      </c>
      <c r="H5291" s="23">
        <v>7.1590100000000003</v>
      </c>
      <c r="I5291" s="23"/>
      <c r="J5291" s="23">
        <v>150</v>
      </c>
      <c r="K5291" s="23"/>
    </row>
    <row r="5292" spans="1:11" ht="12.75" customHeight="1" x14ac:dyDescent="0.25">
      <c r="A5292" s="20">
        <f t="shared" si="165"/>
        <v>43107.124999987187</v>
      </c>
      <c r="B5292" s="29">
        <v>12.225390000000001</v>
      </c>
      <c r="C5292" s="30">
        <v>0.26661000000000001</v>
      </c>
      <c r="D5292" s="29">
        <v>88.262529999999998</v>
      </c>
      <c r="E5292" s="29"/>
      <c r="F5292" s="24">
        <f t="shared" si="164"/>
        <v>12.225390000000001</v>
      </c>
      <c r="G5292" s="24">
        <v>12.225390000000001</v>
      </c>
      <c r="H5292" s="23">
        <v>7.1558299999999999</v>
      </c>
      <c r="I5292" s="23"/>
      <c r="J5292" s="23">
        <v>150</v>
      </c>
      <c r="K5292" s="23"/>
    </row>
    <row r="5293" spans="1:11" ht="12.75" customHeight="1" x14ac:dyDescent="0.25">
      <c r="A5293" s="20">
        <f t="shared" si="165"/>
        <v>43107.166666653851</v>
      </c>
      <c r="B5293" s="29">
        <v>8.5195000000000007</v>
      </c>
      <c r="C5293" s="30">
        <v>0.46844000000000002</v>
      </c>
      <c r="D5293" s="29">
        <v>276.72410000000002</v>
      </c>
      <c r="E5293" s="29"/>
      <c r="F5293" s="24">
        <f t="shared" si="164"/>
        <v>8.5195000000000007</v>
      </c>
      <c r="G5293" s="24">
        <v>8.5195000000000007</v>
      </c>
      <c r="H5293" s="23">
        <v>7.1527799999999999</v>
      </c>
      <c r="I5293" s="23"/>
      <c r="J5293" s="23">
        <v>150</v>
      </c>
      <c r="K5293" s="23"/>
    </row>
    <row r="5294" spans="1:11" ht="12.75" customHeight="1" x14ac:dyDescent="0.25">
      <c r="A5294" s="20">
        <f t="shared" si="165"/>
        <v>43107.208333320516</v>
      </c>
      <c r="B5294" s="29">
        <v>13.066000000000001</v>
      </c>
      <c r="C5294" s="30">
        <v>0.39666000000000001</v>
      </c>
      <c r="D5294" s="29">
        <v>311.5856</v>
      </c>
      <c r="E5294" s="29"/>
      <c r="F5294" s="24">
        <f t="shared" si="164"/>
        <v>13.066000000000001</v>
      </c>
      <c r="G5294" s="24">
        <v>13.066000000000001</v>
      </c>
      <c r="H5294" s="23">
        <v>7.1405399999999997</v>
      </c>
      <c r="I5294" s="23"/>
      <c r="J5294" s="23">
        <v>150</v>
      </c>
      <c r="K5294" s="23"/>
    </row>
    <row r="5295" spans="1:11" ht="12.75" customHeight="1" x14ac:dyDescent="0.25">
      <c r="A5295" s="20">
        <f t="shared" si="165"/>
        <v>43107.24999998718</v>
      </c>
      <c r="B5295" s="29">
        <v>13.6335</v>
      </c>
      <c r="C5295" s="30">
        <v>0.55232999999999999</v>
      </c>
      <c r="D5295" s="29">
        <v>0.92761000000000005</v>
      </c>
      <c r="E5295" s="29"/>
      <c r="F5295" s="24">
        <f t="shared" si="164"/>
        <v>13.6335</v>
      </c>
      <c r="G5295" s="24">
        <v>13.6335</v>
      </c>
      <c r="H5295" s="23">
        <v>7.1381699999999997</v>
      </c>
      <c r="I5295" s="23"/>
      <c r="J5295" s="23">
        <v>150</v>
      </c>
      <c r="K5295" s="23"/>
    </row>
    <row r="5296" spans="1:11" ht="12.75" customHeight="1" x14ac:dyDescent="0.25">
      <c r="A5296" s="20">
        <f t="shared" si="165"/>
        <v>43107.291666653844</v>
      </c>
      <c r="B5296" s="29">
        <v>10.563000000000001</v>
      </c>
      <c r="C5296" s="30">
        <v>0.35775000000000001</v>
      </c>
      <c r="D5296" s="29">
        <v>267.15370000000001</v>
      </c>
      <c r="E5296" s="29"/>
      <c r="F5296" s="24">
        <f t="shared" si="164"/>
        <v>10.563000000000001</v>
      </c>
      <c r="G5296" s="24">
        <v>10.563000000000001</v>
      </c>
      <c r="H5296" s="23">
        <v>7.1282500000000004</v>
      </c>
      <c r="I5296" s="23"/>
      <c r="J5296" s="23">
        <v>150</v>
      </c>
      <c r="K5296" s="23"/>
    </row>
    <row r="5297" spans="1:11" ht="12.75" customHeight="1" x14ac:dyDescent="0.25">
      <c r="A5297" s="20">
        <f t="shared" si="165"/>
        <v>43107.333333320508</v>
      </c>
      <c r="B5297" s="29">
        <v>14.42939</v>
      </c>
      <c r="C5297" s="30">
        <v>0.59714999999999996</v>
      </c>
      <c r="D5297" s="29">
        <v>259.10570000000001</v>
      </c>
      <c r="E5297" s="29"/>
      <c r="F5297" s="24">
        <f t="shared" si="164"/>
        <v>14.42939</v>
      </c>
      <c r="G5297" s="24">
        <v>14.42939</v>
      </c>
      <c r="H5297" s="23">
        <v>7.1258299999999997</v>
      </c>
      <c r="I5297" s="23"/>
      <c r="J5297" s="23">
        <v>150</v>
      </c>
      <c r="K5297" s="23"/>
    </row>
    <row r="5298" spans="1:11" ht="12.75" customHeight="1" x14ac:dyDescent="0.25">
      <c r="A5298" s="20">
        <f t="shared" si="165"/>
        <v>43107.374999987172</v>
      </c>
      <c r="B5298" s="29">
        <v>17.559560000000001</v>
      </c>
      <c r="C5298" s="30">
        <v>1.24864</v>
      </c>
      <c r="D5298" s="29">
        <v>221.09460000000001</v>
      </c>
      <c r="E5298" s="29"/>
      <c r="F5298" s="24">
        <f t="shared" si="164"/>
        <v>17.559560000000001</v>
      </c>
      <c r="G5298" s="24">
        <v>17.559560000000001</v>
      </c>
      <c r="H5298" s="23">
        <v>7.1195000000000004</v>
      </c>
      <c r="I5298" s="23"/>
      <c r="J5298" s="23">
        <v>150</v>
      </c>
      <c r="K5298" s="23"/>
    </row>
    <row r="5299" spans="1:11" ht="12.75" customHeight="1" x14ac:dyDescent="0.25">
      <c r="A5299" s="20">
        <f t="shared" si="165"/>
        <v>43107.416666653837</v>
      </c>
      <c r="B5299" s="29">
        <v>34.097050000000003</v>
      </c>
      <c r="C5299" s="30">
        <v>3.4916900000000002</v>
      </c>
      <c r="D5299" s="29">
        <v>242.89</v>
      </c>
      <c r="E5299" s="29"/>
      <c r="F5299" s="24">
        <f t="shared" si="164"/>
        <v>34.097050000000003</v>
      </c>
      <c r="G5299" s="24">
        <v>34.097050000000003</v>
      </c>
      <c r="H5299" s="23">
        <v>7.1167800000000003</v>
      </c>
      <c r="I5299" s="23"/>
      <c r="J5299" s="23">
        <v>150</v>
      </c>
      <c r="K5299" s="23"/>
    </row>
    <row r="5300" spans="1:11" ht="12.75" customHeight="1" x14ac:dyDescent="0.25">
      <c r="A5300" s="20">
        <f t="shared" si="165"/>
        <v>43107.458333320501</v>
      </c>
      <c r="B5300" s="29">
        <v>28.952169999999999</v>
      </c>
      <c r="C5300" s="30">
        <v>3.8047399999999998</v>
      </c>
      <c r="D5300" s="29">
        <v>246.2636</v>
      </c>
      <c r="E5300" s="29"/>
      <c r="F5300" s="24">
        <f t="shared" si="164"/>
        <v>28.952169999999999</v>
      </c>
      <c r="G5300" s="24">
        <v>28.952169999999999</v>
      </c>
      <c r="H5300" s="23">
        <v>7.11517</v>
      </c>
      <c r="I5300" s="23"/>
      <c r="J5300" s="23">
        <v>150</v>
      </c>
      <c r="K5300" s="23"/>
    </row>
    <row r="5301" spans="1:11" ht="12.75" customHeight="1" x14ac:dyDescent="0.25">
      <c r="A5301" s="20">
        <f t="shared" si="165"/>
        <v>43107.499999987165</v>
      </c>
      <c r="B5301" s="29">
        <v>31.274170000000002</v>
      </c>
      <c r="C5301" s="30">
        <v>3.8328500000000001</v>
      </c>
      <c r="D5301" s="29">
        <v>237.7671</v>
      </c>
      <c r="E5301" s="29"/>
      <c r="F5301" s="24">
        <f t="shared" si="164"/>
        <v>31.274170000000002</v>
      </c>
      <c r="G5301" s="24">
        <v>31.274170000000002</v>
      </c>
      <c r="H5301" s="23">
        <v>7.1151099999999996</v>
      </c>
      <c r="I5301" s="23"/>
      <c r="J5301" s="23">
        <v>150</v>
      </c>
      <c r="K5301" s="23"/>
    </row>
    <row r="5302" spans="1:11" ht="12.75" customHeight="1" x14ac:dyDescent="0.25">
      <c r="A5302" s="20">
        <f t="shared" si="165"/>
        <v>43107.541666653829</v>
      </c>
      <c r="B5302" s="29">
        <v>19.592449999999999</v>
      </c>
      <c r="C5302" s="30">
        <v>4.0341800000000001</v>
      </c>
      <c r="D5302" s="29">
        <v>229.21270000000001</v>
      </c>
      <c r="E5302" s="29"/>
      <c r="F5302" s="24">
        <f t="shared" si="164"/>
        <v>19.592449999999999</v>
      </c>
      <c r="G5302" s="24">
        <v>19.592449999999999</v>
      </c>
      <c r="H5302" s="23">
        <v>7.1096700000000004</v>
      </c>
      <c r="I5302" s="23"/>
      <c r="J5302" s="23">
        <v>150</v>
      </c>
      <c r="K5302" s="23"/>
    </row>
    <row r="5303" spans="1:11" ht="12.75" customHeight="1" x14ac:dyDescent="0.25">
      <c r="A5303" s="20">
        <f t="shared" si="165"/>
        <v>43107.583333320494</v>
      </c>
      <c r="B5303" s="29">
        <v>21.127890000000001</v>
      </c>
      <c r="C5303" s="30">
        <v>4.4250699999999998</v>
      </c>
      <c r="D5303" s="29">
        <v>239.53399999999999</v>
      </c>
      <c r="E5303" s="29"/>
      <c r="F5303" s="24">
        <f t="shared" si="164"/>
        <v>21.127890000000001</v>
      </c>
      <c r="G5303" s="24">
        <v>21.127890000000001</v>
      </c>
      <c r="H5303" s="23">
        <v>7.1095600000000001</v>
      </c>
      <c r="I5303" s="23"/>
      <c r="J5303" s="23">
        <v>150</v>
      </c>
      <c r="K5303" s="23"/>
    </row>
    <row r="5304" spans="1:11" ht="12.75" customHeight="1" x14ac:dyDescent="0.25">
      <c r="A5304" s="20">
        <f t="shared" si="165"/>
        <v>43107.624999987158</v>
      </c>
      <c r="B5304" s="29">
        <v>25.985610000000001</v>
      </c>
      <c r="C5304" s="30">
        <v>4.6013400000000004</v>
      </c>
      <c r="D5304" s="29">
        <v>230.82480000000001</v>
      </c>
      <c r="E5304" s="29"/>
      <c r="F5304" s="24">
        <f t="shared" si="164"/>
        <v>25.985610000000001</v>
      </c>
      <c r="G5304" s="24">
        <v>25.985610000000001</v>
      </c>
      <c r="H5304" s="23">
        <v>7.1081700000000003</v>
      </c>
      <c r="I5304" s="23"/>
      <c r="J5304" s="23">
        <v>150</v>
      </c>
      <c r="K5304" s="23"/>
    </row>
    <row r="5305" spans="1:11" ht="12.75" customHeight="1" x14ac:dyDescent="0.25">
      <c r="A5305" s="20">
        <f t="shared" si="165"/>
        <v>43107.666666653822</v>
      </c>
      <c r="B5305" s="29">
        <v>26.193999999999999</v>
      </c>
      <c r="C5305" s="30">
        <v>4.5709600000000004</v>
      </c>
      <c r="D5305" s="29">
        <v>215.21709999999999</v>
      </c>
      <c r="E5305" s="29"/>
      <c r="F5305" s="24">
        <f t="shared" si="164"/>
        <v>26.193999999999999</v>
      </c>
      <c r="G5305" s="24">
        <v>26.193999999999999</v>
      </c>
      <c r="H5305" s="23">
        <v>7.1067200000000001</v>
      </c>
      <c r="I5305" s="23"/>
      <c r="J5305" s="23">
        <v>150</v>
      </c>
      <c r="K5305" s="23"/>
    </row>
    <row r="5306" spans="1:11" ht="12.75" customHeight="1" x14ac:dyDescent="0.25">
      <c r="A5306" s="20">
        <f t="shared" si="165"/>
        <v>43107.708333320486</v>
      </c>
      <c r="B5306" s="29">
        <v>28.5505</v>
      </c>
      <c r="C5306" s="30">
        <v>4.2177800000000003</v>
      </c>
      <c r="D5306" s="29">
        <v>205.31110000000001</v>
      </c>
      <c r="E5306" s="29"/>
      <c r="F5306" s="24">
        <f t="shared" si="164"/>
        <v>28.5505</v>
      </c>
      <c r="G5306" s="24">
        <v>28.5505</v>
      </c>
      <c r="H5306" s="23">
        <v>7.10311</v>
      </c>
      <c r="I5306" s="23"/>
      <c r="J5306" s="23">
        <v>150</v>
      </c>
      <c r="K5306" s="23"/>
    </row>
    <row r="5307" spans="1:11" ht="12.75" customHeight="1" x14ac:dyDescent="0.25">
      <c r="A5307" s="20">
        <f t="shared" si="165"/>
        <v>43107.749999987151</v>
      </c>
      <c r="B5307" s="29">
        <v>20.888169999999999</v>
      </c>
      <c r="C5307" s="30">
        <v>3.6433900000000001</v>
      </c>
      <c r="D5307" s="29">
        <v>213.52590000000001</v>
      </c>
      <c r="E5307" s="29"/>
      <c r="F5307" s="24">
        <f t="shared" si="164"/>
        <v>20.888169999999999</v>
      </c>
      <c r="G5307" s="24">
        <v>20.888169999999999</v>
      </c>
      <c r="H5307" s="23">
        <v>7.0975000000000001</v>
      </c>
      <c r="I5307" s="23"/>
      <c r="J5307" s="23">
        <v>150</v>
      </c>
      <c r="K5307" s="23"/>
    </row>
    <row r="5308" spans="1:11" ht="12.75" customHeight="1" x14ac:dyDescent="0.25">
      <c r="A5308" s="20">
        <f t="shared" si="165"/>
        <v>43107.791666653815</v>
      </c>
      <c r="B5308" s="29">
        <v>30.422499999999999</v>
      </c>
      <c r="C5308" s="30">
        <v>3.1650299999999998</v>
      </c>
      <c r="D5308" s="29">
        <v>224.6765</v>
      </c>
      <c r="E5308" s="29"/>
      <c r="F5308" s="24">
        <f t="shared" si="164"/>
        <v>30.422499999999999</v>
      </c>
      <c r="G5308" s="24">
        <v>30.422499999999999</v>
      </c>
      <c r="H5308" s="23">
        <v>7.09056</v>
      </c>
      <c r="I5308" s="23"/>
      <c r="J5308" s="23">
        <v>150</v>
      </c>
      <c r="K5308" s="23"/>
    </row>
    <row r="5309" spans="1:11" ht="12.75" customHeight="1" x14ac:dyDescent="0.25">
      <c r="A5309" s="20">
        <f t="shared" si="165"/>
        <v>43107.833333320479</v>
      </c>
      <c r="B5309" s="29">
        <v>33.235050000000001</v>
      </c>
      <c r="C5309" s="30">
        <v>2.0452900000000001</v>
      </c>
      <c r="D5309" s="29">
        <v>204.83699999999999</v>
      </c>
      <c r="E5309" s="29"/>
      <c r="F5309" s="24">
        <f t="shared" si="164"/>
        <v>33.235050000000001</v>
      </c>
      <c r="G5309" s="24">
        <v>33.235050000000001</v>
      </c>
      <c r="H5309" s="23">
        <v>7.0904999999999996</v>
      </c>
      <c r="I5309" s="23"/>
      <c r="J5309" s="23">
        <v>150</v>
      </c>
      <c r="K5309" s="23"/>
    </row>
    <row r="5310" spans="1:11" ht="12.75" customHeight="1" x14ac:dyDescent="0.25">
      <c r="A5310" s="20">
        <f t="shared" si="165"/>
        <v>43107.874999987143</v>
      </c>
      <c r="B5310" s="29">
        <v>25.429500000000001</v>
      </c>
      <c r="C5310" s="30">
        <v>1.63639</v>
      </c>
      <c r="D5310" s="29">
        <v>225.27160000000001</v>
      </c>
      <c r="E5310" s="29"/>
      <c r="F5310" s="24">
        <f t="shared" si="164"/>
        <v>25.429500000000001</v>
      </c>
      <c r="G5310" s="24">
        <v>25.429500000000001</v>
      </c>
      <c r="H5310" s="23">
        <v>7.0903799999999997</v>
      </c>
      <c r="I5310" s="23"/>
      <c r="J5310" s="23">
        <v>150</v>
      </c>
      <c r="K5310" s="23"/>
    </row>
    <row r="5311" spans="1:11" ht="12.75" customHeight="1" x14ac:dyDescent="0.25">
      <c r="A5311" s="20">
        <f t="shared" si="165"/>
        <v>43107.916666653808</v>
      </c>
      <c r="B5311" s="29">
        <v>18.053000000000001</v>
      </c>
      <c r="C5311" s="30">
        <v>1.2141500000000001</v>
      </c>
      <c r="D5311" s="29">
        <v>275.7851</v>
      </c>
      <c r="E5311" s="29"/>
      <c r="F5311" s="24">
        <f t="shared" si="164"/>
        <v>18.053000000000001</v>
      </c>
      <c r="G5311" s="24">
        <v>18.053000000000001</v>
      </c>
      <c r="H5311" s="23">
        <v>7.0901699999999996</v>
      </c>
      <c r="I5311" s="23"/>
      <c r="J5311" s="23">
        <v>150</v>
      </c>
      <c r="K5311" s="23"/>
    </row>
    <row r="5312" spans="1:11" ht="12.75" customHeight="1" x14ac:dyDescent="0.25">
      <c r="A5312" s="20">
        <f t="shared" si="165"/>
        <v>43107.958333320472</v>
      </c>
      <c r="B5312" s="29">
        <v>14.35022</v>
      </c>
      <c r="C5312" s="30">
        <v>2.5016699999999998</v>
      </c>
      <c r="D5312" s="29">
        <v>251.80170000000001</v>
      </c>
      <c r="E5312" s="29"/>
      <c r="F5312" s="24">
        <f t="shared" si="164"/>
        <v>14.35022</v>
      </c>
      <c r="G5312" s="24">
        <v>14.35022</v>
      </c>
      <c r="H5312" s="23">
        <v>7.0815000000000001</v>
      </c>
      <c r="I5312" s="23"/>
      <c r="J5312" s="23">
        <v>150</v>
      </c>
      <c r="K5312" s="23"/>
    </row>
    <row r="5313" spans="1:11" ht="12.75" customHeight="1" x14ac:dyDescent="0.25">
      <c r="A5313" s="20">
        <f t="shared" si="165"/>
        <v>43107.999999987136</v>
      </c>
      <c r="B5313" s="29">
        <v>14.1991</v>
      </c>
      <c r="C5313" s="30">
        <v>2.7029700000000001</v>
      </c>
      <c r="D5313" s="29">
        <v>247.50819999999999</v>
      </c>
      <c r="E5313" s="29"/>
      <c r="F5313" s="24">
        <f t="shared" si="164"/>
        <v>14.1991</v>
      </c>
      <c r="G5313" s="24">
        <v>14.1991</v>
      </c>
      <c r="H5313" s="23">
        <v>7.0790600000000001</v>
      </c>
      <c r="I5313" s="23"/>
      <c r="J5313" s="23">
        <v>150</v>
      </c>
      <c r="K5313" s="23"/>
    </row>
    <row r="5314" spans="1:11" ht="12.75" customHeight="1" x14ac:dyDescent="0.25">
      <c r="A5314" s="20">
        <f t="shared" si="165"/>
        <v>43108.0416666538</v>
      </c>
      <c r="B5314" s="29">
        <v>26.734490000000001</v>
      </c>
      <c r="C5314" s="30">
        <v>1.2921100000000001</v>
      </c>
      <c r="D5314" s="29">
        <v>272.68759999999997</v>
      </c>
      <c r="E5314" s="29"/>
      <c r="F5314" s="24">
        <f t="shared" si="164"/>
        <v>26.734490000000001</v>
      </c>
      <c r="G5314" s="24">
        <v>26.734490000000001</v>
      </c>
      <c r="H5314" s="23">
        <v>7.0771699999999997</v>
      </c>
      <c r="I5314" s="23">
        <f>COUNTIF(G5314:G5337,"&gt;150")</f>
        <v>0</v>
      </c>
      <c r="J5314" s="23">
        <v>150</v>
      </c>
      <c r="K5314" s="23"/>
    </row>
    <row r="5315" spans="1:11" ht="12.75" customHeight="1" x14ac:dyDescent="0.25">
      <c r="A5315" s="20">
        <f t="shared" si="165"/>
        <v>43108.083333320465</v>
      </c>
      <c r="B5315" s="29">
        <v>21.61187</v>
      </c>
      <c r="C5315" s="30">
        <v>0.65881999999999996</v>
      </c>
      <c r="D5315" s="29">
        <v>323.30689999999998</v>
      </c>
      <c r="E5315" s="29"/>
      <c r="F5315" s="24">
        <f t="shared" si="164"/>
        <v>21.61187</v>
      </c>
      <c r="G5315" s="24">
        <v>21.61187</v>
      </c>
      <c r="H5315" s="23">
        <v>7.0767199999999999</v>
      </c>
      <c r="I5315" s="23"/>
      <c r="J5315" s="23">
        <v>150</v>
      </c>
      <c r="K5315" s="23"/>
    </row>
    <row r="5316" spans="1:11" ht="12.75" customHeight="1" x14ac:dyDescent="0.25">
      <c r="A5316" s="20">
        <f t="shared" si="165"/>
        <v>43108.124999987129</v>
      </c>
      <c r="B5316" s="29">
        <v>17.306339999999999</v>
      </c>
      <c r="C5316" s="30">
        <v>0.64746000000000004</v>
      </c>
      <c r="D5316" s="29">
        <v>303.86829999999998</v>
      </c>
      <c r="E5316" s="29"/>
      <c r="F5316" s="24">
        <f t="shared" si="164"/>
        <v>17.306339999999999</v>
      </c>
      <c r="G5316" s="24">
        <v>17.306339999999999</v>
      </c>
      <c r="H5316" s="23">
        <v>7.0753300000000001</v>
      </c>
      <c r="I5316" s="23"/>
      <c r="J5316" s="23">
        <v>150</v>
      </c>
      <c r="K5316" s="23"/>
    </row>
    <row r="5317" spans="1:11" ht="12.75" customHeight="1" x14ac:dyDescent="0.25">
      <c r="A5317" s="20">
        <f t="shared" si="165"/>
        <v>43108.166666653793</v>
      </c>
      <c r="B5317" s="29">
        <v>14.5185</v>
      </c>
      <c r="C5317" s="30">
        <v>0.23033000000000001</v>
      </c>
      <c r="D5317" s="29">
        <v>53.409529999999997</v>
      </c>
      <c r="E5317" s="29"/>
      <c r="F5317" s="24">
        <f t="shared" si="164"/>
        <v>14.5185</v>
      </c>
      <c r="G5317" s="24">
        <v>14.5185</v>
      </c>
      <c r="H5317" s="23">
        <v>7.0633400000000002</v>
      </c>
      <c r="I5317" s="23"/>
      <c r="J5317" s="23">
        <v>150</v>
      </c>
      <c r="K5317" s="23"/>
    </row>
    <row r="5318" spans="1:11" ht="12.75" customHeight="1" x14ac:dyDescent="0.25">
      <c r="A5318" s="20">
        <f t="shared" si="165"/>
        <v>43108.208333320457</v>
      </c>
      <c r="B5318" s="29">
        <v>6.27508</v>
      </c>
      <c r="C5318" s="30">
        <v>0.31440000000000001</v>
      </c>
      <c r="D5318" s="29">
        <v>136.03639999999999</v>
      </c>
      <c r="E5318" s="29"/>
      <c r="F5318" s="24">
        <f t="shared" si="164"/>
        <v>6.27508</v>
      </c>
      <c r="G5318" s="24">
        <v>6.27508</v>
      </c>
      <c r="H5318" s="23">
        <v>7.06114</v>
      </c>
      <c r="I5318" s="23"/>
      <c r="J5318" s="23">
        <v>150</v>
      </c>
      <c r="K5318" s="23"/>
    </row>
    <row r="5319" spans="1:11" ht="12.75" customHeight="1" x14ac:dyDescent="0.25">
      <c r="A5319" s="20">
        <f t="shared" si="165"/>
        <v>43108.249999987122</v>
      </c>
      <c r="B5319" s="29">
        <v>15.890650000000001</v>
      </c>
      <c r="C5319" s="30">
        <v>0.36992999999999998</v>
      </c>
      <c r="D5319" s="29">
        <v>298.44470000000001</v>
      </c>
      <c r="E5319" s="29"/>
      <c r="F5319" s="24">
        <f t="shared" si="164"/>
        <v>15.890650000000001</v>
      </c>
      <c r="G5319" s="24">
        <v>15.890650000000001</v>
      </c>
      <c r="H5319" s="23">
        <v>7.0607199999999999</v>
      </c>
      <c r="I5319" s="23"/>
      <c r="J5319" s="23">
        <v>150</v>
      </c>
      <c r="K5319" s="23"/>
    </row>
    <row r="5320" spans="1:11" ht="12.75" customHeight="1" x14ac:dyDescent="0.25">
      <c r="A5320" s="20">
        <f t="shared" si="165"/>
        <v>43108.291666653786</v>
      </c>
      <c r="B5320" s="29">
        <v>20.326530000000002</v>
      </c>
      <c r="C5320" s="30">
        <v>1.00139</v>
      </c>
      <c r="D5320" s="29">
        <v>301.5915</v>
      </c>
      <c r="E5320" s="29"/>
      <c r="F5320" s="24">
        <f t="shared" si="164"/>
        <v>20.326530000000002</v>
      </c>
      <c r="G5320" s="24">
        <v>20.326530000000002</v>
      </c>
      <c r="H5320" s="23">
        <v>7.0597700000000003</v>
      </c>
      <c r="I5320" s="23"/>
      <c r="J5320" s="23">
        <v>150</v>
      </c>
      <c r="K5320" s="23"/>
    </row>
    <row r="5321" spans="1:11" ht="12.75" customHeight="1" x14ac:dyDescent="0.25">
      <c r="A5321" s="20">
        <f t="shared" si="165"/>
        <v>43108.33333332045</v>
      </c>
      <c r="B5321" s="29">
        <v>39.35812</v>
      </c>
      <c r="C5321" s="30">
        <v>2.76145</v>
      </c>
      <c r="D5321" s="29">
        <v>242.81739999999999</v>
      </c>
      <c r="E5321" s="29"/>
      <c r="F5321" s="24">
        <f t="shared" si="164"/>
        <v>39.35812</v>
      </c>
      <c r="G5321" s="24">
        <v>39.35812</v>
      </c>
      <c r="H5321" s="23">
        <v>7.0588199999999999</v>
      </c>
      <c r="I5321" s="23"/>
      <c r="J5321" s="23">
        <v>150</v>
      </c>
      <c r="K5321" s="23"/>
    </row>
    <row r="5322" spans="1:11" ht="12.75" customHeight="1" x14ac:dyDescent="0.25">
      <c r="A5322" s="20">
        <f t="shared" si="165"/>
        <v>43108.374999987114</v>
      </c>
      <c r="B5322" s="29">
        <v>50.78275</v>
      </c>
      <c r="C5322" s="30">
        <v>3.2352400000000001</v>
      </c>
      <c r="D5322" s="29">
        <v>228.52969999999999</v>
      </c>
      <c r="E5322" s="29"/>
      <c r="F5322" s="24">
        <f t="shared" si="164"/>
        <v>50.78275</v>
      </c>
      <c r="G5322" s="24">
        <v>50.78275</v>
      </c>
      <c r="H5322" s="23">
        <v>7.0581699999999996</v>
      </c>
      <c r="I5322" s="23"/>
      <c r="J5322" s="23">
        <v>150</v>
      </c>
      <c r="K5322" s="23"/>
    </row>
    <row r="5323" spans="1:11" ht="12.75" customHeight="1" x14ac:dyDescent="0.25">
      <c r="A5323" s="20">
        <f t="shared" si="165"/>
        <v>43108.416666653779</v>
      </c>
      <c r="B5323" s="29">
        <v>80.739379999999997</v>
      </c>
      <c r="C5323" s="30">
        <v>4.04122</v>
      </c>
      <c r="D5323" s="29">
        <v>233.8322</v>
      </c>
      <c r="E5323" s="29"/>
      <c r="F5323" s="24">
        <f t="shared" ref="F5323:F5386" si="166">IF(AND(B5323&gt;0,ISNUMBER(B5323)),B5323,"")</f>
        <v>80.739379999999997</v>
      </c>
      <c r="G5323" s="24">
        <v>80.739379999999997</v>
      </c>
      <c r="H5323" s="23">
        <v>7.0572100000000004</v>
      </c>
      <c r="I5323" s="23"/>
      <c r="J5323" s="23">
        <v>150</v>
      </c>
      <c r="K5323" s="23"/>
    </row>
    <row r="5324" spans="1:11" ht="12.75" customHeight="1" x14ac:dyDescent="0.25">
      <c r="A5324" s="20">
        <f t="shared" ref="A5324:A5387" si="167">A5323+1/24</f>
        <v>43108.458333320443</v>
      </c>
      <c r="B5324" s="29">
        <v>46.272509999999997</v>
      </c>
      <c r="C5324" s="30">
        <v>3.6409199999999999</v>
      </c>
      <c r="D5324" s="29">
        <v>234.70099999999999</v>
      </c>
      <c r="E5324" s="29"/>
      <c r="F5324" s="24">
        <f t="shared" si="166"/>
        <v>46.272509999999997</v>
      </c>
      <c r="G5324" s="24">
        <v>46.272509999999997</v>
      </c>
      <c r="H5324" s="23">
        <v>7.0464500000000001</v>
      </c>
      <c r="I5324" s="23"/>
      <c r="J5324" s="23">
        <v>150</v>
      </c>
      <c r="K5324" s="23"/>
    </row>
    <row r="5325" spans="1:11" ht="12.75" customHeight="1" x14ac:dyDescent="0.25">
      <c r="A5325" s="20">
        <f t="shared" si="167"/>
        <v>43108.499999987107</v>
      </c>
      <c r="B5325" s="29">
        <v>48.808109999999999</v>
      </c>
      <c r="C5325" s="30">
        <v>2.0708799999999998</v>
      </c>
      <c r="D5325" s="29">
        <v>191.74719999999999</v>
      </c>
      <c r="E5325" s="29"/>
      <c r="F5325" s="24">
        <f t="shared" si="166"/>
        <v>48.808109999999999</v>
      </c>
      <c r="G5325" s="24">
        <v>48.808109999999999</v>
      </c>
      <c r="H5325" s="23">
        <v>7.0437200000000004</v>
      </c>
      <c r="I5325" s="23"/>
      <c r="J5325" s="23">
        <v>150</v>
      </c>
      <c r="K5325" s="23"/>
    </row>
    <row r="5326" spans="1:11" ht="12.75" customHeight="1" x14ac:dyDescent="0.25">
      <c r="A5326" s="20">
        <f t="shared" si="167"/>
        <v>43108.541666653771</v>
      </c>
      <c r="B5326" s="29">
        <v>52.039819999999999</v>
      </c>
      <c r="C5326" s="30">
        <v>2.6102099999999999</v>
      </c>
      <c r="D5326" s="29">
        <v>178.81739999999999</v>
      </c>
      <c r="E5326" s="29"/>
      <c r="F5326" s="24">
        <f t="shared" si="166"/>
        <v>52.039819999999999</v>
      </c>
      <c r="G5326" s="24">
        <v>52.039819999999999</v>
      </c>
      <c r="H5326" s="23">
        <v>7.0377200000000002</v>
      </c>
      <c r="I5326" s="23"/>
      <c r="J5326" s="23">
        <v>150</v>
      </c>
      <c r="K5326" s="23"/>
    </row>
    <row r="5327" spans="1:11" ht="12.75" customHeight="1" x14ac:dyDescent="0.25">
      <c r="A5327" s="20">
        <f t="shared" si="167"/>
        <v>43108.583333320435</v>
      </c>
      <c r="B5327" s="29">
        <v>26.41273</v>
      </c>
      <c r="C5327" s="30">
        <v>2.6270899999999999</v>
      </c>
      <c r="D5327" s="29">
        <v>183.2851</v>
      </c>
      <c r="E5327" s="29"/>
      <c r="F5327" s="24">
        <f t="shared" si="166"/>
        <v>26.41273</v>
      </c>
      <c r="G5327" s="24">
        <v>26.41273</v>
      </c>
      <c r="H5327" s="23">
        <v>7.0359999999999996</v>
      </c>
      <c r="I5327" s="23"/>
      <c r="J5327" s="23">
        <v>150</v>
      </c>
      <c r="K5327" s="23"/>
    </row>
    <row r="5328" spans="1:11" ht="12.75" customHeight="1" x14ac:dyDescent="0.25">
      <c r="A5328" s="20">
        <f t="shared" si="167"/>
        <v>43108.6249999871</v>
      </c>
      <c r="B5328" s="29">
        <v>49.75853</v>
      </c>
      <c r="C5328" s="30">
        <v>2.7628699999999999</v>
      </c>
      <c r="D5328" s="29">
        <v>184.1763</v>
      </c>
      <c r="E5328" s="29"/>
      <c r="F5328" s="24">
        <f t="shared" si="166"/>
        <v>49.75853</v>
      </c>
      <c r="G5328" s="24">
        <v>49.75853</v>
      </c>
      <c r="H5328" s="23">
        <v>7.0311700000000004</v>
      </c>
      <c r="I5328" s="23"/>
      <c r="J5328" s="23">
        <v>150</v>
      </c>
      <c r="K5328" s="23"/>
    </row>
    <row r="5329" spans="1:11" ht="12.75" customHeight="1" x14ac:dyDescent="0.25">
      <c r="A5329" s="20">
        <f t="shared" si="167"/>
        <v>43108.666666653764</v>
      </c>
      <c r="B5329" s="29">
        <v>66.543859999999995</v>
      </c>
      <c r="C5329" s="30">
        <v>3.0979999999999999</v>
      </c>
      <c r="D5329" s="29">
        <v>192.57419999999999</v>
      </c>
      <c r="E5329" s="29"/>
      <c r="F5329" s="24">
        <f t="shared" si="166"/>
        <v>66.543859999999995</v>
      </c>
      <c r="G5329" s="24">
        <v>66.543859999999995</v>
      </c>
      <c r="H5329" s="23">
        <v>7.0286299999999997</v>
      </c>
      <c r="I5329" s="23"/>
      <c r="J5329" s="23">
        <v>150</v>
      </c>
      <c r="K5329" s="23"/>
    </row>
    <row r="5330" spans="1:11" ht="12.75" customHeight="1" x14ac:dyDescent="0.25">
      <c r="A5330" s="20">
        <f t="shared" si="167"/>
        <v>43108.708333320428</v>
      </c>
      <c r="B5330" s="29">
        <v>93.572869999999995</v>
      </c>
      <c r="C5330" s="30">
        <v>2.7940800000000001</v>
      </c>
      <c r="D5330" s="29">
        <v>184.71610000000001</v>
      </c>
      <c r="E5330" s="29"/>
      <c r="F5330" s="24">
        <f t="shared" si="166"/>
        <v>93.572869999999995</v>
      </c>
      <c r="G5330" s="24">
        <v>93.572869999999995</v>
      </c>
      <c r="H5330" s="23">
        <v>7.02583</v>
      </c>
      <c r="I5330" s="23"/>
      <c r="J5330" s="23">
        <v>150</v>
      </c>
      <c r="K5330" s="23"/>
    </row>
    <row r="5331" spans="1:11" ht="12.75" customHeight="1" x14ac:dyDescent="0.25">
      <c r="A5331" s="20">
        <f t="shared" si="167"/>
        <v>43108.749999987092</v>
      </c>
      <c r="B5331" s="29">
        <v>20.945160000000001</v>
      </c>
      <c r="C5331" s="30">
        <v>3.1102599999999998</v>
      </c>
      <c r="D5331" s="29">
        <v>197.80869999999999</v>
      </c>
      <c r="E5331" s="29"/>
      <c r="F5331" s="24">
        <f t="shared" si="166"/>
        <v>20.945160000000001</v>
      </c>
      <c r="G5331" s="24">
        <v>20.945160000000001</v>
      </c>
      <c r="H5331" s="23">
        <v>7.0175000000000001</v>
      </c>
      <c r="I5331" s="23"/>
      <c r="J5331" s="23">
        <v>150</v>
      </c>
      <c r="K5331" s="23"/>
    </row>
    <row r="5332" spans="1:11" ht="12.75" customHeight="1" x14ac:dyDescent="0.25">
      <c r="A5332" s="20">
        <f t="shared" si="167"/>
        <v>43108.791666653757</v>
      </c>
      <c r="B5332" s="29">
        <v>19.179210000000001</v>
      </c>
      <c r="C5332" s="30">
        <v>1.6611800000000001</v>
      </c>
      <c r="D5332" s="29">
        <v>188.8528</v>
      </c>
      <c r="E5332" s="29"/>
      <c r="F5332" s="24">
        <f t="shared" si="166"/>
        <v>19.179210000000001</v>
      </c>
      <c r="G5332" s="24">
        <v>19.179210000000001</v>
      </c>
      <c r="H5332" s="23">
        <v>7.0129999999999999</v>
      </c>
      <c r="I5332" s="23"/>
      <c r="J5332" s="23">
        <v>150</v>
      </c>
      <c r="K5332" s="23"/>
    </row>
    <row r="5333" spans="1:11" ht="12.75" customHeight="1" x14ac:dyDescent="0.25">
      <c r="A5333" s="20">
        <f t="shared" si="167"/>
        <v>43108.833333320421</v>
      </c>
      <c r="B5333" s="29">
        <v>24.218139999999998</v>
      </c>
      <c r="C5333" s="30">
        <v>1.6214999999999999</v>
      </c>
      <c r="D5333" s="29">
        <v>190.50489999999999</v>
      </c>
      <c r="E5333" s="29"/>
      <c r="F5333" s="24">
        <f t="shared" si="166"/>
        <v>24.218139999999998</v>
      </c>
      <c r="G5333" s="24">
        <v>24.218139999999998</v>
      </c>
      <c r="H5333" s="23">
        <v>7.0118299999999998</v>
      </c>
      <c r="I5333" s="23"/>
      <c r="J5333" s="23">
        <v>150</v>
      </c>
      <c r="K5333" s="23"/>
    </row>
    <row r="5334" spans="1:11" ht="12.75" customHeight="1" x14ac:dyDescent="0.25">
      <c r="A5334" s="20">
        <f t="shared" si="167"/>
        <v>43108.874999987085</v>
      </c>
      <c r="B5334" s="29">
        <v>40.562249999999999</v>
      </c>
      <c r="C5334" s="30">
        <v>0.69691000000000003</v>
      </c>
      <c r="D5334" s="29">
        <v>244.86080000000001</v>
      </c>
      <c r="E5334" s="29"/>
      <c r="F5334" s="24">
        <f t="shared" si="166"/>
        <v>40.562249999999999</v>
      </c>
      <c r="G5334" s="24">
        <v>40.562249999999999</v>
      </c>
      <c r="H5334" s="23">
        <v>7.0108199999999998</v>
      </c>
      <c r="I5334" s="23"/>
      <c r="J5334" s="23">
        <v>150</v>
      </c>
      <c r="K5334" s="23"/>
    </row>
    <row r="5335" spans="1:11" ht="12.75" customHeight="1" x14ac:dyDescent="0.25">
      <c r="A5335" s="20">
        <f t="shared" si="167"/>
        <v>43108.916666653749</v>
      </c>
      <c r="B5335" s="29">
        <v>16.259260000000001</v>
      </c>
      <c r="C5335" s="30">
        <v>0.33233000000000001</v>
      </c>
      <c r="D5335" s="29">
        <v>342.00909999999999</v>
      </c>
      <c r="E5335" s="29"/>
      <c r="F5335" s="24">
        <f t="shared" si="166"/>
        <v>16.259260000000001</v>
      </c>
      <c r="G5335" s="24">
        <v>16.259260000000001</v>
      </c>
      <c r="H5335" s="23">
        <v>7.0059399999999998</v>
      </c>
      <c r="I5335" s="23"/>
      <c r="J5335" s="23">
        <v>150</v>
      </c>
      <c r="K5335" s="23"/>
    </row>
    <row r="5336" spans="1:11" ht="12.75" customHeight="1" x14ac:dyDescent="0.25">
      <c r="A5336" s="20">
        <f t="shared" si="167"/>
        <v>43108.958333320414</v>
      </c>
      <c r="B5336" s="29">
        <v>4.9163899999999998</v>
      </c>
      <c r="C5336" s="30">
        <v>0.38102000000000003</v>
      </c>
      <c r="D5336" s="29">
        <v>59.963630000000002</v>
      </c>
      <c r="E5336" s="29"/>
      <c r="F5336" s="24">
        <f t="shared" si="166"/>
        <v>4.9163899999999998</v>
      </c>
      <c r="G5336" s="24">
        <v>4.9163899999999998</v>
      </c>
      <c r="H5336" s="23">
        <v>7.0017800000000001</v>
      </c>
      <c r="I5336" s="23"/>
      <c r="J5336" s="23">
        <v>150</v>
      </c>
      <c r="K5336" s="23"/>
    </row>
    <row r="5337" spans="1:11" ht="12.75" customHeight="1" x14ac:dyDescent="0.25">
      <c r="A5337" s="20">
        <f t="shared" si="167"/>
        <v>43108.999999987078</v>
      </c>
      <c r="B5337" s="29">
        <v>4.5934200000000001</v>
      </c>
      <c r="C5337" s="30">
        <v>0.37906000000000001</v>
      </c>
      <c r="D5337" s="29">
        <v>178.40690000000001</v>
      </c>
      <c r="E5337" s="29"/>
      <c r="F5337" s="24">
        <f t="shared" si="166"/>
        <v>4.5934200000000001</v>
      </c>
      <c r="G5337" s="24">
        <v>4.5934200000000001</v>
      </c>
      <c r="H5337" s="23">
        <v>7</v>
      </c>
      <c r="I5337" s="23"/>
      <c r="J5337" s="23">
        <v>150</v>
      </c>
      <c r="K5337" s="23"/>
    </row>
    <row r="5338" spans="1:11" ht="12.75" customHeight="1" x14ac:dyDescent="0.25">
      <c r="A5338" s="20">
        <f t="shared" si="167"/>
        <v>43109.041666653742</v>
      </c>
      <c r="B5338" s="29">
        <v>15.696339999999999</v>
      </c>
      <c r="C5338" s="30">
        <v>0.39448</v>
      </c>
      <c r="D5338" s="29">
        <v>218.0531</v>
      </c>
      <c r="E5338" s="29"/>
      <c r="F5338" s="24">
        <f t="shared" si="166"/>
        <v>15.696339999999999</v>
      </c>
      <c r="G5338" s="24">
        <v>15.696339999999999</v>
      </c>
      <c r="H5338" s="23">
        <v>7</v>
      </c>
      <c r="I5338" s="23">
        <f>COUNTIF(G5338:G5361,"&gt;150")</f>
        <v>1</v>
      </c>
      <c r="J5338" s="23">
        <v>150</v>
      </c>
      <c r="K5338" s="23"/>
    </row>
    <row r="5339" spans="1:11" ht="12.75" customHeight="1" x14ac:dyDescent="0.25">
      <c r="A5339" s="20">
        <f t="shared" si="167"/>
        <v>43109.083333320406</v>
      </c>
      <c r="B5339" s="29">
        <v>16.876539999999999</v>
      </c>
      <c r="C5339" s="30">
        <v>0.65078999999999998</v>
      </c>
      <c r="D5339" s="29">
        <v>230.19759999999999</v>
      </c>
      <c r="E5339" s="29"/>
      <c r="F5339" s="24">
        <f t="shared" si="166"/>
        <v>16.876539999999999</v>
      </c>
      <c r="G5339" s="24">
        <v>16.876539999999999</v>
      </c>
      <c r="H5339" s="23">
        <v>7</v>
      </c>
      <c r="I5339" s="23"/>
      <c r="J5339" s="23">
        <v>150</v>
      </c>
      <c r="K5339" s="23"/>
    </row>
    <row r="5340" spans="1:11" ht="12.75" customHeight="1" x14ac:dyDescent="0.25">
      <c r="A5340" s="20">
        <f t="shared" si="167"/>
        <v>43109.124999987071</v>
      </c>
      <c r="B5340" s="29">
        <v>32.707410000000003</v>
      </c>
      <c r="C5340" s="30">
        <v>0.32738</v>
      </c>
      <c r="D5340" s="29">
        <v>51.586790000000001</v>
      </c>
      <c r="E5340" s="29"/>
      <c r="F5340" s="24">
        <f t="shared" si="166"/>
        <v>32.707410000000003</v>
      </c>
      <c r="G5340" s="24">
        <v>32.707410000000003</v>
      </c>
      <c r="H5340" s="23">
        <v>6.9937199999999997</v>
      </c>
      <c r="I5340" s="23"/>
      <c r="J5340" s="23">
        <v>150</v>
      </c>
      <c r="K5340" s="23"/>
    </row>
    <row r="5341" spans="1:11" ht="12.75" customHeight="1" x14ac:dyDescent="0.25">
      <c r="A5341" s="20">
        <f t="shared" si="167"/>
        <v>43109.166666653735</v>
      </c>
      <c r="B5341" s="29">
        <v>23.710840000000001</v>
      </c>
      <c r="C5341" s="30">
        <v>0.44128000000000001</v>
      </c>
      <c r="D5341" s="29">
        <v>93.751909999999995</v>
      </c>
      <c r="E5341" s="29"/>
      <c r="F5341" s="24">
        <f t="shared" si="166"/>
        <v>23.710840000000001</v>
      </c>
      <c r="G5341" s="24">
        <v>23.710840000000001</v>
      </c>
      <c r="H5341" s="23">
        <v>6.9929300000000003</v>
      </c>
      <c r="I5341" s="23"/>
      <c r="J5341" s="23">
        <v>150</v>
      </c>
      <c r="K5341" s="23"/>
    </row>
    <row r="5342" spans="1:11" ht="12.75" customHeight="1" x14ac:dyDescent="0.25">
      <c r="A5342" s="20">
        <f t="shared" si="167"/>
        <v>43109.208333320399</v>
      </c>
      <c r="B5342" s="29">
        <v>15.172280000000001</v>
      </c>
      <c r="C5342" s="30">
        <v>0.65488000000000002</v>
      </c>
      <c r="D5342" s="29">
        <v>77.139399999999995</v>
      </c>
      <c r="E5342" s="29"/>
      <c r="F5342" s="24">
        <f t="shared" si="166"/>
        <v>15.172280000000001</v>
      </c>
      <c r="G5342" s="24">
        <v>15.172280000000001</v>
      </c>
      <c r="H5342" s="23">
        <v>6.99078</v>
      </c>
      <c r="I5342" s="23"/>
      <c r="J5342" s="23">
        <v>150</v>
      </c>
      <c r="K5342" s="23"/>
    </row>
    <row r="5343" spans="1:11" ht="12.75" customHeight="1" x14ac:dyDescent="0.25">
      <c r="A5343" s="20">
        <f t="shared" si="167"/>
        <v>43109.249999987063</v>
      </c>
      <c r="B5343" s="29">
        <v>141.5018</v>
      </c>
      <c r="C5343" s="30">
        <v>0.52231000000000005</v>
      </c>
      <c r="D5343" s="29">
        <v>47.447560000000003</v>
      </c>
      <c r="E5343" s="29"/>
      <c r="F5343" s="24">
        <f t="shared" si="166"/>
        <v>141.5018</v>
      </c>
      <c r="G5343" s="24">
        <v>141.5018</v>
      </c>
      <c r="H5343" s="23">
        <v>6.9877200000000004</v>
      </c>
      <c r="I5343" s="23"/>
      <c r="J5343" s="23">
        <v>150</v>
      </c>
      <c r="K5343" s="23"/>
    </row>
    <row r="5344" spans="1:11" ht="12.75" customHeight="1" x14ac:dyDescent="0.25">
      <c r="A5344" s="20">
        <f t="shared" si="167"/>
        <v>43109.291666653728</v>
      </c>
      <c r="B5344" s="29">
        <v>211.584</v>
      </c>
      <c r="C5344" s="30">
        <v>0.31525999999999998</v>
      </c>
      <c r="D5344" s="29">
        <v>214.83349999999999</v>
      </c>
      <c r="E5344" s="29"/>
      <c r="F5344" s="24">
        <f t="shared" si="166"/>
        <v>211.584</v>
      </c>
      <c r="G5344" s="24">
        <v>211.584</v>
      </c>
      <c r="H5344" s="23">
        <v>6.9869399999999997</v>
      </c>
      <c r="I5344" s="23"/>
      <c r="J5344" s="23">
        <v>150</v>
      </c>
      <c r="K5344" s="23"/>
    </row>
    <row r="5345" spans="1:11" ht="12.75" customHeight="1" x14ac:dyDescent="0.25">
      <c r="A5345" s="20">
        <f t="shared" si="167"/>
        <v>43109.333333320392</v>
      </c>
      <c r="B5345" s="29">
        <v>58.947299999999998</v>
      </c>
      <c r="C5345" s="30">
        <v>0.44368000000000002</v>
      </c>
      <c r="D5345" s="29">
        <v>103.59010000000001</v>
      </c>
      <c r="E5345" s="29"/>
      <c r="F5345" s="24">
        <f t="shared" si="166"/>
        <v>58.947299999999998</v>
      </c>
      <c r="G5345" s="24">
        <v>58.947299999999998</v>
      </c>
      <c r="H5345" s="23">
        <v>6.9749499999999998</v>
      </c>
      <c r="I5345" s="23"/>
      <c r="J5345" s="23">
        <v>150</v>
      </c>
      <c r="K5345" s="23"/>
    </row>
    <row r="5346" spans="1:11" ht="12.75" customHeight="1" x14ac:dyDescent="0.25">
      <c r="A5346" s="20">
        <f t="shared" si="167"/>
        <v>43109.374999987056</v>
      </c>
      <c r="B5346" s="29">
        <v>26.67033</v>
      </c>
      <c r="C5346" s="30">
        <v>0.65844000000000003</v>
      </c>
      <c r="D5346" s="29">
        <v>73.024699999999996</v>
      </c>
      <c r="E5346" s="29"/>
      <c r="F5346" s="24">
        <f t="shared" si="166"/>
        <v>26.67033</v>
      </c>
      <c r="G5346" s="24">
        <v>26.67033</v>
      </c>
      <c r="H5346" s="23">
        <v>6.9745600000000003</v>
      </c>
      <c r="I5346" s="23"/>
      <c r="J5346" s="23">
        <v>150</v>
      </c>
      <c r="K5346" s="23"/>
    </row>
    <row r="5347" spans="1:11" ht="12.75" customHeight="1" x14ac:dyDescent="0.25">
      <c r="A5347" s="20">
        <f t="shared" si="167"/>
        <v>43109.41666665372</v>
      </c>
      <c r="B5347" s="29">
        <v>26.420100000000001</v>
      </c>
      <c r="C5347" s="30">
        <v>0.91700999999999999</v>
      </c>
      <c r="D5347" s="29">
        <v>126.9312</v>
      </c>
      <c r="E5347" s="29"/>
      <c r="F5347" s="24">
        <f t="shared" si="166"/>
        <v>26.420100000000001</v>
      </c>
      <c r="G5347" s="24">
        <v>26.420100000000001</v>
      </c>
      <c r="H5347" s="23">
        <v>6.97384</v>
      </c>
      <c r="I5347" s="23"/>
      <c r="J5347" s="23">
        <v>150</v>
      </c>
      <c r="K5347" s="23"/>
    </row>
    <row r="5348" spans="1:11" ht="12.75" customHeight="1" x14ac:dyDescent="0.25">
      <c r="A5348" s="20">
        <f t="shared" si="167"/>
        <v>43109.458333320385</v>
      </c>
      <c r="B5348" s="29">
        <v>105.992</v>
      </c>
      <c r="C5348" s="30">
        <v>0.49342999999999998</v>
      </c>
      <c r="D5348" s="29">
        <v>101.1541</v>
      </c>
      <c r="E5348" s="29"/>
      <c r="F5348" s="24">
        <f t="shared" si="166"/>
        <v>105.992</v>
      </c>
      <c r="G5348" s="24">
        <v>105.992</v>
      </c>
      <c r="H5348" s="23">
        <v>6.9645900000000003</v>
      </c>
      <c r="I5348" s="23"/>
      <c r="J5348" s="23">
        <v>150</v>
      </c>
      <c r="K5348" s="23"/>
    </row>
    <row r="5349" spans="1:11" ht="12.75" customHeight="1" x14ac:dyDescent="0.25">
      <c r="A5349" s="20">
        <f t="shared" si="167"/>
        <v>43109.499999987049</v>
      </c>
      <c r="B5349" s="29">
        <v>42.51793</v>
      </c>
      <c r="C5349" s="30">
        <v>1.04722</v>
      </c>
      <c r="D5349" s="29">
        <v>6.3960100000000004</v>
      </c>
      <c r="E5349" s="29"/>
      <c r="F5349" s="24">
        <f t="shared" si="166"/>
        <v>42.51793</v>
      </c>
      <c r="G5349" s="24">
        <v>42.51793</v>
      </c>
      <c r="H5349" s="23">
        <v>6.9643300000000004</v>
      </c>
      <c r="I5349" s="23"/>
      <c r="J5349" s="23">
        <v>150</v>
      </c>
      <c r="K5349" s="23"/>
    </row>
    <row r="5350" spans="1:11" ht="12.75" customHeight="1" x14ac:dyDescent="0.25">
      <c r="A5350" s="20">
        <f t="shared" si="167"/>
        <v>43109.541666653713</v>
      </c>
      <c r="B5350" s="29">
        <v>22.322839999999999</v>
      </c>
      <c r="C5350" s="30">
        <v>1.84612</v>
      </c>
      <c r="D5350" s="29">
        <v>267.95600000000002</v>
      </c>
      <c r="E5350" s="29"/>
      <c r="F5350" s="24">
        <f t="shared" si="166"/>
        <v>22.322839999999999</v>
      </c>
      <c r="G5350" s="24">
        <v>22.322839999999999</v>
      </c>
      <c r="H5350" s="23">
        <v>6.9636100000000001</v>
      </c>
      <c r="I5350" s="23"/>
      <c r="J5350" s="23">
        <v>150</v>
      </c>
      <c r="K5350" s="23"/>
    </row>
    <row r="5351" spans="1:11" ht="12.75" customHeight="1" x14ac:dyDescent="0.25">
      <c r="A5351" s="20">
        <f t="shared" si="167"/>
        <v>43109.583333320377</v>
      </c>
      <c r="B5351" s="29">
        <v>72.262559999999993</v>
      </c>
      <c r="C5351" s="30">
        <v>1.1609400000000001</v>
      </c>
      <c r="D5351" s="29">
        <v>350.23970000000003</v>
      </c>
      <c r="E5351" s="29"/>
      <c r="F5351" s="24">
        <f t="shared" si="166"/>
        <v>72.262559999999993</v>
      </c>
      <c r="G5351" s="24">
        <v>72.262559999999993</v>
      </c>
      <c r="H5351" s="23">
        <v>6.96333</v>
      </c>
      <c r="I5351" s="23"/>
      <c r="J5351" s="23">
        <v>150</v>
      </c>
      <c r="K5351" s="23"/>
    </row>
    <row r="5352" spans="1:11" ht="12.75" customHeight="1" x14ac:dyDescent="0.25">
      <c r="A5352" s="20">
        <f t="shared" si="167"/>
        <v>43109.624999987042</v>
      </c>
      <c r="B5352" s="29">
        <v>60.472450000000002</v>
      </c>
      <c r="C5352" s="30">
        <v>0.91998000000000002</v>
      </c>
      <c r="D5352" s="29">
        <v>69.197090000000003</v>
      </c>
      <c r="E5352" s="29"/>
      <c r="F5352" s="24">
        <f t="shared" si="166"/>
        <v>60.472450000000002</v>
      </c>
      <c r="G5352" s="24">
        <v>60.472450000000002</v>
      </c>
      <c r="H5352" s="23">
        <v>6.9606500000000002</v>
      </c>
      <c r="I5352" s="23"/>
      <c r="J5352" s="23">
        <v>150</v>
      </c>
      <c r="K5352" s="23"/>
    </row>
    <row r="5353" spans="1:11" ht="12.75" customHeight="1" x14ac:dyDescent="0.25">
      <c r="A5353" s="20">
        <f t="shared" si="167"/>
        <v>43109.666666653706</v>
      </c>
      <c r="B5353" s="29">
        <v>40.589210000000001</v>
      </c>
      <c r="C5353" s="30">
        <v>0.46706999999999999</v>
      </c>
      <c r="D5353" s="29">
        <v>123.5476</v>
      </c>
      <c r="E5353" s="29"/>
      <c r="F5353" s="24">
        <f t="shared" si="166"/>
        <v>40.589210000000001</v>
      </c>
      <c r="G5353" s="24">
        <v>40.589210000000001</v>
      </c>
      <c r="H5353" s="23">
        <v>6.9598300000000002</v>
      </c>
      <c r="I5353" s="23"/>
      <c r="J5353" s="23">
        <v>150</v>
      </c>
      <c r="K5353" s="23"/>
    </row>
    <row r="5354" spans="1:11" ht="12.75" customHeight="1" x14ac:dyDescent="0.25">
      <c r="A5354" s="20">
        <f t="shared" si="167"/>
        <v>43109.70833332037</v>
      </c>
      <c r="B5354" s="29">
        <v>42.525129999999997</v>
      </c>
      <c r="C5354" s="30">
        <v>0.51515999999999995</v>
      </c>
      <c r="D5354" s="29">
        <v>155.11779999999999</v>
      </c>
      <c r="E5354" s="29"/>
      <c r="F5354" s="24">
        <f t="shared" si="166"/>
        <v>42.525129999999997</v>
      </c>
      <c r="G5354" s="24">
        <v>42.525129999999997</v>
      </c>
      <c r="H5354" s="23">
        <v>6.9595000000000002</v>
      </c>
      <c r="I5354" s="23"/>
      <c r="J5354" s="23">
        <v>150</v>
      </c>
      <c r="K5354" s="23"/>
    </row>
    <row r="5355" spans="1:11" ht="12.75" customHeight="1" x14ac:dyDescent="0.25">
      <c r="A5355" s="20">
        <f t="shared" si="167"/>
        <v>43109.749999987034</v>
      </c>
      <c r="B5355" s="29">
        <v>33.692120000000003</v>
      </c>
      <c r="C5355" s="30">
        <v>0.69535999999999998</v>
      </c>
      <c r="D5355" s="29">
        <v>171.01779999999999</v>
      </c>
      <c r="E5355" s="29"/>
      <c r="F5355" s="24">
        <f t="shared" si="166"/>
        <v>33.692120000000003</v>
      </c>
      <c r="G5355" s="24">
        <v>33.692120000000003</v>
      </c>
      <c r="H5355" s="23">
        <v>6.9591500000000002</v>
      </c>
      <c r="I5355" s="23"/>
      <c r="J5355" s="23">
        <v>150</v>
      </c>
      <c r="K5355" s="23"/>
    </row>
    <row r="5356" spans="1:11" ht="12.75" customHeight="1" x14ac:dyDescent="0.25">
      <c r="A5356" s="20">
        <f t="shared" si="167"/>
        <v>43109.791666653698</v>
      </c>
      <c r="B5356" s="29">
        <v>9.3310999999999993</v>
      </c>
      <c r="C5356" s="30">
        <v>0.37396000000000001</v>
      </c>
      <c r="D5356" s="29">
        <v>144.6575</v>
      </c>
      <c r="E5356" s="29"/>
      <c r="F5356" s="24">
        <f t="shared" si="166"/>
        <v>9.3310999999999993</v>
      </c>
      <c r="G5356" s="24">
        <v>9.3310999999999993</v>
      </c>
      <c r="H5356" s="23">
        <v>6.95784</v>
      </c>
      <c r="I5356" s="23"/>
      <c r="J5356" s="23">
        <v>150</v>
      </c>
      <c r="K5356" s="23"/>
    </row>
    <row r="5357" spans="1:11" ht="12.75" customHeight="1" x14ac:dyDescent="0.25">
      <c r="A5357" s="20">
        <f t="shared" si="167"/>
        <v>43109.833333320363</v>
      </c>
      <c r="B5357" s="29">
        <v>21.399100000000001</v>
      </c>
      <c r="C5357" s="30">
        <v>0.76487000000000005</v>
      </c>
      <c r="D5357" s="29">
        <v>203.31829999999999</v>
      </c>
      <c r="E5357" s="29"/>
      <c r="F5357" s="24">
        <f t="shared" si="166"/>
        <v>21.399100000000001</v>
      </c>
      <c r="G5357" s="24">
        <v>21.399100000000001</v>
      </c>
      <c r="H5357" s="23">
        <v>6.9512900000000002</v>
      </c>
      <c r="I5357" s="23"/>
      <c r="J5357" s="23">
        <v>150</v>
      </c>
      <c r="K5357" s="23"/>
    </row>
    <row r="5358" spans="1:11" ht="12.75" customHeight="1" x14ac:dyDescent="0.25">
      <c r="A5358" s="20">
        <f t="shared" si="167"/>
        <v>43109.874999987027</v>
      </c>
      <c r="B5358" s="29">
        <v>26.526029999999999</v>
      </c>
      <c r="C5358" s="30">
        <v>0.52444999999999997</v>
      </c>
      <c r="D5358" s="29">
        <v>242.7748</v>
      </c>
      <c r="E5358" s="29"/>
      <c r="F5358" s="24">
        <f t="shared" si="166"/>
        <v>26.526029999999999</v>
      </c>
      <c r="G5358" s="24">
        <v>26.526029999999999</v>
      </c>
      <c r="H5358" s="23">
        <v>6.9493299999999998</v>
      </c>
      <c r="I5358" s="23"/>
      <c r="J5358" s="23">
        <v>150</v>
      </c>
      <c r="K5358" s="23"/>
    </row>
    <row r="5359" spans="1:11" ht="12.75" customHeight="1" x14ac:dyDescent="0.25">
      <c r="A5359" s="20">
        <f t="shared" si="167"/>
        <v>43109.916666653691</v>
      </c>
      <c r="B5359" s="29">
        <v>15.49456</v>
      </c>
      <c r="C5359" s="30">
        <v>0.6764</v>
      </c>
      <c r="D5359" s="29">
        <v>286.28820000000002</v>
      </c>
      <c r="E5359" s="29"/>
      <c r="F5359" s="24">
        <f t="shared" si="166"/>
        <v>15.49456</v>
      </c>
      <c r="G5359" s="24">
        <v>15.49456</v>
      </c>
      <c r="H5359" s="23">
        <v>6.9459999999999997</v>
      </c>
      <c r="I5359" s="23"/>
      <c r="J5359" s="23">
        <v>150</v>
      </c>
      <c r="K5359" s="23"/>
    </row>
    <row r="5360" spans="1:11" ht="12.75" customHeight="1" x14ac:dyDescent="0.25">
      <c r="A5360" s="20">
        <f t="shared" si="167"/>
        <v>43109.958333320355</v>
      </c>
      <c r="B5360" s="29">
        <v>7.2151899999999998</v>
      </c>
      <c r="C5360" s="30">
        <v>0.43619000000000002</v>
      </c>
      <c r="D5360" s="29">
        <v>302.76490000000001</v>
      </c>
      <c r="E5360" s="29"/>
      <c r="F5360" s="24">
        <f t="shared" si="166"/>
        <v>7.2151899999999998</v>
      </c>
      <c r="G5360" s="24">
        <v>7.2151899999999998</v>
      </c>
      <c r="H5360" s="23">
        <v>6.9452100000000003</v>
      </c>
      <c r="I5360" s="23"/>
      <c r="J5360" s="23">
        <v>150</v>
      </c>
      <c r="K5360" s="23"/>
    </row>
    <row r="5361" spans="1:11" ht="12.75" customHeight="1" x14ac:dyDescent="0.25">
      <c r="A5361" s="20">
        <f t="shared" si="167"/>
        <v>43109.99999998702</v>
      </c>
      <c r="B5361" s="29">
        <v>7.5966500000000003</v>
      </c>
      <c r="C5361" s="30">
        <v>0.49142000000000002</v>
      </c>
      <c r="D5361" s="29">
        <v>350.9796</v>
      </c>
      <c r="E5361" s="29"/>
      <c r="F5361" s="24">
        <f t="shared" si="166"/>
        <v>7.5966500000000003</v>
      </c>
      <c r="G5361" s="24">
        <v>7.5966500000000003</v>
      </c>
      <c r="H5361" s="23">
        <v>6.9428700000000001</v>
      </c>
      <c r="I5361" s="23"/>
      <c r="J5361" s="23">
        <v>150</v>
      </c>
      <c r="K5361" s="23"/>
    </row>
    <row r="5362" spans="1:11" ht="12.75" customHeight="1" x14ac:dyDescent="0.25">
      <c r="A5362" s="20">
        <f t="shared" si="167"/>
        <v>43110.041666653684</v>
      </c>
      <c r="B5362" s="29">
        <v>10.063409999999999</v>
      </c>
      <c r="C5362" s="30">
        <v>0.23138</v>
      </c>
      <c r="D5362" s="29">
        <v>23.439910000000001</v>
      </c>
      <c r="E5362" s="29"/>
      <c r="F5362" s="24">
        <f t="shared" si="166"/>
        <v>10.063409999999999</v>
      </c>
      <c r="G5362" s="24">
        <v>10.063409999999999</v>
      </c>
      <c r="H5362" s="23">
        <v>6.9378200000000003</v>
      </c>
      <c r="I5362" s="23">
        <f>COUNTIF(G5362:G5385,"&gt;150")</f>
        <v>3</v>
      </c>
      <c r="J5362" s="23">
        <v>150</v>
      </c>
      <c r="K5362" s="23"/>
    </row>
    <row r="5363" spans="1:11" ht="12.75" customHeight="1" x14ac:dyDescent="0.25">
      <c r="A5363" s="20">
        <f t="shared" si="167"/>
        <v>43110.083333320348</v>
      </c>
      <c r="B5363" s="29">
        <v>2.9941599999999999</v>
      </c>
      <c r="C5363" s="30">
        <v>0.24754999999999999</v>
      </c>
      <c r="D5363" s="29">
        <v>42.254579999999997</v>
      </c>
      <c r="E5363" s="29"/>
      <c r="F5363" s="24">
        <f t="shared" si="166"/>
        <v>2.9941599999999999</v>
      </c>
      <c r="G5363" s="24">
        <v>2.9941599999999999</v>
      </c>
      <c r="H5363" s="23">
        <v>6.9375600000000004</v>
      </c>
      <c r="I5363" s="23"/>
      <c r="J5363" s="23">
        <v>150</v>
      </c>
      <c r="K5363" s="23"/>
    </row>
    <row r="5364" spans="1:11" ht="12.75" customHeight="1" x14ac:dyDescent="0.25">
      <c r="A5364" s="20">
        <f t="shared" si="167"/>
        <v>43110.124999987012</v>
      </c>
      <c r="B5364" s="29">
        <v>5.3593400000000004</v>
      </c>
      <c r="C5364" s="30">
        <v>0.36858999999999997</v>
      </c>
      <c r="D5364" s="29">
        <v>46.194049999999997</v>
      </c>
      <c r="E5364" s="29"/>
      <c r="F5364" s="24">
        <f t="shared" si="166"/>
        <v>5.3593400000000004</v>
      </c>
      <c r="G5364" s="24">
        <v>5.3593400000000004</v>
      </c>
      <c r="H5364" s="23">
        <v>6.9354300000000002</v>
      </c>
      <c r="I5364" s="23"/>
      <c r="J5364" s="23">
        <v>150</v>
      </c>
      <c r="K5364" s="23"/>
    </row>
    <row r="5365" spans="1:11" ht="12.75" customHeight="1" x14ac:dyDescent="0.25">
      <c r="A5365" s="20">
        <f t="shared" si="167"/>
        <v>43110.166666653677</v>
      </c>
      <c r="B5365" s="29">
        <v>18.05341</v>
      </c>
      <c r="C5365" s="30">
        <v>0.20881</v>
      </c>
      <c r="D5365" s="29">
        <v>54.909219999999998</v>
      </c>
      <c r="E5365" s="29"/>
      <c r="F5365" s="24">
        <f t="shared" si="166"/>
        <v>18.05341</v>
      </c>
      <c r="G5365" s="24">
        <v>18.05341</v>
      </c>
      <c r="H5365" s="23">
        <v>6.9332200000000004</v>
      </c>
      <c r="I5365" s="23"/>
      <c r="J5365" s="23">
        <v>150</v>
      </c>
      <c r="K5365" s="23"/>
    </row>
    <row r="5366" spans="1:11" ht="12.75" customHeight="1" x14ac:dyDescent="0.25">
      <c r="A5366" s="20">
        <f t="shared" si="167"/>
        <v>43110.208333320341</v>
      </c>
      <c r="B5366" s="29">
        <v>39.032420000000002</v>
      </c>
      <c r="C5366" s="30">
        <v>0.32301000000000002</v>
      </c>
      <c r="D5366" s="29">
        <v>271.80849999999998</v>
      </c>
      <c r="E5366" s="29"/>
      <c r="F5366" s="24">
        <f t="shared" si="166"/>
        <v>39.032420000000002</v>
      </c>
      <c r="G5366" s="24">
        <v>39.032420000000002</v>
      </c>
      <c r="H5366" s="23">
        <v>6.93161</v>
      </c>
      <c r="I5366" s="23"/>
      <c r="J5366" s="23">
        <v>150</v>
      </c>
      <c r="K5366" s="23"/>
    </row>
    <row r="5367" spans="1:11" ht="12.75" customHeight="1" x14ac:dyDescent="0.25">
      <c r="A5367" s="20">
        <f t="shared" si="167"/>
        <v>43110.249999987005</v>
      </c>
      <c r="B5367" s="29">
        <v>171.85830000000001</v>
      </c>
      <c r="C5367" s="30">
        <v>0.50414000000000003</v>
      </c>
      <c r="D5367" s="29">
        <v>205.76329999999999</v>
      </c>
      <c r="E5367" s="29"/>
      <c r="F5367" s="24">
        <f t="shared" si="166"/>
        <v>171.85830000000001</v>
      </c>
      <c r="G5367" s="24">
        <v>171.85830000000001</v>
      </c>
      <c r="H5367" s="23">
        <v>6.9300199999999998</v>
      </c>
      <c r="I5367" s="23"/>
      <c r="J5367" s="23">
        <v>150</v>
      </c>
      <c r="K5367" s="23"/>
    </row>
    <row r="5368" spans="1:11" ht="12.75" customHeight="1" x14ac:dyDescent="0.25">
      <c r="A5368" s="20">
        <f t="shared" si="167"/>
        <v>43110.291666653669</v>
      </c>
      <c r="B5368" s="29">
        <v>182.5068</v>
      </c>
      <c r="C5368" s="30">
        <v>0.36781999999999998</v>
      </c>
      <c r="D5368" s="29">
        <v>145.90530000000001</v>
      </c>
      <c r="E5368" s="29"/>
      <c r="F5368" s="24">
        <f t="shared" si="166"/>
        <v>182.5068</v>
      </c>
      <c r="G5368" s="24">
        <v>182.5068</v>
      </c>
      <c r="H5368" s="23">
        <v>6.9298000000000002</v>
      </c>
      <c r="I5368" s="23"/>
      <c r="J5368" s="23">
        <v>150</v>
      </c>
      <c r="K5368" s="23"/>
    </row>
    <row r="5369" spans="1:11" ht="12.75" customHeight="1" x14ac:dyDescent="0.25">
      <c r="A5369" s="20">
        <f t="shared" si="167"/>
        <v>43110.333333320334</v>
      </c>
      <c r="B5369" s="29">
        <v>182.40369999999999</v>
      </c>
      <c r="C5369" s="30">
        <v>0.35441</v>
      </c>
      <c r="D5369" s="29">
        <v>184.81620000000001</v>
      </c>
      <c r="E5369" s="29"/>
      <c r="F5369" s="24">
        <f t="shared" si="166"/>
        <v>182.40369999999999</v>
      </c>
      <c r="G5369" s="24">
        <v>182.40369999999999</v>
      </c>
      <c r="H5369" s="23">
        <v>6.9284999999999997</v>
      </c>
      <c r="I5369" s="23"/>
      <c r="J5369" s="23">
        <v>150</v>
      </c>
      <c r="K5369" s="23"/>
    </row>
    <row r="5370" spans="1:11" ht="12.75" customHeight="1" x14ac:dyDescent="0.25">
      <c r="A5370" s="20">
        <f t="shared" si="167"/>
        <v>43110.374999986998</v>
      </c>
      <c r="B5370" s="29">
        <v>95.43956</v>
      </c>
      <c r="C5370" s="30">
        <v>0.72719999999999996</v>
      </c>
      <c r="D5370" s="29">
        <v>253.595</v>
      </c>
      <c r="E5370" s="29"/>
      <c r="F5370" s="24">
        <f t="shared" si="166"/>
        <v>95.43956</v>
      </c>
      <c r="G5370" s="24">
        <v>95.43956</v>
      </c>
      <c r="H5370" s="23">
        <v>6.9273300000000004</v>
      </c>
      <c r="I5370" s="23"/>
      <c r="J5370" s="23">
        <v>150</v>
      </c>
      <c r="K5370" s="23"/>
    </row>
    <row r="5371" spans="1:11" ht="12.75" customHeight="1" x14ac:dyDescent="0.25">
      <c r="A5371" s="20">
        <f t="shared" si="167"/>
        <v>43110.416666653662</v>
      </c>
      <c r="B5371" s="29">
        <v>40.868949999999998</v>
      </c>
      <c r="C5371" s="30">
        <v>1.5942000000000001</v>
      </c>
      <c r="D5371" s="29">
        <v>317.01900000000001</v>
      </c>
      <c r="E5371" s="29"/>
      <c r="F5371" s="24">
        <f t="shared" si="166"/>
        <v>40.868949999999998</v>
      </c>
      <c r="G5371" s="24">
        <v>40.868949999999998</v>
      </c>
      <c r="H5371" s="23">
        <v>6.9253900000000002</v>
      </c>
      <c r="I5371" s="23"/>
      <c r="J5371" s="23">
        <v>150</v>
      </c>
      <c r="K5371" s="23"/>
    </row>
    <row r="5372" spans="1:11" ht="12.75" customHeight="1" x14ac:dyDescent="0.25">
      <c r="A5372" s="20">
        <f t="shared" si="167"/>
        <v>43110.458333320326</v>
      </c>
      <c r="B5372" s="29"/>
      <c r="C5372" s="30">
        <v>2.70688</v>
      </c>
      <c r="D5372" s="29">
        <v>296.56689999999998</v>
      </c>
      <c r="E5372" s="29"/>
      <c r="F5372" s="24" t="str">
        <f t="shared" si="166"/>
        <v/>
      </c>
      <c r="G5372" s="24" t="s">
        <v>189</v>
      </c>
      <c r="H5372" s="23">
        <v>6.9243800000000002</v>
      </c>
      <c r="I5372" s="23"/>
      <c r="J5372" s="23">
        <v>150</v>
      </c>
      <c r="K5372" s="23"/>
    </row>
    <row r="5373" spans="1:11" ht="12.75" customHeight="1" x14ac:dyDescent="0.25">
      <c r="A5373" s="20">
        <f t="shared" si="167"/>
        <v>43110.499999986991</v>
      </c>
      <c r="B5373" s="29"/>
      <c r="C5373" s="30">
        <v>2.47254</v>
      </c>
      <c r="D5373" s="29">
        <v>300.899</v>
      </c>
      <c r="E5373" s="29"/>
      <c r="F5373" s="24" t="str">
        <f t="shared" si="166"/>
        <v/>
      </c>
      <c r="G5373" s="24" t="s">
        <v>189</v>
      </c>
      <c r="H5373" s="23">
        <v>6.9222900000000003</v>
      </c>
      <c r="I5373" s="23"/>
      <c r="J5373" s="23">
        <v>150</v>
      </c>
      <c r="K5373" s="23"/>
    </row>
    <row r="5374" spans="1:11" ht="12.75" customHeight="1" x14ac:dyDescent="0.25">
      <c r="A5374" s="20">
        <f t="shared" si="167"/>
        <v>43110.541666653655</v>
      </c>
      <c r="B5374" s="29"/>
      <c r="C5374" s="30">
        <v>2.3450700000000002</v>
      </c>
      <c r="D5374" s="29">
        <v>270.01839999999999</v>
      </c>
      <c r="E5374" s="29"/>
      <c r="F5374" s="24" t="str">
        <f t="shared" si="166"/>
        <v/>
      </c>
      <c r="G5374" s="24" t="s">
        <v>189</v>
      </c>
      <c r="H5374" s="23">
        <v>6.9217700000000004</v>
      </c>
      <c r="I5374" s="23"/>
      <c r="J5374" s="23">
        <v>150</v>
      </c>
      <c r="K5374" s="23"/>
    </row>
    <row r="5375" spans="1:11" ht="12.75" customHeight="1" x14ac:dyDescent="0.25">
      <c r="A5375" s="20">
        <f t="shared" si="167"/>
        <v>43110.583333320319</v>
      </c>
      <c r="B5375" s="29"/>
      <c r="C5375" s="30">
        <v>3.5804299999999998</v>
      </c>
      <c r="D5375" s="29">
        <v>270.50439999999998</v>
      </c>
      <c r="E5375" s="29"/>
      <c r="F5375" s="24" t="str">
        <f t="shared" si="166"/>
        <v/>
      </c>
      <c r="G5375" s="24" t="s">
        <v>189</v>
      </c>
      <c r="H5375" s="23">
        <v>6.9197499999999996</v>
      </c>
      <c r="I5375" s="23"/>
      <c r="J5375" s="23">
        <v>150</v>
      </c>
      <c r="K5375" s="23"/>
    </row>
    <row r="5376" spans="1:11" ht="12.75" customHeight="1" x14ac:dyDescent="0.25">
      <c r="A5376" s="20">
        <f t="shared" si="167"/>
        <v>43110.624999986983</v>
      </c>
      <c r="B5376" s="29">
        <v>83.324619999999996</v>
      </c>
      <c r="C5376" s="30">
        <v>4.0396799999999997</v>
      </c>
      <c r="D5376" s="29">
        <v>285.12650000000002</v>
      </c>
      <c r="E5376" s="29"/>
      <c r="F5376" s="24">
        <f t="shared" si="166"/>
        <v>83.324619999999996</v>
      </c>
      <c r="G5376" s="24">
        <v>83.324619999999996</v>
      </c>
      <c r="H5376" s="23">
        <v>6.9192200000000001</v>
      </c>
      <c r="I5376" s="23"/>
      <c r="J5376" s="23">
        <v>150</v>
      </c>
      <c r="K5376" s="23"/>
    </row>
    <row r="5377" spans="1:11" ht="12.75" customHeight="1" x14ac:dyDescent="0.25">
      <c r="A5377" s="20">
        <f t="shared" si="167"/>
        <v>43110.666666653648</v>
      </c>
      <c r="B5377" s="29">
        <v>101.4862</v>
      </c>
      <c r="C5377" s="30">
        <v>4.0956099999999998</v>
      </c>
      <c r="D5377" s="29">
        <v>242.31219999999999</v>
      </c>
      <c r="E5377" s="29"/>
      <c r="F5377" s="24">
        <f t="shared" si="166"/>
        <v>101.4862</v>
      </c>
      <c r="G5377" s="24">
        <v>101.4862</v>
      </c>
      <c r="H5377" s="23">
        <v>6.9176099999999998</v>
      </c>
      <c r="I5377" s="23"/>
      <c r="J5377" s="23">
        <v>150</v>
      </c>
      <c r="K5377" s="23"/>
    </row>
    <row r="5378" spans="1:11" ht="12.75" customHeight="1" x14ac:dyDescent="0.25">
      <c r="A5378" s="20">
        <f t="shared" si="167"/>
        <v>43110.708333320312</v>
      </c>
      <c r="B5378" s="29">
        <v>115.6589</v>
      </c>
      <c r="C5378" s="30">
        <v>4.4271000000000003</v>
      </c>
      <c r="D5378" s="29">
        <v>236.67490000000001</v>
      </c>
      <c r="E5378" s="29"/>
      <c r="F5378" s="24">
        <f t="shared" si="166"/>
        <v>115.6589</v>
      </c>
      <c r="G5378" s="24">
        <v>115.6589</v>
      </c>
      <c r="H5378" s="23">
        <v>6.9166100000000004</v>
      </c>
      <c r="I5378" s="23"/>
      <c r="J5378" s="23">
        <v>150</v>
      </c>
      <c r="K5378" s="23"/>
    </row>
    <row r="5379" spans="1:11" ht="12.75" customHeight="1" x14ac:dyDescent="0.25">
      <c r="A5379" s="20">
        <f t="shared" si="167"/>
        <v>43110.749999986976</v>
      </c>
      <c r="B5379" s="29">
        <v>44.536749999999998</v>
      </c>
      <c r="C5379" s="30">
        <v>4.1819499999999996</v>
      </c>
      <c r="D5379" s="29">
        <v>254.46559999999999</v>
      </c>
      <c r="E5379" s="29"/>
      <c r="F5379" s="24">
        <f t="shared" si="166"/>
        <v>44.536749999999998</v>
      </c>
      <c r="G5379" s="24">
        <v>44.536749999999998</v>
      </c>
      <c r="H5379" s="23">
        <v>6.9154400000000003</v>
      </c>
      <c r="I5379" s="23"/>
      <c r="J5379" s="23">
        <v>150</v>
      </c>
      <c r="K5379" s="23"/>
    </row>
    <row r="5380" spans="1:11" ht="12.75" customHeight="1" x14ac:dyDescent="0.25">
      <c r="A5380" s="20">
        <f t="shared" si="167"/>
        <v>43110.79166665364</v>
      </c>
      <c r="B5380" s="29">
        <v>22.70354</v>
      </c>
      <c r="C5380" s="30">
        <v>2.3221599999999998</v>
      </c>
      <c r="D5380" s="29">
        <v>240.2131</v>
      </c>
      <c r="E5380" s="29"/>
      <c r="F5380" s="24">
        <f t="shared" si="166"/>
        <v>22.70354</v>
      </c>
      <c r="G5380" s="24">
        <v>22.70354</v>
      </c>
      <c r="H5380" s="23">
        <v>6.9152199999999997</v>
      </c>
      <c r="I5380" s="23"/>
      <c r="J5380" s="23">
        <v>150</v>
      </c>
      <c r="K5380" s="23"/>
    </row>
    <row r="5381" spans="1:11" ht="12.75" customHeight="1" x14ac:dyDescent="0.25">
      <c r="A5381" s="20">
        <f t="shared" si="167"/>
        <v>43110.833333320305</v>
      </c>
      <c r="B5381" s="29">
        <v>111.7568</v>
      </c>
      <c r="C5381" s="30">
        <v>1.07494</v>
      </c>
      <c r="D5381" s="29">
        <v>237.7362</v>
      </c>
      <c r="E5381" s="29"/>
      <c r="F5381" s="24">
        <f t="shared" si="166"/>
        <v>111.7568</v>
      </c>
      <c r="G5381" s="24">
        <v>111.7568</v>
      </c>
      <c r="H5381" s="23">
        <v>6.9144100000000002</v>
      </c>
      <c r="I5381" s="23"/>
      <c r="J5381" s="23">
        <v>150</v>
      </c>
      <c r="K5381" s="23"/>
    </row>
    <row r="5382" spans="1:11" ht="12.75" customHeight="1" x14ac:dyDescent="0.25">
      <c r="A5382" s="20">
        <f t="shared" si="167"/>
        <v>43110.874999986969</v>
      </c>
      <c r="B5382" s="29">
        <v>48.824710000000003</v>
      </c>
      <c r="C5382" s="30">
        <v>0.96750999999999998</v>
      </c>
      <c r="D5382" s="29">
        <v>287.73610000000002</v>
      </c>
      <c r="E5382" s="29"/>
      <c r="F5382" s="24">
        <f t="shared" si="166"/>
        <v>48.824710000000003</v>
      </c>
      <c r="G5382" s="24">
        <v>48.824710000000003</v>
      </c>
      <c r="H5382" s="23">
        <v>6.9140199999999998</v>
      </c>
      <c r="I5382" s="23"/>
      <c r="J5382" s="23">
        <v>150</v>
      </c>
      <c r="K5382" s="23"/>
    </row>
    <row r="5383" spans="1:11" ht="12.75" customHeight="1" x14ac:dyDescent="0.25">
      <c r="A5383" s="20">
        <f t="shared" si="167"/>
        <v>43110.916666653633</v>
      </c>
      <c r="B5383" s="29">
        <v>12.533759999999999</v>
      </c>
      <c r="C5383" s="30">
        <v>0.51437999999999995</v>
      </c>
      <c r="D5383" s="29">
        <v>39.590229999999998</v>
      </c>
      <c r="E5383" s="29"/>
      <c r="F5383" s="24">
        <f t="shared" si="166"/>
        <v>12.533759999999999</v>
      </c>
      <c r="G5383" s="24">
        <v>12.533759999999999</v>
      </c>
      <c r="H5383" s="23">
        <v>6.9127799999999997</v>
      </c>
      <c r="I5383" s="23"/>
      <c r="J5383" s="23">
        <v>150</v>
      </c>
      <c r="K5383" s="23"/>
    </row>
    <row r="5384" spans="1:11" ht="12.75" customHeight="1" x14ac:dyDescent="0.25">
      <c r="A5384" s="20">
        <f t="shared" si="167"/>
        <v>43110.958333320297</v>
      </c>
      <c r="B5384" s="29">
        <v>6.4142299999999999</v>
      </c>
      <c r="C5384" s="30">
        <v>0.43923000000000001</v>
      </c>
      <c r="D5384" s="29">
        <v>80.135490000000004</v>
      </c>
      <c r="E5384" s="29"/>
      <c r="F5384" s="24">
        <f t="shared" si="166"/>
        <v>6.4142299999999999</v>
      </c>
      <c r="G5384" s="24">
        <v>6.4142299999999999</v>
      </c>
      <c r="H5384" s="23">
        <v>6.9106699999999996</v>
      </c>
      <c r="I5384" s="23"/>
      <c r="J5384" s="23">
        <v>150</v>
      </c>
      <c r="K5384" s="23"/>
    </row>
    <row r="5385" spans="1:11" ht="12.75" customHeight="1" x14ac:dyDescent="0.25">
      <c r="A5385" s="20">
        <f t="shared" si="167"/>
        <v>43110.999999986961</v>
      </c>
      <c r="B5385" s="29">
        <v>19.253160000000001</v>
      </c>
      <c r="C5385" s="30">
        <v>0.21643000000000001</v>
      </c>
      <c r="D5385" s="29">
        <v>340.09949999999998</v>
      </c>
      <c r="E5385" s="29"/>
      <c r="F5385" s="24">
        <f t="shared" si="166"/>
        <v>19.253160000000001</v>
      </c>
      <c r="G5385" s="24">
        <v>19.253160000000001</v>
      </c>
      <c r="H5385" s="23">
        <v>6.9071999999999996</v>
      </c>
      <c r="I5385" s="23"/>
      <c r="J5385" s="23">
        <v>150</v>
      </c>
      <c r="K5385" s="23"/>
    </row>
    <row r="5386" spans="1:11" ht="12.75" customHeight="1" x14ac:dyDescent="0.25">
      <c r="A5386" s="20">
        <f t="shared" si="167"/>
        <v>43111.041666653626</v>
      </c>
      <c r="B5386" s="29">
        <v>23.63016</v>
      </c>
      <c r="C5386" s="30">
        <v>0.38494</v>
      </c>
      <c r="D5386" s="29">
        <v>262.6696</v>
      </c>
      <c r="E5386" s="29"/>
      <c r="F5386" s="24">
        <f t="shared" si="166"/>
        <v>23.63016</v>
      </c>
      <c r="G5386" s="24">
        <v>23.63016</v>
      </c>
      <c r="H5386" s="23">
        <v>6.9067800000000004</v>
      </c>
      <c r="I5386" s="23">
        <f>COUNTIF(G5386:G5409,"&gt;150")</f>
        <v>5</v>
      </c>
      <c r="J5386" s="23">
        <v>150</v>
      </c>
      <c r="K5386" s="23"/>
    </row>
    <row r="5387" spans="1:11" ht="12.75" customHeight="1" x14ac:dyDescent="0.25">
      <c r="A5387" s="20">
        <f t="shared" si="167"/>
        <v>43111.08333332029</v>
      </c>
      <c r="B5387" s="29">
        <v>5.9768100000000004</v>
      </c>
      <c r="C5387" s="30">
        <v>0.28128999999999998</v>
      </c>
      <c r="D5387" s="29">
        <v>25.480530000000002</v>
      </c>
      <c r="E5387" s="29"/>
      <c r="F5387" s="24">
        <f t="shared" ref="F5387:F5450" si="168">IF(AND(B5387&gt;0,ISNUMBER(B5387)),B5387,"")</f>
        <v>5.9768100000000004</v>
      </c>
      <c r="G5387" s="24">
        <v>5.9768100000000004</v>
      </c>
      <c r="H5387" s="23">
        <v>6.9066099999999997</v>
      </c>
      <c r="I5387" s="23"/>
      <c r="J5387" s="23">
        <v>150</v>
      </c>
      <c r="K5387" s="23"/>
    </row>
    <row r="5388" spans="1:11" ht="12.75" customHeight="1" x14ac:dyDescent="0.25">
      <c r="A5388" s="20">
        <f t="shared" ref="A5388:A5451" si="169">A5387+1/24</f>
        <v>43111.124999986954</v>
      </c>
      <c r="B5388" s="29">
        <v>50.557459999999999</v>
      </c>
      <c r="C5388" s="30">
        <v>0.22517999999999999</v>
      </c>
      <c r="D5388" s="29">
        <v>137.80609999999999</v>
      </c>
      <c r="E5388" s="29"/>
      <c r="F5388" s="24">
        <f t="shared" si="168"/>
        <v>50.557459999999999</v>
      </c>
      <c r="G5388" s="24">
        <v>50.557459999999999</v>
      </c>
      <c r="H5388" s="23">
        <v>6.8961699999999997</v>
      </c>
      <c r="I5388" s="23"/>
      <c r="J5388" s="23">
        <v>150</v>
      </c>
      <c r="K5388" s="23"/>
    </row>
    <row r="5389" spans="1:11" ht="12.75" customHeight="1" x14ac:dyDescent="0.25">
      <c r="A5389" s="20">
        <f t="shared" si="169"/>
        <v>43111.166666653618</v>
      </c>
      <c r="B5389" s="29">
        <v>64.396730000000005</v>
      </c>
      <c r="C5389" s="30">
        <v>0.37208999999999998</v>
      </c>
      <c r="D5389" s="29">
        <v>262.17469999999997</v>
      </c>
      <c r="E5389" s="29"/>
      <c r="F5389" s="24">
        <f t="shared" si="168"/>
        <v>64.396730000000005</v>
      </c>
      <c r="G5389" s="24">
        <v>64.396730000000005</v>
      </c>
      <c r="H5389" s="23">
        <v>6.8931699999999996</v>
      </c>
      <c r="I5389" s="23"/>
      <c r="J5389" s="23">
        <v>150</v>
      </c>
      <c r="K5389" s="23"/>
    </row>
    <row r="5390" spans="1:11" ht="12.75" customHeight="1" x14ac:dyDescent="0.25">
      <c r="A5390" s="20">
        <f t="shared" si="169"/>
        <v>43111.208333320283</v>
      </c>
      <c r="B5390" s="29">
        <v>105.0757</v>
      </c>
      <c r="C5390" s="30">
        <v>0.24568999999999999</v>
      </c>
      <c r="D5390" s="29">
        <v>45.916870000000003</v>
      </c>
      <c r="E5390" s="29"/>
      <c r="F5390" s="24">
        <f t="shared" si="168"/>
        <v>105.0757</v>
      </c>
      <c r="G5390" s="24">
        <v>105.0757</v>
      </c>
      <c r="H5390" s="23">
        <v>6.8920000000000003</v>
      </c>
      <c r="I5390" s="23"/>
      <c r="J5390" s="23">
        <v>150</v>
      </c>
      <c r="K5390" s="23"/>
    </row>
    <row r="5391" spans="1:11" ht="12.75" customHeight="1" x14ac:dyDescent="0.25">
      <c r="A5391" s="20">
        <f t="shared" si="169"/>
        <v>43111.249999986947</v>
      </c>
      <c r="B5391" s="29">
        <v>278.36860000000001</v>
      </c>
      <c r="C5391" s="30">
        <v>0.43581999999999999</v>
      </c>
      <c r="D5391" s="29">
        <v>252.86609999999999</v>
      </c>
      <c r="E5391" s="29"/>
      <c r="F5391" s="24">
        <f t="shared" si="168"/>
        <v>278.36860000000001</v>
      </c>
      <c r="G5391" s="24">
        <v>278.36860000000001</v>
      </c>
      <c r="H5391" s="23">
        <v>6.8893399999999998</v>
      </c>
      <c r="I5391" s="23"/>
      <c r="J5391" s="23">
        <v>150</v>
      </c>
      <c r="K5391" s="23"/>
    </row>
    <row r="5392" spans="1:11" ht="12.75" customHeight="1" x14ac:dyDescent="0.25">
      <c r="A5392" s="20">
        <f t="shared" si="169"/>
        <v>43111.291666653611</v>
      </c>
      <c r="B5392" s="29">
        <v>681.93529999999998</v>
      </c>
      <c r="C5392" s="30">
        <v>0.20377000000000001</v>
      </c>
      <c r="D5392" s="29">
        <v>279.62240000000003</v>
      </c>
      <c r="E5392" s="29"/>
      <c r="F5392" s="24">
        <f t="shared" si="168"/>
        <v>681.93529999999998</v>
      </c>
      <c r="G5392" s="24">
        <v>681.93529999999998</v>
      </c>
      <c r="H5392" s="23">
        <v>6.8853600000000004</v>
      </c>
      <c r="I5392" s="23"/>
      <c r="J5392" s="23">
        <v>150</v>
      </c>
      <c r="K5392" s="23"/>
    </row>
    <row r="5393" spans="1:11" ht="12.75" customHeight="1" x14ac:dyDescent="0.25">
      <c r="A5393" s="20">
        <f t="shared" si="169"/>
        <v>43111.333333320275</v>
      </c>
      <c r="B5393" s="29">
        <v>225.31630000000001</v>
      </c>
      <c r="C5393" s="30">
        <v>0.32491999999999999</v>
      </c>
      <c r="D5393" s="29">
        <v>96.174840000000003</v>
      </c>
      <c r="E5393" s="29"/>
      <c r="F5393" s="24">
        <f t="shared" si="168"/>
        <v>225.31630000000001</v>
      </c>
      <c r="G5393" s="24">
        <v>225.31630000000001</v>
      </c>
      <c r="H5393" s="23">
        <v>6.88483</v>
      </c>
      <c r="I5393" s="23"/>
      <c r="J5393" s="23">
        <v>150</v>
      </c>
      <c r="K5393" s="23"/>
    </row>
    <row r="5394" spans="1:11" ht="12.75" customHeight="1" x14ac:dyDescent="0.25">
      <c r="A5394" s="20">
        <f t="shared" si="169"/>
        <v>43111.37499998694</v>
      </c>
      <c r="B5394" s="29">
        <v>95.3874</v>
      </c>
      <c r="C5394" s="30">
        <v>0.79018999999999995</v>
      </c>
      <c r="D5394" s="29">
        <v>8.6448599999999995</v>
      </c>
      <c r="E5394" s="29"/>
      <c r="F5394" s="24">
        <f t="shared" si="168"/>
        <v>95.3874</v>
      </c>
      <c r="G5394" s="24">
        <v>95.3874</v>
      </c>
      <c r="H5394" s="23">
        <v>6.8837799999999998</v>
      </c>
      <c r="I5394" s="23"/>
      <c r="J5394" s="23">
        <v>150</v>
      </c>
      <c r="K5394" s="23"/>
    </row>
    <row r="5395" spans="1:11" ht="12.75" customHeight="1" x14ac:dyDescent="0.25">
      <c r="A5395" s="20">
        <f t="shared" si="169"/>
        <v>43111.416666653604</v>
      </c>
      <c r="B5395" s="29">
        <v>57.125190000000003</v>
      </c>
      <c r="C5395" s="30">
        <v>0.83452000000000004</v>
      </c>
      <c r="D5395" s="29">
        <v>40.960590000000003</v>
      </c>
      <c r="E5395" s="29"/>
      <c r="F5395" s="24">
        <f t="shared" si="168"/>
        <v>57.125190000000003</v>
      </c>
      <c r="G5395" s="24">
        <v>57.125190000000003</v>
      </c>
      <c r="H5395" s="23">
        <v>6.8827800000000003</v>
      </c>
      <c r="I5395" s="23"/>
      <c r="J5395" s="23">
        <v>150</v>
      </c>
      <c r="K5395" s="23"/>
    </row>
    <row r="5396" spans="1:11" ht="12.75" customHeight="1" x14ac:dyDescent="0.25">
      <c r="A5396" s="20">
        <f t="shared" si="169"/>
        <v>43111.458333320268</v>
      </c>
      <c r="B5396" s="29">
        <v>80.286050000000003</v>
      </c>
      <c r="C5396" s="30">
        <v>1.4144300000000001</v>
      </c>
      <c r="D5396" s="29">
        <v>200.36340000000001</v>
      </c>
      <c r="E5396" s="29"/>
      <c r="F5396" s="24">
        <f t="shared" si="168"/>
        <v>80.286050000000003</v>
      </c>
      <c r="G5396" s="24">
        <v>80.286050000000003</v>
      </c>
      <c r="H5396" s="23">
        <v>6.8783300000000001</v>
      </c>
      <c r="I5396" s="23"/>
      <c r="J5396" s="23">
        <v>150</v>
      </c>
      <c r="K5396" s="23"/>
    </row>
    <row r="5397" spans="1:11" ht="12.75" customHeight="1" x14ac:dyDescent="0.25">
      <c r="A5397" s="20">
        <f t="shared" si="169"/>
        <v>43111.499999986932</v>
      </c>
      <c r="B5397" s="29">
        <v>76.436130000000006</v>
      </c>
      <c r="C5397" s="30">
        <v>1.51579</v>
      </c>
      <c r="D5397" s="29">
        <v>328.52839999999998</v>
      </c>
      <c r="E5397" s="29"/>
      <c r="F5397" s="24">
        <f t="shared" si="168"/>
        <v>76.436130000000006</v>
      </c>
      <c r="G5397" s="24">
        <v>76.436130000000006</v>
      </c>
      <c r="H5397" s="23">
        <v>6.875</v>
      </c>
      <c r="I5397" s="23"/>
      <c r="J5397" s="23">
        <v>150</v>
      </c>
      <c r="K5397" s="23"/>
    </row>
    <row r="5398" spans="1:11" ht="12.75" customHeight="1" x14ac:dyDescent="0.25">
      <c r="A5398" s="20">
        <f t="shared" si="169"/>
        <v>43111.541666653597</v>
      </c>
      <c r="B5398" s="29">
        <v>62.01191</v>
      </c>
      <c r="C5398" s="30">
        <v>2.34484</v>
      </c>
      <c r="D5398" s="29">
        <v>276.46690000000001</v>
      </c>
      <c r="E5398" s="29"/>
      <c r="F5398" s="24">
        <f t="shared" si="168"/>
        <v>62.01191</v>
      </c>
      <c r="G5398" s="24">
        <v>62.01191</v>
      </c>
      <c r="H5398" s="23">
        <v>6.8701699999999999</v>
      </c>
      <c r="I5398" s="23"/>
      <c r="J5398" s="23">
        <v>150</v>
      </c>
      <c r="K5398" s="23"/>
    </row>
    <row r="5399" spans="1:11" ht="12.75" customHeight="1" x14ac:dyDescent="0.25">
      <c r="A5399" s="20">
        <f t="shared" si="169"/>
        <v>43111.583333320261</v>
      </c>
      <c r="B5399" s="29">
        <v>174.54400000000001</v>
      </c>
      <c r="C5399" s="30">
        <v>2.5403699999999998</v>
      </c>
      <c r="D5399" s="29">
        <v>286.78359999999998</v>
      </c>
      <c r="E5399" s="29"/>
      <c r="F5399" s="24">
        <f t="shared" si="168"/>
        <v>174.54400000000001</v>
      </c>
      <c r="G5399" s="24">
        <v>174.54400000000001</v>
      </c>
      <c r="H5399" s="23">
        <v>6.8676700000000004</v>
      </c>
      <c r="I5399" s="23"/>
      <c r="J5399" s="23">
        <v>150</v>
      </c>
      <c r="K5399" s="23"/>
    </row>
    <row r="5400" spans="1:11" ht="12.75" customHeight="1" x14ac:dyDescent="0.25">
      <c r="A5400" s="20">
        <f t="shared" si="169"/>
        <v>43111.624999986925</v>
      </c>
      <c r="B5400" s="29">
        <v>118.8903</v>
      </c>
      <c r="C5400" s="30">
        <v>0.89181999999999995</v>
      </c>
      <c r="D5400" s="29">
        <v>181.71209999999999</v>
      </c>
      <c r="E5400" s="29"/>
      <c r="F5400" s="24">
        <f t="shared" si="168"/>
        <v>118.8903</v>
      </c>
      <c r="G5400" s="24">
        <v>118.8903</v>
      </c>
      <c r="H5400" s="23">
        <v>6.8654400000000004</v>
      </c>
      <c r="I5400" s="23"/>
      <c r="J5400" s="23">
        <v>150</v>
      </c>
      <c r="K5400" s="23"/>
    </row>
    <row r="5401" spans="1:11" ht="12.75" customHeight="1" x14ac:dyDescent="0.25">
      <c r="A5401" s="20">
        <f t="shared" si="169"/>
        <v>43111.666666653589</v>
      </c>
      <c r="B5401" s="29">
        <v>210.97929999999999</v>
      </c>
      <c r="C5401" s="30">
        <v>0.65651000000000004</v>
      </c>
      <c r="D5401" s="29">
        <v>107.61239999999999</v>
      </c>
      <c r="E5401" s="29"/>
      <c r="F5401" s="24">
        <f t="shared" si="168"/>
        <v>210.97929999999999</v>
      </c>
      <c r="G5401" s="24">
        <v>210.97929999999999</v>
      </c>
      <c r="H5401" s="23">
        <v>6.8622500000000004</v>
      </c>
      <c r="I5401" s="23"/>
      <c r="J5401" s="23">
        <v>150</v>
      </c>
      <c r="K5401" s="23"/>
    </row>
    <row r="5402" spans="1:11" ht="12.75" customHeight="1" x14ac:dyDescent="0.25">
      <c r="A5402" s="20">
        <f t="shared" si="169"/>
        <v>43111.708333320254</v>
      </c>
      <c r="B5402" s="29">
        <v>69.643749999999997</v>
      </c>
      <c r="C5402" s="30">
        <v>0.52810000000000001</v>
      </c>
      <c r="D5402" s="29">
        <v>127.32389999999999</v>
      </c>
      <c r="E5402" s="29"/>
      <c r="F5402" s="24">
        <f t="shared" si="168"/>
        <v>69.643749999999997</v>
      </c>
      <c r="G5402" s="24">
        <v>69.643749999999997</v>
      </c>
      <c r="H5402" s="23">
        <v>6.8568600000000002</v>
      </c>
      <c r="I5402" s="23"/>
      <c r="J5402" s="23">
        <v>150</v>
      </c>
      <c r="K5402" s="23"/>
    </row>
    <row r="5403" spans="1:11" ht="12.75" customHeight="1" x14ac:dyDescent="0.25">
      <c r="A5403" s="20">
        <f t="shared" si="169"/>
        <v>43111.749999986918</v>
      </c>
      <c r="B5403" s="29">
        <v>48.577440000000003</v>
      </c>
      <c r="C5403" s="30">
        <v>0.72494999999999998</v>
      </c>
      <c r="D5403" s="29">
        <v>155.45580000000001</v>
      </c>
      <c r="E5403" s="29"/>
      <c r="F5403" s="24">
        <f t="shared" si="168"/>
        <v>48.577440000000003</v>
      </c>
      <c r="G5403" s="24">
        <v>48.577440000000003</v>
      </c>
      <c r="H5403" s="23">
        <v>6.8559400000000004</v>
      </c>
      <c r="I5403" s="23"/>
      <c r="J5403" s="23">
        <v>150</v>
      </c>
      <c r="K5403" s="23"/>
    </row>
    <row r="5404" spans="1:11" ht="12.75" customHeight="1" x14ac:dyDescent="0.25">
      <c r="A5404" s="20">
        <f t="shared" si="169"/>
        <v>43111.791666653582</v>
      </c>
      <c r="B5404" s="29">
        <v>21.267320000000002</v>
      </c>
      <c r="C5404" s="30">
        <v>0.23036000000000001</v>
      </c>
      <c r="D5404" s="29">
        <v>192.84350000000001</v>
      </c>
      <c r="E5404" s="29"/>
      <c r="F5404" s="24">
        <f t="shared" si="168"/>
        <v>21.267320000000002</v>
      </c>
      <c r="G5404" s="24">
        <v>21.267320000000002</v>
      </c>
      <c r="H5404" s="23">
        <v>6.8495999999999997</v>
      </c>
      <c r="I5404" s="23"/>
      <c r="J5404" s="23">
        <v>150</v>
      </c>
      <c r="K5404" s="23"/>
    </row>
    <row r="5405" spans="1:11" ht="12.75" customHeight="1" x14ac:dyDescent="0.25">
      <c r="A5405" s="20">
        <f t="shared" si="169"/>
        <v>43111.833333320246</v>
      </c>
      <c r="B5405" s="29">
        <v>38.121740000000003</v>
      </c>
      <c r="C5405" s="30">
        <v>1.0542800000000001</v>
      </c>
      <c r="D5405" s="29">
        <v>207.47900000000001</v>
      </c>
      <c r="E5405" s="29"/>
      <c r="F5405" s="24">
        <f t="shared" si="168"/>
        <v>38.121740000000003</v>
      </c>
      <c r="G5405" s="24">
        <v>38.121740000000003</v>
      </c>
      <c r="H5405" s="23">
        <v>6.8483299999999998</v>
      </c>
      <c r="I5405" s="23"/>
      <c r="J5405" s="23">
        <v>150</v>
      </c>
      <c r="K5405" s="23"/>
    </row>
    <row r="5406" spans="1:11" ht="12.75" customHeight="1" x14ac:dyDescent="0.25">
      <c r="A5406" s="20">
        <f t="shared" si="169"/>
        <v>43111.874999986911</v>
      </c>
      <c r="B5406" s="29">
        <v>107.33669999999999</v>
      </c>
      <c r="C5406" s="30">
        <v>1.1342399999999999</v>
      </c>
      <c r="D5406" s="29">
        <v>276.13740000000001</v>
      </c>
      <c r="E5406" s="29"/>
      <c r="F5406" s="24">
        <f t="shared" si="168"/>
        <v>107.33669999999999</v>
      </c>
      <c r="G5406" s="24">
        <v>107.33669999999999</v>
      </c>
      <c r="H5406" s="23">
        <v>6.8483299999999998</v>
      </c>
      <c r="I5406" s="23"/>
      <c r="J5406" s="23">
        <v>150</v>
      </c>
      <c r="K5406" s="23"/>
    </row>
    <row r="5407" spans="1:11" ht="12.75" customHeight="1" x14ac:dyDescent="0.25">
      <c r="A5407" s="20">
        <f t="shared" si="169"/>
        <v>43111.916666653575</v>
      </c>
      <c r="B5407" s="29">
        <v>30.999030000000001</v>
      </c>
      <c r="C5407" s="30">
        <v>0.79757999999999996</v>
      </c>
      <c r="D5407" s="29">
        <v>290.92439999999999</v>
      </c>
      <c r="E5407" s="29"/>
      <c r="F5407" s="24">
        <f t="shared" si="168"/>
        <v>30.999030000000001</v>
      </c>
      <c r="G5407" s="24">
        <v>30.999030000000001</v>
      </c>
      <c r="H5407" s="23">
        <v>6.8460599999999996</v>
      </c>
      <c r="I5407" s="23"/>
      <c r="J5407" s="23">
        <v>150</v>
      </c>
      <c r="K5407" s="23"/>
    </row>
    <row r="5408" spans="1:11" ht="12.75" customHeight="1" x14ac:dyDescent="0.25">
      <c r="A5408" s="20">
        <f t="shared" si="169"/>
        <v>43111.958333320239</v>
      </c>
      <c r="B5408" s="29">
        <v>17.252520000000001</v>
      </c>
      <c r="C5408" s="30">
        <v>0.53086999999999995</v>
      </c>
      <c r="D5408" s="29">
        <v>304.82760000000002</v>
      </c>
      <c r="E5408" s="29"/>
      <c r="F5408" s="24">
        <f t="shared" si="168"/>
        <v>17.252520000000001</v>
      </c>
      <c r="G5408" s="24">
        <v>17.252520000000001</v>
      </c>
      <c r="H5408" s="23">
        <v>6.8458399999999999</v>
      </c>
      <c r="I5408" s="23"/>
      <c r="J5408" s="23">
        <v>150</v>
      </c>
      <c r="K5408" s="23"/>
    </row>
    <row r="5409" spans="1:11" ht="12.75" customHeight="1" x14ac:dyDescent="0.25">
      <c r="A5409" s="20">
        <f t="shared" si="169"/>
        <v>43111.999999986903</v>
      </c>
      <c r="B5409" s="29">
        <v>5.0662200000000004</v>
      </c>
      <c r="C5409" s="30">
        <v>0.47327000000000002</v>
      </c>
      <c r="D5409" s="29">
        <v>275.60169999999999</v>
      </c>
      <c r="E5409" s="29"/>
      <c r="F5409" s="24">
        <f t="shared" si="168"/>
        <v>5.0662200000000004</v>
      </c>
      <c r="G5409" s="24">
        <v>5.0662200000000004</v>
      </c>
      <c r="H5409" s="23">
        <v>6.8444900000000004</v>
      </c>
      <c r="I5409" s="23"/>
      <c r="J5409" s="23">
        <v>150</v>
      </c>
      <c r="K5409" s="23"/>
    </row>
    <row r="5410" spans="1:11" ht="12.75" customHeight="1" x14ac:dyDescent="0.25">
      <c r="A5410" s="20">
        <f t="shared" si="169"/>
        <v>43112.041666653568</v>
      </c>
      <c r="B5410" s="29">
        <v>15.820869999999999</v>
      </c>
      <c r="C5410" s="30">
        <v>0.39206000000000002</v>
      </c>
      <c r="D5410" s="29">
        <v>318.90879999999999</v>
      </c>
      <c r="E5410" s="29"/>
      <c r="F5410" s="24">
        <f t="shared" si="168"/>
        <v>15.820869999999999</v>
      </c>
      <c r="G5410" s="24">
        <v>15.820869999999999</v>
      </c>
      <c r="H5410" s="23">
        <v>6.8432199999999996</v>
      </c>
      <c r="I5410" s="23">
        <f>COUNTIF(G5410:G5433,"&gt;150")</f>
        <v>4</v>
      </c>
      <c r="J5410" s="23">
        <v>150</v>
      </c>
      <c r="K5410" s="23"/>
    </row>
    <row r="5411" spans="1:11" ht="12.75" customHeight="1" x14ac:dyDescent="0.25">
      <c r="A5411" s="20">
        <f t="shared" si="169"/>
        <v>43112.083333320232</v>
      </c>
      <c r="B5411" s="29">
        <v>10.159090000000001</v>
      </c>
      <c r="C5411" s="30">
        <v>0.59450999999999998</v>
      </c>
      <c r="D5411" s="29">
        <v>309.68110000000001</v>
      </c>
      <c r="E5411" s="29"/>
      <c r="F5411" s="24">
        <f t="shared" si="168"/>
        <v>10.159090000000001</v>
      </c>
      <c r="G5411" s="24">
        <v>10.159090000000001</v>
      </c>
      <c r="H5411" s="23">
        <v>6.8429900000000004</v>
      </c>
      <c r="I5411" s="23"/>
      <c r="J5411" s="23">
        <v>150</v>
      </c>
      <c r="K5411" s="23"/>
    </row>
    <row r="5412" spans="1:11" ht="12.75" customHeight="1" x14ac:dyDescent="0.25">
      <c r="A5412" s="20">
        <f t="shared" si="169"/>
        <v>43112.124999986896</v>
      </c>
      <c r="B5412" s="29">
        <v>12.022830000000001</v>
      </c>
      <c r="C5412" s="30">
        <v>0.25339</v>
      </c>
      <c r="D5412" s="29">
        <v>333.48599999999999</v>
      </c>
      <c r="E5412" s="29"/>
      <c r="F5412" s="24">
        <f t="shared" si="168"/>
        <v>12.022830000000001</v>
      </c>
      <c r="G5412" s="24">
        <v>12.022830000000001</v>
      </c>
      <c r="H5412" s="23">
        <v>6.84171</v>
      </c>
      <c r="I5412" s="23"/>
      <c r="J5412" s="23">
        <v>150</v>
      </c>
      <c r="K5412" s="23"/>
    </row>
    <row r="5413" spans="1:11" ht="12.75" customHeight="1" x14ac:dyDescent="0.25">
      <c r="A5413" s="20">
        <f t="shared" si="169"/>
        <v>43112.16666665356</v>
      </c>
      <c r="B5413" s="29">
        <v>142.642</v>
      </c>
      <c r="C5413" s="30">
        <v>0.44724000000000003</v>
      </c>
      <c r="D5413" s="29">
        <v>113.4363</v>
      </c>
      <c r="E5413" s="29"/>
      <c r="F5413" s="24">
        <f t="shared" si="168"/>
        <v>142.642</v>
      </c>
      <c r="G5413" s="24">
        <v>142.642</v>
      </c>
      <c r="H5413" s="23">
        <v>6.8407099999999996</v>
      </c>
      <c r="I5413" s="23"/>
      <c r="J5413" s="23">
        <v>150</v>
      </c>
      <c r="K5413" s="23"/>
    </row>
    <row r="5414" spans="1:11" ht="12.75" customHeight="1" x14ac:dyDescent="0.25">
      <c r="A5414" s="20">
        <f t="shared" si="169"/>
        <v>43112.208333320224</v>
      </c>
      <c r="B5414" s="29">
        <v>412.2022</v>
      </c>
      <c r="C5414" s="30">
        <v>0.42555999999999999</v>
      </c>
      <c r="D5414" s="29">
        <v>302.7047</v>
      </c>
      <c r="E5414" s="29"/>
      <c r="F5414" s="24">
        <f t="shared" si="168"/>
        <v>412.2022</v>
      </c>
      <c r="G5414" s="24">
        <v>412.2022</v>
      </c>
      <c r="H5414" s="23">
        <v>6.8398300000000001</v>
      </c>
      <c r="I5414" s="23"/>
      <c r="J5414" s="23">
        <v>150</v>
      </c>
      <c r="K5414" s="23"/>
    </row>
    <row r="5415" spans="1:11" ht="12.75" customHeight="1" x14ac:dyDescent="0.25">
      <c r="A5415" s="20">
        <f t="shared" si="169"/>
        <v>43112.249999986889</v>
      </c>
      <c r="B5415" s="29">
        <v>254.7653</v>
      </c>
      <c r="C5415" s="30">
        <v>0.47703000000000001</v>
      </c>
      <c r="D5415" s="29">
        <v>131.48099999999999</v>
      </c>
      <c r="E5415" s="29"/>
      <c r="F5415" s="24">
        <f t="shared" si="168"/>
        <v>254.7653</v>
      </c>
      <c r="G5415" s="24">
        <v>254.7653</v>
      </c>
      <c r="H5415" s="23">
        <v>6.8351699999999997</v>
      </c>
      <c r="I5415" s="23"/>
      <c r="J5415" s="23">
        <v>150</v>
      </c>
      <c r="K5415" s="23"/>
    </row>
    <row r="5416" spans="1:11" ht="12.75" customHeight="1" x14ac:dyDescent="0.25">
      <c r="A5416" s="20">
        <f t="shared" si="169"/>
        <v>43112.291666653553</v>
      </c>
      <c r="B5416" s="29">
        <v>412.81279999999998</v>
      </c>
      <c r="C5416" s="30">
        <v>0.39018000000000003</v>
      </c>
      <c r="D5416" s="29">
        <v>278.59410000000003</v>
      </c>
      <c r="E5416" s="29"/>
      <c r="F5416" s="24">
        <f t="shared" si="168"/>
        <v>412.81279999999998</v>
      </c>
      <c r="G5416" s="24">
        <v>412.81279999999998</v>
      </c>
      <c r="H5416" s="23">
        <v>6.83223</v>
      </c>
      <c r="I5416" s="23"/>
      <c r="J5416" s="23">
        <v>150</v>
      </c>
      <c r="K5416" s="23"/>
    </row>
    <row r="5417" spans="1:11" ht="12.75" customHeight="1" x14ac:dyDescent="0.25">
      <c r="A5417" s="20">
        <f t="shared" si="169"/>
        <v>43112.333333320217</v>
      </c>
      <c r="B5417" s="29">
        <v>94.490589999999997</v>
      </c>
      <c r="C5417" s="30">
        <v>0.29929</v>
      </c>
      <c r="D5417" s="29">
        <v>313.62200000000001</v>
      </c>
      <c r="E5417" s="29"/>
      <c r="F5417" s="24">
        <f t="shared" si="168"/>
        <v>94.490589999999997</v>
      </c>
      <c r="G5417" s="24">
        <v>94.490589999999997</v>
      </c>
      <c r="H5417" s="23">
        <v>6.8288000000000002</v>
      </c>
      <c r="I5417" s="23"/>
      <c r="J5417" s="23">
        <v>150</v>
      </c>
      <c r="K5417" s="23"/>
    </row>
    <row r="5418" spans="1:11" ht="12.75" customHeight="1" x14ac:dyDescent="0.25">
      <c r="A5418" s="20">
        <f t="shared" si="169"/>
        <v>43112.374999986881</v>
      </c>
      <c r="B5418" s="29">
        <v>127.8622</v>
      </c>
      <c r="C5418" s="30">
        <v>0.44477</v>
      </c>
      <c r="D5418" s="29">
        <v>134.3775</v>
      </c>
      <c r="E5418" s="29"/>
      <c r="F5418" s="24">
        <f t="shared" si="168"/>
        <v>127.8622</v>
      </c>
      <c r="G5418" s="24">
        <v>127.8622</v>
      </c>
      <c r="H5418" s="23">
        <v>6.8268000000000004</v>
      </c>
      <c r="I5418" s="23"/>
      <c r="J5418" s="23">
        <v>150</v>
      </c>
      <c r="K5418" s="23"/>
    </row>
    <row r="5419" spans="1:11" ht="12.75" customHeight="1" x14ac:dyDescent="0.25">
      <c r="A5419" s="20">
        <f t="shared" si="169"/>
        <v>43112.416666653546</v>
      </c>
      <c r="B5419" s="29">
        <v>57.651290000000003</v>
      </c>
      <c r="C5419" s="30">
        <v>1.00156</v>
      </c>
      <c r="D5419" s="29">
        <v>255.3965</v>
      </c>
      <c r="E5419" s="29"/>
      <c r="F5419" s="24">
        <f t="shared" si="168"/>
        <v>57.651290000000003</v>
      </c>
      <c r="G5419" s="24">
        <v>57.651290000000003</v>
      </c>
      <c r="H5419" s="23">
        <v>6.8263299999999996</v>
      </c>
      <c r="I5419" s="23"/>
      <c r="J5419" s="23">
        <v>150</v>
      </c>
      <c r="K5419" s="23"/>
    </row>
    <row r="5420" spans="1:11" ht="12.75" customHeight="1" x14ac:dyDescent="0.25">
      <c r="A5420" s="20">
        <f t="shared" si="169"/>
        <v>43112.45833332021</v>
      </c>
      <c r="B5420" s="29">
        <v>94.36063</v>
      </c>
      <c r="C5420" s="30">
        <v>0.93471000000000004</v>
      </c>
      <c r="D5420" s="29">
        <v>266.86579999999998</v>
      </c>
      <c r="E5420" s="29"/>
      <c r="F5420" s="24">
        <f t="shared" si="168"/>
        <v>94.36063</v>
      </c>
      <c r="G5420" s="24">
        <v>94.36063</v>
      </c>
      <c r="H5420" s="23">
        <v>6.8262499999999999</v>
      </c>
      <c r="I5420" s="23"/>
      <c r="J5420" s="23">
        <v>150</v>
      </c>
      <c r="K5420" s="23"/>
    </row>
    <row r="5421" spans="1:11" ht="12.75" customHeight="1" x14ac:dyDescent="0.25">
      <c r="A5421" s="20">
        <f t="shared" si="169"/>
        <v>43112.499999986874</v>
      </c>
      <c r="B5421" s="29">
        <v>37.870269999999998</v>
      </c>
      <c r="C5421" s="30">
        <v>1.59914</v>
      </c>
      <c r="D5421" s="29">
        <v>2.777E-2</v>
      </c>
      <c r="E5421" s="29"/>
      <c r="F5421" s="24">
        <f t="shared" si="168"/>
        <v>37.870269999999998</v>
      </c>
      <c r="G5421" s="24">
        <v>37.870269999999998</v>
      </c>
      <c r="H5421" s="23">
        <v>6.8214600000000001</v>
      </c>
      <c r="I5421" s="23"/>
      <c r="J5421" s="23">
        <v>150</v>
      </c>
      <c r="K5421" s="23"/>
    </row>
    <row r="5422" spans="1:11" ht="12.75" customHeight="1" x14ac:dyDescent="0.25">
      <c r="A5422" s="20">
        <f t="shared" si="169"/>
        <v>43112.541666653538</v>
      </c>
      <c r="B5422" s="29">
        <v>33.355269999999997</v>
      </c>
      <c r="C5422" s="30">
        <v>2.1048</v>
      </c>
      <c r="D5422" s="29">
        <v>342.86009999999999</v>
      </c>
      <c r="E5422" s="29"/>
      <c r="F5422" s="24">
        <f t="shared" si="168"/>
        <v>33.355269999999997</v>
      </c>
      <c r="G5422" s="24">
        <v>33.355269999999997</v>
      </c>
      <c r="H5422" s="23">
        <v>6.8213299999999997</v>
      </c>
      <c r="I5422" s="23"/>
      <c r="J5422" s="23">
        <v>150</v>
      </c>
      <c r="K5422" s="23"/>
    </row>
    <row r="5423" spans="1:11" ht="12.75" customHeight="1" x14ac:dyDescent="0.25">
      <c r="A5423" s="20">
        <f t="shared" si="169"/>
        <v>43112.583333320203</v>
      </c>
      <c r="B5423" s="29">
        <v>160.87479999999999</v>
      </c>
      <c r="C5423" s="30">
        <v>1.73438</v>
      </c>
      <c r="D5423" s="29">
        <v>330.98020000000002</v>
      </c>
      <c r="E5423" s="29"/>
      <c r="F5423" s="24">
        <f t="shared" si="168"/>
        <v>160.87479999999999</v>
      </c>
      <c r="G5423" s="24">
        <v>160.87479999999999</v>
      </c>
      <c r="H5423" s="23">
        <v>6.8197700000000001</v>
      </c>
      <c r="I5423" s="23"/>
      <c r="J5423" s="23">
        <v>150</v>
      </c>
      <c r="K5423" s="23"/>
    </row>
    <row r="5424" spans="1:11" ht="12.75" customHeight="1" x14ac:dyDescent="0.25">
      <c r="A5424" s="20">
        <f t="shared" si="169"/>
        <v>43112.624999986867</v>
      </c>
      <c r="B5424" s="29">
        <v>68.01876</v>
      </c>
      <c r="C5424" s="30">
        <v>2.0644900000000002</v>
      </c>
      <c r="D5424" s="29">
        <v>11.538019999999999</v>
      </c>
      <c r="E5424" s="29"/>
      <c r="F5424" s="24">
        <f t="shared" si="168"/>
        <v>68.01876</v>
      </c>
      <c r="G5424" s="24">
        <v>68.01876</v>
      </c>
      <c r="H5424" s="23">
        <v>6.8173700000000004</v>
      </c>
      <c r="I5424" s="23"/>
      <c r="J5424" s="23">
        <v>150</v>
      </c>
      <c r="K5424" s="23"/>
    </row>
    <row r="5425" spans="1:11" ht="12.75" customHeight="1" x14ac:dyDescent="0.25">
      <c r="A5425" s="20">
        <f t="shared" si="169"/>
        <v>43112.666666653531</v>
      </c>
      <c r="B5425" s="29">
        <v>24.05255</v>
      </c>
      <c r="C5425" s="30">
        <v>1.4735199999999999</v>
      </c>
      <c r="D5425" s="29">
        <v>32.50797</v>
      </c>
      <c r="E5425" s="29"/>
      <c r="F5425" s="24">
        <f t="shared" si="168"/>
        <v>24.05255</v>
      </c>
      <c r="G5425" s="24">
        <v>24.05255</v>
      </c>
      <c r="H5425" s="23">
        <v>6.8169399999999998</v>
      </c>
      <c r="I5425" s="23"/>
      <c r="J5425" s="23">
        <v>150</v>
      </c>
      <c r="K5425" s="23"/>
    </row>
    <row r="5426" spans="1:11" ht="12.75" customHeight="1" x14ac:dyDescent="0.25">
      <c r="A5426" s="20">
        <f t="shared" si="169"/>
        <v>43112.708333320195</v>
      </c>
      <c r="B5426" s="29">
        <v>16.25048</v>
      </c>
      <c r="C5426" s="30">
        <v>2.3041200000000002</v>
      </c>
      <c r="D5426" s="29">
        <v>38.403289999999998</v>
      </c>
      <c r="E5426" s="29"/>
      <c r="F5426" s="24">
        <f t="shared" si="168"/>
        <v>16.25048</v>
      </c>
      <c r="G5426" s="24">
        <v>16.25048</v>
      </c>
      <c r="H5426" s="23">
        <v>6.8152200000000001</v>
      </c>
      <c r="I5426" s="23"/>
      <c r="J5426" s="23">
        <v>150</v>
      </c>
      <c r="K5426" s="23"/>
    </row>
    <row r="5427" spans="1:11" ht="12.75" customHeight="1" x14ac:dyDescent="0.25">
      <c r="A5427" s="20">
        <f t="shared" si="169"/>
        <v>43112.74999998686</v>
      </c>
      <c r="B5427" s="29">
        <v>10.941079999999999</v>
      </c>
      <c r="C5427" s="30">
        <v>1.98394</v>
      </c>
      <c r="D5427" s="29">
        <v>60.641570000000002</v>
      </c>
      <c r="E5427" s="29"/>
      <c r="F5427" s="24">
        <f t="shared" si="168"/>
        <v>10.941079999999999</v>
      </c>
      <c r="G5427" s="24">
        <v>10.941079999999999</v>
      </c>
      <c r="H5427" s="23">
        <v>6.81271</v>
      </c>
      <c r="I5427" s="23"/>
      <c r="J5427" s="23">
        <v>150</v>
      </c>
      <c r="K5427" s="23"/>
    </row>
    <row r="5428" spans="1:11" ht="12.75" customHeight="1" x14ac:dyDescent="0.25">
      <c r="A5428" s="20">
        <f t="shared" si="169"/>
        <v>43112.791666653524</v>
      </c>
      <c r="B5428" s="29">
        <v>8.7205899999999996</v>
      </c>
      <c r="C5428" s="30">
        <v>0.65466000000000002</v>
      </c>
      <c r="D5428" s="29">
        <v>84.639520000000005</v>
      </c>
      <c r="E5428" s="29"/>
      <c r="F5428" s="24">
        <f t="shared" si="168"/>
        <v>8.7205899999999996</v>
      </c>
      <c r="G5428" s="24">
        <v>8.7205899999999996</v>
      </c>
      <c r="H5428" s="23">
        <v>6.8058899999999998</v>
      </c>
      <c r="I5428" s="23"/>
      <c r="J5428" s="23">
        <v>150</v>
      </c>
      <c r="K5428" s="23"/>
    </row>
    <row r="5429" spans="1:11" ht="12.75" customHeight="1" x14ac:dyDescent="0.25">
      <c r="A5429" s="20">
        <f t="shared" si="169"/>
        <v>43112.833333320188</v>
      </c>
      <c r="B5429" s="29">
        <v>17.206710000000001</v>
      </c>
      <c r="C5429" s="30">
        <v>0.45582</v>
      </c>
      <c r="D5429" s="29">
        <v>154.47569999999999</v>
      </c>
      <c r="E5429" s="29"/>
      <c r="F5429" s="24">
        <f t="shared" si="168"/>
        <v>17.206710000000001</v>
      </c>
      <c r="G5429" s="24">
        <v>17.206710000000001</v>
      </c>
      <c r="H5429" s="23">
        <v>6.8029200000000003</v>
      </c>
      <c r="I5429" s="23"/>
      <c r="J5429" s="23">
        <v>150</v>
      </c>
      <c r="K5429" s="23"/>
    </row>
    <row r="5430" spans="1:11" ht="12.75" customHeight="1" x14ac:dyDescent="0.25">
      <c r="A5430" s="20">
        <f t="shared" si="169"/>
        <v>43112.874999986852</v>
      </c>
      <c r="B5430" s="29">
        <v>27.42351</v>
      </c>
      <c r="C5430" s="30">
        <v>0.57172999999999996</v>
      </c>
      <c r="D5430" s="29">
        <v>276.72059999999999</v>
      </c>
      <c r="E5430" s="29"/>
      <c r="F5430" s="24">
        <f t="shared" si="168"/>
        <v>27.42351</v>
      </c>
      <c r="G5430" s="24">
        <v>27.42351</v>
      </c>
      <c r="H5430" s="23">
        <v>6.7953900000000003</v>
      </c>
      <c r="I5430" s="23"/>
      <c r="J5430" s="23">
        <v>150</v>
      </c>
      <c r="K5430" s="23"/>
    </row>
    <row r="5431" spans="1:11" ht="12.75" customHeight="1" x14ac:dyDescent="0.25">
      <c r="A5431" s="20">
        <f t="shared" si="169"/>
        <v>43112.916666653517</v>
      </c>
      <c r="B5431" s="29">
        <v>24.865010000000002</v>
      </c>
      <c r="C5431" s="30">
        <v>0.37690000000000001</v>
      </c>
      <c r="D5431" s="29">
        <v>317.40989999999999</v>
      </c>
      <c r="E5431" s="29"/>
      <c r="F5431" s="24">
        <f t="shared" si="168"/>
        <v>24.865010000000002</v>
      </c>
      <c r="G5431" s="24">
        <v>24.865010000000002</v>
      </c>
      <c r="H5431" s="23">
        <v>6.7906700000000004</v>
      </c>
      <c r="I5431" s="23"/>
      <c r="J5431" s="23">
        <v>150</v>
      </c>
      <c r="K5431" s="23"/>
    </row>
    <row r="5432" spans="1:11" ht="12.75" customHeight="1" x14ac:dyDescent="0.25">
      <c r="A5432" s="20">
        <f t="shared" si="169"/>
        <v>43112.958333320181</v>
      </c>
      <c r="B5432" s="29">
        <v>24.451309999999999</v>
      </c>
      <c r="C5432" s="30">
        <v>0.39681</v>
      </c>
      <c r="D5432" s="29">
        <v>298.02359999999999</v>
      </c>
      <c r="E5432" s="29"/>
      <c r="F5432" s="24">
        <f t="shared" si="168"/>
        <v>24.451309999999999</v>
      </c>
      <c r="G5432" s="24">
        <v>24.451309999999999</v>
      </c>
      <c r="H5432" s="23">
        <v>6.7898699999999996</v>
      </c>
      <c r="I5432" s="23"/>
      <c r="J5432" s="23">
        <v>150</v>
      </c>
      <c r="K5432" s="23"/>
    </row>
    <row r="5433" spans="1:11" ht="12.75" customHeight="1" x14ac:dyDescent="0.25">
      <c r="A5433" s="20">
        <f t="shared" si="169"/>
        <v>43112.999999986845</v>
      </c>
      <c r="B5433" s="29">
        <v>5.5965199999999999</v>
      </c>
      <c r="C5433" s="30">
        <v>0.15889</v>
      </c>
      <c r="D5433" s="29">
        <v>89.850309999999993</v>
      </c>
      <c r="E5433" s="29"/>
      <c r="F5433" s="24">
        <f t="shared" si="168"/>
        <v>5.5965199999999999</v>
      </c>
      <c r="G5433" s="24">
        <v>5.5965199999999999</v>
      </c>
      <c r="H5433" s="23">
        <v>6.7840400000000001</v>
      </c>
      <c r="I5433" s="23"/>
      <c r="J5433" s="23">
        <v>150</v>
      </c>
      <c r="K5433" s="23"/>
    </row>
    <row r="5434" spans="1:11" ht="12.75" customHeight="1" x14ac:dyDescent="0.25">
      <c r="A5434" s="20">
        <f t="shared" si="169"/>
        <v>43113.041666653509</v>
      </c>
      <c r="B5434" s="29">
        <v>19.183</v>
      </c>
      <c r="C5434" s="30">
        <v>0.32640000000000002</v>
      </c>
      <c r="D5434" s="29">
        <v>330.3107</v>
      </c>
      <c r="E5434" s="29"/>
      <c r="F5434" s="24">
        <f t="shared" si="168"/>
        <v>19.183</v>
      </c>
      <c r="G5434" s="24">
        <v>19.183</v>
      </c>
      <c r="H5434" s="23">
        <v>6.7840299999999996</v>
      </c>
      <c r="I5434" s="23">
        <f>COUNTIF(G5434:G5457,"&gt;150")</f>
        <v>0</v>
      </c>
      <c r="J5434" s="23">
        <v>150</v>
      </c>
      <c r="K5434" s="23"/>
    </row>
    <row r="5435" spans="1:11" ht="12.75" customHeight="1" x14ac:dyDescent="0.25">
      <c r="A5435" s="20">
        <f t="shared" si="169"/>
        <v>43113.083333320174</v>
      </c>
      <c r="B5435" s="29">
        <v>6.3874500000000003</v>
      </c>
      <c r="C5435" s="30">
        <v>0.27376</v>
      </c>
      <c r="D5435" s="29">
        <v>132.5951</v>
      </c>
      <c r="E5435" s="29"/>
      <c r="F5435" s="24">
        <f t="shared" si="168"/>
        <v>6.3874500000000003</v>
      </c>
      <c r="G5435" s="24">
        <v>6.3874500000000003</v>
      </c>
      <c r="H5435" s="23">
        <v>6.7834500000000002</v>
      </c>
      <c r="I5435" s="23"/>
      <c r="J5435" s="23">
        <v>150</v>
      </c>
      <c r="K5435" s="23"/>
    </row>
    <row r="5436" spans="1:11" ht="12.75" customHeight="1" x14ac:dyDescent="0.25">
      <c r="A5436" s="20">
        <f t="shared" si="169"/>
        <v>43113.124999986838</v>
      </c>
      <c r="B5436" s="29">
        <v>7.4706099999999998</v>
      </c>
      <c r="C5436" s="30">
        <v>0.30775000000000002</v>
      </c>
      <c r="D5436" s="29">
        <v>12.49086</v>
      </c>
      <c r="E5436" s="29"/>
      <c r="F5436" s="24">
        <f t="shared" si="168"/>
        <v>7.4706099999999998</v>
      </c>
      <c r="G5436" s="24">
        <v>7.4706099999999998</v>
      </c>
      <c r="H5436" s="23">
        <v>6.7802800000000003</v>
      </c>
      <c r="I5436" s="23"/>
      <c r="J5436" s="23">
        <v>150</v>
      </c>
      <c r="K5436" s="23"/>
    </row>
    <row r="5437" spans="1:11" ht="12.75" customHeight="1" x14ac:dyDescent="0.25">
      <c r="A5437" s="20">
        <f t="shared" si="169"/>
        <v>43113.166666653502</v>
      </c>
      <c r="B5437" s="29">
        <v>25.713609999999999</v>
      </c>
      <c r="C5437" s="30">
        <v>0.32449</v>
      </c>
      <c r="D5437" s="29">
        <v>139.3792</v>
      </c>
      <c r="E5437" s="29"/>
      <c r="F5437" s="24">
        <f t="shared" si="168"/>
        <v>25.713609999999999</v>
      </c>
      <c r="G5437" s="24">
        <v>25.713609999999999</v>
      </c>
      <c r="H5437" s="23">
        <v>6.7745600000000001</v>
      </c>
      <c r="I5437" s="23"/>
      <c r="J5437" s="23">
        <v>150</v>
      </c>
      <c r="K5437" s="23"/>
    </row>
    <row r="5438" spans="1:11" ht="12.75" customHeight="1" x14ac:dyDescent="0.25">
      <c r="A5438" s="20">
        <f t="shared" si="169"/>
        <v>43113.208333320166</v>
      </c>
      <c r="B5438" s="29">
        <v>7.9098899999999999</v>
      </c>
      <c r="C5438" s="30">
        <v>0.57698000000000005</v>
      </c>
      <c r="D5438" s="29">
        <v>34.651960000000003</v>
      </c>
      <c r="E5438" s="29"/>
      <c r="F5438" s="24">
        <f t="shared" si="168"/>
        <v>7.9098899999999999</v>
      </c>
      <c r="G5438" s="24">
        <v>7.9098899999999999</v>
      </c>
      <c r="H5438" s="23">
        <v>6.7725</v>
      </c>
      <c r="I5438" s="23"/>
      <c r="J5438" s="23">
        <v>150</v>
      </c>
      <c r="K5438" s="23"/>
    </row>
    <row r="5439" spans="1:11" ht="12.75" customHeight="1" x14ac:dyDescent="0.25">
      <c r="A5439" s="20">
        <f t="shared" si="169"/>
        <v>43113.249999986831</v>
      </c>
      <c r="B5439" s="29">
        <v>6.9273300000000004</v>
      </c>
      <c r="C5439" s="30">
        <v>0.36409000000000002</v>
      </c>
      <c r="D5439" s="29">
        <v>67.126599999999996</v>
      </c>
      <c r="E5439" s="29"/>
      <c r="F5439" s="24">
        <f t="shared" si="168"/>
        <v>6.9273300000000004</v>
      </c>
      <c r="G5439" s="24">
        <v>6.9273300000000004</v>
      </c>
      <c r="H5439" s="23">
        <v>6.7704199999999997</v>
      </c>
      <c r="I5439" s="23"/>
      <c r="J5439" s="23">
        <v>150</v>
      </c>
      <c r="K5439" s="23"/>
    </row>
    <row r="5440" spans="1:11" ht="12.75" customHeight="1" x14ac:dyDescent="0.25">
      <c r="A5440" s="20">
        <f t="shared" si="169"/>
        <v>43113.291666653495</v>
      </c>
      <c r="B5440" s="29">
        <v>6.4816099999999999</v>
      </c>
      <c r="C5440" s="30">
        <v>0.46484999999999999</v>
      </c>
      <c r="D5440" s="29">
        <v>75.666679999999999</v>
      </c>
      <c r="E5440" s="29"/>
      <c r="F5440" s="24">
        <f t="shared" si="168"/>
        <v>6.4816099999999999</v>
      </c>
      <c r="G5440" s="24">
        <v>6.4816099999999999</v>
      </c>
      <c r="H5440" s="23">
        <v>6.7657999999999996</v>
      </c>
      <c r="I5440" s="23"/>
      <c r="J5440" s="23">
        <v>150</v>
      </c>
      <c r="K5440" s="23"/>
    </row>
    <row r="5441" spans="1:11" ht="12.75" customHeight="1" x14ac:dyDescent="0.25">
      <c r="A5441" s="20">
        <f t="shared" si="169"/>
        <v>43113.333333320159</v>
      </c>
      <c r="B5441" s="29">
        <v>4.36517</v>
      </c>
      <c r="C5441" s="30">
        <v>0.53303</v>
      </c>
      <c r="D5441" s="29">
        <v>271.63810000000001</v>
      </c>
      <c r="E5441" s="29"/>
      <c r="F5441" s="24">
        <f t="shared" si="168"/>
        <v>4.36517</v>
      </c>
      <c r="G5441" s="24">
        <v>4.36517</v>
      </c>
      <c r="H5441" s="23">
        <v>6.7649999999999997</v>
      </c>
      <c r="I5441" s="23"/>
      <c r="J5441" s="23">
        <v>150</v>
      </c>
      <c r="K5441" s="23"/>
    </row>
    <row r="5442" spans="1:11" ht="12.75" customHeight="1" x14ac:dyDescent="0.25">
      <c r="A5442" s="20">
        <f t="shared" si="169"/>
        <v>43113.374999986823</v>
      </c>
      <c r="B5442" s="29">
        <v>8.5696100000000008</v>
      </c>
      <c r="C5442" s="30">
        <v>0.48768</v>
      </c>
      <c r="D5442" s="29">
        <v>59.020890000000001</v>
      </c>
      <c r="E5442" s="29"/>
      <c r="F5442" s="24">
        <f t="shared" si="168"/>
        <v>8.5696100000000008</v>
      </c>
      <c r="G5442" s="24">
        <v>8.5696100000000008</v>
      </c>
      <c r="H5442" s="23">
        <v>6.76044</v>
      </c>
      <c r="I5442" s="23"/>
      <c r="J5442" s="23">
        <v>150</v>
      </c>
      <c r="K5442" s="23"/>
    </row>
    <row r="5443" spans="1:11" ht="12.75" customHeight="1" x14ac:dyDescent="0.25">
      <c r="A5443" s="20">
        <f t="shared" si="169"/>
        <v>43113.416666653487</v>
      </c>
      <c r="B5443" s="29">
        <v>10.49094</v>
      </c>
      <c r="C5443" s="30">
        <v>0.92513000000000001</v>
      </c>
      <c r="D5443" s="29">
        <v>124.0548</v>
      </c>
      <c r="E5443" s="29"/>
      <c r="F5443" s="24">
        <f t="shared" si="168"/>
        <v>10.49094</v>
      </c>
      <c r="G5443" s="24">
        <v>10.49094</v>
      </c>
      <c r="H5443" s="23">
        <v>6.7581699999999998</v>
      </c>
      <c r="I5443" s="23"/>
      <c r="J5443" s="23">
        <v>150</v>
      </c>
      <c r="K5443" s="23"/>
    </row>
    <row r="5444" spans="1:11" ht="12.75" customHeight="1" x14ac:dyDescent="0.25">
      <c r="A5444" s="20">
        <f t="shared" si="169"/>
        <v>43113.458333320152</v>
      </c>
      <c r="B5444" s="29">
        <v>19.613499999999998</v>
      </c>
      <c r="C5444" s="30">
        <v>1.05261</v>
      </c>
      <c r="D5444" s="29">
        <v>77.951809999999995</v>
      </c>
      <c r="E5444" s="29"/>
      <c r="F5444" s="24">
        <f t="shared" si="168"/>
        <v>19.613499999999998</v>
      </c>
      <c r="G5444" s="24">
        <v>19.613499999999998</v>
      </c>
      <c r="H5444" s="23">
        <v>6.7579799999999999</v>
      </c>
      <c r="I5444" s="23"/>
      <c r="J5444" s="23">
        <v>150</v>
      </c>
      <c r="K5444" s="23"/>
    </row>
    <row r="5445" spans="1:11" ht="12.75" customHeight="1" x14ac:dyDescent="0.25">
      <c r="A5445" s="20">
        <f t="shared" si="169"/>
        <v>43113.499999986816</v>
      </c>
      <c r="B5445" s="29">
        <v>8.2233400000000003</v>
      </c>
      <c r="C5445" s="30">
        <v>1.4868399999999999</v>
      </c>
      <c r="D5445" s="29">
        <v>64.70438</v>
      </c>
      <c r="E5445" s="29"/>
      <c r="F5445" s="24">
        <f t="shared" si="168"/>
        <v>8.2233400000000003</v>
      </c>
      <c r="G5445" s="24">
        <v>8.2233400000000003</v>
      </c>
      <c r="H5445" s="23">
        <v>6.7566100000000002</v>
      </c>
      <c r="I5445" s="23"/>
      <c r="J5445" s="23">
        <v>150</v>
      </c>
      <c r="K5445" s="23"/>
    </row>
    <row r="5446" spans="1:11" ht="12.75" customHeight="1" x14ac:dyDescent="0.25">
      <c r="A5446" s="20">
        <f t="shared" si="169"/>
        <v>43113.54166665348</v>
      </c>
      <c r="B5446" s="29">
        <v>16.885999999999999</v>
      </c>
      <c r="C5446" s="30">
        <v>1.4900500000000001</v>
      </c>
      <c r="D5446" s="29">
        <v>61.197020000000002</v>
      </c>
      <c r="E5446" s="29"/>
      <c r="F5446" s="24">
        <f t="shared" si="168"/>
        <v>16.885999999999999</v>
      </c>
      <c r="G5446" s="24">
        <v>16.885999999999999</v>
      </c>
      <c r="H5446" s="23">
        <v>6.7396700000000003</v>
      </c>
      <c r="I5446" s="23"/>
      <c r="J5446" s="23">
        <v>150</v>
      </c>
      <c r="K5446" s="23"/>
    </row>
    <row r="5447" spans="1:11" ht="12.75" customHeight="1" x14ac:dyDescent="0.25">
      <c r="A5447" s="20">
        <f t="shared" si="169"/>
        <v>43113.583333320144</v>
      </c>
      <c r="B5447" s="29">
        <v>9.7338900000000006</v>
      </c>
      <c r="C5447" s="30">
        <v>1.82003</v>
      </c>
      <c r="D5447" s="29">
        <v>72.869320000000002</v>
      </c>
      <c r="E5447" s="29"/>
      <c r="F5447" s="24">
        <f t="shared" si="168"/>
        <v>9.7338900000000006</v>
      </c>
      <c r="G5447" s="24">
        <v>9.7338900000000006</v>
      </c>
      <c r="H5447" s="23">
        <v>6.7391699999999997</v>
      </c>
      <c r="I5447" s="23"/>
      <c r="J5447" s="23">
        <v>150</v>
      </c>
      <c r="K5447" s="23"/>
    </row>
    <row r="5448" spans="1:11" ht="12.75" customHeight="1" x14ac:dyDescent="0.25">
      <c r="A5448" s="20">
        <f t="shared" si="169"/>
        <v>43113.624999986809</v>
      </c>
      <c r="B5448" s="29">
        <v>12.83794</v>
      </c>
      <c r="C5448" s="30">
        <v>2.5337900000000002</v>
      </c>
      <c r="D5448" s="29">
        <v>53.422510000000003</v>
      </c>
      <c r="E5448" s="29"/>
      <c r="F5448" s="24">
        <f t="shared" si="168"/>
        <v>12.83794</v>
      </c>
      <c r="G5448" s="24">
        <v>12.83794</v>
      </c>
      <c r="H5448" s="23">
        <v>6.7353399999999999</v>
      </c>
      <c r="I5448" s="23"/>
      <c r="J5448" s="23">
        <v>150</v>
      </c>
      <c r="K5448" s="23"/>
    </row>
    <row r="5449" spans="1:11" ht="12.75" customHeight="1" x14ac:dyDescent="0.25">
      <c r="A5449" s="20">
        <f t="shared" si="169"/>
        <v>43113.666666653473</v>
      </c>
      <c r="B5449" s="29">
        <v>14.279</v>
      </c>
      <c r="C5449" s="30">
        <v>2.4383900000000001</v>
      </c>
      <c r="D5449" s="29">
        <v>39.472749999999998</v>
      </c>
      <c r="E5449" s="29"/>
      <c r="F5449" s="24">
        <f t="shared" si="168"/>
        <v>14.279</v>
      </c>
      <c r="G5449" s="24">
        <v>14.279</v>
      </c>
      <c r="H5449" s="23">
        <v>6.7312799999999999</v>
      </c>
      <c r="I5449" s="23"/>
      <c r="J5449" s="23">
        <v>150</v>
      </c>
      <c r="K5449" s="23"/>
    </row>
    <row r="5450" spans="1:11" ht="12.75" customHeight="1" x14ac:dyDescent="0.25">
      <c r="A5450" s="20">
        <f t="shared" si="169"/>
        <v>43113.708333320137</v>
      </c>
      <c r="B5450" s="29">
        <v>8.8315000000000001</v>
      </c>
      <c r="C5450" s="30">
        <v>2.0175800000000002</v>
      </c>
      <c r="D5450" s="29">
        <v>66.468829999999997</v>
      </c>
      <c r="E5450" s="29"/>
      <c r="F5450" s="24">
        <f t="shared" si="168"/>
        <v>8.8315000000000001</v>
      </c>
      <c r="G5450" s="24">
        <v>8.8315000000000001</v>
      </c>
      <c r="H5450" s="23">
        <v>6.7301700000000002</v>
      </c>
      <c r="I5450" s="23"/>
      <c r="J5450" s="23">
        <v>150</v>
      </c>
      <c r="K5450" s="23"/>
    </row>
    <row r="5451" spans="1:11" ht="12.75" customHeight="1" x14ac:dyDescent="0.25">
      <c r="A5451" s="20">
        <f t="shared" si="169"/>
        <v>43113.749999986801</v>
      </c>
      <c r="B5451" s="29">
        <v>9.6919400000000007</v>
      </c>
      <c r="C5451" s="30">
        <v>1.71296</v>
      </c>
      <c r="D5451" s="29">
        <v>71.131519999999995</v>
      </c>
      <c r="E5451" s="29"/>
      <c r="F5451" s="24">
        <f t="shared" ref="F5451:F5514" si="170">IF(AND(B5451&gt;0,ISNUMBER(B5451)),B5451,"")</f>
        <v>9.6919400000000007</v>
      </c>
      <c r="G5451" s="24">
        <v>9.6919400000000007</v>
      </c>
      <c r="H5451" s="23">
        <v>6.7290000000000001</v>
      </c>
      <c r="I5451" s="23"/>
      <c r="J5451" s="23">
        <v>150</v>
      </c>
      <c r="K5451" s="23"/>
    </row>
    <row r="5452" spans="1:11" ht="12.75" customHeight="1" x14ac:dyDescent="0.25">
      <c r="A5452" s="20">
        <f t="shared" ref="A5452:A5515" si="171">A5451+1/24</f>
        <v>43113.791666653466</v>
      </c>
      <c r="B5452" s="29">
        <v>8.9786099999999998</v>
      </c>
      <c r="C5452" s="30">
        <v>1.7922</v>
      </c>
      <c r="D5452" s="29">
        <v>71.048500000000004</v>
      </c>
      <c r="E5452" s="29"/>
      <c r="F5452" s="24">
        <f t="shared" si="170"/>
        <v>8.9786099999999998</v>
      </c>
      <c r="G5452" s="24">
        <v>8.9786099999999998</v>
      </c>
      <c r="H5452" s="23">
        <v>6.7242800000000003</v>
      </c>
      <c r="I5452" s="23"/>
      <c r="J5452" s="23">
        <v>150</v>
      </c>
      <c r="K5452" s="23"/>
    </row>
    <row r="5453" spans="1:11" ht="12.75" customHeight="1" x14ac:dyDescent="0.25">
      <c r="A5453" s="20">
        <f t="shared" si="171"/>
        <v>43113.83333332013</v>
      </c>
      <c r="B5453" s="29">
        <v>20.403220000000001</v>
      </c>
      <c r="C5453" s="30">
        <v>1.23733</v>
      </c>
      <c r="D5453" s="29">
        <v>71.896780000000007</v>
      </c>
      <c r="E5453" s="29"/>
      <c r="F5453" s="24">
        <f t="shared" si="170"/>
        <v>20.403220000000001</v>
      </c>
      <c r="G5453" s="24">
        <v>20.403220000000001</v>
      </c>
      <c r="H5453" s="23">
        <v>6.7229700000000001</v>
      </c>
      <c r="I5453" s="23"/>
      <c r="J5453" s="23">
        <v>150</v>
      </c>
      <c r="K5453" s="23"/>
    </row>
    <row r="5454" spans="1:11" ht="12.75" customHeight="1" x14ac:dyDescent="0.25">
      <c r="A5454" s="20">
        <f t="shared" si="171"/>
        <v>43113.874999986794</v>
      </c>
      <c r="B5454" s="29">
        <v>13.662610000000001</v>
      </c>
      <c r="C5454" s="30">
        <v>0.42741000000000001</v>
      </c>
      <c r="D5454" s="29">
        <v>92.344639999999998</v>
      </c>
      <c r="E5454" s="29"/>
      <c r="F5454" s="24">
        <f t="shared" si="170"/>
        <v>13.662610000000001</v>
      </c>
      <c r="G5454" s="24">
        <v>13.662610000000001</v>
      </c>
      <c r="H5454" s="23">
        <v>6.7227699999999997</v>
      </c>
      <c r="I5454" s="23"/>
      <c r="J5454" s="23">
        <v>150</v>
      </c>
      <c r="K5454" s="23"/>
    </row>
    <row r="5455" spans="1:11" ht="12.75" customHeight="1" x14ac:dyDescent="0.25">
      <c r="A5455" s="20">
        <f t="shared" si="171"/>
        <v>43113.916666653458</v>
      </c>
      <c r="B5455" s="29">
        <v>12.663500000000001</v>
      </c>
      <c r="C5455" s="30">
        <v>0.3281</v>
      </c>
      <c r="D5455" s="29">
        <v>298.08890000000002</v>
      </c>
      <c r="E5455" s="29"/>
      <c r="F5455" s="24">
        <f t="shared" si="170"/>
        <v>12.663500000000001</v>
      </c>
      <c r="G5455" s="24">
        <v>12.663500000000001</v>
      </c>
      <c r="H5455" s="23">
        <v>6.7201899999999997</v>
      </c>
      <c r="I5455" s="23"/>
      <c r="J5455" s="23">
        <v>150</v>
      </c>
      <c r="K5455" s="23"/>
    </row>
    <row r="5456" spans="1:11" ht="12.75" customHeight="1" x14ac:dyDescent="0.25">
      <c r="A5456" s="20">
        <f t="shared" si="171"/>
        <v>43113.958333320123</v>
      </c>
      <c r="B5456" s="29">
        <v>3.6633900000000001</v>
      </c>
      <c r="C5456" s="30">
        <v>0.26795000000000002</v>
      </c>
      <c r="D5456" s="29">
        <v>7.3124200000000004</v>
      </c>
      <c r="E5456" s="29"/>
      <c r="F5456" s="24">
        <f t="shared" si="170"/>
        <v>3.6633900000000001</v>
      </c>
      <c r="G5456" s="24">
        <v>3.6633900000000001</v>
      </c>
      <c r="H5456" s="23">
        <v>6.7199400000000002</v>
      </c>
      <c r="I5456" s="23"/>
      <c r="J5456" s="23">
        <v>150</v>
      </c>
      <c r="K5456" s="23"/>
    </row>
    <row r="5457" spans="1:11" ht="12.75" customHeight="1" x14ac:dyDescent="0.25">
      <c r="A5457" s="20">
        <f t="shared" si="171"/>
        <v>43113.999999986787</v>
      </c>
      <c r="B5457" s="29">
        <v>3.9979900000000002</v>
      </c>
      <c r="C5457" s="30">
        <v>0.30325999999999997</v>
      </c>
      <c r="D5457" s="29">
        <v>295.51229999999998</v>
      </c>
      <c r="E5457" s="29"/>
      <c r="F5457" s="24">
        <f t="shared" si="170"/>
        <v>3.9979900000000002</v>
      </c>
      <c r="G5457" s="24">
        <v>3.9979900000000002</v>
      </c>
      <c r="H5457" s="23">
        <v>6.7191400000000003</v>
      </c>
      <c r="I5457" s="23"/>
      <c r="J5457" s="23">
        <v>150</v>
      </c>
      <c r="K5457" s="23"/>
    </row>
    <row r="5458" spans="1:11" ht="12.75" customHeight="1" x14ac:dyDescent="0.25">
      <c r="A5458" s="20">
        <f t="shared" si="171"/>
        <v>43114.041666653451</v>
      </c>
      <c r="B5458" s="29">
        <v>11.52267</v>
      </c>
      <c r="C5458" s="30">
        <v>0.29491000000000001</v>
      </c>
      <c r="D5458" s="29">
        <v>48.138379999999998</v>
      </c>
      <c r="E5458" s="29"/>
      <c r="F5458" s="24">
        <f t="shared" si="170"/>
        <v>11.52267</v>
      </c>
      <c r="G5458" s="24">
        <v>11.52267</v>
      </c>
      <c r="H5458" s="23">
        <v>6.71889</v>
      </c>
      <c r="I5458" s="23">
        <f>COUNTIF(G5458:G5481,"&gt;150")</f>
        <v>1</v>
      </c>
      <c r="J5458" s="23">
        <v>150</v>
      </c>
      <c r="K5458" s="23"/>
    </row>
    <row r="5459" spans="1:11" ht="12.75" customHeight="1" x14ac:dyDescent="0.25">
      <c r="A5459" s="20">
        <f t="shared" si="171"/>
        <v>43114.083333320115</v>
      </c>
      <c r="B5459" s="29">
        <v>16.370170000000002</v>
      </c>
      <c r="C5459" s="30">
        <v>0.47336</v>
      </c>
      <c r="D5459" s="29">
        <v>311.3252</v>
      </c>
      <c r="E5459" s="29"/>
      <c r="F5459" s="24">
        <f t="shared" si="170"/>
        <v>16.370170000000002</v>
      </c>
      <c r="G5459" s="24">
        <v>16.370170000000002</v>
      </c>
      <c r="H5459" s="23">
        <v>6.7142099999999996</v>
      </c>
      <c r="I5459" s="23"/>
      <c r="J5459" s="23">
        <v>150</v>
      </c>
      <c r="K5459" s="23"/>
    </row>
    <row r="5460" spans="1:11" ht="12.75" customHeight="1" x14ac:dyDescent="0.25">
      <c r="A5460" s="20">
        <f t="shared" si="171"/>
        <v>43114.12499998678</v>
      </c>
      <c r="B5460" s="29">
        <v>7.2511700000000001</v>
      </c>
      <c r="C5460" s="30">
        <v>0.60129999999999995</v>
      </c>
      <c r="D5460" s="29">
        <v>270.88409999999999</v>
      </c>
      <c r="E5460" s="29"/>
      <c r="F5460" s="24">
        <f t="shared" si="170"/>
        <v>7.2511700000000001</v>
      </c>
      <c r="G5460" s="24">
        <v>7.2511700000000001</v>
      </c>
      <c r="H5460" s="23">
        <v>6.70817</v>
      </c>
      <c r="I5460" s="23"/>
      <c r="J5460" s="23">
        <v>150</v>
      </c>
      <c r="K5460" s="23"/>
    </row>
    <row r="5461" spans="1:11" ht="12.75" customHeight="1" x14ac:dyDescent="0.25">
      <c r="A5461" s="20">
        <f t="shared" si="171"/>
        <v>43114.166666653444</v>
      </c>
      <c r="B5461" s="29">
        <v>12.16689</v>
      </c>
      <c r="C5461" s="30">
        <v>0.24812000000000001</v>
      </c>
      <c r="D5461" s="29">
        <v>160.95419999999999</v>
      </c>
      <c r="E5461" s="29"/>
      <c r="F5461" s="24">
        <f t="shared" si="170"/>
        <v>12.16689</v>
      </c>
      <c r="G5461" s="24">
        <v>12.16689</v>
      </c>
      <c r="H5461" s="23">
        <v>6.7077299999999997</v>
      </c>
      <c r="I5461" s="23"/>
      <c r="J5461" s="23">
        <v>150</v>
      </c>
      <c r="K5461" s="23"/>
    </row>
    <row r="5462" spans="1:11" ht="12.75" customHeight="1" x14ac:dyDescent="0.25">
      <c r="A5462" s="20">
        <f t="shared" si="171"/>
        <v>43114.208333320108</v>
      </c>
      <c r="B5462" s="29">
        <v>7.2698900000000002</v>
      </c>
      <c r="C5462" s="30">
        <v>0.40106000000000003</v>
      </c>
      <c r="D5462" s="29">
        <v>60.32367</v>
      </c>
      <c r="E5462" s="29"/>
      <c r="F5462" s="24">
        <f t="shared" si="170"/>
        <v>7.2698900000000002</v>
      </c>
      <c r="G5462" s="24">
        <v>7.2698900000000002</v>
      </c>
      <c r="H5462" s="23">
        <v>6.7067300000000003</v>
      </c>
      <c r="I5462" s="23"/>
      <c r="J5462" s="23">
        <v>150</v>
      </c>
      <c r="K5462" s="23"/>
    </row>
    <row r="5463" spans="1:11" ht="12.75" customHeight="1" x14ac:dyDescent="0.25">
      <c r="A5463" s="20">
        <f t="shared" si="171"/>
        <v>43114.249999986772</v>
      </c>
      <c r="B5463" s="29">
        <v>50.481949999999998</v>
      </c>
      <c r="C5463" s="30">
        <v>0.15486</v>
      </c>
      <c r="D5463" s="29">
        <v>189.64949999999999</v>
      </c>
      <c r="E5463" s="29"/>
      <c r="F5463" s="24">
        <f t="shared" si="170"/>
        <v>50.481949999999998</v>
      </c>
      <c r="G5463" s="24">
        <v>50.481949999999998</v>
      </c>
      <c r="H5463" s="23">
        <v>6.7021100000000002</v>
      </c>
      <c r="I5463" s="23"/>
      <c r="J5463" s="23">
        <v>150</v>
      </c>
      <c r="K5463" s="23"/>
    </row>
    <row r="5464" spans="1:11" ht="12.75" customHeight="1" x14ac:dyDescent="0.25">
      <c r="A5464" s="20">
        <f t="shared" si="171"/>
        <v>43114.291666653437</v>
      </c>
      <c r="B5464" s="29">
        <v>124.21250000000001</v>
      </c>
      <c r="C5464" s="30">
        <v>0.20816000000000001</v>
      </c>
      <c r="D5464" s="29">
        <v>159.13829999999999</v>
      </c>
      <c r="E5464" s="29"/>
      <c r="F5464" s="24">
        <f t="shared" si="170"/>
        <v>124.21250000000001</v>
      </c>
      <c r="G5464" s="24">
        <v>124.21250000000001</v>
      </c>
      <c r="H5464" s="23">
        <v>6.6994999999999996</v>
      </c>
      <c r="I5464" s="23"/>
      <c r="J5464" s="23">
        <v>150</v>
      </c>
      <c r="K5464" s="23"/>
    </row>
    <row r="5465" spans="1:11" ht="12.75" customHeight="1" x14ac:dyDescent="0.25">
      <c r="A5465" s="20">
        <f t="shared" si="171"/>
        <v>43114.333333320101</v>
      </c>
      <c r="B5465" s="29">
        <v>20.344000000000001</v>
      </c>
      <c r="C5465" s="30">
        <v>0.3826</v>
      </c>
      <c r="D5465" s="29">
        <v>163.58760000000001</v>
      </c>
      <c r="E5465" s="29"/>
      <c r="F5465" s="24">
        <f t="shared" si="170"/>
        <v>20.344000000000001</v>
      </c>
      <c r="G5465" s="24">
        <v>20.344000000000001</v>
      </c>
      <c r="H5465" s="23">
        <v>6.6947200000000002</v>
      </c>
      <c r="I5465" s="23"/>
      <c r="J5465" s="23">
        <v>150</v>
      </c>
      <c r="K5465" s="23"/>
    </row>
    <row r="5466" spans="1:11" ht="12.75" customHeight="1" x14ac:dyDescent="0.25">
      <c r="A5466" s="20">
        <f t="shared" si="171"/>
        <v>43114.374999986765</v>
      </c>
      <c r="B5466" s="29">
        <v>3.5922800000000001</v>
      </c>
      <c r="C5466" s="30">
        <v>1.6029899999999999</v>
      </c>
      <c r="D5466" s="29">
        <v>75.674059999999997</v>
      </c>
      <c r="E5466" s="29"/>
      <c r="F5466" s="24">
        <f t="shared" si="170"/>
        <v>3.5922800000000001</v>
      </c>
      <c r="G5466" s="24">
        <v>3.5922800000000001</v>
      </c>
      <c r="H5466" s="23">
        <v>6.6912200000000004</v>
      </c>
      <c r="I5466" s="23"/>
      <c r="J5466" s="23">
        <v>150</v>
      </c>
      <c r="K5466" s="23"/>
    </row>
    <row r="5467" spans="1:11" ht="12.75" customHeight="1" x14ac:dyDescent="0.25">
      <c r="A5467" s="20">
        <f t="shared" si="171"/>
        <v>43114.416666653429</v>
      </c>
      <c r="B5467" s="29">
        <v>95.228610000000003</v>
      </c>
      <c r="C5467" s="30">
        <v>1.8807700000000001</v>
      </c>
      <c r="D5467" s="29">
        <v>58.833269999999999</v>
      </c>
      <c r="E5467" s="29"/>
      <c r="F5467" s="24">
        <f t="shared" si="170"/>
        <v>95.228610000000003</v>
      </c>
      <c r="G5467" s="24">
        <v>95.228610000000003</v>
      </c>
      <c r="H5467" s="23">
        <v>6.6798299999999999</v>
      </c>
      <c r="I5467" s="23"/>
      <c r="J5467" s="23">
        <v>150</v>
      </c>
      <c r="K5467" s="23"/>
    </row>
    <row r="5468" spans="1:11" ht="12.75" customHeight="1" x14ac:dyDescent="0.25">
      <c r="A5468" s="20">
        <f t="shared" si="171"/>
        <v>43114.458333320094</v>
      </c>
      <c r="B5468" s="29">
        <v>304.00749999999999</v>
      </c>
      <c r="C5468" s="30">
        <v>2.4983300000000002</v>
      </c>
      <c r="D5468" s="29">
        <v>64.129909999999995</v>
      </c>
      <c r="E5468" s="29"/>
      <c r="F5468" s="24">
        <f t="shared" si="170"/>
        <v>304.00749999999999</v>
      </c>
      <c r="G5468" s="24">
        <v>304.00749999999999</v>
      </c>
      <c r="H5468" s="23">
        <v>6.6797800000000001</v>
      </c>
      <c r="I5468" s="23"/>
      <c r="J5468" s="23">
        <v>150</v>
      </c>
      <c r="K5468" s="23"/>
    </row>
    <row r="5469" spans="1:11" ht="12.75" customHeight="1" x14ac:dyDescent="0.25">
      <c r="A5469" s="20">
        <f t="shared" si="171"/>
        <v>43114.499999986758</v>
      </c>
      <c r="B5469" s="29">
        <v>1.5732699999999999</v>
      </c>
      <c r="C5469" s="30">
        <v>3.1514700000000002</v>
      </c>
      <c r="D5469" s="29">
        <v>51.95</v>
      </c>
      <c r="E5469" s="29"/>
      <c r="F5469" s="24">
        <f t="shared" si="170"/>
        <v>1.5732699999999999</v>
      </c>
      <c r="G5469" s="24">
        <v>1.5732699999999999</v>
      </c>
      <c r="H5469" s="23">
        <v>6.6792499999999997</v>
      </c>
      <c r="I5469" s="23"/>
      <c r="J5469" s="23">
        <v>150</v>
      </c>
      <c r="K5469" s="23"/>
    </row>
    <row r="5470" spans="1:11" ht="12.75" customHeight="1" x14ac:dyDescent="0.25">
      <c r="A5470" s="20">
        <f t="shared" si="171"/>
        <v>43114.541666653422</v>
      </c>
      <c r="B5470" s="29">
        <v>0.53227999999999998</v>
      </c>
      <c r="C5470" s="30">
        <v>2.6352899999999999</v>
      </c>
      <c r="D5470" s="29">
        <v>33.534500000000001</v>
      </c>
      <c r="E5470" s="29"/>
      <c r="F5470" s="24">
        <f t="shared" si="170"/>
        <v>0.53227999999999998</v>
      </c>
      <c r="G5470" s="24">
        <v>0.53227999999999998</v>
      </c>
      <c r="H5470" s="23">
        <v>6.6787799999999997</v>
      </c>
      <c r="I5470" s="23"/>
      <c r="J5470" s="23">
        <v>150</v>
      </c>
      <c r="K5470" s="23"/>
    </row>
    <row r="5471" spans="1:11" ht="12.75" customHeight="1" x14ac:dyDescent="0.25">
      <c r="A5471" s="20">
        <f t="shared" si="171"/>
        <v>43114.583333320086</v>
      </c>
      <c r="B5471" s="29">
        <v>17.945219999999999</v>
      </c>
      <c r="C5471" s="30">
        <v>2.6571899999999999</v>
      </c>
      <c r="D5471" s="29">
        <v>55.138689999999997</v>
      </c>
      <c r="E5471" s="29"/>
      <c r="F5471" s="24">
        <f t="shared" si="170"/>
        <v>17.945219999999999</v>
      </c>
      <c r="G5471" s="24">
        <v>17.945219999999999</v>
      </c>
      <c r="H5471" s="23">
        <v>6.6778899999999997</v>
      </c>
      <c r="I5471" s="23"/>
      <c r="J5471" s="23">
        <v>150</v>
      </c>
      <c r="K5471" s="23"/>
    </row>
    <row r="5472" spans="1:11" ht="12.75" customHeight="1" x14ac:dyDescent="0.25">
      <c r="A5472" s="20">
        <f t="shared" si="171"/>
        <v>43114.62499998675</v>
      </c>
      <c r="B5472" s="29">
        <v>2.0173299999999998</v>
      </c>
      <c r="C5472" s="30">
        <v>1.5357099999999999</v>
      </c>
      <c r="D5472" s="29">
        <v>71.373949999999994</v>
      </c>
      <c r="E5472" s="29"/>
      <c r="F5472" s="24">
        <f t="shared" si="170"/>
        <v>2.0173299999999998</v>
      </c>
      <c r="G5472" s="24">
        <v>2.0173299999999998</v>
      </c>
      <c r="H5472" s="23">
        <v>6.6763700000000004</v>
      </c>
      <c r="I5472" s="23"/>
      <c r="J5472" s="23">
        <v>150</v>
      </c>
      <c r="K5472" s="23"/>
    </row>
    <row r="5473" spans="1:11" ht="12.75" customHeight="1" x14ac:dyDescent="0.25">
      <c r="A5473" s="20">
        <f t="shared" si="171"/>
        <v>43114.666666653415</v>
      </c>
      <c r="B5473" s="29">
        <v>9.4486699999999999</v>
      </c>
      <c r="C5473" s="30">
        <v>1.86046</v>
      </c>
      <c r="D5473" s="29">
        <v>68.713139999999996</v>
      </c>
      <c r="E5473" s="29"/>
      <c r="F5473" s="24">
        <f t="shared" si="170"/>
        <v>9.4486699999999999</v>
      </c>
      <c r="G5473" s="24">
        <v>9.4486699999999999</v>
      </c>
      <c r="H5473" s="23">
        <v>6.6754600000000002</v>
      </c>
      <c r="I5473" s="23"/>
      <c r="J5473" s="23">
        <v>150</v>
      </c>
      <c r="K5473" s="23"/>
    </row>
    <row r="5474" spans="1:11" ht="12.75" customHeight="1" x14ac:dyDescent="0.25">
      <c r="A5474" s="20">
        <f t="shared" si="171"/>
        <v>43114.708333320079</v>
      </c>
      <c r="B5474" s="29">
        <v>7.4885000000000002</v>
      </c>
      <c r="C5474" s="30">
        <v>2.3737200000000001</v>
      </c>
      <c r="D5474" s="29">
        <v>69.558199999999999</v>
      </c>
      <c r="E5474" s="29"/>
      <c r="F5474" s="24">
        <f t="shared" si="170"/>
        <v>7.4885000000000002</v>
      </c>
      <c r="G5474" s="24">
        <v>7.4885000000000002</v>
      </c>
      <c r="H5474" s="23">
        <v>6.6681900000000001</v>
      </c>
      <c r="I5474" s="23"/>
      <c r="J5474" s="23">
        <v>150</v>
      </c>
      <c r="K5474" s="23"/>
    </row>
    <row r="5475" spans="1:11" ht="12.75" customHeight="1" x14ac:dyDescent="0.25">
      <c r="A5475" s="20">
        <f t="shared" si="171"/>
        <v>43114.749999986743</v>
      </c>
      <c r="B5475" s="29">
        <v>13.244109999999999</v>
      </c>
      <c r="C5475" s="30">
        <v>2.15585</v>
      </c>
      <c r="D5475" s="29">
        <v>65.906180000000006</v>
      </c>
      <c r="E5475" s="29"/>
      <c r="F5475" s="24">
        <f t="shared" si="170"/>
        <v>13.244109999999999</v>
      </c>
      <c r="G5475" s="24">
        <v>13.244109999999999</v>
      </c>
      <c r="H5475" s="23">
        <v>6.6666699999999999</v>
      </c>
      <c r="I5475" s="23"/>
      <c r="J5475" s="23">
        <v>150</v>
      </c>
      <c r="K5475" s="23"/>
    </row>
    <row r="5476" spans="1:11" ht="12.75" customHeight="1" x14ac:dyDescent="0.25">
      <c r="A5476" s="20">
        <f t="shared" si="171"/>
        <v>43114.791666653407</v>
      </c>
      <c r="B5476" s="29">
        <v>9.7129999999999992</v>
      </c>
      <c r="C5476" s="30">
        <v>1.99011</v>
      </c>
      <c r="D5476" s="29">
        <v>73.251530000000002</v>
      </c>
      <c r="E5476" s="29"/>
      <c r="F5476" s="24">
        <f t="shared" si="170"/>
        <v>9.7129999999999992</v>
      </c>
      <c r="G5476" s="24">
        <v>9.7129999999999992</v>
      </c>
      <c r="H5476" s="23">
        <v>6.6658299999999997</v>
      </c>
      <c r="I5476" s="23"/>
      <c r="J5476" s="23">
        <v>150</v>
      </c>
      <c r="K5476" s="23"/>
    </row>
    <row r="5477" spans="1:11" ht="12.75" customHeight="1" x14ac:dyDescent="0.25">
      <c r="A5477" s="20">
        <f t="shared" si="171"/>
        <v>43114.833333320072</v>
      </c>
      <c r="B5477" s="29"/>
      <c r="C5477" s="30">
        <v>1.0001199999999999</v>
      </c>
      <c r="D5477" s="29">
        <v>79.736230000000006</v>
      </c>
      <c r="E5477" s="29"/>
      <c r="F5477" s="24" t="str">
        <f t="shared" si="170"/>
        <v/>
      </c>
      <c r="G5477" s="24" t="s">
        <v>189</v>
      </c>
      <c r="H5477" s="23">
        <v>6.6628600000000002</v>
      </c>
      <c r="I5477" s="23"/>
      <c r="J5477" s="23">
        <v>150</v>
      </c>
      <c r="K5477" s="23"/>
    </row>
    <row r="5478" spans="1:11" ht="12.75" customHeight="1" x14ac:dyDescent="0.25">
      <c r="A5478" s="20">
        <f t="shared" si="171"/>
        <v>43114.874999986736</v>
      </c>
      <c r="B5478" s="29">
        <v>8.8043300000000002</v>
      </c>
      <c r="C5478" s="30">
        <v>0.1963</v>
      </c>
      <c r="D5478" s="29">
        <v>141.70150000000001</v>
      </c>
      <c r="E5478" s="29"/>
      <c r="F5478" s="24">
        <f t="shared" si="170"/>
        <v>8.8043300000000002</v>
      </c>
      <c r="G5478" s="24">
        <v>8.8043300000000002</v>
      </c>
      <c r="H5478" s="23">
        <v>6.6617800000000003</v>
      </c>
      <c r="I5478" s="23"/>
      <c r="J5478" s="23">
        <v>150</v>
      </c>
      <c r="K5478" s="23"/>
    </row>
    <row r="5479" spans="1:11" ht="12.75" customHeight="1" x14ac:dyDescent="0.25">
      <c r="A5479" s="20">
        <f t="shared" si="171"/>
        <v>43114.9166666534</v>
      </c>
      <c r="B5479" s="29">
        <v>-0.39439000000000002</v>
      </c>
      <c r="C5479" s="30">
        <v>0.34440999999999999</v>
      </c>
      <c r="D5479" s="29">
        <v>70.408779999999993</v>
      </c>
      <c r="E5479" s="29"/>
      <c r="F5479" s="24" t="str">
        <f t="shared" si="170"/>
        <v/>
      </c>
      <c r="G5479" s="24" t="s">
        <v>189</v>
      </c>
      <c r="H5479" s="23">
        <v>6.6609999999999996</v>
      </c>
      <c r="I5479" s="23"/>
      <c r="J5479" s="23">
        <v>150</v>
      </c>
      <c r="K5479" s="23"/>
    </row>
    <row r="5480" spans="1:11" ht="12.75" customHeight="1" x14ac:dyDescent="0.25">
      <c r="A5480" s="20">
        <f t="shared" si="171"/>
        <v>43114.958333320064</v>
      </c>
      <c r="B5480" s="29">
        <v>6.6778899999999997</v>
      </c>
      <c r="C5480" s="30">
        <v>0.33506999999999998</v>
      </c>
      <c r="D5480" s="29">
        <v>56.407699999999998</v>
      </c>
      <c r="E5480" s="29"/>
      <c r="F5480" s="24">
        <f t="shared" si="170"/>
        <v>6.6778899999999997</v>
      </c>
      <c r="G5480" s="24">
        <v>6.6778899999999997</v>
      </c>
      <c r="H5480" s="23">
        <v>6.6589900000000002</v>
      </c>
      <c r="I5480" s="23"/>
      <c r="J5480" s="23">
        <v>150</v>
      </c>
      <c r="K5480" s="23"/>
    </row>
    <row r="5481" spans="1:11" ht="12.75" customHeight="1" x14ac:dyDescent="0.25">
      <c r="A5481" s="20">
        <f t="shared" si="171"/>
        <v>43114.999999986729</v>
      </c>
      <c r="B5481" s="29">
        <v>-2.29454</v>
      </c>
      <c r="C5481" s="30">
        <v>0.34722999999999998</v>
      </c>
      <c r="D5481" s="29">
        <v>63.91328</v>
      </c>
      <c r="E5481" s="29"/>
      <c r="F5481" s="24" t="str">
        <f t="shared" si="170"/>
        <v/>
      </c>
      <c r="G5481" s="24" t="s">
        <v>189</v>
      </c>
      <c r="H5481" s="23">
        <v>6.6585599999999996</v>
      </c>
      <c r="J5481" s="23">
        <v>150</v>
      </c>
      <c r="K5481" s="23"/>
    </row>
    <row r="5482" spans="1:11" ht="12.75" customHeight="1" x14ac:dyDescent="0.25">
      <c r="A5482" s="20">
        <f t="shared" si="171"/>
        <v>43115.041666653393</v>
      </c>
      <c r="B5482" s="29">
        <v>4.4901299999999997</v>
      </c>
      <c r="C5482" s="30">
        <v>0.25830999999999998</v>
      </c>
      <c r="D5482" s="29">
        <v>14.68862</v>
      </c>
      <c r="E5482" s="29"/>
      <c r="F5482" s="24">
        <f t="shared" si="170"/>
        <v>4.4901299999999997</v>
      </c>
      <c r="G5482" s="24">
        <v>4.4901299999999997</v>
      </c>
      <c r="H5482" s="23">
        <v>6.6581999999999999</v>
      </c>
      <c r="I5482" s="23">
        <f>COUNTIF(G5482:G5505,"&gt;150")</f>
        <v>3</v>
      </c>
      <c r="J5482" s="23">
        <v>150</v>
      </c>
      <c r="K5482" s="23"/>
    </row>
    <row r="5483" spans="1:11" ht="12.75" customHeight="1" x14ac:dyDescent="0.25">
      <c r="A5483" s="20">
        <f t="shared" si="171"/>
        <v>43115.083333320057</v>
      </c>
      <c r="B5483" s="29">
        <v>26.407779999999999</v>
      </c>
      <c r="C5483" s="30">
        <v>0.38478000000000001</v>
      </c>
      <c r="D5483" s="29">
        <v>67.018569999999997</v>
      </c>
      <c r="E5483" s="29"/>
      <c r="F5483" s="24">
        <f t="shared" si="170"/>
        <v>26.407779999999999</v>
      </c>
      <c r="G5483" s="24">
        <v>26.407779999999999</v>
      </c>
      <c r="H5483" s="23">
        <v>6.6572399999999998</v>
      </c>
      <c r="I5483" s="23"/>
      <c r="J5483" s="23">
        <v>150</v>
      </c>
      <c r="K5483" s="23"/>
    </row>
    <row r="5484" spans="1:11" ht="12.75" customHeight="1" x14ac:dyDescent="0.25">
      <c r="A5484" s="20">
        <f t="shared" si="171"/>
        <v>43115.124999986721</v>
      </c>
      <c r="B5484" s="29">
        <v>10.544</v>
      </c>
      <c r="C5484" s="30">
        <v>0.43101</v>
      </c>
      <c r="D5484" s="29">
        <v>240.67859999999999</v>
      </c>
      <c r="E5484" s="29"/>
      <c r="F5484" s="24">
        <f t="shared" si="170"/>
        <v>10.544</v>
      </c>
      <c r="G5484" s="24">
        <v>10.544</v>
      </c>
      <c r="H5484" s="23">
        <v>6.6513499999999999</v>
      </c>
      <c r="I5484" s="23"/>
      <c r="J5484" s="23">
        <v>150</v>
      </c>
      <c r="K5484" s="23"/>
    </row>
    <row r="5485" spans="1:11" ht="12.75" customHeight="1" x14ac:dyDescent="0.25">
      <c r="A5485" s="20">
        <f t="shared" si="171"/>
        <v>43115.166666653386</v>
      </c>
      <c r="B5485" s="29">
        <v>25.628609999999998</v>
      </c>
      <c r="C5485" s="30">
        <v>0.40054000000000001</v>
      </c>
      <c r="D5485" s="29">
        <v>257.59109999999998</v>
      </c>
      <c r="E5485" s="29"/>
      <c r="F5485" s="24">
        <f t="shared" si="170"/>
        <v>25.628609999999998</v>
      </c>
      <c r="G5485" s="24">
        <v>25.628609999999998</v>
      </c>
      <c r="H5485" s="23">
        <v>6.6509299999999998</v>
      </c>
      <c r="I5485" s="23"/>
      <c r="J5485" s="23">
        <v>150</v>
      </c>
      <c r="K5485" s="23"/>
    </row>
    <row r="5486" spans="1:11" ht="12.75" customHeight="1" x14ac:dyDescent="0.25">
      <c r="A5486" s="20">
        <f t="shared" si="171"/>
        <v>43115.20833332005</v>
      </c>
      <c r="B5486" s="29">
        <v>74.860219999999998</v>
      </c>
      <c r="C5486" s="30">
        <v>0.19397</v>
      </c>
      <c r="D5486" s="29">
        <v>13.29768</v>
      </c>
      <c r="E5486" s="29"/>
      <c r="F5486" s="24">
        <f t="shared" si="170"/>
        <v>74.860219999999998</v>
      </c>
      <c r="G5486" s="24">
        <v>74.860219999999998</v>
      </c>
      <c r="H5486" s="23">
        <v>6.6449999999999996</v>
      </c>
      <c r="I5486" s="23"/>
      <c r="J5486" s="23">
        <v>150</v>
      </c>
      <c r="K5486" s="23"/>
    </row>
    <row r="5487" spans="1:11" ht="12.75" customHeight="1" x14ac:dyDescent="0.25">
      <c r="A5487" s="20">
        <f t="shared" si="171"/>
        <v>43115.249999986714</v>
      </c>
      <c r="B5487" s="29">
        <v>328.91129999999998</v>
      </c>
      <c r="C5487" s="30">
        <v>0.25202000000000002</v>
      </c>
      <c r="D5487" s="29">
        <v>282.92250000000001</v>
      </c>
      <c r="E5487" s="29"/>
      <c r="F5487" s="24">
        <f t="shared" si="170"/>
        <v>328.91129999999998</v>
      </c>
      <c r="G5487" s="24">
        <v>328.91129999999998</v>
      </c>
      <c r="H5487" s="23">
        <v>6.6412699999999996</v>
      </c>
      <c r="I5487" s="23"/>
      <c r="J5487" s="23">
        <v>150</v>
      </c>
      <c r="K5487" s="23"/>
    </row>
    <row r="5488" spans="1:11" ht="12.75" customHeight="1" x14ac:dyDescent="0.25">
      <c r="A5488" s="20">
        <f t="shared" si="171"/>
        <v>43115.291666653378</v>
      </c>
      <c r="B5488" s="29">
        <v>317.88139999999999</v>
      </c>
      <c r="C5488" s="30">
        <v>0.27133000000000002</v>
      </c>
      <c r="D5488" s="29">
        <v>300.99299999999999</v>
      </c>
      <c r="E5488" s="29"/>
      <c r="F5488" s="24">
        <f t="shared" si="170"/>
        <v>317.88139999999999</v>
      </c>
      <c r="G5488" s="24">
        <v>317.88139999999999</v>
      </c>
      <c r="H5488" s="23">
        <v>6.64053</v>
      </c>
      <c r="I5488" s="23"/>
      <c r="J5488" s="23">
        <v>150</v>
      </c>
      <c r="K5488" s="23"/>
    </row>
    <row r="5489" spans="1:11" ht="12.75" customHeight="1" x14ac:dyDescent="0.25">
      <c r="A5489" s="20">
        <f t="shared" si="171"/>
        <v>43115.333333320043</v>
      </c>
      <c r="B5489" s="29">
        <v>41.947389999999999</v>
      </c>
      <c r="C5489" s="30">
        <v>0.30569000000000002</v>
      </c>
      <c r="D5489" s="29">
        <v>86.894800000000004</v>
      </c>
      <c r="E5489" s="29"/>
      <c r="F5489" s="24">
        <f t="shared" si="170"/>
        <v>41.947389999999999</v>
      </c>
      <c r="G5489" s="24">
        <v>41.947389999999999</v>
      </c>
      <c r="H5489" s="23">
        <v>6.6357499999999998</v>
      </c>
      <c r="I5489" s="23"/>
      <c r="J5489" s="23">
        <v>150</v>
      </c>
      <c r="K5489" s="23"/>
    </row>
    <row r="5490" spans="1:11" ht="12.75" customHeight="1" x14ac:dyDescent="0.25">
      <c r="A5490" s="20">
        <f t="shared" si="171"/>
        <v>43115.374999986707</v>
      </c>
      <c r="B5490" s="29">
        <v>229.69569999999999</v>
      </c>
      <c r="C5490" s="30">
        <v>1.0624499999999999</v>
      </c>
      <c r="D5490" s="29">
        <v>88.271889999999999</v>
      </c>
      <c r="E5490" s="29"/>
      <c r="F5490" s="24">
        <f t="shared" si="170"/>
        <v>229.69569999999999</v>
      </c>
      <c r="G5490" s="24">
        <v>229.69569999999999</v>
      </c>
      <c r="H5490" s="23">
        <v>6.6356700000000002</v>
      </c>
      <c r="I5490" s="23"/>
      <c r="J5490" s="23">
        <v>150</v>
      </c>
      <c r="K5490" s="23"/>
    </row>
    <row r="5491" spans="1:11" ht="12.75" customHeight="1" x14ac:dyDescent="0.25">
      <c r="A5491" s="20">
        <f t="shared" si="171"/>
        <v>43115.416666653371</v>
      </c>
      <c r="B5491" s="29">
        <v>19.04055</v>
      </c>
      <c r="C5491" s="30">
        <v>2.06365</v>
      </c>
      <c r="D5491" s="29">
        <v>72.741720000000001</v>
      </c>
      <c r="E5491" s="29"/>
      <c r="F5491" s="24">
        <f t="shared" si="170"/>
        <v>19.04055</v>
      </c>
      <c r="G5491" s="24">
        <v>19.04055</v>
      </c>
      <c r="H5491" s="23">
        <v>6.63239</v>
      </c>
      <c r="I5491" s="23"/>
      <c r="J5491" s="23">
        <v>150</v>
      </c>
      <c r="K5491" s="23"/>
    </row>
    <row r="5492" spans="1:11" ht="12.75" customHeight="1" x14ac:dyDescent="0.25">
      <c r="A5492" s="20">
        <f t="shared" si="171"/>
        <v>43115.458333320035</v>
      </c>
      <c r="B5492" s="29">
        <v>15.030390000000001</v>
      </c>
      <c r="C5492" s="30">
        <v>3.09354</v>
      </c>
      <c r="D5492" s="29">
        <v>69.660749999999993</v>
      </c>
      <c r="E5492" s="29"/>
      <c r="F5492" s="24">
        <f t="shared" si="170"/>
        <v>15.030390000000001</v>
      </c>
      <c r="G5492" s="24">
        <v>15.030390000000001</v>
      </c>
      <c r="H5492" s="23">
        <v>6.6304999999999996</v>
      </c>
      <c r="I5492" s="23"/>
      <c r="J5492" s="23">
        <v>150</v>
      </c>
      <c r="K5492" s="23"/>
    </row>
    <row r="5493" spans="1:11" ht="12.75" customHeight="1" x14ac:dyDescent="0.25">
      <c r="A5493" s="20">
        <f t="shared" si="171"/>
        <v>43115.4999999867</v>
      </c>
      <c r="B5493" s="29">
        <v>5.6925499999999998</v>
      </c>
      <c r="C5493" s="30">
        <v>2.8909400000000001</v>
      </c>
      <c r="D5493" s="29">
        <v>68.996939999999995</v>
      </c>
      <c r="E5493" s="29"/>
      <c r="F5493" s="24">
        <f t="shared" si="170"/>
        <v>5.6925499999999998</v>
      </c>
      <c r="G5493" s="24">
        <v>5.6925499999999998</v>
      </c>
      <c r="H5493" s="23">
        <v>6.6301399999999999</v>
      </c>
      <c r="I5493" s="23"/>
      <c r="J5493" s="23">
        <v>150</v>
      </c>
      <c r="K5493" s="23"/>
    </row>
    <row r="5494" spans="1:11" ht="12.75" customHeight="1" x14ac:dyDescent="0.25">
      <c r="A5494" s="20">
        <f t="shared" si="171"/>
        <v>43115.541666653364</v>
      </c>
      <c r="B5494" s="29">
        <v>5.1912799999999999</v>
      </c>
      <c r="C5494" s="30">
        <v>2.7970899999999999</v>
      </c>
      <c r="D5494" s="29">
        <v>70.728759999999994</v>
      </c>
      <c r="E5494" s="29"/>
      <c r="F5494" s="24">
        <f t="shared" si="170"/>
        <v>5.1912799999999999</v>
      </c>
      <c r="G5494" s="24">
        <v>5.1912799999999999</v>
      </c>
      <c r="H5494" s="23">
        <v>6.6276099999999998</v>
      </c>
      <c r="I5494" s="23"/>
      <c r="J5494" s="23">
        <v>150</v>
      </c>
      <c r="K5494" s="23"/>
    </row>
    <row r="5495" spans="1:11" ht="12.75" customHeight="1" x14ac:dyDescent="0.25">
      <c r="A5495" s="20">
        <f t="shared" si="171"/>
        <v>43115.583333320028</v>
      </c>
      <c r="B5495" s="29">
        <v>10.708830000000001</v>
      </c>
      <c r="C5495" s="30">
        <v>3.03213</v>
      </c>
      <c r="D5495" s="29">
        <v>68.869810000000001</v>
      </c>
      <c r="E5495" s="29"/>
      <c r="F5495" s="24">
        <f t="shared" si="170"/>
        <v>10.708830000000001</v>
      </c>
      <c r="G5495" s="24">
        <v>10.708830000000001</v>
      </c>
      <c r="H5495" s="23">
        <v>6.6271100000000001</v>
      </c>
      <c r="I5495" s="23"/>
      <c r="J5495" s="23">
        <v>150</v>
      </c>
      <c r="K5495" s="23"/>
    </row>
    <row r="5496" spans="1:11" ht="12.75" customHeight="1" x14ac:dyDescent="0.25">
      <c r="A5496" s="20">
        <f t="shared" si="171"/>
        <v>43115.624999986692</v>
      </c>
      <c r="B5496" s="29">
        <v>11.25822</v>
      </c>
      <c r="C5496" s="30">
        <v>3.3830399999999998</v>
      </c>
      <c r="D5496" s="29">
        <v>68.723339999999993</v>
      </c>
      <c r="E5496" s="29"/>
      <c r="F5496" s="24">
        <f t="shared" si="170"/>
        <v>11.25822</v>
      </c>
      <c r="G5496" s="24">
        <v>11.25822</v>
      </c>
      <c r="H5496" s="23">
        <v>6.62561</v>
      </c>
      <c r="I5496" s="23"/>
      <c r="J5496" s="23">
        <v>150</v>
      </c>
      <c r="K5496" s="23"/>
    </row>
    <row r="5497" spans="1:11" ht="12.75" customHeight="1" x14ac:dyDescent="0.25">
      <c r="A5497" s="20">
        <f t="shared" si="171"/>
        <v>43115.666666653357</v>
      </c>
      <c r="B5497" s="29">
        <v>11.83967</v>
      </c>
      <c r="C5497" s="30">
        <v>3.04643</v>
      </c>
      <c r="D5497" s="29">
        <v>71.508859999999999</v>
      </c>
      <c r="E5497" s="29"/>
      <c r="F5497" s="24">
        <f t="shared" si="170"/>
        <v>11.83967</v>
      </c>
      <c r="G5497" s="24">
        <v>11.83967</v>
      </c>
      <c r="H5497" s="23">
        <v>6.6248100000000001</v>
      </c>
      <c r="I5497" s="23"/>
      <c r="J5497" s="23">
        <v>150</v>
      </c>
      <c r="K5497" s="23"/>
    </row>
    <row r="5498" spans="1:11" ht="12.75" customHeight="1" x14ac:dyDescent="0.25">
      <c r="A5498" s="20">
        <f t="shared" si="171"/>
        <v>43115.708333320021</v>
      </c>
      <c r="B5498" s="29">
        <v>11.96222</v>
      </c>
      <c r="C5498" s="30">
        <v>3.7099199999999999</v>
      </c>
      <c r="D5498" s="29">
        <v>74.009039999999999</v>
      </c>
      <c r="E5498" s="29"/>
      <c r="F5498" s="24">
        <f t="shared" si="170"/>
        <v>11.96222</v>
      </c>
      <c r="G5498" s="24">
        <v>11.96222</v>
      </c>
      <c r="H5498" s="23">
        <v>6.6220600000000003</v>
      </c>
      <c r="I5498" s="23"/>
      <c r="J5498" s="23">
        <v>150</v>
      </c>
      <c r="K5498" s="23"/>
    </row>
    <row r="5499" spans="1:11" ht="12.75" customHeight="1" x14ac:dyDescent="0.25">
      <c r="A5499" s="20">
        <f t="shared" si="171"/>
        <v>43115.749999986685</v>
      </c>
      <c r="B5499" s="29">
        <v>16.17183</v>
      </c>
      <c r="C5499" s="30">
        <v>3.0623399999999998</v>
      </c>
      <c r="D5499" s="29">
        <v>75.744929999999997</v>
      </c>
      <c r="E5499" s="29"/>
      <c r="F5499" s="24">
        <f t="shared" si="170"/>
        <v>16.17183</v>
      </c>
      <c r="G5499" s="24">
        <v>16.17183</v>
      </c>
      <c r="H5499" s="23">
        <v>6.6174999999999997</v>
      </c>
      <c r="I5499" s="23"/>
      <c r="J5499" s="23">
        <v>150</v>
      </c>
      <c r="K5499" s="23"/>
    </row>
    <row r="5500" spans="1:11" ht="12.75" customHeight="1" x14ac:dyDescent="0.25">
      <c r="A5500" s="20">
        <f t="shared" si="171"/>
        <v>43115.791666653349</v>
      </c>
      <c r="B5500" s="29">
        <v>10.43939</v>
      </c>
      <c r="C5500" s="30">
        <v>2.5968300000000002</v>
      </c>
      <c r="D5500" s="29">
        <v>76.444999999999993</v>
      </c>
      <c r="E5500" s="29"/>
      <c r="F5500" s="24">
        <f t="shared" si="170"/>
        <v>10.43939</v>
      </c>
      <c r="G5500" s="24">
        <v>10.43939</v>
      </c>
      <c r="H5500" s="23">
        <v>6.6162900000000002</v>
      </c>
      <c r="I5500" s="23"/>
      <c r="J5500" s="23">
        <v>150</v>
      </c>
      <c r="K5500" s="23"/>
    </row>
    <row r="5501" spans="1:11" ht="12.75" customHeight="1" x14ac:dyDescent="0.25">
      <c r="A5501" s="20">
        <f t="shared" si="171"/>
        <v>43115.833333320013</v>
      </c>
      <c r="B5501" s="29">
        <v>17.46011</v>
      </c>
      <c r="C5501" s="30">
        <v>1.95092</v>
      </c>
      <c r="D5501" s="29">
        <v>76.798220000000001</v>
      </c>
      <c r="E5501" s="29"/>
      <c r="F5501" s="24">
        <f t="shared" si="170"/>
        <v>17.46011</v>
      </c>
      <c r="G5501" s="24">
        <v>17.46011</v>
      </c>
      <c r="H5501" s="23">
        <v>6.6141300000000003</v>
      </c>
      <c r="I5501" s="23"/>
      <c r="J5501" s="23">
        <v>150</v>
      </c>
      <c r="K5501" s="23"/>
    </row>
    <row r="5502" spans="1:11" ht="12.75" customHeight="1" x14ac:dyDescent="0.25">
      <c r="A5502" s="20">
        <f t="shared" si="171"/>
        <v>43115.874999986678</v>
      </c>
      <c r="B5502" s="29">
        <v>12.74994</v>
      </c>
      <c r="C5502" s="30">
        <v>1.3242499999999999</v>
      </c>
      <c r="D5502" s="29">
        <v>76.40164</v>
      </c>
      <c r="E5502" s="29"/>
      <c r="F5502" s="24">
        <f t="shared" si="170"/>
        <v>12.74994</v>
      </c>
      <c r="G5502" s="24">
        <v>12.74994</v>
      </c>
      <c r="H5502" s="23">
        <v>6.61083</v>
      </c>
      <c r="I5502" s="23"/>
      <c r="J5502" s="23">
        <v>150</v>
      </c>
      <c r="K5502" s="23"/>
    </row>
    <row r="5503" spans="1:11" ht="12.75" customHeight="1" x14ac:dyDescent="0.25">
      <c r="A5503" s="20">
        <f t="shared" si="171"/>
        <v>43115.916666653342</v>
      </c>
      <c r="B5503" s="29">
        <v>5.9013299999999997</v>
      </c>
      <c r="C5503" s="30">
        <v>1.4263600000000001</v>
      </c>
      <c r="D5503" s="29">
        <v>77.943550000000002</v>
      </c>
      <c r="E5503" s="29"/>
      <c r="F5503" s="24">
        <f t="shared" si="170"/>
        <v>5.9013299999999997</v>
      </c>
      <c r="G5503" s="24">
        <v>5.9013299999999997</v>
      </c>
      <c r="H5503" s="23">
        <v>6.6059000000000001</v>
      </c>
      <c r="I5503" s="23"/>
      <c r="J5503" s="23">
        <v>150</v>
      </c>
      <c r="K5503" s="23"/>
    </row>
    <row r="5504" spans="1:11" ht="12.75" customHeight="1" x14ac:dyDescent="0.25">
      <c r="A5504" s="20">
        <f t="shared" si="171"/>
        <v>43115.958333320006</v>
      </c>
      <c r="B5504" s="29">
        <v>11.36956</v>
      </c>
      <c r="C5504" s="30">
        <v>1.2125300000000001</v>
      </c>
      <c r="D5504" s="29">
        <v>79.491720000000001</v>
      </c>
      <c r="E5504" s="29"/>
      <c r="F5504" s="24">
        <f t="shared" si="170"/>
        <v>11.36956</v>
      </c>
      <c r="G5504" s="24">
        <v>11.36956</v>
      </c>
      <c r="H5504" s="23">
        <v>6.6053899999999999</v>
      </c>
      <c r="I5504" s="23"/>
      <c r="J5504" s="23">
        <v>150</v>
      </c>
      <c r="K5504" s="23"/>
    </row>
    <row r="5505" spans="1:11" ht="12.75" customHeight="1" x14ac:dyDescent="0.25">
      <c r="A5505" s="20">
        <f t="shared" si="171"/>
        <v>43115.99999998667</v>
      </c>
      <c r="B5505" s="29">
        <v>20.472270000000002</v>
      </c>
      <c r="C5505" s="30">
        <v>1.2402299999999999</v>
      </c>
      <c r="D5505" s="29">
        <v>79.290599999999998</v>
      </c>
      <c r="E5505" s="29"/>
      <c r="F5505" s="24">
        <f t="shared" si="170"/>
        <v>20.472270000000002</v>
      </c>
      <c r="G5505" s="24">
        <v>20.472270000000002</v>
      </c>
      <c r="H5505" s="23">
        <v>6.60494</v>
      </c>
      <c r="I5505" s="23"/>
      <c r="J5505" s="23">
        <v>150</v>
      </c>
      <c r="K5505" s="23"/>
    </row>
    <row r="5506" spans="1:11" ht="12.75" customHeight="1" x14ac:dyDescent="0.25">
      <c r="A5506" s="20">
        <f t="shared" si="171"/>
        <v>43116.041666653335</v>
      </c>
      <c r="B5506" s="29">
        <v>19.084330000000001</v>
      </c>
      <c r="C5506" s="30">
        <v>0.95048999999999995</v>
      </c>
      <c r="D5506" s="29">
        <v>76.399640000000005</v>
      </c>
      <c r="E5506" s="29"/>
      <c r="F5506" s="24">
        <f t="shared" si="170"/>
        <v>19.084330000000001</v>
      </c>
      <c r="G5506" s="24">
        <v>19.084330000000001</v>
      </c>
      <c r="H5506" s="23">
        <v>6.6011100000000003</v>
      </c>
      <c r="I5506" s="23">
        <f>COUNTIF(G5506:G5529,"&gt;150")</f>
        <v>0</v>
      </c>
      <c r="J5506" s="23">
        <v>150</v>
      </c>
      <c r="K5506" s="23"/>
    </row>
    <row r="5507" spans="1:11" ht="12.75" customHeight="1" x14ac:dyDescent="0.25">
      <c r="A5507" s="20">
        <f t="shared" si="171"/>
        <v>43116.083333319999</v>
      </c>
      <c r="B5507" s="29">
        <v>16.362549999999999</v>
      </c>
      <c r="C5507" s="30">
        <v>0.70699000000000001</v>
      </c>
      <c r="D5507" s="29">
        <v>81.294790000000006</v>
      </c>
      <c r="E5507" s="29"/>
      <c r="F5507" s="24">
        <f t="shared" si="170"/>
        <v>16.362549999999999</v>
      </c>
      <c r="G5507" s="24">
        <v>16.362549999999999</v>
      </c>
      <c r="H5507" s="23">
        <v>6.5972799999999996</v>
      </c>
      <c r="I5507" s="23"/>
      <c r="J5507" s="23">
        <v>150</v>
      </c>
      <c r="K5507" s="23"/>
    </row>
    <row r="5508" spans="1:11" ht="12.75" customHeight="1" x14ac:dyDescent="0.25">
      <c r="A5508" s="20">
        <f t="shared" si="171"/>
        <v>43116.124999986663</v>
      </c>
      <c r="B5508" s="29">
        <v>13.29</v>
      </c>
      <c r="C5508" s="30">
        <v>1.073</v>
      </c>
      <c r="D5508" s="29">
        <v>72.919280000000001</v>
      </c>
      <c r="E5508" s="29"/>
      <c r="F5508" s="24">
        <f t="shared" si="170"/>
        <v>13.29</v>
      </c>
      <c r="G5508" s="24">
        <v>13.29</v>
      </c>
      <c r="H5508" s="23">
        <v>6.5970599999999999</v>
      </c>
      <c r="I5508" s="23"/>
      <c r="J5508" s="23">
        <v>150</v>
      </c>
      <c r="K5508" s="23"/>
    </row>
    <row r="5509" spans="1:11" ht="12.75" customHeight="1" x14ac:dyDescent="0.25">
      <c r="A5509" s="20">
        <f t="shared" si="171"/>
        <v>43116.166666653327</v>
      </c>
      <c r="B5509" s="29">
        <v>17.290330000000001</v>
      </c>
      <c r="C5509" s="30">
        <v>0.78717999999999999</v>
      </c>
      <c r="D5509" s="29">
        <v>80.589839999999995</v>
      </c>
      <c r="E5509" s="29"/>
      <c r="F5509" s="24">
        <f t="shared" si="170"/>
        <v>17.290330000000001</v>
      </c>
      <c r="G5509" s="24">
        <v>17.290330000000001</v>
      </c>
      <c r="H5509" s="23">
        <v>6.59633</v>
      </c>
      <c r="I5509" s="23"/>
      <c r="J5509" s="23">
        <v>150</v>
      </c>
      <c r="K5509" s="23"/>
    </row>
    <row r="5510" spans="1:11" ht="12.75" customHeight="1" x14ac:dyDescent="0.25">
      <c r="A5510" s="20">
        <f t="shared" si="171"/>
        <v>43116.208333319992</v>
      </c>
      <c r="B5510" s="29">
        <v>15.734170000000001</v>
      </c>
      <c r="C5510" s="30">
        <v>0.81447000000000003</v>
      </c>
      <c r="D5510" s="29">
        <v>83.326329999999999</v>
      </c>
      <c r="E5510" s="29"/>
      <c r="F5510" s="24">
        <f t="shared" si="170"/>
        <v>15.734170000000001</v>
      </c>
      <c r="G5510" s="24">
        <v>15.734170000000001</v>
      </c>
      <c r="H5510" s="23">
        <v>6.5895400000000004</v>
      </c>
      <c r="I5510" s="23"/>
      <c r="J5510" s="23">
        <v>150</v>
      </c>
      <c r="K5510" s="23"/>
    </row>
    <row r="5511" spans="1:11" ht="12.75" customHeight="1" x14ac:dyDescent="0.25">
      <c r="A5511" s="20">
        <f t="shared" si="171"/>
        <v>43116.249999986656</v>
      </c>
      <c r="B5511" s="29">
        <v>15.012449999999999</v>
      </c>
      <c r="C5511" s="30">
        <v>0.59701000000000004</v>
      </c>
      <c r="D5511" s="29">
        <v>84.894779999999997</v>
      </c>
      <c r="E5511" s="29"/>
      <c r="F5511" s="24">
        <f t="shared" si="170"/>
        <v>15.012449999999999</v>
      </c>
      <c r="G5511" s="24">
        <v>15.012449999999999</v>
      </c>
      <c r="H5511" s="23">
        <v>6.58772</v>
      </c>
      <c r="I5511" s="23"/>
      <c r="J5511" s="23">
        <v>150</v>
      </c>
      <c r="K5511" s="23"/>
    </row>
    <row r="5512" spans="1:11" ht="12.75" customHeight="1" x14ac:dyDescent="0.25">
      <c r="A5512" s="20">
        <f t="shared" si="171"/>
        <v>43116.29166665332</v>
      </c>
      <c r="B5512" s="29">
        <v>13.14345</v>
      </c>
      <c r="C5512" s="30">
        <v>1.01878</v>
      </c>
      <c r="D5512" s="29">
        <v>79.55377</v>
      </c>
      <c r="E5512" s="29"/>
      <c r="F5512" s="24">
        <f t="shared" si="170"/>
        <v>13.14345</v>
      </c>
      <c r="G5512" s="24">
        <v>13.14345</v>
      </c>
      <c r="H5512" s="23">
        <v>6.58629</v>
      </c>
      <c r="I5512" s="23"/>
      <c r="J5512" s="23">
        <v>150</v>
      </c>
      <c r="K5512" s="23"/>
    </row>
    <row r="5513" spans="1:11" ht="12.75" customHeight="1" x14ac:dyDescent="0.25">
      <c r="A5513" s="20">
        <f t="shared" si="171"/>
        <v>43116.333333319984</v>
      </c>
      <c r="B5513" s="29">
        <v>11.92356</v>
      </c>
      <c r="C5513" s="30">
        <v>2.3584999999999998</v>
      </c>
      <c r="D5513" s="29">
        <v>75.302999999999997</v>
      </c>
      <c r="E5513" s="29"/>
      <c r="F5513" s="24">
        <f t="shared" si="170"/>
        <v>11.92356</v>
      </c>
      <c r="G5513" s="24">
        <v>11.92356</v>
      </c>
      <c r="H5513" s="23">
        <v>6.5850200000000001</v>
      </c>
      <c r="I5513" s="23"/>
      <c r="J5513" s="23">
        <v>150</v>
      </c>
      <c r="K5513" s="23"/>
    </row>
    <row r="5514" spans="1:11" ht="12.75" customHeight="1" x14ac:dyDescent="0.25">
      <c r="A5514" s="20">
        <f t="shared" si="171"/>
        <v>43116.374999986649</v>
      </c>
      <c r="B5514" s="29">
        <v>14.391109999999999</v>
      </c>
      <c r="C5514" s="30">
        <v>3.5436000000000001</v>
      </c>
      <c r="D5514" s="29">
        <v>62.265140000000002</v>
      </c>
      <c r="E5514" s="29"/>
      <c r="F5514" s="24">
        <f t="shared" si="170"/>
        <v>14.391109999999999</v>
      </c>
      <c r="G5514" s="24">
        <v>14.391109999999999</v>
      </c>
      <c r="H5514" s="23">
        <v>6.5843299999999996</v>
      </c>
      <c r="I5514" s="23"/>
      <c r="J5514" s="23">
        <v>150</v>
      </c>
      <c r="K5514" s="23"/>
    </row>
    <row r="5515" spans="1:11" ht="12.75" customHeight="1" x14ac:dyDescent="0.25">
      <c r="A5515" s="20">
        <f t="shared" si="171"/>
        <v>43116.416666653313</v>
      </c>
      <c r="B5515" s="29">
        <v>13.66783</v>
      </c>
      <c r="C5515" s="30">
        <v>3.7543299999999999</v>
      </c>
      <c r="D5515" s="29">
        <v>67.966070000000002</v>
      </c>
      <c r="E5515" s="29"/>
      <c r="F5515" s="24">
        <f t="shared" ref="F5515:F5578" si="172">IF(AND(B5515&gt;0,ISNUMBER(B5515)),B5515,"")</f>
        <v>13.66783</v>
      </c>
      <c r="G5515" s="24">
        <v>13.66783</v>
      </c>
      <c r="H5515" s="23">
        <v>6.5819999999999999</v>
      </c>
      <c r="I5515" s="23"/>
      <c r="J5515" s="23">
        <v>150</v>
      </c>
      <c r="K5515" s="23"/>
    </row>
    <row r="5516" spans="1:11" ht="12.75" customHeight="1" x14ac:dyDescent="0.25">
      <c r="A5516" s="20">
        <f t="shared" ref="A5516:A5579" si="173">A5515+1/24</f>
        <v>43116.458333319977</v>
      </c>
      <c r="B5516" s="29">
        <v>14.77567</v>
      </c>
      <c r="C5516" s="30">
        <v>4.0592699999999997</v>
      </c>
      <c r="D5516" s="29">
        <v>64.655140000000003</v>
      </c>
      <c r="E5516" s="29"/>
      <c r="F5516" s="24">
        <f t="shared" si="172"/>
        <v>14.77567</v>
      </c>
      <c r="G5516" s="24">
        <v>14.77567</v>
      </c>
      <c r="H5516" s="23">
        <v>6.5819599999999996</v>
      </c>
      <c r="I5516" s="23"/>
      <c r="J5516" s="23">
        <v>150</v>
      </c>
      <c r="K5516" s="23"/>
    </row>
    <row r="5517" spans="1:11" ht="12.75" customHeight="1" x14ac:dyDescent="0.25">
      <c r="A5517" s="20">
        <f t="shared" si="173"/>
        <v>43116.499999986641</v>
      </c>
      <c r="B5517" s="29">
        <v>16.477609999999999</v>
      </c>
      <c r="C5517" s="30">
        <v>4.6415100000000002</v>
      </c>
      <c r="D5517" s="29">
        <v>63.284199999999998</v>
      </c>
      <c r="E5517" s="29"/>
      <c r="F5517" s="24">
        <f t="shared" si="172"/>
        <v>16.477609999999999</v>
      </c>
      <c r="G5517" s="24">
        <v>16.477609999999999</v>
      </c>
      <c r="H5517" s="23">
        <v>6.5781099999999997</v>
      </c>
      <c r="I5517" s="23"/>
      <c r="J5517" s="23">
        <v>150</v>
      </c>
      <c r="K5517" s="23"/>
    </row>
    <row r="5518" spans="1:11" ht="12.75" customHeight="1" x14ac:dyDescent="0.25">
      <c r="A5518" s="20">
        <f t="shared" si="173"/>
        <v>43116.541666653306</v>
      </c>
      <c r="B5518" s="29">
        <v>20.480440000000002</v>
      </c>
      <c r="C5518" s="30">
        <v>4.0316400000000003</v>
      </c>
      <c r="D5518" s="29">
        <v>63.166200000000003</v>
      </c>
      <c r="E5518" s="29"/>
      <c r="F5518" s="24">
        <f t="shared" si="172"/>
        <v>20.480440000000002</v>
      </c>
      <c r="G5518" s="24">
        <v>20.480440000000002</v>
      </c>
      <c r="H5518" s="23">
        <v>6.5781099999999997</v>
      </c>
      <c r="I5518" s="23"/>
      <c r="J5518" s="23">
        <v>150</v>
      </c>
      <c r="K5518" s="23"/>
    </row>
    <row r="5519" spans="1:11" ht="12.75" customHeight="1" x14ac:dyDescent="0.25">
      <c r="A5519" s="20">
        <f t="shared" si="173"/>
        <v>43116.58333331997</v>
      </c>
      <c r="B5519" s="29">
        <v>13.379339999999999</v>
      </c>
      <c r="C5519" s="30">
        <v>2.77373</v>
      </c>
      <c r="D5519" s="29">
        <v>63.095440000000004</v>
      </c>
      <c r="E5519" s="29"/>
      <c r="F5519" s="24">
        <f t="shared" si="172"/>
        <v>13.379339999999999</v>
      </c>
      <c r="G5519" s="24">
        <v>13.379339999999999</v>
      </c>
      <c r="H5519" s="23">
        <v>6.5768899999999997</v>
      </c>
      <c r="I5519" s="23"/>
      <c r="J5519" s="23">
        <v>150</v>
      </c>
      <c r="K5519" s="23"/>
    </row>
    <row r="5520" spans="1:11" ht="12.75" customHeight="1" x14ac:dyDescent="0.25">
      <c r="A5520" s="20">
        <f t="shared" si="173"/>
        <v>43116.624999986634</v>
      </c>
      <c r="B5520" s="29">
        <v>13.03961</v>
      </c>
      <c r="C5520" s="30">
        <v>3.6675599999999999</v>
      </c>
      <c r="D5520" s="29">
        <v>66.295150000000007</v>
      </c>
      <c r="E5520" s="29"/>
      <c r="F5520" s="24">
        <f t="shared" si="172"/>
        <v>13.03961</v>
      </c>
      <c r="G5520" s="24">
        <v>13.03961</v>
      </c>
      <c r="H5520" s="23">
        <v>6.5768199999999997</v>
      </c>
      <c r="I5520" s="23"/>
      <c r="J5520" s="23">
        <v>150</v>
      </c>
      <c r="K5520" s="23"/>
    </row>
    <row r="5521" spans="1:11" ht="12.75" customHeight="1" x14ac:dyDescent="0.25">
      <c r="A5521" s="20">
        <f t="shared" si="173"/>
        <v>43116.666666653298</v>
      </c>
      <c r="B5521" s="29">
        <v>12.77805</v>
      </c>
      <c r="C5521" s="30">
        <v>4.2770299999999999</v>
      </c>
      <c r="D5521" s="29">
        <v>63.302680000000002</v>
      </c>
      <c r="E5521" s="29"/>
      <c r="F5521" s="24">
        <f t="shared" si="172"/>
        <v>12.77805</v>
      </c>
      <c r="G5521" s="24">
        <v>12.77805</v>
      </c>
      <c r="H5521" s="23">
        <v>6.5729499999999996</v>
      </c>
      <c r="I5521" s="23"/>
      <c r="J5521" s="23">
        <v>150</v>
      </c>
      <c r="K5521" s="23"/>
    </row>
    <row r="5522" spans="1:11" ht="12.75" customHeight="1" x14ac:dyDescent="0.25">
      <c r="A5522" s="20">
        <f t="shared" si="173"/>
        <v>43116.708333319963</v>
      </c>
      <c r="B5522" s="29">
        <v>15.72256</v>
      </c>
      <c r="C5522" s="30">
        <v>3.50475</v>
      </c>
      <c r="D5522" s="29">
        <v>64.374709999999993</v>
      </c>
      <c r="E5522" s="29"/>
      <c r="F5522" s="24">
        <f t="shared" si="172"/>
        <v>15.72256</v>
      </c>
      <c r="G5522" s="24">
        <v>15.72256</v>
      </c>
      <c r="H5522" s="23">
        <v>6.5693299999999999</v>
      </c>
      <c r="I5522" s="23"/>
      <c r="J5522" s="23">
        <v>150</v>
      </c>
      <c r="K5522" s="23"/>
    </row>
    <row r="5523" spans="1:11" ht="12.75" customHeight="1" x14ac:dyDescent="0.25">
      <c r="A5523" s="20">
        <f t="shared" si="173"/>
        <v>43116.749999986627</v>
      </c>
      <c r="B5523" s="29">
        <v>14.30039</v>
      </c>
      <c r="C5523" s="30">
        <v>4.1568899999999998</v>
      </c>
      <c r="D5523" s="29">
        <v>64.721850000000003</v>
      </c>
      <c r="E5523" s="29"/>
      <c r="F5523" s="24">
        <f t="shared" si="172"/>
        <v>14.30039</v>
      </c>
      <c r="G5523" s="24">
        <v>14.30039</v>
      </c>
      <c r="H5523" s="23">
        <v>6.5682799999999997</v>
      </c>
      <c r="I5523" s="23"/>
      <c r="J5523" s="23">
        <v>150</v>
      </c>
      <c r="K5523" s="23"/>
    </row>
    <row r="5524" spans="1:11" ht="12.75" customHeight="1" x14ac:dyDescent="0.25">
      <c r="A5524" s="20">
        <f t="shared" si="173"/>
        <v>43116.791666653291</v>
      </c>
      <c r="B5524" s="29">
        <v>16.933499999999999</v>
      </c>
      <c r="C5524" s="30">
        <v>3.8745599999999998</v>
      </c>
      <c r="D5524" s="29">
        <v>65.826359999999994</v>
      </c>
      <c r="E5524" s="29"/>
      <c r="F5524" s="24">
        <f t="shared" si="172"/>
        <v>16.933499999999999</v>
      </c>
      <c r="G5524" s="24">
        <v>16.933499999999999</v>
      </c>
      <c r="H5524" s="23">
        <v>6.5671099999999996</v>
      </c>
      <c r="I5524" s="23"/>
      <c r="J5524" s="23">
        <v>150</v>
      </c>
      <c r="K5524" s="23"/>
    </row>
    <row r="5525" spans="1:11" ht="12.75" customHeight="1" x14ac:dyDescent="0.25">
      <c r="A5525" s="20">
        <f t="shared" si="173"/>
        <v>43116.833333319955</v>
      </c>
      <c r="B5525" s="29">
        <v>17.547889999999999</v>
      </c>
      <c r="C5525" s="30">
        <v>2.94367</v>
      </c>
      <c r="D5525" s="29">
        <v>69.700540000000004</v>
      </c>
      <c r="E5525" s="29"/>
      <c r="F5525" s="24">
        <f t="shared" si="172"/>
        <v>17.547889999999999</v>
      </c>
      <c r="G5525" s="24">
        <v>17.547889999999999</v>
      </c>
      <c r="H5525" s="23">
        <v>6.5608899999999997</v>
      </c>
      <c r="I5525" s="23"/>
      <c r="J5525" s="23">
        <v>150</v>
      </c>
      <c r="K5525" s="23"/>
    </row>
    <row r="5526" spans="1:11" ht="12.75" customHeight="1" x14ac:dyDescent="0.25">
      <c r="A5526" s="20">
        <f t="shared" si="173"/>
        <v>43116.87499998662</v>
      </c>
      <c r="B5526" s="29">
        <v>18.56861</v>
      </c>
      <c r="C5526" s="30">
        <v>3.0344799999999998</v>
      </c>
      <c r="D5526" s="29">
        <v>69.708240000000004</v>
      </c>
      <c r="E5526" s="29"/>
      <c r="F5526" s="24">
        <f t="shared" si="172"/>
        <v>18.56861</v>
      </c>
      <c r="G5526" s="24">
        <v>18.56861</v>
      </c>
      <c r="H5526" s="23">
        <v>6.5602200000000002</v>
      </c>
      <c r="I5526" s="23"/>
      <c r="J5526" s="23">
        <v>150</v>
      </c>
      <c r="K5526" s="23"/>
    </row>
    <row r="5527" spans="1:11" ht="12.75" customHeight="1" x14ac:dyDescent="0.25">
      <c r="A5527" s="20">
        <f t="shared" si="173"/>
        <v>43116.916666653284</v>
      </c>
      <c r="B5527" s="29">
        <v>16.915939999999999</v>
      </c>
      <c r="C5527" s="30">
        <v>3.4761899999999999</v>
      </c>
      <c r="D5527" s="29">
        <v>62.75759</v>
      </c>
      <c r="E5527" s="29"/>
      <c r="F5527" s="24">
        <f t="shared" si="172"/>
        <v>16.915939999999999</v>
      </c>
      <c r="G5527" s="24">
        <v>16.915939999999999</v>
      </c>
      <c r="H5527" s="23">
        <v>6.5571700000000002</v>
      </c>
      <c r="I5527" s="23"/>
      <c r="J5527" s="23">
        <v>150</v>
      </c>
      <c r="K5527" s="23"/>
    </row>
    <row r="5528" spans="1:11" ht="12.75" customHeight="1" x14ac:dyDescent="0.25">
      <c r="A5528" s="20">
        <f t="shared" si="173"/>
        <v>43116.958333319948</v>
      </c>
      <c r="B5528" s="29">
        <v>16.826840000000001</v>
      </c>
      <c r="C5528" s="30">
        <v>2.7528800000000002</v>
      </c>
      <c r="D5528" s="29">
        <v>66.968490000000003</v>
      </c>
      <c r="E5528" s="29"/>
      <c r="F5528" s="24">
        <f t="shared" si="172"/>
        <v>16.826840000000001</v>
      </c>
      <c r="G5528" s="24">
        <v>16.826840000000001</v>
      </c>
      <c r="H5528" s="23">
        <v>6.5562199999999997</v>
      </c>
      <c r="I5528" s="23"/>
      <c r="J5528" s="23">
        <v>150</v>
      </c>
      <c r="K5528" s="23"/>
    </row>
    <row r="5529" spans="1:11" ht="12.75" customHeight="1" x14ac:dyDescent="0.25">
      <c r="A5529" s="20">
        <f t="shared" si="173"/>
        <v>43116.999999986612</v>
      </c>
      <c r="B5529" s="29">
        <v>20.929110000000001</v>
      </c>
      <c r="C5529" s="30">
        <v>3.0126400000000002</v>
      </c>
      <c r="D5529" s="29">
        <v>68.919719999999998</v>
      </c>
      <c r="E5529" s="29"/>
      <c r="F5529" s="24">
        <f t="shared" si="172"/>
        <v>20.929110000000001</v>
      </c>
      <c r="G5529" s="24">
        <v>20.929110000000001</v>
      </c>
      <c r="H5529" s="23">
        <v>6.55213</v>
      </c>
      <c r="I5529" s="23"/>
      <c r="J5529" s="23">
        <v>150</v>
      </c>
      <c r="K5529" s="23"/>
    </row>
    <row r="5530" spans="1:11" ht="12.75" customHeight="1" x14ac:dyDescent="0.25">
      <c r="A5530" s="20">
        <f t="shared" si="173"/>
        <v>43117.041666653276</v>
      </c>
      <c r="B5530" s="29">
        <v>26.932929999999999</v>
      </c>
      <c r="C5530" s="30">
        <v>3.0352899999999998</v>
      </c>
      <c r="D5530" s="29">
        <v>65.884799999999998</v>
      </c>
      <c r="E5530" s="29"/>
      <c r="F5530" s="24">
        <f t="shared" si="172"/>
        <v>26.932929999999999</v>
      </c>
      <c r="G5530" s="24">
        <v>26.932929999999999</v>
      </c>
      <c r="H5530" s="23">
        <v>6.5456000000000003</v>
      </c>
      <c r="I5530" s="23">
        <f>COUNTIF(G5530:G5553,"&gt;150")</f>
        <v>0</v>
      </c>
      <c r="J5530" s="23">
        <v>150</v>
      </c>
      <c r="K5530" s="23"/>
    </row>
    <row r="5531" spans="1:11" ht="12.75" customHeight="1" x14ac:dyDescent="0.25">
      <c r="A5531" s="20">
        <f t="shared" si="173"/>
        <v>43117.083333319941</v>
      </c>
      <c r="B5531" s="29">
        <v>25.532240000000002</v>
      </c>
      <c r="C5531" s="30">
        <v>2.6117300000000001</v>
      </c>
      <c r="D5531" s="29">
        <v>67.279179999999997</v>
      </c>
      <c r="E5531" s="29"/>
      <c r="F5531" s="24">
        <f t="shared" si="172"/>
        <v>25.532240000000002</v>
      </c>
      <c r="G5531" s="24">
        <v>25.532240000000002</v>
      </c>
      <c r="H5531" s="23">
        <v>6.5453299999999999</v>
      </c>
      <c r="I5531" s="23"/>
      <c r="J5531" s="23">
        <v>150</v>
      </c>
      <c r="K5531" s="23"/>
    </row>
    <row r="5532" spans="1:11" ht="12.75" customHeight="1" x14ac:dyDescent="0.25">
      <c r="A5532" s="20">
        <f t="shared" si="173"/>
        <v>43117.124999986605</v>
      </c>
      <c r="B5532" s="29">
        <v>19.080020000000001</v>
      </c>
      <c r="C5532" s="30">
        <v>3.1148899999999999</v>
      </c>
      <c r="D5532" s="29">
        <v>65.503330000000005</v>
      </c>
      <c r="E5532" s="29"/>
      <c r="F5532" s="24">
        <f t="shared" si="172"/>
        <v>19.080020000000001</v>
      </c>
      <c r="G5532" s="24">
        <v>19.080020000000001</v>
      </c>
      <c r="H5532" s="23">
        <v>6.54366</v>
      </c>
      <c r="I5532" s="23"/>
      <c r="J5532" s="23">
        <v>150</v>
      </c>
      <c r="K5532" s="23"/>
    </row>
    <row r="5533" spans="1:11" ht="12.75" customHeight="1" x14ac:dyDescent="0.25">
      <c r="A5533" s="20">
        <f t="shared" si="173"/>
        <v>43117.166666653269</v>
      </c>
      <c r="B5533" s="29">
        <v>23.798179999999999</v>
      </c>
      <c r="C5533" s="30">
        <v>2.8448799999999999</v>
      </c>
      <c r="D5533" s="29">
        <v>69.256209999999996</v>
      </c>
      <c r="E5533" s="29"/>
      <c r="F5533" s="24">
        <f t="shared" si="172"/>
        <v>23.798179999999999</v>
      </c>
      <c r="G5533" s="24">
        <v>23.798179999999999</v>
      </c>
      <c r="H5533" s="23">
        <v>6.5426700000000002</v>
      </c>
      <c r="I5533" s="23"/>
      <c r="J5533" s="23">
        <v>150</v>
      </c>
      <c r="K5533" s="23"/>
    </row>
    <row r="5534" spans="1:11" ht="12.75" customHeight="1" x14ac:dyDescent="0.25">
      <c r="A5534" s="20">
        <f t="shared" si="173"/>
        <v>43117.208333319933</v>
      </c>
      <c r="B5534" s="29">
        <v>24.386880000000001</v>
      </c>
      <c r="C5534" s="30">
        <v>2.7717200000000002</v>
      </c>
      <c r="D5534" s="29">
        <v>69.678060000000002</v>
      </c>
      <c r="E5534" s="29"/>
      <c r="F5534" s="24">
        <f t="shared" si="172"/>
        <v>24.386880000000001</v>
      </c>
      <c r="G5534" s="24">
        <v>24.386880000000001</v>
      </c>
      <c r="H5534" s="23">
        <v>6.5376700000000003</v>
      </c>
      <c r="I5534" s="23"/>
      <c r="J5534" s="23">
        <v>150</v>
      </c>
      <c r="K5534" s="23"/>
    </row>
    <row r="5535" spans="1:11" ht="12.75" customHeight="1" x14ac:dyDescent="0.25">
      <c r="A5535" s="20">
        <f t="shared" si="173"/>
        <v>43117.249999986598</v>
      </c>
      <c r="B5535" s="29">
        <v>19.322379999999999</v>
      </c>
      <c r="C5535" s="30">
        <v>2.9024800000000002</v>
      </c>
      <c r="D5535" s="29">
        <v>65.768109999999993</v>
      </c>
      <c r="E5535" s="29"/>
      <c r="F5535" s="24">
        <f t="shared" si="172"/>
        <v>19.322379999999999</v>
      </c>
      <c r="G5535" s="24">
        <v>19.322379999999999</v>
      </c>
      <c r="H5535" s="23">
        <v>6.5352499999999996</v>
      </c>
      <c r="I5535" s="23"/>
      <c r="J5535" s="23">
        <v>150</v>
      </c>
      <c r="K5535" s="23"/>
    </row>
    <row r="5536" spans="1:11" ht="12.75" customHeight="1" x14ac:dyDescent="0.25">
      <c r="A5536" s="20">
        <f t="shared" si="173"/>
        <v>43117.291666653262</v>
      </c>
      <c r="B5536" s="29">
        <v>19.590959999999999</v>
      </c>
      <c r="C5536" s="30">
        <v>3.3717700000000002</v>
      </c>
      <c r="D5536" s="29">
        <v>63.770899999999997</v>
      </c>
      <c r="E5536" s="29"/>
      <c r="F5536" s="24">
        <f t="shared" si="172"/>
        <v>19.590959999999999</v>
      </c>
      <c r="G5536" s="24">
        <v>19.590959999999999</v>
      </c>
      <c r="H5536" s="23">
        <v>6.5334700000000003</v>
      </c>
      <c r="I5536" s="23"/>
      <c r="J5536" s="23">
        <v>150</v>
      </c>
      <c r="K5536" s="23"/>
    </row>
    <row r="5537" spans="1:11" ht="12.75" customHeight="1" x14ac:dyDescent="0.25">
      <c r="A5537" s="20">
        <f t="shared" si="173"/>
        <v>43117.333333319926</v>
      </c>
      <c r="B5537" s="29">
        <v>17.361080000000001</v>
      </c>
      <c r="C5537" s="30">
        <v>3.4227799999999999</v>
      </c>
      <c r="D5537" s="29">
        <v>63.022289999999998</v>
      </c>
      <c r="E5537" s="29"/>
      <c r="F5537" s="24">
        <f t="shared" si="172"/>
        <v>17.361080000000001</v>
      </c>
      <c r="G5537" s="24">
        <v>17.361080000000001</v>
      </c>
      <c r="H5537" s="23">
        <v>6.5297200000000002</v>
      </c>
      <c r="I5537" s="23"/>
      <c r="J5537" s="23">
        <v>150</v>
      </c>
      <c r="K5537" s="23"/>
    </row>
    <row r="5538" spans="1:11" ht="12.75" customHeight="1" x14ac:dyDescent="0.25">
      <c r="A5538" s="20">
        <f t="shared" si="173"/>
        <v>43117.37499998659</v>
      </c>
      <c r="B5538" s="29">
        <v>29.965879999999999</v>
      </c>
      <c r="C5538" s="30">
        <v>3.7964099999999998</v>
      </c>
      <c r="D5538" s="29">
        <v>65.558139999999995</v>
      </c>
      <c r="E5538" s="29"/>
      <c r="F5538" s="24">
        <f t="shared" si="172"/>
        <v>29.965879999999999</v>
      </c>
      <c r="G5538" s="24">
        <v>29.965879999999999</v>
      </c>
      <c r="H5538" s="23">
        <v>6.5263299999999997</v>
      </c>
      <c r="I5538" s="23"/>
      <c r="J5538" s="23">
        <v>150</v>
      </c>
      <c r="K5538" s="23"/>
    </row>
    <row r="5539" spans="1:11" ht="12.75" customHeight="1" x14ac:dyDescent="0.25">
      <c r="A5539" s="20">
        <f t="shared" si="173"/>
        <v>43117.416666653255</v>
      </c>
      <c r="B5539" s="29">
        <v>18.703410000000002</v>
      </c>
      <c r="C5539" s="30">
        <v>3.89534</v>
      </c>
      <c r="D5539" s="29">
        <v>62.778730000000003</v>
      </c>
      <c r="E5539" s="29"/>
      <c r="F5539" s="24">
        <f t="shared" si="172"/>
        <v>18.703410000000002</v>
      </c>
      <c r="G5539" s="24">
        <v>18.703410000000002</v>
      </c>
      <c r="H5539" s="23">
        <v>6.5155000000000003</v>
      </c>
      <c r="I5539" s="23"/>
      <c r="J5539" s="23">
        <v>150</v>
      </c>
      <c r="K5539" s="23"/>
    </row>
    <row r="5540" spans="1:11" ht="12.75" customHeight="1" x14ac:dyDescent="0.25">
      <c r="A5540" s="20">
        <f t="shared" si="173"/>
        <v>43117.458333319919</v>
      </c>
      <c r="B5540" s="29">
        <v>21.3889</v>
      </c>
      <c r="C5540" s="30">
        <v>3.8186800000000001</v>
      </c>
      <c r="D5540" s="29">
        <v>56.832479999999997</v>
      </c>
      <c r="E5540" s="29"/>
      <c r="F5540" s="24">
        <f t="shared" si="172"/>
        <v>21.3889</v>
      </c>
      <c r="G5540" s="24">
        <v>21.3889</v>
      </c>
      <c r="H5540" s="23">
        <v>6.5108300000000003</v>
      </c>
      <c r="I5540" s="23"/>
      <c r="J5540" s="23">
        <v>150</v>
      </c>
      <c r="K5540" s="23"/>
    </row>
    <row r="5541" spans="1:11" ht="12.75" customHeight="1" x14ac:dyDescent="0.25">
      <c r="A5541" s="20">
        <f t="shared" si="173"/>
        <v>43117.499999986583</v>
      </c>
      <c r="B5541" s="29">
        <v>27.371289999999998</v>
      </c>
      <c r="C5541" s="30">
        <v>3.95844</v>
      </c>
      <c r="D5541" s="29">
        <v>53.365160000000003</v>
      </c>
      <c r="E5541" s="29"/>
      <c r="F5541" s="24">
        <f t="shared" si="172"/>
        <v>27.371289999999998</v>
      </c>
      <c r="G5541" s="24">
        <v>27.371289999999998</v>
      </c>
      <c r="H5541" s="23">
        <v>6.5107200000000001</v>
      </c>
      <c r="I5541" s="23"/>
      <c r="J5541" s="23">
        <v>150</v>
      </c>
      <c r="K5541" s="23"/>
    </row>
    <row r="5542" spans="1:11" ht="12.75" customHeight="1" x14ac:dyDescent="0.25">
      <c r="A5542" s="20">
        <f t="shared" si="173"/>
        <v>43117.541666653247</v>
      </c>
      <c r="B5542" s="29">
        <v>21.1418</v>
      </c>
      <c r="C5542" s="30">
        <v>3.8272900000000001</v>
      </c>
      <c r="D5542" s="29">
        <v>51.232410000000002</v>
      </c>
      <c r="E5542" s="29"/>
      <c r="F5542" s="24">
        <f t="shared" si="172"/>
        <v>21.1418</v>
      </c>
      <c r="G5542" s="24">
        <v>21.1418</v>
      </c>
      <c r="H5542" s="23">
        <v>6.5077999999999996</v>
      </c>
      <c r="I5542" s="23"/>
      <c r="J5542" s="23">
        <v>150</v>
      </c>
      <c r="K5542" s="23"/>
    </row>
    <row r="5543" spans="1:11" ht="12.75" customHeight="1" x14ac:dyDescent="0.25">
      <c r="A5543" s="20">
        <f t="shared" si="173"/>
        <v>43117.583333319912</v>
      </c>
      <c r="B5543" s="29">
        <v>21.76153</v>
      </c>
      <c r="C5543" s="30">
        <v>3.6818499999999998</v>
      </c>
      <c r="D5543" s="29">
        <v>47.335810000000002</v>
      </c>
      <c r="E5543" s="29"/>
      <c r="F5543" s="24">
        <f t="shared" si="172"/>
        <v>21.76153</v>
      </c>
      <c r="G5543" s="24">
        <v>21.76153</v>
      </c>
      <c r="H5543" s="23">
        <v>6.50746</v>
      </c>
      <c r="I5543" s="23"/>
      <c r="J5543" s="23">
        <v>150</v>
      </c>
      <c r="K5543" s="23"/>
    </row>
    <row r="5544" spans="1:11" ht="12.75" customHeight="1" x14ac:dyDescent="0.25">
      <c r="A5544" s="20">
        <f t="shared" si="173"/>
        <v>43117.624999986576</v>
      </c>
      <c r="B5544" s="29">
        <v>22.388539999999999</v>
      </c>
      <c r="C5544" s="30">
        <v>3.8457400000000002</v>
      </c>
      <c r="D5544" s="29">
        <v>47.398910000000001</v>
      </c>
      <c r="E5544" s="29"/>
      <c r="F5544" s="24">
        <f t="shared" si="172"/>
        <v>22.388539999999999</v>
      </c>
      <c r="G5544" s="24">
        <v>22.388539999999999</v>
      </c>
      <c r="H5544" s="23">
        <v>6.5071599999999998</v>
      </c>
      <c r="I5544" s="23"/>
      <c r="J5544" s="23">
        <v>150</v>
      </c>
      <c r="K5544" s="23"/>
    </row>
    <row r="5545" spans="1:11" ht="12.75" customHeight="1" x14ac:dyDescent="0.25">
      <c r="A5545" s="20">
        <f t="shared" si="173"/>
        <v>43117.66666665324</v>
      </c>
      <c r="B5545" s="29">
        <v>20.96874</v>
      </c>
      <c r="C5545" s="30">
        <v>3.8160500000000002</v>
      </c>
      <c r="D5545" s="29">
        <v>50.892940000000003</v>
      </c>
      <c r="E5545" s="29"/>
      <c r="F5545" s="24">
        <f t="shared" si="172"/>
        <v>20.96874</v>
      </c>
      <c r="G5545" s="24">
        <v>20.96874</v>
      </c>
      <c r="H5545" s="23">
        <v>6.5043899999999999</v>
      </c>
      <c r="I5545" s="23"/>
      <c r="J5545" s="23">
        <v>150</v>
      </c>
      <c r="K5545" s="23"/>
    </row>
    <row r="5546" spans="1:11" ht="12.75" customHeight="1" x14ac:dyDescent="0.25">
      <c r="A5546" s="20">
        <f t="shared" si="173"/>
        <v>43117.708333319904</v>
      </c>
      <c r="B5546" s="29">
        <v>27.127790000000001</v>
      </c>
      <c r="C5546" s="30">
        <v>3.6790600000000002</v>
      </c>
      <c r="D5546" s="29">
        <v>51.818289999999998</v>
      </c>
      <c r="E5546" s="29"/>
      <c r="F5546" s="24">
        <f t="shared" si="172"/>
        <v>27.127790000000001</v>
      </c>
      <c r="G5546" s="24">
        <v>27.127790000000001</v>
      </c>
      <c r="H5546" s="23">
        <v>6.5015000000000001</v>
      </c>
      <c r="I5546" s="23"/>
      <c r="J5546" s="23">
        <v>150</v>
      </c>
      <c r="K5546" s="23"/>
    </row>
    <row r="5547" spans="1:11" ht="12.75" customHeight="1" x14ac:dyDescent="0.25">
      <c r="A5547" s="20">
        <f t="shared" si="173"/>
        <v>43117.749999986569</v>
      </c>
      <c r="B5547" s="29">
        <v>24.220859999999998</v>
      </c>
      <c r="C5547" s="30">
        <v>3.50116</v>
      </c>
      <c r="D5547" s="29">
        <v>47.200850000000003</v>
      </c>
      <c r="E5547" s="29"/>
      <c r="F5547" s="24">
        <f t="shared" si="172"/>
        <v>24.220859999999998</v>
      </c>
      <c r="G5547" s="24">
        <v>24.220859999999998</v>
      </c>
      <c r="H5547" s="23">
        <v>6.4956699999999996</v>
      </c>
      <c r="I5547" s="23"/>
      <c r="J5547" s="23">
        <v>150</v>
      </c>
      <c r="K5547" s="23"/>
    </row>
    <row r="5548" spans="1:11" ht="12.75" customHeight="1" x14ac:dyDescent="0.25">
      <c r="A5548" s="20">
        <f t="shared" si="173"/>
        <v>43117.791666653233</v>
      </c>
      <c r="B5548" s="29">
        <v>24.820350000000001</v>
      </c>
      <c r="C5548" s="30">
        <v>3.4004300000000001</v>
      </c>
      <c r="D5548" s="29">
        <v>53.099769999999999</v>
      </c>
      <c r="E5548" s="29"/>
      <c r="F5548" s="24">
        <f t="shared" si="172"/>
        <v>24.820350000000001</v>
      </c>
      <c r="G5548" s="24">
        <v>24.820350000000001</v>
      </c>
      <c r="H5548" s="23">
        <v>6.4949300000000001</v>
      </c>
      <c r="I5548" s="23"/>
      <c r="J5548" s="23">
        <v>150</v>
      </c>
      <c r="K5548" s="23"/>
    </row>
    <row r="5549" spans="1:11" ht="12.75" customHeight="1" x14ac:dyDescent="0.25">
      <c r="A5549" s="20">
        <f t="shared" si="173"/>
        <v>43117.833333319897</v>
      </c>
      <c r="B5549" s="29">
        <v>26.32732</v>
      </c>
      <c r="C5549" s="30">
        <v>3.2941600000000002</v>
      </c>
      <c r="D5549" s="29">
        <v>52.039639999999999</v>
      </c>
      <c r="E5549" s="29"/>
      <c r="F5549" s="24">
        <f t="shared" si="172"/>
        <v>26.32732</v>
      </c>
      <c r="G5549" s="24">
        <v>26.32732</v>
      </c>
      <c r="H5549" s="23">
        <v>6.49383</v>
      </c>
      <c r="I5549" s="23"/>
      <c r="J5549" s="23">
        <v>150</v>
      </c>
      <c r="K5549" s="23"/>
    </row>
    <row r="5550" spans="1:11" ht="12.75" customHeight="1" x14ac:dyDescent="0.25">
      <c r="A5550" s="20">
        <f t="shared" si="173"/>
        <v>43117.874999986561</v>
      </c>
      <c r="B5550" s="29">
        <v>18.52749</v>
      </c>
      <c r="C5550" s="30">
        <v>3.1218900000000001</v>
      </c>
      <c r="D5550" s="29">
        <v>47.717350000000003</v>
      </c>
      <c r="E5550" s="29"/>
      <c r="F5550" s="24">
        <f t="shared" si="172"/>
        <v>18.52749</v>
      </c>
      <c r="G5550" s="24">
        <v>18.52749</v>
      </c>
      <c r="H5550" s="23">
        <v>6.4936699999999998</v>
      </c>
      <c r="I5550" s="23"/>
      <c r="J5550" s="23">
        <v>150</v>
      </c>
      <c r="K5550" s="23"/>
    </row>
    <row r="5551" spans="1:11" ht="12.75" customHeight="1" x14ac:dyDescent="0.25">
      <c r="A5551" s="20">
        <f t="shared" si="173"/>
        <v>43117.916666653226</v>
      </c>
      <c r="B5551" s="29">
        <v>21.195</v>
      </c>
      <c r="C5551" s="30">
        <v>1.93727</v>
      </c>
      <c r="D5551" s="29">
        <v>65.060559999999995</v>
      </c>
      <c r="E5551" s="29"/>
      <c r="F5551" s="24">
        <f t="shared" si="172"/>
        <v>21.195</v>
      </c>
      <c r="G5551" s="24">
        <v>21.195</v>
      </c>
      <c r="H5551" s="23">
        <v>6.4931999999999999</v>
      </c>
      <c r="I5551" s="23"/>
      <c r="J5551" s="23">
        <v>150</v>
      </c>
      <c r="K5551" s="23"/>
    </row>
    <row r="5552" spans="1:11" ht="12.75" customHeight="1" x14ac:dyDescent="0.25">
      <c r="A5552" s="20">
        <f t="shared" si="173"/>
        <v>43117.95833331989</v>
      </c>
      <c r="B5552" s="29">
        <v>9.3359799999999993</v>
      </c>
      <c r="C5552" s="30">
        <v>1.3250999999999999</v>
      </c>
      <c r="D5552" s="29">
        <v>74.596990000000005</v>
      </c>
      <c r="E5552" s="29"/>
      <c r="F5552" s="24">
        <f t="shared" si="172"/>
        <v>9.3359799999999993</v>
      </c>
      <c r="G5552" s="24">
        <v>9.3359799999999993</v>
      </c>
      <c r="H5552" s="23">
        <v>6.4926700000000004</v>
      </c>
      <c r="I5552" s="23"/>
      <c r="J5552" s="23">
        <v>150</v>
      </c>
      <c r="K5552" s="23"/>
    </row>
    <row r="5553" spans="1:11" ht="12.75" customHeight="1" x14ac:dyDescent="0.25">
      <c r="A5553" s="20">
        <f t="shared" si="173"/>
        <v>43117.999999986554</v>
      </c>
      <c r="B5553" s="29">
        <v>-1.0620099999999999</v>
      </c>
      <c r="C5553" s="30">
        <v>2.1010399999999998</v>
      </c>
      <c r="D5553" s="29">
        <v>65.409189999999995</v>
      </c>
      <c r="E5553" s="29"/>
      <c r="F5553" s="24" t="str">
        <f t="shared" si="172"/>
        <v/>
      </c>
      <c r="G5553" s="24" t="s">
        <v>189</v>
      </c>
      <c r="H5553" s="23">
        <v>6.4916700000000001</v>
      </c>
      <c r="I5553" s="23"/>
      <c r="J5553" s="23">
        <v>150</v>
      </c>
      <c r="K5553" s="23"/>
    </row>
    <row r="5554" spans="1:11" ht="12.75" customHeight="1" x14ac:dyDescent="0.25">
      <c r="A5554" s="20">
        <f t="shared" si="173"/>
        <v>43118.041666653218</v>
      </c>
      <c r="B5554" s="29">
        <v>6.12514</v>
      </c>
      <c r="C5554" s="30">
        <v>2.2155900000000002</v>
      </c>
      <c r="D5554" s="29">
        <v>53.682940000000002</v>
      </c>
      <c r="E5554" s="29"/>
      <c r="F5554" s="24">
        <f t="shared" si="172"/>
        <v>6.12514</v>
      </c>
      <c r="G5554" s="24">
        <v>6.12514</v>
      </c>
      <c r="H5554" s="23">
        <v>6.4916700000000001</v>
      </c>
      <c r="I5554" s="23">
        <f>COUNTIF(G5554:G5577,"&gt;150")</f>
        <v>0</v>
      </c>
      <c r="J5554" s="23">
        <v>150</v>
      </c>
      <c r="K5554" s="23"/>
    </row>
    <row r="5555" spans="1:11" ht="12.75" customHeight="1" x14ac:dyDescent="0.25">
      <c r="A5555" s="20">
        <f t="shared" si="173"/>
        <v>43118.083333319883</v>
      </c>
      <c r="B5555" s="29">
        <v>6.6763700000000004</v>
      </c>
      <c r="C5555" s="30">
        <v>2.4891800000000002</v>
      </c>
      <c r="D5555" s="29">
        <v>42.866329999999998</v>
      </c>
      <c r="E5555" s="29"/>
      <c r="F5555" s="24">
        <f t="shared" si="172"/>
        <v>6.6763700000000004</v>
      </c>
      <c r="G5555" s="24">
        <v>6.6763700000000004</v>
      </c>
      <c r="H5555" s="23">
        <v>6.4912400000000003</v>
      </c>
      <c r="I5555" s="23"/>
      <c r="J5555" s="23">
        <v>150</v>
      </c>
      <c r="K5555" s="23"/>
    </row>
    <row r="5556" spans="1:11" ht="12.75" customHeight="1" x14ac:dyDescent="0.25">
      <c r="A5556" s="20">
        <f t="shared" si="173"/>
        <v>43118.124999986547</v>
      </c>
      <c r="B5556" s="29">
        <v>6.8262499999999999</v>
      </c>
      <c r="C5556" s="30">
        <v>2.7458</v>
      </c>
      <c r="D5556" s="29">
        <v>44.565379999999998</v>
      </c>
      <c r="E5556" s="29"/>
      <c r="F5556" s="24">
        <f t="shared" si="172"/>
        <v>6.8262499999999999</v>
      </c>
      <c r="G5556" s="24">
        <v>6.8262499999999999</v>
      </c>
      <c r="H5556" s="23">
        <v>6.48794</v>
      </c>
      <c r="I5556" s="23"/>
      <c r="J5556" s="23">
        <v>150</v>
      </c>
      <c r="K5556" s="23"/>
    </row>
    <row r="5557" spans="1:11" ht="12.75" customHeight="1" x14ac:dyDescent="0.25">
      <c r="A5557" s="20">
        <f t="shared" si="173"/>
        <v>43118.166666653211</v>
      </c>
      <c r="B5557" s="29">
        <v>8.9041700000000006</v>
      </c>
      <c r="C5557" s="30">
        <v>2.5720499999999999</v>
      </c>
      <c r="D5557" s="29">
        <v>45.279060000000001</v>
      </c>
      <c r="E5557" s="29"/>
      <c r="F5557" s="24">
        <f t="shared" si="172"/>
        <v>8.9041700000000006</v>
      </c>
      <c r="G5557" s="24">
        <v>8.9041700000000006</v>
      </c>
      <c r="H5557" s="23">
        <v>6.4832599999999996</v>
      </c>
      <c r="I5557" s="23"/>
      <c r="J5557" s="23">
        <v>150</v>
      </c>
      <c r="K5557" s="23"/>
    </row>
    <row r="5558" spans="1:11" ht="12.75" customHeight="1" x14ac:dyDescent="0.25">
      <c r="A5558" s="20">
        <f t="shared" si="173"/>
        <v>43118.208333319875</v>
      </c>
      <c r="B5558" s="29">
        <v>8.3858800000000002</v>
      </c>
      <c r="C5558" s="30">
        <v>2.73373</v>
      </c>
      <c r="D5558" s="29">
        <v>42.015070000000001</v>
      </c>
      <c r="E5558" s="29"/>
      <c r="F5558" s="24">
        <f t="shared" si="172"/>
        <v>8.3858800000000002</v>
      </c>
      <c r="G5558" s="24">
        <v>8.3858800000000002</v>
      </c>
      <c r="H5558" s="23">
        <v>6.4816099999999999</v>
      </c>
      <c r="I5558" s="23"/>
      <c r="J5558" s="23">
        <v>150</v>
      </c>
      <c r="K5558" s="23"/>
    </row>
    <row r="5559" spans="1:11" ht="12.75" customHeight="1" x14ac:dyDescent="0.25">
      <c r="A5559" s="20">
        <f t="shared" si="173"/>
        <v>43118.249999986539</v>
      </c>
      <c r="B5559" s="29">
        <v>-4.6472300000000004</v>
      </c>
      <c r="C5559" s="30">
        <v>1.7248300000000001</v>
      </c>
      <c r="D5559" s="29">
        <v>31.18684</v>
      </c>
      <c r="E5559" s="29"/>
      <c r="F5559" s="24" t="str">
        <f t="shared" si="172"/>
        <v/>
      </c>
      <c r="G5559" s="24" t="s">
        <v>189</v>
      </c>
      <c r="H5559" s="23">
        <v>6.4775299999999998</v>
      </c>
      <c r="I5559" s="23"/>
      <c r="J5559" s="23">
        <v>150</v>
      </c>
      <c r="K5559" s="23"/>
    </row>
    <row r="5560" spans="1:11" ht="12.75" customHeight="1" x14ac:dyDescent="0.25">
      <c r="A5560" s="20">
        <f t="shared" si="173"/>
        <v>43118.291666653204</v>
      </c>
      <c r="B5560" s="29">
        <v>10.03809</v>
      </c>
      <c r="C5560" s="30">
        <v>1.72679</v>
      </c>
      <c r="D5560" s="29">
        <v>52.993220000000001</v>
      </c>
      <c r="E5560" s="29"/>
      <c r="F5560" s="24">
        <f t="shared" si="172"/>
        <v>10.03809</v>
      </c>
      <c r="G5560" s="24">
        <v>10.03809</v>
      </c>
      <c r="H5560" s="23">
        <v>6.4764499999999998</v>
      </c>
      <c r="I5560" s="23"/>
      <c r="J5560" s="23">
        <v>150</v>
      </c>
      <c r="K5560" s="23"/>
    </row>
    <row r="5561" spans="1:11" ht="12.75" customHeight="1" x14ac:dyDescent="0.25">
      <c r="A5561" s="20">
        <f t="shared" si="173"/>
        <v>43118.333333319868</v>
      </c>
      <c r="B5561" s="29">
        <v>2.1750699999999998</v>
      </c>
      <c r="C5561" s="30">
        <v>1.86971</v>
      </c>
      <c r="D5561" s="29">
        <v>60.60774</v>
      </c>
      <c r="E5561" s="29"/>
      <c r="F5561" s="24">
        <f t="shared" si="172"/>
        <v>2.1750699999999998</v>
      </c>
      <c r="G5561" s="24">
        <v>2.1750699999999998</v>
      </c>
      <c r="H5561" s="23">
        <v>6.4735500000000004</v>
      </c>
      <c r="I5561" s="23"/>
      <c r="J5561" s="23">
        <v>150</v>
      </c>
      <c r="K5561" s="23"/>
    </row>
    <row r="5562" spans="1:11" ht="12.75" customHeight="1" x14ac:dyDescent="0.25">
      <c r="A5562" s="20">
        <f t="shared" si="173"/>
        <v>43118.374999986532</v>
      </c>
      <c r="B5562" s="29"/>
      <c r="C5562" s="30">
        <v>2.16066</v>
      </c>
      <c r="D5562" s="29">
        <v>38.905670000000001</v>
      </c>
      <c r="E5562" s="29"/>
      <c r="F5562" s="24" t="str">
        <f t="shared" si="172"/>
        <v/>
      </c>
      <c r="G5562" s="24" t="s">
        <v>189</v>
      </c>
      <c r="H5562" s="23">
        <v>6.4709199999999996</v>
      </c>
      <c r="I5562" s="23"/>
      <c r="J5562" s="23">
        <v>150</v>
      </c>
      <c r="K5562" s="23"/>
    </row>
    <row r="5563" spans="1:11" ht="12.75" customHeight="1" x14ac:dyDescent="0.25">
      <c r="A5563" s="20">
        <f t="shared" si="173"/>
        <v>43118.416666653196</v>
      </c>
      <c r="B5563" s="29">
        <v>13.455249999999999</v>
      </c>
      <c r="C5563" s="30">
        <v>2.2827999999999999</v>
      </c>
      <c r="D5563" s="29">
        <v>31.758130000000001</v>
      </c>
      <c r="E5563" s="29"/>
      <c r="F5563" s="24">
        <f t="shared" si="172"/>
        <v>13.455249999999999</v>
      </c>
      <c r="G5563" s="24">
        <v>13.455249999999999</v>
      </c>
      <c r="H5563" s="23">
        <v>6.4683400000000004</v>
      </c>
      <c r="I5563" s="23"/>
      <c r="J5563" s="23">
        <v>150</v>
      </c>
      <c r="K5563" s="23"/>
    </row>
    <row r="5564" spans="1:11" ht="12.75" customHeight="1" x14ac:dyDescent="0.25">
      <c r="A5564" s="20">
        <f t="shared" si="173"/>
        <v>43118.458333319861</v>
      </c>
      <c r="B5564" s="29">
        <v>4.9659399999999998</v>
      </c>
      <c r="C5564" s="30">
        <v>2.7707799999999998</v>
      </c>
      <c r="D5564" s="29">
        <v>45.194389999999999</v>
      </c>
      <c r="E5564" s="29"/>
      <c r="F5564" s="24">
        <f t="shared" si="172"/>
        <v>4.9659399999999998</v>
      </c>
      <c r="G5564" s="24">
        <v>4.9659399999999998</v>
      </c>
      <c r="H5564" s="23">
        <v>6.4671700000000003</v>
      </c>
      <c r="I5564" s="23"/>
      <c r="J5564" s="23">
        <v>150</v>
      </c>
      <c r="K5564" s="23"/>
    </row>
    <row r="5565" spans="1:11" ht="12.75" customHeight="1" x14ac:dyDescent="0.25">
      <c r="A5565" s="20">
        <f t="shared" si="173"/>
        <v>43118.499999986525</v>
      </c>
      <c r="B5565" s="29">
        <v>5.3472299999999997</v>
      </c>
      <c r="C5565" s="30">
        <v>2.2678400000000001</v>
      </c>
      <c r="D5565" s="29">
        <v>46.777509999999999</v>
      </c>
      <c r="E5565" s="29"/>
      <c r="F5565" s="24">
        <f t="shared" si="172"/>
        <v>5.3472299999999997</v>
      </c>
      <c r="G5565" s="24">
        <v>5.3472299999999997</v>
      </c>
      <c r="H5565" s="23">
        <v>6.4644700000000004</v>
      </c>
      <c r="I5565" s="23"/>
      <c r="J5565" s="23">
        <v>150</v>
      </c>
      <c r="K5565" s="23"/>
    </row>
    <row r="5566" spans="1:11" ht="12.75" customHeight="1" x14ac:dyDescent="0.25">
      <c r="A5566" s="20">
        <f t="shared" si="173"/>
        <v>43118.541666653189</v>
      </c>
      <c r="B5566" s="29">
        <v>10.74736</v>
      </c>
      <c r="C5566" s="30">
        <v>1.2373799999999999</v>
      </c>
      <c r="D5566" s="29">
        <v>56.816020000000002</v>
      </c>
      <c r="E5566" s="29"/>
      <c r="F5566" s="24">
        <f t="shared" si="172"/>
        <v>10.74736</v>
      </c>
      <c r="G5566" s="24">
        <v>10.74736</v>
      </c>
      <c r="H5566" s="23">
        <v>6.4634999999999998</v>
      </c>
      <c r="I5566" s="23"/>
      <c r="J5566" s="23">
        <v>150</v>
      </c>
      <c r="K5566" s="23"/>
    </row>
    <row r="5567" spans="1:11" ht="12.75" customHeight="1" x14ac:dyDescent="0.25">
      <c r="A5567" s="20">
        <f t="shared" si="173"/>
        <v>43118.583333319853</v>
      </c>
      <c r="B5567" s="29">
        <v>4.1321300000000001</v>
      </c>
      <c r="C5567" s="30">
        <v>1.8102199999999999</v>
      </c>
      <c r="D5567" s="29">
        <v>30.682279999999999</v>
      </c>
      <c r="E5567" s="29"/>
      <c r="F5567" s="24">
        <f t="shared" si="172"/>
        <v>4.1321300000000001</v>
      </c>
      <c r="G5567" s="24">
        <v>4.1321300000000001</v>
      </c>
      <c r="H5567" s="23">
        <v>6.4553900000000004</v>
      </c>
      <c r="I5567" s="23"/>
      <c r="J5567" s="23">
        <v>150</v>
      </c>
      <c r="K5567" s="23"/>
    </row>
    <row r="5568" spans="1:11" ht="12.75" customHeight="1" x14ac:dyDescent="0.25">
      <c r="A5568" s="20">
        <f t="shared" si="173"/>
        <v>43118.624999986518</v>
      </c>
      <c r="B5568" s="29">
        <v>-4.1421599999999996</v>
      </c>
      <c r="C5568" s="30">
        <v>2.6192700000000002</v>
      </c>
      <c r="D5568" s="29">
        <v>55.790239999999997</v>
      </c>
      <c r="E5568" s="29"/>
      <c r="F5568" s="24" t="str">
        <f t="shared" si="172"/>
        <v/>
      </c>
      <c r="G5568" s="24" t="s">
        <v>189</v>
      </c>
      <c r="H5568" s="23">
        <v>6.4518899999999997</v>
      </c>
      <c r="I5568" s="23"/>
      <c r="J5568" s="23">
        <v>150</v>
      </c>
      <c r="K5568" s="23"/>
    </row>
    <row r="5569" spans="1:11" ht="12.75" customHeight="1" x14ac:dyDescent="0.25">
      <c r="A5569" s="20">
        <f t="shared" si="173"/>
        <v>43118.666666653182</v>
      </c>
      <c r="B5569" s="29">
        <v>6.3725800000000001</v>
      </c>
      <c r="C5569" s="30">
        <v>2.2290800000000002</v>
      </c>
      <c r="D5569" s="29">
        <v>36.42989</v>
      </c>
      <c r="E5569" s="29"/>
      <c r="F5569" s="24">
        <f t="shared" si="172"/>
        <v>6.3725800000000001</v>
      </c>
      <c r="G5569" s="24">
        <v>6.3725800000000001</v>
      </c>
      <c r="H5569" s="23">
        <v>6.4512200000000002</v>
      </c>
      <c r="I5569" s="23"/>
      <c r="J5569" s="23">
        <v>150</v>
      </c>
      <c r="K5569" s="23"/>
    </row>
    <row r="5570" spans="1:11" ht="12.75" customHeight="1" x14ac:dyDescent="0.25">
      <c r="A5570" s="20">
        <f t="shared" si="173"/>
        <v>43118.708333319846</v>
      </c>
      <c r="B5570" s="29">
        <v>7.3273599999999997</v>
      </c>
      <c r="C5570" s="30">
        <v>1.3471299999999999</v>
      </c>
      <c r="D5570" s="29">
        <v>54.733719999999998</v>
      </c>
      <c r="E5570" s="29"/>
      <c r="F5570" s="24">
        <f t="shared" si="172"/>
        <v>7.3273599999999997</v>
      </c>
      <c r="G5570" s="24">
        <v>7.3273599999999997</v>
      </c>
      <c r="H5570" s="23">
        <v>6.4496700000000002</v>
      </c>
      <c r="I5570" s="23"/>
      <c r="J5570" s="23">
        <v>150</v>
      </c>
      <c r="K5570" s="23"/>
    </row>
    <row r="5571" spans="1:11" ht="12.75" customHeight="1" x14ac:dyDescent="0.25">
      <c r="A5571" s="20">
        <f t="shared" si="173"/>
        <v>43118.74999998651</v>
      </c>
      <c r="B5571" s="29">
        <v>4.4404399999999997</v>
      </c>
      <c r="C5571" s="30">
        <v>1.5686899999999999</v>
      </c>
      <c r="D5571" s="29">
        <v>61.833089999999999</v>
      </c>
      <c r="E5571" s="29"/>
      <c r="F5571" s="24">
        <f t="shared" si="172"/>
        <v>4.4404399999999997</v>
      </c>
      <c r="G5571" s="24">
        <v>4.4404399999999997</v>
      </c>
      <c r="H5571" s="23">
        <v>6.4418300000000004</v>
      </c>
      <c r="I5571" s="23"/>
      <c r="J5571" s="23">
        <v>150</v>
      </c>
      <c r="K5571" s="23"/>
    </row>
    <row r="5572" spans="1:11" ht="12.75" customHeight="1" x14ac:dyDescent="0.25">
      <c r="A5572" s="20">
        <f t="shared" si="173"/>
        <v>43118.791666653175</v>
      </c>
      <c r="B5572" s="29">
        <v>5.9385599999999998</v>
      </c>
      <c r="C5572" s="30">
        <v>1.08809</v>
      </c>
      <c r="D5572" s="29">
        <v>72.093549999999993</v>
      </c>
      <c r="E5572" s="29"/>
      <c r="F5572" s="24">
        <f t="shared" si="172"/>
        <v>5.9385599999999998</v>
      </c>
      <c r="G5572" s="24">
        <v>5.9385599999999998</v>
      </c>
      <c r="H5572" s="23">
        <v>6.4394499999999999</v>
      </c>
      <c r="I5572" s="23"/>
      <c r="J5572" s="23">
        <v>150</v>
      </c>
      <c r="K5572" s="23"/>
    </row>
    <row r="5573" spans="1:11" ht="12.75" customHeight="1" x14ac:dyDescent="0.25">
      <c r="A5573" s="20">
        <f t="shared" si="173"/>
        <v>43118.833333319839</v>
      </c>
      <c r="B5573" s="29">
        <v>1.9928399999999999</v>
      </c>
      <c r="C5573" s="30">
        <v>1.0113399999999999</v>
      </c>
      <c r="D5573" s="29">
        <v>64.745009999999994</v>
      </c>
      <c r="E5573" s="29"/>
      <c r="F5573" s="24">
        <f t="shared" si="172"/>
        <v>1.9928399999999999</v>
      </c>
      <c r="G5573" s="24">
        <v>1.9928399999999999</v>
      </c>
      <c r="H5573" s="23">
        <v>6.4356099999999996</v>
      </c>
      <c r="I5573" s="23"/>
      <c r="J5573" s="23">
        <v>150</v>
      </c>
      <c r="K5573" s="23"/>
    </row>
    <row r="5574" spans="1:11" ht="12.75" customHeight="1" x14ac:dyDescent="0.25">
      <c r="A5574" s="20">
        <f t="shared" si="173"/>
        <v>43118.874999986503</v>
      </c>
      <c r="B5574" s="29">
        <v>3.6175799999999998</v>
      </c>
      <c r="C5574" s="30">
        <v>0.79093999999999998</v>
      </c>
      <c r="D5574" s="29">
        <v>44.030619999999999</v>
      </c>
      <c r="E5574" s="29"/>
      <c r="F5574" s="24">
        <f t="shared" si="172"/>
        <v>3.6175799999999998</v>
      </c>
      <c r="G5574" s="24">
        <v>3.6175799999999998</v>
      </c>
      <c r="H5574" s="23">
        <v>6.4353300000000004</v>
      </c>
      <c r="I5574" s="23"/>
      <c r="J5574" s="23">
        <v>150</v>
      </c>
      <c r="K5574" s="23"/>
    </row>
    <row r="5575" spans="1:11" ht="12.75" customHeight="1" x14ac:dyDescent="0.25">
      <c r="A5575" s="20">
        <f t="shared" si="173"/>
        <v>43118.916666653167</v>
      </c>
      <c r="B5575" s="29">
        <v>4.7739399999999996</v>
      </c>
      <c r="C5575" s="30">
        <v>0.78449999999999998</v>
      </c>
      <c r="D5575" s="29">
        <v>339.9889</v>
      </c>
      <c r="E5575" s="29"/>
      <c r="F5575" s="24">
        <f t="shared" si="172"/>
        <v>4.7739399999999996</v>
      </c>
      <c r="G5575" s="24">
        <v>4.7739399999999996</v>
      </c>
      <c r="H5575" s="23">
        <v>6.4340599999999997</v>
      </c>
      <c r="I5575" s="23"/>
      <c r="J5575" s="23">
        <v>150</v>
      </c>
      <c r="K5575" s="23"/>
    </row>
    <row r="5576" spans="1:11" ht="12.75" customHeight="1" x14ac:dyDescent="0.25">
      <c r="A5576" s="20">
        <f t="shared" si="173"/>
        <v>43118.958333319832</v>
      </c>
      <c r="B5576" s="29">
        <v>4.98475</v>
      </c>
      <c r="C5576" s="30">
        <v>0.56638999999999995</v>
      </c>
      <c r="D5576" s="29">
        <v>307.38310000000001</v>
      </c>
      <c r="E5576" s="29"/>
      <c r="F5576" s="24">
        <f t="shared" si="172"/>
        <v>4.98475</v>
      </c>
      <c r="G5576" s="24">
        <v>4.98475</v>
      </c>
      <c r="H5576" s="23">
        <v>6.4340000000000002</v>
      </c>
      <c r="I5576" s="23"/>
      <c r="J5576" s="23">
        <v>150</v>
      </c>
      <c r="K5576" s="23"/>
    </row>
    <row r="5577" spans="1:11" ht="12.75" customHeight="1" x14ac:dyDescent="0.25">
      <c r="A5577" s="20">
        <f t="shared" si="173"/>
        <v>43118.999999986496</v>
      </c>
      <c r="B5577" s="29">
        <v>2.2598199999999999</v>
      </c>
      <c r="C5577" s="30">
        <v>0.51544999999999996</v>
      </c>
      <c r="D5577" s="29">
        <v>144.88720000000001</v>
      </c>
      <c r="E5577" s="29"/>
      <c r="F5577" s="24">
        <f t="shared" si="172"/>
        <v>2.2598199999999999</v>
      </c>
      <c r="G5577" s="24">
        <v>2.2598199999999999</v>
      </c>
      <c r="H5577" s="23">
        <v>6.4336099999999998</v>
      </c>
      <c r="I5577" s="23"/>
      <c r="J5577" s="23">
        <v>150</v>
      </c>
      <c r="K5577" s="23"/>
    </row>
    <row r="5578" spans="1:11" ht="12.75" customHeight="1" x14ac:dyDescent="0.25">
      <c r="A5578" s="20">
        <f t="shared" si="173"/>
        <v>43119.04166665316</v>
      </c>
      <c r="B5578" s="29">
        <v>15.83689</v>
      </c>
      <c r="C5578" s="30">
        <v>0.44256000000000001</v>
      </c>
      <c r="D5578" s="29">
        <v>48.855460000000001</v>
      </c>
      <c r="E5578" s="29"/>
      <c r="F5578" s="24">
        <f t="shared" si="172"/>
        <v>15.83689</v>
      </c>
      <c r="G5578" s="24">
        <v>15.83689</v>
      </c>
      <c r="H5578" s="23">
        <v>6.4302999999999999</v>
      </c>
      <c r="I5578" s="23">
        <f>COUNTIF(G5578:G5601,"&gt;150")</f>
        <v>0</v>
      </c>
      <c r="J5578" s="23">
        <v>150</v>
      </c>
      <c r="K5578" s="23"/>
    </row>
    <row r="5579" spans="1:11" ht="12.75" customHeight="1" x14ac:dyDescent="0.25">
      <c r="A5579" s="20">
        <f t="shared" si="173"/>
        <v>43119.083333319824</v>
      </c>
      <c r="B5579" s="29">
        <v>11.426690000000001</v>
      </c>
      <c r="C5579" s="30">
        <v>0.41319</v>
      </c>
      <c r="D5579" s="29">
        <v>240.56020000000001</v>
      </c>
      <c r="E5579" s="29"/>
      <c r="F5579" s="24">
        <f t="shared" ref="F5579:F5642" si="174">IF(AND(B5579&gt;0,ISNUMBER(B5579)),B5579,"")</f>
        <v>11.426690000000001</v>
      </c>
      <c r="G5579" s="24">
        <v>11.426690000000001</v>
      </c>
      <c r="H5579" s="23">
        <v>6.4274500000000003</v>
      </c>
      <c r="I5579" s="23"/>
      <c r="J5579" s="23">
        <v>150</v>
      </c>
      <c r="K5579" s="23"/>
    </row>
    <row r="5580" spans="1:11" ht="12.75" customHeight="1" x14ac:dyDescent="0.25">
      <c r="A5580" s="20">
        <f t="shared" ref="A5580:A5643" si="175">A5579+1/24</f>
        <v>43119.124999986489</v>
      </c>
      <c r="B5580" s="29">
        <v>9.2889800000000005</v>
      </c>
      <c r="C5580" s="30">
        <v>0.41758000000000001</v>
      </c>
      <c r="D5580" s="29">
        <v>138.69239999999999</v>
      </c>
      <c r="E5580" s="29"/>
      <c r="F5580" s="24">
        <f t="shared" si="174"/>
        <v>9.2889800000000005</v>
      </c>
      <c r="G5580" s="24">
        <v>9.2889800000000005</v>
      </c>
      <c r="H5580" s="23">
        <v>6.4266500000000004</v>
      </c>
      <c r="I5580" s="23"/>
      <c r="J5580" s="23">
        <v>150</v>
      </c>
      <c r="K5580" s="23"/>
    </row>
    <row r="5581" spans="1:11" ht="12.75" customHeight="1" x14ac:dyDescent="0.25">
      <c r="A5581" s="20">
        <f t="shared" si="175"/>
        <v>43119.166666653153</v>
      </c>
      <c r="B5581" s="29">
        <v>5.9368499999999997</v>
      </c>
      <c r="C5581" s="30">
        <v>0.49603999999999998</v>
      </c>
      <c r="D5581" s="29">
        <v>92.411090000000002</v>
      </c>
      <c r="E5581" s="29"/>
      <c r="F5581" s="24">
        <f t="shared" si="174"/>
        <v>5.9368499999999997</v>
      </c>
      <c r="G5581" s="24">
        <v>5.9368499999999997</v>
      </c>
      <c r="H5581" s="23">
        <v>6.4183899999999996</v>
      </c>
      <c r="I5581" s="23"/>
      <c r="J5581" s="23">
        <v>150</v>
      </c>
      <c r="K5581" s="23"/>
    </row>
    <row r="5582" spans="1:11" ht="12.75" customHeight="1" x14ac:dyDescent="0.25">
      <c r="A5582" s="20">
        <f t="shared" si="175"/>
        <v>43119.208333319817</v>
      </c>
      <c r="B5582" s="29">
        <v>8.5108800000000002</v>
      </c>
      <c r="C5582" s="30">
        <v>0.46256000000000003</v>
      </c>
      <c r="D5582" s="29">
        <v>130.7313</v>
      </c>
      <c r="E5582" s="29"/>
      <c r="F5582" s="24">
        <f t="shared" si="174"/>
        <v>8.5108800000000002</v>
      </c>
      <c r="G5582" s="24">
        <v>8.5108800000000002</v>
      </c>
      <c r="H5582" s="23">
        <v>6.4142299999999999</v>
      </c>
      <c r="I5582" s="23"/>
      <c r="J5582" s="23">
        <v>150</v>
      </c>
      <c r="K5582" s="23"/>
    </row>
    <row r="5583" spans="1:11" ht="12.75" customHeight="1" x14ac:dyDescent="0.25">
      <c r="A5583" s="20">
        <f t="shared" si="175"/>
        <v>43119.249999986481</v>
      </c>
      <c r="B5583" s="29">
        <v>2.57938</v>
      </c>
      <c r="C5583" s="30">
        <v>1.36446</v>
      </c>
      <c r="D5583" s="29">
        <v>60.335099999999997</v>
      </c>
      <c r="E5583" s="29"/>
      <c r="F5583" s="24">
        <f t="shared" si="174"/>
        <v>2.57938</v>
      </c>
      <c r="G5583" s="24">
        <v>2.57938</v>
      </c>
      <c r="H5583" s="23">
        <v>6.4131099999999996</v>
      </c>
      <c r="I5583" s="23"/>
      <c r="J5583" s="23">
        <v>150</v>
      </c>
      <c r="K5583" s="23"/>
    </row>
    <row r="5584" spans="1:11" ht="12.75" customHeight="1" x14ac:dyDescent="0.25">
      <c r="A5584" s="20">
        <f t="shared" si="175"/>
        <v>43119.291666653146</v>
      </c>
      <c r="B5584" s="29">
        <v>2.1882000000000001</v>
      </c>
      <c r="C5584" s="30">
        <v>1.0499700000000001</v>
      </c>
      <c r="D5584" s="29">
        <v>59.5092</v>
      </c>
      <c r="E5584" s="29"/>
      <c r="F5584" s="24">
        <f t="shared" si="174"/>
        <v>2.1882000000000001</v>
      </c>
      <c r="G5584" s="24">
        <v>2.1882000000000001</v>
      </c>
      <c r="H5584" s="23">
        <v>6.41256</v>
      </c>
      <c r="I5584" s="23"/>
      <c r="J5584" s="23">
        <v>150</v>
      </c>
      <c r="K5584" s="23"/>
    </row>
    <row r="5585" spans="1:11" ht="12.75" customHeight="1" x14ac:dyDescent="0.25">
      <c r="A5585" s="20">
        <f t="shared" si="175"/>
        <v>43119.33333331981</v>
      </c>
      <c r="B5585" s="29">
        <v>4.1649900000000004</v>
      </c>
      <c r="C5585" s="30">
        <v>2.4741900000000001</v>
      </c>
      <c r="D5585" s="29">
        <v>56.608069999999998</v>
      </c>
      <c r="E5585" s="29"/>
      <c r="F5585" s="24">
        <f t="shared" si="174"/>
        <v>4.1649900000000004</v>
      </c>
      <c r="G5585" s="24">
        <v>4.1649900000000004</v>
      </c>
      <c r="H5585" s="23">
        <v>6.4091100000000001</v>
      </c>
      <c r="I5585" s="23"/>
      <c r="J5585" s="23">
        <v>150</v>
      </c>
      <c r="K5585" s="23"/>
    </row>
    <row r="5586" spans="1:11" ht="12.75" customHeight="1" x14ac:dyDescent="0.25">
      <c r="A5586" s="20">
        <f t="shared" si="175"/>
        <v>43119.374999986474</v>
      </c>
      <c r="B5586" s="29">
        <v>8.10548</v>
      </c>
      <c r="C5586" s="30">
        <v>2.3370700000000002</v>
      </c>
      <c r="D5586" s="29">
        <v>42.53801</v>
      </c>
      <c r="E5586" s="29"/>
      <c r="F5586" s="24">
        <f t="shared" si="174"/>
        <v>8.10548</v>
      </c>
      <c r="G5586" s="24">
        <v>8.10548</v>
      </c>
      <c r="H5586" s="23">
        <v>6.4068300000000002</v>
      </c>
      <c r="I5586" s="23"/>
      <c r="J5586" s="23">
        <v>150</v>
      </c>
      <c r="K5586" s="23"/>
    </row>
    <row r="5587" spans="1:11" ht="12.75" customHeight="1" x14ac:dyDescent="0.25">
      <c r="A5587" s="20">
        <f t="shared" si="175"/>
        <v>43119.416666653138</v>
      </c>
      <c r="B5587" s="29">
        <v>3.8783699999999999</v>
      </c>
      <c r="C5587" s="30">
        <v>2.2901799999999999</v>
      </c>
      <c r="D5587" s="29">
        <v>3.0356100000000001</v>
      </c>
      <c r="E5587" s="29"/>
      <c r="F5587" s="24">
        <f t="shared" si="174"/>
        <v>3.8783699999999999</v>
      </c>
      <c r="G5587" s="24">
        <v>3.8783699999999999</v>
      </c>
      <c r="H5587" s="23">
        <v>6.4056100000000002</v>
      </c>
      <c r="I5587" s="23"/>
      <c r="J5587" s="23">
        <v>150</v>
      </c>
      <c r="K5587" s="23"/>
    </row>
    <row r="5588" spans="1:11" ht="12.75" customHeight="1" x14ac:dyDescent="0.25">
      <c r="A5588" s="20">
        <f t="shared" si="175"/>
        <v>43119.458333319802</v>
      </c>
      <c r="B5588" s="29">
        <v>8.8911300000000004</v>
      </c>
      <c r="C5588" s="30">
        <v>1.58003</v>
      </c>
      <c r="D5588" s="29">
        <v>359.21899999999999</v>
      </c>
      <c r="E5588" s="29"/>
      <c r="F5588" s="24">
        <f t="shared" si="174"/>
        <v>8.8911300000000004</v>
      </c>
      <c r="G5588" s="24">
        <v>8.8911300000000004</v>
      </c>
      <c r="H5588" s="23">
        <v>6.4025600000000003</v>
      </c>
      <c r="I5588" s="23"/>
      <c r="J5588" s="23">
        <v>150</v>
      </c>
      <c r="K5588" s="23"/>
    </row>
    <row r="5589" spans="1:11" ht="12.75" customHeight="1" x14ac:dyDescent="0.25">
      <c r="A5589" s="20">
        <f t="shared" si="175"/>
        <v>43119.499999986467</v>
      </c>
      <c r="B5589" s="29">
        <v>7.1282500000000004</v>
      </c>
      <c r="C5589" s="30">
        <v>1.9582900000000001</v>
      </c>
      <c r="D5589" s="29">
        <v>11.19017</v>
      </c>
      <c r="E5589" s="29"/>
      <c r="F5589" s="24">
        <f t="shared" si="174"/>
        <v>7.1282500000000004</v>
      </c>
      <c r="G5589" s="24">
        <v>7.1282500000000004</v>
      </c>
      <c r="H5589" s="23">
        <v>6.3976699999999997</v>
      </c>
      <c r="I5589" s="23"/>
      <c r="J5589" s="23">
        <v>150</v>
      </c>
      <c r="K5589" s="23"/>
    </row>
    <row r="5590" spans="1:11" ht="12.75" customHeight="1" x14ac:dyDescent="0.25">
      <c r="A5590" s="20">
        <f t="shared" si="175"/>
        <v>43119.541666653131</v>
      </c>
      <c r="B5590" s="29">
        <v>15.99268</v>
      </c>
      <c r="C5590" s="30">
        <v>2.5225599999999999</v>
      </c>
      <c r="D5590" s="29">
        <v>44.003300000000003</v>
      </c>
      <c r="E5590" s="29"/>
      <c r="F5590" s="24">
        <f t="shared" si="174"/>
        <v>15.99268</v>
      </c>
      <c r="G5590" s="24">
        <v>15.99268</v>
      </c>
      <c r="H5590" s="23">
        <v>6.3956099999999996</v>
      </c>
      <c r="I5590" s="23"/>
      <c r="J5590" s="23">
        <v>150</v>
      </c>
      <c r="K5590" s="23"/>
    </row>
    <row r="5591" spans="1:11" ht="12.75" customHeight="1" x14ac:dyDescent="0.25">
      <c r="A5591" s="20">
        <f t="shared" si="175"/>
        <v>43119.583333319795</v>
      </c>
      <c r="B5591" s="29">
        <v>11.11702</v>
      </c>
      <c r="C5591" s="30">
        <v>2.5710799999999998</v>
      </c>
      <c r="D5591" s="29">
        <v>56.667290000000001</v>
      </c>
      <c r="E5591" s="29"/>
      <c r="F5591" s="24">
        <f t="shared" si="174"/>
        <v>11.11702</v>
      </c>
      <c r="G5591" s="24">
        <v>11.11702</v>
      </c>
      <c r="H5591" s="23">
        <v>6.3922800000000004</v>
      </c>
      <c r="I5591" s="23"/>
      <c r="J5591" s="23">
        <v>150</v>
      </c>
      <c r="K5591" s="23"/>
    </row>
    <row r="5592" spans="1:11" ht="12.75" customHeight="1" x14ac:dyDescent="0.25">
      <c r="A5592" s="20">
        <f t="shared" si="175"/>
        <v>43119.624999986459</v>
      </c>
      <c r="B5592" s="29">
        <v>15.633459999999999</v>
      </c>
      <c r="C5592" s="30">
        <v>2.1737600000000001</v>
      </c>
      <c r="D5592" s="29">
        <v>32.0124</v>
      </c>
      <c r="E5592" s="29"/>
      <c r="F5592" s="24">
        <f t="shared" si="174"/>
        <v>15.633459999999999</v>
      </c>
      <c r="G5592" s="24">
        <v>15.633459999999999</v>
      </c>
      <c r="H5592" s="23">
        <v>6.3903299999999996</v>
      </c>
      <c r="I5592" s="23"/>
      <c r="J5592" s="23">
        <v>150</v>
      </c>
      <c r="K5592" s="23"/>
    </row>
    <row r="5593" spans="1:11" ht="12.75" customHeight="1" x14ac:dyDescent="0.25">
      <c r="A5593" s="20">
        <f t="shared" si="175"/>
        <v>43119.666666653124</v>
      </c>
      <c r="B5593" s="29">
        <v>12.326549999999999</v>
      </c>
      <c r="C5593" s="30">
        <v>2.15307</v>
      </c>
      <c r="D5593" s="29">
        <v>29.370819999999998</v>
      </c>
      <c r="E5593" s="29"/>
      <c r="F5593" s="24">
        <f t="shared" si="174"/>
        <v>12.326549999999999</v>
      </c>
      <c r="G5593" s="24">
        <v>12.326549999999999</v>
      </c>
      <c r="H5593" s="23">
        <v>6.3893599999999999</v>
      </c>
      <c r="I5593" s="23"/>
      <c r="J5593" s="23">
        <v>150</v>
      </c>
      <c r="K5593" s="23"/>
    </row>
    <row r="5594" spans="1:11" ht="12.75" customHeight="1" x14ac:dyDescent="0.25">
      <c r="A5594" s="20">
        <f t="shared" si="175"/>
        <v>43119.708333319788</v>
      </c>
      <c r="B5594" s="29">
        <v>15.978759999999999</v>
      </c>
      <c r="C5594" s="30">
        <v>2.4941599999999999</v>
      </c>
      <c r="D5594" s="29">
        <v>40.418419999999998</v>
      </c>
      <c r="E5594" s="29"/>
      <c r="F5594" s="24">
        <f t="shared" si="174"/>
        <v>15.978759999999999</v>
      </c>
      <c r="G5594" s="24">
        <v>15.978759999999999</v>
      </c>
      <c r="H5594" s="23">
        <v>6.3886099999999999</v>
      </c>
      <c r="I5594" s="23"/>
      <c r="J5594" s="23">
        <v>150</v>
      </c>
      <c r="K5594" s="23"/>
    </row>
    <row r="5595" spans="1:11" ht="12.75" customHeight="1" x14ac:dyDescent="0.25">
      <c r="A5595" s="20">
        <f t="shared" si="175"/>
        <v>43119.749999986452</v>
      </c>
      <c r="B5595" s="29">
        <v>20.308260000000001</v>
      </c>
      <c r="C5595" s="30">
        <v>2.8054800000000002</v>
      </c>
      <c r="D5595" s="29">
        <v>55.520589999999999</v>
      </c>
      <c r="E5595" s="29"/>
      <c r="F5595" s="24">
        <f t="shared" si="174"/>
        <v>20.308260000000001</v>
      </c>
      <c r="G5595" s="24">
        <v>20.308260000000001</v>
      </c>
      <c r="H5595" s="23">
        <v>6.3880400000000002</v>
      </c>
      <c r="I5595" s="23"/>
      <c r="J5595" s="23">
        <v>150</v>
      </c>
      <c r="K5595" s="23"/>
    </row>
    <row r="5596" spans="1:11" ht="12.75" customHeight="1" x14ac:dyDescent="0.25">
      <c r="A5596" s="20">
        <f t="shared" si="175"/>
        <v>43119.791666653116</v>
      </c>
      <c r="B5596" s="29">
        <v>10.623469999999999</v>
      </c>
      <c r="C5596" s="30">
        <v>1.6720699999999999</v>
      </c>
      <c r="D5596" s="29">
        <v>70.702060000000003</v>
      </c>
      <c r="E5596" s="29"/>
      <c r="F5596" s="24">
        <f t="shared" si="174"/>
        <v>10.623469999999999</v>
      </c>
      <c r="G5596" s="24">
        <v>10.623469999999999</v>
      </c>
      <c r="H5596" s="23">
        <v>6.38788</v>
      </c>
      <c r="I5596" s="23"/>
      <c r="J5596" s="23">
        <v>150</v>
      </c>
      <c r="K5596" s="23"/>
    </row>
    <row r="5597" spans="1:11" ht="12.75" customHeight="1" x14ac:dyDescent="0.25">
      <c r="A5597" s="20">
        <f t="shared" si="175"/>
        <v>43119.833333319781</v>
      </c>
      <c r="B5597" s="29">
        <v>25.936920000000001</v>
      </c>
      <c r="C5597" s="30">
        <v>1.28989</v>
      </c>
      <c r="D5597" s="29">
        <v>78.499610000000004</v>
      </c>
      <c r="E5597" s="29"/>
      <c r="F5597" s="24">
        <f t="shared" si="174"/>
        <v>25.936920000000001</v>
      </c>
      <c r="G5597" s="24">
        <v>25.936920000000001</v>
      </c>
      <c r="H5597" s="23">
        <v>6.3874500000000003</v>
      </c>
      <c r="I5597" s="23"/>
      <c r="J5597" s="23">
        <v>150</v>
      </c>
      <c r="K5597" s="23"/>
    </row>
    <row r="5598" spans="1:11" ht="12.75" customHeight="1" x14ac:dyDescent="0.25">
      <c r="A5598" s="20">
        <f t="shared" si="175"/>
        <v>43119.874999986445</v>
      </c>
      <c r="B5598" s="29">
        <v>26.44773</v>
      </c>
      <c r="C5598" s="30">
        <v>0.39795999999999998</v>
      </c>
      <c r="D5598" s="29">
        <v>148.14570000000001</v>
      </c>
      <c r="E5598" s="29"/>
      <c r="F5598" s="24">
        <f t="shared" si="174"/>
        <v>26.44773</v>
      </c>
      <c r="G5598" s="24">
        <v>26.44773</v>
      </c>
      <c r="H5598" s="23">
        <v>6.3873899999999999</v>
      </c>
      <c r="I5598" s="23"/>
      <c r="J5598" s="23">
        <v>150</v>
      </c>
      <c r="K5598" s="23"/>
    </row>
    <row r="5599" spans="1:11" ht="12.75" customHeight="1" x14ac:dyDescent="0.25">
      <c r="A5599" s="20">
        <f t="shared" si="175"/>
        <v>43119.916666653109</v>
      </c>
      <c r="B5599" s="29">
        <v>16.683810000000001</v>
      </c>
      <c r="C5599" s="30">
        <v>0.25548999999999999</v>
      </c>
      <c r="D5599" s="29">
        <v>314.37619999999998</v>
      </c>
      <c r="E5599" s="29"/>
      <c r="F5599" s="24">
        <f t="shared" si="174"/>
        <v>16.683810000000001</v>
      </c>
      <c r="G5599" s="24">
        <v>16.683810000000001</v>
      </c>
      <c r="H5599" s="23">
        <v>6.3831699999999998</v>
      </c>
      <c r="I5599" s="23"/>
      <c r="J5599" s="23">
        <v>150</v>
      </c>
      <c r="K5599" s="23"/>
    </row>
    <row r="5600" spans="1:11" ht="12.75" customHeight="1" x14ac:dyDescent="0.25">
      <c r="A5600" s="20">
        <f t="shared" si="175"/>
        <v>43119.958333319773</v>
      </c>
      <c r="B5600" s="29">
        <v>13.17062</v>
      </c>
      <c r="C5600" s="30">
        <v>0.30617</v>
      </c>
      <c r="D5600" s="29">
        <v>115.9559</v>
      </c>
      <c r="E5600" s="29"/>
      <c r="F5600" s="24">
        <f t="shared" si="174"/>
        <v>13.17062</v>
      </c>
      <c r="G5600" s="24">
        <v>13.17062</v>
      </c>
      <c r="H5600" s="23">
        <v>6.3793899999999999</v>
      </c>
      <c r="I5600" s="23"/>
      <c r="J5600" s="23">
        <v>150</v>
      </c>
      <c r="K5600" s="23"/>
    </row>
    <row r="5601" spans="1:11" ht="12.75" customHeight="1" x14ac:dyDescent="0.25">
      <c r="A5601" s="20">
        <f t="shared" si="175"/>
        <v>43119.999999986438</v>
      </c>
      <c r="B5601" s="29">
        <v>10.87336</v>
      </c>
      <c r="C5601" s="30">
        <v>0.38818999999999998</v>
      </c>
      <c r="D5601" s="29">
        <v>93.250280000000004</v>
      </c>
      <c r="E5601" s="29"/>
      <c r="F5601" s="24">
        <f t="shared" si="174"/>
        <v>10.87336</v>
      </c>
      <c r="G5601" s="24">
        <v>10.87336</v>
      </c>
      <c r="H5601" s="23">
        <v>6.3773200000000001</v>
      </c>
      <c r="I5601" s="23"/>
      <c r="J5601" s="23">
        <v>150</v>
      </c>
      <c r="K5601" s="23"/>
    </row>
    <row r="5602" spans="1:11" ht="12.75" customHeight="1" x14ac:dyDescent="0.25">
      <c r="A5602" s="20">
        <f t="shared" si="175"/>
        <v>43120.041666653102</v>
      </c>
      <c r="B5602" s="29">
        <v>15.15812</v>
      </c>
      <c r="C5602" s="30">
        <v>0.34922999999999998</v>
      </c>
      <c r="D5602" s="29">
        <v>149.5437</v>
      </c>
      <c r="E5602" s="29"/>
      <c r="F5602" s="24">
        <f t="shared" si="174"/>
        <v>15.15812</v>
      </c>
      <c r="G5602" s="24">
        <v>15.15812</v>
      </c>
      <c r="H5602" s="23">
        <v>6.3746099999999997</v>
      </c>
      <c r="I5602" s="23">
        <f>COUNTIF(G5602:G5625,"&gt;150")</f>
        <v>0</v>
      </c>
      <c r="J5602" s="23">
        <v>150</v>
      </c>
      <c r="K5602" s="23"/>
    </row>
    <row r="5603" spans="1:11" ht="12.75" customHeight="1" x14ac:dyDescent="0.25">
      <c r="A5603" s="20">
        <f t="shared" si="175"/>
        <v>43120.083333319766</v>
      </c>
      <c r="B5603" s="29">
        <v>11.3384</v>
      </c>
      <c r="C5603" s="30">
        <v>0.43759999999999999</v>
      </c>
      <c r="D5603" s="29">
        <v>122.2585</v>
      </c>
      <c r="E5603" s="29"/>
      <c r="F5603" s="24">
        <f t="shared" si="174"/>
        <v>11.3384</v>
      </c>
      <c r="G5603" s="24">
        <v>11.3384</v>
      </c>
      <c r="H5603" s="23">
        <v>6.3725800000000001</v>
      </c>
      <c r="I5603" s="23"/>
      <c r="J5603" s="23">
        <v>150</v>
      </c>
      <c r="K5603" s="23"/>
    </row>
    <row r="5604" spans="1:11" ht="12.75" customHeight="1" x14ac:dyDescent="0.25">
      <c r="A5604" s="20">
        <f t="shared" si="175"/>
        <v>43120.12499998643</v>
      </c>
      <c r="B5604" s="29">
        <v>7.7963800000000001</v>
      </c>
      <c r="C5604" s="30">
        <v>0.45439000000000002</v>
      </c>
      <c r="D5604" s="29">
        <v>118.92749999999999</v>
      </c>
      <c r="E5604" s="29"/>
      <c r="F5604" s="24">
        <f t="shared" si="174"/>
        <v>7.7963800000000001</v>
      </c>
      <c r="G5604" s="24">
        <v>7.7963800000000001</v>
      </c>
      <c r="H5604" s="23">
        <v>6.3696700000000002</v>
      </c>
      <c r="I5604" s="23"/>
      <c r="J5604" s="23">
        <v>150</v>
      </c>
      <c r="K5604" s="23"/>
    </row>
    <row r="5605" spans="1:11" ht="12.75" customHeight="1" x14ac:dyDescent="0.25">
      <c r="A5605" s="20">
        <f t="shared" si="175"/>
        <v>43120.166666653095</v>
      </c>
      <c r="B5605" s="29">
        <v>15.26267</v>
      </c>
      <c r="C5605" s="30">
        <v>1.2474799999999999</v>
      </c>
      <c r="D5605" s="29">
        <v>59.701610000000002</v>
      </c>
      <c r="E5605" s="29"/>
      <c r="F5605" s="24">
        <f t="shared" si="174"/>
        <v>15.26267</v>
      </c>
      <c r="G5605" s="24">
        <v>15.26267</v>
      </c>
      <c r="H5605" s="23">
        <v>6.3672599999999999</v>
      </c>
      <c r="I5605" s="23"/>
      <c r="J5605" s="23">
        <v>150</v>
      </c>
      <c r="K5605" s="23"/>
    </row>
    <row r="5606" spans="1:11" ht="12.75" customHeight="1" x14ac:dyDescent="0.25">
      <c r="A5606" s="20">
        <f t="shared" si="175"/>
        <v>43120.208333319759</v>
      </c>
      <c r="B5606" s="29">
        <v>15.4422</v>
      </c>
      <c r="C5606" s="30">
        <v>1.47786</v>
      </c>
      <c r="D5606" s="29">
        <v>44.994259999999997</v>
      </c>
      <c r="E5606" s="29"/>
      <c r="F5606" s="24">
        <f t="shared" si="174"/>
        <v>15.4422</v>
      </c>
      <c r="G5606" s="24">
        <v>15.4422</v>
      </c>
      <c r="H5606" s="23">
        <v>6.3672199999999997</v>
      </c>
      <c r="I5606" s="23"/>
      <c r="J5606" s="23">
        <v>150</v>
      </c>
      <c r="K5606" s="23"/>
    </row>
    <row r="5607" spans="1:11" ht="12.75" customHeight="1" x14ac:dyDescent="0.25">
      <c r="A5607" s="20">
        <f t="shared" si="175"/>
        <v>43120.249999986423</v>
      </c>
      <c r="B5607" s="29">
        <v>16.956769999999999</v>
      </c>
      <c r="C5607" s="30">
        <v>1.2818099999999999</v>
      </c>
      <c r="D5607" s="29">
        <v>59.541379999999997</v>
      </c>
      <c r="E5607" s="29"/>
      <c r="F5607" s="24">
        <f t="shared" si="174"/>
        <v>16.956769999999999</v>
      </c>
      <c r="G5607" s="24">
        <v>16.956769999999999</v>
      </c>
      <c r="H5607" s="23">
        <v>6.3657700000000004</v>
      </c>
      <c r="I5607" s="23"/>
      <c r="J5607" s="23">
        <v>150</v>
      </c>
      <c r="K5607" s="23"/>
    </row>
    <row r="5608" spans="1:11" ht="12.75" customHeight="1" x14ac:dyDescent="0.25">
      <c r="A5608" s="20">
        <f t="shared" si="175"/>
        <v>43120.291666653087</v>
      </c>
      <c r="B5608" s="29">
        <v>18.46011</v>
      </c>
      <c r="C5608" s="30">
        <v>1.06762</v>
      </c>
      <c r="D5608" s="29">
        <v>55.776260000000001</v>
      </c>
      <c r="E5608" s="29"/>
      <c r="F5608" s="24">
        <f t="shared" si="174"/>
        <v>18.46011</v>
      </c>
      <c r="G5608" s="24">
        <v>18.46011</v>
      </c>
      <c r="H5608" s="23">
        <v>6.3645199999999997</v>
      </c>
      <c r="I5608" s="23"/>
      <c r="J5608" s="23">
        <v>150</v>
      </c>
      <c r="K5608" s="23"/>
    </row>
    <row r="5609" spans="1:11" ht="12.75" customHeight="1" x14ac:dyDescent="0.25">
      <c r="A5609" s="20">
        <f t="shared" si="175"/>
        <v>43120.333333319752</v>
      </c>
      <c r="B5609" s="29">
        <v>13.74272</v>
      </c>
      <c r="C5609" s="30">
        <v>0.75797999999999999</v>
      </c>
      <c r="D5609" s="29">
        <v>62.706060000000001</v>
      </c>
      <c r="E5609" s="29"/>
      <c r="F5609" s="24">
        <f t="shared" si="174"/>
        <v>13.74272</v>
      </c>
      <c r="G5609" s="24">
        <v>13.74272</v>
      </c>
      <c r="H5609" s="23">
        <v>6.3643599999999996</v>
      </c>
      <c r="I5609" s="23"/>
      <c r="J5609" s="23">
        <v>150</v>
      </c>
      <c r="K5609" s="23"/>
    </row>
    <row r="5610" spans="1:11" ht="12.75" customHeight="1" x14ac:dyDescent="0.25">
      <c r="A5610" s="20">
        <f t="shared" si="175"/>
        <v>43120.374999986416</v>
      </c>
      <c r="B5610" s="29"/>
      <c r="C5610" s="30"/>
      <c r="D5610" s="29"/>
      <c r="E5610" s="29"/>
      <c r="F5610" s="24" t="str">
        <f t="shared" si="174"/>
        <v/>
      </c>
      <c r="G5610" s="24" t="s">
        <v>189</v>
      </c>
      <c r="H5610" s="23">
        <v>6.3630599999999999</v>
      </c>
      <c r="I5610" s="23"/>
      <c r="J5610" s="23">
        <v>150</v>
      </c>
      <c r="K5610" s="23"/>
    </row>
    <row r="5611" spans="1:11" ht="12.75" customHeight="1" x14ac:dyDescent="0.25">
      <c r="A5611" s="20">
        <f t="shared" si="175"/>
        <v>43120.41666665308</v>
      </c>
      <c r="B5611" s="29"/>
      <c r="C5611" s="30"/>
      <c r="D5611" s="29"/>
      <c r="E5611" s="29"/>
      <c r="F5611" s="24" t="str">
        <f t="shared" si="174"/>
        <v/>
      </c>
      <c r="G5611" s="24" t="s">
        <v>189</v>
      </c>
      <c r="H5611" s="23">
        <v>6.3605700000000001</v>
      </c>
      <c r="I5611" s="23"/>
      <c r="J5611" s="23">
        <v>150</v>
      </c>
      <c r="K5611" s="23"/>
    </row>
    <row r="5612" spans="1:11" ht="12.75" customHeight="1" x14ac:dyDescent="0.25">
      <c r="A5612" s="20">
        <f t="shared" si="175"/>
        <v>43120.458333319744</v>
      </c>
      <c r="B5612" s="29"/>
      <c r="C5612" s="30">
        <v>1.4965299999999999</v>
      </c>
      <c r="D5612" s="29">
        <v>287.37079999999997</v>
      </c>
      <c r="E5612" s="29"/>
      <c r="F5612" s="24" t="str">
        <f t="shared" si="174"/>
        <v/>
      </c>
      <c r="G5612" s="24" t="s">
        <v>189</v>
      </c>
      <c r="H5612" s="23">
        <v>6.3575600000000003</v>
      </c>
      <c r="I5612" s="23"/>
      <c r="J5612" s="23">
        <v>150</v>
      </c>
      <c r="K5612" s="23"/>
    </row>
    <row r="5613" spans="1:11" ht="12.75" customHeight="1" x14ac:dyDescent="0.25">
      <c r="A5613" s="20">
        <f t="shared" si="175"/>
        <v>43120.499999986409</v>
      </c>
      <c r="B5613" s="29">
        <v>32.971499999999999</v>
      </c>
      <c r="C5613" s="30">
        <v>1.3325800000000001</v>
      </c>
      <c r="D5613" s="29">
        <v>16.654160000000001</v>
      </c>
      <c r="E5613" s="29"/>
      <c r="F5613" s="24">
        <f t="shared" si="174"/>
        <v>32.971499999999999</v>
      </c>
      <c r="G5613" s="24">
        <v>32.971499999999999</v>
      </c>
      <c r="H5613" s="23">
        <v>6.3548400000000003</v>
      </c>
      <c r="I5613" s="23"/>
      <c r="J5613" s="23">
        <v>150</v>
      </c>
      <c r="K5613" s="23"/>
    </row>
    <row r="5614" spans="1:11" ht="12.75" customHeight="1" x14ac:dyDescent="0.25">
      <c r="A5614" s="20">
        <f t="shared" si="175"/>
        <v>43120.541666653073</v>
      </c>
      <c r="B5614" s="29">
        <v>18.985589999999998</v>
      </c>
      <c r="C5614" s="30">
        <v>1.9312400000000001</v>
      </c>
      <c r="D5614" s="29">
        <v>34.063769999999998</v>
      </c>
      <c r="E5614" s="29"/>
      <c r="F5614" s="24">
        <f t="shared" si="174"/>
        <v>18.985589999999998</v>
      </c>
      <c r="G5614" s="24">
        <v>18.985589999999998</v>
      </c>
      <c r="H5614" s="23">
        <v>6.3486700000000003</v>
      </c>
      <c r="I5614" s="23"/>
      <c r="J5614" s="23">
        <v>150</v>
      </c>
      <c r="K5614" s="23"/>
    </row>
    <row r="5615" spans="1:11" ht="12.75" customHeight="1" x14ac:dyDescent="0.25">
      <c r="A5615" s="20">
        <f t="shared" si="175"/>
        <v>43120.583333319737</v>
      </c>
      <c r="B5615" s="29">
        <v>10.543369999999999</v>
      </c>
      <c r="C5615" s="30">
        <v>2.8916499999999998</v>
      </c>
      <c r="D5615" s="29">
        <v>31.82818</v>
      </c>
      <c r="E5615" s="29"/>
      <c r="F5615" s="24">
        <f t="shared" si="174"/>
        <v>10.543369999999999</v>
      </c>
      <c r="G5615" s="24">
        <v>10.543369999999999</v>
      </c>
      <c r="H5615" s="23">
        <v>6.3470500000000003</v>
      </c>
      <c r="I5615" s="23"/>
      <c r="J5615" s="23">
        <v>150</v>
      </c>
      <c r="K5615" s="23"/>
    </row>
    <row r="5616" spans="1:11" ht="12.75" customHeight="1" x14ac:dyDescent="0.25">
      <c r="A5616" s="20">
        <f t="shared" si="175"/>
        <v>43120.624999986401</v>
      </c>
      <c r="B5616" s="29">
        <v>21.802579999999999</v>
      </c>
      <c r="C5616" s="30">
        <v>2.4944500000000001</v>
      </c>
      <c r="D5616" s="29">
        <v>32.01191</v>
      </c>
      <c r="E5616" s="29"/>
      <c r="F5616" s="24">
        <f t="shared" si="174"/>
        <v>21.802579999999999</v>
      </c>
      <c r="G5616" s="24">
        <v>21.802579999999999</v>
      </c>
      <c r="H5616" s="23">
        <v>6.3453400000000002</v>
      </c>
      <c r="I5616" s="23"/>
      <c r="J5616" s="23">
        <v>150</v>
      </c>
      <c r="K5616" s="23"/>
    </row>
    <row r="5617" spans="1:11" ht="12.75" customHeight="1" x14ac:dyDescent="0.25">
      <c r="A5617" s="20">
        <f t="shared" si="175"/>
        <v>43120.666666653065</v>
      </c>
      <c r="B5617" s="29">
        <v>13.87677</v>
      </c>
      <c r="C5617" s="30">
        <v>2.97851</v>
      </c>
      <c r="D5617" s="29">
        <v>50.808529999999998</v>
      </c>
      <c r="E5617" s="29"/>
      <c r="F5617" s="24">
        <f t="shared" si="174"/>
        <v>13.87677</v>
      </c>
      <c r="G5617" s="24">
        <v>13.87677</v>
      </c>
      <c r="H5617" s="23">
        <v>6.3440599999999998</v>
      </c>
      <c r="I5617" s="23"/>
      <c r="J5617" s="23">
        <v>150</v>
      </c>
      <c r="K5617" s="23"/>
    </row>
    <row r="5618" spans="1:11" ht="12.75" customHeight="1" x14ac:dyDescent="0.25">
      <c r="A5618" s="20">
        <f t="shared" si="175"/>
        <v>43120.70833331973</v>
      </c>
      <c r="B5618" s="29">
        <v>18.417069999999999</v>
      </c>
      <c r="C5618" s="30">
        <v>2.2720400000000001</v>
      </c>
      <c r="D5618" s="29">
        <v>62.884450000000001</v>
      </c>
      <c r="E5618" s="29"/>
      <c r="F5618" s="24">
        <f t="shared" si="174"/>
        <v>18.417069999999999</v>
      </c>
      <c r="G5618" s="24">
        <v>18.417069999999999</v>
      </c>
      <c r="H5618" s="23">
        <v>6.3434499999999998</v>
      </c>
      <c r="I5618" s="23"/>
      <c r="J5618" s="23">
        <v>150</v>
      </c>
      <c r="K5618" s="23"/>
    </row>
    <row r="5619" spans="1:11" ht="12.75" customHeight="1" x14ac:dyDescent="0.25">
      <c r="A5619" s="20">
        <f t="shared" si="175"/>
        <v>43120.749999986394</v>
      </c>
      <c r="B5619" s="29"/>
      <c r="C5619" s="30">
        <v>2.3841199999999998</v>
      </c>
      <c r="D5619" s="29">
        <v>44.622990000000001</v>
      </c>
      <c r="E5619" s="29"/>
      <c r="F5619" s="24" t="str">
        <f t="shared" si="174"/>
        <v/>
      </c>
      <c r="G5619" s="24" t="s">
        <v>189</v>
      </c>
      <c r="H5619" s="23">
        <v>6.343</v>
      </c>
      <c r="I5619" s="23"/>
      <c r="J5619" s="23">
        <v>150</v>
      </c>
      <c r="K5619" s="23"/>
    </row>
    <row r="5620" spans="1:11" ht="12.75" customHeight="1" x14ac:dyDescent="0.25">
      <c r="A5620" s="20">
        <f t="shared" si="175"/>
        <v>43120.791666653058</v>
      </c>
      <c r="B5620" s="29">
        <v>24.170570000000001</v>
      </c>
      <c r="C5620" s="30">
        <v>2.0008499999999998</v>
      </c>
      <c r="D5620" s="29">
        <v>53.18327</v>
      </c>
      <c r="E5620" s="29"/>
      <c r="F5620" s="24">
        <f t="shared" si="174"/>
        <v>24.170570000000001</v>
      </c>
      <c r="G5620" s="24">
        <v>24.170570000000001</v>
      </c>
      <c r="H5620" s="23">
        <v>6.3425000000000002</v>
      </c>
      <c r="I5620" s="23"/>
      <c r="J5620" s="23">
        <v>150</v>
      </c>
      <c r="K5620" s="23"/>
    </row>
    <row r="5621" spans="1:11" ht="12.75" customHeight="1" x14ac:dyDescent="0.25">
      <c r="A5621" s="20">
        <f t="shared" si="175"/>
        <v>43120.833333319722</v>
      </c>
      <c r="B5621" s="29">
        <v>18.840170000000001</v>
      </c>
      <c r="C5621" s="30">
        <v>1.53738</v>
      </c>
      <c r="D5621" s="29">
        <v>49.837000000000003</v>
      </c>
      <c r="E5621" s="29"/>
      <c r="F5621" s="24">
        <f t="shared" si="174"/>
        <v>18.840170000000001</v>
      </c>
      <c r="G5621" s="24">
        <v>18.840170000000001</v>
      </c>
      <c r="H5621" s="23">
        <v>6.3393899999999999</v>
      </c>
      <c r="I5621" s="23"/>
      <c r="J5621" s="23">
        <v>150</v>
      </c>
      <c r="K5621" s="23"/>
    </row>
    <row r="5622" spans="1:11" ht="12.75" customHeight="1" x14ac:dyDescent="0.25">
      <c r="A5622" s="20">
        <f t="shared" si="175"/>
        <v>43120.874999986387</v>
      </c>
      <c r="B5622" s="29">
        <v>15.930429999999999</v>
      </c>
      <c r="C5622" s="30">
        <v>0.81237000000000004</v>
      </c>
      <c r="D5622" s="29">
        <v>64.546480000000003</v>
      </c>
      <c r="E5622" s="29"/>
      <c r="F5622" s="24">
        <f t="shared" si="174"/>
        <v>15.930429999999999</v>
      </c>
      <c r="G5622" s="24">
        <v>15.930429999999999</v>
      </c>
      <c r="H5622" s="23">
        <v>6.3381699999999999</v>
      </c>
      <c r="I5622" s="23"/>
      <c r="J5622" s="23">
        <v>150</v>
      </c>
      <c r="K5622" s="23"/>
    </row>
    <row r="5623" spans="1:11" ht="12.75" customHeight="1" x14ac:dyDescent="0.25">
      <c r="A5623" s="20">
        <f t="shared" si="175"/>
        <v>43120.916666653051</v>
      </c>
      <c r="B5623" s="29">
        <v>11.34712</v>
      </c>
      <c r="C5623" s="30">
        <v>0.37325999999999998</v>
      </c>
      <c r="D5623" s="29">
        <v>118.4178</v>
      </c>
      <c r="E5623" s="29"/>
      <c r="F5623" s="24">
        <f t="shared" si="174"/>
        <v>11.34712</v>
      </c>
      <c r="G5623" s="24">
        <v>11.34712</v>
      </c>
      <c r="H5623" s="23">
        <v>6.33711</v>
      </c>
      <c r="I5623" s="23"/>
      <c r="J5623" s="23">
        <v>150</v>
      </c>
      <c r="K5623" s="23"/>
    </row>
    <row r="5624" spans="1:11" ht="12.75" customHeight="1" x14ac:dyDescent="0.25">
      <c r="A5624" s="20">
        <f t="shared" si="175"/>
        <v>43120.958333319715</v>
      </c>
      <c r="B5624" s="29">
        <v>24.625979999999998</v>
      </c>
      <c r="C5624" s="30">
        <v>0.1721</v>
      </c>
      <c r="D5624" s="29">
        <v>136.12809999999999</v>
      </c>
      <c r="E5624" s="29"/>
      <c r="F5624" s="24">
        <f t="shared" si="174"/>
        <v>24.625979999999998</v>
      </c>
      <c r="G5624" s="24">
        <v>24.625979999999998</v>
      </c>
      <c r="H5624" s="23">
        <v>6.3360700000000003</v>
      </c>
      <c r="I5624" s="23"/>
      <c r="J5624" s="23">
        <v>150</v>
      </c>
      <c r="K5624" s="23"/>
    </row>
    <row r="5625" spans="1:11" ht="12.75" customHeight="1" x14ac:dyDescent="0.25">
      <c r="A5625" s="20">
        <f t="shared" si="175"/>
        <v>43120.999999986379</v>
      </c>
      <c r="B5625" s="29">
        <v>19.2318</v>
      </c>
      <c r="C5625" s="30">
        <v>0.34210000000000002</v>
      </c>
      <c r="D5625" s="29">
        <v>109.2043</v>
      </c>
      <c r="E5625" s="29"/>
      <c r="F5625" s="24">
        <f t="shared" si="174"/>
        <v>19.2318</v>
      </c>
      <c r="G5625" s="24">
        <v>19.2318</v>
      </c>
      <c r="H5625" s="23">
        <v>6.3335600000000003</v>
      </c>
      <c r="I5625" s="23"/>
      <c r="J5625" s="23">
        <v>150</v>
      </c>
      <c r="K5625" s="23"/>
    </row>
    <row r="5626" spans="1:11" ht="12.75" customHeight="1" x14ac:dyDescent="0.25">
      <c r="A5626" s="20">
        <f t="shared" si="175"/>
        <v>43121.041666653044</v>
      </c>
      <c r="B5626" s="29">
        <v>12.99634</v>
      </c>
      <c r="C5626" s="30">
        <v>0.45243</v>
      </c>
      <c r="D5626" s="29">
        <v>96.447670000000002</v>
      </c>
      <c r="E5626" s="29"/>
      <c r="F5626" s="24">
        <f t="shared" si="174"/>
        <v>12.99634</v>
      </c>
      <c r="G5626" s="24">
        <v>12.99634</v>
      </c>
      <c r="H5626" s="23">
        <v>6.3329500000000003</v>
      </c>
      <c r="I5626" s="23">
        <f>COUNTIF(G5626:G5649,"&gt;150")</f>
        <v>0</v>
      </c>
      <c r="J5626" s="23">
        <v>150</v>
      </c>
      <c r="K5626" s="23"/>
    </row>
    <row r="5627" spans="1:11" ht="12.75" customHeight="1" x14ac:dyDescent="0.25">
      <c r="A5627" s="20">
        <f t="shared" si="175"/>
        <v>43121.083333319708</v>
      </c>
      <c r="B5627" s="29">
        <v>22.16789</v>
      </c>
      <c r="C5627" s="30">
        <v>0.35025000000000001</v>
      </c>
      <c r="D5627" s="29">
        <v>135.57859999999999</v>
      </c>
      <c r="E5627" s="29"/>
      <c r="F5627" s="24">
        <f t="shared" si="174"/>
        <v>22.16789</v>
      </c>
      <c r="G5627" s="24">
        <v>22.16789</v>
      </c>
      <c r="H5627" s="23">
        <v>6.3261099999999999</v>
      </c>
      <c r="I5627" s="23"/>
      <c r="J5627" s="23">
        <v>150</v>
      </c>
      <c r="K5627" s="23"/>
    </row>
    <row r="5628" spans="1:11" ht="12.75" customHeight="1" x14ac:dyDescent="0.25">
      <c r="A5628" s="20">
        <f t="shared" si="175"/>
        <v>43121.124999986372</v>
      </c>
      <c r="B5628" s="29">
        <v>18.547830000000001</v>
      </c>
      <c r="C5628" s="30">
        <v>0.28905999999999998</v>
      </c>
      <c r="D5628" s="29">
        <v>136.77940000000001</v>
      </c>
      <c r="E5628" s="29"/>
      <c r="F5628" s="24">
        <f t="shared" si="174"/>
        <v>18.547830000000001</v>
      </c>
      <c r="G5628" s="24">
        <v>18.547830000000001</v>
      </c>
      <c r="H5628" s="23">
        <v>6.3181700000000003</v>
      </c>
      <c r="I5628" s="23"/>
      <c r="J5628" s="23">
        <v>150</v>
      </c>
      <c r="K5628" s="23"/>
    </row>
    <row r="5629" spans="1:11" ht="12.75" customHeight="1" x14ac:dyDescent="0.25">
      <c r="A5629" s="20">
        <f t="shared" si="175"/>
        <v>43121.166666653036</v>
      </c>
      <c r="B5629" s="29">
        <v>15.469440000000001</v>
      </c>
      <c r="C5629" s="30">
        <v>0.17196</v>
      </c>
      <c r="D5629" s="29">
        <v>92.234179999999995</v>
      </c>
      <c r="E5629" s="29"/>
      <c r="F5629" s="24">
        <f t="shared" si="174"/>
        <v>15.469440000000001</v>
      </c>
      <c r="G5629" s="24">
        <v>15.469440000000001</v>
      </c>
      <c r="H5629" s="23">
        <v>6.3173300000000001</v>
      </c>
      <c r="I5629" s="23"/>
      <c r="J5629" s="23">
        <v>150</v>
      </c>
      <c r="K5629" s="23"/>
    </row>
    <row r="5630" spans="1:11" ht="12.75" customHeight="1" x14ac:dyDescent="0.25">
      <c r="A5630" s="20">
        <f t="shared" si="175"/>
        <v>43121.208333319701</v>
      </c>
      <c r="B5630" s="29">
        <v>11.545439999999999</v>
      </c>
      <c r="C5630" s="30">
        <v>0.26190999999999998</v>
      </c>
      <c r="D5630" s="29">
        <v>60.840479999999999</v>
      </c>
      <c r="E5630" s="29"/>
      <c r="F5630" s="24">
        <f t="shared" si="174"/>
        <v>11.545439999999999</v>
      </c>
      <c r="G5630" s="24">
        <v>11.545439999999999</v>
      </c>
      <c r="H5630" s="23">
        <v>6.3145100000000003</v>
      </c>
      <c r="I5630" s="23"/>
      <c r="J5630" s="23">
        <v>150</v>
      </c>
      <c r="K5630" s="23"/>
    </row>
    <row r="5631" spans="1:11" ht="12.75" customHeight="1" x14ac:dyDescent="0.25">
      <c r="A5631" s="20">
        <f t="shared" si="175"/>
        <v>43121.249999986365</v>
      </c>
      <c r="B5631" s="29">
        <v>5.6486700000000001</v>
      </c>
      <c r="C5631" s="30">
        <v>0.31758999999999998</v>
      </c>
      <c r="D5631" s="29">
        <v>150.46879999999999</v>
      </c>
      <c r="E5631" s="29"/>
      <c r="F5631" s="24">
        <f t="shared" si="174"/>
        <v>5.6486700000000001</v>
      </c>
      <c r="G5631" s="24">
        <v>5.6486700000000001</v>
      </c>
      <c r="H5631" s="23">
        <v>6.3099499999999997</v>
      </c>
      <c r="I5631" s="23"/>
      <c r="J5631" s="23">
        <v>150</v>
      </c>
      <c r="K5631" s="23"/>
    </row>
    <row r="5632" spans="1:11" ht="12.75" customHeight="1" x14ac:dyDescent="0.25">
      <c r="A5632" s="20">
        <f t="shared" si="175"/>
        <v>43121.291666653029</v>
      </c>
      <c r="B5632" s="29">
        <v>7.0059399999999998</v>
      </c>
      <c r="C5632" s="30">
        <v>0.21909999999999999</v>
      </c>
      <c r="D5632" s="29">
        <v>141.21899999999999</v>
      </c>
      <c r="E5632" s="29"/>
      <c r="F5632" s="24">
        <f t="shared" si="174"/>
        <v>7.0059399999999998</v>
      </c>
      <c r="G5632" s="24">
        <v>7.0059399999999998</v>
      </c>
      <c r="H5632" s="23">
        <v>6.3041099999999997</v>
      </c>
      <c r="I5632" s="23"/>
      <c r="J5632" s="23">
        <v>150</v>
      </c>
      <c r="K5632" s="23"/>
    </row>
    <row r="5633" spans="1:11" ht="12.75" customHeight="1" x14ac:dyDescent="0.25">
      <c r="A5633" s="20">
        <f t="shared" si="175"/>
        <v>43121.333333319693</v>
      </c>
      <c r="B5633" s="29">
        <v>3.32239</v>
      </c>
      <c r="C5633" s="30">
        <v>0.44292999999999999</v>
      </c>
      <c r="D5633" s="29">
        <v>94.527050000000003</v>
      </c>
      <c r="E5633" s="29"/>
      <c r="F5633" s="24">
        <f t="shared" si="174"/>
        <v>3.32239</v>
      </c>
      <c r="G5633" s="24">
        <v>3.32239</v>
      </c>
      <c r="H5633" s="23">
        <v>6.2999599999999996</v>
      </c>
      <c r="I5633" s="23"/>
      <c r="J5633" s="23">
        <v>150</v>
      </c>
      <c r="K5633" s="23"/>
    </row>
    <row r="5634" spans="1:11" ht="12.75" customHeight="1" x14ac:dyDescent="0.25">
      <c r="A5634" s="20">
        <f t="shared" si="175"/>
        <v>43121.374999986358</v>
      </c>
      <c r="B5634" s="29">
        <v>9.3643300000000007</v>
      </c>
      <c r="C5634" s="30">
        <v>0.90075000000000005</v>
      </c>
      <c r="D5634" s="29">
        <v>75.463319999999996</v>
      </c>
      <c r="E5634" s="29"/>
      <c r="F5634" s="24">
        <f t="shared" si="174"/>
        <v>9.3643300000000007</v>
      </c>
      <c r="G5634" s="24">
        <v>9.3643300000000007</v>
      </c>
      <c r="H5634" s="23">
        <v>6.2995000000000001</v>
      </c>
      <c r="I5634" s="23"/>
      <c r="J5634" s="23">
        <v>150</v>
      </c>
      <c r="K5634" s="23"/>
    </row>
    <row r="5635" spans="1:11" ht="12.75" customHeight="1" x14ac:dyDescent="0.25">
      <c r="A5635" s="20">
        <f t="shared" si="175"/>
        <v>43121.416666653022</v>
      </c>
      <c r="B5635" s="29">
        <v>3.0031099999999999</v>
      </c>
      <c r="C5635" s="30">
        <v>1.1649</v>
      </c>
      <c r="D5635" s="29">
        <v>80.01952</v>
      </c>
      <c r="E5635" s="29"/>
      <c r="F5635" s="24">
        <f t="shared" si="174"/>
        <v>3.0031099999999999</v>
      </c>
      <c r="G5635" s="24">
        <v>3.0031099999999999</v>
      </c>
      <c r="H5635" s="23">
        <v>6.2960000000000003</v>
      </c>
      <c r="I5635" s="23"/>
      <c r="J5635" s="23">
        <v>150</v>
      </c>
      <c r="K5635" s="23"/>
    </row>
    <row r="5636" spans="1:11" ht="12.75" customHeight="1" x14ac:dyDescent="0.25">
      <c r="A5636" s="20">
        <f t="shared" si="175"/>
        <v>43121.458333319686</v>
      </c>
      <c r="B5636" s="29">
        <v>4.08589</v>
      </c>
      <c r="C5636" s="30">
        <v>1.37967</v>
      </c>
      <c r="D5636" s="29">
        <v>62.487589999999997</v>
      </c>
      <c r="E5636" s="29"/>
      <c r="F5636" s="24">
        <f t="shared" si="174"/>
        <v>4.08589</v>
      </c>
      <c r="G5636" s="24">
        <v>4.08589</v>
      </c>
      <c r="H5636" s="23">
        <v>6.2951699999999997</v>
      </c>
      <c r="I5636" s="23"/>
      <c r="J5636" s="23">
        <v>150</v>
      </c>
      <c r="K5636" s="23"/>
    </row>
    <row r="5637" spans="1:11" ht="12.75" customHeight="1" x14ac:dyDescent="0.25">
      <c r="A5637" s="20">
        <f t="shared" si="175"/>
        <v>43121.49999998635</v>
      </c>
      <c r="B5637" s="29">
        <v>3.661</v>
      </c>
      <c r="C5637" s="30">
        <v>1.8638399999999999</v>
      </c>
      <c r="D5637" s="29">
        <v>52.423119999999997</v>
      </c>
      <c r="E5637" s="29"/>
      <c r="F5637" s="24">
        <f t="shared" si="174"/>
        <v>3.661</v>
      </c>
      <c r="G5637" s="24">
        <v>3.661</v>
      </c>
      <c r="H5637" s="23">
        <v>6.2838900000000004</v>
      </c>
      <c r="I5637" s="23"/>
      <c r="J5637" s="23">
        <v>150</v>
      </c>
      <c r="K5637" s="23"/>
    </row>
    <row r="5638" spans="1:11" ht="12.75" customHeight="1" x14ac:dyDescent="0.25">
      <c r="A5638" s="20">
        <f t="shared" si="175"/>
        <v>43121.541666653015</v>
      </c>
      <c r="B5638" s="29">
        <v>9.1362299999999994</v>
      </c>
      <c r="C5638" s="30">
        <v>2.3029700000000002</v>
      </c>
      <c r="D5638" s="29">
        <v>64.668989999999994</v>
      </c>
      <c r="E5638" s="29"/>
      <c r="F5638" s="24">
        <f t="shared" si="174"/>
        <v>9.1362299999999994</v>
      </c>
      <c r="G5638" s="24">
        <v>9.1362299999999994</v>
      </c>
      <c r="H5638" s="23">
        <v>6.2821699999999998</v>
      </c>
      <c r="I5638" s="23"/>
      <c r="J5638" s="23">
        <v>150</v>
      </c>
      <c r="K5638" s="23"/>
    </row>
    <row r="5639" spans="1:11" ht="12.75" customHeight="1" x14ac:dyDescent="0.25">
      <c r="A5639" s="20">
        <f t="shared" si="175"/>
        <v>43121.583333319679</v>
      </c>
      <c r="B5639" s="29">
        <v>6.7290000000000001</v>
      </c>
      <c r="C5639" s="30">
        <v>2.3460200000000002</v>
      </c>
      <c r="D5639" s="29">
        <v>47.394469999999998</v>
      </c>
      <c r="E5639" s="29"/>
      <c r="F5639" s="24">
        <f t="shared" si="174"/>
        <v>6.7290000000000001</v>
      </c>
      <c r="G5639" s="24">
        <v>6.7290000000000001</v>
      </c>
      <c r="H5639" s="23">
        <v>6.2784500000000003</v>
      </c>
      <c r="I5639" s="23"/>
      <c r="J5639" s="23">
        <v>150</v>
      </c>
      <c r="K5639" s="23"/>
    </row>
    <row r="5640" spans="1:11" ht="12.75" customHeight="1" x14ac:dyDescent="0.25">
      <c r="A5640" s="20">
        <f t="shared" si="175"/>
        <v>43121.624999986343</v>
      </c>
      <c r="B5640" s="29">
        <v>12.713279999999999</v>
      </c>
      <c r="C5640" s="30">
        <v>2.6400999999999999</v>
      </c>
      <c r="D5640" s="29">
        <v>47.058239999999998</v>
      </c>
      <c r="E5640" s="29"/>
      <c r="F5640" s="24">
        <f t="shared" si="174"/>
        <v>12.713279999999999</v>
      </c>
      <c r="G5640" s="24">
        <v>12.713279999999999</v>
      </c>
      <c r="H5640" s="23">
        <v>6.27773</v>
      </c>
      <c r="I5640" s="23"/>
      <c r="J5640" s="23">
        <v>150</v>
      </c>
      <c r="K5640" s="23"/>
    </row>
    <row r="5641" spans="1:11" ht="12.75" customHeight="1" x14ac:dyDescent="0.25">
      <c r="A5641" s="20">
        <f t="shared" si="175"/>
        <v>43121.666666653007</v>
      </c>
      <c r="B5641" s="29">
        <v>8.7037800000000001</v>
      </c>
      <c r="C5641" s="30">
        <v>1.85754</v>
      </c>
      <c r="D5641" s="29">
        <v>56.46434</v>
      </c>
      <c r="E5641" s="29"/>
      <c r="F5641" s="24">
        <f t="shared" si="174"/>
        <v>8.7037800000000001</v>
      </c>
      <c r="G5641" s="24">
        <v>8.7037800000000001</v>
      </c>
      <c r="H5641" s="23">
        <v>6.2752800000000004</v>
      </c>
      <c r="I5641" s="23"/>
      <c r="J5641" s="23">
        <v>150</v>
      </c>
      <c r="K5641" s="23"/>
    </row>
    <row r="5642" spans="1:11" ht="12.75" customHeight="1" x14ac:dyDescent="0.25">
      <c r="A5642" s="20">
        <f t="shared" si="175"/>
        <v>43121.708333319672</v>
      </c>
      <c r="B5642" s="29">
        <v>8.0838900000000002</v>
      </c>
      <c r="C5642" s="30">
        <v>1.32067</v>
      </c>
      <c r="D5642" s="29">
        <v>50.18385</v>
      </c>
      <c r="E5642" s="29"/>
      <c r="F5642" s="24">
        <f t="shared" si="174"/>
        <v>8.0838900000000002</v>
      </c>
      <c r="G5642" s="24">
        <v>8.0838900000000002</v>
      </c>
      <c r="H5642" s="23">
        <v>6.27508</v>
      </c>
      <c r="I5642" s="23"/>
      <c r="J5642" s="23">
        <v>150</v>
      </c>
      <c r="K5642" s="23"/>
    </row>
    <row r="5643" spans="1:11" ht="12.75" customHeight="1" x14ac:dyDescent="0.25">
      <c r="A5643" s="20">
        <f t="shared" si="175"/>
        <v>43121.749999986336</v>
      </c>
      <c r="B5643" s="29">
        <v>8.3350600000000004</v>
      </c>
      <c r="C5643" s="30">
        <v>1.3245</v>
      </c>
      <c r="D5643" s="29">
        <v>60.052370000000003</v>
      </c>
      <c r="E5643" s="29"/>
      <c r="F5643" s="24">
        <f t="shared" ref="F5643:F5706" si="176">IF(AND(B5643&gt;0,ISNUMBER(B5643)),B5643,"")</f>
        <v>8.3350600000000004</v>
      </c>
      <c r="G5643" s="24">
        <v>8.3350600000000004</v>
      </c>
      <c r="H5643" s="23">
        <v>6.2746000000000004</v>
      </c>
      <c r="I5643" s="23"/>
      <c r="J5643" s="23">
        <v>150</v>
      </c>
      <c r="K5643" s="23"/>
    </row>
    <row r="5644" spans="1:11" ht="12.75" customHeight="1" x14ac:dyDescent="0.25">
      <c r="A5644" s="20">
        <f t="shared" ref="A5644:A5707" si="177">A5643+1/24</f>
        <v>43121.791666653</v>
      </c>
      <c r="B5644" s="29"/>
      <c r="C5644" s="30">
        <v>1.16279</v>
      </c>
      <c r="D5644" s="29">
        <v>72.202910000000003</v>
      </c>
      <c r="E5644" s="29"/>
      <c r="F5644" s="24" t="str">
        <f t="shared" si="176"/>
        <v/>
      </c>
      <c r="G5644" s="24" t="s">
        <v>189</v>
      </c>
      <c r="H5644" s="23">
        <v>6.2702200000000001</v>
      </c>
      <c r="I5644" s="23"/>
      <c r="J5644" s="23">
        <v>150</v>
      </c>
      <c r="K5644" s="23"/>
    </row>
    <row r="5645" spans="1:11" ht="12.75" customHeight="1" x14ac:dyDescent="0.25">
      <c r="A5645" s="20">
        <f t="shared" si="177"/>
        <v>43121.833333319664</v>
      </c>
      <c r="B5645" s="29">
        <v>14.74461</v>
      </c>
      <c r="C5645" s="30">
        <v>1.2284999999999999</v>
      </c>
      <c r="D5645" s="29">
        <v>72.641649999999998</v>
      </c>
      <c r="E5645" s="29"/>
      <c r="F5645" s="24">
        <f t="shared" si="176"/>
        <v>14.74461</v>
      </c>
      <c r="G5645" s="24">
        <v>14.74461</v>
      </c>
      <c r="H5645" s="23">
        <v>6.2679999999999998</v>
      </c>
      <c r="I5645" s="23"/>
      <c r="J5645" s="23">
        <v>150</v>
      </c>
      <c r="K5645" s="23"/>
    </row>
    <row r="5646" spans="1:11" ht="12.75" customHeight="1" x14ac:dyDescent="0.25">
      <c r="A5646" s="20">
        <f t="shared" si="177"/>
        <v>43121.874999986328</v>
      </c>
      <c r="B5646" s="29">
        <v>10.41817</v>
      </c>
      <c r="C5646" s="30">
        <v>1.0905800000000001</v>
      </c>
      <c r="D5646" s="29">
        <v>51.120690000000003</v>
      </c>
      <c r="E5646" s="29"/>
      <c r="F5646" s="24">
        <f t="shared" si="176"/>
        <v>10.41817</v>
      </c>
      <c r="G5646" s="24">
        <v>10.41817</v>
      </c>
      <c r="H5646" s="23">
        <v>6.2656099999999997</v>
      </c>
      <c r="I5646" s="23"/>
      <c r="J5646" s="23">
        <v>150</v>
      </c>
      <c r="K5646" s="23"/>
    </row>
    <row r="5647" spans="1:11" ht="12.75" customHeight="1" x14ac:dyDescent="0.25">
      <c r="A5647" s="20">
        <f t="shared" si="177"/>
        <v>43121.916666652993</v>
      </c>
      <c r="B5647" s="29">
        <v>9.9889399999999995</v>
      </c>
      <c r="C5647" s="30">
        <v>0.53210000000000002</v>
      </c>
      <c r="D5647" s="29">
        <v>75.392259999999993</v>
      </c>
      <c r="E5647" s="29"/>
      <c r="F5647" s="24">
        <f t="shared" si="176"/>
        <v>9.9889399999999995</v>
      </c>
      <c r="G5647" s="24">
        <v>9.9889399999999995</v>
      </c>
      <c r="H5647" s="23">
        <v>6.2652200000000002</v>
      </c>
      <c r="I5647" s="23"/>
      <c r="J5647" s="23">
        <v>150</v>
      </c>
      <c r="K5647" s="23"/>
    </row>
    <row r="5648" spans="1:11" ht="12.75" customHeight="1" x14ac:dyDescent="0.25">
      <c r="A5648" s="20">
        <f t="shared" si="177"/>
        <v>43121.958333319657</v>
      </c>
      <c r="B5648" s="29">
        <v>13.70528</v>
      </c>
      <c r="C5648" s="30">
        <v>0.83631999999999995</v>
      </c>
      <c r="D5648" s="29">
        <v>50.998240000000003</v>
      </c>
      <c r="E5648" s="29"/>
      <c r="F5648" s="24">
        <f t="shared" si="176"/>
        <v>13.70528</v>
      </c>
      <c r="G5648" s="24">
        <v>13.70528</v>
      </c>
      <c r="H5648" s="23">
        <v>6.2619999999999996</v>
      </c>
      <c r="I5648" s="23"/>
      <c r="J5648" s="23">
        <v>150</v>
      </c>
      <c r="K5648" s="23"/>
    </row>
    <row r="5649" spans="1:11" ht="12.75" customHeight="1" x14ac:dyDescent="0.25">
      <c r="A5649" s="20">
        <f t="shared" si="177"/>
        <v>43121.999999986321</v>
      </c>
      <c r="B5649" s="29">
        <v>13.27763</v>
      </c>
      <c r="C5649" s="30">
        <v>0.40881000000000001</v>
      </c>
      <c r="D5649" s="29">
        <v>119.5569</v>
      </c>
      <c r="E5649" s="29"/>
      <c r="F5649" s="24">
        <f t="shared" si="176"/>
        <v>13.27763</v>
      </c>
      <c r="G5649" s="24">
        <v>13.27763</v>
      </c>
      <c r="H5649" s="23">
        <v>6.2577100000000003</v>
      </c>
      <c r="I5649" s="23"/>
      <c r="J5649" s="23">
        <v>150</v>
      </c>
      <c r="K5649" s="23"/>
    </row>
    <row r="5650" spans="1:11" ht="12.75" customHeight="1" x14ac:dyDescent="0.25">
      <c r="A5650" s="20">
        <f t="shared" si="177"/>
        <v>43122.041666652985</v>
      </c>
      <c r="B5650" s="29">
        <v>11.03767</v>
      </c>
      <c r="C5650" s="30">
        <v>0.41256999999999999</v>
      </c>
      <c r="D5650" s="29">
        <v>141.7586</v>
      </c>
      <c r="E5650" s="29"/>
      <c r="F5650" s="24">
        <f t="shared" si="176"/>
        <v>11.03767</v>
      </c>
      <c r="G5650" s="24">
        <v>11.03767</v>
      </c>
      <c r="H5650" s="23">
        <v>6.2576700000000001</v>
      </c>
      <c r="I5650" s="23">
        <f>COUNTIF(G5650:G5673,"&gt;150")</f>
        <v>0</v>
      </c>
      <c r="J5650" s="23">
        <v>150</v>
      </c>
      <c r="K5650" s="23"/>
    </row>
    <row r="5651" spans="1:11" ht="12.75" customHeight="1" x14ac:dyDescent="0.25">
      <c r="A5651" s="20">
        <f t="shared" si="177"/>
        <v>43122.08333331965</v>
      </c>
      <c r="B5651" s="29">
        <v>17.61655</v>
      </c>
      <c r="C5651" s="30">
        <v>0.21617</v>
      </c>
      <c r="D5651" s="29">
        <v>125.50409999999999</v>
      </c>
      <c r="E5651" s="29"/>
      <c r="F5651" s="24">
        <f t="shared" si="176"/>
        <v>17.61655</v>
      </c>
      <c r="G5651" s="24">
        <v>17.61655</v>
      </c>
      <c r="H5651" s="23">
        <v>6.2528899999999998</v>
      </c>
      <c r="I5651" s="23"/>
      <c r="J5651" s="23">
        <v>150</v>
      </c>
      <c r="K5651" s="23"/>
    </row>
    <row r="5652" spans="1:11" ht="12.75" customHeight="1" x14ac:dyDescent="0.25">
      <c r="A5652" s="20">
        <f t="shared" si="177"/>
        <v>43122.124999986314</v>
      </c>
      <c r="B5652" s="29">
        <v>15.375719999999999</v>
      </c>
      <c r="C5652" s="30">
        <v>0.39792</v>
      </c>
      <c r="D5652" s="29">
        <v>137.5864</v>
      </c>
      <c r="E5652" s="29"/>
      <c r="F5652" s="24">
        <f t="shared" si="176"/>
        <v>15.375719999999999</v>
      </c>
      <c r="G5652" s="24">
        <v>15.375719999999999</v>
      </c>
      <c r="H5652" s="23">
        <v>6.2527200000000001</v>
      </c>
      <c r="I5652" s="23"/>
      <c r="J5652" s="23">
        <v>150</v>
      </c>
      <c r="K5652" s="23"/>
    </row>
    <row r="5653" spans="1:11" ht="12.75" customHeight="1" x14ac:dyDescent="0.25">
      <c r="A5653" s="20">
        <f t="shared" si="177"/>
        <v>43122.166666652978</v>
      </c>
      <c r="B5653" s="29">
        <v>13.05</v>
      </c>
      <c r="C5653" s="30">
        <v>0.29276000000000002</v>
      </c>
      <c r="D5653" s="29">
        <v>142.13210000000001</v>
      </c>
      <c r="E5653" s="29"/>
      <c r="F5653" s="24">
        <f t="shared" si="176"/>
        <v>13.05</v>
      </c>
      <c r="G5653" s="24">
        <v>13.05</v>
      </c>
      <c r="H5653" s="23">
        <v>6.2512499999999998</v>
      </c>
      <c r="I5653" s="23"/>
      <c r="J5653" s="23">
        <v>150</v>
      </c>
      <c r="K5653" s="23"/>
    </row>
    <row r="5654" spans="1:11" ht="12.75" customHeight="1" x14ac:dyDescent="0.25">
      <c r="A5654" s="20">
        <f t="shared" si="177"/>
        <v>43122.208333319642</v>
      </c>
      <c r="B5654" s="29">
        <v>15.621829999999999</v>
      </c>
      <c r="C5654" s="30">
        <v>0.33734999999999998</v>
      </c>
      <c r="D5654" s="29">
        <v>228.80170000000001</v>
      </c>
      <c r="E5654" s="29"/>
      <c r="F5654" s="24">
        <f t="shared" si="176"/>
        <v>15.621829999999999</v>
      </c>
      <c r="G5654" s="24">
        <v>15.621829999999999</v>
      </c>
      <c r="H5654" s="23">
        <v>6.2492200000000002</v>
      </c>
      <c r="I5654" s="23"/>
      <c r="J5654" s="23">
        <v>150</v>
      </c>
      <c r="K5654" s="23"/>
    </row>
    <row r="5655" spans="1:11" ht="12.75" customHeight="1" x14ac:dyDescent="0.25">
      <c r="A5655" s="20">
        <f t="shared" si="177"/>
        <v>43122.249999986307</v>
      </c>
      <c r="B5655" s="29">
        <v>7.9563300000000003</v>
      </c>
      <c r="C5655" s="30">
        <v>0.23222000000000001</v>
      </c>
      <c r="D5655" s="29">
        <v>173.44730000000001</v>
      </c>
      <c r="E5655" s="29"/>
      <c r="F5655" s="24">
        <f t="shared" si="176"/>
        <v>7.9563300000000003</v>
      </c>
      <c r="G5655" s="24">
        <v>7.9563300000000003</v>
      </c>
      <c r="H5655" s="23">
        <v>6.2479800000000001</v>
      </c>
      <c r="I5655" s="23"/>
      <c r="J5655" s="23">
        <v>150</v>
      </c>
      <c r="K5655" s="23"/>
    </row>
    <row r="5656" spans="1:11" ht="12.75" customHeight="1" x14ac:dyDescent="0.25">
      <c r="A5656" s="20">
        <f t="shared" si="177"/>
        <v>43122.291666652971</v>
      </c>
      <c r="B5656" s="29">
        <v>9.702</v>
      </c>
      <c r="C5656" s="30">
        <v>0.35208</v>
      </c>
      <c r="D5656" s="29">
        <v>109.9212</v>
      </c>
      <c r="E5656" s="29"/>
      <c r="F5656" s="24">
        <f t="shared" si="176"/>
        <v>9.702</v>
      </c>
      <c r="G5656" s="24">
        <v>9.702</v>
      </c>
      <c r="H5656" s="23">
        <v>6.2417800000000003</v>
      </c>
      <c r="I5656" s="23"/>
      <c r="J5656" s="23">
        <v>150</v>
      </c>
      <c r="K5656" s="23"/>
    </row>
    <row r="5657" spans="1:11" ht="12.75" customHeight="1" x14ac:dyDescent="0.25">
      <c r="A5657" s="20">
        <f t="shared" si="177"/>
        <v>43122.333333319635</v>
      </c>
      <c r="B5657" s="29">
        <v>11.70783</v>
      </c>
      <c r="C5657" s="30">
        <v>0.39018999999999998</v>
      </c>
      <c r="D5657" s="29">
        <v>98.272599999999997</v>
      </c>
      <c r="E5657" s="29"/>
      <c r="F5657" s="24">
        <f t="shared" si="176"/>
        <v>11.70783</v>
      </c>
      <c r="G5657" s="24">
        <v>11.70783</v>
      </c>
      <c r="H5657" s="23">
        <v>6.2396099999999999</v>
      </c>
      <c r="I5657" s="23"/>
      <c r="J5657" s="23">
        <v>150</v>
      </c>
      <c r="K5657" s="23"/>
    </row>
    <row r="5658" spans="1:11" ht="12.75" customHeight="1" x14ac:dyDescent="0.25">
      <c r="A5658" s="20">
        <f t="shared" si="177"/>
        <v>43122.374999986299</v>
      </c>
      <c r="B5658" s="29">
        <v>5.10961</v>
      </c>
      <c r="C5658" s="30">
        <v>0.72253000000000001</v>
      </c>
      <c r="D5658" s="29">
        <v>358.7756</v>
      </c>
      <c r="E5658" s="29"/>
      <c r="F5658" s="24">
        <f t="shared" si="176"/>
        <v>5.10961</v>
      </c>
      <c r="G5658" s="24">
        <v>5.10961</v>
      </c>
      <c r="H5658" s="23">
        <v>6.2382499999999999</v>
      </c>
      <c r="I5658" s="23"/>
      <c r="J5658" s="23">
        <v>150</v>
      </c>
      <c r="K5658" s="23"/>
    </row>
    <row r="5659" spans="1:11" ht="12.75" customHeight="1" x14ac:dyDescent="0.25">
      <c r="A5659" s="20">
        <f t="shared" si="177"/>
        <v>43122.416666652964</v>
      </c>
      <c r="B5659" s="29">
        <v>6.1444999999999999</v>
      </c>
      <c r="C5659" s="30">
        <v>1.0563</v>
      </c>
      <c r="D5659" s="29">
        <v>35.66939</v>
      </c>
      <c r="E5659" s="29"/>
      <c r="F5659" s="24">
        <f t="shared" si="176"/>
        <v>6.1444999999999999</v>
      </c>
      <c r="G5659" s="24">
        <v>6.1444999999999999</v>
      </c>
      <c r="H5659" s="23">
        <v>6.2329299999999996</v>
      </c>
      <c r="I5659" s="23"/>
      <c r="J5659" s="23">
        <v>150</v>
      </c>
      <c r="K5659" s="23"/>
    </row>
    <row r="5660" spans="1:11" ht="12.75" customHeight="1" x14ac:dyDescent="0.25">
      <c r="A5660" s="20">
        <f t="shared" si="177"/>
        <v>43122.458333319628</v>
      </c>
      <c r="B5660" s="29">
        <v>2.9463400000000002</v>
      </c>
      <c r="C5660" s="30">
        <v>1.3442499999999999</v>
      </c>
      <c r="D5660" s="29">
        <v>37.604419999999998</v>
      </c>
      <c r="E5660" s="29"/>
      <c r="F5660" s="24">
        <f t="shared" si="176"/>
        <v>2.9463400000000002</v>
      </c>
      <c r="G5660" s="24">
        <v>2.9463400000000002</v>
      </c>
      <c r="H5660" s="23">
        <v>6.2308300000000001</v>
      </c>
      <c r="I5660" s="23"/>
      <c r="J5660" s="23">
        <v>150</v>
      </c>
      <c r="K5660" s="23"/>
    </row>
    <row r="5661" spans="1:11" ht="12.75" customHeight="1" x14ac:dyDescent="0.25">
      <c r="A5661" s="20">
        <f t="shared" si="177"/>
        <v>43122.499999986292</v>
      </c>
      <c r="B5661" s="29">
        <v>10.609109999999999</v>
      </c>
      <c r="C5661" s="30">
        <v>1.2981499999999999</v>
      </c>
      <c r="D5661" s="29">
        <v>12.49274</v>
      </c>
      <c r="E5661" s="29"/>
      <c r="F5661" s="24">
        <f t="shared" si="176"/>
        <v>10.609109999999999</v>
      </c>
      <c r="G5661" s="24">
        <v>10.609109999999999</v>
      </c>
      <c r="H5661" s="23">
        <v>6.2305599999999997</v>
      </c>
      <c r="I5661" s="23"/>
      <c r="J5661" s="23">
        <v>150</v>
      </c>
      <c r="K5661" s="23"/>
    </row>
    <row r="5662" spans="1:11" ht="12.75" customHeight="1" x14ac:dyDescent="0.25">
      <c r="A5662" s="20">
        <f t="shared" si="177"/>
        <v>43122.541666652956</v>
      </c>
      <c r="B5662" s="29">
        <v>4.0617799999999997</v>
      </c>
      <c r="C5662" s="30">
        <v>1.5849800000000001</v>
      </c>
      <c r="D5662" s="29">
        <v>19.959060000000001</v>
      </c>
      <c r="E5662" s="29"/>
      <c r="F5662" s="24">
        <f t="shared" si="176"/>
        <v>4.0617799999999997</v>
      </c>
      <c r="G5662" s="24">
        <v>4.0617799999999997</v>
      </c>
      <c r="H5662" s="23">
        <v>6.2190899999999996</v>
      </c>
      <c r="I5662" s="23"/>
      <c r="J5662" s="23">
        <v>150</v>
      </c>
      <c r="K5662" s="23"/>
    </row>
    <row r="5663" spans="1:11" ht="12.75" customHeight="1" x14ac:dyDescent="0.25">
      <c r="A5663" s="20">
        <f t="shared" si="177"/>
        <v>43122.583333319621</v>
      </c>
      <c r="B5663" s="29">
        <v>15.94256</v>
      </c>
      <c r="C5663" s="30">
        <v>1.0332399999999999</v>
      </c>
      <c r="D5663" s="29">
        <v>37.171930000000003</v>
      </c>
      <c r="E5663" s="29"/>
      <c r="F5663" s="24">
        <f t="shared" si="176"/>
        <v>15.94256</v>
      </c>
      <c r="G5663" s="24">
        <v>15.94256</v>
      </c>
      <c r="H5663" s="23">
        <v>6.2134999999999998</v>
      </c>
      <c r="I5663" s="23"/>
      <c r="J5663" s="23">
        <v>150</v>
      </c>
      <c r="K5663" s="23"/>
    </row>
    <row r="5664" spans="1:11" ht="12.75" customHeight="1" x14ac:dyDescent="0.25">
      <c r="A5664" s="20">
        <f t="shared" si="177"/>
        <v>43122.624999986285</v>
      </c>
      <c r="B5664" s="29">
        <v>6.5297200000000002</v>
      </c>
      <c r="C5664" s="30">
        <v>0.90468000000000004</v>
      </c>
      <c r="D5664" s="29">
        <v>53.629930000000002</v>
      </c>
      <c r="E5664" s="29"/>
      <c r="F5664" s="24">
        <f t="shared" si="176"/>
        <v>6.5297200000000002</v>
      </c>
      <c r="G5664" s="24">
        <v>6.5297200000000002</v>
      </c>
      <c r="H5664" s="23">
        <v>6.2122799999999998</v>
      </c>
      <c r="I5664" s="23"/>
      <c r="J5664" s="23">
        <v>150</v>
      </c>
      <c r="K5664" s="23"/>
    </row>
    <row r="5665" spans="1:11" ht="12.75" customHeight="1" x14ac:dyDescent="0.25">
      <c r="A5665" s="20">
        <f t="shared" si="177"/>
        <v>43122.666666652949</v>
      </c>
      <c r="B5665" s="29">
        <v>7.2643300000000002</v>
      </c>
      <c r="C5665" s="30">
        <v>0.82425999999999999</v>
      </c>
      <c r="D5665" s="29">
        <v>81.667720000000003</v>
      </c>
      <c r="E5665" s="29"/>
      <c r="F5665" s="24">
        <f t="shared" si="176"/>
        <v>7.2643300000000002</v>
      </c>
      <c r="G5665" s="24">
        <v>7.2643300000000002</v>
      </c>
      <c r="H5665" s="23">
        <v>6.2081</v>
      </c>
      <c r="I5665" s="23"/>
      <c r="J5665" s="23">
        <v>150</v>
      </c>
      <c r="K5665" s="23"/>
    </row>
    <row r="5666" spans="1:11" ht="12.75" customHeight="1" x14ac:dyDescent="0.25">
      <c r="A5666" s="20">
        <f t="shared" si="177"/>
        <v>43122.708333319613</v>
      </c>
      <c r="B5666" s="29">
        <v>6.1124999999999998</v>
      </c>
      <c r="C5666" s="30">
        <v>0.47509000000000001</v>
      </c>
      <c r="D5666" s="29">
        <v>66.945409999999995</v>
      </c>
      <c r="E5666" s="29"/>
      <c r="F5666" s="24">
        <f t="shared" si="176"/>
        <v>6.1124999999999998</v>
      </c>
      <c r="G5666" s="24">
        <v>6.1124999999999998</v>
      </c>
      <c r="H5666" s="23">
        <v>6.2056699999999996</v>
      </c>
      <c r="I5666" s="23"/>
      <c r="J5666" s="23">
        <v>150</v>
      </c>
      <c r="K5666" s="23"/>
    </row>
    <row r="5667" spans="1:11" ht="12.75" customHeight="1" x14ac:dyDescent="0.25">
      <c r="A5667" s="20">
        <f t="shared" si="177"/>
        <v>43122.749999986278</v>
      </c>
      <c r="B5667" s="29">
        <v>13.23706</v>
      </c>
      <c r="C5667" s="30">
        <v>0.67615999999999998</v>
      </c>
      <c r="D5667" s="29">
        <v>85.655789999999996</v>
      </c>
      <c r="E5667" s="29"/>
      <c r="F5667" s="24">
        <f t="shared" si="176"/>
        <v>13.23706</v>
      </c>
      <c r="G5667" s="24">
        <v>13.23706</v>
      </c>
      <c r="H5667" s="23">
        <v>6.2055999999999996</v>
      </c>
      <c r="I5667" s="23"/>
      <c r="J5667" s="23">
        <v>150</v>
      </c>
      <c r="K5667" s="23"/>
    </row>
    <row r="5668" spans="1:11" ht="12.75" customHeight="1" x14ac:dyDescent="0.25">
      <c r="A5668" s="20">
        <f t="shared" si="177"/>
        <v>43122.791666652942</v>
      </c>
      <c r="B5668" s="29">
        <v>9.3472200000000001</v>
      </c>
      <c r="C5668" s="30">
        <v>0.64856999999999998</v>
      </c>
      <c r="D5668" s="29">
        <v>71.946479999999994</v>
      </c>
      <c r="E5668" s="29"/>
      <c r="F5668" s="24">
        <f t="shared" si="176"/>
        <v>9.3472200000000001</v>
      </c>
      <c r="G5668" s="24">
        <v>9.3472200000000001</v>
      </c>
      <c r="H5668" s="23">
        <v>6.2018300000000002</v>
      </c>
      <c r="I5668" s="23"/>
      <c r="J5668" s="23">
        <v>150</v>
      </c>
      <c r="K5668" s="23"/>
    </row>
    <row r="5669" spans="1:11" ht="12.75" customHeight="1" x14ac:dyDescent="0.25">
      <c r="A5669" s="20">
        <f t="shared" si="177"/>
        <v>43122.833333319606</v>
      </c>
      <c r="B5669" s="29">
        <v>5.4556100000000001</v>
      </c>
      <c r="C5669" s="30">
        <v>0.73118000000000005</v>
      </c>
      <c r="D5669" s="29">
        <v>71.809830000000005</v>
      </c>
      <c r="E5669" s="29"/>
      <c r="F5669" s="24">
        <f t="shared" si="176"/>
        <v>5.4556100000000001</v>
      </c>
      <c r="G5669" s="24">
        <v>5.4556100000000001</v>
      </c>
      <c r="H5669" s="23">
        <v>6.2016099999999996</v>
      </c>
      <c r="I5669" s="23"/>
      <c r="J5669" s="23">
        <v>150</v>
      </c>
      <c r="K5669" s="23"/>
    </row>
    <row r="5670" spans="1:11" ht="12.75" customHeight="1" x14ac:dyDescent="0.25">
      <c r="A5670" s="20">
        <f t="shared" si="177"/>
        <v>43122.87499998627</v>
      </c>
      <c r="B5670" s="29">
        <v>10.42939</v>
      </c>
      <c r="C5670" s="30">
        <v>0.41466999999999998</v>
      </c>
      <c r="D5670" s="29">
        <v>93.056370000000001</v>
      </c>
      <c r="E5670" s="29"/>
      <c r="F5670" s="24">
        <f t="shared" si="176"/>
        <v>10.42939</v>
      </c>
      <c r="G5670" s="24">
        <v>10.42939</v>
      </c>
      <c r="H5670" s="23">
        <v>6.1988300000000001</v>
      </c>
      <c r="I5670" s="23"/>
      <c r="J5670" s="23">
        <v>150</v>
      </c>
      <c r="K5670" s="23"/>
    </row>
    <row r="5671" spans="1:11" ht="12.75" customHeight="1" x14ac:dyDescent="0.25">
      <c r="A5671" s="20">
        <f t="shared" si="177"/>
        <v>43122.916666652935</v>
      </c>
      <c r="B5671" s="29">
        <v>3.4437199999999999</v>
      </c>
      <c r="C5671" s="30">
        <v>0.57140000000000002</v>
      </c>
      <c r="D5671" s="29">
        <v>70.921819999999997</v>
      </c>
      <c r="E5671" s="29"/>
      <c r="F5671" s="24">
        <f t="shared" si="176"/>
        <v>3.4437199999999999</v>
      </c>
      <c r="G5671" s="24">
        <v>3.4437199999999999</v>
      </c>
      <c r="H5671" s="23">
        <v>6.1955600000000004</v>
      </c>
      <c r="I5671" s="23"/>
      <c r="J5671" s="23">
        <v>150</v>
      </c>
      <c r="K5671" s="23"/>
    </row>
    <row r="5672" spans="1:11" ht="12.75" customHeight="1" x14ac:dyDescent="0.25">
      <c r="A5672" s="20">
        <f t="shared" si="177"/>
        <v>43122.958333319599</v>
      </c>
      <c r="B5672" s="29">
        <v>3.18106</v>
      </c>
      <c r="C5672" s="30">
        <v>0.95450999999999997</v>
      </c>
      <c r="D5672" s="29">
        <v>62.482840000000003</v>
      </c>
      <c r="E5672" s="29"/>
      <c r="F5672" s="24">
        <f t="shared" si="176"/>
        <v>3.18106</v>
      </c>
      <c r="G5672" s="24">
        <v>3.18106</v>
      </c>
      <c r="H5672" s="23">
        <v>6.1929400000000001</v>
      </c>
      <c r="I5672" s="23"/>
      <c r="J5672" s="23">
        <v>150</v>
      </c>
      <c r="K5672" s="23"/>
    </row>
    <row r="5673" spans="1:11" ht="12.75" customHeight="1" x14ac:dyDescent="0.25">
      <c r="A5673" s="20">
        <f t="shared" si="177"/>
        <v>43122.999999986263</v>
      </c>
      <c r="B5673" s="29">
        <v>7.9816599999999998</v>
      </c>
      <c r="C5673" s="30">
        <v>0.67506999999999995</v>
      </c>
      <c r="D5673" s="29">
        <v>64.718149999999994</v>
      </c>
      <c r="E5673" s="29"/>
      <c r="F5673" s="24">
        <f t="shared" si="176"/>
        <v>7.9816599999999998</v>
      </c>
      <c r="G5673" s="24">
        <v>7.9816599999999998</v>
      </c>
      <c r="H5673" s="23">
        <v>6.1907199999999998</v>
      </c>
      <c r="I5673" s="23"/>
      <c r="J5673" s="23">
        <v>150</v>
      </c>
      <c r="K5673" s="23"/>
    </row>
    <row r="5674" spans="1:11" ht="12.75" customHeight="1" x14ac:dyDescent="0.25">
      <c r="A5674" s="20">
        <f t="shared" si="177"/>
        <v>43123.041666652927</v>
      </c>
      <c r="B5674" s="29">
        <v>7.3360000000000003</v>
      </c>
      <c r="C5674" s="30">
        <v>0.44019999999999998</v>
      </c>
      <c r="D5674" s="29">
        <v>54.129379999999998</v>
      </c>
      <c r="E5674" s="29"/>
      <c r="F5674" s="24">
        <f t="shared" si="176"/>
        <v>7.3360000000000003</v>
      </c>
      <c r="G5674" s="24">
        <v>7.3360000000000003</v>
      </c>
      <c r="H5674" s="23">
        <v>6.1899600000000001</v>
      </c>
      <c r="I5674" s="23">
        <f>COUNTIF(G5674:G5697,"&gt;150")</f>
        <v>0</v>
      </c>
      <c r="J5674" s="23">
        <v>150</v>
      </c>
      <c r="K5674" s="23"/>
    </row>
    <row r="5675" spans="1:11" ht="12.75" customHeight="1" x14ac:dyDescent="0.25">
      <c r="A5675" s="20">
        <f t="shared" si="177"/>
        <v>43123.083333319591</v>
      </c>
      <c r="B5675" s="29">
        <v>9.6944499999999998</v>
      </c>
      <c r="C5675" s="30">
        <v>0.54644999999999999</v>
      </c>
      <c r="D5675" s="29">
        <v>207.54079999999999</v>
      </c>
      <c r="E5675" s="29"/>
      <c r="F5675" s="24">
        <f t="shared" si="176"/>
        <v>9.6944499999999998</v>
      </c>
      <c r="G5675" s="24">
        <v>9.6944499999999998</v>
      </c>
      <c r="H5675" s="23">
        <v>6.1879600000000003</v>
      </c>
      <c r="I5675" s="23"/>
      <c r="J5675" s="23">
        <v>150</v>
      </c>
      <c r="K5675" s="23"/>
    </row>
    <row r="5676" spans="1:11" ht="12.75" customHeight="1" x14ac:dyDescent="0.25">
      <c r="A5676" s="20">
        <f t="shared" si="177"/>
        <v>43123.124999986256</v>
      </c>
      <c r="B5676" s="29">
        <v>14.94478</v>
      </c>
      <c r="C5676" s="30">
        <v>0.45500000000000002</v>
      </c>
      <c r="D5676" s="29">
        <v>263.13810000000001</v>
      </c>
      <c r="E5676" s="29"/>
      <c r="F5676" s="24">
        <f t="shared" si="176"/>
        <v>14.94478</v>
      </c>
      <c r="G5676" s="24">
        <v>14.94478</v>
      </c>
      <c r="H5676" s="23">
        <v>6.1871</v>
      </c>
      <c r="I5676" s="23"/>
      <c r="J5676" s="23">
        <v>150</v>
      </c>
      <c r="K5676" s="23"/>
    </row>
    <row r="5677" spans="1:11" ht="12.75" customHeight="1" x14ac:dyDescent="0.25">
      <c r="A5677" s="20">
        <f t="shared" si="177"/>
        <v>43123.16666665292</v>
      </c>
      <c r="B5677" s="29">
        <v>5.2527200000000001</v>
      </c>
      <c r="C5677" s="30">
        <v>0.65398999999999996</v>
      </c>
      <c r="D5677" s="29">
        <v>262.54430000000002</v>
      </c>
      <c r="E5677" s="29"/>
      <c r="F5677" s="24">
        <f t="shared" si="176"/>
        <v>5.2527200000000001</v>
      </c>
      <c r="G5677" s="24">
        <v>5.2527200000000001</v>
      </c>
      <c r="H5677" s="23">
        <v>6.1866700000000003</v>
      </c>
      <c r="I5677" s="23"/>
      <c r="J5677" s="23">
        <v>150</v>
      </c>
      <c r="K5677" s="23"/>
    </row>
    <row r="5678" spans="1:11" ht="12.75" customHeight="1" x14ac:dyDescent="0.25">
      <c r="A5678" s="20">
        <f t="shared" si="177"/>
        <v>43123.208333319584</v>
      </c>
      <c r="B5678" s="29">
        <v>2.8760599999999998</v>
      </c>
      <c r="C5678" s="30">
        <v>0.38919999999999999</v>
      </c>
      <c r="D5678" s="29">
        <v>227.346</v>
      </c>
      <c r="E5678" s="29"/>
      <c r="F5678" s="24">
        <f t="shared" si="176"/>
        <v>2.8760599999999998</v>
      </c>
      <c r="G5678" s="24">
        <v>2.8760599999999998</v>
      </c>
      <c r="H5678" s="23">
        <v>6.1825400000000004</v>
      </c>
      <c r="I5678" s="23"/>
      <c r="J5678" s="23">
        <v>150</v>
      </c>
      <c r="K5678" s="23"/>
    </row>
    <row r="5679" spans="1:11" ht="12.75" customHeight="1" x14ac:dyDescent="0.25">
      <c r="A5679" s="20">
        <f t="shared" si="177"/>
        <v>43123.249999986248</v>
      </c>
      <c r="B5679" s="29">
        <v>1.16327</v>
      </c>
      <c r="C5679" s="30">
        <v>0.65661000000000003</v>
      </c>
      <c r="D5679" s="29">
        <v>238.83260000000001</v>
      </c>
      <c r="E5679" s="29"/>
      <c r="F5679" s="24">
        <f t="shared" si="176"/>
        <v>1.16327</v>
      </c>
      <c r="G5679" s="24">
        <v>1.16327</v>
      </c>
      <c r="H5679" s="23">
        <v>6.1808899999999998</v>
      </c>
      <c r="I5679" s="23"/>
      <c r="J5679" s="23">
        <v>150</v>
      </c>
      <c r="K5679" s="23"/>
    </row>
    <row r="5680" spans="1:11" ht="12.75" customHeight="1" x14ac:dyDescent="0.25">
      <c r="A5680" s="20">
        <f t="shared" si="177"/>
        <v>43123.291666652913</v>
      </c>
      <c r="B5680" s="29"/>
      <c r="C5680" s="30">
        <v>0.56396999999999997</v>
      </c>
      <c r="D5680" s="29">
        <v>265.23500000000001</v>
      </c>
      <c r="E5680" s="29"/>
      <c r="F5680" s="24" t="str">
        <f t="shared" si="176"/>
        <v/>
      </c>
      <c r="G5680" s="24" t="s">
        <v>189</v>
      </c>
      <c r="H5680" s="23">
        <v>6.1800899999999999</v>
      </c>
      <c r="I5680" s="23"/>
      <c r="J5680" s="23">
        <v>150</v>
      </c>
      <c r="K5680" s="23"/>
    </row>
    <row r="5681" spans="1:11" ht="12.75" customHeight="1" x14ac:dyDescent="0.25">
      <c r="A5681" s="20">
        <f t="shared" si="177"/>
        <v>43123.333333319577</v>
      </c>
      <c r="B5681" s="29">
        <v>7.8218300000000003</v>
      </c>
      <c r="C5681" s="30">
        <v>0.50024999999999997</v>
      </c>
      <c r="D5681" s="29">
        <v>34.861240000000002</v>
      </c>
      <c r="E5681" s="29"/>
      <c r="F5681" s="24">
        <f t="shared" si="176"/>
        <v>7.8218300000000003</v>
      </c>
      <c r="G5681" s="24">
        <v>7.8218300000000003</v>
      </c>
      <c r="H5681" s="23">
        <v>6.17692</v>
      </c>
      <c r="I5681" s="23"/>
      <c r="J5681" s="23">
        <v>150</v>
      </c>
      <c r="K5681" s="23"/>
    </row>
    <row r="5682" spans="1:11" ht="12.75" customHeight="1" x14ac:dyDescent="0.25">
      <c r="A5682" s="20">
        <f t="shared" si="177"/>
        <v>43123.374999986241</v>
      </c>
      <c r="B5682" s="29">
        <v>4.0137799999999997</v>
      </c>
      <c r="C5682" s="30">
        <v>0.78488999999999998</v>
      </c>
      <c r="D5682" s="29">
        <v>76.617130000000003</v>
      </c>
      <c r="E5682" s="29"/>
      <c r="F5682" s="24">
        <f t="shared" si="176"/>
        <v>4.0137799999999997</v>
      </c>
      <c r="G5682" s="24">
        <v>4.0137799999999997</v>
      </c>
      <c r="H5682" s="23">
        <v>6.1764599999999996</v>
      </c>
      <c r="I5682" s="23"/>
      <c r="J5682" s="23">
        <v>150</v>
      </c>
      <c r="K5682" s="23"/>
    </row>
    <row r="5683" spans="1:11" ht="12.75" customHeight="1" x14ac:dyDescent="0.25">
      <c r="A5683" s="20">
        <f t="shared" si="177"/>
        <v>43123.416666652905</v>
      </c>
      <c r="B5683" s="29">
        <v>2.2389999999999999</v>
      </c>
      <c r="C5683" s="30">
        <v>0.53642000000000001</v>
      </c>
      <c r="D5683" s="29">
        <v>109.0492</v>
      </c>
      <c r="E5683" s="29"/>
      <c r="F5683" s="24">
        <f t="shared" si="176"/>
        <v>2.2389999999999999</v>
      </c>
      <c r="G5683" s="24">
        <v>2.2389999999999999</v>
      </c>
      <c r="H5683" s="23">
        <v>6.1755800000000001</v>
      </c>
      <c r="I5683" s="23"/>
      <c r="J5683" s="23">
        <v>150</v>
      </c>
      <c r="K5683" s="23"/>
    </row>
    <row r="5684" spans="1:11" ht="12.75" customHeight="1" x14ac:dyDescent="0.25">
      <c r="A5684" s="20">
        <f t="shared" si="177"/>
        <v>43123.45833331957</v>
      </c>
      <c r="B5684" s="29">
        <v>6.4068300000000002</v>
      </c>
      <c r="C5684" s="30">
        <v>0.74248000000000003</v>
      </c>
      <c r="D5684" s="29">
        <v>2.53417</v>
      </c>
      <c r="E5684" s="29"/>
      <c r="F5684" s="24">
        <f t="shared" si="176"/>
        <v>6.4068300000000002</v>
      </c>
      <c r="G5684" s="24">
        <v>6.4068300000000002</v>
      </c>
      <c r="H5684" s="23">
        <v>6.1751699999999996</v>
      </c>
      <c r="I5684" s="23"/>
      <c r="J5684" s="23">
        <v>150</v>
      </c>
      <c r="K5684" s="23"/>
    </row>
    <row r="5685" spans="1:11" ht="12.75" customHeight="1" x14ac:dyDescent="0.25">
      <c r="A5685" s="20">
        <f t="shared" si="177"/>
        <v>43123.499999986234</v>
      </c>
      <c r="B5685" s="29">
        <v>15.01172</v>
      </c>
      <c r="C5685" s="30">
        <v>0.86665999999999999</v>
      </c>
      <c r="D5685" s="29">
        <v>49.637129999999999</v>
      </c>
      <c r="E5685" s="29"/>
      <c r="F5685" s="24">
        <f t="shared" si="176"/>
        <v>15.01172</v>
      </c>
      <c r="G5685" s="24">
        <v>15.01172</v>
      </c>
      <c r="H5685" s="23">
        <v>6.1714799999999999</v>
      </c>
      <c r="I5685" s="23"/>
      <c r="J5685" s="23">
        <v>150</v>
      </c>
      <c r="K5685" s="23"/>
    </row>
    <row r="5686" spans="1:11" ht="12.75" customHeight="1" x14ac:dyDescent="0.25">
      <c r="A5686" s="20">
        <f t="shared" si="177"/>
        <v>43123.541666652898</v>
      </c>
      <c r="B5686" s="29">
        <v>18.81561</v>
      </c>
      <c r="C5686" s="30">
        <v>0.95211000000000001</v>
      </c>
      <c r="D5686" s="29">
        <v>103.5669</v>
      </c>
      <c r="E5686" s="29"/>
      <c r="F5686" s="24">
        <f t="shared" si="176"/>
        <v>18.81561</v>
      </c>
      <c r="G5686" s="24">
        <v>18.81561</v>
      </c>
      <c r="H5686" s="23">
        <v>6.1706099999999999</v>
      </c>
      <c r="I5686" s="23"/>
      <c r="J5686" s="23">
        <v>150</v>
      </c>
      <c r="K5686" s="23"/>
    </row>
    <row r="5687" spans="1:11" ht="12.75" customHeight="1" x14ac:dyDescent="0.25">
      <c r="A5687" s="20">
        <f t="shared" si="177"/>
        <v>43123.583333319562</v>
      </c>
      <c r="B5687" s="29">
        <v>17.181840000000001</v>
      </c>
      <c r="C5687" s="30">
        <v>2.0328499999999998</v>
      </c>
      <c r="D5687" s="29">
        <v>222.32169999999999</v>
      </c>
      <c r="E5687" s="29"/>
      <c r="F5687" s="24">
        <f t="shared" si="176"/>
        <v>17.181840000000001</v>
      </c>
      <c r="G5687" s="24">
        <v>17.181840000000001</v>
      </c>
      <c r="H5687" s="23">
        <v>6.1668799999999999</v>
      </c>
      <c r="I5687" s="23"/>
      <c r="J5687" s="23">
        <v>150</v>
      </c>
      <c r="K5687" s="23"/>
    </row>
    <row r="5688" spans="1:11" ht="12.75" customHeight="1" x14ac:dyDescent="0.25">
      <c r="A5688" s="20">
        <f t="shared" si="177"/>
        <v>43123.624999986227</v>
      </c>
      <c r="B5688" s="29">
        <v>17.328530000000001</v>
      </c>
      <c r="C5688" s="30">
        <v>1.2250099999999999</v>
      </c>
      <c r="D5688" s="29">
        <v>73.961579999999998</v>
      </c>
      <c r="E5688" s="29"/>
      <c r="F5688" s="24">
        <f t="shared" si="176"/>
        <v>17.328530000000001</v>
      </c>
      <c r="G5688" s="24">
        <v>17.328530000000001</v>
      </c>
      <c r="H5688" s="23">
        <v>6.1657200000000003</v>
      </c>
      <c r="I5688" s="23"/>
      <c r="J5688" s="23">
        <v>150</v>
      </c>
      <c r="K5688" s="23"/>
    </row>
    <row r="5689" spans="1:11" ht="12.75" customHeight="1" x14ac:dyDescent="0.25">
      <c r="A5689" s="20">
        <f t="shared" si="177"/>
        <v>43123.666666652891</v>
      </c>
      <c r="B5689" s="29">
        <v>5.4476100000000001</v>
      </c>
      <c r="C5689" s="30">
        <v>2.0613299999999999</v>
      </c>
      <c r="D5689" s="29">
        <v>24.884370000000001</v>
      </c>
      <c r="E5689" s="29"/>
      <c r="F5689" s="24">
        <f t="shared" si="176"/>
        <v>5.4476100000000001</v>
      </c>
      <c r="G5689" s="24">
        <v>5.4476100000000001</v>
      </c>
      <c r="H5689" s="23">
        <v>6.1656700000000004</v>
      </c>
      <c r="I5689" s="23"/>
      <c r="J5689" s="23">
        <v>150</v>
      </c>
      <c r="K5689" s="23"/>
    </row>
    <row r="5690" spans="1:11" ht="12.75" customHeight="1" x14ac:dyDescent="0.25">
      <c r="A5690" s="20">
        <f t="shared" si="177"/>
        <v>43123.708333319555</v>
      </c>
      <c r="B5690" s="29">
        <v>14.025550000000001</v>
      </c>
      <c r="C5690" s="30">
        <v>0.61262000000000005</v>
      </c>
      <c r="D5690" s="29">
        <v>134.64439999999999</v>
      </c>
      <c r="E5690" s="29"/>
      <c r="F5690" s="24">
        <f t="shared" si="176"/>
        <v>14.025550000000001</v>
      </c>
      <c r="G5690" s="24">
        <v>14.025550000000001</v>
      </c>
      <c r="H5690" s="23">
        <v>6.1648899999999998</v>
      </c>
      <c r="I5690" s="23"/>
      <c r="J5690" s="23">
        <v>150</v>
      </c>
      <c r="K5690" s="23"/>
    </row>
    <row r="5691" spans="1:11" ht="12.75" customHeight="1" x14ac:dyDescent="0.25">
      <c r="A5691" s="20">
        <f t="shared" si="177"/>
        <v>43123.749999986219</v>
      </c>
      <c r="B5691" s="29">
        <v>0.26372000000000001</v>
      </c>
      <c r="C5691" s="30">
        <v>1.3619000000000001</v>
      </c>
      <c r="D5691" s="29">
        <v>183.18530000000001</v>
      </c>
      <c r="E5691" s="29"/>
      <c r="F5691" s="24">
        <f t="shared" si="176"/>
        <v>0.26372000000000001</v>
      </c>
      <c r="G5691" s="24">
        <v>0.26372000000000001</v>
      </c>
      <c r="H5691" s="23">
        <v>6.1644800000000002</v>
      </c>
      <c r="I5691" s="23"/>
      <c r="J5691" s="23">
        <v>150</v>
      </c>
      <c r="K5691" s="23"/>
    </row>
    <row r="5692" spans="1:11" ht="12.75" customHeight="1" x14ac:dyDescent="0.25">
      <c r="A5692" s="20">
        <f t="shared" si="177"/>
        <v>43123.791666652884</v>
      </c>
      <c r="B5692" s="29">
        <v>9.2466699999999999</v>
      </c>
      <c r="C5692" s="30">
        <v>1.31294</v>
      </c>
      <c r="D5692" s="29">
        <v>237.34899999999999</v>
      </c>
      <c r="E5692" s="29"/>
      <c r="F5692" s="24">
        <f t="shared" si="176"/>
        <v>9.2466699999999999</v>
      </c>
      <c r="G5692" s="24">
        <v>9.2466699999999999</v>
      </c>
      <c r="H5692" s="23">
        <v>6.1615000000000002</v>
      </c>
      <c r="I5692" s="23"/>
      <c r="J5692" s="23">
        <v>150</v>
      </c>
      <c r="K5692" s="23"/>
    </row>
    <row r="5693" spans="1:11" ht="12.75" customHeight="1" x14ac:dyDescent="0.25">
      <c r="A5693" s="20">
        <f t="shared" si="177"/>
        <v>43123.833333319548</v>
      </c>
      <c r="B5693" s="29">
        <v>10.997170000000001</v>
      </c>
      <c r="C5693" s="30">
        <v>1.27911</v>
      </c>
      <c r="D5693" s="29">
        <v>289.74310000000003</v>
      </c>
      <c r="E5693" s="29"/>
      <c r="F5693" s="24">
        <f t="shared" si="176"/>
        <v>10.997170000000001</v>
      </c>
      <c r="G5693" s="24">
        <v>10.997170000000001</v>
      </c>
      <c r="H5693" s="23">
        <v>6.1607799999999999</v>
      </c>
      <c r="I5693" s="23"/>
      <c r="J5693" s="23">
        <v>150</v>
      </c>
      <c r="K5693" s="23"/>
    </row>
    <row r="5694" spans="1:11" ht="12.75" customHeight="1" x14ac:dyDescent="0.25">
      <c r="A5694" s="20">
        <f t="shared" si="177"/>
        <v>43123.874999986212</v>
      </c>
      <c r="B5694" s="29">
        <v>7.1991699999999996</v>
      </c>
      <c r="C5694" s="30">
        <v>0.48354999999999998</v>
      </c>
      <c r="D5694" s="29">
        <v>185.1113</v>
      </c>
      <c r="E5694" s="29"/>
      <c r="F5694" s="24">
        <f t="shared" si="176"/>
        <v>7.1991699999999996</v>
      </c>
      <c r="G5694" s="24">
        <v>7.1991699999999996</v>
      </c>
      <c r="H5694" s="23">
        <v>6.1566700000000001</v>
      </c>
      <c r="I5694" s="23"/>
      <c r="J5694" s="23">
        <v>150</v>
      </c>
      <c r="K5694" s="23"/>
    </row>
    <row r="5695" spans="1:11" ht="12.75" customHeight="1" x14ac:dyDescent="0.25">
      <c r="A5695" s="20">
        <f t="shared" si="177"/>
        <v>43123.916666652876</v>
      </c>
      <c r="B5695" s="29">
        <v>8.9847800000000007</v>
      </c>
      <c r="C5695" s="30">
        <v>1.12988</v>
      </c>
      <c r="D5695" s="29">
        <v>266.149</v>
      </c>
      <c r="E5695" s="29"/>
      <c r="F5695" s="24">
        <f t="shared" si="176"/>
        <v>8.9847800000000007</v>
      </c>
      <c r="G5695" s="24">
        <v>8.9847800000000007</v>
      </c>
      <c r="H5695" s="23">
        <v>6.15639</v>
      </c>
      <c r="I5695" s="23"/>
      <c r="J5695" s="23">
        <v>150</v>
      </c>
      <c r="K5695" s="23"/>
    </row>
    <row r="5696" spans="1:11" ht="12.75" customHeight="1" x14ac:dyDescent="0.25">
      <c r="A5696" s="20">
        <f t="shared" si="177"/>
        <v>43123.958333319541</v>
      </c>
      <c r="B5696" s="29">
        <v>15.60833</v>
      </c>
      <c r="C5696" s="30">
        <v>0.89146000000000003</v>
      </c>
      <c r="D5696" s="29">
        <v>247.18889999999999</v>
      </c>
      <c r="E5696" s="29"/>
      <c r="F5696" s="24">
        <f t="shared" si="176"/>
        <v>15.60833</v>
      </c>
      <c r="G5696" s="24">
        <v>15.60833</v>
      </c>
      <c r="H5696" s="23">
        <v>6.1553300000000002</v>
      </c>
      <c r="I5696" s="23"/>
      <c r="J5696" s="23">
        <v>150</v>
      </c>
      <c r="K5696" s="23"/>
    </row>
    <row r="5697" spans="1:11" ht="12.75" customHeight="1" x14ac:dyDescent="0.25">
      <c r="A5697" s="20">
        <f t="shared" si="177"/>
        <v>43123.999999986205</v>
      </c>
      <c r="B5697" s="29">
        <v>6.2479800000000001</v>
      </c>
      <c r="C5697" s="30">
        <v>0.41919000000000001</v>
      </c>
      <c r="D5697" s="29">
        <v>254.96619999999999</v>
      </c>
      <c r="E5697" s="29"/>
      <c r="F5697" s="24">
        <f t="shared" si="176"/>
        <v>6.2479800000000001</v>
      </c>
      <c r="G5697" s="24">
        <v>6.2479800000000001</v>
      </c>
      <c r="H5697" s="23">
        <v>6.1483299999999996</v>
      </c>
      <c r="I5697" s="23"/>
      <c r="J5697" s="23">
        <v>150</v>
      </c>
      <c r="K5697" s="23"/>
    </row>
    <row r="5698" spans="1:11" ht="12.75" customHeight="1" x14ac:dyDescent="0.25">
      <c r="A5698" s="20">
        <f t="shared" si="177"/>
        <v>43124.041666652869</v>
      </c>
      <c r="B5698" s="29">
        <v>6.2055999999999996</v>
      </c>
      <c r="C5698" s="30">
        <v>0.21007000000000001</v>
      </c>
      <c r="D5698" s="29">
        <v>358.19</v>
      </c>
      <c r="E5698" s="29"/>
      <c r="F5698" s="24">
        <f t="shared" si="176"/>
        <v>6.2055999999999996</v>
      </c>
      <c r="G5698" s="24">
        <v>6.2055999999999996</v>
      </c>
      <c r="H5698" s="23">
        <v>6.1444999999999999</v>
      </c>
      <c r="I5698" s="23">
        <f>COUNTIF(G5698:G5721,"&gt;150")</f>
        <v>0</v>
      </c>
      <c r="J5698" s="23">
        <v>150</v>
      </c>
      <c r="K5698" s="23"/>
    </row>
    <row r="5699" spans="1:11" ht="12.75" customHeight="1" x14ac:dyDescent="0.25">
      <c r="A5699" s="20">
        <f t="shared" si="177"/>
        <v>43124.083333319533</v>
      </c>
      <c r="B5699" s="29">
        <v>-0.12656000000000001</v>
      </c>
      <c r="C5699" s="30">
        <v>0.24701000000000001</v>
      </c>
      <c r="D5699" s="29">
        <v>232.8115</v>
      </c>
      <c r="E5699" s="29"/>
      <c r="F5699" s="24" t="str">
        <f t="shared" si="176"/>
        <v/>
      </c>
      <c r="G5699" s="24" t="s">
        <v>189</v>
      </c>
      <c r="H5699" s="23">
        <v>6.1432799999999999</v>
      </c>
      <c r="I5699" s="23"/>
      <c r="J5699" s="23">
        <v>150</v>
      </c>
      <c r="K5699" s="23"/>
    </row>
    <row r="5700" spans="1:11" ht="12.75" customHeight="1" x14ac:dyDescent="0.25">
      <c r="A5700" s="20">
        <f t="shared" si="177"/>
        <v>43124.124999986198</v>
      </c>
      <c r="B5700" s="29">
        <v>-1.9670000000000001</v>
      </c>
      <c r="C5700" s="30">
        <v>0.13997999999999999</v>
      </c>
      <c r="D5700" s="29">
        <v>62.992800000000003</v>
      </c>
      <c r="E5700" s="29"/>
      <c r="F5700" s="24" t="str">
        <f t="shared" si="176"/>
        <v/>
      </c>
      <c r="G5700" s="24" t="s">
        <v>189</v>
      </c>
      <c r="H5700" s="23">
        <v>6.1409500000000001</v>
      </c>
      <c r="I5700" s="23"/>
      <c r="J5700" s="23">
        <v>150</v>
      </c>
      <c r="K5700" s="23"/>
    </row>
    <row r="5701" spans="1:11" ht="12.75" customHeight="1" x14ac:dyDescent="0.25">
      <c r="A5701" s="20">
        <f t="shared" si="177"/>
        <v>43124.166666652862</v>
      </c>
      <c r="B5701" s="29">
        <v>10.90917</v>
      </c>
      <c r="C5701" s="30">
        <v>0.25823000000000002</v>
      </c>
      <c r="D5701" s="29">
        <v>319.95460000000003</v>
      </c>
      <c r="E5701" s="29"/>
      <c r="F5701" s="24">
        <f t="shared" si="176"/>
        <v>10.90917</v>
      </c>
      <c r="G5701" s="24">
        <v>10.90917</v>
      </c>
      <c r="H5701" s="23">
        <v>6.1362300000000003</v>
      </c>
      <c r="I5701" s="23"/>
      <c r="J5701" s="23">
        <v>150</v>
      </c>
      <c r="K5701" s="23"/>
    </row>
    <row r="5702" spans="1:11" ht="12.75" customHeight="1" x14ac:dyDescent="0.25">
      <c r="A5702" s="20">
        <f t="shared" si="177"/>
        <v>43124.208333319526</v>
      </c>
      <c r="B5702" s="29">
        <v>8.4771099999999997</v>
      </c>
      <c r="C5702" s="30">
        <v>0.66525999999999996</v>
      </c>
      <c r="D5702" s="29">
        <v>277.7466</v>
      </c>
      <c r="E5702" s="29"/>
      <c r="F5702" s="24">
        <f t="shared" si="176"/>
        <v>8.4771099999999997</v>
      </c>
      <c r="G5702" s="24">
        <v>8.4771099999999997</v>
      </c>
      <c r="H5702" s="23">
        <v>6.1276000000000002</v>
      </c>
      <c r="I5702" s="23"/>
      <c r="J5702" s="23">
        <v>150</v>
      </c>
      <c r="K5702" s="23"/>
    </row>
    <row r="5703" spans="1:11" ht="12.75" customHeight="1" x14ac:dyDescent="0.25">
      <c r="A5703" s="20">
        <f t="shared" si="177"/>
        <v>43124.24999998619</v>
      </c>
      <c r="B5703" s="29">
        <v>14.80683</v>
      </c>
      <c r="C5703" s="30">
        <v>0.51044</v>
      </c>
      <c r="D5703" s="29">
        <v>295.9135</v>
      </c>
      <c r="E5703" s="29"/>
      <c r="F5703" s="24">
        <f t="shared" si="176"/>
        <v>14.80683</v>
      </c>
      <c r="G5703" s="24">
        <v>14.80683</v>
      </c>
      <c r="H5703" s="23">
        <v>6.1257799999999998</v>
      </c>
      <c r="I5703" s="23"/>
      <c r="J5703" s="23">
        <v>150</v>
      </c>
      <c r="K5703" s="23"/>
    </row>
    <row r="5704" spans="1:11" ht="12.75" customHeight="1" x14ac:dyDescent="0.25">
      <c r="A5704" s="20">
        <f t="shared" si="177"/>
        <v>43124.291666652854</v>
      </c>
      <c r="B5704" s="29">
        <v>8.7536100000000001</v>
      </c>
      <c r="C5704" s="30">
        <v>0.28300999999999998</v>
      </c>
      <c r="D5704" s="29">
        <v>109.5804</v>
      </c>
      <c r="E5704" s="29"/>
      <c r="F5704" s="24">
        <f t="shared" si="176"/>
        <v>8.7536100000000001</v>
      </c>
      <c r="G5704" s="24">
        <v>8.7536100000000001</v>
      </c>
      <c r="H5704" s="23">
        <v>6.1255800000000002</v>
      </c>
      <c r="I5704" s="23"/>
      <c r="J5704" s="23">
        <v>150</v>
      </c>
      <c r="K5704" s="23"/>
    </row>
    <row r="5705" spans="1:11" ht="12.75" customHeight="1" x14ac:dyDescent="0.25">
      <c r="A5705" s="20">
        <f t="shared" si="177"/>
        <v>43124.333333319519</v>
      </c>
      <c r="B5705" s="29">
        <v>14.10266</v>
      </c>
      <c r="C5705" s="30">
        <v>0.85136999999999996</v>
      </c>
      <c r="D5705" s="29">
        <v>218.0043</v>
      </c>
      <c r="E5705" s="29"/>
      <c r="F5705" s="24">
        <f t="shared" si="176"/>
        <v>14.10266</v>
      </c>
      <c r="G5705" s="24">
        <v>14.10266</v>
      </c>
      <c r="H5705" s="23">
        <v>6.12514</v>
      </c>
      <c r="I5705" s="23"/>
      <c r="J5705" s="23">
        <v>150</v>
      </c>
      <c r="K5705" s="23"/>
    </row>
    <row r="5706" spans="1:11" ht="12.75" customHeight="1" x14ac:dyDescent="0.25">
      <c r="A5706" s="20">
        <f t="shared" si="177"/>
        <v>43124.374999986183</v>
      </c>
      <c r="B5706" s="29">
        <v>12.627610000000001</v>
      </c>
      <c r="C5706" s="30">
        <v>0.35260999999999998</v>
      </c>
      <c r="D5706" s="29">
        <v>130.2321</v>
      </c>
      <c r="E5706" s="29"/>
      <c r="F5706" s="24">
        <f t="shared" si="176"/>
        <v>12.627610000000001</v>
      </c>
      <c r="G5706" s="24">
        <v>12.627610000000001</v>
      </c>
      <c r="H5706" s="23">
        <v>6.1240800000000002</v>
      </c>
      <c r="I5706" s="23"/>
      <c r="J5706" s="23">
        <v>150</v>
      </c>
      <c r="K5706" s="23"/>
    </row>
    <row r="5707" spans="1:11" ht="12.75" customHeight="1" x14ac:dyDescent="0.25">
      <c r="A5707" s="20">
        <f t="shared" si="177"/>
        <v>43124.416666652847</v>
      </c>
      <c r="B5707" s="29">
        <v>5.9878299999999998</v>
      </c>
      <c r="C5707" s="30">
        <v>0.86204999999999998</v>
      </c>
      <c r="D5707" s="29">
        <v>69.960849999999994</v>
      </c>
      <c r="E5707" s="29"/>
      <c r="F5707" s="24">
        <f t="shared" ref="F5707:F5770" si="178">IF(AND(B5707&gt;0,ISNUMBER(B5707)),B5707,"")</f>
        <v>5.9878299999999998</v>
      </c>
      <c r="G5707" s="24">
        <v>5.9878299999999998</v>
      </c>
      <c r="H5707" s="23">
        <v>6.12392</v>
      </c>
      <c r="I5707" s="23"/>
      <c r="J5707" s="23">
        <v>150</v>
      </c>
      <c r="K5707" s="23"/>
    </row>
    <row r="5708" spans="1:11" ht="12.75" customHeight="1" x14ac:dyDescent="0.25">
      <c r="A5708" s="20">
        <f t="shared" ref="A5708:A5771" si="179">A5707+1/24</f>
        <v>43124.458333319511</v>
      </c>
      <c r="B5708" s="29">
        <v>6.4356099999999996</v>
      </c>
      <c r="C5708" s="30">
        <v>0.72882999999999998</v>
      </c>
      <c r="D5708" s="29">
        <v>122.7362</v>
      </c>
      <c r="E5708" s="29"/>
      <c r="F5708" s="24">
        <f t="shared" si="178"/>
        <v>6.4356099999999996</v>
      </c>
      <c r="G5708" s="24">
        <v>6.4356099999999996</v>
      </c>
      <c r="H5708" s="23">
        <v>6.1189999999999998</v>
      </c>
      <c r="I5708" s="23"/>
      <c r="J5708" s="23">
        <v>150</v>
      </c>
      <c r="K5708" s="23"/>
    </row>
    <row r="5709" spans="1:11" ht="12.75" customHeight="1" x14ac:dyDescent="0.25">
      <c r="A5709" s="20">
        <f t="shared" si="179"/>
        <v>43124.499999986176</v>
      </c>
      <c r="B5709" s="29">
        <v>13.016830000000001</v>
      </c>
      <c r="C5709" s="30">
        <v>0.61546999999999996</v>
      </c>
      <c r="D5709" s="29">
        <v>69.672560000000004</v>
      </c>
      <c r="E5709" s="29"/>
      <c r="F5709" s="24">
        <f t="shared" si="178"/>
        <v>13.016830000000001</v>
      </c>
      <c r="G5709" s="24">
        <v>13.016830000000001</v>
      </c>
      <c r="H5709" s="23">
        <v>6.1186100000000003</v>
      </c>
      <c r="I5709" s="23"/>
      <c r="J5709" s="23">
        <v>150</v>
      </c>
      <c r="K5709" s="23"/>
    </row>
    <row r="5710" spans="1:11" ht="12.75" customHeight="1" x14ac:dyDescent="0.25">
      <c r="A5710" s="20">
        <f t="shared" si="179"/>
        <v>43124.54166665284</v>
      </c>
      <c r="B5710" s="29">
        <v>8.3248300000000004</v>
      </c>
      <c r="C5710" s="30">
        <v>0.77497000000000005</v>
      </c>
      <c r="D5710" s="29">
        <v>123.0919</v>
      </c>
      <c r="E5710" s="29"/>
      <c r="F5710" s="24">
        <f t="shared" si="178"/>
        <v>8.3248300000000004</v>
      </c>
      <c r="G5710" s="24">
        <v>8.3248300000000004</v>
      </c>
      <c r="H5710" s="23">
        <v>6.1182299999999996</v>
      </c>
      <c r="I5710" s="23"/>
      <c r="J5710" s="23">
        <v>150</v>
      </c>
      <c r="K5710" s="23"/>
    </row>
    <row r="5711" spans="1:11" ht="12.75" customHeight="1" x14ac:dyDescent="0.25">
      <c r="A5711" s="20">
        <f t="shared" si="179"/>
        <v>43124.583333319504</v>
      </c>
      <c r="B5711" s="29">
        <v>15.41578</v>
      </c>
      <c r="C5711" s="30">
        <v>1.3172200000000001</v>
      </c>
      <c r="D5711" s="29">
        <v>148.14179999999999</v>
      </c>
      <c r="E5711" s="29"/>
      <c r="F5711" s="24">
        <f t="shared" si="178"/>
        <v>15.41578</v>
      </c>
      <c r="G5711" s="24">
        <v>15.41578</v>
      </c>
      <c r="H5711" s="23">
        <v>6.1133300000000004</v>
      </c>
      <c r="I5711" s="23"/>
      <c r="J5711" s="23">
        <v>150</v>
      </c>
      <c r="K5711" s="23"/>
    </row>
    <row r="5712" spans="1:11" ht="12.75" customHeight="1" x14ac:dyDescent="0.25">
      <c r="A5712" s="20">
        <f t="shared" si="179"/>
        <v>43124.624999986168</v>
      </c>
      <c r="B5712" s="29">
        <v>30.238440000000001</v>
      </c>
      <c r="C5712" s="30">
        <v>1.89795</v>
      </c>
      <c r="D5712" s="29">
        <v>183.52010000000001</v>
      </c>
      <c r="E5712" s="29"/>
      <c r="F5712" s="24">
        <f t="shared" si="178"/>
        <v>30.238440000000001</v>
      </c>
      <c r="G5712" s="24">
        <v>30.238440000000001</v>
      </c>
      <c r="H5712" s="23">
        <v>6.1124999999999998</v>
      </c>
      <c r="I5712" s="23"/>
      <c r="J5712" s="23">
        <v>150</v>
      </c>
      <c r="K5712" s="23"/>
    </row>
    <row r="5713" spans="1:11" ht="12.75" customHeight="1" x14ac:dyDescent="0.25">
      <c r="A5713" s="20">
        <f t="shared" si="179"/>
        <v>43124.666666652833</v>
      </c>
      <c r="B5713" s="29">
        <v>78.309219999999996</v>
      </c>
      <c r="C5713" s="30">
        <v>1.0799099999999999</v>
      </c>
      <c r="D5713" s="29">
        <v>169.9769</v>
      </c>
      <c r="E5713" s="29"/>
      <c r="F5713" s="24">
        <f t="shared" si="178"/>
        <v>78.309219999999996</v>
      </c>
      <c r="G5713" s="24">
        <v>78.309219999999996</v>
      </c>
      <c r="H5713" s="23">
        <v>6.1117800000000004</v>
      </c>
      <c r="I5713" s="23"/>
      <c r="J5713" s="23">
        <v>150</v>
      </c>
      <c r="K5713" s="23"/>
    </row>
    <row r="5714" spans="1:11" ht="12.75" customHeight="1" x14ac:dyDescent="0.25">
      <c r="A5714" s="20">
        <f t="shared" si="179"/>
        <v>43124.708333319497</v>
      </c>
      <c r="B5714" s="29">
        <v>28.485610000000001</v>
      </c>
      <c r="C5714" s="30">
        <v>2.0275799999999999</v>
      </c>
      <c r="D5714" s="29">
        <v>175.7516</v>
      </c>
      <c r="E5714" s="29"/>
      <c r="F5714" s="24">
        <f t="shared" si="178"/>
        <v>28.485610000000001</v>
      </c>
      <c r="G5714" s="24">
        <v>28.485610000000001</v>
      </c>
      <c r="H5714" s="23">
        <v>6.1069199999999997</v>
      </c>
      <c r="I5714" s="23"/>
      <c r="J5714" s="23">
        <v>150</v>
      </c>
      <c r="K5714" s="23"/>
    </row>
    <row r="5715" spans="1:11" ht="12.75" customHeight="1" x14ac:dyDescent="0.25">
      <c r="A5715" s="20">
        <f t="shared" si="179"/>
        <v>43124.749999986161</v>
      </c>
      <c r="B5715" s="29">
        <v>34.827219999999997</v>
      </c>
      <c r="C5715" s="30">
        <v>2.5544699999999998</v>
      </c>
      <c r="D5715" s="29">
        <v>190.19810000000001</v>
      </c>
      <c r="E5715" s="29"/>
      <c r="F5715" s="24">
        <f t="shared" si="178"/>
        <v>34.827219999999997</v>
      </c>
      <c r="G5715" s="24">
        <v>34.827219999999997</v>
      </c>
      <c r="H5715" s="23">
        <v>6.1055299999999999</v>
      </c>
      <c r="I5715" s="23"/>
      <c r="J5715" s="23">
        <v>150</v>
      </c>
      <c r="K5715" s="23"/>
    </row>
    <row r="5716" spans="1:11" ht="12.75" customHeight="1" x14ac:dyDescent="0.25">
      <c r="A5716" s="20">
        <f t="shared" si="179"/>
        <v>43124.791666652825</v>
      </c>
      <c r="B5716" s="29">
        <v>20.647169999999999</v>
      </c>
      <c r="C5716" s="30">
        <v>1.3378300000000001</v>
      </c>
      <c r="D5716" s="29">
        <v>172.8621</v>
      </c>
      <c r="E5716" s="29"/>
      <c r="F5716" s="24">
        <f t="shared" si="178"/>
        <v>20.647169999999999</v>
      </c>
      <c r="G5716" s="24">
        <v>20.647169999999999</v>
      </c>
      <c r="H5716" s="23">
        <v>6.1050000000000004</v>
      </c>
      <c r="I5716" s="23"/>
      <c r="J5716" s="23">
        <v>150</v>
      </c>
      <c r="K5716" s="23"/>
    </row>
    <row r="5717" spans="1:11" ht="12.75" customHeight="1" x14ac:dyDescent="0.25">
      <c r="A5717" s="20">
        <f t="shared" si="179"/>
        <v>43124.83333331949</v>
      </c>
      <c r="B5717" s="29">
        <v>16.581779999999998</v>
      </c>
      <c r="C5717" s="30">
        <v>0.95831</v>
      </c>
      <c r="D5717" s="29">
        <v>187.82570000000001</v>
      </c>
      <c r="E5717" s="29"/>
      <c r="F5717" s="24">
        <f t="shared" si="178"/>
        <v>16.581779999999998</v>
      </c>
      <c r="G5717" s="24">
        <v>16.581779999999998</v>
      </c>
      <c r="H5717" s="23">
        <v>6.10358</v>
      </c>
      <c r="I5717" s="23"/>
      <c r="J5717" s="23">
        <v>150</v>
      </c>
      <c r="K5717" s="23"/>
    </row>
    <row r="5718" spans="1:11" ht="12.75" customHeight="1" x14ac:dyDescent="0.25">
      <c r="A5718" s="20">
        <f t="shared" si="179"/>
        <v>43124.874999986154</v>
      </c>
      <c r="B5718" s="29">
        <v>26.149609999999999</v>
      </c>
      <c r="C5718" s="30">
        <v>0.52148000000000005</v>
      </c>
      <c r="D5718" s="29">
        <v>24.672319999999999</v>
      </c>
      <c r="E5718" s="29"/>
      <c r="F5718" s="24">
        <f t="shared" si="178"/>
        <v>26.149609999999999</v>
      </c>
      <c r="G5718" s="24">
        <v>26.149609999999999</v>
      </c>
      <c r="H5718" s="23">
        <v>6.1016199999999996</v>
      </c>
      <c r="I5718" s="23"/>
      <c r="J5718" s="23">
        <v>150</v>
      </c>
      <c r="K5718" s="23"/>
    </row>
    <row r="5719" spans="1:11" ht="12.75" customHeight="1" x14ac:dyDescent="0.25">
      <c r="A5719" s="20">
        <f t="shared" si="179"/>
        <v>43124.916666652818</v>
      </c>
      <c r="B5719" s="29">
        <v>12.42611</v>
      </c>
      <c r="C5719" s="30">
        <v>0.28914000000000001</v>
      </c>
      <c r="D5719" s="29">
        <v>47.428809999999999</v>
      </c>
      <c r="E5719" s="29"/>
      <c r="F5719" s="24">
        <f t="shared" si="178"/>
        <v>12.42611</v>
      </c>
      <c r="G5719" s="24">
        <v>12.42611</v>
      </c>
      <c r="H5719" s="23">
        <v>6.0988300000000004</v>
      </c>
      <c r="I5719" s="23"/>
      <c r="J5719" s="23">
        <v>150</v>
      </c>
      <c r="K5719" s="23"/>
    </row>
    <row r="5720" spans="1:11" ht="12.75" customHeight="1" x14ac:dyDescent="0.25">
      <c r="A5720" s="20">
        <f t="shared" si="179"/>
        <v>43124.958333319482</v>
      </c>
      <c r="B5720" s="29">
        <v>10.5625</v>
      </c>
      <c r="C5720" s="30">
        <v>0.33124999999999999</v>
      </c>
      <c r="D5720" s="29">
        <v>79.402289999999994</v>
      </c>
      <c r="E5720" s="29"/>
      <c r="F5720" s="24">
        <f t="shared" si="178"/>
        <v>10.5625</v>
      </c>
      <c r="G5720" s="24">
        <v>10.5625</v>
      </c>
      <c r="H5720" s="23">
        <v>6.0936700000000004</v>
      </c>
      <c r="I5720" s="23"/>
      <c r="J5720" s="23">
        <v>150</v>
      </c>
      <c r="K5720" s="23"/>
    </row>
    <row r="5721" spans="1:11" ht="12.75" customHeight="1" x14ac:dyDescent="0.25">
      <c r="A5721" s="20">
        <f t="shared" si="179"/>
        <v>43124.999999986147</v>
      </c>
      <c r="B5721" s="29">
        <v>12.41375</v>
      </c>
      <c r="C5721" s="30">
        <v>0.41705999999999999</v>
      </c>
      <c r="D5721" s="29">
        <v>357.8408</v>
      </c>
      <c r="E5721" s="29"/>
      <c r="F5721" s="24">
        <f t="shared" si="178"/>
        <v>12.41375</v>
      </c>
      <c r="G5721" s="24">
        <v>12.41375</v>
      </c>
      <c r="H5721" s="23">
        <v>6.09213</v>
      </c>
      <c r="I5721" s="23"/>
      <c r="J5721" s="23">
        <v>150</v>
      </c>
      <c r="K5721" s="23"/>
    </row>
    <row r="5722" spans="1:11" ht="12.75" customHeight="1" x14ac:dyDescent="0.25">
      <c r="A5722" s="20">
        <f t="shared" si="179"/>
        <v>43125.041666652811</v>
      </c>
      <c r="B5722" s="29">
        <v>8.0735799999999998</v>
      </c>
      <c r="C5722" s="30">
        <v>0.29715000000000003</v>
      </c>
      <c r="D5722" s="29">
        <v>20.480070000000001</v>
      </c>
      <c r="E5722" s="29"/>
      <c r="F5722" s="24">
        <f t="shared" si="178"/>
        <v>8.0735799999999998</v>
      </c>
      <c r="G5722" s="24">
        <v>8.0735799999999998</v>
      </c>
      <c r="H5722" s="23">
        <v>6.0912800000000002</v>
      </c>
      <c r="I5722" s="23">
        <f>COUNTIF(G5722:G5745,"&gt;150")</f>
        <v>3</v>
      </c>
      <c r="J5722" s="23">
        <v>150</v>
      </c>
      <c r="K5722" s="23"/>
    </row>
    <row r="5723" spans="1:11" ht="12.75" customHeight="1" x14ac:dyDescent="0.25">
      <c r="A5723" s="20">
        <f t="shared" si="179"/>
        <v>43125.083333319475</v>
      </c>
      <c r="B5723" s="29">
        <v>18.460470000000001</v>
      </c>
      <c r="C5723" s="30">
        <v>0.23932999999999999</v>
      </c>
      <c r="D5723" s="29">
        <v>65.85857</v>
      </c>
      <c r="E5723" s="29"/>
      <c r="F5723" s="24">
        <f t="shared" si="178"/>
        <v>18.460470000000001</v>
      </c>
      <c r="G5723" s="24">
        <v>18.460470000000001</v>
      </c>
      <c r="H5723" s="23">
        <v>6.0912499999999996</v>
      </c>
      <c r="I5723" s="23"/>
      <c r="J5723" s="23">
        <v>150</v>
      </c>
      <c r="K5723" s="23"/>
    </row>
    <row r="5724" spans="1:11" ht="12.75" customHeight="1" x14ac:dyDescent="0.25">
      <c r="A5724" s="20">
        <f t="shared" si="179"/>
        <v>43125.124999986139</v>
      </c>
      <c r="B5724" s="29">
        <v>18.59732</v>
      </c>
      <c r="C5724" s="30">
        <v>0.24464</v>
      </c>
      <c r="D5724" s="29">
        <v>38.659089999999999</v>
      </c>
      <c r="E5724" s="29"/>
      <c r="F5724" s="24">
        <f t="shared" si="178"/>
        <v>18.59732</v>
      </c>
      <c r="G5724" s="24">
        <v>18.59732</v>
      </c>
      <c r="H5724" s="23">
        <v>6.08995</v>
      </c>
      <c r="I5724" s="23"/>
      <c r="J5724" s="23">
        <v>150</v>
      </c>
      <c r="K5724" s="23"/>
    </row>
    <row r="5725" spans="1:11" ht="12.75" customHeight="1" x14ac:dyDescent="0.25">
      <c r="A5725" s="20">
        <f t="shared" si="179"/>
        <v>43125.166666652804</v>
      </c>
      <c r="B5725" s="29">
        <v>32.795810000000003</v>
      </c>
      <c r="C5725" s="30">
        <v>0.24099999999999999</v>
      </c>
      <c r="D5725" s="29">
        <v>143.8253</v>
      </c>
      <c r="E5725" s="29"/>
      <c r="F5725" s="24">
        <f t="shared" si="178"/>
        <v>32.795810000000003</v>
      </c>
      <c r="G5725" s="24">
        <v>32.795810000000003</v>
      </c>
      <c r="H5725" s="23">
        <v>6.0897800000000002</v>
      </c>
      <c r="I5725" s="23"/>
      <c r="J5725" s="23">
        <v>150</v>
      </c>
      <c r="K5725" s="23"/>
    </row>
    <row r="5726" spans="1:11" ht="12.75" customHeight="1" x14ac:dyDescent="0.25">
      <c r="A5726" s="20">
        <f t="shared" si="179"/>
        <v>43125.208333319468</v>
      </c>
      <c r="B5726" s="29">
        <v>187.77090000000001</v>
      </c>
      <c r="C5726" s="30">
        <v>0.23860000000000001</v>
      </c>
      <c r="D5726" s="29">
        <v>105.80119999999999</v>
      </c>
      <c r="E5726" s="29"/>
      <c r="F5726" s="24">
        <f t="shared" si="178"/>
        <v>187.77090000000001</v>
      </c>
      <c r="G5726" s="24">
        <v>187.77090000000001</v>
      </c>
      <c r="H5726" s="23">
        <v>6.0888299999999997</v>
      </c>
      <c r="I5726" s="23"/>
      <c r="J5726" s="23">
        <v>150</v>
      </c>
      <c r="K5726" s="23"/>
    </row>
    <row r="5727" spans="1:11" ht="12.75" customHeight="1" x14ac:dyDescent="0.25">
      <c r="A5727" s="20">
        <f t="shared" si="179"/>
        <v>43125.249999986132</v>
      </c>
      <c r="B5727" s="29">
        <v>208.54570000000001</v>
      </c>
      <c r="C5727" s="30">
        <v>0.31308999999999998</v>
      </c>
      <c r="D5727" s="29">
        <v>83.556370000000001</v>
      </c>
      <c r="E5727" s="29"/>
      <c r="F5727" s="24">
        <f t="shared" si="178"/>
        <v>208.54570000000001</v>
      </c>
      <c r="G5727" s="24">
        <v>208.54570000000001</v>
      </c>
      <c r="H5727" s="23">
        <v>6.0861099999999997</v>
      </c>
      <c r="I5727" s="23"/>
      <c r="J5727" s="23">
        <v>150</v>
      </c>
      <c r="K5727" s="23"/>
    </row>
    <row r="5728" spans="1:11" ht="12.75" customHeight="1" x14ac:dyDescent="0.25">
      <c r="A5728" s="20">
        <f t="shared" si="179"/>
        <v>43125.291666652796</v>
      </c>
      <c r="B5728" s="29">
        <v>116.0197</v>
      </c>
      <c r="C5728" s="30">
        <v>0.34039999999999998</v>
      </c>
      <c r="D5728" s="29">
        <v>357.9452</v>
      </c>
      <c r="E5728" s="29"/>
      <c r="F5728" s="24">
        <f t="shared" si="178"/>
        <v>116.0197</v>
      </c>
      <c r="G5728" s="24">
        <v>116.0197</v>
      </c>
      <c r="H5728" s="23">
        <v>6.0851699999999997</v>
      </c>
      <c r="I5728" s="23"/>
      <c r="J5728" s="23">
        <v>150</v>
      </c>
      <c r="K5728" s="23"/>
    </row>
    <row r="5729" spans="1:11" ht="12.75" customHeight="1" x14ac:dyDescent="0.25">
      <c r="A5729" s="20">
        <f t="shared" si="179"/>
        <v>43125.333333319461</v>
      </c>
      <c r="B5729" s="29">
        <v>59.20158</v>
      </c>
      <c r="C5729" s="30">
        <v>0.32329999999999998</v>
      </c>
      <c r="D5729" s="29">
        <v>83.814620000000005</v>
      </c>
      <c r="E5729" s="29"/>
      <c r="F5729" s="24">
        <f t="shared" si="178"/>
        <v>59.20158</v>
      </c>
      <c r="G5729" s="24">
        <v>59.20158</v>
      </c>
      <c r="H5729" s="23">
        <v>6.0827499999999999</v>
      </c>
      <c r="I5729" s="23"/>
      <c r="J5729" s="23">
        <v>150</v>
      </c>
      <c r="K5729" s="23"/>
    </row>
    <row r="5730" spans="1:11" ht="12.75" customHeight="1" x14ac:dyDescent="0.25">
      <c r="A5730" s="20">
        <f t="shared" si="179"/>
        <v>43125.374999986125</v>
      </c>
      <c r="B5730" s="29">
        <v>19.07544</v>
      </c>
      <c r="C5730" s="30">
        <v>0.55891000000000002</v>
      </c>
      <c r="D5730" s="29">
        <v>40.02543</v>
      </c>
      <c r="E5730" s="29"/>
      <c r="F5730" s="24">
        <f t="shared" si="178"/>
        <v>19.07544</v>
      </c>
      <c r="G5730" s="24">
        <v>19.07544</v>
      </c>
      <c r="H5730" s="23">
        <v>6.0803799999999999</v>
      </c>
      <c r="I5730" s="23"/>
      <c r="J5730" s="23">
        <v>150</v>
      </c>
      <c r="K5730" s="23"/>
    </row>
    <row r="5731" spans="1:11" ht="12.75" customHeight="1" x14ac:dyDescent="0.25">
      <c r="A5731" s="20">
        <f t="shared" si="179"/>
        <v>43125.416666652789</v>
      </c>
      <c r="B5731" s="29">
        <v>29.945129999999999</v>
      </c>
      <c r="C5731" s="30">
        <v>0.45621</v>
      </c>
      <c r="D5731" s="29">
        <v>187.55</v>
      </c>
      <c r="E5731" s="29"/>
      <c r="F5731" s="24">
        <f t="shared" si="178"/>
        <v>29.945129999999999</v>
      </c>
      <c r="G5731" s="24">
        <v>29.945129999999999</v>
      </c>
      <c r="H5731" s="23">
        <v>6.0789600000000004</v>
      </c>
      <c r="I5731" s="23"/>
      <c r="J5731" s="23">
        <v>150</v>
      </c>
      <c r="K5731" s="23"/>
    </row>
    <row r="5732" spans="1:11" ht="12.75" customHeight="1" x14ac:dyDescent="0.25">
      <c r="A5732" s="20">
        <f t="shared" si="179"/>
        <v>43125.458333319453</v>
      </c>
      <c r="B5732" s="29">
        <v>12.50915</v>
      </c>
      <c r="C5732" s="30">
        <v>0.72509000000000001</v>
      </c>
      <c r="D5732" s="29">
        <v>37.263730000000002</v>
      </c>
      <c r="E5732" s="29"/>
      <c r="F5732" s="24">
        <f t="shared" si="178"/>
        <v>12.50915</v>
      </c>
      <c r="G5732" s="24">
        <v>12.50915</v>
      </c>
      <c r="H5732" s="23">
        <v>6.07822</v>
      </c>
      <c r="I5732" s="23"/>
      <c r="J5732" s="23">
        <v>150</v>
      </c>
      <c r="K5732" s="23"/>
    </row>
    <row r="5733" spans="1:11" ht="12.75" customHeight="1" x14ac:dyDescent="0.25">
      <c r="A5733" s="20">
        <f t="shared" si="179"/>
        <v>43125.499999986117</v>
      </c>
      <c r="B5733" s="29">
        <v>55.723689999999998</v>
      </c>
      <c r="C5733" s="30">
        <v>1.16771</v>
      </c>
      <c r="D5733" s="29">
        <v>27.343209999999999</v>
      </c>
      <c r="E5733" s="29"/>
      <c r="F5733" s="24">
        <f t="shared" si="178"/>
        <v>55.723689999999998</v>
      </c>
      <c r="G5733" s="24">
        <v>55.723689999999998</v>
      </c>
      <c r="H5733" s="23">
        <v>6.0744199999999999</v>
      </c>
      <c r="I5733" s="23"/>
      <c r="J5733" s="23">
        <v>150</v>
      </c>
      <c r="K5733" s="23"/>
    </row>
    <row r="5734" spans="1:11" ht="12.75" customHeight="1" x14ac:dyDescent="0.25">
      <c r="A5734" s="20">
        <f t="shared" si="179"/>
        <v>43125.541666652782</v>
      </c>
      <c r="B5734" s="29">
        <v>66.025409999999994</v>
      </c>
      <c r="C5734" s="30">
        <v>0.72011000000000003</v>
      </c>
      <c r="D5734" s="29">
        <v>105.0873</v>
      </c>
      <c r="E5734" s="29"/>
      <c r="F5734" s="24">
        <f t="shared" si="178"/>
        <v>66.025409999999994</v>
      </c>
      <c r="G5734" s="24">
        <v>66.025409999999994</v>
      </c>
      <c r="H5734" s="23">
        <v>6.07334</v>
      </c>
      <c r="I5734" s="23"/>
      <c r="J5734" s="23">
        <v>150</v>
      </c>
      <c r="K5734" s="23"/>
    </row>
    <row r="5735" spans="1:11" ht="12.75" customHeight="1" x14ac:dyDescent="0.25">
      <c r="A5735" s="20">
        <f t="shared" si="179"/>
        <v>43125.583333319446</v>
      </c>
      <c r="B5735" s="29">
        <v>59.277729999999998</v>
      </c>
      <c r="C5735" s="30">
        <v>0.61568999999999996</v>
      </c>
      <c r="D5735" s="29">
        <v>116.30370000000001</v>
      </c>
      <c r="E5735" s="29"/>
      <c r="F5735" s="24">
        <f t="shared" si="178"/>
        <v>59.277729999999998</v>
      </c>
      <c r="G5735" s="24">
        <v>59.277729999999998</v>
      </c>
      <c r="H5735" s="23">
        <v>6.0696700000000003</v>
      </c>
      <c r="I5735" s="23"/>
      <c r="J5735" s="23">
        <v>150</v>
      </c>
      <c r="K5735" s="23"/>
    </row>
    <row r="5736" spans="1:11" ht="12.75" customHeight="1" x14ac:dyDescent="0.25">
      <c r="A5736" s="20">
        <f t="shared" si="179"/>
        <v>43125.62499998611</v>
      </c>
      <c r="B5736" s="29">
        <v>82.534610000000001</v>
      </c>
      <c r="C5736" s="30">
        <v>0.65944000000000003</v>
      </c>
      <c r="D5736" s="29">
        <v>121.0061</v>
      </c>
      <c r="E5736" s="29"/>
      <c r="F5736" s="24">
        <f t="shared" si="178"/>
        <v>82.534610000000001</v>
      </c>
      <c r="G5736" s="24">
        <v>82.534610000000001</v>
      </c>
      <c r="H5736" s="23">
        <v>6.0670599999999997</v>
      </c>
      <c r="I5736" s="23"/>
      <c r="J5736" s="23">
        <v>150</v>
      </c>
      <c r="K5736" s="23"/>
    </row>
    <row r="5737" spans="1:11" ht="12.75" customHeight="1" x14ac:dyDescent="0.25">
      <c r="A5737" s="20">
        <f t="shared" si="179"/>
        <v>43125.666666652774</v>
      </c>
      <c r="B5737" s="29">
        <v>65.150919999999999</v>
      </c>
      <c r="C5737" s="30">
        <v>0.80196999999999996</v>
      </c>
      <c r="D5737" s="29">
        <v>149.83430000000001</v>
      </c>
      <c r="E5737" s="29"/>
      <c r="F5737" s="24">
        <f t="shared" si="178"/>
        <v>65.150919999999999</v>
      </c>
      <c r="G5737" s="24">
        <v>65.150919999999999</v>
      </c>
      <c r="H5737" s="23">
        <v>6.0657699999999997</v>
      </c>
      <c r="I5737" s="23"/>
      <c r="J5737" s="23">
        <v>150</v>
      </c>
      <c r="K5737" s="23"/>
    </row>
    <row r="5738" spans="1:11" ht="12.75" customHeight="1" x14ac:dyDescent="0.25">
      <c r="A5738" s="20">
        <f t="shared" si="179"/>
        <v>43125.708333319439</v>
      </c>
      <c r="B5738" s="29">
        <v>169.22900000000001</v>
      </c>
      <c r="C5738" s="30">
        <v>0.85475000000000001</v>
      </c>
      <c r="D5738" s="29">
        <v>159.85230000000001</v>
      </c>
      <c r="E5738" s="29"/>
      <c r="F5738" s="24">
        <f t="shared" si="178"/>
        <v>169.22900000000001</v>
      </c>
      <c r="G5738" s="24">
        <v>169.22900000000001</v>
      </c>
      <c r="H5738" s="23">
        <v>6.0653300000000003</v>
      </c>
      <c r="I5738" s="23"/>
      <c r="J5738" s="23">
        <v>150</v>
      </c>
      <c r="K5738" s="23"/>
    </row>
    <row r="5739" spans="1:11" ht="12.75" customHeight="1" x14ac:dyDescent="0.25">
      <c r="A5739" s="20">
        <f t="shared" si="179"/>
        <v>43125.749999986103</v>
      </c>
      <c r="B5739" s="29">
        <v>45.936030000000002</v>
      </c>
      <c r="C5739" s="30">
        <v>1.8748</v>
      </c>
      <c r="D5739" s="29">
        <v>177.21719999999999</v>
      </c>
      <c r="E5739" s="29"/>
      <c r="F5739" s="24">
        <f t="shared" si="178"/>
        <v>45.936030000000002</v>
      </c>
      <c r="G5739" s="24">
        <v>45.936030000000002</v>
      </c>
      <c r="H5739" s="23">
        <v>6.0616700000000003</v>
      </c>
      <c r="I5739" s="23"/>
      <c r="J5739" s="23">
        <v>150</v>
      </c>
      <c r="K5739" s="23"/>
    </row>
    <row r="5740" spans="1:11" ht="12.75" customHeight="1" x14ac:dyDescent="0.25">
      <c r="A5740" s="20">
        <f t="shared" si="179"/>
        <v>43125.791666652767</v>
      </c>
      <c r="B5740" s="29">
        <v>27.029800000000002</v>
      </c>
      <c r="C5740" s="30">
        <v>1.03766</v>
      </c>
      <c r="D5740" s="29">
        <v>161.6337</v>
      </c>
      <c r="E5740" s="29"/>
      <c r="F5740" s="24">
        <f t="shared" si="178"/>
        <v>27.029800000000002</v>
      </c>
      <c r="G5740" s="24">
        <v>27.029800000000002</v>
      </c>
      <c r="H5740" s="23">
        <v>6.0592699999999997</v>
      </c>
      <c r="I5740" s="23"/>
      <c r="J5740" s="23">
        <v>150</v>
      </c>
      <c r="K5740" s="23"/>
    </row>
    <row r="5741" spans="1:11" ht="12.75" customHeight="1" x14ac:dyDescent="0.25">
      <c r="A5741" s="20">
        <f t="shared" si="179"/>
        <v>43125.833333319431</v>
      </c>
      <c r="B5741" s="29">
        <v>37.291089999999997</v>
      </c>
      <c r="C5741" s="30">
        <v>0.49654999999999999</v>
      </c>
      <c r="D5741" s="29">
        <v>156.37370000000001</v>
      </c>
      <c r="E5741" s="29"/>
      <c r="F5741" s="24">
        <f t="shared" si="178"/>
        <v>37.291089999999997</v>
      </c>
      <c r="G5741" s="24">
        <v>37.291089999999997</v>
      </c>
      <c r="H5741" s="23">
        <v>6.0537299999999998</v>
      </c>
      <c r="I5741" s="23"/>
      <c r="J5741" s="23">
        <v>150</v>
      </c>
      <c r="K5741" s="23"/>
    </row>
    <row r="5742" spans="1:11" ht="12.75" customHeight="1" x14ac:dyDescent="0.25">
      <c r="A5742" s="20">
        <f t="shared" si="179"/>
        <v>43125.874999986096</v>
      </c>
      <c r="B5742" s="29">
        <v>69.088700000000003</v>
      </c>
      <c r="C5742" s="30">
        <v>0.31224000000000002</v>
      </c>
      <c r="D5742" s="29">
        <v>307.13409999999999</v>
      </c>
      <c r="E5742" s="29"/>
      <c r="F5742" s="24">
        <f t="shared" si="178"/>
        <v>69.088700000000003</v>
      </c>
      <c r="G5742" s="24">
        <v>69.088700000000003</v>
      </c>
      <c r="H5742" s="23">
        <v>6.0536099999999999</v>
      </c>
      <c r="I5742" s="23"/>
      <c r="J5742" s="23">
        <v>150</v>
      </c>
      <c r="K5742" s="23"/>
    </row>
    <row r="5743" spans="1:11" ht="12.75" customHeight="1" x14ac:dyDescent="0.25">
      <c r="A5743" s="20">
        <f t="shared" si="179"/>
        <v>43125.91666665276</v>
      </c>
      <c r="B5743" s="29">
        <v>60.31982</v>
      </c>
      <c r="C5743" s="30">
        <v>0.42485000000000001</v>
      </c>
      <c r="D5743" s="29">
        <v>309.02100000000002</v>
      </c>
      <c r="E5743" s="29"/>
      <c r="F5743" s="24">
        <f t="shared" si="178"/>
        <v>60.31982</v>
      </c>
      <c r="G5743" s="24">
        <v>60.31982</v>
      </c>
      <c r="H5743" s="23">
        <v>6.0518299999999998</v>
      </c>
      <c r="I5743" s="23"/>
      <c r="J5743" s="23">
        <v>150</v>
      </c>
      <c r="K5743" s="23"/>
    </row>
    <row r="5744" spans="1:11" ht="12.75" customHeight="1" x14ac:dyDescent="0.25">
      <c r="A5744" s="20">
        <f t="shared" si="179"/>
        <v>43125.958333319424</v>
      </c>
      <c r="B5744" s="29">
        <v>61.449530000000003</v>
      </c>
      <c r="C5744" s="30">
        <v>0.27798</v>
      </c>
      <c r="D5744" s="29">
        <v>19.122350000000001</v>
      </c>
      <c r="E5744" s="29"/>
      <c r="F5744" s="24">
        <f t="shared" si="178"/>
        <v>61.449530000000003</v>
      </c>
      <c r="G5744" s="24">
        <v>61.449530000000003</v>
      </c>
      <c r="H5744" s="23">
        <v>6.0502200000000004</v>
      </c>
      <c r="I5744" s="23"/>
      <c r="J5744" s="23">
        <v>150</v>
      </c>
      <c r="K5744" s="23"/>
    </row>
    <row r="5745" spans="1:11" ht="12.75" customHeight="1" x14ac:dyDescent="0.25">
      <c r="A5745" s="20">
        <f t="shared" si="179"/>
        <v>43125.999999986088</v>
      </c>
      <c r="B5745" s="29">
        <v>35.045409999999997</v>
      </c>
      <c r="C5745" s="30">
        <v>0.27283000000000002</v>
      </c>
      <c r="D5745" s="29">
        <v>326.6284</v>
      </c>
      <c r="E5745" s="29"/>
      <c r="F5745" s="24">
        <f t="shared" si="178"/>
        <v>35.045409999999997</v>
      </c>
      <c r="G5745" s="24">
        <v>35.045409999999997</v>
      </c>
      <c r="H5745" s="23">
        <v>6.04772</v>
      </c>
      <c r="I5745" s="23"/>
      <c r="J5745" s="23">
        <v>150</v>
      </c>
      <c r="K5745" s="23"/>
    </row>
    <row r="5746" spans="1:11" ht="12.75" customHeight="1" x14ac:dyDescent="0.25">
      <c r="A5746" s="20">
        <f t="shared" si="179"/>
        <v>43126.041666652753</v>
      </c>
      <c r="B5746" s="29">
        <v>22.12942</v>
      </c>
      <c r="C5746" s="30">
        <v>0.2099</v>
      </c>
      <c r="D5746" s="29">
        <v>24.07788</v>
      </c>
      <c r="E5746" s="29"/>
      <c r="F5746" s="24">
        <f t="shared" si="178"/>
        <v>22.12942</v>
      </c>
      <c r="G5746" s="24">
        <v>22.12942</v>
      </c>
      <c r="H5746" s="23">
        <v>6.0441500000000001</v>
      </c>
      <c r="I5746" s="23">
        <f>COUNTIF(G5746:G5769,"&gt;150")</f>
        <v>3</v>
      </c>
      <c r="J5746" s="23">
        <v>150</v>
      </c>
      <c r="K5746" s="23"/>
    </row>
    <row r="5747" spans="1:11" ht="12.75" customHeight="1" x14ac:dyDescent="0.25">
      <c r="A5747" s="20">
        <f t="shared" si="179"/>
        <v>43126.083333319417</v>
      </c>
      <c r="B5747" s="29">
        <v>21.015090000000001</v>
      </c>
      <c r="C5747" s="30">
        <v>0.28021000000000001</v>
      </c>
      <c r="D5747" s="29">
        <v>57.575319999999998</v>
      </c>
      <c r="E5747" s="29"/>
      <c r="F5747" s="24">
        <f t="shared" si="178"/>
        <v>21.015090000000001</v>
      </c>
      <c r="G5747" s="24">
        <v>21.015090000000001</v>
      </c>
      <c r="H5747" s="23">
        <v>6.0406000000000004</v>
      </c>
      <c r="I5747" s="23"/>
      <c r="J5747" s="23">
        <v>150</v>
      </c>
      <c r="K5747" s="23"/>
    </row>
    <row r="5748" spans="1:11" ht="12.75" customHeight="1" x14ac:dyDescent="0.25">
      <c r="A5748" s="20">
        <f t="shared" si="179"/>
        <v>43126.124999986081</v>
      </c>
      <c r="B5748" s="29">
        <v>13.428800000000001</v>
      </c>
      <c r="C5748" s="30">
        <v>0.43376999999999999</v>
      </c>
      <c r="D5748" s="29">
        <v>1.50562</v>
      </c>
      <c r="E5748" s="29"/>
      <c r="F5748" s="24">
        <f t="shared" si="178"/>
        <v>13.428800000000001</v>
      </c>
      <c r="G5748" s="24">
        <v>13.428800000000001</v>
      </c>
      <c r="H5748" s="23">
        <v>6.0396700000000001</v>
      </c>
      <c r="I5748" s="23"/>
      <c r="J5748" s="23">
        <v>150</v>
      </c>
      <c r="K5748" s="23"/>
    </row>
    <row r="5749" spans="1:11" ht="12.75" customHeight="1" x14ac:dyDescent="0.25">
      <c r="A5749" s="20">
        <f t="shared" si="179"/>
        <v>43126.166666652745</v>
      </c>
      <c r="B5749" s="29">
        <v>14.64316</v>
      </c>
      <c r="C5749" s="30">
        <v>0.19783999999999999</v>
      </c>
      <c r="D5749" s="29">
        <v>119.8811</v>
      </c>
      <c r="E5749" s="29"/>
      <c r="F5749" s="24">
        <f t="shared" si="178"/>
        <v>14.64316</v>
      </c>
      <c r="G5749" s="24">
        <v>14.64316</v>
      </c>
      <c r="H5749" s="23">
        <v>6.0293299999999999</v>
      </c>
      <c r="I5749" s="23"/>
      <c r="J5749" s="23">
        <v>150</v>
      </c>
      <c r="K5749" s="23"/>
    </row>
    <row r="5750" spans="1:11" ht="12.75" customHeight="1" x14ac:dyDescent="0.25">
      <c r="A5750" s="20">
        <f t="shared" si="179"/>
        <v>43126.20833331941</v>
      </c>
      <c r="B5750" s="29">
        <v>125.2633</v>
      </c>
      <c r="C5750" s="30">
        <v>0.32163999999999998</v>
      </c>
      <c r="D5750" s="29">
        <v>42.175130000000003</v>
      </c>
      <c r="E5750" s="29"/>
      <c r="F5750" s="24">
        <f t="shared" si="178"/>
        <v>125.2633</v>
      </c>
      <c r="G5750" s="24">
        <v>125.2633</v>
      </c>
      <c r="H5750" s="23">
        <v>6.0248299999999997</v>
      </c>
      <c r="I5750" s="23"/>
      <c r="J5750" s="23">
        <v>150</v>
      </c>
      <c r="K5750" s="23"/>
    </row>
    <row r="5751" spans="1:11" ht="12.75" customHeight="1" x14ac:dyDescent="0.25">
      <c r="A5751" s="20">
        <f t="shared" si="179"/>
        <v>43126.249999986074</v>
      </c>
      <c r="B5751" s="29">
        <v>151.09719999999999</v>
      </c>
      <c r="C5751" s="30">
        <v>0.24748000000000001</v>
      </c>
      <c r="D5751" s="29">
        <v>81.939639999999997</v>
      </c>
      <c r="E5751" s="29"/>
      <c r="F5751" s="24">
        <f t="shared" si="178"/>
        <v>151.09719999999999</v>
      </c>
      <c r="G5751" s="24">
        <v>151.09719999999999</v>
      </c>
      <c r="H5751" s="23">
        <v>6.0231500000000002</v>
      </c>
      <c r="I5751" s="23"/>
      <c r="J5751" s="23">
        <v>150</v>
      </c>
      <c r="K5751" s="23"/>
    </row>
    <row r="5752" spans="1:11" ht="12.75" customHeight="1" x14ac:dyDescent="0.25">
      <c r="A5752" s="20">
        <f t="shared" si="179"/>
        <v>43126.291666652738</v>
      </c>
      <c r="B5752" s="29">
        <v>306.4665</v>
      </c>
      <c r="C5752" s="30">
        <v>0.32976</v>
      </c>
      <c r="D5752" s="29">
        <v>111.0538</v>
      </c>
      <c r="E5752" s="29"/>
      <c r="F5752" s="24">
        <f t="shared" si="178"/>
        <v>306.4665</v>
      </c>
      <c r="G5752" s="24">
        <v>306.4665</v>
      </c>
      <c r="H5752" s="23">
        <v>6.0208399999999997</v>
      </c>
      <c r="I5752" s="23"/>
      <c r="J5752" s="23">
        <v>150</v>
      </c>
      <c r="K5752" s="23"/>
    </row>
    <row r="5753" spans="1:11" ht="12.75" customHeight="1" x14ac:dyDescent="0.25">
      <c r="A5753" s="20">
        <f t="shared" si="179"/>
        <v>43126.333333319402</v>
      </c>
      <c r="B5753" s="29">
        <v>252.06729999999999</v>
      </c>
      <c r="C5753" s="30">
        <v>0.27618999999999999</v>
      </c>
      <c r="D5753" s="29">
        <v>52.822609999999997</v>
      </c>
      <c r="E5753" s="29"/>
      <c r="F5753" s="24">
        <f t="shared" si="178"/>
        <v>252.06729999999999</v>
      </c>
      <c r="G5753" s="24">
        <v>252.06729999999999</v>
      </c>
      <c r="H5753" s="23">
        <v>6.0173300000000003</v>
      </c>
      <c r="I5753" s="23"/>
      <c r="J5753" s="23">
        <v>150</v>
      </c>
      <c r="K5753" s="23"/>
    </row>
    <row r="5754" spans="1:11" ht="12.75" customHeight="1" x14ac:dyDescent="0.25">
      <c r="A5754" s="20">
        <f t="shared" si="179"/>
        <v>43126.374999986067</v>
      </c>
      <c r="B5754" s="29">
        <v>68.865769999999998</v>
      </c>
      <c r="C5754" s="30">
        <v>0.53061000000000003</v>
      </c>
      <c r="D5754" s="29">
        <v>273.75080000000003</v>
      </c>
      <c r="E5754" s="29"/>
      <c r="F5754" s="24">
        <f t="shared" si="178"/>
        <v>68.865769999999998</v>
      </c>
      <c r="G5754" s="24">
        <v>68.865769999999998</v>
      </c>
      <c r="H5754" s="23">
        <v>6.0148299999999999</v>
      </c>
      <c r="I5754" s="23"/>
      <c r="J5754" s="23">
        <v>150</v>
      </c>
      <c r="K5754" s="23"/>
    </row>
    <row r="5755" spans="1:11" ht="12.75" customHeight="1" x14ac:dyDescent="0.25">
      <c r="A5755" s="20">
        <f t="shared" si="179"/>
        <v>43126.416666652731</v>
      </c>
      <c r="B5755" s="29">
        <v>40.94061</v>
      </c>
      <c r="C5755" s="30">
        <v>0.45695000000000002</v>
      </c>
      <c r="D5755" s="29">
        <v>147.74719999999999</v>
      </c>
      <c r="E5755" s="29"/>
      <c r="F5755" s="24">
        <f t="shared" si="178"/>
        <v>40.94061</v>
      </c>
      <c r="G5755" s="24">
        <v>40.94061</v>
      </c>
      <c r="H5755" s="23">
        <v>6.0142800000000003</v>
      </c>
      <c r="I5755" s="23"/>
      <c r="J5755" s="23">
        <v>150</v>
      </c>
      <c r="K5755" s="23"/>
    </row>
    <row r="5756" spans="1:11" ht="12.75" customHeight="1" x14ac:dyDescent="0.25">
      <c r="A5756" s="20">
        <f t="shared" si="179"/>
        <v>43126.458333319395</v>
      </c>
      <c r="B5756" s="29">
        <v>101.6938</v>
      </c>
      <c r="C5756" s="30">
        <v>0.64900000000000002</v>
      </c>
      <c r="D5756" s="29">
        <v>164.83850000000001</v>
      </c>
      <c r="E5756" s="29"/>
      <c r="F5756" s="24">
        <f t="shared" si="178"/>
        <v>101.6938</v>
      </c>
      <c r="G5756" s="24">
        <v>101.6938</v>
      </c>
      <c r="H5756" s="23">
        <v>6.0105000000000004</v>
      </c>
      <c r="I5756" s="23"/>
      <c r="J5756" s="23">
        <v>150</v>
      </c>
      <c r="K5756" s="23"/>
    </row>
    <row r="5757" spans="1:11" ht="12.75" customHeight="1" x14ac:dyDescent="0.25">
      <c r="A5757" s="20">
        <f t="shared" si="179"/>
        <v>43126.499999986059</v>
      </c>
      <c r="B5757" s="29">
        <v>54.470939999999999</v>
      </c>
      <c r="C5757" s="30">
        <v>0.50243000000000004</v>
      </c>
      <c r="D5757" s="29">
        <v>88.466350000000006</v>
      </c>
      <c r="E5757" s="29"/>
      <c r="F5757" s="24">
        <f t="shared" si="178"/>
        <v>54.470939999999999</v>
      </c>
      <c r="G5757" s="24">
        <v>54.470939999999999</v>
      </c>
      <c r="H5757" s="23">
        <v>6.0082500000000003</v>
      </c>
      <c r="I5757" s="23"/>
      <c r="J5757" s="23">
        <v>150</v>
      </c>
      <c r="K5757" s="23"/>
    </row>
    <row r="5758" spans="1:11" ht="12.75" customHeight="1" x14ac:dyDescent="0.25">
      <c r="A5758" s="20">
        <f t="shared" si="179"/>
        <v>43126.541666652724</v>
      </c>
      <c r="B5758" s="29">
        <v>41.997219999999999</v>
      </c>
      <c r="C5758" s="30">
        <v>1.19262</v>
      </c>
      <c r="D5758" s="29">
        <v>162.66300000000001</v>
      </c>
      <c r="E5758" s="29"/>
      <c r="F5758" s="24">
        <f t="shared" si="178"/>
        <v>41.997219999999999</v>
      </c>
      <c r="G5758" s="24">
        <v>41.997219999999999</v>
      </c>
      <c r="H5758" s="23">
        <v>6.0067199999999996</v>
      </c>
      <c r="I5758" s="23"/>
      <c r="J5758" s="23">
        <v>150</v>
      </c>
      <c r="K5758" s="23"/>
    </row>
    <row r="5759" spans="1:11" ht="12.75" customHeight="1" x14ac:dyDescent="0.25">
      <c r="A5759" s="20">
        <f t="shared" si="179"/>
        <v>43126.583333319388</v>
      </c>
      <c r="B5759" s="29">
        <v>101.87520000000001</v>
      </c>
      <c r="C5759" s="30">
        <v>1.0044</v>
      </c>
      <c r="D5759" s="29">
        <v>165.35480000000001</v>
      </c>
      <c r="E5759" s="29"/>
      <c r="F5759" s="24">
        <f t="shared" si="178"/>
        <v>101.87520000000001</v>
      </c>
      <c r="G5759" s="24">
        <v>101.87520000000001</v>
      </c>
      <c r="H5759" s="23">
        <v>6.00406</v>
      </c>
      <c r="I5759" s="23"/>
      <c r="J5759" s="23">
        <v>150</v>
      </c>
      <c r="K5759" s="23"/>
    </row>
    <row r="5760" spans="1:11" ht="12.75" customHeight="1" x14ac:dyDescent="0.25">
      <c r="A5760" s="20">
        <f t="shared" si="179"/>
        <v>43126.624999986052</v>
      </c>
      <c r="B5760" s="29">
        <v>109.023</v>
      </c>
      <c r="C5760" s="30">
        <v>0.45906999999999998</v>
      </c>
      <c r="D5760" s="29">
        <v>129.27449999999999</v>
      </c>
      <c r="E5760" s="29"/>
      <c r="F5760" s="24">
        <f t="shared" si="178"/>
        <v>109.023</v>
      </c>
      <c r="G5760" s="24">
        <v>109.023</v>
      </c>
      <c r="H5760" s="23">
        <v>6.0037399999999996</v>
      </c>
      <c r="I5760" s="23"/>
      <c r="J5760" s="23">
        <v>150</v>
      </c>
      <c r="K5760" s="23"/>
    </row>
    <row r="5761" spans="1:11" ht="12.75" customHeight="1" x14ac:dyDescent="0.25">
      <c r="A5761" s="20">
        <f t="shared" si="179"/>
        <v>43126.666666652716</v>
      </c>
      <c r="B5761" s="29">
        <v>94.784840000000003</v>
      </c>
      <c r="C5761" s="30">
        <v>0.68006</v>
      </c>
      <c r="D5761" s="29">
        <v>89.171509999999998</v>
      </c>
      <c r="E5761" s="29"/>
      <c r="F5761" s="24">
        <f t="shared" si="178"/>
        <v>94.784840000000003</v>
      </c>
      <c r="G5761" s="24">
        <v>94.784840000000003</v>
      </c>
      <c r="H5761" s="23">
        <v>6</v>
      </c>
      <c r="I5761" s="23"/>
      <c r="J5761" s="23">
        <v>150</v>
      </c>
      <c r="K5761" s="23"/>
    </row>
    <row r="5762" spans="1:11" ht="12.75" customHeight="1" x14ac:dyDescent="0.25">
      <c r="A5762" s="20">
        <f t="shared" si="179"/>
        <v>43126.70833331938</v>
      </c>
      <c r="B5762" s="29">
        <v>21.488119999999999</v>
      </c>
      <c r="C5762" s="30">
        <v>0.73870000000000002</v>
      </c>
      <c r="D5762" s="29">
        <v>122.93819999999999</v>
      </c>
      <c r="E5762" s="29"/>
      <c r="F5762" s="24">
        <f t="shared" si="178"/>
        <v>21.488119999999999</v>
      </c>
      <c r="G5762" s="24">
        <v>21.488119999999999</v>
      </c>
      <c r="H5762" s="23">
        <v>6</v>
      </c>
      <c r="I5762" s="23"/>
      <c r="J5762" s="23">
        <v>150</v>
      </c>
      <c r="K5762" s="23"/>
    </row>
    <row r="5763" spans="1:11" ht="12.75" customHeight="1" x14ac:dyDescent="0.25">
      <c r="A5763" s="20">
        <f t="shared" si="179"/>
        <v>43126.749999986045</v>
      </c>
      <c r="B5763" s="29">
        <v>43.056139999999999</v>
      </c>
      <c r="C5763" s="30">
        <v>0.28389999999999999</v>
      </c>
      <c r="D5763" s="29">
        <v>156.34100000000001</v>
      </c>
      <c r="E5763" s="29"/>
      <c r="F5763" s="24">
        <f t="shared" si="178"/>
        <v>43.056139999999999</v>
      </c>
      <c r="G5763" s="24">
        <v>43.056139999999999</v>
      </c>
      <c r="H5763" s="23">
        <v>5.9967800000000002</v>
      </c>
      <c r="I5763" s="23"/>
      <c r="J5763" s="23">
        <v>150</v>
      </c>
      <c r="K5763" s="23"/>
    </row>
    <row r="5764" spans="1:11" ht="12.75" customHeight="1" x14ac:dyDescent="0.25">
      <c r="A5764" s="20">
        <f t="shared" si="179"/>
        <v>43126.791666652709</v>
      </c>
      <c r="B5764" s="29">
        <v>31.583020000000001</v>
      </c>
      <c r="C5764" s="30">
        <v>0.28442000000000001</v>
      </c>
      <c r="D5764" s="29">
        <v>112.0301</v>
      </c>
      <c r="E5764" s="29"/>
      <c r="F5764" s="24">
        <f t="shared" si="178"/>
        <v>31.583020000000001</v>
      </c>
      <c r="G5764" s="24">
        <v>31.583020000000001</v>
      </c>
      <c r="H5764" s="23">
        <v>5.9930399999999997</v>
      </c>
      <c r="I5764" s="23"/>
      <c r="J5764" s="23">
        <v>150</v>
      </c>
      <c r="K5764" s="23"/>
    </row>
    <row r="5765" spans="1:11" ht="12.75" customHeight="1" x14ac:dyDescent="0.25">
      <c r="A5765" s="20">
        <f t="shared" si="179"/>
        <v>43126.833333319373</v>
      </c>
      <c r="B5765" s="29">
        <v>15.69844</v>
      </c>
      <c r="C5765" s="30">
        <v>0.27082000000000001</v>
      </c>
      <c r="D5765" s="29">
        <v>116.92310000000001</v>
      </c>
      <c r="E5765" s="29"/>
      <c r="F5765" s="24">
        <f t="shared" si="178"/>
        <v>15.69844</v>
      </c>
      <c r="G5765" s="24">
        <v>15.69844</v>
      </c>
      <c r="H5765" s="23">
        <v>5.9927799999999998</v>
      </c>
      <c r="I5765" s="23"/>
      <c r="J5765" s="23">
        <v>150</v>
      </c>
      <c r="K5765" s="23"/>
    </row>
    <row r="5766" spans="1:11" ht="12.75" customHeight="1" x14ac:dyDescent="0.25">
      <c r="A5766" s="20">
        <f t="shared" si="179"/>
        <v>43126.874999986037</v>
      </c>
      <c r="B5766" s="29">
        <v>17.54673</v>
      </c>
      <c r="C5766" s="30">
        <v>0.48143000000000002</v>
      </c>
      <c r="D5766" s="29">
        <v>95.130039999999994</v>
      </c>
      <c r="E5766" s="29"/>
      <c r="F5766" s="24">
        <f t="shared" si="178"/>
        <v>17.54673</v>
      </c>
      <c r="G5766" s="24">
        <v>17.54673</v>
      </c>
      <c r="H5766" s="23">
        <v>5.9922199999999997</v>
      </c>
      <c r="I5766" s="23"/>
      <c r="J5766" s="23">
        <v>150</v>
      </c>
      <c r="K5766" s="23"/>
    </row>
    <row r="5767" spans="1:11" ht="12.75" customHeight="1" x14ac:dyDescent="0.25">
      <c r="A5767" s="20">
        <f t="shared" si="179"/>
        <v>43126.916666652702</v>
      </c>
      <c r="B5767" s="29">
        <v>35.124299999999998</v>
      </c>
      <c r="C5767" s="30">
        <v>0.38564999999999999</v>
      </c>
      <c r="D5767" s="29">
        <v>93.500240000000005</v>
      </c>
      <c r="E5767" s="29"/>
      <c r="F5767" s="24">
        <f t="shared" si="178"/>
        <v>35.124299999999998</v>
      </c>
      <c r="G5767" s="24">
        <v>35.124299999999998</v>
      </c>
      <c r="H5767" s="23">
        <v>5.9887300000000003</v>
      </c>
      <c r="I5767" s="23"/>
      <c r="J5767" s="23">
        <v>150</v>
      </c>
      <c r="K5767" s="23"/>
    </row>
    <row r="5768" spans="1:11" ht="12.75" customHeight="1" x14ac:dyDescent="0.25">
      <c r="A5768" s="20">
        <f t="shared" si="179"/>
        <v>43126.958333319366</v>
      </c>
      <c r="B5768" s="29">
        <v>54.886330000000001</v>
      </c>
      <c r="C5768" s="30">
        <v>0.37212000000000001</v>
      </c>
      <c r="D5768" s="29">
        <v>337.87299999999999</v>
      </c>
      <c r="E5768" s="29"/>
      <c r="F5768" s="24">
        <f t="shared" si="178"/>
        <v>54.886330000000001</v>
      </c>
      <c r="G5768" s="24">
        <v>54.886330000000001</v>
      </c>
      <c r="H5768" s="23">
        <v>5.9878299999999998</v>
      </c>
      <c r="I5768" s="23"/>
      <c r="J5768" s="23">
        <v>150</v>
      </c>
      <c r="K5768" s="23"/>
    </row>
    <row r="5769" spans="1:11" ht="12.75" customHeight="1" x14ac:dyDescent="0.25">
      <c r="A5769" s="20">
        <f t="shared" si="179"/>
        <v>43126.99999998603</v>
      </c>
      <c r="B5769" s="29">
        <v>12.512090000000001</v>
      </c>
      <c r="C5769" s="30">
        <v>0.31045</v>
      </c>
      <c r="D5769" s="29">
        <v>25.560500000000001</v>
      </c>
      <c r="E5769" s="29"/>
      <c r="F5769" s="24">
        <f t="shared" si="178"/>
        <v>12.512090000000001</v>
      </c>
      <c r="G5769" s="24">
        <v>12.512090000000001</v>
      </c>
      <c r="H5769" s="23">
        <v>5.9782999999999999</v>
      </c>
      <c r="I5769" s="23"/>
      <c r="J5769" s="23">
        <v>150</v>
      </c>
      <c r="K5769" s="23"/>
    </row>
    <row r="5770" spans="1:11" ht="12.75" customHeight="1" x14ac:dyDescent="0.25">
      <c r="A5770" s="20">
        <f t="shared" si="179"/>
        <v>43127.041666652694</v>
      </c>
      <c r="B5770" s="29">
        <v>20.520600000000002</v>
      </c>
      <c r="C5770" s="30">
        <v>0.33056999999999997</v>
      </c>
      <c r="D5770" s="29">
        <v>150.6634</v>
      </c>
      <c r="E5770" s="29"/>
      <c r="F5770" s="24">
        <f t="shared" si="178"/>
        <v>20.520600000000002</v>
      </c>
      <c r="G5770" s="24">
        <v>20.520600000000002</v>
      </c>
      <c r="H5770" s="23">
        <v>5.9768100000000004</v>
      </c>
      <c r="I5770" s="23">
        <f>COUNTIF(G5770:G5793,"&gt;150")</f>
        <v>0</v>
      </c>
      <c r="J5770" s="23">
        <v>150</v>
      </c>
      <c r="K5770" s="23"/>
    </row>
    <row r="5771" spans="1:11" ht="12.75" customHeight="1" x14ac:dyDescent="0.25">
      <c r="A5771" s="20">
        <f t="shared" si="179"/>
        <v>43127.083333319359</v>
      </c>
      <c r="B5771" s="29">
        <v>24.400390000000002</v>
      </c>
      <c r="C5771" s="30">
        <v>0.35226000000000002</v>
      </c>
      <c r="D5771" s="29">
        <v>279.23660000000001</v>
      </c>
      <c r="E5771" s="29"/>
      <c r="F5771" s="24">
        <f t="shared" ref="F5771:F5834" si="180">IF(AND(B5771&gt;0,ISNUMBER(B5771)),B5771,"")</f>
        <v>24.400390000000002</v>
      </c>
      <c r="G5771" s="24">
        <v>24.400390000000002</v>
      </c>
      <c r="H5771" s="23">
        <v>5.9629500000000002</v>
      </c>
      <c r="I5771" s="23"/>
      <c r="J5771" s="23">
        <v>150</v>
      </c>
      <c r="K5771" s="23"/>
    </row>
    <row r="5772" spans="1:11" ht="12.75" customHeight="1" x14ac:dyDescent="0.25">
      <c r="A5772" s="20">
        <f t="shared" ref="A5772:A5835" si="181">A5771+1/24</f>
        <v>43127.124999986023</v>
      </c>
      <c r="B5772" s="29">
        <v>7.3535599999999999</v>
      </c>
      <c r="C5772" s="30">
        <v>0.29432000000000003</v>
      </c>
      <c r="D5772" s="29">
        <v>191.47649999999999</v>
      </c>
      <c r="E5772" s="29"/>
      <c r="F5772" s="24">
        <f t="shared" si="180"/>
        <v>7.3535599999999999</v>
      </c>
      <c r="G5772" s="24">
        <v>7.3535599999999999</v>
      </c>
      <c r="H5772" s="23">
        <v>5.9616699999999998</v>
      </c>
      <c r="I5772" s="23"/>
      <c r="J5772" s="23">
        <v>150</v>
      </c>
      <c r="K5772" s="23"/>
    </row>
    <row r="5773" spans="1:11" ht="12.75" customHeight="1" x14ac:dyDescent="0.25">
      <c r="A5773" s="20">
        <f t="shared" si="181"/>
        <v>43127.166666652687</v>
      </c>
      <c r="B5773" s="29">
        <v>23.89678</v>
      </c>
      <c r="C5773" s="30">
        <v>0.27453</v>
      </c>
      <c r="D5773" s="29">
        <v>69.684870000000004</v>
      </c>
      <c r="E5773" s="29"/>
      <c r="F5773" s="24">
        <f t="shared" si="180"/>
        <v>23.89678</v>
      </c>
      <c r="G5773" s="24">
        <v>23.89678</v>
      </c>
      <c r="H5773" s="23">
        <v>5.9605600000000001</v>
      </c>
      <c r="I5773" s="23"/>
      <c r="J5773" s="23">
        <v>150</v>
      </c>
      <c r="K5773" s="23"/>
    </row>
    <row r="5774" spans="1:11" ht="12.75" customHeight="1" x14ac:dyDescent="0.25">
      <c r="A5774" s="20">
        <f t="shared" si="181"/>
        <v>43127.208333319351</v>
      </c>
      <c r="B5774" s="29">
        <v>23.930160000000001</v>
      </c>
      <c r="C5774" s="30">
        <v>0.36807000000000001</v>
      </c>
      <c r="D5774" s="29">
        <v>268.86020000000002</v>
      </c>
      <c r="E5774" s="29"/>
      <c r="F5774" s="24">
        <f t="shared" si="180"/>
        <v>23.930160000000001</v>
      </c>
      <c r="G5774" s="24">
        <v>23.930160000000001</v>
      </c>
      <c r="H5774" s="23">
        <v>5.9598800000000001</v>
      </c>
      <c r="I5774" s="23"/>
      <c r="J5774" s="23">
        <v>150</v>
      </c>
      <c r="K5774" s="23"/>
    </row>
    <row r="5775" spans="1:11" ht="12.75" customHeight="1" x14ac:dyDescent="0.25">
      <c r="A5775" s="20">
        <f t="shared" si="181"/>
        <v>43127.249999986016</v>
      </c>
      <c r="B5775" s="29">
        <v>23.952549999999999</v>
      </c>
      <c r="C5775" s="30">
        <v>0.19505</v>
      </c>
      <c r="D5775" s="29">
        <v>99.046880000000002</v>
      </c>
      <c r="E5775" s="29"/>
      <c r="F5775" s="24">
        <f t="shared" si="180"/>
        <v>23.952549999999999</v>
      </c>
      <c r="G5775" s="24">
        <v>23.952549999999999</v>
      </c>
      <c r="H5775" s="23">
        <v>5.9583599999999999</v>
      </c>
      <c r="I5775" s="23"/>
      <c r="J5775" s="23">
        <v>150</v>
      </c>
      <c r="K5775" s="23"/>
    </row>
    <row r="5776" spans="1:11" ht="12.75" customHeight="1" x14ac:dyDescent="0.25">
      <c r="A5776" s="20">
        <f t="shared" si="181"/>
        <v>43127.29166665268</v>
      </c>
      <c r="B5776" s="29">
        <v>26.781330000000001</v>
      </c>
      <c r="C5776" s="30">
        <v>0.3548</v>
      </c>
      <c r="D5776" s="29">
        <v>266.43270000000001</v>
      </c>
      <c r="E5776" s="29"/>
      <c r="F5776" s="24">
        <f t="shared" si="180"/>
        <v>26.781330000000001</v>
      </c>
      <c r="G5776" s="24">
        <v>26.781330000000001</v>
      </c>
      <c r="H5776" s="23">
        <v>5.9579500000000003</v>
      </c>
      <c r="I5776" s="23"/>
      <c r="J5776" s="23">
        <v>150</v>
      </c>
      <c r="K5776" s="23"/>
    </row>
    <row r="5777" spans="1:11" ht="12.75" customHeight="1" x14ac:dyDescent="0.25">
      <c r="A5777" s="20">
        <f t="shared" si="181"/>
        <v>43127.333333319344</v>
      </c>
      <c r="B5777" s="29">
        <v>27.174219999999998</v>
      </c>
      <c r="C5777" s="30">
        <v>0.44745000000000001</v>
      </c>
      <c r="D5777" s="29">
        <v>40.456069999999997</v>
      </c>
      <c r="E5777" s="29"/>
      <c r="F5777" s="24">
        <f t="shared" si="180"/>
        <v>27.174219999999998</v>
      </c>
      <c r="G5777" s="24">
        <v>27.174219999999998</v>
      </c>
      <c r="H5777" s="23">
        <v>5.9493900000000002</v>
      </c>
      <c r="I5777" s="23"/>
      <c r="J5777" s="23">
        <v>150</v>
      </c>
      <c r="K5777" s="23"/>
    </row>
    <row r="5778" spans="1:11" ht="12.75" customHeight="1" x14ac:dyDescent="0.25">
      <c r="A5778" s="20">
        <f t="shared" si="181"/>
        <v>43127.374999986008</v>
      </c>
      <c r="B5778" s="29">
        <v>13.378830000000001</v>
      </c>
      <c r="C5778" s="30">
        <v>0.4773</v>
      </c>
      <c r="D5778" s="29">
        <v>158.04820000000001</v>
      </c>
      <c r="E5778" s="29"/>
      <c r="F5778" s="24">
        <f t="shared" si="180"/>
        <v>13.378830000000001</v>
      </c>
      <c r="G5778" s="24">
        <v>13.378830000000001</v>
      </c>
      <c r="H5778" s="23">
        <v>5.94733</v>
      </c>
      <c r="I5778" s="23"/>
      <c r="J5778" s="23">
        <v>150</v>
      </c>
      <c r="K5778" s="23"/>
    </row>
    <row r="5779" spans="1:11" ht="12.75" customHeight="1" x14ac:dyDescent="0.25">
      <c r="A5779" s="20">
        <f t="shared" si="181"/>
        <v>43127.416666652673</v>
      </c>
      <c r="B5779" s="29">
        <v>23.808389999999999</v>
      </c>
      <c r="C5779" s="30">
        <v>0.42937999999999998</v>
      </c>
      <c r="D5779" s="29">
        <v>161.45480000000001</v>
      </c>
      <c r="E5779" s="29"/>
      <c r="F5779" s="24">
        <f t="shared" si="180"/>
        <v>23.808389999999999</v>
      </c>
      <c r="G5779" s="24">
        <v>23.808389999999999</v>
      </c>
      <c r="H5779" s="23">
        <v>5.9468300000000003</v>
      </c>
      <c r="I5779" s="23"/>
      <c r="J5779" s="23">
        <v>150</v>
      </c>
      <c r="K5779" s="23"/>
    </row>
    <row r="5780" spans="1:11" ht="12.75" customHeight="1" x14ac:dyDescent="0.25">
      <c r="A5780" s="20">
        <f t="shared" si="181"/>
        <v>43127.458333319337</v>
      </c>
      <c r="B5780" s="29">
        <v>48.374119999999998</v>
      </c>
      <c r="C5780" s="30">
        <v>0.48465999999999998</v>
      </c>
      <c r="D5780" s="29">
        <v>155.31720000000001</v>
      </c>
      <c r="E5780" s="29"/>
      <c r="F5780" s="24">
        <f t="shared" si="180"/>
        <v>48.374119999999998</v>
      </c>
      <c r="G5780" s="24">
        <v>48.374119999999998</v>
      </c>
      <c r="H5780" s="23">
        <v>5.94672</v>
      </c>
      <c r="I5780" s="23"/>
      <c r="J5780" s="23">
        <v>150</v>
      </c>
      <c r="K5780" s="23"/>
    </row>
    <row r="5781" spans="1:11" ht="12.75" customHeight="1" x14ac:dyDescent="0.25">
      <c r="A5781" s="20">
        <f t="shared" si="181"/>
        <v>43127.499999986001</v>
      </c>
      <c r="B5781" s="29">
        <v>34.157110000000003</v>
      </c>
      <c r="C5781" s="30">
        <v>0.48710999999999999</v>
      </c>
      <c r="D5781" s="29">
        <v>116.24469999999999</v>
      </c>
      <c r="E5781" s="29"/>
      <c r="F5781" s="24">
        <f t="shared" si="180"/>
        <v>34.157110000000003</v>
      </c>
      <c r="G5781" s="24">
        <v>34.157110000000003</v>
      </c>
      <c r="H5781" s="23">
        <v>5.9445600000000001</v>
      </c>
      <c r="I5781" s="23"/>
      <c r="J5781" s="23">
        <v>150</v>
      </c>
      <c r="K5781" s="23"/>
    </row>
    <row r="5782" spans="1:11" ht="12.75" customHeight="1" x14ac:dyDescent="0.25">
      <c r="A5782" s="20">
        <f t="shared" si="181"/>
        <v>43127.541666652665</v>
      </c>
      <c r="B5782" s="29">
        <v>14.99559</v>
      </c>
      <c r="C5782" s="30">
        <v>0.91923999999999995</v>
      </c>
      <c r="D5782" s="29">
        <v>152.44280000000001</v>
      </c>
      <c r="E5782" s="29"/>
      <c r="F5782" s="24">
        <f t="shared" si="180"/>
        <v>14.99559</v>
      </c>
      <c r="G5782" s="24">
        <v>14.99559</v>
      </c>
      <c r="H5782" s="23">
        <v>5.9433400000000001</v>
      </c>
      <c r="I5782" s="23"/>
      <c r="J5782" s="23">
        <v>150</v>
      </c>
      <c r="K5782" s="23"/>
    </row>
    <row r="5783" spans="1:11" ht="12.75" customHeight="1" x14ac:dyDescent="0.25">
      <c r="A5783" s="20">
        <f t="shared" si="181"/>
        <v>43127.58333331933</v>
      </c>
      <c r="B5783" s="29">
        <v>24.615259999999999</v>
      </c>
      <c r="C5783" s="30">
        <v>0.74082000000000003</v>
      </c>
      <c r="D5783" s="29">
        <v>117.7174</v>
      </c>
      <c r="E5783" s="29"/>
      <c r="F5783" s="24">
        <f t="shared" si="180"/>
        <v>24.615259999999999</v>
      </c>
      <c r="G5783" s="24">
        <v>24.615259999999999</v>
      </c>
      <c r="H5783" s="23">
        <v>5.9385599999999998</v>
      </c>
      <c r="I5783" s="23"/>
      <c r="J5783" s="23">
        <v>150</v>
      </c>
      <c r="K5783" s="23"/>
    </row>
    <row r="5784" spans="1:11" ht="12.75" customHeight="1" x14ac:dyDescent="0.25">
      <c r="A5784" s="20">
        <f t="shared" si="181"/>
        <v>43127.624999985994</v>
      </c>
      <c r="B5784" s="29">
        <v>23.40082</v>
      </c>
      <c r="C5784" s="30">
        <v>0.86165000000000003</v>
      </c>
      <c r="D5784" s="29">
        <v>90.515709999999999</v>
      </c>
      <c r="E5784" s="29"/>
      <c r="F5784" s="24">
        <f t="shared" si="180"/>
        <v>23.40082</v>
      </c>
      <c r="G5784" s="24">
        <v>23.40082</v>
      </c>
      <c r="H5784" s="23">
        <v>5.9375</v>
      </c>
      <c r="I5784" s="23"/>
      <c r="J5784" s="23">
        <v>150</v>
      </c>
      <c r="K5784" s="23"/>
    </row>
    <row r="5785" spans="1:11" ht="12.75" customHeight="1" x14ac:dyDescent="0.25">
      <c r="A5785" s="20">
        <f t="shared" si="181"/>
        <v>43127.666666652658</v>
      </c>
      <c r="B5785" s="29">
        <v>18.222799999999999</v>
      </c>
      <c r="C5785" s="30">
        <v>0.76993</v>
      </c>
      <c r="D5785" s="29">
        <v>98.17886</v>
      </c>
      <c r="E5785" s="29"/>
      <c r="F5785" s="24">
        <f t="shared" si="180"/>
        <v>18.222799999999999</v>
      </c>
      <c r="G5785" s="24">
        <v>18.222799999999999</v>
      </c>
      <c r="H5785" s="23">
        <v>5.9368499999999997</v>
      </c>
      <c r="I5785" s="23"/>
      <c r="J5785" s="23">
        <v>150</v>
      </c>
      <c r="K5785" s="23"/>
    </row>
    <row r="5786" spans="1:11" ht="12.75" customHeight="1" x14ac:dyDescent="0.25">
      <c r="A5786" s="20">
        <f t="shared" si="181"/>
        <v>43127.708333319322</v>
      </c>
      <c r="B5786" s="29">
        <v>35.218110000000003</v>
      </c>
      <c r="C5786" s="30">
        <v>0.73728000000000005</v>
      </c>
      <c r="D5786" s="29">
        <v>123.0877</v>
      </c>
      <c r="E5786" s="29"/>
      <c r="F5786" s="24">
        <f t="shared" si="180"/>
        <v>35.218110000000003</v>
      </c>
      <c r="G5786" s="24">
        <v>35.218110000000003</v>
      </c>
      <c r="H5786" s="23">
        <v>5.9335599999999999</v>
      </c>
      <c r="I5786" s="23"/>
      <c r="J5786" s="23">
        <v>150</v>
      </c>
      <c r="K5786" s="23"/>
    </row>
    <row r="5787" spans="1:11" ht="12.75" customHeight="1" x14ac:dyDescent="0.25">
      <c r="A5787" s="20">
        <f t="shared" si="181"/>
        <v>43127.749999985987</v>
      </c>
      <c r="B5787" s="29">
        <v>28.758669999999999</v>
      </c>
      <c r="C5787" s="30">
        <v>1.12409</v>
      </c>
      <c r="D5787" s="29">
        <v>79.459310000000002</v>
      </c>
      <c r="E5787" s="29"/>
      <c r="F5787" s="24">
        <f t="shared" si="180"/>
        <v>28.758669999999999</v>
      </c>
      <c r="G5787" s="24">
        <v>28.758669999999999</v>
      </c>
      <c r="H5787" s="23">
        <v>5.9333799999999997</v>
      </c>
      <c r="I5787" s="23"/>
      <c r="J5787" s="23">
        <v>150</v>
      </c>
      <c r="K5787" s="23"/>
    </row>
    <row r="5788" spans="1:11" ht="12.75" customHeight="1" x14ac:dyDescent="0.25">
      <c r="A5788" s="20">
        <f t="shared" si="181"/>
        <v>43127.791666652651</v>
      </c>
      <c r="B5788" s="29">
        <v>16.078869999999998</v>
      </c>
      <c r="C5788" s="30">
        <v>0.58208000000000004</v>
      </c>
      <c r="D5788" s="29">
        <v>89.998050000000006</v>
      </c>
      <c r="E5788" s="29"/>
      <c r="F5788" s="24">
        <f t="shared" si="180"/>
        <v>16.078869999999998</v>
      </c>
      <c r="G5788" s="24">
        <v>16.078869999999998</v>
      </c>
      <c r="H5788" s="23">
        <v>5.9302900000000003</v>
      </c>
      <c r="I5788" s="23"/>
      <c r="J5788" s="23">
        <v>150</v>
      </c>
      <c r="K5788" s="23"/>
    </row>
    <row r="5789" spans="1:11" ht="12.75" customHeight="1" x14ac:dyDescent="0.25">
      <c r="A5789" s="20">
        <f t="shared" si="181"/>
        <v>43127.833333319315</v>
      </c>
      <c r="B5789" s="29">
        <v>24.851400000000002</v>
      </c>
      <c r="C5789" s="30">
        <v>0.33853</v>
      </c>
      <c r="D5789" s="29">
        <v>128.57499999999999</v>
      </c>
      <c r="E5789" s="29"/>
      <c r="F5789" s="24">
        <f t="shared" si="180"/>
        <v>24.851400000000002</v>
      </c>
      <c r="G5789" s="24">
        <v>24.851400000000002</v>
      </c>
      <c r="H5789" s="23">
        <v>5.9296699999999998</v>
      </c>
      <c r="I5789" s="23"/>
      <c r="J5789" s="23">
        <v>150</v>
      </c>
      <c r="K5789" s="23"/>
    </row>
    <row r="5790" spans="1:11" ht="12.75" customHeight="1" x14ac:dyDescent="0.25">
      <c r="A5790" s="20">
        <f t="shared" si="181"/>
        <v>43127.874999985979</v>
      </c>
      <c r="B5790" s="29">
        <v>13.14687</v>
      </c>
      <c r="C5790" s="30">
        <v>0.53069999999999995</v>
      </c>
      <c r="D5790" s="29">
        <v>188.5453</v>
      </c>
      <c r="E5790" s="29"/>
      <c r="F5790" s="24">
        <f t="shared" si="180"/>
        <v>13.14687</v>
      </c>
      <c r="G5790" s="24">
        <v>13.14687</v>
      </c>
      <c r="H5790" s="23">
        <v>5.9249999999999998</v>
      </c>
      <c r="I5790" s="23"/>
      <c r="J5790" s="23">
        <v>150</v>
      </c>
      <c r="K5790" s="23"/>
    </row>
    <row r="5791" spans="1:11" ht="12.75" customHeight="1" x14ac:dyDescent="0.25">
      <c r="A5791" s="20">
        <f t="shared" si="181"/>
        <v>43127.916666652643</v>
      </c>
      <c r="B5791" s="29">
        <v>12.26342</v>
      </c>
      <c r="C5791" s="30">
        <v>0.33885999999999999</v>
      </c>
      <c r="D5791" s="29">
        <v>213.22929999999999</v>
      </c>
      <c r="E5791" s="29"/>
      <c r="F5791" s="24">
        <f t="shared" si="180"/>
        <v>12.26342</v>
      </c>
      <c r="G5791" s="24">
        <v>12.26342</v>
      </c>
      <c r="H5791" s="23">
        <v>5.9229599999999998</v>
      </c>
      <c r="I5791" s="23"/>
      <c r="J5791" s="23">
        <v>150</v>
      </c>
      <c r="K5791" s="23"/>
    </row>
    <row r="5792" spans="1:11" ht="12.75" customHeight="1" x14ac:dyDescent="0.25">
      <c r="A5792" s="20">
        <f t="shared" si="181"/>
        <v>43127.958333319308</v>
      </c>
      <c r="B5792" s="29">
        <v>57.049959999999999</v>
      </c>
      <c r="C5792" s="30">
        <v>0.36869000000000002</v>
      </c>
      <c r="D5792" s="29">
        <v>265.19819999999999</v>
      </c>
      <c r="E5792" s="29"/>
      <c r="F5792" s="24">
        <f t="shared" si="180"/>
        <v>57.049959999999999</v>
      </c>
      <c r="G5792" s="24">
        <v>57.049959999999999</v>
      </c>
      <c r="H5792" s="23">
        <v>5.91615</v>
      </c>
      <c r="I5792" s="23"/>
      <c r="J5792" s="23">
        <v>150</v>
      </c>
      <c r="K5792" s="23"/>
    </row>
    <row r="5793" spans="1:11" ht="12.75" customHeight="1" x14ac:dyDescent="0.25">
      <c r="A5793" s="20">
        <f t="shared" si="181"/>
        <v>43127.999999985972</v>
      </c>
      <c r="B5793" s="29">
        <v>30.84412</v>
      </c>
      <c r="C5793" s="30">
        <v>0.36979000000000001</v>
      </c>
      <c r="D5793" s="29">
        <v>189.48660000000001</v>
      </c>
      <c r="E5793" s="29"/>
      <c r="F5793" s="24">
        <f t="shared" si="180"/>
        <v>30.84412</v>
      </c>
      <c r="G5793" s="24">
        <v>30.84412</v>
      </c>
      <c r="H5793" s="23">
        <v>5.9136699999999998</v>
      </c>
      <c r="I5793" s="23"/>
      <c r="J5793" s="23">
        <v>150</v>
      </c>
      <c r="K5793" s="23"/>
    </row>
    <row r="5794" spans="1:11" ht="12.75" customHeight="1" x14ac:dyDescent="0.25">
      <c r="A5794" s="20">
        <f t="shared" si="181"/>
        <v>43128.041666652636</v>
      </c>
      <c r="B5794" s="29">
        <v>10.08061</v>
      </c>
      <c r="C5794" s="30">
        <v>0.49158000000000002</v>
      </c>
      <c r="D5794" s="29">
        <v>265.66460000000001</v>
      </c>
      <c r="E5794" s="29"/>
      <c r="F5794" s="24">
        <f t="shared" si="180"/>
        <v>10.08061</v>
      </c>
      <c r="G5794" s="24">
        <v>10.08061</v>
      </c>
      <c r="H5794" s="23">
        <v>5.9088500000000002</v>
      </c>
      <c r="I5794" s="23">
        <f>COUNTIF(G5794:G5817,"&gt;150")</f>
        <v>0</v>
      </c>
      <c r="J5794" s="23">
        <v>150</v>
      </c>
      <c r="K5794" s="23"/>
    </row>
    <row r="5795" spans="1:11" ht="12.75" customHeight="1" x14ac:dyDescent="0.25">
      <c r="A5795" s="20">
        <f t="shared" si="181"/>
        <v>43128.0833333193</v>
      </c>
      <c r="B5795" s="29">
        <v>10.22922</v>
      </c>
      <c r="C5795" s="30">
        <v>0.64266000000000001</v>
      </c>
      <c r="D5795" s="29">
        <v>282.86520000000002</v>
      </c>
      <c r="E5795" s="29"/>
      <c r="F5795" s="24">
        <f t="shared" si="180"/>
        <v>10.22922</v>
      </c>
      <c r="G5795" s="24">
        <v>10.22922</v>
      </c>
      <c r="H5795" s="23">
        <v>5.9040400000000002</v>
      </c>
      <c r="I5795" s="23"/>
      <c r="J5795" s="23">
        <v>150</v>
      </c>
      <c r="K5795" s="23"/>
    </row>
    <row r="5796" spans="1:11" ht="12.75" customHeight="1" x14ac:dyDescent="0.25">
      <c r="A5796" s="20">
        <f t="shared" si="181"/>
        <v>43128.124999985965</v>
      </c>
      <c r="B5796" s="29">
        <v>3.3434499999999998</v>
      </c>
      <c r="C5796" s="30">
        <v>0.44785999999999998</v>
      </c>
      <c r="D5796" s="29">
        <v>274.21199999999999</v>
      </c>
      <c r="E5796" s="29"/>
      <c r="F5796" s="24">
        <f t="shared" si="180"/>
        <v>3.3434499999999998</v>
      </c>
      <c r="G5796" s="24">
        <v>3.3434499999999998</v>
      </c>
      <c r="H5796" s="23">
        <v>5.9013299999999997</v>
      </c>
      <c r="I5796" s="23"/>
      <c r="J5796" s="23">
        <v>150</v>
      </c>
      <c r="K5796" s="23"/>
    </row>
    <row r="5797" spans="1:11" ht="12.75" customHeight="1" x14ac:dyDescent="0.25">
      <c r="A5797" s="20">
        <f t="shared" si="181"/>
        <v>43128.166666652629</v>
      </c>
      <c r="B5797" s="29">
        <v>30.41206</v>
      </c>
      <c r="C5797" s="30">
        <v>0.52519000000000005</v>
      </c>
      <c r="D5797" s="29">
        <v>291.12400000000002</v>
      </c>
      <c r="E5797" s="29"/>
      <c r="F5797" s="24">
        <f t="shared" si="180"/>
        <v>30.41206</v>
      </c>
      <c r="G5797" s="24">
        <v>30.41206</v>
      </c>
      <c r="H5797" s="23">
        <v>5.9008799999999999</v>
      </c>
      <c r="I5797" s="23"/>
      <c r="J5797" s="23">
        <v>150</v>
      </c>
      <c r="K5797" s="23"/>
    </row>
    <row r="5798" spans="1:11" ht="12.75" customHeight="1" x14ac:dyDescent="0.25">
      <c r="A5798" s="20">
        <f t="shared" si="181"/>
        <v>43128.208333319293</v>
      </c>
      <c r="B5798" s="29">
        <v>11.70424</v>
      </c>
      <c r="C5798" s="30">
        <v>0.62344999999999995</v>
      </c>
      <c r="D5798" s="29">
        <v>252.57570000000001</v>
      </c>
      <c r="E5798" s="29"/>
      <c r="F5798" s="24">
        <f t="shared" si="180"/>
        <v>11.70424</v>
      </c>
      <c r="G5798" s="24">
        <v>11.70424</v>
      </c>
      <c r="H5798" s="23">
        <v>5.8968299999999996</v>
      </c>
      <c r="I5798" s="23"/>
      <c r="J5798" s="23">
        <v>150</v>
      </c>
      <c r="K5798" s="23"/>
    </row>
    <row r="5799" spans="1:11" ht="12.75" customHeight="1" x14ac:dyDescent="0.25">
      <c r="A5799" s="20">
        <f t="shared" si="181"/>
        <v>43128.249999985957</v>
      </c>
      <c r="B5799" s="29">
        <v>16.291060000000002</v>
      </c>
      <c r="C5799" s="30">
        <v>0.52059999999999995</v>
      </c>
      <c r="D5799" s="29">
        <v>246.23490000000001</v>
      </c>
      <c r="E5799" s="29"/>
      <c r="F5799" s="24">
        <f t="shared" si="180"/>
        <v>16.291060000000002</v>
      </c>
      <c r="G5799" s="24">
        <v>16.291060000000002</v>
      </c>
      <c r="H5799" s="23">
        <v>5.8915600000000001</v>
      </c>
      <c r="I5799" s="23"/>
      <c r="J5799" s="23">
        <v>150</v>
      </c>
      <c r="K5799" s="23"/>
    </row>
    <row r="5800" spans="1:11" ht="12.75" customHeight="1" x14ac:dyDescent="0.25">
      <c r="A5800" s="20">
        <f t="shared" si="181"/>
        <v>43128.291666652622</v>
      </c>
      <c r="B5800" s="29">
        <v>44.069490000000002</v>
      </c>
      <c r="C5800" s="30">
        <v>0.38505</v>
      </c>
      <c r="D5800" s="29">
        <v>21.972909999999999</v>
      </c>
      <c r="E5800" s="29"/>
      <c r="F5800" s="24">
        <f t="shared" si="180"/>
        <v>44.069490000000002</v>
      </c>
      <c r="G5800" s="24">
        <v>44.069490000000002</v>
      </c>
      <c r="H5800" s="23">
        <v>5.8903299999999996</v>
      </c>
      <c r="I5800" s="23"/>
      <c r="J5800" s="23">
        <v>150</v>
      </c>
      <c r="K5800" s="23"/>
    </row>
    <row r="5801" spans="1:11" ht="12.75" customHeight="1" x14ac:dyDescent="0.25">
      <c r="A5801" s="20">
        <f t="shared" si="181"/>
        <v>43128.333333319286</v>
      </c>
      <c r="B5801" s="29"/>
      <c r="C5801" s="30">
        <v>0.47993999999999998</v>
      </c>
      <c r="D5801" s="29">
        <v>86.306920000000005</v>
      </c>
      <c r="E5801" s="29"/>
      <c r="F5801" s="24" t="str">
        <f t="shared" si="180"/>
        <v/>
      </c>
      <c r="G5801" s="24" t="s">
        <v>189</v>
      </c>
      <c r="H5801" s="23">
        <v>5.8858300000000003</v>
      </c>
      <c r="I5801" s="23"/>
      <c r="J5801" s="23">
        <v>150</v>
      </c>
      <c r="K5801" s="23"/>
    </row>
    <row r="5802" spans="1:11" ht="12.75" customHeight="1" x14ac:dyDescent="0.25">
      <c r="A5802" s="20">
        <f t="shared" si="181"/>
        <v>43128.37499998595</v>
      </c>
      <c r="B5802" s="29">
        <v>11.133979999999999</v>
      </c>
      <c r="C5802" s="30">
        <v>0.37513999999999997</v>
      </c>
      <c r="D5802" s="29">
        <v>82.209040000000002</v>
      </c>
      <c r="E5802" s="29"/>
      <c r="F5802" s="24">
        <f t="shared" si="180"/>
        <v>11.133979999999999</v>
      </c>
      <c r="G5802" s="24">
        <v>11.133979999999999</v>
      </c>
      <c r="H5802" s="23">
        <v>5.8770499999999997</v>
      </c>
      <c r="I5802" s="23"/>
      <c r="J5802" s="23">
        <v>150</v>
      </c>
      <c r="K5802" s="23"/>
    </row>
    <row r="5803" spans="1:11" ht="12.75" customHeight="1" x14ac:dyDescent="0.25">
      <c r="A5803" s="20">
        <f t="shared" si="181"/>
        <v>43128.416666652614</v>
      </c>
      <c r="B5803" s="29">
        <v>12.013210000000001</v>
      </c>
      <c r="C5803" s="30">
        <v>0.91378999999999999</v>
      </c>
      <c r="D5803" s="29">
        <v>79.36233</v>
      </c>
      <c r="E5803" s="29"/>
      <c r="F5803" s="24">
        <f t="shared" si="180"/>
        <v>12.013210000000001</v>
      </c>
      <c r="G5803" s="24">
        <v>12.013210000000001</v>
      </c>
      <c r="H5803" s="23">
        <v>5.8760000000000003</v>
      </c>
      <c r="I5803" s="23"/>
      <c r="J5803" s="23">
        <v>150</v>
      </c>
      <c r="K5803" s="23"/>
    </row>
    <row r="5804" spans="1:11" ht="12.75" customHeight="1" x14ac:dyDescent="0.25">
      <c r="A5804" s="20">
        <f t="shared" si="181"/>
        <v>43128.458333319279</v>
      </c>
      <c r="B5804" s="29">
        <v>10.17263</v>
      </c>
      <c r="C5804" s="30">
        <v>1.2387600000000001</v>
      </c>
      <c r="D5804" s="29">
        <v>87.077380000000005</v>
      </c>
      <c r="E5804" s="29"/>
      <c r="F5804" s="24">
        <f t="shared" si="180"/>
        <v>10.17263</v>
      </c>
      <c r="G5804" s="24">
        <v>10.17263</v>
      </c>
      <c r="H5804" s="23">
        <v>5.8737199999999996</v>
      </c>
      <c r="I5804" s="23"/>
      <c r="J5804" s="23">
        <v>150</v>
      </c>
      <c r="K5804" s="23"/>
    </row>
    <row r="5805" spans="1:11" ht="12.75" customHeight="1" x14ac:dyDescent="0.25">
      <c r="A5805" s="20">
        <f t="shared" si="181"/>
        <v>43128.499999985943</v>
      </c>
      <c r="B5805" s="29">
        <v>5.2313499999999999</v>
      </c>
      <c r="C5805" s="30">
        <v>0.36881999999999998</v>
      </c>
      <c r="D5805" s="29">
        <v>127.645</v>
      </c>
      <c r="E5805" s="29"/>
      <c r="F5805" s="24">
        <f t="shared" si="180"/>
        <v>5.2313499999999999</v>
      </c>
      <c r="G5805" s="24">
        <v>5.2313499999999999</v>
      </c>
      <c r="H5805" s="23">
        <v>5.8723299999999998</v>
      </c>
      <c r="I5805" s="23"/>
      <c r="J5805" s="23">
        <v>150</v>
      </c>
      <c r="K5805" s="23"/>
    </row>
    <row r="5806" spans="1:11" ht="12.75" customHeight="1" x14ac:dyDescent="0.25">
      <c r="A5806" s="20">
        <f t="shared" si="181"/>
        <v>43128.541666652607</v>
      </c>
      <c r="B5806" s="29">
        <v>20.257560000000002</v>
      </c>
      <c r="C5806" s="30">
        <v>0.62429000000000001</v>
      </c>
      <c r="D5806" s="29">
        <v>96.773859999999999</v>
      </c>
      <c r="E5806" s="29"/>
      <c r="F5806" s="24">
        <f t="shared" si="180"/>
        <v>20.257560000000002</v>
      </c>
      <c r="G5806" s="24">
        <v>20.257560000000002</v>
      </c>
      <c r="H5806" s="23">
        <v>5.8714399999999998</v>
      </c>
      <c r="I5806" s="23"/>
      <c r="J5806" s="23">
        <v>150</v>
      </c>
      <c r="K5806" s="23"/>
    </row>
    <row r="5807" spans="1:11" ht="12.75" customHeight="1" x14ac:dyDescent="0.25">
      <c r="A5807" s="20">
        <f t="shared" si="181"/>
        <v>43128.583333319271</v>
      </c>
      <c r="B5807" s="29">
        <v>11.383380000000001</v>
      </c>
      <c r="C5807" s="30">
        <v>0.51019000000000003</v>
      </c>
      <c r="D5807" s="29">
        <v>90.862009999999998</v>
      </c>
      <c r="E5807" s="29"/>
      <c r="F5807" s="24">
        <f t="shared" si="180"/>
        <v>11.383380000000001</v>
      </c>
      <c r="G5807" s="24">
        <v>11.383380000000001</v>
      </c>
      <c r="H5807" s="23">
        <v>5.8697800000000004</v>
      </c>
      <c r="I5807" s="23"/>
      <c r="J5807" s="23">
        <v>150</v>
      </c>
      <c r="K5807" s="23"/>
    </row>
    <row r="5808" spans="1:11" ht="12.75" customHeight="1" x14ac:dyDescent="0.25">
      <c r="A5808" s="20">
        <f t="shared" si="181"/>
        <v>43128.624999985936</v>
      </c>
      <c r="B5808" s="29">
        <v>12.08623</v>
      </c>
      <c r="C5808" s="30">
        <v>0.66093000000000002</v>
      </c>
      <c r="D5808" s="29">
        <v>106.932</v>
      </c>
      <c r="E5808" s="29"/>
      <c r="F5808" s="24">
        <f t="shared" si="180"/>
        <v>12.08623</v>
      </c>
      <c r="G5808" s="24">
        <v>12.08623</v>
      </c>
      <c r="H5808" s="23">
        <v>5.86972</v>
      </c>
      <c r="I5808" s="23"/>
      <c r="J5808" s="23">
        <v>150</v>
      </c>
      <c r="K5808" s="23"/>
    </row>
    <row r="5809" spans="1:11" ht="12.75" customHeight="1" x14ac:dyDescent="0.25">
      <c r="A5809" s="20">
        <f t="shared" si="181"/>
        <v>43128.6666666526</v>
      </c>
      <c r="B5809" s="29">
        <v>16.062830000000002</v>
      </c>
      <c r="C5809" s="30">
        <v>0.71392999999999995</v>
      </c>
      <c r="D5809" s="29">
        <v>67.892920000000004</v>
      </c>
      <c r="E5809" s="29"/>
      <c r="F5809" s="24">
        <f t="shared" si="180"/>
        <v>16.062830000000002</v>
      </c>
      <c r="G5809" s="24">
        <v>16.062830000000002</v>
      </c>
      <c r="H5809" s="23">
        <v>5.8679300000000003</v>
      </c>
      <c r="I5809" s="23"/>
      <c r="J5809" s="23">
        <v>150</v>
      </c>
      <c r="K5809" s="23"/>
    </row>
    <row r="5810" spans="1:11" ht="12.75" customHeight="1" x14ac:dyDescent="0.25">
      <c r="A5810" s="20">
        <f t="shared" si="181"/>
        <v>43128.708333319264</v>
      </c>
      <c r="B5810" s="29">
        <v>-0.14591000000000001</v>
      </c>
      <c r="C5810" s="30">
        <v>0.70445999999999998</v>
      </c>
      <c r="D5810" s="29">
        <v>91.155959999999993</v>
      </c>
      <c r="E5810" s="29"/>
      <c r="F5810" s="24" t="str">
        <f t="shared" si="180"/>
        <v/>
      </c>
      <c r="G5810" s="24" t="s">
        <v>189</v>
      </c>
      <c r="H5810" s="23">
        <v>5.8595600000000001</v>
      </c>
      <c r="I5810" s="23"/>
      <c r="J5810" s="23">
        <v>150</v>
      </c>
      <c r="K5810" s="23"/>
    </row>
    <row r="5811" spans="1:11" ht="12.75" customHeight="1" x14ac:dyDescent="0.25">
      <c r="A5811" s="20">
        <f t="shared" si="181"/>
        <v>43128.749999985928</v>
      </c>
      <c r="B5811" s="29">
        <v>12.286</v>
      </c>
      <c r="C5811" s="30">
        <v>0.34300999999999998</v>
      </c>
      <c r="D5811" s="29">
        <v>66.957639999999998</v>
      </c>
      <c r="E5811" s="29"/>
      <c r="F5811" s="24">
        <f t="shared" si="180"/>
        <v>12.286</v>
      </c>
      <c r="G5811" s="24">
        <v>12.286</v>
      </c>
      <c r="H5811" s="23">
        <v>5.8533600000000003</v>
      </c>
      <c r="I5811" s="23"/>
      <c r="J5811" s="23">
        <v>150</v>
      </c>
      <c r="K5811" s="23"/>
    </row>
    <row r="5812" spans="1:11" ht="12.75" customHeight="1" x14ac:dyDescent="0.25">
      <c r="A5812" s="20">
        <f t="shared" si="181"/>
        <v>43128.791666652593</v>
      </c>
      <c r="B5812" s="29">
        <v>6.0670599999999997</v>
      </c>
      <c r="C5812" s="30">
        <v>0.50299000000000005</v>
      </c>
      <c r="D5812" s="29">
        <v>93.505570000000006</v>
      </c>
      <c r="E5812" s="29"/>
      <c r="F5812" s="24">
        <f t="shared" si="180"/>
        <v>6.0670599999999997</v>
      </c>
      <c r="G5812" s="24">
        <v>6.0670599999999997</v>
      </c>
      <c r="H5812" s="23">
        <v>5.8520799999999999</v>
      </c>
      <c r="I5812" s="23"/>
      <c r="J5812" s="23">
        <v>150</v>
      </c>
      <c r="K5812" s="23"/>
    </row>
    <row r="5813" spans="1:11" ht="12.75" customHeight="1" x14ac:dyDescent="0.25">
      <c r="A5813" s="20">
        <f t="shared" si="181"/>
        <v>43128.833333319257</v>
      </c>
      <c r="B5813" s="29">
        <v>4.1585299999999998</v>
      </c>
      <c r="C5813" s="30">
        <v>0.23157</v>
      </c>
      <c r="D5813" s="29">
        <v>137.95099999999999</v>
      </c>
      <c r="E5813" s="29"/>
      <c r="F5813" s="24">
        <f t="shared" si="180"/>
        <v>4.1585299999999998</v>
      </c>
      <c r="G5813" s="24">
        <v>4.1585299999999998</v>
      </c>
      <c r="H5813" s="23">
        <v>5.8445600000000004</v>
      </c>
      <c r="I5813" s="23"/>
      <c r="J5813" s="23">
        <v>150</v>
      </c>
      <c r="K5813" s="23"/>
    </row>
    <row r="5814" spans="1:11" ht="12.75" customHeight="1" x14ac:dyDescent="0.25">
      <c r="A5814" s="20">
        <f t="shared" si="181"/>
        <v>43128.874999985921</v>
      </c>
      <c r="B5814" s="29">
        <v>1.17746</v>
      </c>
      <c r="C5814" s="30">
        <v>0.20719000000000001</v>
      </c>
      <c r="D5814" s="29">
        <v>125.2342</v>
      </c>
      <c r="E5814" s="29"/>
      <c r="F5814" s="24">
        <f t="shared" si="180"/>
        <v>1.17746</v>
      </c>
      <c r="G5814" s="24">
        <v>1.17746</v>
      </c>
      <c r="H5814" s="23">
        <v>5.8413899999999996</v>
      </c>
      <c r="I5814" s="23"/>
      <c r="J5814" s="23">
        <v>150</v>
      </c>
      <c r="K5814" s="23"/>
    </row>
    <row r="5815" spans="1:11" ht="12.75" customHeight="1" x14ac:dyDescent="0.25">
      <c r="A5815" s="20">
        <f t="shared" si="181"/>
        <v>43128.916666652585</v>
      </c>
      <c r="B5815" s="29">
        <v>16.197669999999999</v>
      </c>
      <c r="C5815" s="30">
        <v>0.24048</v>
      </c>
      <c r="D5815" s="29">
        <v>100.0894</v>
      </c>
      <c r="E5815" s="29"/>
      <c r="F5815" s="24">
        <f t="shared" si="180"/>
        <v>16.197669999999999</v>
      </c>
      <c r="G5815" s="24">
        <v>16.197669999999999</v>
      </c>
      <c r="H5815" s="23">
        <v>5.84</v>
      </c>
      <c r="I5815" s="23"/>
      <c r="J5815" s="23">
        <v>150</v>
      </c>
      <c r="K5815" s="23"/>
    </row>
    <row r="5816" spans="1:11" ht="12.75" customHeight="1" x14ac:dyDescent="0.25">
      <c r="A5816" s="20">
        <f t="shared" si="181"/>
        <v>43128.95833331925</v>
      </c>
      <c r="B5816" s="29">
        <v>9.3204899999999995</v>
      </c>
      <c r="C5816" s="30">
        <v>0.32280999999999999</v>
      </c>
      <c r="D5816" s="29">
        <v>84.523830000000004</v>
      </c>
      <c r="E5816" s="29"/>
      <c r="F5816" s="24">
        <f t="shared" si="180"/>
        <v>9.3204899999999995</v>
      </c>
      <c r="G5816" s="24">
        <v>9.3204899999999995</v>
      </c>
      <c r="H5816" s="23">
        <v>5.8381499999999997</v>
      </c>
      <c r="I5816" s="23"/>
      <c r="J5816" s="23">
        <v>150</v>
      </c>
      <c r="K5816" s="23"/>
    </row>
    <row r="5817" spans="1:11" ht="12.75" customHeight="1" x14ac:dyDescent="0.25">
      <c r="A5817" s="20">
        <f t="shared" si="181"/>
        <v>43128.999999985914</v>
      </c>
      <c r="B5817" s="29">
        <v>12.17801</v>
      </c>
      <c r="C5817" s="30">
        <v>0.23111999999999999</v>
      </c>
      <c r="D5817" s="29">
        <v>67.301270000000002</v>
      </c>
      <c r="E5817" s="29"/>
      <c r="F5817" s="24">
        <f t="shared" si="180"/>
        <v>12.17801</v>
      </c>
      <c r="G5817" s="24">
        <v>12.17801</v>
      </c>
      <c r="H5817" s="23">
        <v>5.8374800000000002</v>
      </c>
      <c r="I5817" s="23"/>
      <c r="J5817" s="23">
        <v>150</v>
      </c>
      <c r="K5817" s="23"/>
    </row>
    <row r="5818" spans="1:11" ht="12.75" customHeight="1" x14ac:dyDescent="0.25">
      <c r="A5818" s="20">
        <f t="shared" si="181"/>
        <v>43129.041666652578</v>
      </c>
      <c r="B5818" s="29">
        <v>15.711130000000001</v>
      </c>
      <c r="C5818" s="30">
        <v>0.19112000000000001</v>
      </c>
      <c r="D5818" s="29">
        <v>52.246960000000001</v>
      </c>
      <c r="E5818" s="29"/>
      <c r="F5818" s="24">
        <f t="shared" si="180"/>
        <v>15.711130000000001</v>
      </c>
      <c r="G5818" s="24">
        <v>15.711130000000001</v>
      </c>
      <c r="H5818" s="23">
        <v>5.83467</v>
      </c>
      <c r="I5818" s="23">
        <f>COUNTIF(G5818:G5841,"&gt;150")</f>
        <v>0</v>
      </c>
      <c r="J5818" s="23">
        <v>150</v>
      </c>
      <c r="K5818" s="23"/>
    </row>
    <row r="5819" spans="1:11" ht="12.75" customHeight="1" x14ac:dyDescent="0.25">
      <c r="A5819" s="20">
        <f t="shared" si="181"/>
        <v>43129.083333319242</v>
      </c>
      <c r="B5819" s="29">
        <v>15.15034</v>
      </c>
      <c r="C5819" s="30">
        <v>0.18317</v>
      </c>
      <c r="D5819" s="29">
        <v>67.513499999999993</v>
      </c>
      <c r="E5819" s="29"/>
      <c r="F5819" s="24">
        <f t="shared" si="180"/>
        <v>15.15034</v>
      </c>
      <c r="G5819" s="24">
        <v>15.15034</v>
      </c>
      <c r="H5819" s="23">
        <v>5.82822</v>
      </c>
      <c r="I5819" s="23"/>
      <c r="J5819" s="23">
        <v>150</v>
      </c>
      <c r="K5819" s="23"/>
    </row>
    <row r="5820" spans="1:11" ht="12.75" customHeight="1" x14ac:dyDescent="0.25">
      <c r="A5820" s="20">
        <f t="shared" si="181"/>
        <v>43129.124999985906</v>
      </c>
      <c r="B5820" s="29">
        <v>7.5487799999999998</v>
      </c>
      <c r="C5820" s="30">
        <v>0.28287000000000001</v>
      </c>
      <c r="D5820" s="29">
        <v>39.477719999999998</v>
      </c>
      <c r="E5820" s="29"/>
      <c r="F5820" s="24">
        <f t="shared" si="180"/>
        <v>7.5487799999999998</v>
      </c>
      <c r="G5820" s="24">
        <v>7.5487799999999998</v>
      </c>
      <c r="H5820" s="23">
        <v>5.8242700000000003</v>
      </c>
      <c r="I5820" s="23"/>
      <c r="J5820" s="23">
        <v>150</v>
      </c>
      <c r="K5820" s="23"/>
    </row>
    <row r="5821" spans="1:11" ht="12.75" customHeight="1" x14ac:dyDescent="0.25">
      <c r="A5821" s="20">
        <f t="shared" si="181"/>
        <v>43129.166666652571</v>
      </c>
      <c r="B5821" s="29">
        <v>17.812159999999999</v>
      </c>
      <c r="C5821" s="30">
        <v>0.21807000000000001</v>
      </c>
      <c r="D5821" s="29">
        <v>145.57910000000001</v>
      </c>
      <c r="E5821" s="29"/>
      <c r="F5821" s="24">
        <f t="shared" si="180"/>
        <v>17.812159999999999</v>
      </c>
      <c r="G5821" s="24">
        <v>17.812159999999999</v>
      </c>
      <c r="H5821" s="23">
        <v>5.8209999999999997</v>
      </c>
      <c r="I5821" s="23"/>
      <c r="J5821" s="23">
        <v>150</v>
      </c>
      <c r="K5821" s="23"/>
    </row>
    <row r="5822" spans="1:11" ht="12.75" customHeight="1" x14ac:dyDescent="0.25">
      <c r="A5822" s="20">
        <f t="shared" si="181"/>
        <v>43129.208333319235</v>
      </c>
      <c r="B5822" s="29">
        <v>16.031939999999999</v>
      </c>
      <c r="C5822" s="30">
        <v>0.24127000000000001</v>
      </c>
      <c r="D5822" s="29">
        <v>79.507159999999999</v>
      </c>
      <c r="E5822" s="29"/>
      <c r="F5822" s="24">
        <f t="shared" si="180"/>
        <v>16.031939999999999</v>
      </c>
      <c r="G5822" s="24">
        <v>16.031939999999999</v>
      </c>
      <c r="H5822" s="23">
        <v>5.8205600000000004</v>
      </c>
      <c r="I5822" s="23"/>
      <c r="J5822" s="23">
        <v>150</v>
      </c>
      <c r="K5822" s="23"/>
    </row>
    <row r="5823" spans="1:11" ht="12.75" customHeight="1" x14ac:dyDescent="0.25">
      <c r="A5823" s="20">
        <f t="shared" si="181"/>
        <v>43129.249999985899</v>
      </c>
      <c r="B5823" s="29">
        <v>9.0300600000000006</v>
      </c>
      <c r="C5823" s="30">
        <v>0.40804000000000001</v>
      </c>
      <c r="D5823" s="29">
        <v>53.62106</v>
      </c>
      <c r="E5823" s="29"/>
      <c r="F5823" s="24">
        <f t="shared" si="180"/>
        <v>9.0300600000000006</v>
      </c>
      <c r="G5823" s="24">
        <v>9.0300600000000006</v>
      </c>
      <c r="H5823" s="23">
        <v>5.8187199999999999</v>
      </c>
      <c r="I5823" s="23"/>
      <c r="J5823" s="23">
        <v>150</v>
      </c>
      <c r="K5823" s="23"/>
    </row>
    <row r="5824" spans="1:11" ht="12.75" customHeight="1" x14ac:dyDescent="0.25">
      <c r="A5824" s="20">
        <f t="shared" si="181"/>
        <v>43129.291666652563</v>
      </c>
      <c r="B5824" s="29">
        <v>5.4161099999999998</v>
      </c>
      <c r="C5824" s="30">
        <v>0.23549</v>
      </c>
      <c r="D5824" s="29">
        <v>79.626080000000002</v>
      </c>
      <c r="E5824" s="29"/>
      <c r="F5824" s="24">
        <f t="shared" si="180"/>
        <v>5.4161099999999998</v>
      </c>
      <c r="G5824" s="24">
        <v>5.4161099999999998</v>
      </c>
      <c r="H5824" s="23">
        <v>5.8182799999999997</v>
      </c>
      <c r="I5824" s="23"/>
      <c r="J5824" s="23">
        <v>150</v>
      </c>
      <c r="K5824" s="23"/>
    </row>
    <row r="5825" spans="1:11" ht="12.75" customHeight="1" x14ac:dyDescent="0.25">
      <c r="A5825" s="20">
        <f t="shared" si="181"/>
        <v>43129.333333319228</v>
      </c>
      <c r="B5825" s="29">
        <v>7.9956100000000001</v>
      </c>
      <c r="C5825" s="30">
        <v>0.67879</v>
      </c>
      <c r="D5825" s="29">
        <v>93.510570000000001</v>
      </c>
      <c r="E5825" s="29"/>
      <c r="F5825" s="24">
        <f t="shared" si="180"/>
        <v>7.9956100000000001</v>
      </c>
      <c r="G5825" s="24">
        <v>7.9956100000000001</v>
      </c>
      <c r="H5825" s="23">
        <v>5.8179999999999996</v>
      </c>
      <c r="I5825" s="23"/>
      <c r="J5825" s="23">
        <v>150</v>
      </c>
      <c r="K5825" s="23"/>
    </row>
    <row r="5826" spans="1:11" ht="12.75" customHeight="1" x14ac:dyDescent="0.25">
      <c r="A5826" s="20">
        <f t="shared" si="181"/>
        <v>43129.374999985892</v>
      </c>
      <c r="B5826" s="29">
        <v>11.92872</v>
      </c>
      <c r="C5826" s="30">
        <v>0.88234000000000001</v>
      </c>
      <c r="D5826" s="29">
        <v>89.149760000000001</v>
      </c>
      <c r="E5826" s="29"/>
      <c r="F5826" s="24">
        <f t="shared" si="180"/>
        <v>11.92872</v>
      </c>
      <c r="G5826" s="24">
        <v>11.92872</v>
      </c>
      <c r="H5826" s="23">
        <v>5.8164400000000001</v>
      </c>
      <c r="I5826" s="23"/>
      <c r="J5826" s="23">
        <v>150</v>
      </c>
      <c r="K5826" s="23"/>
    </row>
    <row r="5827" spans="1:11" ht="12.75" customHeight="1" x14ac:dyDescent="0.25">
      <c r="A5827" s="20">
        <f t="shared" si="181"/>
        <v>43129.416666652556</v>
      </c>
      <c r="B5827" s="29">
        <v>9.7052800000000001</v>
      </c>
      <c r="C5827" s="30">
        <v>1.3095399999999999</v>
      </c>
      <c r="D5827" s="29">
        <v>84.590549999999993</v>
      </c>
      <c r="E5827" s="29"/>
      <c r="F5827" s="24">
        <f t="shared" si="180"/>
        <v>9.7052800000000001</v>
      </c>
      <c r="G5827" s="24">
        <v>9.7052800000000001</v>
      </c>
      <c r="H5827" s="23">
        <v>5.8142100000000001</v>
      </c>
      <c r="I5827" s="23"/>
      <c r="J5827" s="23">
        <v>150</v>
      </c>
      <c r="K5827" s="23"/>
    </row>
    <row r="5828" spans="1:11" ht="12.75" customHeight="1" x14ac:dyDescent="0.25">
      <c r="A5828" s="20">
        <f t="shared" si="181"/>
        <v>43129.45833331922</v>
      </c>
      <c r="B5828" s="29">
        <v>12.918939999999999</v>
      </c>
      <c r="C5828" s="30">
        <v>1.62645</v>
      </c>
      <c r="D5828" s="29">
        <v>86.078280000000007</v>
      </c>
      <c r="E5828" s="29"/>
      <c r="F5828" s="24">
        <f t="shared" si="180"/>
        <v>12.918939999999999</v>
      </c>
      <c r="G5828" s="24">
        <v>12.918939999999999</v>
      </c>
      <c r="H5828" s="23">
        <v>5.8132900000000003</v>
      </c>
      <c r="I5828" s="23"/>
      <c r="J5828" s="23">
        <v>150</v>
      </c>
      <c r="K5828" s="23"/>
    </row>
    <row r="5829" spans="1:11" ht="12.75" customHeight="1" x14ac:dyDescent="0.25">
      <c r="A5829" s="20">
        <f t="shared" si="181"/>
        <v>43129.499999985885</v>
      </c>
      <c r="B5829" s="29">
        <v>6.1955600000000004</v>
      </c>
      <c r="C5829" s="30">
        <v>2.8934500000000001</v>
      </c>
      <c r="D5829" s="29">
        <v>77.917659999999998</v>
      </c>
      <c r="E5829" s="29"/>
      <c r="F5829" s="24">
        <f t="shared" si="180"/>
        <v>6.1955600000000004</v>
      </c>
      <c r="G5829" s="24">
        <v>6.1955600000000004</v>
      </c>
      <c r="H5829" s="23">
        <v>5.8132299999999999</v>
      </c>
      <c r="I5829" s="23"/>
      <c r="J5829" s="23">
        <v>150</v>
      </c>
      <c r="K5829" s="23"/>
    </row>
    <row r="5830" spans="1:11" ht="12.75" customHeight="1" x14ac:dyDescent="0.25">
      <c r="A5830" s="20">
        <f t="shared" si="181"/>
        <v>43129.541666652549</v>
      </c>
      <c r="B5830" s="29">
        <v>12.375780000000001</v>
      </c>
      <c r="C5830" s="30">
        <v>2.4544800000000002</v>
      </c>
      <c r="D5830" s="29">
        <v>79.124219999999994</v>
      </c>
      <c r="E5830" s="29"/>
      <c r="F5830" s="24">
        <f t="shared" si="180"/>
        <v>12.375780000000001</v>
      </c>
      <c r="G5830" s="24">
        <v>12.375780000000001</v>
      </c>
      <c r="H5830" s="23">
        <v>5.8046699999999998</v>
      </c>
      <c r="I5830" s="23"/>
      <c r="J5830" s="23">
        <v>150</v>
      </c>
      <c r="K5830" s="23"/>
    </row>
    <row r="5831" spans="1:11" ht="12.75" customHeight="1" x14ac:dyDescent="0.25">
      <c r="A5831" s="20">
        <f t="shared" si="181"/>
        <v>43129.583333319213</v>
      </c>
      <c r="B5831" s="29">
        <v>5.4616699999999998</v>
      </c>
      <c r="C5831" s="30">
        <v>2.3329</v>
      </c>
      <c r="D5831" s="29">
        <v>80.232219999999998</v>
      </c>
      <c r="E5831" s="29"/>
      <c r="F5831" s="24">
        <f t="shared" si="180"/>
        <v>5.4616699999999998</v>
      </c>
      <c r="G5831" s="24">
        <v>5.4616699999999998</v>
      </c>
      <c r="H5831" s="23">
        <v>5.8034999999999997</v>
      </c>
      <c r="I5831" s="23"/>
      <c r="J5831" s="23">
        <v>150</v>
      </c>
      <c r="K5831" s="23"/>
    </row>
    <row r="5832" spans="1:11" ht="12.75" customHeight="1" x14ac:dyDescent="0.25">
      <c r="A5832" s="20">
        <f t="shared" si="181"/>
        <v>43129.624999985877</v>
      </c>
      <c r="B5832" s="29">
        <v>4.75495</v>
      </c>
      <c r="C5832" s="30">
        <v>1.83199</v>
      </c>
      <c r="D5832" s="29">
        <v>82.784739999999999</v>
      </c>
      <c r="E5832" s="29"/>
      <c r="F5832" s="24">
        <f t="shared" si="180"/>
        <v>4.75495</v>
      </c>
      <c r="G5832" s="24">
        <v>4.75495</v>
      </c>
      <c r="H5832" s="23">
        <v>5.8033099999999997</v>
      </c>
      <c r="I5832" s="23"/>
      <c r="J5832" s="23">
        <v>150</v>
      </c>
      <c r="K5832" s="23"/>
    </row>
    <row r="5833" spans="1:11" ht="12.75" customHeight="1" x14ac:dyDescent="0.25">
      <c r="A5833" s="20">
        <f t="shared" si="181"/>
        <v>43129.666666652542</v>
      </c>
      <c r="B5833" s="29">
        <v>9.8074999999999992</v>
      </c>
      <c r="C5833" s="30">
        <v>2.8923199999999998</v>
      </c>
      <c r="D5833" s="29">
        <v>78.626300000000001</v>
      </c>
      <c r="E5833" s="29"/>
      <c r="F5833" s="24">
        <f t="shared" si="180"/>
        <v>9.8074999999999992</v>
      </c>
      <c r="G5833" s="24">
        <v>9.8074999999999992</v>
      </c>
      <c r="H5833" s="23">
        <v>5.8026400000000002</v>
      </c>
      <c r="I5833" s="23"/>
      <c r="J5833" s="23">
        <v>150</v>
      </c>
      <c r="K5833" s="23"/>
    </row>
    <row r="5834" spans="1:11" ht="12.75" customHeight="1" x14ac:dyDescent="0.25">
      <c r="A5834" s="20">
        <f t="shared" si="181"/>
        <v>43129.708333319206</v>
      </c>
      <c r="B5834" s="29">
        <v>6.9375600000000004</v>
      </c>
      <c r="C5834" s="30">
        <v>1.8103800000000001</v>
      </c>
      <c r="D5834" s="29">
        <v>80.35445</v>
      </c>
      <c r="E5834" s="29"/>
      <c r="F5834" s="24">
        <f t="shared" si="180"/>
        <v>6.9375600000000004</v>
      </c>
      <c r="G5834" s="24">
        <v>6.9375600000000004</v>
      </c>
      <c r="H5834" s="23">
        <v>5.7996800000000004</v>
      </c>
      <c r="I5834" s="23"/>
      <c r="J5834" s="23">
        <v>150</v>
      </c>
      <c r="K5834" s="23"/>
    </row>
    <row r="5835" spans="1:11" ht="12.75" customHeight="1" x14ac:dyDescent="0.25">
      <c r="A5835" s="20">
        <f t="shared" si="181"/>
        <v>43129.74999998587</v>
      </c>
      <c r="B5835" s="29"/>
      <c r="C5835" s="30">
        <v>1.6556599999999999</v>
      </c>
      <c r="D5835" s="29">
        <v>79.487039999999993</v>
      </c>
      <c r="E5835" s="29"/>
      <c r="F5835" s="24" t="str">
        <f t="shared" ref="F5835:F5898" si="182">IF(AND(B5835&gt;0,ISNUMBER(B5835)),B5835,"")</f>
        <v/>
      </c>
      <c r="G5835" s="24" t="s">
        <v>189</v>
      </c>
      <c r="H5835" s="23">
        <v>5.7966699999999998</v>
      </c>
      <c r="I5835" s="23"/>
      <c r="J5835" s="23">
        <v>150</v>
      </c>
      <c r="K5835" s="23"/>
    </row>
    <row r="5836" spans="1:11" ht="12.75" customHeight="1" x14ac:dyDescent="0.25">
      <c r="A5836" s="20">
        <f t="shared" ref="A5836:A5899" si="183">A5835+1/24</f>
        <v>43129.791666652534</v>
      </c>
      <c r="B5836" s="29">
        <v>15.532159999999999</v>
      </c>
      <c r="C5836" s="30">
        <v>1.0995600000000001</v>
      </c>
      <c r="D5836" s="29">
        <v>81.807190000000006</v>
      </c>
      <c r="E5836" s="29"/>
      <c r="F5836" s="24">
        <f t="shared" si="182"/>
        <v>15.532159999999999</v>
      </c>
      <c r="G5836" s="24">
        <v>15.532159999999999</v>
      </c>
      <c r="H5836" s="23">
        <v>5.7930599999999997</v>
      </c>
      <c r="I5836" s="23"/>
      <c r="J5836" s="23">
        <v>150</v>
      </c>
      <c r="K5836" s="23"/>
    </row>
    <row r="5837" spans="1:11" ht="12.75" customHeight="1" x14ac:dyDescent="0.25">
      <c r="A5837" s="20">
        <f t="shared" si="183"/>
        <v>43129.833333319199</v>
      </c>
      <c r="B5837" s="29">
        <v>23.683620000000001</v>
      </c>
      <c r="C5837" s="30">
        <v>0.54237999999999997</v>
      </c>
      <c r="D5837" s="29">
        <v>107.2677</v>
      </c>
      <c r="E5837" s="29"/>
      <c r="F5837" s="24">
        <f t="shared" si="182"/>
        <v>23.683620000000001</v>
      </c>
      <c r="G5837" s="24">
        <v>23.683620000000001</v>
      </c>
      <c r="H5837" s="23">
        <v>5.7896700000000001</v>
      </c>
      <c r="I5837" s="23"/>
      <c r="J5837" s="23">
        <v>150</v>
      </c>
      <c r="K5837" s="23"/>
    </row>
    <row r="5838" spans="1:11" ht="12.75" customHeight="1" x14ac:dyDescent="0.25">
      <c r="A5838" s="20">
        <f t="shared" si="183"/>
        <v>43129.874999985863</v>
      </c>
      <c r="B5838" s="29">
        <v>14.96416</v>
      </c>
      <c r="C5838" s="30">
        <v>0.29346</v>
      </c>
      <c r="D5838" s="29">
        <v>106.53319999999999</v>
      </c>
      <c r="E5838" s="29"/>
      <c r="F5838" s="24">
        <f t="shared" si="182"/>
        <v>14.96416</v>
      </c>
      <c r="G5838" s="24">
        <v>14.96416</v>
      </c>
      <c r="H5838" s="23">
        <v>5.7836699999999999</v>
      </c>
      <c r="I5838" s="23"/>
      <c r="J5838" s="23">
        <v>150</v>
      </c>
      <c r="K5838" s="23"/>
    </row>
    <row r="5839" spans="1:11" ht="12.75" customHeight="1" x14ac:dyDescent="0.25">
      <c r="A5839" s="20">
        <f t="shared" si="183"/>
        <v>43129.916666652527</v>
      </c>
      <c r="B5839" s="29">
        <v>7.0108199999999998</v>
      </c>
      <c r="C5839" s="30">
        <v>0.22947000000000001</v>
      </c>
      <c r="D5839" s="29">
        <v>197.44710000000001</v>
      </c>
      <c r="E5839" s="29"/>
      <c r="F5839" s="24">
        <f t="shared" si="182"/>
        <v>7.0108199999999998</v>
      </c>
      <c r="G5839" s="24">
        <v>7.0108199999999998</v>
      </c>
      <c r="H5839" s="23">
        <v>5.7824200000000001</v>
      </c>
      <c r="I5839" s="23"/>
      <c r="J5839" s="23">
        <v>150</v>
      </c>
      <c r="K5839" s="23"/>
    </row>
    <row r="5840" spans="1:11" ht="12.75" customHeight="1" x14ac:dyDescent="0.25">
      <c r="A5840" s="20">
        <f t="shared" si="183"/>
        <v>43129.958333319191</v>
      </c>
      <c r="B5840" s="29">
        <v>18.009720000000002</v>
      </c>
      <c r="C5840" s="30">
        <v>0.14671999999999999</v>
      </c>
      <c r="D5840" s="29">
        <v>231.42779999999999</v>
      </c>
      <c r="E5840" s="29"/>
      <c r="F5840" s="24">
        <f t="shared" si="182"/>
        <v>18.009720000000002</v>
      </c>
      <c r="G5840" s="24">
        <v>18.009720000000002</v>
      </c>
      <c r="H5840" s="23">
        <v>5.7811700000000004</v>
      </c>
      <c r="I5840" s="23"/>
      <c r="J5840" s="23">
        <v>150</v>
      </c>
      <c r="K5840" s="23"/>
    </row>
    <row r="5841" spans="1:11" ht="12.75" customHeight="1" x14ac:dyDescent="0.25">
      <c r="A5841" s="20">
        <f t="shared" si="183"/>
        <v>43129.999999985856</v>
      </c>
      <c r="B5841" s="29">
        <v>10.29208</v>
      </c>
      <c r="C5841" s="30">
        <v>0.31803999999999999</v>
      </c>
      <c r="D5841" s="29">
        <v>77.305949999999996</v>
      </c>
      <c r="E5841" s="29"/>
      <c r="F5841" s="24">
        <f t="shared" si="182"/>
        <v>10.29208</v>
      </c>
      <c r="G5841" s="24">
        <v>10.29208</v>
      </c>
      <c r="H5841" s="23">
        <v>5.7789999999999999</v>
      </c>
      <c r="I5841" s="23"/>
      <c r="J5841" s="23">
        <v>150</v>
      </c>
      <c r="K5841" s="23"/>
    </row>
    <row r="5842" spans="1:11" ht="12.75" customHeight="1" x14ac:dyDescent="0.25">
      <c r="A5842" s="20">
        <f t="shared" si="183"/>
        <v>43130.04166665252</v>
      </c>
      <c r="B5842" s="29">
        <v>15.86393</v>
      </c>
      <c r="C5842" s="30">
        <v>0.37375999999999998</v>
      </c>
      <c r="D5842" s="29">
        <v>53.30762</v>
      </c>
      <c r="E5842" s="29"/>
      <c r="F5842" s="24">
        <f t="shared" si="182"/>
        <v>15.86393</v>
      </c>
      <c r="G5842" s="24">
        <v>15.86393</v>
      </c>
      <c r="H5842" s="23">
        <v>5.7741699999999998</v>
      </c>
      <c r="I5842" s="23">
        <f>COUNTIF(G5842:G5865,"&gt;150")</f>
        <v>2</v>
      </c>
      <c r="J5842" s="23">
        <v>150</v>
      </c>
      <c r="K5842" s="23"/>
    </row>
    <row r="5843" spans="1:11" ht="12.75" customHeight="1" x14ac:dyDescent="0.25">
      <c r="A5843" s="20">
        <f t="shared" si="183"/>
        <v>43130.083333319184</v>
      </c>
      <c r="B5843" s="29">
        <v>5.76755</v>
      </c>
      <c r="C5843" s="30">
        <v>0.17093</v>
      </c>
      <c r="D5843" s="29">
        <v>192.18170000000001</v>
      </c>
      <c r="E5843" s="29"/>
      <c r="F5843" s="24">
        <f t="shared" si="182"/>
        <v>5.76755</v>
      </c>
      <c r="G5843" s="24">
        <v>5.76755</v>
      </c>
      <c r="H5843" s="23">
        <v>5.76755</v>
      </c>
      <c r="I5843" s="23"/>
      <c r="J5843" s="23">
        <v>150</v>
      </c>
      <c r="K5843" s="23"/>
    </row>
    <row r="5844" spans="1:11" ht="12.75" customHeight="1" x14ac:dyDescent="0.25">
      <c r="A5844" s="20">
        <f t="shared" si="183"/>
        <v>43130.124999985848</v>
      </c>
      <c r="B5844" s="29">
        <v>22.078209999999999</v>
      </c>
      <c r="C5844" s="30">
        <v>0.32256000000000001</v>
      </c>
      <c r="D5844" s="29">
        <v>44.13888</v>
      </c>
      <c r="E5844" s="29"/>
      <c r="F5844" s="24">
        <f t="shared" si="182"/>
        <v>22.078209999999999</v>
      </c>
      <c r="G5844" s="24">
        <v>22.078209999999999</v>
      </c>
      <c r="H5844" s="23">
        <v>5.76701</v>
      </c>
      <c r="I5844" s="23"/>
      <c r="J5844" s="23">
        <v>150</v>
      </c>
      <c r="K5844" s="23"/>
    </row>
    <row r="5845" spans="1:11" ht="12.75" customHeight="1" x14ac:dyDescent="0.25">
      <c r="A5845" s="20">
        <f t="shared" si="183"/>
        <v>43130.166666652513</v>
      </c>
      <c r="B5845" s="29">
        <v>5.6612499999999999</v>
      </c>
      <c r="C5845" s="30">
        <v>0.36120999999999998</v>
      </c>
      <c r="D5845" s="29">
        <v>80.156409999999994</v>
      </c>
      <c r="E5845" s="29"/>
      <c r="F5845" s="24">
        <f t="shared" si="182"/>
        <v>5.6612499999999999</v>
      </c>
      <c r="G5845" s="24">
        <v>5.6612499999999999</v>
      </c>
      <c r="H5845" s="23">
        <v>5.76633</v>
      </c>
      <c r="I5845" s="23"/>
      <c r="J5845" s="23">
        <v>150</v>
      </c>
      <c r="K5845" s="23"/>
    </row>
    <row r="5846" spans="1:11" ht="12.75" customHeight="1" x14ac:dyDescent="0.25">
      <c r="A5846" s="20">
        <f t="shared" si="183"/>
        <v>43130.208333319177</v>
      </c>
      <c r="B5846" s="29">
        <v>10.3933</v>
      </c>
      <c r="C5846" s="30">
        <v>0.27196999999999999</v>
      </c>
      <c r="D5846" s="29">
        <v>95.724860000000007</v>
      </c>
      <c r="E5846" s="29"/>
      <c r="F5846" s="24">
        <f t="shared" si="182"/>
        <v>10.3933</v>
      </c>
      <c r="G5846" s="24">
        <v>10.3933</v>
      </c>
      <c r="H5846" s="23">
        <v>5.7652799999999997</v>
      </c>
      <c r="I5846" s="23"/>
      <c r="J5846" s="23">
        <v>150</v>
      </c>
      <c r="K5846" s="23"/>
    </row>
    <row r="5847" spans="1:11" ht="12.75" customHeight="1" x14ac:dyDescent="0.25">
      <c r="A5847" s="20">
        <f t="shared" si="183"/>
        <v>43130.249999985841</v>
      </c>
      <c r="B5847" s="29">
        <v>309.7328</v>
      </c>
      <c r="C5847" s="30">
        <v>0.26121</v>
      </c>
      <c r="D5847" s="29">
        <v>188.7362</v>
      </c>
      <c r="E5847" s="29"/>
      <c r="F5847" s="24">
        <f t="shared" si="182"/>
        <v>309.7328</v>
      </c>
      <c r="G5847" s="24">
        <v>309.7328</v>
      </c>
      <c r="H5847" s="23">
        <v>5.7629400000000004</v>
      </c>
      <c r="I5847" s="23"/>
      <c r="J5847" s="23">
        <v>150</v>
      </c>
      <c r="K5847" s="23"/>
    </row>
    <row r="5848" spans="1:11" ht="12.75" customHeight="1" x14ac:dyDescent="0.25">
      <c r="A5848" s="20">
        <f t="shared" si="183"/>
        <v>43130.291666652505</v>
      </c>
      <c r="B5848" s="29">
        <v>272.01690000000002</v>
      </c>
      <c r="C5848" s="30">
        <v>0.18529999999999999</v>
      </c>
      <c r="D5848" s="29">
        <v>311.96089999999998</v>
      </c>
      <c r="E5848" s="29"/>
      <c r="F5848" s="24">
        <f t="shared" si="182"/>
        <v>272.01690000000002</v>
      </c>
      <c r="G5848" s="24">
        <v>272.01690000000002</v>
      </c>
      <c r="H5848" s="23">
        <v>5.7621099999999998</v>
      </c>
      <c r="I5848" s="23"/>
      <c r="J5848" s="23">
        <v>150</v>
      </c>
      <c r="K5848" s="23"/>
    </row>
    <row r="5849" spans="1:11" ht="12.75" customHeight="1" x14ac:dyDescent="0.25">
      <c r="A5849" s="20">
        <f t="shared" si="183"/>
        <v>43130.333333319169</v>
      </c>
      <c r="B5849" s="29">
        <v>78.929249999999996</v>
      </c>
      <c r="C5849" s="30">
        <v>0.78190000000000004</v>
      </c>
      <c r="D5849" s="29">
        <v>88.51643</v>
      </c>
      <c r="E5849" s="29"/>
      <c r="F5849" s="24">
        <f t="shared" si="182"/>
        <v>78.929249999999996</v>
      </c>
      <c r="G5849" s="24">
        <v>78.929249999999996</v>
      </c>
      <c r="H5849" s="23">
        <v>5.7593699999999997</v>
      </c>
      <c r="I5849" s="23"/>
      <c r="J5849" s="23">
        <v>150</v>
      </c>
      <c r="K5849" s="23"/>
    </row>
    <row r="5850" spans="1:11" ht="12.75" customHeight="1" x14ac:dyDescent="0.25">
      <c r="A5850" s="20">
        <f t="shared" si="183"/>
        <v>43130.374999985834</v>
      </c>
      <c r="B5850" s="29">
        <v>9.5259900000000002</v>
      </c>
      <c r="C5850" s="30">
        <v>1.4825299999999999</v>
      </c>
      <c r="D5850" s="29">
        <v>79.451440000000005</v>
      </c>
      <c r="E5850" s="29"/>
      <c r="F5850" s="24">
        <f t="shared" si="182"/>
        <v>9.5259900000000002</v>
      </c>
      <c r="G5850" s="24">
        <v>9.5259900000000002</v>
      </c>
      <c r="H5850" s="23">
        <v>5.7578899999999997</v>
      </c>
      <c r="I5850" s="23"/>
      <c r="J5850" s="23">
        <v>150</v>
      </c>
      <c r="K5850" s="23"/>
    </row>
    <row r="5851" spans="1:11" ht="12.75" customHeight="1" x14ac:dyDescent="0.25">
      <c r="A5851" s="20">
        <f t="shared" si="183"/>
        <v>43130.416666652498</v>
      </c>
      <c r="B5851" s="29">
        <v>14.6448</v>
      </c>
      <c r="C5851" s="30">
        <v>2.4547099999999999</v>
      </c>
      <c r="D5851" s="29">
        <v>76.563810000000004</v>
      </c>
      <c r="E5851" s="29"/>
      <c r="F5851" s="24">
        <f t="shared" si="182"/>
        <v>14.6448</v>
      </c>
      <c r="G5851" s="24">
        <v>14.6448</v>
      </c>
      <c r="H5851" s="23">
        <v>5.7429399999999999</v>
      </c>
      <c r="I5851" s="23"/>
      <c r="J5851" s="23">
        <v>150</v>
      </c>
      <c r="K5851" s="23"/>
    </row>
    <row r="5852" spans="1:11" ht="12.75" customHeight="1" x14ac:dyDescent="0.25">
      <c r="A5852" s="20">
        <f t="shared" si="183"/>
        <v>43130.458333319162</v>
      </c>
      <c r="B5852" s="29">
        <v>17.258659999999999</v>
      </c>
      <c r="C5852" s="30">
        <v>3.4052899999999999</v>
      </c>
      <c r="D5852" s="29">
        <v>72.119010000000003</v>
      </c>
      <c r="E5852" s="29"/>
      <c r="F5852" s="24">
        <f t="shared" si="182"/>
        <v>17.258659999999999</v>
      </c>
      <c r="G5852" s="24">
        <v>17.258659999999999</v>
      </c>
      <c r="H5852" s="23">
        <v>5.7381200000000003</v>
      </c>
      <c r="I5852" s="23"/>
      <c r="J5852" s="23">
        <v>150</v>
      </c>
      <c r="K5852" s="23"/>
    </row>
    <row r="5853" spans="1:11" ht="12.75" customHeight="1" x14ac:dyDescent="0.25">
      <c r="A5853" s="20">
        <f t="shared" si="183"/>
        <v>43130.499999985826</v>
      </c>
      <c r="B5853" s="29">
        <v>14.54983</v>
      </c>
      <c r="C5853" s="30">
        <v>3.3985699999999999</v>
      </c>
      <c r="D5853" s="29">
        <v>76.537310000000005</v>
      </c>
      <c r="E5853" s="29"/>
      <c r="F5853" s="24">
        <f t="shared" si="182"/>
        <v>14.54983</v>
      </c>
      <c r="G5853" s="24">
        <v>14.54983</v>
      </c>
      <c r="H5853" s="23">
        <v>5.7374999999999998</v>
      </c>
      <c r="I5853" s="23"/>
      <c r="J5853" s="23">
        <v>150</v>
      </c>
      <c r="K5853" s="23"/>
    </row>
    <row r="5854" spans="1:11" ht="12.75" customHeight="1" x14ac:dyDescent="0.25">
      <c r="A5854" s="20">
        <f t="shared" si="183"/>
        <v>43130.541666652491</v>
      </c>
      <c r="B5854" s="29">
        <v>12.316179999999999</v>
      </c>
      <c r="C5854" s="30">
        <v>2.3997299999999999</v>
      </c>
      <c r="D5854" s="29">
        <v>81.014039999999994</v>
      </c>
      <c r="E5854" s="29"/>
      <c r="F5854" s="24">
        <f t="shared" si="182"/>
        <v>12.316179999999999</v>
      </c>
      <c r="G5854" s="24">
        <v>12.316179999999999</v>
      </c>
      <c r="H5854" s="23">
        <v>5.73475</v>
      </c>
      <c r="I5854" s="23"/>
      <c r="J5854" s="23">
        <v>150</v>
      </c>
      <c r="K5854" s="23"/>
    </row>
    <row r="5855" spans="1:11" ht="12.75" customHeight="1" x14ac:dyDescent="0.25">
      <c r="A5855" s="20">
        <f t="shared" si="183"/>
        <v>43130.583333319155</v>
      </c>
      <c r="B5855" s="29">
        <v>14.88386</v>
      </c>
      <c r="C5855" s="30">
        <v>2.3822999999999999</v>
      </c>
      <c r="D5855" s="29">
        <v>83.05341</v>
      </c>
      <c r="E5855" s="29"/>
      <c r="F5855" s="24">
        <f t="shared" si="182"/>
        <v>14.88386</v>
      </c>
      <c r="G5855" s="24">
        <v>14.88386</v>
      </c>
      <c r="H5855" s="23">
        <v>5.7346700000000004</v>
      </c>
      <c r="I5855" s="23"/>
      <c r="J5855" s="23">
        <v>150</v>
      </c>
      <c r="K5855" s="23"/>
    </row>
    <row r="5856" spans="1:11" ht="12.75" customHeight="1" x14ac:dyDescent="0.25">
      <c r="A5856" s="20">
        <f t="shared" si="183"/>
        <v>43130.624999985819</v>
      </c>
      <c r="B5856" s="29">
        <v>16.402249999999999</v>
      </c>
      <c r="C5856" s="30">
        <v>3.1335099999999998</v>
      </c>
      <c r="D5856" s="29">
        <v>75.564310000000006</v>
      </c>
      <c r="E5856" s="29"/>
      <c r="F5856" s="24">
        <f t="shared" si="182"/>
        <v>16.402249999999999</v>
      </c>
      <c r="G5856" s="24">
        <v>16.402249999999999</v>
      </c>
      <c r="H5856" s="23">
        <v>5.7310600000000003</v>
      </c>
      <c r="I5856" s="23"/>
      <c r="J5856" s="23">
        <v>150</v>
      </c>
      <c r="K5856" s="23"/>
    </row>
    <row r="5857" spans="1:11" ht="12.75" customHeight="1" x14ac:dyDescent="0.25">
      <c r="A5857" s="20">
        <f t="shared" si="183"/>
        <v>43130.666666652483</v>
      </c>
      <c r="B5857" s="29">
        <v>11.16558</v>
      </c>
      <c r="C5857" s="30">
        <v>2.5636100000000002</v>
      </c>
      <c r="D5857" s="29">
        <v>80.101669999999999</v>
      </c>
      <c r="E5857" s="29"/>
      <c r="F5857" s="24">
        <f t="shared" si="182"/>
        <v>11.16558</v>
      </c>
      <c r="G5857" s="24">
        <v>11.16558</v>
      </c>
      <c r="H5857" s="23">
        <v>5.7294999999999998</v>
      </c>
      <c r="I5857" s="23"/>
      <c r="J5857" s="23">
        <v>150</v>
      </c>
      <c r="K5857" s="23"/>
    </row>
    <row r="5858" spans="1:11" ht="12.75" customHeight="1" x14ac:dyDescent="0.25">
      <c r="A5858" s="20">
        <f t="shared" si="183"/>
        <v>43130.708333319148</v>
      </c>
      <c r="B5858" s="29">
        <v>12.26178</v>
      </c>
      <c r="C5858" s="30">
        <v>2.4098199999999999</v>
      </c>
      <c r="D5858" s="29">
        <v>75.368129999999994</v>
      </c>
      <c r="E5858" s="29"/>
      <c r="F5858" s="24">
        <f t="shared" si="182"/>
        <v>12.26178</v>
      </c>
      <c r="G5858" s="24">
        <v>12.26178</v>
      </c>
      <c r="H5858" s="23">
        <v>5.7257100000000003</v>
      </c>
      <c r="I5858" s="23"/>
      <c r="J5858" s="23">
        <v>150</v>
      </c>
      <c r="K5858" s="23"/>
    </row>
    <row r="5859" spans="1:11" ht="12.75" customHeight="1" x14ac:dyDescent="0.25">
      <c r="A5859" s="20">
        <f t="shared" si="183"/>
        <v>43130.749999985812</v>
      </c>
      <c r="B5859" s="29">
        <v>14.65122</v>
      </c>
      <c r="C5859" s="30">
        <v>2.76939</v>
      </c>
      <c r="D5859" s="29">
        <v>71.895840000000007</v>
      </c>
      <c r="E5859" s="29"/>
      <c r="F5859" s="24">
        <f t="shared" si="182"/>
        <v>14.65122</v>
      </c>
      <c r="G5859" s="24">
        <v>14.65122</v>
      </c>
      <c r="H5859" s="23">
        <v>5.7248900000000003</v>
      </c>
      <c r="I5859" s="23"/>
      <c r="J5859" s="23">
        <v>150</v>
      </c>
      <c r="K5859" s="23"/>
    </row>
    <row r="5860" spans="1:11" ht="12.75" customHeight="1" x14ac:dyDescent="0.25">
      <c r="A5860" s="20">
        <f t="shared" si="183"/>
        <v>43130.791666652476</v>
      </c>
      <c r="B5860" s="29">
        <v>16.533560000000001</v>
      </c>
      <c r="C5860" s="30">
        <v>2.4583400000000002</v>
      </c>
      <c r="D5860" s="29">
        <v>71.722049999999996</v>
      </c>
      <c r="E5860" s="29"/>
      <c r="F5860" s="24">
        <f t="shared" si="182"/>
        <v>16.533560000000001</v>
      </c>
      <c r="G5860" s="24">
        <v>16.533560000000001</v>
      </c>
      <c r="H5860" s="23">
        <v>5.7226699999999999</v>
      </c>
      <c r="I5860" s="23"/>
      <c r="J5860" s="23">
        <v>150</v>
      </c>
      <c r="K5860" s="23"/>
    </row>
    <row r="5861" spans="1:11" ht="12.75" customHeight="1" x14ac:dyDescent="0.25">
      <c r="A5861" s="20">
        <f t="shared" si="183"/>
        <v>43130.83333331914</v>
      </c>
      <c r="B5861" s="29">
        <v>20.865400000000001</v>
      </c>
      <c r="C5861" s="30">
        <v>0.88373000000000002</v>
      </c>
      <c r="D5861" s="29">
        <v>83.792680000000004</v>
      </c>
      <c r="E5861" s="29"/>
      <c r="F5861" s="24">
        <f t="shared" si="182"/>
        <v>20.865400000000001</v>
      </c>
      <c r="G5861" s="24">
        <v>20.865400000000001</v>
      </c>
      <c r="H5861" s="23">
        <v>5.7217799999999999</v>
      </c>
      <c r="I5861" s="23"/>
      <c r="J5861" s="23">
        <v>150</v>
      </c>
      <c r="K5861" s="23"/>
    </row>
    <row r="5862" spans="1:11" ht="12.75" customHeight="1" x14ac:dyDescent="0.25">
      <c r="A5862" s="20">
        <f t="shared" si="183"/>
        <v>43130.874999985805</v>
      </c>
      <c r="B5862" s="29">
        <v>32.709319999999998</v>
      </c>
      <c r="C5862" s="30">
        <v>0.23801</v>
      </c>
      <c r="D5862" s="29">
        <v>151.67519999999999</v>
      </c>
      <c r="E5862" s="29"/>
      <c r="F5862" s="24">
        <f t="shared" si="182"/>
        <v>32.709319999999998</v>
      </c>
      <c r="G5862" s="24">
        <v>32.709319999999998</v>
      </c>
      <c r="H5862" s="23">
        <v>5.7171099999999999</v>
      </c>
      <c r="I5862" s="23"/>
      <c r="J5862" s="23">
        <v>150</v>
      </c>
      <c r="K5862" s="23"/>
    </row>
    <row r="5863" spans="1:11" ht="12.75" customHeight="1" x14ac:dyDescent="0.25">
      <c r="A5863" s="20">
        <f t="shared" si="183"/>
        <v>43130.916666652469</v>
      </c>
      <c r="B5863" s="29">
        <v>44.890520000000002</v>
      </c>
      <c r="C5863" s="30">
        <v>0.27556999999999998</v>
      </c>
      <c r="D5863" s="29">
        <v>74.552459999999996</v>
      </c>
      <c r="E5863" s="29"/>
      <c r="F5863" s="24">
        <f t="shared" si="182"/>
        <v>44.890520000000002</v>
      </c>
      <c r="G5863" s="24">
        <v>44.890520000000002</v>
      </c>
      <c r="H5863" s="23">
        <v>5.7117300000000002</v>
      </c>
      <c r="I5863" s="23"/>
      <c r="J5863" s="23">
        <v>150</v>
      </c>
      <c r="K5863" s="23"/>
    </row>
    <row r="5864" spans="1:11" ht="12.75" customHeight="1" x14ac:dyDescent="0.25">
      <c r="A5864" s="20">
        <f t="shared" si="183"/>
        <v>43130.958333319133</v>
      </c>
      <c r="B5864" s="29">
        <v>15.993130000000001</v>
      </c>
      <c r="C5864" s="30">
        <v>0.23069999999999999</v>
      </c>
      <c r="D5864" s="29">
        <v>52.454880000000003</v>
      </c>
      <c r="E5864" s="29"/>
      <c r="F5864" s="24">
        <f t="shared" si="182"/>
        <v>15.993130000000001</v>
      </c>
      <c r="G5864" s="24">
        <v>15.993130000000001</v>
      </c>
      <c r="H5864" s="23">
        <v>5.7099399999999996</v>
      </c>
      <c r="I5864" s="23"/>
      <c r="J5864" s="23">
        <v>150</v>
      </c>
      <c r="K5864" s="23"/>
    </row>
    <row r="5865" spans="1:11" ht="12.75" customHeight="1" x14ac:dyDescent="0.25">
      <c r="A5865" s="20">
        <f t="shared" si="183"/>
        <v>43130.999999985797</v>
      </c>
      <c r="B5865" s="29">
        <v>17.38073</v>
      </c>
      <c r="C5865" s="30">
        <v>0.21171999999999999</v>
      </c>
      <c r="D5865" s="29">
        <v>84.736130000000003</v>
      </c>
      <c r="E5865" s="29"/>
      <c r="F5865" s="24">
        <f t="shared" si="182"/>
        <v>17.38073</v>
      </c>
      <c r="G5865" s="24">
        <v>17.38073</v>
      </c>
      <c r="H5865" s="23">
        <v>5.70167</v>
      </c>
      <c r="I5865" s="23"/>
      <c r="J5865" s="23">
        <v>150</v>
      </c>
      <c r="K5865" s="23"/>
    </row>
    <row r="5866" spans="1:11" ht="12.75" customHeight="1" x14ac:dyDescent="0.25">
      <c r="A5866" s="20">
        <f t="shared" si="183"/>
        <v>43131.041666652462</v>
      </c>
      <c r="B5866" s="29">
        <v>7.8344699999999996</v>
      </c>
      <c r="C5866" s="30">
        <v>0.13142000000000001</v>
      </c>
      <c r="D5866" s="29">
        <v>130.8682</v>
      </c>
      <c r="E5866" s="29"/>
      <c r="F5866" s="24">
        <f t="shared" si="182"/>
        <v>7.8344699999999996</v>
      </c>
      <c r="G5866" s="24">
        <v>7.8344699999999996</v>
      </c>
      <c r="H5866" s="23">
        <v>5.7014100000000001</v>
      </c>
      <c r="I5866" s="23">
        <f>COUNTIF(G5866:G5889,"&gt;150")</f>
        <v>0</v>
      </c>
      <c r="J5866" s="23">
        <v>150</v>
      </c>
      <c r="K5866" s="23"/>
    </row>
    <row r="5867" spans="1:11" ht="12.75" customHeight="1" x14ac:dyDescent="0.25">
      <c r="A5867" s="20">
        <f t="shared" si="183"/>
        <v>43131.083333319126</v>
      </c>
      <c r="B5867" s="29">
        <v>11.730219999999999</v>
      </c>
      <c r="C5867" s="30">
        <v>0.11711000000000001</v>
      </c>
      <c r="D5867" s="29">
        <v>126.4577</v>
      </c>
      <c r="E5867" s="29"/>
      <c r="F5867" s="24">
        <f t="shared" si="182"/>
        <v>11.730219999999999</v>
      </c>
      <c r="G5867" s="24">
        <v>11.730219999999999</v>
      </c>
      <c r="H5867" s="23">
        <v>5.7012499999999999</v>
      </c>
      <c r="I5867" s="23"/>
      <c r="J5867" s="23">
        <v>150</v>
      </c>
      <c r="K5867" s="23"/>
    </row>
    <row r="5868" spans="1:11" ht="12.75" customHeight="1" x14ac:dyDescent="0.25">
      <c r="A5868" s="20">
        <f t="shared" si="183"/>
        <v>43131.12499998579</v>
      </c>
      <c r="B5868" s="29">
        <v>36.197670000000002</v>
      </c>
      <c r="C5868" s="30">
        <v>0.21546000000000001</v>
      </c>
      <c r="D5868" s="29">
        <v>91.543719999999993</v>
      </c>
      <c r="E5868" s="29"/>
      <c r="F5868" s="24">
        <f t="shared" si="182"/>
        <v>36.197670000000002</v>
      </c>
      <c r="G5868" s="24">
        <v>36.197670000000002</v>
      </c>
      <c r="H5868" s="23">
        <v>5.6946700000000003</v>
      </c>
      <c r="I5868" s="23"/>
      <c r="J5868" s="23">
        <v>150</v>
      </c>
      <c r="K5868" s="23"/>
    </row>
    <row r="5869" spans="1:11" ht="12.75" customHeight="1" x14ac:dyDescent="0.25">
      <c r="A5869" s="20">
        <f t="shared" si="183"/>
        <v>43131.166666652454</v>
      </c>
      <c r="B5869" s="29">
        <v>36.293939999999999</v>
      </c>
      <c r="C5869" s="30">
        <v>0.26273999999999997</v>
      </c>
      <c r="D5869" s="29">
        <v>80.396159999999995</v>
      </c>
      <c r="E5869" s="29"/>
      <c r="F5869" s="24">
        <f t="shared" si="182"/>
        <v>36.293939999999999</v>
      </c>
      <c r="G5869" s="24">
        <v>36.293939999999999</v>
      </c>
      <c r="H5869" s="23">
        <v>5.6945199999999998</v>
      </c>
      <c r="I5869" s="23"/>
      <c r="J5869" s="23">
        <v>150</v>
      </c>
      <c r="K5869" s="23"/>
    </row>
    <row r="5870" spans="1:11" ht="12.75" customHeight="1" x14ac:dyDescent="0.25">
      <c r="A5870" s="20">
        <f t="shared" si="183"/>
        <v>43131.208333319119</v>
      </c>
      <c r="B5870" s="29">
        <v>139.29660000000001</v>
      </c>
      <c r="C5870" s="30">
        <v>0.30542000000000002</v>
      </c>
      <c r="D5870" s="29">
        <v>120.283</v>
      </c>
      <c r="E5870" s="29"/>
      <c r="F5870" s="24">
        <f t="shared" si="182"/>
        <v>139.29660000000001</v>
      </c>
      <c r="G5870" s="24">
        <v>139.29660000000001</v>
      </c>
      <c r="H5870" s="23">
        <v>5.6925499999999998</v>
      </c>
      <c r="I5870" s="23"/>
      <c r="J5870" s="23">
        <v>150</v>
      </c>
      <c r="K5870" s="23"/>
    </row>
    <row r="5871" spans="1:11" ht="12.75" customHeight="1" x14ac:dyDescent="0.25">
      <c r="A5871" s="20">
        <f t="shared" si="183"/>
        <v>43131.249999985783</v>
      </c>
      <c r="B5871" s="29">
        <v>106.384</v>
      </c>
      <c r="C5871" s="30">
        <v>0.74350000000000005</v>
      </c>
      <c r="D5871" s="29">
        <v>87.322860000000006</v>
      </c>
      <c r="E5871" s="29"/>
      <c r="F5871" s="24">
        <f t="shared" si="182"/>
        <v>106.384</v>
      </c>
      <c r="G5871" s="24">
        <v>106.384</v>
      </c>
      <c r="H5871" s="23">
        <v>5.6914600000000002</v>
      </c>
      <c r="I5871" s="23"/>
      <c r="J5871" s="23">
        <v>150</v>
      </c>
      <c r="K5871" s="23"/>
    </row>
    <row r="5872" spans="1:11" ht="12.75" customHeight="1" x14ac:dyDescent="0.25">
      <c r="A5872" s="20">
        <f t="shared" si="183"/>
        <v>43131.291666652447</v>
      </c>
      <c r="B5872" s="29">
        <v>57.887</v>
      </c>
      <c r="C5872" s="30">
        <v>0.77544000000000002</v>
      </c>
      <c r="D5872" s="29">
        <v>86.390770000000003</v>
      </c>
      <c r="E5872" s="29"/>
      <c r="F5872" s="24">
        <f t="shared" si="182"/>
        <v>57.887</v>
      </c>
      <c r="G5872" s="24">
        <v>57.887</v>
      </c>
      <c r="H5872" s="23">
        <v>5.6910499999999997</v>
      </c>
      <c r="I5872" s="23"/>
      <c r="J5872" s="23">
        <v>150</v>
      </c>
      <c r="K5872" s="23"/>
    </row>
    <row r="5873" spans="1:11" ht="12.75" customHeight="1" x14ac:dyDescent="0.25">
      <c r="A5873" s="20">
        <f t="shared" si="183"/>
        <v>43131.333333319111</v>
      </c>
      <c r="B5873" s="29">
        <v>25.500109999999999</v>
      </c>
      <c r="C5873" s="30">
        <v>1.7476400000000001</v>
      </c>
      <c r="D5873" s="29">
        <v>78.320840000000004</v>
      </c>
      <c r="E5873" s="29"/>
      <c r="F5873" s="24">
        <f t="shared" si="182"/>
        <v>25.500109999999999</v>
      </c>
      <c r="G5873" s="24">
        <v>25.500109999999999</v>
      </c>
      <c r="H5873" s="23">
        <v>5.6906699999999999</v>
      </c>
      <c r="I5873" s="23"/>
      <c r="J5873" s="23">
        <v>150</v>
      </c>
      <c r="K5873" s="23"/>
    </row>
    <row r="5874" spans="1:11" ht="12.75" customHeight="1" x14ac:dyDescent="0.25">
      <c r="A5874" s="20">
        <f t="shared" si="183"/>
        <v>43131.374999985776</v>
      </c>
      <c r="B5874" s="29">
        <v>16.15361</v>
      </c>
      <c r="C5874" s="30">
        <v>2.4270700000000001</v>
      </c>
      <c r="D5874" s="29">
        <v>74.390739999999994</v>
      </c>
      <c r="E5874" s="29"/>
      <c r="F5874" s="24">
        <f t="shared" si="182"/>
        <v>16.15361</v>
      </c>
      <c r="G5874" s="24">
        <v>16.15361</v>
      </c>
      <c r="H5874" s="23">
        <v>5.6893900000000004</v>
      </c>
      <c r="I5874" s="23"/>
      <c r="J5874" s="23">
        <v>150</v>
      </c>
      <c r="K5874" s="23"/>
    </row>
    <row r="5875" spans="1:11" ht="12.75" customHeight="1" x14ac:dyDescent="0.25">
      <c r="A5875" s="20">
        <f t="shared" si="183"/>
        <v>43131.41666665244</v>
      </c>
      <c r="B5875" s="29">
        <v>16.90878</v>
      </c>
      <c r="C5875" s="30">
        <v>3.3959800000000002</v>
      </c>
      <c r="D5875" s="29">
        <v>69.400139999999993</v>
      </c>
      <c r="E5875" s="29"/>
      <c r="F5875" s="24">
        <f t="shared" si="182"/>
        <v>16.90878</v>
      </c>
      <c r="G5875" s="24">
        <v>16.90878</v>
      </c>
      <c r="H5875" s="23">
        <v>5.68567</v>
      </c>
      <c r="I5875" s="23"/>
      <c r="J5875" s="23">
        <v>150</v>
      </c>
      <c r="K5875" s="23"/>
    </row>
    <row r="5876" spans="1:11" ht="12.75" customHeight="1" x14ac:dyDescent="0.25">
      <c r="A5876" s="20">
        <f t="shared" si="183"/>
        <v>43131.458333319104</v>
      </c>
      <c r="B5876" s="29">
        <v>17.365220000000001</v>
      </c>
      <c r="C5876" s="30">
        <v>3.7770000000000001</v>
      </c>
      <c r="D5876" s="29">
        <v>59.647210000000001</v>
      </c>
      <c r="E5876" s="29"/>
      <c r="F5876" s="24">
        <f t="shared" si="182"/>
        <v>17.365220000000001</v>
      </c>
      <c r="G5876" s="24">
        <v>17.365220000000001</v>
      </c>
      <c r="H5876" s="23">
        <v>5.6783299999999999</v>
      </c>
      <c r="I5876" s="23"/>
      <c r="J5876" s="23">
        <v>150</v>
      </c>
      <c r="K5876" s="23"/>
    </row>
    <row r="5877" spans="1:11" ht="12.75" customHeight="1" x14ac:dyDescent="0.25">
      <c r="A5877" s="20">
        <f t="shared" si="183"/>
        <v>43131.499999985768</v>
      </c>
      <c r="B5877" s="29">
        <v>16.868110000000001</v>
      </c>
      <c r="C5877" s="30">
        <v>3.90204</v>
      </c>
      <c r="D5877" s="29">
        <v>66.527969999999996</v>
      </c>
      <c r="E5877" s="29"/>
      <c r="F5877" s="24">
        <f t="shared" si="182"/>
        <v>16.868110000000001</v>
      </c>
      <c r="G5877" s="24">
        <v>16.868110000000001</v>
      </c>
      <c r="H5877" s="23">
        <v>5.6740000000000004</v>
      </c>
      <c r="I5877" s="23"/>
      <c r="J5877" s="23">
        <v>150</v>
      </c>
      <c r="K5877" s="23"/>
    </row>
    <row r="5878" spans="1:11" ht="12.75" customHeight="1" x14ac:dyDescent="0.25">
      <c r="A5878" s="20">
        <f t="shared" si="183"/>
        <v>43131.541666652432</v>
      </c>
      <c r="B5878" s="29">
        <v>17.380500000000001</v>
      </c>
      <c r="C5878" s="30">
        <v>4.7343200000000003</v>
      </c>
      <c r="D5878" s="29">
        <v>62.365639999999999</v>
      </c>
      <c r="E5878" s="29"/>
      <c r="F5878" s="24">
        <f t="shared" si="182"/>
        <v>17.380500000000001</v>
      </c>
      <c r="G5878" s="24">
        <v>17.380500000000001</v>
      </c>
      <c r="H5878" s="23">
        <v>5.66873</v>
      </c>
      <c r="I5878" s="23"/>
      <c r="J5878" s="23">
        <v>150</v>
      </c>
      <c r="K5878" s="23"/>
    </row>
    <row r="5879" spans="1:11" ht="12.75" customHeight="1" x14ac:dyDescent="0.25">
      <c r="A5879" s="20">
        <f t="shared" si="183"/>
        <v>43131.583333319097</v>
      </c>
      <c r="B5879" s="29"/>
      <c r="C5879" s="30">
        <v>4.0726000000000004</v>
      </c>
      <c r="D5879" s="29">
        <v>65.032740000000004</v>
      </c>
      <c r="E5879" s="29"/>
      <c r="F5879" s="24" t="str">
        <f t="shared" si="182"/>
        <v/>
      </c>
      <c r="G5879" s="24" t="s">
        <v>189</v>
      </c>
      <c r="H5879" s="23">
        <v>5.66533</v>
      </c>
      <c r="I5879" s="23"/>
      <c r="J5879" s="23">
        <v>150</v>
      </c>
      <c r="K5879" s="23"/>
    </row>
    <row r="5880" spans="1:11" ht="12.75" customHeight="1" x14ac:dyDescent="0.25">
      <c r="A5880" s="20">
        <f t="shared" si="183"/>
        <v>43131.624999985761</v>
      </c>
      <c r="B5880" s="29">
        <v>33.22945</v>
      </c>
      <c r="C5880" s="30">
        <v>3.52034</v>
      </c>
      <c r="D5880" s="29">
        <v>65.094210000000004</v>
      </c>
      <c r="E5880" s="29"/>
      <c r="F5880" s="24">
        <f t="shared" si="182"/>
        <v>33.22945</v>
      </c>
      <c r="G5880" s="24">
        <v>33.22945</v>
      </c>
      <c r="H5880" s="23">
        <v>5.6612499999999999</v>
      </c>
      <c r="I5880" s="23"/>
      <c r="J5880" s="23">
        <v>150</v>
      </c>
      <c r="K5880" s="23"/>
    </row>
    <row r="5881" spans="1:11" ht="12.75" customHeight="1" x14ac:dyDescent="0.25">
      <c r="A5881" s="20">
        <f t="shared" si="183"/>
        <v>43131.666666652425</v>
      </c>
      <c r="B5881" s="29">
        <v>12.453279999999999</v>
      </c>
      <c r="C5881" s="30">
        <v>3.3305600000000002</v>
      </c>
      <c r="D5881" s="29">
        <v>66.87079</v>
      </c>
      <c r="E5881" s="29"/>
      <c r="F5881" s="24">
        <f t="shared" si="182"/>
        <v>12.453279999999999</v>
      </c>
      <c r="G5881" s="24">
        <v>12.453279999999999</v>
      </c>
      <c r="H5881" s="23">
        <v>5.6571699999999998</v>
      </c>
      <c r="I5881" s="23"/>
      <c r="J5881" s="23">
        <v>150</v>
      </c>
      <c r="K5881" s="23"/>
    </row>
    <row r="5882" spans="1:11" ht="12.75" customHeight="1" x14ac:dyDescent="0.25">
      <c r="A5882" s="20">
        <f t="shared" si="183"/>
        <v>43131.708333319089</v>
      </c>
      <c r="B5882" s="29">
        <v>31.23</v>
      </c>
      <c r="C5882" s="30">
        <v>3.2938000000000001</v>
      </c>
      <c r="D5882" s="29">
        <v>67.886949999999999</v>
      </c>
      <c r="E5882" s="29"/>
      <c r="F5882" s="24">
        <f t="shared" si="182"/>
        <v>31.23</v>
      </c>
      <c r="G5882" s="24">
        <v>31.23</v>
      </c>
      <c r="H5882" s="23">
        <v>5.6552800000000003</v>
      </c>
      <c r="I5882" s="23"/>
      <c r="J5882" s="23">
        <v>150</v>
      </c>
      <c r="K5882" s="23"/>
    </row>
    <row r="5883" spans="1:11" ht="12.75" customHeight="1" x14ac:dyDescent="0.25">
      <c r="A5883" s="20">
        <f t="shared" si="183"/>
        <v>43131.749999985754</v>
      </c>
      <c r="B5883" s="29">
        <v>26.73094</v>
      </c>
      <c r="C5883" s="30">
        <v>2.23617</v>
      </c>
      <c r="D5883" s="29">
        <v>71.674379999999999</v>
      </c>
      <c r="E5883" s="29"/>
      <c r="F5883" s="24">
        <f t="shared" si="182"/>
        <v>26.73094</v>
      </c>
      <c r="G5883" s="24">
        <v>26.73094</v>
      </c>
      <c r="H5883" s="23">
        <v>5.6535799999999998</v>
      </c>
      <c r="I5883" s="23"/>
      <c r="J5883" s="23">
        <v>150</v>
      </c>
      <c r="K5883" s="23"/>
    </row>
    <row r="5884" spans="1:11" ht="12.75" customHeight="1" x14ac:dyDescent="0.25">
      <c r="A5884" s="20">
        <f t="shared" si="183"/>
        <v>43131.791666652418</v>
      </c>
      <c r="B5884" s="29">
        <v>22.200330000000001</v>
      </c>
      <c r="C5884" s="30">
        <v>1.87008</v>
      </c>
      <c r="D5884" s="29">
        <v>77.220950000000002</v>
      </c>
      <c r="E5884" s="29"/>
      <c r="F5884" s="24">
        <f t="shared" si="182"/>
        <v>22.200330000000001</v>
      </c>
      <c r="G5884" s="24">
        <v>22.200330000000001</v>
      </c>
      <c r="H5884" s="23">
        <v>5.6486700000000001</v>
      </c>
      <c r="I5884" s="23"/>
      <c r="J5884" s="23">
        <v>150</v>
      </c>
      <c r="K5884" s="23"/>
    </row>
    <row r="5885" spans="1:11" ht="12.75" customHeight="1" x14ac:dyDescent="0.25">
      <c r="A5885" s="20">
        <f t="shared" si="183"/>
        <v>43131.833333319082</v>
      </c>
      <c r="B5885" s="29">
        <v>18.386610000000001</v>
      </c>
      <c r="C5885" s="30">
        <v>1.90439</v>
      </c>
      <c r="D5885" s="29">
        <v>77.704930000000004</v>
      </c>
      <c r="E5885" s="29"/>
      <c r="F5885" s="24">
        <f t="shared" si="182"/>
        <v>18.386610000000001</v>
      </c>
      <c r="G5885" s="24">
        <v>18.386610000000001</v>
      </c>
      <c r="H5885" s="23">
        <v>5.6425000000000001</v>
      </c>
      <c r="I5885" s="23"/>
      <c r="J5885" s="23">
        <v>150</v>
      </c>
      <c r="K5885" s="23"/>
    </row>
    <row r="5886" spans="1:11" ht="12.75" customHeight="1" x14ac:dyDescent="0.25">
      <c r="A5886" s="20">
        <f t="shared" si="183"/>
        <v>43131.874999985746</v>
      </c>
      <c r="B5886" s="29">
        <v>19.91011</v>
      </c>
      <c r="C5886" s="30">
        <v>2.92605</v>
      </c>
      <c r="D5886" s="29">
        <v>60.945270000000001</v>
      </c>
      <c r="E5886" s="29"/>
      <c r="F5886" s="24">
        <f t="shared" si="182"/>
        <v>19.91011</v>
      </c>
      <c r="G5886" s="24">
        <v>19.91011</v>
      </c>
      <c r="H5886" s="23">
        <v>5.6425000000000001</v>
      </c>
      <c r="I5886" s="23"/>
      <c r="J5886" s="23">
        <v>150</v>
      </c>
      <c r="K5886" s="23"/>
    </row>
    <row r="5887" spans="1:11" ht="12.75" customHeight="1" x14ac:dyDescent="0.25">
      <c r="A5887" s="20">
        <f t="shared" si="183"/>
        <v>43131.916666652411</v>
      </c>
      <c r="B5887" s="29">
        <v>22.605219999999999</v>
      </c>
      <c r="C5887" s="30">
        <v>2.6789399999999999</v>
      </c>
      <c r="D5887" s="29">
        <v>62.371980000000001</v>
      </c>
      <c r="E5887" s="29"/>
      <c r="F5887" s="24">
        <f t="shared" si="182"/>
        <v>22.605219999999999</v>
      </c>
      <c r="G5887" s="24">
        <v>22.605219999999999</v>
      </c>
      <c r="H5887" s="23">
        <v>5.6403299999999996</v>
      </c>
      <c r="I5887" s="23"/>
      <c r="J5887" s="23">
        <v>150</v>
      </c>
      <c r="K5887" s="23"/>
    </row>
    <row r="5888" spans="1:11" ht="12.75" customHeight="1" x14ac:dyDescent="0.25">
      <c r="A5888" s="20">
        <f t="shared" si="183"/>
        <v>43131.958333319075</v>
      </c>
      <c r="B5888" s="29">
        <v>23.578949999999999</v>
      </c>
      <c r="C5888" s="30">
        <v>2.7766099999999998</v>
      </c>
      <c r="D5888" s="29">
        <v>54.491819999999997</v>
      </c>
      <c r="E5888" s="29"/>
      <c r="F5888" s="24">
        <f t="shared" si="182"/>
        <v>23.578949999999999</v>
      </c>
      <c r="G5888" s="24">
        <v>23.578949999999999</v>
      </c>
      <c r="H5888" s="23">
        <v>5.6377899999999999</v>
      </c>
      <c r="I5888" s="23"/>
      <c r="J5888" s="23">
        <v>150</v>
      </c>
      <c r="K5888" s="23"/>
    </row>
    <row r="5889" spans="1:11" ht="12.75" customHeight="1" x14ac:dyDescent="0.25">
      <c r="A5889" s="20">
        <f t="shared" si="183"/>
        <v>43131.999999985739</v>
      </c>
      <c r="B5889" s="29">
        <v>9.8836899999999996</v>
      </c>
      <c r="C5889" s="30">
        <v>2.7605499999999998</v>
      </c>
      <c r="D5889" s="29">
        <v>64.359160000000003</v>
      </c>
      <c r="E5889" s="29"/>
      <c r="F5889" s="24">
        <f t="shared" si="182"/>
        <v>9.8836899999999996</v>
      </c>
      <c r="G5889" s="24">
        <v>9.8836899999999996</v>
      </c>
      <c r="H5889" s="23">
        <v>5.6346400000000001</v>
      </c>
      <c r="I5889" s="23"/>
      <c r="J5889" s="23">
        <v>150</v>
      </c>
      <c r="K5889" s="23"/>
    </row>
    <row r="5890" spans="1:11" ht="12.75" customHeight="1" x14ac:dyDescent="0.25">
      <c r="A5890" s="20">
        <f t="shared" si="183"/>
        <v>43132.041666652403</v>
      </c>
      <c r="B5890" s="21">
        <v>29.577069999999999</v>
      </c>
      <c r="C5890" s="22">
        <v>3.54704</v>
      </c>
      <c r="D5890" s="21">
        <v>45.037230000000001</v>
      </c>
      <c r="E5890" s="21"/>
      <c r="F5890" s="24">
        <f t="shared" si="182"/>
        <v>29.577069999999999</v>
      </c>
      <c r="G5890" s="24">
        <v>29.577069999999999</v>
      </c>
      <c r="H5890" s="23">
        <v>5.6341099999999997</v>
      </c>
      <c r="I5890" s="23">
        <f>COUNTIF(G5890:G5913,"&gt;150")</f>
        <v>0</v>
      </c>
      <c r="J5890" s="23">
        <v>150</v>
      </c>
      <c r="K5890" s="23"/>
    </row>
    <row r="5891" spans="1:11" ht="12.75" customHeight="1" x14ac:dyDescent="0.25">
      <c r="A5891" s="20">
        <f t="shared" si="183"/>
        <v>43132.083333319068</v>
      </c>
      <c r="B5891" s="21">
        <v>24.165220000000001</v>
      </c>
      <c r="C5891" s="22">
        <v>3.86496</v>
      </c>
      <c r="D5891" s="21">
        <v>42.596820000000001</v>
      </c>
      <c r="E5891" s="21"/>
      <c r="F5891" s="24">
        <f t="shared" si="182"/>
        <v>24.165220000000001</v>
      </c>
      <c r="G5891" s="24">
        <v>24.165220000000001</v>
      </c>
      <c r="H5891" s="23">
        <v>5.6286300000000002</v>
      </c>
      <c r="I5891" s="23"/>
      <c r="J5891" s="23">
        <v>150</v>
      </c>
      <c r="K5891" s="23"/>
    </row>
    <row r="5892" spans="1:11" ht="12.75" customHeight="1" x14ac:dyDescent="0.25">
      <c r="A5892" s="20">
        <f t="shared" si="183"/>
        <v>43132.124999985732</v>
      </c>
      <c r="B5892" s="21">
        <v>24.751000000000001</v>
      </c>
      <c r="C5892" s="22">
        <v>3.7805200000000001</v>
      </c>
      <c r="D5892" s="21">
        <v>44.310679999999998</v>
      </c>
      <c r="E5892" s="21"/>
      <c r="F5892" s="24">
        <f t="shared" si="182"/>
        <v>24.751000000000001</v>
      </c>
      <c r="G5892" s="24">
        <v>24.751000000000001</v>
      </c>
      <c r="H5892" s="23">
        <v>5.6285600000000002</v>
      </c>
      <c r="I5892" s="23"/>
      <c r="J5892" s="23">
        <v>150</v>
      </c>
      <c r="K5892" s="23"/>
    </row>
    <row r="5893" spans="1:11" ht="12.75" customHeight="1" x14ac:dyDescent="0.25">
      <c r="A5893" s="20">
        <f t="shared" si="183"/>
        <v>43132.166666652396</v>
      </c>
      <c r="B5893" s="21">
        <v>17.318670000000001</v>
      </c>
      <c r="C5893" s="22">
        <v>3.3928600000000002</v>
      </c>
      <c r="D5893" s="21">
        <v>52.970849999999999</v>
      </c>
      <c r="E5893" s="21"/>
      <c r="F5893" s="24">
        <f t="shared" si="182"/>
        <v>17.318670000000001</v>
      </c>
      <c r="G5893" s="24">
        <v>17.318670000000001</v>
      </c>
      <c r="H5893" s="23">
        <v>5.6262800000000004</v>
      </c>
      <c r="I5893" s="23"/>
      <c r="J5893" s="23">
        <v>150</v>
      </c>
      <c r="K5893" s="23"/>
    </row>
    <row r="5894" spans="1:11" ht="12.75" customHeight="1" x14ac:dyDescent="0.25">
      <c r="A5894" s="20">
        <f t="shared" si="183"/>
        <v>43132.20833331906</v>
      </c>
      <c r="B5894" s="21">
        <v>15.32511</v>
      </c>
      <c r="C5894" s="22">
        <v>3.0874100000000002</v>
      </c>
      <c r="D5894" s="21">
        <v>52.080750000000002</v>
      </c>
      <c r="E5894" s="21"/>
      <c r="F5894" s="24">
        <f t="shared" si="182"/>
        <v>15.32511</v>
      </c>
      <c r="G5894" s="24">
        <v>15.32511</v>
      </c>
      <c r="H5894" s="23">
        <v>5.6259399999999999</v>
      </c>
      <c r="I5894" s="23"/>
      <c r="J5894" s="23">
        <v>150</v>
      </c>
      <c r="K5894" s="23"/>
    </row>
    <row r="5895" spans="1:11" ht="12.75" customHeight="1" x14ac:dyDescent="0.25">
      <c r="A5895" s="20">
        <f t="shared" si="183"/>
        <v>43132.249999985725</v>
      </c>
      <c r="B5895" s="21">
        <v>24.710280000000001</v>
      </c>
      <c r="C5895" s="22">
        <v>3.42327</v>
      </c>
      <c r="D5895" s="21">
        <v>53.730029999999999</v>
      </c>
      <c r="E5895" s="21"/>
      <c r="F5895" s="24">
        <f t="shared" si="182"/>
        <v>24.710280000000001</v>
      </c>
      <c r="G5895" s="24">
        <v>24.710280000000001</v>
      </c>
      <c r="H5895" s="23">
        <v>5.6218199999999996</v>
      </c>
      <c r="I5895" s="23"/>
      <c r="J5895" s="23">
        <v>150</v>
      </c>
      <c r="K5895" s="23"/>
    </row>
    <row r="5896" spans="1:11" ht="12.75" customHeight="1" x14ac:dyDescent="0.25">
      <c r="A5896" s="20">
        <f t="shared" si="183"/>
        <v>43132.291666652389</v>
      </c>
      <c r="B5896" s="21">
        <v>21.58755</v>
      </c>
      <c r="C5896" s="22">
        <v>3.9258600000000001</v>
      </c>
      <c r="D5896" s="21">
        <v>43.710720000000002</v>
      </c>
      <c r="E5896" s="21"/>
      <c r="F5896" s="24">
        <f t="shared" si="182"/>
        <v>21.58755</v>
      </c>
      <c r="G5896" s="24">
        <v>21.58755</v>
      </c>
      <c r="H5896" s="23">
        <v>5.6177799999999998</v>
      </c>
      <c r="I5896" s="23"/>
      <c r="J5896" s="23">
        <v>150</v>
      </c>
      <c r="K5896" s="23"/>
    </row>
    <row r="5897" spans="1:11" ht="12.75" customHeight="1" x14ac:dyDescent="0.25">
      <c r="A5897" s="20">
        <f t="shared" si="183"/>
        <v>43132.333333319053</v>
      </c>
      <c r="B5897" s="21">
        <v>29.620609999999999</v>
      </c>
      <c r="C5897" s="22">
        <v>3.5353400000000001</v>
      </c>
      <c r="D5897" s="21">
        <v>40.169910000000002</v>
      </c>
      <c r="E5897" s="21"/>
      <c r="F5897" s="24">
        <f t="shared" si="182"/>
        <v>29.620609999999999</v>
      </c>
      <c r="G5897" s="24">
        <v>29.620609999999999</v>
      </c>
      <c r="H5897" s="23">
        <v>5.6176700000000004</v>
      </c>
      <c r="I5897" s="23"/>
      <c r="J5897" s="23">
        <v>150</v>
      </c>
      <c r="K5897" s="23"/>
    </row>
    <row r="5898" spans="1:11" ht="12.75" customHeight="1" x14ac:dyDescent="0.25">
      <c r="A5898" s="20">
        <f t="shared" si="183"/>
        <v>43132.374999985717</v>
      </c>
      <c r="B5898" s="21"/>
      <c r="C5898" s="22"/>
      <c r="D5898" s="21"/>
      <c r="E5898" s="21"/>
      <c r="F5898" s="24" t="str">
        <f t="shared" si="182"/>
        <v/>
      </c>
      <c r="G5898" s="24" t="s">
        <v>189</v>
      </c>
      <c r="H5898" s="23">
        <v>5.6158299999999999</v>
      </c>
      <c r="I5898" s="23"/>
      <c r="J5898" s="23">
        <v>150</v>
      </c>
      <c r="K5898" s="23"/>
    </row>
    <row r="5899" spans="1:11" ht="12.75" customHeight="1" x14ac:dyDescent="0.25">
      <c r="A5899" s="20">
        <f t="shared" si="183"/>
        <v>43132.416666652382</v>
      </c>
      <c r="B5899" s="21"/>
      <c r="C5899" s="22"/>
      <c r="D5899" s="21"/>
      <c r="E5899" s="21"/>
      <c r="F5899" s="24" t="str">
        <f t="shared" ref="F5899:F5962" si="184">IF(AND(B5899&gt;0,ISNUMBER(B5899)),B5899,"")</f>
        <v/>
      </c>
      <c r="G5899" s="24" t="s">
        <v>189</v>
      </c>
      <c r="H5899" s="23">
        <v>5.6144400000000001</v>
      </c>
      <c r="I5899" s="23"/>
      <c r="J5899" s="23">
        <v>150</v>
      </c>
      <c r="K5899" s="23"/>
    </row>
    <row r="5900" spans="1:11" ht="12.75" customHeight="1" x14ac:dyDescent="0.25">
      <c r="A5900" s="20">
        <f t="shared" ref="A5900:A5963" si="185">A5899+1/24</f>
        <v>43132.458333319046</v>
      </c>
      <c r="B5900" s="21"/>
      <c r="C5900" s="22">
        <v>2.99255</v>
      </c>
      <c r="D5900" s="21">
        <v>48.639620000000001</v>
      </c>
      <c r="E5900" s="21"/>
      <c r="F5900" s="24" t="str">
        <f t="shared" si="184"/>
        <v/>
      </c>
      <c r="G5900" s="24" t="s">
        <v>189</v>
      </c>
      <c r="H5900" s="23">
        <v>5.61388</v>
      </c>
      <c r="I5900" s="23"/>
      <c r="J5900" s="23">
        <v>150</v>
      </c>
      <c r="K5900" s="23"/>
    </row>
    <row r="5901" spans="1:11" ht="12.75" customHeight="1" x14ac:dyDescent="0.25">
      <c r="A5901" s="20">
        <f t="shared" si="185"/>
        <v>43132.49999998571</v>
      </c>
      <c r="B5901" s="21"/>
      <c r="C5901" s="22">
        <v>2.8202199999999999</v>
      </c>
      <c r="D5901" s="21">
        <v>41.324359999999999</v>
      </c>
      <c r="E5901" s="21"/>
      <c r="F5901" s="24" t="str">
        <f t="shared" si="184"/>
        <v/>
      </c>
      <c r="G5901" s="24" t="s">
        <v>189</v>
      </c>
      <c r="H5901" s="23">
        <v>5.6101700000000001</v>
      </c>
      <c r="I5901" s="23"/>
      <c r="J5901" s="23">
        <v>150</v>
      </c>
      <c r="K5901" s="23"/>
    </row>
    <row r="5902" spans="1:11" ht="12.75" customHeight="1" x14ac:dyDescent="0.25">
      <c r="A5902" s="20">
        <f t="shared" si="185"/>
        <v>43132.541666652374</v>
      </c>
      <c r="B5902" s="21">
        <v>10.55139</v>
      </c>
      <c r="C5902" s="22">
        <v>2.8750300000000002</v>
      </c>
      <c r="D5902" s="21">
        <v>24.235800000000001</v>
      </c>
      <c r="E5902" s="21"/>
      <c r="F5902" s="24">
        <f t="shared" si="184"/>
        <v>10.55139</v>
      </c>
      <c r="G5902" s="24">
        <v>10.55139</v>
      </c>
      <c r="H5902" s="23">
        <v>5.6048900000000001</v>
      </c>
      <c r="I5902" s="23"/>
      <c r="J5902" s="23">
        <v>150</v>
      </c>
      <c r="K5902" s="23"/>
    </row>
    <row r="5903" spans="1:11" ht="12.75" customHeight="1" x14ac:dyDescent="0.25">
      <c r="A5903" s="20">
        <f t="shared" si="185"/>
        <v>43132.583333319039</v>
      </c>
      <c r="B5903" s="21">
        <v>13.241949999999999</v>
      </c>
      <c r="C5903" s="22">
        <v>2.5127100000000002</v>
      </c>
      <c r="D5903" s="21">
        <v>18.90943</v>
      </c>
      <c r="E5903" s="21"/>
      <c r="F5903" s="24">
        <f t="shared" si="184"/>
        <v>13.241949999999999</v>
      </c>
      <c r="G5903" s="24">
        <v>13.241949999999999</v>
      </c>
      <c r="H5903" s="23">
        <v>5.6008399999999998</v>
      </c>
      <c r="I5903" s="23"/>
      <c r="J5903" s="23">
        <v>150</v>
      </c>
      <c r="K5903" s="23"/>
    </row>
    <row r="5904" spans="1:11" ht="12.75" customHeight="1" x14ac:dyDescent="0.25">
      <c r="A5904" s="20">
        <f t="shared" si="185"/>
        <v>43132.624999985703</v>
      </c>
      <c r="B5904" s="21">
        <v>6.6589900000000002</v>
      </c>
      <c r="C5904" s="22">
        <v>2.8827600000000002</v>
      </c>
      <c r="D5904" s="21">
        <v>7.89323</v>
      </c>
      <c r="E5904" s="21"/>
      <c r="F5904" s="24">
        <f t="shared" si="184"/>
        <v>6.6589900000000002</v>
      </c>
      <c r="G5904" s="24">
        <v>6.6589900000000002</v>
      </c>
      <c r="H5904" s="23">
        <v>5.5993899999999996</v>
      </c>
      <c r="I5904" s="23"/>
      <c r="J5904" s="23">
        <v>150</v>
      </c>
      <c r="K5904" s="23"/>
    </row>
    <row r="5905" spans="1:11" ht="12.75" customHeight="1" x14ac:dyDescent="0.25">
      <c r="A5905" s="20">
        <f t="shared" si="185"/>
        <v>43132.666666652367</v>
      </c>
      <c r="B5905" s="21">
        <v>12.75751</v>
      </c>
      <c r="C5905" s="22">
        <v>2.4969199999999998</v>
      </c>
      <c r="D5905" s="21">
        <v>8.7108600000000003</v>
      </c>
      <c r="E5905" s="21"/>
      <c r="F5905" s="24">
        <f t="shared" si="184"/>
        <v>12.75751</v>
      </c>
      <c r="G5905" s="24">
        <v>12.75751</v>
      </c>
      <c r="H5905" s="23">
        <v>5.5987200000000001</v>
      </c>
      <c r="I5905" s="23"/>
      <c r="J5905" s="23">
        <v>150</v>
      </c>
      <c r="K5905" s="23"/>
    </row>
    <row r="5906" spans="1:11" ht="12.75" customHeight="1" x14ac:dyDescent="0.25">
      <c r="A5906" s="20">
        <f t="shared" si="185"/>
        <v>43132.708333319031</v>
      </c>
      <c r="B5906" s="21">
        <v>4.1261599999999996</v>
      </c>
      <c r="C5906" s="22">
        <v>2.7115399999999998</v>
      </c>
      <c r="D5906" s="21">
        <v>25.17567</v>
      </c>
      <c r="E5906" s="21"/>
      <c r="F5906" s="24">
        <f t="shared" si="184"/>
        <v>4.1261599999999996</v>
      </c>
      <c r="G5906" s="24">
        <v>4.1261599999999996</v>
      </c>
      <c r="H5906" s="23">
        <v>5.5979999999999999</v>
      </c>
      <c r="I5906" s="23"/>
      <c r="J5906" s="23">
        <v>150</v>
      </c>
      <c r="K5906" s="23"/>
    </row>
    <row r="5907" spans="1:11" ht="12.75" customHeight="1" x14ac:dyDescent="0.25">
      <c r="A5907" s="20">
        <f t="shared" si="185"/>
        <v>43132.749999985695</v>
      </c>
      <c r="B5907" s="21">
        <v>9.7185400000000008</v>
      </c>
      <c r="C5907" s="22">
        <v>1.76447</v>
      </c>
      <c r="D5907" s="21">
        <v>341.94220000000001</v>
      </c>
      <c r="E5907" s="21"/>
      <c r="F5907" s="24">
        <f t="shared" si="184"/>
        <v>9.7185400000000008</v>
      </c>
      <c r="G5907" s="24">
        <v>9.7185400000000008</v>
      </c>
      <c r="H5907" s="23">
        <v>5.5965199999999999</v>
      </c>
      <c r="I5907" s="23"/>
      <c r="J5907" s="23">
        <v>150</v>
      </c>
      <c r="K5907" s="23"/>
    </row>
    <row r="5908" spans="1:11" ht="12.75" customHeight="1" x14ac:dyDescent="0.25">
      <c r="A5908" s="20">
        <f t="shared" si="185"/>
        <v>43132.79166665236</v>
      </c>
      <c r="B5908" s="21">
        <v>4.55</v>
      </c>
      <c r="C5908" s="22">
        <v>0.71553999999999995</v>
      </c>
      <c r="D5908" s="21">
        <v>357.23860000000002</v>
      </c>
      <c r="E5908" s="21"/>
      <c r="F5908" s="24">
        <f t="shared" si="184"/>
        <v>4.55</v>
      </c>
      <c r="G5908" s="24">
        <v>4.55</v>
      </c>
      <c r="H5908" s="23">
        <v>5.5872299999999999</v>
      </c>
      <c r="I5908" s="23"/>
      <c r="J5908" s="23">
        <v>150</v>
      </c>
      <c r="K5908" s="23"/>
    </row>
    <row r="5909" spans="1:11" ht="12.75" customHeight="1" x14ac:dyDescent="0.25">
      <c r="A5909" s="20">
        <f t="shared" si="185"/>
        <v>43132.833333319024</v>
      </c>
      <c r="B5909" s="21">
        <v>7.0017800000000001</v>
      </c>
      <c r="C5909" s="22">
        <v>0.76432999999999995</v>
      </c>
      <c r="D5909" s="21">
        <v>347.3492</v>
      </c>
      <c r="E5909" s="21"/>
      <c r="F5909" s="24">
        <f t="shared" si="184"/>
        <v>7.0017800000000001</v>
      </c>
      <c r="G5909" s="24">
        <v>7.0017800000000001</v>
      </c>
      <c r="H5909" s="23">
        <v>5.5712799999999998</v>
      </c>
      <c r="I5909" s="23"/>
      <c r="J5909" s="23">
        <v>150</v>
      </c>
      <c r="K5909" s="23"/>
    </row>
    <row r="5910" spans="1:11" ht="12.75" customHeight="1" x14ac:dyDescent="0.25">
      <c r="A5910" s="20">
        <f t="shared" si="185"/>
        <v>43132.874999985688</v>
      </c>
      <c r="B5910" s="21">
        <v>12.454800000000001</v>
      </c>
      <c r="C5910" s="22">
        <v>1.31698</v>
      </c>
      <c r="D5910" s="21">
        <v>260.404</v>
      </c>
      <c r="E5910" s="21"/>
      <c r="F5910" s="24">
        <f t="shared" si="184"/>
        <v>12.454800000000001</v>
      </c>
      <c r="G5910" s="24">
        <v>12.454800000000001</v>
      </c>
      <c r="H5910" s="23">
        <v>5.57111</v>
      </c>
      <c r="I5910" s="23"/>
      <c r="J5910" s="23">
        <v>150</v>
      </c>
      <c r="K5910" s="23"/>
    </row>
    <row r="5911" spans="1:11" ht="12.75" customHeight="1" x14ac:dyDescent="0.25">
      <c r="A5911" s="20">
        <f t="shared" si="185"/>
        <v>43132.916666652352</v>
      </c>
      <c r="B5911" s="21">
        <v>8.5087799999999998</v>
      </c>
      <c r="C5911" s="22">
        <v>0.51051999999999997</v>
      </c>
      <c r="D5911" s="21">
        <v>255.62370000000001</v>
      </c>
      <c r="E5911" s="21"/>
      <c r="F5911" s="24">
        <f t="shared" si="184"/>
        <v>8.5087799999999998</v>
      </c>
      <c r="G5911" s="24">
        <v>8.5087799999999998</v>
      </c>
      <c r="H5911" s="23">
        <v>5.56839</v>
      </c>
      <c r="I5911" s="23"/>
      <c r="J5911" s="23">
        <v>150</v>
      </c>
      <c r="K5911" s="23"/>
    </row>
    <row r="5912" spans="1:11" ht="12.75" customHeight="1" x14ac:dyDescent="0.25">
      <c r="A5912" s="20">
        <f t="shared" si="185"/>
        <v>43132.958333319017</v>
      </c>
      <c r="B5912" s="21">
        <v>-3.4303400000000002</v>
      </c>
      <c r="C5912" s="22">
        <v>1.736</v>
      </c>
      <c r="D5912" s="21">
        <v>266.04219999999998</v>
      </c>
      <c r="E5912" s="21"/>
      <c r="F5912" s="24" t="str">
        <f t="shared" si="184"/>
        <v/>
      </c>
      <c r="G5912" s="24" t="s">
        <v>189</v>
      </c>
      <c r="H5912" s="23">
        <v>5.5657500000000004</v>
      </c>
      <c r="I5912" s="23"/>
      <c r="J5912" s="23">
        <v>150</v>
      </c>
      <c r="K5912" s="23"/>
    </row>
    <row r="5913" spans="1:11" ht="12.75" customHeight="1" x14ac:dyDescent="0.25">
      <c r="A5913" s="20">
        <f t="shared" si="185"/>
        <v>43132.999999985681</v>
      </c>
      <c r="B5913" s="21">
        <v>14.78622</v>
      </c>
      <c r="C5913" s="22">
        <v>1.6618900000000001</v>
      </c>
      <c r="D5913" s="21">
        <v>257.1678</v>
      </c>
      <c r="E5913" s="21"/>
      <c r="F5913" s="24">
        <f t="shared" si="184"/>
        <v>14.78622</v>
      </c>
      <c r="G5913" s="24">
        <v>14.78622</v>
      </c>
      <c r="H5913" s="23">
        <v>5.5653899999999998</v>
      </c>
      <c r="I5913" s="23"/>
      <c r="J5913" s="23">
        <v>150</v>
      </c>
      <c r="K5913" s="23"/>
    </row>
    <row r="5914" spans="1:11" ht="12.75" customHeight="1" x14ac:dyDescent="0.25">
      <c r="A5914" s="20">
        <f t="shared" si="185"/>
        <v>43133.041666652345</v>
      </c>
      <c r="B5914" s="21">
        <v>12.893090000000001</v>
      </c>
      <c r="C5914" s="22">
        <v>2.3845299999999998</v>
      </c>
      <c r="D5914" s="21">
        <v>259.25900000000001</v>
      </c>
      <c r="E5914" s="21"/>
      <c r="F5914" s="24">
        <f t="shared" si="184"/>
        <v>12.893090000000001</v>
      </c>
      <c r="G5914" s="24">
        <v>12.893090000000001</v>
      </c>
      <c r="H5914" s="23">
        <v>5.5555300000000001</v>
      </c>
      <c r="I5914" s="23">
        <f>COUNTIF(G5914:G5937,"&gt;150")</f>
        <v>0</v>
      </c>
      <c r="J5914" s="23">
        <v>150</v>
      </c>
      <c r="K5914" s="23"/>
    </row>
    <row r="5915" spans="1:11" ht="12.75" customHeight="1" x14ac:dyDescent="0.25">
      <c r="A5915" s="20">
        <f t="shared" si="185"/>
        <v>43133.083333319009</v>
      </c>
      <c r="B5915" s="21">
        <v>19.690719999999999</v>
      </c>
      <c r="C5915" s="22">
        <v>1.2622899999999999</v>
      </c>
      <c r="D5915" s="21">
        <v>255.08609999999999</v>
      </c>
      <c r="E5915" s="21"/>
      <c r="F5915" s="24">
        <f t="shared" si="184"/>
        <v>19.690719999999999</v>
      </c>
      <c r="G5915" s="24">
        <v>19.690719999999999</v>
      </c>
      <c r="H5915" s="23">
        <v>5.5505000000000004</v>
      </c>
      <c r="I5915" s="23"/>
      <c r="J5915" s="23">
        <v>150</v>
      </c>
      <c r="K5915" s="23"/>
    </row>
    <row r="5916" spans="1:11" ht="12.75" customHeight="1" x14ac:dyDescent="0.25">
      <c r="A5916" s="20">
        <f t="shared" si="185"/>
        <v>43133.124999985674</v>
      </c>
      <c r="B5916" s="21">
        <v>17.50977</v>
      </c>
      <c r="C5916" s="22">
        <v>0.79522999999999999</v>
      </c>
      <c r="D5916" s="21">
        <v>264.12619999999998</v>
      </c>
      <c r="E5916" s="21"/>
      <c r="F5916" s="24">
        <f t="shared" si="184"/>
        <v>17.50977</v>
      </c>
      <c r="G5916" s="24">
        <v>17.50977</v>
      </c>
      <c r="H5916" s="23">
        <v>5.5462199999999999</v>
      </c>
      <c r="I5916" s="23"/>
      <c r="J5916" s="23">
        <v>150</v>
      </c>
      <c r="K5916" s="23"/>
    </row>
    <row r="5917" spans="1:11" ht="12.75" customHeight="1" x14ac:dyDescent="0.25">
      <c r="A5917" s="20">
        <f t="shared" si="185"/>
        <v>43133.166666652338</v>
      </c>
      <c r="B5917" s="21">
        <v>14.743679999999999</v>
      </c>
      <c r="C5917" s="22">
        <v>0.28040999999999999</v>
      </c>
      <c r="D5917" s="21">
        <v>348.5249</v>
      </c>
      <c r="E5917" s="21"/>
      <c r="F5917" s="24">
        <f t="shared" si="184"/>
        <v>14.743679999999999</v>
      </c>
      <c r="G5917" s="24">
        <v>14.743679999999999</v>
      </c>
      <c r="H5917" s="23">
        <v>5.5357799999999999</v>
      </c>
      <c r="I5917" s="23"/>
      <c r="J5917" s="23">
        <v>150</v>
      </c>
      <c r="K5917" s="23"/>
    </row>
    <row r="5918" spans="1:11" ht="12.75" customHeight="1" x14ac:dyDescent="0.25">
      <c r="A5918" s="20">
        <f t="shared" si="185"/>
        <v>43133.208333319002</v>
      </c>
      <c r="B5918" s="21">
        <v>10.3551</v>
      </c>
      <c r="C5918" s="22">
        <v>0.29354000000000002</v>
      </c>
      <c r="D5918" s="21">
        <v>60.172969999999999</v>
      </c>
      <c r="E5918" s="21"/>
      <c r="F5918" s="24">
        <f t="shared" si="184"/>
        <v>10.3551</v>
      </c>
      <c r="G5918" s="24">
        <v>10.3551</v>
      </c>
      <c r="H5918" s="23">
        <v>5.5232999999999999</v>
      </c>
      <c r="I5918" s="23"/>
      <c r="J5918" s="23">
        <v>150</v>
      </c>
      <c r="K5918" s="23"/>
    </row>
    <row r="5919" spans="1:11" ht="12.75" customHeight="1" x14ac:dyDescent="0.25">
      <c r="A5919" s="20">
        <f t="shared" si="185"/>
        <v>43133.249999985666</v>
      </c>
      <c r="B5919" s="21">
        <v>10.62895</v>
      </c>
      <c r="C5919" s="22">
        <v>0.48775000000000002</v>
      </c>
      <c r="D5919" s="21">
        <v>286.87049999999999</v>
      </c>
      <c r="E5919" s="21"/>
      <c r="F5919" s="24">
        <f t="shared" si="184"/>
        <v>10.62895</v>
      </c>
      <c r="G5919" s="24">
        <v>10.62895</v>
      </c>
      <c r="H5919" s="23">
        <v>5.51539</v>
      </c>
      <c r="I5919" s="23"/>
      <c r="J5919" s="23">
        <v>150</v>
      </c>
      <c r="K5919" s="23"/>
    </row>
    <row r="5920" spans="1:11" ht="12.75" customHeight="1" x14ac:dyDescent="0.25">
      <c r="A5920" s="20">
        <f t="shared" si="185"/>
        <v>43133.291666652331</v>
      </c>
      <c r="B5920" s="21">
        <v>13.07208</v>
      </c>
      <c r="C5920" s="22">
        <v>0.47893999999999998</v>
      </c>
      <c r="D5920" s="21">
        <v>84.878519999999995</v>
      </c>
      <c r="E5920" s="21"/>
      <c r="F5920" s="24">
        <f t="shared" si="184"/>
        <v>13.07208</v>
      </c>
      <c r="G5920" s="24">
        <v>13.07208</v>
      </c>
      <c r="H5920" s="23">
        <v>5.5147199999999996</v>
      </c>
      <c r="I5920" s="23"/>
      <c r="J5920" s="23">
        <v>150</v>
      </c>
      <c r="K5920" s="23"/>
    </row>
    <row r="5921" spans="1:11" ht="12.75" customHeight="1" x14ac:dyDescent="0.25">
      <c r="A5921" s="20">
        <f t="shared" si="185"/>
        <v>43133.333333318995</v>
      </c>
      <c r="B5921" s="21">
        <v>10.85352</v>
      </c>
      <c r="C5921" s="22">
        <v>1.1832499999999999</v>
      </c>
      <c r="D5921" s="21">
        <v>281.73860000000002</v>
      </c>
      <c r="E5921" s="21"/>
      <c r="F5921" s="24">
        <f t="shared" si="184"/>
        <v>10.85352</v>
      </c>
      <c r="G5921" s="24">
        <v>10.85352</v>
      </c>
      <c r="H5921" s="23">
        <v>5.5102200000000003</v>
      </c>
      <c r="I5921" s="23"/>
      <c r="J5921" s="23">
        <v>150</v>
      </c>
      <c r="K5921" s="23"/>
    </row>
    <row r="5922" spans="1:11" ht="12.75" customHeight="1" x14ac:dyDescent="0.25">
      <c r="A5922" s="20">
        <f t="shared" si="185"/>
        <v>43133.374999985659</v>
      </c>
      <c r="B5922" s="21">
        <v>17.941469999999999</v>
      </c>
      <c r="C5922" s="22">
        <v>3.0205299999999999</v>
      </c>
      <c r="D5922" s="21">
        <v>239.50569999999999</v>
      </c>
      <c r="E5922" s="21"/>
      <c r="F5922" s="24">
        <f t="shared" si="184"/>
        <v>17.941469999999999</v>
      </c>
      <c r="G5922" s="24">
        <v>17.941469999999999</v>
      </c>
      <c r="H5922" s="23">
        <v>5.5097800000000001</v>
      </c>
      <c r="I5922" s="23"/>
      <c r="J5922" s="23">
        <v>150</v>
      </c>
      <c r="K5922" s="23"/>
    </row>
    <row r="5923" spans="1:11" ht="12.75" customHeight="1" x14ac:dyDescent="0.25">
      <c r="A5923" s="20">
        <f t="shared" si="185"/>
        <v>43133.416666652323</v>
      </c>
      <c r="B5923" s="21">
        <v>25.437159999999999</v>
      </c>
      <c r="C5923" s="22">
        <v>3.4751599999999998</v>
      </c>
      <c r="D5923" s="21">
        <v>233.3673</v>
      </c>
      <c r="E5923" s="21"/>
      <c r="F5923" s="24">
        <f t="shared" si="184"/>
        <v>25.437159999999999</v>
      </c>
      <c r="G5923" s="24">
        <v>25.437159999999999</v>
      </c>
      <c r="H5923" s="23">
        <v>5.5090599999999998</v>
      </c>
      <c r="I5923" s="23"/>
      <c r="J5923" s="23">
        <v>150</v>
      </c>
      <c r="K5923" s="23"/>
    </row>
    <row r="5924" spans="1:11" ht="12.75" customHeight="1" x14ac:dyDescent="0.25">
      <c r="A5924" s="20">
        <f t="shared" si="185"/>
        <v>43133.458333318988</v>
      </c>
      <c r="B5924" s="21">
        <v>31.321490000000001</v>
      </c>
      <c r="C5924" s="22">
        <v>3.1958000000000002</v>
      </c>
      <c r="D5924" s="21">
        <v>241.87280000000001</v>
      </c>
      <c r="E5924" s="21"/>
      <c r="F5924" s="24">
        <f t="shared" si="184"/>
        <v>31.321490000000001</v>
      </c>
      <c r="G5924" s="24">
        <v>31.321490000000001</v>
      </c>
      <c r="H5924" s="23">
        <v>5.5039999999999996</v>
      </c>
      <c r="I5924" s="23"/>
      <c r="J5924" s="23">
        <v>150</v>
      </c>
      <c r="K5924" s="23"/>
    </row>
    <row r="5925" spans="1:11" ht="12.75" customHeight="1" x14ac:dyDescent="0.25">
      <c r="A5925" s="20">
        <f t="shared" si="185"/>
        <v>43133.499999985652</v>
      </c>
      <c r="B5925" s="21">
        <v>23.506910000000001</v>
      </c>
      <c r="C5925" s="22">
        <v>3.7443499999999998</v>
      </c>
      <c r="D5925" s="21">
        <v>238.08090000000001</v>
      </c>
      <c r="E5925" s="21"/>
      <c r="F5925" s="24">
        <f t="shared" si="184"/>
        <v>23.506910000000001</v>
      </c>
      <c r="G5925" s="24">
        <v>23.506910000000001</v>
      </c>
      <c r="H5925" s="23">
        <v>5.5</v>
      </c>
      <c r="I5925" s="23"/>
      <c r="J5925" s="23">
        <v>150</v>
      </c>
      <c r="K5925" s="23"/>
    </row>
    <row r="5926" spans="1:11" ht="12.75" customHeight="1" x14ac:dyDescent="0.25">
      <c r="A5926" s="20">
        <f t="shared" si="185"/>
        <v>43133.541666652316</v>
      </c>
      <c r="B5926" s="21">
        <v>38.880780000000001</v>
      </c>
      <c r="C5926" s="22">
        <v>4.8507999999999996</v>
      </c>
      <c r="D5926" s="21">
        <v>224.7149</v>
      </c>
      <c r="E5926" s="21"/>
      <c r="F5926" s="24">
        <f t="shared" si="184"/>
        <v>38.880780000000001</v>
      </c>
      <c r="G5926" s="24">
        <v>38.880780000000001</v>
      </c>
      <c r="H5926" s="23">
        <v>5.4998300000000002</v>
      </c>
      <c r="I5926" s="23"/>
      <c r="J5926" s="23">
        <v>150</v>
      </c>
      <c r="K5926" s="23"/>
    </row>
    <row r="5927" spans="1:11" ht="12.75" customHeight="1" x14ac:dyDescent="0.25">
      <c r="A5927" s="20">
        <f t="shared" si="185"/>
        <v>43133.58333331898</v>
      </c>
      <c r="B5927" s="21">
        <v>34.789619999999999</v>
      </c>
      <c r="C5927" s="22">
        <v>4.9598899999999997</v>
      </c>
      <c r="D5927" s="21">
        <v>220.75839999999999</v>
      </c>
      <c r="E5927" s="21"/>
      <c r="F5927" s="24">
        <f t="shared" si="184"/>
        <v>34.789619999999999</v>
      </c>
      <c r="G5927" s="24">
        <v>34.789619999999999</v>
      </c>
      <c r="H5927" s="23">
        <v>5.4980599999999997</v>
      </c>
      <c r="I5927" s="23"/>
      <c r="J5927" s="23">
        <v>150</v>
      </c>
      <c r="K5927" s="23"/>
    </row>
    <row r="5928" spans="1:11" ht="12.75" customHeight="1" x14ac:dyDescent="0.25">
      <c r="A5928" s="20">
        <f t="shared" si="185"/>
        <v>43133.624999985645</v>
      </c>
      <c r="B5928" s="21">
        <v>54.700569999999999</v>
      </c>
      <c r="C5928" s="22">
        <v>4.6023300000000003</v>
      </c>
      <c r="D5928" s="21">
        <v>219.44919999999999</v>
      </c>
      <c r="E5928" s="21"/>
      <c r="F5928" s="24">
        <f t="shared" si="184"/>
        <v>54.700569999999999</v>
      </c>
      <c r="G5928" s="24">
        <v>54.700569999999999</v>
      </c>
      <c r="H5928" s="23">
        <v>5.4966100000000004</v>
      </c>
      <c r="I5928" s="23"/>
      <c r="J5928" s="23">
        <v>150</v>
      </c>
      <c r="K5928" s="23"/>
    </row>
    <row r="5929" spans="1:11" ht="12.75" customHeight="1" x14ac:dyDescent="0.25">
      <c r="A5929" s="20">
        <f t="shared" si="185"/>
        <v>43133.666666652309</v>
      </c>
      <c r="B5929" s="21">
        <v>116.3317</v>
      </c>
      <c r="C5929" s="22">
        <v>3.8814299999999999</v>
      </c>
      <c r="D5929" s="21">
        <v>224.30240000000001</v>
      </c>
      <c r="E5929" s="21"/>
      <c r="F5929" s="24">
        <f t="shared" si="184"/>
        <v>116.3317</v>
      </c>
      <c r="G5929" s="24">
        <v>116.3317</v>
      </c>
      <c r="H5929" s="23">
        <v>5.4942799999999998</v>
      </c>
      <c r="I5929" s="23"/>
      <c r="J5929" s="23">
        <v>150</v>
      </c>
      <c r="K5929" s="23"/>
    </row>
    <row r="5930" spans="1:11" ht="12.75" customHeight="1" x14ac:dyDescent="0.25">
      <c r="A5930" s="20">
        <f t="shared" si="185"/>
        <v>43133.708333318973</v>
      </c>
      <c r="B5930" s="21">
        <v>65.603710000000007</v>
      </c>
      <c r="C5930" s="22">
        <v>4.0482399999999998</v>
      </c>
      <c r="D5930" s="21">
        <v>217.29079999999999</v>
      </c>
      <c r="E5930" s="21"/>
      <c r="F5930" s="24">
        <f t="shared" si="184"/>
        <v>65.603710000000007</v>
      </c>
      <c r="G5930" s="24">
        <v>65.603710000000007</v>
      </c>
      <c r="H5930" s="23">
        <v>5.4933899999999998</v>
      </c>
      <c r="I5930" s="23"/>
      <c r="J5930" s="23">
        <v>150</v>
      </c>
      <c r="K5930" s="23"/>
    </row>
    <row r="5931" spans="1:11" ht="12.75" customHeight="1" x14ac:dyDescent="0.25">
      <c r="A5931" s="20">
        <f t="shared" si="185"/>
        <v>43133.749999985637</v>
      </c>
      <c r="B5931" s="21">
        <v>29.895569999999999</v>
      </c>
      <c r="C5931" s="22">
        <v>3.9058299999999999</v>
      </c>
      <c r="D5931" s="21">
        <v>235.7629</v>
      </c>
      <c r="E5931" s="21"/>
      <c r="F5931" s="24">
        <f t="shared" si="184"/>
        <v>29.895569999999999</v>
      </c>
      <c r="G5931" s="24">
        <v>29.895569999999999</v>
      </c>
      <c r="H5931" s="23">
        <v>5.4896099999999999</v>
      </c>
      <c r="I5931" s="23"/>
      <c r="J5931" s="23">
        <v>150</v>
      </c>
      <c r="K5931" s="23"/>
    </row>
    <row r="5932" spans="1:11" ht="12.75" customHeight="1" x14ac:dyDescent="0.25">
      <c r="A5932" s="20">
        <f t="shared" si="185"/>
        <v>43133.791666652302</v>
      </c>
      <c r="B5932" s="21">
        <v>40.384509999999999</v>
      </c>
      <c r="C5932" s="22">
        <v>3.37277</v>
      </c>
      <c r="D5932" s="21">
        <v>238.77359999999999</v>
      </c>
      <c r="E5932" s="21"/>
      <c r="F5932" s="24">
        <f t="shared" si="184"/>
        <v>40.384509999999999</v>
      </c>
      <c r="G5932" s="24">
        <v>40.384509999999999</v>
      </c>
      <c r="H5932" s="23">
        <v>5.4875800000000003</v>
      </c>
      <c r="I5932" s="23"/>
      <c r="J5932" s="23">
        <v>150</v>
      </c>
      <c r="K5932" s="23"/>
    </row>
    <row r="5933" spans="1:11" ht="12.75" customHeight="1" x14ac:dyDescent="0.25">
      <c r="A5933" s="20">
        <f t="shared" si="185"/>
        <v>43133.833333318966</v>
      </c>
      <c r="B5933" s="21">
        <v>20.584599999999998</v>
      </c>
      <c r="C5933" s="22">
        <v>1.7264999999999999</v>
      </c>
      <c r="D5933" s="21">
        <v>247.03980000000001</v>
      </c>
      <c r="E5933" s="21"/>
      <c r="F5933" s="24">
        <f t="shared" si="184"/>
        <v>20.584599999999998</v>
      </c>
      <c r="G5933" s="24">
        <v>20.584599999999998</v>
      </c>
      <c r="H5933" s="23">
        <v>5.48489</v>
      </c>
      <c r="I5933" s="23"/>
      <c r="J5933" s="23">
        <v>150</v>
      </c>
      <c r="K5933" s="23"/>
    </row>
    <row r="5934" spans="1:11" ht="12.75" customHeight="1" x14ac:dyDescent="0.25">
      <c r="A5934" s="20">
        <f t="shared" si="185"/>
        <v>43133.87499998563</v>
      </c>
      <c r="B5934" s="21">
        <v>26.71893</v>
      </c>
      <c r="C5934" s="22">
        <v>0.71031</v>
      </c>
      <c r="D5934" s="21">
        <v>269.43020000000001</v>
      </c>
      <c r="E5934" s="21"/>
      <c r="F5934" s="24">
        <f t="shared" si="184"/>
        <v>26.71893</v>
      </c>
      <c r="G5934" s="24">
        <v>26.71893</v>
      </c>
      <c r="H5934" s="23">
        <v>5.4751700000000003</v>
      </c>
      <c r="I5934" s="23"/>
      <c r="J5934" s="23">
        <v>150</v>
      </c>
      <c r="K5934" s="23"/>
    </row>
    <row r="5935" spans="1:11" ht="12.75" customHeight="1" x14ac:dyDescent="0.25">
      <c r="A5935" s="20">
        <f t="shared" si="185"/>
        <v>43133.916666652294</v>
      </c>
      <c r="B5935" s="21">
        <v>10.556559999999999</v>
      </c>
      <c r="C5935" s="22">
        <v>0.55134000000000005</v>
      </c>
      <c r="D5935" s="21">
        <v>319.66879999999998</v>
      </c>
      <c r="E5935" s="21"/>
      <c r="F5935" s="24">
        <f t="shared" si="184"/>
        <v>10.556559999999999</v>
      </c>
      <c r="G5935" s="24">
        <v>10.556559999999999</v>
      </c>
      <c r="H5935" s="23">
        <v>5.4749999999999996</v>
      </c>
      <c r="I5935" s="23"/>
      <c r="J5935" s="23">
        <v>150</v>
      </c>
      <c r="K5935" s="23"/>
    </row>
    <row r="5936" spans="1:11" ht="12.75" customHeight="1" x14ac:dyDescent="0.25">
      <c r="A5936" s="20">
        <f t="shared" si="185"/>
        <v>43133.958333318958</v>
      </c>
      <c r="B5936" s="21">
        <v>11.35155</v>
      </c>
      <c r="C5936" s="22">
        <v>0.55332000000000003</v>
      </c>
      <c r="D5936" s="21">
        <v>325.30220000000003</v>
      </c>
      <c r="E5936" s="21"/>
      <c r="F5936" s="24">
        <f t="shared" si="184"/>
        <v>11.35155</v>
      </c>
      <c r="G5936" s="24">
        <v>11.35155</v>
      </c>
      <c r="H5936" s="23">
        <v>5.4744599999999997</v>
      </c>
      <c r="I5936" s="23"/>
      <c r="J5936" s="23">
        <v>150</v>
      </c>
      <c r="K5936" s="23"/>
    </row>
    <row r="5937" spans="1:11" ht="12.75" customHeight="1" x14ac:dyDescent="0.25">
      <c r="A5937" s="20">
        <f t="shared" si="185"/>
        <v>43133.999999985623</v>
      </c>
      <c r="B5937" s="21">
        <v>21.03877</v>
      </c>
      <c r="C5937" s="22">
        <v>0.58977999999999997</v>
      </c>
      <c r="D5937" s="21">
        <v>332.39920000000001</v>
      </c>
      <c r="E5937" s="21"/>
      <c r="F5937" s="24">
        <f t="shared" si="184"/>
        <v>21.03877</v>
      </c>
      <c r="G5937" s="24">
        <v>21.03877</v>
      </c>
      <c r="H5937" s="23">
        <v>5.4694599999999998</v>
      </c>
      <c r="I5937" s="23"/>
      <c r="J5937" s="23">
        <v>150</v>
      </c>
      <c r="K5937" s="23"/>
    </row>
    <row r="5938" spans="1:11" ht="12.75" customHeight="1" x14ac:dyDescent="0.25">
      <c r="A5938" s="20">
        <f t="shared" si="185"/>
        <v>43134.041666652287</v>
      </c>
      <c r="B5938" s="21">
        <v>20.114460000000001</v>
      </c>
      <c r="C5938" s="22">
        <v>0.63246999999999998</v>
      </c>
      <c r="D5938" s="21">
        <v>320.40030000000002</v>
      </c>
      <c r="E5938" s="21"/>
      <c r="F5938" s="24">
        <f t="shared" si="184"/>
        <v>20.114460000000001</v>
      </c>
      <c r="G5938" s="24">
        <v>20.114460000000001</v>
      </c>
      <c r="H5938" s="23">
        <v>5.4685600000000001</v>
      </c>
      <c r="I5938" s="23">
        <f>COUNTIF(G5938:G5961,"&gt;150")</f>
        <v>0</v>
      </c>
      <c r="J5938" s="23">
        <v>150</v>
      </c>
      <c r="K5938" s="23"/>
    </row>
    <row r="5939" spans="1:11" ht="12.75" customHeight="1" x14ac:dyDescent="0.25">
      <c r="A5939" s="20">
        <f t="shared" si="185"/>
        <v>43134.083333318951</v>
      </c>
      <c r="B5939" s="21">
        <v>22.61619</v>
      </c>
      <c r="C5939" s="22">
        <v>0.76897000000000004</v>
      </c>
      <c r="D5939" s="21">
        <v>269.65679999999998</v>
      </c>
      <c r="E5939" s="21"/>
      <c r="F5939" s="24">
        <f t="shared" si="184"/>
        <v>22.61619</v>
      </c>
      <c r="G5939" s="24">
        <v>22.61619</v>
      </c>
      <c r="H5939" s="23">
        <v>5.4658899999999999</v>
      </c>
      <c r="I5939" s="23"/>
      <c r="J5939" s="23">
        <v>150</v>
      </c>
      <c r="K5939" s="23"/>
    </row>
    <row r="5940" spans="1:11" ht="12.75" customHeight="1" x14ac:dyDescent="0.25">
      <c r="A5940" s="20">
        <f t="shared" si="185"/>
        <v>43134.124999985615</v>
      </c>
      <c r="B5940" s="21">
        <v>1.12839</v>
      </c>
      <c r="C5940" s="22">
        <v>0.53386</v>
      </c>
      <c r="D5940" s="21">
        <v>265.84190000000001</v>
      </c>
      <c r="E5940" s="21"/>
      <c r="F5940" s="24">
        <f t="shared" si="184"/>
        <v>1.12839</v>
      </c>
      <c r="G5940" s="24">
        <v>1.12839</v>
      </c>
      <c r="H5940" s="23">
        <v>5.4648000000000003</v>
      </c>
      <c r="I5940" s="23"/>
      <c r="J5940" s="23">
        <v>150</v>
      </c>
      <c r="K5940" s="23"/>
    </row>
    <row r="5941" spans="1:11" ht="12.75" customHeight="1" x14ac:dyDescent="0.25">
      <c r="A5941" s="20">
        <f t="shared" si="185"/>
        <v>43134.16666665228</v>
      </c>
      <c r="B5941" s="21">
        <v>21.236940000000001</v>
      </c>
      <c r="C5941" s="22">
        <v>0.44484000000000001</v>
      </c>
      <c r="D5941" s="21">
        <v>294.60680000000002</v>
      </c>
      <c r="E5941" s="21"/>
      <c r="F5941" s="24">
        <f t="shared" si="184"/>
        <v>21.236940000000001</v>
      </c>
      <c r="G5941" s="24">
        <v>21.236940000000001</v>
      </c>
      <c r="H5941" s="23">
        <v>5.46455</v>
      </c>
      <c r="I5941" s="23"/>
      <c r="J5941" s="23">
        <v>150</v>
      </c>
      <c r="K5941" s="23"/>
    </row>
    <row r="5942" spans="1:11" ht="12.75" customHeight="1" x14ac:dyDescent="0.25">
      <c r="A5942" s="20">
        <f t="shared" si="185"/>
        <v>43134.208333318944</v>
      </c>
      <c r="B5942" s="21">
        <v>3.06284</v>
      </c>
      <c r="C5942" s="22">
        <v>0.52380000000000004</v>
      </c>
      <c r="D5942" s="21">
        <v>304.42559999999997</v>
      </c>
      <c r="E5942" s="21"/>
      <c r="F5942" s="24">
        <f t="shared" si="184"/>
        <v>3.06284</v>
      </c>
      <c r="G5942" s="24">
        <v>3.06284</v>
      </c>
      <c r="H5942" s="23">
        <v>5.4640000000000004</v>
      </c>
      <c r="I5942" s="23"/>
      <c r="J5942" s="23">
        <v>150</v>
      </c>
      <c r="K5942" s="23"/>
    </row>
    <row r="5943" spans="1:11" ht="12.75" customHeight="1" x14ac:dyDescent="0.25">
      <c r="A5943" s="20">
        <f t="shared" si="185"/>
        <v>43134.249999985608</v>
      </c>
      <c r="B5943" s="21">
        <v>10.89161</v>
      </c>
      <c r="C5943" s="22">
        <v>1.49804</v>
      </c>
      <c r="D5943" s="21">
        <v>282.96039999999999</v>
      </c>
      <c r="E5943" s="21"/>
      <c r="F5943" s="24">
        <f t="shared" si="184"/>
        <v>10.89161</v>
      </c>
      <c r="G5943" s="24">
        <v>10.89161</v>
      </c>
      <c r="H5943" s="23">
        <v>5.4616699999999998</v>
      </c>
      <c r="I5943" s="23"/>
      <c r="J5943" s="23">
        <v>150</v>
      </c>
      <c r="K5943" s="23"/>
    </row>
    <row r="5944" spans="1:11" ht="12.75" customHeight="1" x14ac:dyDescent="0.25">
      <c r="A5944" s="20">
        <f t="shared" si="185"/>
        <v>43134.291666652272</v>
      </c>
      <c r="B5944" s="21">
        <v>9.5332799999999995</v>
      </c>
      <c r="C5944" s="22">
        <v>1.06759</v>
      </c>
      <c r="D5944" s="21">
        <v>281.3261</v>
      </c>
      <c r="E5944" s="21"/>
      <c r="F5944" s="24">
        <f t="shared" si="184"/>
        <v>9.5332799999999995</v>
      </c>
      <c r="G5944" s="24">
        <v>9.5332799999999995</v>
      </c>
      <c r="H5944" s="23">
        <v>5.4604100000000004</v>
      </c>
      <c r="I5944" s="23"/>
      <c r="J5944" s="23">
        <v>150</v>
      </c>
      <c r="K5944" s="23"/>
    </row>
    <row r="5945" spans="1:11" ht="12.75" customHeight="1" x14ac:dyDescent="0.25">
      <c r="A5945" s="20">
        <f t="shared" si="185"/>
        <v>43134.333333318937</v>
      </c>
      <c r="B5945" s="21">
        <v>4.0149499999999998</v>
      </c>
      <c r="C5945" s="22">
        <v>1.34704</v>
      </c>
      <c r="D5945" s="21">
        <v>256.58659999999998</v>
      </c>
      <c r="E5945" s="21"/>
      <c r="F5945" s="24">
        <f t="shared" si="184"/>
        <v>4.0149499999999998</v>
      </c>
      <c r="G5945" s="24">
        <v>4.0149499999999998</v>
      </c>
      <c r="H5945" s="23">
        <v>5.4587500000000002</v>
      </c>
      <c r="I5945" s="23"/>
      <c r="J5945" s="23">
        <v>150</v>
      </c>
      <c r="K5945" s="23"/>
    </row>
    <row r="5946" spans="1:11" ht="12.75" customHeight="1" x14ac:dyDescent="0.25">
      <c r="A5946" s="20">
        <f t="shared" si="185"/>
        <v>43134.374999985601</v>
      </c>
      <c r="B5946" s="21">
        <v>13.15239</v>
      </c>
      <c r="C5946" s="22">
        <v>1.43435</v>
      </c>
      <c r="D5946" s="21">
        <v>242.3852</v>
      </c>
      <c r="E5946" s="21"/>
      <c r="F5946" s="24">
        <f t="shared" si="184"/>
        <v>13.15239</v>
      </c>
      <c r="G5946" s="24">
        <v>13.15239</v>
      </c>
      <c r="H5946" s="23">
        <v>5.4556100000000001</v>
      </c>
      <c r="I5946" s="23"/>
      <c r="J5946" s="23">
        <v>150</v>
      </c>
      <c r="K5946" s="23"/>
    </row>
    <row r="5947" spans="1:11" ht="12.75" customHeight="1" x14ac:dyDescent="0.25">
      <c r="A5947" s="20">
        <f t="shared" si="185"/>
        <v>43134.416666652265</v>
      </c>
      <c r="B5947" s="21">
        <v>21.250610000000002</v>
      </c>
      <c r="C5947" s="22">
        <v>2.8008099999999998</v>
      </c>
      <c r="D5947" s="21">
        <v>235.2895</v>
      </c>
      <c r="E5947" s="21"/>
      <c r="F5947" s="24">
        <f t="shared" si="184"/>
        <v>21.250610000000002</v>
      </c>
      <c r="G5947" s="24">
        <v>21.250610000000002</v>
      </c>
      <c r="H5947" s="23">
        <v>5.45383</v>
      </c>
      <c r="I5947" s="23"/>
      <c r="J5947" s="23">
        <v>150</v>
      </c>
      <c r="K5947" s="23"/>
    </row>
    <row r="5948" spans="1:11" ht="12.75" customHeight="1" x14ac:dyDescent="0.25">
      <c r="A5948" s="20">
        <f t="shared" si="185"/>
        <v>43134.458333318929</v>
      </c>
      <c r="B5948" s="21">
        <v>31.469329999999999</v>
      </c>
      <c r="C5948" s="22">
        <v>4.1294000000000004</v>
      </c>
      <c r="D5948" s="21">
        <v>254.45769999999999</v>
      </c>
      <c r="E5948" s="21"/>
      <c r="F5948" s="24">
        <f t="shared" si="184"/>
        <v>31.469329999999999</v>
      </c>
      <c r="G5948" s="24">
        <v>31.469329999999999</v>
      </c>
      <c r="H5948" s="23">
        <v>5.4538200000000003</v>
      </c>
      <c r="I5948" s="23"/>
      <c r="J5948" s="23">
        <v>150</v>
      </c>
      <c r="K5948" s="23"/>
    </row>
    <row r="5949" spans="1:11" ht="12.75" customHeight="1" x14ac:dyDescent="0.25">
      <c r="A5949" s="20">
        <f t="shared" si="185"/>
        <v>43134.499999985594</v>
      </c>
      <c r="B5949" s="21">
        <v>12.92389</v>
      </c>
      <c r="C5949" s="22">
        <v>4.6546000000000003</v>
      </c>
      <c r="D5949" s="21">
        <v>259.41789999999997</v>
      </c>
      <c r="E5949" s="21"/>
      <c r="F5949" s="24">
        <f t="shared" si="184"/>
        <v>12.92389</v>
      </c>
      <c r="G5949" s="24">
        <v>12.92389</v>
      </c>
      <c r="H5949" s="23">
        <v>5.4515000000000002</v>
      </c>
      <c r="I5949" s="23"/>
      <c r="J5949" s="23">
        <v>150</v>
      </c>
      <c r="K5949" s="23"/>
    </row>
    <row r="5950" spans="1:11" ht="12.75" customHeight="1" x14ac:dyDescent="0.25">
      <c r="A5950" s="20">
        <f t="shared" si="185"/>
        <v>43134.541666652258</v>
      </c>
      <c r="B5950" s="21">
        <v>9.1191700000000004</v>
      </c>
      <c r="C5950" s="22">
        <v>5.2167300000000001</v>
      </c>
      <c r="D5950" s="21">
        <v>279.48059999999998</v>
      </c>
      <c r="E5950" s="21"/>
      <c r="F5950" s="24">
        <f t="shared" si="184"/>
        <v>9.1191700000000004</v>
      </c>
      <c r="G5950" s="24">
        <v>9.1191700000000004</v>
      </c>
      <c r="H5950" s="23">
        <v>5.4504200000000003</v>
      </c>
      <c r="I5950" s="23"/>
      <c r="J5950" s="23">
        <v>150</v>
      </c>
      <c r="K5950" s="23"/>
    </row>
    <row r="5951" spans="1:11" ht="12.75" customHeight="1" x14ac:dyDescent="0.25">
      <c r="A5951" s="20">
        <f t="shared" si="185"/>
        <v>43134.583333318922</v>
      </c>
      <c r="B5951" s="21">
        <v>5.8034999999999997</v>
      </c>
      <c r="C5951" s="22">
        <v>4.4178899999999999</v>
      </c>
      <c r="D5951" s="21">
        <v>277.82510000000002</v>
      </c>
      <c r="E5951" s="21"/>
      <c r="F5951" s="24">
        <f t="shared" si="184"/>
        <v>5.8034999999999997</v>
      </c>
      <c r="G5951" s="24">
        <v>5.8034999999999997</v>
      </c>
      <c r="H5951" s="23">
        <v>5.4476100000000001</v>
      </c>
      <c r="I5951" s="23"/>
      <c r="J5951" s="23">
        <v>150</v>
      </c>
      <c r="K5951" s="23"/>
    </row>
    <row r="5952" spans="1:11" ht="12.75" customHeight="1" x14ac:dyDescent="0.25">
      <c r="A5952" s="20">
        <f t="shared" si="185"/>
        <v>43134.624999985586</v>
      </c>
      <c r="B5952" s="21">
        <v>1.6465000000000001</v>
      </c>
      <c r="C5952" s="22">
        <v>4.3567099999999996</v>
      </c>
      <c r="D5952" s="21">
        <v>252.4675</v>
      </c>
      <c r="E5952" s="21"/>
      <c r="F5952" s="24">
        <f t="shared" si="184"/>
        <v>1.6465000000000001</v>
      </c>
      <c r="G5952" s="24">
        <v>1.6465000000000001</v>
      </c>
      <c r="H5952" s="23">
        <v>5.4468800000000002</v>
      </c>
      <c r="I5952" s="23"/>
      <c r="J5952" s="23">
        <v>150</v>
      </c>
      <c r="K5952" s="23"/>
    </row>
    <row r="5953" spans="1:11" ht="12.75" customHeight="1" x14ac:dyDescent="0.25">
      <c r="A5953" s="20">
        <f t="shared" si="185"/>
        <v>43134.666666652251</v>
      </c>
      <c r="B5953" s="21">
        <v>6.93161</v>
      </c>
      <c r="C5953" s="22">
        <v>6.07545</v>
      </c>
      <c r="D5953" s="21">
        <v>250.17089999999999</v>
      </c>
      <c r="E5953" s="21"/>
      <c r="F5953" s="24">
        <f t="shared" si="184"/>
        <v>6.93161</v>
      </c>
      <c r="G5953" s="24">
        <v>6.93161</v>
      </c>
      <c r="H5953" s="23">
        <v>5.4401000000000002</v>
      </c>
      <c r="I5953" s="23"/>
      <c r="J5953" s="23">
        <v>150</v>
      </c>
      <c r="K5953" s="23"/>
    </row>
    <row r="5954" spans="1:11" ht="12.75" customHeight="1" x14ac:dyDescent="0.25">
      <c r="A5954" s="20">
        <f t="shared" si="185"/>
        <v>43134.708333318915</v>
      </c>
      <c r="B5954" s="21">
        <v>12.651999999999999</v>
      </c>
      <c r="C5954" s="22">
        <v>5.1612600000000004</v>
      </c>
      <c r="D5954" s="21">
        <v>240.5283</v>
      </c>
      <c r="E5954" s="21"/>
      <c r="F5954" s="24">
        <f t="shared" si="184"/>
        <v>12.651999999999999</v>
      </c>
      <c r="G5954" s="24">
        <v>12.651999999999999</v>
      </c>
      <c r="H5954" s="23">
        <v>5.4321000000000002</v>
      </c>
      <c r="I5954" s="23"/>
      <c r="J5954" s="23">
        <v>150</v>
      </c>
      <c r="K5954" s="23"/>
    </row>
    <row r="5955" spans="1:11" ht="12.75" customHeight="1" x14ac:dyDescent="0.25">
      <c r="A5955" s="20">
        <f t="shared" si="185"/>
        <v>43134.749999985579</v>
      </c>
      <c r="B5955" s="21">
        <v>20.332889999999999</v>
      </c>
      <c r="C5955" s="22">
        <v>3.9009900000000002</v>
      </c>
      <c r="D5955" s="21">
        <v>218.95939999999999</v>
      </c>
      <c r="E5955" s="21"/>
      <c r="F5955" s="24">
        <f t="shared" si="184"/>
        <v>20.332889999999999</v>
      </c>
      <c r="G5955" s="24">
        <v>20.332889999999999</v>
      </c>
      <c r="H5955" s="23">
        <v>5.4320000000000004</v>
      </c>
      <c r="I5955" s="23"/>
      <c r="J5955" s="23">
        <v>150</v>
      </c>
      <c r="K5955" s="23"/>
    </row>
    <row r="5956" spans="1:11" ht="12.75" customHeight="1" x14ac:dyDescent="0.25">
      <c r="A5956" s="20">
        <f t="shared" si="185"/>
        <v>43134.791666652243</v>
      </c>
      <c r="B5956" s="21">
        <v>25.13833</v>
      </c>
      <c r="C5956" s="22">
        <v>2.69136</v>
      </c>
      <c r="D5956" s="21">
        <v>225.8991</v>
      </c>
      <c r="E5956" s="21"/>
      <c r="F5956" s="24">
        <f t="shared" si="184"/>
        <v>25.13833</v>
      </c>
      <c r="G5956" s="24">
        <v>25.13833</v>
      </c>
      <c r="H5956" s="23">
        <v>5.4220800000000002</v>
      </c>
      <c r="I5956" s="23"/>
      <c r="J5956" s="23">
        <v>150</v>
      </c>
      <c r="K5956" s="23"/>
    </row>
    <row r="5957" spans="1:11" ht="12.75" customHeight="1" x14ac:dyDescent="0.25">
      <c r="A5957" s="20">
        <f t="shared" si="185"/>
        <v>43134.833333318908</v>
      </c>
      <c r="B5957" s="21">
        <v>4.1898900000000001</v>
      </c>
      <c r="C5957" s="22">
        <v>1.3085599999999999</v>
      </c>
      <c r="D5957" s="21">
        <v>257.0883</v>
      </c>
      <c r="E5957" s="21"/>
      <c r="F5957" s="24">
        <f t="shared" si="184"/>
        <v>4.1898900000000001</v>
      </c>
      <c r="G5957" s="24">
        <v>4.1898900000000001</v>
      </c>
      <c r="H5957" s="23">
        <v>5.4188400000000003</v>
      </c>
      <c r="I5957" s="23"/>
      <c r="J5957" s="23">
        <v>150</v>
      </c>
      <c r="K5957" s="23"/>
    </row>
    <row r="5958" spans="1:11" ht="12.75" customHeight="1" x14ac:dyDescent="0.25">
      <c r="A5958" s="20">
        <f t="shared" si="185"/>
        <v>43134.874999985572</v>
      </c>
      <c r="B5958" s="21">
        <v>23.564609999999998</v>
      </c>
      <c r="C5958" s="22">
        <v>0.68745999999999996</v>
      </c>
      <c r="D5958" s="21">
        <v>331.9348</v>
      </c>
      <c r="E5958" s="21"/>
      <c r="F5958" s="24">
        <f t="shared" si="184"/>
        <v>23.564609999999998</v>
      </c>
      <c r="G5958" s="24">
        <v>23.564609999999998</v>
      </c>
      <c r="H5958" s="23">
        <v>5.4175599999999999</v>
      </c>
      <c r="I5958" s="23"/>
      <c r="J5958" s="23">
        <v>150</v>
      </c>
      <c r="K5958" s="23"/>
    </row>
    <row r="5959" spans="1:11" ht="12.75" customHeight="1" x14ac:dyDescent="0.25">
      <c r="A5959" s="20">
        <f t="shared" si="185"/>
        <v>43134.916666652236</v>
      </c>
      <c r="B5959" s="21">
        <v>25.073779999999999</v>
      </c>
      <c r="C5959" s="22">
        <v>0.46947</v>
      </c>
      <c r="D5959" s="21">
        <v>316.63979999999998</v>
      </c>
      <c r="E5959" s="21"/>
      <c r="F5959" s="24">
        <f t="shared" si="184"/>
        <v>25.073779999999999</v>
      </c>
      <c r="G5959" s="24">
        <v>25.073779999999999</v>
      </c>
      <c r="H5959" s="23">
        <v>5.4161099999999998</v>
      </c>
      <c r="I5959" s="23"/>
      <c r="J5959" s="23">
        <v>150</v>
      </c>
      <c r="K5959" s="23"/>
    </row>
    <row r="5960" spans="1:11" ht="12.75" customHeight="1" x14ac:dyDescent="0.25">
      <c r="A5960" s="20">
        <f t="shared" si="185"/>
        <v>43134.9583333189</v>
      </c>
      <c r="B5960" s="21">
        <v>13.36839</v>
      </c>
      <c r="C5960" s="22">
        <v>0.82567000000000002</v>
      </c>
      <c r="D5960" s="21">
        <v>213.61600000000001</v>
      </c>
      <c r="E5960" s="21"/>
      <c r="F5960" s="24">
        <f t="shared" si="184"/>
        <v>13.36839</v>
      </c>
      <c r="G5960" s="24">
        <v>13.36839</v>
      </c>
      <c r="H5960" s="23">
        <v>5.4052100000000003</v>
      </c>
      <c r="I5960" s="23"/>
      <c r="J5960" s="23">
        <v>150</v>
      </c>
      <c r="K5960" s="23"/>
    </row>
    <row r="5961" spans="1:11" ht="12.75" customHeight="1" x14ac:dyDescent="0.25">
      <c r="A5961" s="20">
        <f t="shared" si="185"/>
        <v>43134.999999985565</v>
      </c>
      <c r="B5961" s="21">
        <v>4.4992000000000001</v>
      </c>
      <c r="C5961" s="22">
        <v>0.68289</v>
      </c>
      <c r="D5961" s="21">
        <v>20.943480000000001</v>
      </c>
      <c r="E5961" s="21"/>
      <c r="F5961" s="24">
        <f t="shared" si="184"/>
        <v>4.4992000000000001</v>
      </c>
      <c r="G5961" s="24">
        <v>4.4992000000000001</v>
      </c>
      <c r="H5961" s="23">
        <v>5.4023399999999997</v>
      </c>
      <c r="I5961" s="23"/>
      <c r="J5961" s="23">
        <v>150</v>
      </c>
      <c r="K5961" s="23"/>
    </row>
    <row r="5962" spans="1:11" ht="12.75" customHeight="1" x14ac:dyDescent="0.25">
      <c r="A5962" s="20">
        <f t="shared" si="185"/>
        <v>43135.041666652229</v>
      </c>
      <c r="B5962" s="21">
        <v>3.23407</v>
      </c>
      <c r="C5962" s="22">
        <v>0.48780000000000001</v>
      </c>
      <c r="D5962" s="21">
        <v>291.8451</v>
      </c>
      <c r="E5962" s="21"/>
      <c r="F5962" s="24">
        <f t="shared" si="184"/>
        <v>3.23407</v>
      </c>
      <c r="G5962" s="24">
        <v>3.23407</v>
      </c>
      <c r="H5962" s="23">
        <v>5.3947500000000002</v>
      </c>
      <c r="I5962" s="23">
        <f>COUNTIF(G5962:G5985,"&gt;150")</f>
        <v>0</v>
      </c>
      <c r="J5962" s="23">
        <v>150</v>
      </c>
      <c r="K5962" s="23"/>
    </row>
    <row r="5963" spans="1:11" ht="12.75" customHeight="1" x14ac:dyDescent="0.25">
      <c r="A5963" s="20">
        <f t="shared" si="185"/>
        <v>43135.083333318893</v>
      </c>
      <c r="B5963" s="21">
        <v>9.8560599999999994</v>
      </c>
      <c r="C5963" s="22">
        <v>0.42432999999999998</v>
      </c>
      <c r="D5963" s="21">
        <v>264.40780000000001</v>
      </c>
      <c r="E5963" s="21"/>
      <c r="F5963" s="24">
        <f t="shared" ref="F5963:F6026" si="186">IF(AND(B5963&gt;0,ISNUMBER(B5963)),B5963,"")</f>
        <v>9.8560599999999994</v>
      </c>
      <c r="G5963" s="24">
        <v>9.8560599999999994</v>
      </c>
      <c r="H5963" s="23">
        <v>5.3939399999999997</v>
      </c>
      <c r="I5963" s="23"/>
      <c r="J5963" s="23">
        <v>150</v>
      </c>
      <c r="K5963" s="23"/>
    </row>
    <row r="5964" spans="1:11" ht="12.75" customHeight="1" x14ac:dyDescent="0.25">
      <c r="A5964" s="20">
        <f t="shared" ref="A5964:A6027" si="187">A5963+1/24</f>
        <v>43135.124999985557</v>
      </c>
      <c r="B5964" s="21">
        <v>9.6292200000000001</v>
      </c>
      <c r="C5964" s="22">
        <v>0.25419000000000003</v>
      </c>
      <c r="D5964" s="21">
        <v>21.873339999999999</v>
      </c>
      <c r="E5964" s="21"/>
      <c r="F5964" s="24">
        <f t="shared" si="186"/>
        <v>9.6292200000000001</v>
      </c>
      <c r="G5964" s="24">
        <v>9.6292200000000001</v>
      </c>
      <c r="H5964" s="23">
        <v>5.3931100000000001</v>
      </c>
      <c r="I5964" s="23"/>
      <c r="J5964" s="23">
        <v>150</v>
      </c>
      <c r="K5964" s="23"/>
    </row>
    <row r="5965" spans="1:11" ht="12.75" customHeight="1" x14ac:dyDescent="0.25">
      <c r="A5965" s="20">
        <f t="shared" si="187"/>
        <v>43135.166666652221</v>
      </c>
      <c r="B5965" s="21">
        <v>13.11711</v>
      </c>
      <c r="C5965" s="22">
        <v>0.25303999999999999</v>
      </c>
      <c r="D5965" s="21">
        <v>265.01299999999998</v>
      </c>
      <c r="E5965" s="21"/>
      <c r="F5965" s="24">
        <f t="shared" si="186"/>
        <v>13.11711</v>
      </c>
      <c r="G5965" s="24">
        <v>13.11711</v>
      </c>
      <c r="H5965" s="23">
        <v>5.3871700000000002</v>
      </c>
      <c r="I5965" s="23"/>
      <c r="J5965" s="23">
        <v>150</v>
      </c>
      <c r="K5965" s="23"/>
    </row>
    <row r="5966" spans="1:11" ht="12.75" customHeight="1" x14ac:dyDescent="0.25">
      <c r="A5966" s="20">
        <f t="shared" si="187"/>
        <v>43135.208333318886</v>
      </c>
      <c r="B5966" s="21">
        <v>13.5265</v>
      </c>
      <c r="C5966" s="22">
        <v>0.39051999999999998</v>
      </c>
      <c r="D5966" s="21">
        <v>223.80869999999999</v>
      </c>
      <c r="E5966" s="21"/>
      <c r="F5966" s="24">
        <f t="shared" si="186"/>
        <v>13.5265</v>
      </c>
      <c r="G5966" s="24">
        <v>13.5265</v>
      </c>
      <c r="H5966" s="23">
        <v>5.3844200000000004</v>
      </c>
      <c r="I5966" s="23"/>
      <c r="J5966" s="23">
        <v>150</v>
      </c>
      <c r="K5966" s="23"/>
    </row>
    <row r="5967" spans="1:11" ht="12.75" customHeight="1" x14ac:dyDescent="0.25">
      <c r="A5967" s="20">
        <f t="shared" si="187"/>
        <v>43135.24999998555</v>
      </c>
      <c r="B5967" s="21">
        <v>7.0129999999999999</v>
      </c>
      <c r="C5967" s="22">
        <v>0.30663000000000001</v>
      </c>
      <c r="D5967" s="21">
        <v>103.8871</v>
      </c>
      <c r="E5967" s="21"/>
      <c r="F5967" s="24">
        <f t="shared" si="186"/>
        <v>7.0129999999999999</v>
      </c>
      <c r="G5967" s="24">
        <v>7.0129999999999999</v>
      </c>
      <c r="H5967" s="23">
        <v>5.3818299999999999</v>
      </c>
      <c r="I5967" s="23"/>
      <c r="J5967" s="23">
        <v>150</v>
      </c>
      <c r="K5967" s="23"/>
    </row>
    <row r="5968" spans="1:11" ht="12.75" customHeight="1" x14ac:dyDescent="0.25">
      <c r="A5968" s="20">
        <f t="shared" si="187"/>
        <v>43135.291666652214</v>
      </c>
      <c r="B5968" s="21">
        <v>13.04011</v>
      </c>
      <c r="C5968" s="22">
        <v>0.46067000000000002</v>
      </c>
      <c r="D5968" s="21">
        <v>269.21780000000001</v>
      </c>
      <c r="E5968" s="21"/>
      <c r="F5968" s="24">
        <f t="shared" si="186"/>
        <v>13.04011</v>
      </c>
      <c r="G5968" s="24">
        <v>13.04011</v>
      </c>
      <c r="H5968" s="23">
        <v>5.3805100000000001</v>
      </c>
      <c r="I5968" s="23"/>
      <c r="J5968" s="23">
        <v>150</v>
      </c>
      <c r="K5968" s="23"/>
    </row>
    <row r="5969" spans="1:11" ht="12.75" customHeight="1" x14ac:dyDescent="0.25">
      <c r="A5969" s="20">
        <f t="shared" si="187"/>
        <v>43135.333333318878</v>
      </c>
      <c r="B5969" s="21">
        <v>4.1988899999999996</v>
      </c>
      <c r="C5969" s="22">
        <v>0.25135999999999997</v>
      </c>
      <c r="D5969" s="21">
        <v>86.271960000000007</v>
      </c>
      <c r="E5969" s="21"/>
      <c r="F5969" s="24">
        <f t="shared" si="186"/>
        <v>4.1988899999999996</v>
      </c>
      <c r="G5969" s="24">
        <v>4.1988899999999996</v>
      </c>
      <c r="H5969" s="23">
        <v>5.3776700000000002</v>
      </c>
      <c r="I5969" s="23"/>
      <c r="J5969" s="23">
        <v>150</v>
      </c>
      <c r="K5969" s="23"/>
    </row>
    <row r="5970" spans="1:11" ht="12.75" customHeight="1" x14ac:dyDescent="0.25">
      <c r="A5970" s="20">
        <f t="shared" si="187"/>
        <v>43135.374999985543</v>
      </c>
      <c r="B5970" s="21">
        <v>3.5459499999999999</v>
      </c>
      <c r="C5970" s="22">
        <v>0.24012</v>
      </c>
      <c r="D5970" s="21">
        <v>142.839</v>
      </c>
      <c r="E5970" s="21"/>
      <c r="F5970" s="24">
        <f t="shared" si="186"/>
        <v>3.5459499999999999</v>
      </c>
      <c r="G5970" s="24">
        <v>3.5459499999999999</v>
      </c>
      <c r="H5970" s="23">
        <v>5.3722799999999999</v>
      </c>
      <c r="I5970" s="23"/>
      <c r="J5970" s="23">
        <v>150</v>
      </c>
      <c r="K5970" s="23"/>
    </row>
    <row r="5971" spans="1:11" ht="12.75" customHeight="1" x14ac:dyDescent="0.25">
      <c r="A5971" s="20">
        <f t="shared" si="187"/>
        <v>43135.416666652207</v>
      </c>
      <c r="B5971" s="21">
        <v>9.8847799999999992</v>
      </c>
      <c r="C5971" s="22">
        <v>0.42682999999999999</v>
      </c>
      <c r="D5971" s="21">
        <v>151.77520000000001</v>
      </c>
      <c r="E5971" s="21"/>
      <c r="F5971" s="24">
        <f t="shared" si="186"/>
        <v>9.8847799999999992</v>
      </c>
      <c r="G5971" s="24">
        <v>9.8847799999999992</v>
      </c>
      <c r="H5971" s="23">
        <v>5.3665000000000003</v>
      </c>
      <c r="I5971" s="23"/>
      <c r="J5971" s="23">
        <v>150</v>
      </c>
      <c r="K5971" s="23"/>
    </row>
    <row r="5972" spans="1:11" ht="12.75" customHeight="1" x14ac:dyDescent="0.25">
      <c r="A5972" s="20">
        <f t="shared" si="187"/>
        <v>43135.458333318871</v>
      </c>
      <c r="B5972" s="21">
        <v>4.8955000000000002</v>
      </c>
      <c r="C5972" s="22">
        <v>1.4470700000000001</v>
      </c>
      <c r="D5972" s="21">
        <v>182.16800000000001</v>
      </c>
      <c r="E5972" s="21"/>
      <c r="F5972" s="24">
        <f t="shared" si="186"/>
        <v>4.8955000000000002</v>
      </c>
      <c r="G5972" s="24">
        <v>4.8955000000000002</v>
      </c>
      <c r="H5972" s="23">
        <v>5.3647799999999997</v>
      </c>
      <c r="I5972" s="23"/>
      <c r="J5972" s="23">
        <v>150</v>
      </c>
      <c r="K5972" s="23"/>
    </row>
    <row r="5973" spans="1:11" ht="12.75" customHeight="1" x14ac:dyDescent="0.25">
      <c r="A5973" s="20">
        <f t="shared" si="187"/>
        <v>43135.499999985535</v>
      </c>
      <c r="B5973" s="21">
        <v>8.6427200000000006</v>
      </c>
      <c r="C5973" s="22">
        <v>1.1851100000000001</v>
      </c>
      <c r="D5973" s="21">
        <v>152.3272</v>
      </c>
      <c r="E5973" s="21"/>
      <c r="F5973" s="24">
        <f t="shared" si="186"/>
        <v>8.6427200000000006</v>
      </c>
      <c r="G5973" s="24">
        <v>8.6427200000000006</v>
      </c>
      <c r="H5973" s="23">
        <v>5.3628299999999998</v>
      </c>
      <c r="I5973" s="23"/>
      <c r="J5973" s="23">
        <v>150</v>
      </c>
      <c r="K5973" s="23"/>
    </row>
    <row r="5974" spans="1:11" ht="12.75" customHeight="1" x14ac:dyDescent="0.25">
      <c r="A5974" s="20">
        <f t="shared" si="187"/>
        <v>43135.5416666522</v>
      </c>
      <c r="B5974" s="21">
        <v>6.33711</v>
      </c>
      <c r="C5974" s="22">
        <v>0.48552000000000001</v>
      </c>
      <c r="D5974" s="21">
        <v>96.402240000000006</v>
      </c>
      <c r="E5974" s="21"/>
      <c r="F5974" s="24">
        <f t="shared" si="186"/>
        <v>6.33711</v>
      </c>
      <c r="G5974" s="24">
        <v>6.33711</v>
      </c>
      <c r="H5974" s="23">
        <v>5.3603699999999996</v>
      </c>
      <c r="I5974" s="23"/>
      <c r="J5974" s="23">
        <v>150</v>
      </c>
      <c r="K5974" s="23"/>
    </row>
    <row r="5975" spans="1:11" ht="12.75" customHeight="1" x14ac:dyDescent="0.25">
      <c r="A5975" s="20">
        <f t="shared" si="187"/>
        <v>43135.583333318864</v>
      </c>
      <c r="B5975" s="21">
        <v>1.63317</v>
      </c>
      <c r="C5975" s="22">
        <v>0.54837000000000002</v>
      </c>
      <c r="D5975" s="21">
        <v>120.4165</v>
      </c>
      <c r="E5975" s="21"/>
      <c r="F5975" s="24">
        <f t="shared" si="186"/>
        <v>1.63317</v>
      </c>
      <c r="G5975" s="24">
        <v>1.63317</v>
      </c>
      <c r="H5975" s="23">
        <v>5.3593400000000004</v>
      </c>
      <c r="I5975" s="23"/>
      <c r="J5975" s="23">
        <v>150</v>
      </c>
      <c r="K5975" s="23"/>
    </row>
    <row r="5976" spans="1:11" ht="12.75" customHeight="1" x14ac:dyDescent="0.25">
      <c r="A5976" s="20">
        <f t="shared" si="187"/>
        <v>43135.624999985528</v>
      </c>
      <c r="B5976" s="21">
        <v>6.0067199999999996</v>
      </c>
      <c r="C5976" s="22">
        <v>0.62209999999999999</v>
      </c>
      <c r="D5976" s="21">
        <v>158.80510000000001</v>
      </c>
      <c r="E5976" s="21"/>
      <c r="F5976" s="24">
        <f t="shared" si="186"/>
        <v>6.0067199999999996</v>
      </c>
      <c r="G5976" s="24">
        <v>6.0067199999999996</v>
      </c>
      <c r="H5976" s="23">
        <v>5.3563299999999998</v>
      </c>
      <c r="I5976" s="23"/>
      <c r="J5976" s="23">
        <v>150</v>
      </c>
      <c r="K5976" s="23"/>
    </row>
    <row r="5977" spans="1:11" ht="12.75" customHeight="1" x14ac:dyDescent="0.25">
      <c r="A5977" s="20">
        <f t="shared" si="187"/>
        <v>43135.666666652192</v>
      </c>
      <c r="B5977" s="21"/>
      <c r="C5977" s="22">
        <v>0.99041000000000001</v>
      </c>
      <c r="D5977" s="21">
        <v>227.351</v>
      </c>
      <c r="E5977" s="21"/>
      <c r="F5977" s="24" t="str">
        <f t="shared" si="186"/>
        <v/>
      </c>
      <c r="G5977" s="24" t="s">
        <v>189</v>
      </c>
      <c r="H5977" s="23">
        <v>5.3557399999999999</v>
      </c>
      <c r="I5977" s="23"/>
      <c r="J5977" s="23">
        <v>150</v>
      </c>
      <c r="K5977" s="23"/>
    </row>
    <row r="5978" spans="1:11" ht="12.75" customHeight="1" x14ac:dyDescent="0.25">
      <c r="A5978" s="20">
        <f t="shared" si="187"/>
        <v>43135.708333318857</v>
      </c>
      <c r="B5978" s="21">
        <v>10.942830000000001</v>
      </c>
      <c r="C5978" s="22">
        <v>0.74687999999999999</v>
      </c>
      <c r="D5978" s="21">
        <v>155.1258</v>
      </c>
      <c r="E5978" s="21"/>
      <c r="F5978" s="24">
        <f t="shared" si="186"/>
        <v>10.942830000000001</v>
      </c>
      <c r="G5978" s="24">
        <v>10.942830000000001</v>
      </c>
      <c r="H5978" s="23">
        <v>5.3554500000000003</v>
      </c>
      <c r="I5978" s="23"/>
      <c r="J5978" s="23">
        <v>150</v>
      </c>
      <c r="K5978" s="23"/>
    </row>
    <row r="5979" spans="1:11" ht="12.75" customHeight="1" x14ac:dyDescent="0.25">
      <c r="A5979" s="20">
        <f t="shared" si="187"/>
        <v>43135.749999985521</v>
      </c>
      <c r="B5979" s="21">
        <v>11.130610000000001</v>
      </c>
      <c r="C5979" s="22">
        <v>0.38363999999999998</v>
      </c>
      <c r="D5979" s="21">
        <v>97.397199999999998</v>
      </c>
      <c r="E5979" s="21"/>
      <c r="F5979" s="24">
        <f t="shared" si="186"/>
        <v>11.130610000000001</v>
      </c>
      <c r="G5979" s="24">
        <v>11.130610000000001</v>
      </c>
      <c r="H5979" s="23">
        <v>5.3554500000000003</v>
      </c>
      <c r="I5979" s="23"/>
      <c r="J5979" s="23">
        <v>150</v>
      </c>
      <c r="K5979" s="23"/>
    </row>
    <row r="5980" spans="1:11" ht="12.75" customHeight="1" x14ac:dyDescent="0.25">
      <c r="A5980" s="20">
        <f t="shared" si="187"/>
        <v>43135.791666652185</v>
      </c>
      <c r="B5980" s="21">
        <v>9.7042800000000007</v>
      </c>
      <c r="C5980" s="22">
        <v>0.48103000000000001</v>
      </c>
      <c r="D5980" s="21">
        <v>112.8789</v>
      </c>
      <c r="E5980" s="21"/>
      <c r="F5980" s="24">
        <f t="shared" si="186"/>
        <v>9.7042800000000007</v>
      </c>
      <c r="G5980" s="24">
        <v>9.7042800000000007</v>
      </c>
      <c r="H5980" s="23">
        <v>5.35</v>
      </c>
      <c r="I5980" s="23"/>
      <c r="J5980" s="23">
        <v>150</v>
      </c>
      <c r="K5980" s="23"/>
    </row>
    <row r="5981" spans="1:11" ht="12.75" customHeight="1" x14ac:dyDescent="0.25">
      <c r="A5981" s="20">
        <f t="shared" si="187"/>
        <v>43135.833333318849</v>
      </c>
      <c r="B5981" s="21">
        <v>22.123999999999999</v>
      </c>
      <c r="C5981" s="22">
        <v>0.33339999999999997</v>
      </c>
      <c r="D5981" s="21">
        <v>202.8845</v>
      </c>
      <c r="E5981" s="21"/>
      <c r="F5981" s="24">
        <f t="shared" si="186"/>
        <v>22.123999999999999</v>
      </c>
      <c r="G5981" s="24">
        <v>22.123999999999999</v>
      </c>
      <c r="H5981" s="23">
        <v>5.3472299999999997</v>
      </c>
      <c r="I5981" s="23"/>
      <c r="J5981" s="23">
        <v>150</v>
      </c>
      <c r="K5981" s="23"/>
    </row>
    <row r="5982" spans="1:11" ht="12.75" customHeight="1" x14ac:dyDescent="0.25">
      <c r="A5982" s="20">
        <f t="shared" si="187"/>
        <v>43135.874999985514</v>
      </c>
      <c r="B5982" s="21">
        <v>10.114330000000001</v>
      </c>
      <c r="C5982" s="22">
        <v>0.49098000000000003</v>
      </c>
      <c r="D5982" s="21">
        <v>314.74290000000002</v>
      </c>
      <c r="E5982" s="21"/>
      <c r="F5982" s="24">
        <f t="shared" si="186"/>
        <v>10.114330000000001</v>
      </c>
      <c r="G5982" s="24">
        <v>10.114330000000001</v>
      </c>
      <c r="H5982" s="23">
        <v>5.3421700000000003</v>
      </c>
      <c r="I5982" s="23"/>
      <c r="J5982" s="23">
        <v>150</v>
      </c>
      <c r="K5982" s="23"/>
    </row>
    <row r="5983" spans="1:11" ht="12.75" customHeight="1" x14ac:dyDescent="0.25">
      <c r="A5983" s="20">
        <f t="shared" si="187"/>
        <v>43135.916666652178</v>
      </c>
      <c r="B5983" s="21">
        <v>9.1944999999999997</v>
      </c>
      <c r="C5983" s="22">
        <v>0.31468000000000002</v>
      </c>
      <c r="D5983" s="21">
        <v>353.84359999999998</v>
      </c>
      <c r="E5983" s="21"/>
      <c r="F5983" s="24">
        <f t="shared" si="186"/>
        <v>9.1944999999999997</v>
      </c>
      <c r="G5983" s="24">
        <v>9.1944999999999997</v>
      </c>
      <c r="H5983" s="23">
        <v>5.3381800000000004</v>
      </c>
      <c r="I5983" s="23"/>
      <c r="J5983" s="23">
        <v>150</v>
      </c>
      <c r="K5983" s="23"/>
    </row>
    <row r="5984" spans="1:11" ht="12.75" customHeight="1" x14ac:dyDescent="0.25">
      <c r="A5984" s="20">
        <f t="shared" si="187"/>
        <v>43135.958333318842</v>
      </c>
      <c r="B5984" s="21">
        <v>14.80289</v>
      </c>
      <c r="C5984" s="22">
        <v>0.35519000000000001</v>
      </c>
      <c r="D5984" s="21">
        <v>348.15499999999997</v>
      </c>
      <c r="E5984" s="21"/>
      <c r="F5984" s="24">
        <f t="shared" si="186"/>
        <v>14.80289</v>
      </c>
      <c r="G5984" s="24">
        <v>14.80289</v>
      </c>
      <c r="H5984" s="23">
        <v>5.3373900000000001</v>
      </c>
      <c r="I5984" s="23"/>
      <c r="J5984" s="23">
        <v>150</v>
      </c>
      <c r="K5984" s="23"/>
    </row>
    <row r="5985" spans="1:11" ht="12.75" customHeight="1" x14ac:dyDescent="0.25">
      <c r="A5985" s="20">
        <f t="shared" si="187"/>
        <v>43135.999999985506</v>
      </c>
      <c r="B5985" s="21">
        <v>-1.4333400000000001</v>
      </c>
      <c r="C5985" s="22">
        <v>0.50590999999999997</v>
      </c>
      <c r="D5985" s="21">
        <v>260.20119999999997</v>
      </c>
      <c r="E5985" s="21"/>
      <c r="F5985" s="24" t="str">
        <f t="shared" si="186"/>
        <v/>
      </c>
      <c r="G5985" s="24" t="s">
        <v>189</v>
      </c>
      <c r="H5985" s="23">
        <v>5.3332199999999998</v>
      </c>
      <c r="I5985" s="23"/>
      <c r="J5985" s="23">
        <v>150</v>
      </c>
      <c r="K5985" s="23"/>
    </row>
    <row r="5986" spans="1:11" ht="12.75" customHeight="1" x14ac:dyDescent="0.25">
      <c r="A5986" s="20">
        <f t="shared" si="187"/>
        <v>43136.041666652171</v>
      </c>
      <c r="B5986" s="21">
        <v>-5.5927300000000004</v>
      </c>
      <c r="C5986" s="22">
        <v>0.37862000000000001</v>
      </c>
      <c r="D5986" s="21">
        <v>216.23099999999999</v>
      </c>
      <c r="E5986" s="21"/>
      <c r="F5986" s="24" t="str">
        <f t="shared" si="186"/>
        <v/>
      </c>
      <c r="G5986" s="24" t="s">
        <v>189</v>
      </c>
      <c r="H5986" s="23">
        <v>5.3318300000000001</v>
      </c>
      <c r="I5986" s="23">
        <f>COUNTIF(G5986:G6009,"&gt;150")</f>
        <v>0</v>
      </c>
      <c r="J5986" s="23">
        <v>150</v>
      </c>
      <c r="K5986" s="23"/>
    </row>
    <row r="5987" spans="1:11" ht="12.75" customHeight="1" x14ac:dyDescent="0.25">
      <c r="A5987" s="20">
        <f t="shared" si="187"/>
        <v>43136.083333318835</v>
      </c>
      <c r="B5987" s="21">
        <v>4.8135000000000003</v>
      </c>
      <c r="C5987" s="22">
        <v>0.37948999999999999</v>
      </c>
      <c r="D5987" s="21">
        <v>93.894549999999995</v>
      </c>
      <c r="E5987" s="21"/>
      <c r="F5987" s="24">
        <f t="shared" si="186"/>
        <v>4.8135000000000003</v>
      </c>
      <c r="G5987" s="24">
        <v>4.8135000000000003</v>
      </c>
      <c r="H5987" s="23">
        <v>5.3309199999999999</v>
      </c>
      <c r="I5987" s="23"/>
      <c r="J5987" s="23">
        <v>150</v>
      </c>
      <c r="K5987" s="23"/>
    </row>
    <row r="5988" spans="1:11" ht="12.75" customHeight="1" x14ac:dyDescent="0.25">
      <c r="A5988" s="20">
        <f t="shared" si="187"/>
        <v>43136.124999985499</v>
      </c>
      <c r="B5988" s="21">
        <v>2.98522</v>
      </c>
      <c r="C5988" s="22">
        <v>0.19955999999999999</v>
      </c>
      <c r="D5988" s="21">
        <v>264.41149999999999</v>
      </c>
      <c r="E5988" s="21"/>
      <c r="F5988" s="24">
        <f t="shared" si="186"/>
        <v>2.98522</v>
      </c>
      <c r="G5988" s="24">
        <v>2.98522</v>
      </c>
      <c r="H5988" s="23">
        <v>5.3204500000000001</v>
      </c>
      <c r="I5988" s="23"/>
      <c r="J5988" s="23">
        <v>150</v>
      </c>
      <c r="K5988" s="23"/>
    </row>
    <row r="5989" spans="1:11" ht="12.75" customHeight="1" x14ac:dyDescent="0.25">
      <c r="A5989" s="20">
        <f t="shared" si="187"/>
        <v>43136.166666652163</v>
      </c>
      <c r="B5989" s="21">
        <v>3.1067200000000001</v>
      </c>
      <c r="C5989" s="22">
        <v>0.22292000000000001</v>
      </c>
      <c r="D5989" s="21">
        <v>308.80770000000001</v>
      </c>
      <c r="E5989" s="21"/>
      <c r="F5989" s="24">
        <f t="shared" si="186"/>
        <v>3.1067200000000001</v>
      </c>
      <c r="G5989" s="24">
        <v>3.1067200000000001</v>
      </c>
      <c r="H5989" s="23">
        <v>5.3159900000000002</v>
      </c>
      <c r="I5989" s="23"/>
      <c r="J5989" s="23">
        <v>150</v>
      </c>
      <c r="K5989" s="23"/>
    </row>
    <row r="5990" spans="1:11" ht="12.75" customHeight="1" x14ac:dyDescent="0.25">
      <c r="A5990" s="20">
        <f t="shared" si="187"/>
        <v>43136.208333318827</v>
      </c>
      <c r="B5990" s="21">
        <v>-1.5199400000000001</v>
      </c>
      <c r="C5990" s="22">
        <v>0.27123999999999998</v>
      </c>
      <c r="D5990" s="21">
        <v>12.090020000000001</v>
      </c>
      <c r="E5990" s="21"/>
      <c r="F5990" s="24" t="str">
        <f t="shared" si="186"/>
        <v/>
      </c>
      <c r="G5990" s="24" t="s">
        <v>189</v>
      </c>
      <c r="H5990" s="23">
        <v>5.3142800000000001</v>
      </c>
      <c r="I5990" s="23"/>
      <c r="J5990" s="23">
        <v>150</v>
      </c>
      <c r="K5990" s="23"/>
    </row>
    <row r="5991" spans="1:11" ht="12.75" customHeight="1" x14ac:dyDescent="0.25">
      <c r="A5991" s="20">
        <f t="shared" si="187"/>
        <v>43136.249999985492</v>
      </c>
      <c r="B5991" s="21">
        <v>1.4659500000000001</v>
      </c>
      <c r="C5991" s="22">
        <v>0.37575999999999998</v>
      </c>
      <c r="D5991" s="21">
        <v>323.09890000000001</v>
      </c>
      <c r="E5991" s="21"/>
      <c r="F5991" s="24">
        <f t="shared" si="186"/>
        <v>1.4659500000000001</v>
      </c>
      <c r="G5991" s="24">
        <v>1.4659500000000001</v>
      </c>
      <c r="H5991" s="23">
        <v>5.3105599999999997</v>
      </c>
      <c r="I5991" s="23"/>
      <c r="J5991" s="23">
        <v>150</v>
      </c>
      <c r="K5991" s="23"/>
    </row>
    <row r="5992" spans="1:11" ht="12.75" customHeight="1" x14ac:dyDescent="0.25">
      <c r="A5992" s="20">
        <f t="shared" si="187"/>
        <v>43136.291666652156</v>
      </c>
      <c r="B5992" s="21">
        <v>1.53739</v>
      </c>
      <c r="C5992" s="22">
        <v>0.32593</v>
      </c>
      <c r="D5992" s="21">
        <v>82.400319999999994</v>
      </c>
      <c r="E5992" s="21"/>
      <c r="F5992" s="24">
        <f t="shared" si="186"/>
        <v>1.53739</v>
      </c>
      <c r="G5992" s="24">
        <v>1.53739</v>
      </c>
      <c r="H5992" s="23">
        <v>5.3042499999999997</v>
      </c>
      <c r="I5992" s="23"/>
      <c r="J5992" s="23">
        <v>150</v>
      </c>
      <c r="K5992" s="23"/>
    </row>
    <row r="5993" spans="1:11" ht="12.75" customHeight="1" x14ac:dyDescent="0.25">
      <c r="A5993" s="20">
        <f t="shared" si="187"/>
        <v>43136.33333331882</v>
      </c>
      <c r="B5993" s="21">
        <v>4.4766700000000004</v>
      </c>
      <c r="C5993" s="22">
        <v>0.36506</v>
      </c>
      <c r="D5993" s="21">
        <v>83.401390000000006</v>
      </c>
      <c r="E5993" s="21"/>
      <c r="F5993" s="24">
        <f t="shared" si="186"/>
        <v>4.4766700000000004</v>
      </c>
      <c r="G5993" s="24">
        <v>4.4766700000000004</v>
      </c>
      <c r="H5993" s="23">
        <v>5.3040000000000003</v>
      </c>
      <c r="I5993" s="23"/>
      <c r="J5993" s="23">
        <v>150</v>
      </c>
      <c r="K5993" s="23"/>
    </row>
    <row r="5994" spans="1:11" ht="12.75" customHeight="1" x14ac:dyDescent="0.25">
      <c r="A5994" s="20">
        <f t="shared" si="187"/>
        <v>43136.374999985484</v>
      </c>
      <c r="B5994" s="21">
        <v>3.6317300000000001</v>
      </c>
      <c r="C5994" s="22">
        <v>0.38872000000000001</v>
      </c>
      <c r="D5994" s="21">
        <v>100.45480000000001</v>
      </c>
      <c r="E5994" s="21"/>
      <c r="F5994" s="24">
        <f t="shared" si="186"/>
        <v>3.6317300000000001</v>
      </c>
      <c r="G5994" s="24">
        <v>3.6317300000000001</v>
      </c>
      <c r="H5994" s="23">
        <v>5.3006000000000002</v>
      </c>
      <c r="I5994" s="23"/>
      <c r="J5994" s="23">
        <v>150</v>
      </c>
      <c r="K5994" s="23"/>
    </row>
    <row r="5995" spans="1:11" ht="12.75" customHeight="1" x14ac:dyDescent="0.25">
      <c r="A5995" s="20">
        <f t="shared" si="187"/>
        <v>43136.416666652149</v>
      </c>
      <c r="B5995" s="21">
        <v>16.69106</v>
      </c>
      <c r="C5995" s="22">
        <v>1.8909100000000001</v>
      </c>
      <c r="D5995" s="21">
        <v>238.32089999999999</v>
      </c>
      <c r="E5995" s="21"/>
      <c r="F5995" s="24">
        <f t="shared" si="186"/>
        <v>16.69106</v>
      </c>
      <c r="G5995" s="24">
        <v>16.69106</v>
      </c>
      <c r="H5995" s="23">
        <v>5.2987200000000003</v>
      </c>
      <c r="I5995" s="23"/>
      <c r="J5995" s="23">
        <v>150</v>
      </c>
      <c r="K5995" s="23"/>
    </row>
    <row r="5996" spans="1:11" ht="12.75" customHeight="1" x14ac:dyDescent="0.25">
      <c r="A5996" s="20">
        <f t="shared" si="187"/>
        <v>43136.458333318813</v>
      </c>
      <c r="B5996" s="21">
        <v>34.322389999999999</v>
      </c>
      <c r="C5996" s="22">
        <v>1.42144</v>
      </c>
      <c r="D5996" s="21">
        <v>254.71729999999999</v>
      </c>
      <c r="E5996" s="21"/>
      <c r="F5996" s="24">
        <f t="shared" si="186"/>
        <v>34.322389999999999</v>
      </c>
      <c r="G5996" s="24">
        <v>34.322389999999999</v>
      </c>
      <c r="H5996" s="23">
        <v>5.2960000000000003</v>
      </c>
      <c r="I5996" s="23"/>
      <c r="J5996" s="23">
        <v>150</v>
      </c>
      <c r="K5996" s="23"/>
    </row>
    <row r="5997" spans="1:11" ht="12.75" customHeight="1" x14ac:dyDescent="0.25">
      <c r="A5997" s="20">
        <f t="shared" si="187"/>
        <v>43136.499999985477</v>
      </c>
      <c r="B5997" s="21">
        <v>25.921050000000001</v>
      </c>
      <c r="C5997" s="22">
        <v>0.70379999999999998</v>
      </c>
      <c r="D5997" s="21">
        <v>171.0882</v>
      </c>
      <c r="E5997" s="21"/>
      <c r="F5997" s="24">
        <f t="shared" si="186"/>
        <v>25.921050000000001</v>
      </c>
      <c r="G5997" s="24">
        <v>25.921050000000001</v>
      </c>
      <c r="H5997" s="23">
        <v>5.2934000000000001</v>
      </c>
      <c r="I5997" s="23"/>
      <c r="J5997" s="23">
        <v>150</v>
      </c>
      <c r="K5997" s="23"/>
    </row>
    <row r="5998" spans="1:11" ht="12.75" customHeight="1" x14ac:dyDescent="0.25">
      <c r="A5998" s="20">
        <f t="shared" si="187"/>
        <v>43136.541666652141</v>
      </c>
      <c r="B5998" s="21">
        <v>46.986220000000003</v>
      </c>
      <c r="C5998" s="22">
        <v>0.87487000000000004</v>
      </c>
      <c r="D5998" s="21">
        <v>187.7679</v>
      </c>
      <c r="E5998" s="21"/>
      <c r="F5998" s="24">
        <f t="shared" si="186"/>
        <v>46.986220000000003</v>
      </c>
      <c r="G5998" s="24">
        <v>46.986220000000003</v>
      </c>
      <c r="H5998" s="23">
        <v>5.2913899999999998</v>
      </c>
      <c r="I5998" s="23"/>
      <c r="J5998" s="23">
        <v>150</v>
      </c>
      <c r="K5998" s="23"/>
    </row>
    <row r="5999" spans="1:11" ht="12.75" customHeight="1" x14ac:dyDescent="0.25">
      <c r="A5999" s="20">
        <f t="shared" si="187"/>
        <v>43136.583333318806</v>
      </c>
      <c r="B5999" s="21">
        <v>92.992769999999993</v>
      </c>
      <c r="C5999" s="22">
        <v>0.77886</v>
      </c>
      <c r="D5999" s="21">
        <v>111.58750000000001</v>
      </c>
      <c r="E5999" s="21"/>
      <c r="F5999" s="24">
        <f t="shared" si="186"/>
        <v>92.992769999999993</v>
      </c>
      <c r="G5999" s="24">
        <v>92.992769999999993</v>
      </c>
      <c r="H5999" s="23">
        <v>5.2903000000000002</v>
      </c>
      <c r="I5999" s="23"/>
      <c r="J5999" s="23">
        <v>150</v>
      </c>
      <c r="K5999" s="23"/>
    </row>
    <row r="6000" spans="1:11" ht="12.75" customHeight="1" x14ac:dyDescent="0.25">
      <c r="A6000" s="20">
        <f t="shared" si="187"/>
        <v>43136.62499998547</v>
      </c>
      <c r="B6000" s="21">
        <v>30.242940000000001</v>
      </c>
      <c r="C6000" s="22">
        <v>0.73319000000000001</v>
      </c>
      <c r="D6000" s="21">
        <v>58.583660000000002</v>
      </c>
      <c r="E6000" s="21"/>
      <c r="F6000" s="24">
        <f t="shared" si="186"/>
        <v>30.242940000000001</v>
      </c>
      <c r="G6000" s="24">
        <v>30.242940000000001</v>
      </c>
      <c r="H6000" s="23">
        <v>5.2892799999999998</v>
      </c>
      <c r="I6000" s="23"/>
      <c r="J6000" s="23">
        <v>150</v>
      </c>
      <c r="K6000" s="23"/>
    </row>
    <row r="6001" spans="1:11" ht="12.75" customHeight="1" x14ac:dyDescent="0.25">
      <c r="A6001" s="20">
        <f t="shared" si="187"/>
        <v>43136.666666652134</v>
      </c>
      <c r="B6001" s="21">
        <v>64.241510000000005</v>
      </c>
      <c r="C6001" s="22">
        <v>2.8862700000000001</v>
      </c>
      <c r="D6001" s="21">
        <v>228.47790000000001</v>
      </c>
      <c r="E6001" s="21"/>
      <c r="F6001" s="24">
        <f t="shared" si="186"/>
        <v>64.241510000000005</v>
      </c>
      <c r="G6001" s="24">
        <v>64.241510000000005</v>
      </c>
      <c r="H6001" s="23">
        <v>5.28742</v>
      </c>
      <c r="I6001" s="23"/>
      <c r="J6001" s="23">
        <v>150</v>
      </c>
      <c r="K6001" s="23"/>
    </row>
    <row r="6002" spans="1:11" ht="12.75" customHeight="1" x14ac:dyDescent="0.25">
      <c r="A6002" s="20">
        <f t="shared" si="187"/>
        <v>43136.708333318798</v>
      </c>
      <c r="B6002" s="21">
        <v>113.39870000000001</v>
      </c>
      <c r="C6002" s="22">
        <v>1.7340599999999999</v>
      </c>
      <c r="D6002" s="21">
        <v>233.9967</v>
      </c>
      <c r="E6002" s="21"/>
      <c r="F6002" s="24">
        <f t="shared" si="186"/>
        <v>113.39870000000001</v>
      </c>
      <c r="G6002" s="24">
        <v>113.39870000000001</v>
      </c>
      <c r="H6002" s="23">
        <v>5.28287</v>
      </c>
      <c r="I6002" s="23"/>
      <c r="J6002" s="23">
        <v>150</v>
      </c>
      <c r="K6002" s="23"/>
    </row>
    <row r="6003" spans="1:11" ht="12.75" customHeight="1" x14ac:dyDescent="0.25">
      <c r="A6003" s="20">
        <f t="shared" si="187"/>
        <v>43136.749999985463</v>
      </c>
      <c r="B6003" s="21">
        <v>70.350449999999995</v>
      </c>
      <c r="C6003" s="22">
        <v>4.00406</v>
      </c>
      <c r="D6003" s="21">
        <v>234.2467</v>
      </c>
      <c r="E6003" s="21"/>
      <c r="F6003" s="24">
        <f t="shared" si="186"/>
        <v>70.350449999999995</v>
      </c>
      <c r="G6003" s="24">
        <v>70.350449999999995</v>
      </c>
      <c r="H6003" s="23">
        <v>5.2758099999999999</v>
      </c>
      <c r="I6003" s="23"/>
      <c r="J6003" s="23">
        <v>150</v>
      </c>
      <c r="K6003" s="23"/>
    </row>
    <row r="6004" spans="1:11" ht="12.75" customHeight="1" x14ac:dyDescent="0.25">
      <c r="A6004" s="20">
        <f t="shared" si="187"/>
        <v>43136.791666652127</v>
      </c>
      <c r="B6004" s="21">
        <v>55.459449999999997</v>
      </c>
      <c r="C6004" s="22">
        <v>2.8554599999999999</v>
      </c>
      <c r="D6004" s="21">
        <v>204.19909999999999</v>
      </c>
      <c r="E6004" s="21"/>
      <c r="F6004" s="24">
        <f t="shared" si="186"/>
        <v>55.459449999999997</v>
      </c>
      <c r="G6004" s="24">
        <v>55.459449999999997</v>
      </c>
      <c r="H6004" s="23">
        <v>5.2751299999999999</v>
      </c>
      <c r="I6004" s="23"/>
      <c r="J6004" s="23">
        <v>150</v>
      </c>
      <c r="K6004" s="23"/>
    </row>
    <row r="6005" spans="1:11" ht="12.75" customHeight="1" x14ac:dyDescent="0.25">
      <c r="A6005" s="20">
        <f t="shared" si="187"/>
        <v>43136.833333318791</v>
      </c>
      <c r="B6005" s="21">
        <v>13.534219999999999</v>
      </c>
      <c r="C6005" s="22">
        <v>2.7855799999999999</v>
      </c>
      <c r="D6005" s="21">
        <v>215.5232</v>
      </c>
      <c r="E6005" s="21"/>
      <c r="F6005" s="24">
        <f t="shared" si="186"/>
        <v>13.534219999999999</v>
      </c>
      <c r="G6005" s="24">
        <v>13.534219999999999</v>
      </c>
      <c r="H6005" s="23">
        <v>5.2724700000000002</v>
      </c>
      <c r="I6005" s="23"/>
      <c r="J6005" s="23">
        <v>150</v>
      </c>
      <c r="K6005" s="23"/>
    </row>
    <row r="6006" spans="1:11" ht="12.75" customHeight="1" x14ac:dyDescent="0.25">
      <c r="A6006" s="20">
        <f t="shared" si="187"/>
        <v>43136.874999985455</v>
      </c>
      <c r="B6006" s="21">
        <v>18.83567</v>
      </c>
      <c r="C6006" s="22">
        <v>2.1292399999999998</v>
      </c>
      <c r="D6006" s="21">
        <v>219.86850000000001</v>
      </c>
      <c r="E6006" s="21"/>
      <c r="F6006" s="24">
        <f t="shared" si="186"/>
        <v>18.83567</v>
      </c>
      <c r="G6006" s="24">
        <v>18.83567</v>
      </c>
      <c r="H6006" s="23">
        <v>5.2723800000000001</v>
      </c>
      <c r="I6006" s="23"/>
      <c r="J6006" s="23">
        <v>150</v>
      </c>
      <c r="K6006" s="23"/>
    </row>
    <row r="6007" spans="1:11" ht="12.75" customHeight="1" x14ac:dyDescent="0.25">
      <c r="A6007" s="20">
        <f t="shared" si="187"/>
        <v>43136.91666665212</v>
      </c>
      <c r="B6007" s="21">
        <v>16.042549999999999</v>
      </c>
      <c r="C6007" s="22">
        <v>2.5120499999999999</v>
      </c>
      <c r="D6007" s="21">
        <v>214.649</v>
      </c>
      <c r="E6007" s="21"/>
      <c r="F6007" s="24">
        <f t="shared" si="186"/>
        <v>16.042549999999999</v>
      </c>
      <c r="G6007" s="24">
        <v>16.042549999999999</v>
      </c>
      <c r="H6007" s="23">
        <v>5.2717900000000002</v>
      </c>
      <c r="I6007" s="23"/>
      <c r="J6007" s="23">
        <v>150</v>
      </c>
      <c r="K6007" s="23"/>
    </row>
    <row r="6008" spans="1:11" ht="12.75" customHeight="1" x14ac:dyDescent="0.25">
      <c r="A6008" s="20">
        <f t="shared" si="187"/>
        <v>43136.958333318784</v>
      </c>
      <c r="B6008" s="21">
        <v>14.914389999999999</v>
      </c>
      <c r="C6008" s="22">
        <v>1.5805400000000001</v>
      </c>
      <c r="D6008" s="21">
        <v>205.04150000000001</v>
      </c>
      <c r="E6008" s="21"/>
      <c r="F6008" s="24">
        <f t="shared" si="186"/>
        <v>14.914389999999999</v>
      </c>
      <c r="G6008" s="24">
        <v>14.914389999999999</v>
      </c>
      <c r="H6008" s="23">
        <v>5.2705599999999997</v>
      </c>
      <c r="I6008" s="23"/>
      <c r="J6008" s="23">
        <v>150</v>
      </c>
      <c r="K6008" s="23"/>
    </row>
    <row r="6009" spans="1:11" ht="12.75" customHeight="1" x14ac:dyDescent="0.25">
      <c r="A6009" s="20">
        <f t="shared" si="187"/>
        <v>43136.999999985448</v>
      </c>
      <c r="B6009" s="21">
        <v>24.038810000000002</v>
      </c>
      <c r="C6009" s="22">
        <v>1.1028500000000001</v>
      </c>
      <c r="D6009" s="21">
        <v>246.5643</v>
      </c>
      <c r="E6009" s="21"/>
      <c r="F6009" s="24">
        <f t="shared" si="186"/>
        <v>24.038810000000002</v>
      </c>
      <c r="G6009" s="24">
        <v>24.038810000000002</v>
      </c>
      <c r="H6009" s="23">
        <v>5.2591700000000001</v>
      </c>
      <c r="I6009" s="23"/>
      <c r="J6009" s="23">
        <v>150</v>
      </c>
      <c r="K6009" s="23"/>
    </row>
    <row r="6010" spans="1:11" ht="12.75" customHeight="1" x14ac:dyDescent="0.25">
      <c r="A6010" s="20">
        <f t="shared" si="187"/>
        <v>43137.041666652112</v>
      </c>
      <c r="B6010" s="21">
        <v>11.388529999999999</v>
      </c>
      <c r="C6010" s="22">
        <v>0.60516000000000003</v>
      </c>
      <c r="D6010" s="21">
        <v>279.80590000000001</v>
      </c>
      <c r="E6010" s="21"/>
      <c r="F6010" s="24">
        <f t="shared" si="186"/>
        <v>11.388529999999999</v>
      </c>
      <c r="G6010" s="24">
        <v>11.388529999999999</v>
      </c>
      <c r="H6010" s="23">
        <v>5.2565400000000002</v>
      </c>
      <c r="I6010" s="23">
        <f>COUNTIF(G6010:G6033,"&gt;150")</f>
        <v>0</v>
      </c>
      <c r="J6010" s="23">
        <v>150</v>
      </c>
      <c r="K6010" s="23"/>
    </row>
    <row r="6011" spans="1:11" ht="12.75" customHeight="1" x14ac:dyDescent="0.25">
      <c r="A6011" s="20">
        <f t="shared" si="187"/>
        <v>43137.083333318777</v>
      </c>
      <c r="B6011" s="21">
        <v>3.98794</v>
      </c>
      <c r="C6011" s="22">
        <v>0.46698000000000001</v>
      </c>
      <c r="D6011" s="21">
        <v>345.41030000000001</v>
      </c>
      <c r="E6011" s="21"/>
      <c r="F6011" s="24">
        <f t="shared" si="186"/>
        <v>3.98794</v>
      </c>
      <c r="G6011" s="24">
        <v>3.98794</v>
      </c>
      <c r="H6011" s="23">
        <v>5.2550800000000004</v>
      </c>
      <c r="I6011" s="23"/>
      <c r="J6011" s="23">
        <v>150</v>
      </c>
      <c r="K6011" s="23"/>
    </row>
    <row r="6012" spans="1:11" ht="12.75" customHeight="1" x14ac:dyDescent="0.25">
      <c r="A6012" s="20">
        <f t="shared" si="187"/>
        <v>43137.124999985441</v>
      </c>
      <c r="B6012" s="21">
        <v>8.1356099999999998</v>
      </c>
      <c r="C6012" s="22">
        <v>0.29755999999999999</v>
      </c>
      <c r="D6012" s="21">
        <v>48.853439999999999</v>
      </c>
      <c r="E6012" s="21"/>
      <c r="F6012" s="24">
        <f t="shared" si="186"/>
        <v>8.1356099999999998</v>
      </c>
      <c r="G6012" s="24">
        <v>8.1356099999999998</v>
      </c>
      <c r="H6012" s="23">
        <v>5.25495</v>
      </c>
      <c r="I6012" s="23"/>
      <c r="J6012" s="23">
        <v>150</v>
      </c>
      <c r="K6012" s="23"/>
    </row>
    <row r="6013" spans="1:11" ht="12.75" customHeight="1" x14ac:dyDescent="0.25">
      <c r="A6013" s="20">
        <f t="shared" si="187"/>
        <v>43137.166666652105</v>
      </c>
      <c r="B6013" s="21">
        <v>3.5462799999999999</v>
      </c>
      <c r="C6013" s="22">
        <v>0.36202000000000001</v>
      </c>
      <c r="D6013" s="21">
        <v>54.261270000000003</v>
      </c>
      <c r="E6013" s="21"/>
      <c r="F6013" s="24">
        <f t="shared" si="186"/>
        <v>3.5462799999999999</v>
      </c>
      <c r="G6013" s="24">
        <v>3.5462799999999999</v>
      </c>
      <c r="H6013" s="23">
        <v>5.2527200000000001</v>
      </c>
      <c r="I6013" s="23"/>
      <c r="J6013" s="23">
        <v>150</v>
      </c>
      <c r="K6013" s="23"/>
    </row>
    <row r="6014" spans="1:11" ht="12.75" customHeight="1" x14ac:dyDescent="0.25">
      <c r="A6014" s="20">
        <f t="shared" si="187"/>
        <v>43137.208333318769</v>
      </c>
      <c r="B6014" s="21">
        <v>21.725169999999999</v>
      </c>
      <c r="C6014" s="22">
        <v>0.51368999999999998</v>
      </c>
      <c r="D6014" s="21">
        <v>75.524190000000004</v>
      </c>
      <c r="E6014" s="21"/>
      <c r="F6014" s="24">
        <f t="shared" si="186"/>
        <v>21.725169999999999</v>
      </c>
      <c r="G6014" s="24">
        <v>21.725169999999999</v>
      </c>
      <c r="H6014" s="23">
        <v>5.2503299999999999</v>
      </c>
      <c r="I6014" s="23"/>
      <c r="J6014" s="23">
        <v>150</v>
      </c>
      <c r="K6014" s="23"/>
    </row>
    <row r="6015" spans="1:11" ht="12.75" customHeight="1" x14ac:dyDescent="0.25">
      <c r="A6015" s="20">
        <f t="shared" si="187"/>
        <v>43137.249999985434</v>
      </c>
      <c r="B6015" s="21">
        <v>5.6259399999999999</v>
      </c>
      <c r="C6015" s="22">
        <v>0.37353999999999998</v>
      </c>
      <c r="D6015" s="21">
        <v>38.481789999999997</v>
      </c>
      <c r="E6015" s="21"/>
      <c r="F6015" s="24">
        <f t="shared" si="186"/>
        <v>5.6259399999999999</v>
      </c>
      <c r="G6015" s="24">
        <v>5.6259399999999999</v>
      </c>
      <c r="H6015" s="23">
        <v>5.2487199999999996</v>
      </c>
      <c r="I6015" s="23"/>
      <c r="J6015" s="23">
        <v>150</v>
      </c>
      <c r="K6015" s="23"/>
    </row>
    <row r="6016" spans="1:11" ht="12.75" customHeight="1" x14ac:dyDescent="0.25">
      <c r="A6016" s="20">
        <f t="shared" si="187"/>
        <v>43137.291666652098</v>
      </c>
      <c r="B6016" s="21">
        <v>14.875719999999999</v>
      </c>
      <c r="C6016" s="22">
        <v>0.38990000000000002</v>
      </c>
      <c r="D6016" s="21">
        <v>73.073459999999997</v>
      </c>
      <c r="E6016" s="21"/>
      <c r="F6016" s="24">
        <f t="shared" si="186"/>
        <v>14.875719999999999</v>
      </c>
      <c r="G6016" s="24">
        <v>14.875719999999999</v>
      </c>
      <c r="H6016" s="23">
        <v>5.2467199999999998</v>
      </c>
      <c r="I6016" s="23"/>
      <c r="J6016" s="23">
        <v>150</v>
      </c>
      <c r="K6016" s="23"/>
    </row>
    <row r="6017" spans="1:11" ht="12.75" customHeight="1" x14ac:dyDescent="0.25">
      <c r="A6017" s="20">
        <f t="shared" si="187"/>
        <v>43137.333333318762</v>
      </c>
      <c r="B6017" s="21">
        <v>12.68506</v>
      </c>
      <c r="C6017" s="22">
        <v>0.64422999999999997</v>
      </c>
      <c r="D6017" s="21">
        <v>118.0078</v>
      </c>
      <c r="E6017" s="21"/>
      <c r="F6017" s="24">
        <f t="shared" si="186"/>
        <v>12.68506</v>
      </c>
      <c r="G6017" s="24">
        <v>12.68506</v>
      </c>
      <c r="H6017" s="23">
        <v>5.2454400000000003</v>
      </c>
      <c r="I6017" s="23"/>
      <c r="J6017" s="23">
        <v>150</v>
      </c>
      <c r="K6017" s="23"/>
    </row>
    <row r="6018" spans="1:11" ht="12.75" customHeight="1" x14ac:dyDescent="0.25">
      <c r="A6018" s="20">
        <f t="shared" si="187"/>
        <v>43137.374999985426</v>
      </c>
      <c r="B6018" s="21">
        <v>14.97922</v>
      </c>
      <c r="C6018" s="22">
        <v>2.99939</v>
      </c>
      <c r="D6018" s="21">
        <v>271.23540000000003</v>
      </c>
      <c r="E6018" s="21"/>
      <c r="F6018" s="24">
        <f t="shared" si="186"/>
        <v>14.97922</v>
      </c>
      <c r="G6018" s="24">
        <v>14.97922</v>
      </c>
      <c r="H6018" s="23">
        <v>5.2437300000000002</v>
      </c>
      <c r="I6018" s="23"/>
      <c r="J6018" s="23">
        <v>150</v>
      </c>
      <c r="K6018" s="23"/>
    </row>
    <row r="6019" spans="1:11" ht="12.75" customHeight="1" x14ac:dyDescent="0.25">
      <c r="A6019" s="20">
        <f t="shared" si="187"/>
        <v>43137.41666665209</v>
      </c>
      <c r="B6019" s="21">
        <v>22.33417</v>
      </c>
      <c r="C6019" s="22">
        <v>3.85684</v>
      </c>
      <c r="D6019" s="21">
        <v>245.96789999999999</v>
      </c>
      <c r="E6019" s="21"/>
      <c r="F6019" s="24">
        <f t="shared" si="186"/>
        <v>22.33417</v>
      </c>
      <c r="G6019" s="24">
        <v>22.33417</v>
      </c>
      <c r="H6019" s="23">
        <v>5.2431700000000001</v>
      </c>
      <c r="I6019" s="23"/>
      <c r="J6019" s="23">
        <v>150</v>
      </c>
      <c r="K6019" s="23"/>
    </row>
    <row r="6020" spans="1:11" ht="12.75" customHeight="1" x14ac:dyDescent="0.25">
      <c r="A6020" s="20">
        <f t="shared" si="187"/>
        <v>43137.458333318755</v>
      </c>
      <c r="B6020" s="21">
        <v>28.628170000000001</v>
      </c>
      <c r="C6020" s="22">
        <v>3.3628999999999998</v>
      </c>
      <c r="D6020" s="21">
        <v>219.9853</v>
      </c>
      <c r="E6020" s="21"/>
      <c r="F6020" s="24">
        <f t="shared" si="186"/>
        <v>28.628170000000001</v>
      </c>
      <c r="G6020" s="24">
        <v>28.628170000000001</v>
      </c>
      <c r="H6020" s="23">
        <v>5.2388300000000001</v>
      </c>
      <c r="I6020" s="23"/>
      <c r="J6020" s="23">
        <v>150</v>
      </c>
      <c r="K6020" s="23"/>
    </row>
    <row r="6021" spans="1:11" ht="12.75" customHeight="1" x14ac:dyDescent="0.25">
      <c r="A6021" s="20">
        <f t="shared" si="187"/>
        <v>43137.499999985419</v>
      </c>
      <c r="B6021" s="21">
        <v>19.373999999999999</v>
      </c>
      <c r="C6021" s="22">
        <v>3.7074400000000001</v>
      </c>
      <c r="D6021" s="21">
        <v>215.40119999999999</v>
      </c>
      <c r="E6021" s="21"/>
      <c r="F6021" s="24">
        <f t="shared" si="186"/>
        <v>19.373999999999999</v>
      </c>
      <c r="G6021" s="24">
        <v>19.373999999999999</v>
      </c>
      <c r="H6021" s="23">
        <v>5.2382799999999996</v>
      </c>
      <c r="I6021" s="23"/>
      <c r="J6021" s="23">
        <v>150</v>
      </c>
      <c r="K6021" s="23"/>
    </row>
    <row r="6022" spans="1:11" ht="12.75" customHeight="1" x14ac:dyDescent="0.25">
      <c r="A6022" s="20">
        <f t="shared" si="187"/>
        <v>43137.541666652083</v>
      </c>
      <c r="B6022" s="21">
        <v>22.830279999999998</v>
      </c>
      <c r="C6022" s="22">
        <v>4.0833300000000001</v>
      </c>
      <c r="D6022" s="21">
        <v>216.68260000000001</v>
      </c>
      <c r="E6022" s="21"/>
      <c r="F6022" s="24">
        <f t="shared" si="186"/>
        <v>22.830279999999998</v>
      </c>
      <c r="G6022" s="24">
        <v>22.830279999999998</v>
      </c>
      <c r="H6022" s="23">
        <v>5.2320599999999997</v>
      </c>
      <c r="I6022" s="23"/>
      <c r="J6022" s="23">
        <v>150</v>
      </c>
      <c r="K6022" s="23"/>
    </row>
    <row r="6023" spans="1:11" ht="12.75" customHeight="1" x14ac:dyDescent="0.25">
      <c r="A6023" s="20">
        <f t="shared" si="187"/>
        <v>43137.583333318747</v>
      </c>
      <c r="B6023" s="21">
        <v>42.093499999999999</v>
      </c>
      <c r="C6023" s="22">
        <v>3.95221</v>
      </c>
      <c r="D6023" s="21">
        <v>232.96860000000001</v>
      </c>
      <c r="E6023" s="21"/>
      <c r="F6023" s="24">
        <f t="shared" si="186"/>
        <v>42.093499999999999</v>
      </c>
      <c r="G6023" s="24">
        <v>42.093499999999999</v>
      </c>
      <c r="H6023" s="23">
        <v>5.2313499999999999</v>
      </c>
      <c r="I6023" s="23"/>
      <c r="J6023" s="23">
        <v>150</v>
      </c>
      <c r="K6023" s="23"/>
    </row>
    <row r="6024" spans="1:11" ht="12.75" customHeight="1" x14ac:dyDescent="0.25">
      <c r="A6024" s="20">
        <f t="shared" si="187"/>
        <v>43137.624999985412</v>
      </c>
      <c r="B6024" s="21">
        <v>40.705329999999996</v>
      </c>
      <c r="C6024" s="22">
        <v>4.3728600000000002</v>
      </c>
      <c r="D6024" s="21">
        <v>232.04830000000001</v>
      </c>
      <c r="E6024" s="21"/>
      <c r="F6024" s="24">
        <f t="shared" si="186"/>
        <v>40.705329999999996</v>
      </c>
      <c r="G6024" s="24">
        <v>40.705329999999996</v>
      </c>
      <c r="H6024" s="23">
        <v>5.22783</v>
      </c>
      <c r="I6024" s="23"/>
      <c r="J6024" s="23">
        <v>150</v>
      </c>
      <c r="K6024" s="23"/>
    </row>
    <row r="6025" spans="1:11" ht="12.75" customHeight="1" x14ac:dyDescent="0.25">
      <c r="A6025" s="20">
        <f t="shared" si="187"/>
        <v>43137.666666652076</v>
      </c>
      <c r="B6025" s="21">
        <v>26.524560000000001</v>
      </c>
      <c r="C6025" s="22">
        <v>4.0713800000000004</v>
      </c>
      <c r="D6025" s="21">
        <v>220.6508</v>
      </c>
      <c r="E6025" s="21"/>
      <c r="F6025" s="24">
        <f t="shared" si="186"/>
        <v>26.524560000000001</v>
      </c>
      <c r="G6025" s="24">
        <v>26.524560000000001</v>
      </c>
      <c r="H6025" s="23">
        <v>5.2252599999999996</v>
      </c>
      <c r="I6025" s="23"/>
      <c r="J6025" s="23">
        <v>150</v>
      </c>
      <c r="K6025" s="23"/>
    </row>
    <row r="6026" spans="1:11" ht="12.75" customHeight="1" x14ac:dyDescent="0.25">
      <c r="A6026" s="20">
        <f t="shared" si="187"/>
        <v>43137.70833331874</v>
      </c>
      <c r="B6026" s="21">
        <v>20.294450000000001</v>
      </c>
      <c r="C6026" s="22">
        <v>4.6365999999999996</v>
      </c>
      <c r="D6026" s="21">
        <v>212.86619999999999</v>
      </c>
      <c r="E6026" s="21"/>
      <c r="F6026" s="24">
        <f t="shared" si="186"/>
        <v>20.294450000000001</v>
      </c>
      <c r="G6026" s="24">
        <v>20.294450000000001</v>
      </c>
      <c r="H6026" s="23">
        <v>5.2234400000000001</v>
      </c>
      <c r="I6026" s="23"/>
      <c r="J6026" s="23">
        <v>150</v>
      </c>
      <c r="K6026" s="23"/>
    </row>
    <row r="6027" spans="1:11" ht="12.75" customHeight="1" x14ac:dyDescent="0.25">
      <c r="A6027" s="20">
        <f t="shared" si="187"/>
        <v>43137.749999985404</v>
      </c>
      <c r="B6027" s="21">
        <v>43.922780000000003</v>
      </c>
      <c r="C6027" s="22">
        <v>3.7753999999999999</v>
      </c>
      <c r="D6027" s="21">
        <v>213.55789999999999</v>
      </c>
      <c r="E6027" s="21"/>
      <c r="F6027" s="24">
        <f t="shared" ref="F6027:F6090" si="188">IF(AND(B6027&gt;0,ISNUMBER(B6027)),B6027,"")</f>
        <v>43.922780000000003</v>
      </c>
      <c r="G6027" s="24">
        <v>43.922780000000003</v>
      </c>
      <c r="H6027" s="23">
        <v>5.2228899999999996</v>
      </c>
      <c r="I6027" s="23"/>
      <c r="J6027" s="23">
        <v>150</v>
      </c>
      <c r="K6027" s="23"/>
    </row>
    <row r="6028" spans="1:11" ht="12.75" customHeight="1" x14ac:dyDescent="0.25">
      <c r="A6028" s="20">
        <f t="shared" ref="A6028:A6091" si="189">A6027+1/24</f>
        <v>43137.791666652069</v>
      </c>
      <c r="B6028" s="21">
        <v>18.077999999999999</v>
      </c>
      <c r="C6028" s="22">
        <v>2.67536</v>
      </c>
      <c r="D6028" s="21">
        <v>209.2251</v>
      </c>
      <c r="E6028" s="21"/>
      <c r="F6028" s="24">
        <f t="shared" si="188"/>
        <v>18.077999999999999</v>
      </c>
      <c r="G6028" s="24">
        <v>18.077999999999999</v>
      </c>
      <c r="H6028" s="23">
        <v>5.21922</v>
      </c>
      <c r="I6028" s="23"/>
      <c r="J6028" s="23">
        <v>150</v>
      </c>
      <c r="K6028" s="23"/>
    </row>
    <row r="6029" spans="1:11" ht="12.75" customHeight="1" x14ac:dyDescent="0.25">
      <c r="A6029" s="20">
        <f t="shared" si="189"/>
        <v>43137.833333318733</v>
      </c>
      <c r="B6029" s="21">
        <v>41.382669999999997</v>
      </c>
      <c r="C6029" s="22">
        <v>1.38645</v>
      </c>
      <c r="D6029" s="21">
        <v>206.82130000000001</v>
      </c>
      <c r="E6029" s="21"/>
      <c r="F6029" s="24">
        <f t="shared" si="188"/>
        <v>41.382669999999997</v>
      </c>
      <c r="G6029" s="24">
        <v>41.382669999999997</v>
      </c>
      <c r="H6029" s="23">
        <v>5.21828</v>
      </c>
      <c r="I6029" s="23"/>
      <c r="J6029" s="23">
        <v>150</v>
      </c>
      <c r="K6029" s="23"/>
    </row>
    <row r="6030" spans="1:11" ht="12.75" customHeight="1" x14ac:dyDescent="0.25">
      <c r="A6030" s="20">
        <f t="shared" si="189"/>
        <v>43137.874999985397</v>
      </c>
      <c r="B6030" s="21">
        <v>18.533110000000001</v>
      </c>
      <c r="C6030" s="22">
        <v>0.83838999999999997</v>
      </c>
      <c r="D6030" s="21">
        <v>206.1994</v>
      </c>
      <c r="E6030" s="21"/>
      <c r="F6030" s="24">
        <f t="shared" si="188"/>
        <v>18.533110000000001</v>
      </c>
      <c r="G6030" s="24">
        <v>18.533110000000001</v>
      </c>
      <c r="H6030" s="23">
        <v>5.218</v>
      </c>
      <c r="I6030" s="23"/>
      <c r="J6030" s="23">
        <v>150</v>
      </c>
      <c r="K6030" s="23"/>
    </row>
    <row r="6031" spans="1:11" ht="12.75" customHeight="1" x14ac:dyDescent="0.25">
      <c r="A6031" s="20">
        <f t="shared" si="189"/>
        <v>43137.916666652061</v>
      </c>
      <c r="B6031" s="21">
        <v>12.30728</v>
      </c>
      <c r="C6031" s="22">
        <v>0.52975000000000005</v>
      </c>
      <c r="D6031" s="21">
        <v>297.31150000000002</v>
      </c>
      <c r="E6031" s="21"/>
      <c r="F6031" s="24">
        <f t="shared" si="188"/>
        <v>12.30728</v>
      </c>
      <c r="G6031" s="24">
        <v>12.30728</v>
      </c>
      <c r="H6031" s="23">
        <v>5.2134200000000002</v>
      </c>
      <c r="I6031" s="23"/>
      <c r="J6031" s="23">
        <v>150</v>
      </c>
      <c r="K6031" s="23"/>
    </row>
    <row r="6032" spans="1:11" ht="12.75" customHeight="1" x14ac:dyDescent="0.25">
      <c r="A6032" s="20">
        <f t="shared" si="189"/>
        <v>43137.958333318726</v>
      </c>
      <c r="B6032" s="21">
        <v>0.71167000000000002</v>
      </c>
      <c r="C6032" s="22">
        <v>0.50302000000000002</v>
      </c>
      <c r="D6032" s="21">
        <v>332.86649999999997</v>
      </c>
      <c r="E6032" s="21"/>
      <c r="F6032" s="24">
        <f t="shared" si="188"/>
        <v>0.71167000000000002</v>
      </c>
      <c r="G6032" s="24">
        <v>0.71167000000000002</v>
      </c>
      <c r="H6032" s="23">
        <v>5.2109199999999998</v>
      </c>
      <c r="I6032" s="23"/>
      <c r="J6032" s="23">
        <v>150</v>
      </c>
      <c r="K6032" s="23"/>
    </row>
    <row r="6033" spans="1:11" ht="12.75" customHeight="1" x14ac:dyDescent="0.25">
      <c r="A6033" s="20">
        <f t="shared" si="189"/>
        <v>43137.99999998539</v>
      </c>
      <c r="B6033" s="21">
        <v>12.696759999999999</v>
      </c>
      <c r="C6033" s="22">
        <v>0.4244</v>
      </c>
      <c r="D6033" s="21">
        <v>349.96719999999999</v>
      </c>
      <c r="E6033" s="21"/>
      <c r="F6033" s="24">
        <f t="shared" si="188"/>
        <v>12.696759999999999</v>
      </c>
      <c r="G6033" s="24">
        <v>12.696759999999999</v>
      </c>
      <c r="H6033" s="23">
        <v>5.2069200000000002</v>
      </c>
      <c r="I6033" s="23"/>
      <c r="J6033" s="23">
        <v>150</v>
      </c>
      <c r="K6033" s="23"/>
    </row>
    <row r="6034" spans="1:11" ht="12.75" customHeight="1" x14ac:dyDescent="0.25">
      <c r="A6034" s="20">
        <f t="shared" si="189"/>
        <v>43138.041666652054</v>
      </c>
      <c r="B6034" s="21">
        <v>3.4900699999999998</v>
      </c>
      <c r="C6034" s="22">
        <v>0.35150999999999999</v>
      </c>
      <c r="D6034" s="21">
        <v>44.213760000000001</v>
      </c>
      <c r="E6034" s="21"/>
      <c r="F6034" s="24">
        <f t="shared" si="188"/>
        <v>3.4900699999999998</v>
      </c>
      <c r="G6034" s="24">
        <v>3.4900699999999998</v>
      </c>
      <c r="H6034" s="23">
        <v>5.2054</v>
      </c>
      <c r="I6034" s="23">
        <f>COUNTIF(G6034:G6057,"&gt;150")</f>
        <v>4</v>
      </c>
      <c r="J6034" s="23">
        <v>150</v>
      </c>
      <c r="K6034" s="23"/>
    </row>
    <row r="6035" spans="1:11" ht="12.75" customHeight="1" x14ac:dyDescent="0.25">
      <c r="A6035" s="20">
        <f t="shared" si="189"/>
        <v>43138.083333318718</v>
      </c>
      <c r="B6035" s="21">
        <v>7.1081700000000003</v>
      </c>
      <c r="C6035" s="22">
        <v>0.40077000000000002</v>
      </c>
      <c r="D6035" s="21">
        <v>273.7894</v>
      </c>
      <c r="E6035" s="21"/>
      <c r="F6035" s="24">
        <f t="shared" si="188"/>
        <v>7.1081700000000003</v>
      </c>
      <c r="G6035" s="24">
        <v>7.1081700000000003</v>
      </c>
      <c r="H6035" s="23">
        <v>5.2050000000000001</v>
      </c>
      <c r="I6035" s="23"/>
      <c r="J6035" s="23">
        <v>150</v>
      </c>
      <c r="K6035" s="23"/>
    </row>
    <row r="6036" spans="1:11" ht="12.75" customHeight="1" x14ac:dyDescent="0.25">
      <c r="A6036" s="20">
        <f t="shared" si="189"/>
        <v>43138.124999985383</v>
      </c>
      <c r="B6036" s="21">
        <v>16.906500000000001</v>
      </c>
      <c r="C6036" s="22">
        <v>0.41143999999999997</v>
      </c>
      <c r="D6036" s="21">
        <v>61.235669999999999</v>
      </c>
      <c r="E6036" s="21"/>
      <c r="F6036" s="24">
        <f t="shared" si="188"/>
        <v>16.906500000000001</v>
      </c>
      <c r="G6036" s="24">
        <v>16.906500000000001</v>
      </c>
      <c r="H6036" s="23">
        <v>5.2013800000000003</v>
      </c>
      <c r="I6036" s="23"/>
      <c r="J6036" s="23">
        <v>150</v>
      </c>
      <c r="K6036" s="23"/>
    </row>
    <row r="6037" spans="1:11" ht="12.75" customHeight="1" x14ac:dyDescent="0.25">
      <c r="A6037" s="20">
        <f t="shared" si="189"/>
        <v>43138.166666652047</v>
      </c>
      <c r="B6037" s="21">
        <v>42.373829999999998</v>
      </c>
      <c r="C6037" s="22">
        <v>0.25015999999999999</v>
      </c>
      <c r="D6037" s="21">
        <v>56.52375</v>
      </c>
      <c r="E6037" s="21"/>
      <c r="F6037" s="24">
        <f t="shared" si="188"/>
        <v>42.373829999999998</v>
      </c>
      <c r="G6037" s="24">
        <v>42.373829999999998</v>
      </c>
      <c r="H6037" s="23">
        <v>5.2011500000000002</v>
      </c>
      <c r="I6037" s="23"/>
      <c r="J6037" s="23">
        <v>150</v>
      </c>
      <c r="K6037" s="23"/>
    </row>
    <row r="6038" spans="1:11" ht="12.75" customHeight="1" x14ac:dyDescent="0.25">
      <c r="A6038" s="20">
        <f t="shared" si="189"/>
        <v>43138.208333318711</v>
      </c>
      <c r="B6038" s="21">
        <v>151.00559999999999</v>
      </c>
      <c r="C6038" s="22">
        <v>0.31541000000000002</v>
      </c>
      <c r="D6038" s="21">
        <v>4.7999200000000002</v>
      </c>
      <c r="E6038" s="21"/>
      <c r="F6038" s="24">
        <f t="shared" si="188"/>
        <v>151.00559999999999</v>
      </c>
      <c r="G6038" s="24">
        <v>151.00559999999999</v>
      </c>
      <c r="H6038" s="23">
        <v>5.1994400000000001</v>
      </c>
      <c r="I6038" s="23"/>
      <c r="J6038" s="23">
        <v>150</v>
      </c>
      <c r="K6038" s="23"/>
    </row>
    <row r="6039" spans="1:11" ht="12.75" customHeight="1" x14ac:dyDescent="0.25">
      <c r="A6039" s="20">
        <f t="shared" si="189"/>
        <v>43138.249999985375</v>
      </c>
      <c r="B6039" s="21">
        <v>391.34969999999998</v>
      </c>
      <c r="C6039" s="22">
        <v>0.36712</v>
      </c>
      <c r="D6039" s="21">
        <v>165.28550000000001</v>
      </c>
      <c r="E6039" s="21"/>
      <c r="F6039" s="24">
        <f t="shared" si="188"/>
        <v>391.34969999999998</v>
      </c>
      <c r="G6039" s="24">
        <v>391.34969999999998</v>
      </c>
      <c r="H6039" s="23">
        <v>5.1985999999999999</v>
      </c>
      <c r="I6039" s="23"/>
      <c r="J6039" s="23">
        <v>150</v>
      </c>
      <c r="K6039" s="23"/>
    </row>
    <row r="6040" spans="1:11" ht="12.75" customHeight="1" x14ac:dyDescent="0.25">
      <c r="A6040" s="20">
        <f t="shared" si="189"/>
        <v>43138.29166665204</v>
      </c>
      <c r="B6040" s="21">
        <v>828.17930000000001</v>
      </c>
      <c r="C6040" s="22">
        <v>0.35200999999999999</v>
      </c>
      <c r="D6040" s="21">
        <v>326.55059999999997</v>
      </c>
      <c r="E6040" s="21"/>
      <c r="F6040" s="24">
        <f t="shared" si="188"/>
        <v>828.17930000000001</v>
      </c>
      <c r="G6040" s="24">
        <v>828.17930000000001</v>
      </c>
      <c r="H6040" s="23">
        <v>5.1968699999999997</v>
      </c>
      <c r="I6040" s="23"/>
      <c r="J6040" s="23">
        <v>150</v>
      </c>
      <c r="K6040" s="23"/>
    </row>
    <row r="6041" spans="1:11" ht="12.75" customHeight="1" x14ac:dyDescent="0.25">
      <c r="A6041" s="20">
        <f t="shared" si="189"/>
        <v>43138.333333318704</v>
      </c>
      <c r="B6041" s="21">
        <v>275.97890000000001</v>
      </c>
      <c r="C6041" s="22">
        <v>0.39008999999999999</v>
      </c>
      <c r="D6041" s="21">
        <v>78.254829999999998</v>
      </c>
      <c r="E6041" s="21"/>
      <c r="F6041" s="24">
        <f t="shared" si="188"/>
        <v>275.97890000000001</v>
      </c>
      <c r="G6041" s="24">
        <v>275.97890000000001</v>
      </c>
      <c r="H6041" s="23">
        <v>5.1936900000000001</v>
      </c>
      <c r="I6041" s="23"/>
      <c r="J6041" s="23">
        <v>150</v>
      </c>
      <c r="K6041" s="23"/>
    </row>
    <row r="6042" spans="1:11" ht="12.75" customHeight="1" x14ac:dyDescent="0.25">
      <c r="A6042" s="20">
        <f t="shared" si="189"/>
        <v>43138.374999985368</v>
      </c>
      <c r="B6042" s="21">
        <v>16.470079999999999</v>
      </c>
      <c r="C6042" s="22">
        <v>0.93008999999999997</v>
      </c>
      <c r="D6042" s="21">
        <v>127.41240000000001</v>
      </c>
      <c r="E6042" s="21"/>
      <c r="F6042" s="24">
        <f t="shared" si="188"/>
        <v>16.470079999999999</v>
      </c>
      <c r="G6042" s="24">
        <v>16.470079999999999</v>
      </c>
      <c r="H6042" s="23">
        <v>5.1912799999999999</v>
      </c>
      <c r="I6042" s="23"/>
      <c r="J6042" s="23">
        <v>150</v>
      </c>
      <c r="K6042" s="23"/>
    </row>
    <row r="6043" spans="1:11" ht="12.75" customHeight="1" x14ac:dyDescent="0.25">
      <c r="A6043" s="20">
        <f t="shared" si="189"/>
        <v>43138.416666652032</v>
      </c>
      <c r="B6043" s="21">
        <v>100.223</v>
      </c>
      <c r="C6043" s="22">
        <v>0.64287000000000005</v>
      </c>
      <c r="D6043" s="21">
        <v>150.3991</v>
      </c>
      <c r="E6043" s="21"/>
      <c r="F6043" s="24">
        <f t="shared" si="188"/>
        <v>100.223</v>
      </c>
      <c r="G6043" s="24">
        <v>100.223</v>
      </c>
      <c r="H6043" s="23">
        <v>5.1839500000000003</v>
      </c>
      <c r="I6043" s="23"/>
      <c r="J6043" s="23">
        <v>150</v>
      </c>
      <c r="K6043" s="23"/>
    </row>
    <row r="6044" spans="1:11" ht="12.75" customHeight="1" x14ac:dyDescent="0.25">
      <c r="A6044" s="20">
        <f t="shared" si="189"/>
        <v>43138.458333318697</v>
      </c>
      <c r="B6044" s="21">
        <v>63.504240000000003</v>
      </c>
      <c r="C6044" s="22">
        <v>0.83503000000000005</v>
      </c>
      <c r="D6044" s="21">
        <v>150.5112</v>
      </c>
      <c r="E6044" s="21"/>
      <c r="F6044" s="24">
        <f t="shared" si="188"/>
        <v>63.504240000000003</v>
      </c>
      <c r="G6044" s="24">
        <v>63.504240000000003</v>
      </c>
      <c r="H6044" s="23">
        <v>5.1781100000000002</v>
      </c>
      <c r="I6044" s="23"/>
      <c r="J6044" s="23">
        <v>150</v>
      </c>
      <c r="K6044" s="23"/>
    </row>
    <row r="6045" spans="1:11" ht="12.75" customHeight="1" x14ac:dyDescent="0.25">
      <c r="A6045" s="20">
        <f t="shared" si="189"/>
        <v>43138.499999985361</v>
      </c>
      <c r="B6045" s="21">
        <v>83.222629999999995</v>
      </c>
      <c r="C6045" s="22">
        <v>0.90973999999999999</v>
      </c>
      <c r="D6045" s="21">
        <v>151.9442</v>
      </c>
      <c r="E6045" s="21"/>
      <c r="F6045" s="24">
        <f t="shared" si="188"/>
        <v>83.222629999999995</v>
      </c>
      <c r="G6045" s="24">
        <v>83.222629999999995</v>
      </c>
      <c r="H6045" s="23">
        <v>5.1766699999999997</v>
      </c>
      <c r="I6045" s="23"/>
      <c r="J6045" s="23">
        <v>150</v>
      </c>
      <c r="K6045" s="23"/>
    </row>
    <row r="6046" spans="1:11" ht="12.75" customHeight="1" x14ac:dyDescent="0.25">
      <c r="A6046" s="20">
        <f t="shared" si="189"/>
        <v>43138.541666652025</v>
      </c>
      <c r="B6046" s="21">
        <v>77.885980000000004</v>
      </c>
      <c r="C6046" s="22">
        <v>1.4924500000000001</v>
      </c>
      <c r="D6046" s="21">
        <v>77.316370000000006</v>
      </c>
      <c r="E6046" s="21"/>
      <c r="F6046" s="24">
        <f t="shared" si="188"/>
        <v>77.885980000000004</v>
      </c>
      <c r="G6046" s="24">
        <v>77.885980000000004</v>
      </c>
      <c r="H6046" s="23">
        <v>5.1764000000000001</v>
      </c>
      <c r="I6046" s="23"/>
      <c r="J6046" s="23">
        <v>150</v>
      </c>
      <c r="K6046" s="23"/>
    </row>
    <row r="6047" spans="1:11" ht="12.75" customHeight="1" x14ac:dyDescent="0.25">
      <c r="A6047" s="20">
        <f t="shared" si="189"/>
        <v>43138.583333318689</v>
      </c>
      <c r="B6047" s="21">
        <v>3.7395499999999999</v>
      </c>
      <c r="C6047" s="22">
        <v>2.0885899999999999</v>
      </c>
      <c r="D6047" s="21">
        <v>77.863010000000003</v>
      </c>
      <c r="E6047" s="21"/>
      <c r="F6047" s="24">
        <f t="shared" si="188"/>
        <v>3.7395499999999999</v>
      </c>
      <c r="G6047" s="24">
        <v>3.7395499999999999</v>
      </c>
      <c r="H6047" s="23">
        <v>5.1755899999999997</v>
      </c>
      <c r="I6047" s="23"/>
      <c r="J6047" s="23">
        <v>150</v>
      </c>
      <c r="K6047" s="23"/>
    </row>
    <row r="6048" spans="1:11" ht="12.75" customHeight="1" x14ac:dyDescent="0.25">
      <c r="A6048" s="20">
        <f t="shared" si="189"/>
        <v>43138.624999985353</v>
      </c>
      <c r="B6048" s="21">
        <v>12.73217</v>
      </c>
      <c r="C6048" s="22">
        <v>2.29569</v>
      </c>
      <c r="D6048" s="21">
        <v>79.123170000000002</v>
      </c>
      <c r="E6048" s="21"/>
      <c r="F6048" s="24">
        <f t="shared" si="188"/>
        <v>12.73217</v>
      </c>
      <c r="G6048" s="24">
        <v>12.73217</v>
      </c>
      <c r="H6048" s="23">
        <v>5.1754600000000002</v>
      </c>
      <c r="I6048" s="23"/>
      <c r="J6048" s="23">
        <v>150</v>
      </c>
      <c r="K6048" s="23"/>
    </row>
    <row r="6049" spans="1:11" ht="12.75" customHeight="1" x14ac:dyDescent="0.25">
      <c r="A6049" s="20">
        <f t="shared" si="189"/>
        <v>43138.666666652018</v>
      </c>
      <c r="B6049" s="21">
        <v>15.08426</v>
      </c>
      <c r="C6049" s="22">
        <v>2.4461900000000001</v>
      </c>
      <c r="D6049" s="21">
        <v>80.19059</v>
      </c>
      <c r="E6049" s="21"/>
      <c r="F6049" s="24">
        <f t="shared" si="188"/>
        <v>15.08426</v>
      </c>
      <c r="G6049" s="24">
        <v>15.08426</v>
      </c>
      <c r="H6049" s="23">
        <v>5.1743300000000003</v>
      </c>
      <c r="I6049" s="23"/>
      <c r="J6049" s="23">
        <v>150</v>
      </c>
      <c r="K6049" s="23"/>
    </row>
    <row r="6050" spans="1:11" ht="12.75" customHeight="1" x14ac:dyDescent="0.25">
      <c r="A6050" s="20">
        <f t="shared" si="189"/>
        <v>43138.708333318682</v>
      </c>
      <c r="B6050" s="21">
        <v>19.922630000000002</v>
      </c>
      <c r="C6050" s="22">
        <v>2.5207000000000002</v>
      </c>
      <c r="D6050" s="21">
        <v>76.894289999999998</v>
      </c>
      <c r="E6050" s="21"/>
      <c r="F6050" s="24">
        <f t="shared" si="188"/>
        <v>19.922630000000002</v>
      </c>
      <c r="G6050" s="24">
        <v>19.922630000000002</v>
      </c>
      <c r="H6050" s="23">
        <v>5.1710000000000003</v>
      </c>
      <c r="I6050" s="23"/>
      <c r="J6050" s="23">
        <v>150</v>
      </c>
      <c r="K6050" s="23"/>
    </row>
    <row r="6051" spans="1:11" ht="12.75" customHeight="1" x14ac:dyDescent="0.25">
      <c r="A6051" s="20">
        <f t="shared" si="189"/>
        <v>43138.749999985346</v>
      </c>
      <c r="B6051" s="21">
        <v>16.339210000000001</v>
      </c>
      <c r="C6051" s="22">
        <v>2.0667900000000001</v>
      </c>
      <c r="D6051" s="21">
        <v>80.215090000000004</v>
      </c>
      <c r="E6051" s="21"/>
      <c r="F6051" s="24">
        <f t="shared" si="188"/>
        <v>16.339210000000001</v>
      </c>
      <c r="G6051" s="24">
        <v>16.339210000000001</v>
      </c>
      <c r="H6051" s="23">
        <v>5.1679399999999998</v>
      </c>
      <c r="I6051" s="23"/>
      <c r="J6051" s="23">
        <v>150</v>
      </c>
      <c r="K6051" s="23"/>
    </row>
    <row r="6052" spans="1:11" ht="12.75" customHeight="1" x14ac:dyDescent="0.25">
      <c r="A6052" s="20">
        <f t="shared" si="189"/>
        <v>43138.79166665201</v>
      </c>
      <c r="B6052" s="21">
        <v>23.554410000000001</v>
      </c>
      <c r="C6052" s="22">
        <v>1.5472699999999999</v>
      </c>
      <c r="D6052" s="21">
        <v>83.933750000000003</v>
      </c>
      <c r="E6052" s="21"/>
      <c r="F6052" s="24">
        <f t="shared" si="188"/>
        <v>23.554410000000001</v>
      </c>
      <c r="G6052" s="24">
        <v>23.554410000000001</v>
      </c>
      <c r="H6052" s="23">
        <v>5.1671699999999996</v>
      </c>
      <c r="I6052" s="23"/>
      <c r="J6052" s="23">
        <v>150</v>
      </c>
      <c r="K6052" s="23"/>
    </row>
    <row r="6053" spans="1:11" ht="12.75" customHeight="1" x14ac:dyDescent="0.25">
      <c r="A6053" s="20">
        <f t="shared" si="189"/>
        <v>43138.833333318675</v>
      </c>
      <c r="B6053" s="21">
        <v>20.687570000000001</v>
      </c>
      <c r="C6053" s="22">
        <v>1.10765</v>
      </c>
      <c r="D6053" s="21">
        <v>82.312420000000003</v>
      </c>
      <c r="E6053" s="21"/>
      <c r="F6053" s="24">
        <f t="shared" si="188"/>
        <v>20.687570000000001</v>
      </c>
      <c r="G6053" s="24">
        <v>20.687570000000001</v>
      </c>
      <c r="H6053" s="23">
        <v>5.1668900000000004</v>
      </c>
      <c r="I6053" s="23"/>
      <c r="J6053" s="23">
        <v>150</v>
      </c>
      <c r="K6053" s="23"/>
    </row>
    <row r="6054" spans="1:11" ht="12.75" customHeight="1" x14ac:dyDescent="0.25">
      <c r="A6054" s="20">
        <f t="shared" si="189"/>
        <v>43138.874999985339</v>
      </c>
      <c r="B6054" s="21">
        <v>19.432960000000001</v>
      </c>
      <c r="C6054" s="22">
        <v>0.56396999999999997</v>
      </c>
      <c r="D6054" s="21">
        <v>87.808149999999998</v>
      </c>
      <c r="E6054" s="21"/>
      <c r="F6054" s="24">
        <f t="shared" si="188"/>
        <v>19.432960000000001</v>
      </c>
      <c r="G6054" s="24">
        <v>19.432960000000001</v>
      </c>
      <c r="H6054" s="23">
        <v>5.1635200000000001</v>
      </c>
      <c r="I6054" s="23"/>
      <c r="J6054" s="23">
        <v>150</v>
      </c>
      <c r="K6054" s="23"/>
    </row>
    <row r="6055" spans="1:11" ht="12.75" customHeight="1" x14ac:dyDescent="0.25">
      <c r="A6055" s="20">
        <f t="shared" si="189"/>
        <v>43138.916666652003</v>
      </c>
      <c r="B6055" s="21">
        <v>22.075030000000002</v>
      </c>
      <c r="C6055" s="22">
        <v>0.49339</v>
      </c>
      <c r="D6055" s="21">
        <v>114.7581</v>
      </c>
      <c r="E6055" s="21"/>
      <c r="F6055" s="24">
        <f t="shared" si="188"/>
        <v>22.075030000000002</v>
      </c>
      <c r="G6055" s="24">
        <v>22.075030000000002</v>
      </c>
      <c r="H6055" s="23">
        <v>5.1623900000000003</v>
      </c>
      <c r="I6055" s="23"/>
      <c r="J6055" s="23">
        <v>150</v>
      </c>
      <c r="K6055" s="23"/>
    </row>
    <row r="6056" spans="1:11" ht="12.75" customHeight="1" x14ac:dyDescent="0.25">
      <c r="A6056" s="20">
        <f t="shared" si="189"/>
        <v>43138.958333318667</v>
      </c>
      <c r="B6056" s="21">
        <v>18.594180000000001</v>
      </c>
      <c r="C6056" s="22">
        <v>0.42077999999999999</v>
      </c>
      <c r="D6056" s="21">
        <v>118.93680000000001</v>
      </c>
      <c r="E6056" s="21"/>
      <c r="F6056" s="24">
        <f t="shared" si="188"/>
        <v>18.594180000000001</v>
      </c>
      <c r="G6056" s="24">
        <v>18.594180000000001</v>
      </c>
      <c r="H6056" s="23">
        <v>5.1602800000000002</v>
      </c>
      <c r="I6056" s="23"/>
      <c r="J6056" s="23">
        <v>150</v>
      </c>
      <c r="K6056" s="23"/>
    </row>
    <row r="6057" spans="1:11" ht="12.75" customHeight="1" x14ac:dyDescent="0.25">
      <c r="A6057" s="20">
        <f t="shared" si="189"/>
        <v>43138.999999985332</v>
      </c>
      <c r="B6057" s="21">
        <v>18.60051</v>
      </c>
      <c r="C6057" s="22">
        <v>0.21767</v>
      </c>
      <c r="D6057" s="21">
        <v>117.35250000000001</v>
      </c>
      <c r="E6057" s="21"/>
      <c r="F6057" s="24">
        <f t="shared" si="188"/>
        <v>18.60051</v>
      </c>
      <c r="G6057" s="24">
        <v>18.60051</v>
      </c>
      <c r="H6057" s="23">
        <v>5.1541199999999998</v>
      </c>
      <c r="I6057" s="23"/>
      <c r="J6057" s="23">
        <v>150</v>
      </c>
      <c r="K6057" s="23"/>
    </row>
    <row r="6058" spans="1:11" ht="12.75" customHeight="1" x14ac:dyDescent="0.25">
      <c r="A6058" s="20">
        <f t="shared" si="189"/>
        <v>43139.041666651996</v>
      </c>
      <c r="B6058" s="21">
        <v>21.338049999999999</v>
      </c>
      <c r="C6058" s="22">
        <v>0.16413</v>
      </c>
      <c r="D6058" s="21">
        <v>39.57743</v>
      </c>
      <c r="E6058" s="21"/>
      <c r="F6058" s="24">
        <f t="shared" si="188"/>
        <v>21.338049999999999</v>
      </c>
      <c r="G6058" s="24">
        <v>21.338049999999999</v>
      </c>
      <c r="H6058" s="23">
        <v>5.1524900000000002</v>
      </c>
      <c r="I6058" s="23">
        <f>COUNTIF(G6058:G6081,"&gt;150")</f>
        <v>0</v>
      </c>
      <c r="J6058" s="23">
        <v>150</v>
      </c>
      <c r="K6058" s="23"/>
    </row>
    <row r="6059" spans="1:11" ht="12.75" customHeight="1" x14ac:dyDescent="0.25">
      <c r="A6059" s="20">
        <f t="shared" si="189"/>
        <v>43139.08333331866</v>
      </c>
      <c r="B6059" s="21">
        <v>26.433990000000001</v>
      </c>
      <c r="C6059" s="22">
        <v>0.29116999999999998</v>
      </c>
      <c r="D6059" s="21">
        <v>88.210989999999995</v>
      </c>
      <c r="E6059" s="21"/>
      <c r="F6059" s="24">
        <f t="shared" si="188"/>
        <v>26.433990000000001</v>
      </c>
      <c r="G6059" s="24">
        <v>26.433990000000001</v>
      </c>
      <c r="H6059" s="23">
        <v>5.15</v>
      </c>
      <c r="I6059" s="23"/>
      <c r="J6059" s="23">
        <v>150</v>
      </c>
      <c r="K6059" s="23"/>
    </row>
    <row r="6060" spans="1:11" ht="12.75" customHeight="1" x14ac:dyDescent="0.25">
      <c r="A6060" s="20">
        <f t="shared" si="189"/>
        <v>43139.124999985324</v>
      </c>
      <c r="B6060" s="21">
        <v>25.58306</v>
      </c>
      <c r="C6060" s="22">
        <v>0.39524999999999999</v>
      </c>
      <c r="D6060" s="21">
        <v>116.28530000000001</v>
      </c>
      <c r="E6060" s="21"/>
      <c r="F6060" s="24">
        <f t="shared" si="188"/>
        <v>25.58306</v>
      </c>
      <c r="G6060" s="24">
        <v>25.58306</v>
      </c>
      <c r="H6060" s="23">
        <v>5.1462500000000002</v>
      </c>
      <c r="I6060" s="23"/>
      <c r="J6060" s="23">
        <v>150</v>
      </c>
      <c r="K6060" s="23"/>
    </row>
    <row r="6061" spans="1:11" ht="12.75" customHeight="1" x14ac:dyDescent="0.25">
      <c r="A6061" s="20">
        <f t="shared" si="189"/>
        <v>43139.166666651989</v>
      </c>
      <c r="B6061" s="21">
        <v>16.47945</v>
      </c>
      <c r="C6061" s="22">
        <v>0.90610000000000002</v>
      </c>
      <c r="D6061" s="21">
        <v>91.730220000000003</v>
      </c>
      <c r="E6061" s="21"/>
      <c r="F6061" s="24">
        <f t="shared" si="188"/>
        <v>16.47945</v>
      </c>
      <c r="G6061" s="24">
        <v>16.47945</v>
      </c>
      <c r="H6061" s="23">
        <v>5.1396699999999997</v>
      </c>
      <c r="I6061" s="23"/>
      <c r="J6061" s="23">
        <v>150</v>
      </c>
      <c r="K6061" s="23"/>
    </row>
    <row r="6062" spans="1:11" ht="12.75" customHeight="1" x14ac:dyDescent="0.25">
      <c r="A6062" s="20">
        <f t="shared" si="189"/>
        <v>43139.208333318653</v>
      </c>
      <c r="B6062" s="21">
        <v>16.363029999999998</v>
      </c>
      <c r="C6062" s="22">
        <v>1.0567</v>
      </c>
      <c r="D6062" s="21">
        <v>84.650199999999998</v>
      </c>
      <c r="E6062" s="21"/>
      <c r="F6062" s="24">
        <f t="shared" si="188"/>
        <v>16.363029999999998</v>
      </c>
      <c r="G6062" s="24">
        <v>16.363029999999998</v>
      </c>
      <c r="H6062" s="23">
        <v>5.1387799999999997</v>
      </c>
      <c r="I6062" s="23"/>
      <c r="J6062" s="23">
        <v>150</v>
      </c>
      <c r="K6062" s="23"/>
    </row>
    <row r="6063" spans="1:11" ht="12.75" customHeight="1" x14ac:dyDescent="0.25">
      <c r="A6063" s="20">
        <f t="shared" si="189"/>
        <v>43139.249999985317</v>
      </c>
      <c r="B6063" s="21">
        <v>23.277249999999999</v>
      </c>
      <c r="C6063" s="22">
        <v>1.0042599999999999</v>
      </c>
      <c r="D6063" s="21">
        <v>92.809780000000003</v>
      </c>
      <c r="E6063" s="21"/>
      <c r="F6063" s="24">
        <f t="shared" si="188"/>
        <v>23.277249999999999</v>
      </c>
      <c r="G6063" s="24">
        <v>23.277249999999999</v>
      </c>
      <c r="H6063" s="23">
        <v>5.1379599999999996</v>
      </c>
      <c r="I6063" s="23"/>
      <c r="J6063" s="23">
        <v>150</v>
      </c>
      <c r="K6063" s="23"/>
    </row>
    <row r="6064" spans="1:11" ht="12.75" customHeight="1" x14ac:dyDescent="0.25">
      <c r="A6064" s="20">
        <f t="shared" si="189"/>
        <v>43139.291666651981</v>
      </c>
      <c r="B6064" s="21">
        <v>27.77882</v>
      </c>
      <c r="C6064" s="22">
        <v>0.56196999999999997</v>
      </c>
      <c r="D6064" s="21">
        <v>97.439109999999999</v>
      </c>
      <c r="E6064" s="21"/>
      <c r="F6064" s="24">
        <f t="shared" si="188"/>
        <v>27.77882</v>
      </c>
      <c r="G6064" s="24">
        <v>27.77882</v>
      </c>
      <c r="H6064" s="23">
        <v>5.1377100000000002</v>
      </c>
      <c r="I6064" s="23"/>
      <c r="J6064" s="23">
        <v>150</v>
      </c>
      <c r="K6064" s="23"/>
    </row>
    <row r="6065" spans="1:11" ht="12.75" customHeight="1" x14ac:dyDescent="0.25">
      <c r="A6065" s="20">
        <f t="shared" si="189"/>
        <v>43139.333333318646</v>
      </c>
      <c r="B6065" s="21">
        <v>23.956939999999999</v>
      </c>
      <c r="C6065" s="22">
        <v>0.31334000000000001</v>
      </c>
      <c r="D6065" s="21">
        <v>87.205960000000005</v>
      </c>
      <c r="E6065" s="21"/>
      <c r="F6065" s="24">
        <f t="shared" si="188"/>
        <v>23.956939999999999</v>
      </c>
      <c r="G6065" s="24">
        <v>23.956939999999999</v>
      </c>
      <c r="H6065" s="23">
        <v>5.13767</v>
      </c>
      <c r="I6065" s="23"/>
      <c r="J6065" s="23">
        <v>150</v>
      </c>
      <c r="K6065" s="23"/>
    </row>
    <row r="6066" spans="1:11" ht="12.75" customHeight="1" x14ac:dyDescent="0.25">
      <c r="A6066" s="20">
        <f t="shared" si="189"/>
        <v>43139.37499998531</v>
      </c>
      <c r="B6066" s="21">
        <v>16.234459999999999</v>
      </c>
      <c r="C6066" s="22">
        <v>0.52490000000000003</v>
      </c>
      <c r="D6066" s="21">
        <v>92.401250000000005</v>
      </c>
      <c r="E6066" s="21"/>
      <c r="F6066" s="24">
        <f t="shared" si="188"/>
        <v>16.234459999999999</v>
      </c>
      <c r="G6066" s="24">
        <v>16.234459999999999</v>
      </c>
      <c r="H6066" s="23">
        <v>5.1284299999999998</v>
      </c>
      <c r="I6066" s="23"/>
      <c r="J6066" s="23">
        <v>150</v>
      </c>
      <c r="K6066" s="23"/>
    </row>
    <row r="6067" spans="1:11" ht="12.75" customHeight="1" x14ac:dyDescent="0.25">
      <c r="A6067" s="20">
        <f t="shared" si="189"/>
        <v>43139.416666651974</v>
      </c>
      <c r="B6067" s="21">
        <v>11.893879999999999</v>
      </c>
      <c r="C6067" s="22">
        <v>1.1413899999999999</v>
      </c>
      <c r="D6067" s="21">
        <v>87.659869999999998</v>
      </c>
      <c r="E6067" s="21"/>
      <c r="F6067" s="24">
        <f t="shared" si="188"/>
        <v>11.893879999999999</v>
      </c>
      <c r="G6067" s="24">
        <v>11.893879999999999</v>
      </c>
      <c r="H6067" s="23">
        <v>5.1259399999999999</v>
      </c>
      <c r="I6067" s="23"/>
      <c r="J6067" s="23">
        <v>150</v>
      </c>
      <c r="K6067" s="23"/>
    </row>
    <row r="6068" spans="1:11" ht="12.75" customHeight="1" x14ac:dyDescent="0.25">
      <c r="A6068" s="20">
        <f t="shared" si="189"/>
        <v>43139.458333318638</v>
      </c>
      <c r="B6068" s="21">
        <v>27.78312</v>
      </c>
      <c r="C6068" s="22">
        <v>1.3583000000000001</v>
      </c>
      <c r="D6068" s="21">
        <v>88.387360000000001</v>
      </c>
      <c r="E6068" s="21"/>
      <c r="F6068" s="24">
        <f t="shared" si="188"/>
        <v>27.78312</v>
      </c>
      <c r="G6068" s="24">
        <v>27.78312</v>
      </c>
      <c r="H6068" s="23">
        <v>5.1208900000000002</v>
      </c>
      <c r="I6068" s="23"/>
      <c r="J6068" s="23">
        <v>150</v>
      </c>
      <c r="K6068" s="23"/>
    </row>
    <row r="6069" spans="1:11" ht="12.75" customHeight="1" x14ac:dyDescent="0.25">
      <c r="A6069" s="20">
        <f t="shared" si="189"/>
        <v>43139.499999985303</v>
      </c>
      <c r="B6069" s="21">
        <v>18.305060000000001</v>
      </c>
      <c r="C6069" s="22">
        <v>1.30881</v>
      </c>
      <c r="D6069" s="21">
        <v>84.854889999999997</v>
      </c>
      <c r="E6069" s="21"/>
      <c r="F6069" s="24">
        <f t="shared" si="188"/>
        <v>18.305060000000001</v>
      </c>
      <c r="G6069" s="24">
        <v>18.305060000000001</v>
      </c>
      <c r="H6069" s="23">
        <v>5.1203599999999998</v>
      </c>
      <c r="I6069" s="23"/>
      <c r="J6069" s="23">
        <v>150</v>
      </c>
      <c r="K6069" s="23"/>
    </row>
    <row r="6070" spans="1:11" ht="12.75" customHeight="1" x14ac:dyDescent="0.25">
      <c r="A6070" s="20">
        <f t="shared" si="189"/>
        <v>43139.541666651967</v>
      </c>
      <c r="B6070" s="21"/>
      <c r="C6070" s="22">
        <v>0.87570999999999999</v>
      </c>
      <c r="D6070" s="21">
        <v>87.694659999999999</v>
      </c>
      <c r="E6070" s="21"/>
      <c r="F6070" s="24" t="str">
        <f t="shared" si="188"/>
        <v/>
      </c>
      <c r="G6070" s="24" t="s">
        <v>189</v>
      </c>
      <c r="H6070" s="23">
        <v>5.1181700000000001</v>
      </c>
      <c r="I6070" s="23"/>
      <c r="J6070" s="23">
        <v>150</v>
      </c>
      <c r="K6070" s="23"/>
    </row>
    <row r="6071" spans="1:11" ht="12.75" customHeight="1" x14ac:dyDescent="0.25">
      <c r="A6071" s="20">
        <f t="shared" si="189"/>
        <v>43139.583333318631</v>
      </c>
      <c r="B6071" s="21">
        <v>17.31033</v>
      </c>
      <c r="C6071" s="22">
        <v>1.1813199999999999</v>
      </c>
      <c r="D6071" s="21">
        <v>88.661209999999997</v>
      </c>
      <c r="E6071" s="21"/>
      <c r="F6071" s="24">
        <f t="shared" si="188"/>
        <v>17.31033</v>
      </c>
      <c r="G6071" s="24">
        <v>17.31033</v>
      </c>
      <c r="H6071" s="23">
        <v>5.1143299999999998</v>
      </c>
      <c r="I6071" s="23"/>
      <c r="J6071" s="23">
        <v>150</v>
      </c>
      <c r="K6071" s="23"/>
    </row>
    <row r="6072" spans="1:11" ht="12.75" customHeight="1" x14ac:dyDescent="0.25">
      <c r="A6072" s="20">
        <f t="shared" si="189"/>
        <v>43139.624999985295</v>
      </c>
      <c r="B6072" s="21">
        <v>21.797730000000001</v>
      </c>
      <c r="C6072" s="22">
        <v>0.78498999999999997</v>
      </c>
      <c r="D6072" s="21">
        <v>87.179119999999998</v>
      </c>
      <c r="E6072" s="21"/>
      <c r="F6072" s="24">
        <f t="shared" si="188"/>
        <v>21.797730000000001</v>
      </c>
      <c r="G6072" s="24">
        <v>21.797730000000001</v>
      </c>
      <c r="H6072" s="23">
        <v>5.10961</v>
      </c>
      <c r="I6072" s="23"/>
      <c r="J6072" s="23">
        <v>150</v>
      </c>
      <c r="K6072" s="23"/>
    </row>
    <row r="6073" spans="1:11" ht="12.75" customHeight="1" x14ac:dyDescent="0.25">
      <c r="A6073" s="20">
        <f t="shared" si="189"/>
        <v>43139.66666665196</v>
      </c>
      <c r="B6073" s="21"/>
      <c r="C6073" s="22">
        <v>0.49714999999999998</v>
      </c>
      <c r="D6073" s="21">
        <v>77.350880000000004</v>
      </c>
      <c r="E6073" s="21"/>
      <c r="F6073" s="24" t="str">
        <f t="shared" si="188"/>
        <v/>
      </c>
      <c r="G6073" s="24" t="s">
        <v>189</v>
      </c>
      <c r="H6073" s="23">
        <v>5.1046100000000001</v>
      </c>
      <c r="I6073" s="23"/>
      <c r="J6073" s="23">
        <v>150</v>
      </c>
      <c r="K6073" s="23"/>
    </row>
    <row r="6074" spans="1:11" ht="12.75" customHeight="1" x14ac:dyDescent="0.25">
      <c r="A6074" s="20">
        <f t="shared" si="189"/>
        <v>43139.708333318624</v>
      </c>
      <c r="B6074" s="21">
        <v>22.024170000000002</v>
      </c>
      <c r="C6074" s="22">
        <v>0.47305000000000003</v>
      </c>
      <c r="D6074" s="21">
        <v>116.6682</v>
      </c>
      <c r="E6074" s="21"/>
      <c r="F6074" s="24">
        <f t="shared" si="188"/>
        <v>22.024170000000002</v>
      </c>
      <c r="G6074" s="24">
        <v>22.024170000000002</v>
      </c>
      <c r="H6074" s="23">
        <v>5.1030600000000002</v>
      </c>
      <c r="I6074" s="23"/>
      <c r="J6074" s="23">
        <v>150</v>
      </c>
      <c r="K6074" s="23"/>
    </row>
    <row r="6075" spans="1:11" ht="12.75" customHeight="1" x14ac:dyDescent="0.25">
      <c r="A6075" s="20">
        <f t="shared" si="189"/>
        <v>43139.749999985288</v>
      </c>
      <c r="B6075" s="21">
        <v>19.176559999999998</v>
      </c>
      <c r="C6075" s="22">
        <v>0.82604999999999995</v>
      </c>
      <c r="D6075" s="21">
        <v>20.615600000000001</v>
      </c>
      <c r="E6075" s="21"/>
      <c r="F6075" s="24">
        <f t="shared" si="188"/>
        <v>19.176559999999998</v>
      </c>
      <c r="G6075" s="24">
        <v>19.176559999999998</v>
      </c>
      <c r="H6075" s="23">
        <v>5.0945099999999996</v>
      </c>
      <c r="I6075" s="23"/>
      <c r="J6075" s="23">
        <v>150</v>
      </c>
      <c r="K6075" s="23"/>
    </row>
    <row r="6076" spans="1:11" ht="12.75" customHeight="1" x14ac:dyDescent="0.25">
      <c r="A6076" s="20">
        <f t="shared" si="189"/>
        <v>43139.791666651952</v>
      </c>
      <c r="B6076" s="21">
        <v>6.9066099999999997</v>
      </c>
      <c r="C6076" s="22">
        <v>0.54713000000000001</v>
      </c>
      <c r="D6076" s="21">
        <v>173.38310000000001</v>
      </c>
      <c r="E6076" s="21"/>
      <c r="F6076" s="24">
        <f t="shared" si="188"/>
        <v>6.9066099999999997</v>
      </c>
      <c r="G6076" s="24">
        <v>6.9066099999999997</v>
      </c>
      <c r="H6076" s="23">
        <v>5.0797299999999996</v>
      </c>
      <c r="I6076" s="23"/>
      <c r="J6076" s="23">
        <v>150</v>
      </c>
      <c r="K6076" s="23"/>
    </row>
    <row r="6077" spans="1:11" ht="12.75" customHeight="1" x14ac:dyDescent="0.25">
      <c r="A6077" s="20">
        <f t="shared" si="189"/>
        <v>43139.833333318616</v>
      </c>
      <c r="B6077" s="21">
        <v>20.753720000000001</v>
      </c>
      <c r="C6077" s="22">
        <v>0.13444999999999999</v>
      </c>
      <c r="D6077" s="21">
        <v>236.61709999999999</v>
      </c>
      <c r="E6077" s="21"/>
      <c r="F6077" s="24">
        <f t="shared" si="188"/>
        <v>20.753720000000001</v>
      </c>
      <c r="G6077" s="24">
        <v>20.753720000000001</v>
      </c>
      <c r="H6077" s="23">
        <v>5.0794199999999998</v>
      </c>
      <c r="I6077" s="23"/>
      <c r="J6077" s="23">
        <v>150</v>
      </c>
      <c r="K6077" s="23"/>
    </row>
    <row r="6078" spans="1:11" ht="12.75" customHeight="1" x14ac:dyDescent="0.25">
      <c r="A6078" s="20">
        <f t="shared" si="189"/>
        <v>43139.874999985281</v>
      </c>
      <c r="B6078" s="21">
        <v>9.5549499999999998</v>
      </c>
      <c r="C6078" s="22">
        <v>0.26839000000000002</v>
      </c>
      <c r="D6078" s="21">
        <v>191.3373</v>
      </c>
      <c r="E6078" s="21"/>
      <c r="F6078" s="24">
        <f t="shared" si="188"/>
        <v>9.5549499999999998</v>
      </c>
      <c r="G6078" s="24">
        <v>9.5549499999999998</v>
      </c>
      <c r="H6078" s="23">
        <v>5.0760899999999998</v>
      </c>
      <c r="I6078" s="23"/>
      <c r="J6078" s="23">
        <v>150</v>
      </c>
      <c r="K6078" s="23"/>
    </row>
    <row r="6079" spans="1:11" ht="12.75" customHeight="1" x14ac:dyDescent="0.25">
      <c r="A6079" s="20">
        <f t="shared" si="189"/>
        <v>43139.916666651945</v>
      </c>
      <c r="B6079" s="21"/>
      <c r="C6079" s="22">
        <v>0.315</v>
      </c>
      <c r="D6079" s="21">
        <v>139.9228</v>
      </c>
      <c r="E6079" s="21"/>
      <c r="F6079" s="24" t="str">
        <f t="shared" si="188"/>
        <v/>
      </c>
      <c r="G6079" s="24" t="s">
        <v>189</v>
      </c>
      <c r="H6079" s="23">
        <v>5.0727799999999998</v>
      </c>
      <c r="I6079" s="23"/>
      <c r="J6079" s="23">
        <v>150</v>
      </c>
      <c r="K6079" s="23"/>
    </row>
    <row r="6080" spans="1:11" ht="12.75" customHeight="1" x14ac:dyDescent="0.25">
      <c r="A6080" s="20">
        <f t="shared" si="189"/>
        <v>43139.958333318609</v>
      </c>
      <c r="B6080" s="21">
        <v>20.371839999999999</v>
      </c>
      <c r="C6080" s="22">
        <v>0.31657000000000002</v>
      </c>
      <c r="D6080" s="21">
        <v>120.16070000000001</v>
      </c>
      <c r="E6080" s="21"/>
      <c r="F6080" s="24">
        <f t="shared" si="188"/>
        <v>20.371839999999999</v>
      </c>
      <c r="G6080" s="24">
        <v>20.371839999999999</v>
      </c>
      <c r="H6080" s="23">
        <v>5.0721699999999998</v>
      </c>
      <c r="I6080" s="23"/>
      <c r="J6080" s="23">
        <v>150</v>
      </c>
      <c r="K6080" s="23"/>
    </row>
    <row r="6081" spans="1:11" ht="12.75" customHeight="1" x14ac:dyDescent="0.25">
      <c r="A6081" s="20">
        <f t="shared" si="189"/>
        <v>43139.999999985273</v>
      </c>
      <c r="B6081" s="21">
        <v>4.0036800000000001</v>
      </c>
      <c r="C6081" s="22">
        <v>0.49761</v>
      </c>
      <c r="D6081" s="21">
        <v>86.538129999999995</v>
      </c>
      <c r="E6081" s="21"/>
      <c r="F6081" s="24">
        <f t="shared" si="188"/>
        <v>4.0036800000000001</v>
      </c>
      <c r="G6081" s="24">
        <v>4.0036800000000001</v>
      </c>
      <c r="H6081" s="23">
        <v>5.0708900000000003</v>
      </c>
      <c r="I6081" s="23"/>
      <c r="J6081" s="23">
        <v>150</v>
      </c>
      <c r="K6081" s="23"/>
    </row>
    <row r="6082" spans="1:11" ht="12.75" customHeight="1" x14ac:dyDescent="0.25">
      <c r="A6082" s="20">
        <f t="shared" si="189"/>
        <v>43140.041666651938</v>
      </c>
      <c r="B6082" s="21">
        <v>0.11267000000000001</v>
      </c>
      <c r="C6082" s="22">
        <v>0.34076000000000001</v>
      </c>
      <c r="D6082" s="21">
        <v>125.0014</v>
      </c>
      <c r="E6082" s="21"/>
      <c r="F6082" s="24">
        <f t="shared" si="188"/>
        <v>0.11267000000000001</v>
      </c>
      <c r="G6082" s="24">
        <v>0.11267000000000001</v>
      </c>
      <c r="H6082" s="23">
        <v>5.0705</v>
      </c>
      <c r="I6082" s="23">
        <f>COUNTIF(G6082:G6105,"&gt;150")</f>
        <v>0</v>
      </c>
      <c r="J6082" s="23">
        <v>150</v>
      </c>
      <c r="K6082" s="23"/>
    </row>
    <row r="6083" spans="1:11" ht="12.75" customHeight="1" x14ac:dyDescent="0.25">
      <c r="A6083" s="20">
        <f t="shared" si="189"/>
        <v>43140.083333318602</v>
      </c>
      <c r="B6083" s="21">
        <v>4.1079400000000001</v>
      </c>
      <c r="C6083" s="22">
        <v>0.45050000000000001</v>
      </c>
      <c r="D6083" s="21">
        <v>50.937620000000003</v>
      </c>
      <c r="E6083" s="21"/>
      <c r="F6083" s="24">
        <f t="shared" si="188"/>
        <v>4.1079400000000001</v>
      </c>
      <c r="G6083" s="24">
        <v>4.1079400000000001</v>
      </c>
      <c r="H6083" s="23">
        <v>5.0662200000000004</v>
      </c>
      <c r="I6083" s="23"/>
      <c r="J6083" s="23">
        <v>150</v>
      </c>
      <c r="K6083" s="23"/>
    </row>
    <row r="6084" spans="1:11" ht="12.75" customHeight="1" x14ac:dyDescent="0.25">
      <c r="A6084" s="20">
        <f t="shared" si="189"/>
        <v>43140.124999985266</v>
      </c>
      <c r="B6084" s="21">
        <v>1.28183</v>
      </c>
      <c r="C6084" s="22">
        <v>0.27994000000000002</v>
      </c>
      <c r="D6084" s="21">
        <v>146.20830000000001</v>
      </c>
      <c r="E6084" s="21"/>
      <c r="F6084" s="24">
        <f t="shared" si="188"/>
        <v>1.28183</v>
      </c>
      <c r="G6084" s="24">
        <v>1.28183</v>
      </c>
      <c r="H6084" s="23">
        <v>5.06433</v>
      </c>
      <c r="I6084" s="23"/>
      <c r="J6084" s="23">
        <v>150</v>
      </c>
      <c r="K6084" s="23"/>
    </row>
    <row r="6085" spans="1:11" ht="12.75" customHeight="1" x14ac:dyDescent="0.25">
      <c r="A6085" s="20">
        <f t="shared" si="189"/>
        <v>43140.16666665193</v>
      </c>
      <c r="B6085" s="21">
        <v>6.3329500000000003</v>
      </c>
      <c r="C6085" s="22">
        <v>0.33257999999999999</v>
      </c>
      <c r="D6085" s="21">
        <v>157.0419</v>
      </c>
      <c r="E6085" s="21"/>
      <c r="F6085" s="24">
        <f t="shared" si="188"/>
        <v>6.3329500000000003</v>
      </c>
      <c r="G6085" s="24">
        <v>6.3329500000000003</v>
      </c>
      <c r="H6085" s="23">
        <v>5.0614499999999998</v>
      </c>
      <c r="I6085" s="23"/>
      <c r="J6085" s="23">
        <v>150</v>
      </c>
      <c r="K6085" s="23"/>
    </row>
    <row r="6086" spans="1:11" ht="12.75" customHeight="1" x14ac:dyDescent="0.25">
      <c r="A6086" s="20">
        <f t="shared" si="189"/>
        <v>43140.208333318595</v>
      </c>
      <c r="B6086" s="21">
        <v>1.5967199999999999</v>
      </c>
      <c r="C6086" s="22">
        <v>0.40869</v>
      </c>
      <c r="D6086" s="21">
        <v>116.74850000000001</v>
      </c>
      <c r="E6086" s="21"/>
      <c r="F6086" s="24">
        <f t="shared" si="188"/>
        <v>1.5967199999999999</v>
      </c>
      <c r="G6086" s="24">
        <v>1.5967199999999999</v>
      </c>
      <c r="H6086" s="23">
        <v>5.0612199999999996</v>
      </c>
      <c r="I6086" s="23"/>
      <c r="J6086" s="23">
        <v>150</v>
      </c>
      <c r="K6086" s="23"/>
    </row>
    <row r="6087" spans="1:11" ht="12.75" customHeight="1" x14ac:dyDescent="0.25">
      <c r="A6087" s="20">
        <f t="shared" si="189"/>
        <v>43140.249999985259</v>
      </c>
      <c r="B6087" s="21">
        <v>0.26744000000000001</v>
      </c>
      <c r="C6087" s="22">
        <v>0.67525000000000002</v>
      </c>
      <c r="D6087" s="21">
        <v>167.7175</v>
      </c>
      <c r="E6087" s="21"/>
      <c r="F6087" s="24">
        <f t="shared" si="188"/>
        <v>0.26744000000000001</v>
      </c>
      <c r="G6087" s="24">
        <v>0.26744000000000001</v>
      </c>
      <c r="H6087" s="23">
        <v>5.0545400000000003</v>
      </c>
      <c r="I6087" s="23"/>
      <c r="J6087" s="23">
        <v>150</v>
      </c>
      <c r="K6087" s="23"/>
    </row>
    <row r="6088" spans="1:11" ht="12.75" customHeight="1" x14ac:dyDescent="0.25">
      <c r="A6088" s="20">
        <f t="shared" si="189"/>
        <v>43140.291666651923</v>
      </c>
      <c r="B6088" s="21"/>
      <c r="C6088" s="22">
        <v>0.86363000000000001</v>
      </c>
      <c r="D6088" s="21">
        <v>171.77029999999999</v>
      </c>
      <c r="E6088" s="21"/>
      <c r="F6088" s="24" t="str">
        <f t="shared" si="188"/>
        <v/>
      </c>
      <c r="G6088" s="24" t="s">
        <v>189</v>
      </c>
      <c r="H6088" s="23">
        <v>5.0530600000000003</v>
      </c>
      <c r="I6088" s="23"/>
      <c r="J6088" s="23">
        <v>150</v>
      </c>
      <c r="K6088" s="23"/>
    </row>
    <row r="6089" spans="1:11" ht="12.75" customHeight="1" x14ac:dyDescent="0.25">
      <c r="A6089" s="20">
        <f t="shared" si="189"/>
        <v>43140.333333318587</v>
      </c>
      <c r="B6089" s="21">
        <v>7.9871100000000004</v>
      </c>
      <c r="C6089" s="22">
        <v>0.63827999999999996</v>
      </c>
      <c r="D6089" s="21">
        <v>172.59630000000001</v>
      </c>
      <c r="E6089" s="21"/>
      <c r="F6089" s="24">
        <f t="shared" si="188"/>
        <v>7.9871100000000004</v>
      </c>
      <c r="G6089" s="24">
        <v>7.9871100000000004</v>
      </c>
      <c r="H6089" s="23">
        <v>5.04636</v>
      </c>
      <c r="I6089" s="23"/>
      <c r="J6089" s="23">
        <v>150</v>
      </c>
      <c r="K6089" s="23"/>
    </row>
    <row r="6090" spans="1:11" ht="12.75" customHeight="1" x14ac:dyDescent="0.25">
      <c r="A6090" s="20">
        <f t="shared" si="189"/>
        <v>43140.374999985252</v>
      </c>
      <c r="B6090" s="21"/>
      <c r="C6090" s="22">
        <v>0.64736000000000005</v>
      </c>
      <c r="D6090" s="21">
        <v>146.74019999999999</v>
      </c>
      <c r="E6090" s="21"/>
      <c r="F6090" s="24" t="str">
        <f t="shared" si="188"/>
        <v/>
      </c>
      <c r="G6090" s="24" t="s">
        <v>189</v>
      </c>
      <c r="H6090" s="23">
        <v>5.0389699999999999</v>
      </c>
      <c r="I6090" s="23"/>
      <c r="J6090" s="23">
        <v>150</v>
      </c>
      <c r="K6090" s="23"/>
    </row>
    <row r="6091" spans="1:11" ht="12.75" customHeight="1" x14ac:dyDescent="0.25">
      <c r="A6091" s="20">
        <f t="shared" si="189"/>
        <v>43140.416666651916</v>
      </c>
      <c r="B6091" s="21">
        <v>11.012499999999999</v>
      </c>
      <c r="C6091" s="22">
        <v>0.43131999999999998</v>
      </c>
      <c r="D6091" s="21">
        <v>83.229870000000005</v>
      </c>
      <c r="E6091" s="21"/>
      <c r="F6091" s="24">
        <f t="shared" ref="F6091:F6154" si="190">IF(AND(B6091&gt;0,ISNUMBER(B6091)),B6091,"")</f>
        <v>11.012499999999999</v>
      </c>
      <c r="G6091" s="24">
        <v>11.012499999999999</v>
      </c>
      <c r="H6091" s="23">
        <v>5.0380000000000003</v>
      </c>
      <c r="I6091" s="23"/>
      <c r="J6091" s="23">
        <v>150</v>
      </c>
      <c r="K6091" s="23"/>
    </row>
    <row r="6092" spans="1:11" ht="12.75" customHeight="1" x14ac:dyDescent="0.25">
      <c r="A6092" s="20">
        <f t="shared" ref="A6092:A6155" si="191">A6091+1/24</f>
        <v>43140.45833331858</v>
      </c>
      <c r="B6092" s="21">
        <v>2.8402699999999999</v>
      </c>
      <c r="C6092" s="22">
        <v>0.62863000000000002</v>
      </c>
      <c r="D6092" s="21">
        <v>165.63149999999999</v>
      </c>
      <c r="E6092" s="21"/>
      <c r="F6092" s="24">
        <f t="shared" si="190"/>
        <v>2.8402699999999999</v>
      </c>
      <c r="G6092" s="24">
        <v>2.8402699999999999</v>
      </c>
      <c r="H6092" s="23">
        <v>5.0377200000000002</v>
      </c>
      <c r="I6092" s="23"/>
      <c r="J6092" s="23">
        <v>150</v>
      </c>
      <c r="K6092" s="23"/>
    </row>
    <row r="6093" spans="1:11" ht="12.75" customHeight="1" x14ac:dyDescent="0.25">
      <c r="A6093" s="20">
        <f t="shared" si="191"/>
        <v>43140.499999985244</v>
      </c>
      <c r="B6093" s="21">
        <v>-0.46400000000000002</v>
      </c>
      <c r="C6093" s="22">
        <v>0.36839</v>
      </c>
      <c r="D6093" s="21">
        <v>65.883510000000001</v>
      </c>
      <c r="E6093" s="21"/>
      <c r="F6093" s="24" t="str">
        <f t="shared" si="190"/>
        <v/>
      </c>
      <c r="G6093" s="24" t="s">
        <v>189</v>
      </c>
      <c r="H6093" s="23">
        <v>5.0348300000000004</v>
      </c>
      <c r="I6093" s="23"/>
      <c r="J6093" s="23">
        <v>150</v>
      </c>
      <c r="K6093" s="23"/>
    </row>
    <row r="6094" spans="1:11" ht="12.75" customHeight="1" x14ac:dyDescent="0.25">
      <c r="A6094" s="20">
        <f t="shared" si="191"/>
        <v>43140.541666651909</v>
      </c>
      <c r="B6094" s="21">
        <v>1.70495</v>
      </c>
      <c r="C6094" s="22">
        <v>0.47060000000000002</v>
      </c>
      <c r="D6094" s="21">
        <v>98.635589999999993</v>
      </c>
      <c r="E6094" s="21"/>
      <c r="F6094" s="24">
        <f t="shared" si="190"/>
        <v>1.70495</v>
      </c>
      <c r="G6094" s="24">
        <v>1.70495</v>
      </c>
      <c r="H6094" s="23">
        <v>5.0256699999999999</v>
      </c>
      <c r="I6094" s="23"/>
      <c r="J6094" s="23">
        <v>150</v>
      </c>
      <c r="K6094" s="23"/>
    </row>
    <row r="6095" spans="1:11" ht="12.75" customHeight="1" x14ac:dyDescent="0.25">
      <c r="A6095" s="20">
        <f t="shared" si="191"/>
        <v>43140.583333318573</v>
      </c>
      <c r="B6095" s="21">
        <v>0.1305</v>
      </c>
      <c r="C6095" s="22">
        <v>0.28219</v>
      </c>
      <c r="D6095" s="21">
        <v>121.5056</v>
      </c>
      <c r="E6095" s="21"/>
      <c r="F6095" s="24">
        <f t="shared" si="190"/>
        <v>0.1305</v>
      </c>
      <c r="G6095" s="24">
        <v>0.1305</v>
      </c>
      <c r="H6095" s="23">
        <v>5.02562</v>
      </c>
      <c r="I6095" s="23"/>
      <c r="J6095" s="23">
        <v>150</v>
      </c>
      <c r="K6095" s="23"/>
    </row>
    <row r="6096" spans="1:11" ht="12.75" customHeight="1" x14ac:dyDescent="0.25">
      <c r="A6096" s="20">
        <f t="shared" si="191"/>
        <v>43140.624999985237</v>
      </c>
      <c r="B6096" s="21">
        <v>3.4981599999999999</v>
      </c>
      <c r="C6096" s="22">
        <v>1.6117900000000001</v>
      </c>
      <c r="D6096" s="21">
        <v>74.537400000000005</v>
      </c>
      <c r="E6096" s="21"/>
      <c r="F6096" s="24">
        <f t="shared" si="190"/>
        <v>3.4981599999999999</v>
      </c>
      <c r="G6096" s="24">
        <v>3.4981599999999999</v>
      </c>
      <c r="H6096" s="23">
        <v>5.02311</v>
      </c>
      <c r="I6096" s="23"/>
      <c r="J6096" s="23">
        <v>150</v>
      </c>
      <c r="K6096" s="23"/>
    </row>
    <row r="6097" spans="1:11" ht="12.75" customHeight="1" x14ac:dyDescent="0.25">
      <c r="A6097" s="20">
        <f t="shared" si="191"/>
        <v>43140.666666651901</v>
      </c>
      <c r="B6097" s="21">
        <v>9.8553800000000003</v>
      </c>
      <c r="C6097" s="22">
        <v>2.2958500000000002</v>
      </c>
      <c r="D6097" s="21">
        <v>73.431129999999996</v>
      </c>
      <c r="E6097" s="21"/>
      <c r="F6097" s="24">
        <f t="shared" si="190"/>
        <v>9.8553800000000003</v>
      </c>
      <c r="G6097" s="24">
        <v>9.8553800000000003</v>
      </c>
      <c r="H6097" s="23">
        <v>5.02196</v>
      </c>
      <c r="I6097" s="23"/>
      <c r="J6097" s="23">
        <v>150</v>
      </c>
      <c r="K6097" s="23"/>
    </row>
    <row r="6098" spans="1:11" ht="12.75" customHeight="1" x14ac:dyDescent="0.25">
      <c r="A6098" s="20">
        <f t="shared" si="191"/>
        <v>43140.708333318566</v>
      </c>
      <c r="B6098" s="21">
        <v>0.72075</v>
      </c>
      <c r="C6098" s="22">
        <v>1.82542</v>
      </c>
      <c r="D6098" s="21">
        <v>75.452600000000004</v>
      </c>
      <c r="E6098" s="21"/>
      <c r="F6098" s="24">
        <f t="shared" si="190"/>
        <v>0.72075</v>
      </c>
      <c r="G6098" s="24">
        <v>0.72075</v>
      </c>
      <c r="H6098" s="23">
        <v>5.0197599999999998</v>
      </c>
      <c r="I6098" s="23"/>
      <c r="J6098" s="23">
        <v>150</v>
      </c>
      <c r="K6098" s="23"/>
    </row>
    <row r="6099" spans="1:11" ht="12.75" customHeight="1" x14ac:dyDescent="0.25">
      <c r="A6099" s="20">
        <f t="shared" si="191"/>
        <v>43140.74999998523</v>
      </c>
      <c r="B6099" s="21">
        <v>3.9805100000000002</v>
      </c>
      <c r="C6099" s="22">
        <v>0.95735000000000003</v>
      </c>
      <c r="D6099" s="21">
        <v>84.183949999999996</v>
      </c>
      <c r="E6099" s="21"/>
      <c r="F6099" s="24">
        <f t="shared" si="190"/>
        <v>3.9805100000000002</v>
      </c>
      <c r="G6099" s="24">
        <v>3.9805100000000002</v>
      </c>
      <c r="H6099" s="23">
        <v>5.0180300000000004</v>
      </c>
      <c r="I6099" s="23"/>
      <c r="J6099" s="23">
        <v>150</v>
      </c>
      <c r="K6099" s="23"/>
    </row>
    <row r="6100" spans="1:11" ht="12.75" customHeight="1" x14ac:dyDescent="0.25">
      <c r="A6100" s="20">
        <f t="shared" si="191"/>
        <v>43140.791666651894</v>
      </c>
      <c r="B6100" s="21">
        <v>17.481850000000001</v>
      </c>
      <c r="C6100" s="22">
        <v>0.38912999999999998</v>
      </c>
      <c r="D6100" s="21">
        <v>109.48860000000001</v>
      </c>
      <c r="E6100" s="21"/>
      <c r="F6100" s="24">
        <f t="shared" si="190"/>
        <v>17.481850000000001</v>
      </c>
      <c r="G6100" s="24">
        <v>17.481850000000001</v>
      </c>
      <c r="H6100" s="23">
        <v>5.0159500000000001</v>
      </c>
      <c r="I6100" s="23"/>
      <c r="J6100" s="23">
        <v>150</v>
      </c>
      <c r="K6100" s="23"/>
    </row>
    <row r="6101" spans="1:11" ht="12.75" customHeight="1" x14ac:dyDescent="0.25">
      <c r="A6101" s="20">
        <f t="shared" si="191"/>
        <v>43140.833333318558</v>
      </c>
      <c r="B6101" s="21">
        <v>16.153670000000002</v>
      </c>
      <c r="C6101" s="22">
        <v>0.24837000000000001</v>
      </c>
      <c r="D6101" s="21">
        <v>163.51230000000001</v>
      </c>
      <c r="E6101" s="21"/>
      <c r="F6101" s="24">
        <f t="shared" si="190"/>
        <v>16.153670000000002</v>
      </c>
      <c r="G6101" s="24">
        <v>16.153670000000002</v>
      </c>
      <c r="H6101" s="23">
        <v>5.0148900000000003</v>
      </c>
      <c r="I6101" s="23"/>
      <c r="J6101" s="23">
        <v>150</v>
      </c>
      <c r="K6101" s="23"/>
    </row>
    <row r="6102" spans="1:11" ht="12.75" customHeight="1" x14ac:dyDescent="0.25">
      <c r="A6102" s="20">
        <f t="shared" si="191"/>
        <v>43140.874999985223</v>
      </c>
      <c r="B6102" s="21">
        <v>16.75206</v>
      </c>
      <c r="C6102" s="22">
        <v>0.33016000000000001</v>
      </c>
      <c r="D6102" s="21">
        <v>337.46280000000002</v>
      </c>
      <c r="E6102" s="21"/>
      <c r="F6102" s="24">
        <f t="shared" si="190"/>
        <v>16.75206</v>
      </c>
      <c r="G6102" s="24">
        <v>16.75206</v>
      </c>
      <c r="H6102" s="23">
        <v>5.0121700000000002</v>
      </c>
      <c r="I6102" s="23"/>
      <c r="J6102" s="23">
        <v>150</v>
      </c>
      <c r="K6102" s="23"/>
    </row>
    <row r="6103" spans="1:11" ht="12.75" customHeight="1" x14ac:dyDescent="0.25">
      <c r="A6103" s="20">
        <f t="shared" si="191"/>
        <v>43140.916666651887</v>
      </c>
      <c r="B6103" s="21">
        <v>22.312090000000001</v>
      </c>
      <c r="C6103" s="22">
        <v>0.18249000000000001</v>
      </c>
      <c r="D6103" s="21">
        <v>106.22790000000001</v>
      </c>
      <c r="E6103" s="21"/>
      <c r="F6103" s="24">
        <f t="shared" si="190"/>
        <v>22.312090000000001</v>
      </c>
      <c r="G6103" s="24">
        <v>22.312090000000001</v>
      </c>
      <c r="H6103" s="23">
        <v>5.0107799999999996</v>
      </c>
      <c r="I6103" s="23"/>
      <c r="J6103" s="23">
        <v>150</v>
      </c>
      <c r="K6103" s="23"/>
    </row>
    <row r="6104" spans="1:11" ht="12.75" customHeight="1" x14ac:dyDescent="0.25">
      <c r="A6104" s="20">
        <f t="shared" si="191"/>
        <v>43140.958333318551</v>
      </c>
      <c r="B6104" s="21">
        <v>11.255750000000001</v>
      </c>
      <c r="C6104" s="22">
        <v>0.11244999999999999</v>
      </c>
      <c r="D6104" s="21">
        <v>70.197249999999997</v>
      </c>
      <c r="E6104" s="21"/>
      <c r="F6104" s="24">
        <f t="shared" si="190"/>
        <v>11.255750000000001</v>
      </c>
      <c r="G6104" s="24">
        <v>11.255750000000001</v>
      </c>
      <c r="H6104" s="23">
        <v>5.0101599999999999</v>
      </c>
      <c r="I6104" s="23"/>
      <c r="J6104" s="23">
        <v>150</v>
      </c>
      <c r="K6104" s="23"/>
    </row>
    <row r="6105" spans="1:11" ht="12.75" customHeight="1" x14ac:dyDescent="0.25">
      <c r="A6105" s="20">
        <f t="shared" si="191"/>
        <v>43140.999999985215</v>
      </c>
      <c r="B6105" s="21">
        <v>-2.9476599999999999</v>
      </c>
      <c r="C6105" s="22">
        <v>0.73372000000000004</v>
      </c>
      <c r="D6105" s="21">
        <v>92.957210000000003</v>
      </c>
      <c r="E6105" s="21"/>
      <c r="F6105" s="24" t="str">
        <f t="shared" si="190"/>
        <v/>
      </c>
      <c r="G6105" s="24" t="s">
        <v>189</v>
      </c>
      <c r="H6105" s="23">
        <v>5.0083299999999999</v>
      </c>
      <c r="I6105" s="23"/>
      <c r="J6105" s="23">
        <v>150</v>
      </c>
      <c r="K6105" s="23"/>
    </row>
    <row r="6106" spans="1:11" ht="12.75" customHeight="1" x14ac:dyDescent="0.25">
      <c r="A6106" s="20">
        <f t="shared" si="191"/>
        <v>43141.041666651879</v>
      </c>
      <c r="B6106" s="21">
        <v>2.48245</v>
      </c>
      <c r="C6106" s="22">
        <v>0.43664999999999998</v>
      </c>
      <c r="D6106" s="21">
        <v>136.1105</v>
      </c>
      <c r="E6106" s="21"/>
      <c r="F6106" s="24">
        <f t="shared" si="190"/>
        <v>2.48245</v>
      </c>
      <c r="G6106" s="24">
        <v>2.48245</v>
      </c>
      <c r="H6106" s="23">
        <v>5.0066199999999998</v>
      </c>
      <c r="I6106" s="23">
        <f>COUNTIF(G6106:G6129,"&gt;150")</f>
        <v>0</v>
      </c>
      <c r="J6106" s="23">
        <v>150</v>
      </c>
      <c r="K6106" s="23"/>
    </row>
    <row r="6107" spans="1:11" ht="12.75" customHeight="1" x14ac:dyDescent="0.25">
      <c r="A6107" s="20">
        <f t="shared" si="191"/>
        <v>43141.083333318544</v>
      </c>
      <c r="B6107" s="21">
        <v>3.3895300000000002</v>
      </c>
      <c r="C6107" s="22">
        <v>0.35575000000000001</v>
      </c>
      <c r="D6107" s="21">
        <v>12.043419999999999</v>
      </c>
      <c r="E6107" s="21"/>
      <c r="F6107" s="24">
        <f t="shared" si="190"/>
        <v>3.3895300000000002</v>
      </c>
      <c r="G6107" s="24">
        <v>3.3895300000000002</v>
      </c>
      <c r="H6107" s="23">
        <v>5.0063300000000002</v>
      </c>
      <c r="I6107" s="23"/>
      <c r="J6107" s="23">
        <v>150</v>
      </c>
      <c r="K6107" s="23"/>
    </row>
    <row r="6108" spans="1:11" ht="12.75" customHeight="1" x14ac:dyDescent="0.25">
      <c r="A6108" s="20">
        <f t="shared" si="191"/>
        <v>43141.124999985208</v>
      </c>
      <c r="B6108" s="21">
        <v>0.49764999999999998</v>
      </c>
      <c r="C6108" s="22">
        <v>0.22614999999999999</v>
      </c>
      <c r="D6108" s="21">
        <v>53.953710000000001</v>
      </c>
      <c r="E6108" s="21"/>
      <c r="F6108" s="24">
        <f t="shared" si="190"/>
        <v>0.49764999999999998</v>
      </c>
      <c r="G6108" s="24">
        <v>0.49764999999999998</v>
      </c>
      <c r="H6108" s="23">
        <v>5.0056099999999999</v>
      </c>
      <c r="I6108" s="23"/>
      <c r="J6108" s="23">
        <v>150</v>
      </c>
      <c r="K6108" s="23"/>
    </row>
    <row r="6109" spans="1:11" ht="12.75" customHeight="1" x14ac:dyDescent="0.25">
      <c r="A6109" s="20">
        <f t="shared" si="191"/>
        <v>43141.166666651872</v>
      </c>
      <c r="B6109" s="21">
        <v>6.64053</v>
      </c>
      <c r="C6109" s="22">
        <v>0.21293999999999999</v>
      </c>
      <c r="D6109" s="21">
        <v>76.455759999999998</v>
      </c>
      <c r="E6109" s="21"/>
      <c r="F6109" s="24">
        <f t="shared" si="190"/>
        <v>6.64053</v>
      </c>
      <c r="G6109" s="24">
        <v>6.64053</v>
      </c>
      <c r="H6109" s="23">
        <v>5.0014500000000002</v>
      </c>
      <c r="I6109" s="23"/>
      <c r="J6109" s="23">
        <v>150</v>
      </c>
      <c r="K6109" s="23"/>
    </row>
    <row r="6110" spans="1:11" ht="12.75" customHeight="1" x14ac:dyDescent="0.25">
      <c r="A6110" s="20">
        <f t="shared" si="191"/>
        <v>43141.208333318536</v>
      </c>
      <c r="B6110" s="21">
        <v>1.4768399999999999</v>
      </c>
      <c r="C6110" s="22">
        <v>0.1603</v>
      </c>
      <c r="D6110" s="21">
        <v>19.7149</v>
      </c>
      <c r="E6110" s="21"/>
      <c r="F6110" s="24">
        <f t="shared" si="190"/>
        <v>1.4768399999999999</v>
      </c>
      <c r="G6110" s="24">
        <v>1.4768399999999999</v>
      </c>
      <c r="H6110" s="23">
        <v>5</v>
      </c>
      <c r="I6110" s="23"/>
      <c r="J6110" s="23">
        <v>150</v>
      </c>
      <c r="K6110" s="23"/>
    </row>
    <row r="6111" spans="1:11" ht="12.75" customHeight="1" x14ac:dyDescent="0.25">
      <c r="A6111" s="20">
        <f t="shared" si="191"/>
        <v>43141.249999985201</v>
      </c>
      <c r="B6111" s="21">
        <v>0.23702000000000001</v>
      </c>
      <c r="C6111" s="22">
        <v>0.30130000000000001</v>
      </c>
      <c r="D6111" s="21">
        <v>257.7867</v>
      </c>
      <c r="E6111" s="21"/>
      <c r="F6111" s="24">
        <f t="shared" si="190"/>
        <v>0.23702000000000001</v>
      </c>
      <c r="G6111" s="24">
        <v>0.23702000000000001</v>
      </c>
      <c r="H6111" s="23">
        <v>4.9971100000000002</v>
      </c>
      <c r="I6111" s="23"/>
      <c r="J6111" s="23">
        <v>150</v>
      </c>
      <c r="K6111" s="23"/>
    </row>
    <row r="6112" spans="1:11" ht="12.75" customHeight="1" x14ac:dyDescent="0.25">
      <c r="A6112" s="20">
        <f t="shared" si="191"/>
        <v>43141.291666651865</v>
      </c>
      <c r="B6112" s="21"/>
      <c r="C6112" s="22">
        <v>0.26038</v>
      </c>
      <c r="D6112" s="21">
        <v>85.368849999999995</v>
      </c>
      <c r="E6112" s="21"/>
      <c r="F6112" s="24" t="str">
        <f t="shared" si="190"/>
        <v/>
      </c>
      <c r="G6112" s="24" t="s">
        <v>189</v>
      </c>
      <c r="H6112" s="23">
        <v>4.9942200000000003</v>
      </c>
      <c r="I6112" s="23"/>
      <c r="J6112" s="23">
        <v>150</v>
      </c>
      <c r="K6112" s="23"/>
    </row>
    <row r="6113" spans="1:11" ht="12.75" customHeight="1" x14ac:dyDescent="0.25">
      <c r="A6113" s="20">
        <f t="shared" si="191"/>
        <v>43141.333333318529</v>
      </c>
      <c r="B6113" s="21">
        <v>5.2705599999999997</v>
      </c>
      <c r="C6113" s="22">
        <v>0.42381000000000002</v>
      </c>
      <c r="D6113" s="21">
        <v>131.57140000000001</v>
      </c>
      <c r="E6113" s="21"/>
      <c r="F6113" s="24">
        <f t="shared" si="190"/>
        <v>5.2705599999999997</v>
      </c>
      <c r="G6113" s="24">
        <v>5.2705599999999997</v>
      </c>
      <c r="H6113" s="23">
        <v>4.9934399999999997</v>
      </c>
      <c r="I6113" s="23"/>
      <c r="J6113" s="23">
        <v>150</v>
      </c>
      <c r="K6113" s="23"/>
    </row>
    <row r="6114" spans="1:11" ht="12.75" customHeight="1" x14ac:dyDescent="0.25">
      <c r="A6114" s="20">
        <f t="shared" si="191"/>
        <v>43141.374999985193</v>
      </c>
      <c r="B6114" s="21">
        <v>7.4610900000000004</v>
      </c>
      <c r="C6114" s="22">
        <v>0.29815999999999998</v>
      </c>
      <c r="D6114" s="21">
        <v>115.6767</v>
      </c>
      <c r="E6114" s="21"/>
      <c r="F6114" s="24">
        <f t="shared" si="190"/>
        <v>7.4610900000000004</v>
      </c>
      <c r="G6114" s="24">
        <v>7.4610900000000004</v>
      </c>
      <c r="H6114" s="23">
        <v>4.9930000000000003</v>
      </c>
      <c r="I6114" s="23"/>
      <c r="J6114" s="23">
        <v>150</v>
      </c>
      <c r="K6114" s="23"/>
    </row>
    <row r="6115" spans="1:11" ht="12.75" customHeight="1" x14ac:dyDescent="0.25">
      <c r="A6115" s="20">
        <f t="shared" si="191"/>
        <v>43141.416666651858</v>
      </c>
      <c r="B6115" s="21">
        <v>-1.64272</v>
      </c>
      <c r="C6115" s="22">
        <v>0.36657000000000001</v>
      </c>
      <c r="D6115" s="21">
        <v>140.13919999999999</v>
      </c>
      <c r="E6115" s="21"/>
      <c r="F6115" s="24" t="str">
        <f t="shared" si="190"/>
        <v/>
      </c>
      <c r="G6115" s="24" t="s">
        <v>189</v>
      </c>
      <c r="H6115" s="23">
        <v>4.9885299999999999</v>
      </c>
      <c r="I6115" s="23"/>
      <c r="J6115" s="23">
        <v>150</v>
      </c>
      <c r="K6115" s="23"/>
    </row>
    <row r="6116" spans="1:11" ht="12.75" customHeight="1" x14ac:dyDescent="0.25">
      <c r="A6116" s="20">
        <f t="shared" si="191"/>
        <v>43141.458333318522</v>
      </c>
      <c r="B6116" s="21">
        <v>3.1456300000000001</v>
      </c>
      <c r="C6116" s="22">
        <v>0.61819000000000002</v>
      </c>
      <c r="D6116" s="21">
        <v>93.759990000000002</v>
      </c>
      <c r="E6116" s="21"/>
      <c r="F6116" s="24">
        <f t="shared" si="190"/>
        <v>3.1456300000000001</v>
      </c>
      <c r="G6116" s="24">
        <v>3.1456300000000001</v>
      </c>
      <c r="H6116" s="23">
        <v>4.98475</v>
      </c>
      <c r="I6116" s="23"/>
      <c r="J6116" s="23">
        <v>150</v>
      </c>
      <c r="K6116" s="23"/>
    </row>
    <row r="6117" spans="1:11" ht="12.75" customHeight="1" x14ac:dyDescent="0.25">
      <c r="A6117" s="20">
        <f t="shared" si="191"/>
        <v>43141.499999985186</v>
      </c>
      <c r="B6117" s="21">
        <v>6.5819599999999996</v>
      </c>
      <c r="C6117" s="22">
        <v>1.4323399999999999</v>
      </c>
      <c r="D6117" s="21">
        <v>80.222430000000003</v>
      </c>
      <c r="E6117" s="21"/>
      <c r="F6117" s="24">
        <f t="shared" si="190"/>
        <v>6.5819599999999996</v>
      </c>
      <c r="G6117" s="24">
        <v>6.5819599999999996</v>
      </c>
      <c r="H6117" s="23">
        <v>4.9791999999999996</v>
      </c>
      <c r="I6117" s="23"/>
      <c r="J6117" s="23">
        <v>150</v>
      </c>
      <c r="K6117" s="23"/>
    </row>
    <row r="6118" spans="1:11" ht="12.75" customHeight="1" x14ac:dyDescent="0.25">
      <c r="A6118" s="20">
        <f t="shared" si="191"/>
        <v>43141.54166665185</v>
      </c>
      <c r="B6118" s="21">
        <v>-3.2567300000000001</v>
      </c>
      <c r="C6118" s="22">
        <v>1.76061</v>
      </c>
      <c r="D6118" s="21">
        <v>76.368709999999993</v>
      </c>
      <c r="E6118" s="21"/>
      <c r="F6118" s="24" t="str">
        <f t="shared" si="190"/>
        <v/>
      </c>
      <c r="G6118" s="24" t="s">
        <v>189</v>
      </c>
      <c r="H6118" s="23">
        <v>4.9786599999999996</v>
      </c>
      <c r="I6118" s="23"/>
      <c r="J6118" s="23">
        <v>150</v>
      </c>
      <c r="K6118" s="23"/>
    </row>
    <row r="6119" spans="1:11" ht="12.75" customHeight="1" x14ac:dyDescent="0.25">
      <c r="A6119" s="20">
        <f t="shared" si="191"/>
        <v>43141.583333318515</v>
      </c>
      <c r="B6119" s="21">
        <v>6.6412699999999996</v>
      </c>
      <c r="C6119" s="22">
        <v>2.1175899999999999</v>
      </c>
      <c r="D6119" s="21">
        <v>72.797430000000006</v>
      </c>
      <c r="E6119" s="21"/>
      <c r="F6119" s="24">
        <f t="shared" si="190"/>
        <v>6.6412699999999996</v>
      </c>
      <c r="G6119" s="24">
        <v>6.6412699999999996</v>
      </c>
      <c r="H6119" s="23">
        <v>4.9746499999999996</v>
      </c>
      <c r="I6119" s="23"/>
      <c r="J6119" s="23">
        <v>150</v>
      </c>
      <c r="K6119" s="23"/>
    </row>
    <row r="6120" spans="1:11" ht="12.75" customHeight="1" x14ac:dyDescent="0.25">
      <c r="A6120" s="20">
        <f t="shared" si="191"/>
        <v>43141.624999985179</v>
      </c>
      <c r="B6120" s="21">
        <v>6.3672599999999999</v>
      </c>
      <c r="C6120" s="22">
        <v>1.87574</v>
      </c>
      <c r="D6120" s="21">
        <v>69.683220000000006</v>
      </c>
      <c r="E6120" s="21"/>
      <c r="F6120" s="24">
        <f t="shared" si="190"/>
        <v>6.3672599999999999</v>
      </c>
      <c r="G6120" s="24">
        <v>6.3672599999999999</v>
      </c>
      <c r="H6120" s="23">
        <v>4.9745600000000003</v>
      </c>
      <c r="I6120" s="23"/>
      <c r="J6120" s="23">
        <v>150</v>
      </c>
      <c r="K6120" s="23"/>
    </row>
    <row r="6121" spans="1:11" ht="12.75" customHeight="1" x14ac:dyDescent="0.25">
      <c r="A6121" s="20">
        <f t="shared" si="191"/>
        <v>43141.666666651843</v>
      </c>
      <c r="B6121" s="21">
        <v>6.1276000000000002</v>
      </c>
      <c r="C6121" s="22">
        <v>1.8168500000000001</v>
      </c>
      <c r="D6121" s="21">
        <v>74.12415</v>
      </c>
      <c r="E6121" s="21"/>
      <c r="F6121" s="24">
        <f t="shared" si="190"/>
        <v>6.1276000000000002</v>
      </c>
      <c r="G6121" s="24">
        <v>6.1276000000000002</v>
      </c>
      <c r="H6121" s="23">
        <v>4.9725700000000002</v>
      </c>
      <c r="I6121" s="23"/>
      <c r="J6121" s="23">
        <v>150</v>
      </c>
      <c r="K6121" s="23"/>
    </row>
    <row r="6122" spans="1:11" ht="12.75" customHeight="1" x14ac:dyDescent="0.25">
      <c r="A6122" s="20">
        <f t="shared" si="191"/>
        <v>43141.708333318507</v>
      </c>
      <c r="B6122" s="21">
        <v>0.44679000000000002</v>
      </c>
      <c r="C6122" s="22">
        <v>2.0341200000000002</v>
      </c>
      <c r="D6122" s="21">
        <v>74.779799999999994</v>
      </c>
      <c r="E6122" s="21"/>
      <c r="F6122" s="24">
        <f t="shared" si="190"/>
        <v>0.44679000000000002</v>
      </c>
      <c r="G6122" s="24">
        <v>0.44679000000000002</v>
      </c>
      <c r="H6122" s="23">
        <v>4.9702000000000002</v>
      </c>
      <c r="I6122" s="23"/>
      <c r="J6122" s="23">
        <v>150</v>
      </c>
      <c r="K6122" s="23"/>
    </row>
    <row r="6123" spans="1:11" ht="12.75" customHeight="1" x14ac:dyDescent="0.25">
      <c r="A6123" s="20">
        <f t="shared" si="191"/>
        <v>43141.749999985172</v>
      </c>
      <c r="B6123" s="21">
        <v>9.0783799999999992</v>
      </c>
      <c r="C6123" s="22">
        <v>1.6924300000000001</v>
      </c>
      <c r="D6123" s="21">
        <v>76.037809999999993</v>
      </c>
      <c r="E6123" s="21"/>
      <c r="F6123" s="24">
        <f t="shared" si="190"/>
        <v>9.0783799999999992</v>
      </c>
      <c r="G6123" s="24">
        <v>9.0783799999999992</v>
      </c>
      <c r="H6123" s="23">
        <v>4.9683299999999999</v>
      </c>
      <c r="I6123" s="23"/>
      <c r="J6123" s="23">
        <v>150</v>
      </c>
      <c r="K6123" s="23"/>
    </row>
    <row r="6124" spans="1:11" ht="12.75" customHeight="1" x14ac:dyDescent="0.25">
      <c r="A6124" s="20">
        <f t="shared" si="191"/>
        <v>43141.791666651836</v>
      </c>
      <c r="B6124" s="21">
        <v>6.4912400000000003</v>
      </c>
      <c r="C6124" s="22">
        <v>1.3280000000000001</v>
      </c>
      <c r="D6124" s="21">
        <v>81.486949999999993</v>
      </c>
      <c r="E6124" s="21"/>
      <c r="F6124" s="24">
        <f t="shared" si="190"/>
        <v>6.4912400000000003</v>
      </c>
      <c r="G6124" s="24">
        <v>6.4912400000000003</v>
      </c>
      <c r="H6124" s="23">
        <v>4.96617</v>
      </c>
      <c r="I6124" s="23"/>
      <c r="J6124" s="23">
        <v>150</v>
      </c>
      <c r="K6124" s="23"/>
    </row>
    <row r="6125" spans="1:11" ht="12.75" customHeight="1" x14ac:dyDescent="0.25">
      <c r="A6125" s="20">
        <f t="shared" si="191"/>
        <v>43141.8333333185</v>
      </c>
      <c r="B6125" s="21">
        <v>7.3341599999999998</v>
      </c>
      <c r="C6125" s="22">
        <v>1.3103899999999999</v>
      </c>
      <c r="D6125" s="21">
        <v>80.323189999999997</v>
      </c>
      <c r="E6125" s="21"/>
      <c r="F6125" s="24">
        <f t="shared" si="190"/>
        <v>7.3341599999999998</v>
      </c>
      <c r="G6125" s="24">
        <v>7.3341599999999998</v>
      </c>
      <c r="H6125" s="23">
        <v>4.9659399999999998</v>
      </c>
      <c r="I6125" s="23"/>
      <c r="J6125" s="23">
        <v>150</v>
      </c>
      <c r="K6125" s="23"/>
    </row>
    <row r="6126" spans="1:11" ht="12.75" customHeight="1" x14ac:dyDescent="0.25">
      <c r="A6126" s="20">
        <f t="shared" si="191"/>
        <v>43141.874999985164</v>
      </c>
      <c r="B6126" s="21">
        <v>7.9744099999999998</v>
      </c>
      <c r="C6126" s="22">
        <v>1.5644499999999999</v>
      </c>
      <c r="D6126" s="21">
        <v>78.168430000000001</v>
      </c>
      <c r="E6126" s="21"/>
      <c r="F6126" s="24">
        <f t="shared" si="190"/>
        <v>7.9744099999999998</v>
      </c>
      <c r="G6126" s="24">
        <v>7.9744099999999998</v>
      </c>
      <c r="H6126" s="23">
        <v>4.9646699999999999</v>
      </c>
      <c r="I6126" s="23"/>
      <c r="J6126" s="23">
        <v>150</v>
      </c>
      <c r="K6126" s="23"/>
    </row>
    <row r="6127" spans="1:11" ht="12.75" customHeight="1" x14ac:dyDescent="0.25">
      <c r="A6127" s="20">
        <f t="shared" si="191"/>
        <v>43141.916666651829</v>
      </c>
      <c r="B6127" s="21">
        <v>4.62906</v>
      </c>
      <c r="C6127" s="22">
        <v>1.4611000000000001</v>
      </c>
      <c r="D6127" s="21">
        <v>79.279330000000002</v>
      </c>
      <c r="E6127" s="21"/>
      <c r="F6127" s="24">
        <f t="shared" si="190"/>
        <v>4.62906</v>
      </c>
      <c r="G6127" s="24">
        <v>4.62906</v>
      </c>
      <c r="H6127" s="23">
        <v>4.9595099999999999</v>
      </c>
      <c r="I6127" s="23"/>
      <c r="J6127" s="23">
        <v>150</v>
      </c>
      <c r="K6127" s="23"/>
    </row>
    <row r="6128" spans="1:11" ht="12.75" customHeight="1" x14ac:dyDescent="0.25">
      <c r="A6128" s="20">
        <f t="shared" si="191"/>
        <v>43141.958333318493</v>
      </c>
      <c r="B6128" s="21">
        <v>4.1235200000000001</v>
      </c>
      <c r="C6128" s="22">
        <v>1.6904300000000001</v>
      </c>
      <c r="D6128" s="21">
        <v>78.769360000000006</v>
      </c>
      <c r="E6128" s="21"/>
      <c r="F6128" s="24">
        <f t="shared" si="190"/>
        <v>4.1235200000000001</v>
      </c>
      <c r="G6128" s="24">
        <v>4.1235200000000001</v>
      </c>
      <c r="H6128" s="23">
        <v>4.9578899999999999</v>
      </c>
      <c r="I6128" s="23"/>
      <c r="J6128" s="23">
        <v>150</v>
      </c>
      <c r="K6128" s="23"/>
    </row>
    <row r="6129" spans="1:11" ht="12.75" customHeight="1" x14ac:dyDescent="0.25">
      <c r="A6129" s="20">
        <f t="shared" si="191"/>
        <v>43141.999999985157</v>
      </c>
      <c r="B6129" s="21">
        <v>6.0803799999999999</v>
      </c>
      <c r="C6129" s="22">
        <v>1.8663799999999999</v>
      </c>
      <c r="D6129" s="21">
        <v>78.192189999999997</v>
      </c>
      <c r="E6129" s="21"/>
      <c r="F6129" s="24">
        <f t="shared" si="190"/>
        <v>6.0803799999999999</v>
      </c>
      <c r="G6129" s="24">
        <v>6.0803799999999999</v>
      </c>
      <c r="H6129" s="23">
        <v>4.9571699999999996</v>
      </c>
      <c r="I6129" s="23"/>
      <c r="J6129" s="23">
        <v>150</v>
      </c>
      <c r="K6129" s="23"/>
    </row>
    <row r="6130" spans="1:11" ht="12.75" customHeight="1" x14ac:dyDescent="0.25">
      <c r="A6130" s="20">
        <f t="shared" si="191"/>
        <v>43142.041666651821</v>
      </c>
      <c r="B6130" s="21">
        <v>5.2565400000000002</v>
      </c>
      <c r="C6130" s="22">
        <v>1.4167400000000001</v>
      </c>
      <c r="D6130" s="21">
        <v>78.392200000000003</v>
      </c>
      <c r="E6130" s="21"/>
      <c r="F6130" s="24">
        <f t="shared" si="190"/>
        <v>5.2565400000000002</v>
      </c>
      <c r="G6130" s="24">
        <v>5.2565400000000002</v>
      </c>
      <c r="H6130" s="23">
        <v>4.9559600000000001</v>
      </c>
      <c r="I6130" s="23">
        <f>COUNTIF(G6130:G6153,"&gt;150")</f>
        <v>0</v>
      </c>
      <c r="J6130" s="23">
        <v>150</v>
      </c>
      <c r="K6130" s="23"/>
    </row>
    <row r="6131" spans="1:11" ht="12.75" customHeight="1" x14ac:dyDescent="0.25">
      <c r="A6131" s="20">
        <f t="shared" si="191"/>
        <v>43142.083333318486</v>
      </c>
      <c r="B6131" s="21">
        <v>6.9929300000000003</v>
      </c>
      <c r="C6131" s="22">
        <v>1.6082700000000001</v>
      </c>
      <c r="D6131" s="21">
        <v>77.567980000000006</v>
      </c>
      <c r="E6131" s="21"/>
      <c r="F6131" s="24">
        <f t="shared" si="190"/>
        <v>6.9929300000000003</v>
      </c>
      <c r="G6131" s="24">
        <v>6.9929300000000003</v>
      </c>
      <c r="H6131" s="23">
        <v>4.9557399999999996</v>
      </c>
      <c r="I6131" s="23"/>
      <c r="J6131" s="23">
        <v>150</v>
      </c>
      <c r="K6131" s="23"/>
    </row>
    <row r="6132" spans="1:11" ht="12.75" customHeight="1" x14ac:dyDescent="0.25">
      <c r="A6132" s="20">
        <f t="shared" si="191"/>
        <v>43142.12499998515</v>
      </c>
      <c r="B6132" s="21">
        <v>0.75912999999999997</v>
      </c>
      <c r="C6132" s="22">
        <v>0.80576000000000003</v>
      </c>
      <c r="D6132" s="21">
        <v>87.676609999999997</v>
      </c>
      <c r="E6132" s="21"/>
      <c r="F6132" s="24">
        <f t="shared" si="190"/>
        <v>0.75912999999999997</v>
      </c>
      <c r="G6132" s="24">
        <v>0.75912999999999997</v>
      </c>
      <c r="H6132" s="23">
        <v>4.95322</v>
      </c>
      <c r="I6132" s="23"/>
      <c r="J6132" s="23">
        <v>150</v>
      </c>
      <c r="K6132" s="23"/>
    </row>
    <row r="6133" spans="1:11" ht="12.75" customHeight="1" x14ac:dyDescent="0.25">
      <c r="A6133" s="20">
        <f t="shared" si="191"/>
        <v>43142.166666651814</v>
      </c>
      <c r="B6133" s="21">
        <v>4.8540200000000002</v>
      </c>
      <c r="C6133" s="22">
        <v>1.0325800000000001</v>
      </c>
      <c r="D6133" s="21">
        <v>84.763159999999999</v>
      </c>
      <c r="E6133" s="21"/>
      <c r="F6133" s="24">
        <f t="shared" si="190"/>
        <v>4.8540200000000002</v>
      </c>
      <c r="G6133" s="24">
        <v>4.8540200000000002</v>
      </c>
      <c r="H6133" s="23">
        <v>4.9508299999999998</v>
      </c>
      <c r="I6133" s="23"/>
      <c r="J6133" s="23">
        <v>150</v>
      </c>
      <c r="K6133" s="23"/>
    </row>
    <row r="6134" spans="1:11" ht="12.75" customHeight="1" x14ac:dyDescent="0.25">
      <c r="A6134" s="20">
        <f t="shared" si="191"/>
        <v>43142.208333318478</v>
      </c>
      <c r="B6134" s="21">
        <v>10.09111</v>
      </c>
      <c r="C6134" s="22">
        <v>1.5467</v>
      </c>
      <c r="D6134" s="21">
        <v>70.827380000000005</v>
      </c>
      <c r="E6134" s="21"/>
      <c r="F6134" s="24">
        <f t="shared" si="190"/>
        <v>10.09111</v>
      </c>
      <c r="G6134" s="24">
        <v>10.09111</v>
      </c>
      <c r="H6134" s="23">
        <v>4.9501999999999997</v>
      </c>
      <c r="I6134" s="23"/>
      <c r="J6134" s="23">
        <v>150</v>
      </c>
      <c r="K6134" s="23"/>
    </row>
    <row r="6135" spans="1:11" ht="12.75" customHeight="1" x14ac:dyDescent="0.25">
      <c r="A6135" s="20">
        <f t="shared" si="191"/>
        <v>43142.249999985142</v>
      </c>
      <c r="B6135" s="21">
        <v>-2.4692799999999999</v>
      </c>
      <c r="C6135" s="22">
        <v>1.3151900000000001</v>
      </c>
      <c r="D6135" s="21">
        <v>68.140569999999997</v>
      </c>
      <c r="E6135" s="21"/>
      <c r="F6135" s="24" t="str">
        <f t="shared" si="190"/>
        <v/>
      </c>
      <c r="G6135" s="24" t="s">
        <v>189</v>
      </c>
      <c r="H6135" s="23">
        <v>4.9488300000000001</v>
      </c>
      <c r="I6135" s="23"/>
      <c r="J6135" s="23">
        <v>150</v>
      </c>
      <c r="K6135" s="23"/>
    </row>
    <row r="6136" spans="1:11" ht="12.75" customHeight="1" x14ac:dyDescent="0.25">
      <c r="A6136" s="20">
        <f t="shared" si="191"/>
        <v>43142.291666651807</v>
      </c>
      <c r="B6136" s="21">
        <v>3.03755</v>
      </c>
      <c r="C6136" s="22">
        <v>1.1897500000000001</v>
      </c>
      <c r="D6136" s="21">
        <v>72.096940000000004</v>
      </c>
      <c r="E6136" s="21"/>
      <c r="F6136" s="24">
        <f t="shared" si="190"/>
        <v>3.03755</v>
      </c>
      <c r="G6136" s="24">
        <v>3.03755</v>
      </c>
      <c r="H6136" s="23">
        <v>4.9482699999999999</v>
      </c>
      <c r="I6136" s="23"/>
      <c r="J6136" s="23">
        <v>150</v>
      </c>
      <c r="K6136" s="23"/>
    </row>
    <row r="6137" spans="1:11" ht="12.75" customHeight="1" x14ac:dyDescent="0.25">
      <c r="A6137" s="20">
        <f t="shared" si="191"/>
        <v>43142.333333318471</v>
      </c>
      <c r="B6137" s="21">
        <v>-1.5848800000000001</v>
      </c>
      <c r="C6137" s="22">
        <v>0.38684000000000002</v>
      </c>
      <c r="D6137" s="21">
        <v>85.707210000000003</v>
      </c>
      <c r="E6137" s="21"/>
      <c r="F6137" s="24" t="str">
        <f t="shared" si="190"/>
        <v/>
      </c>
      <c r="G6137" s="24" t="s">
        <v>189</v>
      </c>
      <c r="H6137" s="23">
        <v>4.9453899999999997</v>
      </c>
      <c r="I6137" s="23"/>
      <c r="J6137" s="23">
        <v>150</v>
      </c>
      <c r="K6137" s="23"/>
    </row>
    <row r="6138" spans="1:11" ht="12.75" customHeight="1" x14ac:dyDescent="0.25">
      <c r="A6138" s="20">
        <f t="shared" si="191"/>
        <v>43142.374999985135</v>
      </c>
      <c r="B6138" s="21">
        <v>4.9028499999999999</v>
      </c>
      <c r="C6138" s="22">
        <v>0.56045999999999996</v>
      </c>
      <c r="D6138" s="21">
        <v>111.2264</v>
      </c>
      <c r="E6138" s="21"/>
      <c r="F6138" s="24">
        <f t="shared" si="190"/>
        <v>4.9028499999999999</v>
      </c>
      <c r="G6138" s="24">
        <v>4.9028499999999999</v>
      </c>
      <c r="H6138" s="23">
        <v>4.9433299999999996</v>
      </c>
      <c r="I6138" s="23"/>
      <c r="J6138" s="23">
        <v>150</v>
      </c>
      <c r="K6138" s="23"/>
    </row>
    <row r="6139" spans="1:11" ht="12.75" customHeight="1" x14ac:dyDescent="0.25">
      <c r="A6139" s="20">
        <f t="shared" si="191"/>
        <v>43142.416666651799</v>
      </c>
      <c r="B6139" s="21">
        <v>0.36841000000000002</v>
      </c>
      <c r="C6139" s="22">
        <v>1.47078</v>
      </c>
      <c r="D6139" s="21">
        <v>71.498189999999994</v>
      </c>
      <c r="E6139" s="21"/>
      <c r="F6139" s="24">
        <f t="shared" si="190"/>
        <v>0.36841000000000002</v>
      </c>
      <c r="G6139" s="24">
        <v>0.36841000000000002</v>
      </c>
      <c r="H6139" s="23">
        <v>4.9431700000000003</v>
      </c>
      <c r="I6139" s="23"/>
      <c r="J6139" s="23">
        <v>150</v>
      </c>
      <c r="K6139" s="23"/>
    </row>
    <row r="6140" spans="1:11" ht="12.75" customHeight="1" x14ac:dyDescent="0.25">
      <c r="A6140" s="20">
        <f t="shared" si="191"/>
        <v>43142.458333318464</v>
      </c>
      <c r="B6140" s="21"/>
      <c r="C6140" s="22"/>
      <c r="D6140" s="21"/>
      <c r="E6140" s="21"/>
      <c r="F6140" s="24" t="str">
        <f t="shared" si="190"/>
        <v/>
      </c>
      <c r="G6140" s="24" t="s">
        <v>189</v>
      </c>
      <c r="H6140" s="23">
        <v>4.9389399999999997</v>
      </c>
      <c r="I6140" s="23"/>
      <c r="J6140" s="23">
        <v>150</v>
      </c>
      <c r="K6140" s="23"/>
    </row>
    <row r="6141" spans="1:11" ht="12.75" customHeight="1" x14ac:dyDescent="0.25">
      <c r="A6141" s="20">
        <f t="shared" si="191"/>
        <v>43142.499999985128</v>
      </c>
      <c r="B6141" s="21"/>
      <c r="C6141" s="22">
        <v>2.56657</v>
      </c>
      <c r="D6141" s="21">
        <v>52.192039999999999</v>
      </c>
      <c r="E6141" s="21"/>
      <c r="F6141" s="24" t="str">
        <f t="shared" si="190"/>
        <v/>
      </c>
      <c r="G6141" s="24" t="s">
        <v>189</v>
      </c>
      <c r="H6141" s="23">
        <v>4.93384</v>
      </c>
      <c r="I6141" s="23"/>
      <c r="J6141" s="23">
        <v>150</v>
      </c>
      <c r="K6141" s="23"/>
    </row>
    <row r="6142" spans="1:11" ht="12.75" customHeight="1" x14ac:dyDescent="0.25">
      <c r="A6142" s="20">
        <f t="shared" si="191"/>
        <v>43142.541666651792</v>
      </c>
      <c r="B6142" s="21">
        <v>9.0378399999999992</v>
      </c>
      <c r="C6142" s="22">
        <v>2.6335999999999999</v>
      </c>
      <c r="D6142" s="21">
        <v>41.760800000000003</v>
      </c>
      <c r="E6142" s="21"/>
      <c r="F6142" s="24">
        <f t="shared" si="190"/>
        <v>9.0378399999999992</v>
      </c>
      <c r="G6142" s="24">
        <v>9.0378399999999992</v>
      </c>
      <c r="H6142" s="23">
        <v>4.9309500000000002</v>
      </c>
      <c r="I6142" s="23"/>
      <c r="J6142" s="23">
        <v>150</v>
      </c>
      <c r="K6142" s="23"/>
    </row>
    <row r="6143" spans="1:11" ht="12.75" customHeight="1" x14ac:dyDescent="0.25">
      <c r="A6143" s="20">
        <f t="shared" si="191"/>
        <v>43142.583333318456</v>
      </c>
      <c r="B6143" s="21">
        <v>16.100259999999999</v>
      </c>
      <c r="C6143" s="22">
        <v>2.6842100000000002</v>
      </c>
      <c r="D6143" s="21">
        <v>46.688119999999998</v>
      </c>
      <c r="E6143" s="21"/>
      <c r="F6143" s="24">
        <f t="shared" si="190"/>
        <v>16.100259999999999</v>
      </c>
      <c r="G6143" s="24">
        <v>16.100259999999999</v>
      </c>
      <c r="H6143" s="23">
        <v>4.9301300000000001</v>
      </c>
      <c r="I6143" s="23"/>
      <c r="J6143" s="23">
        <v>150</v>
      </c>
      <c r="K6143" s="23"/>
    </row>
    <row r="6144" spans="1:11" ht="12.75" customHeight="1" x14ac:dyDescent="0.25">
      <c r="A6144" s="20">
        <f t="shared" si="191"/>
        <v>43142.624999985121</v>
      </c>
      <c r="B6144" s="21">
        <v>-2.7096200000000001</v>
      </c>
      <c r="C6144" s="22">
        <v>2.66804</v>
      </c>
      <c r="D6144" s="21">
        <v>35.50938</v>
      </c>
      <c r="E6144" s="21"/>
      <c r="F6144" s="24" t="str">
        <f t="shared" si="190"/>
        <v/>
      </c>
      <c r="G6144" s="24" t="s">
        <v>189</v>
      </c>
      <c r="H6144" s="23">
        <v>4.9280600000000003</v>
      </c>
      <c r="I6144" s="23"/>
      <c r="J6144" s="23">
        <v>150</v>
      </c>
      <c r="K6144" s="23"/>
    </row>
    <row r="6145" spans="1:11" ht="12.75" customHeight="1" x14ac:dyDescent="0.25">
      <c r="A6145" s="20">
        <f t="shared" si="191"/>
        <v>43142.666666651785</v>
      </c>
      <c r="B6145" s="21">
        <v>1.44617</v>
      </c>
      <c r="C6145" s="22">
        <v>2.11591</v>
      </c>
      <c r="D6145" s="21">
        <v>51.133429999999997</v>
      </c>
      <c r="E6145" s="21"/>
      <c r="F6145" s="24">
        <f t="shared" si="190"/>
        <v>1.44617</v>
      </c>
      <c r="G6145" s="24">
        <v>1.44617</v>
      </c>
      <c r="H6145" s="23">
        <v>4.9271399999999996</v>
      </c>
      <c r="I6145" s="23"/>
      <c r="J6145" s="23">
        <v>150</v>
      </c>
      <c r="K6145" s="23"/>
    </row>
    <row r="6146" spans="1:11" ht="12.75" customHeight="1" x14ac:dyDescent="0.25">
      <c r="A6146" s="20">
        <f t="shared" si="191"/>
        <v>43142.708333318449</v>
      </c>
      <c r="B6146" s="21">
        <v>-1.96709</v>
      </c>
      <c r="C6146" s="22">
        <v>1.4830099999999999</v>
      </c>
      <c r="D6146" s="21">
        <v>45.643419999999999</v>
      </c>
      <c r="E6146" s="21"/>
      <c r="F6146" s="24" t="str">
        <f t="shared" si="190"/>
        <v/>
      </c>
      <c r="G6146" s="24" t="s">
        <v>189</v>
      </c>
      <c r="H6146" s="23">
        <v>4.9257099999999996</v>
      </c>
      <c r="I6146" s="23"/>
      <c r="J6146" s="23">
        <v>150</v>
      </c>
      <c r="K6146" s="23"/>
    </row>
    <row r="6147" spans="1:11" ht="12.75" customHeight="1" x14ac:dyDescent="0.25">
      <c r="A6147" s="20">
        <f t="shared" si="191"/>
        <v>43142.749999985113</v>
      </c>
      <c r="B6147" s="21">
        <v>-0.19078999999999999</v>
      </c>
      <c r="C6147" s="22">
        <v>1.7839</v>
      </c>
      <c r="D6147" s="21">
        <v>45.622909999999997</v>
      </c>
      <c r="E6147" s="21"/>
      <c r="F6147" s="24" t="str">
        <f t="shared" si="190"/>
        <v/>
      </c>
      <c r="G6147" s="24" t="s">
        <v>189</v>
      </c>
      <c r="H6147" s="23">
        <v>4.9194100000000001</v>
      </c>
      <c r="I6147" s="23"/>
      <c r="J6147" s="23">
        <v>150</v>
      </c>
      <c r="K6147" s="23"/>
    </row>
    <row r="6148" spans="1:11" ht="12.75" customHeight="1" x14ac:dyDescent="0.25">
      <c r="A6148" s="20">
        <f t="shared" si="191"/>
        <v>43142.791666651778</v>
      </c>
      <c r="B6148" s="21">
        <v>7.8129099999999996</v>
      </c>
      <c r="C6148" s="22">
        <v>1.2320800000000001</v>
      </c>
      <c r="D6148" s="21">
        <v>39.382910000000003</v>
      </c>
      <c r="E6148" s="21"/>
      <c r="F6148" s="24">
        <f t="shared" si="190"/>
        <v>7.8129099999999996</v>
      </c>
      <c r="G6148" s="24">
        <v>7.8129099999999996</v>
      </c>
      <c r="H6148" s="23">
        <v>4.9163899999999998</v>
      </c>
      <c r="I6148" s="23"/>
      <c r="J6148" s="23">
        <v>150</v>
      </c>
      <c r="K6148" s="23"/>
    </row>
    <row r="6149" spans="1:11" ht="12.75" customHeight="1" x14ac:dyDescent="0.25">
      <c r="A6149" s="20">
        <f t="shared" si="191"/>
        <v>43142.833333318442</v>
      </c>
      <c r="B6149" s="21">
        <v>2.62209</v>
      </c>
      <c r="C6149" s="22">
        <v>1.5922000000000001</v>
      </c>
      <c r="D6149" s="21">
        <v>54.659350000000003</v>
      </c>
      <c r="E6149" s="21"/>
      <c r="F6149" s="24">
        <f t="shared" si="190"/>
        <v>2.62209</v>
      </c>
      <c r="G6149" s="24">
        <v>2.62209</v>
      </c>
      <c r="H6149" s="23">
        <v>4.9145300000000001</v>
      </c>
      <c r="I6149" s="23"/>
      <c r="J6149" s="23">
        <v>150</v>
      </c>
      <c r="K6149" s="23"/>
    </row>
    <row r="6150" spans="1:11" ht="12.75" customHeight="1" x14ac:dyDescent="0.25">
      <c r="A6150" s="20">
        <f t="shared" si="191"/>
        <v>43142.874999985106</v>
      </c>
      <c r="B6150" s="21">
        <v>9.8144299999999998</v>
      </c>
      <c r="C6150" s="22">
        <v>1.2206600000000001</v>
      </c>
      <c r="D6150" s="21">
        <v>29.624659999999999</v>
      </c>
      <c r="E6150" s="21"/>
      <c r="F6150" s="24">
        <f t="shared" si="190"/>
        <v>9.8144299999999998</v>
      </c>
      <c r="G6150" s="24">
        <v>9.8144299999999998</v>
      </c>
      <c r="H6150" s="23">
        <v>4.9106699999999996</v>
      </c>
      <c r="I6150" s="23"/>
      <c r="J6150" s="23">
        <v>150</v>
      </c>
      <c r="K6150" s="23"/>
    </row>
    <row r="6151" spans="1:11" ht="12.75" customHeight="1" x14ac:dyDescent="0.25">
      <c r="A6151" s="20">
        <f t="shared" si="191"/>
        <v>43142.91666665177</v>
      </c>
      <c r="B6151" s="21">
        <v>9.9448799999999995</v>
      </c>
      <c r="C6151" s="22">
        <v>1.2231399999999999</v>
      </c>
      <c r="D6151" s="21">
        <v>354.7346</v>
      </c>
      <c r="E6151" s="21"/>
      <c r="F6151" s="24">
        <f t="shared" si="190"/>
        <v>9.9448799999999995</v>
      </c>
      <c r="G6151" s="24">
        <v>9.9448799999999995</v>
      </c>
      <c r="H6151" s="23">
        <v>4.9090800000000003</v>
      </c>
      <c r="I6151" s="23"/>
      <c r="J6151" s="23">
        <v>150</v>
      </c>
      <c r="K6151" s="23"/>
    </row>
    <row r="6152" spans="1:11" ht="12.75" customHeight="1" x14ac:dyDescent="0.25">
      <c r="A6152" s="20">
        <f t="shared" si="191"/>
        <v>43142.958333318435</v>
      </c>
      <c r="B6152" s="21">
        <v>12.29552</v>
      </c>
      <c r="C6152" s="22">
        <v>0.53942999999999997</v>
      </c>
      <c r="D6152" s="21">
        <v>105.8502</v>
      </c>
      <c r="E6152" s="21"/>
      <c r="F6152" s="24">
        <f t="shared" si="190"/>
        <v>12.29552</v>
      </c>
      <c r="G6152" s="24">
        <v>12.29552</v>
      </c>
      <c r="H6152" s="23">
        <v>4.9055</v>
      </c>
      <c r="I6152" s="23"/>
      <c r="J6152" s="23">
        <v>150</v>
      </c>
      <c r="K6152" s="23"/>
    </row>
    <row r="6153" spans="1:11" ht="12.75" customHeight="1" x14ac:dyDescent="0.25">
      <c r="A6153" s="20">
        <f t="shared" si="191"/>
        <v>43142.999999985099</v>
      </c>
      <c r="B6153" s="21">
        <v>9.5471900000000005</v>
      </c>
      <c r="C6153" s="22">
        <v>0.3972</v>
      </c>
      <c r="D6153" s="21">
        <v>139.21680000000001</v>
      </c>
      <c r="E6153" s="21"/>
      <c r="F6153" s="24">
        <f t="shared" si="190"/>
        <v>9.5471900000000005</v>
      </c>
      <c r="G6153" s="24">
        <v>9.5471900000000005</v>
      </c>
      <c r="H6153" s="23">
        <v>4.9028499999999999</v>
      </c>
      <c r="I6153" s="23"/>
      <c r="J6153" s="23">
        <v>150</v>
      </c>
      <c r="K6153" s="23"/>
    </row>
    <row r="6154" spans="1:11" ht="12.75" customHeight="1" x14ac:dyDescent="0.25">
      <c r="A6154" s="20">
        <f t="shared" si="191"/>
        <v>43143.041666651763</v>
      </c>
      <c r="B6154" s="21">
        <v>23.38129</v>
      </c>
      <c r="C6154" s="22">
        <v>0.27694000000000002</v>
      </c>
      <c r="D6154" s="21">
        <v>104.86920000000001</v>
      </c>
      <c r="E6154" s="21"/>
      <c r="F6154" s="24">
        <f t="shared" si="190"/>
        <v>23.38129</v>
      </c>
      <c r="G6154" s="24">
        <v>23.38129</v>
      </c>
      <c r="H6154" s="23">
        <v>4.9017499999999998</v>
      </c>
      <c r="I6154" s="23">
        <f>COUNTIF(G6154:G6177,"&gt;150")</f>
        <v>0</v>
      </c>
      <c r="J6154" s="23">
        <v>150</v>
      </c>
      <c r="K6154" s="23"/>
    </row>
    <row r="6155" spans="1:11" ht="12.75" customHeight="1" x14ac:dyDescent="0.25">
      <c r="A6155" s="20">
        <f t="shared" si="191"/>
        <v>43143.083333318427</v>
      </c>
      <c r="B6155" s="21">
        <v>13.48495</v>
      </c>
      <c r="C6155" s="22">
        <v>0.34634999999999999</v>
      </c>
      <c r="D6155" s="21">
        <v>121.0073</v>
      </c>
      <c r="E6155" s="21"/>
      <c r="F6155" s="24">
        <f t="shared" ref="F6155:F6218" si="192">IF(AND(B6155&gt;0,ISNUMBER(B6155)),B6155,"")</f>
        <v>13.48495</v>
      </c>
      <c r="G6155" s="24">
        <v>13.48495</v>
      </c>
      <c r="H6155" s="23">
        <v>4.9010300000000004</v>
      </c>
      <c r="I6155" s="23"/>
      <c r="J6155" s="23">
        <v>150</v>
      </c>
      <c r="K6155" s="23"/>
    </row>
    <row r="6156" spans="1:11" ht="12.75" customHeight="1" x14ac:dyDescent="0.25">
      <c r="A6156" s="20">
        <f t="shared" ref="A6156:A6219" si="193">A6155+1/24</f>
        <v>43143.124999985092</v>
      </c>
      <c r="B6156" s="21">
        <v>9.2156000000000002</v>
      </c>
      <c r="C6156" s="22">
        <v>0.35911999999999999</v>
      </c>
      <c r="D6156" s="21">
        <v>148.48439999999999</v>
      </c>
      <c r="E6156" s="21"/>
      <c r="F6156" s="24">
        <f t="shared" si="192"/>
        <v>9.2156000000000002</v>
      </c>
      <c r="G6156" s="24">
        <v>9.2156000000000002</v>
      </c>
      <c r="H6156" s="23">
        <v>4.8977000000000004</v>
      </c>
      <c r="I6156" s="23"/>
      <c r="J6156" s="23">
        <v>150</v>
      </c>
      <c r="K6156" s="23"/>
    </row>
    <row r="6157" spans="1:11" ht="12.75" customHeight="1" x14ac:dyDescent="0.25">
      <c r="A6157" s="20">
        <f t="shared" si="193"/>
        <v>43143.166666651756</v>
      </c>
      <c r="B6157" s="21">
        <v>12.98029</v>
      </c>
      <c r="C6157" s="22">
        <v>0.48219000000000001</v>
      </c>
      <c r="D6157" s="21">
        <v>268.39370000000002</v>
      </c>
      <c r="E6157" s="21"/>
      <c r="F6157" s="24">
        <f t="shared" si="192"/>
        <v>12.98029</v>
      </c>
      <c r="G6157" s="24">
        <v>12.98029</v>
      </c>
      <c r="H6157" s="23">
        <v>4.8973899999999997</v>
      </c>
      <c r="I6157" s="23"/>
      <c r="J6157" s="23">
        <v>150</v>
      </c>
      <c r="K6157" s="23"/>
    </row>
    <row r="6158" spans="1:11" ht="12.75" customHeight="1" x14ac:dyDescent="0.25">
      <c r="A6158" s="20">
        <f t="shared" si="193"/>
        <v>43143.20833331842</v>
      </c>
      <c r="B6158" s="21">
        <v>2.9852799999999999</v>
      </c>
      <c r="C6158" s="22">
        <v>0.61704999999999999</v>
      </c>
      <c r="D6158" s="21">
        <v>244.98429999999999</v>
      </c>
      <c r="E6158" s="21"/>
      <c r="F6158" s="24">
        <f t="shared" si="192"/>
        <v>2.9852799999999999</v>
      </c>
      <c r="G6158" s="24">
        <v>2.9852799999999999</v>
      </c>
      <c r="H6158" s="23">
        <v>4.8955000000000002</v>
      </c>
      <c r="I6158" s="23"/>
      <c r="J6158" s="23">
        <v>150</v>
      </c>
      <c r="K6158" s="23"/>
    </row>
    <row r="6159" spans="1:11" ht="12.75" customHeight="1" x14ac:dyDescent="0.25">
      <c r="A6159" s="20">
        <f t="shared" si="193"/>
        <v>43143.249999985084</v>
      </c>
      <c r="B6159" s="21">
        <v>5.4694599999999998</v>
      </c>
      <c r="C6159" s="22">
        <v>1.1893</v>
      </c>
      <c r="D6159" s="21">
        <v>270.529</v>
      </c>
      <c r="E6159" s="21"/>
      <c r="F6159" s="24">
        <f t="shared" si="192"/>
        <v>5.4694599999999998</v>
      </c>
      <c r="G6159" s="24">
        <v>5.4694599999999998</v>
      </c>
      <c r="H6159" s="23">
        <v>4.8890599999999997</v>
      </c>
      <c r="I6159" s="23"/>
      <c r="J6159" s="23">
        <v>150</v>
      </c>
      <c r="K6159" s="23"/>
    </row>
    <row r="6160" spans="1:11" ht="12.75" customHeight="1" x14ac:dyDescent="0.25">
      <c r="A6160" s="20">
        <f t="shared" si="193"/>
        <v>43143.291666651749</v>
      </c>
      <c r="B6160" s="21">
        <v>2.9552100000000001</v>
      </c>
      <c r="C6160" s="22">
        <v>0.73919000000000001</v>
      </c>
      <c r="D6160" s="21">
        <v>306.3252</v>
      </c>
      <c r="E6160" s="21"/>
      <c r="F6160" s="24">
        <f t="shared" si="192"/>
        <v>2.9552100000000001</v>
      </c>
      <c r="G6160" s="24">
        <v>2.9552100000000001</v>
      </c>
      <c r="H6160" s="23">
        <v>4.8858100000000002</v>
      </c>
      <c r="I6160" s="23"/>
      <c r="J6160" s="23">
        <v>150</v>
      </c>
      <c r="K6160" s="23"/>
    </row>
    <row r="6161" spans="1:11" ht="12.75" customHeight="1" x14ac:dyDescent="0.25">
      <c r="A6161" s="20">
        <f t="shared" si="193"/>
        <v>43143.333333318413</v>
      </c>
      <c r="B6161" s="21">
        <v>11.853260000000001</v>
      </c>
      <c r="C6161" s="22">
        <v>0.78908</v>
      </c>
      <c r="D6161" s="21">
        <v>214.85480000000001</v>
      </c>
      <c r="E6161" s="21"/>
      <c r="F6161" s="24">
        <f t="shared" si="192"/>
        <v>11.853260000000001</v>
      </c>
      <c r="G6161" s="24">
        <v>11.853260000000001</v>
      </c>
      <c r="H6161" s="23">
        <v>4.8856700000000002</v>
      </c>
      <c r="I6161" s="23"/>
      <c r="J6161" s="23">
        <v>150</v>
      </c>
      <c r="K6161" s="23"/>
    </row>
    <row r="6162" spans="1:11" ht="12.75" customHeight="1" x14ac:dyDescent="0.25">
      <c r="A6162" s="20">
        <f t="shared" si="193"/>
        <v>43143.374999985077</v>
      </c>
      <c r="B6162" s="21"/>
      <c r="C6162" s="22">
        <v>1.70343</v>
      </c>
      <c r="D6162" s="21">
        <v>37.960270000000001</v>
      </c>
      <c r="E6162" s="21"/>
      <c r="F6162" s="24" t="str">
        <f t="shared" si="192"/>
        <v/>
      </c>
      <c r="G6162" s="24" t="s">
        <v>189</v>
      </c>
      <c r="H6162" s="23">
        <v>4.8842800000000004</v>
      </c>
      <c r="I6162" s="23"/>
      <c r="J6162" s="23">
        <v>150</v>
      </c>
      <c r="K6162" s="23"/>
    </row>
    <row r="6163" spans="1:11" ht="12.75" customHeight="1" x14ac:dyDescent="0.25">
      <c r="A6163" s="20">
        <f t="shared" si="193"/>
        <v>43143.416666651741</v>
      </c>
      <c r="B6163" s="21">
        <v>10.76</v>
      </c>
      <c r="C6163" s="22">
        <v>1.85544</v>
      </c>
      <c r="D6163" s="21">
        <v>47.015329999999999</v>
      </c>
      <c r="E6163" s="21"/>
      <c r="F6163" s="24">
        <f t="shared" si="192"/>
        <v>10.76</v>
      </c>
      <c r="G6163" s="24">
        <v>10.76</v>
      </c>
      <c r="H6163" s="23">
        <v>4.8736499999999996</v>
      </c>
      <c r="I6163" s="23"/>
      <c r="J6163" s="23">
        <v>150</v>
      </c>
      <c r="K6163" s="23"/>
    </row>
    <row r="6164" spans="1:11" ht="12.75" customHeight="1" x14ac:dyDescent="0.25">
      <c r="A6164" s="20">
        <f t="shared" si="193"/>
        <v>43143.458333318405</v>
      </c>
      <c r="B6164" s="21">
        <v>7.1664500000000002</v>
      </c>
      <c r="C6164" s="22">
        <v>2.4485999999999999</v>
      </c>
      <c r="D6164" s="21">
        <v>26.725390000000001</v>
      </c>
      <c r="E6164" s="21"/>
      <c r="F6164" s="24">
        <f t="shared" si="192"/>
        <v>7.1664500000000002</v>
      </c>
      <c r="G6164" s="24">
        <v>7.1664500000000002</v>
      </c>
      <c r="H6164" s="23">
        <v>4.8732199999999999</v>
      </c>
      <c r="I6164" s="23"/>
      <c r="J6164" s="23">
        <v>150</v>
      </c>
      <c r="K6164" s="23"/>
    </row>
    <row r="6165" spans="1:11" ht="12.75" customHeight="1" x14ac:dyDescent="0.25">
      <c r="A6165" s="20">
        <f t="shared" si="193"/>
        <v>43143.49999998507</v>
      </c>
      <c r="B6165" s="21">
        <v>11.282170000000001</v>
      </c>
      <c r="C6165" s="22">
        <v>2.73556</v>
      </c>
      <c r="D6165" s="21">
        <v>34.614730000000002</v>
      </c>
      <c r="E6165" s="21"/>
      <c r="F6165" s="24">
        <f t="shared" si="192"/>
        <v>11.282170000000001</v>
      </c>
      <c r="G6165" s="24">
        <v>11.282170000000001</v>
      </c>
      <c r="H6165" s="23">
        <v>4.8717800000000002</v>
      </c>
      <c r="I6165" s="23"/>
      <c r="J6165" s="23">
        <v>150</v>
      </c>
      <c r="K6165" s="23"/>
    </row>
    <row r="6166" spans="1:11" ht="12.75" customHeight="1" x14ac:dyDescent="0.25">
      <c r="A6166" s="20">
        <f t="shared" si="193"/>
        <v>43143.541666651734</v>
      </c>
      <c r="B6166" s="21">
        <v>5.7257100000000003</v>
      </c>
      <c r="C6166" s="22">
        <v>2.9033699999999998</v>
      </c>
      <c r="D6166" s="21">
        <v>53.428600000000003</v>
      </c>
      <c r="E6166" s="21"/>
      <c r="F6166" s="24">
        <f t="shared" si="192"/>
        <v>5.7257100000000003</v>
      </c>
      <c r="G6166" s="24">
        <v>5.7257100000000003</v>
      </c>
      <c r="H6166" s="23">
        <v>4.8677200000000003</v>
      </c>
      <c r="I6166" s="23"/>
      <c r="J6166" s="23">
        <v>150</v>
      </c>
      <c r="K6166" s="23"/>
    </row>
    <row r="6167" spans="1:11" ht="12.75" customHeight="1" x14ac:dyDescent="0.25">
      <c r="A6167" s="20">
        <f t="shared" si="193"/>
        <v>43143.583333318398</v>
      </c>
      <c r="B6167" s="21">
        <v>6.2056699999999996</v>
      </c>
      <c r="C6167" s="22">
        <v>2.5471499999999998</v>
      </c>
      <c r="D6167" s="21">
        <v>56.573450000000001</v>
      </c>
      <c r="E6167" s="21"/>
      <c r="F6167" s="24">
        <f t="shared" si="192"/>
        <v>6.2056699999999996</v>
      </c>
      <c r="G6167" s="24">
        <v>6.2056699999999996</v>
      </c>
      <c r="H6167" s="23">
        <v>4.8670499999999999</v>
      </c>
      <c r="I6167" s="23"/>
      <c r="J6167" s="23">
        <v>150</v>
      </c>
      <c r="K6167" s="23"/>
    </row>
    <row r="6168" spans="1:11" ht="12.75" customHeight="1" x14ac:dyDescent="0.25">
      <c r="A6168" s="20">
        <f t="shared" si="193"/>
        <v>43143.624999985062</v>
      </c>
      <c r="B6168" s="21">
        <v>9.6969700000000003</v>
      </c>
      <c r="C6168" s="22">
        <v>2.4042300000000001</v>
      </c>
      <c r="D6168" s="21">
        <v>352.35050000000001</v>
      </c>
      <c r="E6168" s="21"/>
      <c r="F6168" s="24">
        <f t="shared" si="192"/>
        <v>9.6969700000000003</v>
      </c>
      <c r="G6168" s="24">
        <v>9.6969700000000003</v>
      </c>
      <c r="H6168" s="23">
        <v>4.8648899999999999</v>
      </c>
      <c r="I6168" s="23"/>
      <c r="J6168" s="23">
        <v>150</v>
      </c>
      <c r="K6168" s="23"/>
    </row>
    <row r="6169" spans="1:11" ht="12.75" customHeight="1" x14ac:dyDescent="0.25">
      <c r="A6169" s="20">
        <f t="shared" si="193"/>
        <v>43143.666666651727</v>
      </c>
      <c r="B6169" s="21">
        <v>17.651399999999999</v>
      </c>
      <c r="C6169" s="22">
        <v>2.22878</v>
      </c>
      <c r="D6169" s="21">
        <v>354.99529999999999</v>
      </c>
      <c r="E6169" s="21"/>
      <c r="F6169" s="24">
        <f t="shared" si="192"/>
        <v>17.651399999999999</v>
      </c>
      <c r="G6169" s="24">
        <v>17.651399999999999</v>
      </c>
      <c r="H6169" s="23">
        <v>4.8644999999999996</v>
      </c>
      <c r="I6169" s="23"/>
      <c r="J6169" s="23">
        <v>150</v>
      </c>
      <c r="K6169" s="23"/>
    </row>
    <row r="6170" spans="1:11" ht="12.75" customHeight="1" x14ac:dyDescent="0.25">
      <c r="A6170" s="20">
        <f t="shared" si="193"/>
        <v>43143.708333318391</v>
      </c>
      <c r="B6170" s="21">
        <v>27.970700000000001</v>
      </c>
      <c r="C6170" s="22">
        <v>1.9297899999999999</v>
      </c>
      <c r="D6170" s="21">
        <v>9.6204699999999992</v>
      </c>
      <c r="E6170" s="21"/>
      <c r="F6170" s="24">
        <f t="shared" si="192"/>
        <v>27.970700000000001</v>
      </c>
      <c r="G6170" s="24">
        <v>27.970700000000001</v>
      </c>
      <c r="H6170" s="23">
        <v>4.8644699999999998</v>
      </c>
      <c r="I6170" s="23"/>
      <c r="J6170" s="23">
        <v>150</v>
      </c>
      <c r="K6170" s="23"/>
    </row>
    <row r="6171" spans="1:11" ht="12.75" customHeight="1" x14ac:dyDescent="0.25">
      <c r="A6171" s="20">
        <f t="shared" si="193"/>
        <v>43143.749999985055</v>
      </c>
      <c r="B6171" s="21">
        <v>14.075749999999999</v>
      </c>
      <c r="C6171" s="22">
        <v>2.0018600000000002</v>
      </c>
      <c r="D6171" s="21">
        <v>39.277509999999999</v>
      </c>
      <c r="E6171" s="21"/>
      <c r="F6171" s="24">
        <f t="shared" si="192"/>
        <v>14.075749999999999</v>
      </c>
      <c r="G6171" s="24">
        <v>14.075749999999999</v>
      </c>
      <c r="H6171" s="23">
        <v>4.8632400000000002</v>
      </c>
      <c r="I6171" s="23"/>
      <c r="J6171" s="23">
        <v>150</v>
      </c>
      <c r="K6171" s="23"/>
    </row>
    <row r="6172" spans="1:11" ht="12.75" customHeight="1" x14ac:dyDescent="0.25">
      <c r="A6172" s="20">
        <f t="shared" si="193"/>
        <v>43143.791666651719</v>
      </c>
      <c r="B6172" s="21">
        <v>10.37078</v>
      </c>
      <c r="C6172" s="22">
        <v>1.25207</v>
      </c>
      <c r="D6172" s="21">
        <v>52.292760000000001</v>
      </c>
      <c r="E6172" s="21"/>
      <c r="F6172" s="24">
        <f t="shared" si="192"/>
        <v>10.37078</v>
      </c>
      <c r="G6172" s="24">
        <v>10.37078</v>
      </c>
      <c r="H6172" s="23">
        <v>4.8569599999999999</v>
      </c>
      <c r="I6172" s="23"/>
      <c r="J6172" s="23">
        <v>150</v>
      </c>
      <c r="K6172" s="23"/>
    </row>
    <row r="6173" spans="1:11" ht="12.75" customHeight="1" x14ac:dyDescent="0.25">
      <c r="A6173" s="20">
        <f t="shared" si="193"/>
        <v>43143.833333318384</v>
      </c>
      <c r="B6173" s="21">
        <v>8.7259399999999996</v>
      </c>
      <c r="C6173" s="22">
        <v>1.6695</v>
      </c>
      <c r="D6173" s="21">
        <v>59.193860000000001</v>
      </c>
      <c r="E6173" s="21"/>
      <c r="F6173" s="24">
        <f t="shared" si="192"/>
        <v>8.7259399999999996</v>
      </c>
      <c r="G6173" s="24">
        <v>8.7259399999999996</v>
      </c>
      <c r="H6173" s="23">
        <v>4.8559400000000004</v>
      </c>
      <c r="I6173" s="23"/>
      <c r="J6173" s="23">
        <v>150</v>
      </c>
      <c r="K6173" s="23"/>
    </row>
    <row r="6174" spans="1:11" ht="12.75" customHeight="1" x14ac:dyDescent="0.25">
      <c r="A6174" s="20">
        <f t="shared" si="193"/>
        <v>43143.874999985048</v>
      </c>
      <c r="B6174" s="21">
        <v>6.7077299999999997</v>
      </c>
      <c r="C6174" s="22">
        <v>0.92252999999999996</v>
      </c>
      <c r="D6174" s="21">
        <v>58.635449999999999</v>
      </c>
      <c r="E6174" s="21"/>
      <c r="F6174" s="24">
        <f t="shared" si="192"/>
        <v>6.7077299999999997</v>
      </c>
      <c r="G6174" s="24">
        <v>6.7077299999999997</v>
      </c>
      <c r="H6174" s="23">
        <v>4.8545999999999996</v>
      </c>
      <c r="I6174" s="23"/>
      <c r="J6174" s="23">
        <v>150</v>
      </c>
      <c r="K6174" s="23"/>
    </row>
    <row r="6175" spans="1:11" ht="12.75" customHeight="1" x14ac:dyDescent="0.25">
      <c r="A6175" s="20">
        <f t="shared" si="193"/>
        <v>43143.916666651712</v>
      </c>
      <c r="B6175" s="21">
        <v>3.0306600000000001</v>
      </c>
      <c r="C6175" s="22">
        <v>0.43456</v>
      </c>
      <c r="D6175" s="21">
        <v>113.027</v>
      </c>
      <c r="E6175" s="21"/>
      <c r="F6175" s="24">
        <f t="shared" si="192"/>
        <v>3.0306600000000001</v>
      </c>
      <c r="G6175" s="24">
        <v>3.0306600000000001</v>
      </c>
      <c r="H6175" s="23">
        <v>4.8540200000000002</v>
      </c>
      <c r="I6175" s="23"/>
      <c r="J6175" s="23">
        <v>150</v>
      </c>
      <c r="K6175" s="23"/>
    </row>
    <row r="6176" spans="1:11" ht="12.75" customHeight="1" x14ac:dyDescent="0.25">
      <c r="A6176" s="20">
        <f t="shared" si="193"/>
        <v>43143.958333318376</v>
      </c>
      <c r="B6176" s="21">
        <v>14.843909999999999</v>
      </c>
      <c r="C6176" s="22">
        <v>0.35761999999999999</v>
      </c>
      <c r="D6176" s="21">
        <v>129.1069</v>
      </c>
      <c r="E6176" s="21"/>
      <c r="F6176" s="24">
        <f t="shared" si="192"/>
        <v>14.843909999999999</v>
      </c>
      <c r="G6176" s="24">
        <v>14.843909999999999</v>
      </c>
      <c r="H6176" s="23">
        <v>4.8511699999999998</v>
      </c>
      <c r="I6176" s="23"/>
      <c r="J6176" s="23">
        <v>150</v>
      </c>
      <c r="K6176" s="23"/>
    </row>
    <row r="6177" spans="1:11" ht="12.75" customHeight="1" x14ac:dyDescent="0.25">
      <c r="A6177" s="20">
        <f t="shared" si="193"/>
        <v>43143.999999985041</v>
      </c>
      <c r="B6177" s="21">
        <v>7.2150400000000001</v>
      </c>
      <c r="C6177" s="22">
        <v>0.30913000000000002</v>
      </c>
      <c r="D6177" s="21">
        <v>238.52760000000001</v>
      </c>
      <c r="E6177" s="21"/>
      <c r="F6177" s="24">
        <f t="shared" si="192"/>
        <v>7.2150400000000001</v>
      </c>
      <c r="G6177" s="24">
        <v>7.2150400000000001</v>
      </c>
      <c r="H6177" s="23">
        <v>4.8501300000000001</v>
      </c>
      <c r="I6177" s="23"/>
      <c r="J6177" s="23">
        <v>150</v>
      </c>
      <c r="K6177" s="23"/>
    </row>
    <row r="6178" spans="1:11" ht="12.75" customHeight="1" x14ac:dyDescent="0.25">
      <c r="A6178" s="20">
        <f t="shared" si="193"/>
        <v>43144.041666651705</v>
      </c>
      <c r="B6178" s="21">
        <v>0.53552999999999995</v>
      </c>
      <c r="C6178" s="22">
        <v>0.40331</v>
      </c>
      <c r="D6178" s="21">
        <v>109.4867</v>
      </c>
      <c r="E6178" s="21"/>
      <c r="F6178" s="24">
        <f t="shared" si="192"/>
        <v>0.53552999999999995</v>
      </c>
      <c r="G6178" s="24">
        <v>0.53552999999999995</v>
      </c>
      <c r="H6178" s="23">
        <v>4.8481399999999999</v>
      </c>
      <c r="I6178" s="23">
        <f>COUNTIF(G6178:G6201,"&gt;150")</f>
        <v>0</v>
      </c>
      <c r="J6178" s="23">
        <v>150</v>
      </c>
      <c r="K6178" s="23"/>
    </row>
    <row r="6179" spans="1:11" ht="12.75" customHeight="1" x14ac:dyDescent="0.25">
      <c r="A6179" s="20">
        <f t="shared" si="193"/>
        <v>43144.083333318369</v>
      </c>
      <c r="B6179" s="21">
        <v>6.4949300000000001</v>
      </c>
      <c r="C6179" s="22">
        <v>0.49586000000000002</v>
      </c>
      <c r="D6179" s="21">
        <v>233.38380000000001</v>
      </c>
      <c r="E6179" s="21"/>
      <c r="F6179" s="24">
        <f t="shared" si="192"/>
        <v>6.4949300000000001</v>
      </c>
      <c r="G6179" s="24">
        <v>6.4949300000000001</v>
      </c>
      <c r="H6179" s="23">
        <v>4.8481100000000001</v>
      </c>
      <c r="I6179" s="23"/>
      <c r="J6179" s="23">
        <v>150</v>
      </c>
      <c r="K6179" s="23"/>
    </row>
    <row r="6180" spans="1:11" ht="12.75" customHeight="1" x14ac:dyDescent="0.25">
      <c r="A6180" s="20">
        <f t="shared" si="193"/>
        <v>43144.124999985033</v>
      </c>
      <c r="B6180" s="21"/>
      <c r="C6180" s="22">
        <v>0.42592999999999998</v>
      </c>
      <c r="D6180" s="21">
        <v>7.2737299999999996</v>
      </c>
      <c r="E6180" s="21"/>
      <c r="F6180" s="24" t="str">
        <f t="shared" si="192"/>
        <v/>
      </c>
      <c r="G6180" s="24" t="s">
        <v>189</v>
      </c>
      <c r="H6180" s="23">
        <v>4.8480800000000004</v>
      </c>
      <c r="I6180" s="23"/>
      <c r="J6180" s="23">
        <v>150</v>
      </c>
      <c r="K6180" s="23"/>
    </row>
    <row r="6181" spans="1:11" ht="12.75" customHeight="1" x14ac:dyDescent="0.25">
      <c r="A6181" s="20">
        <f t="shared" si="193"/>
        <v>43144.166666651698</v>
      </c>
      <c r="B6181" s="21">
        <v>4.5978700000000003</v>
      </c>
      <c r="C6181" s="22">
        <v>1.42787</v>
      </c>
      <c r="D6181" s="21">
        <v>259.31259999999997</v>
      </c>
      <c r="E6181" s="21"/>
      <c r="F6181" s="24">
        <f t="shared" si="192"/>
        <v>4.5978700000000003</v>
      </c>
      <c r="G6181" s="24">
        <v>4.5978700000000003</v>
      </c>
      <c r="H6181" s="23">
        <v>4.8462199999999998</v>
      </c>
      <c r="I6181" s="23"/>
      <c r="J6181" s="23">
        <v>150</v>
      </c>
      <c r="K6181" s="23"/>
    </row>
    <row r="6182" spans="1:11" ht="12.75" customHeight="1" x14ac:dyDescent="0.25">
      <c r="A6182" s="20">
        <f t="shared" si="193"/>
        <v>43144.208333318362</v>
      </c>
      <c r="B6182" s="21">
        <v>4.9257099999999996</v>
      </c>
      <c r="C6182" s="22">
        <v>0.98002</v>
      </c>
      <c r="D6182" s="21">
        <v>191.52160000000001</v>
      </c>
      <c r="E6182" s="21"/>
      <c r="F6182" s="24">
        <f t="shared" si="192"/>
        <v>4.9257099999999996</v>
      </c>
      <c r="G6182" s="24">
        <v>4.9257099999999996</v>
      </c>
      <c r="H6182" s="23">
        <v>4.8436000000000003</v>
      </c>
      <c r="I6182" s="23"/>
      <c r="J6182" s="23">
        <v>150</v>
      </c>
      <c r="K6182" s="23"/>
    </row>
    <row r="6183" spans="1:11" ht="12.75" customHeight="1" x14ac:dyDescent="0.25">
      <c r="A6183" s="20">
        <f t="shared" si="193"/>
        <v>43144.249999985026</v>
      </c>
      <c r="B6183" s="21">
        <v>5.0727799999999998</v>
      </c>
      <c r="C6183" s="22">
        <v>0.43391999999999997</v>
      </c>
      <c r="D6183" s="21">
        <v>147.94319999999999</v>
      </c>
      <c r="E6183" s="21"/>
      <c r="F6183" s="24">
        <f t="shared" si="192"/>
        <v>5.0727799999999998</v>
      </c>
      <c r="G6183" s="24">
        <v>5.0727799999999998</v>
      </c>
      <c r="H6183" s="23">
        <v>4.8425599999999998</v>
      </c>
      <c r="I6183" s="23"/>
      <c r="J6183" s="23">
        <v>150</v>
      </c>
      <c r="K6183" s="23"/>
    </row>
    <row r="6184" spans="1:11" ht="12.75" customHeight="1" x14ac:dyDescent="0.25">
      <c r="A6184" s="20">
        <f t="shared" si="193"/>
        <v>43144.29166665169</v>
      </c>
      <c r="B6184" s="21">
        <v>3.78043</v>
      </c>
      <c r="C6184" s="22">
        <v>1.11582</v>
      </c>
      <c r="D6184" s="21">
        <v>265.31700000000001</v>
      </c>
      <c r="E6184" s="21"/>
      <c r="F6184" s="24">
        <f t="shared" si="192"/>
        <v>3.78043</v>
      </c>
      <c r="G6184" s="24">
        <v>3.78043</v>
      </c>
      <c r="H6184" s="23">
        <v>4.8381699999999999</v>
      </c>
      <c r="I6184" s="23"/>
      <c r="J6184" s="23">
        <v>150</v>
      </c>
      <c r="K6184" s="23"/>
    </row>
    <row r="6185" spans="1:11" ht="12.75" customHeight="1" x14ac:dyDescent="0.25">
      <c r="A6185" s="20">
        <f t="shared" si="193"/>
        <v>43144.333333318355</v>
      </c>
      <c r="B6185" s="21">
        <v>2.43343</v>
      </c>
      <c r="C6185" s="22">
        <v>0.46216000000000002</v>
      </c>
      <c r="D6185" s="21">
        <v>116.63639999999999</v>
      </c>
      <c r="E6185" s="21"/>
      <c r="F6185" s="24">
        <f t="shared" si="192"/>
        <v>2.43343</v>
      </c>
      <c r="G6185" s="24">
        <v>2.43343</v>
      </c>
      <c r="H6185" s="23">
        <v>4.8252100000000002</v>
      </c>
      <c r="I6185" s="23"/>
      <c r="J6185" s="23">
        <v>150</v>
      </c>
      <c r="K6185" s="23"/>
    </row>
    <row r="6186" spans="1:11" ht="12.75" customHeight="1" x14ac:dyDescent="0.25">
      <c r="A6186" s="20">
        <f t="shared" si="193"/>
        <v>43144.374999985019</v>
      </c>
      <c r="B6186" s="21">
        <v>0.47305999999999998</v>
      </c>
      <c r="C6186" s="22">
        <v>1.1468700000000001</v>
      </c>
      <c r="D6186" s="21">
        <v>45.105229999999999</v>
      </c>
      <c r="E6186" s="21"/>
      <c r="F6186" s="24">
        <f t="shared" si="192"/>
        <v>0.47305999999999998</v>
      </c>
      <c r="G6186" s="24">
        <v>0.47305999999999998</v>
      </c>
      <c r="H6186" s="23">
        <v>4.8240699999999999</v>
      </c>
      <c r="I6186" s="23"/>
      <c r="J6186" s="23">
        <v>150</v>
      </c>
      <c r="K6186" s="23"/>
    </row>
    <row r="6187" spans="1:11" ht="12.75" customHeight="1" x14ac:dyDescent="0.25">
      <c r="A6187" s="20">
        <f t="shared" si="193"/>
        <v>43144.416666651683</v>
      </c>
      <c r="B6187" s="21">
        <v>3.1366999999999998</v>
      </c>
      <c r="C6187" s="22">
        <v>1.66448</v>
      </c>
      <c r="D6187" s="21">
        <v>70.28192</v>
      </c>
      <c r="E6187" s="21"/>
      <c r="F6187" s="24">
        <f t="shared" si="192"/>
        <v>3.1366999999999998</v>
      </c>
      <c r="G6187" s="24">
        <v>3.1366999999999998</v>
      </c>
      <c r="H6187" s="23">
        <v>4.8217299999999996</v>
      </c>
      <c r="I6187" s="23"/>
      <c r="J6187" s="23">
        <v>150</v>
      </c>
      <c r="K6187" s="23"/>
    </row>
    <row r="6188" spans="1:11" ht="12.75" customHeight="1" x14ac:dyDescent="0.25">
      <c r="A6188" s="20">
        <f t="shared" si="193"/>
        <v>43144.458333318347</v>
      </c>
      <c r="B6188" s="21">
        <v>0.10213</v>
      </c>
      <c r="C6188" s="22">
        <v>0.35970999999999997</v>
      </c>
      <c r="D6188" s="21">
        <v>197.0444</v>
      </c>
      <c r="E6188" s="21"/>
      <c r="F6188" s="24">
        <f t="shared" si="192"/>
        <v>0.10213</v>
      </c>
      <c r="G6188" s="24">
        <v>0.10213</v>
      </c>
      <c r="H6188" s="23">
        <v>4.8189599999999997</v>
      </c>
      <c r="I6188" s="23"/>
      <c r="J6188" s="23">
        <v>150</v>
      </c>
      <c r="K6188" s="23"/>
    </row>
    <row r="6189" spans="1:11" ht="12.75" customHeight="1" x14ac:dyDescent="0.25">
      <c r="A6189" s="20">
        <f t="shared" si="193"/>
        <v>43144.499999985012</v>
      </c>
      <c r="B6189" s="21">
        <v>6.4775299999999998</v>
      </c>
      <c r="C6189" s="22">
        <v>1.1088100000000001</v>
      </c>
      <c r="D6189" s="21">
        <v>40.859679999999997</v>
      </c>
      <c r="E6189" s="21"/>
      <c r="F6189" s="24">
        <f t="shared" si="192"/>
        <v>6.4775299999999998</v>
      </c>
      <c r="G6189" s="24">
        <v>6.4775299999999998</v>
      </c>
      <c r="H6189" s="23">
        <v>4.8135000000000003</v>
      </c>
      <c r="I6189" s="23"/>
      <c r="J6189" s="23">
        <v>150</v>
      </c>
      <c r="K6189" s="23"/>
    </row>
    <row r="6190" spans="1:11" ht="12.75" customHeight="1" x14ac:dyDescent="0.25">
      <c r="A6190" s="20">
        <f t="shared" si="193"/>
        <v>43144.541666651676</v>
      </c>
      <c r="B6190" s="21">
        <v>10.46843</v>
      </c>
      <c r="C6190" s="22">
        <v>1.83531</v>
      </c>
      <c r="D6190" s="21">
        <v>37.838990000000003</v>
      </c>
      <c r="E6190" s="21"/>
      <c r="F6190" s="24">
        <f t="shared" si="192"/>
        <v>10.46843</v>
      </c>
      <c r="G6190" s="24">
        <v>10.46843</v>
      </c>
      <c r="H6190" s="23">
        <v>4.8113299999999999</v>
      </c>
      <c r="I6190" s="23"/>
      <c r="J6190" s="23">
        <v>150</v>
      </c>
      <c r="K6190" s="23"/>
    </row>
    <row r="6191" spans="1:11" ht="12.75" customHeight="1" x14ac:dyDescent="0.25">
      <c r="A6191" s="20">
        <f t="shared" si="193"/>
        <v>43144.58333331834</v>
      </c>
      <c r="B6191" s="21">
        <v>5.2054</v>
      </c>
      <c r="C6191" s="22">
        <v>1.1989000000000001</v>
      </c>
      <c r="D6191" s="21">
        <v>33.66489</v>
      </c>
      <c r="E6191" s="21"/>
      <c r="F6191" s="24">
        <f t="shared" si="192"/>
        <v>5.2054</v>
      </c>
      <c r="G6191" s="24">
        <v>5.2054</v>
      </c>
      <c r="H6191" s="23">
        <v>4.8093300000000001</v>
      </c>
      <c r="I6191" s="23"/>
      <c r="J6191" s="23">
        <v>150</v>
      </c>
      <c r="K6191" s="23"/>
    </row>
    <row r="6192" spans="1:11" ht="12.75" customHeight="1" x14ac:dyDescent="0.25">
      <c r="A6192" s="20">
        <f t="shared" si="193"/>
        <v>43144.624999985004</v>
      </c>
      <c r="B6192" s="21">
        <v>9.9886400000000002</v>
      </c>
      <c r="C6192" s="22">
        <v>2.3541699999999999</v>
      </c>
      <c r="D6192" s="21">
        <v>58.533090000000001</v>
      </c>
      <c r="E6192" s="21"/>
      <c r="F6192" s="24">
        <f t="shared" si="192"/>
        <v>9.9886400000000002</v>
      </c>
      <c r="G6192" s="24">
        <v>9.9886400000000002</v>
      </c>
      <c r="H6192" s="23">
        <v>4.8091699999999999</v>
      </c>
      <c r="I6192" s="23"/>
      <c r="J6192" s="23">
        <v>150</v>
      </c>
      <c r="K6192" s="23"/>
    </row>
    <row r="6193" spans="1:11" ht="12.75" customHeight="1" x14ac:dyDescent="0.25">
      <c r="A6193" s="20">
        <f t="shared" si="193"/>
        <v>43144.666666651668</v>
      </c>
      <c r="B6193" s="21">
        <v>21.896270000000001</v>
      </c>
      <c r="C6193" s="22">
        <v>2.53321</v>
      </c>
      <c r="D6193" s="21">
        <v>49.667879999999997</v>
      </c>
      <c r="E6193" s="21"/>
      <c r="F6193" s="24">
        <f t="shared" si="192"/>
        <v>21.896270000000001</v>
      </c>
      <c r="G6193" s="24">
        <v>21.896270000000001</v>
      </c>
      <c r="H6193" s="23">
        <v>4.8087600000000004</v>
      </c>
      <c r="I6193" s="23"/>
      <c r="J6193" s="23">
        <v>150</v>
      </c>
      <c r="K6193" s="23"/>
    </row>
    <row r="6194" spans="1:11" ht="12.75" customHeight="1" x14ac:dyDescent="0.25">
      <c r="A6194" s="20">
        <f t="shared" si="193"/>
        <v>43144.708333318333</v>
      </c>
      <c r="B6194" s="21"/>
      <c r="C6194" s="22">
        <v>1.6934100000000001</v>
      </c>
      <c r="D6194" s="21">
        <v>13.046530000000001</v>
      </c>
      <c r="E6194" s="21"/>
      <c r="F6194" s="24" t="str">
        <f t="shared" si="192"/>
        <v/>
      </c>
      <c r="G6194" s="24" t="s">
        <v>189</v>
      </c>
      <c r="H6194" s="23">
        <v>4.8057499999999997</v>
      </c>
      <c r="I6194" s="23"/>
      <c r="J6194" s="23">
        <v>150</v>
      </c>
      <c r="K6194" s="23"/>
    </row>
    <row r="6195" spans="1:11" ht="12.75" customHeight="1" x14ac:dyDescent="0.25">
      <c r="A6195" s="20">
        <f t="shared" si="193"/>
        <v>43144.749999984997</v>
      </c>
      <c r="B6195" s="21">
        <v>22.22307</v>
      </c>
      <c r="C6195" s="22">
        <v>1.72973</v>
      </c>
      <c r="D6195" s="21">
        <v>47.442270000000001</v>
      </c>
      <c r="E6195" s="21"/>
      <c r="F6195" s="24">
        <f t="shared" si="192"/>
        <v>22.22307</v>
      </c>
      <c r="G6195" s="24">
        <v>22.22307</v>
      </c>
      <c r="H6195" s="23">
        <v>4.8055599999999998</v>
      </c>
      <c r="I6195" s="23"/>
      <c r="J6195" s="23">
        <v>150</v>
      </c>
      <c r="K6195" s="23"/>
    </row>
    <row r="6196" spans="1:11" ht="12.75" customHeight="1" x14ac:dyDescent="0.25">
      <c r="A6196" s="20">
        <f t="shared" si="193"/>
        <v>43144.791666651661</v>
      </c>
      <c r="B6196" s="21">
        <v>16.16574</v>
      </c>
      <c r="C6196" s="22">
        <v>1.01613</v>
      </c>
      <c r="D6196" s="21">
        <v>355.91250000000002</v>
      </c>
      <c r="E6196" s="21"/>
      <c r="F6196" s="24">
        <f t="shared" si="192"/>
        <v>16.16574</v>
      </c>
      <c r="G6196" s="24">
        <v>16.16574</v>
      </c>
      <c r="H6196" s="23">
        <v>4.8018700000000001</v>
      </c>
      <c r="I6196" s="23"/>
      <c r="J6196" s="23">
        <v>150</v>
      </c>
      <c r="K6196" s="23"/>
    </row>
    <row r="6197" spans="1:11" ht="12.75" customHeight="1" x14ac:dyDescent="0.25">
      <c r="A6197" s="20">
        <f t="shared" si="193"/>
        <v>43144.833333318325</v>
      </c>
      <c r="B6197" s="21">
        <v>12.384589999999999</v>
      </c>
      <c r="C6197" s="22">
        <v>0.70148999999999995</v>
      </c>
      <c r="D6197" s="21">
        <v>102.41249999999999</v>
      </c>
      <c r="E6197" s="21"/>
      <c r="F6197" s="24">
        <f t="shared" si="192"/>
        <v>12.384589999999999</v>
      </c>
      <c r="G6197" s="24">
        <v>12.384589999999999</v>
      </c>
      <c r="H6197" s="23">
        <v>4.8006700000000002</v>
      </c>
      <c r="I6197" s="23"/>
      <c r="J6197" s="23">
        <v>150</v>
      </c>
      <c r="K6197" s="23"/>
    </row>
    <row r="6198" spans="1:11" ht="12.75" customHeight="1" x14ac:dyDescent="0.25">
      <c r="A6198" s="20">
        <f t="shared" si="193"/>
        <v>43144.87499998499</v>
      </c>
      <c r="B6198" s="21">
        <v>6.1055299999999999</v>
      </c>
      <c r="C6198" s="22">
        <v>0.41042000000000001</v>
      </c>
      <c r="D6198" s="21">
        <v>142.51599999999999</v>
      </c>
      <c r="E6198" s="21"/>
      <c r="F6198" s="24">
        <f t="shared" si="192"/>
        <v>6.1055299999999999</v>
      </c>
      <c r="G6198" s="24">
        <v>6.1055299999999999</v>
      </c>
      <c r="H6198" s="23">
        <v>4.7988299999999997</v>
      </c>
      <c r="I6198" s="23"/>
      <c r="J6198" s="23">
        <v>150</v>
      </c>
      <c r="K6198" s="23"/>
    </row>
    <row r="6199" spans="1:11" ht="12.75" customHeight="1" x14ac:dyDescent="0.25">
      <c r="A6199" s="20">
        <f t="shared" si="193"/>
        <v>43144.916666651654</v>
      </c>
      <c r="B6199" s="21">
        <v>1.5043299999999999</v>
      </c>
      <c r="C6199" s="22">
        <v>0.38079000000000002</v>
      </c>
      <c r="D6199" s="21">
        <v>303.33100000000002</v>
      </c>
      <c r="E6199" s="21"/>
      <c r="F6199" s="24">
        <f t="shared" si="192"/>
        <v>1.5043299999999999</v>
      </c>
      <c r="G6199" s="24">
        <v>1.5043299999999999</v>
      </c>
      <c r="H6199" s="23">
        <v>4.7971700000000004</v>
      </c>
      <c r="I6199" s="23"/>
      <c r="J6199" s="23">
        <v>150</v>
      </c>
      <c r="K6199" s="23"/>
    </row>
    <row r="6200" spans="1:11" ht="12.75" customHeight="1" x14ac:dyDescent="0.25">
      <c r="A6200" s="20">
        <f t="shared" si="193"/>
        <v>43144.958333318318</v>
      </c>
      <c r="B6200" s="21">
        <v>16.541039999999999</v>
      </c>
      <c r="C6200" s="22">
        <v>0.24856</v>
      </c>
      <c r="D6200" s="21">
        <v>86.065709999999996</v>
      </c>
      <c r="E6200" s="21"/>
      <c r="F6200" s="24">
        <f t="shared" si="192"/>
        <v>16.541039999999999</v>
      </c>
      <c r="G6200" s="24">
        <v>16.541039999999999</v>
      </c>
      <c r="H6200" s="23">
        <v>4.79671</v>
      </c>
      <c r="I6200" s="23"/>
      <c r="J6200" s="23">
        <v>150</v>
      </c>
      <c r="K6200" s="23"/>
    </row>
    <row r="6201" spans="1:11" ht="12.75" customHeight="1" x14ac:dyDescent="0.25">
      <c r="A6201" s="20">
        <f t="shared" si="193"/>
        <v>43144.999999984982</v>
      </c>
      <c r="B6201" s="21">
        <v>14.898250000000001</v>
      </c>
      <c r="C6201" s="22">
        <v>0.25781999999999999</v>
      </c>
      <c r="D6201" s="21">
        <v>213.7483</v>
      </c>
      <c r="E6201" s="21"/>
      <c r="F6201" s="24">
        <f t="shared" si="192"/>
        <v>14.898250000000001</v>
      </c>
      <c r="G6201" s="24">
        <v>14.898250000000001</v>
      </c>
      <c r="H6201" s="23">
        <v>4.7908299999999997</v>
      </c>
      <c r="I6201" s="23"/>
      <c r="J6201" s="23">
        <v>150</v>
      </c>
      <c r="K6201" s="23"/>
    </row>
    <row r="6202" spans="1:11" ht="12.75" customHeight="1" x14ac:dyDescent="0.25">
      <c r="A6202" s="20">
        <f t="shared" si="193"/>
        <v>43145.041666651647</v>
      </c>
      <c r="B6202" s="21">
        <v>9.9828700000000001</v>
      </c>
      <c r="C6202" s="22">
        <v>0.31501000000000001</v>
      </c>
      <c r="D6202" s="21">
        <v>109.4704</v>
      </c>
      <c r="E6202" s="21"/>
      <c r="F6202" s="24">
        <f t="shared" si="192"/>
        <v>9.9828700000000001</v>
      </c>
      <c r="G6202" s="24">
        <v>9.9828700000000001</v>
      </c>
      <c r="H6202" s="23">
        <v>4.77935</v>
      </c>
      <c r="I6202" s="23">
        <f>COUNTIF(G6202:G6225,"&gt;150")</f>
        <v>0</v>
      </c>
      <c r="J6202" s="23">
        <v>150</v>
      </c>
      <c r="K6202" s="23"/>
    </row>
    <row r="6203" spans="1:11" ht="12.75" customHeight="1" x14ac:dyDescent="0.25">
      <c r="A6203" s="20">
        <f t="shared" si="193"/>
        <v>43145.083333318311</v>
      </c>
      <c r="B6203" s="21">
        <v>15.00989</v>
      </c>
      <c r="C6203" s="22">
        <v>0.38871</v>
      </c>
      <c r="D6203" s="21">
        <v>143.23599999999999</v>
      </c>
      <c r="E6203" s="21"/>
      <c r="F6203" s="24">
        <f t="shared" si="192"/>
        <v>15.00989</v>
      </c>
      <c r="G6203" s="24">
        <v>15.00989</v>
      </c>
      <c r="H6203" s="23">
        <v>4.7760999999999996</v>
      </c>
      <c r="I6203" s="23"/>
      <c r="J6203" s="23">
        <v>150</v>
      </c>
      <c r="K6203" s="23"/>
    </row>
    <row r="6204" spans="1:11" ht="12.75" customHeight="1" x14ac:dyDescent="0.25">
      <c r="A6204" s="20">
        <f t="shared" si="193"/>
        <v>43145.124999984975</v>
      </c>
      <c r="B6204" s="21">
        <v>13.259779999999999</v>
      </c>
      <c r="C6204" s="22">
        <v>0.29851</v>
      </c>
      <c r="D6204" s="21">
        <v>94.868080000000006</v>
      </c>
      <c r="E6204" s="21"/>
      <c r="F6204" s="24">
        <f t="shared" si="192"/>
        <v>13.259779999999999</v>
      </c>
      <c r="G6204" s="24">
        <v>13.259779999999999</v>
      </c>
      <c r="H6204" s="23">
        <v>4.7739399999999996</v>
      </c>
      <c r="I6204" s="23"/>
      <c r="J6204" s="23">
        <v>150</v>
      </c>
      <c r="K6204" s="23"/>
    </row>
    <row r="6205" spans="1:11" ht="12.75" customHeight="1" x14ac:dyDescent="0.25">
      <c r="A6205" s="20">
        <f t="shared" si="193"/>
        <v>43145.166666651639</v>
      </c>
      <c r="B6205" s="21">
        <v>10.896280000000001</v>
      </c>
      <c r="C6205" s="22">
        <v>0.32623999999999997</v>
      </c>
      <c r="D6205" s="21">
        <v>146.06479999999999</v>
      </c>
      <c r="E6205" s="21"/>
      <c r="F6205" s="24">
        <f t="shared" si="192"/>
        <v>10.896280000000001</v>
      </c>
      <c r="G6205" s="24">
        <v>10.896280000000001</v>
      </c>
      <c r="H6205" s="23">
        <v>4.7723899999999997</v>
      </c>
      <c r="I6205" s="23"/>
      <c r="J6205" s="23">
        <v>150</v>
      </c>
      <c r="K6205" s="23"/>
    </row>
    <row r="6206" spans="1:11" ht="12.75" customHeight="1" x14ac:dyDescent="0.25">
      <c r="A6206" s="20">
        <f t="shared" si="193"/>
        <v>43145.208333318304</v>
      </c>
      <c r="B6206" s="21">
        <v>14.49272</v>
      </c>
      <c r="C6206" s="22">
        <v>0.28205000000000002</v>
      </c>
      <c r="D6206" s="21">
        <v>115.89190000000001</v>
      </c>
      <c r="E6206" s="21"/>
      <c r="F6206" s="24">
        <f t="shared" si="192"/>
        <v>14.49272</v>
      </c>
      <c r="G6206" s="24">
        <v>14.49272</v>
      </c>
      <c r="H6206" s="23">
        <v>4.7692800000000002</v>
      </c>
      <c r="I6206" s="23"/>
      <c r="J6206" s="23">
        <v>150</v>
      </c>
      <c r="K6206" s="23"/>
    </row>
    <row r="6207" spans="1:11" ht="12.75" customHeight="1" x14ac:dyDescent="0.25">
      <c r="A6207" s="20">
        <f t="shared" si="193"/>
        <v>43145.249999984968</v>
      </c>
      <c r="B6207" s="21">
        <v>8.5457800000000006</v>
      </c>
      <c r="C6207" s="22">
        <v>0.30034</v>
      </c>
      <c r="D6207" s="21">
        <v>69.393330000000006</v>
      </c>
      <c r="E6207" s="21"/>
      <c r="F6207" s="24">
        <f t="shared" si="192"/>
        <v>8.5457800000000006</v>
      </c>
      <c r="G6207" s="24">
        <v>8.5457800000000006</v>
      </c>
      <c r="H6207" s="23">
        <v>4.7692500000000004</v>
      </c>
      <c r="I6207" s="23"/>
      <c r="J6207" s="23">
        <v>150</v>
      </c>
      <c r="K6207" s="23"/>
    </row>
    <row r="6208" spans="1:11" ht="12.75" customHeight="1" x14ac:dyDescent="0.25">
      <c r="A6208" s="20">
        <f t="shared" si="193"/>
        <v>43145.291666651632</v>
      </c>
      <c r="B6208" s="21">
        <v>0.33939000000000002</v>
      </c>
      <c r="C6208" s="22">
        <v>0.27089000000000002</v>
      </c>
      <c r="D6208" s="21">
        <v>100.22580000000001</v>
      </c>
      <c r="E6208" s="21"/>
      <c r="F6208" s="24">
        <f t="shared" si="192"/>
        <v>0.33939000000000002</v>
      </c>
      <c r="G6208" s="24">
        <v>0.33939000000000002</v>
      </c>
      <c r="H6208" s="23">
        <v>4.7688899999999999</v>
      </c>
      <c r="I6208" s="23"/>
      <c r="J6208" s="23">
        <v>150</v>
      </c>
      <c r="K6208" s="23"/>
    </row>
    <row r="6209" spans="1:11" ht="12.75" customHeight="1" x14ac:dyDescent="0.25">
      <c r="A6209" s="20">
        <f t="shared" si="193"/>
        <v>43145.333333318296</v>
      </c>
      <c r="B6209" s="21">
        <v>12.36561</v>
      </c>
      <c r="C6209" s="22">
        <v>0.66498000000000002</v>
      </c>
      <c r="D6209" s="21">
        <v>87.403310000000005</v>
      </c>
      <c r="E6209" s="21"/>
      <c r="F6209" s="24">
        <f t="shared" si="192"/>
        <v>12.36561</v>
      </c>
      <c r="G6209" s="24">
        <v>12.36561</v>
      </c>
      <c r="H6209" s="23">
        <v>4.7676699999999999</v>
      </c>
      <c r="I6209" s="23"/>
      <c r="J6209" s="23">
        <v>150</v>
      </c>
      <c r="K6209" s="23"/>
    </row>
    <row r="6210" spans="1:11" ht="12.75" customHeight="1" x14ac:dyDescent="0.25">
      <c r="A6210" s="20">
        <f t="shared" si="193"/>
        <v>43145.374999984961</v>
      </c>
      <c r="B6210" s="21">
        <v>19.854890000000001</v>
      </c>
      <c r="C6210" s="22">
        <v>1.23339</v>
      </c>
      <c r="D6210" s="21">
        <v>2.63686</v>
      </c>
      <c r="E6210" s="21"/>
      <c r="F6210" s="24">
        <f t="shared" si="192"/>
        <v>19.854890000000001</v>
      </c>
      <c r="G6210" s="24">
        <v>19.854890000000001</v>
      </c>
      <c r="H6210" s="23">
        <v>4.7636700000000003</v>
      </c>
      <c r="I6210" s="23"/>
      <c r="J6210" s="23">
        <v>150</v>
      </c>
      <c r="K6210" s="23"/>
    </row>
    <row r="6211" spans="1:11" ht="12.75" customHeight="1" x14ac:dyDescent="0.25">
      <c r="A6211" s="20">
        <f t="shared" si="193"/>
        <v>43145.416666651625</v>
      </c>
      <c r="B6211" s="21">
        <v>6.7953900000000003</v>
      </c>
      <c r="C6211" s="22">
        <v>1.4646999999999999</v>
      </c>
      <c r="D6211" s="21">
        <v>33.787909999999997</v>
      </c>
      <c r="E6211" s="21"/>
      <c r="F6211" s="24">
        <f t="shared" si="192"/>
        <v>6.7953900000000003</v>
      </c>
      <c r="G6211" s="24">
        <v>6.7953900000000003</v>
      </c>
      <c r="H6211" s="23">
        <v>4.76267</v>
      </c>
      <c r="I6211" s="23"/>
      <c r="J6211" s="23">
        <v>150</v>
      </c>
      <c r="K6211" s="23"/>
    </row>
    <row r="6212" spans="1:11" ht="12.75" customHeight="1" x14ac:dyDescent="0.25">
      <c r="A6212" s="20">
        <f t="shared" si="193"/>
        <v>43145.458333318289</v>
      </c>
      <c r="B6212" s="21"/>
      <c r="C6212" s="22">
        <v>1.9578</v>
      </c>
      <c r="D6212" s="21">
        <v>42.445210000000003</v>
      </c>
      <c r="E6212" s="21"/>
      <c r="F6212" s="24" t="str">
        <f t="shared" si="192"/>
        <v/>
      </c>
      <c r="G6212" s="24" t="s">
        <v>189</v>
      </c>
      <c r="H6212" s="23">
        <v>4.7616699999999996</v>
      </c>
      <c r="I6212" s="23"/>
      <c r="J6212" s="23">
        <v>150</v>
      </c>
      <c r="K6212" s="23"/>
    </row>
    <row r="6213" spans="1:11" ht="12.75" customHeight="1" x14ac:dyDescent="0.25">
      <c r="A6213" s="20">
        <f t="shared" si="193"/>
        <v>43145.499999984953</v>
      </c>
      <c r="B6213" s="21">
        <v>4.8018700000000001</v>
      </c>
      <c r="C6213" s="22">
        <v>2.3616000000000001</v>
      </c>
      <c r="D6213" s="21">
        <v>52.142719999999997</v>
      </c>
      <c r="E6213" s="21"/>
      <c r="F6213" s="24">
        <f t="shared" si="192"/>
        <v>4.8018700000000001</v>
      </c>
      <c r="G6213" s="24">
        <v>4.8018700000000001</v>
      </c>
      <c r="H6213" s="23">
        <v>4.7608899999999998</v>
      </c>
      <c r="I6213" s="23"/>
      <c r="J6213" s="23">
        <v>150</v>
      </c>
      <c r="K6213" s="23"/>
    </row>
    <row r="6214" spans="1:11" ht="12.75" customHeight="1" x14ac:dyDescent="0.25">
      <c r="A6214" s="20">
        <f t="shared" si="193"/>
        <v>43145.541666651618</v>
      </c>
      <c r="B6214" s="21">
        <v>17.281939999999999</v>
      </c>
      <c r="C6214" s="22">
        <v>2.2420499999999999</v>
      </c>
      <c r="D6214" s="21">
        <v>33.602899999999998</v>
      </c>
      <c r="E6214" s="21"/>
      <c r="F6214" s="24">
        <f t="shared" si="192"/>
        <v>17.281939999999999</v>
      </c>
      <c r="G6214" s="24">
        <v>17.281939999999999</v>
      </c>
      <c r="H6214" s="23">
        <v>4.7568299999999999</v>
      </c>
      <c r="I6214" s="23"/>
      <c r="J6214" s="23">
        <v>150</v>
      </c>
      <c r="K6214" s="23"/>
    </row>
    <row r="6215" spans="1:11" ht="12.75" customHeight="1" x14ac:dyDescent="0.25">
      <c r="A6215" s="20">
        <f t="shared" si="193"/>
        <v>43145.583333318282</v>
      </c>
      <c r="B6215" s="21">
        <v>26.58306</v>
      </c>
      <c r="C6215" s="22">
        <v>2.8252299999999999</v>
      </c>
      <c r="D6215" s="21">
        <v>345.85019999999997</v>
      </c>
      <c r="E6215" s="21"/>
      <c r="F6215" s="24">
        <f t="shared" si="192"/>
        <v>26.58306</v>
      </c>
      <c r="G6215" s="24">
        <v>26.58306</v>
      </c>
      <c r="H6215" s="23">
        <v>4.75495</v>
      </c>
      <c r="I6215" s="23"/>
      <c r="J6215" s="23">
        <v>150</v>
      </c>
      <c r="K6215" s="23"/>
    </row>
    <row r="6216" spans="1:11" ht="12.75" customHeight="1" x14ac:dyDescent="0.25">
      <c r="A6216" s="20">
        <f t="shared" si="193"/>
        <v>43145.624999984946</v>
      </c>
      <c r="B6216" s="21">
        <v>19.577169999999999</v>
      </c>
      <c r="C6216" s="22">
        <v>3.1242999999999999</v>
      </c>
      <c r="D6216" s="21">
        <v>1.9011899999999999</v>
      </c>
      <c r="E6216" s="21"/>
      <c r="F6216" s="24">
        <f t="shared" si="192"/>
        <v>19.577169999999999</v>
      </c>
      <c r="G6216" s="24">
        <v>19.577169999999999</v>
      </c>
      <c r="H6216" s="23">
        <v>4.7512100000000004</v>
      </c>
      <c r="I6216" s="23"/>
      <c r="J6216" s="23">
        <v>150</v>
      </c>
      <c r="K6216" s="23"/>
    </row>
    <row r="6217" spans="1:11" ht="12.75" customHeight="1" x14ac:dyDescent="0.25">
      <c r="A6217" s="20">
        <f t="shared" si="193"/>
        <v>43145.66666665161</v>
      </c>
      <c r="B6217" s="21">
        <v>18.672599999999999</v>
      </c>
      <c r="C6217" s="22">
        <v>1.5006699999999999</v>
      </c>
      <c r="D6217" s="21">
        <v>29.068719999999999</v>
      </c>
      <c r="E6217" s="21"/>
      <c r="F6217" s="24">
        <f t="shared" si="192"/>
        <v>18.672599999999999</v>
      </c>
      <c r="G6217" s="24">
        <v>18.672599999999999</v>
      </c>
      <c r="H6217" s="23">
        <v>4.7503299999999999</v>
      </c>
      <c r="I6217" s="23"/>
      <c r="J6217" s="23">
        <v>150</v>
      </c>
      <c r="K6217" s="23"/>
    </row>
    <row r="6218" spans="1:11" ht="12.75" customHeight="1" x14ac:dyDescent="0.25">
      <c r="A6218" s="20">
        <f t="shared" si="193"/>
        <v>43145.708333318275</v>
      </c>
      <c r="B6218" s="21"/>
      <c r="C6218" s="22"/>
      <c r="D6218" s="21"/>
      <c r="E6218" s="21"/>
      <c r="F6218" s="24" t="str">
        <f t="shared" si="192"/>
        <v/>
      </c>
      <c r="G6218" s="24" t="s">
        <v>189</v>
      </c>
      <c r="H6218" s="23">
        <v>4.7480799999999999</v>
      </c>
      <c r="I6218" s="23"/>
      <c r="J6218" s="23">
        <v>150</v>
      </c>
      <c r="K6218" s="23"/>
    </row>
    <row r="6219" spans="1:11" ht="12.75" customHeight="1" x14ac:dyDescent="0.25">
      <c r="A6219" s="20">
        <f t="shared" si="193"/>
        <v>43145.749999984939</v>
      </c>
      <c r="B6219" s="21"/>
      <c r="C6219" s="22">
        <v>1.0233399999999999</v>
      </c>
      <c r="D6219" s="21">
        <v>64.370360000000005</v>
      </c>
      <c r="E6219" s="21"/>
      <c r="F6219" s="24" t="str">
        <f t="shared" ref="F6219:F6282" si="194">IF(AND(B6219&gt;0,ISNUMBER(B6219)),B6219,"")</f>
        <v/>
      </c>
      <c r="G6219" s="24" t="s">
        <v>189</v>
      </c>
      <c r="H6219" s="23">
        <v>4.7442900000000003</v>
      </c>
      <c r="I6219" s="23"/>
      <c r="J6219" s="23">
        <v>150</v>
      </c>
      <c r="K6219" s="23"/>
    </row>
    <row r="6220" spans="1:11" ht="12.75" customHeight="1" x14ac:dyDescent="0.25">
      <c r="A6220" s="20">
        <f t="shared" ref="A6220:A6283" si="195">A6219+1/24</f>
        <v>43145.791666651603</v>
      </c>
      <c r="B6220" s="21">
        <v>32.255870000000002</v>
      </c>
      <c r="C6220" s="22"/>
      <c r="D6220" s="21"/>
      <c r="E6220" s="21"/>
      <c r="F6220" s="24">
        <f t="shared" si="194"/>
        <v>32.255870000000002</v>
      </c>
      <c r="G6220" s="24">
        <v>32.255870000000002</v>
      </c>
      <c r="H6220" s="23">
        <v>4.7434399999999997</v>
      </c>
      <c r="I6220" s="23"/>
      <c r="J6220" s="23">
        <v>150</v>
      </c>
      <c r="K6220" s="23"/>
    </row>
    <row r="6221" spans="1:11" ht="12.75" customHeight="1" x14ac:dyDescent="0.25">
      <c r="A6221" s="20">
        <f t="shared" si="195"/>
        <v>43145.833333318267</v>
      </c>
      <c r="B6221" s="21">
        <v>11.2455</v>
      </c>
      <c r="C6221" s="22">
        <v>0.55994999999999995</v>
      </c>
      <c r="D6221" s="21">
        <v>8.9324600000000007</v>
      </c>
      <c r="E6221" s="21"/>
      <c r="F6221" s="24">
        <f t="shared" si="194"/>
        <v>11.2455</v>
      </c>
      <c r="G6221" s="24">
        <v>11.2455</v>
      </c>
      <c r="H6221" s="23">
        <v>4.7415799999999999</v>
      </c>
      <c r="I6221" s="23"/>
      <c r="J6221" s="23">
        <v>150</v>
      </c>
      <c r="K6221" s="23"/>
    </row>
    <row r="6222" spans="1:11" ht="12.75" customHeight="1" x14ac:dyDescent="0.25">
      <c r="A6222" s="20">
        <f t="shared" si="195"/>
        <v>43145.874999984931</v>
      </c>
      <c r="B6222" s="21">
        <v>13.19478</v>
      </c>
      <c r="C6222" s="22">
        <v>0.36475000000000002</v>
      </c>
      <c r="D6222" s="21">
        <v>109.547</v>
      </c>
      <c r="E6222" s="21"/>
      <c r="F6222" s="24">
        <f t="shared" si="194"/>
        <v>13.19478</v>
      </c>
      <c r="G6222" s="24">
        <v>13.19478</v>
      </c>
      <c r="H6222" s="23">
        <v>4.7398899999999999</v>
      </c>
      <c r="I6222" s="23"/>
      <c r="J6222" s="23">
        <v>150</v>
      </c>
      <c r="K6222" s="23"/>
    </row>
    <row r="6223" spans="1:11" ht="12.75" customHeight="1" x14ac:dyDescent="0.25">
      <c r="A6223" s="20">
        <f t="shared" si="195"/>
        <v>43145.916666651596</v>
      </c>
      <c r="B6223" s="21">
        <v>10.88105</v>
      </c>
      <c r="C6223" s="22">
        <v>0.33568999999999999</v>
      </c>
      <c r="D6223" s="21">
        <v>137.6061</v>
      </c>
      <c r="E6223" s="21"/>
      <c r="F6223" s="24">
        <f t="shared" si="194"/>
        <v>10.88105</v>
      </c>
      <c r="G6223" s="24">
        <v>10.88105</v>
      </c>
      <c r="H6223" s="23">
        <v>4.7375999999999996</v>
      </c>
      <c r="I6223" s="23"/>
      <c r="J6223" s="23">
        <v>150</v>
      </c>
      <c r="K6223" s="23"/>
    </row>
    <row r="6224" spans="1:11" ht="12.75" customHeight="1" x14ac:dyDescent="0.25">
      <c r="A6224" s="20">
        <f t="shared" si="195"/>
        <v>43145.95833331826</v>
      </c>
      <c r="B6224" s="21">
        <v>5.1743300000000003</v>
      </c>
      <c r="C6224" s="22">
        <v>0.34078000000000003</v>
      </c>
      <c r="D6224" s="21">
        <v>158.94489999999999</v>
      </c>
      <c r="E6224" s="21"/>
      <c r="F6224" s="24">
        <f t="shared" si="194"/>
        <v>5.1743300000000003</v>
      </c>
      <c r="G6224" s="24">
        <v>5.1743300000000003</v>
      </c>
      <c r="H6224" s="23">
        <v>4.73325</v>
      </c>
      <c r="I6224" s="23"/>
      <c r="J6224" s="23">
        <v>150</v>
      </c>
      <c r="K6224" s="23"/>
    </row>
    <row r="6225" spans="1:11" ht="12.75" customHeight="1" x14ac:dyDescent="0.25">
      <c r="A6225" s="20">
        <f t="shared" si="195"/>
        <v>43145.999999984924</v>
      </c>
      <c r="B6225" s="21">
        <v>6.7704199999999997</v>
      </c>
      <c r="C6225" s="22">
        <v>0.12493</v>
      </c>
      <c r="D6225" s="21">
        <v>111.0654</v>
      </c>
      <c r="E6225" s="21"/>
      <c r="F6225" s="24">
        <f t="shared" si="194"/>
        <v>6.7704199999999997</v>
      </c>
      <c r="G6225" s="24">
        <v>6.7704199999999997</v>
      </c>
      <c r="H6225" s="23">
        <v>4.7318899999999999</v>
      </c>
      <c r="I6225" s="23"/>
      <c r="J6225" s="23">
        <v>150</v>
      </c>
      <c r="K6225" s="23"/>
    </row>
    <row r="6226" spans="1:11" ht="12.75" customHeight="1" x14ac:dyDescent="0.25">
      <c r="A6226" s="20">
        <f t="shared" si="195"/>
        <v>43146.041666651588</v>
      </c>
      <c r="B6226" s="21">
        <v>-2.4933299999999998</v>
      </c>
      <c r="C6226" s="22">
        <v>0.20372999999999999</v>
      </c>
      <c r="D6226" s="21">
        <v>48.739750000000001</v>
      </c>
      <c r="E6226" s="21"/>
      <c r="F6226" s="24" t="str">
        <f t="shared" si="194"/>
        <v/>
      </c>
      <c r="G6226" s="24" t="s">
        <v>189</v>
      </c>
      <c r="H6226" s="23">
        <v>4.7292199999999998</v>
      </c>
      <c r="I6226" s="23">
        <f>COUNTIF(G6226:G6249,"&gt;150")</f>
        <v>0</v>
      </c>
      <c r="J6226" s="23">
        <v>150</v>
      </c>
      <c r="K6226" s="23"/>
    </row>
    <row r="6227" spans="1:11" ht="12.75" customHeight="1" x14ac:dyDescent="0.25">
      <c r="A6227" s="20">
        <f t="shared" si="195"/>
        <v>43146.083333318253</v>
      </c>
      <c r="B6227" s="21">
        <v>9.4109999999999996</v>
      </c>
      <c r="C6227" s="22">
        <v>0.38500000000000001</v>
      </c>
      <c r="D6227" s="21">
        <v>249.32589999999999</v>
      </c>
      <c r="E6227" s="21"/>
      <c r="F6227" s="24">
        <f t="shared" si="194"/>
        <v>9.4109999999999996</v>
      </c>
      <c r="G6227" s="24">
        <v>9.4109999999999996</v>
      </c>
      <c r="H6227" s="23">
        <v>4.7280100000000003</v>
      </c>
      <c r="I6227" s="23"/>
      <c r="J6227" s="23">
        <v>150</v>
      </c>
      <c r="K6227" s="23"/>
    </row>
    <row r="6228" spans="1:11" ht="12.75" customHeight="1" x14ac:dyDescent="0.25">
      <c r="A6228" s="20">
        <f t="shared" si="195"/>
        <v>43146.124999984917</v>
      </c>
      <c r="B6228" s="21"/>
      <c r="C6228" s="22">
        <v>0.19112999999999999</v>
      </c>
      <c r="D6228" s="21">
        <v>195.05099999999999</v>
      </c>
      <c r="E6228" s="21"/>
      <c r="F6228" s="24" t="str">
        <f t="shared" si="194"/>
        <v/>
      </c>
      <c r="G6228" s="24" t="s">
        <v>189</v>
      </c>
      <c r="H6228" s="23">
        <v>4.7267799999999998</v>
      </c>
      <c r="I6228" s="23"/>
      <c r="J6228" s="23">
        <v>150</v>
      </c>
      <c r="K6228" s="23"/>
    </row>
    <row r="6229" spans="1:11" ht="12.75" customHeight="1" x14ac:dyDescent="0.25">
      <c r="A6229" s="20">
        <f t="shared" si="195"/>
        <v>43146.166666651581</v>
      </c>
      <c r="B6229" s="21">
        <v>10.541270000000001</v>
      </c>
      <c r="C6229" s="22">
        <v>0.17476</v>
      </c>
      <c r="D6229" s="21">
        <v>17.787610000000001</v>
      </c>
      <c r="E6229" s="21"/>
      <c r="F6229" s="24">
        <f t="shared" si="194"/>
        <v>10.541270000000001</v>
      </c>
      <c r="G6229" s="24">
        <v>10.541270000000001</v>
      </c>
      <c r="H6229" s="23">
        <v>4.7264999999999997</v>
      </c>
      <c r="I6229" s="23"/>
      <c r="J6229" s="23">
        <v>150</v>
      </c>
      <c r="K6229" s="23"/>
    </row>
    <row r="6230" spans="1:11" ht="12.75" customHeight="1" x14ac:dyDescent="0.25">
      <c r="A6230" s="20">
        <f t="shared" si="195"/>
        <v>43146.208333318245</v>
      </c>
      <c r="B6230" s="21">
        <v>12.08428</v>
      </c>
      <c r="C6230" s="22">
        <v>0.40492</v>
      </c>
      <c r="D6230" s="21">
        <v>154.50399999999999</v>
      </c>
      <c r="E6230" s="21"/>
      <c r="F6230" s="24">
        <f t="shared" si="194"/>
        <v>12.08428</v>
      </c>
      <c r="G6230" s="24">
        <v>12.08428</v>
      </c>
      <c r="H6230" s="23">
        <v>4.72295</v>
      </c>
      <c r="I6230" s="23"/>
      <c r="J6230" s="23">
        <v>150</v>
      </c>
      <c r="K6230" s="23"/>
    </row>
    <row r="6231" spans="1:11" ht="12.75" customHeight="1" x14ac:dyDescent="0.25">
      <c r="A6231" s="20">
        <f t="shared" si="195"/>
        <v>43146.24999998491</v>
      </c>
      <c r="B6231" s="21">
        <v>6.3440599999999998</v>
      </c>
      <c r="C6231" s="22">
        <v>0.32895000000000002</v>
      </c>
      <c r="D6231" s="21">
        <v>145.52969999999999</v>
      </c>
      <c r="E6231" s="21"/>
      <c r="F6231" s="24">
        <f t="shared" si="194"/>
        <v>6.3440599999999998</v>
      </c>
      <c r="G6231" s="24">
        <v>6.3440599999999998</v>
      </c>
      <c r="H6231" s="23">
        <v>4.7133799999999999</v>
      </c>
      <c r="I6231" s="23"/>
      <c r="J6231" s="23">
        <v>150</v>
      </c>
      <c r="K6231" s="23"/>
    </row>
    <row r="6232" spans="1:11" ht="12.75" customHeight="1" x14ac:dyDescent="0.25">
      <c r="A6232" s="20">
        <f t="shared" si="195"/>
        <v>43146.291666651574</v>
      </c>
      <c r="B6232" s="21">
        <v>7.7326699999999997</v>
      </c>
      <c r="C6232" s="22">
        <v>0.56469999999999998</v>
      </c>
      <c r="D6232" s="21">
        <v>174.02549999999999</v>
      </c>
      <c r="E6232" s="21"/>
      <c r="F6232" s="24">
        <f t="shared" si="194"/>
        <v>7.7326699999999997</v>
      </c>
      <c r="G6232" s="24">
        <v>7.7326699999999997</v>
      </c>
      <c r="H6232" s="23">
        <v>4.71333</v>
      </c>
      <c r="I6232" s="23"/>
      <c r="J6232" s="23">
        <v>150</v>
      </c>
      <c r="K6232" s="23"/>
    </row>
    <row r="6233" spans="1:11" ht="12.75" customHeight="1" x14ac:dyDescent="0.25">
      <c r="A6233" s="20">
        <f t="shared" si="195"/>
        <v>43146.333333318238</v>
      </c>
      <c r="B6233" s="21">
        <v>3.7246000000000001</v>
      </c>
      <c r="C6233" s="22">
        <v>0.32435000000000003</v>
      </c>
      <c r="D6233" s="21">
        <v>131.9007</v>
      </c>
      <c r="E6233" s="21"/>
      <c r="F6233" s="24">
        <f t="shared" si="194"/>
        <v>3.7246000000000001</v>
      </c>
      <c r="G6233" s="24">
        <v>3.7246000000000001</v>
      </c>
      <c r="H6233" s="23">
        <v>4.7105300000000003</v>
      </c>
      <c r="I6233" s="23"/>
      <c r="J6233" s="23">
        <v>150</v>
      </c>
      <c r="K6233" s="23"/>
    </row>
    <row r="6234" spans="1:11" ht="12.75" customHeight="1" x14ac:dyDescent="0.25">
      <c r="A6234" s="20">
        <f t="shared" si="195"/>
        <v>43146.374999984902</v>
      </c>
      <c r="B6234" s="21">
        <v>6.07822</v>
      </c>
      <c r="C6234" s="22">
        <v>0.98036000000000001</v>
      </c>
      <c r="D6234" s="21">
        <v>282.2953</v>
      </c>
      <c r="E6234" s="21"/>
      <c r="F6234" s="24">
        <f t="shared" si="194"/>
        <v>6.07822</v>
      </c>
      <c r="G6234" s="24">
        <v>6.07822</v>
      </c>
      <c r="H6234" s="23">
        <v>4.7085299999999997</v>
      </c>
      <c r="I6234" s="23"/>
      <c r="J6234" s="23">
        <v>150</v>
      </c>
      <c r="K6234" s="23"/>
    </row>
    <row r="6235" spans="1:11" ht="12.75" customHeight="1" x14ac:dyDescent="0.25">
      <c r="A6235" s="20">
        <f t="shared" si="195"/>
        <v>43146.416666651567</v>
      </c>
      <c r="B6235" s="21">
        <v>6.3181700000000003</v>
      </c>
      <c r="C6235" s="22">
        <v>0.32245000000000001</v>
      </c>
      <c r="D6235" s="21">
        <v>113.77460000000001</v>
      </c>
      <c r="E6235" s="21"/>
      <c r="F6235" s="24">
        <f t="shared" si="194"/>
        <v>6.3181700000000003</v>
      </c>
      <c r="G6235" s="24">
        <v>6.3181700000000003</v>
      </c>
      <c r="H6235" s="23">
        <v>4.7074999999999996</v>
      </c>
      <c r="I6235" s="23"/>
      <c r="J6235" s="23">
        <v>150</v>
      </c>
      <c r="K6235" s="23"/>
    </row>
    <row r="6236" spans="1:11" ht="12.75" customHeight="1" x14ac:dyDescent="0.25">
      <c r="A6236" s="20">
        <f t="shared" si="195"/>
        <v>43146.458333318231</v>
      </c>
      <c r="B6236" s="21">
        <v>4.8648899999999999</v>
      </c>
      <c r="C6236" s="22">
        <v>0.53075000000000006</v>
      </c>
      <c r="D6236" s="21">
        <v>105.0031</v>
      </c>
      <c r="E6236" s="21"/>
      <c r="F6236" s="24">
        <f t="shared" si="194"/>
        <v>4.8648899999999999</v>
      </c>
      <c r="G6236" s="24">
        <v>4.8648899999999999</v>
      </c>
      <c r="H6236" s="23">
        <v>4.7060399999999998</v>
      </c>
      <c r="I6236" s="23"/>
      <c r="J6236" s="23">
        <v>150</v>
      </c>
      <c r="K6236" s="23"/>
    </row>
    <row r="6237" spans="1:11" ht="12.75" customHeight="1" x14ac:dyDescent="0.25">
      <c r="A6237" s="20">
        <f t="shared" si="195"/>
        <v>43146.499999984895</v>
      </c>
      <c r="B6237" s="21">
        <v>-1.5716699999999999</v>
      </c>
      <c r="C6237" s="22">
        <v>0.76032999999999995</v>
      </c>
      <c r="D6237" s="21">
        <v>135.9744</v>
      </c>
      <c r="E6237" s="21"/>
      <c r="F6237" s="24" t="str">
        <f t="shared" si="194"/>
        <v/>
      </c>
      <c r="G6237" s="24" t="s">
        <v>189</v>
      </c>
      <c r="H6237" s="23">
        <v>4.7043299999999997</v>
      </c>
      <c r="I6237" s="23"/>
      <c r="J6237" s="23">
        <v>150</v>
      </c>
      <c r="K6237" s="23"/>
    </row>
    <row r="6238" spans="1:11" ht="12.75" customHeight="1" x14ac:dyDescent="0.25">
      <c r="A6238" s="20">
        <f t="shared" si="195"/>
        <v>43146.541666651559</v>
      </c>
      <c r="B6238" s="21">
        <v>2.2531099999999999</v>
      </c>
      <c r="C6238" s="22">
        <v>0.71855000000000002</v>
      </c>
      <c r="D6238" s="21">
        <v>56.308250000000001</v>
      </c>
      <c r="E6238" s="21"/>
      <c r="F6238" s="24">
        <f t="shared" si="194"/>
        <v>2.2531099999999999</v>
      </c>
      <c r="G6238" s="24">
        <v>2.2531099999999999</v>
      </c>
      <c r="H6238" s="23">
        <v>4.7030599999999998</v>
      </c>
      <c r="I6238" s="23"/>
      <c r="J6238" s="23">
        <v>150</v>
      </c>
      <c r="K6238" s="23"/>
    </row>
    <row r="6239" spans="1:11" ht="12.75" customHeight="1" x14ac:dyDescent="0.25">
      <c r="A6239" s="20">
        <f t="shared" si="195"/>
        <v>43146.583333318224</v>
      </c>
      <c r="B6239" s="21">
        <v>4.4278300000000002</v>
      </c>
      <c r="C6239" s="22">
        <v>0.74199999999999999</v>
      </c>
      <c r="D6239" s="21">
        <v>133.39099999999999</v>
      </c>
      <c r="E6239" s="21"/>
      <c r="F6239" s="24">
        <f t="shared" si="194"/>
        <v>4.4278300000000002</v>
      </c>
      <c r="G6239" s="24">
        <v>4.4278300000000002</v>
      </c>
      <c r="H6239" s="23">
        <v>4.7022700000000004</v>
      </c>
      <c r="I6239" s="23"/>
      <c r="J6239" s="23">
        <v>150</v>
      </c>
      <c r="K6239" s="23"/>
    </row>
    <row r="6240" spans="1:11" ht="12.75" customHeight="1" x14ac:dyDescent="0.25">
      <c r="A6240" s="20">
        <f t="shared" si="195"/>
        <v>43146.624999984888</v>
      </c>
      <c r="B6240" s="21">
        <v>32.238219999999998</v>
      </c>
      <c r="C6240" s="22">
        <v>0.85933999999999999</v>
      </c>
      <c r="D6240" s="21">
        <v>184.066</v>
      </c>
      <c r="E6240" s="21"/>
      <c r="F6240" s="24">
        <f t="shared" si="194"/>
        <v>32.238219999999998</v>
      </c>
      <c r="G6240" s="24">
        <v>32.238219999999998</v>
      </c>
      <c r="H6240" s="23">
        <v>4.6963900000000001</v>
      </c>
      <c r="I6240" s="23"/>
      <c r="J6240" s="23">
        <v>150</v>
      </c>
      <c r="K6240" s="23"/>
    </row>
    <row r="6241" spans="1:11" ht="12.75" customHeight="1" x14ac:dyDescent="0.25">
      <c r="A6241" s="20">
        <f t="shared" si="195"/>
        <v>43146.666666651552</v>
      </c>
      <c r="B6241" s="21">
        <v>26.875720000000001</v>
      </c>
      <c r="C6241" s="22">
        <v>0.53417000000000003</v>
      </c>
      <c r="D6241" s="21">
        <v>117.4646</v>
      </c>
      <c r="E6241" s="21"/>
      <c r="F6241" s="24">
        <f t="shared" si="194"/>
        <v>26.875720000000001</v>
      </c>
      <c r="G6241" s="24">
        <v>26.875720000000001</v>
      </c>
      <c r="H6241" s="23">
        <v>4.6902999999999997</v>
      </c>
      <c r="I6241" s="23"/>
      <c r="J6241" s="23">
        <v>150</v>
      </c>
      <c r="K6241" s="23"/>
    </row>
    <row r="6242" spans="1:11" ht="12.75" customHeight="1" x14ac:dyDescent="0.25">
      <c r="A6242" s="20">
        <f t="shared" si="195"/>
        <v>43146.708333318216</v>
      </c>
      <c r="B6242" s="21">
        <v>24.170829999999999</v>
      </c>
      <c r="C6242" s="22">
        <v>0.68398000000000003</v>
      </c>
      <c r="D6242" s="21">
        <v>142.96789999999999</v>
      </c>
      <c r="E6242" s="21"/>
      <c r="F6242" s="24">
        <f t="shared" si="194"/>
        <v>24.170829999999999</v>
      </c>
      <c r="G6242" s="24">
        <v>24.170829999999999</v>
      </c>
      <c r="H6242" s="23">
        <v>4.6844599999999996</v>
      </c>
      <c r="I6242" s="23"/>
      <c r="J6242" s="23">
        <v>150</v>
      </c>
      <c r="K6242" s="23"/>
    </row>
    <row r="6243" spans="1:11" ht="12.75" customHeight="1" x14ac:dyDescent="0.25">
      <c r="A6243" s="20">
        <f t="shared" si="195"/>
        <v>43146.749999984881</v>
      </c>
      <c r="B6243" s="21">
        <v>24.19689</v>
      </c>
      <c r="C6243" s="22">
        <v>2.0069400000000002</v>
      </c>
      <c r="D6243" s="21">
        <v>2.48868</v>
      </c>
      <c r="E6243" s="21"/>
      <c r="F6243" s="24">
        <f t="shared" si="194"/>
        <v>24.19689</v>
      </c>
      <c r="G6243" s="24">
        <v>24.19689</v>
      </c>
      <c r="H6243" s="23">
        <v>4.6814400000000003</v>
      </c>
      <c r="I6243" s="23"/>
      <c r="J6243" s="23">
        <v>150</v>
      </c>
      <c r="K6243" s="23"/>
    </row>
    <row r="6244" spans="1:11" ht="12.75" customHeight="1" x14ac:dyDescent="0.25">
      <c r="A6244" s="20">
        <f t="shared" si="195"/>
        <v>43146.791666651545</v>
      </c>
      <c r="B6244" s="21">
        <v>29.18</v>
      </c>
      <c r="C6244" s="22">
        <v>1.6131500000000001</v>
      </c>
      <c r="D6244" s="21">
        <v>34.639580000000002</v>
      </c>
      <c r="E6244" s="21"/>
      <c r="F6244" s="24">
        <f t="shared" si="194"/>
        <v>29.18</v>
      </c>
      <c r="G6244" s="24">
        <v>29.18</v>
      </c>
      <c r="H6244" s="23">
        <v>4.68133</v>
      </c>
      <c r="I6244" s="23"/>
      <c r="J6244" s="23">
        <v>150</v>
      </c>
      <c r="K6244" s="23"/>
    </row>
    <row r="6245" spans="1:11" ht="12.75" customHeight="1" x14ac:dyDescent="0.25">
      <c r="A6245" s="20">
        <f t="shared" si="195"/>
        <v>43146.833333318209</v>
      </c>
      <c r="B6245" s="21">
        <v>8.0967800000000008</v>
      </c>
      <c r="C6245" s="22">
        <v>0.91974</v>
      </c>
      <c r="D6245" s="21">
        <v>63.92315</v>
      </c>
      <c r="E6245" s="21"/>
      <c r="F6245" s="24">
        <f t="shared" si="194"/>
        <v>8.0967800000000008</v>
      </c>
      <c r="G6245" s="24">
        <v>8.0967800000000008</v>
      </c>
      <c r="H6245" s="23">
        <v>4.6769999999999996</v>
      </c>
      <c r="I6245" s="23"/>
      <c r="J6245" s="23">
        <v>150</v>
      </c>
      <c r="K6245" s="23"/>
    </row>
    <row r="6246" spans="1:11" ht="12.75" customHeight="1" x14ac:dyDescent="0.25">
      <c r="A6246" s="20">
        <f t="shared" si="195"/>
        <v>43146.874999984873</v>
      </c>
      <c r="B6246" s="21">
        <v>8.2218300000000006</v>
      </c>
      <c r="C6246" s="22">
        <v>0.34187000000000001</v>
      </c>
      <c r="D6246" s="21">
        <v>94.521770000000004</v>
      </c>
      <c r="E6246" s="21"/>
      <c r="F6246" s="24">
        <f t="shared" si="194"/>
        <v>8.2218300000000006</v>
      </c>
      <c r="G6246" s="24">
        <v>8.2218300000000006</v>
      </c>
      <c r="H6246" s="23">
        <v>4.6741099999999998</v>
      </c>
      <c r="I6246" s="23"/>
      <c r="J6246" s="23">
        <v>150</v>
      </c>
      <c r="K6246" s="23"/>
    </row>
    <row r="6247" spans="1:11" ht="12.75" customHeight="1" x14ac:dyDescent="0.25">
      <c r="A6247" s="20">
        <f t="shared" si="195"/>
        <v>43146.916666651538</v>
      </c>
      <c r="B6247" s="21">
        <v>14.46644</v>
      </c>
      <c r="C6247" s="22">
        <v>0.48109000000000002</v>
      </c>
      <c r="D6247" s="21">
        <v>141.04859999999999</v>
      </c>
      <c r="E6247" s="21"/>
      <c r="F6247" s="24">
        <f t="shared" si="194"/>
        <v>14.46644</v>
      </c>
      <c r="G6247" s="24">
        <v>14.46644</v>
      </c>
      <c r="H6247" s="23">
        <v>4.6700799999999996</v>
      </c>
      <c r="I6247" s="23"/>
      <c r="J6247" s="23">
        <v>150</v>
      </c>
      <c r="K6247" s="23"/>
    </row>
    <row r="6248" spans="1:11" ht="12.75" customHeight="1" x14ac:dyDescent="0.25">
      <c r="A6248" s="20">
        <f t="shared" si="195"/>
        <v>43146.958333318202</v>
      </c>
      <c r="B6248" s="21">
        <v>15.47444</v>
      </c>
      <c r="C6248" s="22">
        <v>0.25041000000000002</v>
      </c>
      <c r="D6248" s="21">
        <v>155.3587</v>
      </c>
      <c r="E6248" s="21"/>
      <c r="F6248" s="24">
        <f t="shared" si="194"/>
        <v>15.47444</v>
      </c>
      <c r="G6248" s="24">
        <v>15.47444</v>
      </c>
      <c r="H6248" s="23">
        <v>4.6700499999999998</v>
      </c>
      <c r="I6248" s="23"/>
      <c r="J6248" s="23">
        <v>150</v>
      </c>
      <c r="K6248" s="23"/>
    </row>
    <row r="6249" spans="1:11" ht="12.75" customHeight="1" x14ac:dyDescent="0.25">
      <c r="A6249" s="20">
        <f t="shared" si="195"/>
        <v>43146.999999984866</v>
      </c>
      <c r="B6249" s="21">
        <v>8.7323500000000003</v>
      </c>
      <c r="C6249" s="22">
        <v>0.23905999999999999</v>
      </c>
      <c r="D6249" s="21">
        <v>100.7343</v>
      </c>
      <c r="E6249" s="21"/>
      <c r="F6249" s="24">
        <f t="shared" si="194"/>
        <v>8.7323500000000003</v>
      </c>
      <c r="G6249" s="24">
        <v>8.7323500000000003</v>
      </c>
      <c r="H6249" s="23">
        <v>4.6641700000000004</v>
      </c>
      <c r="I6249" s="23"/>
      <c r="J6249" s="23">
        <v>150</v>
      </c>
      <c r="K6249" s="23"/>
    </row>
    <row r="6250" spans="1:11" ht="12.75" customHeight="1" x14ac:dyDescent="0.25">
      <c r="A6250" s="20">
        <f t="shared" si="195"/>
        <v>43147.04166665153</v>
      </c>
      <c r="B6250" s="21">
        <v>21.857800000000001</v>
      </c>
      <c r="C6250" s="22">
        <v>0.41926000000000002</v>
      </c>
      <c r="D6250" s="21">
        <v>211.0026</v>
      </c>
      <c r="E6250" s="21"/>
      <c r="F6250" s="24">
        <f t="shared" si="194"/>
        <v>21.857800000000001</v>
      </c>
      <c r="G6250" s="24">
        <v>21.857800000000001</v>
      </c>
      <c r="H6250" s="23">
        <v>4.66378</v>
      </c>
      <c r="I6250" s="23">
        <f>COUNTIF(G6250:G6273,"&gt;150")</f>
        <v>0</v>
      </c>
      <c r="J6250" s="23">
        <v>150</v>
      </c>
      <c r="K6250" s="23"/>
    </row>
    <row r="6251" spans="1:11" ht="12.75" customHeight="1" x14ac:dyDescent="0.25">
      <c r="A6251" s="20">
        <f t="shared" si="195"/>
        <v>43147.083333318194</v>
      </c>
      <c r="B6251" s="21">
        <v>21.170670000000001</v>
      </c>
      <c r="C6251" s="22">
        <v>0.28848000000000001</v>
      </c>
      <c r="D6251" s="21">
        <v>91.245959999999997</v>
      </c>
      <c r="E6251" s="21"/>
      <c r="F6251" s="24">
        <f t="shared" si="194"/>
        <v>21.170670000000001</v>
      </c>
      <c r="G6251" s="24">
        <v>21.170670000000001</v>
      </c>
      <c r="H6251" s="23">
        <v>4.6630599999999998</v>
      </c>
      <c r="I6251" s="23"/>
      <c r="J6251" s="23">
        <v>150</v>
      </c>
      <c r="K6251" s="23"/>
    </row>
    <row r="6252" spans="1:11" ht="12.75" customHeight="1" x14ac:dyDescent="0.25">
      <c r="A6252" s="20">
        <f t="shared" si="195"/>
        <v>43147.124999984859</v>
      </c>
      <c r="B6252" s="21">
        <v>11.432219999999999</v>
      </c>
      <c r="C6252" s="22">
        <v>0.42101</v>
      </c>
      <c r="D6252" s="21">
        <v>66.511600000000001</v>
      </c>
      <c r="E6252" s="21"/>
      <c r="F6252" s="24">
        <f t="shared" si="194"/>
        <v>11.432219999999999</v>
      </c>
      <c r="G6252" s="24">
        <v>11.432219999999999</v>
      </c>
      <c r="H6252" s="23">
        <v>4.6611099999999999</v>
      </c>
      <c r="I6252" s="23"/>
      <c r="J6252" s="23">
        <v>150</v>
      </c>
      <c r="K6252" s="23"/>
    </row>
    <row r="6253" spans="1:11" ht="12.75" customHeight="1" x14ac:dyDescent="0.25">
      <c r="A6253" s="20">
        <f t="shared" si="195"/>
        <v>43147.166666651523</v>
      </c>
      <c r="B6253" s="21">
        <v>17.98</v>
      </c>
      <c r="C6253" s="22">
        <v>0.27232000000000001</v>
      </c>
      <c r="D6253" s="21">
        <v>61.343470000000003</v>
      </c>
      <c r="E6253" s="21"/>
      <c r="F6253" s="24">
        <f t="shared" si="194"/>
        <v>17.98</v>
      </c>
      <c r="G6253" s="24">
        <v>17.98</v>
      </c>
      <c r="H6253" s="23">
        <v>4.6582999999999997</v>
      </c>
      <c r="I6253" s="23"/>
      <c r="J6253" s="23">
        <v>150</v>
      </c>
      <c r="K6253" s="23"/>
    </row>
    <row r="6254" spans="1:11" ht="12.75" customHeight="1" x14ac:dyDescent="0.25">
      <c r="A6254" s="20">
        <f t="shared" si="195"/>
        <v>43147.208333318187</v>
      </c>
      <c r="B6254" s="21">
        <v>11.78839</v>
      </c>
      <c r="C6254" s="22">
        <v>0.34261000000000003</v>
      </c>
      <c r="D6254" s="21">
        <v>64.61036</v>
      </c>
      <c r="E6254" s="21"/>
      <c r="F6254" s="24">
        <f t="shared" si="194"/>
        <v>11.78839</v>
      </c>
      <c r="G6254" s="24">
        <v>11.78839</v>
      </c>
      <c r="H6254" s="23">
        <v>4.65395</v>
      </c>
      <c r="I6254" s="23"/>
      <c r="J6254" s="23">
        <v>150</v>
      </c>
      <c r="K6254" s="23"/>
    </row>
    <row r="6255" spans="1:11" ht="12.75" customHeight="1" x14ac:dyDescent="0.25">
      <c r="A6255" s="20">
        <f t="shared" si="195"/>
        <v>43147.249999984851</v>
      </c>
      <c r="B6255" s="21">
        <v>11.54411</v>
      </c>
      <c r="C6255" s="22">
        <v>0.26513999999999999</v>
      </c>
      <c r="D6255" s="21">
        <v>104.98520000000001</v>
      </c>
      <c r="E6255" s="21"/>
      <c r="F6255" s="24">
        <f t="shared" si="194"/>
        <v>11.54411</v>
      </c>
      <c r="G6255" s="24">
        <v>11.54411</v>
      </c>
      <c r="H6255" s="23">
        <v>4.6490600000000004</v>
      </c>
      <c r="I6255" s="23"/>
      <c r="J6255" s="23">
        <v>150</v>
      </c>
      <c r="K6255" s="23"/>
    </row>
    <row r="6256" spans="1:11" ht="12.75" customHeight="1" x14ac:dyDescent="0.25">
      <c r="A6256" s="20">
        <f t="shared" si="195"/>
        <v>43147.291666651516</v>
      </c>
      <c r="B6256" s="21">
        <v>-0.41532999999999998</v>
      </c>
      <c r="C6256" s="22">
        <v>1.05165</v>
      </c>
      <c r="D6256" s="21">
        <v>290.55889999999999</v>
      </c>
      <c r="E6256" s="21"/>
      <c r="F6256" s="24" t="str">
        <f t="shared" si="194"/>
        <v/>
      </c>
      <c r="G6256" s="24" t="s">
        <v>189</v>
      </c>
      <c r="H6256" s="23">
        <v>4.6484399999999999</v>
      </c>
      <c r="I6256" s="23"/>
      <c r="J6256" s="23">
        <v>150</v>
      </c>
      <c r="K6256" s="23"/>
    </row>
    <row r="6257" spans="1:11" ht="12.75" customHeight="1" x14ac:dyDescent="0.25">
      <c r="A6257" s="20">
        <f t="shared" si="195"/>
        <v>43147.33333331818</v>
      </c>
      <c r="B6257" s="21"/>
      <c r="C6257" s="22">
        <v>0.62953999999999999</v>
      </c>
      <c r="D6257" s="21">
        <v>263.37549999999999</v>
      </c>
      <c r="E6257" s="21"/>
      <c r="F6257" s="24" t="str">
        <f t="shared" si="194"/>
        <v/>
      </c>
      <c r="G6257" s="24" t="s">
        <v>189</v>
      </c>
      <c r="H6257" s="23">
        <v>4.6483800000000004</v>
      </c>
      <c r="I6257" s="23"/>
      <c r="J6257" s="23">
        <v>150</v>
      </c>
      <c r="K6257" s="23"/>
    </row>
    <row r="6258" spans="1:11" ht="12.75" customHeight="1" x14ac:dyDescent="0.25">
      <c r="A6258" s="20">
        <f t="shared" si="195"/>
        <v>43147.374999984844</v>
      </c>
      <c r="B6258" s="21"/>
      <c r="C6258" s="22">
        <v>0.33417999999999998</v>
      </c>
      <c r="D6258" s="21">
        <v>286.39460000000003</v>
      </c>
      <c r="E6258" s="21"/>
      <c r="F6258" s="24" t="str">
        <f t="shared" si="194"/>
        <v/>
      </c>
      <c r="G6258" s="24" t="s">
        <v>189</v>
      </c>
      <c r="H6258" s="23">
        <v>4.6468299999999996</v>
      </c>
      <c r="I6258" s="23"/>
      <c r="J6258" s="23">
        <v>150</v>
      </c>
      <c r="K6258" s="23"/>
    </row>
    <row r="6259" spans="1:11" ht="12.75" customHeight="1" x14ac:dyDescent="0.25">
      <c r="A6259" s="20">
        <f t="shared" si="195"/>
        <v>43147.416666651508</v>
      </c>
      <c r="B6259" s="21">
        <v>26.586939999999998</v>
      </c>
      <c r="C6259" s="22">
        <v>0.70255999999999996</v>
      </c>
      <c r="D6259" s="21">
        <v>32.433250000000001</v>
      </c>
      <c r="E6259" s="21"/>
      <c r="F6259" s="24">
        <f t="shared" si="194"/>
        <v>26.586939999999998</v>
      </c>
      <c r="G6259" s="24">
        <v>26.586939999999998</v>
      </c>
      <c r="H6259" s="23">
        <v>4.6406700000000001</v>
      </c>
      <c r="I6259" s="23"/>
      <c r="J6259" s="23">
        <v>150</v>
      </c>
      <c r="K6259" s="23"/>
    </row>
    <row r="6260" spans="1:11" ht="12.75" customHeight="1" x14ac:dyDescent="0.25">
      <c r="A6260" s="20">
        <f t="shared" si="195"/>
        <v>43147.458333318173</v>
      </c>
      <c r="B6260" s="21">
        <v>8.5783900000000006</v>
      </c>
      <c r="C6260" s="22">
        <v>1.81775</v>
      </c>
      <c r="D6260" s="21">
        <v>33.678710000000002</v>
      </c>
      <c r="E6260" s="21"/>
      <c r="F6260" s="24">
        <f t="shared" si="194"/>
        <v>8.5783900000000006</v>
      </c>
      <c r="G6260" s="24">
        <v>8.5783900000000006</v>
      </c>
      <c r="H6260" s="23">
        <v>4.6398299999999999</v>
      </c>
      <c r="I6260" s="23"/>
      <c r="J6260" s="23">
        <v>150</v>
      </c>
      <c r="K6260" s="23"/>
    </row>
    <row r="6261" spans="1:11" ht="12.75" customHeight="1" x14ac:dyDescent="0.25">
      <c r="A6261" s="20">
        <f t="shared" si="195"/>
        <v>43147.499999984837</v>
      </c>
      <c r="B6261" s="21">
        <v>15.55606</v>
      </c>
      <c r="C6261" s="22">
        <v>1.5752999999999999</v>
      </c>
      <c r="D6261" s="21">
        <v>34.169960000000003</v>
      </c>
      <c r="E6261" s="21"/>
      <c r="F6261" s="24">
        <f t="shared" si="194"/>
        <v>15.55606</v>
      </c>
      <c r="G6261" s="24">
        <v>15.55606</v>
      </c>
      <c r="H6261" s="23">
        <v>4.6380699999999999</v>
      </c>
      <c r="I6261" s="23"/>
      <c r="J6261" s="23">
        <v>150</v>
      </c>
      <c r="K6261" s="23"/>
    </row>
    <row r="6262" spans="1:11" ht="12.75" customHeight="1" x14ac:dyDescent="0.25">
      <c r="A6262" s="20">
        <f t="shared" si="195"/>
        <v>43147.541666651501</v>
      </c>
      <c r="B6262" s="21">
        <v>12.018940000000001</v>
      </c>
      <c r="C6262" s="22">
        <v>1.95458</v>
      </c>
      <c r="D6262" s="21">
        <v>8.4656699999999994</v>
      </c>
      <c r="E6262" s="21"/>
      <c r="F6262" s="24">
        <f t="shared" si="194"/>
        <v>12.018940000000001</v>
      </c>
      <c r="G6262" s="24">
        <v>12.018940000000001</v>
      </c>
      <c r="H6262" s="23">
        <v>4.6295599999999997</v>
      </c>
      <c r="I6262" s="23"/>
      <c r="J6262" s="23">
        <v>150</v>
      </c>
      <c r="K6262" s="23"/>
    </row>
    <row r="6263" spans="1:11" ht="12.75" customHeight="1" x14ac:dyDescent="0.25">
      <c r="A6263" s="20">
        <f t="shared" si="195"/>
        <v>43147.583333318165</v>
      </c>
      <c r="B6263" s="21">
        <v>12.26394</v>
      </c>
      <c r="C6263" s="22">
        <v>1.5898399999999999</v>
      </c>
      <c r="D6263" s="21">
        <v>2.26065</v>
      </c>
      <c r="E6263" s="21"/>
      <c r="F6263" s="24">
        <f t="shared" si="194"/>
        <v>12.26394</v>
      </c>
      <c r="G6263" s="24">
        <v>12.26394</v>
      </c>
      <c r="H6263" s="23">
        <v>4.62906</v>
      </c>
      <c r="I6263" s="23"/>
      <c r="J6263" s="23">
        <v>150</v>
      </c>
      <c r="K6263" s="23"/>
    </row>
    <row r="6264" spans="1:11" ht="12.75" customHeight="1" x14ac:dyDescent="0.25">
      <c r="A6264" s="20">
        <f t="shared" si="195"/>
        <v>43147.62499998483</v>
      </c>
      <c r="B6264" s="21">
        <v>40.094059999999999</v>
      </c>
      <c r="C6264" s="22">
        <v>2.4105300000000001</v>
      </c>
      <c r="D6264" s="21">
        <v>2.2029299999999998</v>
      </c>
      <c r="E6264" s="21"/>
      <c r="F6264" s="24">
        <f t="shared" si="194"/>
        <v>40.094059999999999</v>
      </c>
      <c r="G6264" s="24">
        <v>40.094059999999999</v>
      </c>
      <c r="H6264" s="23">
        <v>4.6263899999999998</v>
      </c>
      <c r="I6264" s="23"/>
      <c r="J6264" s="23">
        <v>150</v>
      </c>
      <c r="K6264" s="23"/>
    </row>
    <row r="6265" spans="1:11" ht="12.75" customHeight="1" x14ac:dyDescent="0.25">
      <c r="A6265" s="20">
        <f t="shared" si="195"/>
        <v>43147.666666651494</v>
      </c>
      <c r="B6265" s="21">
        <v>15.93689</v>
      </c>
      <c r="C6265" s="22">
        <v>2.5336599999999998</v>
      </c>
      <c r="D6265" s="21">
        <v>19.473710000000001</v>
      </c>
      <c r="E6265" s="21"/>
      <c r="F6265" s="24">
        <f t="shared" si="194"/>
        <v>15.93689</v>
      </c>
      <c r="G6265" s="24">
        <v>15.93689</v>
      </c>
      <c r="H6265" s="23">
        <v>4.6243400000000001</v>
      </c>
      <c r="I6265" s="23"/>
      <c r="J6265" s="23">
        <v>150</v>
      </c>
      <c r="K6265" s="23"/>
    </row>
    <row r="6266" spans="1:11" ht="12.75" customHeight="1" x14ac:dyDescent="0.25">
      <c r="A6266" s="20">
        <f t="shared" si="195"/>
        <v>43147.708333318158</v>
      </c>
      <c r="B6266" s="21">
        <v>10.565329999999999</v>
      </c>
      <c r="C6266" s="22">
        <v>2.6272199999999999</v>
      </c>
      <c r="D6266" s="21">
        <v>53.27955</v>
      </c>
      <c r="E6266" s="21"/>
      <c r="F6266" s="24">
        <f t="shared" si="194"/>
        <v>10.565329999999999</v>
      </c>
      <c r="G6266" s="24">
        <v>10.565329999999999</v>
      </c>
      <c r="H6266" s="23">
        <v>4.61911</v>
      </c>
      <c r="I6266" s="23"/>
      <c r="J6266" s="23">
        <v>150</v>
      </c>
      <c r="K6266" s="23"/>
    </row>
    <row r="6267" spans="1:11" ht="12.75" customHeight="1" x14ac:dyDescent="0.25">
      <c r="A6267" s="20">
        <f t="shared" si="195"/>
        <v>43147.749999984822</v>
      </c>
      <c r="B6267" s="21">
        <v>13.819610000000001</v>
      </c>
      <c r="C6267" s="22">
        <v>2.5728599999999999</v>
      </c>
      <c r="D6267" s="21">
        <v>45.615180000000002</v>
      </c>
      <c r="E6267" s="21"/>
      <c r="F6267" s="24">
        <f t="shared" si="194"/>
        <v>13.819610000000001</v>
      </c>
      <c r="G6267" s="24">
        <v>13.819610000000001</v>
      </c>
      <c r="H6267" s="23">
        <v>4.6188900000000004</v>
      </c>
      <c r="I6267" s="23"/>
      <c r="J6267" s="23">
        <v>150</v>
      </c>
      <c r="K6267" s="23"/>
    </row>
    <row r="6268" spans="1:11" ht="12.75" customHeight="1" x14ac:dyDescent="0.25">
      <c r="A6268" s="20">
        <f t="shared" si="195"/>
        <v>43147.791666651487</v>
      </c>
      <c r="B6268" s="21">
        <v>18.28406</v>
      </c>
      <c r="C6268" s="22">
        <v>2.0719599999999998</v>
      </c>
      <c r="D6268" s="21">
        <v>30.673120000000001</v>
      </c>
      <c r="E6268" s="21"/>
      <c r="F6268" s="24">
        <f t="shared" si="194"/>
        <v>18.28406</v>
      </c>
      <c r="G6268" s="24">
        <v>18.28406</v>
      </c>
      <c r="H6268" s="23">
        <v>4.6176700000000004</v>
      </c>
      <c r="I6268" s="23"/>
      <c r="J6268" s="23">
        <v>150</v>
      </c>
      <c r="K6268" s="23"/>
    </row>
    <row r="6269" spans="1:11" ht="12.75" customHeight="1" x14ac:dyDescent="0.25">
      <c r="A6269" s="20">
        <f t="shared" si="195"/>
        <v>43147.833333318151</v>
      </c>
      <c r="B6269" s="21">
        <v>18.0565</v>
      </c>
      <c r="C6269" s="22">
        <v>1.3924300000000001</v>
      </c>
      <c r="D6269" s="21">
        <v>56.595210000000002</v>
      </c>
      <c r="E6269" s="21"/>
      <c r="F6269" s="24">
        <f t="shared" si="194"/>
        <v>18.0565</v>
      </c>
      <c r="G6269" s="24">
        <v>18.0565</v>
      </c>
      <c r="H6269" s="23">
        <v>4.6170600000000004</v>
      </c>
      <c r="I6269" s="23"/>
      <c r="J6269" s="23">
        <v>150</v>
      </c>
      <c r="K6269" s="23"/>
    </row>
    <row r="6270" spans="1:11" ht="12.75" customHeight="1" x14ac:dyDescent="0.25">
      <c r="A6270" s="20">
        <f t="shared" si="195"/>
        <v>43147.874999984815</v>
      </c>
      <c r="B6270" s="21">
        <v>14.457280000000001</v>
      </c>
      <c r="C6270" s="22">
        <v>0.48094999999999999</v>
      </c>
      <c r="D6270" s="21">
        <v>121.75149999999999</v>
      </c>
      <c r="E6270" s="21"/>
      <c r="F6270" s="24">
        <f t="shared" si="194"/>
        <v>14.457280000000001</v>
      </c>
      <c r="G6270" s="24">
        <v>14.457280000000001</v>
      </c>
      <c r="H6270" s="23">
        <v>4.6166700000000001</v>
      </c>
      <c r="I6270" s="23"/>
      <c r="J6270" s="23">
        <v>150</v>
      </c>
      <c r="K6270" s="23"/>
    </row>
    <row r="6271" spans="1:11" ht="12.75" customHeight="1" x14ac:dyDescent="0.25">
      <c r="A6271" s="20">
        <f t="shared" si="195"/>
        <v>43147.916666651479</v>
      </c>
      <c r="B6271" s="21">
        <v>33.120829999999998</v>
      </c>
      <c r="C6271" s="22">
        <v>0.35347000000000001</v>
      </c>
      <c r="D6271" s="21">
        <v>321.94260000000003</v>
      </c>
      <c r="E6271" s="21"/>
      <c r="F6271" s="24">
        <f t="shared" si="194"/>
        <v>33.120829999999998</v>
      </c>
      <c r="G6271" s="24">
        <v>33.120829999999998</v>
      </c>
      <c r="H6271" s="23">
        <v>4.6164699999999996</v>
      </c>
      <c r="I6271" s="23"/>
      <c r="J6271" s="23">
        <v>150</v>
      </c>
      <c r="K6271" s="23"/>
    </row>
    <row r="6272" spans="1:11" ht="12.75" customHeight="1" x14ac:dyDescent="0.25">
      <c r="A6272" s="20">
        <f t="shared" si="195"/>
        <v>43147.958333318144</v>
      </c>
      <c r="B6272" s="21">
        <v>12.233610000000001</v>
      </c>
      <c r="C6272" s="22">
        <v>0.19311</v>
      </c>
      <c r="D6272" s="21">
        <v>55.391370000000002</v>
      </c>
      <c r="E6272" s="21"/>
      <c r="F6272" s="24">
        <f t="shared" si="194"/>
        <v>12.233610000000001</v>
      </c>
      <c r="G6272" s="24">
        <v>12.233610000000001</v>
      </c>
      <c r="H6272" s="23">
        <v>4.6144600000000002</v>
      </c>
      <c r="I6272" s="23"/>
      <c r="J6272" s="23">
        <v>150</v>
      </c>
      <c r="K6272" s="23"/>
    </row>
    <row r="6273" spans="1:11" ht="12.75" customHeight="1" x14ac:dyDescent="0.25">
      <c r="A6273" s="20">
        <f t="shared" si="195"/>
        <v>43147.999999984808</v>
      </c>
      <c r="B6273" s="21">
        <v>19.016529999999999</v>
      </c>
      <c r="C6273" s="22">
        <v>0.22409000000000001</v>
      </c>
      <c r="D6273" s="21">
        <v>88.094769999999997</v>
      </c>
      <c r="E6273" s="21"/>
      <c r="F6273" s="24">
        <f t="shared" si="194"/>
        <v>19.016529999999999</v>
      </c>
      <c r="G6273" s="24">
        <v>19.016529999999999</v>
      </c>
      <c r="H6273" s="23">
        <v>4.6126300000000002</v>
      </c>
      <c r="I6273" s="23"/>
      <c r="J6273" s="23">
        <v>150</v>
      </c>
      <c r="K6273" s="23"/>
    </row>
    <row r="6274" spans="1:11" ht="12.75" customHeight="1" x14ac:dyDescent="0.25">
      <c r="A6274" s="20">
        <f t="shared" si="195"/>
        <v>43148.041666651472</v>
      </c>
      <c r="B6274" s="21">
        <v>19.182670000000002</v>
      </c>
      <c r="C6274" s="22">
        <v>0.24273</v>
      </c>
      <c r="D6274" s="21">
        <v>36.673740000000002</v>
      </c>
      <c r="E6274" s="21"/>
      <c r="F6274" s="24">
        <f t="shared" si="194"/>
        <v>19.182670000000002</v>
      </c>
      <c r="G6274" s="24">
        <v>19.182670000000002</v>
      </c>
      <c r="H6274" s="23">
        <v>4.6094999999999997</v>
      </c>
      <c r="I6274" s="23">
        <f>COUNTIF(G6274:G6297,"&gt;150")</f>
        <v>0</v>
      </c>
      <c r="J6274" s="23">
        <v>150</v>
      </c>
      <c r="K6274" s="23"/>
    </row>
    <row r="6275" spans="1:11" ht="12.75" customHeight="1" x14ac:dyDescent="0.25">
      <c r="A6275" s="20">
        <f t="shared" si="195"/>
        <v>43148.083333318136</v>
      </c>
      <c r="B6275" s="21">
        <v>12.433669999999999</v>
      </c>
      <c r="C6275" s="22">
        <v>0.20311000000000001</v>
      </c>
      <c r="D6275" s="21">
        <v>163.6019</v>
      </c>
      <c r="E6275" s="21"/>
      <c r="F6275" s="24">
        <f t="shared" si="194"/>
        <v>12.433669999999999</v>
      </c>
      <c r="G6275" s="24">
        <v>12.433669999999999</v>
      </c>
      <c r="H6275" s="23">
        <v>4.6013299999999999</v>
      </c>
      <c r="I6275" s="23"/>
      <c r="J6275" s="23">
        <v>150</v>
      </c>
      <c r="K6275" s="23"/>
    </row>
    <row r="6276" spans="1:11" ht="12.75" customHeight="1" x14ac:dyDescent="0.25">
      <c r="A6276" s="20">
        <f t="shared" si="195"/>
        <v>43148.124999984801</v>
      </c>
      <c r="B6276" s="21">
        <v>16.825220000000002</v>
      </c>
      <c r="C6276" s="22">
        <v>0.17513999999999999</v>
      </c>
      <c r="D6276" s="21">
        <v>94.68947</v>
      </c>
      <c r="E6276" s="21"/>
      <c r="F6276" s="24">
        <f t="shared" si="194"/>
        <v>16.825220000000002</v>
      </c>
      <c r="G6276" s="24">
        <v>16.825220000000002</v>
      </c>
      <c r="H6276" s="23">
        <v>4.5993300000000001</v>
      </c>
      <c r="I6276" s="23"/>
      <c r="J6276" s="23">
        <v>150</v>
      </c>
      <c r="K6276" s="23"/>
    </row>
    <row r="6277" spans="1:11" ht="12.75" customHeight="1" x14ac:dyDescent="0.25">
      <c r="A6277" s="20">
        <f t="shared" si="195"/>
        <v>43148.166666651465</v>
      </c>
      <c r="B6277" s="21">
        <v>13.747170000000001</v>
      </c>
      <c r="C6277" s="22">
        <v>0.36268</v>
      </c>
      <c r="D6277" s="21">
        <v>114.05159999999999</v>
      </c>
      <c r="E6277" s="21"/>
      <c r="F6277" s="24">
        <f t="shared" si="194"/>
        <v>13.747170000000001</v>
      </c>
      <c r="G6277" s="24">
        <v>13.747170000000001</v>
      </c>
      <c r="H6277" s="23">
        <v>4.5978700000000003</v>
      </c>
      <c r="I6277" s="23"/>
      <c r="J6277" s="23">
        <v>150</v>
      </c>
      <c r="K6277" s="23"/>
    </row>
    <row r="6278" spans="1:11" ht="12.75" customHeight="1" x14ac:dyDescent="0.25">
      <c r="A6278" s="20">
        <f t="shared" si="195"/>
        <v>43148.208333318129</v>
      </c>
      <c r="B6278" s="21">
        <v>13.30622</v>
      </c>
      <c r="C6278" s="22">
        <v>0.29154999999999998</v>
      </c>
      <c r="D6278" s="21">
        <v>87.84196</v>
      </c>
      <c r="E6278" s="21"/>
      <c r="F6278" s="24">
        <f t="shared" si="194"/>
        <v>13.30622</v>
      </c>
      <c r="G6278" s="24">
        <v>13.30622</v>
      </c>
      <c r="H6278" s="23">
        <v>4.5934200000000001</v>
      </c>
      <c r="I6278" s="23"/>
      <c r="J6278" s="23">
        <v>150</v>
      </c>
      <c r="K6278" s="23"/>
    </row>
    <row r="6279" spans="1:11" ht="12.75" customHeight="1" x14ac:dyDescent="0.25">
      <c r="A6279" s="20">
        <f t="shared" si="195"/>
        <v>43148.249999984793</v>
      </c>
      <c r="B6279" s="21">
        <v>11.68867</v>
      </c>
      <c r="C6279" s="22">
        <v>0.32851999999999998</v>
      </c>
      <c r="D6279" s="21">
        <v>107.0741</v>
      </c>
      <c r="E6279" s="21"/>
      <c r="F6279" s="24">
        <f t="shared" si="194"/>
        <v>11.68867</v>
      </c>
      <c r="G6279" s="24">
        <v>11.68867</v>
      </c>
      <c r="H6279" s="23">
        <v>4.59206</v>
      </c>
      <c r="I6279" s="23"/>
      <c r="J6279" s="23">
        <v>150</v>
      </c>
      <c r="K6279" s="23"/>
    </row>
    <row r="6280" spans="1:11" ht="12.75" customHeight="1" x14ac:dyDescent="0.25">
      <c r="A6280" s="20">
        <f t="shared" si="195"/>
        <v>43148.291666651457</v>
      </c>
      <c r="B6280" s="21">
        <v>9.5597799999999999</v>
      </c>
      <c r="C6280" s="22">
        <v>0.23441000000000001</v>
      </c>
      <c r="D6280" s="21">
        <v>94.947429999999997</v>
      </c>
      <c r="E6280" s="21"/>
      <c r="F6280" s="24">
        <f t="shared" si="194"/>
        <v>9.5597799999999999</v>
      </c>
      <c r="G6280" s="24">
        <v>9.5597799999999999</v>
      </c>
      <c r="H6280" s="23">
        <v>4.5895000000000001</v>
      </c>
      <c r="I6280" s="23"/>
      <c r="J6280" s="23">
        <v>150</v>
      </c>
      <c r="K6280" s="23"/>
    </row>
    <row r="6281" spans="1:11" ht="12.75" customHeight="1" x14ac:dyDescent="0.25">
      <c r="A6281" s="20">
        <f t="shared" si="195"/>
        <v>43148.333333318122</v>
      </c>
      <c r="B6281" s="21">
        <v>10.75033</v>
      </c>
      <c r="C6281" s="22">
        <v>0.30224000000000001</v>
      </c>
      <c r="D6281" s="21">
        <v>110.732</v>
      </c>
      <c r="E6281" s="21"/>
      <c r="F6281" s="24">
        <f t="shared" si="194"/>
        <v>10.75033</v>
      </c>
      <c r="G6281" s="24">
        <v>10.75033</v>
      </c>
      <c r="H6281" s="23">
        <v>4.5892900000000001</v>
      </c>
      <c r="I6281" s="23"/>
      <c r="J6281" s="23">
        <v>150</v>
      </c>
      <c r="K6281" s="23"/>
    </row>
    <row r="6282" spans="1:11" ht="12.75" customHeight="1" x14ac:dyDescent="0.25">
      <c r="A6282" s="20">
        <f t="shared" si="195"/>
        <v>43148.374999984786</v>
      </c>
      <c r="B6282" s="21">
        <v>16.376329999999999</v>
      </c>
      <c r="C6282" s="22">
        <v>1.68954</v>
      </c>
      <c r="D6282" s="21">
        <v>81.830209999999994</v>
      </c>
      <c r="E6282" s="21"/>
      <c r="F6282" s="24">
        <f t="shared" si="194"/>
        <v>16.376329999999999</v>
      </c>
      <c r="G6282" s="24">
        <v>16.376329999999999</v>
      </c>
      <c r="H6282" s="23">
        <v>4.5828300000000004</v>
      </c>
      <c r="I6282" s="23"/>
      <c r="J6282" s="23">
        <v>150</v>
      </c>
      <c r="K6282" s="23"/>
    </row>
    <row r="6283" spans="1:11" ht="12.75" customHeight="1" x14ac:dyDescent="0.25">
      <c r="A6283" s="20">
        <f t="shared" si="195"/>
        <v>43148.41666665145</v>
      </c>
      <c r="B6283" s="21">
        <v>17.465779999999999</v>
      </c>
      <c r="C6283" s="22">
        <v>1.5046900000000001</v>
      </c>
      <c r="D6283" s="21">
        <v>45.673290000000001</v>
      </c>
      <c r="E6283" s="21"/>
      <c r="F6283" s="24">
        <f t="shared" ref="F6283:F6346" si="196">IF(AND(B6283&gt;0,ISNUMBER(B6283)),B6283,"")</f>
        <v>17.465779999999999</v>
      </c>
      <c r="G6283" s="24">
        <v>17.465779999999999</v>
      </c>
      <c r="H6283" s="23">
        <v>4.5826099999999999</v>
      </c>
      <c r="I6283" s="23"/>
      <c r="J6283" s="23">
        <v>150</v>
      </c>
      <c r="K6283" s="23"/>
    </row>
    <row r="6284" spans="1:11" ht="12.75" customHeight="1" x14ac:dyDescent="0.25">
      <c r="A6284" s="20">
        <f t="shared" ref="A6284:A6347" si="197">A6283+1/24</f>
        <v>43148.458333318114</v>
      </c>
      <c r="B6284" s="21">
        <v>8.1999999999999993</v>
      </c>
      <c r="C6284" s="22">
        <v>1.6655</v>
      </c>
      <c r="D6284" s="21">
        <v>11.71522</v>
      </c>
      <c r="E6284" s="21"/>
      <c r="F6284" s="24">
        <f t="shared" si="196"/>
        <v>8.1999999999999993</v>
      </c>
      <c r="G6284" s="24">
        <v>8.1999999999999993</v>
      </c>
      <c r="H6284" s="23">
        <v>4.5799000000000003</v>
      </c>
      <c r="I6284" s="23"/>
      <c r="J6284" s="23">
        <v>150</v>
      </c>
      <c r="K6284" s="23"/>
    </row>
    <row r="6285" spans="1:11" ht="12.75" customHeight="1" x14ac:dyDescent="0.25">
      <c r="A6285" s="20">
        <f t="shared" si="197"/>
        <v>43148.499999984779</v>
      </c>
      <c r="B6285" s="21">
        <v>19.908449999999998</v>
      </c>
      <c r="C6285" s="22">
        <v>1.9966699999999999</v>
      </c>
      <c r="D6285" s="21">
        <v>26.531659999999999</v>
      </c>
      <c r="E6285" s="21"/>
      <c r="F6285" s="24">
        <f t="shared" si="196"/>
        <v>19.908449999999998</v>
      </c>
      <c r="G6285" s="24">
        <v>19.908449999999998</v>
      </c>
      <c r="H6285" s="23">
        <v>4.5791700000000004</v>
      </c>
      <c r="I6285" s="23"/>
      <c r="J6285" s="23">
        <v>150</v>
      </c>
      <c r="K6285" s="23"/>
    </row>
    <row r="6286" spans="1:11" ht="12.75" customHeight="1" x14ac:dyDescent="0.25">
      <c r="A6286" s="20">
        <f t="shared" si="197"/>
        <v>43148.541666651443</v>
      </c>
      <c r="B6286" s="21">
        <v>15.55217</v>
      </c>
      <c r="C6286" s="22">
        <v>1.9877100000000001</v>
      </c>
      <c r="D6286" s="21">
        <v>50.003579999999999</v>
      </c>
      <c r="E6286" s="21"/>
      <c r="F6286" s="24">
        <f t="shared" si="196"/>
        <v>15.55217</v>
      </c>
      <c r="G6286" s="24">
        <v>15.55217</v>
      </c>
      <c r="H6286" s="23">
        <v>4.5765799999999999</v>
      </c>
      <c r="I6286" s="23"/>
      <c r="J6286" s="23">
        <v>150</v>
      </c>
      <c r="K6286" s="23"/>
    </row>
    <row r="6287" spans="1:11" ht="12.75" customHeight="1" x14ac:dyDescent="0.25">
      <c r="A6287" s="20">
        <f t="shared" si="197"/>
        <v>43148.583333318107</v>
      </c>
      <c r="B6287" s="21">
        <v>13.888389999999999</v>
      </c>
      <c r="C6287" s="22">
        <v>2.13741</v>
      </c>
      <c r="D6287" s="21">
        <v>29.230650000000001</v>
      </c>
      <c r="E6287" s="21"/>
      <c r="F6287" s="24">
        <f t="shared" si="196"/>
        <v>13.888389999999999</v>
      </c>
      <c r="G6287" s="24">
        <v>13.888389999999999</v>
      </c>
      <c r="H6287" s="23">
        <v>4.5735599999999996</v>
      </c>
      <c r="I6287" s="23"/>
      <c r="J6287" s="23">
        <v>150</v>
      </c>
      <c r="K6287" s="23"/>
    </row>
    <row r="6288" spans="1:11" ht="12.75" customHeight="1" x14ac:dyDescent="0.25">
      <c r="A6288" s="20">
        <f t="shared" si="197"/>
        <v>43148.624999984771</v>
      </c>
      <c r="B6288" s="21">
        <v>8.1205599999999993</v>
      </c>
      <c r="C6288" s="22">
        <v>2.0270000000000001</v>
      </c>
      <c r="D6288" s="21">
        <v>40.901800000000001</v>
      </c>
      <c r="E6288" s="21"/>
      <c r="F6288" s="24">
        <f t="shared" si="196"/>
        <v>8.1205599999999993</v>
      </c>
      <c r="G6288" s="24">
        <v>8.1205599999999993</v>
      </c>
      <c r="H6288" s="23">
        <v>4.5730700000000004</v>
      </c>
      <c r="I6288" s="23"/>
      <c r="J6288" s="23">
        <v>150</v>
      </c>
      <c r="K6288" s="23"/>
    </row>
    <row r="6289" spans="1:11" ht="12.75" customHeight="1" x14ac:dyDescent="0.25">
      <c r="A6289" s="20">
        <f t="shared" si="197"/>
        <v>43148.666666651436</v>
      </c>
      <c r="B6289" s="21">
        <v>16.711559999999999</v>
      </c>
      <c r="C6289" s="22">
        <v>2.02257</v>
      </c>
      <c r="D6289" s="21">
        <v>51.919310000000003</v>
      </c>
      <c r="E6289" s="21"/>
      <c r="F6289" s="24">
        <f t="shared" si="196"/>
        <v>16.711559999999999</v>
      </c>
      <c r="G6289" s="24">
        <v>16.711559999999999</v>
      </c>
      <c r="H6289" s="23">
        <v>4.55</v>
      </c>
      <c r="I6289" s="23"/>
      <c r="J6289" s="23">
        <v>150</v>
      </c>
      <c r="K6289" s="23"/>
    </row>
    <row r="6290" spans="1:11" ht="12.75" customHeight="1" x14ac:dyDescent="0.25">
      <c r="A6290" s="20">
        <f t="shared" si="197"/>
        <v>43148.7083333181</v>
      </c>
      <c r="B6290" s="21"/>
      <c r="C6290" s="22">
        <v>1.47089</v>
      </c>
      <c r="D6290" s="21">
        <v>56.410829999999997</v>
      </c>
      <c r="E6290" s="21"/>
      <c r="F6290" s="24" t="str">
        <f t="shared" si="196"/>
        <v/>
      </c>
      <c r="G6290" s="24" t="s">
        <v>189</v>
      </c>
      <c r="H6290" s="23">
        <v>4.5499499999999999</v>
      </c>
      <c r="I6290" s="23"/>
      <c r="J6290" s="23">
        <v>150</v>
      </c>
      <c r="K6290" s="23"/>
    </row>
    <row r="6291" spans="1:11" ht="12.75" customHeight="1" x14ac:dyDescent="0.25">
      <c r="A6291" s="20">
        <f t="shared" si="197"/>
        <v>43148.749999984764</v>
      </c>
      <c r="B6291" s="21">
        <v>15.77722</v>
      </c>
      <c r="C6291" s="22">
        <v>1.4839500000000001</v>
      </c>
      <c r="D6291" s="21">
        <v>50.392429999999997</v>
      </c>
      <c r="E6291" s="21"/>
      <c r="F6291" s="24">
        <f t="shared" si="196"/>
        <v>15.77722</v>
      </c>
      <c r="G6291" s="24">
        <v>15.77722</v>
      </c>
      <c r="H6291" s="23">
        <v>4.54908</v>
      </c>
      <c r="I6291" s="23"/>
      <c r="J6291" s="23">
        <v>150</v>
      </c>
      <c r="K6291" s="23"/>
    </row>
    <row r="6292" spans="1:11" ht="12.75" customHeight="1" x14ac:dyDescent="0.25">
      <c r="A6292" s="20">
        <f t="shared" si="197"/>
        <v>43148.791666651428</v>
      </c>
      <c r="B6292" s="21">
        <v>31.028169999999999</v>
      </c>
      <c r="C6292" s="22">
        <v>0.41665000000000002</v>
      </c>
      <c r="D6292" s="21">
        <v>54.774929999999998</v>
      </c>
      <c r="E6292" s="21"/>
      <c r="F6292" s="24">
        <f t="shared" si="196"/>
        <v>31.028169999999999</v>
      </c>
      <c r="G6292" s="24">
        <v>31.028169999999999</v>
      </c>
      <c r="H6292" s="23">
        <v>4.5464599999999997</v>
      </c>
      <c r="I6292" s="23"/>
      <c r="J6292" s="23">
        <v>150</v>
      </c>
      <c r="K6292" s="23"/>
    </row>
    <row r="6293" spans="1:11" ht="12.75" customHeight="1" x14ac:dyDescent="0.25">
      <c r="A6293" s="20">
        <f t="shared" si="197"/>
        <v>43148.833333318093</v>
      </c>
      <c r="B6293" s="21">
        <v>24.11861</v>
      </c>
      <c r="C6293" s="22">
        <v>0.46288000000000001</v>
      </c>
      <c r="D6293" s="21">
        <v>106.8005</v>
      </c>
      <c r="E6293" s="21"/>
      <c r="F6293" s="24">
        <f t="shared" si="196"/>
        <v>24.11861</v>
      </c>
      <c r="G6293" s="24">
        <v>24.11861</v>
      </c>
      <c r="H6293" s="23">
        <v>4.5462100000000003</v>
      </c>
      <c r="I6293" s="23"/>
      <c r="J6293" s="23">
        <v>150</v>
      </c>
      <c r="K6293" s="23"/>
    </row>
    <row r="6294" spans="1:11" ht="12.75" customHeight="1" x14ac:dyDescent="0.25">
      <c r="A6294" s="20">
        <f t="shared" si="197"/>
        <v>43148.874999984757</v>
      </c>
      <c r="B6294" s="21">
        <v>28.572500000000002</v>
      </c>
      <c r="C6294" s="22">
        <v>0.36514000000000002</v>
      </c>
      <c r="D6294" s="21">
        <v>57.075240000000001</v>
      </c>
      <c r="E6294" s="21"/>
      <c r="F6294" s="24">
        <f t="shared" si="196"/>
        <v>28.572500000000002</v>
      </c>
      <c r="G6294" s="24">
        <v>28.572500000000002</v>
      </c>
      <c r="H6294" s="23">
        <v>4.5442799999999997</v>
      </c>
      <c r="I6294" s="23"/>
      <c r="J6294" s="23">
        <v>150</v>
      </c>
      <c r="K6294" s="23"/>
    </row>
    <row r="6295" spans="1:11" ht="12.75" customHeight="1" x14ac:dyDescent="0.25">
      <c r="A6295" s="20">
        <f t="shared" si="197"/>
        <v>43148.916666651421</v>
      </c>
      <c r="B6295" s="21">
        <v>23.0595</v>
      </c>
      <c r="C6295" s="22">
        <v>0.53385000000000005</v>
      </c>
      <c r="D6295" s="21">
        <v>248.14940000000001</v>
      </c>
      <c r="E6295" s="21"/>
      <c r="F6295" s="24">
        <f t="shared" si="196"/>
        <v>23.0595</v>
      </c>
      <c r="G6295" s="24">
        <v>23.0595</v>
      </c>
      <c r="H6295" s="23">
        <v>4.5422200000000004</v>
      </c>
      <c r="I6295" s="23"/>
      <c r="J6295" s="23">
        <v>150</v>
      </c>
      <c r="K6295" s="23"/>
    </row>
    <row r="6296" spans="1:11" ht="12.75" customHeight="1" x14ac:dyDescent="0.25">
      <c r="A6296" s="20">
        <f t="shared" si="197"/>
        <v>43148.958333318085</v>
      </c>
      <c r="B6296" s="21">
        <v>15.377330000000001</v>
      </c>
      <c r="C6296" s="22">
        <v>0.59101000000000004</v>
      </c>
      <c r="D6296" s="21">
        <v>272.10509999999999</v>
      </c>
      <c r="E6296" s="21"/>
      <c r="F6296" s="24">
        <f t="shared" si="196"/>
        <v>15.377330000000001</v>
      </c>
      <c r="G6296" s="24">
        <v>15.377330000000001</v>
      </c>
      <c r="H6296" s="23">
        <v>4.5385200000000001</v>
      </c>
      <c r="I6296" s="23"/>
      <c r="J6296" s="23">
        <v>150</v>
      </c>
      <c r="K6296" s="23"/>
    </row>
    <row r="6297" spans="1:11" ht="12.75" customHeight="1" x14ac:dyDescent="0.25">
      <c r="A6297" s="20">
        <f t="shared" si="197"/>
        <v>43148.99999998475</v>
      </c>
      <c r="B6297" s="21">
        <v>5.5555300000000001</v>
      </c>
      <c r="C6297" s="22">
        <v>0.58294000000000001</v>
      </c>
      <c r="D6297" s="21">
        <v>295.9896</v>
      </c>
      <c r="E6297" s="21"/>
      <c r="F6297" s="24">
        <f t="shared" si="196"/>
        <v>5.5555300000000001</v>
      </c>
      <c r="G6297" s="24">
        <v>5.5555300000000001</v>
      </c>
      <c r="H6297" s="23">
        <v>4.5355600000000003</v>
      </c>
      <c r="I6297" s="23"/>
      <c r="J6297" s="23">
        <v>150</v>
      </c>
      <c r="K6297" s="23"/>
    </row>
    <row r="6298" spans="1:11" ht="12.75" customHeight="1" x14ac:dyDescent="0.25">
      <c r="A6298" s="20">
        <f t="shared" si="197"/>
        <v>43149.041666651414</v>
      </c>
      <c r="B6298" s="21">
        <v>35.990729999999999</v>
      </c>
      <c r="C6298" s="22">
        <v>0.60172000000000003</v>
      </c>
      <c r="D6298" s="21">
        <v>10.1974</v>
      </c>
      <c r="E6298" s="21"/>
      <c r="F6298" s="24">
        <f t="shared" si="196"/>
        <v>35.990729999999999</v>
      </c>
      <c r="G6298" s="24">
        <v>35.990729999999999</v>
      </c>
      <c r="H6298" s="23">
        <v>4.5285000000000002</v>
      </c>
      <c r="I6298" s="23">
        <f>COUNTIF(G6298:G6321,"&gt;150")</f>
        <v>0</v>
      </c>
      <c r="J6298" s="23">
        <v>150</v>
      </c>
      <c r="K6298" s="23"/>
    </row>
    <row r="6299" spans="1:11" ht="12.75" customHeight="1" x14ac:dyDescent="0.25">
      <c r="A6299" s="20">
        <f t="shared" si="197"/>
        <v>43149.083333318078</v>
      </c>
      <c r="B6299" s="21">
        <v>24.630780000000001</v>
      </c>
      <c r="C6299" s="22">
        <v>0.88270999999999999</v>
      </c>
      <c r="D6299" s="21">
        <v>196.0043</v>
      </c>
      <c r="E6299" s="21"/>
      <c r="F6299" s="24">
        <f t="shared" si="196"/>
        <v>24.630780000000001</v>
      </c>
      <c r="G6299" s="24">
        <v>24.630780000000001</v>
      </c>
      <c r="H6299" s="23">
        <v>4.5265599999999999</v>
      </c>
      <c r="I6299" s="23"/>
      <c r="J6299" s="23">
        <v>150</v>
      </c>
      <c r="K6299" s="23"/>
    </row>
    <row r="6300" spans="1:11" ht="12.75" customHeight="1" x14ac:dyDescent="0.25">
      <c r="A6300" s="20">
        <f t="shared" si="197"/>
        <v>43149.124999984742</v>
      </c>
      <c r="B6300" s="21">
        <v>19.778390000000002</v>
      </c>
      <c r="C6300" s="22">
        <v>0.60892000000000002</v>
      </c>
      <c r="D6300" s="21">
        <v>146.3458</v>
      </c>
      <c r="E6300" s="21"/>
      <c r="F6300" s="24">
        <f t="shared" si="196"/>
        <v>19.778390000000002</v>
      </c>
      <c r="G6300" s="24">
        <v>19.778390000000002</v>
      </c>
      <c r="H6300" s="23">
        <v>4.5264499999999996</v>
      </c>
      <c r="I6300" s="23"/>
      <c r="J6300" s="23">
        <v>150</v>
      </c>
      <c r="K6300" s="23"/>
    </row>
    <row r="6301" spans="1:11" ht="12.75" customHeight="1" x14ac:dyDescent="0.25">
      <c r="A6301" s="20">
        <f t="shared" si="197"/>
        <v>43149.166666651407</v>
      </c>
      <c r="B6301" s="21">
        <v>17.462109999999999</v>
      </c>
      <c r="C6301" s="22">
        <v>0.61268999999999996</v>
      </c>
      <c r="D6301" s="21">
        <v>25.327200000000001</v>
      </c>
      <c r="E6301" s="21"/>
      <c r="F6301" s="24">
        <f t="shared" si="196"/>
        <v>17.462109999999999</v>
      </c>
      <c r="G6301" s="24">
        <v>17.462109999999999</v>
      </c>
      <c r="H6301" s="23">
        <v>4.5217900000000002</v>
      </c>
      <c r="I6301" s="23"/>
      <c r="J6301" s="23">
        <v>150</v>
      </c>
      <c r="K6301" s="23"/>
    </row>
    <row r="6302" spans="1:11" ht="12.75" customHeight="1" x14ac:dyDescent="0.25">
      <c r="A6302" s="20">
        <f t="shared" si="197"/>
        <v>43149.208333318071</v>
      </c>
      <c r="B6302" s="21">
        <v>7.8683300000000003</v>
      </c>
      <c r="C6302" s="22">
        <v>0.79330999999999996</v>
      </c>
      <c r="D6302" s="21">
        <v>199.7473</v>
      </c>
      <c r="E6302" s="21"/>
      <c r="F6302" s="24">
        <f t="shared" si="196"/>
        <v>7.8683300000000003</v>
      </c>
      <c r="G6302" s="24">
        <v>7.8683300000000003</v>
      </c>
      <c r="H6302" s="23">
        <v>4.5140599999999997</v>
      </c>
      <c r="I6302" s="23"/>
      <c r="J6302" s="23">
        <v>150</v>
      </c>
      <c r="K6302" s="23"/>
    </row>
    <row r="6303" spans="1:11" ht="12.75" customHeight="1" x14ac:dyDescent="0.25">
      <c r="A6303" s="20">
        <f t="shared" si="197"/>
        <v>43149.249999984735</v>
      </c>
      <c r="B6303" s="21">
        <v>27.130379999999999</v>
      </c>
      <c r="C6303" s="22">
        <v>0.52239999999999998</v>
      </c>
      <c r="D6303" s="21">
        <v>332.78680000000003</v>
      </c>
      <c r="E6303" s="21"/>
      <c r="F6303" s="24">
        <f t="shared" si="196"/>
        <v>27.130379999999999</v>
      </c>
      <c r="G6303" s="24">
        <v>27.130379999999999</v>
      </c>
      <c r="H6303" s="23">
        <v>4.5114599999999996</v>
      </c>
      <c r="I6303" s="23"/>
      <c r="J6303" s="23">
        <v>150</v>
      </c>
      <c r="K6303" s="23"/>
    </row>
    <row r="6304" spans="1:11" ht="12.75" customHeight="1" x14ac:dyDescent="0.25">
      <c r="A6304" s="20">
        <f t="shared" si="197"/>
        <v>43149.291666651399</v>
      </c>
      <c r="B6304" s="21">
        <v>16.146000000000001</v>
      </c>
      <c r="C6304" s="22">
        <v>0.27544999999999997</v>
      </c>
      <c r="D6304" s="21">
        <v>174.0635</v>
      </c>
      <c r="E6304" s="21"/>
      <c r="F6304" s="24">
        <f t="shared" si="196"/>
        <v>16.146000000000001</v>
      </c>
      <c r="G6304" s="24">
        <v>16.146000000000001</v>
      </c>
      <c r="H6304" s="23">
        <v>4.5051100000000002</v>
      </c>
      <c r="I6304" s="23"/>
      <c r="J6304" s="23">
        <v>150</v>
      </c>
      <c r="K6304" s="23"/>
    </row>
    <row r="6305" spans="1:11" ht="12.75" customHeight="1" x14ac:dyDescent="0.25">
      <c r="A6305" s="20">
        <f t="shared" si="197"/>
        <v>43149.333333318064</v>
      </c>
      <c r="B6305" s="21">
        <v>11.38561</v>
      </c>
      <c r="C6305" s="22">
        <v>0.19766</v>
      </c>
      <c r="D6305" s="21">
        <v>7.1682899999999998</v>
      </c>
      <c r="E6305" s="21"/>
      <c r="F6305" s="24">
        <f t="shared" si="196"/>
        <v>11.38561</v>
      </c>
      <c r="G6305" s="24">
        <v>11.38561</v>
      </c>
      <c r="H6305" s="23">
        <v>4.5023299999999997</v>
      </c>
      <c r="I6305" s="23"/>
      <c r="J6305" s="23">
        <v>150</v>
      </c>
      <c r="K6305" s="23"/>
    </row>
    <row r="6306" spans="1:11" ht="12.75" customHeight="1" x14ac:dyDescent="0.25">
      <c r="A6306" s="20">
        <f t="shared" si="197"/>
        <v>43149.374999984728</v>
      </c>
      <c r="B6306" s="21">
        <v>13.73939</v>
      </c>
      <c r="C6306" s="22">
        <v>0.37601000000000001</v>
      </c>
      <c r="D6306" s="21">
        <v>24.839320000000001</v>
      </c>
      <c r="E6306" s="21"/>
      <c r="F6306" s="24">
        <f t="shared" si="196"/>
        <v>13.73939</v>
      </c>
      <c r="G6306" s="24">
        <v>13.73939</v>
      </c>
      <c r="H6306" s="23">
        <v>4.50047</v>
      </c>
      <c r="I6306" s="23"/>
      <c r="J6306" s="23">
        <v>150</v>
      </c>
      <c r="K6306" s="23"/>
    </row>
    <row r="6307" spans="1:11" ht="12.75" customHeight="1" x14ac:dyDescent="0.25">
      <c r="A6307" s="20">
        <f t="shared" si="197"/>
        <v>43149.416666651392</v>
      </c>
      <c r="B6307" s="21">
        <v>10.036440000000001</v>
      </c>
      <c r="C6307" s="22">
        <v>0.48069000000000001</v>
      </c>
      <c r="D6307" s="21">
        <v>114.92359999999999</v>
      </c>
      <c r="E6307" s="21"/>
      <c r="F6307" s="24">
        <f t="shared" si="196"/>
        <v>10.036440000000001</v>
      </c>
      <c r="G6307" s="24">
        <v>10.036440000000001</v>
      </c>
      <c r="H6307" s="23">
        <v>4.4992000000000001</v>
      </c>
      <c r="I6307" s="23"/>
      <c r="J6307" s="23">
        <v>150</v>
      </c>
      <c r="K6307" s="23"/>
    </row>
    <row r="6308" spans="1:11" ht="12.75" customHeight="1" x14ac:dyDescent="0.25">
      <c r="A6308" s="20">
        <f t="shared" si="197"/>
        <v>43149.458333318056</v>
      </c>
      <c r="B6308" s="21">
        <v>14.111499999999999</v>
      </c>
      <c r="C6308" s="22">
        <v>1.3725499999999999</v>
      </c>
      <c r="D6308" s="21">
        <v>25.614460000000001</v>
      </c>
      <c r="E6308" s="21"/>
      <c r="F6308" s="24">
        <f t="shared" si="196"/>
        <v>14.111499999999999</v>
      </c>
      <c r="G6308" s="24">
        <v>14.111499999999999</v>
      </c>
      <c r="H6308" s="23">
        <v>4.4978800000000003</v>
      </c>
      <c r="I6308" s="23"/>
      <c r="J6308" s="23">
        <v>150</v>
      </c>
      <c r="K6308" s="23"/>
    </row>
    <row r="6309" spans="1:11" ht="12.75" customHeight="1" x14ac:dyDescent="0.25">
      <c r="A6309" s="20">
        <f t="shared" si="197"/>
        <v>43149.49999998472</v>
      </c>
      <c r="B6309" s="21">
        <v>21.780670000000001</v>
      </c>
      <c r="C6309" s="22">
        <v>2.04053</v>
      </c>
      <c r="D6309" s="21">
        <v>31.614840000000001</v>
      </c>
      <c r="E6309" s="21"/>
      <c r="F6309" s="24">
        <f t="shared" si="196"/>
        <v>21.780670000000001</v>
      </c>
      <c r="G6309" s="24">
        <v>21.780670000000001</v>
      </c>
      <c r="H6309" s="23">
        <v>4.4904200000000003</v>
      </c>
      <c r="I6309" s="23"/>
      <c r="J6309" s="23">
        <v>150</v>
      </c>
      <c r="K6309" s="23"/>
    </row>
    <row r="6310" spans="1:11" ht="12.75" customHeight="1" x14ac:dyDescent="0.25">
      <c r="A6310" s="20">
        <f t="shared" si="197"/>
        <v>43149.541666651385</v>
      </c>
      <c r="B6310" s="21">
        <v>34.455170000000003</v>
      </c>
      <c r="C6310" s="22">
        <v>1.98367</v>
      </c>
      <c r="D6310" s="21">
        <v>34.004249999999999</v>
      </c>
      <c r="E6310" s="21"/>
      <c r="F6310" s="24">
        <f t="shared" si="196"/>
        <v>34.455170000000003</v>
      </c>
      <c r="G6310" s="24">
        <v>34.455170000000003</v>
      </c>
      <c r="H6310" s="23">
        <v>4.4901299999999997</v>
      </c>
      <c r="I6310" s="23"/>
      <c r="J6310" s="23">
        <v>150</v>
      </c>
      <c r="K6310" s="23"/>
    </row>
    <row r="6311" spans="1:11" ht="12.75" customHeight="1" x14ac:dyDescent="0.25">
      <c r="A6311" s="20">
        <f t="shared" si="197"/>
        <v>43149.583333318049</v>
      </c>
      <c r="B6311" s="21">
        <v>22.280999999999999</v>
      </c>
      <c r="C6311" s="22">
        <v>1.95947</v>
      </c>
      <c r="D6311" s="21">
        <v>38.259749999999997</v>
      </c>
      <c r="E6311" s="21"/>
      <c r="F6311" s="24">
        <f t="shared" si="196"/>
        <v>22.280999999999999</v>
      </c>
      <c r="G6311" s="24">
        <v>22.280999999999999</v>
      </c>
      <c r="H6311" s="23">
        <v>4.4894999999999996</v>
      </c>
      <c r="I6311" s="23"/>
      <c r="J6311" s="23">
        <v>150</v>
      </c>
      <c r="K6311" s="23"/>
    </row>
    <row r="6312" spans="1:11" ht="12.75" customHeight="1" x14ac:dyDescent="0.25">
      <c r="A6312" s="20">
        <f t="shared" si="197"/>
        <v>43149.624999984713</v>
      </c>
      <c r="B6312" s="21">
        <v>17.110499999999998</v>
      </c>
      <c r="C6312" s="22">
        <v>2.3132199999999998</v>
      </c>
      <c r="D6312" s="21">
        <v>5.9148699999999996</v>
      </c>
      <c r="E6312" s="21"/>
      <c r="F6312" s="24">
        <f t="shared" si="196"/>
        <v>17.110499999999998</v>
      </c>
      <c r="G6312" s="24">
        <v>17.110499999999998</v>
      </c>
      <c r="H6312" s="23">
        <v>4.4842500000000003</v>
      </c>
      <c r="I6312" s="23"/>
      <c r="J6312" s="23">
        <v>150</v>
      </c>
      <c r="K6312" s="23"/>
    </row>
    <row r="6313" spans="1:11" ht="12.75" customHeight="1" x14ac:dyDescent="0.25">
      <c r="A6313" s="20">
        <f t="shared" si="197"/>
        <v>43149.666666651377</v>
      </c>
      <c r="B6313" s="21">
        <v>21.733879999999999</v>
      </c>
      <c r="C6313" s="22">
        <v>2.1731699999999998</v>
      </c>
      <c r="D6313" s="21">
        <v>10.506320000000001</v>
      </c>
      <c r="E6313" s="21"/>
      <c r="F6313" s="24">
        <f t="shared" si="196"/>
        <v>21.733879999999999</v>
      </c>
      <c r="G6313" s="24">
        <v>21.733879999999999</v>
      </c>
      <c r="H6313" s="23">
        <v>4.4815199999999997</v>
      </c>
      <c r="I6313" s="23"/>
      <c r="J6313" s="23">
        <v>150</v>
      </c>
      <c r="K6313" s="23"/>
    </row>
    <row r="6314" spans="1:11" ht="12.75" customHeight="1" x14ac:dyDescent="0.25">
      <c r="A6314" s="20">
        <f t="shared" si="197"/>
        <v>43149.708333318042</v>
      </c>
      <c r="B6314" s="21">
        <v>23.0352</v>
      </c>
      <c r="C6314" s="22">
        <v>2.2362500000000001</v>
      </c>
      <c r="D6314" s="21">
        <v>49.378480000000003</v>
      </c>
      <c r="E6314" s="21"/>
      <c r="F6314" s="24">
        <f t="shared" si="196"/>
        <v>23.0352</v>
      </c>
      <c r="G6314" s="24">
        <v>23.0352</v>
      </c>
      <c r="H6314" s="23">
        <v>4.4766700000000004</v>
      </c>
      <c r="I6314" s="23"/>
      <c r="J6314" s="23">
        <v>150</v>
      </c>
      <c r="K6314" s="23"/>
    </row>
    <row r="6315" spans="1:11" ht="12.75" customHeight="1" x14ac:dyDescent="0.25">
      <c r="A6315" s="20">
        <f t="shared" si="197"/>
        <v>43149.749999984706</v>
      </c>
      <c r="B6315" s="21">
        <v>21.760829999999999</v>
      </c>
      <c r="C6315" s="22">
        <v>1.9841200000000001</v>
      </c>
      <c r="D6315" s="21">
        <v>54.065620000000003</v>
      </c>
      <c r="E6315" s="21"/>
      <c r="F6315" s="24">
        <f t="shared" si="196"/>
        <v>21.760829999999999</v>
      </c>
      <c r="G6315" s="24">
        <v>21.760829999999999</v>
      </c>
      <c r="H6315" s="23">
        <v>4.4764499999999998</v>
      </c>
      <c r="I6315" s="23"/>
      <c r="J6315" s="23">
        <v>150</v>
      </c>
      <c r="K6315" s="23"/>
    </row>
    <row r="6316" spans="1:11" ht="12.75" customHeight="1" x14ac:dyDescent="0.25">
      <c r="A6316" s="20">
        <f t="shared" si="197"/>
        <v>43149.79166665137</v>
      </c>
      <c r="B6316" s="21">
        <v>19.119140000000002</v>
      </c>
      <c r="C6316" s="22">
        <v>1.0307999999999999</v>
      </c>
      <c r="D6316" s="21">
        <v>62.047469999999997</v>
      </c>
      <c r="E6316" s="21"/>
      <c r="F6316" s="24">
        <f t="shared" si="196"/>
        <v>19.119140000000002</v>
      </c>
      <c r="G6316" s="24">
        <v>19.119140000000002</v>
      </c>
      <c r="H6316" s="23">
        <v>4.4714499999999999</v>
      </c>
      <c r="I6316" s="23"/>
      <c r="J6316" s="23">
        <v>150</v>
      </c>
      <c r="K6316" s="23"/>
    </row>
    <row r="6317" spans="1:11" ht="12.75" customHeight="1" x14ac:dyDescent="0.25">
      <c r="A6317" s="20">
        <f t="shared" si="197"/>
        <v>43149.833333318034</v>
      </c>
      <c r="B6317" s="21">
        <v>22.085370000000001</v>
      </c>
      <c r="C6317" s="22">
        <v>0.28586</v>
      </c>
      <c r="D6317" s="21">
        <v>104.9212</v>
      </c>
      <c r="E6317" s="21"/>
      <c r="F6317" s="24">
        <f t="shared" si="196"/>
        <v>22.085370000000001</v>
      </c>
      <c r="G6317" s="24">
        <v>22.085370000000001</v>
      </c>
      <c r="H6317" s="23">
        <v>4.47</v>
      </c>
      <c r="I6317" s="23"/>
      <c r="J6317" s="23">
        <v>150</v>
      </c>
      <c r="K6317" s="23"/>
    </row>
    <row r="6318" spans="1:11" ht="12.75" customHeight="1" x14ac:dyDescent="0.25">
      <c r="A6318" s="20">
        <f t="shared" si="197"/>
        <v>43149.874999984699</v>
      </c>
      <c r="B6318" s="21">
        <v>33.742469999999997</v>
      </c>
      <c r="C6318" s="22">
        <v>0.23880999999999999</v>
      </c>
      <c r="D6318" s="21">
        <v>132.83340000000001</v>
      </c>
      <c r="E6318" s="21"/>
      <c r="F6318" s="24">
        <f t="shared" si="196"/>
        <v>33.742469999999997</v>
      </c>
      <c r="G6318" s="24">
        <v>33.742469999999997</v>
      </c>
      <c r="H6318" s="23">
        <v>4.4658699999999998</v>
      </c>
      <c r="I6318" s="23"/>
      <c r="J6318" s="23">
        <v>150</v>
      </c>
      <c r="K6318" s="23"/>
    </row>
    <row r="6319" spans="1:11" ht="12.75" customHeight="1" x14ac:dyDescent="0.25">
      <c r="A6319" s="20">
        <f t="shared" si="197"/>
        <v>43149.916666651363</v>
      </c>
      <c r="B6319" s="21">
        <v>13.160909999999999</v>
      </c>
      <c r="C6319" s="22">
        <v>0.40200000000000002</v>
      </c>
      <c r="D6319" s="21">
        <v>87.34939</v>
      </c>
      <c r="E6319" s="21"/>
      <c r="F6319" s="24">
        <f t="shared" si="196"/>
        <v>13.160909999999999</v>
      </c>
      <c r="G6319" s="24">
        <v>13.160909999999999</v>
      </c>
      <c r="H6319" s="23">
        <v>4.4634400000000003</v>
      </c>
      <c r="I6319" s="23"/>
      <c r="J6319" s="23">
        <v>150</v>
      </c>
      <c r="K6319" s="23"/>
    </row>
    <row r="6320" spans="1:11" ht="12.75" customHeight="1" x14ac:dyDescent="0.25">
      <c r="A6320" s="20">
        <f t="shared" si="197"/>
        <v>43149.958333318027</v>
      </c>
      <c r="B6320" s="21">
        <v>17.998270000000002</v>
      </c>
      <c r="C6320" s="22">
        <v>0.43160999999999999</v>
      </c>
      <c r="D6320" s="21">
        <v>66.844359999999995</v>
      </c>
      <c r="E6320" s="21"/>
      <c r="F6320" s="24">
        <f t="shared" si="196"/>
        <v>17.998270000000002</v>
      </c>
      <c r="G6320" s="24">
        <v>17.998270000000002</v>
      </c>
      <c r="H6320" s="23">
        <v>4.4634</v>
      </c>
      <c r="I6320" s="23"/>
      <c r="J6320" s="23">
        <v>150</v>
      </c>
      <c r="K6320" s="23"/>
    </row>
    <row r="6321" spans="1:11" ht="12.75" customHeight="1" x14ac:dyDescent="0.25">
      <c r="A6321" s="20">
        <f t="shared" si="197"/>
        <v>43149.999999984691</v>
      </c>
      <c r="B6321" s="21">
        <v>16.556550000000001</v>
      </c>
      <c r="C6321" s="22">
        <v>0.20993999999999999</v>
      </c>
      <c r="D6321" s="21">
        <v>7.4817999999999998</v>
      </c>
      <c r="E6321" s="21"/>
      <c r="F6321" s="24">
        <f t="shared" si="196"/>
        <v>16.556550000000001</v>
      </c>
      <c r="G6321" s="24">
        <v>16.556550000000001</v>
      </c>
      <c r="H6321" s="23">
        <v>4.4628899999999998</v>
      </c>
      <c r="I6321" s="23"/>
      <c r="J6321" s="23">
        <v>150</v>
      </c>
      <c r="K6321" s="23"/>
    </row>
    <row r="6322" spans="1:11" ht="12.75" customHeight="1" x14ac:dyDescent="0.25">
      <c r="A6322" s="20">
        <f t="shared" si="197"/>
        <v>43150.041666651356</v>
      </c>
      <c r="B6322" s="21">
        <v>6.7840299999999996</v>
      </c>
      <c r="C6322" s="22">
        <v>0.40897</v>
      </c>
      <c r="D6322" s="21">
        <v>344.1096</v>
      </c>
      <c r="E6322" s="21"/>
      <c r="F6322" s="24">
        <f t="shared" si="196"/>
        <v>6.7840299999999996</v>
      </c>
      <c r="G6322" s="24">
        <v>6.7840299999999996</v>
      </c>
      <c r="H6322" s="23">
        <v>4.4576099999999999</v>
      </c>
      <c r="I6322" s="23">
        <f>COUNTIF(G6322:G6345,"&gt;150")</f>
        <v>3</v>
      </c>
      <c r="J6322" s="23">
        <v>150</v>
      </c>
      <c r="K6322" s="23"/>
    </row>
    <row r="6323" spans="1:11" ht="12.75" customHeight="1" x14ac:dyDescent="0.25">
      <c r="A6323" s="20">
        <f t="shared" si="197"/>
        <v>43150.08333331802</v>
      </c>
      <c r="B6323" s="21"/>
      <c r="C6323" s="22">
        <v>0.30053999999999997</v>
      </c>
      <c r="D6323" s="21">
        <v>252.45240000000001</v>
      </c>
      <c r="E6323" s="21"/>
      <c r="F6323" s="24" t="str">
        <f t="shared" si="196"/>
        <v/>
      </c>
      <c r="G6323" s="24" t="s">
        <v>189</v>
      </c>
      <c r="H6323" s="23">
        <v>4.45756</v>
      </c>
      <c r="I6323" s="23"/>
      <c r="J6323" s="23">
        <v>150</v>
      </c>
      <c r="K6323" s="23"/>
    </row>
    <row r="6324" spans="1:11" ht="12.75" customHeight="1" x14ac:dyDescent="0.25">
      <c r="A6324" s="20">
        <f t="shared" si="197"/>
        <v>43150.124999984684</v>
      </c>
      <c r="B6324" s="21"/>
      <c r="C6324" s="22">
        <v>0.53261000000000003</v>
      </c>
      <c r="D6324" s="21">
        <v>230.94450000000001</v>
      </c>
      <c r="E6324" s="21"/>
      <c r="F6324" s="24" t="str">
        <f t="shared" si="196"/>
        <v/>
      </c>
      <c r="G6324" s="24" t="s">
        <v>189</v>
      </c>
      <c r="H6324" s="23">
        <v>4.4544499999999996</v>
      </c>
      <c r="I6324" s="23"/>
      <c r="J6324" s="23">
        <v>150</v>
      </c>
      <c r="K6324" s="23"/>
    </row>
    <row r="6325" spans="1:11" ht="12.75" customHeight="1" x14ac:dyDescent="0.25">
      <c r="A6325" s="20">
        <f t="shared" si="197"/>
        <v>43150.166666651348</v>
      </c>
      <c r="B6325" s="21">
        <v>39.724249999999998</v>
      </c>
      <c r="C6325" s="22">
        <v>0.41833999999999999</v>
      </c>
      <c r="D6325" s="21">
        <v>274.43470000000002</v>
      </c>
      <c r="E6325" s="21"/>
      <c r="F6325" s="24">
        <f t="shared" si="196"/>
        <v>39.724249999999998</v>
      </c>
      <c r="G6325" s="24">
        <v>39.724249999999998</v>
      </c>
      <c r="H6325" s="23">
        <v>4.4539600000000004</v>
      </c>
      <c r="I6325" s="23"/>
      <c r="J6325" s="23">
        <v>150</v>
      </c>
      <c r="K6325" s="23"/>
    </row>
    <row r="6326" spans="1:11" ht="12.75" customHeight="1" x14ac:dyDescent="0.25">
      <c r="A6326" s="20">
        <f t="shared" si="197"/>
        <v>43150.208333318013</v>
      </c>
      <c r="B6326" s="21">
        <v>39.022019999999998</v>
      </c>
      <c r="C6326" s="22">
        <v>0.36141000000000001</v>
      </c>
      <c r="D6326" s="21">
        <v>317.20139999999998</v>
      </c>
      <c r="E6326" s="21"/>
      <c r="F6326" s="24">
        <f t="shared" si="196"/>
        <v>39.022019999999998</v>
      </c>
      <c r="G6326" s="24">
        <v>39.022019999999998</v>
      </c>
      <c r="H6326" s="23">
        <v>4.4530000000000003</v>
      </c>
      <c r="I6326" s="23"/>
      <c r="J6326" s="23">
        <v>150</v>
      </c>
      <c r="K6326" s="23"/>
    </row>
    <row r="6327" spans="1:11" ht="12.75" customHeight="1" x14ac:dyDescent="0.25">
      <c r="A6327" s="20">
        <f t="shared" si="197"/>
        <v>43150.249999984677</v>
      </c>
      <c r="B6327" s="21">
        <v>158.66720000000001</v>
      </c>
      <c r="C6327" s="22">
        <v>0.39601999999999998</v>
      </c>
      <c r="D6327" s="21">
        <v>279.5403</v>
      </c>
      <c r="E6327" s="21"/>
      <c r="F6327" s="24">
        <f t="shared" si="196"/>
        <v>158.66720000000001</v>
      </c>
      <c r="G6327" s="24">
        <v>158.66720000000001</v>
      </c>
      <c r="H6327" s="23">
        <v>4.4523999999999999</v>
      </c>
      <c r="I6327" s="23"/>
      <c r="J6327" s="23">
        <v>150</v>
      </c>
      <c r="K6327" s="23"/>
    </row>
    <row r="6328" spans="1:11" ht="12.75" customHeight="1" x14ac:dyDescent="0.25">
      <c r="A6328" s="20">
        <f t="shared" si="197"/>
        <v>43150.291666651341</v>
      </c>
      <c r="B6328" s="21">
        <v>168.75540000000001</v>
      </c>
      <c r="C6328" s="22">
        <v>0.65366000000000002</v>
      </c>
      <c r="D6328" s="21">
        <v>275.59219999999999</v>
      </c>
      <c r="E6328" s="21"/>
      <c r="F6328" s="24">
        <f t="shared" si="196"/>
        <v>168.75540000000001</v>
      </c>
      <c r="G6328" s="24">
        <v>168.75540000000001</v>
      </c>
      <c r="H6328" s="23">
        <v>4.4500400000000004</v>
      </c>
      <c r="I6328" s="23"/>
      <c r="J6328" s="23">
        <v>150</v>
      </c>
      <c r="K6328" s="23"/>
    </row>
    <row r="6329" spans="1:11" ht="12.75" customHeight="1" x14ac:dyDescent="0.25">
      <c r="A6329" s="20">
        <f t="shared" si="197"/>
        <v>43150.333333318005</v>
      </c>
      <c r="B6329" s="21">
        <v>178.83070000000001</v>
      </c>
      <c r="C6329" s="22">
        <v>0.43324000000000001</v>
      </c>
      <c r="D6329" s="21">
        <v>213.9211</v>
      </c>
      <c r="E6329" s="21"/>
      <c r="F6329" s="24">
        <f t="shared" si="196"/>
        <v>178.83070000000001</v>
      </c>
      <c r="G6329" s="24">
        <v>178.83070000000001</v>
      </c>
      <c r="H6329" s="23">
        <v>4.4497299999999997</v>
      </c>
      <c r="I6329" s="23"/>
      <c r="J6329" s="23">
        <v>150</v>
      </c>
      <c r="K6329" s="23"/>
    </row>
    <row r="6330" spans="1:11" ht="12.75" customHeight="1" x14ac:dyDescent="0.25">
      <c r="A6330" s="20">
        <f t="shared" si="197"/>
        <v>43150.37499998467</v>
      </c>
      <c r="B6330" s="21">
        <v>147.8091</v>
      </c>
      <c r="C6330" s="22">
        <v>1.29573</v>
      </c>
      <c r="D6330" s="21">
        <v>11.866479999999999</v>
      </c>
      <c r="E6330" s="21"/>
      <c r="F6330" s="24">
        <f t="shared" si="196"/>
        <v>147.8091</v>
      </c>
      <c r="G6330" s="24">
        <v>147.8091</v>
      </c>
      <c r="H6330" s="23">
        <v>4.4496099999999998</v>
      </c>
      <c r="I6330" s="23"/>
      <c r="J6330" s="23">
        <v>150</v>
      </c>
      <c r="K6330" s="23"/>
    </row>
    <row r="6331" spans="1:11" ht="12.75" customHeight="1" x14ac:dyDescent="0.25">
      <c r="A6331" s="20">
        <f t="shared" si="197"/>
        <v>43150.416666651334</v>
      </c>
      <c r="B6331" s="21">
        <v>15.79044</v>
      </c>
      <c r="C6331" s="22">
        <v>2.1868599999999998</v>
      </c>
      <c r="D6331" s="21">
        <v>6.0829399999999998</v>
      </c>
      <c r="E6331" s="21"/>
      <c r="F6331" s="24">
        <f t="shared" si="196"/>
        <v>15.79044</v>
      </c>
      <c r="G6331" s="24">
        <v>15.79044</v>
      </c>
      <c r="H6331" s="23">
        <v>4.4474499999999999</v>
      </c>
      <c r="I6331" s="23"/>
      <c r="J6331" s="23">
        <v>150</v>
      </c>
      <c r="K6331" s="23"/>
    </row>
    <row r="6332" spans="1:11" ht="12.75" customHeight="1" x14ac:dyDescent="0.25">
      <c r="A6332" s="20">
        <f t="shared" si="197"/>
        <v>43150.458333317998</v>
      </c>
      <c r="B6332" s="21">
        <v>18.60089</v>
      </c>
      <c r="C6332" s="22">
        <v>1.8555999999999999</v>
      </c>
      <c r="D6332" s="21">
        <v>7.7016499999999999</v>
      </c>
      <c r="E6332" s="21"/>
      <c r="F6332" s="24">
        <f t="shared" si="196"/>
        <v>18.60089</v>
      </c>
      <c r="G6332" s="24">
        <v>18.60089</v>
      </c>
      <c r="H6332" s="23">
        <v>4.4451700000000001</v>
      </c>
      <c r="I6332" s="23"/>
      <c r="J6332" s="23">
        <v>150</v>
      </c>
      <c r="K6332" s="23"/>
    </row>
    <row r="6333" spans="1:11" ht="12.75" customHeight="1" x14ac:dyDescent="0.25">
      <c r="A6333" s="20">
        <f t="shared" si="197"/>
        <v>43150.499999984662</v>
      </c>
      <c r="B6333" s="21">
        <v>15.150219999999999</v>
      </c>
      <c r="C6333" s="22">
        <v>2.4116900000000001</v>
      </c>
      <c r="D6333" s="21">
        <v>39.61842</v>
      </c>
      <c r="E6333" s="21"/>
      <c r="F6333" s="24">
        <f t="shared" si="196"/>
        <v>15.150219999999999</v>
      </c>
      <c r="G6333" s="24">
        <v>15.150219999999999</v>
      </c>
      <c r="H6333" s="23">
        <v>4.4438199999999997</v>
      </c>
      <c r="I6333" s="23"/>
      <c r="J6333" s="23">
        <v>150</v>
      </c>
      <c r="K6333" s="23"/>
    </row>
    <row r="6334" spans="1:11" ht="12.75" customHeight="1" x14ac:dyDescent="0.25">
      <c r="A6334" s="20">
        <f t="shared" si="197"/>
        <v>43150.541666651327</v>
      </c>
      <c r="B6334" s="21">
        <v>19.461310000000001</v>
      </c>
      <c r="C6334" s="22">
        <v>2.7700200000000001</v>
      </c>
      <c r="D6334" s="21">
        <v>18.574619999999999</v>
      </c>
      <c r="E6334" s="21"/>
      <c r="F6334" s="24">
        <f t="shared" si="196"/>
        <v>19.461310000000001</v>
      </c>
      <c r="G6334" s="24">
        <v>19.461310000000001</v>
      </c>
      <c r="H6334" s="23">
        <v>4.4404399999999997</v>
      </c>
      <c r="I6334" s="23"/>
      <c r="J6334" s="23">
        <v>150</v>
      </c>
      <c r="K6334" s="23"/>
    </row>
    <row r="6335" spans="1:11" ht="12.75" customHeight="1" x14ac:dyDescent="0.25">
      <c r="A6335" s="20">
        <f t="shared" si="197"/>
        <v>43150.583333317991</v>
      </c>
      <c r="B6335" s="21">
        <v>19.904910000000001</v>
      </c>
      <c r="C6335" s="22">
        <v>2.4697900000000002</v>
      </c>
      <c r="D6335" s="21">
        <v>33.320430000000002</v>
      </c>
      <c r="E6335" s="21"/>
      <c r="F6335" s="24">
        <f t="shared" si="196"/>
        <v>19.904910000000001</v>
      </c>
      <c r="G6335" s="24">
        <v>19.904910000000001</v>
      </c>
      <c r="H6335" s="23">
        <v>4.4401900000000003</v>
      </c>
      <c r="I6335" s="23"/>
      <c r="J6335" s="23">
        <v>150</v>
      </c>
      <c r="K6335" s="23"/>
    </row>
    <row r="6336" spans="1:11" ht="12.75" customHeight="1" x14ac:dyDescent="0.25">
      <c r="A6336" s="20">
        <f t="shared" si="197"/>
        <v>43150.624999984655</v>
      </c>
      <c r="B6336" s="21">
        <v>12.3996</v>
      </c>
      <c r="C6336" s="22">
        <v>3.2542900000000001</v>
      </c>
      <c r="D6336" s="21">
        <v>27.15953</v>
      </c>
      <c r="E6336" s="21"/>
      <c r="F6336" s="24">
        <f t="shared" si="196"/>
        <v>12.3996</v>
      </c>
      <c r="G6336" s="24">
        <v>12.3996</v>
      </c>
      <c r="H6336" s="23">
        <v>4.4378299999999999</v>
      </c>
      <c r="I6336" s="23"/>
      <c r="J6336" s="23">
        <v>150</v>
      </c>
      <c r="K6336" s="23"/>
    </row>
    <row r="6337" spans="1:11" ht="12.75" customHeight="1" x14ac:dyDescent="0.25">
      <c r="A6337" s="20">
        <f t="shared" si="197"/>
        <v>43150.666666651319</v>
      </c>
      <c r="B6337" s="21">
        <v>17.011420000000001</v>
      </c>
      <c r="C6337" s="22">
        <v>2.4868000000000001</v>
      </c>
      <c r="D6337" s="21">
        <v>356.96140000000003</v>
      </c>
      <c r="E6337" s="21"/>
      <c r="F6337" s="24">
        <f t="shared" si="196"/>
        <v>17.011420000000001</v>
      </c>
      <c r="G6337" s="24">
        <v>17.011420000000001</v>
      </c>
      <c r="H6337" s="23">
        <v>4.4353300000000004</v>
      </c>
      <c r="I6337" s="23"/>
      <c r="J6337" s="23">
        <v>150</v>
      </c>
      <c r="K6337" s="23"/>
    </row>
    <row r="6338" spans="1:11" ht="12.75" customHeight="1" x14ac:dyDescent="0.25">
      <c r="A6338" s="20">
        <f t="shared" si="197"/>
        <v>43150.708333317983</v>
      </c>
      <c r="B6338" s="21">
        <v>25.57517</v>
      </c>
      <c r="C6338" s="22">
        <v>2.22681</v>
      </c>
      <c r="D6338" s="21">
        <v>38.227260000000001</v>
      </c>
      <c r="E6338" s="21"/>
      <c r="F6338" s="24">
        <f t="shared" si="196"/>
        <v>25.57517</v>
      </c>
      <c r="G6338" s="24">
        <v>25.57517</v>
      </c>
      <c r="H6338" s="23">
        <v>4.4306099999999997</v>
      </c>
      <c r="I6338" s="23"/>
      <c r="J6338" s="23">
        <v>150</v>
      </c>
      <c r="K6338" s="23"/>
    </row>
    <row r="6339" spans="1:11" ht="12.75" customHeight="1" x14ac:dyDescent="0.25">
      <c r="A6339" s="20">
        <f t="shared" si="197"/>
        <v>43150.749999984648</v>
      </c>
      <c r="B6339" s="21"/>
      <c r="C6339" s="22">
        <v>2.4385400000000002</v>
      </c>
      <c r="D6339" s="21">
        <v>17.816590000000001</v>
      </c>
      <c r="E6339" s="21"/>
      <c r="F6339" s="24" t="str">
        <f t="shared" si="196"/>
        <v/>
      </c>
      <c r="G6339" s="24" t="s">
        <v>189</v>
      </c>
      <c r="H6339" s="23">
        <v>4.4304399999999999</v>
      </c>
      <c r="I6339" s="23"/>
      <c r="J6339" s="23">
        <v>150</v>
      </c>
      <c r="K6339" s="23"/>
    </row>
    <row r="6340" spans="1:11" ht="12.75" customHeight="1" x14ac:dyDescent="0.25">
      <c r="A6340" s="20">
        <f t="shared" si="197"/>
        <v>43150.791666651312</v>
      </c>
      <c r="B6340" s="21">
        <v>28.223389999999998</v>
      </c>
      <c r="C6340" s="22">
        <v>1.84585</v>
      </c>
      <c r="D6340" s="21">
        <v>43.192639999999997</v>
      </c>
      <c r="E6340" s="21"/>
      <c r="F6340" s="24">
        <f t="shared" si="196"/>
        <v>28.223389999999998</v>
      </c>
      <c r="G6340" s="24">
        <v>28.223389999999998</v>
      </c>
      <c r="H6340" s="23">
        <v>4.4278300000000002</v>
      </c>
      <c r="I6340" s="23"/>
      <c r="J6340" s="23">
        <v>150</v>
      </c>
      <c r="K6340" s="23"/>
    </row>
    <row r="6341" spans="1:11" ht="12.75" customHeight="1" x14ac:dyDescent="0.25">
      <c r="A6341" s="20">
        <f t="shared" si="197"/>
        <v>43150.833333317976</v>
      </c>
      <c r="B6341" s="21">
        <v>11.824669999999999</v>
      </c>
      <c r="C6341" s="22">
        <v>1.38636</v>
      </c>
      <c r="D6341" s="21">
        <v>40.003419999999998</v>
      </c>
      <c r="E6341" s="21"/>
      <c r="F6341" s="24">
        <f t="shared" si="196"/>
        <v>11.824669999999999</v>
      </c>
      <c r="G6341" s="24">
        <v>11.824669999999999</v>
      </c>
      <c r="H6341" s="23">
        <v>4.42767</v>
      </c>
      <c r="I6341" s="23"/>
      <c r="J6341" s="23">
        <v>150</v>
      </c>
      <c r="K6341" s="23"/>
    </row>
    <row r="6342" spans="1:11" ht="12.75" customHeight="1" x14ac:dyDescent="0.25">
      <c r="A6342" s="20">
        <f t="shared" si="197"/>
        <v>43150.87499998464</v>
      </c>
      <c r="B6342" s="21">
        <v>10.776109999999999</v>
      </c>
      <c r="C6342" s="22">
        <v>0.89432999999999996</v>
      </c>
      <c r="D6342" s="21">
        <v>57.715409999999999</v>
      </c>
      <c r="E6342" s="21"/>
      <c r="F6342" s="24">
        <f t="shared" si="196"/>
        <v>10.776109999999999</v>
      </c>
      <c r="G6342" s="24">
        <v>10.776109999999999</v>
      </c>
      <c r="H6342" s="23">
        <v>4.4214399999999996</v>
      </c>
      <c r="I6342" s="23"/>
      <c r="J6342" s="23">
        <v>150</v>
      </c>
      <c r="K6342" s="23"/>
    </row>
    <row r="6343" spans="1:11" ht="12.75" customHeight="1" x14ac:dyDescent="0.25">
      <c r="A6343" s="20">
        <f t="shared" si="197"/>
        <v>43150.916666651305</v>
      </c>
      <c r="B6343" s="21">
        <v>13.340299999999999</v>
      </c>
      <c r="C6343" s="22">
        <v>0.96514999999999995</v>
      </c>
      <c r="D6343" s="21">
        <v>23.321269999999998</v>
      </c>
      <c r="E6343" s="21"/>
      <c r="F6343" s="24">
        <f t="shared" si="196"/>
        <v>13.340299999999999</v>
      </c>
      <c r="G6343" s="24">
        <v>13.340299999999999</v>
      </c>
      <c r="H6343" s="23">
        <v>4.4194500000000003</v>
      </c>
      <c r="I6343" s="23"/>
      <c r="J6343" s="23">
        <v>150</v>
      </c>
      <c r="K6343" s="23"/>
    </row>
    <row r="6344" spans="1:11" ht="12.75" customHeight="1" x14ac:dyDescent="0.25">
      <c r="A6344" s="20">
        <f t="shared" si="197"/>
        <v>43150.958333317969</v>
      </c>
      <c r="B6344" s="21">
        <v>13.41695</v>
      </c>
      <c r="C6344" s="22">
        <v>1.33205</v>
      </c>
      <c r="D6344" s="21">
        <v>349.80040000000002</v>
      </c>
      <c r="E6344" s="21"/>
      <c r="F6344" s="24">
        <f t="shared" si="196"/>
        <v>13.41695</v>
      </c>
      <c r="G6344" s="24">
        <v>13.41695</v>
      </c>
      <c r="H6344" s="23">
        <v>4.4174100000000003</v>
      </c>
      <c r="I6344" s="23"/>
      <c r="J6344" s="23">
        <v>150</v>
      </c>
      <c r="K6344" s="23"/>
    </row>
    <row r="6345" spans="1:11" ht="12.75" customHeight="1" x14ac:dyDescent="0.25">
      <c r="A6345" s="20">
        <f t="shared" si="197"/>
        <v>43150.999999984633</v>
      </c>
      <c r="B6345" s="21">
        <v>13.320349999999999</v>
      </c>
      <c r="C6345" s="22">
        <v>0.92166000000000003</v>
      </c>
      <c r="D6345" s="21">
        <v>339.16680000000002</v>
      </c>
      <c r="E6345" s="21"/>
      <c r="F6345" s="24">
        <f t="shared" si="196"/>
        <v>13.320349999999999</v>
      </c>
      <c r="G6345" s="24">
        <v>13.320349999999999</v>
      </c>
      <c r="H6345" s="23">
        <v>4.4110800000000001</v>
      </c>
      <c r="I6345" s="23"/>
      <c r="J6345" s="23">
        <v>150</v>
      </c>
      <c r="K6345" s="23"/>
    </row>
    <row r="6346" spans="1:11" ht="12.75" customHeight="1" x14ac:dyDescent="0.25">
      <c r="A6346" s="20">
        <f t="shared" si="197"/>
        <v>43151.041666651297</v>
      </c>
      <c r="B6346" s="21">
        <v>16.18319</v>
      </c>
      <c r="C6346" s="22">
        <v>1.1016699999999999</v>
      </c>
      <c r="D6346" s="21">
        <v>349.8202</v>
      </c>
      <c r="E6346" s="21"/>
      <c r="F6346" s="24">
        <f t="shared" si="196"/>
        <v>16.18319</v>
      </c>
      <c r="G6346" s="24">
        <v>16.18319</v>
      </c>
      <c r="H6346" s="23">
        <v>4.4087300000000003</v>
      </c>
      <c r="I6346" s="23">
        <f>COUNTIF(G6346:G6369,"&gt;150")</f>
        <v>0</v>
      </c>
      <c r="J6346" s="23">
        <v>150</v>
      </c>
      <c r="K6346" s="23"/>
    </row>
    <row r="6347" spans="1:11" ht="12.75" customHeight="1" x14ac:dyDescent="0.25">
      <c r="A6347" s="20">
        <f t="shared" si="197"/>
        <v>43151.083333317962</v>
      </c>
      <c r="B6347" s="21">
        <v>17.245979999999999</v>
      </c>
      <c r="C6347" s="22">
        <v>0.90654999999999997</v>
      </c>
      <c r="D6347" s="21">
        <v>346.00659999999999</v>
      </c>
      <c r="E6347" s="21"/>
      <c r="F6347" s="24">
        <f t="shared" ref="F6347:F6410" si="198">IF(AND(B6347&gt;0,ISNUMBER(B6347)),B6347,"")</f>
        <v>17.245979999999999</v>
      </c>
      <c r="G6347" s="24">
        <v>17.245979999999999</v>
      </c>
      <c r="H6347" s="23">
        <v>4.4071699999999998</v>
      </c>
      <c r="I6347" s="23"/>
      <c r="J6347" s="23">
        <v>150</v>
      </c>
      <c r="K6347" s="23"/>
    </row>
    <row r="6348" spans="1:11" ht="12.75" customHeight="1" x14ac:dyDescent="0.25">
      <c r="A6348" s="20">
        <f t="shared" ref="A6348:A6411" si="199">A6347+1/24</f>
        <v>43151.124999984626</v>
      </c>
      <c r="B6348" s="21">
        <v>16.009119999999999</v>
      </c>
      <c r="C6348" s="22">
        <v>0.85753999999999997</v>
      </c>
      <c r="D6348" s="21">
        <v>22.634889999999999</v>
      </c>
      <c r="E6348" s="21"/>
      <c r="F6348" s="24">
        <f t="shared" si="198"/>
        <v>16.009119999999999</v>
      </c>
      <c r="G6348" s="24">
        <v>16.009119999999999</v>
      </c>
      <c r="H6348" s="23">
        <v>4.4059200000000001</v>
      </c>
      <c r="I6348" s="23"/>
      <c r="J6348" s="23">
        <v>150</v>
      </c>
      <c r="K6348" s="23"/>
    </row>
    <row r="6349" spans="1:11" ht="12.75" customHeight="1" x14ac:dyDescent="0.25">
      <c r="A6349" s="20">
        <f t="shared" si="199"/>
        <v>43151.16666665129</v>
      </c>
      <c r="B6349" s="21">
        <v>4.7512100000000004</v>
      </c>
      <c r="C6349" s="22">
        <v>1.45797</v>
      </c>
      <c r="D6349" s="21">
        <v>42.589399999999998</v>
      </c>
      <c r="E6349" s="21"/>
      <c r="F6349" s="24">
        <f t="shared" si="198"/>
        <v>4.7512100000000004</v>
      </c>
      <c r="G6349" s="24">
        <v>4.7512100000000004</v>
      </c>
      <c r="H6349" s="23">
        <v>4.4037699999999997</v>
      </c>
      <c r="I6349" s="23"/>
      <c r="J6349" s="23">
        <v>150</v>
      </c>
      <c r="K6349" s="23"/>
    </row>
    <row r="6350" spans="1:11" ht="12.75" customHeight="1" x14ac:dyDescent="0.25">
      <c r="A6350" s="20">
        <f t="shared" si="199"/>
        <v>43151.208333317954</v>
      </c>
      <c r="B6350" s="21">
        <v>24.419740000000001</v>
      </c>
      <c r="C6350" s="22">
        <v>1.57056</v>
      </c>
      <c r="D6350" s="21">
        <v>15.898440000000001</v>
      </c>
      <c r="E6350" s="21"/>
      <c r="F6350" s="24">
        <f t="shared" si="198"/>
        <v>24.419740000000001</v>
      </c>
      <c r="G6350" s="24">
        <v>24.419740000000001</v>
      </c>
      <c r="H6350" s="23">
        <v>4.4037100000000002</v>
      </c>
      <c r="I6350" s="23"/>
      <c r="J6350" s="23">
        <v>150</v>
      </c>
      <c r="K6350" s="23"/>
    </row>
    <row r="6351" spans="1:11" ht="12.75" customHeight="1" x14ac:dyDescent="0.25">
      <c r="A6351" s="20">
        <f t="shared" si="199"/>
        <v>43151.249999984619</v>
      </c>
      <c r="B6351" s="21">
        <v>22.961790000000001</v>
      </c>
      <c r="C6351" s="22">
        <v>1.3855200000000001</v>
      </c>
      <c r="D6351" s="21">
        <v>38.84881</v>
      </c>
      <c r="E6351" s="21"/>
      <c r="F6351" s="24">
        <f t="shared" si="198"/>
        <v>22.961790000000001</v>
      </c>
      <c r="G6351" s="24">
        <v>22.961790000000001</v>
      </c>
      <c r="H6351" s="23">
        <v>4.3984399999999999</v>
      </c>
      <c r="I6351" s="23"/>
      <c r="J6351" s="23">
        <v>150</v>
      </c>
      <c r="K6351" s="23"/>
    </row>
    <row r="6352" spans="1:11" ht="12.75" customHeight="1" x14ac:dyDescent="0.25">
      <c r="A6352" s="20">
        <f t="shared" si="199"/>
        <v>43151.291666651283</v>
      </c>
      <c r="B6352" s="21"/>
      <c r="C6352" s="22">
        <v>1.7290099999999999</v>
      </c>
      <c r="D6352" s="21">
        <v>34.303370000000001</v>
      </c>
      <c r="E6352" s="21"/>
      <c r="F6352" s="24" t="str">
        <f t="shared" si="198"/>
        <v/>
      </c>
      <c r="G6352" s="24" t="s">
        <v>189</v>
      </c>
      <c r="H6352" s="23">
        <v>4.3949999999999996</v>
      </c>
      <c r="I6352" s="23"/>
      <c r="J6352" s="23">
        <v>150</v>
      </c>
      <c r="K6352" s="23"/>
    </row>
    <row r="6353" spans="1:11" ht="12.75" customHeight="1" x14ac:dyDescent="0.25">
      <c r="A6353" s="20">
        <f t="shared" si="199"/>
        <v>43151.333333317947</v>
      </c>
      <c r="B6353" s="21">
        <v>23.695499999999999</v>
      </c>
      <c r="C6353" s="22">
        <v>2.9244300000000001</v>
      </c>
      <c r="D6353" s="21">
        <v>9.4366199999999996</v>
      </c>
      <c r="E6353" s="21"/>
      <c r="F6353" s="24">
        <f t="shared" si="198"/>
        <v>23.695499999999999</v>
      </c>
      <c r="G6353" s="24">
        <v>23.695499999999999</v>
      </c>
      <c r="H6353" s="23">
        <v>4.3914400000000002</v>
      </c>
      <c r="I6353" s="23"/>
      <c r="J6353" s="23">
        <v>150</v>
      </c>
      <c r="K6353" s="23"/>
    </row>
    <row r="6354" spans="1:11" ht="12.75" customHeight="1" x14ac:dyDescent="0.25">
      <c r="A6354" s="20">
        <f t="shared" si="199"/>
        <v>43151.374999984611</v>
      </c>
      <c r="B6354" s="21">
        <v>24.2942</v>
      </c>
      <c r="C6354" s="22">
        <v>3.6794099999999998</v>
      </c>
      <c r="D6354" s="21">
        <v>8.4547600000000003</v>
      </c>
      <c r="E6354" s="21"/>
      <c r="F6354" s="24">
        <f t="shared" si="198"/>
        <v>24.2942</v>
      </c>
      <c r="G6354" s="24">
        <v>24.2942</v>
      </c>
      <c r="H6354" s="23">
        <v>4.38992</v>
      </c>
      <c r="I6354" s="23"/>
      <c r="J6354" s="23">
        <v>150</v>
      </c>
      <c r="K6354" s="23"/>
    </row>
    <row r="6355" spans="1:11" ht="12.75" customHeight="1" x14ac:dyDescent="0.25">
      <c r="A6355" s="20">
        <f t="shared" si="199"/>
        <v>43151.416666651276</v>
      </c>
      <c r="B6355" s="21">
        <v>44.146050000000002</v>
      </c>
      <c r="C6355" s="22">
        <v>3.7413099999999999</v>
      </c>
      <c r="D6355" s="21">
        <v>8.4790399999999995</v>
      </c>
      <c r="E6355" s="21"/>
      <c r="F6355" s="24">
        <f t="shared" si="198"/>
        <v>44.146050000000002</v>
      </c>
      <c r="G6355" s="24">
        <v>44.146050000000002</v>
      </c>
      <c r="H6355" s="23">
        <v>4.3896600000000001</v>
      </c>
      <c r="I6355" s="23"/>
      <c r="J6355" s="23">
        <v>150</v>
      </c>
      <c r="K6355" s="23"/>
    </row>
    <row r="6356" spans="1:11" ht="12.75" customHeight="1" x14ac:dyDescent="0.25">
      <c r="A6356" s="20">
        <f t="shared" si="199"/>
        <v>43151.45833331794</v>
      </c>
      <c r="B6356" s="21">
        <v>24.261109999999999</v>
      </c>
      <c r="C6356" s="22">
        <v>3.4215599999999999</v>
      </c>
      <c r="D6356" s="21">
        <v>7.1352099999999998</v>
      </c>
      <c r="E6356" s="21"/>
      <c r="F6356" s="24">
        <f t="shared" si="198"/>
        <v>24.261109999999999</v>
      </c>
      <c r="G6356" s="24">
        <v>24.261109999999999</v>
      </c>
      <c r="H6356" s="23">
        <v>4.38917</v>
      </c>
      <c r="I6356" s="23"/>
      <c r="J6356" s="23">
        <v>150</v>
      </c>
      <c r="K6356" s="23"/>
    </row>
    <row r="6357" spans="1:11" ht="12.75" customHeight="1" x14ac:dyDescent="0.25">
      <c r="A6357" s="20">
        <f t="shared" si="199"/>
        <v>43151.499999984604</v>
      </c>
      <c r="B6357" s="21">
        <v>14.523009999999999</v>
      </c>
      <c r="C6357" s="22">
        <v>3.4494500000000001</v>
      </c>
      <c r="D6357" s="21">
        <v>9.5119999999999996E-2</v>
      </c>
      <c r="E6357" s="21"/>
      <c r="F6357" s="24">
        <f t="shared" si="198"/>
        <v>14.523009999999999</v>
      </c>
      <c r="G6357" s="24">
        <v>14.523009999999999</v>
      </c>
      <c r="H6357" s="23">
        <v>4.3813899999999997</v>
      </c>
      <c r="I6357" s="23"/>
      <c r="J6357" s="23">
        <v>150</v>
      </c>
      <c r="K6357" s="23"/>
    </row>
    <row r="6358" spans="1:11" ht="12.75" customHeight="1" x14ac:dyDescent="0.25">
      <c r="A6358" s="20">
        <f t="shared" si="199"/>
        <v>43151.541666651268</v>
      </c>
      <c r="B6358" s="21">
        <v>13.70051</v>
      </c>
      <c r="C6358" s="22">
        <v>2.72376</v>
      </c>
      <c r="D6358" s="21">
        <v>22.738440000000001</v>
      </c>
      <c r="E6358" s="21"/>
      <c r="F6358" s="24">
        <f t="shared" si="198"/>
        <v>13.70051</v>
      </c>
      <c r="G6358" s="24">
        <v>13.70051</v>
      </c>
      <c r="H6358" s="23">
        <v>4.3803900000000002</v>
      </c>
      <c r="I6358" s="23"/>
      <c r="J6358" s="23">
        <v>150</v>
      </c>
      <c r="K6358" s="23"/>
    </row>
    <row r="6359" spans="1:11" ht="12.75" customHeight="1" x14ac:dyDescent="0.25">
      <c r="A6359" s="20">
        <f t="shared" si="199"/>
        <v>43151.583333317933</v>
      </c>
      <c r="B6359" s="21">
        <v>15.40204</v>
      </c>
      <c r="C6359" s="22">
        <v>4.4708500000000004</v>
      </c>
      <c r="D6359" s="21">
        <v>336.50880000000001</v>
      </c>
      <c r="E6359" s="21"/>
      <c r="F6359" s="24">
        <f t="shared" si="198"/>
        <v>15.40204</v>
      </c>
      <c r="G6359" s="24">
        <v>15.40204</v>
      </c>
      <c r="H6359" s="23">
        <v>4.3784700000000001</v>
      </c>
      <c r="I6359" s="23"/>
      <c r="J6359" s="23">
        <v>150</v>
      </c>
      <c r="K6359" s="23"/>
    </row>
    <row r="6360" spans="1:11" ht="12.75" customHeight="1" x14ac:dyDescent="0.25">
      <c r="A6360" s="20">
        <f t="shared" si="199"/>
        <v>43151.624999984597</v>
      </c>
      <c r="B6360" s="21">
        <v>4.4634400000000003</v>
      </c>
      <c r="C6360" s="22">
        <v>4.3181399999999996</v>
      </c>
      <c r="D6360" s="21">
        <v>338.94839999999999</v>
      </c>
      <c r="E6360" s="21"/>
      <c r="F6360" s="24">
        <f t="shared" si="198"/>
        <v>4.4634400000000003</v>
      </c>
      <c r="G6360" s="24">
        <v>4.4634400000000003</v>
      </c>
      <c r="H6360" s="23">
        <v>4.3689499999999999</v>
      </c>
      <c r="I6360" s="23"/>
      <c r="J6360" s="23">
        <v>150</v>
      </c>
      <c r="K6360" s="23"/>
    </row>
    <row r="6361" spans="1:11" ht="12.75" customHeight="1" x14ac:dyDescent="0.25">
      <c r="A6361" s="20">
        <f t="shared" si="199"/>
        <v>43151.666666651261</v>
      </c>
      <c r="B6361" s="21">
        <v>7.8967000000000001</v>
      </c>
      <c r="C6361" s="22">
        <v>3.7198199999999999</v>
      </c>
      <c r="D6361" s="21">
        <v>324.08249999999998</v>
      </c>
      <c r="E6361" s="21"/>
      <c r="F6361" s="24">
        <f t="shared" si="198"/>
        <v>7.8967000000000001</v>
      </c>
      <c r="G6361" s="24">
        <v>7.8967000000000001</v>
      </c>
      <c r="H6361" s="23">
        <v>4.36517</v>
      </c>
      <c r="I6361" s="23"/>
      <c r="J6361" s="23">
        <v>150</v>
      </c>
      <c r="K6361" s="23"/>
    </row>
    <row r="6362" spans="1:11" ht="12.75" customHeight="1" x14ac:dyDescent="0.25">
      <c r="A6362" s="20">
        <f t="shared" si="199"/>
        <v>43151.708333317925</v>
      </c>
      <c r="B6362" s="21">
        <v>23.19032</v>
      </c>
      <c r="C6362" s="22">
        <v>3.03003</v>
      </c>
      <c r="D6362" s="21">
        <v>326.01049999999998</v>
      </c>
      <c r="E6362" s="21"/>
      <c r="F6362" s="24">
        <f t="shared" si="198"/>
        <v>23.19032</v>
      </c>
      <c r="G6362" s="24">
        <v>23.19032</v>
      </c>
      <c r="H6362" s="23">
        <v>4.3645800000000001</v>
      </c>
      <c r="I6362" s="23"/>
      <c r="J6362" s="23">
        <v>150</v>
      </c>
      <c r="K6362" s="23"/>
    </row>
    <row r="6363" spans="1:11" ht="12.75" customHeight="1" x14ac:dyDescent="0.25">
      <c r="A6363" s="20">
        <f t="shared" si="199"/>
        <v>43151.74999998459</v>
      </c>
      <c r="B6363" s="21">
        <v>32.162939999999999</v>
      </c>
      <c r="C6363" s="22">
        <v>3.5305599999999999</v>
      </c>
      <c r="D6363" s="21">
        <v>327.37099999999998</v>
      </c>
      <c r="E6363" s="21"/>
      <c r="F6363" s="24">
        <f t="shared" si="198"/>
        <v>32.162939999999999</v>
      </c>
      <c r="G6363" s="24">
        <v>32.162939999999999</v>
      </c>
      <c r="H6363" s="23">
        <v>4.36294</v>
      </c>
      <c r="I6363" s="23"/>
      <c r="J6363" s="23">
        <v>150</v>
      </c>
      <c r="K6363" s="23"/>
    </row>
    <row r="6364" spans="1:11" ht="12.75" customHeight="1" x14ac:dyDescent="0.25">
      <c r="A6364" s="20">
        <f t="shared" si="199"/>
        <v>43151.791666651254</v>
      </c>
      <c r="B6364" s="21">
        <v>25.359919999999999</v>
      </c>
      <c r="C6364" s="22">
        <v>3.6071</v>
      </c>
      <c r="D6364" s="21">
        <v>323.0994</v>
      </c>
      <c r="E6364" s="21"/>
      <c r="F6364" s="24">
        <f t="shared" si="198"/>
        <v>25.359919999999999</v>
      </c>
      <c r="G6364" s="24">
        <v>25.359919999999999</v>
      </c>
      <c r="H6364" s="23">
        <v>4.3608399999999996</v>
      </c>
      <c r="I6364" s="23"/>
      <c r="J6364" s="23">
        <v>150</v>
      </c>
      <c r="K6364" s="23"/>
    </row>
    <row r="6365" spans="1:11" ht="12.75" customHeight="1" x14ac:dyDescent="0.25">
      <c r="A6365" s="20">
        <f t="shared" si="199"/>
        <v>43151.833333317918</v>
      </c>
      <c r="B6365" s="21">
        <v>28.393730000000001</v>
      </c>
      <c r="C6365" s="22">
        <v>2.35209</v>
      </c>
      <c r="D6365" s="21">
        <v>316.40609999999998</v>
      </c>
      <c r="E6365" s="21"/>
      <c r="F6365" s="24">
        <f t="shared" si="198"/>
        <v>28.393730000000001</v>
      </c>
      <c r="G6365" s="24">
        <v>28.393730000000001</v>
      </c>
      <c r="H6365" s="23">
        <v>4.3526300000000004</v>
      </c>
      <c r="I6365" s="23"/>
      <c r="J6365" s="23">
        <v>150</v>
      </c>
      <c r="K6365" s="23"/>
    </row>
    <row r="6366" spans="1:11" ht="12.75" customHeight="1" x14ac:dyDescent="0.25">
      <c r="A6366" s="20">
        <f t="shared" si="199"/>
        <v>43151.874999984582</v>
      </c>
      <c r="B6366" s="21">
        <v>28.139289999999999</v>
      </c>
      <c r="C6366" s="22">
        <v>1.96482</v>
      </c>
      <c r="D6366" s="21">
        <v>323.7269</v>
      </c>
      <c r="E6366" s="21"/>
      <c r="F6366" s="24">
        <f t="shared" si="198"/>
        <v>28.139289999999999</v>
      </c>
      <c r="G6366" s="24">
        <v>28.139289999999999</v>
      </c>
      <c r="H6366" s="23">
        <v>4.3525600000000004</v>
      </c>
      <c r="I6366" s="23"/>
      <c r="J6366" s="23">
        <v>150</v>
      </c>
      <c r="K6366" s="23"/>
    </row>
    <row r="6367" spans="1:11" ht="12.75" customHeight="1" x14ac:dyDescent="0.25">
      <c r="A6367" s="20">
        <f t="shared" si="199"/>
        <v>43151.916666651246</v>
      </c>
      <c r="B6367" s="21">
        <v>26.47993</v>
      </c>
      <c r="C6367" s="22">
        <v>1.4866600000000001</v>
      </c>
      <c r="D6367" s="21">
        <v>313.22019999999998</v>
      </c>
      <c r="E6367" s="21"/>
      <c r="F6367" s="24">
        <f t="shared" si="198"/>
        <v>26.47993</v>
      </c>
      <c r="G6367" s="24">
        <v>26.47993</v>
      </c>
      <c r="H6367" s="23">
        <v>4.3510600000000004</v>
      </c>
      <c r="I6367" s="23"/>
      <c r="J6367" s="23">
        <v>150</v>
      </c>
      <c r="K6367" s="23"/>
    </row>
    <row r="6368" spans="1:11" ht="12.75" customHeight="1" x14ac:dyDescent="0.25">
      <c r="A6368" s="20">
        <f t="shared" si="199"/>
        <v>43151.958333317911</v>
      </c>
      <c r="B6368" s="21">
        <v>24.94284</v>
      </c>
      <c r="C6368" s="22">
        <v>0.78564999999999996</v>
      </c>
      <c r="D6368" s="21">
        <v>329.52659999999997</v>
      </c>
      <c r="E6368" s="21"/>
      <c r="F6368" s="24">
        <f t="shared" si="198"/>
        <v>24.94284</v>
      </c>
      <c r="G6368" s="24">
        <v>24.94284</v>
      </c>
      <c r="H6368" s="23">
        <v>4.3453299999999997</v>
      </c>
      <c r="I6368" s="23"/>
      <c r="J6368" s="23">
        <v>150</v>
      </c>
      <c r="K6368" s="23"/>
    </row>
    <row r="6369" spans="1:11" ht="12.75" customHeight="1" x14ac:dyDescent="0.25">
      <c r="A6369" s="20">
        <f t="shared" si="199"/>
        <v>43151.999999984575</v>
      </c>
      <c r="B6369" s="21">
        <v>20.394020000000001</v>
      </c>
      <c r="C6369" s="22">
        <v>1.7758100000000001</v>
      </c>
      <c r="D6369" s="21">
        <v>318.54329999999999</v>
      </c>
      <c r="E6369" s="21"/>
      <c r="F6369" s="24">
        <f t="shared" si="198"/>
        <v>20.394020000000001</v>
      </c>
      <c r="G6369" s="24">
        <v>20.394020000000001</v>
      </c>
      <c r="H6369" s="23">
        <v>4.3411099999999996</v>
      </c>
      <c r="I6369" s="23"/>
      <c r="J6369" s="23">
        <v>150</v>
      </c>
      <c r="K6369" s="23"/>
    </row>
    <row r="6370" spans="1:11" ht="12.75" customHeight="1" x14ac:dyDescent="0.25">
      <c r="A6370" s="20">
        <f t="shared" si="199"/>
        <v>43152.041666651239</v>
      </c>
      <c r="B6370" s="21">
        <v>32.566800000000001</v>
      </c>
      <c r="C6370" s="22">
        <v>1.6009599999999999</v>
      </c>
      <c r="D6370" s="21">
        <v>298.69290000000001</v>
      </c>
      <c r="E6370" s="21"/>
      <c r="F6370" s="24">
        <f t="shared" si="198"/>
        <v>32.566800000000001</v>
      </c>
      <c r="G6370" s="24">
        <v>32.566800000000001</v>
      </c>
      <c r="H6370" s="23">
        <v>4.3391599999999997</v>
      </c>
      <c r="I6370" s="23">
        <f>COUNTIF(G6370:G6393,"&gt;150")</f>
        <v>0</v>
      </c>
      <c r="J6370" s="23">
        <v>150</v>
      </c>
      <c r="K6370" s="23"/>
    </row>
    <row r="6371" spans="1:11" ht="12.75" customHeight="1" x14ac:dyDescent="0.25">
      <c r="A6371" s="20">
        <f t="shared" si="199"/>
        <v>43152.083333317903</v>
      </c>
      <c r="B6371" s="21">
        <v>18.082940000000001</v>
      </c>
      <c r="C6371" s="22">
        <v>0.73645000000000005</v>
      </c>
      <c r="D6371" s="21">
        <v>269.34820000000002</v>
      </c>
      <c r="E6371" s="21"/>
      <c r="F6371" s="24">
        <f t="shared" si="198"/>
        <v>18.082940000000001</v>
      </c>
      <c r="G6371" s="24">
        <v>18.082940000000001</v>
      </c>
      <c r="H6371" s="23">
        <v>4.3375599999999999</v>
      </c>
      <c r="I6371" s="23"/>
      <c r="J6371" s="23">
        <v>150</v>
      </c>
      <c r="K6371" s="23"/>
    </row>
    <row r="6372" spans="1:11" ht="12.75" customHeight="1" x14ac:dyDescent="0.25">
      <c r="A6372" s="20">
        <f t="shared" si="199"/>
        <v>43152.124999984568</v>
      </c>
      <c r="B6372" s="21">
        <v>16.243169999999999</v>
      </c>
      <c r="C6372" s="22">
        <v>0.37689</v>
      </c>
      <c r="D6372" s="21">
        <v>163.92429999999999</v>
      </c>
      <c r="E6372" s="21"/>
      <c r="F6372" s="24">
        <f t="shared" si="198"/>
        <v>16.243169999999999</v>
      </c>
      <c r="G6372" s="24">
        <v>16.243169999999999</v>
      </c>
      <c r="H6372" s="23">
        <v>4.3361700000000001</v>
      </c>
      <c r="I6372" s="23"/>
      <c r="J6372" s="23">
        <v>150</v>
      </c>
      <c r="K6372" s="23"/>
    </row>
    <row r="6373" spans="1:11" ht="12.75" customHeight="1" x14ac:dyDescent="0.25">
      <c r="A6373" s="20">
        <f t="shared" si="199"/>
        <v>43152.166666651232</v>
      </c>
      <c r="B6373" s="21">
        <v>11.58872</v>
      </c>
      <c r="C6373" s="22">
        <v>0.36636000000000002</v>
      </c>
      <c r="D6373" s="21">
        <v>262.4932</v>
      </c>
      <c r="E6373" s="21"/>
      <c r="F6373" s="24">
        <f t="shared" si="198"/>
        <v>11.58872</v>
      </c>
      <c r="G6373" s="24">
        <v>11.58872</v>
      </c>
      <c r="H6373" s="23">
        <v>4.3361700000000001</v>
      </c>
      <c r="I6373" s="23"/>
      <c r="J6373" s="23">
        <v>150</v>
      </c>
      <c r="K6373" s="23"/>
    </row>
    <row r="6374" spans="1:11" ht="12.75" customHeight="1" x14ac:dyDescent="0.25">
      <c r="A6374" s="20">
        <f t="shared" si="199"/>
        <v>43152.208333317896</v>
      </c>
      <c r="B6374" s="21">
        <v>25.912389999999998</v>
      </c>
      <c r="C6374" s="22">
        <v>0.41731000000000001</v>
      </c>
      <c r="D6374" s="21">
        <v>26.066960000000002</v>
      </c>
      <c r="E6374" s="21"/>
      <c r="F6374" s="24">
        <f t="shared" si="198"/>
        <v>25.912389999999998</v>
      </c>
      <c r="G6374" s="24">
        <v>25.912389999999998</v>
      </c>
      <c r="H6374" s="23">
        <v>4.3273299999999999</v>
      </c>
      <c r="I6374" s="23"/>
      <c r="J6374" s="23">
        <v>150</v>
      </c>
      <c r="K6374" s="23"/>
    </row>
    <row r="6375" spans="1:11" ht="12.75" customHeight="1" x14ac:dyDescent="0.25">
      <c r="A6375" s="20">
        <f t="shared" si="199"/>
        <v>43152.24999998456</v>
      </c>
      <c r="B6375" s="21">
        <v>21.219609999999999</v>
      </c>
      <c r="C6375" s="22">
        <v>0.41531000000000001</v>
      </c>
      <c r="D6375" s="21">
        <v>247.64400000000001</v>
      </c>
      <c r="E6375" s="21"/>
      <c r="F6375" s="24">
        <f t="shared" si="198"/>
        <v>21.219609999999999</v>
      </c>
      <c r="G6375" s="24">
        <v>21.219609999999999</v>
      </c>
      <c r="H6375" s="23">
        <v>4.3215399999999997</v>
      </c>
      <c r="I6375" s="23"/>
      <c r="J6375" s="23">
        <v>150</v>
      </c>
      <c r="K6375" s="23"/>
    </row>
    <row r="6376" spans="1:11" ht="12.75" customHeight="1" x14ac:dyDescent="0.25">
      <c r="A6376" s="20">
        <f t="shared" si="199"/>
        <v>43152.291666651225</v>
      </c>
      <c r="B6376" s="21">
        <v>32.960450000000002</v>
      </c>
      <c r="C6376" s="22">
        <v>0.36087000000000002</v>
      </c>
      <c r="D6376" s="21">
        <v>273.98169999999999</v>
      </c>
      <c r="E6376" s="21"/>
      <c r="F6376" s="24">
        <f t="shared" si="198"/>
        <v>32.960450000000002</v>
      </c>
      <c r="G6376" s="24">
        <v>32.960450000000002</v>
      </c>
      <c r="H6376" s="23">
        <v>4.3202999999999996</v>
      </c>
      <c r="I6376" s="23"/>
      <c r="J6376" s="23">
        <v>150</v>
      </c>
      <c r="K6376" s="23"/>
    </row>
    <row r="6377" spans="1:11" ht="12.75" customHeight="1" x14ac:dyDescent="0.25">
      <c r="A6377" s="20">
        <f t="shared" si="199"/>
        <v>43152.333333317889</v>
      </c>
      <c r="B6377" s="21">
        <v>29.468450000000001</v>
      </c>
      <c r="C6377" s="22">
        <v>0.93133999999999995</v>
      </c>
      <c r="D6377" s="21">
        <v>315.40140000000002</v>
      </c>
      <c r="E6377" s="21"/>
      <c r="F6377" s="24">
        <f t="shared" si="198"/>
        <v>29.468450000000001</v>
      </c>
      <c r="G6377" s="24">
        <v>29.468450000000001</v>
      </c>
      <c r="H6377" s="23">
        <v>4.3200599999999998</v>
      </c>
      <c r="I6377" s="23"/>
      <c r="J6377" s="23">
        <v>150</v>
      </c>
      <c r="K6377" s="23"/>
    </row>
    <row r="6378" spans="1:11" ht="12.75" customHeight="1" x14ac:dyDescent="0.25">
      <c r="A6378" s="20">
        <f t="shared" si="199"/>
        <v>43152.374999984553</v>
      </c>
      <c r="B6378" s="21">
        <v>31.811610000000002</v>
      </c>
      <c r="C6378" s="22">
        <v>3.01118</v>
      </c>
      <c r="D6378" s="21">
        <v>283.2167</v>
      </c>
      <c r="E6378" s="21"/>
      <c r="F6378" s="24">
        <f t="shared" si="198"/>
        <v>31.811610000000002</v>
      </c>
      <c r="G6378" s="24">
        <v>31.811610000000002</v>
      </c>
      <c r="H6378" s="23">
        <v>4.3193999999999999</v>
      </c>
      <c r="I6378" s="23"/>
      <c r="J6378" s="23">
        <v>150</v>
      </c>
      <c r="K6378" s="23"/>
    </row>
    <row r="6379" spans="1:11" ht="12.75" customHeight="1" x14ac:dyDescent="0.25">
      <c r="A6379" s="20">
        <f t="shared" si="199"/>
        <v>43152.416666651217</v>
      </c>
      <c r="B6379" s="21">
        <v>26.865279999999998</v>
      </c>
      <c r="C6379" s="22">
        <v>4.3341900000000004</v>
      </c>
      <c r="D6379" s="21">
        <v>269.17790000000002</v>
      </c>
      <c r="E6379" s="21"/>
      <c r="F6379" s="24">
        <f t="shared" si="198"/>
        <v>26.865279999999998</v>
      </c>
      <c r="G6379" s="24">
        <v>26.865279999999998</v>
      </c>
      <c r="H6379" s="23">
        <v>4.3123300000000002</v>
      </c>
      <c r="I6379" s="23"/>
      <c r="J6379" s="23">
        <v>150</v>
      </c>
      <c r="K6379" s="23"/>
    </row>
    <row r="6380" spans="1:11" ht="12.75" customHeight="1" x14ac:dyDescent="0.25">
      <c r="A6380" s="20">
        <f t="shared" si="199"/>
        <v>43152.458333317882</v>
      </c>
      <c r="B6380" s="21">
        <v>20.75311</v>
      </c>
      <c r="C6380" s="22">
        <v>4.1285600000000002</v>
      </c>
      <c r="D6380" s="21">
        <v>284.61130000000003</v>
      </c>
      <c r="E6380" s="21"/>
      <c r="F6380" s="24">
        <f t="shared" si="198"/>
        <v>20.75311</v>
      </c>
      <c r="G6380" s="24">
        <v>20.75311</v>
      </c>
      <c r="H6380" s="23">
        <v>4.3017200000000004</v>
      </c>
      <c r="I6380" s="23"/>
      <c r="J6380" s="23">
        <v>150</v>
      </c>
      <c r="K6380" s="23"/>
    </row>
    <row r="6381" spans="1:11" ht="12.75" customHeight="1" x14ac:dyDescent="0.25">
      <c r="A6381" s="20">
        <f t="shared" si="199"/>
        <v>43152.499999984546</v>
      </c>
      <c r="B6381" s="21">
        <v>46.601219999999998</v>
      </c>
      <c r="C6381" s="22">
        <v>4.5337300000000003</v>
      </c>
      <c r="D6381" s="21">
        <v>267.05770000000001</v>
      </c>
      <c r="E6381" s="21"/>
      <c r="F6381" s="24">
        <f t="shared" si="198"/>
        <v>46.601219999999998</v>
      </c>
      <c r="G6381" s="24">
        <v>46.601219999999998</v>
      </c>
      <c r="H6381" s="23">
        <v>4.2975399999999997</v>
      </c>
      <c r="I6381" s="23"/>
      <c r="J6381" s="23">
        <v>150</v>
      </c>
      <c r="K6381" s="23"/>
    </row>
    <row r="6382" spans="1:11" ht="12.75" customHeight="1" x14ac:dyDescent="0.25">
      <c r="A6382" s="20">
        <f t="shared" si="199"/>
        <v>43152.54166665121</v>
      </c>
      <c r="B6382" s="21">
        <v>124.36539999999999</v>
      </c>
      <c r="C6382" s="22">
        <v>4.7713999999999999</v>
      </c>
      <c r="D6382" s="21">
        <v>256.2029</v>
      </c>
      <c r="E6382" s="21"/>
      <c r="F6382" s="24">
        <f t="shared" si="198"/>
        <v>124.36539999999999</v>
      </c>
      <c r="G6382" s="24">
        <v>124.36539999999999</v>
      </c>
      <c r="H6382" s="23">
        <v>4.2968299999999999</v>
      </c>
      <c r="I6382" s="23"/>
      <c r="J6382" s="23">
        <v>150</v>
      </c>
      <c r="K6382" s="23"/>
    </row>
    <row r="6383" spans="1:11" ht="12.75" customHeight="1" x14ac:dyDescent="0.25">
      <c r="A6383" s="20">
        <f t="shared" si="199"/>
        <v>43152.583333317874</v>
      </c>
      <c r="B6383" s="21">
        <v>38.378830000000001</v>
      </c>
      <c r="C6383" s="22">
        <v>3.8748200000000002</v>
      </c>
      <c r="D6383" s="21">
        <v>271.34769999999997</v>
      </c>
      <c r="E6383" s="21"/>
      <c r="F6383" s="24">
        <f t="shared" si="198"/>
        <v>38.378830000000001</v>
      </c>
      <c r="G6383" s="24">
        <v>38.378830000000001</v>
      </c>
      <c r="H6383" s="23">
        <v>4.2963300000000002</v>
      </c>
      <c r="I6383" s="23"/>
      <c r="J6383" s="23">
        <v>150</v>
      </c>
      <c r="K6383" s="23"/>
    </row>
    <row r="6384" spans="1:11" ht="12.75" customHeight="1" x14ac:dyDescent="0.25">
      <c r="A6384" s="20">
        <f t="shared" si="199"/>
        <v>43152.624999984539</v>
      </c>
      <c r="B6384" s="21">
        <v>39.317320000000002</v>
      </c>
      <c r="C6384" s="22">
        <v>4.3810500000000001</v>
      </c>
      <c r="D6384" s="21">
        <v>258.57459999999998</v>
      </c>
      <c r="E6384" s="21"/>
      <c r="F6384" s="24">
        <f t="shared" si="198"/>
        <v>39.317320000000002</v>
      </c>
      <c r="G6384" s="24">
        <v>39.317320000000002</v>
      </c>
      <c r="H6384" s="23">
        <v>4.2958800000000004</v>
      </c>
      <c r="I6384" s="23"/>
      <c r="J6384" s="23">
        <v>150</v>
      </c>
      <c r="K6384" s="23"/>
    </row>
    <row r="6385" spans="1:11" ht="12.75" customHeight="1" x14ac:dyDescent="0.25">
      <c r="A6385" s="20">
        <f t="shared" si="199"/>
        <v>43152.666666651203</v>
      </c>
      <c r="B6385" s="21">
        <v>38.757399999999997</v>
      </c>
      <c r="C6385" s="22">
        <v>5.1008300000000002</v>
      </c>
      <c r="D6385" s="21">
        <v>265.51100000000002</v>
      </c>
      <c r="E6385" s="21"/>
      <c r="F6385" s="24">
        <f t="shared" si="198"/>
        <v>38.757399999999997</v>
      </c>
      <c r="G6385" s="24">
        <v>38.757399999999997</v>
      </c>
      <c r="H6385" s="23">
        <v>4.2934999999999999</v>
      </c>
      <c r="I6385" s="23"/>
      <c r="J6385" s="23">
        <v>150</v>
      </c>
      <c r="K6385" s="23"/>
    </row>
    <row r="6386" spans="1:11" ht="12.75" customHeight="1" x14ac:dyDescent="0.25">
      <c r="A6386" s="20">
        <f t="shared" si="199"/>
        <v>43152.708333317867</v>
      </c>
      <c r="B6386" s="21">
        <v>83.934659999999994</v>
      </c>
      <c r="C6386" s="22">
        <v>4.7453200000000004</v>
      </c>
      <c r="D6386" s="21">
        <v>263.94260000000003</v>
      </c>
      <c r="E6386" s="21"/>
      <c r="F6386" s="24">
        <f t="shared" si="198"/>
        <v>83.934659999999994</v>
      </c>
      <c r="G6386" s="24">
        <v>83.934659999999994</v>
      </c>
      <c r="H6386" s="23">
        <v>4.29291</v>
      </c>
      <c r="I6386" s="23"/>
      <c r="J6386" s="23">
        <v>150</v>
      </c>
      <c r="K6386" s="23"/>
    </row>
    <row r="6387" spans="1:11" ht="12.75" customHeight="1" x14ac:dyDescent="0.25">
      <c r="A6387" s="20">
        <f t="shared" si="199"/>
        <v>43152.749999984531</v>
      </c>
      <c r="B6387" s="21">
        <v>49.882530000000003</v>
      </c>
      <c r="C6387" s="22">
        <v>4.2868899999999996</v>
      </c>
      <c r="D6387" s="21">
        <v>270.40219999999999</v>
      </c>
      <c r="E6387" s="21"/>
      <c r="F6387" s="24">
        <f t="shared" si="198"/>
        <v>49.882530000000003</v>
      </c>
      <c r="G6387" s="24">
        <v>49.882530000000003</v>
      </c>
      <c r="H6387" s="23">
        <v>4.2882899999999999</v>
      </c>
      <c r="I6387" s="23"/>
      <c r="J6387" s="23">
        <v>150</v>
      </c>
      <c r="K6387" s="23"/>
    </row>
    <row r="6388" spans="1:11" ht="12.75" customHeight="1" x14ac:dyDescent="0.25">
      <c r="A6388" s="20">
        <f t="shared" si="199"/>
        <v>43152.791666651196</v>
      </c>
      <c r="B6388" s="21">
        <v>55.661090000000002</v>
      </c>
      <c r="C6388" s="22">
        <v>3.2130800000000002</v>
      </c>
      <c r="D6388" s="21">
        <v>274.78440000000001</v>
      </c>
      <c r="E6388" s="21"/>
      <c r="F6388" s="24">
        <f t="shared" si="198"/>
        <v>55.661090000000002</v>
      </c>
      <c r="G6388" s="24">
        <v>55.661090000000002</v>
      </c>
      <c r="H6388" s="23">
        <v>4.2858299999999998</v>
      </c>
      <c r="I6388" s="23"/>
      <c r="J6388" s="23">
        <v>150</v>
      </c>
      <c r="K6388" s="23"/>
    </row>
    <row r="6389" spans="1:11" ht="12.75" customHeight="1" x14ac:dyDescent="0.25">
      <c r="A6389" s="20">
        <f t="shared" si="199"/>
        <v>43152.83333331786</v>
      </c>
      <c r="B6389" s="21">
        <v>40.027230000000003</v>
      </c>
      <c r="C6389" s="22">
        <v>1.95025</v>
      </c>
      <c r="D6389" s="21">
        <v>292.18599999999998</v>
      </c>
      <c r="E6389" s="21"/>
      <c r="F6389" s="24">
        <f t="shared" si="198"/>
        <v>40.027230000000003</v>
      </c>
      <c r="G6389" s="24">
        <v>40.027230000000003</v>
      </c>
      <c r="H6389" s="23">
        <v>4.2811700000000004</v>
      </c>
      <c r="I6389" s="23"/>
      <c r="J6389" s="23">
        <v>150</v>
      </c>
      <c r="K6389" s="23"/>
    </row>
    <row r="6390" spans="1:11" ht="12.75" customHeight="1" x14ac:dyDescent="0.25">
      <c r="A6390" s="20">
        <f t="shared" si="199"/>
        <v>43152.874999984524</v>
      </c>
      <c r="B6390" s="21">
        <v>21.681010000000001</v>
      </c>
      <c r="C6390" s="22">
        <v>1.3588100000000001</v>
      </c>
      <c r="D6390" s="21">
        <v>267.02940000000001</v>
      </c>
      <c r="E6390" s="21"/>
      <c r="F6390" s="24">
        <f t="shared" si="198"/>
        <v>21.681010000000001</v>
      </c>
      <c r="G6390" s="24">
        <v>21.681010000000001</v>
      </c>
      <c r="H6390" s="23">
        <v>4.27475</v>
      </c>
      <c r="I6390" s="23"/>
      <c r="J6390" s="23">
        <v>150</v>
      </c>
      <c r="K6390" s="23"/>
    </row>
    <row r="6391" spans="1:11" ht="12.75" customHeight="1" x14ac:dyDescent="0.25">
      <c r="A6391" s="20">
        <f t="shared" si="199"/>
        <v>43152.916666651188</v>
      </c>
      <c r="B6391" s="21">
        <v>4.7676699999999999</v>
      </c>
      <c r="C6391" s="22">
        <v>1.25789</v>
      </c>
      <c r="D6391" s="21">
        <v>297.08359999999999</v>
      </c>
      <c r="E6391" s="21"/>
      <c r="F6391" s="24">
        <f t="shared" si="198"/>
        <v>4.7676699999999999</v>
      </c>
      <c r="G6391" s="24">
        <v>4.7676699999999999</v>
      </c>
      <c r="H6391" s="23">
        <v>4.2724299999999999</v>
      </c>
      <c r="I6391" s="23"/>
      <c r="J6391" s="23">
        <v>150</v>
      </c>
      <c r="K6391" s="23"/>
    </row>
    <row r="6392" spans="1:11" ht="12.75" customHeight="1" x14ac:dyDescent="0.25">
      <c r="A6392" s="20">
        <f t="shared" si="199"/>
        <v>43152.958333317853</v>
      </c>
      <c r="B6392" s="21">
        <v>8.1060700000000008</v>
      </c>
      <c r="C6392" s="22">
        <v>1.1711199999999999</v>
      </c>
      <c r="D6392" s="21">
        <v>297.28390000000002</v>
      </c>
      <c r="E6392" s="21"/>
      <c r="F6392" s="24">
        <f t="shared" si="198"/>
        <v>8.1060700000000008</v>
      </c>
      <c r="G6392" s="24">
        <v>8.1060700000000008</v>
      </c>
      <c r="H6392" s="23">
        <v>4.2607200000000001</v>
      </c>
      <c r="I6392" s="23"/>
      <c r="J6392" s="23">
        <v>150</v>
      </c>
      <c r="K6392" s="23"/>
    </row>
    <row r="6393" spans="1:11" ht="12.75" customHeight="1" x14ac:dyDescent="0.25">
      <c r="A6393" s="20">
        <f t="shared" si="199"/>
        <v>43152.999999984517</v>
      </c>
      <c r="B6393" s="21">
        <v>6.1668799999999999</v>
      </c>
      <c r="C6393" s="22">
        <v>0.70923000000000003</v>
      </c>
      <c r="D6393" s="21">
        <v>267.49400000000003</v>
      </c>
      <c r="E6393" s="21"/>
      <c r="F6393" s="24">
        <f t="shared" si="198"/>
        <v>6.1668799999999999</v>
      </c>
      <c r="G6393" s="24">
        <v>6.1668799999999999</v>
      </c>
      <c r="H6393" s="23">
        <v>4.2607200000000001</v>
      </c>
      <c r="I6393" s="23"/>
      <c r="J6393" s="23">
        <v>150</v>
      </c>
      <c r="K6393" s="23"/>
    </row>
    <row r="6394" spans="1:11" ht="12.75" customHeight="1" x14ac:dyDescent="0.25">
      <c r="A6394" s="20">
        <f t="shared" si="199"/>
        <v>43153.041666651181</v>
      </c>
      <c r="B6394" s="21">
        <v>11.600300000000001</v>
      </c>
      <c r="C6394" s="22">
        <v>1.2355</v>
      </c>
      <c r="D6394" s="21">
        <v>294.45299999999997</v>
      </c>
      <c r="E6394" s="21"/>
      <c r="F6394" s="24">
        <f t="shared" si="198"/>
        <v>11.600300000000001</v>
      </c>
      <c r="G6394" s="24">
        <v>11.600300000000001</v>
      </c>
      <c r="H6394" s="23">
        <v>4.2602799999999998</v>
      </c>
      <c r="I6394" s="23">
        <f>COUNTIF(G6394:G6417,"&gt;150")</f>
        <v>0</v>
      </c>
      <c r="J6394" s="23">
        <v>150</v>
      </c>
      <c r="K6394" s="23"/>
    </row>
    <row r="6395" spans="1:11" ht="12.75" customHeight="1" x14ac:dyDescent="0.25">
      <c r="A6395" s="20">
        <f t="shared" si="199"/>
        <v>43153.083333317845</v>
      </c>
      <c r="B6395" s="21">
        <v>5.3603699999999996</v>
      </c>
      <c r="C6395" s="22">
        <v>0.46228999999999998</v>
      </c>
      <c r="D6395" s="21">
        <v>268.86399999999998</v>
      </c>
      <c r="E6395" s="21"/>
      <c r="F6395" s="24">
        <f t="shared" si="198"/>
        <v>5.3603699999999996</v>
      </c>
      <c r="G6395" s="24">
        <v>5.3603699999999996</v>
      </c>
      <c r="H6395" s="23">
        <v>4.2600899999999999</v>
      </c>
      <c r="I6395" s="23"/>
      <c r="J6395" s="23">
        <v>150</v>
      </c>
      <c r="K6395" s="23"/>
    </row>
    <row r="6396" spans="1:11" ht="12.75" customHeight="1" x14ac:dyDescent="0.25">
      <c r="A6396" s="20">
        <f t="shared" si="199"/>
        <v>43153.124999984509</v>
      </c>
      <c r="B6396" s="21">
        <v>14.140090000000001</v>
      </c>
      <c r="C6396" s="22">
        <v>0.33291999999999999</v>
      </c>
      <c r="D6396" s="21">
        <v>212.32429999999999</v>
      </c>
      <c r="E6396" s="21"/>
      <c r="F6396" s="24">
        <f t="shared" si="198"/>
        <v>14.140090000000001</v>
      </c>
      <c r="G6396" s="24">
        <v>14.140090000000001</v>
      </c>
      <c r="H6396" s="23">
        <v>4.2592800000000004</v>
      </c>
      <c r="I6396" s="23"/>
      <c r="J6396" s="23">
        <v>150</v>
      </c>
      <c r="K6396" s="23"/>
    </row>
    <row r="6397" spans="1:11" ht="12.75" customHeight="1" x14ac:dyDescent="0.25">
      <c r="A6397" s="20">
        <f t="shared" si="199"/>
        <v>43153.166666651174</v>
      </c>
      <c r="B6397" s="21">
        <v>40.101570000000002</v>
      </c>
      <c r="C6397" s="22">
        <v>0.28100999999999998</v>
      </c>
      <c r="D6397" s="21">
        <v>139.2475</v>
      </c>
      <c r="E6397" s="21"/>
      <c r="F6397" s="24">
        <f t="shared" si="198"/>
        <v>40.101570000000002</v>
      </c>
      <c r="G6397" s="24">
        <v>40.101570000000002</v>
      </c>
      <c r="H6397" s="23">
        <v>4.2547100000000002</v>
      </c>
      <c r="I6397" s="23"/>
      <c r="J6397" s="23">
        <v>150</v>
      </c>
      <c r="K6397" s="23"/>
    </row>
    <row r="6398" spans="1:11" ht="12.75" customHeight="1" x14ac:dyDescent="0.25">
      <c r="A6398" s="20">
        <f t="shared" si="199"/>
        <v>43153.208333317838</v>
      </c>
      <c r="B6398" s="21">
        <v>38.024500000000003</v>
      </c>
      <c r="C6398" s="22">
        <v>0.65054000000000001</v>
      </c>
      <c r="D6398" s="21">
        <v>210.73230000000001</v>
      </c>
      <c r="E6398" s="21"/>
      <c r="F6398" s="24">
        <f t="shared" si="198"/>
        <v>38.024500000000003</v>
      </c>
      <c r="G6398" s="24">
        <v>38.024500000000003</v>
      </c>
      <c r="H6398" s="23">
        <v>4.2546299999999997</v>
      </c>
      <c r="I6398" s="23"/>
      <c r="J6398" s="23">
        <v>150</v>
      </c>
      <c r="K6398" s="23"/>
    </row>
    <row r="6399" spans="1:11" ht="12.75" customHeight="1" x14ac:dyDescent="0.25">
      <c r="A6399" s="20">
        <f t="shared" si="199"/>
        <v>43153.249999984502</v>
      </c>
      <c r="B6399" s="21">
        <v>9.3277199999999993</v>
      </c>
      <c r="C6399" s="22">
        <v>0.43379000000000001</v>
      </c>
      <c r="D6399" s="21">
        <v>107.1751</v>
      </c>
      <c r="E6399" s="21"/>
      <c r="F6399" s="24">
        <f t="shared" si="198"/>
        <v>9.3277199999999993</v>
      </c>
      <c r="G6399" s="24">
        <v>9.3277199999999993</v>
      </c>
      <c r="H6399" s="23">
        <v>4.2503299999999999</v>
      </c>
      <c r="I6399" s="23"/>
      <c r="J6399" s="23">
        <v>150</v>
      </c>
      <c r="K6399" s="23"/>
    </row>
    <row r="6400" spans="1:11" ht="12.75" customHeight="1" x14ac:dyDescent="0.25">
      <c r="A6400" s="20">
        <f t="shared" si="199"/>
        <v>43153.291666651166</v>
      </c>
      <c r="B6400" s="21">
        <v>-2.80843</v>
      </c>
      <c r="C6400" s="22">
        <v>0.41241</v>
      </c>
      <c r="D6400" s="21">
        <v>82.67371</v>
      </c>
      <c r="E6400" s="21"/>
      <c r="F6400" s="24" t="str">
        <f t="shared" si="198"/>
        <v/>
      </c>
      <c r="G6400" s="24" t="s">
        <v>189</v>
      </c>
      <c r="H6400" s="23">
        <v>4.2495500000000002</v>
      </c>
      <c r="I6400" s="23"/>
      <c r="J6400" s="23">
        <v>150</v>
      </c>
      <c r="K6400" s="23"/>
    </row>
    <row r="6401" spans="1:11" ht="12.75" customHeight="1" x14ac:dyDescent="0.25">
      <c r="A6401" s="20">
        <f t="shared" si="199"/>
        <v>43153.333333317831</v>
      </c>
      <c r="B6401" s="21">
        <v>7.5708700000000002</v>
      </c>
      <c r="C6401" s="22">
        <v>0.45762999999999998</v>
      </c>
      <c r="D6401" s="21">
        <v>141.54259999999999</v>
      </c>
      <c r="E6401" s="21"/>
      <c r="F6401" s="24">
        <f t="shared" si="198"/>
        <v>7.5708700000000002</v>
      </c>
      <c r="G6401" s="24">
        <v>7.5708700000000002</v>
      </c>
      <c r="H6401" s="23">
        <v>4.2433800000000002</v>
      </c>
      <c r="I6401" s="23"/>
      <c r="J6401" s="23">
        <v>150</v>
      </c>
      <c r="K6401" s="23"/>
    </row>
    <row r="6402" spans="1:11" ht="12.75" customHeight="1" x14ac:dyDescent="0.25">
      <c r="A6402" s="20">
        <f t="shared" si="199"/>
        <v>43153.374999984495</v>
      </c>
      <c r="B6402" s="21">
        <v>-0.78534999999999999</v>
      </c>
      <c r="C6402" s="22">
        <v>0.81584000000000001</v>
      </c>
      <c r="D6402" s="21">
        <v>117.7196</v>
      </c>
      <c r="E6402" s="21"/>
      <c r="F6402" s="24" t="str">
        <f t="shared" si="198"/>
        <v/>
      </c>
      <c r="G6402" s="24" t="s">
        <v>189</v>
      </c>
      <c r="H6402" s="23">
        <v>4.2411099999999999</v>
      </c>
      <c r="I6402" s="23"/>
      <c r="J6402" s="23">
        <v>150</v>
      </c>
      <c r="K6402" s="23"/>
    </row>
    <row r="6403" spans="1:11" ht="12.75" customHeight="1" x14ac:dyDescent="0.25">
      <c r="A6403" s="20">
        <f t="shared" si="199"/>
        <v>43153.416666651159</v>
      </c>
      <c r="B6403" s="21">
        <v>16.026679999999999</v>
      </c>
      <c r="C6403" s="22">
        <v>3.7881399999999998</v>
      </c>
      <c r="D6403" s="21">
        <v>289.27379999999999</v>
      </c>
      <c r="E6403" s="21"/>
      <c r="F6403" s="24">
        <f t="shared" si="198"/>
        <v>16.026679999999999</v>
      </c>
      <c r="G6403" s="24">
        <v>16.026679999999999</v>
      </c>
      <c r="H6403" s="23">
        <v>4.2405600000000003</v>
      </c>
      <c r="I6403" s="23"/>
      <c r="J6403" s="23">
        <v>150</v>
      </c>
      <c r="K6403" s="23"/>
    </row>
    <row r="6404" spans="1:11" ht="12.75" customHeight="1" x14ac:dyDescent="0.25">
      <c r="A6404" s="20">
        <f t="shared" si="199"/>
        <v>43153.458333317823</v>
      </c>
      <c r="B6404" s="21">
        <v>32.595790000000001</v>
      </c>
      <c r="C6404" s="22">
        <v>4.0442600000000004</v>
      </c>
      <c r="D6404" s="21">
        <v>273.01850000000002</v>
      </c>
      <c r="E6404" s="21"/>
      <c r="F6404" s="24">
        <f t="shared" si="198"/>
        <v>32.595790000000001</v>
      </c>
      <c r="G6404" s="24">
        <v>32.595790000000001</v>
      </c>
      <c r="H6404" s="23">
        <v>4.2359200000000001</v>
      </c>
      <c r="I6404" s="23"/>
      <c r="J6404" s="23">
        <v>150</v>
      </c>
      <c r="K6404" s="23"/>
    </row>
    <row r="6405" spans="1:11" ht="12.75" customHeight="1" x14ac:dyDescent="0.25">
      <c r="A6405" s="20">
        <f t="shared" si="199"/>
        <v>43153.499999984488</v>
      </c>
      <c r="B6405" s="21">
        <v>28.588989999999999</v>
      </c>
      <c r="C6405" s="22">
        <v>5.0006199999999996</v>
      </c>
      <c r="D6405" s="21">
        <v>279.0899</v>
      </c>
      <c r="E6405" s="21"/>
      <c r="F6405" s="24">
        <f t="shared" si="198"/>
        <v>28.588989999999999</v>
      </c>
      <c r="G6405" s="24">
        <v>28.588989999999999</v>
      </c>
      <c r="H6405" s="23">
        <v>4.2323300000000001</v>
      </c>
      <c r="I6405" s="23"/>
      <c r="J6405" s="23">
        <v>150</v>
      </c>
      <c r="K6405" s="23"/>
    </row>
    <row r="6406" spans="1:11" ht="12.75" customHeight="1" x14ac:dyDescent="0.25">
      <c r="A6406" s="20">
        <f t="shared" si="199"/>
        <v>43153.541666651152</v>
      </c>
      <c r="B6406" s="21">
        <v>41.348460000000003</v>
      </c>
      <c r="C6406" s="22">
        <v>5.6956899999999999</v>
      </c>
      <c r="D6406" s="21">
        <v>268.13749999999999</v>
      </c>
      <c r="E6406" s="21"/>
      <c r="F6406" s="24">
        <f t="shared" si="198"/>
        <v>41.348460000000003</v>
      </c>
      <c r="G6406" s="24">
        <v>41.348460000000003</v>
      </c>
      <c r="H6406" s="23">
        <v>4.2306699999999999</v>
      </c>
      <c r="I6406" s="23"/>
      <c r="J6406" s="23">
        <v>150</v>
      </c>
      <c r="K6406" s="23"/>
    </row>
    <row r="6407" spans="1:11" ht="12.75" customHeight="1" x14ac:dyDescent="0.25">
      <c r="A6407" s="20">
        <f t="shared" si="199"/>
        <v>43153.583333317816</v>
      </c>
      <c r="B6407" s="21">
        <v>63.751669999999997</v>
      </c>
      <c r="C6407" s="22">
        <v>5.3758400000000002</v>
      </c>
      <c r="D6407" s="21">
        <v>253.17310000000001</v>
      </c>
      <c r="E6407" s="21"/>
      <c r="F6407" s="24">
        <f t="shared" si="198"/>
        <v>63.751669999999997</v>
      </c>
      <c r="G6407" s="24">
        <v>63.751669999999997</v>
      </c>
      <c r="H6407" s="23">
        <v>4.2289399999999997</v>
      </c>
      <c r="I6407" s="23"/>
      <c r="J6407" s="23">
        <v>150</v>
      </c>
      <c r="K6407" s="23"/>
    </row>
    <row r="6408" spans="1:11" ht="12.75" customHeight="1" x14ac:dyDescent="0.25">
      <c r="A6408" s="20">
        <f t="shared" si="199"/>
        <v>43153.62499998448</v>
      </c>
      <c r="B6408" s="21">
        <v>10.03424</v>
      </c>
      <c r="C6408" s="22">
        <v>3.18146</v>
      </c>
      <c r="D6408" s="21">
        <v>253.93879999999999</v>
      </c>
      <c r="E6408" s="21"/>
      <c r="F6408" s="24">
        <f t="shared" si="198"/>
        <v>10.03424</v>
      </c>
      <c r="G6408" s="24">
        <v>10.03424</v>
      </c>
      <c r="H6408" s="23">
        <v>4.2232200000000004</v>
      </c>
      <c r="I6408" s="23"/>
      <c r="J6408" s="23">
        <v>150</v>
      </c>
      <c r="K6408" s="23"/>
    </row>
    <row r="6409" spans="1:11" ht="12.75" customHeight="1" x14ac:dyDescent="0.25">
      <c r="A6409" s="20">
        <f t="shared" si="199"/>
        <v>43153.666666651145</v>
      </c>
      <c r="B6409" s="21">
        <v>4.14961</v>
      </c>
      <c r="C6409" s="22">
        <v>3.7139500000000001</v>
      </c>
      <c r="D6409" s="21">
        <v>243.92150000000001</v>
      </c>
      <c r="E6409" s="21"/>
      <c r="F6409" s="24">
        <f t="shared" si="198"/>
        <v>4.14961</v>
      </c>
      <c r="G6409" s="24">
        <v>4.14961</v>
      </c>
      <c r="H6409" s="23">
        <v>4.2220000000000004</v>
      </c>
      <c r="I6409" s="23"/>
      <c r="J6409" s="23">
        <v>150</v>
      </c>
      <c r="K6409" s="23"/>
    </row>
    <row r="6410" spans="1:11" ht="12.75" customHeight="1" x14ac:dyDescent="0.25">
      <c r="A6410" s="20">
        <f t="shared" si="199"/>
        <v>43153.708333317809</v>
      </c>
      <c r="B6410" s="21">
        <v>8.7991399999999995</v>
      </c>
      <c r="C6410" s="22">
        <v>3.01268</v>
      </c>
      <c r="D6410" s="21">
        <v>240.51130000000001</v>
      </c>
      <c r="E6410" s="21"/>
      <c r="F6410" s="24">
        <f t="shared" si="198"/>
        <v>8.7991399999999995</v>
      </c>
      <c r="G6410" s="24">
        <v>8.7991399999999995</v>
      </c>
      <c r="H6410" s="23">
        <v>4.2023400000000004</v>
      </c>
      <c r="I6410" s="23"/>
      <c r="J6410" s="23">
        <v>150</v>
      </c>
      <c r="K6410" s="23"/>
    </row>
    <row r="6411" spans="1:11" ht="12.75" customHeight="1" x14ac:dyDescent="0.25">
      <c r="A6411" s="20">
        <f t="shared" si="199"/>
        <v>43153.749999984473</v>
      </c>
      <c r="B6411" s="21">
        <v>19.958680000000001</v>
      </c>
      <c r="C6411" s="22">
        <v>3.5774499999999998</v>
      </c>
      <c r="D6411" s="21">
        <v>230.99449999999999</v>
      </c>
      <c r="E6411" s="21"/>
      <c r="F6411" s="24">
        <f t="shared" ref="F6411:F6474" si="200">IF(AND(B6411&gt;0,ISNUMBER(B6411)),B6411,"")</f>
        <v>19.958680000000001</v>
      </c>
      <c r="G6411" s="24">
        <v>19.958680000000001</v>
      </c>
      <c r="H6411" s="23">
        <v>4.1988899999999996</v>
      </c>
      <c r="I6411" s="23"/>
      <c r="J6411" s="23">
        <v>150</v>
      </c>
      <c r="K6411" s="23"/>
    </row>
    <row r="6412" spans="1:11" ht="12.75" customHeight="1" x14ac:dyDescent="0.25">
      <c r="A6412" s="20">
        <f t="shared" ref="A6412:A6475" si="201">A6411+1/24</f>
        <v>43153.791666651137</v>
      </c>
      <c r="B6412" s="21">
        <v>14.46541</v>
      </c>
      <c r="C6412" s="22">
        <v>2.3703799999999999</v>
      </c>
      <c r="D6412" s="21">
        <v>260.97140000000002</v>
      </c>
      <c r="E6412" s="21"/>
      <c r="F6412" s="24">
        <f t="shared" si="200"/>
        <v>14.46541</v>
      </c>
      <c r="G6412" s="24">
        <v>14.46541</v>
      </c>
      <c r="H6412" s="23">
        <v>4.1898900000000001</v>
      </c>
      <c r="I6412" s="23"/>
      <c r="J6412" s="23">
        <v>150</v>
      </c>
      <c r="K6412" s="23"/>
    </row>
    <row r="6413" spans="1:11" ht="12.75" customHeight="1" x14ac:dyDescent="0.25">
      <c r="A6413" s="20">
        <f t="shared" si="201"/>
        <v>43153.833333317802</v>
      </c>
      <c r="B6413" s="21">
        <v>15.09709</v>
      </c>
      <c r="C6413" s="22">
        <v>1.15744</v>
      </c>
      <c r="D6413" s="21">
        <v>225.85730000000001</v>
      </c>
      <c r="E6413" s="21"/>
      <c r="F6413" s="24">
        <f t="shared" si="200"/>
        <v>15.09709</v>
      </c>
      <c r="G6413" s="24">
        <v>15.09709</v>
      </c>
      <c r="H6413" s="23">
        <v>4.1893599999999998</v>
      </c>
      <c r="I6413" s="23"/>
      <c r="J6413" s="23">
        <v>150</v>
      </c>
      <c r="K6413" s="23"/>
    </row>
    <row r="6414" spans="1:11" ht="12.75" customHeight="1" x14ac:dyDescent="0.25">
      <c r="A6414" s="20">
        <f t="shared" si="201"/>
        <v>43153.874999984466</v>
      </c>
      <c r="B6414" s="21">
        <v>18.399809999999999</v>
      </c>
      <c r="C6414" s="22">
        <v>0.89754</v>
      </c>
      <c r="D6414" s="21">
        <v>175.1867</v>
      </c>
      <c r="E6414" s="21"/>
      <c r="F6414" s="24">
        <f t="shared" si="200"/>
        <v>18.399809999999999</v>
      </c>
      <c r="G6414" s="24">
        <v>18.399809999999999</v>
      </c>
      <c r="H6414" s="23">
        <v>4.18642</v>
      </c>
      <c r="I6414" s="23"/>
      <c r="J6414" s="23">
        <v>150</v>
      </c>
      <c r="K6414" s="23"/>
    </row>
    <row r="6415" spans="1:11" ht="12.75" customHeight="1" x14ac:dyDescent="0.25">
      <c r="A6415" s="20">
        <f t="shared" si="201"/>
        <v>43153.91666665113</v>
      </c>
      <c r="B6415" s="21">
        <v>9.8094599999999996</v>
      </c>
      <c r="C6415" s="22">
        <v>0.72194000000000003</v>
      </c>
      <c r="D6415" s="21">
        <v>284.64339999999999</v>
      </c>
      <c r="E6415" s="21"/>
      <c r="F6415" s="24">
        <f t="shared" si="200"/>
        <v>9.8094599999999996</v>
      </c>
      <c r="G6415" s="24">
        <v>9.8094599999999996</v>
      </c>
      <c r="H6415" s="23">
        <v>4.1861100000000002</v>
      </c>
      <c r="I6415" s="23"/>
      <c r="J6415" s="23">
        <v>150</v>
      </c>
      <c r="K6415" s="23"/>
    </row>
    <row r="6416" spans="1:11" ht="12.75" customHeight="1" x14ac:dyDescent="0.25">
      <c r="A6416" s="20">
        <f t="shared" si="201"/>
        <v>43153.958333317794</v>
      </c>
      <c r="B6416" s="21">
        <v>5.8679300000000003</v>
      </c>
      <c r="C6416" s="22">
        <v>0.42554999999999998</v>
      </c>
      <c r="D6416" s="21">
        <v>81.20926</v>
      </c>
      <c r="E6416" s="21"/>
      <c r="F6416" s="24">
        <f t="shared" si="200"/>
        <v>5.8679300000000003</v>
      </c>
      <c r="G6416" s="24">
        <v>5.8679300000000003</v>
      </c>
      <c r="H6416" s="23">
        <v>4.1855599999999997</v>
      </c>
      <c r="I6416" s="23"/>
      <c r="J6416" s="23">
        <v>150</v>
      </c>
      <c r="K6416" s="23"/>
    </row>
    <row r="6417" spans="1:11" ht="12.75" customHeight="1" x14ac:dyDescent="0.25">
      <c r="A6417" s="20">
        <f t="shared" si="201"/>
        <v>43153.999999984459</v>
      </c>
      <c r="B6417" s="21">
        <v>3.0686399999999998</v>
      </c>
      <c r="C6417" s="22">
        <v>0.52366999999999997</v>
      </c>
      <c r="D6417" s="21">
        <v>70.814840000000004</v>
      </c>
      <c r="E6417" s="21"/>
      <c r="F6417" s="24">
        <f t="shared" si="200"/>
        <v>3.0686399999999998</v>
      </c>
      <c r="G6417" s="24">
        <v>3.0686399999999998</v>
      </c>
      <c r="H6417" s="23">
        <v>4.18424</v>
      </c>
      <c r="I6417" s="23"/>
      <c r="J6417" s="23">
        <v>150</v>
      </c>
      <c r="K6417" s="23"/>
    </row>
    <row r="6418" spans="1:11" ht="12.75" customHeight="1" x14ac:dyDescent="0.25">
      <c r="A6418" s="20">
        <f t="shared" si="201"/>
        <v>43154.041666651123</v>
      </c>
      <c r="B6418" s="21">
        <v>-8.0009999999999998E-2</v>
      </c>
      <c r="C6418" s="22">
        <v>0.46739999999999998</v>
      </c>
      <c r="D6418" s="21">
        <v>340.26819999999998</v>
      </c>
      <c r="E6418" s="21"/>
      <c r="F6418" s="24" t="str">
        <f t="shared" si="200"/>
        <v/>
      </c>
      <c r="G6418" s="24" t="s">
        <v>189</v>
      </c>
      <c r="H6418" s="23">
        <v>4.1841699999999999</v>
      </c>
      <c r="I6418" s="23">
        <f>COUNTIF(G6418:G6441,"&gt;150")</f>
        <v>0</v>
      </c>
      <c r="J6418" s="23">
        <v>150</v>
      </c>
      <c r="K6418" s="23"/>
    </row>
    <row r="6419" spans="1:11" ht="12.75" customHeight="1" x14ac:dyDescent="0.25">
      <c r="A6419" s="20">
        <f t="shared" si="201"/>
        <v>43154.083333317787</v>
      </c>
      <c r="B6419" s="21"/>
      <c r="C6419" s="22">
        <v>0.49754999999999999</v>
      </c>
      <c r="D6419" s="21">
        <v>289.42849999999999</v>
      </c>
      <c r="E6419" s="21"/>
      <c r="F6419" s="24" t="str">
        <f t="shared" si="200"/>
        <v/>
      </c>
      <c r="G6419" s="24" t="s">
        <v>189</v>
      </c>
      <c r="H6419" s="23">
        <v>4.1808300000000003</v>
      </c>
      <c r="I6419" s="23"/>
      <c r="J6419" s="23">
        <v>150</v>
      </c>
      <c r="K6419" s="23"/>
    </row>
    <row r="6420" spans="1:11" ht="12.75" customHeight="1" x14ac:dyDescent="0.25">
      <c r="A6420" s="20">
        <f t="shared" si="201"/>
        <v>43154.124999984451</v>
      </c>
      <c r="B6420" s="21">
        <v>7.6356999999999999</v>
      </c>
      <c r="C6420" s="22">
        <v>0.35370000000000001</v>
      </c>
      <c r="D6420" s="21">
        <v>210.7235</v>
      </c>
      <c r="E6420" s="21"/>
      <c r="F6420" s="24">
        <f t="shared" si="200"/>
        <v>7.6356999999999999</v>
      </c>
      <c r="G6420" s="24">
        <v>7.6356999999999999</v>
      </c>
      <c r="H6420" s="23">
        <v>4.1795</v>
      </c>
      <c r="I6420" s="23"/>
      <c r="J6420" s="23">
        <v>150</v>
      </c>
      <c r="K6420" s="23"/>
    </row>
    <row r="6421" spans="1:11" ht="12.75" customHeight="1" x14ac:dyDescent="0.25">
      <c r="A6421" s="20">
        <f t="shared" si="201"/>
        <v>43154.166666651116</v>
      </c>
      <c r="B6421" s="21">
        <v>4.0638800000000002</v>
      </c>
      <c r="C6421" s="22">
        <v>0.67193999999999998</v>
      </c>
      <c r="D6421" s="21">
        <v>12.133900000000001</v>
      </c>
      <c r="E6421" s="21"/>
      <c r="F6421" s="24">
        <f t="shared" si="200"/>
        <v>4.0638800000000002</v>
      </c>
      <c r="G6421" s="24">
        <v>4.0638800000000002</v>
      </c>
      <c r="H6421" s="23">
        <v>4.1756399999999996</v>
      </c>
      <c r="I6421" s="23"/>
      <c r="J6421" s="23">
        <v>150</v>
      </c>
      <c r="K6421" s="23"/>
    </row>
    <row r="6422" spans="1:11" ht="12.75" customHeight="1" x14ac:dyDescent="0.25">
      <c r="A6422" s="20">
        <f t="shared" si="201"/>
        <v>43154.20833331778</v>
      </c>
      <c r="B6422" s="21">
        <v>19.503920000000001</v>
      </c>
      <c r="C6422" s="22">
        <v>0.87866999999999995</v>
      </c>
      <c r="D6422" s="21">
        <v>252.93629999999999</v>
      </c>
      <c r="E6422" s="21"/>
      <c r="F6422" s="24">
        <f t="shared" si="200"/>
        <v>19.503920000000001</v>
      </c>
      <c r="G6422" s="24">
        <v>19.503920000000001</v>
      </c>
      <c r="H6422" s="23">
        <v>4.1683899999999996</v>
      </c>
      <c r="I6422" s="23"/>
      <c r="J6422" s="23">
        <v>150</v>
      </c>
      <c r="K6422" s="23"/>
    </row>
    <row r="6423" spans="1:11" ht="12.75" customHeight="1" x14ac:dyDescent="0.25">
      <c r="A6423" s="20">
        <f t="shared" si="201"/>
        <v>43154.249999984444</v>
      </c>
      <c r="B6423" s="21">
        <v>10.35577</v>
      </c>
      <c r="C6423" s="22">
        <v>2.2899099999999999</v>
      </c>
      <c r="D6423" s="21">
        <v>251.5582</v>
      </c>
      <c r="E6423" s="21"/>
      <c r="F6423" s="24">
        <f t="shared" si="200"/>
        <v>10.35577</v>
      </c>
      <c r="G6423" s="24">
        <v>10.35577</v>
      </c>
      <c r="H6423" s="23">
        <v>4.1675599999999999</v>
      </c>
      <c r="I6423" s="23"/>
      <c r="J6423" s="23">
        <v>150</v>
      </c>
      <c r="K6423" s="23"/>
    </row>
    <row r="6424" spans="1:11" ht="12.75" customHeight="1" x14ac:dyDescent="0.25">
      <c r="A6424" s="20">
        <f t="shared" si="201"/>
        <v>43154.291666651108</v>
      </c>
      <c r="B6424" s="21">
        <v>4.1043099999999999</v>
      </c>
      <c r="C6424" s="22">
        <v>2.13937</v>
      </c>
      <c r="D6424" s="21">
        <v>245.3124</v>
      </c>
      <c r="E6424" s="21"/>
      <c r="F6424" s="24">
        <f t="shared" si="200"/>
        <v>4.1043099999999999</v>
      </c>
      <c r="G6424" s="24">
        <v>4.1043099999999999</v>
      </c>
      <c r="H6424" s="23">
        <v>4.1669900000000002</v>
      </c>
      <c r="I6424" s="23"/>
      <c r="J6424" s="23">
        <v>150</v>
      </c>
      <c r="K6424" s="23"/>
    </row>
    <row r="6425" spans="1:11" ht="12.75" customHeight="1" x14ac:dyDescent="0.25">
      <c r="A6425" s="20">
        <f t="shared" si="201"/>
        <v>43154.333333317772</v>
      </c>
      <c r="B6425" s="21">
        <v>8.5730299999999993</v>
      </c>
      <c r="C6425" s="22">
        <v>2.6244000000000001</v>
      </c>
      <c r="D6425" s="21">
        <v>255.84790000000001</v>
      </c>
      <c r="E6425" s="21"/>
      <c r="F6425" s="24">
        <f t="shared" si="200"/>
        <v>8.5730299999999993</v>
      </c>
      <c r="G6425" s="24">
        <v>8.5730299999999993</v>
      </c>
      <c r="H6425" s="23">
        <v>4.1649900000000004</v>
      </c>
      <c r="I6425" s="23"/>
      <c r="J6425" s="23">
        <v>150</v>
      </c>
      <c r="K6425" s="23"/>
    </row>
    <row r="6426" spans="1:11" ht="12.75" customHeight="1" x14ac:dyDescent="0.25">
      <c r="A6426" s="20">
        <f t="shared" si="201"/>
        <v>43154.374999984437</v>
      </c>
      <c r="B6426" s="21">
        <v>4.4401900000000003</v>
      </c>
      <c r="C6426" s="22">
        <v>2.46299</v>
      </c>
      <c r="D6426" s="21">
        <v>244.19329999999999</v>
      </c>
      <c r="E6426" s="21"/>
      <c r="F6426" s="24">
        <f t="shared" si="200"/>
        <v>4.4401900000000003</v>
      </c>
      <c r="G6426" s="24">
        <v>4.4401900000000003</v>
      </c>
      <c r="H6426" s="23">
        <v>4.1634399999999996</v>
      </c>
      <c r="I6426" s="23"/>
      <c r="J6426" s="23">
        <v>150</v>
      </c>
      <c r="K6426" s="23"/>
    </row>
    <row r="6427" spans="1:11" ht="12.75" customHeight="1" x14ac:dyDescent="0.25">
      <c r="A6427" s="20">
        <f t="shared" si="201"/>
        <v>43154.416666651101</v>
      </c>
      <c r="B6427" s="21">
        <v>16.54776</v>
      </c>
      <c r="C6427" s="22">
        <v>3.0122599999999999</v>
      </c>
      <c r="D6427" s="21">
        <v>233.8338</v>
      </c>
      <c r="E6427" s="21"/>
      <c r="F6427" s="24">
        <f t="shared" si="200"/>
        <v>16.54776</v>
      </c>
      <c r="G6427" s="24">
        <v>16.54776</v>
      </c>
      <c r="H6427" s="23">
        <v>4.1585299999999998</v>
      </c>
      <c r="I6427" s="23"/>
      <c r="J6427" s="23">
        <v>150</v>
      </c>
      <c r="K6427" s="23"/>
    </row>
    <row r="6428" spans="1:11" ht="12.75" customHeight="1" x14ac:dyDescent="0.25">
      <c r="A6428" s="20">
        <f t="shared" si="201"/>
        <v>43154.458333317765</v>
      </c>
      <c r="B6428" s="21">
        <v>24.48847</v>
      </c>
      <c r="C6428" s="22">
        <v>3.7356099999999999</v>
      </c>
      <c r="D6428" s="21">
        <v>226.35890000000001</v>
      </c>
      <c r="E6428" s="21"/>
      <c r="F6428" s="24">
        <f t="shared" si="200"/>
        <v>24.48847</v>
      </c>
      <c r="G6428" s="24">
        <v>24.48847</v>
      </c>
      <c r="H6428" s="23">
        <v>4.1571800000000003</v>
      </c>
      <c r="I6428" s="23"/>
      <c r="J6428" s="23">
        <v>150</v>
      </c>
      <c r="K6428" s="23"/>
    </row>
    <row r="6429" spans="1:11" ht="12.75" customHeight="1" x14ac:dyDescent="0.25">
      <c r="A6429" s="20">
        <f t="shared" si="201"/>
        <v>43154.499999984429</v>
      </c>
      <c r="B6429" s="21">
        <v>43.052849999999999</v>
      </c>
      <c r="C6429" s="22">
        <v>3.9148399999999999</v>
      </c>
      <c r="D6429" s="21">
        <v>228.92230000000001</v>
      </c>
      <c r="E6429" s="21"/>
      <c r="F6429" s="24">
        <f t="shared" si="200"/>
        <v>43.052849999999999</v>
      </c>
      <c r="G6429" s="24">
        <v>43.052849999999999</v>
      </c>
      <c r="H6429" s="23">
        <v>4.1552699999999998</v>
      </c>
      <c r="I6429" s="23"/>
      <c r="J6429" s="23">
        <v>150</v>
      </c>
      <c r="K6429" s="23"/>
    </row>
    <row r="6430" spans="1:11" ht="12.75" customHeight="1" x14ac:dyDescent="0.25">
      <c r="A6430" s="20">
        <f t="shared" si="201"/>
        <v>43154.541666651094</v>
      </c>
      <c r="B6430" s="21">
        <v>11.23047</v>
      </c>
      <c r="C6430" s="22">
        <v>3.8008700000000002</v>
      </c>
      <c r="D6430" s="21">
        <v>219.32599999999999</v>
      </c>
      <c r="E6430" s="21"/>
      <c r="F6430" s="24">
        <f t="shared" si="200"/>
        <v>11.23047</v>
      </c>
      <c r="G6430" s="24">
        <v>11.23047</v>
      </c>
      <c r="H6430" s="23">
        <v>4.14961</v>
      </c>
      <c r="I6430" s="23"/>
      <c r="J6430" s="23">
        <v>150</v>
      </c>
      <c r="K6430" s="23"/>
    </row>
    <row r="6431" spans="1:11" ht="12.75" customHeight="1" x14ac:dyDescent="0.25">
      <c r="A6431" s="20">
        <f t="shared" si="201"/>
        <v>43154.583333317758</v>
      </c>
      <c r="B6431" s="21">
        <v>39.305399999999999</v>
      </c>
      <c r="C6431" s="22">
        <v>4.3223799999999999</v>
      </c>
      <c r="D6431" s="21">
        <v>218.53800000000001</v>
      </c>
      <c r="E6431" s="21"/>
      <c r="F6431" s="24">
        <f t="shared" si="200"/>
        <v>39.305399999999999</v>
      </c>
      <c r="G6431" s="24">
        <v>39.305399999999999</v>
      </c>
      <c r="H6431" s="23">
        <v>4.1489099999999999</v>
      </c>
      <c r="I6431" s="23"/>
      <c r="J6431" s="23">
        <v>150</v>
      </c>
      <c r="K6431" s="23"/>
    </row>
    <row r="6432" spans="1:11" ht="12.75" customHeight="1" x14ac:dyDescent="0.25">
      <c r="A6432" s="20">
        <f t="shared" si="201"/>
        <v>43154.624999984422</v>
      </c>
      <c r="B6432" s="21">
        <v>38.876629999999999</v>
      </c>
      <c r="C6432" s="22">
        <v>3.9914499999999999</v>
      </c>
      <c r="D6432" s="21">
        <v>222.38239999999999</v>
      </c>
      <c r="E6432" s="21"/>
      <c r="F6432" s="24">
        <f t="shared" si="200"/>
        <v>38.876629999999999</v>
      </c>
      <c r="G6432" s="24">
        <v>38.876629999999999</v>
      </c>
      <c r="H6432" s="23">
        <v>4.1436099999999998</v>
      </c>
      <c r="I6432" s="23"/>
      <c r="J6432" s="23">
        <v>150</v>
      </c>
      <c r="K6432" s="23"/>
    </row>
    <row r="6433" spans="1:11" ht="12.75" customHeight="1" x14ac:dyDescent="0.25">
      <c r="A6433" s="20">
        <f t="shared" si="201"/>
        <v>43154.666666651086</v>
      </c>
      <c r="B6433" s="21">
        <v>54.61092</v>
      </c>
      <c r="C6433" s="22">
        <v>4.7869200000000003</v>
      </c>
      <c r="D6433" s="21">
        <v>218.14189999999999</v>
      </c>
      <c r="E6433" s="21"/>
      <c r="F6433" s="24">
        <f t="shared" si="200"/>
        <v>54.61092</v>
      </c>
      <c r="G6433" s="24">
        <v>54.61092</v>
      </c>
      <c r="H6433" s="23">
        <v>4.1410600000000004</v>
      </c>
      <c r="I6433" s="23"/>
      <c r="J6433" s="23">
        <v>150</v>
      </c>
      <c r="K6433" s="23"/>
    </row>
    <row r="6434" spans="1:11" ht="12.75" customHeight="1" x14ac:dyDescent="0.25">
      <c r="A6434" s="20">
        <f t="shared" si="201"/>
        <v>43154.708333317751</v>
      </c>
      <c r="B6434" s="21">
        <v>96.098659999999995</v>
      </c>
      <c r="C6434" s="22">
        <v>3.7554599999999998</v>
      </c>
      <c r="D6434" s="21">
        <v>215.339</v>
      </c>
      <c r="E6434" s="21"/>
      <c r="F6434" s="24">
        <f t="shared" si="200"/>
        <v>96.098659999999995</v>
      </c>
      <c r="G6434" s="24">
        <v>96.098659999999995</v>
      </c>
      <c r="H6434" s="23">
        <v>4.1361100000000004</v>
      </c>
      <c r="I6434" s="23"/>
      <c r="J6434" s="23">
        <v>150</v>
      </c>
      <c r="K6434" s="23"/>
    </row>
    <row r="6435" spans="1:11" ht="12.75" customHeight="1" x14ac:dyDescent="0.25">
      <c r="A6435" s="20">
        <f t="shared" si="201"/>
        <v>43154.749999984415</v>
      </c>
      <c r="B6435" s="21">
        <v>36.264240000000001</v>
      </c>
      <c r="C6435" s="22">
        <v>3.6112600000000001</v>
      </c>
      <c r="D6435" s="21">
        <v>217.35919999999999</v>
      </c>
      <c r="E6435" s="21"/>
      <c r="F6435" s="24">
        <f t="shared" si="200"/>
        <v>36.264240000000001</v>
      </c>
      <c r="G6435" s="24">
        <v>36.264240000000001</v>
      </c>
      <c r="H6435" s="23">
        <v>4.1321300000000001</v>
      </c>
      <c r="I6435" s="23"/>
      <c r="J6435" s="23">
        <v>150</v>
      </c>
      <c r="K6435" s="23"/>
    </row>
    <row r="6436" spans="1:11" ht="12.75" customHeight="1" x14ac:dyDescent="0.25">
      <c r="A6436" s="20">
        <f t="shared" si="201"/>
        <v>43154.791666651079</v>
      </c>
      <c r="B6436" s="21">
        <v>21.794170000000001</v>
      </c>
      <c r="C6436" s="22">
        <v>2.8867099999999999</v>
      </c>
      <c r="D6436" s="21">
        <v>212.5044</v>
      </c>
      <c r="E6436" s="21"/>
      <c r="F6436" s="24">
        <f t="shared" si="200"/>
        <v>21.794170000000001</v>
      </c>
      <c r="G6436" s="24">
        <v>21.794170000000001</v>
      </c>
      <c r="H6436" s="23">
        <v>4.13117</v>
      </c>
      <c r="I6436" s="23"/>
      <c r="J6436" s="23">
        <v>150</v>
      </c>
      <c r="K6436" s="23"/>
    </row>
    <row r="6437" spans="1:11" ht="12.75" customHeight="1" x14ac:dyDescent="0.25">
      <c r="A6437" s="20">
        <f t="shared" si="201"/>
        <v>43154.833333317743</v>
      </c>
      <c r="B6437" s="21">
        <v>26.928149999999999</v>
      </c>
      <c r="C6437" s="22">
        <v>2.0403099999999998</v>
      </c>
      <c r="D6437" s="21">
        <v>215.00129999999999</v>
      </c>
      <c r="E6437" s="21"/>
      <c r="F6437" s="24">
        <f t="shared" si="200"/>
        <v>26.928149999999999</v>
      </c>
      <c r="G6437" s="24">
        <v>26.928149999999999</v>
      </c>
      <c r="H6437" s="23">
        <v>4.1261599999999996</v>
      </c>
      <c r="I6437" s="23"/>
      <c r="J6437" s="23">
        <v>150</v>
      </c>
      <c r="K6437" s="23"/>
    </row>
    <row r="6438" spans="1:11" ht="12.75" customHeight="1" x14ac:dyDescent="0.25">
      <c r="A6438" s="20">
        <f t="shared" si="201"/>
        <v>43154.874999984408</v>
      </c>
      <c r="B6438" s="21">
        <v>24.378060000000001</v>
      </c>
      <c r="C6438" s="22">
        <v>0.88885000000000003</v>
      </c>
      <c r="D6438" s="21">
        <v>294.7953</v>
      </c>
      <c r="E6438" s="21"/>
      <c r="F6438" s="24">
        <f t="shared" si="200"/>
        <v>24.378060000000001</v>
      </c>
      <c r="G6438" s="24">
        <v>24.378060000000001</v>
      </c>
      <c r="H6438" s="23">
        <v>4.1251699999999998</v>
      </c>
      <c r="I6438" s="23"/>
      <c r="J6438" s="23">
        <v>150</v>
      </c>
      <c r="K6438" s="23"/>
    </row>
    <row r="6439" spans="1:11" ht="12.75" customHeight="1" x14ac:dyDescent="0.25">
      <c r="A6439" s="20">
        <f t="shared" si="201"/>
        <v>43154.916666651072</v>
      </c>
      <c r="B6439" s="21">
        <v>18.319220000000001</v>
      </c>
      <c r="C6439" s="22">
        <v>0.97880999999999996</v>
      </c>
      <c r="D6439" s="21">
        <v>284.4615</v>
      </c>
      <c r="E6439" s="21"/>
      <c r="F6439" s="24">
        <f t="shared" si="200"/>
        <v>18.319220000000001</v>
      </c>
      <c r="G6439" s="24">
        <v>18.319220000000001</v>
      </c>
      <c r="H6439" s="23">
        <v>4.1235200000000001</v>
      </c>
      <c r="I6439" s="23"/>
      <c r="J6439" s="23">
        <v>150</v>
      </c>
      <c r="K6439" s="23"/>
    </row>
    <row r="6440" spans="1:11" ht="12.75" customHeight="1" x14ac:dyDescent="0.25">
      <c r="A6440" s="20">
        <f t="shared" si="201"/>
        <v>43154.958333317736</v>
      </c>
      <c r="B6440" s="21">
        <v>13.03656</v>
      </c>
      <c r="C6440" s="22">
        <v>0.29138999999999998</v>
      </c>
      <c r="D6440" s="21">
        <v>31.270579999999999</v>
      </c>
      <c r="E6440" s="21"/>
      <c r="F6440" s="24">
        <f t="shared" si="200"/>
        <v>13.03656</v>
      </c>
      <c r="G6440" s="24">
        <v>13.03656</v>
      </c>
      <c r="H6440" s="23">
        <v>4.1162200000000002</v>
      </c>
      <c r="I6440" s="23"/>
      <c r="J6440" s="23">
        <v>150</v>
      </c>
      <c r="K6440" s="23"/>
    </row>
    <row r="6441" spans="1:11" ht="12.75" customHeight="1" x14ac:dyDescent="0.25">
      <c r="A6441" s="20">
        <f t="shared" si="201"/>
        <v>43154.9999999844</v>
      </c>
      <c r="B6441" s="21">
        <v>4.5385200000000001</v>
      </c>
      <c r="C6441" s="22">
        <v>0.37547000000000003</v>
      </c>
      <c r="D6441" s="21">
        <v>64.933490000000006</v>
      </c>
      <c r="E6441" s="21"/>
      <c r="F6441" s="24">
        <f t="shared" si="200"/>
        <v>4.5385200000000001</v>
      </c>
      <c r="G6441" s="24">
        <v>4.5385200000000001</v>
      </c>
      <c r="H6441" s="23">
        <v>4.1146599999999998</v>
      </c>
      <c r="I6441" s="23"/>
      <c r="J6441" s="23">
        <v>150</v>
      </c>
      <c r="K6441" s="23"/>
    </row>
    <row r="6442" spans="1:11" ht="12.75" customHeight="1" x14ac:dyDescent="0.25">
      <c r="A6442" s="20">
        <f t="shared" si="201"/>
        <v>43155.041666651065</v>
      </c>
      <c r="B6442" s="21">
        <v>2.9255300000000002</v>
      </c>
      <c r="C6442" s="22">
        <v>0.23623</v>
      </c>
      <c r="D6442" s="21">
        <v>75.312330000000003</v>
      </c>
      <c r="E6442" s="21"/>
      <c r="F6442" s="24">
        <f t="shared" si="200"/>
        <v>2.9255300000000002</v>
      </c>
      <c r="G6442" s="24">
        <v>2.9255300000000002</v>
      </c>
      <c r="H6442" s="23">
        <v>4.1140400000000001</v>
      </c>
      <c r="I6442" s="23">
        <f>COUNTIF(G6442:G6465,"&gt;150")</f>
        <v>0</v>
      </c>
      <c r="J6442" s="23">
        <v>150</v>
      </c>
      <c r="K6442" s="23"/>
    </row>
    <row r="6443" spans="1:11" ht="12.75" customHeight="1" x14ac:dyDescent="0.25">
      <c r="A6443" s="20">
        <f t="shared" si="201"/>
        <v>43155.083333317729</v>
      </c>
      <c r="B6443" s="21">
        <v>19.13128</v>
      </c>
      <c r="C6443" s="22">
        <v>0.32854</v>
      </c>
      <c r="D6443" s="21">
        <v>61.527119999999996</v>
      </c>
      <c r="E6443" s="21"/>
      <c r="F6443" s="24">
        <f t="shared" si="200"/>
        <v>19.13128</v>
      </c>
      <c r="G6443" s="24">
        <v>19.13128</v>
      </c>
      <c r="H6443" s="23">
        <v>4.1113900000000001</v>
      </c>
      <c r="I6443" s="23"/>
      <c r="J6443" s="23">
        <v>150</v>
      </c>
      <c r="K6443" s="23"/>
    </row>
    <row r="6444" spans="1:11" ht="12.75" customHeight="1" x14ac:dyDescent="0.25">
      <c r="A6444" s="20">
        <f t="shared" si="201"/>
        <v>43155.124999984393</v>
      </c>
      <c r="B6444" s="21">
        <v>17.072109999999999</v>
      </c>
      <c r="C6444" s="22">
        <v>0.26912999999999998</v>
      </c>
      <c r="D6444" s="21">
        <v>110.00239999999999</v>
      </c>
      <c r="E6444" s="21"/>
      <c r="F6444" s="24">
        <f t="shared" si="200"/>
        <v>17.072109999999999</v>
      </c>
      <c r="G6444" s="24">
        <v>17.072109999999999</v>
      </c>
      <c r="H6444" s="23">
        <v>4.1079999999999997</v>
      </c>
      <c r="I6444" s="23"/>
      <c r="J6444" s="23">
        <v>150</v>
      </c>
      <c r="K6444" s="23"/>
    </row>
    <row r="6445" spans="1:11" ht="12.75" customHeight="1" x14ac:dyDescent="0.25">
      <c r="A6445" s="20">
        <f t="shared" si="201"/>
        <v>43155.166666651057</v>
      </c>
      <c r="B6445" s="21">
        <v>12.434609999999999</v>
      </c>
      <c r="C6445" s="22">
        <v>0.30570000000000003</v>
      </c>
      <c r="D6445" s="21">
        <v>92.187820000000002</v>
      </c>
      <c r="E6445" s="21"/>
      <c r="F6445" s="24">
        <f t="shared" si="200"/>
        <v>12.434609999999999</v>
      </c>
      <c r="G6445" s="24">
        <v>12.434609999999999</v>
      </c>
      <c r="H6445" s="23">
        <v>4.1079400000000001</v>
      </c>
      <c r="I6445" s="23"/>
      <c r="J6445" s="23">
        <v>150</v>
      </c>
      <c r="K6445" s="23"/>
    </row>
    <row r="6446" spans="1:11" ht="12.75" customHeight="1" x14ac:dyDescent="0.25">
      <c r="A6446" s="20">
        <f t="shared" si="201"/>
        <v>43155.208333317722</v>
      </c>
      <c r="B6446" s="21">
        <v>4.9971100000000002</v>
      </c>
      <c r="C6446" s="22">
        <v>0.27694999999999997</v>
      </c>
      <c r="D6446" s="21">
        <v>87.279589999999999</v>
      </c>
      <c r="E6446" s="21"/>
      <c r="F6446" s="24">
        <f t="shared" si="200"/>
        <v>4.9971100000000002</v>
      </c>
      <c r="G6446" s="24">
        <v>4.9971100000000002</v>
      </c>
      <c r="H6446" s="23">
        <v>4.1078299999999999</v>
      </c>
      <c r="I6446" s="23"/>
      <c r="J6446" s="23">
        <v>150</v>
      </c>
      <c r="K6446" s="23"/>
    </row>
    <row r="6447" spans="1:11" ht="12.75" customHeight="1" x14ac:dyDescent="0.25">
      <c r="A6447" s="20">
        <f t="shared" si="201"/>
        <v>43155.249999984386</v>
      </c>
      <c r="B6447" s="21">
        <v>24.518439999999998</v>
      </c>
      <c r="C6447" s="22">
        <v>0.25095000000000001</v>
      </c>
      <c r="D6447" s="21">
        <v>83.630650000000003</v>
      </c>
      <c r="E6447" s="21"/>
      <c r="F6447" s="24">
        <f t="shared" si="200"/>
        <v>24.518439999999998</v>
      </c>
      <c r="G6447" s="24">
        <v>24.518439999999998</v>
      </c>
      <c r="H6447" s="23">
        <v>4.1043099999999999</v>
      </c>
      <c r="I6447" s="23"/>
      <c r="J6447" s="23">
        <v>150</v>
      </c>
      <c r="K6447" s="23"/>
    </row>
    <row r="6448" spans="1:11" ht="12.75" customHeight="1" x14ac:dyDescent="0.25">
      <c r="A6448" s="20">
        <f t="shared" si="201"/>
        <v>43155.29166665105</v>
      </c>
      <c r="B6448" s="21">
        <v>21.281890000000001</v>
      </c>
      <c r="C6448" s="22">
        <v>0.32496999999999998</v>
      </c>
      <c r="D6448" s="21">
        <v>80.979640000000003</v>
      </c>
      <c r="E6448" s="21"/>
      <c r="F6448" s="24">
        <f t="shared" si="200"/>
        <v>21.281890000000001</v>
      </c>
      <c r="G6448" s="24">
        <v>21.281890000000001</v>
      </c>
      <c r="H6448" s="23">
        <v>4.1019600000000001</v>
      </c>
      <c r="I6448" s="23"/>
      <c r="J6448" s="23">
        <v>150</v>
      </c>
      <c r="K6448" s="23"/>
    </row>
    <row r="6449" spans="1:11" ht="12.75" customHeight="1" x14ac:dyDescent="0.25">
      <c r="A6449" s="20">
        <f t="shared" si="201"/>
        <v>43155.333333317714</v>
      </c>
      <c r="B6449" s="21">
        <v>10.667160000000001</v>
      </c>
      <c r="C6449" s="22">
        <v>0.22034999999999999</v>
      </c>
      <c r="D6449" s="21">
        <v>183.97110000000001</v>
      </c>
      <c r="E6449" s="21"/>
      <c r="F6449" s="24">
        <f t="shared" si="200"/>
        <v>10.667160000000001</v>
      </c>
      <c r="G6449" s="24">
        <v>10.667160000000001</v>
      </c>
      <c r="H6449" s="23">
        <v>4.08589</v>
      </c>
      <c r="I6449" s="23"/>
      <c r="J6449" s="23">
        <v>150</v>
      </c>
      <c r="K6449" s="23"/>
    </row>
    <row r="6450" spans="1:11" ht="12.75" customHeight="1" x14ac:dyDescent="0.25">
      <c r="A6450" s="20">
        <f t="shared" si="201"/>
        <v>43155.374999984379</v>
      </c>
      <c r="B6450" s="21">
        <v>11.24478</v>
      </c>
      <c r="C6450" s="22">
        <v>0.43836000000000003</v>
      </c>
      <c r="D6450" s="21">
        <v>125.1665</v>
      </c>
      <c r="E6450" s="21"/>
      <c r="F6450" s="24">
        <f t="shared" si="200"/>
        <v>11.24478</v>
      </c>
      <c r="G6450" s="24">
        <v>11.24478</v>
      </c>
      <c r="H6450" s="23">
        <v>4.0821699999999996</v>
      </c>
      <c r="I6450" s="23"/>
      <c r="J6450" s="23">
        <v>150</v>
      </c>
      <c r="K6450" s="23"/>
    </row>
    <row r="6451" spans="1:11" ht="12.75" customHeight="1" x14ac:dyDescent="0.25">
      <c r="A6451" s="20">
        <f t="shared" si="201"/>
        <v>43155.416666651043</v>
      </c>
      <c r="B6451" s="21">
        <v>20.417110000000001</v>
      </c>
      <c r="C6451" s="22">
        <v>1.52878</v>
      </c>
      <c r="D6451" s="21">
        <v>187.7483</v>
      </c>
      <c r="E6451" s="21"/>
      <c r="F6451" s="24">
        <f t="shared" si="200"/>
        <v>20.417110000000001</v>
      </c>
      <c r="G6451" s="24">
        <v>20.417110000000001</v>
      </c>
      <c r="H6451" s="23">
        <v>4.0816100000000004</v>
      </c>
      <c r="I6451" s="23"/>
      <c r="J6451" s="23">
        <v>150</v>
      </c>
      <c r="K6451" s="23"/>
    </row>
    <row r="6452" spans="1:11" ht="12.75" customHeight="1" x14ac:dyDescent="0.25">
      <c r="A6452" s="20">
        <f t="shared" si="201"/>
        <v>43155.458333317707</v>
      </c>
      <c r="B6452" s="21">
        <v>48.905110000000001</v>
      </c>
      <c r="C6452" s="22">
        <v>2.4674800000000001</v>
      </c>
      <c r="D6452" s="21">
        <v>205.16059999999999</v>
      </c>
      <c r="E6452" s="21"/>
      <c r="F6452" s="24">
        <f t="shared" si="200"/>
        <v>48.905110000000001</v>
      </c>
      <c r="G6452" s="24">
        <v>48.905110000000001</v>
      </c>
      <c r="H6452" s="23">
        <v>4.0806699999999996</v>
      </c>
      <c r="I6452" s="23"/>
      <c r="J6452" s="23">
        <v>150</v>
      </c>
      <c r="K6452" s="23"/>
    </row>
    <row r="6453" spans="1:11" ht="12.75" customHeight="1" x14ac:dyDescent="0.25">
      <c r="A6453" s="20">
        <f t="shared" si="201"/>
        <v>43155.499999984371</v>
      </c>
      <c r="B6453" s="21">
        <v>9.5391700000000004</v>
      </c>
      <c r="C6453" s="22">
        <v>1.7309699999999999</v>
      </c>
      <c r="D6453" s="21">
        <v>164.13390000000001</v>
      </c>
      <c r="E6453" s="21"/>
      <c r="F6453" s="24">
        <f t="shared" si="200"/>
        <v>9.5391700000000004</v>
      </c>
      <c r="G6453" s="24">
        <v>9.5391700000000004</v>
      </c>
      <c r="H6453" s="23">
        <v>4.07456</v>
      </c>
      <c r="I6453" s="23"/>
      <c r="J6453" s="23">
        <v>150</v>
      </c>
      <c r="K6453" s="23"/>
    </row>
    <row r="6454" spans="1:11" ht="12.75" customHeight="1" x14ac:dyDescent="0.25">
      <c r="A6454" s="20">
        <f t="shared" si="201"/>
        <v>43155.541666651035</v>
      </c>
      <c r="B6454" s="21">
        <v>7.0790600000000001</v>
      </c>
      <c r="C6454" s="22">
        <v>1.3054600000000001</v>
      </c>
      <c r="D6454" s="21">
        <v>188.9862</v>
      </c>
      <c r="E6454" s="21"/>
      <c r="F6454" s="24">
        <f t="shared" si="200"/>
        <v>7.0790600000000001</v>
      </c>
      <c r="G6454" s="24">
        <v>7.0790600000000001</v>
      </c>
      <c r="H6454" s="23">
        <v>4.06691</v>
      </c>
      <c r="I6454" s="23"/>
      <c r="J6454" s="23">
        <v>150</v>
      </c>
      <c r="K6454" s="23"/>
    </row>
    <row r="6455" spans="1:11" ht="12.75" customHeight="1" x14ac:dyDescent="0.25">
      <c r="A6455" s="20">
        <f t="shared" si="201"/>
        <v>43155.5833333177</v>
      </c>
      <c r="B6455" s="21">
        <v>36.80894</v>
      </c>
      <c r="C6455" s="22">
        <v>3.0001199999999999</v>
      </c>
      <c r="D6455" s="21">
        <v>206.33080000000001</v>
      </c>
      <c r="E6455" s="21"/>
      <c r="F6455" s="24">
        <f t="shared" si="200"/>
        <v>36.80894</v>
      </c>
      <c r="G6455" s="24">
        <v>36.80894</v>
      </c>
      <c r="H6455" s="23">
        <v>4.0667200000000001</v>
      </c>
      <c r="I6455" s="23"/>
      <c r="J6455" s="23">
        <v>150</v>
      </c>
      <c r="K6455" s="23"/>
    </row>
    <row r="6456" spans="1:11" ht="12.75" customHeight="1" x14ac:dyDescent="0.25">
      <c r="A6456" s="20">
        <f t="shared" si="201"/>
        <v>43155.624999984364</v>
      </c>
      <c r="B6456" s="21">
        <v>38.069719999999997</v>
      </c>
      <c r="C6456" s="22">
        <v>2.8400400000000001</v>
      </c>
      <c r="D6456" s="21">
        <v>215.51329999999999</v>
      </c>
      <c r="E6456" s="21"/>
      <c r="F6456" s="24">
        <f t="shared" si="200"/>
        <v>38.069719999999997</v>
      </c>
      <c r="G6456" s="24">
        <v>38.069719999999997</v>
      </c>
      <c r="H6456" s="23">
        <v>4.0657800000000002</v>
      </c>
      <c r="I6456" s="23"/>
      <c r="J6456" s="23">
        <v>150</v>
      </c>
      <c r="K6456" s="23"/>
    </row>
    <row r="6457" spans="1:11" ht="12.75" customHeight="1" x14ac:dyDescent="0.25">
      <c r="A6457" s="20">
        <f t="shared" si="201"/>
        <v>43155.666666651028</v>
      </c>
      <c r="B6457" s="21">
        <v>16.571280000000002</v>
      </c>
      <c r="C6457" s="22">
        <v>2.59734</v>
      </c>
      <c r="D6457" s="21">
        <v>200.46019999999999</v>
      </c>
      <c r="E6457" s="21"/>
      <c r="F6457" s="24">
        <f t="shared" si="200"/>
        <v>16.571280000000002</v>
      </c>
      <c r="G6457" s="24">
        <v>16.571280000000002</v>
      </c>
      <c r="H6457" s="23">
        <v>4.0638800000000002</v>
      </c>
      <c r="I6457" s="23"/>
      <c r="J6457" s="23">
        <v>150</v>
      </c>
      <c r="K6457" s="23"/>
    </row>
    <row r="6458" spans="1:11" ht="12.75" customHeight="1" x14ac:dyDescent="0.25">
      <c r="A6458" s="20">
        <f t="shared" si="201"/>
        <v>43155.708333317692</v>
      </c>
      <c r="B6458" s="21">
        <v>31.06344</v>
      </c>
      <c r="C6458" s="22">
        <v>2.8856199999999999</v>
      </c>
      <c r="D6458" s="21">
        <v>200.96469999999999</v>
      </c>
      <c r="E6458" s="21"/>
      <c r="F6458" s="24">
        <f t="shared" si="200"/>
        <v>31.06344</v>
      </c>
      <c r="G6458" s="24">
        <v>31.06344</v>
      </c>
      <c r="H6458" s="23">
        <v>4.0638300000000003</v>
      </c>
      <c r="I6458" s="23"/>
      <c r="J6458" s="23">
        <v>150</v>
      </c>
      <c r="K6458" s="23"/>
    </row>
    <row r="6459" spans="1:11" ht="12.75" customHeight="1" x14ac:dyDescent="0.25">
      <c r="A6459" s="20">
        <f t="shared" si="201"/>
        <v>43155.749999984357</v>
      </c>
      <c r="B6459" s="21">
        <v>13.896610000000001</v>
      </c>
      <c r="C6459" s="22">
        <v>2.3418199999999998</v>
      </c>
      <c r="D6459" s="21">
        <v>190.49260000000001</v>
      </c>
      <c r="E6459" s="21"/>
      <c r="F6459" s="24">
        <f t="shared" si="200"/>
        <v>13.896610000000001</v>
      </c>
      <c r="G6459" s="24">
        <v>13.896610000000001</v>
      </c>
      <c r="H6459" s="23">
        <v>4.0635000000000003</v>
      </c>
      <c r="I6459" s="23"/>
      <c r="J6459" s="23">
        <v>150</v>
      </c>
      <c r="K6459" s="23"/>
    </row>
    <row r="6460" spans="1:11" ht="12.75" customHeight="1" x14ac:dyDescent="0.25">
      <c r="A6460" s="20">
        <f t="shared" si="201"/>
        <v>43155.791666651021</v>
      </c>
      <c r="B6460" s="21">
        <v>21.55978</v>
      </c>
      <c r="C6460" s="22">
        <v>2.3010000000000002</v>
      </c>
      <c r="D6460" s="21">
        <v>192.4622</v>
      </c>
      <c r="E6460" s="21"/>
      <c r="F6460" s="24">
        <f t="shared" si="200"/>
        <v>21.55978</v>
      </c>
      <c r="G6460" s="24">
        <v>21.55978</v>
      </c>
      <c r="H6460" s="23">
        <v>4.0617799999999997</v>
      </c>
      <c r="I6460" s="23"/>
      <c r="J6460" s="23">
        <v>150</v>
      </c>
      <c r="K6460" s="23"/>
    </row>
    <row r="6461" spans="1:11" ht="12.75" customHeight="1" x14ac:dyDescent="0.25">
      <c r="A6461" s="20">
        <f t="shared" si="201"/>
        <v>43155.833333317685</v>
      </c>
      <c r="B6461" s="21">
        <v>38.091389999999997</v>
      </c>
      <c r="C6461" s="22">
        <v>0.80979999999999996</v>
      </c>
      <c r="D6461" s="21">
        <v>192.58199999999999</v>
      </c>
      <c r="E6461" s="21"/>
      <c r="F6461" s="24">
        <f t="shared" si="200"/>
        <v>38.091389999999997</v>
      </c>
      <c r="G6461" s="24">
        <v>38.091389999999997</v>
      </c>
      <c r="H6461" s="23">
        <v>4.0604500000000003</v>
      </c>
      <c r="I6461" s="23"/>
      <c r="J6461" s="23">
        <v>150</v>
      </c>
      <c r="K6461" s="23"/>
    </row>
    <row r="6462" spans="1:11" ht="12.75" customHeight="1" x14ac:dyDescent="0.25">
      <c r="A6462" s="20">
        <f t="shared" si="201"/>
        <v>43155.874999984349</v>
      </c>
      <c r="B6462" s="21">
        <v>30.374279999999999</v>
      </c>
      <c r="C6462" s="22">
        <v>0.66379999999999995</v>
      </c>
      <c r="D6462" s="21">
        <v>315.93419999999998</v>
      </c>
      <c r="E6462" s="21"/>
      <c r="F6462" s="24">
        <f t="shared" si="200"/>
        <v>30.374279999999999</v>
      </c>
      <c r="G6462" s="24">
        <v>30.374279999999999</v>
      </c>
      <c r="H6462" s="23">
        <v>4.0594299999999999</v>
      </c>
      <c r="I6462" s="23"/>
      <c r="J6462" s="23">
        <v>150</v>
      </c>
      <c r="K6462" s="23"/>
    </row>
    <row r="6463" spans="1:11" ht="12.75" customHeight="1" x14ac:dyDescent="0.25">
      <c r="A6463" s="20">
        <f t="shared" si="201"/>
        <v>43155.916666651014</v>
      </c>
      <c r="B6463" s="21">
        <v>6.9595000000000002</v>
      </c>
      <c r="C6463" s="22">
        <v>0.49711</v>
      </c>
      <c r="D6463" s="21">
        <v>5.7104200000000001</v>
      </c>
      <c r="E6463" s="21"/>
      <c r="F6463" s="24">
        <f t="shared" si="200"/>
        <v>6.9595000000000002</v>
      </c>
      <c r="G6463" s="24">
        <v>6.9595000000000002</v>
      </c>
      <c r="H6463" s="23">
        <v>4.0575700000000001</v>
      </c>
      <c r="I6463" s="23"/>
      <c r="J6463" s="23">
        <v>150</v>
      </c>
      <c r="K6463" s="23"/>
    </row>
    <row r="6464" spans="1:11" ht="12.75" customHeight="1" x14ac:dyDescent="0.25">
      <c r="A6464" s="20">
        <f t="shared" si="201"/>
        <v>43155.958333317678</v>
      </c>
      <c r="B6464" s="21">
        <v>11.001939999999999</v>
      </c>
      <c r="C6464" s="22">
        <v>0.35059000000000001</v>
      </c>
      <c r="D6464" s="21">
        <v>24.34552</v>
      </c>
      <c r="E6464" s="21"/>
      <c r="F6464" s="24">
        <f t="shared" si="200"/>
        <v>11.001939999999999</v>
      </c>
      <c r="G6464" s="24">
        <v>11.001939999999999</v>
      </c>
      <c r="H6464" s="23">
        <v>4.0565600000000002</v>
      </c>
      <c r="I6464" s="23"/>
      <c r="J6464" s="23">
        <v>150</v>
      </c>
      <c r="K6464" s="23"/>
    </row>
    <row r="6465" spans="1:11" ht="12.75" customHeight="1" x14ac:dyDescent="0.25">
      <c r="A6465" s="20">
        <f t="shared" si="201"/>
        <v>43155.999999984342</v>
      </c>
      <c r="B6465" s="21">
        <v>8.2500300000000006</v>
      </c>
      <c r="C6465" s="22">
        <v>0.29770999999999997</v>
      </c>
      <c r="D6465" s="21">
        <v>49.701369999999997</v>
      </c>
      <c r="E6465" s="21"/>
      <c r="F6465" s="24">
        <f t="shared" si="200"/>
        <v>8.2500300000000006</v>
      </c>
      <c r="G6465" s="24">
        <v>8.2500300000000006</v>
      </c>
      <c r="H6465" s="23">
        <v>4.05389</v>
      </c>
      <c r="I6465" s="23"/>
      <c r="J6465" s="23">
        <v>150</v>
      </c>
      <c r="K6465" s="23"/>
    </row>
    <row r="6466" spans="1:11" ht="12.75" customHeight="1" x14ac:dyDescent="0.25">
      <c r="A6466" s="20">
        <f t="shared" si="201"/>
        <v>43156.041666651006</v>
      </c>
      <c r="B6466" s="21">
        <v>13.0626</v>
      </c>
      <c r="C6466" s="22">
        <v>0.28042</v>
      </c>
      <c r="D6466" s="21">
        <v>63.121670000000002</v>
      </c>
      <c r="E6466" s="21"/>
      <c r="F6466" s="24">
        <f t="shared" si="200"/>
        <v>13.0626</v>
      </c>
      <c r="G6466" s="24">
        <v>13.0626</v>
      </c>
      <c r="H6466" s="23">
        <v>4.0525000000000002</v>
      </c>
      <c r="I6466" s="23">
        <f>COUNTIF(G6466:G6489,"&gt;150")</f>
        <v>0</v>
      </c>
      <c r="J6466" s="23">
        <v>150</v>
      </c>
      <c r="K6466" s="23"/>
    </row>
    <row r="6467" spans="1:11" ht="12.75" customHeight="1" x14ac:dyDescent="0.25">
      <c r="A6467" s="20">
        <f t="shared" si="201"/>
        <v>43156.083333317671</v>
      </c>
      <c r="B6467" s="21">
        <v>16.351890000000001</v>
      </c>
      <c r="C6467" s="22">
        <v>0.26833000000000001</v>
      </c>
      <c r="D6467" s="21">
        <v>22.611640000000001</v>
      </c>
      <c r="E6467" s="21"/>
      <c r="F6467" s="24">
        <f t="shared" si="200"/>
        <v>16.351890000000001</v>
      </c>
      <c r="G6467" s="24">
        <v>16.351890000000001</v>
      </c>
      <c r="H6467" s="23">
        <v>4.0506700000000002</v>
      </c>
      <c r="I6467" s="23"/>
      <c r="J6467" s="23">
        <v>150</v>
      </c>
      <c r="K6467" s="23"/>
    </row>
    <row r="6468" spans="1:11" ht="12.75" customHeight="1" x14ac:dyDescent="0.25">
      <c r="A6468" s="20">
        <f t="shared" si="201"/>
        <v>43156.124999984335</v>
      </c>
      <c r="B6468" s="21"/>
      <c r="C6468" s="22">
        <v>0.31253999999999998</v>
      </c>
      <c r="D6468" s="21">
        <v>97.309389999999993</v>
      </c>
      <c r="E6468" s="21"/>
      <c r="F6468" s="24" t="str">
        <f t="shared" si="200"/>
        <v/>
      </c>
      <c r="G6468" s="24" t="s">
        <v>189</v>
      </c>
      <c r="H6468" s="23">
        <v>4.04758</v>
      </c>
      <c r="I6468" s="23"/>
      <c r="J6468" s="23">
        <v>150</v>
      </c>
      <c r="K6468" s="23"/>
    </row>
    <row r="6469" spans="1:11" ht="12.75" customHeight="1" x14ac:dyDescent="0.25">
      <c r="A6469" s="20">
        <f t="shared" si="201"/>
        <v>43156.166666650999</v>
      </c>
      <c r="B6469" s="21"/>
      <c r="C6469" s="22">
        <v>0.37309999999999999</v>
      </c>
      <c r="D6469" s="21">
        <v>270.01280000000003</v>
      </c>
      <c r="E6469" s="21"/>
      <c r="F6469" s="24" t="str">
        <f t="shared" si="200"/>
        <v/>
      </c>
      <c r="G6469" s="24" t="s">
        <v>189</v>
      </c>
      <c r="H6469" s="23">
        <v>4.0438900000000002</v>
      </c>
      <c r="I6469" s="23"/>
      <c r="J6469" s="23">
        <v>150</v>
      </c>
      <c r="K6469" s="23"/>
    </row>
    <row r="6470" spans="1:11" ht="12.75" customHeight="1" x14ac:dyDescent="0.25">
      <c r="A6470" s="20">
        <f t="shared" si="201"/>
        <v>43156.208333317663</v>
      </c>
      <c r="B6470" s="21">
        <v>15.415839999999999</v>
      </c>
      <c r="C6470" s="22">
        <v>0.34622999999999998</v>
      </c>
      <c r="D6470" s="21">
        <v>17.5853</v>
      </c>
      <c r="E6470" s="21"/>
      <c r="F6470" s="24">
        <f t="shared" si="200"/>
        <v>15.415839999999999</v>
      </c>
      <c r="G6470" s="24">
        <v>15.415839999999999</v>
      </c>
      <c r="H6470" s="23">
        <v>4.0388299999999999</v>
      </c>
      <c r="I6470" s="23"/>
      <c r="J6470" s="23">
        <v>150</v>
      </c>
      <c r="K6470" s="23"/>
    </row>
    <row r="6471" spans="1:11" ht="12.75" customHeight="1" x14ac:dyDescent="0.25">
      <c r="A6471" s="20">
        <f t="shared" si="201"/>
        <v>43156.249999984328</v>
      </c>
      <c r="B6471" s="21">
        <v>3.55322</v>
      </c>
      <c r="C6471" s="22">
        <v>0.40960999999999997</v>
      </c>
      <c r="D6471" s="21">
        <v>312.1703</v>
      </c>
      <c r="E6471" s="21"/>
      <c r="F6471" s="24">
        <f t="shared" si="200"/>
        <v>3.55322</v>
      </c>
      <c r="G6471" s="24">
        <v>3.55322</v>
      </c>
      <c r="H6471" s="23">
        <v>4.03756</v>
      </c>
      <c r="I6471" s="23"/>
      <c r="J6471" s="23">
        <v>150</v>
      </c>
      <c r="K6471" s="23"/>
    </row>
    <row r="6472" spans="1:11" ht="12.75" customHeight="1" x14ac:dyDescent="0.25">
      <c r="A6472" s="20">
        <f t="shared" si="201"/>
        <v>43156.291666650992</v>
      </c>
      <c r="B6472" s="21">
        <v>27.346609999999998</v>
      </c>
      <c r="C6472" s="22">
        <v>0.37907999999999997</v>
      </c>
      <c r="D6472" s="21">
        <v>130.95099999999999</v>
      </c>
      <c r="E6472" s="21"/>
      <c r="F6472" s="24">
        <f t="shared" si="200"/>
        <v>27.346609999999998</v>
      </c>
      <c r="G6472" s="24">
        <v>27.346609999999998</v>
      </c>
      <c r="H6472" s="23">
        <v>4.0368899999999996</v>
      </c>
      <c r="I6472" s="23"/>
      <c r="J6472" s="23">
        <v>150</v>
      </c>
      <c r="K6472" s="23"/>
    </row>
    <row r="6473" spans="1:11" ht="12.75" customHeight="1" x14ac:dyDescent="0.25">
      <c r="A6473" s="20">
        <f t="shared" si="201"/>
        <v>43156.333333317656</v>
      </c>
      <c r="B6473" s="21"/>
      <c r="C6473" s="22">
        <v>0.36430000000000001</v>
      </c>
      <c r="D6473" s="21">
        <v>94.236040000000003</v>
      </c>
      <c r="E6473" s="21"/>
      <c r="F6473" s="24" t="str">
        <f t="shared" si="200"/>
        <v/>
      </c>
      <c r="G6473" s="24" t="s">
        <v>189</v>
      </c>
      <c r="H6473" s="23">
        <v>4.0308299999999999</v>
      </c>
      <c r="I6473" s="23"/>
      <c r="J6473" s="23">
        <v>150</v>
      </c>
      <c r="K6473" s="23"/>
    </row>
    <row r="6474" spans="1:11" ht="12.75" customHeight="1" x14ac:dyDescent="0.25">
      <c r="A6474" s="20">
        <f t="shared" si="201"/>
        <v>43156.37499998432</v>
      </c>
      <c r="B6474" s="21">
        <v>12.017609999999999</v>
      </c>
      <c r="C6474" s="22">
        <v>0.59321000000000002</v>
      </c>
      <c r="D6474" s="21">
        <v>306.39210000000003</v>
      </c>
      <c r="E6474" s="21"/>
      <c r="F6474" s="24">
        <f t="shared" si="200"/>
        <v>12.017609999999999</v>
      </c>
      <c r="G6474" s="24">
        <v>12.017609999999999</v>
      </c>
      <c r="H6474" s="23">
        <v>4.0251700000000001</v>
      </c>
      <c r="I6474" s="23"/>
      <c r="J6474" s="23">
        <v>150</v>
      </c>
      <c r="K6474" s="23"/>
    </row>
    <row r="6475" spans="1:11" ht="12.75" customHeight="1" x14ac:dyDescent="0.25">
      <c r="A6475" s="20">
        <f t="shared" si="201"/>
        <v>43156.416666650985</v>
      </c>
      <c r="B6475" s="21">
        <v>27.22756</v>
      </c>
      <c r="C6475" s="22">
        <v>0.69903999999999999</v>
      </c>
      <c r="D6475" s="21">
        <v>189.9837</v>
      </c>
      <c r="E6475" s="21"/>
      <c r="F6475" s="24">
        <f t="shared" ref="F6475:F6538" si="202">IF(AND(B6475&gt;0,ISNUMBER(B6475)),B6475,"")</f>
        <v>27.22756</v>
      </c>
      <c r="G6475" s="24">
        <v>27.22756</v>
      </c>
      <c r="H6475" s="23">
        <v>4.0232200000000002</v>
      </c>
      <c r="I6475" s="23"/>
      <c r="J6475" s="23">
        <v>150</v>
      </c>
      <c r="K6475" s="23"/>
    </row>
    <row r="6476" spans="1:11" ht="12.75" customHeight="1" x14ac:dyDescent="0.25">
      <c r="A6476" s="20">
        <f t="shared" ref="A6476:A6539" si="203">A6475+1/24</f>
        <v>43156.458333317649</v>
      </c>
      <c r="B6476" s="21">
        <v>20.78633</v>
      </c>
      <c r="C6476" s="22">
        <v>0.53437000000000001</v>
      </c>
      <c r="D6476" s="21">
        <v>124.21720000000001</v>
      </c>
      <c r="E6476" s="21"/>
      <c r="F6476" s="24">
        <f t="shared" si="202"/>
        <v>20.78633</v>
      </c>
      <c r="G6476" s="24">
        <v>20.78633</v>
      </c>
      <c r="H6476" s="23">
        <v>4.0220000000000002</v>
      </c>
      <c r="I6476" s="23"/>
      <c r="J6476" s="23">
        <v>150</v>
      </c>
      <c r="K6476" s="23"/>
    </row>
    <row r="6477" spans="1:11" ht="12.75" customHeight="1" x14ac:dyDescent="0.25">
      <c r="A6477" s="20">
        <f t="shared" si="203"/>
        <v>43156.499999984313</v>
      </c>
      <c r="B6477" s="21">
        <v>3.3825599999999998</v>
      </c>
      <c r="C6477" s="22">
        <v>0.59026000000000001</v>
      </c>
      <c r="D6477" s="21">
        <v>87.558409999999995</v>
      </c>
      <c r="E6477" s="21"/>
      <c r="F6477" s="24">
        <f t="shared" si="202"/>
        <v>3.3825599999999998</v>
      </c>
      <c r="G6477" s="24">
        <v>3.3825599999999998</v>
      </c>
      <c r="H6477" s="23">
        <v>4.0213200000000002</v>
      </c>
      <c r="I6477" s="23"/>
      <c r="J6477" s="23">
        <v>150</v>
      </c>
      <c r="K6477" s="23"/>
    </row>
    <row r="6478" spans="1:11" ht="12.75" customHeight="1" x14ac:dyDescent="0.25">
      <c r="A6478" s="20">
        <f t="shared" si="203"/>
        <v>43156.541666650977</v>
      </c>
      <c r="B6478" s="21">
        <v>9.9046099999999999</v>
      </c>
      <c r="C6478" s="22">
        <v>0.91837999999999997</v>
      </c>
      <c r="D6478" s="21">
        <v>91.280879999999996</v>
      </c>
      <c r="E6478" s="21"/>
      <c r="F6478" s="24">
        <f t="shared" si="202"/>
        <v>9.9046099999999999</v>
      </c>
      <c r="G6478" s="24">
        <v>9.9046099999999999</v>
      </c>
      <c r="H6478" s="23">
        <v>4.0149499999999998</v>
      </c>
      <c r="I6478" s="23"/>
      <c r="J6478" s="23">
        <v>150</v>
      </c>
      <c r="K6478" s="23"/>
    </row>
    <row r="6479" spans="1:11" ht="12.75" customHeight="1" x14ac:dyDescent="0.25">
      <c r="A6479" s="20">
        <f t="shared" si="203"/>
        <v>43156.583333317642</v>
      </c>
      <c r="B6479" s="21">
        <v>7.7425600000000001</v>
      </c>
      <c r="C6479" s="22">
        <v>0.86412</v>
      </c>
      <c r="D6479" s="21">
        <v>75.27422</v>
      </c>
      <c r="E6479" s="21"/>
      <c r="F6479" s="24">
        <f t="shared" si="202"/>
        <v>7.7425600000000001</v>
      </c>
      <c r="G6479" s="24">
        <v>7.7425600000000001</v>
      </c>
      <c r="H6479" s="23">
        <v>4.0137799999999997</v>
      </c>
      <c r="I6479" s="23"/>
      <c r="J6479" s="23">
        <v>150</v>
      </c>
      <c r="K6479" s="23"/>
    </row>
    <row r="6480" spans="1:11" ht="12.75" customHeight="1" x14ac:dyDescent="0.25">
      <c r="A6480" s="20">
        <f t="shared" si="203"/>
        <v>43156.624999984306</v>
      </c>
      <c r="B6480" s="21">
        <v>10.442170000000001</v>
      </c>
      <c r="C6480" s="22">
        <v>0.85451999999999995</v>
      </c>
      <c r="D6480" s="21">
        <v>247.86320000000001</v>
      </c>
      <c r="E6480" s="21"/>
      <c r="F6480" s="24">
        <f t="shared" si="202"/>
        <v>10.442170000000001</v>
      </c>
      <c r="G6480" s="24">
        <v>10.442170000000001</v>
      </c>
      <c r="H6480" s="23">
        <v>4.0134699999999999</v>
      </c>
      <c r="I6480" s="23"/>
      <c r="J6480" s="23">
        <v>150</v>
      </c>
      <c r="K6480" s="23"/>
    </row>
    <row r="6481" spans="1:11" ht="12.75" customHeight="1" x14ac:dyDescent="0.25">
      <c r="A6481" s="20">
        <f t="shared" si="203"/>
        <v>43156.66666665097</v>
      </c>
      <c r="B6481" s="21">
        <v>22.16367</v>
      </c>
      <c r="C6481" s="22">
        <v>1.0481100000000001</v>
      </c>
      <c r="D6481" s="21">
        <v>179.61269999999999</v>
      </c>
      <c r="E6481" s="21"/>
      <c r="F6481" s="24">
        <f t="shared" si="202"/>
        <v>22.16367</v>
      </c>
      <c r="G6481" s="24">
        <v>22.16367</v>
      </c>
      <c r="H6481" s="23">
        <v>4.0115600000000002</v>
      </c>
      <c r="I6481" s="23"/>
      <c r="J6481" s="23">
        <v>150</v>
      </c>
      <c r="K6481" s="23"/>
    </row>
    <row r="6482" spans="1:11" ht="12.75" customHeight="1" x14ac:dyDescent="0.25">
      <c r="A6482" s="20">
        <f t="shared" si="203"/>
        <v>43156.708333317634</v>
      </c>
      <c r="B6482" s="21">
        <v>15.53439</v>
      </c>
      <c r="C6482" s="22">
        <v>0.51661999999999997</v>
      </c>
      <c r="D6482" s="21">
        <v>140.96029999999999</v>
      </c>
      <c r="E6482" s="21"/>
      <c r="F6482" s="24">
        <f t="shared" si="202"/>
        <v>15.53439</v>
      </c>
      <c r="G6482" s="24">
        <v>15.53439</v>
      </c>
      <c r="H6482" s="23">
        <v>4.0069999999999997</v>
      </c>
      <c r="I6482" s="23"/>
      <c r="J6482" s="23">
        <v>150</v>
      </c>
      <c r="K6482" s="23"/>
    </row>
    <row r="6483" spans="1:11" ht="12.75" customHeight="1" x14ac:dyDescent="0.25">
      <c r="A6483" s="20">
        <f t="shared" si="203"/>
        <v>43156.749999984298</v>
      </c>
      <c r="B6483" s="21">
        <v>8.7313299999999998</v>
      </c>
      <c r="C6483" s="22">
        <v>0.46281</v>
      </c>
      <c r="D6483" s="21">
        <v>126.07389999999999</v>
      </c>
      <c r="E6483" s="21"/>
      <c r="F6483" s="24">
        <f t="shared" si="202"/>
        <v>8.7313299999999998</v>
      </c>
      <c r="G6483" s="24">
        <v>8.7313299999999998</v>
      </c>
      <c r="H6483" s="23">
        <v>4.0062100000000003</v>
      </c>
      <c r="I6483" s="23"/>
      <c r="J6483" s="23">
        <v>150</v>
      </c>
      <c r="K6483" s="23"/>
    </row>
    <row r="6484" spans="1:11" ht="12.75" customHeight="1" x14ac:dyDescent="0.25">
      <c r="A6484" s="20">
        <f t="shared" si="203"/>
        <v>43156.791666650963</v>
      </c>
      <c r="B6484" s="21">
        <v>19.26756</v>
      </c>
      <c r="C6484" s="22">
        <v>0.59836</v>
      </c>
      <c r="D6484" s="21">
        <v>226.8279</v>
      </c>
      <c r="E6484" s="21"/>
      <c r="F6484" s="24">
        <f t="shared" si="202"/>
        <v>19.26756</v>
      </c>
      <c r="G6484" s="24">
        <v>19.26756</v>
      </c>
      <c r="H6484" s="23">
        <v>4.0043699999999998</v>
      </c>
      <c r="I6484" s="23"/>
      <c r="J6484" s="23">
        <v>150</v>
      </c>
      <c r="K6484" s="23"/>
    </row>
    <row r="6485" spans="1:11" ht="12.75" customHeight="1" x14ac:dyDescent="0.25">
      <c r="A6485" s="20">
        <f t="shared" si="203"/>
        <v>43156.833333317627</v>
      </c>
      <c r="B6485" s="21">
        <v>20.673780000000001</v>
      </c>
      <c r="C6485" s="22">
        <v>0.48788999999999999</v>
      </c>
      <c r="D6485" s="21">
        <v>41.53004</v>
      </c>
      <c r="E6485" s="21"/>
      <c r="F6485" s="24">
        <f t="shared" si="202"/>
        <v>20.673780000000001</v>
      </c>
      <c r="G6485" s="24">
        <v>20.673780000000001</v>
      </c>
      <c r="H6485" s="23">
        <v>4.0039199999999999</v>
      </c>
      <c r="I6485" s="23"/>
      <c r="J6485" s="23">
        <v>150</v>
      </c>
      <c r="K6485" s="23"/>
    </row>
    <row r="6486" spans="1:11" ht="12.75" customHeight="1" x14ac:dyDescent="0.25">
      <c r="A6486" s="20">
        <f t="shared" si="203"/>
        <v>43156.874999984291</v>
      </c>
      <c r="B6486" s="21">
        <v>13.833449999999999</v>
      </c>
      <c r="C6486" s="22">
        <v>0.66417999999999999</v>
      </c>
      <c r="D6486" s="21">
        <v>1.5536300000000001</v>
      </c>
      <c r="E6486" s="21"/>
      <c r="F6486" s="24">
        <f t="shared" si="202"/>
        <v>13.833449999999999</v>
      </c>
      <c r="G6486" s="24">
        <v>13.833449999999999</v>
      </c>
      <c r="H6486" s="23">
        <v>4.0036800000000001</v>
      </c>
      <c r="I6486" s="23"/>
      <c r="J6486" s="23">
        <v>150</v>
      </c>
      <c r="K6486" s="23"/>
    </row>
    <row r="6487" spans="1:11" ht="12.75" customHeight="1" x14ac:dyDescent="0.25">
      <c r="A6487" s="20">
        <f t="shared" si="203"/>
        <v>43156.916666650955</v>
      </c>
      <c r="B6487" s="21">
        <v>8.3250600000000006</v>
      </c>
      <c r="C6487" s="22">
        <v>0.59028000000000003</v>
      </c>
      <c r="D6487" s="21">
        <v>344.15140000000002</v>
      </c>
      <c r="E6487" s="21"/>
      <c r="F6487" s="24">
        <f t="shared" si="202"/>
        <v>8.3250600000000006</v>
      </c>
      <c r="G6487" s="24">
        <v>8.3250600000000006</v>
      </c>
      <c r="H6487" s="23">
        <v>4</v>
      </c>
      <c r="I6487" s="23"/>
      <c r="J6487" s="23">
        <v>150</v>
      </c>
      <c r="K6487" s="23"/>
    </row>
    <row r="6488" spans="1:11" ht="12.75" customHeight="1" x14ac:dyDescent="0.25">
      <c r="A6488" s="20">
        <f t="shared" si="203"/>
        <v>43156.95833331762</v>
      </c>
      <c r="B6488" s="21">
        <v>10.92906</v>
      </c>
      <c r="C6488" s="22">
        <v>0.86099000000000003</v>
      </c>
      <c r="D6488" s="21">
        <v>290.68110000000001</v>
      </c>
      <c r="E6488" s="21"/>
      <c r="F6488" s="24">
        <f t="shared" si="202"/>
        <v>10.92906</v>
      </c>
      <c r="G6488" s="24">
        <v>10.92906</v>
      </c>
      <c r="H6488" s="23">
        <v>4</v>
      </c>
      <c r="I6488" s="23"/>
      <c r="J6488" s="23">
        <v>150</v>
      </c>
      <c r="K6488" s="23"/>
    </row>
    <row r="6489" spans="1:11" ht="12.75" customHeight="1" x14ac:dyDescent="0.25">
      <c r="A6489" s="20">
        <f t="shared" si="203"/>
        <v>43156.999999984284</v>
      </c>
      <c r="B6489" s="21">
        <v>5.73475</v>
      </c>
      <c r="C6489" s="22">
        <v>0.64427000000000001</v>
      </c>
      <c r="D6489" s="21">
        <v>4.2897800000000004</v>
      </c>
      <c r="E6489" s="21"/>
      <c r="F6489" s="24">
        <f t="shared" si="202"/>
        <v>5.73475</v>
      </c>
      <c r="G6489" s="24">
        <v>5.73475</v>
      </c>
      <c r="H6489" s="23">
        <v>4</v>
      </c>
      <c r="I6489" s="23"/>
      <c r="J6489" s="23">
        <v>150</v>
      </c>
      <c r="K6489" s="23"/>
    </row>
    <row r="6490" spans="1:11" ht="12.75" customHeight="1" x14ac:dyDescent="0.25">
      <c r="A6490" s="20">
        <f t="shared" si="203"/>
        <v>43157.041666650948</v>
      </c>
      <c r="B6490" s="21">
        <v>11.582269999999999</v>
      </c>
      <c r="C6490" s="22">
        <v>0.74450000000000005</v>
      </c>
      <c r="D6490" s="21">
        <v>21.033000000000001</v>
      </c>
      <c r="E6490" s="21"/>
      <c r="F6490" s="24">
        <f t="shared" si="202"/>
        <v>11.582269999999999</v>
      </c>
      <c r="G6490" s="24">
        <v>11.582269999999999</v>
      </c>
      <c r="H6490" s="23">
        <v>3.9998900000000002</v>
      </c>
      <c r="I6490" s="23">
        <f>COUNTIF(G6490:G6513,"&gt;150")</f>
        <v>3</v>
      </c>
      <c r="J6490" s="23">
        <v>150</v>
      </c>
      <c r="K6490" s="23"/>
    </row>
    <row r="6491" spans="1:11" ht="12.75" customHeight="1" x14ac:dyDescent="0.25">
      <c r="A6491" s="20">
        <f t="shared" si="203"/>
        <v>43157.083333317612</v>
      </c>
      <c r="B6491" s="21">
        <v>12.077220000000001</v>
      </c>
      <c r="C6491" s="22">
        <v>0.77595000000000003</v>
      </c>
      <c r="D6491" s="21">
        <v>48.694569999999999</v>
      </c>
      <c r="E6491" s="21"/>
      <c r="F6491" s="24">
        <f t="shared" si="202"/>
        <v>12.077220000000001</v>
      </c>
      <c r="G6491" s="24">
        <v>12.077220000000001</v>
      </c>
      <c r="H6491" s="23">
        <v>3.9979900000000002</v>
      </c>
      <c r="I6491" s="23"/>
      <c r="J6491" s="23">
        <v>150</v>
      </c>
      <c r="K6491" s="23"/>
    </row>
    <row r="6492" spans="1:11" ht="12.75" customHeight="1" x14ac:dyDescent="0.25">
      <c r="A6492" s="20">
        <f t="shared" si="203"/>
        <v>43157.124999984277</v>
      </c>
      <c r="B6492" s="21">
        <v>12.10806</v>
      </c>
      <c r="C6492" s="22">
        <v>0.46454000000000001</v>
      </c>
      <c r="D6492" s="21">
        <v>83.053989999999999</v>
      </c>
      <c r="E6492" s="21"/>
      <c r="F6492" s="24">
        <f t="shared" si="202"/>
        <v>12.10806</v>
      </c>
      <c r="G6492" s="24">
        <v>12.10806</v>
      </c>
      <c r="H6492" s="23">
        <v>3.9971700000000001</v>
      </c>
      <c r="I6492" s="23"/>
      <c r="J6492" s="23">
        <v>150</v>
      </c>
      <c r="K6492" s="23"/>
    </row>
    <row r="6493" spans="1:11" ht="12.75" customHeight="1" x14ac:dyDescent="0.25">
      <c r="A6493" s="20">
        <f t="shared" si="203"/>
        <v>43157.166666650941</v>
      </c>
      <c r="B6493" s="21">
        <v>108.36239999999999</v>
      </c>
      <c r="C6493" s="22">
        <v>0.40339000000000003</v>
      </c>
      <c r="D6493" s="21">
        <v>243.73269999999999</v>
      </c>
      <c r="E6493" s="21"/>
      <c r="F6493" s="24">
        <f t="shared" si="202"/>
        <v>108.36239999999999</v>
      </c>
      <c r="G6493" s="24">
        <v>108.36239999999999</v>
      </c>
      <c r="H6493" s="23">
        <v>3.9969999999999999</v>
      </c>
      <c r="I6493" s="23"/>
      <c r="J6493" s="23">
        <v>150</v>
      </c>
      <c r="K6493" s="23"/>
    </row>
    <row r="6494" spans="1:11" ht="12.75" customHeight="1" x14ac:dyDescent="0.25">
      <c r="A6494" s="20">
        <f t="shared" si="203"/>
        <v>43157.208333317605</v>
      </c>
      <c r="B6494" s="21">
        <v>151.40379999999999</v>
      </c>
      <c r="C6494" s="22">
        <v>0.49603999999999998</v>
      </c>
      <c r="D6494" s="21">
        <v>354.70729999999998</v>
      </c>
      <c r="E6494" s="21"/>
      <c r="F6494" s="24">
        <f t="shared" si="202"/>
        <v>151.40379999999999</v>
      </c>
      <c r="G6494" s="24">
        <v>151.40379999999999</v>
      </c>
      <c r="H6494" s="23">
        <v>3.9942500000000001</v>
      </c>
      <c r="I6494" s="23"/>
      <c r="J6494" s="23">
        <v>150</v>
      </c>
      <c r="K6494" s="23"/>
    </row>
    <row r="6495" spans="1:11" ht="12.75" customHeight="1" x14ac:dyDescent="0.25">
      <c r="A6495" s="20">
        <f t="shared" si="203"/>
        <v>43157.249999984269</v>
      </c>
      <c r="B6495" s="21">
        <v>142.34059999999999</v>
      </c>
      <c r="C6495" s="22">
        <v>0.50404000000000004</v>
      </c>
      <c r="D6495" s="21">
        <v>274.75940000000003</v>
      </c>
      <c r="E6495" s="21"/>
      <c r="F6495" s="24">
        <f t="shared" si="202"/>
        <v>142.34059999999999</v>
      </c>
      <c r="G6495" s="24">
        <v>142.34059999999999</v>
      </c>
      <c r="H6495" s="23">
        <v>3.9940000000000002</v>
      </c>
      <c r="I6495" s="23"/>
      <c r="J6495" s="23">
        <v>150</v>
      </c>
      <c r="K6495" s="23"/>
    </row>
    <row r="6496" spans="1:11" ht="12.75" customHeight="1" x14ac:dyDescent="0.25">
      <c r="A6496" s="20">
        <f t="shared" si="203"/>
        <v>43157.291666650934</v>
      </c>
      <c r="B6496" s="21">
        <v>239.10419999999999</v>
      </c>
      <c r="C6496" s="22">
        <v>0.70808000000000004</v>
      </c>
      <c r="D6496" s="21">
        <v>292.91000000000003</v>
      </c>
      <c r="E6496" s="21"/>
      <c r="F6496" s="24">
        <f t="shared" si="202"/>
        <v>239.10419999999999</v>
      </c>
      <c r="G6496" s="24">
        <v>239.10419999999999</v>
      </c>
      <c r="H6496" s="23">
        <v>3.98794</v>
      </c>
      <c r="I6496" s="23"/>
      <c r="J6496" s="23">
        <v>150</v>
      </c>
      <c r="K6496" s="23"/>
    </row>
    <row r="6497" spans="1:11" ht="12.75" customHeight="1" x14ac:dyDescent="0.25">
      <c r="A6497" s="20">
        <f t="shared" si="203"/>
        <v>43157.333333317598</v>
      </c>
      <c r="B6497" s="21">
        <v>188.57409999999999</v>
      </c>
      <c r="C6497" s="22">
        <v>0.48568</v>
      </c>
      <c r="D6497" s="21">
        <v>220.035</v>
      </c>
      <c r="E6497" s="21"/>
      <c r="F6497" s="24">
        <f t="shared" si="202"/>
        <v>188.57409999999999</v>
      </c>
      <c r="G6497" s="24">
        <v>188.57409999999999</v>
      </c>
      <c r="H6497" s="23">
        <v>3.9840499999999999</v>
      </c>
      <c r="I6497" s="23"/>
      <c r="J6497" s="23">
        <v>150</v>
      </c>
      <c r="K6497" s="23"/>
    </row>
    <row r="6498" spans="1:11" ht="12.75" customHeight="1" x14ac:dyDescent="0.25">
      <c r="A6498" s="20">
        <f t="shared" si="203"/>
        <v>43157.374999984262</v>
      </c>
      <c r="B6498" s="21">
        <v>129.92019999999999</v>
      </c>
      <c r="C6498" s="22">
        <v>0.88238000000000005</v>
      </c>
      <c r="D6498" s="21">
        <v>20.199339999999999</v>
      </c>
      <c r="E6498" s="21"/>
      <c r="F6498" s="24">
        <f t="shared" si="202"/>
        <v>129.92019999999999</v>
      </c>
      <c r="G6498" s="24">
        <v>129.92019999999999</v>
      </c>
      <c r="H6498" s="23">
        <v>3.9806699999999999</v>
      </c>
      <c r="I6498" s="23"/>
      <c r="J6498" s="23">
        <v>150</v>
      </c>
      <c r="K6498" s="23"/>
    </row>
    <row r="6499" spans="1:11" ht="12.75" customHeight="1" x14ac:dyDescent="0.25">
      <c r="A6499" s="20">
        <f t="shared" si="203"/>
        <v>43157.416666650926</v>
      </c>
      <c r="B6499" s="21">
        <v>50.457889999999999</v>
      </c>
      <c r="C6499" s="22">
        <v>2.62975</v>
      </c>
      <c r="D6499" s="21">
        <v>295.78149999999999</v>
      </c>
      <c r="E6499" s="21"/>
      <c r="F6499" s="24">
        <f t="shared" si="202"/>
        <v>50.457889999999999</v>
      </c>
      <c r="G6499" s="24">
        <v>50.457889999999999</v>
      </c>
      <c r="H6499" s="23">
        <v>3.9805100000000002</v>
      </c>
      <c r="I6499" s="23"/>
      <c r="J6499" s="23">
        <v>150</v>
      </c>
      <c r="K6499" s="23"/>
    </row>
    <row r="6500" spans="1:11" ht="12.75" customHeight="1" x14ac:dyDescent="0.25">
      <c r="A6500" s="20">
        <f t="shared" si="203"/>
        <v>43157.458333317591</v>
      </c>
      <c r="B6500" s="21">
        <v>54.981000000000002</v>
      </c>
      <c r="C6500" s="22">
        <v>3.2522700000000002</v>
      </c>
      <c r="D6500" s="21">
        <v>291.8066</v>
      </c>
      <c r="E6500" s="21"/>
      <c r="F6500" s="24">
        <f t="shared" si="202"/>
        <v>54.981000000000002</v>
      </c>
      <c r="G6500" s="24">
        <v>54.981000000000002</v>
      </c>
      <c r="H6500" s="23">
        <v>3.9798800000000001</v>
      </c>
      <c r="I6500" s="23"/>
      <c r="J6500" s="23">
        <v>150</v>
      </c>
      <c r="K6500" s="23"/>
    </row>
    <row r="6501" spans="1:11" ht="12.75" customHeight="1" x14ac:dyDescent="0.25">
      <c r="A6501" s="20">
        <f t="shared" si="203"/>
        <v>43157.499999984255</v>
      </c>
      <c r="B6501" s="21">
        <v>38.230159999999998</v>
      </c>
      <c r="C6501" s="22">
        <v>3.3586900000000002</v>
      </c>
      <c r="D6501" s="21">
        <v>268.80189999999999</v>
      </c>
      <c r="E6501" s="21"/>
      <c r="F6501" s="24">
        <f t="shared" si="202"/>
        <v>38.230159999999998</v>
      </c>
      <c r="G6501" s="24">
        <v>38.230159999999998</v>
      </c>
      <c r="H6501" s="23">
        <v>3.9775800000000001</v>
      </c>
      <c r="I6501" s="23"/>
      <c r="J6501" s="23">
        <v>150</v>
      </c>
      <c r="K6501" s="23"/>
    </row>
    <row r="6502" spans="1:11" ht="12.75" customHeight="1" x14ac:dyDescent="0.25">
      <c r="A6502" s="20">
        <f t="shared" si="203"/>
        <v>43157.541666650919</v>
      </c>
      <c r="B6502" s="21">
        <v>79.36327</v>
      </c>
      <c r="C6502" s="22">
        <v>3.0447500000000001</v>
      </c>
      <c r="D6502" s="21">
        <v>291.87909999999999</v>
      </c>
      <c r="E6502" s="21"/>
      <c r="F6502" s="24">
        <f t="shared" si="202"/>
        <v>79.36327</v>
      </c>
      <c r="G6502" s="24">
        <v>79.36327</v>
      </c>
      <c r="H6502" s="23">
        <v>3.9742799999999998</v>
      </c>
      <c r="I6502" s="23"/>
      <c r="J6502" s="23">
        <v>150</v>
      </c>
      <c r="K6502" s="23"/>
    </row>
    <row r="6503" spans="1:11" ht="12.75" customHeight="1" x14ac:dyDescent="0.25">
      <c r="A6503" s="20">
        <f t="shared" si="203"/>
        <v>43157.583333317583</v>
      </c>
      <c r="B6503" s="21">
        <v>113.4941</v>
      </c>
      <c r="C6503" s="22">
        <v>2.7749600000000001</v>
      </c>
      <c r="D6503" s="21">
        <v>243.09289999999999</v>
      </c>
      <c r="E6503" s="21"/>
      <c r="F6503" s="24">
        <f t="shared" si="202"/>
        <v>113.4941</v>
      </c>
      <c r="G6503" s="24">
        <v>113.4941</v>
      </c>
      <c r="H6503" s="23">
        <v>3.9700600000000001</v>
      </c>
      <c r="I6503" s="23"/>
      <c r="J6503" s="23">
        <v>150</v>
      </c>
      <c r="K6503" s="23"/>
    </row>
    <row r="6504" spans="1:11" ht="12.75" customHeight="1" x14ac:dyDescent="0.25">
      <c r="A6504" s="20">
        <f t="shared" si="203"/>
        <v>43157.624999984248</v>
      </c>
      <c r="B6504" s="21">
        <v>75.749179999999996</v>
      </c>
      <c r="C6504" s="22">
        <v>3.5789599999999999</v>
      </c>
      <c r="D6504" s="21">
        <v>213.9768</v>
      </c>
      <c r="E6504" s="21"/>
      <c r="F6504" s="24">
        <f t="shared" si="202"/>
        <v>75.749179999999996</v>
      </c>
      <c r="G6504" s="24">
        <v>75.749179999999996</v>
      </c>
      <c r="H6504" s="23">
        <v>3.9660600000000001</v>
      </c>
      <c r="I6504" s="23"/>
      <c r="J6504" s="23">
        <v>150</v>
      </c>
      <c r="K6504" s="23"/>
    </row>
    <row r="6505" spans="1:11" ht="12.75" customHeight="1" x14ac:dyDescent="0.25">
      <c r="A6505" s="20">
        <f t="shared" si="203"/>
        <v>43157.666666650912</v>
      </c>
      <c r="B6505" s="21">
        <v>86.908439999999999</v>
      </c>
      <c r="C6505" s="22">
        <v>3.5441699999999998</v>
      </c>
      <c r="D6505" s="21">
        <v>235.3304</v>
      </c>
      <c r="E6505" s="21"/>
      <c r="F6505" s="24">
        <f t="shared" si="202"/>
        <v>86.908439999999999</v>
      </c>
      <c r="G6505" s="24">
        <v>86.908439999999999</v>
      </c>
      <c r="H6505" s="23">
        <v>3.9597899999999999</v>
      </c>
      <c r="I6505" s="23"/>
      <c r="J6505" s="23">
        <v>150</v>
      </c>
      <c r="K6505" s="23"/>
    </row>
    <row r="6506" spans="1:11" ht="12.75" customHeight="1" x14ac:dyDescent="0.25">
      <c r="A6506" s="20">
        <f t="shared" si="203"/>
        <v>43157.708333317576</v>
      </c>
      <c r="B6506" s="21">
        <v>87.802070000000001</v>
      </c>
      <c r="C6506" s="22">
        <v>3.0333999999999999</v>
      </c>
      <c r="D6506" s="21">
        <v>228.96520000000001</v>
      </c>
      <c r="E6506" s="21"/>
      <c r="F6506" s="24">
        <f t="shared" si="202"/>
        <v>87.802070000000001</v>
      </c>
      <c r="G6506" s="24">
        <v>87.802070000000001</v>
      </c>
      <c r="H6506" s="23">
        <v>3.9591699999999999</v>
      </c>
      <c r="I6506" s="23"/>
      <c r="J6506" s="23">
        <v>150</v>
      </c>
      <c r="K6506" s="23"/>
    </row>
    <row r="6507" spans="1:11" ht="12.75" customHeight="1" x14ac:dyDescent="0.25">
      <c r="A6507" s="20">
        <f t="shared" si="203"/>
        <v>43157.74999998424</v>
      </c>
      <c r="B6507" s="21">
        <v>75.44511</v>
      </c>
      <c r="C6507" s="22">
        <v>2.5256599999999998</v>
      </c>
      <c r="D6507" s="21">
        <v>224.834</v>
      </c>
      <c r="E6507" s="21"/>
      <c r="F6507" s="24">
        <f t="shared" si="202"/>
        <v>75.44511</v>
      </c>
      <c r="G6507" s="24">
        <v>75.44511</v>
      </c>
      <c r="H6507" s="23">
        <v>3.95533</v>
      </c>
      <c r="I6507" s="23"/>
      <c r="J6507" s="23">
        <v>150</v>
      </c>
      <c r="K6507" s="23"/>
    </row>
    <row r="6508" spans="1:11" ht="12.75" customHeight="1" x14ac:dyDescent="0.25">
      <c r="A6508" s="20">
        <f t="shared" si="203"/>
        <v>43157.791666650905</v>
      </c>
      <c r="B6508" s="21">
        <v>51.450839999999999</v>
      </c>
      <c r="C6508" s="22">
        <v>2.4271500000000001</v>
      </c>
      <c r="D6508" s="21">
        <v>228.2516</v>
      </c>
      <c r="E6508" s="21"/>
      <c r="F6508" s="24">
        <f t="shared" si="202"/>
        <v>51.450839999999999</v>
      </c>
      <c r="G6508" s="24">
        <v>51.450839999999999</v>
      </c>
      <c r="H6508" s="23">
        <v>3.95472</v>
      </c>
      <c r="I6508" s="23"/>
      <c r="J6508" s="23">
        <v>150</v>
      </c>
      <c r="K6508" s="23"/>
    </row>
    <row r="6509" spans="1:11" ht="12.75" customHeight="1" x14ac:dyDescent="0.25">
      <c r="A6509" s="20">
        <f t="shared" si="203"/>
        <v>43157.833333317569</v>
      </c>
      <c r="B6509" s="21">
        <v>33.052</v>
      </c>
      <c r="C6509" s="22">
        <v>2.0449000000000002</v>
      </c>
      <c r="D6509" s="21">
        <v>237.59479999999999</v>
      </c>
      <c r="E6509" s="21"/>
      <c r="F6509" s="24">
        <f t="shared" si="202"/>
        <v>33.052</v>
      </c>
      <c r="G6509" s="24">
        <v>33.052</v>
      </c>
      <c r="H6509" s="23">
        <v>3.9533999999999998</v>
      </c>
      <c r="I6509" s="23"/>
      <c r="J6509" s="23">
        <v>150</v>
      </c>
      <c r="K6509" s="23"/>
    </row>
    <row r="6510" spans="1:11" ht="12.75" customHeight="1" x14ac:dyDescent="0.25">
      <c r="A6510" s="20">
        <f t="shared" si="203"/>
        <v>43157.874999984233</v>
      </c>
      <c r="B6510" s="21">
        <v>24.995940000000001</v>
      </c>
      <c r="C6510" s="22">
        <v>0.47511999999999999</v>
      </c>
      <c r="D6510" s="21">
        <v>336.42669999999998</v>
      </c>
      <c r="E6510" s="21"/>
      <c r="F6510" s="24">
        <f t="shared" si="202"/>
        <v>24.995940000000001</v>
      </c>
      <c r="G6510" s="24">
        <v>24.995940000000001</v>
      </c>
      <c r="H6510" s="23">
        <v>3.9508899999999998</v>
      </c>
      <c r="I6510" s="23"/>
      <c r="J6510" s="23">
        <v>150</v>
      </c>
      <c r="K6510" s="23"/>
    </row>
    <row r="6511" spans="1:11" ht="12.75" customHeight="1" x14ac:dyDescent="0.25">
      <c r="A6511" s="20">
        <f t="shared" si="203"/>
        <v>43157.916666650897</v>
      </c>
      <c r="B6511" s="21">
        <v>8.8026700000000009</v>
      </c>
      <c r="C6511" s="22">
        <v>0.50831000000000004</v>
      </c>
      <c r="D6511" s="21">
        <v>306.04570000000001</v>
      </c>
      <c r="E6511" s="21"/>
      <c r="F6511" s="24">
        <f t="shared" si="202"/>
        <v>8.8026700000000009</v>
      </c>
      <c r="G6511" s="24">
        <v>8.8026700000000009</v>
      </c>
      <c r="H6511" s="23">
        <v>3.9504999999999999</v>
      </c>
      <c r="I6511" s="23"/>
      <c r="J6511" s="23">
        <v>150</v>
      </c>
      <c r="K6511" s="23"/>
    </row>
    <row r="6512" spans="1:11" ht="12.75" customHeight="1" x14ac:dyDescent="0.25">
      <c r="A6512" s="20">
        <f t="shared" si="203"/>
        <v>43157.958333317561</v>
      </c>
      <c r="B6512" s="21">
        <v>23.400829999999999</v>
      </c>
      <c r="C6512" s="22">
        <v>0.61128000000000005</v>
      </c>
      <c r="D6512" s="21">
        <v>244.43289999999999</v>
      </c>
      <c r="E6512" s="21"/>
      <c r="F6512" s="24">
        <f t="shared" si="202"/>
        <v>23.400829999999999</v>
      </c>
      <c r="G6512" s="24">
        <v>23.400829999999999</v>
      </c>
      <c r="H6512" s="23">
        <v>3.9480599999999999</v>
      </c>
      <c r="I6512" s="23"/>
      <c r="J6512" s="23">
        <v>150</v>
      </c>
      <c r="K6512" s="23"/>
    </row>
    <row r="6513" spans="1:11" ht="12.75" customHeight="1" x14ac:dyDescent="0.25">
      <c r="A6513" s="20">
        <f t="shared" si="203"/>
        <v>43157.999999984226</v>
      </c>
      <c r="B6513" s="21">
        <v>11.151070000000001</v>
      </c>
      <c r="C6513" s="22">
        <v>0.56503999999999999</v>
      </c>
      <c r="D6513" s="21">
        <v>338.93220000000002</v>
      </c>
      <c r="E6513" s="21"/>
      <c r="F6513" s="24">
        <f t="shared" si="202"/>
        <v>11.151070000000001</v>
      </c>
      <c r="G6513" s="24">
        <v>11.151070000000001</v>
      </c>
      <c r="H6513" s="23">
        <v>3.9447199999999998</v>
      </c>
      <c r="I6513" s="23"/>
      <c r="J6513" s="23">
        <v>150</v>
      </c>
      <c r="K6513" s="23"/>
    </row>
    <row r="6514" spans="1:11" ht="12.75" customHeight="1" x14ac:dyDescent="0.25">
      <c r="A6514" s="20">
        <f t="shared" si="203"/>
        <v>43158.04166665089</v>
      </c>
      <c r="B6514" s="21">
        <v>13.534140000000001</v>
      </c>
      <c r="C6514" s="22">
        <v>0.43375999999999998</v>
      </c>
      <c r="D6514" s="21">
        <v>317.28609999999998</v>
      </c>
      <c r="E6514" s="21"/>
      <c r="F6514" s="24">
        <f t="shared" si="202"/>
        <v>13.534140000000001</v>
      </c>
      <c r="G6514" s="24">
        <v>13.534140000000001</v>
      </c>
      <c r="H6514" s="23">
        <v>3.9428299999999998</v>
      </c>
      <c r="I6514" s="23">
        <f>COUNTIF(G6514:G6537,"&gt;150")</f>
        <v>4</v>
      </c>
      <c r="J6514" s="23">
        <v>150</v>
      </c>
      <c r="K6514" s="23"/>
    </row>
    <row r="6515" spans="1:11" ht="12.75" customHeight="1" x14ac:dyDescent="0.25">
      <c r="A6515" s="20">
        <f t="shared" si="203"/>
        <v>43158.083333317554</v>
      </c>
      <c r="B6515" s="21">
        <v>8.8477800000000002</v>
      </c>
      <c r="C6515" s="22">
        <v>0.43146000000000001</v>
      </c>
      <c r="D6515" s="21">
        <v>311.74290000000002</v>
      </c>
      <c r="E6515" s="21"/>
      <c r="F6515" s="24">
        <f t="shared" si="202"/>
        <v>8.8477800000000002</v>
      </c>
      <c r="G6515" s="24">
        <v>8.8477800000000002</v>
      </c>
      <c r="H6515" s="23">
        <v>3.94211</v>
      </c>
      <c r="I6515" s="23"/>
      <c r="J6515" s="23">
        <v>150</v>
      </c>
      <c r="K6515" s="23"/>
    </row>
    <row r="6516" spans="1:11" ht="12.75" customHeight="1" x14ac:dyDescent="0.25">
      <c r="A6516" s="20">
        <f t="shared" si="203"/>
        <v>43158.124999984218</v>
      </c>
      <c r="B6516" s="21">
        <v>9.7898300000000003</v>
      </c>
      <c r="C6516" s="22">
        <v>0.35353000000000001</v>
      </c>
      <c r="D6516" s="21">
        <v>274.76510000000002</v>
      </c>
      <c r="E6516" s="21"/>
      <c r="F6516" s="24">
        <f t="shared" si="202"/>
        <v>9.7898300000000003</v>
      </c>
      <c r="G6516" s="24">
        <v>9.7898300000000003</v>
      </c>
      <c r="H6516" s="23">
        <v>3.9409999999999998</v>
      </c>
      <c r="I6516" s="23"/>
      <c r="J6516" s="23">
        <v>150</v>
      </c>
      <c r="K6516" s="23"/>
    </row>
    <row r="6517" spans="1:11" ht="12.75" customHeight="1" x14ac:dyDescent="0.25">
      <c r="A6517" s="20">
        <f t="shared" si="203"/>
        <v>43158.166666650883</v>
      </c>
      <c r="B6517" s="21">
        <v>69.2804</v>
      </c>
      <c r="C6517" s="22">
        <v>0.27215</v>
      </c>
      <c r="D6517" s="21">
        <v>308.84980000000002</v>
      </c>
      <c r="E6517" s="21"/>
      <c r="F6517" s="24">
        <f t="shared" si="202"/>
        <v>69.2804</v>
      </c>
      <c r="G6517" s="24">
        <v>69.2804</v>
      </c>
      <c r="H6517" s="23">
        <v>3.93994</v>
      </c>
      <c r="I6517" s="23"/>
      <c r="J6517" s="23">
        <v>150</v>
      </c>
      <c r="K6517" s="23"/>
    </row>
    <row r="6518" spans="1:11" ht="12.75" customHeight="1" x14ac:dyDescent="0.25">
      <c r="A6518" s="20">
        <f t="shared" si="203"/>
        <v>43158.208333317547</v>
      </c>
      <c r="B6518" s="21">
        <v>190.09229999999999</v>
      </c>
      <c r="C6518" s="22">
        <v>0.50219999999999998</v>
      </c>
      <c r="D6518" s="21">
        <v>208.60980000000001</v>
      </c>
      <c r="E6518" s="21"/>
      <c r="F6518" s="24">
        <f t="shared" si="202"/>
        <v>190.09229999999999</v>
      </c>
      <c r="G6518" s="24">
        <v>190.09229999999999</v>
      </c>
      <c r="H6518" s="23">
        <v>3.9373399999999998</v>
      </c>
      <c r="I6518" s="23"/>
      <c r="J6518" s="23">
        <v>150</v>
      </c>
      <c r="K6518" s="23"/>
    </row>
    <row r="6519" spans="1:11" ht="12.75" customHeight="1" x14ac:dyDescent="0.25">
      <c r="A6519" s="20">
        <f t="shared" si="203"/>
        <v>43158.249999984211</v>
      </c>
      <c r="B6519" s="21">
        <v>209.4468</v>
      </c>
      <c r="C6519" s="22">
        <v>0.31674999999999998</v>
      </c>
      <c r="D6519" s="21">
        <v>313.95389999999998</v>
      </c>
      <c r="E6519" s="21"/>
      <c r="F6519" s="24">
        <f t="shared" si="202"/>
        <v>209.4468</v>
      </c>
      <c r="G6519" s="24">
        <v>209.4468</v>
      </c>
      <c r="H6519" s="23">
        <v>3.9304999999999999</v>
      </c>
      <c r="I6519" s="23"/>
      <c r="J6519" s="23">
        <v>150</v>
      </c>
      <c r="K6519" s="23"/>
    </row>
    <row r="6520" spans="1:11" ht="12.75" customHeight="1" x14ac:dyDescent="0.25">
      <c r="A6520" s="20">
        <f t="shared" si="203"/>
        <v>43158.291666650875</v>
      </c>
      <c r="B6520" s="21">
        <v>363.29520000000002</v>
      </c>
      <c r="C6520" s="22">
        <v>0.25973000000000002</v>
      </c>
      <c r="D6520" s="21">
        <v>316.08240000000001</v>
      </c>
      <c r="E6520" s="21"/>
      <c r="F6520" s="24">
        <f t="shared" si="202"/>
        <v>363.29520000000002</v>
      </c>
      <c r="G6520" s="24">
        <v>363.29520000000002</v>
      </c>
      <c r="H6520" s="23">
        <v>3.9302899999999998</v>
      </c>
      <c r="I6520" s="23"/>
      <c r="J6520" s="23">
        <v>150</v>
      </c>
      <c r="K6520" s="23"/>
    </row>
    <row r="6521" spans="1:11" ht="12.75" customHeight="1" x14ac:dyDescent="0.25">
      <c r="A6521" s="20">
        <f t="shared" si="203"/>
        <v>43158.33333331754</v>
      </c>
      <c r="B6521" s="21">
        <v>409.37709999999998</v>
      </c>
      <c r="C6521" s="22">
        <v>0.37057000000000001</v>
      </c>
      <c r="D6521" s="21">
        <v>174.9923</v>
      </c>
      <c r="E6521" s="21"/>
      <c r="F6521" s="24">
        <f t="shared" si="202"/>
        <v>409.37709999999998</v>
      </c>
      <c r="G6521" s="24">
        <v>409.37709999999998</v>
      </c>
      <c r="H6521" s="23">
        <v>3.9298899999999999</v>
      </c>
      <c r="I6521" s="23"/>
      <c r="J6521" s="23">
        <v>150</v>
      </c>
      <c r="K6521" s="23"/>
    </row>
    <row r="6522" spans="1:11" ht="12.75" customHeight="1" x14ac:dyDescent="0.25">
      <c r="A6522" s="20">
        <f t="shared" si="203"/>
        <v>43158.374999984204</v>
      </c>
      <c r="B6522" s="21">
        <v>110.0625</v>
      </c>
      <c r="C6522" s="22">
        <v>0.52541000000000004</v>
      </c>
      <c r="D6522" s="21">
        <v>78.639769999999999</v>
      </c>
      <c r="E6522" s="21"/>
      <c r="F6522" s="24">
        <f t="shared" si="202"/>
        <v>110.0625</v>
      </c>
      <c r="G6522" s="24">
        <v>110.0625</v>
      </c>
      <c r="H6522" s="23">
        <v>3.9283899999999998</v>
      </c>
      <c r="I6522" s="23"/>
      <c r="J6522" s="23">
        <v>150</v>
      </c>
      <c r="K6522" s="23"/>
    </row>
    <row r="6523" spans="1:11" ht="12.75" customHeight="1" x14ac:dyDescent="0.25">
      <c r="A6523" s="20">
        <f t="shared" si="203"/>
        <v>43158.416666650868</v>
      </c>
      <c r="B6523" s="21">
        <v>81.253780000000006</v>
      </c>
      <c r="C6523" s="22">
        <v>0.54200000000000004</v>
      </c>
      <c r="D6523" s="21">
        <v>157.37880000000001</v>
      </c>
      <c r="E6523" s="21"/>
      <c r="F6523" s="24">
        <f t="shared" si="202"/>
        <v>81.253780000000006</v>
      </c>
      <c r="G6523" s="24">
        <v>81.253780000000006</v>
      </c>
      <c r="H6523" s="23">
        <v>3.9265599999999998</v>
      </c>
      <c r="I6523" s="23"/>
      <c r="J6523" s="23">
        <v>150</v>
      </c>
      <c r="K6523" s="23"/>
    </row>
    <row r="6524" spans="1:11" ht="12.75" customHeight="1" x14ac:dyDescent="0.25">
      <c r="A6524" s="20">
        <f t="shared" si="203"/>
        <v>43158.458333317532</v>
      </c>
      <c r="B6524" s="21">
        <v>31.717780000000001</v>
      </c>
      <c r="C6524" s="22">
        <v>1.6359600000000001</v>
      </c>
      <c r="D6524" s="21">
        <v>56.905619999999999</v>
      </c>
      <c r="E6524" s="21"/>
      <c r="F6524" s="24">
        <f t="shared" si="202"/>
        <v>31.717780000000001</v>
      </c>
      <c r="G6524" s="24">
        <v>31.717780000000001</v>
      </c>
      <c r="H6524" s="23">
        <v>3.9263699999999999</v>
      </c>
      <c r="I6524" s="23"/>
      <c r="J6524" s="23">
        <v>150</v>
      </c>
      <c r="K6524" s="23"/>
    </row>
    <row r="6525" spans="1:11" ht="12.75" customHeight="1" x14ac:dyDescent="0.25">
      <c r="A6525" s="20">
        <f t="shared" si="203"/>
        <v>43158.499999984197</v>
      </c>
      <c r="B6525" s="21">
        <v>5.51539</v>
      </c>
      <c r="C6525" s="22">
        <v>1.87025</v>
      </c>
      <c r="D6525" s="21">
        <v>46.923270000000002</v>
      </c>
      <c r="E6525" s="21"/>
      <c r="F6525" s="24">
        <f t="shared" si="202"/>
        <v>5.51539</v>
      </c>
      <c r="G6525" s="24">
        <v>5.51539</v>
      </c>
      <c r="H6525" s="23">
        <v>3.9237199999999999</v>
      </c>
      <c r="I6525" s="23"/>
      <c r="J6525" s="23">
        <v>150</v>
      </c>
      <c r="K6525" s="23"/>
    </row>
    <row r="6526" spans="1:11" ht="12.75" customHeight="1" x14ac:dyDescent="0.25">
      <c r="A6526" s="20">
        <f t="shared" si="203"/>
        <v>43158.541666650861</v>
      </c>
      <c r="B6526" s="21">
        <v>1.39839</v>
      </c>
      <c r="C6526" s="22">
        <v>2.0009999999999999</v>
      </c>
      <c r="D6526" s="21">
        <v>62.780970000000003</v>
      </c>
      <c r="E6526" s="21"/>
      <c r="F6526" s="24">
        <f t="shared" si="202"/>
        <v>1.39839</v>
      </c>
      <c r="G6526" s="24">
        <v>1.39839</v>
      </c>
      <c r="H6526" s="23">
        <v>3.92327</v>
      </c>
      <c r="I6526" s="23"/>
      <c r="J6526" s="23">
        <v>150</v>
      </c>
      <c r="K6526" s="23"/>
    </row>
    <row r="6527" spans="1:11" ht="12.75" customHeight="1" x14ac:dyDescent="0.25">
      <c r="A6527" s="20">
        <f t="shared" si="203"/>
        <v>43158.583333317525</v>
      </c>
      <c r="B6527" s="21">
        <v>5.6285600000000002</v>
      </c>
      <c r="C6527" s="22">
        <v>1.7402200000000001</v>
      </c>
      <c r="D6527" s="21">
        <v>71.522909999999996</v>
      </c>
      <c r="E6527" s="21"/>
      <c r="F6527" s="24">
        <f t="shared" si="202"/>
        <v>5.6285600000000002</v>
      </c>
      <c r="G6527" s="24">
        <v>5.6285600000000002</v>
      </c>
      <c r="H6527" s="23">
        <v>3.9227799999999999</v>
      </c>
      <c r="I6527" s="23"/>
      <c r="J6527" s="23">
        <v>150</v>
      </c>
      <c r="K6527" s="23"/>
    </row>
    <row r="6528" spans="1:11" ht="12.75" customHeight="1" x14ac:dyDescent="0.25">
      <c r="A6528" s="20">
        <f t="shared" si="203"/>
        <v>43158.624999984189</v>
      </c>
      <c r="B6528" s="21">
        <v>11.567830000000001</v>
      </c>
      <c r="C6528" s="22">
        <v>1.6389899999999999</v>
      </c>
      <c r="D6528" s="21">
        <v>71.927729999999997</v>
      </c>
      <c r="E6528" s="21"/>
      <c r="F6528" s="24">
        <f t="shared" si="202"/>
        <v>11.567830000000001</v>
      </c>
      <c r="G6528" s="24">
        <v>11.567830000000001</v>
      </c>
      <c r="H6528" s="23">
        <v>3.9220600000000001</v>
      </c>
      <c r="I6528" s="23"/>
      <c r="J6528" s="23">
        <v>150</v>
      </c>
      <c r="K6528" s="23"/>
    </row>
    <row r="6529" spans="1:11" ht="12.75" customHeight="1" x14ac:dyDescent="0.25">
      <c r="A6529" s="20">
        <f t="shared" si="203"/>
        <v>43158.666666650854</v>
      </c>
      <c r="B6529" s="21">
        <v>3.8814500000000001</v>
      </c>
      <c r="C6529" s="22">
        <v>1.55657</v>
      </c>
      <c r="D6529" s="21">
        <v>74.475930000000005</v>
      </c>
      <c r="E6529" s="21"/>
      <c r="F6529" s="24">
        <f t="shared" si="202"/>
        <v>3.8814500000000001</v>
      </c>
      <c r="G6529" s="24">
        <v>3.8814500000000001</v>
      </c>
      <c r="H6529" s="23">
        <v>3.91011</v>
      </c>
      <c r="I6529" s="23"/>
      <c r="J6529" s="23">
        <v>150</v>
      </c>
      <c r="K6529" s="23"/>
    </row>
    <row r="6530" spans="1:11" ht="12.75" customHeight="1" x14ac:dyDescent="0.25">
      <c r="A6530" s="20">
        <f t="shared" si="203"/>
        <v>43158.708333317518</v>
      </c>
      <c r="B6530" s="21">
        <v>6.9192200000000001</v>
      </c>
      <c r="C6530" s="22">
        <v>1.69879</v>
      </c>
      <c r="D6530" s="21">
        <v>77.523610000000005</v>
      </c>
      <c r="E6530" s="21"/>
      <c r="F6530" s="24">
        <f t="shared" si="202"/>
        <v>6.9192200000000001</v>
      </c>
      <c r="G6530" s="24">
        <v>6.9192200000000001</v>
      </c>
      <c r="H6530" s="23">
        <v>3.90883</v>
      </c>
      <c r="I6530" s="23"/>
      <c r="J6530" s="23">
        <v>150</v>
      </c>
      <c r="K6530" s="23"/>
    </row>
    <row r="6531" spans="1:11" ht="12.75" customHeight="1" x14ac:dyDescent="0.25">
      <c r="A6531" s="20">
        <f t="shared" si="203"/>
        <v>43158.749999984182</v>
      </c>
      <c r="B6531" s="21">
        <v>9.4924400000000002</v>
      </c>
      <c r="C6531" s="22">
        <v>1.7851399999999999</v>
      </c>
      <c r="D6531" s="21">
        <v>75.078249999999997</v>
      </c>
      <c r="E6531" s="21"/>
      <c r="F6531" s="24">
        <f t="shared" si="202"/>
        <v>9.4924400000000002</v>
      </c>
      <c r="G6531" s="24">
        <v>9.4924400000000002</v>
      </c>
      <c r="H6531" s="23">
        <v>3.90537</v>
      </c>
      <c r="I6531" s="23"/>
      <c r="J6531" s="23">
        <v>150</v>
      </c>
      <c r="K6531" s="23"/>
    </row>
    <row r="6532" spans="1:11" ht="12.75" customHeight="1" x14ac:dyDescent="0.25">
      <c r="A6532" s="20">
        <f t="shared" si="203"/>
        <v>43158.791666650846</v>
      </c>
      <c r="B6532" s="21">
        <v>11.40911</v>
      </c>
      <c r="C6532" s="22">
        <v>1.8713200000000001</v>
      </c>
      <c r="D6532" s="21">
        <v>47.445790000000002</v>
      </c>
      <c r="E6532" s="21"/>
      <c r="F6532" s="24">
        <f t="shared" si="202"/>
        <v>11.40911</v>
      </c>
      <c r="G6532" s="24">
        <v>11.40911</v>
      </c>
      <c r="H6532" s="23">
        <v>3.89818</v>
      </c>
      <c r="I6532" s="23"/>
      <c r="J6532" s="23">
        <v>150</v>
      </c>
      <c r="K6532" s="23"/>
    </row>
    <row r="6533" spans="1:11" ht="12.75" customHeight="1" x14ac:dyDescent="0.25">
      <c r="A6533" s="20">
        <f t="shared" si="203"/>
        <v>43158.833333317511</v>
      </c>
      <c r="B6533" s="21">
        <v>7.0464500000000001</v>
      </c>
      <c r="C6533" s="22">
        <v>1.8197399999999999</v>
      </c>
      <c r="D6533" s="21">
        <v>59.314630000000001</v>
      </c>
      <c r="E6533" s="21"/>
      <c r="F6533" s="24">
        <f t="shared" si="202"/>
        <v>7.0464500000000001</v>
      </c>
      <c r="G6533" s="24">
        <v>7.0464500000000001</v>
      </c>
      <c r="H6533" s="23">
        <v>3.8949199999999999</v>
      </c>
      <c r="I6533" s="23"/>
      <c r="J6533" s="23">
        <v>150</v>
      </c>
      <c r="K6533" s="23"/>
    </row>
    <row r="6534" spans="1:11" ht="12.75" customHeight="1" x14ac:dyDescent="0.25">
      <c r="A6534" s="20">
        <f t="shared" si="203"/>
        <v>43158.874999984175</v>
      </c>
      <c r="B6534" s="21">
        <v>14.64761</v>
      </c>
      <c r="C6534" s="22">
        <v>0.29980000000000001</v>
      </c>
      <c r="D6534" s="21">
        <v>115.8687</v>
      </c>
      <c r="E6534" s="21"/>
      <c r="F6534" s="24">
        <f t="shared" si="202"/>
        <v>14.64761</v>
      </c>
      <c r="G6534" s="24">
        <v>14.64761</v>
      </c>
      <c r="H6534" s="23">
        <v>3.8889</v>
      </c>
      <c r="I6534" s="23"/>
      <c r="J6534" s="23">
        <v>150</v>
      </c>
      <c r="K6534" s="23"/>
    </row>
    <row r="6535" spans="1:11" ht="12.75" customHeight="1" x14ac:dyDescent="0.25">
      <c r="A6535" s="20">
        <f t="shared" si="203"/>
        <v>43158.916666650839</v>
      </c>
      <c r="B6535" s="21">
        <v>33.017560000000003</v>
      </c>
      <c r="C6535" s="22">
        <v>0.50080000000000002</v>
      </c>
      <c r="D6535" s="21">
        <v>250.19929999999999</v>
      </c>
      <c r="E6535" s="21"/>
      <c r="F6535" s="24">
        <f t="shared" si="202"/>
        <v>33.017560000000003</v>
      </c>
      <c r="G6535" s="24">
        <v>33.017560000000003</v>
      </c>
      <c r="H6535" s="23">
        <v>3.8814500000000001</v>
      </c>
      <c r="I6535" s="23"/>
      <c r="J6535" s="23">
        <v>150</v>
      </c>
      <c r="K6535" s="23"/>
    </row>
    <row r="6536" spans="1:11" ht="12.75" customHeight="1" x14ac:dyDescent="0.25">
      <c r="A6536" s="20">
        <f t="shared" si="203"/>
        <v>43158.958333317503</v>
      </c>
      <c r="B6536" s="21">
        <v>52.001170000000002</v>
      </c>
      <c r="C6536" s="22">
        <v>0.41265000000000002</v>
      </c>
      <c r="D6536" s="21">
        <v>308.1848</v>
      </c>
      <c r="E6536" s="21"/>
      <c r="F6536" s="24">
        <f t="shared" si="202"/>
        <v>52.001170000000002</v>
      </c>
      <c r="G6536" s="24">
        <v>52.001170000000002</v>
      </c>
      <c r="H6536" s="23">
        <v>3.8783699999999999</v>
      </c>
      <c r="I6536" s="23"/>
      <c r="J6536" s="23">
        <v>150</v>
      </c>
      <c r="K6536" s="23"/>
    </row>
    <row r="6537" spans="1:11" ht="12.75" customHeight="1" x14ac:dyDescent="0.25">
      <c r="A6537" s="20">
        <f t="shared" si="203"/>
        <v>43158.999999984168</v>
      </c>
      <c r="B6537" s="21">
        <v>9.2562300000000004</v>
      </c>
      <c r="C6537" s="22">
        <v>0.23619000000000001</v>
      </c>
      <c r="D6537" s="21">
        <v>160.20820000000001</v>
      </c>
      <c r="E6537" s="21"/>
      <c r="F6537" s="24">
        <f t="shared" si="202"/>
        <v>9.2562300000000004</v>
      </c>
      <c r="G6537" s="24">
        <v>9.2562300000000004</v>
      </c>
      <c r="H6537" s="23">
        <v>3.8776099999999998</v>
      </c>
      <c r="I6537" s="23"/>
      <c r="J6537" s="23">
        <v>150</v>
      </c>
      <c r="K6537" s="23"/>
    </row>
    <row r="6538" spans="1:11" ht="12.75" customHeight="1" x14ac:dyDescent="0.25">
      <c r="A6538" s="20">
        <f t="shared" si="203"/>
        <v>43159.041666650832</v>
      </c>
      <c r="B6538" s="21">
        <v>7.1096700000000004</v>
      </c>
      <c r="C6538" s="22">
        <v>0.81330000000000002</v>
      </c>
      <c r="D6538" s="21">
        <v>257.12299999999999</v>
      </c>
      <c r="E6538" s="21"/>
      <c r="F6538" s="24">
        <f t="shared" si="202"/>
        <v>7.1096700000000004</v>
      </c>
      <c r="G6538" s="24">
        <v>7.1096700000000004</v>
      </c>
      <c r="H6538" s="23">
        <v>3.8771100000000001</v>
      </c>
      <c r="I6538" s="23">
        <f>COUNTIF(G6538:G6561,"&gt;150")</f>
        <v>3</v>
      </c>
      <c r="J6538" s="23">
        <v>150</v>
      </c>
      <c r="K6538" s="23"/>
    </row>
    <row r="6539" spans="1:11" ht="12.75" customHeight="1" x14ac:dyDescent="0.25">
      <c r="A6539" s="20">
        <f t="shared" si="203"/>
        <v>43159.083333317496</v>
      </c>
      <c r="B6539" s="21">
        <v>7.0903799999999997</v>
      </c>
      <c r="C6539" s="22">
        <v>0.49447000000000002</v>
      </c>
      <c r="D6539" s="21">
        <v>300.94159999999999</v>
      </c>
      <c r="E6539" s="21"/>
      <c r="F6539" s="24">
        <f t="shared" ref="F6539:F6602" si="204">IF(AND(B6539&gt;0,ISNUMBER(B6539)),B6539,"")</f>
        <v>7.0903799999999997</v>
      </c>
      <c r="G6539" s="24">
        <v>7.0903799999999997</v>
      </c>
      <c r="H6539" s="23">
        <v>3.8725800000000001</v>
      </c>
      <c r="I6539" s="23"/>
      <c r="J6539" s="23">
        <v>150</v>
      </c>
      <c r="K6539" s="23"/>
    </row>
    <row r="6540" spans="1:11" ht="12.75" customHeight="1" x14ac:dyDescent="0.25">
      <c r="A6540" s="20">
        <f t="shared" ref="A6540:A6603" si="205">A6539+1/24</f>
        <v>43159.12499998416</v>
      </c>
      <c r="B6540" s="21">
        <v>5.7381200000000003</v>
      </c>
      <c r="C6540" s="22">
        <v>0.34164</v>
      </c>
      <c r="D6540" s="21">
        <v>336.06459999999998</v>
      </c>
      <c r="E6540" s="21"/>
      <c r="F6540" s="24">
        <f t="shared" si="204"/>
        <v>5.7381200000000003</v>
      </c>
      <c r="G6540" s="24">
        <v>5.7381200000000003</v>
      </c>
      <c r="H6540" s="23">
        <v>3.8716699999999999</v>
      </c>
      <c r="I6540" s="23"/>
      <c r="J6540" s="23">
        <v>150</v>
      </c>
      <c r="K6540" s="23"/>
    </row>
    <row r="6541" spans="1:11" ht="12.75" customHeight="1" x14ac:dyDescent="0.25">
      <c r="A6541" s="20">
        <f t="shared" si="205"/>
        <v>43159.166666650824</v>
      </c>
      <c r="B6541" s="21">
        <v>12.99794</v>
      </c>
      <c r="C6541" s="22">
        <v>0.66761000000000004</v>
      </c>
      <c r="D6541" s="21">
        <v>255.5462</v>
      </c>
      <c r="E6541" s="21"/>
      <c r="F6541" s="24">
        <f t="shared" si="204"/>
        <v>12.99794</v>
      </c>
      <c r="G6541" s="24">
        <v>12.99794</v>
      </c>
      <c r="H6541" s="23">
        <v>3.8654500000000001</v>
      </c>
      <c r="I6541" s="23"/>
      <c r="J6541" s="23">
        <v>150</v>
      </c>
      <c r="K6541" s="23"/>
    </row>
    <row r="6542" spans="1:11" ht="12.75" customHeight="1" x14ac:dyDescent="0.25">
      <c r="A6542" s="20">
        <f t="shared" si="205"/>
        <v>43159.208333317489</v>
      </c>
      <c r="B6542" s="21">
        <v>133.80090000000001</v>
      </c>
      <c r="C6542" s="22">
        <v>0.41636000000000001</v>
      </c>
      <c r="D6542" s="21">
        <v>68.908119999999997</v>
      </c>
      <c r="E6542" s="21"/>
      <c r="F6542" s="24">
        <f t="shared" si="204"/>
        <v>133.80090000000001</v>
      </c>
      <c r="G6542" s="24">
        <v>133.80090000000001</v>
      </c>
      <c r="H6542" s="23">
        <v>3.8642799999999999</v>
      </c>
      <c r="I6542" s="23"/>
      <c r="J6542" s="23">
        <v>150</v>
      </c>
      <c r="K6542" s="23"/>
    </row>
    <row r="6543" spans="1:11" ht="12.75" customHeight="1" x14ac:dyDescent="0.25">
      <c r="A6543" s="20">
        <f t="shared" si="205"/>
        <v>43159.249999984153</v>
      </c>
      <c r="B6543" s="21">
        <v>179.0206</v>
      </c>
      <c r="C6543" s="22">
        <v>0.59631000000000001</v>
      </c>
      <c r="D6543" s="21">
        <v>303.65890000000002</v>
      </c>
      <c r="E6543" s="21"/>
      <c r="F6543" s="24">
        <f t="shared" si="204"/>
        <v>179.0206</v>
      </c>
      <c r="G6543" s="24">
        <v>179.0206</v>
      </c>
      <c r="H6543" s="23">
        <v>3.8623400000000001</v>
      </c>
      <c r="I6543" s="23"/>
      <c r="J6543" s="23">
        <v>150</v>
      </c>
      <c r="K6543" s="23"/>
    </row>
    <row r="6544" spans="1:11" ht="12.75" customHeight="1" x14ac:dyDescent="0.25">
      <c r="A6544" s="20">
        <f t="shared" si="205"/>
        <v>43159.291666650817</v>
      </c>
      <c r="B6544" s="21">
        <v>373.27440000000001</v>
      </c>
      <c r="C6544" s="22">
        <v>0.29281000000000001</v>
      </c>
      <c r="D6544" s="21">
        <v>284.57400000000001</v>
      </c>
      <c r="E6544" s="21"/>
      <c r="F6544" s="24">
        <f t="shared" si="204"/>
        <v>373.27440000000001</v>
      </c>
      <c r="G6544" s="24">
        <v>373.27440000000001</v>
      </c>
      <c r="H6544" s="23">
        <v>3.8594499999999998</v>
      </c>
      <c r="I6544" s="23"/>
      <c r="J6544" s="23">
        <v>150</v>
      </c>
      <c r="K6544" s="23"/>
    </row>
    <row r="6545" spans="1:11" ht="12.75" customHeight="1" x14ac:dyDescent="0.25">
      <c r="A6545" s="20">
        <f t="shared" si="205"/>
        <v>43159.333333317481</v>
      </c>
      <c r="B6545" s="21">
        <v>433.46980000000002</v>
      </c>
      <c r="C6545" s="22">
        <v>0.32623000000000002</v>
      </c>
      <c r="D6545" s="21">
        <v>183.2277</v>
      </c>
      <c r="E6545" s="21"/>
      <c r="F6545" s="24">
        <f t="shared" si="204"/>
        <v>433.46980000000002</v>
      </c>
      <c r="G6545" s="24">
        <v>433.46980000000002</v>
      </c>
      <c r="H6545" s="23">
        <v>3.85839</v>
      </c>
      <c r="I6545" s="23"/>
      <c r="J6545" s="23">
        <v>150</v>
      </c>
      <c r="K6545" s="23"/>
    </row>
    <row r="6546" spans="1:11" ht="12.75" customHeight="1" x14ac:dyDescent="0.25">
      <c r="A6546" s="20">
        <f t="shared" si="205"/>
        <v>43159.374999984146</v>
      </c>
      <c r="B6546" s="21">
        <v>140.05959999999999</v>
      </c>
      <c r="C6546" s="22">
        <v>1.4650099999999999</v>
      </c>
      <c r="D6546" s="21">
        <v>82.121510000000001</v>
      </c>
      <c r="E6546" s="21"/>
      <c r="F6546" s="24">
        <f t="shared" si="204"/>
        <v>140.05959999999999</v>
      </c>
      <c r="G6546" s="24">
        <v>140.05959999999999</v>
      </c>
      <c r="H6546" s="23">
        <v>3.85683</v>
      </c>
      <c r="I6546" s="23"/>
      <c r="J6546" s="23">
        <v>150</v>
      </c>
      <c r="K6546" s="23"/>
    </row>
    <row r="6547" spans="1:11" ht="12.75" customHeight="1" x14ac:dyDescent="0.25">
      <c r="A6547" s="20">
        <f t="shared" si="205"/>
        <v>43159.41666665081</v>
      </c>
      <c r="B6547" s="21">
        <v>25.782119999999999</v>
      </c>
      <c r="C6547" s="22">
        <v>2.8890899999999999</v>
      </c>
      <c r="D6547" s="21">
        <v>68.10651</v>
      </c>
      <c r="E6547" s="21"/>
      <c r="F6547" s="24">
        <f t="shared" si="204"/>
        <v>25.782119999999999</v>
      </c>
      <c r="G6547" s="24">
        <v>25.782119999999999</v>
      </c>
      <c r="H6547" s="23">
        <v>3.8416700000000001</v>
      </c>
      <c r="I6547" s="23"/>
      <c r="J6547" s="23">
        <v>150</v>
      </c>
      <c r="K6547" s="23"/>
    </row>
    <row r="6548" spans="1:11" ht="12.75" customHeight="1" x14ac:dyDescent="0.25">
      <c r="A6548" s="20">
        <f t="shared" si="205"/>
        <v>43159.458333317474</v>
      </c>
      <c r="B6548" s="21">
        <v>6.62561</v>
      </c>
      <c r="C6548" s="22">
        <v>2.9905499999999998</v>
      </c>
      <c r="D6548" s="21">
        <v>73.596500000000006</v>
      </c>
      <c r="E6548" s="21"/>
      <c r="F6548" s="24">
        <f t="shared" si="204"/>
        <v>6.62561</v>
      </c>
      <c r="G6548" s="24">
        <v>6.62561</v>
      </c>
      <c r="H6548" s="23">
        <v>3.8416000000000001</v>
      </c>
      <c r="I6548" s="23"/>
      <c r="J6548" s="23">
        <v>150</v>
      </c>
      <c r="K6548" s="23"/>
    </row>
    <row r="6549" spans="1:11" ht="12.75" customHeight="1" x14ac:dyDescent="0.25">
      <c r="A6549" s="20">
        <f t="shared" si="205"/>
        <v>43159.499999984138</v>
      </c>
      <c r="B6549" s="21">
        <v>12.677989999999999</v>
      </c>
      <c r="C6549" s="22">
        <v>3.4777800000000001</v>
      </c>
      <c r="D6549" s="21">
        <v>59.670639999999999</v>
      </c>
      <c r="E6549" s="21"/>
      <c r="F6549" s="24">
        <f t="shared" si="204"/>
        <v>12.677989999999999</v>
      </c>
      <c r="G6549" s="24">
        <v>12.677989999999999</v>
      </c>
      <c r="H6549" s="23">
        <v>3.83785</v>
      </c>
      <c r="I6549" s="23"/>
      <c r="J6549" s="23">
        <v>150</v>
      </c>
      <c r="K6549" s="23"/>
    </row>
    <row r="6550" spans="1:11" ht="12.75" customHeight="1" x14ac:dyDescent="0.25">
      <c r="A6550" s="20">
        <f t="shared" si="205"/>
        <v>43159.541666650803</v>
      </c>
      <c r="B6550" s="21"/>
      <c r="C6550" s="22">
        <v>3.0189400000000002</v>
      </c>
      <c r="D6550" s="21">
        <v>67.57705</v>
      </c>
      <c r="E6550" s="21"/>
      <c r="F6550" s="24" t="str">
        <f t="shared" si="204"/>
        <v/>
      </c>
      <c r="G6550" s="24" t="s">
        <v>189</v>
      </c>
      <c r="H6550" s="23">
        <v>3.8369499999999999</v>
      </c>
      <c r="I6550" s="23"/>
      <c r="J6550" s="23">
        <v>150</v>
      </c>
      <c r="K6550" s="23"/>
    </row>
    <row r="6551" spans="1:11" ht="12.75" customHeight="1" x14ac:dyDescent="0.25">
      <c r="A6551" s="20">
        <f t="shared" si="205"/>
        <v>43159.583333317467</v>
      </c>
      <c r="B6551" s="21">
        <v>2.3271600000000001</v>
      </c>
      <c r="C6551" s="22">
        <v>3.1978499999999999</v>
      </c>
      <c r="D6551" s="21">
        <v>73.091399999999993</v>
      </c>
      <c r="E6551" s="21"/>
      <c r="F6551" s="24">
        <f t="shared" si="204"/>
        <v>2.3271600000000001</v>
      </c>
      <c r="G6551" s="24">
        <v>2.3271600000000001</v>
      </c>
      <c r="H6551" s="23">
        <v>3.8294600000000001</v>
      </c>
      <c r="I6551" s="23"/>
      <c r="J6551" s="23">
        <v>150</v>
      </c>
      <c r="K6551" s="23"/>
    </row>
    <row r="6552" spans="1:11" ht="12.75" customHeight="1" x14ac:dyDescent="0.25">
      <c r="A6552" s="20">
        <f t="shared" si="205"/>
        <v>43159.624999984131</v>
      </c>
      <c r="B6552" s="21">
        <v>13.54318</v>
      </c>
      <c r="C6552" s="22">
        <v>3.47851</v>
      </c>
      <c r="D6552" s="21">
        <v>64.726169999999996</v>
      </c>
      <c r="E6552" s="21"/>
      <c r="F6552" s="24">
        <f t="shared" si="204"/>
        <v>13.54318</v>
      </c>
      <c r="G6552" s="24">
        <v>13.54318</v>
      </c>
      <c r="H6552" s="23">
        <v>3.8253300000000001</v>
      </c>
      <c r="I6552" s="23"/>
      <c r="J6552" s="23">
        <v>150</v>
      </c>
      <c r="K6552" s="23"/>
    </row>
    <row r="6553" spans="1:11" ht="12.75" customHeight="1" x14ac:dyDescent="0.25">
      <c r="A6553" s="20">
        <f t="shared" si="205"/>
        <v>43159.666666650795</v>
      </c>
      <c r="B6553" s="21">
        <v>8.3028899999999997</v>
      </c>
      <c r="C6553" s="22">
        <v>3.24864</v>
      </c>
      <c r="D6553" s="21">
        <v>68.091750000000005</v>
      </c>
      <c r="E6553" s="21"/>
      <c r="F6553" s="24">
        <f t="shared" si="204"/>
        <v>8.3028899999999997</v>
      </c>
      <c r="G6553" s="24">
        <v>8.3028899999999997</v>
      </c>
      <c r="H6553" s="23">
        <v>3.8248099999999998</v>
      </c>
      <c r="I6553" s="23"/>
      <c r="J6553" s="23">
        <v>150</v>
      </c>
      <c r="K6553" s="23"/>
    </row>
    <row r="6554" spans="1:11" ht="12.75" customHeight="1" x14ac:dyDescent="0.25">
      <c r="A6554" s="20">
        <f t="shared" si="205"/>
        <v>43159.70833331746</v>
      </c>
      <c r="B6554" s="21">
        <v>12.283989999999999</v>
      </c>
      <c r="C6554" s="22">
        <v>2.4483199999999998</v>
      </c>
      <c r="D6554" s="21">
        <v>72.786839999999998</v>
      </c>
      <c r="E6554" s="21"/>
      <c r="F6554" s="24">
        <f t="shared" si="204"/>
        <v>12.283989999999999</v>
      </c>
      <c r="G6554" s="24">
        <v>12.283989999999999</v>
      </c>
      <c r="H6554" s="23">
        <v>3.8213300000000001</v>
      </c>
      <c r="I6554" s="23"/>
      <c r="J6554" s="23">
        <v>150</v>
      </c>
      <c r="K6554" s="23"/>
    </row>
    <row r="6555" spans="1:11" ht="12.75" customHeight="1" x14ac:dyDescent="0.25">
      <c r="A6555" s="20">
        <f t="shared" si="205"/>
        <v>43159.749999984124</v>
      </c>
      <c r="B6555" s="21">
        <v>9.6770600000000009</v>
      </c>
      <c r="C6555" s="22">
        <v>1.41276</v>
      </c>
      <c r="D6555" s="21">
        <v>79.950810000000004</v>
      </c>
      <c r="E6555" s="21"/>
      <c r="F6555" s="24">
        <f t="shared" si="204"/>
        <v>9.6770600000000009</v>
      </c>
      <c r="G6555" s="24">
        <v>9.6770600000000009</v>
      </c>
      <c r="H6555" s="23">
        <v>3.82124</v>
      </c>
      <c r="I6555" s="23"/>
      <c r="J6555" s="23">
        <v>150</v>
      </c>
      <c r="K6555" s="23"/>
    </row>
    <row r="6556" spans="1:11" ht="12.75" customHeight="1" x14ac:dyDescent="0.25">
      <c r="A6556" s="20">
        <f t="shared" si="205"/>
        <v>43159.791666650788</v>
      </c>
      <c r="B6556" s="21">
        <v>11.341329999999999</v>
      </c>
      <c r="C6556" s="22">
        <v>1.2580899999999999</v>
      </c>
      <c r="D6556" s="21">
        <v>78.729590000000002</v>
      </c>
      <c r="E6556" s="21"/>
      <c r="F6556" s="24">
        <f t="shared" si="204"/>
        <v>11.341329999999999</v>
      </c>
      <c r="G6556" s="24">
        <v>11.341329999999999</v>
      </c>
      <c r="H6556" s="23">
        <v>3.8205</v>
      </c>
      <c r="I6556" s="23"/>
      <c r="J6556" s="23">
        <v>150</v>
      </c>
      <c r="K6556" s="23"/>
    </row>
    <row r="6557" spans="1:11" ht="12.75" customHeight="1" x14ac:dyDescent="0.25">
      <c r="A6557" s="20">
        <f t="shared" si="205"/>
        <v>43159.833333317452</v>
      </c>
      <c r="B6557" s="21">
        <v>9.9887800000000002</v>
      </c>
      <c r="C6557" s="22">
        <v>0.40851999999999999</v>
      </c>
      <c r="D6557" s="21">
        <v>118.55970000000001</v>
      </c>
      <c r="E6557" s="21"/>
      <c r="F6557" s="24">
        <f t="shared" si="204"/>
        <v>9.9887800000000002</v>
      </c>
      <c r="G6557" s="24">
        <v>9.9887800000000002</v>
      </c>
      <c r="H6557" s="23">
        <v>3.8198300000000001</v>
      </c>
      <c r="I6557" s="23"/>
      <c r="J6557" s="23">
        <v>150</v>
      </c>
      <c r="K6557" s="23"/>
    </row>
    <row r="6558" spans="1:11" ht="12.75" customHeight="1" x14ac:dyDescent="0.25">
      <c r="A6558" s="20">
        <f t="shared" si="205"/>
        <v>43159.874999984117</v>
      </c>
      <c r="B6558" s="21">
        <v>52.100389999999997</v>
      </c>
      <c r="C6558" s="22">
        <v>0.21489</v>
      </c>
      <c r="D6558" s="21">
        <v>144.61170000000001</v>
      </c>
      <c r="E6558" s="21"/>
      <c r="F6558" s="24">
        <f t="shared" si="204"/>
        <v>52.100389999999997</v>
      </c>
      <c r="G6558" s="24">
        <v>52.100389999999997</v>
      </c>
      <c r="H6558" s="23">
        <v>3.8161700000000001</v>
      </c>
      <c r="I6558" s="23"/>
      <c r="J6558" s="23">
        <v>150</v>
      </c>
      <c r="K6558" s="23"/>
    </row>
    <row r="6559" spans="1:11" ht="12.75" customHeight="1" x14ac:dyDescent="0.25">
      <c r="A6559" s="20">
        <f t="shared" si="205"/>
        <v>43159.916666650781</v>
      </c>
      <c r="B6559" s="21">
        <v>18.788219999999999</v>
      </c>
      <c r="C6559" s="22">
        <v>0.20344000000000001</v>
      </c>
      <c r="D6559" s="21">
        <v>66.744470000000007</v>
      </c>
      <c r="E6559" s="21"/>
      <c r="F6559" s="24">
        <f t="shared" si="204"/>
        <v>18.788219999999999</v>
      </c>
      <c r="G6559" s="24">
        <v>18.788219999999999</v>
      </c>
      <c r="H6559" s="23">
        <v>3.8156699999999999</v>
      </c>
      <c r="I6559" s="23"/>
      <c r="J6559" s="23">
        <v>150</v>
      </c>
      <c r="K6559" s="23"/>
    </row>
    <row r="6560" spans="1:11" ht="12.75" customHeight="1" x14ac:dyDescent="0.25">
      <c r="A6560" s="20">
        <f t="shared" si="205"/>
        <v>43159.958333317445</v>
      </c>
      <c r="B6560" s="21">
        <v>7.1095600000000001</v>
      </c>
      <c r="C6560" s="22">
        <v>0.10625</v>
      </c>
      <c r="D6560" s="21">
        <v>23.475670000000001</v>
      </c>
      <c r="E6560" s="21"/>
      <c r="F6560" s="24">
        <f t="shared" si="204"/>
        <v>7.1095600000000001</v>
      </c>
      <c r="G6560" s="24">
        <v>7.1095600000000001</v>
      </c>
      <c r="H6560" s="23">
        <v>3.8104200000000001</v>
      </c>
      <c r="I6560" s="23"/>
      <c r="J6560" s="23">
        <v>150</v>
      </c>
      <c r="K6560" s="23"/>
    </row>
    <row r="6561" spans="1:11" ht="12.75" customHeight="1" x14ac:dyDescent="0.25">
      <c r="A6561" s="20">
        <f t="shared" si="205"/>
        <v>43159.999999984109</v>
      </c>
      <c r="B6561" s="21">
        <v>19.258970000000001</v>
      </c>
      <c r="C6561" s="22">
        <v>0.43908999999999998</v>
      </c>
      <c r="D6561" s="21">
        <v>33.804549999999999</v>
      </c>
      <c r="E6561" s="21"/>
      <c r="F6561" s="24">
        <f t="shared" si="204"/>
        <v>19.258970000000001</v>
      </c>
      <c r="G6561" s="24">
        <v>19.258970000000001</v>
      </c>
      <c r="H6561" s="23">
        <v>3.80863</v>
      </c>
      <c r="J6561" s="23">
        <v>150</v>
      </c>
      <c r="K6561" s="23"/>
    </row>
    <row r="6562" spans="1:11" ht="12.75" customHeight="1" x14ac:dyDescent="0.25">
      <c r="A6562" s="20">
        <f t="shared" si="205"/>
        <v>43160.041666650774</v>
      </c>
      <c r="B6562" s="29">
        <v>10.3354</v>
      </c>
      <c r="C6562" s="30">
        <v>0.37574000000000002</v>
      </c>
      <c r="D6562" s="29">
        <v>72.685299999999998</v>
      </c>
      <c r="E6562" s="29"/>
      <c r="F6562" s="24">
        <f t="shared" si="204"/>
        <v>10.3354</v>
      </c>
      <c r="G6562" s="24">
        <v>10.3354</v>
      </c>
      <c r="H6562" s="23">
        <v>3.8076699999999999</v>
      </c>
      <c r="I6562" s="23">
        <f>COUNTIF(G6562:G6585,"&gt;150")</f>
        <v>5</v>
      </c>
      <c r="J6562" s="23">
        <v>150</v>
      </c>
      <c r="K6562" s="23"/>
    </row>
    <row r="6563" spans="1:11" ht="12.75" customHeight="1" x14ac:dyDescent="0.25">
      <c r="A6563" s="20">
        <f t="shared" si="205"/>
        <v>43160.083333317438</v>
      </c>
      <c r="B6563" s="29">
        <v>6.7199400000000002</v>
      </c>
      <c r="C6563" s="30">
        <v>0.37708999999999998</v>
      </c>
      <c r="D6563" s="29">
        <v>50.083860000000001</v>
      </c>
      <c r="E6563" s="29"/>
      <c r="F6563" s="24">
        <f t="shared" si="204"/>
        <v>6.7199400000000002</v>
      </c>
      <c r="G6563" s="24">
        <v>6.7199400000000002</v>
      </c>
      <c r="H6563" s="23">
        <v>3.8071100000000002</v>
      </c>
      <c r="I6563" s="23"/>
      <c r="J6563" s="23">
        <v>150</v>
      </c>
      <c r="K6563" s="23"/>
    </row>
    <row r="6564" spans="1:11" ht="12.75" customHeight="1" x14ac:dyDescent="0.25">
      <c r="A6564" s="20">
        <f t="shared" si="205"/>
        <v>43160.124999984102</v>
      </c>
      <c r="B6564" s="29">
        <v>6.5608899999999997</v>
      </c>
      <c r="C6564" s="30">
        <v>0.61892999999999998</v>
      </c>
      <c r="D6564" s="29">
        <v>74.131929999999997</v>
      </c>
      <c r="E6564" s="29"/>
      <c r="F6564" s="24">
        <f t="shared" si="204"/>
        <v>6.5608899999999997</v>
      </c>
      <c r="G6564" s="24">
        <v>6.5608899999999997</v>
      </c>
      <c r="H6564" s="23">
        <v>3.8038099999999999</v>
      </c>
      <c r="I6564" s="23"/>
      <c r="J6564" s="23">
        <v>150</v>
      </c>
      <c r="K6564" s="23"/>
    </row>
    <row r="6565" spans="1:11" ht="12.75" customHeight="1" x14ac:dyDescent="0.25">
      <c r="A6565" s="20">
        <f t="shared" si="205"/>
        <v>43160.166666650766</v>
      </c>
      <c r="B6565" s="29">
        <v>225.68879999999999</v>
      </c>
      <c r="C6565" s="30">
        <v>0.80089999999999995</v>
      </c>
      <c r="D6565" s="29">
        <v>285.74340000000001</v>
      </c>
      <c r="E6565" s="29"/>
      <c r="F6565" s="24">
        <f t="shared" si="204"/>
        <v>225.68879999999999</v>
      </c>
      <c r="G6565" s="24">
        <v>225.68879999999999</v>
      </c>
      <c r="H6565" s="23">
        <v>3.7961100000000001</v>
      </c>
      <c r="I6565" s="23"/>
      <c r="J6565" s="23">
        <v>150</v>
      </c>
      <c r="K6565" s="23"/>
    </row>
    <row r="6566" spans="1:11" ht="12.75" customHeight="1" x14ac:dyDescent="0.25">
      <c r="A6566" s="20">
        <f t="shared" si="205"/>
        <v>43160.208333317431</v>
      </c>
      <c r="B6566" s="29">
        <v>375.46069999999997</v>
      </c>
      <c r="C6566" s="30">
        <v>0.64693000000000001</v>
      </c>
      <c r="D6566" s="29">
        <v>275.39</v>
      </c>
      <c r="E6566" s="29"/>
      <c r="F6566" s="24">
        <f t="shared" si="204"/>
        <v>375.46069999999997</v>
      </c>
      <c r="G6566" s="24">
        <v>375.46069999999997</v>
      </c>
      <c r="H6566" s="23">
        <v>3.7947199999999999</v>
      </c>
      <c r="I6566" s="23"/>
      <c r="J6566" s="23">
        <v>150</v>
      </c>
      <c r="K6566" s="23"/>
    </row>
    <row r="6567" spans="1:11" ht="12.75" customHeight="1" x14ac:dyDescent="0.25">
      <c r="A6567" s="20">
        <f t="shared" si="205"/>
        <v>43160.249999984095</v>
      </c>
      <c r="B6567" s="29">
        <v>441.96</v>
      </c>
      <c r="C6567" s="30">
        <v>0.61682000000000003</v>
      </c>
      <c r="D6567" s="29">
        <v>325.84730000000002</v>
      </c>
      <c r="E6567" s="29"/>
      <c r="F6567" s="24">
        <f t="shared" si="204"/>
        <v>441.96</v>
      </c>
      <c r="G6567" s="24">
        <v>441.96</v>
      </c>
      <c r="H6567" s="23">
        <v>3.7939500000000002</v>
      </c>
      <c r="I6567" s="23"/>
      <c r="J6567" s="23">
        <v>150</v>
      </c>
      <c r="K6567" s="23"/>
    </row>
    <row r="6568" spans="1:11" ht="12.75" customHeight="1" x14ac:dyDescent="0.25">
      <c r="A6568" s="20">
        <f t="shared" si="205"/>
        <v>43160.291666650759</v>
      </c>
      <c r="B6568" s="29">
        <v>158.41659999999999</v>
      </c>
      <c r="C6568" s="30">
        <v>0.65674999999999994</v>
      </c>
      <c r="D6568" s="29">
        <v>344.02319999999997</v>
      </c>
      <c r="E6568" s="29"/>
      <c r="F6568" s="24">
        <f t="shared" si="204"/>
        <v>158.41659999999999</v>
      </c>
      <c r="G6568" s="24">
        <v>158.41659999999999</v>
      </c>
      <c r="H6568" s="23">
        <v>3.7818299999999998</v>
      </c>
      <c r="I6568" s="23"/>
      <c r="J6568" s="23">
        <v>150</v>
      </c>
      <c r="K6568" s="23"/>
    </row>
    <row r="6569" spans="1:11" ht="12.75" customHeight="1" x14ac:dyDescent="0.25">
      <c r="A6569" s="20">
        <f t="shared" si="205"/>
        <v>43160.333333317423</v>
      </c>
      <c r="B6569" s="29">
        <v>182.435</v>
      </c>
      <c r="C6569" s="30">
        <v>0.50044999999999995</v>
      </c>
      <c r="D6569" s="29">
        <v>48.440579999999997</v>
      </c>
      <c r="E6569" s="29"/>
      <c r="F6569" s="24">
        <f t="shared" si="204"/>
        <v>182.435</v>
      </c>
      <c r="G6569" s="24">
        <v>182.435</v>
      </c>
      <c r="H6569" s="23">
        <v>3.78043</v>
      </c>
      <c r="I6569" s="23"/>
      <c r="J6569" s="23">
        <v>150</v>
      </c>
      <c r="K6569" s="23"/>
    </row>
    <row r="6570" spans="1:11" ht="12.75" customHeight="1" x14ac:dyDescent="0.25">
      <c r="A6570" s="20">
        <f t="shared" si="205"/>
        <v>43160.374999984087</v>
      </c>
      <c r="B6570" s="29">
        <v>111.1015</v>
      </c>
      <c r="C6570" s="30">
        <v>0.22781999999999999</v>
      </c>
      <c r="D6570" s="29">
        <v>100.4212</v>
      </c>
      <c r="E6570" s="29"/>
      <c r="F6570" s="24">
        <f t="shared" si="204"/>
        <v>111.1015</v>
      </c>
      <c r="G6570" s="24">
        <v>111.1015</v>
      </c>
      <c r="H6570" s="23">
        <v>3.7795000000000001</v>
      </c>
      <c r="I6570" s="23"/>
      <c r="J6570" s="23">
        <v>150</v>
      </c>
      <c r="K6570" s="23"/>
    </row>
    <row r="6571" spans="1:11" ht="12.75" customHeight="1" x14ac:dyDescent="0.25">
      <c r="A6571" s="20">
        <f t="shared" si="205"/>
        <v>43160.416666650752</v>
      </c>
      <c r="B6571" s="29">
        <v>88.65943</v>
      </c>
      <c r="C6571" s="30">
        <v>0.53129999999999999</v>
      </c>
      <c r="D6571" s="29">
        <v>94.012990000000002</v>
      </c>
      <c r="E6571" s="29"/>
      <c r="F6571" s="24">
        <f t="shared" si="204"/>
        <v>88.65943</v>
      </c>
      <c r="G6571" s="24">
        <v>88.65943</v>
      </c>
      <c r="H6571" s="23">
        <v>3.7754500000000002</v>
      </c>
      <c r="I6571" s="23"/>
      <c r="J6571" s="23">
        <v>150</v>
      </c>
      <c r="K6571" s="23"/>
    </row>
    <row r="6572" spans="1:11" ht="12.75" customHeight="1" x14ac:dyDescent="0.25">
      <c r="A6572" s="20">
        <f t="shared" si="205"/>
        <v>43160.458333317416</v>
      </c>
      <c r="B6572" s="29">
        <v>14.558020000000001</v>
      </c>
      <c r="C6572" s="30">
        <v>1.8498600000000001</v>
      </c>
      <c r="D6572" s="29">
        <v>75.526250000000005</v>
      </c>
      <c r="E6572" s="29"/>
      <c r="F6572" s="24">
        <f t="shared" si="204"/>
        <v>14.558020000000001</v>
      </c>
      <c r="G6572" s="24">
        <v>14.558020000000001</v>
      </c>
      <c r="H6572" s="23">
        <v>3.7614200000000002</v>
      </c>
      <c r="I6572" s="23"/>
      <c r="J6572" s="23">
        <v>150</v>
      </c>
      <c r="K6572" s="23"/>
    </row>
    <row r="6573" spans="1:11" ht="12.75" customHeight="1" x14ac:dyDescent="0.25">
      <c r="A6573" s="20">
        <f t="shared" si="205"/>
        <v>43160.49999998408</v>
      </c>
      <c r="B6573" s="29">
        <v>14.02908</v>
      </c>
      <c r="C6573" s="30">
        <v>2.3321299999999998</v>
      </c>
      <c r="D6573" s="29">
        <v>75.488330000000005</v>
      </c>
      <c r="E6573" s="29"/>
      <c r="F6573" s="24">
        <f t="shared" si="204"/>
        <v>14.02908</v>
      </c>
      <c r="G6573" s="24">
        <v>14.02908</v>
      </c>
      <c r="H6573" s="23">
        <v>3.75583</v>
      </c>
      <c r="I6573" s="23"/>
      <c r="J6573" s="23">
        <v>150</v>
      </c>
      <c r="K6573" s="23"/>
    </row>
    <row r="6574" spans="1:11" ht="12.75" customHeight="1" x14ac:dyDescent="0.25">
      <c r="A6574" s="20">
        <f t="shared" si="205"/>
        <v>43160.541666650744</v>
      </c>
      <c r="B6574" s="29">
        <v>12.31734</v>
      </c>
      <c r="C6574" s="30">
        <v>3.2241</v>
      </c>
      <c r="D6574" s="29">
        <v>74.270920000000004</v>
      </c>
      <c r="E6574" s="29"/>
      <c r="F6574" s="24">
        <f t="shared" si="204"/>
        <v>12.31734</v>
      </c>
      <c r="G6574" s="24">
        <v>12.31734</v>
      </c>
      <c r="H6574" s="23">
        <v>3.7555800000000001</v>
      </c>
      <c r="I6574" s="23"/>
      <c r="J6574" s="23">
        <v>150</v>
      </c>
      <c r="K6574" s="23"/>
    </row>
    <row r="6575" spans="1:11" ht="12.75" customHeight="1" x14ac:dyDescent="0.25">
      <c r="A6575" s="20">
        <f t="shared" si="205"/>
        <v>43160.583333317409</v>
      </c>
      <c r="B6575" s="29">
        <v>4.8217299999999996</v>
      </c>
      <c r="C6575" s="30">
        <v>2.8654700000000002</v>
      </c>
      <c r="D6575" s="29">
        <v>72.687740000000005</v>
      </c>
      <c r="E6575" s="29"/>
      <c r="F6575" s="24">
        <f t="shared" si="204"/>
        <v>4.8217299999999996</v>
      </c>
      <c r="G6575" s="24">
        <v>4.8217299999999996</v>
      </c>
      <c r="H6575" s="23">
        <v>3.7518099999999999</v>
      </c>
      <c r="I6575" s="23"/>
      <c r="J6575" s="23">
        <v>150</v>
      </c>
      <c r="K6575" s="23"/>
    </row>
    <row r="6576" spans="1:11" ht="12.75" customHeight="1" x14ac:dyDescent="0.25">
      <c r="A6576" s="20">
        <f t="shared" si="205"/>
        <v>43160.624999984073</v>
      </c>
      <c r="B6576" s="29">
        <v>17.359500000000001</v>
      </c>
      <c r="C6576" s="30">
        <v>2.1918899999999999</v>
      </c>
      <c r="D6576" s="29">
        <v>74.816760000000002</v>
      </c>
      <c r="E6576" s="29"/>
      <c r="F6576" s="24">
        <f t="shared" si="204"/>
        <v>17.359500000000001</v>
      </c>
      <c r="G6576" s="24">
        <v>17.359500000000001</v>
      </c>
      <c r="H6576" s="23">
        <v>3.7517800000000001</v>
      </c>
      <c r="I6576" s="23"/>
      <c r="J6576" s="23">
        <v>150</v>
      </c>
      <c r="K6576" s="23"/>
    </row>
    <row r="6577" spans="1:11" ht="12.75" customHeight="1" x14ac:dyDescent="0.25">
      <c r="A6577" s="20">
        <f t="shared" si="205"/>
        <v>43160.666666650737</v>
      </c>
      <c r="B6577" s="29">
        <v>10.226900000000001</v>
      </c>
      <c r="C6577" s="30">
        <v>1.16804</v>
      </c>
      <c r="D6577" s="29">
        <v>85.005399999999995</v>
      </c>
      <c r="E6577" s="29"/>
      <c r="F6577" s="24">
        <f t="shared" si="204"/>
        <v>10.226900000000001</v>
      </c>
      <c r="G6577" s="24">
        <v>10.226900000000001</v>
      </c>
      <c r="H6577" s="23">
        <v>3.75156</v>
      </c>
      <c r="I6577" s="23"/>
      <c r="J6577" s="23">
        <v>150</v>
      </c>
      <c r="K6577" s="23"/>
    </row>
    <row r="6578" spans="1:11" ht="12.75" customHeight="1" x14ac:dyDescent="0.25">
      <c r="A6578" s="20">
        <f t="shared" si="205"/>
        <v>43160.708333317401</v>
      </c>
      <c r="B6578" s="29">
        <v>6.0912800000000002</v>
      </c>
      <c r="C6578" s="30">
        <v>1.8689899999999999</v>
      </c>
      <c r="D6578" s="29">
        <v>76.652410000000003</v>
      </c>
      <c r="E6578" s="29"/>
      <c r="F6578" s="24">
        <f t="shared" si="204"/>
        <v>6.0912800000000002</v>
      </c>
      <c r="G6578" s="24">
        <v>6.0912800000000002</v>
      </c>
      <c r="H6578" s="23">
        <v>3.74654</v>
      </c>
      <c r="I6578" s="23"/>
      <c r="J6578" s="23">
        <v>150</v>
      </c>
      <c r="K6578" s="23"/>
    </row>
    <row r="6579" spans="1:11" ht="12.75" customHeight="1" x14ac:dyDescent="0.25">
      <c r="A6579" s="20">
        <f t="shared" si="205"/>
        <v>43160.749999984066</v>
      </c>
      <c r="B6579" s="29">
        <v>4.9595099999999999</v>
      </c>
      <c r="C6579" s="30">
        <v>1.1711199999999999</v>
      </c>
      <c r="D6579" s="29">
        <v>86.833240000000004</v>
      </c>
      <c r="E6579" s="29"/>
      <c r="F6579" s="24">
        <f t="shared" si="204"/>
        <v>4.9595099999999999</v>
      </c>
      <c r="G6579" s="24">
        <v>4.9595099999999999</v>
      </c>
      <c r="H6579" s="23">
        <v>3.7451099999999999</v>
      </c>
      <c r="I6579" s="23"/>
      <c r="J6579" s="23">
        <v>150</v>
      </c>
      <c r="K6579" s="23"/>
    </row>
    <row r="6580" spans="1:11" ht="12.75" customHeight="1" x14ac:dyDescent="0.25">
      <c r="A6580" s="20">
        <f t="shared" si="205"/>
        <v>43160.79166665073</v>
      </c>
      <c r="B6580" s="29">
        <v>11.80903</v>
      </c>
      <c r="C6580" s="30">
        <v>0.72972000000000004</v>
      </c>
      <c r="D6580" s="29">
        <v>92.988870000000006</v>
      </c>
      <c r="E6580" s="29"/>
      <c r="F6580" s="24">
        <f t="shared" si="204"/>
        <v>11.80903</v>
      </c>
      <c r="G6580" s="24">
        <v>11.80903</v>
      </c>
      <c r="H6580" s="23">
        <v>3.7418300000000002</v>
      </c>
      <c r="I6580" s="23"/>
      <c r="J6580" s="23">
        <v>150</v>
      </c>
      <c r="K6580" s="23"/>
    </row>
    <row r="6581" spans="1:11" ht="12.75" customHeight="1" x14ac:dyDescent="0.25">
      <c r="A6581" s="20">
        <f t="shared" si="205"/>
        <v>43160.833333317394</v>
      </c>
      <c r="B6581" s="29">
        <v>10.12829</v>
      </c>
      <c r="C6581" s="30">
        <v>0.19406000000000001</v>
      </c>
      <c r="D6581" s="29">
        <v>178.12739999999999</v>
      </c>
      <c r="E6581" s="29"/>
      <c r="F6581" s="24">
        <f t="shared" si="204"/>
        <v>10.12829</v>
      </c>
      <c r="G6581" s="24">
        <v>10.12829</v>
      </c>
      <c r="H6581" s="23">
        <v>3.7406000000000001</v>
      </c>
      <c r="I6581" s="23"/>
      <c r="J6581" s="23">
        <v>150</v>
      </c>
      <c r="K6581" s="23"/>
    </row>
    <row r="6582" spans="1:11" ht="12.75" customHeight="1" x14ac:dyDescent="0.25">
      <c r="A6582" s="20">
        <f t="shared" si="205"/>
        <v>43160.874999984058</v>
      </c>
      <c r="B6582" s="29">
        <v>10.567270000000001</v>
      </c>
      <c r="C6582" s="30">
        <v>0.14749000000000001</v>
      </c>
      <c r="D6582" s="29">
        <v>165.38589999999999</v>
      </c>
      <c r="E6582" s="29"/>
      <c r="F6582" s="24">
        <f t="shared" si="204"/>
        <v>10.567270000000001</v>
      </c>
      <c r="G6582" s="24">
        <v>10.567270000000001</v>
      </c>
      <c r="H6582" s="23">
        <v>3.7400500000000001</v>
      </c>
      <c r="I6582" s="23"/>
      <c r="J6582" s="23">
        <v>150</v>
      </c>
      <c r="K6582" s="23"/>
    </row>
    <row r="6583" spans="1:11" ht="12.75" customHeight="1" x14ac:dyDescent="0.25">
      <c r="A6583" s="20">
        <f t="shared" si="205"/>
        <v>43160.916666650723</v>
      </c>
      <c r="B6583" s="29">
        <v>1.3988700000000001</v>
      </c>
      <c r="C6583" s="30">
        <v>0.22894999999999999</v>
      </c>
      <c r="D6583" s="29">
        <v>149.1026</v>
      </c>
      <c r="E6583" s="29"/>
      <c r="F6583" s="24">
        <f t="shared" si="204"/>
        <v>1.3988700000000001</v>
      </c>
      <c r="G6583" s="24">
        <v>1.3988700000000001</v>
      </c>
      <c r="H6583" s="23">
        <v>3.7395499999999999</v>
      </c>
      <c r="I6583" s="23"/>
      <c r="J6583" s="23">
        <v>150</v>
      </c>
      <c r="K6583" s="23"/>
    </row>
    <row r="6584" spans="1:11" ht="12.75" customHeight="1" x14ac:dyDescent="0.25">
      <c r="A6584" s="20">
        <f t="shared" si="205"/>
        <v>43160.958333317387</v>
      </c>
      <c r="B6584" s="29">
        <v>8.3843700000000005</v>
      </c>
      <c r="C6584" s="30">
        <v>0.13793</v>
      </c>
      <c r="D6584" s="29">
        <v>183.18870000000001</v>
      </c>
      <c r="E6584" s="29"/>
      <c r="F6584" s="24">
        <f t="shared" si="204"/>
        <v>8.3843700000000005</v>
      </c>
      <c r="G6584" s="24">
        <v>8.3843700000000005</v>
      </c>
      <c r="H6584" s="23">
        <v>3.7358799999999999</v>
      </c>
      <c r="I6584" s="23"/>
      <c r="J6584" s="23">
        <v>150</v>
      </c>
      <c r="K6584" s="23"/>
    </row>
    <row r="6585" spans="1:11" ht="12.75" customHeight="1" x14ac:dyDescent="0.25">
      <c r="A6585" s="20">
        <f t="shared" si="205"/>
        <v>43160.999999984051</v>
      </c>
      <c r="B6585" s="29">
        <v>7.8618399999999999</v>
      </c>
      <c r="C6585" s="30">
        <v>0.31716</v>
      </c>
      <c r="D6585" s="29">
        <v>163.66</v>
      </c>
      <c r="E6585" s="29"/>
      <c r="F6585" s="24">
        <f t="shared" si="204"/>
        <v>7.8618399999999999</v>
      </c>
      <c r="G6585" s="24">
        <v>7.8618399999999999</v>
      </c>
      <c r="H6585" s="23">
        <v>3.7341700000000002</v>
      </c>
      <c r="I6585" s="23"/>
      <c r="J6585" s="23">
        <v>150</v>
      </c>
      <c r="K6585" s="23"/>
    </row>
    <row r="6586" spans="1:11" ht="12.75" customHeight="1" x14ac:dyDescent="0.25">
      <c r="A6586" s="20">
        <f t="shared" si="205"/>
        <v>43161.041666650715</v>
      </c>
      <c r="B6586" s="29">
        <v>19.653919999999999</v>
      </c>
      <c r="C6586" s="30">
        <v>0.30930000000000002</v>
      </c>
      <c r="D6586" s="29">
        <v>118.3596</v>
      </c>
      <c r="E6586" s="29"/>
      <c r="F6586" s="24">
        <f t="shared" si="204"/>
        <v>19.653919999999999</v>
      </c>
      <c r="G6586" s="24">
        <v>19.653919999999999</v>
      </c>
      <c r="H6586" s="23">
        <v>3.7317200000000001</v>
      </c>
      <c r="I6586" s="23">
        <f>COUNTIF(G6586:G6609,"&gt;150")</f>
        <v>0</v>
      </c>
      <c r="J6586" s="23">
        <v>150</v>
      </c>
      <c r="K6586" s="23"/>
    </row>
    <row r="6587" spans="1:11" ht="12.75" customHeight="1" x14ac:dyDescent="0.25">
      <c r="A6587" s="20">
        <f t="shared" si="205"/>
        <v>43161.08333331738</v>
      </c>
      <c r="B6587" s="29">
        <v>8.7223000000000006</v>
      </c>
      <c r="C6587" s="30">
        <v>0.35920000000000002</v>
      </c>
      <c r="D6587" s="29">
        <v>108.42</v>
      </c>
      <c r="E6587" s="29"/>
      <c r="F6587" s="24">
        <f t="shared" si="204"/>
        <v>8.7223000000000006</v>
      </c>
      <c r="G6587" s="24">
        <v>8.7223000000000006</v>
      </c>
      <c r="H6587" s="23">
        <v>3.7317200000000001</v>
      </c>
      <c r="I6587" s="23"/>
      <c r="J6587" s="23">
        <v>150</v>
      </c>
      <c r="K6587" s="23"/>
    </row>
    <row r="6588" spans="1:11" ht="12.75" customHeight="1" x14ac:dyDescent="0.25">
      <c r="A6588" s="20">
        <f t="shared" si="205"/>
        <v>43161.124999984044</v>
      </c>
      <c r="B6588" s="29">
        <v>10.74188</v>
      </c>
      <c r="C6588" s="30">
        <v>0.19842000000000001</v>
      </c>
      <c r="D6588" s="29">
        <v>157.42410000000001</v>
      </c>
      <c r="E6588" s="29"/>
      <c r="F6588" s="24">
        <f t="shared" si="204"/>
        <v>10.74188</v>
      </c>
      <c r="G6588" s="24">
        <v>10.74188</v>
      </c>
      <c r="H6588" s="23">
        <v>3.7275999999999998</v>
      </c>
      <c r="I6588" s="23"/>
      <c r="J6588" s="23">
        <v>150</v>
      </c>
      <c r="K6588" s="23"/>
    </row>
    <row r="6589" spans="1:11" ht="12.75" customHeight="1" x14ac:dyDescent="0.25">
      <c r="A6589" s="20">
        <f t="shared" si="205"/>
        <v>43161.166666650708</v>
      </c>
      <c r="B6589" s="29">
        <v>6.7353399999999999</v>
      </c>
      <c r="C6589" s="30">
        <v>0.76129999999999998</v>
      </c>
      <c r="D6589" s="29">
        <v>78.985550000000003</v>
      </c>
      <c r="E6589" s="29"/>
      <c r="F6589" s="24">
        <f t="shared" si="204"/>
        <v>6.7353399999999999</v>
      </c>
      <c r="G6589" s="24">
        <v>6.7353399999999999</v>
      </c>
      <c r="H6589" s="23">
        <v>3.7267800000000002</v>
      </c>
      <c r="I6589" s="23"/>
      <c r="J6589" s="23">
        <v>150</v>
      </c>
      <c r="K6589" s="23"/>
    </row>
    <row r="6590" spans="1:11" ht="12.75" customHeight="1" x14ac:dyDescent="0.25">
      <c r="A6590" s="20">
        <f t="shared" si="205"/>
        <v>43161.208333317372</v>
      </c>
      <c r="B6590" s="29">
        <v>7.5318199999999997</v>
      </c>
      <c r="C6590" s="30">
        <v>0.41786000000000001</v>
      </c>
      <c r="D6590" s="29">
        <v>146.71719999999999</v>
      </c>
      <c r="E6590" s="29"/>
      <c r="F6590" s="24">
        <f t="shared" si="204"/>
        <v>7.5318199999999997</v>
      </c>
      <c r="G6590" s="24">
        <v>7.5318199999999997</v>
      </c>
      <c r="H6590" s="23">
        <v>3.7256100000000001</v>
      </c>
      <c r="I6590" s="23"/>
      <c r="J6590" s="23">
        <v>150</v>
      </c>
      <c r="K6590" s="23"/>
    </row>
    <row r="6591" spans="1:11" ht="12.75" customHeight="1" x14ac:dyDescent="0.25">
      <c r="A6591" s="20">
        <f t="shared" si="205"/>
        <v>43161.249999984037</v>
      </c>
      <c r="B6591" s="29">
        <v>5.61388</v>
      </c>
      <c r="C6591" s="30">
        <v>0.28820000000000001</v>
      </c>
      <c r="D6591" s="29">
        <v>141.3903</v>
      </c>
      <c r="E6591" s="29"/>
      <c r="F6591" s="24">
        <f t="shared" si="204"/>
        <v>5.61388</v>
      </c>
      <c r="G6591" s="24">
        <v>5.61388</v>
      </c>
      <c r="H6591" s="23">
        <v>3.7246000000000001</v>
      </c>
      <c r="I6591" s="23"/>
      <c r="J6591" s="23">
        <v>150</v>
      </c>
      <c r="K6591" s="23"/>
    </row>
    <row r="6592" spans="1:11" ht="12.75" customHeight="1" x14ac:dyDescent="0.25">
      <c r="A6592" s="20">
        <f t="shared" si="205"/>
        <v>43161.291666650701</v>
      </c>
      <c r="B6592" s="29"/>
      <c r="C6592" s="30">
        <v>0.28652</v>
      </c>
      <c r="D6592" s="29">
        <v>125.6015</v>
      </c>
      <c r="E6592" s="29"/>
      <c r="F6592" s="24" t="str">
        <f t="shared" si="204"/>
        <v/>
      </c>
      <c r="G6592" s="24" t="s">
        <v>189</v>
      </c>
      <c r="H6592" s="23">
        <v>3.7234400000000001</v>
      </c>
      <c r="I6592" s="23"/>
      <c r="J6592" s="23">
        <v>150</v>
      </c>
      <c r="K6592" s="23"/>
    </row>
    <row r="6593" spans="1:11" ht="12.75" customHeight="1" x14ac:dyDescent="0.25">
      <c r="A6593" s="20">
        <f t="shared" si="205"/>
        <v>43161.333333317365</v>
      </c>
      <c r="B6593" s="29"/>
      <c r="C6593" s="30">
        <v>0.37626999999999999</v>
      </c>
      <c r="D6593" s="29">
        <v>117.2663</v>
      </c>
      <c r="E6593" s="29"/>
      <c r="F6593" s="24" t="str">
        <f t="shared" si="204"/>
        <v/>
      </c>
      <c r="G6593" s="24" t="s">
        <v>189</v>
      </c>
      <c r="H6593" s="23">
        <v>3.7226699999999999</v>
      </c>
      <c r="I6593" s="23"/>
      <c r="J6593" s="23">
        <v>150</v>
      </c>
      <c r="K6593" s="23"/>
    </row>
    <row r="6594" spans="1:11" ht="12.75" customHeight="1" x14ac:dyDescent="0.25">
      <c r="A6594" s="20">
        <f t="shared" si="205"/>
        <v>43161.374999984029</v>
      </c>
      <c r="B6594" s="29">
        <v>21.802849999999999</v>
      </c>
      <c r="C6594" s="30">
        <v>1.01911</v>
      </c>
      <c r="D6594" s="29">
        <v>84.648300000000006</v>
      </c>
      <c r="E6594" s="29"/>
      <c r="F6594" s="24">
        <f t="shared" si="204"/>
        <v>21.802849999999999</v>
      </c>
      <c r="G6594" s="24">
        <v>21.802849999999999</v>
      </c>
      <c r="H6594" s="23">
        <v>3.7180399999999998</v>
      </c>
      <c r="I6594" s="23"/>
      <c r="J6594" s="23">
        <v>150</v>
      </c>
      <c r="K6594" s="23"/>
    </row>
    <row r="6595" spans="1:11" ht="12.75" customHeight="1" x14ac:dyDescent="0.25">
      <c r="A6595" s="20">
        <f t="shared" si="205"/>
        <v>43161.416666650694</v>
      </c>
      <c r="B6595" s="29">
        <v>25.095459999999999</v>
      </c>
      <c r="C6595" s="30">
        <v>1.458</v>
      </c>
      <c r="D6595" s="29">
        <v>80.835629999999995</v>
      </c>
      <c r="E6595" s="29"/>
      <c r="F6595" s="24">
        <f t="shared" si="204"/>
        <v>25.095459999999999</v>
      </c>
      <c r="G6595" s="24">
        <v>25.095459999999999</v>
      </c>
      <c r="H6595" s="23">
        <v>3.714</v>
      </c>
      <c r="I6595" s="23"/>
      <c r="J6595" s="23">
        <v>150</v>
      </c>
      <c r="K6595" s="23"/>
    </row>
    <row r="6596" spans="1:11" ht="12.75" customHeight="1" x14ac:dyDescent="0.25">
      <c r="A6596" s="20">
        <f t="shared" si="205"/>
        <v>43161.458333317358</v>
      </c>
      <c r="B6596" s="29">
        <v>13.1975</v>
      </c>
      <c r="C6596" s="30">
        <v>1.7734300000000001</v>
      </c>
      <c r="D6596" s="29">
        <v>73.759510000000006</v>
      </c>
      <c r="E6596" s="29"/>
      <c r="F6596" s="24">
        <f t="shared" si="204"/>
        <v>13.1975</v>
      </c>
      <c r="G6596" s="24">
        <v>13.1975</v>
      </c>
      <c r="H6596" s="23">
        <v>3.71217</v>
      </c>
      <c r="I6596" s="23"/>
      <c r="J6596" s="23">
        <v>150</v>
      </c>
      <c r="K6596" s="23"/>
    </row>
    <row r="6597" spans="1:11" ht="12.75" customHeight="1" x14ac:dyDescent="0.25">
      <c r="A6597" s="20">
        <f t="shared" si="205"/>
        <v>43161.499999984022</v>
      </c>
      <c r="B6597" s="29">
        <v>3.8416000000000001</v>
      </c>
      <c r="C6597" s="30">
        <v>1.8898299999999999</v>
      </c>
      <c r="D6597" s="29">
        <v>75.196219999999997</v>
      </c>
      <c r="E6597" s="29"/>
      <c r="F6597" s="24">
        <f t="shared" si="204"/>
        <v>3.8416000000000001</v>
      </c>
      <c r="G6597" s="24">
        <v>3.8416000000000001</v>
      </c>
      <c r="H6597" s="23">
        <v>3.7065600000000001</v>
      </c>
      <c r="I6597" s="23"/>
      <c r="J6597" s="23">
        <v>150</v>
      </c>
      <c r="K6597" s="23"/>
    </row>
    <row r="6598" spans="1:11" ht="12.75" customHeight="1" x14ac:dyDescent="0.25">
      <c r="A6598" s="20">
        <f t="shared" si="205"/>
        <v>43161.541666650686</v>
      </c>
      <c r="B6598" s="29">
        <v>15.61464</v>
      </c>
      <c r="C6598" s="30">
        <v>2.4766699999999999</v>
      </c>
      <c r="D6598" s="29">
        <v>71.09939</v>
      </c>
      <c r="E6598" s="29"/>
      <c r="F6598" s="24">
        <f t="shared" si="204"/>
        <v>15.61464</v>
      </c>
      <c r="G6598" s="24">
        <v>15.61464</v>
      </c>
      <c r="H6598" s="23">
        <v>3.7056100000000001</v>
      </c>
      <c r="I6598" s="23"/>
      <c r="J6598" s="23">
        <v>150</v>
      </c>
      <c r="K6598" s="23"/>
    </row>
    <row r="6599" spans="1:11" ht="12.75" customHeight="1" x14ac:dyDescent="0.25">
      <c r="A6599" s="20">
        <f t="shared" si="205"/>
        <v>43161.58333331735</v>
      </c>
      <c r="B6599" s="29">
        <v>17.24249</v>
      </c>
      <c r="C6599" s="30">
        <v>2.2524000000000002</v>
      </c>
      <c r="D6599" s="29">
        <v>65.720560000000006</v>
      </c>
      <c r="E6599" s="29"/>
      <c r="F6599" s="24">
        <f t="shared" si="204"/>
        <v>17.24249</v>
      </c>
      <c r="G6599" s="24">
        <v>17.24249</v>
      </c>
      <c r="H6599" s="23">
        <v>3.7014399999999998</v>
      </c>
      <c r="I6599" s="23"/>
      <c r="J6599" s="23">
        <v>150</v>
      </c>
      <c r="K6599" s="23"/>
    </row>
    <row r="6600" spans="1:11" ht="12.75" customHeight="1" x14ac:dyDescent="0.25">
      <c r="A6600" s="20">
        <f t="shared" si="205"/>
        <v>43161.624999984015</v>
      </c>
      <c r="B6600" s="29">
        <v>6.9354300000000002</v>
      </c>
      <c r="C6600" s="30">
        <v>1.232</v>
      </c>
      <c r="D6600" s="29">
        <v>60.122669999999999</v>
      </c>
      <c r="E6600" s="29"/>
      <c r="F6600" s="24">
        <f t="shared" si="204"/>
        <v>6.9354300000000002</v>
      </c>
      <c r="G6600" s="24">
        <v>6.9354300000000002</v>
      </c>
      <c r="H6600" s="23">
        <v>3.6980400000000002</v>
      </c>
      <c r="I6600" s="23"/>
      <c r="J6600" s="23">
        <v>150</v>
      </c>
      <c r="K6600" s="23"/>
    </row>
    <row r="6601" spans="1:11" ht="12.75" customHeight="1" x14ac:dyDescent="0.25">
      <c r="A6601" s="20">
        <f t="shared" si="205"/>
        <v>43161.666666650679</v>
      </c>
      <c r="B6601" s="29">
        <v>6.8429900000000004</v>
      </c>
      <c r="C6601" s="30">
        <v>0.69716</v>
      </c>
      <c r="D6601" s="29">
        <v>84.663359999999997</v>
      </c>
      <c r="E6601" s="29"/>
      <c r="F6601" s="24">
        <f t="shared" si="204"/>
        <v>6.8429900000000004</v>
      </c>
      <c r="G6601" s="24">
        <v>6.8429900000000004</v>
      </c>
      <c r="H6601" s="23">
        <v>3.6959300000000002</v>
      </c>
      <c r="I6601" s="23"/>
      <c r="J6601" s="23">
        <v>150</v>
      </c>
      <c r="K6601" s="23"/>
    </row>
    <row r="6602" spans="1:11" ht="12.75" customHeight="1" x14ac:dyDescent="0.25">
      <c r="A6602" s="20">
        <f t="shared" si="205"/>
        <v>43161.708333317343</v>
      </c>
      <c r="B6602" s="29">
        <v>9.67164</v>
      </c>
      <c r="C6602" s="30">
        <v>0.71281000000000005</v>
      </c>
      <c r="D6602" s="29">
        <v>88.500500000000002</v>
      </c>
      <c r="E6602" s="29"/>
      <c r="F6602" s="24">
        <f t="shared" si="204"/>
        <v>9.67164</v>
      </c>
      <c r="G6602" s="24">
        <v>9.67164</v>
      </c>
      <c r="H6602" s="23">
        <v>3.6880000000000002</v>
      </c>
      <c r="I6602" s="23"/>
      <c r="J6602" s="23">
        <v>150</v>
      </c>
      <c r="K6602" s="23"/>
    </row>
    <row r="6603" spans="1:11" ht="12.75" customHeight="1" x14ac:dyDescent="0.25">
      <c r="A6603" s="20">
        <f t="shared" si="205"/>
        <v>43161.749999984007</v>
      </c>
      <c r="B6603" s="29">
        <v>19.09928</v>
      </c>
      <c r="C6603" s="30">
        <v>1.13944</v>
      </c>
      <c r="D6603" s="29">
        <v>82.912229999999994</v>
      </c>
      <c r="E6603" s="29"/>
      <c r="F6603" s="24">
        <f t="shared" ref="F6603:F6666" si="206">IF(AND(B6603&gt;0,ISNUMBER(B6603)),B6603,"")</f>
        <v>19.09928</v>
      </c>
      <c r="G6603" s="24">
        <v>19.09928</v>
      </c>
      <c r="H6603" s="23">
        <v>3.6808299999999998</v>
      </c>
      <c r="I6603" s="23"/>
      <c r="J6603" s="23">
        <v>150</v>
      </c>
      <c r="K6603" s="23"/>
    </row>
    <row r="6604" spans="1:11" ht="12.75" customHeight="1" x14ac:dyDescent="0.25">
      <c r="A6604" s="20">
        <f t="shared" ref="A6604:A6667" si="207">A6603+1/24</f>
        <v>43161.791666650672</v>
      </c>
      <c r="B6604" s="29">
        <v>1.4608099999999999</v>
      </c>
      <c r="C6604" s="30">
        <v>0.41775000000000001</v>
      </c>
      <c r="D6604" s="29">
        <v>101.1253</v>
      </c>
      <c r="E6604" s="29"/>
      <c r="F6604" s="24">
        <f t="shared" si="206"/>
        <v>1.4608099999999999</v>
      </c>
      <c r="G6604" s="24">
        <v>1.4608099999999999</v>
      </c>
      <c r="H6604" s="23">
        <v>3.67578</v>
      </c>
      <c r="I6604" s="23"/>
      <c r="J6604" s="23">
        <v>150</v>
      </c>
      <c r="K6604" s="23"/>
    </row>
    <row r="6605" spans="1:11" ht="12.75" customHeight="1" x14ac:dyDescent="0.25">
      <c r="A6605" s="20">
        <f t="shared" si="207"/>
        <v>43161.833333317336</v>
      </c>
      <c r="B6605" s="29">
        <v>13.334300000000001</v>
      </c>
      <c r="C6605" s="30">
        <v>0.33216000000000001</v>
      </c>
      <c r="D6605" s="29">
        <v>142.82</v>
      </c>
      <c r="E6605" s="29"/>
      <c r="F6605" s="24">
        <f t="shared" si="206"/>
        <v>13.334300000000001</v>
      </c>
      <c r="G6605" s="24">
        <v>13.334300000000001</v>
      </c>
      <c r="H6605" s="23">
        <v>3.6751100000000001</v>
      </c>
      <c r="I6605" s="23"/>
      <c r="J6605" s="23">
        <v>150</v>
      </c>
      <c r="K6605" s="23"/>
    </row>
    <row r="6606" spans="1:11" ht="12.75" customHeight="1" x14ac:dyDescent="0.25">
      <c r="A6606" s="20">
        <f t="shared" si="207"/>
        <v>43161.874999984</v>
      </c>
      <c r="B6606" s="29">
        <v>15.262309999999999</v>
      </c>
      <c r="C6606" s="30">
        <v>0.18884000000000001</v>
      </c>
      <c r="D6606" s="29">
        <v>107.926</v>
      </c>
      <c r="E6606" s="29"/>
      <c r="F6606" s="24">
        <f t="shared" si="206"/>
        <v>15.262309999999999</v>
      </c>
      <c r="G6606" s="24">
        <v>15.262309999999999</v>
      </c>
      <c r="H6606" s="23">
        <v>3.6713300000000002</v>
      </c>
      <c r="I6606" s="23"/>
      <c r="J6606" s="23">
        <v>150</v>
      </c>
      <c r="K6606" s="23"/>
    </row>
    <row r="6607" spans="1:11" ht="12.75" customHeight="1" x14ac:dyDescent="0.25">
      <c r="A6607" s="20">
        <f t="shared" si="207"/>
        <v>43161.916666650664</v>
      </c>
      <c r="B6607" s="29">
        <v>8.6353399999999993</v>
      </c>
      <c r="C6607" s="30">
        <v>0.39269999999999999</v>
      </c>
      <c r="D6607" s="29">
        <v>108.79900000000001</v>
      </c>
      <c r="E6607" s="29"/>
      <c r="F6607" s="24">
        <f t="shared" si="206"/>
        <v>8.6353399999999993</v>
      </c>
      <c r="G6607" s="24">
        <v>8.6353399999999993</v>
      </c>
      <c r="H6607" s="23">
        <v>3.66683</v>
      </c>
      <c r="I6607" s="23"/>
      <c r="J6607" s="23">
        <v>150</v>
      </c>
      <c r="K6607" s="23"/>
    </row>
    <row r="6608" spans="1:11" ht="12.75" customHeight="1" x14ac:dyDescent="0.25">
      <c r="A6608" s="20">
        <f t="shared" si="207"/>
        <v>43161.958333317329</v>
      </c>
      <c r="B6608" s="29">
        <v>9.2184799999999996</v>
      </c>
      <c r="C6608" s="30">
        <v>0.30542999999999998</v>
      </c>
      <c r="D6608" s="29">
        <v>93.185040000000001</v>
      </c>
      <c r="E6608" s="29"/>
      <c r="F6608" s="24">
        <f t="shared" si="206"/>
        <v>9.2184799999999996</v>
      </c>
      <c r="G6608" s="24">
        <v>9.2184799999999996</v>
      </c>
      <c r="H6608" s="23">
        <v>3.6651500000000001</v>
      </c>
      <c r="I6608" s="23"/>
      <c r="J6608" s="23">
        <v>150</v>
      </c>
      <c r="K6608" s="23"/>
    </row>
    <row r="6609" spans="1:11" ht="12.75" customHeight="1" x14ac:dyDescent="0.25">
      <c r="A6609" s="20">
        <f t="shared" si="207"/>
        <v>43161.999999983993</v>
      </c>
      <c r="B6609" s="29">
        <v>1.83148</v>
      </c>
      <c r="C6609" s="30">
        <v>0.38191000000000003</v>
      </c>
      <c r="D6609" s="29">
        <v>62.937269999999998</v>
      </c>
      <c r="E6609" s="29"/>
      <c r="F6609" s="24">
        <f t="shared" si="206"/>
        <v>1.83148</v>
      </c>
      <c r="G6609" s="24">
        <v>1.83148</v>
      </c>
      <c r="H6609" s="23">
        <v>3.6633900000000001</v>
      </c>
      <c r="I6609" s="23"/>
      <c r="J6609" s="23">
        <v>150</v>
      </c>
      <c r="K6609" s="23"/>
    </row>
    <row r="6610" spans="1:11" ht="12.75" customHeight="1" x14ac:dyDescent="0.25">
      <c r="A6610" s="20">
        <f t="shared" si="207"/>
        <v>43162.041666650657</v>
      </c>
      <c r="B6610" s="29">
        <v>5.7593699999999997</v>
      </c>
      <c r="C6610" s="30">
        <v>0.34105000000000002</v>
      </c>
      <c r="D6610" s="29">
        <v>57.161459999999998</v>
      </c>
      <c r="E6610" s="29"/>
      <c r="F6610" s="24">
        <f t="shared" si="206"/>
        <v>5.7593699999999997</v>
      </c>
      <c r="G6610" s="24">
        <v>5.7593699999999997</v>
      </c>
      <c r="H6610" s="23">
        <v>3.6622699999999999</v>
      </c>
      <c r="I6610" s="23">
        <f>COUNTIF(G6610:G6633,"&gt;150")</f>
        <v>0</v>
      </c>
      <c r="J6610" s="23">
        <v>150</v>
      </c>
      <c r="K6610" s="23"/>
    </row>
    <row r="6611" spans="1:11" ht="12.75" customHeight="1" x14ac:dyDescent="0.25">
      <c r="A6611" s="20">
        <f t="shared" si="207"/>
        <v>43162.083333317321</v>
      </c>
      <c r="B6611" s="29">
        <v>8.7317300000000007</v>
      </c>
      <c r="C6611" s="30">
        <v>0.35102</v>
      </c>
      <c r="D6611" s="29">
        <v>287.20080000000002</v>
      </c>
      <c r="E6611" s="29"/>
      <c r="F6611" s="24">
        <f t="shared" si="206"/>
        <v>8.7317300000000007</v>
      </c>
      <c r="G6611" s="24">
        <v>8.7317300000000007</v>
      </c>
      <c r="H6611" s="23">
        <v>3.661</v>
      </c>
      <c r="I6611" s="23"/>
      <c r="J6611" s="23">
        <v>150</v>
      </c>
      <c r="K6611" s="23"/>
    </row>
    <row r="6612" spans="1:11" ht="12.75" customHeight="1" x14ac:dyDescent="0.25">
      <c r="A6612" s="20">
        <f t="shared" si="207"/>
        <v>43162.124999983986</v>
      </c>
      <c r="B6612" s="29">
        <v>2.0060699999999998</v>
      </c>
      <c r="C6612" s="30">
        <v>0.31247999999999998</v>
      </c>
      <c r="D6612" s="29">
        <v>193.22569999999999</v>
      </c>
      <c r="E6612" s="29"/>
      <c r="F6612" s="24">
        <f t="shared" si="206"/>
        <v>2.0060699999999998</v>
      </c>
      <c r="G6612" s="24">
        <v>2.0060699999999998</v>
      </c>
      <c r="H6612" s="23">
        <v>3.6598299999999999</v>
      </c>
      <c r="I6612" s="23"/>
      <c r="J6612" s="23">
        <v>150</v>
      </c>
      <c r="K6612" s="23"/>
    </row>
    <row r="6613" spans="1:11" ht="12.75" customHeight="1" x14ac:dyDescent="0.25">
      <c r="A6613" s="20">
        <f t="shared" si="207"/>
        <v>43162.16666665065</v>
      </c>
      <c r="B6613" s="29">
        <v>6.9300199999999998</v>
      </c>
      <c r="C6613" s="30">
        <v>0.37397000000000002</v>
      </c>
      <c r="D6613" s="29">
        <v>306.69139999999999</v>
      </c>
      <c r="E6613" s="29"/>
      <c r="F6613" s="24">
        <f t="shared" si="206"/>
        <v>6.9300199999999998</v>
      </c>
      <c r="G6613" s="24">
        <v>6.9300199999999998</v>
      </c>
      <c r="H6613" s="23">
        <v>3.65977</v>
      </c>
      <c r="I6613" s="23"/>
      <c r="J6613" s="23">
        <v>150</v>
      </c>
      <c r="K6613" s="23"/>
    </row>
    <row r="6614" spans="1:11" ht="12.75" customHeight="1" x14ac:dyDescent="0.25">
      <c r="A6614" s="20">
        <f t="shared" si="207"/>
        <v>43162.208333317314</v>
      </c>
      <c r="B6614" s="29">
        <v>10.695259999999999</v>
      </c>
      <c r="C6614" s="30">
        <v>0.24240999999999999</v>
      </c>
      <c r="D6614" s="29">
        <v>105.50369999999999</v>
      </c>
      <c r="E6614" s="29"/>
      <c r="F6614" s="24">
        <f t="shared" si="206"/>
        <v>10.695259999999999</v>
      </c>
      <c r="G6614" s="24">
        <v>10.695259999999999</v>
      </c>
      <c r="H6614" s="23">
        <v>3.6589200000000002</v>
      </c>
      <c r="I6614" s="23"/>
      <c r="J6614" s="23">
        <v>150</v>
      </c>
      <c r="K6614" s="23"/>
    </row>
    <row r="6615" spans="1:11" ht="12.75" customHeight="1" x14ac:dyDescent="0.25">
      <c r="A6615" s="20">
        <f t="shared" si="207"/>
        <v>43162.249999983978</v>
      </c>
      <c r="B6615" s="29">
        <v>11.42465</v>
      </c>
      <c r="C6615" s="30">
        <v>0.39474999999999999</v>
      </c>
      <c r="D6615" s="29">
        <v>142.20169999999999</v>
      </c>
      <c r="E6615" s="29"/>
      <c r="F6615" s="24">
        <f t="shared" si="206"/>
        <v>11.42465</v>
      </c>
      <c r="G6615" s="24">
        <v>11.42465</v>
      </c>
      <c r="H6615" s="23">
        <v>3.6564399999999999</v>
      </c>
      <c r="I6615" s="23"/>
      <c r="J6615" s="23">
        <v>150</v>
      </c>
      <c r="K6615" s="23"/>
    </row>
    <row r="6616" spans="1:11" ht="12.75" customHeight="1" x14ac:dyDescent="0.25">
      <c r="A6616" s="20">
        <f t="shared" si="207"/>
        <v>43162.291666650643</v>
      </c>
      <c r="B6616" s="29">
        <v>10.59712</v>
      </c>
      <c r="C6616" s="30">
        <v>0.31317</v>
      </c>
      <c r="D6616" s="29">
        <v>90.093630000000005</v>
      </c>
      <c r="E6616" s="29"/>
      <c r="F6616" s="24">
        <f t="shared" si="206"/>
        <v>10.59712</v>
      </c>
      <c r="G6616" s="24">
        <v>10.59712</v>
      </c>
      <c r="H6616" s="23">
        <v>3.64669</v>
      </c>
      <c r="I6616" s="23"/>
      <c r="J6616" s="23">
        <v>150</v>
      </c>
      <c r="K6616" s="23"/>
    </row>
    <row r="6617" spans="1:11" ht="12.75" customHeight="1" x14ac:dyDescent="0.25">
      <c r="A6617" s="20">
        <f t="shared" si="207"/>
        <v>43162.333333317307</v>
      </c>
      <c r="B6617" s="29">
        <v>10.78712</v>
      </c>
      <c r="C6617" s="30">
        <v>0.3508</v>
      </c>
      <c r="D6617" s="29">
        <v>149.3638</v>
      </c>
      <c r="E6617" s="29"/>
      <c r="F6617" s="24">
        <f t="shared" si="206"/>
        <v>10.78712</v>
      </c>
      <c r="G6617" s="24">
        <v>10.78712</v>
      </c>
      <c r="H6617" s="23">
        <v>3.6455600000000001</v>
      </c>
      <c r="I6617" s="23"/>
      <c r="J6617" s="23">
        <v>150</v>
      </c>
      <c r="K6617" s="23"/>
    </row>
    <row r="6618" spans="1:11" ht="12.75" customHeight="1" x14ac:dyDescent="0.25">
      <c r="A6618" s="20">
        <f t="shared" si="207"/>
        <v>43162.374999983971</v>
      </c>
      <c r="B6618" s="29">
        <v>9.2421799999999994</v>
      </c>
      <c r="C6618" s="30">
        <v>0.29418</v>
      </c>
      <c r="D6618" s="29">
        <v>78.812089999999998</v>
      </c>
      <c r="E6618" s="29"/>
      <c r="F6618" s="24">
        <f t="shared" si="206"/>
        <v>9.2421799999999994</v>
      </c>
      <c r="G6618" s="24">
        <v>9.2421799999999994</v>
      </c>
      <c r="H6618" s="23">
        <v>3.6453700000000002</v>
      </c>
      <c r="I6618" s="23"/>
      <c r="J6618" s="23">
        <v>150</v>
      </c>
      <c r="K6618" s="23"/>
    </row>
    <row r="6619" spans="1:11" ht="12.75" customHeight="1" x14ac:dyDescent="0.25">
      <c r="A6619" s="20">
        <f t="shared" si="207"/>
        <v>43162.416666650635</v>
      </c>
      <c r="B6619" s="29">
        <v>21.66498</v>
      </c>
      <c r="C6619" s="30">
        <v>0.63966999999999996</v>
      </c>
      <c r="D6619" s="29">
        <v>95.272379999999998</v>
      </c>
      <c r="E6619" s="29"/>
      <c r="F6619" s="24">
        <f t="shared" si="206"/>
        <v>21.66498</v>
      </c>
      <c r="G6619" s="24">
        <v>21.66498</v>
      </c>
      <c r="H6619" s="23">
        <v>3.6419999999999999</v>
      </c>
      <c r="I6619" s="23"/>
      <c r="J6619" s="23">
        <v>150</v>
      </c>
      <c r="K6619" s="23"/>
    </row>
    <row r="6620" spans="1:11" ht="12.75" customHeight="1" x14ac:dyDescent="0.25">
      <c r="A6620" s="20">
        <f t="shared" si="207"/>
        <v>43162.4583333173</v>
      </c>
      <c r="B6620" s="29">
        <v>39.760849999999998</v>
      </c>
      <c r="C6620" s="30">
        <v>1.15967</v>
      </c>
      <c r="D6620" s="29">
        <v>81.205029999999994</v>
      </c>
      <c r="E6620" s="29"/>
      <c r="F6620" s="24">
        <f t="shared" si="206"/>
        <v>39.760849999999998</v>
      </c>
      <c r="G6620" s="24">
        <v>39.760849999999998</v>
      </c>
      <c r="H6620" s="23">
        <v>3.6387800000000001</v>
      </c>
      <c r="I6620" s="23"/>
      <c r="J6620" s="23">
        <v>150</v>
      </c>
      <c r="K6620" s="23"/>
    </row>
    <row r="6621" spans="1:11" ht="12.75" customHeight="1" x14ac:dyDescent="0.25">
      <c r="A6621" s="20">
        <f t="shared" si="207"/>
        <v>43162.499999983964</v>
      </c>
      <c r="B6621" s="29">
        <v>11.64264</v>
      </c>
      <c r="C6621" s="30">
        <v>2.1007699999999998</v>
      </c>
      <c r="D6621" s="29">
        <v>68.845770000000002</v>
      </c>
      <c r="E6621" s="29"/>
      <c r="F6621" s="24">
        <f t="shared" si="206"/>
        <v>11.64264</v>
      </c>
      <c r="G6621" s="24">
        <v>11.64264</v>
      </c>
      <c r="H6621" s="23">
        <v>3.6371699999999998</v>
      </c>
      <c r="I6621" s="23"/>
      <c r="J6621" s="23">
        <v>150</v>
      </c>
      <c r="K6621" s="23"/>
    </row>
    <row r="6622" spans="1:11" ht="12.75" customHeight="1" x14ac:dyDescent="0.25">
      <c r="A6622" s="20">
        <f t="shared" si="207"/>
        <v>43162.541666650628</v>
      </c>
      <c r="B6622" s="29">
        <v>23.165220000000001</v>
      </c>
      <c r="C6622" s="30">
        <v>2.3562099999999999</v>
      </c>
      <c r="D6622" s="29">
        <v>68.570750000000004</v>
      </c>
      <c r="E6622" s="29"/>
      <c r="F6622" s="24">
        <f t="shared" si="206"/>
        <v>23.165220000000001</v>
      </c>
      <c r="G6622" s="24">
        <v>23.165220000000001</v>
      </c>
      <c r="H6622" s="23">
        <v>3.63706</v>
      </c>
      <c r="I6622" s="23"/>
      <c r="J6622" s="23">
        <v>150</v>
      </c>
      <c r="K6622" s="23"/>
    </row>
    <row r="6623" spans="1:11" ht="12.75" customHeight="1" x14ac:dyDescent="0.25">
      <c r="A6623" s="20">
        <f t="shared" si="207"/>
        <v>43162.583333317292</v>
      </c>
      <c r="B6623" s="29">
        <v>22.48976</v>
      </c>
      <c r="C6623" s="30">
        <v>2.3774799999999998</v>
      </c>
      <c r="D6623" s="29">
        <v>69.470079999999996</v>
      </c>
      <c r="E6623" s="29"/>
      <c r="F6623" s="24">
        <f t="shared" si="206"/>
        <v>22.48976</v>
      </c>
      <c r="G6623" s="24">
        <v>22.48976</v>
      </c>
      <c r="H6623" s="23">
        <v>3.63544</v>
      </c>
      <c r="I6623" s="23"/>
      <c r="J6623" s="23">
        <v>150</v>
      </c>
      <c r="K6623" s="23"/>
    </row>
    <row r="6624" spans="1:11" ht="12.75" customHeight="1" x14ac:dyDescent="0.25">
      <c r="A6624" s="20">
        <f t="shared" si="207"/>
        <v>43162.624999983957</v>
      </c>
      <c r="B6624" s="29">
        <v>22.383700000000001</v>
      </c>
      <c r="C6624" s="30">
        <v>3.01668</v>
      </c>
      <c r="D6624" s="29">
        <v>70.588790000000003</v>
      </c>
      <c r="E6624" s="29"/>
      <c r="F6624" s="24">
        <f t="shared" si="206"/>
        <v>22.383700000000001</v>
      </c>
      <c r="G6624" s="24">
        <v>22.383700000000001</v>
      </c>
      <c r="H6624" s="23">
        <v>3.6317300000000001</v>
      </c>
      <c r="I6624" s="23"/>
      <c r="J6624" s="23">
        <v>150</v>
      </c>
      <c r="K6624" s="23"/>
    </row>
    <row r="6625" spans="1:11" ht="12.75" customHeight="1" x14ac:dyDescent="0.25">
      <c r="A6625" s="20">
        <f t="shared" si="207"/>
        <v>43162.666666650621</v>
      </c>
      <c r="B6625" s="29">
        <v>20.858640000000001</v>
      </c>
      <c r="C6625" s="30">
        <v>1.77214</v>
      </c>
      <c r="D6625" s="29">
        <v>76.015259999999998</v>
      </c>
      <c r="E6625" s="29"/>
      <c r="F6625" s="24">
        <f t="shared" si="206"/>
        <v>20.858640000000001</v>
      </c>
      <c r="G6625" s="24">
        <v>20.858640000000001</v>
      </c>
      <c r="H6625" s="23">
        <v>3.6241699999999999</v>
      </c>
      <c r="I6625" s="23"/>
      <c r="J6625" s="23">
        <v>150</v>
      </c>
      <c r="K6625" s="23"/>
    </row>
    <row r="6626" spans="1:11" ht="12.75" customHeight="1" x14ac:dyDescent="0.25">
      <c r="A6626" s="20">
        <f t="shared" si="207"/>
        <v>43162.708333317285</v>
      </c>
      <c r="B6626" s="29">
        <v>18.107520000000001</v>
      </c>
      <c r="C6626" s="30">
        <v>2.1563599999999998</v>
      </c>
      <c r="D6626" s="29">
        <v>75.344849999999994</v>
      </c>
      <c r="E6626" s="29"/>
      <c r="F6626" s="24">
        <f t="shared" si="206"/>
        <v>18.107520000000001</v>
      </c>
      <c r="G6626" s="24">
        <v>18.107520000000001</v>
      </c>
      <c r="H6626" s="23">
        <v>3.6201099999999999</v>
      </c>
      <c r="I6626" s="23"/>
      <c r="J6626" s="23">
        <v>150</v>
      </c>
      <c r="K6626" s="23"/>
    </row>
    <row r="6627" spans="1:11" ht="12.75" customHeight="1" x14ac:dyDescent="0.25">
      <c r="A6627" s="20">
        <f t="shared" si="207"/>
        <v>43162.749999983949</v>
      </c>
      <c r="B6627" s="29">
        <v>22.25489</v>
      </c>
      <c r="C6627" s="30">
        <v>0.91456999999999999</v>
      </c>
      <c r="D6627" s="29">
        <v>84.147980000000004</v>
      </c>
      <c r="E6627" s="29"/>
      <c r="F6627" s="24">
        <f t="shared" si="206"/>
        <v>22.25489</v>
      </c>
      <c r="G6627" s="24">
        <v>22.25489</v>
      </c>
      <c r="H6627" s="23">
        <v>3.6175799999999998</v>
      </c>
      <c r="I6627" s="23"/>
      <c r="J6627" s="23">
        <v>150</v>
      </c>
      <c r="K6627" s="23"/>
    </row>
    <row r="6628" spans="1:11" ht="12.75" customHeight="1" x14ac:dyDescent="0.25">
      <c r="A6628" s="20">
        <f t="shared" si="207"/>
        <v>43162.791666650613</v>
      </c>
      <c r="B6628" s="29">
        <v>14.09878</v>
      </c>
      <c r="C6628" s="30">
        <v>0.38854</v>
      </c>
      <c r="D6628" s="29">
        <v>111.8845</v>
      </c>
      <c r="E6628" s="29"/>
      <c r="F6628" s="24">
        <f t="shared" si="206"/>
        <v>14.09878</v>
      </c>
      <c r="G6628" s="24">
        <v>14.09878</v>
      </c>
      <c r="H6628" s="23">
        <v>3.6127500000000001</v>
      </c>
      <c r="I6628" s="23"/>
      <c r="J6628" s="23">
        <v>150</v>
      </c>
      <c r="K6628" s="23"/>
    </row>
    <row r="6629" spans="1:11" ht="12.75" customHeight="1" x14ac:dyDescent="0.25">
      <c r="A6629" s="20">
        <f t="shared" si="207"/>
        <v>43162.833333317278</v>
      </c>
      <c r="B6629" s="29">
        <v>24.06907</v>
      </c>
      <c r="C6629" s="30">
        <v>0.13153999999999999</v>
      </c>
      <c r="D6629" s="29">
        <v>120.5705</v>
      </c>
      <c r="E6629" s="29"/>
      <c r="F6629" s="24">
        <f t="shared" si="206"/>
        <v>24.06907</v>
      </c>
      <c r="G6629" s="24">
        <v>24.06907</v>
      </c>
      <c r="H6629" s="23">
        <v>3.6097199999999998</v>
      </c>
      <c r="I6629" s="23"/>
      <c r="J6629" s="23">
        <v>150</v>
      </c>
      <c r="K6629" s="23"/>
    </row>
    <row r="6630" spans="1:11" ht="12.75" customHeight="1" x14ac:dyDescent="0.25">
      <c r="A6630" s="20">
        <f t="shared" si="207"/>
        <v>43162.874999983942</v>
      </c>
      <c r="B6630" s="29">
        <v>18.717320000000001</v>
      </c>
      <c r="C6630" s="30">
        <v>0.18389</v>
      </c>
      <c r="D6630" s="29">
        <v>145.33109999999999</v>
      </c>
      <c r="E6630" s="29"/>
      <c r="F6630" s="24">
        <f t="shared" si="206"/>
        <v>18.717320000000001</v>
      </c>
      <c r="G6630" s="24">
        <v>18.717320000000001</v>
      </c>
      <c r="H6630" s="23">
        <v>3.6093299999999999</v>
      </c>
      <c r="I6630" s="23"/>
      <c r="J6630" s="23">
        <v>150</v>
      </c>
      <c r="K6630" s="23"/>
    </row>
    <row r="6631" spans="1:11" ht="12.75" customHeight="1" x14ac:dyDescent="0.25">
      <c r="A6631" s="20">
        <f t="shared" si="207"/>
        <v>43162.916666650606</v>
      </c>
      <c r="B6631" s="29">
        <v>13.44333</v>
      </c>
      <c r="C6631" s="30">
        <v>0.18539</v>
      </c>
      <c r="D6631" s="29">
        <v>153.28829999999999</v>
      </c>
      <c r="E6631" s="29"/>
      <c r="F6631" s="24">
        <f t="shared" si="206"/>
        <v>13.44333</v>
      </c>
      <c r="G6631" s="24">
        <v>13.44333</v>
      </c>
      <c r="H6631" s="23">
        <v>3.60738</v>
      </c>
      <c r="I6631" s="23"/>
      <c r="J6631" s="23">
        <v>150</v>
      </c>
      <c r="K6631" s="23"/>
    </row>
    <row r="6632" spans="1:11" ht="12.75" customHeight="1" x14ac:dyDescent="0.25">
      <c r="A6632" s="20">
        <f t="shared" si="207"/>
        <v>43162.95833331727</v>
      </c>
      <c r="B6632" s="29">
        <v>2.87208</v>
      </c>
      <c r="C6632" s="30">
        <v>0.24124000000000001</v>
      </c>
      <c r="D6632" s="29">
        <v>64.112340000000003</v>
      </c>
      <c r="E6632" s="29"/>
      <c r="F6632" s="24">
        <f t="shared" si="206"/>
        <v>2.87208</v>
      </c>
      <c r="G6632" s="24">
        <v>2.87208</v>
      </c>
      <c r="H6632" s="23">
        <v>3.6011099999999998</v>
      </c>
      <c r="I6632" s="23"/>
      <c r="J6632" s="23">
        <v>150</v>
      </c>
      <c r="K6632" s="23"/>
    </row>
    <row r="6633" spans="1:11" ht="12.75" customHeight="1" x14ac:dyDescent="0.25">
      <c r="A6633" s="20">
        <f t="shared" si="207"/>
        <v>43162.999999983935</v>
      </c>
      <c r="B6633" s="29">
        <v>11.595750000000001</v>
      </c>
      <c r="C6633" s="30">
        <v>0.27087</v>
      </c>
      <c r="D6633" s="29">
        <v>80.952849999999998</v>
      </c>
      <c r="E6633" s="29"/>
      <c r="F6633" s="24">
        <f t="shared" si="206"/>
        <v>11.595750000000001</v>
      </c>
      <c r="G6633" s="24">
        <v>11.595750000000001</v>
      </c>
      <c r="H6633" s="23">
        <v>3.5987200000000001</v>
      </c>
      <c r="I6633" s="23"/>
      <c r="J6633" s="23">
        <v>150</v>
      </c>
      <c r="K6633" s="23"/>
    </row>
    <row r="6634" spans="1:11" ht="12.75" customHeight="1" x14ac:dyDescent="0.25">
      <c r="A6634" s="20">
        <f t="shared" si="207"/>
        <v>43163.041666650599</v>
      </c>
      <c r="B6634" s="29"/>
      <c r="C6634" s="30">
        <v>0.23907999999999999</v>
      </c>
      <c r="D6634" s="29">
        <v>64.218220000000002</v>
      </c>
      <c r="E6634" s="29"/>
      <c r="F6634" s="24" t="str">
        <f t="shared" si="206"/>
        <v/>
      </c>
      <c r="G6634" s="24" t="s">
        <v>189</v>
      </c>
      <c r="H6634" s="23">
        <v>3.5922800000000001</v>
      </c>
      <c r="I6634" s="23">
        <f>COUNTIF(G6634:G6657,"&gt;150")</f>
        <v>0</v>
      </c>
      <c r="J6634" s="23">
        <v>150</v>
      </c>
      <c r="K6634" s="23"/>
    </row>
    <row r="6635" spans="1:11" ht="12.75" customHeight="1" x14ac:dyDescent="0.25">
      <c r="A6635" s="20">
        <f t="shared" si="207"/>
        <v>43163.083333317263</v>
      </c>
      <c r="B6635" s="29">
        <v>6.8407099999999996</v>
      </c>
      <c r="C6635" s="30">
        <v>0.21615999999999999</v>
      </c>
      <c r="D6635" s="29">
        <v>61.969169999999998</v>
      </c>
      <c r="E6635" s="29"/>
      <c r="F6635" s="24">
        <f t="shared" si="206"/>
        <v>6.8407099999999996</v>
      </c>
      <c r="G6635" s="24">
        <v>6.8407099999999996</v>
      </c>
      <c r="H6635" s="23">
        <v>3.58067</v>
      </c>
      <c r="I6635" s="23"/>
      <c r="J6635" s="23">
        <v>150</v>
      </c>
      <c r="K6635" s="23"/>
    </row>
    <row r="6636" spans="1:11" ht="12.75" customHeight="1" x14ac:dyDescent="0.25">
      <c r="A6636" s="20">
        <f t="shared" si="207"/>
        <v>43163.124999983927</v>
      </c>
      <c r="B6636" s="29">
        <v>3.82124</v>
      </c>
      <c r="C6636" s="30">
        <v>0.21152000000000001</v>
      </c>
      <c r="D6636" s="29">
        <v>117.7428</v>
      </c>
      <c r="E6636" s="29"/>
      <c r="F6636" s="24">
        <f t="shared" si="206"/>
        <v>3.82124</v>
      </c>
      <c r="G6636" s="24">
        <v>3.82124</v>
      </c>
      <c r="H6636" s="23">
        <v>3.5805799999999999</v>
      </c>
      <c r="I6636" s="23"/>
      <c r="J6636" s="23">
        <v>150</v>
      </c>
      <c r="K6636" s="23"/>
    </row>
    <row r="6637" spans="1:11" ht="12.75" customHeight="1" x14ac:dyDescent="0.25">
      <c r="A6637" s="20">
        <f t="shared" si="207"/>
        <v>43163.166666650592</v>
      </c>
      <c r="B6637" s="29">
        <v>-0.57838000000000001</v>
      </c>
      <c r="C6637" s="30">
        <v>0.20483999999999999</v>
      </c>
      <c r="D6637" s="29">
        <v>102.5496</v>
      </c>
      <c r="E6637" s="29"/>
      <c r="F6637" s="24" t="str">
        <f t="shared" si="206"/>
        <v/>
      </c>
      <c r="G6637" s="24" t="s">
        <v>189</v>
      </c>
      <c r="H6637" s="23">
        <v>3.58</v>
      </c>
      <c r="I6637" s="23"/>
      <c r="J6637" s="23">
        <v>150</v>
      </c>
      <c r="K6637" s="23"/>
    </row>
    <row r="6638" spans="1:11" ht="12.75" customHeight="1" x14ac:dyDescent="0.25">
      <c r="A6638" s="20">
        <f t="shared" si="207"/>
        <v>43163.208333317256</v>
      </c>
      <c r="B6638" s="29">
        <v>6.4302999999999999</v>
      </c>
      <c r="C6638" s="30">
        <v>0.22327</v>
      </c>
      <c r="D6638" s="29">
        <v>95.920050000000003</v>
      </c>
      <c r="E6638" s="29"/>
      <c r="F6638" s="24">
        <f t="shared" si="206"/>
        <v>6.4302999999999999</v>
      </c>
      <c r="G6638" s="24">
        <v>6.4302999999999999</v>
      </c>
      <c r="H6638" s="23">
        <v>3.5783299999999998</v>
      </c>
      <c r="I6638" s="23"/>
      <c r="J6638" s="23">
        <v>150</v>
      </c>
      <c r="K6638" s="23"/>
    </row>
    <row r="6639" spans="1:11" ht="12.75" customHeight="1" x14ac:dyDescent="0.25">
      <c r="A6639" s="20">
        <f t="shared" si="207"/>
        <v>43163.24999998392</v>
      </c>
      <c r="B6639" s="29">
        <v>6.8837799999999998</v>
      </c>
      <c r="C6639" s="30">
        <v>0.18382000000000001</v>
      </c>
      <c r="D6639" s="29">
        <v>99.630480000000006</v>
      </c>
      <c r="E6639" s="29"/>
      <c r="F6639" s="24">
        <f t="shared" si="206"/>
        <v>6.8837799999999998</v>
      </c>
      <c r="G6639" s="24">
        <v>6.8837799999999998</v>
      </c>
      <c r="H6639" s="23">
        <v>3.5733299999999999</v>
      </c>
      <c r="I6639" s="23"/>
      <c r="J6639" s="23">
        <v>150</v>
      </c>
      <c r="K6639" s="23"/>
    </row>
    <row r="6640" spans="1:11" ht="12.75" customHeight="1" x14ac:dyDescent="0.25">
      <c r="A6640" s="20">
        <f t="shared" si="207"/>
        <v>43163.291666650584</v>
      </c>
      <c r="B6640" s="29">
        <v>6.5562199999999997</v>
      </c>
      <c r="C6640" s="30">
        <v>0.39385999999999999</v>
      </c>
      <c r="D6640" s="29">
        <v>84.124960000000002</v>
      </c>
      <c r="E6640" s="29"/>
      <c r="F6640" s="24">
        <f t="shared" si="206"/>
        <v>6.5562199999999997</v>
      </c>
      <c r="G6640" s="24">
        <v>6.5562199999999997</v>
      </c>
      <c r="H6640" s="23">
        <v>3.5722200000000002</v>
      </c>
      <c r="I6640" s="23"/>
      <c r="J6640" s="23">
        <v>150</v>
      </c>
      <c r="K6640" s="23"/>
    </row>
    <row r="6641" spans="1:11" ht="12.75" customHeight="1" x14ac:dyDescent="0.25">
      <c r="A6641" s="20">
        <f t="shared" si="207"/>
        <v>43163.333333317249</v>
      </c>
      <c r="B6641" s="29">
        <v>3.0034999999999998</v>
      </c>
      <c r="C6641" s="30">
        <v>0.2757</v>
      </c>
      <c r="D6641" s="29">
        <v>124.5791</v>
      </c>
      <c r="E6641" s="29"/>
      <c r="F6641" s="24">
        <f t="shared" si="206"/>
        <v>3.0034999999999998</v>
      </c>
      <c r="G6641" s="24">
        <v>3.0034999999999998</v>
      </c>
      <c r="H6641" s="23">
        <v>3.56793</v>
      </c>
      <c r="I6641" s="23"/>
      <c r="J6641" s="23">
        <v>150</v>
      </c>
      <c r="K6641" s="23"/>
    </row>
    <row r="6642" spans="1:11" ht="12.75" customHeight="1" x14ac:dyDescent="0.25">
      <c r="A6642" s="20">
        <f t="shared" si="207"/>
        <v>43163.374999983913</v>
      </c>
      <c r="B6642" s="29">
        <v>6.8827800000000003</v>
      </c>
      <c r="C6642" s="30">
        <v>0.23854</v>
      </c>
      <c r="D6642" s="29">
        <v>114.4761</v>
      </c>
      <c r="E6642" s="29"/>
      <c r="F6642" s="24">
        <f t="shared" si="206"/>
        <v>6.8827800000000003</v>
      </c>
      <c r="G6642" s="24">
        <v>6.8827800000000003</v>
      </c>
      <c r="H6642" s="23">
        <v>3.5550799999999998</v>
      </c>
      <c r="I6642" s="23"/>
      <c r="J6642" s="23">
        <v>150</v>
      </c>
      <c r="K6642" s="23"/>
    </row>
    <row r="6643" spans="1:11" ht="12.75" customHeight="1" x14ac:dyDescent="0.25">
      <c r="A6643" s="20">
        <f t="shared" si="207"/>
        <v>43163.416666650577</v>
      </c>
      <c r="B6643" s="29">
        <v>1.7408300000000001</v>
      </c>
      <c r="C6643" s="30">
        <v>0.38611000000000001</v>
      </c>
      <c r="D6643" s="29">
        <v>93.679410000000004</v>
      </c>
      <c r="E6643" s="29"/>
      <c r="F6643" s="24">
        <f t="shared" si="206"/>
        <v>1.7408300000000001</v>
      </c>
      <c r="G6643" s="24">
        <v>1.7408300000000001</v>
      </c>
      <c r="H6643" s="23">
        <v>3.55322</v>
      </c>
      <c r="I6643" s="23"/>
      <c r="J6643" s="23">
        <v>150</v>
      </c>
      <c r="K6643" s="23"/>
    </row>
    <row r="6644" spans="1:11" ht="12.75" customHeight="1" x14ac:dyDescent="0.25">
      <c r="A6644" s="20">
        <f t="shared" si="207"/>
        <v>43163.458333317241</v>
      </c>
      <c r="B6644" s="29">
        <v>2.2968899999999999</v>
      </c>
      <c r="C6644" s="30">
        <v>0.41033999999999998</v>
      </c>
      <c r="D6644" s="29">
        <v>94.452699999999993</v>
      </c>
      <c r="E6644" s="29"/>
      <c r="F6644" s="24">
        <f t="shared" si="206"/>
        <v>2.2968899999999999</v>
      </c>
      <c r="G6644" s="24">
        <v>2.2968899999999999</v>
      </c>
      <c r="H6644" s="23">
        <v>3.5484399999999998</v>
      </c>
      <c r="I6644" s="23"/>
      <c r="J6644" s="23">
        <v>150</v>
      </c>
      <c r="K6644" s="23"/>
    </row>
    <row r="6645" spans="1:11" ht="12.75" customHeight="1" x14ac:dyDescent="0.25">
      <c r="A6645" s="20">
        <f t="shared" si="207"/>
        <v>43163.499999983906</v>
      </c>
      <c r="B6645" s="29">
        <v>8.2102199999999996</v>
      </c>
      <c r="C6645" s="30">
        <v>0.30837999999999999</v>
      </c>
      <c r="D6645" s="29">
        <v>103.5998</v>
      </c>
      <c r="E6645" s="29"/>
      <c r="F6645" s="24">
        <f t="shared" si="206"/>
        <v>8.2102199999999996</v>
      </c>
      <c r="G6645" s="24">
        <v>8.2102199999999996</v>
      </c>
      <c r="H6645" s="23">
        <v>3.5473300000000001</v>
      </c>
      <c r="I6645" s="23"/>
      <c r="J6645" s="23">
        <v>150</v>
      </c>
      <c r="K6645" s="23"/>
    </row>
    <row r="6646" spans="1:11" ht="12.75" customHeight="1" x14ac:dyDescent="0.25">
      <c r="A6646" s="20">
        <f t="shared" si="207"/>
        <v>43163.54166665057</v>
      </c>
      <c r="B6646" s="29">
        <v>9.6670599999999993</v>
      </c>
      <c r="C6646" s="30">
        <v>0.60921999999999998</v>
      </c>
      <c r="D6646" s="29">
        <v>93.479290000000006</v>
      </c>
      <c r="E6646" s="29"/>
      <c r="F6646" s="24">
        <f t="shared" si="206"/>
        <v>9.6670599999999993</v>
      </c>
      <c r="G6646" s="24">
        <v>9.6670599999999993</v>
      </c>
      <c r="H6646" s="23">
        <v>3.5468899999999999</v>
      </c>
      <c r="I6646" s="23"/>
      <c r="J6646" s="23">
        <v>150</v>
      </c>
      <c r="K6646" s="23"/>
    </row>
    <row r="6647" spans="1:11" ht="12.75" customHeight="1" x14ac:dyDescent="0.25">
      <c r="A6647" s="20">
        <f t="shared" si="207"/>
        <v>43163.583333317234</v>
      </c>
      <c r="B6647" s="29">
        <v>2.1993900000000002</v>
      </c>
      <c r="C6647" s="30">
        <v>0.59658</v>
      </c>
      <c r="D6647" s="29">
        <v>99.474869999999996</v>
      </c>
      <c r="E6647" s="29"/>
      <c r="F6647" s="24">
        <f t="shared" si="206"/>
        <v>2.1993900000000002</v>
      </c>
      <c r="G6647" s="24">
        <v>2.1993900000000002</v>
      </c>
      <c r="H6647" s="23">
        <v>3.5468899999999999</v>
      </c>
      <c r="I6647" s="23"/>
      <c r="J6647" s="23">
        <v>150</v>
      </c>
      <c r="K6647" s="23"/>
    </row>
    <row r="6648" spans="1:11" ht="12.75" customHeight="1" x14ac:dyDescent="0.25">
      <c r="A6648" s="20">
        <f t="shared" si="207"/>
        <v>43163.624999983898</v>
      </c>
      <c r="B6648" s="29">
        <v>4.61911</v>
      </c>
      <c r="C6648" s="30">
        <v>0.47960999999999998</v>
      </c>
      <c r="D6648" s="29">
        <v>96.139989999999997</v>
      </c>
      <c r="E6648" s="29"/>
      <c r="F6648" s="24">
        <f t="shared" si="206"/>
        <v>4.61911</v>
      </c>
      <c r="G6648" s="24">
        <v>4.61911</v>
      </c>
      <c r="H6648" s="23">
        <v>3.5462799999999999</v>
      </c>
      <c r="I6648" s="23"/>
      <c r="J6648" s="23">
        <v>150</v>
      </c>
      <c r="K6648" s="23"/>
    </row>
    <row r="6649" spans="1:11" ht="12.75" customHeight="1" x14ac:dyDescent="0.25">
      <c r="A6649" s="20">
        <f t="shared" si="207"/>
        <v>43163.666666650563</v>
      </c>
      <c r="B6649" s="29">
        <v>11.346159999999999</v>
      </c>
      <c r="C6649" s="30">
        <v>0.86255000000000004</v>
      </c>
      <c r="D6649" s="29">
        <v>182.12780000000001</v>
      </c>
      <c r="E6649" s="29"/>
      <c r="F6649" s="24">
        <f t="shared" si="206"/>
        <v>11.346159999999999</v>
      </c>
      <c r="G6649" s="24">
        <v>11.346159999999999</v>
      </c>
      <c r="H6649" s="23">
        <v>3.5459499999999999</v>
      </c>
      <c r="I6649" s="23"/>
      <c r="J6649" s="23">
        <v>150</v>
      </c>
      <c r="K6649" s="23"/>
    </row>
    <row r="6650" spans="1:11" ht="12.75" customHeight="1" x14ac:dyDescent="0.25">
      <c r="A6650" s="20">
        <f t="shared" si="207"/>
        <v>43163.708333317227</v>
      </c>
      <c r="B6650" s="29">
        <v>7.2731700000000004</v>
      </c>
      <c r="C6650" s="30">
        <v>0.42280000000000001</v>
      </c>
      <c r="D6650" s="29">
        <v>167.14240000000001</v>
      </c>
      <c r="E6650" s="29"/>
      <c r="F6650" s="24">
        <f t="shared" si="206"/>
        <v>7.2731700000000004</v>
      </c>
      <c r="G6650" s="24">
        <v>7.2731700000000004</v>
      </c>
      <c r="H6650" s="23">
        <v>3.54556</v>
      </c>
      <c r="I6650" s="23"/>
      <c r="J6650" s="23">
        <v>150</v>
      </c>
      <c r="K6650" s="23"/>
    </row>
    <row r="6651" spans="1:11" ht="12.75" customHeight="1" x14ac:dyDescent="0.25">
      <c r="A6651" s="20">
        <f t="shared" si="207"/>
        <v>43163.749999983891</v>
      </c>
      <c r="B6651" s="29">
        <v>1.35233</v>
      </c>
      <c r="C6651" s="30">
        <v>0.45750999999999997</v>
      </c>
      <c r="D6651" s="29">
        <v>113.8952</v>
      </c>
      <c r="E6651" s="29"/>
      <c r="F6651" s="24">
        <f t="shared" si="206"/>
        <v>1.35233</v>
      </c>
      <c r="G6651" s="24">
        <v>1.35233</v>
      </c>
      <c r="H6651" s="23">
        <v>3.5448900000000001</v>
      </c>
      <c r="I6651" s="23"/>
      <c r="J6651" s="23">
        <v>150</v>
      </c>
      <c r="K6651" s="23"/>
    </row>
    <row r="6652" spans="1:11" ht="12.75" customHeight="1" x14ac:dyDescent="0.25">
      <c r="A6652" s="20">
        <f t="shared" si="207"/>
        <v>43163.791666650555</v>
      </c>
      <c r="B6652" s="29">
        <v>6.4518899999999997</v>
      </c>
      <c r="C6652" s="30">
        <v>0.17136999999999999</v>
      </c>
      <c r="D6652" s="29">
        <v>69.116079999999997</v>
      </c>
      <c r="E6652" s="29"/>
      <c r="F6652" s="24">
        <f t="shared" si="206"/>
        <v>6.4518899999999997</v>
      </c>
      <c r="G6652" s="24">
        <v>6.4518899999999997</v>
      </c>
      <c r="H6652" s="23">
        <v>3.5436100000000001</v>
      </c>
      <c r="I6652" s="23"/>
      <c r="J6652" s="23">
        <v>150</v>
      </c>
      <c r="K6652" s="23"/>
    </row>
    <row r="6653" spans="1:11" ht="12.75" customHeight="1" x14ac:dyDescent="0.25">
      <c r="A6653" s="20">
        <f t="shared" si="207"/>
        <v>43163.83333331722</v>
      </c>
      <c r="B6653" s="29">
        <v>12.852959999999999</v>
      </c>
      <c r="C6653" s="30">
        <v>0.42877999999999999</v>
      </c>
      <c r="D6653" s="29">
        <v>252.71789999999999</v>
      </c>
      <c r="E6653" s="29"/>
      <c r="F6653" s="24">
        <f t="shared" si="206"/>
        <v>12.852959999999999</v>
      </c>
      <c r="G6653" s="24">
        <v>12.852959999999999</v>
      </c>
      <c r="H6653" s="23">
        <v>3.5419999999999998</v>
      </c>
      <c r="I6653" s="23"/>
      <c r="J6653" s="23">
        <v>150</v>
      </c>
      <c r="K6653" s="23"/>
    </row>
    <row r="6654" spans="1:11" ht="12.75" customHeight="1" x14ac:dyDescent="0.25">
      <c r="A6654" s="20">
        <f t="shared" si="207"/>
        <v>43163.874999983884</v>
      </c>
      <c r="B6654" s="29">
        <v>19.84449</v>
      </c>
      <c r="C6654" s="30">
        <v>0.38707999999999998</v>
      </c>
      <c r="D6654" s="29">
        <v>268.73320000000001</v>
      </c>
      <c r="E6654" s="29"/>
      <c r="F6654" s="24">
        <f t="shared" si="206"/>
        <v>19.84449</v>
      </c>
      <c r="G6654" s="24">
        <v>19.84449</v>
      </c>
      <c r="H6654" s="23">
        <v>3.5419499999999999</v>
      </c>
      <c r="I6654" s="23"/>
      <c r="J6654" s="23">
        <v>150</v>
      </c>
      <c r="K6654" s="23"/>
    </row>
    <row r="6655" spans="1:11" ht="12.75" customHeight="1" x14ac:dyDescent="0.25">
      <c r="A6655" s="20">
        <f t="shared" si="207"/>
        <v>43163.916666650548</v>
      </c>
      <c r="B6655" s="29">
        <v>10.97334</v>
      </c>
      <c r="C6655" s="30">
        <v>0.57038999999999995</v>
      </c>
      <c r="D6655" s="29">
        <v>292.16059999999999</v>
      </c>
      <c r="E6655" s="29"/>
      <c r="F6655" s="24">
        <f t="shared" si="206"/>
        <v>10.97334</v>
      </c>
      <c r="G6655" s="24">
        <v>10.97334</v>
      </c>
      <c r="H6655" s="23">
        <v>3.5389599999999999</v>
      </c>
      <c r="I6655" s="23"/>
      <c r="J6655" s="23">
        <v>150</v>
      </c>
      <c r="K6655" s="23"/>
    </row>
    <row r="6656" spans="1:11" ht="12.75" customHeight="1" x14ac:dyDescent="0.25">
      <c r="A6656" s="20">
        <f t="shared" si="207"/>
        <v>43163.958333317212</v>
      </c>
      <c r="B6656" s="29">
        <v>10.333629999999999</v>
      </c>
      <c r="C6656" s="30">
        <v>0.51468999999999998</v>
      </c>
      <c r="D6656" s="29">
        <v>282.79809999999998</v>
      </c>
      <c r="E6656" s="29"/>
      <c r="F6656" s="24">
        <f t="shared" si="206"/>
        <v>10.333629999999999</v>
      </c>
      <c r="G6656" s="24">
        <v>10.333629999999999</v>
      </c>
      <c r="H6656" s="23">
        <v>3.53756</v>
      </c>
      <c r="I6656" s="23"/>
      <c r="J6656" s="23">
        <v>150</v>
      </c>
      <c r="K6656" s="23"/>
    </row>
    <row r="6657" spans="1:11" ht="12.75" customHeight="1" x14ac:dyDescent="0.25">
      <c r="A6657" s="20">
        <f t="shared" si="207"/>
        <v>43163.999999983876</v>
      </c>
      <c r="B6657" s="29">
        <v>5.8968299999999996</v>
      </c>
      <c r="C6657" s="30">
        <v>0.45595000000000002</v>
      </c>
      <c r="D6657" s="29">
        <v>339.09960000000001</v>
      </c>
      <c r="E6657" s="29"/>
      <c r="F6657" s="24">
        <f t="shared" si="206"/>
        <v>5.8968299999999996</v>
      </c>
      <c r="G6657" s="24">
        <v>5.8968299999999996</v>
      </c>
      <c r="H6657" s="23">
        <v>3.5360999999999998</v>
      </c>
      <c r="I6657" s="23"/>
      <c r="J6657" s="23">
        <v>150</v>
      </c>
      <c r="K6657" s="23"/>
    </row>
    <row r="6658" spans="1:11" ht="12.75" customHeight="1" x14ac:dyDescent="0.25">
      <c r="A6658" s="20">
        <f t="shared" si="207"/>
        <v>43164.041666650541</v>
      </c>
      <c r="B6658" s="29">
        <v>-1.2503299999999999</v>
      </c>
      <c r="C6658" s="30">
        <v>0.39162000000000002</v>
      </c>
      <c r="D6658" s="29">
        <v>86.276880000000006</v>
      </c>
      <c r="E6658" s="29"/>
      <c r="F6658" s="24" t="str">
        <f t="shared" si="206"/>
        <v/>
      </c>
      <c r="G6658" s="24" t="s">
        <v>189</v>
      </c>
      <c r="H6658" s="23">
        <v>3.5180699999999998</v>
      </c>
      <c r="I6658" s="23">
        <f>COUNTIF(G6658:G6681,"&gt;150")</f>
        <v>0</v>
      </c>
      <c r="J6658" s="23">
        <v>150</v>
      </c>
      <c r="K6658" s="23"/>
    </row>
    <row r="6659" spans="1:11" ht="12.75" customHeight="1" x14ac:dyDescent="0.25">
      <c r="A6659" s="20">
        <f t="shared" si="207"/>
        <v>43164.083333317205</v>
      </c>
      <c r="B6659" s="29">
        <v>0.25572</v>
      </c>
      <c r="C6659" s="30">
        <v>0.25677</v>
      </c>
      <c r="D6659" s="29">
        <v>243.78970000000001</v>
      </c>
      <c r="E6659" s="29"/>
      <c r="F6659" s="24">
        <f t="shared" si="206"/>
        <v>0.25572</v>
      </c>
      <c r="G6659" s="24">
        <v>0.25572</v>
      </c>
      <c r="H6659" s="23">
        <v>3.5173399999999999</v>
      </c>
      <c r="I6659" s="23"/>
      <c r="J6659" s="23">
        <v>150</v>
      </c>
      <c r="K6659" s="23"/>
    </row>
    <row r="6660" spans="1:11" ht="12.75" customHeight="1" x14ac:dyDescent="0.25">
      <c r="A6660" s="20">
        <f t="shared" si="207"/>
        <v>43164.124999983869</v>
      </c>
      <c r="B6660" s="29">
        <v>4.72295</v>
      </c>
      <c r="C6660" s="30">
        <v>0.31546000000000002</v>
      </c>
      <c r="D6660" s="29">
        <v>301.98520000000002</v>
      </c>
      <c r="E6660" s="29"/>
      <c r="F6660" s="24">
        <f t="shared" si="206"/>
        <v>4.72295</v>
      </c>
      <c r="G6660" s="24">
        <v>4.72295</v>
      </c>
      <c r="H6660" s="23">
        <v>3.5166900000000001</v>
      </c>
      <c r="I6660" s="23"/>
      <c r="J6660" s="23">
        <v>150</v>
      </c>
      <c r="K6660" s="23"/>
    </row>
    <row r="6661" spans="1:11" ht="12.75" customHeight="1" x14ac:dyDescent="0.25">
      <c r="A6661" s="20">
        <f t="shared" si="207"/>
        <v>43164.166666650533</v>
      </c>
      <c r="B6661" s="29">
        <v>2.06067</v>
      </c>
      <c r="C6661" s="30">
        <v>0.35004999999999997</v>
      </c>
      <c r="D6661" s="29">
        <v>332.72309999999999</v>
      </c>
      <c r="E6661" s="29"/>
      <c r="F6661" s="24">
        <f t="shared" si="206"/>
        <v>2.06067</v>
      </c>
      <c r="G6661" s="24">
        <v>2.06067</v>
      </c>
      <c r="H6661" s="23">
        <v>3.50807</v>
      </c>
      <c r="I6661" s="23"/>
      <c r="J6661" s="23">
        <v>150</v>
      </c>
      <c r="K6661" s="23"/>
    </row>
    <row r="6662" spans="1:11" ht="12.75" customHeight="1" x14ac:dyDescent="0.25">
      <c r="A6662" s="20">
        <f t="shared" si="207"/>
        <v>43164.208333317198</v>
      </c>
      <c r="B6662" s="29">
        <v>-2.6280700000000001</v>
      </c>
      <c r="C6662" s="30">
        <v>0.25961000000000001</v>
      </c>
      <c r="D6662" s="29">
        <v>255.2432</v>
      </c>
      <c r="E6662" s="29"/>
      <c r="F6662" s="24" t="str">
        <f t="shared" si="206"/>
        <v/>
      </c>
      <c r="G6662" s="24" t="s">
        <v>189</v>
      </c>
      <c r="H6662" s="23">
        <v>3.5070999999999999</v>
      </c>
      <c r="I6662" s="23"/>
      <c r="J6662" s="23">
        <v>150</v>
      </c>
      <c r="K6662" s="23"/>
    </row>
    <row r="6663" spans="1:11" ht="12.75" customHeight="1" x14ac:dyDescent="0.25">
      <c r="A6663" s="20">
        <f t="shared" si="207"/>
        <v>43164.249999983862</v>
      </c>
      <c r="B6663" s="29">
        <v>8.2844499999999996</v>
      </c>
      <c r="C6663" s="30">
        <v>0.15953999999999999</v>
      </c>
      <c r="D6663" s="29">
        <v>139.9014</v>
      </c>
      <c r="E6663" s="29"/>
      <c r="F6663" s="24">
        <f t="shared" si="206"/>
        <v>8.2844499999999996</v>
      </c>
      <c r="G6663" s="24">
        <v>8.2844499999999996</v>
      </c>
      <c r="H6663" s="23">
        <v>3.5</v>
      </c>
      <c r="I6663" s="23"/>
      <c r="J6663" s="23">
        <v>150</v>
      </c>
      <c r="K6663" s="23"/>
    </row>
    <row r="6664" spans="1:11" ht="12.75" customHeight="1" x14ac:dyDescent="0.25">
      <c r="A6664" s="20">
        <f t="shared" si="207"/>
        <v>43164.291666650526</v>
      </c>
      <c r="B6664" s="29">
        <v>8.3926099999999995</v>
      </c>
      <c r="C6664" s="30">
        <v>0.29097000000000001</v>
      </c>
      <c r="D6664" s="29">
        <v>283.2704</v>
      </c>
      <c r="E6664" s="29"/>
      <c r="F6664" s="24">
        <f t="shared" si="206"/>
        <v>8.3926099999999995</v>
      </c>
      <c r="G6664" s="24">
        <v>8.3926099999999995</v>
      </c>
      <c r="H6664" s="23">
        <v>3.4981599999999999</v>
      </c>
      <c r="I6664" s="23"/>
      <c r="J6664" s="23">
        <v>150</v>
      </c>
      <c r="K6664" s="23"/>
    </row>
    <row r="6665" spans="1:11" ht="12.75" customHeight="1" x14ac:dyDescent="0.25">
      <c r="A6665" s="20">
        <f t="shared" si="207"/>
        <v>43164.33333331719</v>
      </c>
      <c r="B6665" s="29">
        <v>3.5484399999999998</v>
      </c>
      <c r="C6665" s="30">
        <v>0.23293</v>
      </c>
      <c r="D6665" s="29">
        <v>85.487870000000001</v>
      </c>
      <c r="E6665" s="29"/>
      <c r="F6665" s="24">
        <f t="shared" si="206"/>
        <v>3.5484399999999998</v>
      </c>
      <c r="G6665" s="24">
        <v>3.5484399999999998</v>
      </c>
      <c r="H6665" s="23">
        <v>3.4965000000000002</v>
      </c>
      <c r="I6665" s="23"/>
      <c r="J6665" s="23">
        <v>150</v>
      </c>
      <c r="K6665" s="23"/>
    </row>
    <row r="6666" spans="1:11" ht="12.75" customHeight="1" x14ac:dyDescent="0.25">
      <c r="A6666" s="20">
        <f t="shared" si="207"/>
        <v>43164.374999983855</v>
      </c>
      <c r="B6666" s="29"/>
      <c r="C6666" s="30">
        <v>0.37695000000000001</v>
      </c>
      <c r="D6666" s="29">
        <v>61.809939999999997</v>
      </c>
      <c r="E6666" s="29"/>
      <c r="F6666" s="24" t="str">
        <f t="shared" si="206"/>
        <v/>
      </c>
      <c r="G6666" s="24" t="s">
        <v>189</v>
      </c>
      <c r="H6666" s="23">
        <v>3.4957799999999999</v>
      </c>
      <c r="I6666" s="23"/>
      <c r="J6666" s="23">
        <v>150</v>
      </c>
      <c r="K6666" s="23"/>
    </row>
    <row r="6667" spans="1:11" ht="12.75" customHeight="1" x14ac:dyDescent="0.25">
      <c r="A6667" s="20">
        <f t="shared" si="207"/>
        <v>43164.416666650519</v>
      </c>
      <c r="B6667" s="29">
        <v>21.165220000000001</v>
      </c>
      <c r="C6667" s="30">
        <v>0.47993000000000002</v>
      </c>
      <c r="D6667" s="29">
        <v>95.599440000000001</v>
      </c>
      <c r="E6667" s="29"/>
      <c r="F6667" s="24">
        <f t="shared" ref="F6667:F6730" si="208">IF(AND(B6667&gt;0,ISNUMBER(B6667)),B6667,"")</f>
        <v>21.165220000000001</v>
      </c>
      <c r="G6667" s="24">
        <v>21.165220000000001</v>
      </c>
      <c r="H6667" s="23">
        <v>3.4943900000000001</v>
      </c>
      <c r="I6667" s="23"/>
      <c r="J6667" s="23">
        <v>150</v>
      </c>
      <c r="K6667" s="23"/>
    </row>
    <row r="6668" spans="1:11" ht="12.75" customHeight="1" x14ac:dyDescent="0.25">
      <c r="A6668" s="20">
        <f t="shared" ref="A6668:A6731" si="209">A6667+1/24</f>
        <v>43164.458333317183</v>
      </c>
      <c r="B6668" s="29">
        <v>10.48714</v>
      </c>
      <c r="C6668" s="30">
        <v>0.93613999999999997</v>
      </c>
      <c r="D6668" s="29">
        <v>50.899239999999999</v>
      </c>
      <c r="E6668" s="29"/>
      <c r="F6668" s="24">
        <f t="shared" si="208"/>
        <v>10.48714</v>
      </c>
      <c r="G6668" s="24">
        <v>10.48714</v>
      </c>
      <c r="H6668" s="23">
        <v>3.4943499999999998</v>
      </c>
      <c r="I6668" s="23"/>
      <c r="J6668" s="23">
        <v>150</v>
      </c>
      <c r="K6668" s="23"/>
    </row>
    <row r="6669" spans="1:11" ht="12.75" customHeight="1" x14ac:dyDescent="0.25">
      <c r="A6669" s="20">
        <f t="shared" si="209"/>
        <v>43164.499999983847</v>
      </c>
      <c r="B6669" s="29">
        <v>24.680219999999998</v>
      </c>
      <c r="C6669" s="30">
        <v>0.55769000000000002</v>
      </c>
      <c r="D6669" s="29">
        <v>50.372160000000001</v>
      </c>
      <c r="E6669" s="29"/>
      <c r="F6669" s="24">
        <f t="shared" si="208"/>
        <v>24.680219999999998</v>
      </c>
      <c r="G6669" s="24">
        <v>24.680219999999998</v>
      </c>
      <c r="H6669" s="23">
        <v>3.492</v>
      </c>
      <c r="I6669" s="23"/>
      <c r="J6669" s="23">
        <v>150</v>
      </c>
      <c r="K6669" s="23"/>
    </row>
    <row r="6670" spans="1:11" ht="12.75" customHeight="1" x14ac:dyDescent="0.25">
      <c r="A6670" s="20">
        <f t="shared" si="209"/>
        <v>43164.541666650512</v>
      </c>
      <c r="B6670" s="29">
        <v>13.845549999999999</v>
      </c>
      <c r="C6670" s="30">
        <v>0.68491000000000002</v>
      </c>
      <c r="D6670" s="29">
        <v>27.105080000000001</v>
      </c>
      <c r="E6670" s="29"/>
      <c r="F6670" s="24">
        <f t="shared" si="208"/>
        <v>13.845549999999999</v>
      </c>
      <c r="G6670" s="24">
        <v>13.845549999999999</v>
      </c>
      <c r="H6670" s="23">
        <v>3.4900699999999998</v>
      </c>
      <c r="I6670" s="23"/>
      <c r="J6670" s="23">
        <v>150</v>
      </c>
      <c r="K6670" s="23"/>
    </row>
    <row r="6671" spans="1:11" ht="12.75" customHeight="1" x14ac:dyDescent="0.25">
      <c r="A6671" s="20">
        <f t="shared" si="209"/>
        <v>43164.583333317176</v>
      </c>
      <c r="B6671" s="29"/>
      <c r="C6671" s="30">
        <v>0.98863999999999996</v>
      </c>
      <c r="D6671" s="29">
        <v>71.294070000000005</v>
      </c>
      <c r="E6671" s="29"/>
      <c r="F6671" s="24" t="str">
        <f t="shared" si="208"/>
        <v/>
      </c>
      <c r="G6671" s="24" t="s">
        <v>189</v>
      </c>
      <c r="H6671" s="23">
        <v>3.47939</v>
      </c>
      <c r="I6671" s="23"/>
      <c r="J6671" s="23">
        <v>150</v>
      </c>
      <c r="K6671" s="23"/>
    </row>
    <row r="6672" spans="1:11" ht="12.75" customHeight="1" x14ac:dyDescent="0.25">
      <c r="A6672" s="20">
        <f t="shared" si="209"/>
        <v>43164.62499998384</v>
      </c>
      <c r="B6672" s="29">
        <v>21.11833</v>
      </c>
      <c r="C6672" s="30">
        <v>1.7067300000000001</v>
      </c>
      <c r="D6672" s="29">
        <v>68.101060000000004</v>
      </c>
      <c r="E6672" s="29"/>
      <c r="F6672" s="24">
        <f t="shared" si="208"/>
        <v>21.11833</v>
      </c>
      <c r="G6672" s="24">
        <v>21.11833</v>
      </c>
      <c r="H6672" s="23">
        <v>3.4742799999999998</v>
      </c>
      <c r="I6672" s="23"/>
      <c r="J6672" s="23">
        <v>150</v>
      </c>
      <c r="K6672" s="23"/>
    </row>
    <row r="6673" spans="1:11" ht="12.75" customHeight="1" x14ac:dyDescent="0.25">
      <c r="A6673" s="20">
        <f t="shared" si="209"/>
        <v>43164.666666650504</v>
      </c>
      <c r="B6673" s="29">
        <v>11.025169999999999</v>
      </c>
      <c r="C6673" s="30">
        <v>1.72953</v>
      </c>
      <c r="D6673" s="29">
        <v>58.950839999999999</v>
      </c>
      <c r="E6673" s="29"/>
      <c r="F6673" s="24">
        <f t="shared" si="208"/>
        <v>11.025169999999999</v>
      </c>
      <c r="G6673" s="24">
        <v>11.025169999999999</v>
      </c>
      <c r="H6673" s="23">
        <v>3.4721099999999998</v>
      </c>
      <c r="I6673" s="23"/>
      <c r="J6673" s="23">
        <v>150</v>
      </c>
      <c r="K6673" s="23"/>
    </row>
    <row r="6674" spans="1:11" ht="12.75" customHeight="1" x14ac:dyDescent="0.25">
      <c r="A6674" s="20">
        <f t="shared" si="209"/>
        <v>43164.708333317169</v>
      </c>
      <c r="B6674" s="29">
        <v>19.90306</v>
      </c>
      <c r="C6674" s="30">
        <v>1.01915</v>
      </c>
      <c r="D6674" s="29">
        <v>75.785079999999994</v>
      </c>
      <c r="E6674" s="29"/>
      <c r="F6674" s="24">
        <f t="shared" si="208"/>
        <v>19.90306</v>
      </c>
      <c r="G6674" s="24">
        <v>19.90306</v>
      </c>
      <c r="H6674" s="23">
        <v>3.4704000000000002</v>
      </c>
      <c r="I6674" s="23"/>
      <c r="J6674" s="23">
        <v>150</v>
      </c>
      <c r="K6674" s="23"/>
    </row>
    <row r="6675" spans="1:11" ht="12.75" customHeight="1" x14ac:dyDescent="0.25">
      <c r="A6675" s="20">
        <f t="shared" si="209"/>
        <v>43164.749999983833</v>
      </c>
      <c r="B6675" s="29">
        <v>8.2142800000000005</v>
      </c>
      <c r="C6675" s="30">
        <v>0.71863999999999995</v>
      </c>
      <c r="D6675" s="29">
        <v>68.938239999999993</v>
      </c>
      <c r="E6675" s="29"/>
      <c r="F6675" s="24">
        <f t="shared" si="208"/>
        <v>8.2142800000000005</v>
      </c>
      <c r="G6675" s="24">
        <v>8.2142800000000005</v>
      </c>
      <c r="H6675" s="23">
        <v>3.4672800000000001</v>
      </c>
      <c r="I6675" s="23"/>
      <c r="J6675" s="23">
        <v>150</v>
      </c>
      <c r="K6675" s="23"/>
    </row>
    <row r="6676" spans="1:11" ht="12.75" customHeight="1" x14ac:dyDescent="0.25">
      <c r="A6676" s="20">
        <f t="shared" si="209"/>
        <v>43164.791666650497</v>
      </c>
      <c r="B6676" s="29">
        <v>19.28106</v>
      </c>
      <c r="C6676" s="30">
        <v>1.2748699999999999</v>
      </c>
      <c r="D6676" s="29">
        <v>58.184399999999997</v>
      </c>
      <c r="E6676" s="29"/>
      <c r="F6676" s="24">
        <f t="shared" si="208"/>
        <v>19.28106</v>
      </c>
      <c r="G6676" s="24">
        <v>19.28106</v>
      </c>
      <c r="H6676" s="23">
        <v>3.4665599999999999</v>
      </c>
      <c r="I6676" s="23"/>
      <c r="J6676" s="23">
        <v>150</v>
      </c>
      <c r="K6676" s="23"/>
    </row>
    <row r="6677" spans="1:11" ht="12.75" customHeight="1" x14ac:dyDescent="0.25">
      <c r="A6677" s="20">
        <f t="shared" si="209"/>
        <v>43164.833333317161</v>
      </c>
      <c r="B6677" s="29">
        <v>13.72139</v>
      </c>
      <c r="C6677" s="30">
        <v>0.97960999999999998</v>
      </c>
      <c r="D6677" s="29">
        <v>24.12088</v>
      </c>
      <c r="E6677" s="29"/>
      <c r="F6677" s="24">
        <f t="shared" si="208"/>
        <v>13.72139</v>
      </c>
      <c r="G6677" s="24">
        <v>13.72139</v>
      </c>
      <c r="H6677" s="23">
        <v>3.46522</v>
      </c>
      <c r="I6677" s="23"/>
      <c r="J6677" s="23">
        <v>150</v>
      </c>
      <c r="K6677" s="23"/>
    </row>
    <row r="6678" spans="1:11" ht="12.75" customHeight="1" x14ac:dyDescent="0.25">
      <c r="A6678" s="20">
        <f t="shared" si="209"/>
        <v>43164.874999983826</v>
      </c>
      <c r="B6678" s="29"/>
      <c r="C6678" s="30">
        <v>0.97833000000000003</v>
      </c>
      <c r="D6678" s="29">
        <v>288.01369999999997</v>
      </c>
      <c r="E6678" s="29"/>
      <c r="F6678" s="24" t="str">
        <f t="shared" si="208"/>
        <v/>
      </c>
      <c r="G6678" s="24" t="s">
        <v>189</v>
      </c>
      <c r="H6678" s="23">
        <v>3.46217</v>
      </c>
      <c r="I6678" s="23"/>
      <c r="J6678" s="23">
        <v>150</v>
      </c>
      <c r="K6678" s="23"/>
    </row>
    <row r="6679" spans="1:11" ht="12.75" customHeight="1" x14ac:dyDescent="0.25">
      <c r="A6679" s="20">
        <f t="shared" si="209"/>
        <v>43164.91666665049</v>
      </c>
      <c r="B6679" s="29">
        <v>19.43045</v>
      </c>
      <c r="C6679" s="30">
        <v>1.2040900000000001</v>
      </c>
      <c r="D6679" s="29">
        <v>263.0283</v>
      </c>
      <c r="E6679" s="29"/>
      <c r="F6679" s="24">
        <f t="shared" si="208"/>
        <v>19.43045</v>
      </c>
      <c r="G6679" s="24">
        <v>19.43045</v>
      </c>
      <c r="H6679" s="23">
        <v>3.4615</v>
      </c>
      <c r="I6679" s="23"/>
      <c r="J6679" s="23">
        <v>150</v>
      </c>
      <c r="K6679" s="23"/>
    </row>
    <row r="6680" spans="1:11" ht="12.75" customHeight="1" x14ac:dyDescent="0.25">
      <c r="A6680" s="20">
        <f t="shared" si="209"/>
        <v>43164.958333317154</v>
      </c>
      <c r="B6680" s="29">
        <v>2.4022199999999998</v>
      </c>
      <c r="C6680" s="30">
        <v>1.1608099999999999</v>
      </c>
      <c r="D6680" s="29">
        <v>293.02730000000003</v>
      </c>
      <c r="E6680" s="29"/>
      <c r="F6680" s="24">
        <f t="shared" si="208"/>
        <v>2.4022199999999998</v>
      </c>
      <c r="G6680" s="24">
        <v>2.4022199999999998</v>
      </c>
      <c r="H6680" s="23">
        <v>3.4577</v>
      </c>
      <c r="I6680" s="23"/>
      <c r="J6680" s="23">
        <v>150</v>
      </c>
      <c r="K6680" s="23"/>
    </row>
    <row r="6681" spans="1:11" ht="12.75" customHeight="1" x14ac:dyDescent="0.25">
      <c r="A6681" s="20">
        <f t="shared" si="209"/>
        <v>43164.999999983818</v>
      </c>
      <c r="B6681" s="29"/>
      <c r="C6681" s="30">
        <v>1.15038</v>
      </c>
      <c r="D6681" s="29">
        <v>284.38479999999998</v>
      </c>
      <c r="E6681" s="29"/>
      <c r="F6681" s="24" t="str">
        <f t="shared" si="208"/>
        <v/>
      </c>
      <c r="G6681" s="24" t="s">
        <v>189</v>
      </c>
      <c r="H6681" s="23">
        <v>3.45743</v>
      </c>
      <c r="I6681" s="23"/>
      <c r="J6681" s="23">
        <v>150</v>
      </c>
      <c r="K6681" s="23"/>
    </row>
    <row r="6682" spans="1:11" ht="12.75" customHeight="1" x14ac:dyDescent="0.25">
      <c r="A6682" s="20">
        <f t="shared" si="209"/>
        <v>43165.041666650483</v>
      </c>
      <c r="B6682" s="29">
        <v>16.40727</v>
      </c>
      <c r="C6682" s="30">
        <v>0.27644999999999997</v>
      </c>
      <c r="D6682" s="29">
        <v>8.5882699999999996</v>
      </c>
      <c r="E6682" s="29"/>
      <c r="F6682" s="24">
        <f t="shared" si="208"/>
        <v>16.40727</v>
      </c>
      <c r="G6682" s="24">
        <v>16.40727</v>
      </c>
      <c r="H6682" s="23">
        <v>3.45478</v>
      </c>
      <c r="I6682" s="23">
        <f>COUNTIF(G6682:G6705,"&gt;150")</f>
        <v>0</v>
      </c>
      <c r="J6682" s="23">
        <v>150</v>
      </c>
      <c r="K6682" s="23"/>
    </row>
    <row r="6683" spans="1:11" ht="12.75" customHeight="1" x14ac:dyDescent="0.25">
      <c r="A6683" s="20">
        <f t="shared" si="209"/>
        <v>43165.083333317147</v>
      </c>
      <c r="B6683" s="29">
        <v>13.65094</v>
      </c>
      <c r="C6683" s="30">
        <v>0.31489</v>
      </c>
      <c r="D6683" s="29">
        <v>48.241210000000002</v>
      </c>
      <c r="E6683" s="29"/>
      <c r="F6683" s="24">
        <f t="shared" si="208"/>
        <v>13.65094</v>
      </c>
      <c r="G6683" s="24">
        <v>13.65094</v>
      </c>
      <c r="H6683" s="23">
        <v>3.4437199999999999</v>
      </c>
      <c r="I6683" s="23"/>
      <c r="J6683" s="23">
        <v>150</v>
      </c>
      <c r="K6683" s="23"/>
    </row>
    <row r="6684" spans="1:11" ht="12.75" customHeight="1" x14ac:dyDescent="0.25">
      <c r="A6684" s="20">
        <f t="shared" si="209"/>
        <v>43165.124999983811</v>
      </c>
      <c r="B6684" s="29">
        <v>16.356110000000001</v>
      </c>
      <c r="C6684" s="30">
        <v>0.29570999999999997</v>
      </c>
      <c r="D6684" s="29">
        <v>18.658190000000001</v>
      </c>
      <c r="E6684" s="29"/>
      <c r="F6684" s="24">
        <f t="shared" si="208"/>
        <v>16.356110000000001</v>
      </c>
      <c r="G6684" s="24">
        <v>16.356110000000001</v>
      </c>
      <c r="H6684" s="23">
        <v>3.4436100000000001</v>
      </c>
      <c r="I6684" s="23"/>
      <c r="J6684" s="23">
        <v>150</v>
      </c>
      <c r="K6684" s="23"/>
    </row>
    <row r="6685" spans="1:11" ht="12.75" customHeight="1" x14ac:dyDescent="0.25">
      <c r="A6685" s="20">
        <f t="shared" si="209"/>
        <v>43165.166666650475</v>
      </c>
      <c r="B6685" s="29">
        <v>12.99844</v>
      </c>
      <c r="C6685" s="30">
        <v>0.31074000000000002</v>
      </c>
      <c r="D6685" s="29">
        <v>312.60480000000001</v>
      </c>
      <c r="E6685" s="29"/>
      <c r="F6685" s="24">
        <f t="shared" si="208"/>
        <v>12.99844</v>
      </c>
      <c r="G6685" s="24">
        <v>12.99844</v>
      </c>
      <c r="H6685" s="23">
        <v>3.44232</v>
      </c>
      <c r="I6685" s="23"/>
      <c r="J6685" s="23">
        <v>150</v>
      </c>
      <c r="K6685" s="23"/>
    </row>
    <row r="6686" spans="1:11" ht="12.75" customHeight="1" x14ac:dyDescent="0.25">
      <c r="A6686" s="20">
        <f t="shared" si="209"/>
        <v>43165.208333317139</v>
      </c>
      <c r="B6686" s="29">
        <v>4.8462199999999998</v>
      </c>
      <c r="C6686" s="30">
        <v>0.17929</v>
      </c>
      <c r="D6686" s="29">
        <v>17.17764</v>
      </c>
      <c r="E6686" s="29"/>
      <c r="F6686" s="24">
        <f t="shared" si="208"/>
        <v>4.8462199999999998</v>
      </c>
      <c r="G6686" s="24">
        <v>4.8462199999999998</v>
      </c>
      <c r="H6686" s="23">
        <v>3.4417200000000001</v>
      </c>
      <c r="I6686" s="23"/>
      <c r="J6686" s="23">
        <v>150</v>
      </c>
      <c r="K6686" s="23"/>
    </row>
    <row r="6687" spans="1:11" ht="12.75" customHeight="1" x14ac:dyDescent="0.25">
      <c r="A6687" s="20">
        <f t="shared" si="209"/>
        <v>43165.249999983804</v>
      </c>
      <c r="B6687" s="29">
        <v>8.8978300000000008</v>
      </c>
      <c r="C6687" s="30">
        <v>0.25489000000000001</v>
      </c>
      <c r="D6687" s="29">
        <v>101.05589999999999</v>
      </c>
      <c r="E6687" s="29"/>
      <c r="F6687" s="24">
        <f t="shared" si="208"/>
        <v>8.8978300000000008</v>
      </c>
      <c r="G6687" s="24">
        <v>8.8978300000000008</v>
      </c>
      <c r="H6687" s="23">
        <v>3.4294500000000001</v>
      </c>
      <c r="I6687" s="23"/>
      <c r="J6687" s="23">
        <v>150</v>
      </c>
      <c r="K6687" s="23"/>
    </row>
    <row r="6688" spans="1:11" ht="12.75" customHeight="1" x14ac:dyDescent="0.25">
      <c r="A6688" s="20">
        <f t="shared" si="209"/>
        <v>43165.291666650468</v>
      </c>
      <c r="B6688" s="29">
        <v>3.8198300000000001</v>
      </c>
      <c r="C6688" s="30">
        <v>0.19833999999999999</v>
      </c>
      <c r="D6688" s="29">
        <v>124.2837</v>
      </c>
      <c r="E6688" s="29"/>
      <c r="F6688" s="24">
        <f t="shared" si="208"/>
        <v>3.8198300000000001</v>
      </c>
      <c r="G6688" s="24">
        <v>3.8198300000000001</v>
      </c>
      <c r="H6688" s="23">
        <v>3.4293300000000002</v>
      </c>
      <c r="I6688" s="23"/>
      <c r="J6688" s="23">
        <v>150</v>
      </c>
      <c r="K6688" s="23"/>
    </row>
    <row r="6689" spans="1:11" ht="12.75" customHeight="1" x14ac:dyDescent="0.25">
      <c r="A6689" s="20">
        <f t="shared" si="209"/>
        <v>43165.333333317132</v>
      </c>
      <c r="B6689" s="29">
        <v>7.6585000000000001</v>
      </c>
      <c r="C6689" s="30">
        <v>0.22883000000000001</v>
      </c>
      <c r="D6689" s="29">
        <v>267.65179999999998</v>
      </c>
      <c r="E6689" s="29"/>
      <c r="F6689" s="24">
        <f t="shared" si="208"/>
        <v>7.6585000000000001</v>
      </c>
      <c r="G6689" s="24">
        <v>7.6585000000000001</v>
      </c>
      <c r="H6689" s="23">
        <v>3.4291700000000001</v>
      </c>
      <c r="I6689" s="23"/>
      <c r="J6689" s="23">
        <v>150</v>
      </c>
      <c r="K6689" s="23"/>
    </row>
    <row r="6690" spans="1:11" ht="12.75" customHeight="1" x14ac:dyDescent="0.25">
      <c r="A6690" s="20">
        <f t="shared" si="209"/>
        <v>43165.374999983796</v>
      </c>
      <c r="B6690" s="29">
        <v>10.81589</v>
      </c>
      <c r="C6690" s="30">
        <v>0.48658000000000001</v>
      </c>
      <c r="D6690" s="29">
        <v>43.469729999999998</v>
      </c>
      <c r="E6690" s="29"/>
      <c r="F6690" s="24">
        <f t="shared" si="208"/>
        <v>10.81589</v>
      </c>
      <c r="G6690" s="24">
        <v>10.81589</v>
      </c>
      <c r="H6690" s="23">
        <v>3.4213300000000002</v>
      </c>
      <c r="I6690" s="23"/>
      <c r="J6690" s="23">
        <v>150</v>
      </c>
      <c r="K6690" s="23"/>
    </row>
    <row r="6691" spans="1:11" ht="12.75" customHeight="1" x14ac:dyDescent="0.25">
      <c r="A6691" s="20">
        <f t="shared" si="209"/>
        <v>43165.416666650461</v>
      </c>
      <c r="B6691" s="29">
        <v>5.0014500000000002</v>
      </c>
      <c r="C6691" s="30">
        <v>0.34758</v>
      </c>
      <c r="D6691" s="29">
        <v>54.481580000000001</v>
      </c>
      <c r="E6691" s="29"/>
      <c r="F6691" s="24">
        <f t="shared" si="208"/>
        <v>5.0014500000000002</v>
      </c>
      <c r="G6691" s="24">
        <v>5.0014500000000002</v>
      </c>
      <c r="H6691" s="23">
        <v>3.4190999999999998</v>
      </c>
      <c r="I6691" s="23"/>
      <c r="J6691" s="23">
        <v>150</v>
      </c>
      <c r="K6691" s="23"/>
    </row>
    <row r="6692" spans="1:11" ht="12.75" customHeight="1" x14ac:dyDescent="0.25">
      <c r="A6692" s="20">
        <f t="shared" si="209"/>
        <v>43165.458333317125</v>
      </c>
      <c r="B6692" s="29">
        <v>10.13278</v>
      </c>
      <c r="C6692" s="30">
        <v>0.47520000000000001</v>
      </c>
      <c r="D6692" s="29">
        <v>66.889740000000003</v>
      </c>
      <c r="E6692" s="29"/>
      <c r="F6692" s="24">
        <f t="shared" si="208"/>
        <v>10.13278</v>
      </c>
      <c r="G6692" s="24">
        <v>10.13278</v>
      </c>
      <c r="H6692" s="23">
        <v>3.41595</v>
      </c>
      <c r="I6692" s="23"/>
      <c r="J6692" s="23">
        <v>150</v>
      </c>
      <c r="K6692" s="23"/>
    </row>
    <row r="6693" spans="1:11" ht="12.75" customHeight="1" x14ac:dyDescent="0.25">
      <c r="A6693" s="20">
        <f t="shared" si="209"/>
        <v>43165.499999983789</v>
      </c>
      <c r="B6693" s="29">
        <v>4.9578899999999999</v>
      </c>
      <c r="C6693" s="30">
        <v>0.5454</v>
      </c>
      <c r="D6693" s="29">
        <v>89.030479999999997</v>
      </c>
      <c r="E6693" s="29"/>
      <c r="F6693" s="24">
        <f t="shared" si="208"/>
        <v>4.9578899999999999</v>
      </c>
      <c r="G6693" s="24">
        <v>4.9578899999999999</v>
      </c>
      <c r="H6693" s="23">
        <v>3.40808</v>
      </c>
      <c r="I6693" s="23"/>
      <c r="J6693" s="23">
        <v>150</v>
      </c>
      <c r="K6693" s="23"/>
    </row>
    <row r="6694" spans="1:11" ht="12.75" customHeight="1" x14ac:dyDescent="0.25">
      <c r="A6694" s="20">
        <f t="shared" si="209"/>
        <v>43165.541666650453</v>
      </c>
      <c r="B6694" s="29">
        <v>8.9025599999999994</v>
      </c>
      <c r="C6694" s="30">
        <v>0.66137000000000001</v>
      </c>
      <c r="D6694" s="29">
        <v>58.502580000000002</v>
      </c>
      <c r="E6694" s="29"/>
      <c r="F6694" s="24">
        <f t="shared" si="208"/>
        <v>8.9025599999999994</v>
      </c>
      <c r="G6694" s="24">
        <v>8.9025599999999994</v>
      </c>
      <c r="H6694" s="23">
        <v>3.40245</v>
      </c>
      <c r="I6694" s="23"/>
      <c r="J6694" s="23">
        <v>150</v>
      </c>
      <c r="K6694" s="23"/>
    </row>
    <row r="6695" spans="1:11" ht="12.75" customHeight="1" x14ac:dyDescent="0.25">
      <c r="A6695" s="20">
        <f t="shared" si="209"/>
        <v>43165.583333317118</v>
      </c>
      <c r="B6695" s="29">
        <v>3.4672800000000001</v>
      </c>
      <c r="C6695" s="30">
        <v>0.80783000000000005</v>
      </c>
      <c r="D6695" s="29">
        <v>81.066299999999998</v>
      </c>
      <c r="E6695" s="29"/>
      <c r="F6695" s="24">
        <f t="shared" si="208"/>
        <v>3.4672800000000001</v>
      </c>
      <c r="G6695" s="24">
        <v>3.4672800000000001</v>
      </c>
      <c r="H6695" s="23">
        <v>3.4</v>
      </c>
      <c r="I6695" s="23"/>
      <c r="J6695" s="23">
        <v>150</v>
      </c>
      <c r="K6695" s="23"/>
    </row>
    <row r="6696" spans="1:11" ht="12.75" customHeight="1" x14ac:dyDescent="0.25">
      <c r="A6696" s="20">
        <f t="shared" si="209"/>
        <v>43165.624999983782</v>
      </c>
      <c r="B6696" s="29">
        <v>17.33933</v>
      </c>
      <c r="C6696" s="30">
        <v>1.3538300000000001</v>
      </c>
      <c r="D6696" s="29">
        <v>76.096109999999996</v>
      </c>
      <c r="E6696" s="29"/>
      <c r="F6696" s="24">
        <f t="shared" si="208"/>
        <v>17.33933</v>
      </c>
      <c r="G6696" s="24">
        <v>17.33933</v>
      </c>
      <c r="H6696" s="23">
        <v>3.3948299999999998</v>
      </c>
      <c r="I6696" s="23"/>
      <c r="J6696" s="23">
        <v>150</v>
      </c>
      <c r="K6696" s="23"/>
    </row>
    <row r="6697" spans="1:11" ht="12.75" customHeight="1" x14ac:dyDescent="0.25">
      <c r="A6697" s="20">
        <f t="shared" si="209"/>
        <v>43165.666666650446</v>
      </c>
      <c r="B6697" s="29">
        <v>4.6398299999999999</v>
      </c>
      <c r="C6697" s="30">
        <v>1.7882199999999999</v>
      </c>
      <c r="D6697" s="29">
        <v>70.592799999999997</v>
      </c>
      <c r="E6697" s="29"/>
      <c r="F6697" s="24">
        <f t="shared" si="208"/>
        <v>4.6398299999999999</v>
      </c>
      <c r="G6697" s="24">
        <v>4.6398299999999999</v>
      </c>
      <c r="H6697" s="23">
        <v>3.39283</v>
      </c>
      <c r="I6697" s="23"/>
      <c r="J6697" s="23">
        <v>150</v>
      </c>
      <c r="K6697" s="23"/>
    </row>
    <row r="6698" spans="1:11" ht="12.75" customHeight="1" x14ac:dyDescent="0.25">
      <c r="A6698" s="20">
        <f t="shared" si="209"/>
        <v>43165.70833331711</v>
      </c>
      <c r="B6698" s="29">
        <v>8.3366699999999998</v>
      </c>
      <c r="C6698" s="30">
        <v>0.73502999999999996</v>
      </c>
      <c r="D6698" s="29">
        <v>157.7063</v>
      </c>
      <c r="E6698" s="29"/>
      <c r="F6698" s="24">
        <f t="shared" si="208"/>
        <v>8.3366699999999998</v>
      </c>
      <c r="G6698" s="24">
        <v>8.3366699999999998</v>
      </c>
      <c r="H6698" s="23">
        <v>3.3902800000000002</v>
      </c>
      <c r="I6698" s="23"/>
      <c r="J6698" s="23">
        <v>150</v>
      </c>
      <c r="K6698" s="23"/>
    </row>
    <row r="6699" spans="1:11" ht="12.75" customHeight="1" x14ac:dyDescent="0.25">
      <c r="A6699" s="20">
        <f t="shared" si="209"/>
        <v>43165.749999983775</v>
      </c>
      <c r="B6699" s="29">
        <v>11.079050000000001</v>
      </c>
      <c r="C6699" s="30">
        <v>0.82721999999999996</v>
      </c>
      <c r="D6699" s="29">
        <v>298.81979999999999</v>
      </c>
      <c r="E6699" s="29"/>
      <c r="F6699" s="24">
        <f t="shared" si="208"/>
        <v>11.079050000000001</v>
      </c>
      <c r="G6699" s="24">
        <v>11.079050000000001</v>
      </c>
      <c r="H6699" s="23">
        <v>3.3895300000000002</v>
      </c>
      <c r="I6699" s="23"/>
      <c r="J6699" s="23">
        <v>150</v>
      </c>
      <c r="K6699" s="23"/>
    </row>
    <row r="6700" spans="1:11" ht="12.75" customHeight="1" x14ac:dyDescent="0.25">
      <c r="A6700" s="20">
        <f t="shared" si="209"/>
        <v>43165.791666650439</v>
      </c>
      <c r="B6700" s="29">
        <v>6.2018300000000002</v>
      </c>
      <c r="C6700" s="30">
        <v>1.1280300000000001</v>
      </c>
      <c r="D6700" s="29">
        <v>285.75790000000001</v>
      </c>
      <c r="E6700" s="29"/>
      <c r="F6700" s="24">
        <f t="shared" si="208"/>
        <v>6.2018300000000002</v>
      </c>
      <c r="G6700" s="24">
        <v>6.2018300000000002</v>
      </c>
      <c r="H6700" s="23">
        <v>3.38639</v>
      </c>
      <c r="I6700" s="23"/>
      <c r="J6700" s="23">
        <v>150</v>
      </c>
      <c r="K6700" s="23"/>
    </row>
    <row r="6701" spans="1:11" ht="12.75" customHeight="1" x14ac:dyDescent="0.25">
      <c r="A6701" s="20">
        <f t="shared" si="209"/>
        <v>43165.833333317103</v>
      </c>
      <c r="B6701" s="29">
        <v>7.0607199999999999</v>
      </c>
      <c r="C6701" s="30">
        <v>0.28603000000000001</v>
      </c>
      <c r="D6701" s="29">
        <v>355.48630000000003</v>
      </c>
      <c r="E6701" s="29"/>
      <c r="F6701" s="24">
        <f t="shared" si="208"/>
        <v>7.0607199999999999</v>
      </c>
      <c r="G6701" s="24">
        <v>7.0607199999999999</v>
      </c>
      <c r="H6701" s="23">
        <v>3.3852799999999998</v>
      </c>
      <c r="I6701" s="23"/>
      <c r="J6701" s="23">
        <v>150</v>
      </c>
      <c r="K6701" s="23"/>
    </row>
    <row r="6702" spans="1:11" ht="12.75" customHeight="1" x14ac:dyDescent="0.25">
      <c r="A6702" s="20">
        <f t="shared" si="209"/>
        <v>43165.874999983767</v>
      </c>
      <c r="B6702" s="29">
        <v>7.3871099999999998</v>
      </c>
      <c r="C6702" s="30">
        <v>0.28784999999999999</v>
      </c>
      <c r="D6702" s="29">
        <v>198.4555</v>
      </c>
      <c r="E6702" s="29"/>
      <c r="F6702" s="24">
        <f t="shared" si="208"/>
        <v>7.3871099999999998</v>
      </c>
      <c r="G6702" s="24">
        <v>7.3871099999999998</v>
      </c>
      <c r="H6702" s="23">
        <v>3.3827099999999999</v>
      </c>
      <c r="I6702" s="23"/>
      <c r="J6702" s="23">
        <v>150</v>
      </c>
      <c r="K6702" s="23"/>
    </row>
    <row r="6703" spans="1:11" ht="12.75" customHeight="1" x14ac:dyDescent="0.25">
      <c r="A6703" s="20">
        <f t="shared" si="209"/>
        <v>43165.916666650432</v>
      </c>
      <c r="B6703" s="29">
        <v>2.9886699999999999</v>
      </c>
      <c r="C6703" s="30">
        <v>0.40167000000000003</v>
      </c>
      <c r="D6703" s="29">
        <v>22.918669999999999</v>
      </c>
      <c r="E6703" s="29"/>
      <c r="F6703" s="24">
        <f t="shared" si="208"/>
        <v>2.9886699999999999</v>
      </c>
      <c r="G6703" s="24">
        <v>2.9886699999999999</v>
      </c>
      <c r="H6703" s="23">
        <v>3.3825599999999998</v>
      </c>
      <c r="I6703" s="23"/>
      <c r="J6703" s="23">
        <v>150</v>
      </c>
      <c r="K6703" s="23"/>
    </row>
    <row r="6704" spans="1:11" ht="12.75" customHeight="1" x14ac:dyDescent="0.25">
      <c r="A6704" s="20">
        <f t="shared" si="209"/>
        <v>43165.958333317096</v>
      </c>
      <c r="B6704" s="29">
        <v>8.7986699999999995</v>
      </c>
      <c r="C6704" s="30">
        <v>0.33294000000000001</v>
      </c>
      <c r="D6704" s="29">
        <v>267.92809999999997</v>
      </c>
      <c r="E6704" s="29"/>
      <c r="F6704" s="24">
        <f t="shared" si="208"/>
        <v>8.7986699999999995</v>
      </c>
      <c r="G6704" s="24">
        <v>8.7986699999999995</v>
      </c>
      <c r="H6704" s="23">
        <v>3.38232</v>
      </c>
      <c r="I6704" s="23"/>
      <c r="J6704" s="23">
        <v>150</v>
      </c>
      <c r="K6704" s="23"/>
    </row>
    <row r="6705" spans="1:11" ht="12.75" customHeight="1" x14ac:dyDescent="0.25">
      <c r="A6705" s="20">
        <f t="shared" si="209"/>
        <v>43165.99999998376</v>
      </c>
      <c r="B6705" s="29">
        <v>13.00325</v>
      </c>
      <c r="C6705" s="30">
        <v>0.31052999999999997</v>
      </c>
      <c r="D6705" s="29">
        <v>11.79158</v>
      </c>
      <c r="E6705" s="29"/>
      <c r="F6705" s="24">
        <f t="shared" si="208"/>
        <v>13.00325</v>
      </c>
      <c r="G6705" s="24">
        <v>13.00325</v>
      </c>
      <c r="H6705" s="23">
        <v>3.3743599999999998</v>
      </c>
      <c r="I6705" s="23"/>
      <c r="J6705" s="23">
        <v>150</v>
      </c>
      <c r="K6705" s="23"/>
    </row>
    <row r="6706" spans="1:11" ht="12.75" customHeight="1" x14ac:dyDescent="0.25">
      <c r="A6706" s="20">
        <f t="shared" si="209"/>
        <v>43166.041666650424</v>
      </c>
      <c r="B6706" s="29">
        <v>4.50047</v>
      </c>
      <c r="C6706" s="30">
        <v>0.47454000000000002</v>
      </c>
      <c r="D6706" s="29">
        <v>159.21029999999999</v>
      </c>
      <c r="E6706" s="29"/>
      <c r="F6706" s="24">
        <f t="shared" si="208"/>
        <v>4.50047</v>
      </c>
      <c r="G6706" s="24">
        <v>4.50047</v>
      </c>
      <c r="H6706" s="23">
        <v>3.3709500000000001</v>
      </c>
      <c r="I6706" s="23">
        <f>COUNTIF(G6706:G6729,"&gt;150")</f>
        <v>0</v>
      </c>
      <c r="J6706" s="23">
        <v>150</v>
      </c>
      <c r="K6706" s="23"/>
    </row>
    <row r="6707" spans="1:11" ht="12.75" customHeight="1" x14ac:dyDescent="0.25">
      <c r="A6707" s="20">
        <f t="shared" si="209"/>
        <v>43166.083333317089</v>
      </c>
      <c r="B6707" s="29">
        <v>-1.15883</v>
      </c>
      <c r="C6707" s="30">
        <v>0.37121999999999999</v>
      </c>
      <c r="D6707" s="29">
        <v>287.88569999999999</v>
      </c>
      <c r="E6707" s="29"/>
      <c r="F6707" s="24" t="str">
        <f t="shared" si="208"/>
        <v/>
      </c>
      <c r="G6707" s="24" t="s">
        <v>189</v>
      </c>
      <c r="H6707" s="23">
        <v>3.3633600000000001</v>
      </c>
      <c r="I6707" s="23"/>
      <c r="J6707" s="23">
        <v>150</v>
      </c>
      <c r="K6707" s="23"/>
    </row>
    <row r="6708" spans="1:11" ht="12.75" customHeight="1" x14ac:dyDescent="0.25">
      <c r="A6708" s="20">
        <f t="shared" si="209"/>
        <v>43166.124999983753</v>
      </c>
      <c r="B6708" s="29">
        <v>15.324439999999999</v>
      </c>
      <c r="C6708" s="30">
        <v>0.39055000000000001</v>
      </c>
      <c r="D6708" s="29">
        <v>98.709590000000006</v>
      </c>
      <c r="E6708" s="29"/>
      <c r="F6708" s="24">
        <f t="shared" si="208"/>
        <v>15.324439999999999</v>
      </c>
      <c r="G6708" s="24">
        <v>15.324439999999999</v>
      </c>
      <c r="H6708" s="23">
        <v>3.3591099999999998</v>
      </c>
      <c r="I6708" s="23"/>
      <c r="J6708" s="23">
        <v>150</v>
      </c>
      <c r="K6708" s="23"/>
    </row>
    <row r="6709" spans="1:11" ht="12.75" customHeight="1" x14ac:dyDescent="0.25">
      <c r="A6709" s="20">
        <f t="shared" si="209"/>
        <v>43166.166666650417</v>
      </c>
      <c r="B6709" s="29">
        <v>5.8697800000000004</v>
      </c>
      <c r="C6709" s="30">
        <v>0.60390999999999995</v>
      </c>
      <c r="D6709" s="29">
        <v>235.94210000000001</v>
      </c>
      <c r="E6709" s="29"/>
      <c r="F6709" s="24">
        <f t="shared" si="208"/>
        <v>5.8697800000000004</v>
      </c>
      <c r="G6709" s="24">
        <v>5.8697800000000004</v>
      </c>
      <c r="H6709" s="23">
        <v>3.3533300000000001</v>
      </c>
      <c r="I6709" s="23"/>
      <c r="J6709" s="23">
        <v>150</v>
      </c>
      <c r="K6709" s="23"/>
    </row>
    <row r="6710" spans="1:11" ht="12.75" customHeight="1" x14ac:dyDescent="0.25">
      <c r="A6710" s="20">
        <f t="shared" si="209"/>
        <v>43166.208333317081</v>
      </c>
      <c r="B6710" s="29">
        <v>8.0501699999999996</v>
      </c>
      <c r="C6710" s="30">
        <v>0.73421000000000003</v>
      </c>
      <c r="D6710" s="29">
        <v>41.651989999999998</v>
      </c>
      <c r="E6710" s="29"/>
      <c r="F6710" s="24">
        <f t="shared" si="208"/>
        <v>8.0501699999999996</v>
      </c>
      <c r="G6710" s="24">
        <v>8.0501699999999996</v>
      </c>
      <c r="H6710" s="23">
        <v>3.3523900000000002</v>
      </c>
      <c r="I6710" s="23"/>
      <c r="J6710" s="23">
        <v>150</v>
      </c>
      <c r="K6710" s="23"/>
    </row>
    <row r="6711" spans="1:11" ht="12.75" customHeight="1" x14ac:dyDescent="0.25">
      <c r="A6711" s="20">
        <f t="shared" si="209"/>
        <v>43166.249999983746</v>
      </c>
      <c r="B6711" s="29">
        <v>2.4668700000000001</v>
      </c>
      <c r="C6711" s="30">
        <v>0.45668999999999998</v>
      </c>
      <c r="D6711" s="29">
        <v>264.36770000000001</v>
      </c>
      <c r="E6711" s="29"/>
      <c r="F6711" s="24">
        <f t="shared" si="208"/>
        <v>2.4668700000000001</v>
      </c>
      <c r="G6711" s="24">
        <v>2.4668700000000001</v>
      </c>
      <c r="H6711" s="23">
        <v>3.3475000000000001</v>
      </c>
      <c r="I6711" s="23"/>
      <c r="J6711" s="23">
        <v>150</v>
      </c>
      <c r="K6711" s="23"/>
    </row>
    <row r="6712" spans="1:11" ht="12.75" customHeight="1" x14ac:dyDescent="0.25">
      <c r="A6712" s="20">
        <f t="shared" si="209"/>
        <v>43166.29166665041</v>
      </c>
      <c r="B6712" s="29">
        <v>1.9946699999999999</v>
      </c>
      <c r="C6712" s="30">
        <v>0.71260999999999997</v>
      </c>
      <c r="D6712" s="29">
        <v>255.23990000000001</v>
      </c>
      <c r="E6712" s="29"/>
      <c r="F6712" s="24">
        <f t="shared" si="208"/>
        <v>1.9946699999999999</v>
      </c>
      <c r="G6712" s="24">
        <v>1.9946699999999999</v>
      </c>
      <c r="H6712" s="23">
        <v>3.3467500000000001</v>
      </c>
      <c r="I6712" s="23"/>
      <c r="J6712" s="23">
        <v>150</v>
      </c>
      <c r="K6712" s="23"/>
    </row>
    <row r="6713" spans="1:11" ht="12.75" customHeight="1" x14ac:dyDescent="0.25">
      <c r="A6713" s="20">
        <f t="shared" si="209"/>
        <v>43166.333333317074</v>
      </c>
      <c r="B6713" s="29">
        <v>6.3696700000000002</v>
      </c>
      <c r="C6713" s="30">
        <v>1.4138500000000001</v>
      </c>
      <c r="D6713" s="29">
        <v>249.7303</v>
      </c>
      <c r="E6713" s="29"/>
      <c r="F6713" s="24">
        <f t="shared" si="208"/>
        <v>6.3696700000000002</v>
      </c>
      <c r="G6713" s="24">
        <v>6.3696700000000002</v>
      </c>
      <c r="H6713" s="23">
        <v>3.34633</v>
      </c>
      <c r="I6713" s="23"/>
      <c r="J6713" s="23">
        <v>150</v>
      </c>
      <c r="K6713" s="23"/>
    </row>
    <row r="6714" spans="1:11" ht="12.75" customHeight="1" x14ac:dyDescent="0.25">
      <c r="A6714" s="20">
        <f t="shared" si="209"/>
        <v>43166.374999983738</v>
      </c>
      <c r="B6714" s="29"/>
      <c r="C6714" s="30">
        <v>1.9992799999999999</v>
      </c>
      <c r="D6714" s="29">
        <v>283.54899999999998</v>
      </c>
      <c r="E6714" s="29"/>
      <c r="F6714" s="24" t="str">
        <f t="shared" si="208"/>
        <v/>
      </c>
      <c r="G6714" s="24" t="s">
        <v>189</v>
      </c>
      <c r="H6714" s="23">
        <v>3.3462200000000002</v>
      </c>
      <c r="I6714" s="23"/>
      <c r="J6714" s="23">
        <v>150</v>
      </c>
      <c r="K6714" s="23"/>
    </row>
    <row r="6715" spans="1:11" ht="12.75" customHeight="1" x14ac:dyDescent="0.25">
      <c r="A6715" s="20">
        <f t="shared" si="209"/>
        <v>43166.416666650402</v>
      </c>
      <c r="B6715" s="29">
        <v>12.913169999999999</v>
      </c>
      <c r="C6715" s="30">
        <v>1.7734300000000001</v>
      </c>
      <c r="D6715" s="29">
        <v>315.45170000000002</v>
      </c>
      <c r="E6715" s="29"/>
      <c r="F6715" s="24">
        <f t="shared" si="208"/>
        <v>12.913169999999999</v>
      </c>
      <c r="G6715" s="24">
        <v>12.913169999999999</v>
      </c>
      <c r="H6715" s="23">
        <v>3.3434499999999998</v>
      </c>
      <c r="I6715" s="23"/>
      <c r="J6715" s="23">
        <v>150</v>
      </c>
      <c r="K6715" s="23"/>
    </row>
    <row r="6716" spans="1:11" ht="12.75" customHeight="1" x14ac:dyDescent="0.25">
      <c r="A6716" s="20">
        <f t="shared" si="209"/>
        <v>43166.458333317067</v>
      </c>
      <c r="B6716" s="29">
        <v>10.10656</v>
      </c>
      <c r="C6716" s="30">
        <v>3.4505699999999999</v>
      </c>
      <c r="D6716" s="29">
        <v>298.51409999999998</v>
      </c>
      <c r="E6716" s="29"/>
      <c r="F6716" s="24">
        <f t="shared" si="208"/>
        <v>10.10656</v>
      </c>
      <c r="G6716" s="24">
        <v>10.10656</v>
      </c>
      <c r="H6716" s="23">
        <v>3.3425600000000002</v>
      </c>
      <c r="I6716" s="23"/>
      <c r="J6716" s="23">
        <v>150</v>
      </c>
      <c r="K6716" s="23"/>
    </row>
    <row r="6717" spans="1:11" ht="12.75" customHeight="1" x14ac:dyDescent="0.25">
      <c r="A6717" s="20">
        <f t="shared" si="209"/>
        <v>43166.499999983731</v>
      </c>
      <c r="B6717" s="29">
        <v>13.335330000000001</v>
      </c>
      <c r="C6717" s="30">
        <v>4.1700499999999998</v>
      </c>
      <c r="D6717" s="29">
        <v>285.13119999999998</v>
      </c>
      <c r="E6717" s="29"/>
      <c r="F6717" s="24">
        <f t="shared" si="208"/>
        <v>13.335330000000001</v>
      </c>
      <c r="G6717" s="24">
        <v>13.335330000000001</v>
      </c>
      <c r="H6717" s="23">
        <v>3.3424999999999998</v>
      </c>
      <c r="I6717" s="23"/>
      <c r="J6717" s="23">
        <v>150</v>
      </c>
      <c r="K6717" s="23"/>
    </row>
    <row r="6718" spans="1:11" ht="12.75" customHeight="1" x14ac:dyDescent="0.25">
      <c r="A6718" s="20">
        <f t="shared" si="209"/>
        <v>43166.541666650395</v>
      </c>
      <c r="B6718" s="29">
        <v>23.629549999999998</v>
      </c>
      <c r="C6718" s="30">
        <v>2.7326700000000002</v>
      </c>
      <c r="D6718" s="29">
        <v>311.4699</v>
      </c>
      <c r="E6718" s="29"/>
      <c r="F6718" s="24">
        <f t="shared" si="208"/>
        <v>23.629549999999998</v>
      </c>
      <c r="G6718" s="24">
        <v>23.629549999999998</v>
      </c>
      <c r="H6718" s="23">
        <v>3.3311099999999998</v>
      </c>
      <c r="I6718" s="23"/>
      <c r="J6718" s="23">
        <v>150</v>
      </c>
      <c r="K6718" s="23"/>
    </row>
    <row r="6719" spans="1:11" ht="12.75" customHeight="1" x14ac:dyDescent="0.25">
      <c r="A6719" s="20">
        <f t="shared" si="209"/>
        <v>43166.583333317059</v>
      </c>
      <c r="B6719" s="29">
        <v>33.725940000000001</v>
      </c>
      <c r="C6719" s="30">
        <v>5.1687700000000003</v>
      </c>
      <c r="D6719" s="29">
        <v>278.27800000000002</v>
      </c>
      <c r="E6719" s="29"/>
      <c r="F6719" s="24">
        <f t="shared" si="208"/>
        <v>33.725940000000001</v>
      </c>
      <c r="G6719" s="24">
        <v>33.725940000000001</v>
      </c>
      <c r="H6719" s="23">
        <v>3.3290000000000002</v>
      </c>
      <c r="I6719" s="23"/>
      <c r="J6719" s="23">
        <v>150</v>
      </c>
      <c r="K6719" s="23"/>
    </row>
    <row r="6720" spans="1:11" ht="12.75" customHeight="1" x14ac:dyDescent="0.25">
      <c r="A6720" s="20">
        <f t="shared" si="209"/>
        <v>43166.624999983724</v>
      </c>
      <c r="B6720" s="29">
        <v>35.841059999999999</v>
      </c>
      <c r="C6720" s="30">
        <v>5.2691699999999999</v>
      </c>
      <c r="D6720" s="29">
        <v>281.50470000000001</v>
      </c>
      <c r="E6720" s="29"/>
      <c r="F6720" s="24">
        <f t="shared" si="208"/>
        <v>35.841059999999999</v>
      </c>
      <c r="G6720" s="24">
        <v>35.841059999999999</v>
      </c>
      <c r="H6720" s="23">
        <v>3.3281999999999998</v>
      </c>
      <c r="I6720" s="23"/>
      <c r="J6720" s="23">
        <v>150</v>
      </c>
      <c r="K6720" s="23"/>
    </row>
    <row r="6721" spans="1:11" ht="12.75" customHeight="1" x14ac:dyDescent="0.25">
      <c r="A6721" s="20">
        <f t="shared" si="209"/>
        <v>43166.666666650388</v>
      </c>
      <c r="B6721" s="29">
        <v>42.836170000000003</v>
      </c>
      <c r="C6721" s="30">
        <v>4.23543</v>
      </c>
      <c r="D6721" s="29">
        <v>298.17430000000002</v>
      </c>
      <c r="E6721" s="29"/>
      <c r="F6721" s="24">
        <f t="shared" si="208"/>
        <v>42.836170000000003</v>
      </c>
      <c r="G6721" s="24">
        <v>42.836170000000003</v>
      </c>
      <c r="H6721" s="23">
        <v>3.3271299999999999</v>
      </c>
      <c r="I6721" s="23"/>
      <c r="J6721" s="23">
        <v>150</v>
      </c>
      <c r="K6721" s="23"/>
    </row>
    <row r="6722" spans="1:11" ht="12.75" customHeight="1" x14ac:dyDescent="0.25">
      <c r="A6722" s="20">
        <f t="shared" si="209"/>
        <v>43166.708333317052</v>
      </c>
      <c r="B6722" s="29">
        <v>40.549219999999998</v>
      </c>
      <c r="C6722" s="30">
        <v>2.90422</v>
      </c>
      <c r="D6722" s="29">
        <v>312.31150000000002</v>
      </c>
      <c r="E6722" s="29"/>
      <c r="F6722" s="24">
        <f t="shared" si="208"/>
        <v>40.549219999999998</v>
      </c>
      <c r="G6722" s="24">
        <v>40.549219999999998</v>
      </c>
      <c r="H6722" s="23">
        <v>3.32239</v>
      </c>
      <c r="I6722" s="23"/>
      <c r="J6722" s="23">
        <v>150</v>
      </c>
      <c r="K6722" s="23"/>
    </row>
    <row r="6723" spans="1:11" ht="12.75" customHeight="1" x14ac:dyDescent="0.25">
      <c r="A6723" s="20">
        <f t="shared" si="209"/>
        <v>43166.749999983716</v>
      </c>
      <c r="B6723" s="29">
        <v>54.27234</v>
      </c>
      <c r="C6723" s="30">
        <v>3.00909</v>
      </c>
      <c r="D6723" s="29">
        <v>329.04840000000002</v>
      </c>
      <c r="E6723" s="29"/>
      <c r="F6723" s="24">
        <f t="shared" si="208"/>
        <v>54.27234</v>
      </c>
      <c r="G6723" s="24">
        <v>54.27234</v>
      </c>
      <c r="H6723" s="23">
        <v>3.3182999999999998</v>
      </c>
      <c r="I6723" s="23"/>
      <c r="J6723" s="23">
        <v>150</v>
      </c>
      <c r="K6723" s="23"/>
    </row>
    <row r="6724" spans="1:11" ht="12.75" customHeight="1" x14ac:dyDescent="0.25">
      <c r="A6724" s="20">
        <f t="shared" si="209"/>
        <v>43166.791666650381</v>
      </c>
      <c r="B6724" s="29">
        <v>27.40072</v>
      </c>
      <c r="C6724" s="30">
        <v>2.4012500000000001</v>
      </c>
      <c r="D6724" s="29">
        <v>326.68239999999997</v>
      </c>
      <c r="E6724" s="29"/>
      <c r="F6724" s="24">
        <f t="shared" si="208"/>
        <v>27.40072</v>
      </c>
      <c r="G6724" s="24">
        <v>27.40072</v>
      </c>
      <c r="H6724" s="23">
        <v>3.3156699999999999</v>
      </c>
      <c r="I6724" s="23"/>
      <c r="J6724" s="23">
        <v>150</v>
      </c>
      <c r="K6724" s="23"/>
    </row>
    <row r="6725" spans="1:11" ht="12.75" customHeight="1" x14ac:dyDescent="0.25">
      <c r="A6725" s="20">
        <f t="shared" si="209"/>
        <v>43166.833333317045</v>
      </c>
      <c r="B6725" s="29">
        <v>24.371390000000002</v>
      </c>
      <c r="C6725" s="30">
        <v>1.15737</v>
      </c>
      <c r="D6725" s="29">
        <v>350.37349999999998</v>
      </c>
      <c r="E6725" s="29"/>
      <c r="F6725" s="24">
        <f t="shared" si="208"/>
        <v>24.371390000000002</v>
      </c>
      <c r="G6725" s="24">
        <v>24.371390000000002</v>
      </c>
      <c r="H6725" s="23">
        <v>3.3142800000000001</v>
      </c>
      <c r="I6725" s="23"/>
      <c r="J6725" s="23">
        <v>150</v>
      </c>
      <c r="K6725" s="23"/>
    </row>
    <row r="6726" spans="1:11" ht="12.75" customHeight="1" x14ac:dyDescent="0.25">
      <c r="A6726" s="20">
        <f t="shared" si="209"/>
        <v>43166.874999983709</v>
      </c>
      <c r="B6726" s="29">
        <v>9.1818399999999993</v>
      </c>
      <c r="C6726" s="30">
        <v>0.50102999999999998</v>
      </c>
      <c r="D6726" s="29">
        <v>42.520670000000003</v>
      </c>
      <c r="E6726" s="29"/>
      <c r="F6726" s="24">
        <f t="shared" si="208"/>
        <v>9.1818399999999993</v>
      </c>
      <c r="G6726" s="24">
        <v>9.1818399999999993</v>
      </c>
      <c r="H6726" s="23">
        <v>3.3133900000000001</v>
      </c>
      <c r="I6726" s="23"/>
      <c r="J6726" s="23">
        <v>150</v>
      </c>
      <c r="K6726" s="23"/>
    </row>
    <row r="6727" spans="1:11" ht="12.75" customHeight="1" x14ac:dyDescent="0.25">
      <c r="A6727" s="20">
        <f t="shared" si="209"/>
        <v>43166.916666650373</v>
      </c>
      <c r="B6727" s="29">
        <v>2.3093300000000001</v>
      </c>
      <c r="C6727" s="30">
        <v>0.44029000000000001</v>
      </c>
      <c r="D6727" s="29">
        <v>292.7706</v>
      </c>
      <c r="E6727" s="29"/>
      <c r="F6727" s="24">
        <f t="shared" si="208"/>
        <v>2.3093300000000001</v>
      </c>
      <c r="G6727" s="24">
        <v>2.3093300000000001</v>
      </c>
      <c r="H6727" s="23">
        <v>3.3123900000000002</v>
      </c>
      <c r="I6727" s="23"/>
      <c r="J6727" s="23">
        <v>150</v>
      </c>
      <c r="K6727" s="23"/>
    </row>
    <row r="6728" spans="1:11" ht="12.75" customHeight="1" x14ac:dyDescent="0.25">
      <c r="A6728" s="20">
        <f t="shared" si="209"/>
        <v>43166.958333317038</v>
      </c>
      <c r="B6728" s="29">
        <v>8.5606100000000005</v>
      </c>
      <c r="C6728" s="30">
        <v>0.67832999999999999</v>
      </c>
      <c r="D6728" s="29">
        <v>67.990579999999994</v>
      </c>
      <c r="E6728" s="29"/>
      <c r="F6728" s="24">
        <f t="shared" si="208"/>
        <v>8.5606100000000005</v>
      </c>
      <c r="G6728" s="24">
        <v>8.5606100000000005</v>
      </c>
      <c r="H6728" s="23">
        <v>3.3036300000000001</v>
      </c>
      <c r="I6728" s="23"/>
      <c r="J6728" s="23">
        <v>150</v>
      </c>
      <c r="K6728" s="23"/>
    </row>
    <row r="6729" spans="1:11" ht="12.75" customHeight="1" x14ac:dyDescent="0.25">
      <c r="A6729" s="20">
        <f t="shared" si="209"/>
        <v>43166.999999983702</v>
      </c>
      <c r="B6729" s="29">
        <v>3.2509299999999999</v>
      </c>
      <c r="C6729" s="30">
        <v>0.39735999999999999</v>
      </c>
      <c r="D6729" s="29">
        <v>121.0292</v>
      </c>
      <c r="E6729" s="29"/>
      <c r="F6729" s="24">
        <f t="shared" si="208"/>
        <v>3.2509299999999999</v>
      </c>
      <c r="G6729" s="24">
        <v>3.2509299999999999</v>
      </c>
      <c r="H6729" s="23">
        <v>3.3031600000000001</v>
      </c>
      <c r="I6729" s="23"/>
      <c r="J6729" s="23">
        <v>150</v>
      </c>
      <c r="K6729" s="23"/>
    </row>
    <row r="6730" spans="1:11" ht="12.75" customHeight="1" x14ac:dyDescent="0.25">
      <c r="A6730" s="20">
        <f t="shared" si="209"/>
        <v>43167.041666650366</v>
      </c>
      <c r="B6730" s="29">
        <v>8.1668699999999994</v>
      </c>
      <c r="C6730" s="30">
        <v>0.20363999999999999</v>
      </c>
      <c r="D6730" s="29">
        <v>57.213070000000002</v>
      </c>
      <c r="E6730" s="29"/>
      <c r="F6730" s="24">
        <f t="shared" si="208"/>
        <v>8.1668699999999994</v>
      </c>
      <c r="G6730" s="24">
        <v>8.1668699999999994</v>
      </c>
      <c r="H6730" s="23">
        <v>3.3006099999999998</v>
      </c>
      <c r="I6730" s="23">
        <f>COUNTIF(G6730:G6753,"&gt;150")</f>
        <v>0</v>
      </c>
      <c r="J6730" s="23">
        <v>150</v>
      </c>
      <c r="K6730" s="23"/>
    </row>
    <row r="6731" spans="1:11" ht="12.75" customHeight="1" x14ac:dyDescent="0.25">
      <c r="A6731" s="20">
        <f t="shared" si="209"/>
        <v>43167.08333331703</v>
      </c>
      <c r="B6731" s="29">
        <v>7.4965000000000002</v>
      </c>
      <c r="C6731" s="30">
        <v>0.41061999999999999</v>
      </c>
      <c r="D6731" s="29">
        <v>355.43650000000002</v>
      </c>
      <c r="E6731" s="29"/>
      <c r="F6731" s="24">
        <f t="shared" ref="F6731:F6794" si="210">IF(AND(B6731&gt;0,ISNUMBER(B6731)),B6731,"")</f>
        <v>7.4965000000000002</v>
      </c>
      <c r="G6731" s="24">
        <v>7.4965000000000002</v>
      </c>
      <c r="H6731" s="23">
        <v>3.29867</v>
      </c>
      <c r="I6731" s="23"/>
      <c r="J6731" s="23">
        <v>150</v>
      </c>
      <c r="K6731" s="23"/>
    </row>
    <row r="6732" spans="1:11" ht="12.75" customHeight="1" x14ac:dyDescent="0.25">
      <c r="A6732" s="20">
        <f t="shared" ref="A6732:A6795" si="211">A6731+1/24</f>
        <v>43167.124999983695</v>
      </c>
      <c r="B6732" s="29">
        <v>7.0633400000000002</v>
      </c>
      <c r="C6732" s="30">
        <v>0.39946999999999999</v>
      </c>
      <c r="D6732" s="29">
        <v>13.35844</v>
      </c>
      <c r="E6732" s="29"/>
      <c r="F6732" s="24">
        <f t="shared" si="210"/>
        <v>7.0633400000000002</v>
      </c>
      <c r="G6732" s="24">
        <v>7.0633400000000002</v>
      </c>
      <c r="H6732" s="23">
        <v>3.2951700000000002</v>
      </c>
      <c r="I6732" s="23"/>
      <c r="J6732" s="23">
        <v>150</v>
      </c>
      <c r="K6732" s="23"/>
    </row>
    <row r="6733" spans="1:11" ht="12.75" customHeight="1" x14ac:dyDescent="0.25">
      <c r="A6733" s="20">
        <f t="shared" si="211"/>
        <v>43167.166666650359</v>
      </c>
      <c r="B6733" s="29">
        <v>14.06194</v>
      </c>
      <c r="C6733" s="30">
        <v>0.36642999999999998</v>
      </c>
      <c r="D6733" s="29">
        <v>328.22120000000001</v>
      </c>
      <c r="E6733" s="29"/>
      <c r="F6733" s="24">
        <f t="shared" si="210"/>
        <v>14.06194</v>
      </c>
      <c r="G6733" s="24">
        <v>14.06194</v>
      </c>
      <c r="H6733" s="23">
        <v>3.2947199999999999</v>
      </c>
      <c r="I6733" s="23"/>
      <c r="J6733" s="23">
        <v>150</v>
      </c>
      <c r="K6733" s="23"/>
    </row>
    <row r="6734" spans="1:11" ht="12.75" customHeight="1" x14ac:dyDescent="0.25">
      <c r="A6734" s="20">
        <f t="shared" si="211"/>
        <v>43167.208333317023</v>
      </c>
      <c r="B6734" s="29">
        <v>9.7262199999999996</v>
      </c>
      <c r="C6734" s="30">
        <v>0.29255999999999999</v>
      </c>
      <c r="D6734" s="29">
        <v>92.466639999999998</v>
      </c>
      <c r="E6734" s="29"/>
      <c r="F6734" s="24">
        <f t="shared" si="210"/>
        <v>9.7262199999999996</v>
      </c>
      <c r="G6734" s="24">
        <v>9.7262199999999996</v>
      </c>
      <c r="H6734" s="23">
        <v>3.2947199999999999</v>
      </c>
      <c r="I6734" s="23"/>
      <c r="J6734" s="23">
        <v>150</v>
      </c>
      <c r="K6734" s="23"/>
    </row>
    <row r="6735" spans="1:11" ht="12.75" customHeight="1" x14ac:dyDescent="0.25">
      <c r="A6735" s="20">
        <f t="shared" si="211"/>
        <v>43167.249999983687</v>
      </c>
      <c r="B6735" s="29">
        <v>5.4942799999999998</v>
      </c>
      <c r="C6735" s="30">
        <v>0.38352000000000003</v>
      </c>
      <c r="D6735" s="29">
        <v>114.8402</v>
      </c>
      <c r="E6735" s="29"/>
      <c r="F6735" s="24">
        <f t="shared" si="210"/>
        <v>5.4942799999999998</v>
      </c>
      <c r="G6735" s="24">
        <v>5.4942799999999998</v>
      </c>
      <c r="H6735" s="23">
        <v>3.28817</v>
      </c>
      <c r="I6735" s="23"/>
      <c r="J6735" s="23">
        <v>150</v>
      </c>
      <c r="K6735" s="23"/>
    </row>
    <row r="6736" spans="1:11" ht="12.75" customHeight="1" x14ac:dyDescent="0.25">
      <c r="A6736" s="20">
        <f t="shared" si="211"/>
        <v>43167.291666650352</v>
      </c>
      <c r="B6736" s="29">
        <v>8.7754999999999992</v>
      </c>
      <c r="C6736" s="30">
        <v>0.56791999999999998</v>
      </c>
      <c r="D6736" s="29">
        <v>158.98990000000001</v>
      </c>
      <c r="E6736" s="29"/>
      <c r="F6736" s="24">
        <f t="shared" si="210"/>
        <v>8.7754999999999992</v>
      </c>
      <c r="G6736" s="24">
        <v>8.7754999999999992</v>
      </c>
      <c r="H6736" s="23">
        <v>3.2860499999999999</v>
      </c>
      <c r="I6736" s="23"/>
      <c r="J6736" s="23">
        <v>150</v>
      </c>
      <c r="K6736" s="23"/>
    </row>
    <row r="6737" spans="1:11" ht="12.75" customHeight="1" x14ac:dyDescent="0.25">
      <c r="A6737" s="20">
        <f t="shared" si="211"/>
        <v>43167.333333317016</v>
      </c>
      <c r="B6737" s="29">
        <v>-0.16922000000000001</v>
      </c>
      <c r="C6737" s="30">
        <v>0.88185000000000002</v>
      </c>
      <c r="D6737" s="29">
        <v>174.45320000000001</v>
      </c>
      <c r="E6737" s="29"/>
      <c r="F6737" s="24" t="str">
        <f t="shared" si="210"/>
        <v/>
      </c>
      <c r="G6737" s="24" t="s">
        <v>189</v>
      </c>
      <c r="H6737" s="23">
        <v>3.2699400000000001</v>
      </c>
      <c r="I6737" s="23"/>
      <c r="J6737" s="23">
        <v>150</v>
      </c>
      <c r="K6737" s="23"/>
    </row>
    <row r="6738" spans="1:11" ht="12.75" customHeight="1" x14ac:dyDescent="0.25">
      <c r="A6738" s="20">
        <f t="shared" si="211"/>
        <v>43167.37499998368</v>
      </c>
      <c r="B6738" s="29">
        <v>7.3271699999999997</v>
      </c>
      <c r="C6738" s="30">
        <v>1.9328000000000001</v>
      </c>
      <c r="D6738" s="29">
        <v>222.2492</v>
      </c>
      <c r="E6738" s="29"/>
      <c r="F6738" s="24">
        <f t="shared" si="210"/>
        <v>7.3271699999999997</v>
      </c>
      <c r="G6738" s="24">
        <v>7.3271699999999997</v>
      </c>
      <c r="H6738" s="23">
        <v>3.2682199999999999</v>
      </c>
      <c r="I6738" s="23"/>
      <c r="J6738" s="23">
        <v>150</v>
      </c>
      <c r="K6738" s="23"/>
    </row>
    <row r="6739" spans="1:11" ht="12.75" customHeight="1" x14ac:dyDescent="0.25">
      <c r="A6739" s="20">
        <f t="shared" si="211"/>
        <v>43167.416666650344</v>
      </c>
      <c r="B6739" s="29">
        <v>-3.9472299999999998</v>
      </c>
      <c r="C6739" s="30">
        <v>3.7191200000000002</v>
      </c>
      <c r="D6739" s="29">
        <v>248.4804</v>
      </c>
      <c r="E6739" s="29"/>
      <c r="F6739" s="24" t="str">
        <f t="shared" si="210"/>
        <v/>
      </c>
      <c r="G6739" s="24" t="s">
        <v>189</v>
      </c>
      <c r="H6739" s="23">
        <v>3.2650199999999998</v>
      </c>
      <c r="I6739" s="23"/>
      <c r="J6739" s="23">
        <v>150</v>
      </c>
      <c r="K6739" s="23"/>
    </row>
    <row r="6740" spans="1:11" ht="12.75" customHeight="1" x14ac:dyDescent="0.25">
      <c r="A6740" s="20">
        <f t="shared" si="211"/>
        <v>43167.458333317009</v>
      </c>
      <c r="B6740" s="29">
        <v>4.8890599999999997</v>
      </c>
      <c r="C6740" s="30">
        <v>4.6124900000000002</v>
      </c>
      <c r="D6740" s="29">
        <v>252.30699999999999</v>
      </c>
      <c r="E6740" s="29"/>
      <c r="F6740" s="24">
        <f t="shared" si="210"/>
        <v>4.8890599999999997</v>
      </c>
      <c r="G6740" s="24">
        <v>4.8890599999999997</v>
      </c>
      <c r="H6740" s="23">
        <v>3.2643499999999999</v>
      </c>
      <c r="I6740" s="23"/>
      <c r="J6740" s="23">
        <v>150</v>
      </c>
      <c r="K6740" s="23"/>
    </row>
    <row r="6741" spans="1:11" ht="12.75" customHeight="1" x14ac:dyDescent="0.25">
      <c r="A6741" s="20">
        <f t="shared" si="211"/>
        <v>43167.499999983673</v>
      </c>
      <c r="B6741" s="29">
        <v>6.3360700000000003</v>
      </c>
      <c r="C6741" s="30">
        <v>3.7727499999999998</v>
      </c>
      <c r="D6741" s="29">
        <v>227.2816</v>
      </c>
      <c r="E6741" s="29"/>
      <c r="F6741" s="24">
        <f t="shared" si="210"/>
        <v>6.3360700000000003</v>
      </c>
      <c r="G6741" s="24">
        <v>6.3360700000000003</v>
      </c>
      <c r="H6741" s="23">
        <v>3.2574100000000001</v>
      </c>
      <c r="I6741" s="23"/>
      <c r="J6741" s="23">
        <v>150</v>
      </c>
      <c r="K6741" s="23"/>
    </row>
    <row r="6742" spans="1:11" ht="12.75" customHeight="1" x14ac:dyDescent="0.25">
      <c r="A6742" s="20">
        <f t="shared" si="211"/>
        <v>43167.541666650337</v>
      </c>
      <c r="B6742" s="29">
        <v>13.130890000000001</v>
      </c>
      <c r="C6742" s="30">
        <v>4.1448299999999998</v>
      </c>
      <c r="D6742" s="29">
        <v>251.32300000000001</v>
      </c>
      <c r="E6742" s="29"/>
      <c r="F6742" s="24">
        <f t="shared" si="210"/>
        <v>13.130890000000001</v>
      </c>
      <c r="G6742" s="24">
        <v>13.130890000000001</v>
      </c>
      <c r="H6742" s="23">
        <v>3.2557800000000001</v>
      </c>
      <c r="I6742" s="23"/>
      <c r="J6742" s="23">
        <v>150</v>
      </c>
      <c r="K6742" s="23"/>
    </row>
    <row r="6743" spans="1:11" ht="12.75" customHeight="1" x14ac:dyDescent="0.25">
      <c r="A6743" s="20">
        <f t="shared" si="211"/>
        <v>43167.583333317001</v>
      </c>
      <c r="B6743" s="29">
        <v>26.711220000000001</v>
      </c>
      <c r="C6743" s="30">
        <v>3.5894200000000001</v>
      </c>
      <c r="D6743" s="29">
        <v>222.52170000000001</v>
      </c>
      <c r="E6743" s="29"/>
      <c r="F6743" s="24">
        <f t="shared" si="210"/>
        <v>26.711220000000001</v>
      </c>
      <c r="G6743" s="24">
        <v>26.711220000000001</v>
      </c>
      <c r="H6743" s="23">
        <v>3.2509299999999999</v>
      </c>
      <c r="I6743" s="23"/>
      <c r="J6743" s="23">
        <v>150</v>
      </c>
      <c r="K6743" s="23"/>
    </row>
    <row r="6744" spans="1:11" ht="12.75" customHeight="1" x14ac:dyDescent="0.25">
      <c r="A6744" s="20">
        <f t="shared" si="211"/>
        <v>43167.624999983665</v>
      </c>
      <c r="B6744" s="29">
        <v>31.464939999999999</v>
      </c>
      <c r="C6744" s="30">
        <v>0.67225000000000001</v>
      </c>
      <c r="D6744" s="29">
        <v>240.99629999999999</v>
      </c>
      <c r="E6744" s="29"/>
      <c r="F6744" s="24">
        <f t="shared" si="210"/>
        <v>31.464939999999999</v>
      </c>
      <c r="G6744" s="24">
        <v>31.464939999999999</v>
      </c>
      <c r="H6744" s="23">
        <v>3.24139</v>
      </c>
      <c r="I6744" s="23"/>
      <c r="J6744" s="23">
        <v>150</v>
      </c>
      <c r="K6744" s="23"/>
    </row>
    <row r="6745" spans="1:11" ht="12.75" customHeight="1" x14ac:dyDescent="0.25">
      <c r="A6745" s="20">
        <f t="shared" si="211"/>
        <v>43167.66666665033</v>
      </c>
      <c r="B6745" s="29">
        <v>7.4734400000000001</v>
      </c>
      <c r="C6745" s="30">
        <v>1.8793500000000001</v>
      </c>
      <c r="D6745" s="29">
        <v>259.26420000000002</v>
      </c>
      <c r="E6745" s="29"/>
      <c r="F6745" s="24">
        <f t="shared" si="210"/>
        <v>7.4734400000000001</v>
      </c>
      <c r="G6745" s="24">
        <v>7.4734400000000001</v>
      </c>
      <c r="H6745" s="23">
        <v>3.23793</v>
      </c>
      <c r="I6745" s="23"/>
      <c r="J6745" s="23">
        <v>150</v>
      </c>
      <c r="K6745" s="23"/>
    </row>
    <row r="6746" spans="1:11" ht="12.75" customHeight="1" x14ac:dyDescent="0.25">
      <c r="A6746" s="20">
        <f t="shared" si="211"/>
        <v>43167.708333316994</v>
      </c>
      <c r="B6746" s="29">
        <v>3.45478</v>
      </c>
      <c r="C6746" s="30">
        <v>2.71645</v>
      </c>
      <c r="D6746" s="29">
        <v>240.85489999999999</v>
      </c>
      <c r="E6746" s="29"/>
      <c r="F6746" s="24">
        <f t="shared" si="210"/>
        <v>3.45478</v>
      </c>
      <c r="G6746" s="24">
        <v>3.45478</v>
      </c>
      <c r="H6746" s="23">
        <v>3.2376999999999998</v>
      </c>
      <c r="I6746" s="23"/>
      <c r="J6746" s="23">
        <v>150</v>
      </c>
      <c r="K6746" s="23"/>
    </row>
    <row r="6747" spans="1:11" ht="12.75" customHeight="1" x14ac:dyDescent="0.25">
      <c r="A6747" s="20">
        <f t="shared" si="211"/>
        <v>43167.749999983658</v>
      </c>
      <c r="B6747" s="29">
        <v>7.6679500000000003</v>
      </c>
      <c r="C6747" s="30">
        <v>3.14846</v>
      </c>
      <c r="D6747" s="29">
        <v>210.46940000000001</v>
      </c>
      <c r="E6747" s="29"/>
      <c r="F6747" s="24">
        <f t="shared" si="210"/>
        <v>7.6679500000000003</v>
      </c>
      <c r="G6747" s="24">
        <v>7.6679500000000003</v>
      </c>
      <c r="H6747" s="23">
        <v>3.2355</v>
      </c>
      <c r="I6747" s="23"/>
      <c r="J6747" s="23">
        <v>150</v>
      </c>
      <c r="K6747" s="23"/>
    </row>
    <row r="6748" spans="1:11" ht="12.75" customHeight="1" x14ac:dyDescent="0.25">
      <c r="A6748" s="20">
        <f t="shared" si="211"/>
        <v>43167.791666650322</v>
      </c>
      <c r="B6748" s="29">
        <v>1.1274</v>
      </c>
      <c r="C6748" s="30">
        <v>1.0437799999999999</v>
      </c>
      <c r="D6748" s="29">
        <v>191.30080000000001</v>
      </c>
      <c r="E6748" s="29"/>
      <c r="F6748" s="24">
        <f t="shared" si="210"/>
        <v>1.1274</v>
      </c>
      <c r="G6748" s="24">
        <v>1.1274</v>
      </c>
      <c r="H6748" s="23">
        <v>3.23407</v>
      </c>
      <c r="I6748" s="23"/>
      <c r="J6748" s="23">
        <v>150</v>
      </c>
      <c r="K6748" s="23"/>
    </row>
    <row r="6749" spans="1:11" ht="12.75" customHeight="1" x14ac:dyDescent="0.25">
      <c r="A6749" s="20">
        <f t="shared" si="211"/>
        <v>43167.833333316987</v>
      </c>
      <c r="B6749" s="29">
        <v>3.46522</v>
      </c>
      <c r="C6749" s="30">
        <v>0.88136000000000003</v>
      </c>
      <c r="D6749" s="29">
        <v>174.0881</v>
      </c>
      <c r="E6749" s="29"/>
      <c r="F6749" s="24">
        <f t="shared" si="210"/>
        <v>3.46522</v>
      </c>
      <c r="G6749" s="24">
        <v>3.46522</v>
      </c>
      <c r="H6749" s="23">
        <v>3.2261700000000002</v>
      </c>
      <c r="I6749" s="23"/>
      <c r="J6749" s="23">
        <v>150</v>
      </c>
      <c r="K6749" s="23"/>
    </row>
    <row r="6750" spans="1:11" ht="12.75" customHeight="1" x14ac:dyDescent="0.25">
      <c r="A6750" s="20">
        <f t="shared" si="211"/>
        <v>43167.874999983651</v>
      </c>
      <c r="B6750" s="29">
        <v>6.1016199999999996</v>
      </c>
      <c r="C6750" s="30">
        <v>1.9530000000000001</v>
      </c>
      <c r="D6750" s="29">
        <v>192.83949999999999</v>
      </c>
      <c r="E6750" s="29"/>
      <c r="F6750" s="24">
        <f t="shared" si="210"/>
        <v>6.1016199999999996</v>
      </c>
      <c r="G6750" s="24">
        <v>6.1016199999999996</v>
      </c>
      <c r="H6750" s="23">
        <v>3.2151800000000001</v>
      </c>
      <c r="I6750" s="23"/>
      <c r="J6750" s="23">
        <v>150</v>
      </c>
      <c r="K6750" s="23"/>
    </row>
    <row r="6751" spans="1:11" ht="12.75" customHeight="1" x14ac:dyDescent="0.25">
      <c r="A6751" s="20">
        <f t="shared" si="211"/>
        <v>43167.916666650315</v>
      </c>
      <c r="B6751" s="29">
        <v>12.02394</v>
      </c>
      <c r="C6751" s="30">
        <v>1.86798</v>
      </c>
      <c r="D6751" s="29">
        <v>199.2474</v>
      </c>
      <c r="E6751" s="29"/>
      <c r="F6751" s="24">
        <f t="shared" si="210"/>
        <v>12.02394</v>
      </c>
      <c r="G6751" s="24">
        <v>12.02394</v>
      </c>
      <c r="H6751" s="23">
        <v>3.2122799999999998</v>
      </c>
      <c r="I6751" s="23"/>
      <c r="J6751" s="23">
        <v>150</v>
      </c>
      <c r="K6751" s="23"/>
    </row>
    <row r="6752" spans="1:11" ht="12.75" customHeight="1" x14ac:dyDescent="0.25">
      <c r="A6752" s="20">
        <f t="shared" si="211"/>
        <v>43167.958333316979</v>
      </c>
      <c r="B6752" s="29">
        <v>4.38917</v>
      </c>
      <c r="C6752" s="30">
        <v>1.89497</v>
      </c>
      <c r="D6752" s="29">
        <v>181.06440000000001</v>
      </c>
      <c r="E6752" s="29"/>
      <c r="F6752" s="24">
        <f t="shared" si="210"/>
        <v>4.38917</v>
      </c>
      <c r="G6752" s="24">
        <v>4.38917</v>
      </c>
      <c r="H6752" s="23">
        <v>3.20878</v>
      </c>
      <c r="I6752" s="23"/>
      <c r="J6752" s="23">
        <v>150</v>
      </c>
      <c r="K6752" s="23"/>
    </row>
    <row r="6753" spans="1:11" ht="12.75" customHeight="1" x14ac:dyDescent="0.25">
      <c r="A6753" s="20">
        <f t="shared" si="211"/>
        <v>43167.999999983644</v>
      </c>
      <c r="B6753" s="29">
        <v>19.094169999999998</v>
      </c>
      <c r="C6753" s="30">
        <v>0.65590999999999999</v>
      </c>
      <c r="D6753" s="29">
        <v>172.72239999999999</v>
      </c>
      <c r="E6753" s="29"/>
      <c r="F6753" s="24">
        <f t="shared" si="210"/>
        <v>19.094169999999998</v>
      </c>
      <c r="G6753" s="24">
        <v>19.094169999999998</v>
      </c>
      <c r="H6753" s="23">
        <v>3.2011400000000001</v>
      </c>
      <c r="I6753" s="23"/>
      <c r="J6753" s="23">
        <v>150</v>
      </c>
      <c r="K6753" s="23"/>
    </row>
    <row r="6754" spans="1:11" ht="12.75" customHeight="1" x14ac:dyDescent="0.25">
      <c r="A6754" s="20">
        <f t="shared" si="211"/>
        <v>43168.041666650308</v>
      </c>
      <c r="B6754" s="29">
        <v>4.8644699999999998</v>
      </c>
      <c r="C6754" s="30">
        <v>0.58916000000000002</v>
      </c>
      <c r="D6754" s="29">
        <v>259.52260000000001</v>
      </c>
      <c r="E6754" s="29"/>
      <c r="F6754" s="24">
        <f t="shared" si="210"/>
        <v>4.8644699999999998</v>
      </c>
      <c r="G6754" s="24">
        <v>4.8644699999999998</v>
      </c>
      <c r="H6754" s="23">
        <v>3.1985000000000001</v>
      </c>
      <c r="I6754" s="23">
        <f>COUNTIF(G6754:G6777,"&gt;150")</f>
        <v>0</v>
      </c>
      <c r="J6754" s="23">
        <v>150</v>
      </c>
      <c r="K6754" s="23"/>
    </row>
    <row r="6755" spans="1:11" ht="12.75" customHeight="1" x14ac:dyDescent="0.25">
      <c r="A6755" s="20">
        <f t="shared" si="211"/>
        <v>43168.083333316972</v>
      </c>
      <c r="B6755" s="29">
        <v>8.5912199999999999</v>
      </c>
      <c r="C6755" s="30">
        <v>0.81516</v>
      </c>
      <c r="D6755" s="29">
        <v>309.98309999999998</v>
      </c>
      <c r="E6755" s="29"/>
      <c r="F6755" s="24">
        <f t="shared" si="210"/>
        <v>8.5912199999999999</v>
      </c>
      <c r="G6755" s="24">
        <v>8.5912199999999999</v>
      </c>
      <c r="H6755" s="23">
        <v>3.19808</v>
      </c>
      <c r="I6755" s="23"/>
      <c r="J6755" s="23">
        <v>150</v>
      </c>
      <c r="K6755" s="23"/>
    </row>
    <row r="6756" spans="1:11" ht="12.75" customHeight="1" x14ac:dyDescent="0.25">
      <c r="A6756" s="20">
        <f t="shared" si="211"/>
        <v>43168.124999983636</v>
      </c>
      <c r="B6756" s="29">
        <v>9.0974500000000003</v>
      </c>
      <c r="C6756" s="30">
        <v>0.20555999999999999</v>
      </c>
      <c r="D6756" s="29">
        <v>102.8609</v>
      </c>
      <c r="E6756" s="29"/>
      <c r="F6756" s="24">
        <f t="shared" si="210"/>
        <v>9.0974500000000003</v>
      </c>
      <c r="G6756" s="24">
        <v>9.0974500000000003</v>
      </c>
      <c r="H6756" s="23">
        <v>3.1916699999999998</v>
      </c>
      <c r="I6756" s="23"/>
      <c r="J6756" s="23">
        <v>150</v>
      </c>
      <c r="K6756" s="23"/>
    </row>
    <row r="6757" spans="1:11" ht="12.75" customHeight="1" x14ac:dyDescent="0.25">
      <c r="A6757" s="20">
        <f t="shared" si="211"/>
        <v>43168.166666650301</v>
      </c>
      <c r="B6757" s="29">
        <v>9.5000599999999995</v>
      </c>
      <c r="C6757" s="30">
        <v>0.34872999999999998</v>
      </c>
      <c r="D6757" s="29">
        <v>153.69450000000001</v>
      </c>
      <c r="E6757" s="29"/>
      <c r="F6757" s="24">
        <f t="shared" si="210"/>
        <v>9.5000599999999995</v>
      </c>
      <c r="G6757" s="24">
        <v>9.5000599999999995</v>
      </c>
      <c r="H6757" s="23">
        <v>3.1903299999999999</v>
      </c>
      <c r="I6757" s="23"/>
      <c r="J6757" s="23">
        <v>150</v>
      </c>
      <c r="K6757" s="23"/>
    </row>
    <row r="6758" spans="1:11" ht="12.75" customHeight="1" x14ac:dyDescent="0.25">
      <c r="A6758" s="20">
        <f t="shared" si="211"/>
        <v>43168.208333316965</v>
      </c>
      <c r="B6758" s="29">
        <v>14.01972</v>
      </c>
      <c r="C6758" s="30">
        <v>0.34737000000000001</v>
      </c>
      <c r="D6758" s="29">
        <v>281.82760000000002</v>
      </c>
      <c r="E6758" s="29"/>
      <c r="F6758" s="24">
        <f t="shared" si="210"/>
        <v>14.01972</v>
      </c>
      <c r="G6758" s="24">
        <v>14.01972</v>
      </c>
      <c r="H6758" s="23">
        <v>3.1854499999999999</v>
      </c>
      <c r="I6758" s="23"/>
      <c r="J6758" s="23">
        <v>150</v>
      </c>
      <c r="K6758" s="23"/>
    </row>
    <row r="6759" spans="1:11" ht="12.75" customHeight="1" x14ac:dyDescent="0.25">
      <c r="A6759" s="20">
        <f t="shared" si="211"/>
        <v>43168.249999983629</v>
      </c>
      <c r="B6759" s="29">
        <v>11.82072</v>
      </c>
      <c r="C6759" s="30">
        <v>0.23910999999999999</v>
      </c>
      <c r="D6759" s="29">
        <v>132.84960000000001</v>
      </c>
      <c r="E6759" s="29"/>
      <c r="F6759" s="24">
        <f t="shared" si="210"/>
        <v>11.82072</v>
      </c>
      <c r="G6759" s="24">
        <v>11.82072</v>
      </c>
      <c r="H6759" s="23">
        <v>3.18133</v>
      </c>
      <c r="I6759" s="23"/>
      <c r="J6759" s="23">
        <v>150</v>
      </c>
      <c r="K6759" s="23"/>
    </row>
    <row r="6760" spans="1:11" ht="12.75" customHeight="1" x14ac:dyDescent="0.25">
      <c r="A6760" s="20">
        <f t="shared" si="211"/>
        <v>43168.291666650293</v>
      </c>
      <c r="B6760" s="29">
        <v>6.1706099999999999</v>
      </c>
      <c r="C6760" s="30">
        <v>0.49564000000000002</v>
      </c>
      <c r="D6760" s="29">
        <v>150.61689999999999</v>
      </c>
      <c r="E6760" s="29"/>
      <c r="F6760" s="24">
        <f t="shared" si="210"/>
        <v>6.1706099999999999</v>
      </c>
      <c r="G6760" s="24">
        <v>6.1706099999999999</v>
      </c>
      <c r="H6760" s="23">
        <v>3.18106</v>
      </c>
      <c r="I6760" s="23"/>
      <c r="J6760" s="23">
        <v>150</v>
      </c>
      <c r="K6760" s="23"/>
    </row>
    <row r="6761" spans="1:11" ht="12.75" customHeight="1" x14ac:dyDescent="0.25">
      <c r="A6761" s="20">
        <f t="shared" si="211"/>
        <v>43168.333333316958</v>
      </c>
      <c r="B6761" s="29">
        <v>11.361330000000001</v>
      </c>
      <c r="C6761" s="30">
        <v>0.44084000000000001</v>
      </c>
      <c r="D6761" s="29">
        <v>35.003570000000003</v>
      </c>
      <c r="E6761" s="29"/>
      <c r="F6761" s="24">
        <f t="shared" si="210"/>
        <v>11.361330000000001</v>
      </c>
      <c r="G6761" s="24">
        <v>11.361330000000001</v>
      </c>
      <c r="H6761" s="23">
        <v>3.1786699999999999</v>
      </c>
      <c r="I6761" s="23"/>
      <c r="J6761" s="23">
        <v>150</v>
      </c>
      <c r="K6761" s="23"/>
    </row>
    <row r="6762" spans="1:11" ht="12.75" customHeight="1" x14ac:dyDescent="0.25">
      <c r="A6762" s="20">
        <f t="shared" si="211"/>
        <v>43168.374999983622</v>
      </c>
      <c r="B6762" s="29">
        <v>15.468669999999999</v>
      </c>
      <c r="C6762" s="30">
        <v>1.04372</v>
      </c>
      <c r="D6762" s="29">
        <v>244.65440000000001</v>
      </c>
      <c r="E6762" s="29"/>
      <c r="F6762" s="24">
        <f t="shared" si="210"/>
        <v>15.468669999999999</v>
      </c>
      <c r="G6762" s="24">
        <v>15.468669999999999</v>
      </c>
      <c r="H6762" s="23">
        <v>3.17706</v>
      </c>
      <c r="I6762" s="23"/>
      <c r="J6762" s="23">
        <v>150</v>
      </c>
      <c r="K6762" s="23"/>
    </row>
    <row r="6763" spans="1:11" ht="12.75" customHeight="1" x14ac:dyDescent="0.25">
      <c r="A6763" s="20">
        <f t="shared" si="211"/>
        <v>43168.416666650286</v>
      </c>
      <c r="B6763" s="29">
        <v>14.24356</v>
      </c>
      <c r="C6763" s="30">
        <v>3.1964000000000001</v>
      </c>
      <c r="D6763" s="29">
        <v>235.99799999999999</v>
      </c>
      <c r="E6763" s="29"/>
      <c r="F6763" s="24">
        <f t="shared" si="210"/>
        <v>14.24356</v>
      </c>
      <c r="G6763" s="24">
        <v>14.24356</v>
      </c>
      <c r="H6763" s="23">
        <v>3.1745299999999999</v>
      </c>
      <c r="I6763" s="23"/>
      <c r="J6763" s="23">
        <v>150</v>
      </c>
      <c r="K6763" s="23"/>
    </row>
    <row r="6764" spans="1:11" ht="12.75" customHeight="1" x14ac:dyDescent="0.25">
      <c r="A6764" s="20">
        <f t="shared" si="211"/>
        <v>43168.45833331695</v>
      </c>
      <c r="B6764" s="29">
        <v>27.920559999999998</v>
      </c>
      <c r="C6764" s="30">
        <v>3.4820700000000002</v>
      </c>
      <c r="D6764" s="29">
        <v>234.85230000000001</v>
      </c>
      <c r="E6764" s="29"/>
      <c r="F6764" s="24">
        <f t="shared" si="210"/>
        <v>27.920559999999998</v>
      </c>
      <c r="G6764" s="24">
        <v>27.920559999999998</v>
      </c>
      <c r="H6764" s="23">
        <v>3.1681300000000001</v>
      </c>
      <c r="I6764" s="23"/>
      <c r="J6764" s="23">
        <v>150</v>
      </c>
      <c r="K6764" s="23"/>
    </row>
    <row r="6765" spans="1:11" ht="12.75" customHeight="1" x14ac:dyDescent="0.25">
      <c r="A6765" s="20">
        <f t="shared" si="211"/>
        <v>43168.499999983615</v>
      </c>
      <c r="B6765" s="29">
        <v>21.13372</v>
      </c>
      <c r="C6765" s="30">
        <v>3.57952</v>
      </c>
      <c r="D6765" s="29">
        <v>229.15260000000001</v>
      </c>
      <c r="E6765" s="29"/>
      <c r="F6765" s="24">
        <f t="shared" si="210"/>
        <v>21.13372</v>
      </c>
      <c r="G6765" s="24">
        <v>21.13372</v>
      </c>
      <c r="H6765" s="23">
        <v>3.1652200000000001</v>
      </c>
      <c r="I6765" s="23"/>
      <c r="J6765" s="23">
        <v>150</v>
      </c>
      <c r="K6765" s="23"/>
    </row>
    <row r="6766" spans="1:11" ht="12.75" customHeight="1" x14ac:dyDescent="0.25">
      <c r="A6766" s="20">
        <f t="shared" si="211"/>
        <v>43168.541666650279</v>
      </c>
      <c r="B6766" s="29">
        <v>22.202169999999999</v>
      </c>
      <c r="C6766" s="30">
        <v>4.15571</v>
      </c>
      <c r="D6766" s="29">
        <v>234.50899999999999</v>
      </c>
      <c r="E6766" s="29"/>
      <c r="F6766" s="24">
        <f t="shared" si="210"/>
        <v>22.202169999999999</v>
      </c>
      <c r="G6766" s="24">
        <v>22.202169999999999</v>
      </c>
      <c r="H6766" s="23">
        <v>3.1651699999999998</v>
      </c>
      <c r="I6766" s="23"/>
      <c r="J6766" s="23">
        <v>150</v>
      </c>
      <c r="K6766" s="23"/>
    </row>
    <row r="6767" spans="1:11" ht="12.75" customHeight="1" x14ac:dyDescent="0.25">
      <c r="A6767" s="20">
        <f t="shared" si="211"/>
        <v>43168.583333316943</v>
      </c>
      <c r="B6767" s="29">
        <v>54.75761</v>
      </c>
      <c r="C6767" s="30">
        <v>3.7906499999999999</v>
      </c>
      <c r="D6767" s="29">
        <v>225.37450000000001</v>
      </c>
      <c r="E6767" s="29"/>
      <c r="F6767" s="24">
        <f t="shared" si="210"/>
        <v>54.75761</v>
      </c>
      <c r="G6767" s="24">
        <v>54.75761</v>
      </c>
      <c r="H6767" s="23">
        <v>3.1598299999999999</v>
      </c>
      <c r="I6767" s="23"/>
      <c r="J6767" s="23">
        <v>150</v>
      </c>
      <c r="K6767" s="23"/>
    </row>
    <row r="6768" spans="1:11" ht="12.75" customHeight="1" x14ac:dyDescent="0.25">
      <c r="A6768" s="20">
        <f t="shared" si="211"/>
        <v>43168.624999983607</v>
      </c>
      <c r="B6768" s="29">
        <v>70.555390000000003</v>
      </c>
      <c r="C6768" s="30">
        <v>3.9633099999999999</v>
      </c>
      <c r="D6768" s="29">
        <v>220.52520000000001</v>
      </c>
      <c r="E6768" s="29"/>
      <c r="F6768" s="24">
        <f t="shared" si="210"/>
        <v>70.555390000000003</v>
      </c>
      <c r="G6768" s="24">
        <v>70.555390000000003</v>
      </c>
      <c r="H6768" s="23">
        <v>3.1537199999999999</v>
      </c>
      <c r="I6768" s="23"/>
      <c r="J6768" s="23">
        <v>150</v>
      </c>
      <c r="K6768" s="23"/>
    </row>
    <row r="6769" spans="1:11" ht="12.75" customHeight="1" x14ac:dyDescent="0.25">
      <c r="A6769" s="20">
        <f t="shared" si="211"/>
        <v>43168.666666650272</v>
      </c>
      <c r="B6769" s="29">
        <v>25.463280000000001</v>
      </c>
      <c r="C6769" s="30">
        <v>3.55722</v>
      </c>
      <c r="D6769" s="29">
        <v>218.41829999999999</v>
      </c>
      <c r="E6769" s="29"/>
      <c r="F6769" s="24">
        <f t="shared" si="210"/>
        <v>25.463280000000001</v>
      </c>
      <c r="G6769" s="24">
        <v>25.463280000000001</v>
      </c>
      <c r="H6769" s="23">
        <v>3.1521300000000001</v>
      </c>
      <c r="I6769" s="23"/>
      <c r="J6769" s="23">
        <v>150</v>
      </c>
      <c r="K6769" s="23"/>
    </row>
    <row r="6770" spans="1:11" ht="12.75" customHeight="1" x14ac:dyDescent="0.25">
      <c r="A6770" s="20">
        <f t="shared" si="211"/>
        <v>43168.708333316936</v>
      </c>
      <c r="B6770" s="29">
        <v>43.200890000000001</v>
      </c>
      <c r="C6770" s="30">
        <v>2.0509599999999999</v>
      </c>
      <c r="D6770" s="29">
        <v>197.09870000000001</v>
      </c>
      <c r="E6770" s="29"/>
      <c r="F6770" s="24">
        <f t="shared" si="210"/>
        <v>43.200890000000001</v>
      </c>
      <c r="G6770" s="24">
        <v>43.200890000000001</v>
      </c>
      <c r="H6770" s="23">
        <v>3.1488</v>
      </c>
      <c r="I6770" s="23"/>
      <c r="J6770" s="23">
        <v>150</v>
      </c>
      <c r="K6770" s="23"/>
    </row>
    <row r="6771" spans="1:11" ht="12.75" customHeight="1" x14ac:dyDescent="0.25">
      <c r="A6771" s="20">
        <f t="shared" si="211"/>
        <v>43168.7499999836</v>
      </c>
      <c r="B6771" s="29">
        <v>27.456610000000001</v>
      </c>
      <c r="C6771" s="30">
        <v>1.0553699999999999</v>
      </c>
      <c r="D6771" s="29">
        <v>171.6798</v>
      </c>
      <c r="E6771" s="29"/>
      <c r="F6771" s="24">
        <f t="shared" si="210"/>
        <v>27.456610000000001</v>
      </c>
      <c r="G6771" s="24">
        <v>27.456610000000001</v>
      </c>
      <c r="H6771" s="23">
        <v>3.1456300000000001</v>
      </c>
      <c r="I6771" s="23"/>
      <c r="J6771" s="23">
        <v>150</v>
      </c>
      <c r="K6771" s="23"/>
    </row>
    <row r="6772" spans="1:11" ht="12.75" customHeight="1" x14ac:dyDescent="0.25">
      <c r="A6772" s="20">
        <f t="shared" si="211"/>
        <v>43168.791666650264</v>
      </c>
      <c r="B6772" s="29">
        <v>18.58989</v>
      </c>
      <c r="C6772" s="30">
        <v>0.70799000000000001</v>
      </c>
      <c r="D6772" s="29">
        <v>153.21770000000001</v>
      </c>
      <c r="E6772" s="29"/>
      <c r="F6772" s="24">
        <f t="shared" si="210"/>
        <v>18.58989</v>
      </c>
      <c r="G6772" s="24">
        <v>18.58989</v>
      </c>
      <c r="H6772" s="23">
        <v>3.1433300000000002</v>
      </c>
      <c r="I6772" s="23"/>
      <c r="J6772" s="23">
        <v>150</v>
      </c>
      <c r="K6772" s="23"/>
    </row>
    <row r="6773" spans="1:11" ht="12.75" customHeight="1" x14ac:dyDescent="0.25">
      <c r="A6773" s="20">
        <f t="shared" si="211"/>
        <v>43168.833333316928</v>
      </c>
      <c r="B6773" s="29">
        <v>14.343780000000001</v>
      </c>
      <c r="C6773" s="30">
        <v>0.46109</v>
      </c>
      <c r="D6773" s="29">
        <v>233.5086</v>
      </c>
      <c r="E6773" s="29"/>
      <c r="F6773" s="24">
        <f t="shared" si="210"/>
        <v>14.343780000000001</v>
      </c>
      <c r="G6773" s="24">
        <v>14.343780000000001</v>
      </c>
      <c r="H6773" s="23">
        <v>3.13734</v>
      </c>
      <c r="I6773" s="23"/>
      <c r="J6773" s="23">
        <v>150</v>
      </c>
      <c r="K6773" s="23"/>
    </row>
    <row r="6774" spans="1:11" ht="12.75" customHeight="1" x14ac:dyDescent="0.25">
      <c r="A6774" s="20">
        <f t="shared" si="211"/>
        <v>43168.874999983593</v>
      </c>
      <c r="B6774" s="29">
        <v>8.0388900000000003</v>
      </c>
      <c r="C6774" s="30">
        <v>0.30068</v>
      </c>
      <c r="D6774" s="29">
        <v>22.90372</v>
      </c>
      <c r="E6774" s="29"/>
      <c r="F6774" s="24">
        <f t="shared" si="210"/>
        <v>8.0388900000000003</v>
      </c>
      <c r="G6774" s="24">
        <v>8.0388900000000003</v>
      </c>
      <c r="H6774" s="23">
        <v>3.1366999999999998</v>
      </c>
      <c r="I6774" s="23"/>
      <c r="J6774" s="23">
        <v>150</v>
      </c>
      <c r="K6774" s="23"/>
    </row>
    <row r="6775" spans="1:11" ht="12.75" customHeight="1" x14ac:dyDescent="0.25">
      <c r="A6775" s="20">
        <f t="shared" si="211"/>
        <v>43168.916666650257</v>
      </c>
      <c r="B6775" s="29">
        <v>-0.97906000000000004</v>
      </c>
      <c r="C6775" s="30">
        <v>0.29491000000000001</v>
      </c>
      <c r="D6775" s="29">
        <v>42.235610000000001</v>
      </c>
      <c r="E6775" s="29"/>
      <c r="F6775" s="24" t="str">
        <f t="shared" si="210"/>
        <v/>
      </c>
      <c r="G6775" s="24" t="s">
        <v>189</v>
      </c>
      <c r="H6775" s="23">
        <v>3.1309999999999998</v>
      </c>
      <c r="I6775" s="23"/>
      <c r="J6775" s="23">
        <v>150</v>
      </c>
      <c r="K6775" s="23"/>
    </row>
    <row r="6776" spans="1:11" ht="12.75" customHeight="1" x14ac:dyDescent="0.25">
      <c r="A6776" s="20">
        <f t="shared" si="211"/>
        <v>43168.958333316921</v>
      </c>
      <c r="B6776" s="29">
        <v>127.6378</v>
      </c>
      <c r="C6776" s="30">
        <v>0.44747999999999999</v>
      </c>
      <c r="D6776" s="29">
        <v>260.99790000000002</v>
      </c>
      <c r="E6776" s="29"/>
      <c r="F6776" s="24">
        <f t="shared" si="210"/>
        <v>127.6378</v>
      </c>
      <c r="G6776" s="24">
        <v>127.6378</v>
      </c>
      <c r="H6776" s="23">
        <v>3.1287199999999999</v>
      </c>
      <c r="I6776" s="23"/>
      <c r="J6776" s="23">
        <v>150</v>
      </c>
      <c r="K6776" s="23"/>
    </row>
    <row r="6777" spans="1:11" ht="12.75" customHeight="1" x14ac:dyDescent="0.25">
      <c r="A6777" s="20">
        <f t="shared" si="211"/>
        <v>43168.999999983585</v>
      </c>
      <c r="B6777" s="29">
        <v>60.11795</v>
      </c>
      <c r="C6777" s="30">
        <v>0.28421999999999997</v>
      </c>
      <c r="D6777" s="29">
        <v>12.883609999999999</v>
      </c>
      <c r="E6777" s="29"/>
      <c r="F6777" s="24">
        <f t="shared" si="210"/>
        <v>60.11795</v>
      </c>
      <c r="G6777" s="24">
        <v>60.11795</v>
      </c>
      <c r="H6777" s="23">
        <v>3.1216699999999999</v>
      </c>
      <c r="I6777" s="23"/>
      <c r="J6777" s="23">
        <v>150</v>
      </c>
      <c r="K6777" s="23"/>
    </row>
    <row r="6778" spans="1:11" ht="12.75" customHeight="1" x14ac:dyDescent="0.25">
      <c r="A6778" s="20">
        <f t="shared" si="211"/>
        <v>43169.04166665025</v>
      </c>
      <c r="B6778" s="29">
        <v>10.908469999999999</v>
      </c>
      <c r="C6778" s="30">
        <v>0.40612999999999999</v>
      </c>
      <c r="D6778" s="29">
        <v>352.3073</v>
      </c>
      <c r="E6778" s="29"/>
      <c r="F6778" s="24">
        <f t="shared" si="210"/>
        <v>10.908469999999999</v>
      </c>
      <c r="G6778" s="24">
        <v>10.908469999999999</v>
      </c>
      <c r="H6778" s="23">
        <v>3.1214400000000002</v>
      </c>
      <c r="I6778" s="23">
        <f>COUNTIF(G6778:G6801,"&gt;150")</f>
        <v>0</v>
      </c>
      <c r="J6778" s="23">
        <v>150</v>
      </c>
      <c r="K6778" s="23"/>
    </row>
    <row r="6779" spans="1:11" ht="12.75" customHeight="1" x14ac:dyDescent="0.25">
      <c r="A6779" s="20">
        <f t="shared" si="211"/>
        <v>43169.083333316914</v>
      </c>
      <c r="B6779" s="29">
        <v>10.961779999999999</v>
      </c>
      <c r="C6779" s="30">
        <v>0.37928000000000001</v>
      </c>
      <c r="D6779" s="29">
        <v>272.83789999999999</v>
      </c>
      <c r="E6779" s="29"/>
      <c r="F6779" s="24">
        <f t="shared" si="210"/>
        <v>10.961779999999999</v>
      </c>
      <c r="G6779" s="24">
        <v>10.961779999999999</v>
      </c>
      <c r="H6779" s="23">
        <v>3.1187</v>
      </c>
      <c r="I6779" s="23"/>
      <c r="J6779" s="23">
        <v>150</v>
      </c>
      <c r="K6779" s="23"/>
    </row>
    <row r="6780" spans="1:11" ht="12.75" customHeight="1" x14ac:dyDescent="0.25">
      <c r="A6780" s="20">
        <f t="shared" si="211"/>
        <v>43169.124999983578</v>
      </c>
      <c r="B6780" s="29">
        <v>9.8793900000000008</v>
      </c>
      <c r="C6780" s="30">
        <v>0.25712000000000002</v>
      </c>
      <c r="D6780" s="29">
        <v>287.64949999999999</v>
      </c>
      <c r="E6780" s="29"/>
      <c r="F6780" s="24">
        <f t="shared" si="210"/>
        <v>9.8793900000000008</v>
      </c>
      <c r="G6780" s="24">
        <v>9.8793900000000008</v>
      </c>
      <c r="H6780" s="23">
        <v>3.117</v>
      </c>
      <c r="I6780" s="23"/>
      <c r="J6780" s="23">
        <v>150</v>
      </c>
      <c r="K6780" s="23"/>
    </row>
    <row r="6781" spans="1:11" ht="12.75" customHeight="1" x14ac:dyDescent="0.25">
      <c r="A6781" s="20">
        <f t="shared" si="211"/>
        <v>43169.166666650242</v>
      </c>
      <c r="B6781" s="29">
        <v>11.23705</v>
      </c>
      <c r="C6781" s="30">
        <v>0.35099999999999998</v>
      </c>
      <c r="D6781" s="29">
        <v>1.1675500000000001</v>
      </c>
      <c r="E6781" s="29"/>
      <c r="F6781" s="24">
        <f t="shared" si="210"/>
        <v>11.23705</v>
      </c>
      <c r="G6781" s="24">
        <v>11.23705</v>
      </c>
      <c r="H6781" s="23">
        <v>3.1159599999999998</v>
      </c>
      <c r="I6781" s="23"/>
      <c r="J6781" s="23">
        <v>150</v>
      </c>
      <c r="K6781" s="23"/>
    </row>
    <row r="6782" spans="1:11" ht="12.75" customHeight="1" x14ac:dyDescent="0.25">
      <c r="A6782" s="20">
        <f t="shared" si="211"/>
        <v>43169.208333316907</v>
      </c>
      <c r="B6782" s="29">
        <v>8.0091099999999997</v>
      </c>
      <c r="C6782" s="30">
        <v>0.26254</v>
      </c>
      <c r="D6782" s="29">
        <v>305.48340000000002</v>
      </c>
      <c r="E6782" s="29"/>
      <c r="F6782" s="24">
        <f t="shared" si="210"/>
        <v>8.0091099999999997</v>
      </c>
      <c r="G6782" s="24">
        <v>8.0091099999999997</v>
      </c>
      <c r="H6782" s="23">
        <v>3.1132499999999999</v>
      </c>
      <c r="I6782" s="23"/>
      <c r="J6782" s="23">
        <v>150</v>
      </c>
      <c r="K6782" s="23"/>
    </row>
    <row r="6783" spans="1:11" ht="12.75" customHeight="1" x14ac:dyDescent="0.25">
      <c r="A6783" s="20">
        <f t="shared" si="211"/>
        <v>43169.249999983571</v>
      </c>
      <c r="B6783" s="29">
        <v>4.5422200000000004</v>
      </c>
      <c r="C6783" s="30">
        <v>0.45180999999999999</v>
      </c>
      <c r="D6783" s="29">
        <v>219.22300000000001</v>
      </c>
      <c r="E6783" s="29"/>
      <c r="F6783" s="24">
        <f t="shared" si="210"/>
        <v>4.5422200000000004</v>
      </c>
      <c r="G6783" s="24">
        <v>4.5422200000000004</v>
      </c>
      <c r="H6783" s="23">
        <v>3.1116000000000001</v>
      </c>
      <c r="I6783" s="23"/>
      <c r="J6783" s="23">
        <v>150</v>
      </c>
      <c r="K6783" s="23"/>
    </row>
    <row r="6784" spans="1:11" ht="12.75" customHeight="1" x14ac:dyDescent="0.25">
      <c r="A6784" s="20">
        <f t="shared" si="211"/>
        <v>43169.291666650235</v>
      </c>
      <c r="B6784" s="29">
        <v>9.5179500000000008</v>
      </c>
      <c r="C6784" s="30">
        <v>0.43795000000000001</v>
      </c>
      <c r="D6784" s="29">
        <v>178.86510000000001</v>
      </c>
      <c r="E6784" s="29"/>
      <c r="F6784" s="24">
        <f t="shared" si="210"/>
        <v>9.5179500000000008</v>
      </c>
      <c r="G6784" s="24">
        <v>9.5179500000000008</v>
      </c>
      <c r="H6784" s="23">
        <v>3.1082800000000002</v>
      </c>
      <c r="I6784" s="23"/>
      <c r="J6784" s="23">
        <v>150</v>
      </c>
      <c r="K6784" s="23"/>
    </row>
    <row r="6785" spans="1:11" ht="12.75" customHeight="1" x14ac:dyDescent="0.25">
      <c r="A6785" s="20">
        <f t="shared" si="211"/>
        <v>43169.333333316899</v>
      </c>
      <c r="B6785" s="29">
        <v>38.804549999999999</v>
      </c>
      <c r="C6785" s="30">
        <v>0.45218999999999998</v>
      </c>
      <c r="D6785" s="29">
        <v>314.04520000000002</v>
      </c>
      <c r="E6785" s="29"/>
      <c r="F6785" s="24">
        <f t="shared" si="210"/>
        <v>38.804549999999999</v>
      </c>
      <c r="G6785" s="24">
        <v>38.804549999999999</v>
      </c>
      <c r="H6785" s="23">
        <v>3.1067200000000001</v>
      </c>
      <c r="I6785" s="23"/>
      <c r="J6785" s="23">
        <v>150</v>
      </c>
      <c r="K6785" s="23"/>
    </row>
    <row r="6786" spans="1:11" ht="12.75" customHeight="1" x14ac:dyDescent="0.25">
      <c r="A6786" s="20">
        <f t="shared" si="211"/>
        <v>43169.374999983564</v>
      </c>
      <c r="B6786" s="29">
        <v>9.2181700000000006</v>
      </c>
      <c r="C6786" s="30">
        <v>0.68559000000000003</v>
      </c>
      <c r="D6786" s="29">
        <v>45.596209999999999</v>
      </c>
      <c r="E6786" s="29"/>
      <c r="F6786" s="24">
        <f t="shared" si="210"/>
        <v>9.2181700000000006</v>
      </c>
      <c r="G6786" s="24">
        <v>9.2181700000000006</v>
      </c>
      <c r="H6786" s="23">
        <v>3.10656</v>
      </c>
      <c r="I6786" s="23"/>
      <c r="J6786" s="23">
        <v>150</v>
      </c>
      <c r="K6786" s="23"/>
    </row>
    <row r="6787" spans="1:11" ht="12.75" customHeight="1" x14ac:dyDescent="0.25">
      <c r="A6787" s="20">
        <f t="shared" si="211"/>
        <v>43169.416666650228</v>
      </c>
      <c r="B6787" s="29">
        <v>11.735060000000001</v>
      </c>
      <c r="C6787" s="30">
        <v>0.35347000000000001</v>
      </c>
      <c r="D6787" s="29">
        <v>146.18709999999999</v>
      </c>
      <c r="E6787" s="29"/>
      <c r="F6787" s="24">
        <f t="shared" si="210"/>
        <v>11.735060000000001</v>
      </c>
      <c r="G6787" s="24">
        <v>11.735060000000001</v>
      </c>
      <c r="H6787" s="23">
        <v>3.0995599999999999</v>
      </c>
      <c r="I6787" s="23"/>
      <c r="J6787" s="23">
        <v>150</v>
      </c>
      <c r="K6787" s="23"/>
    </row>
    <row r="6788" spans="1:11" ht="12.75" customHeight="1" x14ac:dyDescent="0.25">
      <c r="A6788" s="20">
        <f t="shared" si="211"/>
        <v>43169.458333316892</v>
      </c>
      <c r="B6788" s="29">
        <v>29.235330000000001</v>
      </c>
      <c r="C6788" s="30">
        <v>0.54161000000000004</v>
      </c>
      <c r="D6788" s="29">
        <v>143.7525</v>
      </c>
      <c r="E6788" s="29"/>
      <c r="F6788" s="24">
        <f t="shared" si="210"/>
        <v>29.235330000000001</v>
      </c>
      <c r="G6788" s="24">
        <v>29.235330000000001</v>
      </c>
      <c r="H6788" s="23">
        <v>3.0959500000000002</v>
      </c>
      <c r="I6788" s="23"/>
      <c r="J6788" s="23">
        <v>150</v>
      </c>
      <c r="K6788" s="23"/>
    </row>
    <row r="6789" spans="1:11" ht="12.75" customHeight="1" x14ac:dyDescent="0.25">
      <c r="A6789" s="20">
        <f t="shared" si="211"/>
        <v>43169.499999983556</v>
      </c>
      <c r="B6789" s="29">
        <v>23.2255</v>
      </c>
      <c r="C6789" s="30">
        <v>1.56762</v>
      </c>
      <c r="D6789" s="29">
        <v>72.130549999999999</v>
      </c>
      <c r="E6789" s="29"/>
      <c r="F6789" s="24">
        <f t="shared" si="210"/>
        <v>23.2255</v>
      </c>
      <c r="G6789" s="24">
        <v>23.2255</v>
      </c>
      <c r="H6789" s="23">
        <v>3.08711</v>
      </c>
      <c r="I6789" s="23"/>
      <c r="J6789" s="23">
        <v>150</v>
      </c>
      <c r="K6789" s="23"/>
    </row>
    <row r="6790" spans="1:11" ht="12.75" customHeight="1" x14ac:dyDescent="0.25">
      <c r="A6790" s="20">
        <f t="shared" si="211"/>
        <v>43169.541666650221</v>
      </c>
      <c r="B6790" s="29">
        <v>14.17517</v>
      </c>
      <c r="C6790" s="30">
        <v>0.89219000000000004</v>
      </c>
      <c r="D6790" s="29">
        <v>71.570790000000002</v>
      </c>
      <c r="E6790" s="29"/>
      <c r="F6790" s="24">
        <f t="shared" si="210"/>
        <v>14.17517</v>
      </c>
      <c r="G6790" s="24">
        <v>14.17517</v>
      </c>
      <c r="H6790" s="23">
        <v>3.0841099999999999</v>
      </c>
      <c r="I6790" s="23"/>
      <c r="J6790" s="23">
        <v>150</v>
      </c>
      <c r="K6790" s="23"/>
    </row>
    <row r="6791" spans="1:11" ht="12.75" customHeight="1" x14ac:dyDescent="0.25">
      <c r="A6791" s="20">
        <f t="shared" si="211"/>
        <v>43169.583333316885</v>
      </c>
      <c r="B6791" s="29">
        <v>7.5836100000000002</v>
      </c>
      <c r="C6791" s="30">
        <v>1.6853499999999999</v>
      </c>
      <c r="D6791" s="29">
        <v>56.227370000000001</v>
      </c>
      <c r="E6791" s="29"/>
      <c r="F6791" s="24">
        <f t="shared" si="210"/>
        <v>7.5836100000000002</v>
      </c>
      <c r="G6791" s="24">
        <v>7.5836100000000002</v>
      </c>
      <c r="H6791" s="23">
        <v>3.0821999999999998</v>
      </c>
      <c r="I6791" s="23"/>
      <c r="J6791" s="23">
        <v>150</v>
      </c>
      <c r="K6791" s="23"/>
    </row>
    <row r="6792" spans="1:11" ht="12.75" customHeight="1" x14ac:dyDescent="0.25">
      <c r="A6792" s="20">
        <f t="shared" si="211"/>
        <v>43169.624999983549</v>
      </c>
      <c r="B6792" s="29">
        <v>8.3702199999999998</v>
      </c>
      <c r="C6792" s="30">
        <v>0.77254</v>
      </c>
      <c r="D6792" s="29">
        <v>79.101320000000001</v>
      </c>
      <c r="E6792" s="29"/>
      <c r="F6792" s="24">
        <f t="shared" si="210"/>
        <v>8.3702199999999998</v>
      </c>
      <c r="G6792" s="24">
        <v>8.3702199999999998</v>
      </c>
      <c r="H6792" s="23">
        <v>3.0814699999999999</v>
      </c>
      <c r="I6792" s="23"/>
      <c r="J6792" s="23">
        <v>150</v>
      </c>
      <c r="K6792" s="23"/>
    </row>
    <row r="6793" spans="1:11" ht="12.75" customHeight="1" x14ac:dyDescent="0.25">
      <c r="A6793" s="20">
        <f t="shared" si="211"/>
        <v>43169.666666650213</v>
      </c>
      <c r="B6793" s="29">
        <v>7.3207199999999997</v>
      </c>
      <c r="C6793" s="30">
        <v>1.9424600000000001</v>
      </c>
      <c r="D6793" s="29">
        <v>69.882540000000006</v>
      </c>
      <c r="E6793" s="29"/>
      <c r="F6793" s="24">
        <f t="shared" si="210"/>
        <v>7.3207199999999997</v>
      </c>
      <c r="G6793" s="24">
        <v>7.3207199999999997</v>
      </c>
      <c r="H6793" s="23">
        <v>3.0694499999999998</v>
      </c>
      <c r="I6793" s="23"/>
      <c r="J6793" s="23">
        <v>150</v>
      </c>
      <c r="K6793" s="23"/>
    </row>
    <row r="6794" spans="1:11" ht="12.75" customHeight="1" x14ac:dyDescent="0.25">
      <c r="A6794" s="20">
        <f t="shared" si="211"/>
        <v>43169.708333316878</v>
      </c>
      <c r="B6794" s="29">
        <v>7.7640000000000002</v>
      </c>
      <c r="C6794" s="30">
        <v>1.8335300000000001</v>
      </c>
      <c r="D6794" s="29">
        <v>74.744720000000001</v>
      </c>
      <c r="E6794" s="29"/>
      <c r="F6794" s="24">
        <f t="shared" si="210"/>
        <v>7.7640000000000002</v>
      </c>
      <c r="G6794" s="24">
        <v>7.7640000000000002</v>
      </c>
      <c r="H6794" s="23">
        <v>3.0686399999999998</v>
      </c>
      <c r="I6794" s="23"/>
      <c r="J6794" s="23">
        <v>150</v>
      </c>
      <c r="K6794" s="23"/>
    </row>
    <row r="6795" spans="1:11" ht="12.75" customHeight="1" x14ac:dyDescent="0.25">
      <c r="A6795" s="20">
        <f t="shared" si="211"/>
        <v>43169.749999983542</v>
      </c>
      <c r="B6795" s="29">
        <v>12.108829999999999</v>
      </c>
      <c r="C6795" s="30">
        <v>1.4282300000000001</v>
      </c>
      <c r="D6795" s="29">
        <v>77.194090000000003</v>
      </c>
      <c r="E6795" s="29"/>
      <c r="F6795" s="24">
        <f t="shared" ref="F6795:F6858" si="212">IF(AND(B6795&gt;0,ISNUMBER(B6795)),B6795,"")</f>
        <v>12.108829999999999</v>
      </c>
      <c r="G6795" s="24">
        <v>12.108829999999999</v>
      </c>
      <c r="H6795" s="23">
        <v>3.06568</v>
      </c>
      <c r="I6795" s="23"/>
      <c r="J6795" s="23">
        <v>150</v>
      </c>
      <c r="K6795" s="23"/>
    </row>
    <row r="6796" spans="1:11" ht="12.75" customHeight="1" x14ac:dyDescent="0.25">
      <c r="A6796" s="20">
        <f t="shared" ref="A6796:A6859" si="213">A6795+1/24</f>
        <v>43169.791666650206</v>
      </c>
      <c r="B6796" s="29">
        <v>15.510999999999999</v>
      </c>
      <c r="C6796" s="30">
        <v>0.87683</v>
      </c>
      <c r="D6796" s="29">
        <v>83.021190000000004</v>
      </c>
      <c r="E6796" s="29"/>
      <c r="F6796" s="24">
        <f t="shared" si="212"/>
        <v>15.510999999999999</v>
      </c>
      <c r="G6796" s="24">
        <v>15.510999999999999</v>
      </c>
      <c r="H6796" s="23">
        <v>3.0655600000000001</v>
      </c>
      <c r="I6796" s="23"/>
      <c r="J6796" s="23">
        <v>150</v>
      </c>
      <c r="K6796" s="23"/>
    </row>
    <row r="6797" spans="1:11" ht="12.75" customHeight="1" x14ac:dyDescent="0.25">
      <c r="A6797" s="20">
        <f t="shared" si="213"/>
        <v>43169.83333331687</v>
      </c>
      <c r="B6797" s="29">
        <v>22.087720000000001</v>
      </c>
      <c r="C6797" s="30">
        <v>0.35933999999999999</v>
      </c>
      <c r="D6797" s="29">
        <v>182.4572</v>
      </c>
      <c r="E6797" s="29"/>
      <c r="F6797" s="24">
        <f t="shared" si="212"/>
        <v>22.087720000000001</v>
      </c>
      <c r="G6797" s="24">
        <v>22.087720000000001</v>
      </c>
      <c r="H6797" s="23">
        <v>3.06284</v>
      </c>
      <c r="I6797" s="23"/>
      <c r="J6797" s="23">
        <v>150</v>
      </c>
      <c r="K6797" s="23"/>
    </row>
    <row r="6798" spans="1:11" ht="12.75" customHeight="1" x14ac:dyDescent="0.25">
      <c r="A6798" s="20">
        <f t="shared" si="213"/>
        <v>43169.874999983535</v>
      </c>
      <c r="B6798" s="29">
        <v>20.517499999999998</v>
      </c>
      <c r="C6798" s="30">
        <v>0.33806000000000003</v>
      </c>
      <c r="D6798" s="29">
        <v>272.81110000000001</v>
      </c>
      <c r="E6798" s="29"/>
      <c r="F6798" s="24">
        <f t="shared" si="212"/>
        <v>20.517499999999998</v>
      </c>
      <c r="G6798" s="24">
        <v>20.517499999999998</v>
      </c>
      <c r="H6798" s="23">
        <v>3.06013</v>
      </c>
      <c r="I6798" s="23"/>
      <c r="J6798" s="23">
        <v>150</v>
      </c>
      <c r="K6798" s="23"/>
    </row>
    <row r="6799" spans="1:11" ht="12.75" customHeight="1" x14ac:dyDescent="0.25">
      <c r="A6799" s="20">
        <f t="shared" si="213"/>
        <v>43169.916666650199</v>
      </c>
      <c r="B6799" s="29">
        <v>11.048220000000001</v>
      </c>
      <c r="C6799" s="30">
        <v>0.41710000000000003</v>
      </c>
      <c r="D6799" s="29">
        <v>358.64139999999998</v>
      </c>
      <c r="E6799" s="29"/>
      <c r="F6799" s="24">
        <f t="shared" si="212"/>
        <v>11.048220000000001</v>
      </c>
      <c r="G6799" s="24">
        <v>11.048220000000001</v>
      </c>
      <c r="H6799" s="23">
        <v>3.0573899999999998</v>
      </c>
      <c r="I6799" s="23"/>
      <c r="J6799" s="23">
        <v>150</v>
      </c>
      <c r="K6799" s="23"/>
    </row>
    <row r="6800" spans="1:11" ht="12.75" customHeight="1" x14ac:dyDescent="0.25">
      <c r="A6800" s="20">
        <f t="shared" si="213"/>
        <v>43169.958333316863</v>
      </c>
      <c r="B6800" s="29">
        <v>7.9572799999999999</v>
      </c>
      <c r="C6800" s="30">
        <v>0.33756000000000003</v>
      </c>
      <c r="D6800" s="29">
        <v>317.8075</v>
      </c>
      <c r="E6800" s="29"/>
      <c r="F6800" s="24">
        <f t="shared" si="212"/>
        <v>7.9572799999999999</v>
      </c>
      <c r="G6800" s="24">
        <v>7.9572799999999999</v>
      </c>
      <c r="H6800" s="23">
        <v>3.05511</v>
      </c>
      <c r="I6800" s="23"/>
      <c r="J6800" s="23">
        <v>150</v>
      </c>
      <c r="K6800" s="23"/>
    </row>
    <row r="6801" spans="1:11" ht="12.75" customHeight="1" x14ac:dyDescent="0.25">
      <c r="A6801" s="20">
        <f t="shared" si="213"/>
        <v>43169.999999983527</v>
      </c>
      <c r="B6801" s="29">
        <v>14.09793</v>
      </c>
      <c r="C6801" s="30">
        <v>0.20727000000000001</v>
      </c>
      <c r="D6801" s="29">
        <v>242.86250000000001</v>
      </c>
      <c r="E6801" s="29"/>
      <c r="F6801" s="24">
        <f t="shared" si="212"/>
        <v>14.09793</v>
      </c>
      <c r="G6801" s="24">
        <v>14.09793</v>
      </c>
      <c r="H6801" s="23">
        <v>3.0550000000000002</v>
      </c>
      <c r="I6801" s="23"/>
      <c r="J6801" s="23">
        <v>150</v>
      </c>
      <c r="K6801" s="23"/>
    </row>
    <row r="6802" spans="1:11" ht="12.75" customHeight="1" x14ac:dyDescent="0.25">
      <c r="A6802" s="20">
        <f t="shared" si="213"/>
        <v>43170.041666650191</v>
      </c>
      <c r="B6802" s="29">
        <v>-3.7602699999999998</v>
      </c>
      <c r="C6802" s="30">
        <v>0.42176000000000002</v>
      </c>
      <c r="D6802" s="29">
        <v>255.45509999999999</v>
      </c>
      <c r="E6802" s="29"/>
      <c r="F6802" s="24" t="str">
        <f t="shared" si="212"/>
        <v/>
      </c>
      <c r="G6802" s="24" t="s">
        <v>189</v>
      </c>
      <c r="H6802" s="23">
        <v>3.0511699999999999</v>
      </c>
      <c r="I6802" s="23">
        <f>COUNTIF(G6802:G6825,"&gt;150")</f>
        <v>0</v>
      </c>
      <c r="J6802" s="23">
        <v>150</v>
      </c>
      <c r="K6802" s="23"/>
    </row>
    <row r="6803" spans="1:11" ht="12.75" customHeight="1" x14ac:dyDescent="0.25">
      <c r="A6803" s="20">
        <f t="shared" si="213"/>
        <v>43170.083333316856</v>
      </c>
      <c r="B6803" s="29">
        <v>10.99689</v>
      </c>
      <c r="C6803" s="30">
        <v>0.28527999999999998</v>
      </c>
      <c r="D6803" s="29">
        <v>92.788390000000007</v>
      </c>
      <c r="E6803" s="29"/>
      <c r="F6803" s="24">
        <f t="shared" si="212"/>
        <v>10.99689</v>
      </c>
      <c r="G6803" s="24">
        <v>10.99689</v>
      </c>
      <c r="H6803" s="23">
        <v>3.0452599999999999</v>
      </c>
      <c r="I6803" s="23"/>
      <c r="J6803" s="23">
        <v>150</v>
      </c>
      <c r="K6803" s="23"/>
    </row>
    <row r="6804" spans="1:11" ht="12.75" customHeight="1" x14ac:dyDescent="0.25">
      <c r="A6804" s="20">
        <f t="shared" si="213"/>
        <v>43170.12499998352</v>
      </c>
      <c r="B6804" s="29">
        <v>6.2134999999999998</v>
      </c>
      <c r="C6804" s="30">
        <v>0.30793999999999999</v>
      </c>
      <c r="D6804" s="29">
        <v>49.907020000000003</v>
      </c>
      <c r="E6804" s="29"/>
      <c r="F6804" s="24">
        <f t="shared" si="212"/>
        <v>6.2134999999999998</v>
      </c>
      <c r="G6804" s="24">
        <v>6.2134999999999998</v>
      </c>
      <c r="H6804" s="23">
        <v>3.03755</v>
      </c>
      <c r="I6804" s="23"/>
      <c r="J6804" s="23">
        <v>150</v>
      </c>
      <c r="K6804" s="23"/>
    </row>
    <row r="6805" spans="1:11" ht="12.75" customHeight="1" x14ac:dyDescent="0.25">
      <c r="A6805" s="20">
        <f t="shared" si="213"/>
        <v>43170.166666650184</v>
      </c>
      <c r="B6805" s="29">
        <v>16.67672</v>
      </c>
      <c r="C6805" s="30">
        <v>0.50185000000000002</v>
      </c>
      <c r="D6805" s="29">
        <v>159.16290000000001</v>
      </c>
      <c r="E6805" s="29"/>
      <c r="F6805" s="24">
        <f t="shared" si="212"/>
        <v>16.67672</v>
      </c>
      <c r="G6805" s="24">
        <v>16.67672</v>
      </c>
      <c r="H6805" s="23">
        <v>3.0306600000000001</v>
      </c>
      <c r="I6805" s="23"/>
      <c r="J6805" s="23">
        <v>150</v>
      </c>
      <c r="K6805" s="23"/>
    </row>
    <row r="6806" spans="1:11" ht="12.75" customHeight="1" x14ac:dyDescent="0.25">
      <c r="A6806" s="20">
        <f t="shared" si="213"/>
        <v>43170.208333316848</v>
      </c>
      <c r="B6806" s="29">
        <v>16.35472</v>
      </c>
      <c r="C6806" s="30">
        <v>0.46007999999999999</v>
      </c>
      <c r="D6806" s="29">
        <v>263.01209999999998</v>
      </c>
      <c r="E6806" s="29"/>
      <c r="F6806" s="24">
        <f t="shared" si="212"/>
        <v>16.35472</v>
      </c>
      <c r="G6806" s="24">
        <v>16.35472</v>
      </c>
      <c r="H6806" s="23">
        <v>3.0285600000000001</v>
      </c>
      <c r="I6806" s="23"/>
      <c r="J6806" s="23">
        <v>150</v>
      </c>
      <c r="K6806" s="23"/>
    </row>
    <row r="6807" spans="1:11" ht="12.75" customHeight="1" x14ac:dyDescent="0.25">
      <c r="A6807" s="20">
        <f t="shared" si="213"/>
        <v>43170.249999983513</v>
      </c>
      <c r="B6807" s="29">
        <v>6.7834500000000002</v>
      </c>
      <c r="C6807" s="30">
        <v>0.71443999999999996</v>
      </c>
      <c r="D6807" s="29">
        <v>260.80329999999998</v>
      </c>
      <c r="E6807" s="29"/>
      <c r="F6807" s="24">
        <f t="shared" si="212"/>
        <v>6.7834500000000002</v>
      </c>
      <c r="G6807" s="24">
        <v>6.7834500000000002</v>
      </c>
      <c r="H6807" s="23">
        <v>3.0281699999999998</v>
      </c>
      <c r="I6807" s="23"/>
      <c r="J6807" s="23">
        <v>150</v>
      </c>
      <c r="K6807" s="23"/>
    </row>
    <row r="6808" spans="1:11" ht="12.75" customHeight="1" x14ac:dyDescent="0.25">
      <c r="A6808" s="20">
        <f t="shared" si="213"/>
        <v>43170.291666650177</v>
      </c>
      <c r="B6808" s="29">
        <v>12.871</v>
      </c>
      <c r="C6808" s="30">
        <v>0.52773999999999999</v>
      </c>
      <c r="D6808" s="29">
        <v>255.79169999999999</v>
      </c>
      <c r="E6808" s="29"/>
      <c r="F6808" s="24">
        <f t="shared" si="212"/>
        <v>12.871</v>
      </c>
      <c r="G6808" s="24">
        <v>12.871</v>
      </c>
      <c r="H6808" s="23">
        <v>3.0245000000000002</v>
      </c>
      <c r="I6808" s="23"/>
      <c r="J6808" s="23">
        <v>150</v>
      </c>
      <c r="K6808" s="23"/>
    </row>
    <row r="6809" spans="1:11" ht="12.75" customHeight="1" x14ac:dyDescent="0.25">
      <c r="A6809" s="20">
        <f t="shared" si="213"/>
        <v>43170.333333316841</v>
      </c>
      <c r="B6809" s="29">
        <v>6.4274500000000003</v>
      </c>
      <c r="C6809" s="30">
        <v>0.33094000000000001</v>
      </c>
      <c r="D6809" s="29">
        <v>16.53895</v>
      </c>
      <c r="E6809" s="29"/>
      <c r="F6809" s="24">
        <f t="shared" si="212"/>
        <v>6.4274500000000003</v>
      </c>
      <c r="G6809" s="24">
        <v>6.4274500000000003</v>
      </c>
      <c r="H6809" s="23">
        <v>3.02406</v>
      </c>
      <c r="I6809" s="23"/>
      <c r="J6809" s="23">
        <v>150</v>
      </c>
      <c r="K6809" s="23"/>
    </row>
    <row r="6810" spans="1:11" ht="12.75" customHeight="1" x14ac:dyDescent="0.25">
      <c r="A6810" s="20">
        <f t="shared" si="213"/>
        <v>43170.374999983505</v>
      </c>
      <c r="B6810" s="29">
        <v>8.4087800000000001</v>
      </c>
      <c r="C6810" s="30">
        <v>0.24451000000000001</v>
      </c>
      <c r="D6810" s="29">
        <v>77.081289999999996</v>
      </c>
      <c r="E6810" s="29"/>
      <c r="F6810" s="24">
        <f t="shared" si="212"/>
        <v>8.4087800000000001</v>
      </c>
      <c r="G6810" s="24">
        <v>8.4087800000000001</v>
      </c>
      <c r="H6810" s="23">
        <v>3.0202800000000001</v>
      </c>
      <c r="I6810" s="23"/>
      <c r="J6810" s="23">
        <v>150</v>
      </c>
      <c r="K6810" s="23"/>
    </row>
    <row r="6811" spans="1:11" ht="12.75" customHeight="1" x14ac:dyDescent="0.25">
      <c r="A6811" s="20">
        <f t="shared" si="213"/>
        <v>43170.41666665017</v>
      </c>
      <c r="B6811" s="29">
        <v>11.26661</v>
      </c>
      <c r="C6811" s="30">
        <v>0.72907999999999995</v>
      </c>
      <c r="D6811" s="29">
        <v>94.978229999999996</v>
      </c>
      <c r="E6811" s="29"/>
      <c r="F6811" s="24">
        <f t="shared" si="212"/>
        <v>11.26661</v>
      </c>
      <c r="G6811" s="24">
        <v>11.26661</v>
      </c>
      <c r="H6811" s="23">
        <v>3.0189900000000001</v>
      </c>
      <c r="I6811" s="23"/>
      <c r="J6811" s="23">
        <v>150</v>
      </c>
      <c r="K6811" s="23"/>
    </row>
    <row r="6812" spans="1:11" ht="12.75" customHeight="1" x14ac:dyDescent="0.25">
      <c r="A6812" s="20">
        <f t="shared" si="213"/>
        <v>43170.458333316834</v>
      </c>
      <c r="B6812" s="29">
        <v>14.6555</v>
      </c>
      <c r="C6812" s="30">
        <v>0.99695</v>
      </c>
      <c r="D6812" s="29">
        <v>85.831419999999994</v>
      </c>
      <c r="E6812" s="29"/>
      <c r="F6812" s="24">
        <f t="shared" si="212"/>
        <v>14.6555</v>
      </c>
      <c r="G6812" s="24">
        <v>14.6555</v>
      </c>
      <c r="H6812" s="23">
        <v>3.01871</v>
      </c>
      <c r="I6812" s="23"/>
      <c r="J6812" s="23">
        <v>150</v>
      </c>
      <c r="K6812" s="23"/>
    </row>
    <row r="6813" spans="1:11" ht="12.75" customHeight="1" x14ac:dyDescent="0.25">
      <c r="A6813" s="20">
        <f t="shared" si="213"/>
        <v>43170.499999983498</v>
      </c>
      <c r="B6813" s="29">
        <v>18.149889999999999</v>
      </c>
      <c r="C6813" s="30">
        <v>0.78312999999999999</v>
      </c>
      <c r="D6813" s="29">
        <v>86.546530000000004</v>
      </c>
      <c r="E6813" s="29"/>
      <c r="F6813" s="24">
        <f t="shared" si="212"/>
        <v>18.149889999999999</v>
      </c>
      <c r="G6813" s="24">
        <v>18.149889999999999</v>
      </c>
      <c r="H6813" s="23">
        <v>3.0176099999999999</v>
      </c>
      <c r="I6813" s="23"/>
      <c r="J6813" s="23">
        <v>150</v>
      </c>
      <c r="K6813" s="23"/>
    </row>
    <row r="6814" spans="1:11" ht="12.75" customHeight="1" x14ac:dyDescent="0.25">
      <c r="A6814" s="20">
        <f t="shared" si="213"/>
        <v>43170.541666650162</v>
      </c>
      <c r="B6814" s="29">
        <v>10.437889999999999</v>
      </c>
      <c r="C6814" s="30">
        <v>0.90790999999999999</v>
      </c>
      <c r="D6814" s="29">
        <v>87.837389999999999</v>
      </c>
      <c r="E6814" s="29"/>
      <c r="F6814" s="24">
        <f t="shared" si="212"/>
        <v>10.437889999999999</v>
      </c>
      <c r="G6814" s="24">
        <v>10.437889999999999</v>
      </c>
      <c r="H6814" s="23">
        <v>3.0114999999999998</v>
      </c>
      <c r="I6814" s="23"/>
      <c r="J6814" s="23">
        <v>150</v>
      </c>
      <c r="K6814" s="23"/>
    </row>
    <row r="6815" spans="1:11" ht="12.75" customHeight="1" x14ac:dyDescent="0.25">
      <c r="A6815" s="20">
        <f t="shared" si="213"/>
        <v>43170.583333316827</v>
      </c>
      <c r="B6815" s="29">
        <v>12.863329999999999</v>
      </c>
      <c r="C6815" s="30">
        <v>1.1767300000000001</v>
      </c>
      <c r="D6815" s="29">
        <v>84.4221</v>
      </c>
      <c r="E6815" s="29"/>
      <c r="F6815" s="24">
        <f t="shared" si="212"/>
        <v>12.863329999999999</v>
      </c>
      <c r="G6815" s="24">
        <v>12.863329999999999</v>
      </c>
      <c r="H6815" s="23">
        <v>3.0059999999999998</v>
      </c>
      <c r="I6815" s="23"/>
      <c r="J6815" s="23">
        <v>150</v>
      </c>
      <c r="K6815" s="23"/>
    </row>
    <row r="6816" spans="1:11" ht="12.75" customHeight="1" x14ac:dyDescent="0.25">
      <c r="A6816" s="20">
        <f t="shared" si="213"/>
        <v>43170.624999983491</v>
      </c>
      <c r="B6816" s="29">
        <v>7.3491099999999996</v>
      </c>
      <c r="C6816" s="30">
        <v>0.64007999999999998</v>
      </c>
      <c r="D6816" s="29">
        <v>99.318820000000002</v>
      </c>
      <c r="E6816" s="29"/>
      <c r="F6816" s="24">
        <f t="shared" si="212"/>
        <v>7.3491099999999996</v>
      </c>
      <c r="G6816" s="24">
        <v>7.3491099999999996</v>
      </c>
      <c r="H6816" s="23">
        <v>3.0034999999999998</v>
      </c>
      <c r="I6816" s="23"/>
      <c r="J6816" s="23">
        <v>150</v>
      </c>
      <c r="K6816" s="23"/>
    </row>
    <row r="6817" spans="1:11" ht="12.75" customHeight="1" x14ac:dyDescent="0.25">
      <c r="A6817" s="20">
        <f t="shared" si="213"/>
        <v>43170.666666650155</v>
      </c>
      <c r="B6817" s="29">
        <v>15.2265</v>
      </c>
      <c r="C6817" s="30">
        <v>0.35527999999999998</v>
      </c>
      <c r="D6817" s="29">
        <v>127.6129</v>
      </c>
      <c r="E6817" s="29"/>
      <c r="F6817" s="24">
        <f t="shared" si="212"/>
        <v>15.2265</v>
      </c>
      <c r="G6817" s="24">
        <v>15.2265</v>
      </c>
      <c r="H6817" s="23">
        <v>3.0031099999999999</v>
      </c>
      <c r="I6817" s="23"/>
      <c r="J6817" s="23">
        <v>150</v>
      </c>
      <c r="K6817" s="23"/>
    </row>
    <row r="6818" spans="1:11" ht="12.75" customHeight="1" x14ac:dyDescent="0.25">
      <c r="A6818" s="20">
        <f t="shared" si="213"/>
        <v>43170.708333316819</v>
      </c>
      <c r="B6818" s="29">
        <v>25.27056</v>
      </c>
      <c r="C6818" s="30">
        <v>0.52595000000000003</v>
      </c>
      <c r="D6818" s="29">
        <v>149.11920000000001</v>
      </c>
      <c r="E6818" s="29"/>
      <c r="F6818" s="24">
        <f t="shared" si="212"/>
        <v>25.27056</v>
      </c>
      <c r="G6818" s="24">
        <v>25.27056</v>
      </c>
      <c r="H6818" s="23">
        <v>3</v>
      </c>
      <c r="I6818" s="23"/>
      <c r="J6818" s="23">
        <v>150</v>
      </c>
      <c r="K6818" s="23"/>
    </row>
    <row r="6819" spans="1:11" ht="12.75" customHeight="1" x14ac:dyDescent="0.25">
      <c r="A6819" s="20">
        <f t="shared" si="213"/>
        <v>43170.749999983484</v>
      </c>
      <c r="B6819" s="29">
        <v>16.061440000000001</v>
      </c>
      <c r="C6819" s="30">
        <v>0.23798</v>
      </c>
      <c r="D6819" s="29">
        <v>29.364270000000001</v>
      </c>
      <c r="E6819" s="29"/>
      <c r="F6819" s="24">
        <f t="shared" si="212"/>
        <v>16.061440000000001</v>
      </c>
      <c r="G6819" s="24">
        <v>16.061440000000001</v>
      </c>
      <c r="H6819" s="23">
        <v>2.9995099999999999</v>
      </c>
      <c r="I6819" s="23"/>
      <c r="J6819" s="23">
        <v>150</v>
      </c>
      <c r="K6819" s="23"/>
    </row>
    <row r="6820" spans="1:11" ht="12.75" customHeight="1" x14ac:dyDescent="0.25">
      <c r="A6820" s="20">
        <f t="shared" si="213"/>
        <v>43170.791666650148</v>
      </c>
      <c r="B6820" s="29">
        <v>8.1393900000000006</v>
      </c>
      <c r="C6820" s="30">
        <v>0.59552000000000005</v>
      </c>
      <c r="D6820" s="29">
        <v>94.520690000000002</v>
      </c>
      <c r="E6820" s="29"/>
      <c r="F6820" s="24">
        <f t="shared" si="212"/>
        <v>8.1393900000000006</v>
      </c>
      <c r="G6820" s="24">
        <v>8.1393900000000006</v>
      </c>
      <c r="H6820" s="23">
        <v>2.9972799999999999</v>
      </c>
      <c r="I6820" s="23"/>
      <c r="J6820" s="23">
        <v>150</v>
      </c>
      <c r="K6820" s="23"/>
    </row>
    <row r="6821" spans="1:11" ht="12.75" customHeight="1" x14ac:dyDescent="0.25">
      <c r="A6821" s="20">
        <f t="shared" si="213"/>
        <v>43170.833333316812</v>
      </c>
      <c r="B6821" s="29">
        <v>13.761609999999999</v>
      </c>
      <c r="C6821" s="30">
        <v>0.40772000000000003</v>
      </c>
      <c r="D6821" s="29">
        <v>200.10810000000001</v>
      </c>
      <c r="E6821" s="29"/>
      <c r="F6821" s="24">
        <f t="shared" si="212"/>
        <v>13.761609999999999</v>
      </c>
      <c r="G6821" s="24">
        <v>13.761609999999999</v>
      </c>
      <c r="H6821" s="23">
        <v>2.9941599999999999</v>
      </c>
      <c r="I6821" s="23"/>
      <c r="J6821" s="23">
        <v>150</v>
      </c>
      <c r="K6821" s="23"/>
    </row>
    <row r="6822" spans="1:11" ht="12.75" customHeight="1" x14ac:dyDescent="0.25">
      <c r="A6822" s="20">
        <f t="shared" si="213"/>
        <v>43170.874999983476</v>
      </c>
      <c r="B6822" s="29">
        <v>10.30878</v>
      </c>
      <c r="C6822" s="30">
        <v>0.59970999999999997</v>
      </c>
      <c r="D6822" s="29">
        <v>101.6947</v>
      </c>
      <c r="E6822" s="29"/>
      <c r="F6822" s="24">
        <f t="shared" si="212"/>
        <v>10.30878</v>
      </c>
      <c r="G6822" s="24">
        <v>10.30878</v>
      </c>
      <c r="H6822" s="23">
        <v>2.9886699999999999</v>
      </c>
      <c r="I6822" s="23"/>
      <c r="J6822" s="23">
        <v>150</v>
      </c>
      <c r="K6822" s="23"/>
    </row>
    <row r="6823" spans="1:11" ht="12.75" customHeight="1" x14ac:dyDescent="0.25">
      <c r="A6823" s="20">
        <f t="shared" si="213"/>
        <v>43170.916666650141</v>
      </c>
      <c r="B6823" s="29">
        <v>8.3846699999999998</v>
      </c>
      <c r="C6823" s="30">
        <v>0.19370000000000001</v>
      </c>
      <c r="D6823" s="29">
        <v>61.872320000000002</v>
      </c>
      <c r="E6823" s="29"/>
      <c r="F6823" s="24">
        <f t="shared" si="212"/>
        <v>8.3846699999999998</v>
      </c>
      <c r="G6823" s="24">
        <v>8.3846699999999998</v>
      </c>
      <c r="H6823" s="23">
        <v>2.9852799999999999</v>
      </c>
      <c r="I6823" s="23"/>
      <c r="J6823" s="23">
        <v>150</v>
      </c>
      <c r="K6823" s="23"/>
    </row>
    <row r="6824" spans="1:11" ht="12.75" customHeight="1" x14ac:dyDescent="0.25">
      <c r="A6824" s="20">
        <f t="shared" si="213"/>
        <v>43170.958333316805</v>
      </c>
      <c r="B6824" s="29">
        <v>7.8978400000000004</v>
      </c>
      <c r="C6824" s="30">
        <v>0.22151000000000001</v>
      </c>
      <c r="D6824" s="29">
        <v>55.855780000000003</v>
      </c>
      <c r="E6824" s="29"/>
      <c r="F6824" s="24">
        <f t="shared" si="212"/>
        <v>7.8978400000000004</v>
      </c>
      <c r="G6824" s="24">
        <v>7.8978400000000004</v>
      </c>
      <c r="H6824" s="23">
        <v>2.98522</v>
      </c>
      <c r="I6824" s="23"/>
      <c r="J6824" s="23">
        <v>150</v>
      </c>
      <c r="K6824" s="23"/>
    </row>
    <row r="6825" spans="1:11" ht="12.75" customHeight="1" x14ac:dyDescent="0.25">
      <c r="A6825" s="20">
        <f t="shared" si="213"/>
        <v>43170.999999983469</v>
      </c>
      <c r="B6825" s="29">
        <v>13.34693</v>
      </c>
      <c r="C6825" s="30">
        <v>0.25645000000000001</v>
      </c>
      <c r="D6825" s="29">
        <v>27.403449999999999</v>
      </c>
      <c r="E6825" s="29"/>
      <c r="F6825" s="24">
        <f t="shared" si="212"/>
        <v>13.34693</v>
      </c>
      <c r="G6825" s="24">
        <v>13.34693</v>
      </c>
      <c r="H6825" s="23">
        <v>2.9845299999999999</v>
      </c>
      <c r="I6825" s="23"/>
      <c r="J6825" s="23">
        <v>150</v>
      </c>
      <c r="K6825" s="23"/>
    </row>
    <row r="6826" spans="1:11" ht="12.75" customHeight="1" x14ac:dyDescent="0.25">
      <c r="A6826" s="20">
        <f t="shared" si="213"/>
        <v>43171.041666650133</v>
      </c>
      <c r="B6826" s="29">
        <v>10.675330000000001</v>
      </c>
      <c r="C6826" s="30">
        <v>0.30959999999999999</v>
      </c>
      <c r="D6826" s="29">
        <v>38.670169999999999</v>
      </c>
      <c r="E6826" s="29"/>
      <c r="F6826" s="24">
        <f t="shared" si="212"/>
        <v>10.675330000000001</v>
      </c>
      <c r="G6826" s="24">
        <v>10.675330000000001</v>
      </c>
      <c r="H6826" s="23">
        <v>2.98332</v>
      </c>
      <c r="I6826" s="23">
        <f>COUNTIF(G6826:G6849,"&gt;150")</f>
        <v>0</v>
      </c>
      <c r="J6826" s="23">
        <v>150</v>
      </c>
      <c r="K6826" s="23"/>
    </row>
    <row r="6827" spans="1:11" ht="12.75" customHeight="1" x14ac:dyDescent="0.25">
      <c r="A6827" s="20">
        <f t="shared" si="213"/>
        <v>43171.083333316798</v>
      </c>
      <c r="B6827" s="29">
        <v>12.799390000000001</v>
      </c>
      <c r="C6827" s="30">
        <v>0.45245000000000002</v>
      </c>
      <c r="D6827" s="29">
        <v>22.894780000000001</v>
      </c>
      <c r="E6827" s="29"/>
      <c r="F6827" s="24">
        <f t="shared" si="212"/>
        <v>12.799390000000001</v>
      </c>
      <c r="G6827" s="24">
        <v>12.799390000000001</v>
      </c>
      <c r="H6827" s="23">
        <v>2.9820799999999998</v>
      </c>
      <c r="I6827" s="23"/>
      <c r="J6827" s="23">
        <v>150</v>
      </c>
      <c r="K6827" s="23"/>
    </row>
    <row r="6828" spans="1:11" ht="12.75" customHeight="1" x14ac:dyDescent="0.25">
      <c r="A6828" s="20">
        <f t="shared" si="213"/>
        <v>43171.124999983462</v>
      </c>
      <c r="B6828" s="29">
        <v>8.6486099999999997</v>
      </c>
      <c r="C6828" s="30">
        <v>0.24176</v>
      </c>
      <c r="D6828" s="29">
        <v>108.2226</v>
      </c>
      <c r="E6828" s="29"/>
      <c r="F6828" s="24">
        <f t="shared" si="212"/>
        <v>8.6486099999999997</v>
      </c>
      <c r="G6828" s="24">
        <v>8.6486099999999997</v>
      </c>
      <c r="H6828" s="23">
        <v>2.9758900000000001</v>
      </c>
      <c r="I6828" s="23"/>
      <c r="J6828" s="23">
        <v>150</v>
      </c>
      <c r="K6828" s="23"/>
    </row>
    <row r="6829" spans="1:11" ht="12.75" customHeight="1" x14ac:dyDescent="0.25">
      <c r="A6829" s="20">
        <f t="shared" si="213"/>
        <v>43171.166666650126</v>
      </c>
      <c r="B6829" s="29">
        <v>12.04372</v>
      </c>
      <c r="C6829" s="30">
        <v>0.40248</v>
      </c>
      <c r="D6829" s="29">
        <v>265.59500000000003</v>
      </c>
      <c r="E6829" s="29"/>
      <c r="F6829" s="24">
        <f t="shared" si="212"/>
        <v>12.04372</v>
      </c>
      <c r="G6829" s="24">
        <v>12.04372</v>
      </c>
      <c r="H6829" s="23">
        <v>2.9684499999999998</v>
      </c>
      <c r="I6829" s="23"/>
      <c r="J6829" s="23">
        <v>150</v>
      </c>
      <c r="K6829" s="23"/>
    </row>
    <row r="6830" spans="1:11" ht="12.75" customHeight="1" x14ac:dyDescent="0.25">
      <c r="A6830" s="20">
        <f t="shared" si="213"/>
        <v>43171.20833331679</v>
      </c>
      <c r="B6830" s="29">
        <v>11.16455</v>
      </c>
      <c r="C6830" s="30">
        <v>0.51283999999999996</v>
      </c>
      <c r="D6830" s="29">
        <v>168.87190000000001</v>
      </c>
      <c r="E6830" s="29"/>
      <c r="F6830" s="24">
        <f t="shared" si="212"/>
        <v>11.16455</v>
      </c>
      <c r="G6830" s="24">
        <v>11.16455</v>
      </c>
      <c r="H6830" s="23">
        <v>2.9681099999999998</v>
      </c>
      <c r="I6830" s="23"/>
      <c r="J6830" s="23">
        <v>150</v>
      </c>
      <c r="K6830" s="23"/>
    </row>
    <row r="6831" spans="1:11" ht="12.75" customHeight="1" x14ac:dyDescent="0.25">
      <c r="A6831" s="20">
        <f t="shared" si="213"/>
        <v>43171.249999983454</v>
      </c>
      <c r="B6831" s="29">
        <v>10.988329999999999</v>
      </c>
      <c r="C6831" s="30">
        <v>0.53649999999999998</v>
      </c>
      <c r="D6831" s="29">
        <v>180.5635</v>
      </c>
      <c r="E6831" s="29"/>
      <c r="F6831" s="24">
        <f t="shared" si="212"/>
        <v>10.988329999999999</v>
      </c>
      <c r="G6831" s="24">
        <v>10.988329999999999</v>
      </c>
      <c r="H6831" s="23">
        <v>2.96434</v>
      </c>
      <c r="I6831" s="23"/>
      <c r="J6831" s="23">
        <v>150</v>
      </c>
      <c r="K6831" s="23"/>
    </row>
    <row r="6832" spans="1:11" ht="12.75" customHeight="1" x14ac:dyDescent="0.25">
      <c r="A6832" s="20">
        <f t="shared" si="213"/>
        <v>43171.291666650119</v>
      </c>
      <c r="B6832" s="29">
        <v>2.04345</v>
      </c>
      <c r="C6832" s="30">
        <v>0.26652999999999999</v>
      </c>
      <c r="D6832" s="29">
        <v>134.49369999999999</v>
      </c>
      <c r="E6832" s="29"/>
      <c r="F6832" s="24">
        <f t="shared" si="212"/>
        <v>2.04345</v>
      </c>
      <c r="G6832" s="24">
        <v>2.04345</v>
      </c>
      <c r="H6832" s="23">
        <v>2.9610799999999999</v>
      </c>
      <c r="I6832" s="23"/>
      <c r="J6832" s="23">
        <v>150</v>
      </c>
      <c r="K6832" s="23"/>
    </row>
    <row r="6833" spans="1:11" ht="12.75" customHeight="1" x14ac:dyDescent="0.25">
      <c r="A6833" s="20">
        <f t="shared" si="213"/>
        <v>43171.333333316783</v>
      </c>
      <c r="B6833" s="29">
        <v>2.4702199999999999</v>
      </c>
      <c r="C6833" s="30">
        <v>1.6640600000000001</v>
      </c>
      <c r="D6833" s="29">
        <v>187.85550000000001</v>
      </c>
      <c r="E6833" s="29"/>
      <c r="F6833" s="24">
        <f t="shared" si="212"/>
        <v>2.4702199999999999</v>
      </c>
      <c r="G6833" s="24">
        <v>2.4702199999999999</v>
      </c>
      <c r="H6833" s="23">
        <v>2.95817</v>
      </c>
      <c r="I6833" s="23"/>
      <c r="J6833" s="23">
        <v>150</v>
      </c>
      <c r="K6833" s="23"/>
    </row>
    <row r="6834" spans="1:11" ht="12.75" customHeight="1" x14ac:dyDescent="0.25">
      <c r="A6834" s="20">
        <f t="shared" si="213"/>
        <v>43171.374999983447</v>
      </c>
      <c r="B6834" s="29">
        <v>1.6797200000000001</v>
      </c>
      <c r="C6834" s="30">
        <v>1.4482299999999999</v>
      </c>
      <c r="D6834" s="29">
        <v>165.68260000000001</v>
      </c>
      <c r="E6834" s="29"/>
      <c r="F6834" s="24">
        <f t="shared" si="212"/>
        <v>1.6797200000000001</v>
      </c>
      <c r="G6834" s="24">
        <v>1.6797200000000001</v>
      </c>
      <c r="H6834" s="23">
        <v>2.9558399999999998</v>
      </c>
      <c r="I6834" s="23"/>
      <c r="J6834" s="23">
        <v>150</v>
      </c>
      <c r="K6834" s="23"/>
    </row>
    <row r="6835" spans="1:11" ht="12.75" customHeight="1" x14ac:dyDescent="0.25">
      <c r="A6835" s="20">
        <f t="shared" si="213"/>
        <v>43171.416666650111</v>
      </c>
      <c r="B6835" s="29"/>
      <c r="C6835" s="30">
        <v>0.30903000000000003</v>
      </c>
      <c r="D6835" s="29">
        <v>140.06469999999999</v>
      </c>
      <c r="E6835" s="29"/>
      <c r="F6835" s="24" t="str">
        <f t="shared" si="212"/>
        <v/>
      </c>
      <c r="G6835" s="24" t="s">
        <v>189</v>
      </c>
      <c r="H6835" s="23">
        <v>2.9552100000000001</v>
      </c>
      <c r="I6835" s="23"/>
      <c r="J6835" s="23">
        <v>150</v>
      </c>
      <c r="K6835" s="23"/>
    </row>
    <row r="6836" spans="1:11" ht="12.75" customHeight="1" x14ac:dyDescent="0.25">
      <c r="A6836" s="20">
        <f t="shared" si="213"/>
        <v>43171.458333316776</v>
      </c>
      <c r="B6836" s="29"/>
      <c r="C6836" s="30">
        <v>0.53593000000000002</v>
      </c>
      <c r="D6836" s="29">
        <v>176.24100000000001</v>
      </c>
      <c r="E6836" s="29"/>
      <c r="F6836" s="24" t="str">
        <f t="shared" si="212"/>
        <v/>
      </c>
      <c r="G6836" s="24" t="s">
        <v>189</v>
      </c>
      <c r="H6836" s="23">
        <v>2.95356</v>
      </c>
      <c r="I6836" s="23"/>
      <c r="J6836" s="23">
        <v>150</v>
      </c>
      <c r="K6836" s="23"/>
    </row>
    <row r="6837" spans="1:11" ht="12.75" customHeight="1" x14ac:dyDescent="0.25">
      <c r="A6837" s="20">
        <f t="shared" si="213"/>
        <v>43171.49999998344</v>
      </c>
      <c r="B6837" s="29">
        <v>5.2454400000000003</v>
      </c>
      <c r="C6837" s="30">
        <v>0.62948999999999999</v>
      </c>
      <c r="D6837" s="29">
        <v>78.830740000000006</v>
      </c>
      <c r="E6837" s="29"/>
      <c r="F6837" s="24">
        <f t="shared" si="212"/>
        <v>5.2454400000000003</v>
      </c>
      <c r="G6837" s="24">
        <v>5.2454400000000003</v>
      </c>
      <c r="H6837" s="23">
        <v>2.9466700000000001</v>
      </c>
      <c r="I6837" s="23"/>
      <c r="J6837" s="23">
        <v>150</v>
      </c>
      <c r="K6837" s="23"/>
    </row>
    <row r="6838" spans="1:11" ht="12.75" customHeight="1" x14ac:dyDescent="0.25">
      <c r="A6838" s="20">
        <f t="shared" si="213"/>
        <v>43171.541666650104</v>
      </c>
      <c r="B6838" s="29">
        <v>9.0846099999999996</v>
      </c>
      <c r="C6838" s="30">
        <v>0.99141999999999997</v>
      </c>
      <c r="D6838" s="29">
        <v>177.9316</v>
      </c>
      <c r="E6838" s="29"/>
      <c r="F6838" s="24">
        <f t="shared" si="212"/>
        <v>9.0846099999999996</v>
      </c>
      <c r="G6838" s="24">
        <v>9.0846099999999996</v>
      </c>
      <c r="H6838" s="23">
        <v>2.9463400000000002</v>
      </c>
      <c r="I6838" s="23"/>
      <c r="J6838" s="23">
        <v>150</v>
      </c>
      <c r="K6838" s="23"/>
    </row>
    <row r="6839" spans="1:11" ht="12.75" customHeight="1" x14ac:dyDescent="0.25">
      <c r="A6839" s="20">
        <f t="shared" si="213"/>
        <v>43171.583333316768</v>
      </c>
      <c r="B6839" s="29">
        <v>2.3902199999999998</v>
      </c>
      <c r="C6839" s="30">
        <v>2.3519100000000002</v>
      </c>
      <c r="D6839" s="29">
        <v>193.52500000000001</v>
      </c>
      <c r="E6839" s="29"/>
      <c r="F6839" s="24">
        <f t="shared" si="212"/>
        <v>2.3902199999999998</v>
      </c>
      <c r="G6839" s="24">
        <v>2.3902199999999998</v>
      </c>
      <c r="H6839" s="23">
        <v>2.9289299999999998</v>
      </c>
      <c r="I6839" s="23"/>
      <c r="J6839" s="23">
        <v>150</v>
      </c>
      <c r="K6839" s="23"/>
    </row>
    <row r="6840" spans="1:11" ht="12.75" customHeight="1" x14ac:dyDescent="0.25">
      <c r="A6840" s="20">
        <f t="shared" si="213"/>
        <v>43171.624999983433</v>
      </c>
      <c r="B6840" s="29"/>
      <c r="C6840" s="30">
        <v>2.7856399999999999</v>
      </c>
      <c r="D6840" s="29">
        <v>193.21950000000001</v>
      </c>
      <c r="E6840" s="29"/>
      <c r="F6840" s="24" t="str">
        <f t="shared" si="212"/>
        <v/>
      </c>
      <c r="G6840" s="24" t="s">
        <v>189</v>
      </c>
      <c r="H6840" s="23">
        <v>2.9255300000000002</v>
      </c>
      <c r="I6840" s="23"/>
      <c r="J6840" s="23">
        <v>150</v>
      </c>
      <c r="K6840" s="23"/>
    </row>
    <row r="6841" spans="1:11" ht="12.75" customHeight="1" x14ac:dyDescent="0.25">
      <c r="A6841" s="20">
        <f t="shared" si="213"/>
        <v>43171.666666650097</v>
      </c>
      <c r="B6841" s="29">
        <v>-0.2218</v>
      </c>
      <c r="C6841" s="30">
        <v>3.1053500000000001</v>
      </c>
      <c r="D6841" s="29">
        <v>202.35720000000001</v>
      </c>
      <c r="E6841" s="29"/>
      <c r="F6841" s="24" t="str">
        <f t="shared" si="212"/>
        <v/>
      </c>
      <c r="G6841" s="24" t="s">
        <v>189</v>
      </c>
      <c r="H6841" s="23">
        <v>2.9246099999999999</v>
      </c>
      <c r="I6841" s="23"/>
      <c r="J6841" s="23">
        <v>150</v>
      </c>
      <c r="K6841" s="23"/>
    </row>
    <row r="6842" spans="1:11" ht="12.75" customHeight="1" x14ac:dyDescent="0.25">
      <c r="A6842" s="20">
        <f t="shared" si="213"/>
        <v>43171.708333316761</v>
      </c>
      <c r="B6842" s="29">
        <v>6.9877200000000004</v>
      </c>
      <c r="C6842" s="30">
        <v>3.1303100000000001</v>
      </c>
      <c r="D6842" s="29">
        <v>202.78989999999999</v>
      </c>
      <c r="E6842" s="29"/>
      <c r="F6842" s="24">
        <f t="shared" si="212"/>
        <v>6.9877200000000004</v>
      </c>
      <c r="G6842" s="24">
        <v>6.9877200000000004</v>
      </c>
      <c r="H6842" s="23">
        <v>2.92422</v>
      </c>
      <c r="I6842" s="23"/>
      <c r="J6842" s="23">
        <v>150</v>
      </c>
      <c r="K6842" s="23"/>
    </row>
    <row r="6843" spans="1:11" ht="12.75" customHeight="1" x14ac:dyDescent="0.25">
      <c r="A6843" s="20">
        <f t="shared" si="213"/>
        <v>43171.749999983425</v>
      </c>
      <c r="B6843" s="29">
        <v>5.1208900000000002</v>
      </c>
      <c r="C6843" s="30">
        <v>3.5116800000000001</v>
      </c>
      <c r="D6843" s="29">
        <v>204.7148</v>
      </c>
      <c r="E6843" s="29"/>
      <c r="F6843" s="24">
        <f t="shared" si="212"/>
        <v>5.1208900000000002</v>
      </c>
      <c r="G6843" s="24">
        <v>5.1208900000000002</v>
      </c>
      <c r="H6843" s="23">
        <v>2.9241100000000002</v>
      </c>
      <c r="I6843" s="23"/>
      <c r="J6843" s="23">
        <v>150</v>
      </c>
      <c r="K6843" s="23"/>
    </row>
    <row r="6844" spans="1:11" ht="12.75" customHeight="1" x14ac:dyDescent="0.25">
      <c r="A6844" s="20">
        <f t="shared" si="213"/>
        <v>43171.79166665009</v>
      </c>
      <c r="B6844" s="29">
        <v>-1.11467</v>
      </c>
      <c r="C6844" s="30">
        <v>4.6574200000000001</v>
      </c>
      <c r="D6844" s="29">
        <v>211.56139999999999</v>
      </c>
      <c r="E6844" s="29"/>
      <c r="F6844" s="24" t="str">
        <f t="shared" si="212"/>
        <v/>
      </c>
      <c r="G6844" s="24" t="s">
        <v>189</v>
      </c>
      <c r="H6844" s="23">
        <v>2.9238300000000002</v>
      </c>
      <c r="I6844" s="23"/>
      <c r="J6844" s="23">
        <v>150</v>
      </c>
      <c r="K6844" s="23"/>
    </row>
    <row r="6845" spans="1:11" ht="12.75" customHeight="1" x14ac:dyDescent="0.25">
      <c r="A6845" s="20">
        <f t="shared" si="213"/>
        <v>43171.833333316754</v>
      </c>
      <c r="B6845" s="29">
        <v>1.304</v>
      </c>
      <c r="C6845" s="30">
        <v>4.2158800000000003</v>
      </c>
      <c r="D6845" s="29">
        <v>212.98609999999999</v>
      </c>
      <c r="E6845" s="29"/>
      <c r="F6845" s="24">
        <f t="shared" si="212"/>
        <v>1.304</v>
      </c>
      <c r="G6845" s="24">
        <v>1.304</v>
      </c>
      <c r="H6845" s="23">
        <v>2.9151699999999998</v>
      </c>
      <c r="I6845" s="23"/>
      <c r="J6845" s="23">
        <v>150</v>
      </c>
      <c r="K6845" s="23"/>
    </row>
    <row r="6846" spans="1:11" ht="12.75" customHeight="1" x14ac:dyDescent="0.25">
      <c r="A6846" s="20">
        <f t="shared" si="213"/>
        <v>43171.874999983418</v>
      </c>
      <c r="B6846" s="29">
        <v>4.7030599999999998</v>
      </c>
      <c r="C6846" s="30">
        <v>4.4084700000000003</v>
      </c>
      <c r="D6846" s="29">
        <v>222.44370000000001</v>
      </c>
      <c r="E6846" s="29"/>
      <c r="F6846" s="24">
        <f t="shared" si="212"/>
        <v>4.7030599999999998</v>
      </c>
      <c r="G6846" s="24">
        <v>4.7030599999999998</v>
      </c>
      <c r="H6846" s="23">
        <v>2.9077799999999998</v>
      </c>
      <c r="I6846" s="23"/>
      <c r="J6846" s="23">
        <v>150</v>
      </c>
      <c r="K6846" s="23"/>
    </row>
    <row r="6847" spans="1:11" ht="12.75" customHeight="1" x14ac:dyDescent="0.25">
      <c r="A6847" s="20">
        <f t="shared" si="213"/>
        <v>43171.916666650082</v>
      </c>
      <c r="B6847" s="29">
        <v>14.43778</v>
      </c>
      <c r="C6847" s="30">
        <v>4.1452099999999996</v>
      </c>
      <c r="D6847" s="29">
        <v>222.3775</v>
      </c>
      <c r="E6847" s="29"/>
      <c r="F6847" s="24">
        <f t="shared" si="212"/>
        <v>14.43778</v>
      </c>
      <c r="G6847" s="24">
        <v>14.43778</v>
      </c>
      <c r="H6847" s="23">
        <v>2.9066700000000001</v>
      </c>
      <c r="I6847" s="23"/>
      <c r="J6847" s="23">
        <v>150</v>
      </c>
      <c r="K6847" s="23"/>
    </row>
    <row r="6848" spans="1:11" ht="12.75" customHeight="1" x14ac:dyDescent="0.25">
      <c r="A6848" s="20">
        <f t="shared" si="213"/>
        <v>43171.958333316747</v>
      </c>
      <c r="B6848" s="29">
        <v>7.8293299999999997</v>
      </c>
      <c r="C6848" s="30">
        <v>4.3908800000000001</v>
      </c>
      <c r="D6848" s="29">
        <v>223.68799999999999</v>
      </c>
      <c r="E6848" s="29"/>
      <c r="F6848" s="24">
        <f t="shared" si="212"/>
        <v>7.8293299999999997</v>
      </c>
      <c r="G6848" s="24">
        <v>7.8293299999999997</v>
      </c>
      <c r="H6848" s="23">
        <v>2.90361</v>
      </c>
      <c r="I6848" s="23"/>
      <c r="J6848" s="23">
        <v>150</v>
      </c>
      <c r="K6848" s="23"/>
    </row>
    <row r="6849" spans="1:11" ht="12.75" customHeight="1" x14ac:dyDescent="0.25">
      <c r="A6849" s="20">
        <f t="shared" si="213"/>
        <v>43171.999999983411</v>
      </c>
      <c r="B6849" s="29">
        <v>8.8311899999999994</v>
      </c>
      <c r="C6849" s="30">
        <v>3.49492</v>
      </c>
      <c r="D6849" s="29">
        <v>217.3193</v>
      </c>
      <c r="E6849" s="29"/>
      <c r="F6849" s="24">
        <f t="shared" si="212"/>
        <v>8.8311899999999994</v>
      </c>
      <c r="G6849" s="24">
        <v>8.8311899999999994</v>
      </c>
      <c r="H6849" s="23">
        <v>2.9002599999999998</v>
      </c>
      <c r="I6849" s="23"/>
      <c r="J6849" s="23">
        <v>150</v>
      </c>
      <c r="K6849" s="23"/>
    </row>
    <row r="6850" spans="1:11" ht="12.75" customHeight="1" x14ac:dyDescent="0.25">
      <c r="A6850" s="20">
        <f t="shared" si="213"/>
        <v>43172.041666650075</v>
      </c>
      <c r="B6850" s="29">
        <v>11.447190000000001</v>
      </c>
      <c r="C6850" s="30">
        <v>1.5285899999999999</v>
      </c>
      <c r="D6850" s="29">
        <v>296.89400000000001</v>
      </c>
      <c r="E6850" s="29"/>
      <c r="F6850" s="24">
        <f t="shared" si="212"/>
        <v>11.447190000000001</v>
      </c>
      <c r="G6850" s="24">
        <v>11.447190000000001</v>
      </c>
      <c r="H6850" s="23">
        <v>2.8998300000000001</v>
      </c>
      <c r="I6850" s="23">
        <f>COUNTIF(G6850:G6873,"&gt;150")</f>
        <v>0</v>
      </c>
      <c r="J6850" s="23">
        <v>150</v>
      </c>
      <c r="K6850" s="23"/>
    </row>
    <row r="6851" spans="1:11" ht="12.75" customHeight="1" x14ac:dyDescent="0.25">
      <c r="A6851" s="20">
        <f t="shared" si="213"/>
        <v>43172.083333316739</v>
      </c>
      <c r="B6851" s="29">
        <v>8.2557700000000001</v>
      </c>
      <c r="C6851" s="30">
        <v>0.80374000000000001</v>
      </c>
      <c r="D6851" s="29">
        <v>268.09410000000003</v>
      </c>
      <c r="E6851" s="29"/>
      <c r="F6851" s="24">
        <f t="shared" si="212"/>
        <v>8.2557700000000001</v>
      </c>
      <c r="G6851" s="24">
        <v>8.2557700000000001</v>
      </c>
      <c r="H6851" s="23">
        <v>2.89933</v>
      </c>
      <c r="I6851" s="23"/>
      <c r="J6851" s="23">
        <v>150</v>
      </c>
      <c r="K6851" s="23"/>
    </row>
    <row r="6852" spans="1:11" ht="12.75" customHeight="1" x14ac:dyDescent="0.25">
      <c r="A6852" s="20">
        <f t="shared" si="213"/>
        <v>43172.124999983404</v>
      </c>
      <c r="B6852" s="29">
        <v>13.094849999999999</v>
      </c>
      <c r="C6852" s="30">
        <v>2.8203200000000002</v>
      </c>
      <c r="D6852" s="29">
        <v>213.59299999999999</v>
      </c>
      <c r="E6852" s="29"/>
      <c r="F6852" s="24">
        <f t="shared" si="212"/>
        <v>13.094849999999999</v>
      </c>
      <c r="G6852" s="24">
        <v>13.094849999999999</v>
      </c>
      <c r="H6852" s="23">
        <v>2.8991699999999998</v>
      </c>
      <c r="I6852" s="23"/>
      <c r="J6852" s="23">
        <v>150</v>
      </c>
      <c r="K6852" s="23"/>
    </row>
    <row r="6853" spans="1:11" ht="12.75" customHeight="1" x14ac:dyDescent="0.25">
      <c r="A6853" s="20">
        <f t="shared" si="213"/>
        <v>43172.166666650068</v>
      </c>
      <c r="B6853" s="29">
        <v>14.469989999999999</v>
      </c>
      <c r="C6853" s="30">
        <v>1.1912400000000001</v>
      </c>
      <c r="D6853" s="29">
        <v>187.3312</v>
      </c>
      <c r="E6853" s="29"/>
      <c r="F6853" s="24">
        <f t="shared" si="212"/>
        <v>14.469989999999999</v>
      </c>
      <c r="G6853" s="24">
        <v>14.469989999999999</v>
      </c>
      <c r="H6853" s="23">
        <v>2.8978899999999999</v>
      </c>
      <c r="I6853" s="23"/>
      <c r="J6853" s="23">
        <v>150</v>
      </c>
      <c r="K6853" s="23"/>
    </row>
    <row r="6854" spans="1:11" ht="12.75" customHeight="1" x14ac:dyDescent="0.25">
      <c r="A6854" s="20">
        <f t="shared" si="213"/>
        <v>43172.208333316732</v>
      </c>
      <c r="B6854" s="29">
        <v>12.65963</v>
      </c>
      <c r="C6854" s="30">
        <v>2.0041600000000002</v>
      </c>
      <c r="D6854" s="29">
        <v>219.77539999999999</v>
      </c>
      <c r="E6854" s="29"/>
      <c r="F6854" s="24">
        <f t="shared" si="212"/>
        <v>12.65963</v>
      </c>
      <c r="G6854" s="24">
        <v>12.65963</v>
      </c>
      <c r="H6854" s="23">
        <v>2.8971100000000001</v>
      </c>
      <c r="I6854" s="23"/>
      <c r="J6854" s="23">
        <v>150</v>
      </c>
      <c r="K6854" s="23"/>
    </row>
    <row r="6855" spans="1:11" ht="12.75" customHeight="1" x14ac:dyDescent="0.25">
      <c r="A6855" s="20">
        <f t="shared" si="213"/>
        <v>43172.249999983396</v>
      </c>
      <c r="B6855" s="29">
        <v>7.7710699999999999</v>
      </c>
      <c r="C6855" s="30">
        <v>1.71719</v>
      </c>
      <c r="D6855" s="29">
        <v>239.81829999999999</v>
      </c>
      <c r="E6855" s="29"/>
      <c r="F6855" s="24">
        <f t="shared" si="212"/>
        <v>7.7710699999999999</v>
      </c>
      <c r="G6855" s="24">
        <v>7.7710699999999999</v>
      </c>
      <c r="H6855" s="23">
        <v>2.8903500000000002</v>
      </c>
      <c r="I6855" s="23"/>
      <c r="J6855" s="23">
        <v>150</v>
      </c>
      <c r="K6855" s="23"/>
    </row>
    <row r="6856" spans="1:11" ht="12.75" customHeight="1" x14ac:dyDescent="0.25">
      <c r="A6856" s="20">
        <f t="shared" si="213"/>
        <v>43172.291666650061</v>
      </c>
      <c r="B6856" s="29">
        <v>6.8197700000000001</v>
      </c>
      <c r="C6856" s="30">
        <v>2.6067399999999998</v>
      </c>
      <c r="D6856" s="29">
        <v>236.14769999999999</v>
      </c>
      <c r="E6856" s="29"/>
      <c r="F6856" s="24">
        <f t="shared" si="212"/>
        <v>6.8197700000000001</v>
      </c>
      <c r="G6856" s="24">
        <v>6.8197700000000001</v>
      </c>
      <c r="H6856" s="23">
        <v>2.8760599999999998</v>
      </c>
      <c r="I6856" s="23"/>
      <c r="J6856" s="23">
        <v>150</v>
      </c>
      <c r="K6856" s="23"/>
    </row>
    <row r="6857" spans="1:11" ht="12.75" customHeight="1" x14ac:dyDescent="0.25">
      <c r="A6857" s="20">
        <f t="shared" si="213"/>
        <v>43172.333333316725</v>
      </c>
      <c r="B6857" s="29">
        <v>11.183</v>
      </c>
      <c r="C6857" s="30">
        <v>3.2733599999999998</v>
      </c>
      <c r="D6857" s="29">
        <v>240.7877</v>
      </c>
      <c r="E6857" s="29"/>
      <c r="F6857" s="24">
        <f t="shared" si="212"/>
        <v>11.183</v>
      </c>
      <c r="G6857" s="24">
        <v>11.183</v>
      </c>
      <c r="H6857" s="23">
        <v>2.87541</v>
      </c>
      <c r="I6857" s="23"/>
      <c r="J6857" s="23">
        <v>150</v>
      </c>
      <c r="K6857" s="23"/>
    </row>
    <row r="6858" spans="1:11" ht="12.75" customHeight="1" x14ac:dyDescent="0.25">
      <c r="A6858" s="20">
        <f t="shared" si="213"/>
        <v>43172.374999983389</v>
      </c>
      <c r="B6858" s="29">
        <v>10.60022</v>
      </c>
      <c r="C6858" s="30">
        <v>3.9035500000000001</v>
      </c>
      <c r="D6858" s="29">
        <v>250.62029999999999</v>
      </c>
      <c r="E6858" s="29"/>
      <c r="F6858" s="24">
        <f t="shared" si="212"/>
        <v>10.60022</v>
      </c>
      <c r="G6858" s="24">
        <v>10.60022</v>
      </c>
      <c r="H6858" s="23">
        <v>2.8727200000000002</v>
      </c>
      <c r="I6858" s="23"/>
      <c r="J6858" s="23">
        <v>150</v>
      </c>
      <c r="K6858" s="23"/>
    </row>
    <row r="6859" spans="1:11" ht="12.75" customHeight="1" x14ac:dyDescent="0.25">
      <c r="A6859" s="20">
        <f t="shared" si="213"/>
        <v>43172.416666650053</v>
      </c>
      <c r="B6859" s="29">
        <v>11.025829999999999</v>
      </c>
      <c r="C6859" s="30">
        <v>4.1002099999999997</v>
      </c>
      <c r="D6859" s="29">
        <v>238.91900000000001</v>
      </c>
      <c r="E6859" s="29"/>
      <c r="F6859" s="24">
        <f t="shared" ref="F6859:F6922" si="214">IF(AND(B6859&gt;0,ISNUMBER(B6859)),B6859,"")</f>
        <v>11.025829999999999</v>
      </c>
      <c r="G6859" s="24">
        <v>11.025829999999999</v>
      </c>
      <c r="H6859" s="23">
        <v>2.87208</v>
      </c>
      <c r="I6859" s="23"/>
      <c r="J6859" s="23">
        <v>150</v>
      </c>
      <c r="K6859" s="23"/>
    </row>
    <row r="6860" spans="1:11" ht="12.75" customHeight="1" x14ac:dyDescent="0.25">
      <c r="A6860" s="20">
        <f t="shared" ref="A6860:A6923" si="215">A6859+1/24</f>
        <v>43172.458333316717</v>
      </c>
      <c r="B6860" s="29">
        <v>24.94042</v>
      </c>
      <c r="C6860" s="30">
        <v>6.0826500000000001</v>
      </c>
      <c r="D6860" s="29">
        <v>249.27449999999999</v>
      </c>
      <c r="E6860" s="29"/>
      <c r="F6860" s="24">
        <f t="shared" si="214"/>
        <v>24.94042</v>
      </c>
      <c r="G6860" s="24">
        <v>24.94042</v>
      </c>
      <c r="H6860" s="23">
        <v>2.8718300000000001</v>
      </c>
      <c r="I6860" s="23"/>
      <c r="J6860" s="23">
        <v>150</v>
      </c>
      <c r="K6860" s="23"/>
    </row>
    <row r="6861" spans="1:11" ht="12.75" customHeight="1" x14ac:dyDescent="0.25">
      <c r="A6861" s="20">
        <f t="shared" si="215"/>
        <v>43172.499999983382</v>
      </c>
      <c r="B6861" s="29">
        <v>18.953330000000001</v>
      </c>
      <c r="C6861" s="30">
        <v>6.2732799999999997</v>
      </c>
      <c r="D6861" s="29">
        <v>260.54149999999998</v>
      </c>
      <c r="E6861" s="29"/>
      <c r="F6861" s="24">
        <f t="shared" si="214"/>
        <v>18.953330000000001</v>
      </c>
      <c r="G6861" s="24">
        <v>18.953330000000001</v>
      </c>
      <c r="H6861" s="23">
        <v>2.8708900000000002</v>
      </c>
      <c r="I6861" s="23"/>
      <c r="J6861" s="23">
        <v>150</v>
      </c>
      <c r="K6861" s="23"/>
    </row>
    <row r="6862" spans="1:11" ht="12.75" customHeight="1" x14ac:dyDescent="0.25">
      <c r="A6862" s="20">
        <f t="shared" si="215"/>
        <v>43172.541666650046</v>
      </c>
      <c r="B6862" s="29">
        <v>23.447510000000001</v>
      </c>
      <c r="C6862" s="30">
        <v>5.1298500000000002</v>
      </c>
      <c r="D6862" s="29">
        <v>247.90010000000001</v>
      </c>
      <c r="E6862" s="29"/>
      <c r="F6862" s="24">
        <f t="shared" si="214"/>
        <v>23.447510000000001</v>
      </c>
      <c r="G6862" s="24">
        <v>23.447510000000001</v>
      </c>
      <c r="H6862" s="23">
        <v>2.8698299999999999</v>
      </c>
      <c r="I6862" s="23"/>
      <c r="J6862" s="23">
        <v>150</v>
      </c>
      <c r="K6862" s="23"/>
    </row>
    <row r="6863" spans="1:11" ht="12.75" customHeight="1" x14ac:dyDescent="0.25">
      <c r="A6863" s="20">
        <f t="shared" si="215"/>
        <v>43172.58333331671</v>
      </c>
      <c r="B6863" s="29">
        <v>36.588439999999999</v>
      </c>
      <c r="C6863" s="30">
        <v>4.5793799999999996</v>
      </c>
      <c r="D6863" s="29">
        <v>239.19110000000001</v>
      </c>
      <c r="E6863" s="29"/>
      <c r="F6863" s="24">
        <f t="shared" si="214"/>
        <v>36.588439999999999</v>
      </c>
      <c r="G6863" s="24">
        <v>36.588439999999999</v>
      </c>
      <c r="H6863" s="23">
        <v>2.8670499999999999</v>
      </c>
      <c r="I6863" s="23"/>
      <c r="J6863" s="23">
        <v>150</v>
      </c>
      <c r="K6863" s="23"/>
    </row>
    <row r="6864" spans="1:11" ht="12.75" customHeight="1" x14ac:dyDescent="0.25">
      <c r="A6864" s="20">
        <f t="shared" si="215"/>
        <v>43172.624999983374</v>
      </c>
      <c r="B6864" s="29">
        <v>20.295719999999999</v>
      </c>
      <c r="C6864" s="30">
        <v>5.3764799999999999</v>
      </c>
      <c r="D6864" s="29">
        <v>254.0917</v>
      </c>
      <c r="E6864" s="29"/>
      <c r="F6864" s="24">
        <f t="shared" si="214"/>
        <v>20.295719999999999</v>
      </c>
      <c r="G6864" s="24">
        <v>20.295719999999999</v>
      </c>
      <c r="H6864" s="23">
        <v>2.8621699999999999</v>
      </c>
      <c r="I6864" s="23"/>
      <c r="J6864" s="23">
        <v>150</v>
      </c>
      <c r="K6864" s="23"/>
    </row>
    <row r="6865" spans="1:11" ht="12.75" customHeight="1" x14ac:dyDescent="0.25">
      <c r="A6865" s="20">
        <f t="shared" si="215"/>
        <v>43172.666666650039</v>
      </c>
      <c r="B6865" s="29">
        <v>20.6814</v>
      </c>
      <c r="C6865" s="30">
        <v>5.3734599999999997</v>
      </c>
      <c r="D6865" s="29">
        <v>265.0378</v>
      </c>
      <c r="E6865" s="29"/>
      <c r="F6865" s="24">
        <f t="shared" si="214"/>
        <v>20.6814</v>
      </c>
      <c r="G6865" s="24">
        <v>20.6814</v>
      </c>
      <c r="H6865" s="23">
        <v>2.84945</v>
      </c>
      <c r="I6865" s="23"/>
      <c r="J6865" s="23">
        <v>150</v>
      </c>
      <c r="K6865" s="23"/>
    </row>
    <row r="6866" spans="1:11" ht="12.75" customHeight="1" x14ac:dyDescent="0.25">
      <c r="A6866" s="20">
        <f t="shared" si="215"/>
        <v>43172.708333316703</v>
      </c>
      <c r="B6866" s="29">
        <v>45.667230000000004</v>
      </c>
      <c r="C6866" s="30">
        <v>3.9997400000000001</v>
      </c>
      <c r="D6866" s="29">
        <v>274.9058</v>
      </c>
      <c r="E6866" s="29"/>
      <c r="F6866" s="24">
        <f t="shared" si="214"/>
        <v>45.667230000000004</v>
      </c>
      <c r="G6866" s="24">
        <v>45.667230000000004</v>
      </c>
      <c r="H6866" s="23">
        <v>2.8490700000000002</v>
      </c>
      <c r="I6866" s="23"/>
      <c r="J6866" s="23">
        <v>150</v>
      </c>
      <c r="K6866" s="23"/>
    </row>
    <row r="6867" spans="1:11" ht="12.75" customHeight="1" x14ac:dyDescent="0.25">
      <c r="A6867" s="20">
        <f t="shared" si="215"/>
        <v>43172.749999983367</v>
      </c>
      <c r="B6867" s="29">
        <v>45.826369999999997</v>
      </c>
      <c r="C6867" s="30">
        <v>3.1591300000000002</v>
      </c>
      <c r="D6867" s="29">
        <v>271.45670000000001</v>
      </c>
      <c r="E6867" s="29"/>
      <c r="F6867" s="24">
        <f t="shared" si="214"/>
        <v>45.826369999999997</v>
      </c>
      <c r="G6867" s="24">
        <v>45.826369999999997</v>
      </c>
      <c r="H6867" s="23">
        <v>2.84517</v>
      </c>
      <c r="I6867" s="23"/>
      <c r="J6867" s="23">
        <v>150</v>
      </c>
      <c r="K6867" s="23"/>
    </row>
    <row r="6868" spans="1:11" ht="12.75" customHeight="1" x14ac:dyDescent="0.25">
      <c r="A6868" s="20">
        <f t="shared" si="215"/>
        <v>43172.791666650031</v>
      </c>
      <c r="B6868" s="29">
        <v>19.095970000000001</v>
      </c>
      <c r="C6868" s="30">
        <v>1.61145</v>
      </c>
      <c r="D6868" s="29">
        <v>265.3904</v>
      </c>
      <c r="E6868" s="29"/>
      <c r="F6868" s="24">
        <f t="shared" si="214"/>
        <v>19.095970000000001</v>
      </c>
      <c r="G6868" s="24">
        <v>19.095970000000001</v>
      </c>
      <c r="H6868" s="23">
        <v>2.8431099999999998</v>
      </c>
      <c r="I6868" s="23"/>
      <c r="J6868" s="23">
        <v>150</v>
      </c>
      <c r="K6868" s="23"/>
    </row>
    <row r="6869" spans="1:11" ht="12.75" customHeight="1" x14ac:dyDescent="0.25">
      <c r="A6869" s="20">
        <f t="shared" si="215"/>
        <v>43172.833333316696</v>
      </c>
      <c r="B6869" s="29">
        <v>5.2723800000000001</v>
      </c>
      <c r="C6869" s="30">
        <v>0.29109000000000002</v>
      </c>
      <c r="D6869" s="29">
        <v>118.7876</v>
      </c>
      <c r="E6869" s="29"/>
      <c r="F6869" s="24">
        <f t="shared" si="214"/>
        <v>5.2723800000000001</v>
      </c>
      <c r="G6869" s="24">
        <v>5.2723800000000001</v>
      </c>
      <c r="H6869" s="23">
        <v>2.8430599999999999</v>
      </c>
      <c r="I6869" s="23"/>
      <c r="J6869" s="23">
        <v>150</v>
      </c>
      <c r="K6869" s="23"/>
    </row>
    <row r="6870" spans="1:11" ht="12.75" customHeight="1" x14ac:dyDescent="0.25">
      <c r="A6870" s="20">
        <f t="shared" si="215"/>
        <v>43172.87499998336</v>
      </c>
      <c r="B6870" s="29">
        <v>-0.28536</v>
      </c>
      <c r="C6870" s="30">
        <v>0.43264999999999998</v>
      </c>
      <c r="D6870" s="29">
        <v>98.31138</v>
      </c>
      <c r="E6870" s="29"/>
      <c r="F6870" s="24" t="str">
        <f t="shared" si="214"/>
        <v/>
      </c>
      <c r="G6870" s="24" t="s">
        <v>189</v>
      </c>
      <c r="H6870" s="23">
        <v>2.8402699999999999</v>
      </c>
      <c r="I6870" s="23"/>
      <c r="J6870" s="23">
        <v>150</v>
      </c>
      <c r="K6870" s="23"/>
    </row>
    <row r="6871" spans="1:11" ht="12.75" customHeight="1" x14ac:dyDescent="0.25">
      <c r="A6871" s="20">
        <f t="shared" si="215"/>
        <v>43172.916666650024</v>
      </c>
      <c r="B6871" s="29">
        <v>2.8381599999999998</v>
      </c>
      <c r="C6871" s="30">
        <v>0.51385000000000003</v>
      </c>
      <c r="D6871" s="29">
        <v>119.152</v>
      </c>
      <c r="E6871" s="29"/>
      <c r="F6871" s="24">
        <f t="shared" si="214"/>
        <v>2.8381599999999998</v>
      </c>
      <c r="G6871" s="24">
        <v>2.8381599999999998</v>
      </c>
      <c r="H6871" s="23">
        <v>2.8381599999999998</v>
      </c>
      <c r="I6871" s="23"/>
      <c r="J6871" s="23">
        <v>150</v>
      </c>
      <c r="K6871" s="23"/>
    </row>
    <row r="6872" spans="1:11" ht="12.75" customHeight="1" x14ac:dyDescent="0.25">
      <c r="A6872" s="20">
        <f t="shared" si="215"/>
        <v>43172.958333316688</v>
      </c>
      <c r="B6872" s="29">
        <v>8.0981199999999998</v>
      </c>
      <c r="C6872" s="30">
        <v>0.40705999999999998</v>
      </c>
      <c r="D6872" s="29">
        <v>248.83609999999999</v>
      </c>
      <c r="E6872" s="29"/>
      <c r="F6872" s="24">
        <f t="shared" si="214"/>
        <v>8.0981199999999998</v>
      </c>
      <c r="G6872" s="24">
        <v>8.0981199999999998</v>
      </c>
      <c r="H6872" s="23">
        <v>2.8376700000000001</v>
      </c>
      <c r="I6872" s="23"/>
      <c r="J6872" s="23">
        <v>150</v>
      </c>
      <c r="K6872" s="23"/>
    </row>
    <row r="6873" spans="1:11" ht="12.75" customHeight="1" x14ac:dyDescent="0.25">
      <c r="A6873" s="20">
        <f t="shared" si="215"/>
        <v>43172.999999983353</v>
      </c>
      <c r="B6873" s="29">
        <v>8.3115100000000002</v>
      </c>
      <c r="C6873" s="30">
        <v>0.41843999999999998</v>
      </c>
      <c r="D6873" s="29">
        <v>233.54490000000001</v>
      </c>
      <c r="E6873" s="29"/>
      <c r="F6873" s="24">
        <f t="shared" si="214"/>
        <v>8.3115100000000002</v>
      </c>
      <c r="G6873" s="24">
        <v>8.3115100000000002</v>
      </c>
      <c r="H6873" s="23">
        <v>2.8366699999999998</v>
      </c>
      <c r="I6873" s="23"/>
      <c r="J6873" s="23">
        <v>150</v>
      </c>
      <c r="K6873" s="23"/>
    </row>
    <row r="6874" spans="1:11" ht="12.75" customHeight="1" x14ac:dyDescent="0.25">
      <c r="A6874" s="20">
        <f t="shared" si="215"/>
        <v>43173.041666650017</v>
      </c>
      <c r="B6874" s="29">
        <v>2.3696899999999999</v>
      </c>
      <c r="C6874" s="30">
        <v>0.34569</v>
      </c>
      <c r="D6874" s="29">
        <v>234.25649999999999</v>
      </c>
      <c r="E6874" s="29"/>
      <c r="F6874" s="24">
        <f t="shared" si="214"/>
        <v>2.3696899999999999</v>
      </c>
      <c r="G6874" s="24">
        <v>2.3696899999999999</v>
      </c>
      <c r="H6874" s="23">
        <v>2.8350599999999999</v>
      </c>
      <c r="I6874" s="23">
        <f>COUNTIF(G6874:G6897,"&gt;150")</f>
        <v>0</v>
      </c>
      <c r="J6874" s="23">
        <v>150</v>
      </c>
      <c r="K6874" s="23"/>
    </row>
    <row r="6875" spans="1:11" ht="12.75" customHeight="1" x14ac:dyDescent="0.25">
      <c r="A6875" s="20">
        <f t="shared" si="215"/>
        <v>43173.083333316681</v>
      </c>
      <c r="B6875" s="29"/>
      <c r="C6875" s="30">
        <v>0.50931000000000004</v>
      </c>
      <c r="D6875" s="29">
        <v>309.87580000000003</v>
      </c>
      <c r="E6875" s="29"/>
      <c r="F6875" s="24" t="str">
        <f t="shared" si="214"/>
        <v/>
      </c>
      <c r="G6875" s="24" t="s">
        <v>189</v>
      </c>
      <c r="H6875" s="23">
        <v>2.82911</v>
      </c>
      <c r="I6875" s="23"/>
      <c r="J6875" s="23">
        <v>150</v>
      </c>
      <c r="K6875" s="23"/>
    </row>
    <row r="6876" spans="1:11" ht="12.75" customHeight="1" x14ac:dyDescent="0.25">
      <c r="A6876" s="20">
        <f t="shared" si="215"/>
        <v>43173.124999983345</v>
      </c>
      <c r="B6876" s="29">
        <v>25.7133</v>
      </c>
      <c r="C6876" s="30">
        <v>0.39128000000000002</v>
      </c>
      <c r="D6876" s="29">
        <v>202.33940000000001</v>
      </c>
      <c r="E6876" s="29"/>
      <c r="F6876" s="24">
        <f t="shared" si="214"/>
        <v>25.7133</v>
      </c>
      <c r="G6876" s="24">
        <v>25.7133</v>
      </c>
      <c r="H6876" s="23">
        <v>2.82308</v>
      </c>
      <c r="I6876" s="23"/>
      <c r="J6876" s="23">
        <v>150</v>
      </c>
      <c r="K6876" s="23"/>
    </row>
    <row r="6877" spans="1:11" ht="12.75" customHeight="1" x14ac:dyDescent="0.25">
      <c r="A6877" s="20">
        <f t="shared" si="215"/>
        <v>43173.16666665001</v>
      </c>
      <c r="B6877" s="29">
        <v>20.53698</v>
      </c>
      <c r="C6877" s="30">
        <v>0.36943999999999999</v>
      </c>
      <c r="D6877" s="29">
        <v>248.77699999999999</v>
      </c>
      <c r="E6877" s="29"/>
      <c r="F6877" s="24">
        <f t="shared" si="214"/>
        <v>20.53698</v>
      </c>
      <c r="G6877" s="24">
        <v>20.53698</v>
      </c>
      <c r="H6877" s="23">
        <v>2.8191700000000002</v>
      </c>
      <c r="I6877" s="23"/>
      <c r="J6877" s="23">
        <v>150</v>
      </c>
      <c r="K6877" s="23"/>
    </row>
    <row r="6878" spans="1:11" ht="12.75" customHeight="1" x14ac:dyDescent="0.25">
      <c r="A6878" s="20">
        <f t="shared" si="215"/>
        <v>43173.208333316674</v>
      </c>
      <c r="B6878" s="29">
        <v>10.56147</v>
      </c>
      <c r="C6878" s="30">
        <v>0.62841000000000002</v>
      </c>
      <c r="D6878" s="29">
        <v>259.47640000000001</v>
      </c>
      <c r="E6878" s="29"/>
      <c r="F6878" s="24">
        <f t="shared" si="214"/>
        <v>10.56147</v>
      </c>
      <c r="G6878" s="24">
        <v>10.56147</v>
      </c>
      <c r="H6878" s="23">
        <v>2.8170000000000002</v>
      </c>
      <c r="I6878" s="23"/>
      <c r="J6878" s="23">
        <v>150</v>
      </c>
      <c r="K6878" s="23"/>
    </row>
    <row r="6879" spans="1:11" ht="12.75" customHeight="1" x14ac:dyDescent="0.25">
      <c r="A6879" s="20">
        <f t="shared" si="215"/>
        <v>43173.249999983338</v>
      </c>
      <c r="B6879" s="29">
        <v>11.75301</v>
      </c>
      <c r="C6879" s="30">
        <v>0.59521000000000002</v>
      </c>
      <c r="D6879" s="29">
        <v>244.57730000000001</v>
      </c>
      <c r="E6879" s="29"/>
      <c r="F6879" s="24">
        <f t="shared" si="214"/>
        <v>11.75301</v>
      </c>
      <c r="G6879" s="24">
        <v>11.75301</v>
      </c>
      <c r="H6879" s="23">
        <v>2.8115000000000001</v>
      </c>
      <c r="I6879" s="23"/>
      <c r="J6879" s="23">
        <v>150</v>
      </c>
      <c r="K6879" s="23"/>
    </row>
    <row r="6880" spans="1:11" ht="12.75" customHeight="1" x14ac:dyDescent="0.25">
      <c r="A6880" s="20">
        <f t="shared" si="215"/>
        <v>43173.291666650002</v>
      </c>
      <c r="B6880" s="29">
        <v>12.523680000000001</v>
      </c>
      <c r="C6880" s="30">
        <v>0.76888999999999996</v>
      </c>
      <c r="D6880" s="29">
        <v>196.67359999999999</v>
      </c>
      <c r="E6880" s="29"/>
      <c r="F6880" s="24">
        <f t="shared" si="214"/>
        <v>12.523680000000001</v>
      </c>
      <c r="G6880" s="24">
        <v>12.523680000000001</v>
      </c>
      <c r="H6880" s="23">
        <v>2.8073700000000001</v>
      </c>
      <c r="I6880" s="23"/>
      <c r="J6880" s="23">
        <v>150</v>
      </c>
      <c r="K6880" s="23"/>
    </row>
    <row r="6881" spans="1:11" ht="12.75" customHeight="1" x14ac:dyDescent="0.25">
      <c r="A6881" s="20">
        <f t="shared" si="215"/>
        <v>43173.333333316667</v>
      </c>
      <c r="B6881" s="29">
        <v>8.2335999999999991</v>
      </c>
      <c r="C6881" s="30">
        <v>0.49489</v>
      </c>
      <c r="D6881" s="29">
        <v>267.75810000000001</v>
      </c>
      <c r="E6881" s="29"/>
      <c r="F6881" s="24">
        <f t="shared" si="214"/>
        <v>8.2335999999999991</v>
      </c>
      <c r="G6881" s="24">
        <v>8.2335999999999991</v>
      </c>
      <c r="H6881" s="23">
        <v>2.8039399999999999</v>
      </c>
      <c r="I6881" s="23"/>
      <c r="J6881" s="23">
        <v>150</v>
      </c>
      <c r="K6881" s="23"/>
    </row>
    <row r="6882" spans="1:11" ht="12.75" customHeight="1" x14ac:dyDescent="0.25">
      <c r="A6882" s="20">
        <f t="shared" si="215"/>
        <v>43173.374999983331</v>
      </c>
      <c r="B6882" s="29">
        <v>9.2149999999999999</v>
      </c>
      <c r="C6882" s="30">
        <v>1.55237</v>
      </c>
      <c r="D6882" s="29">
        <v>220.72640000000001</v>
      </c>
      <c r="E6882" s="29"/>
      <c r="F6882" s="24">
        <f t="shared" si="214"/>
        <v>9.2149999999999999</v>
      </c>
      <c r="G6882" s="24">
        <v>9.2149999999999999</v>
      </c>
      <c r="H6882" s="23">
        <v>2.8003300000000002</v>
      </c>
      <c r="I6882" s="23"/>
      <c r="J6882" s="23">
        <v>150</v>
      </c>
      <c r="K6882" s="23"/>
    </row>
    <row r="6883" spans="1:11" ht="12.75" customHeight="1" x14ac:dyDescent="0.25">
      <c r="A6883" s="20">
        <f t="shared" si="215"/>
        <v>43173.416666649995</v>
      </c>
      <c r="B6883" s="29">
        <v>20.736419999999999</v>
      </c>
      <c r="C6883" s="30">
        <v>2.81332</v>
      </c>
      <c r="D6883" s="29">
        <v>240.81059999999999</v>
      </c>
      <c r="E6883" s="29"/>
      <c r="F6883" s="24">
        <f t="shared" si="214"/>
        <v>20.736419999999999</v>
      </c>
      <c r="G6883" s="24">
        <v>20.736419999999999</v>
      </c>
      <c r="H6883" s="23">
        <v>2.7986599999999999</v>
      </c>
      <c r="I6883" s="23"/>
      <c r="J6883" s="23">
        <v>150</v>
      </c>
      <c r="K6883" s="23"/>
    </row>
    <row r="6884" spans="1:11" ht="12.75" customHeight="1" x14ac:dyDescent="0.25">
      <c r="A6884" s="20">
        <f t="shared" si="215"/>
        <v>43173.458333316659</v>
      </c>
      <c r="B6884" s="29">
        <v>23.13964</v>
      </c>
      <c r="C6884" s="30">
        <v>3.4244599999999998</v>
      </c>
      <c r="D6884" s="29">
        <v>222.23609999999999</v>
      </c>
      <c r="E6884" s="29"/>
      <c r="F6884" s="24">
        <f t="shared" si="214"/>
        <v>23.13964</v>
      </c>
      <c r="G6884" s="24">
        <v>23.13964</v>
      </c>
      <c r="H6884" s="23">
        <v>2.7974999999999999</v>
      </c>
      <c r="I6884" s="23"/>
      <c r="J6884" s="23">
        <v>150</v>
      </c>
      <c r="K6884" s="23"/>
    </row>
    <row r="6885" spans="1:11" ht="12.75" customHeight="1" x14ac:dyDescent="0.25">
      <c r="A6885" s="20">
        <f t="shared" si="215"/>
        <v>43173.499999983324</v>
      </c>
      <c r="B6885" s="29">
        <v>48.672420000000002</v>
      </c>
      <c r="C6885" s="30">
        <v>4.0643200000000004</v>
      </c>
      <c r="D6885" s="29">
        <v>208.8526</v>
      </c>
      <c r="E6885" s="29"/>
      <c r="F6885" s="24">
        <f t="shared" si="214"/>
        <v>48.672420000000002</v>
      </c>
      <c r="G6885" s="24">
        <v>48.672420000000002</v>
      </c>
      <c r="H6885" s="23">
        <v>2.7918699999999999</v>
      </c>
      <c r="I6885" s="23"/>
      <c r="J6885" s="23">
        <v>150</v>
      </c>
      <c r="K6885" s="23"/>
    </row>
    <row r="6886" spans="1:11" ht="12.75" customHeight="1" x14ac:dyDescent="0.25">
      <c r="A6886" s="20">
        <f t="shared" si="215"/>
        <v>43173.541666649988</v>
      </c>
      <c r="B6886" s="29">
        <v>23.740549999999999</v>
      </c>
      <c r="C6886" s="30">
        <v>4.2335000000000003</v>
      </c>
      <c r="D6886" s="29">
        <v>220.7115</v>
      </c>
      <c r="E6886" s="29"/>
      <c r="F6886" s="24">
        <f t="shared" si="214"/>
        <v>23.740549999999999</v>
      </c>
      <c r="G6886" s="24">
        <v>23.740549999999999</v>
      </c>
      <c r="H6886" s="23">
        <v>2.7890000000000001</v>
      </c>
      <c r="I6886" s="23"/>
      <c r="J6886" s="23">
        <v>150</v>
      </c>
      <c r="K6886" s="23"/>
    </row>
    <row r="6887" spans="1:11" ht="12.75" customHeight="1" x14ac:dyDescent="0.25">
      <c r="A6887" s="20">
        <f t="shared" si="215"/>
        <v>43173.583333316652</v>
      </c>
      <c r="B6887" s="29">
        <v>22.933779999999999</v>
      </c>
      <c r="C6887" s="30">
        <v>3.7867000000000002</v>
      </c>
      <c r="D6887" s="29">
        <v>215.5455</v>
      </c>
      <c r="E6887" s="29"/>
      <c r="F6887" s="24">
        <f t="shared" si="214"/>
        <v>22.933779999999999</v>
      </c>
      <c r="G6887" s="24">
        <v>22.933779999999999</v>
      </c>
      <c r="H6887" s="23">
        <v>2.7824800000000001</v>
      </c>
      <c r="I6887" s="23"/>
      <c r="J6887" s="23">
        <v>150</v>
      </c>
      <c r="K6887" s="23"/>
    </row>
    <row r="6888" spans="1:11" ht="12.75" customHeight="1" x14ac:dyDescent="0.25">
      <c r="A6888" s="20">
        <f t="shared" si="215"/>
        <v>43173.624999983316</v>
      </c>
      <c r="B6888" s="29">
        <v>27.11778</v>
      </c>
      <c r="C6888" s="30">
        <v>3.2827500000000001</v>
      </c>
      <c r="D6888" s="29">
        <v>215.40799999999999</v>
      </c>
      <c r="E6888" s="29"/>
      <c r="F6888" s="24">
        <f t="shared" si="214"/>
        <v>27.11778</v>
      </c>
      <c r="G6888" s="24">
        <v>27.11778</v>
      </c>
      <c r="H6888" s="23">
        <v>2.7821099999999999</v>
      </c>
      <c r="I6888" s="23"/>
      <c r="J6888" s="23">
        <v>150</v>
      </c>
      <c r="K6888" s="23"/>
    </row>
    <row r="6889" spans="1:11" ht="12.75" customHeight="1" x14ac:dyDescent="0.25">
      <c r="A6889" s="20">
        <f t="shared" si="215"/>
        <v>43173.66666664998</v>
      </c>
      <c r="B6889" s="29">
        <v>47.988379999999999</v>
      </c>
      <c r="C6889" s="30">
        <v>3.5859800000000002</v>
      </c>
      <c r="D6889" s="29">
        <v>188.16380000000001</v>
      </c>
      <c r="E6889" s="29"/>
      <c r="F6889" s="24">
        <f t="shared" si="214"/>
        <v>47.988379999999999</v>
      </c>
      <c r="G6889" s="24">
        <v>47.988379999999999</v>
      </c>
      <c r="H6889" s="23">
        <v>2.7817400000000001</v>
      </c>
      <c r="I6889" s="23"/>
      <c r="J6889" s="23">
        <v>150</v>
      </c>
      <c r="K6889" s="23"/>
    </row>
    <row r="6890" spans="1:11" ht="12.75" customHeight="1" x14ac:dyDescent="0.25">
      <c r="A6890" s="20">
        <f t="shared" si="215"/>
        <v>43173.708333316645</v>
      </c>
      <c r="B6890" s="29">
        <v>42.069540000000003</v>
      </c>
      <c r="C6890" s="30">
        <v>3.5113400000000001</v>
      </c>
      <c r="D6890" s="29">
        <v>207.24799999999999</v>
      </c>
      <c r="E6890" s="29"/>
      <c r="F6890" s="24">
        <f t="shared" si="214"/>
        <v>42.069540000000003</v>
      </c>
      <c r="G6890" s="24">
        <v>42.069540000000003</v>
      </c>
      <c r="H6890" s="23">
        <v>2.7797499999999999</v>
      </c>
      <c r="I6890" s="23"/>
      <c r="J6890" s="23">
        <v>150</v>
      </c>
      <c r="K6890" s="23"/>
    </row>
    <row r="6891" spans="1:11" ht="12.75" customHeight="1" x14ac:dyDescent="0.25">
      <c r="A6891" s="20">
        <f t="shared" si="215"/>
        <v>43173.749999983309</v>
      </c>
      <c r="B6891" s="29">
        <v>24.994230000000002</v>
      </c>
      <c r="C6891" s="30">
        <v>2.6592899999999999</v>
      </c>
      <c r="D6891" s="29">
        <v>215.06979999999999</v>
      </c>
      <c r="E6891" s="29"/>
      <c r="F6891" s="24">
        <f t="shared" si="214"/>
        <v>24.994230000000002</v>
      </c>
      <c r="G6891" s="24">
        <v>24.994230000000002</v>
      </c>
      <c r="H6891" s="23">
        <v>2.7730000000000001</v>
      </c>
      <c r="I6891" s="23"/>
      <c r="J6891" s="23">
        <v>150</v>
      </c>
      <c r="K6891" s="23"/>
    </row>
    <row r="6892" spans="1:11" ht="12.75" customHeight="1" x14ac:dyDescent="0.25">
      <c r="A6892" s="20">
        <f t="shared" si="215"/>
        <v>43173.791666649973</v>
      </c>
      <c r="B6892" s="29">
        <v>19.765730000000001</v>
      </c>
      <c r="C6892" s="30">
        <v>2.0312199999999998</v>
      </c>
      <c r="D6892" s="29">
        <v>216.43430000000001</v>
      </c>
      <c r="E6892" s="29"/>
      <c r="F6892" s="24">
        <f t="shared" si="214"/>
        <v>19.765730000000001</v>
      </c>
      <c r="G6892" s="24">
        <v>19.765730000000001</v>
      </c>
      <c r="H6892" s="23">
        <v>2.77278</v>
      </c>
      <c r="I6892" s="23"/>
      <c r="J6892" s="23">
        <v>150</v>
      </c>
      <c r="K6892" s="23"/>
    </row>
    <row r="6893" spans="1:11" ht="12.75" customHeight="1" x14ac:dyDescent="0.25">
      <c r="A6893" s="20">
        <f t="shared" si="215"/>
        <v>43173.833333316637</v>
      </c>
      <c r="B6893" s="29">
        <v>30.52176</v>
      </c>
      <c r="C6893" s="30">
        <v>1.09483</v>
      </c>
      <c r="D6893" s="29">
        <v>277.34059999999999</v>
      </c>
      <c r="E6893" s="29"/>
      <c r="F6893" s="24">
        <f t="shared" si="214"/>
        <v>30.52176</v>
      </c>
      <c r="G6893" s="24">
        <v>30.52176</v>
      </c>
      <c r="H6893" s="23">
        <v>2.7696299999999998</v>
      </c>
      <c r="I6893" s="23"/>
      <c r="J6893" s="23">
        <v>150</v>
      </c>
      <c r="K6893" s="23"/>
    </row>
    <row r="6894" spans="1:11" ht="12.75" customHeight="1" x14ac:dyDescent="0.25">
      <c r="A6894" s="20">
        <f t="shared" si="215"/>
        <v>43173.874999983302</v>
      </c>
      <c r="B6894" s="29">
        <v>25.52826</v>
      </c>
      <c r="C6894" s="30">
        <v>0.93189</v>
      </c>
      <c r="D6894" s="29">
        <v>268.4794</v>
      </c>
      <c r="E6894" s="29"/>
      <c r="F6894" s="24">
        <f t="shared" si="214"/>
        <v>25.52826</v>
      </c>
      <c r="G6894" s="24">
        <v>25.52826</v>
      </c>
      <c r="H6894" s="23">
        <v>2.7688299999999999</v>
      </c>
      <c r="I6894" s="23"/>
      <c r="J6894" s="23">
        <v>150</v>
      </c>
      <c r="K6894" s="23"/>
    </row>
    <row r="6895" spans="1:11" ht="12.75" customHeight="1" x14ac:dyDescent="0.25">
      <c r="A6895" s="20">
        <f t="shared" si="215"/>
        <v>43173.916666649966</v>
      </c>
      <c r="B6895" s="29">
        <v>4.3391599999999997</v>
      </c>
      <c r="C6895" s="30">
        <v>0.85280999999999996</v>
      </c>
      <c r="D6895" s="29">
        <v>1.2180500000000001</v>
      </c>
      <c r="E6895" s="29"/>
      <c r="F6895" s="24">
        <f t="shared" si="214"/>
        <v>4.3391599999999997</v>
      </c>
      <c r="G6895" s="24">
        <v>4.3391599999999997</v>
      </c>
      <c r="H6895" s="23">
        <v>2.7683900000000001</v>
      </c>
      <c r="I6895" s="23"/>
      <c r="J6895" s="23">
        <v>150</v>
      </c>
      <c r="K6895" s="23"/>
    </row>
    <row r="6896" spans="1:11" ht="12.75" customHeight="1" x14ac:dyDescent="0.25">
      <c r="A6896" s="20">
        <f t="shared" si="215"/>
        <v>43173.95833331663</v>
      </c>
      <c r="B6896" s="29"/>
      <c r="C6896" s="30"/>
      <c r="D6896" s="29"/>
      <c r="E6896" s="29"/>
      <c r="F6896" s="24" t="str">
        <f t="shared" si="214"/>
        <v/>
      </c>
      <c r="G6896" s="24" t="s">
        <v>189</v>
      </c>
      <c r="H6896" s="23">
        <v>2.7682799999999999</v>
      </c>
      <c r="I6896" s="23"/>
      <c r="J6896" s="23">
        <v>150</v>
      </c>
      <c r="K6896" s="23"/>
    </row>
    <row r="6897" spans="1:11" ht="12.75" customHeight="1" x14ac:dyDescent="0.25">
      <c r="A6897" s="20">
        <f t="shared" si="215"/>
        <v>43173.999999983294</v>
      </c>
      <c r="B6897" s="29"/>
      <c r="C6897" s="30"/>
      <c r="D6897" s="29"/>
      <c r="E6897" s="29"/>
      <c r="F6897" s="24" t="str">
        <f t="shared" si="214"/>
        <v/>
      </c>
      <c r="G6897" s="24" t="s">
        <v>189</v>
      </c>
      <c r="H6897" s="23">
        <v>2.7605599999999999</v>
      </c>
      <c r="I6897" s="23"/>
      <c r="J6897" s="23">
        <v>150</v>
      </c>
      <c r="K6897" s="23"/>
    </row>
    <row r="6898" spans="1:11" ht="12.75" customHeight="1" x14ac:dyDescent="0.25">
      <c r="A6898" s="20">
        <f t="shared" si="215"/>
        <v>43174.041666649959</v>
      </c>
      <c r="B6898" s="29"/>
      <c r="C6898" s="30"/>
      <c r="D6898" s="29"/>
      <c r="E6898" s="29"/>
      <c r="F6898" s="24" t="str">
        <f t="shared" si="214"/>
        <v/>
      </c>
      <c r="G6898" s="24" t="s">
        <v>189</v>
      </c>
      <c r="H6898" s="23">
        <v>2.7603300000000002</v>
      </c>
      <c r="I6898" s="23">
        <f>COUNTIF(G6898:G6921,"&gt;150")</f>
        <v>0</v>
      </c>
      <c r="J6898" s="23">
        <v>150</v>
      </c>
      <c r="K6898" s="23"/>
    </row>
    <row r="6899" spans="1:11" ht="12.75" customHeight="1" x14ac:dyDescent="0.25">
      <c r="A6899" s="20">
        <f t="shared" si="215"/>
        <v>43174.083333316623</v>
      </c>
      <c r="B6899" s="29"/>
      <c r="C6899" s="30">
        <v>0.25080999999999998</v>
      </c>
      <c r="D6899" s="29">
        <v>213.20490000000001</v>
      </c>
      <c r="E6899" s="29"/>
      <c r="F6899" s="24" t="str">
        <f t="shared" si="214"/>
        <v/>
      </c>
      <c r="G6899" s="24" t="s">
        <v>189</v>
      </c>
      <c r="H6899" s="23">
        <v>2.75922</v>
      </c>
      <c r="I6899" s="23"/>
      <c r="J6899" s="23">
        <v>150</v>
      </c>
      <c r="K6899" s="23"/>
    </row>
    <row r="6900" spans="1:11" ht="12.75" customHeight="1" x14ac:dyDescent="0.25">
      <c r="A6900" s="20">
        <f t="shared" si="215"/>
        <v>43174.124999983287</v>
      </c>
      <c r="B6900" s="29">
        <v>40.110729999999997</v>
      </c>
      <c r="C6900" s="30">
        <v>0.18568999999999999</v>
      </c>
      <c r="D6900" s="29">
        <v>88.310559999999995</v>
      </c>
      <c r="E6900" s="29"/>
      <c r="F6900" s="24">
        <f t="shared" si="214"/>
        <v>40.110729999999997</v>
      </c>
      <c r="G6900" s="24">
        <v>40.110729999999997</v>
      </c>
      <c r="H6900" s="23">
        <v>2.7574700000000001</v>
      </c>
      <c r="I6900" s="23"/>
      <c r="J6900" s="23">
        <v>150</v>
      </c>
      <c r="K6900" s="23"/>
    </row>
    <row r="6901" spans="1:11" ht="12.75" customHeight="1" x14ac:dyDescent="0.25">
      <c r="A6901" s="20">
        <f t="shared" si="215"/>
        <v>43174.166666649951</v>
      </c>
      <c r="B6901" s="29">
        <v>38.570500000000003</v>
      </c>
      <c r="C6901" s="30">
        <v>0.13203000000000001</v>
      </c>
      <c r="D6901" s="29">
        <v>27.042390000000001</v>
      </c>
      <c r="E6901" s="29"/>
      <c r="F6901" s="24">
        <f t="shared" si="214"/>
        <v>38.570500000000003</v>
      </c>
      <c r="G6901" s="24">
        <v>38.570500000000003</v>
      </c>
      <c r="H6901" s="23">
        <v>2.7526700000000002</v>
      </c>
      <c r="I6901" s="23"/>
      <c r="J6901" s="23">
        <v>150</v>
      </c>
      <c r="K6901" s="23"/>
    </row>
    <row r="6902" spans="1:11" ht="12.75" customHeight="1" x14ac:dyDescent="0.25">
      <c r="A6902" s="20">
        <f t="shared" si="215"/>
        <v>43174.208333316616</v>
      </c>
      <c r="B6902" s="29">
        <v>141.21010000000001</v>
      </c>
      <c r="C6902" s="30">
        <v>0.26913999999999999</v>
      </c>
      <c r="D6902" s="29">
        <v>155.51089999999999</v>
      </c>
      <c r="E6902" s="29"/>
      <c r="F6902" s="24">
        <f t="shared" si="214"/>
        <v>141.21010000000001</v>
      </c>
      <c r="G6902" s="24">
        <v>141.21010000000001</v>
      </c>
      <c r="H6902" s="23">
        <v>2.7514500000000002</v>
      </c>
      <c r="I6902" s="23"/>
      <c r="J6902" s="23">
        <v>150</v>
      </c>
      <c r="K6902" s="23"/>
    </row>
    <row r="6903" spans="1:11" ht="12.75" customHeight="1" x14ac:dyDescent="0.25">
      <c r="A6903" s="20">
        <f t="shared" si="215"/>
        <v>43174.24999998328</v>
      </c>
      <c r="B6903" s="29">
        <v>140.53290000000001</v>
      </c>
      <c r="C6903" s="30">
        <v>0.65736000000000006</v>
      </c>
      <c r="D6903" s="29">
        <v>276.09899999999999</v>
      </c>
      <c r="E6903" s="29"/>
      <c r="F6903" s="24">
        <f t="shared" si="214"/>
        <v>140.53290000000001</v>
      </c>
      <c r="G6903" s="24">
        <v>140.53290000000001</v>
      </c>
      <c r="H6903" s="23">
        <v>2.7498300000000002</v>
      </c>
      <c r="I6903" s="23"/>
      <c r="J6903" s="23">
        <v>150</v>
      </c>
      <c r="K6903" s="23"/>
    </row>
    <row r="6904" spans="1:11" ht="12.75" customHeight="1" x14ac:dyDescent="0.25">
      <c r="A6904" s="20">
        <f t="shared" si="215"/>
        <v>43174.291666649944</v>
      </c>
      <c r="B6904" s="29">
        <v>109.8092</v>
      </c>
      <c r="C6904" s="30">
        <v>0.87185999999999997</v>
      </c>
      <c r="D6904" s="29">
        <v>339.91840000000002</v>
      </c>
      <c r="E6904" s="29"/>
      <c r="F6904" s="24">
        <f t="shared" si="214"/>
        <v>109.8092</v>
      </c>
      <c r="G6904" s="24">
        <v>109.8092</v>
      </c>
      <c r="H6904" s="23">
        <v>2.74383</v>
      </c>
      <c r="I6904" s="23"/>
      <c r="J6904" s="23">
        <v>150</v>
      </c>
      <c r="K6904" s="23"/>
    </row>
    <row r="6905" spans="1:11" ht="12.75" customHeight="1" x14ac:dyDescent="0.25">
      <c r="A6905" s="20">
        <f t="shared" si="215"/>
        <v>43174.333333316608</v>
      </c>
      <c r="B6905" s="29">
        <v>43.705500000000001</v>
      </c>
      <c r="C6905" s="30">
        <v>0.85558999999999996</v>
      </c>
      <c r="D6905" s="29">
        <v>294.46499999999997</v>
      </c>
      <c r="E6905" s="29"/>
      <c r="F6905" s="24">
        <f t="shared" si="214"/>
        <v>43.705500000000001</v>
      </c>
      <c r="G6905" s="24">
        <v>43.705500000000001</v>
      </c>
      <c r="H6905" s="23">
        <v>2.7257400000000001</v>
      </c>
      <c r="I6905" s="23"/>
      <c r="J6905" s="23">
        <v>150</v>
      </c>
      <c r="K6905" s="23"/>
    </row>
    <row r="6906" spans="1:11" ht="12.75" customHeight="1" x14ac:dyDescent="0.25">
      <c r="A6906" s="20">
        <f t="shared" si="215"/>
        <v>43174.374999983273</v>
      </c>
      <c r="B6906" s="29">
        <v>38.060389999999998</v>
      </c>
      <c r="C6906" s="30">
        <v>0.51166</v>
      </c>
      <c r="D6906" s="29">
        <v>296.07339999999999</v>
      </c>
      <c r="E6906" s="29"/>
      <c r="F6906" s="24">
        <f t="shared" si="214"/>
        <v>38.060389999999998</v>
      </c>
      <c r="G6906" s="24">
        <v>38.060389999999998</v>
      </c>
      <c r="H6906" s="23">
        <v>2.72234</v>
      </c>
      <c r="I6906" s="23"/>
      <c r="J6906" s="23">
        <v>150</v>
      </c>
      <c r="K6906" s="23"/>
    </row>
    <row r="6907" spans="1:11" ht="12.75" customHeight="1" x14ac:dyDescent="0.25">
      <c r="A6907" s="20">
        <f t="shared" si="215"/>
        <v>43174.416666649937</v>
      </c>
      <c r="B6907" s="29">
        <v>22.87978</v>
      </c>
      <c r="C6907" s="30">
        <v>0.38822000000000001</v>
      </c>
      <c r="D6907" s="29">
        <v>15.72649</v>
      </c>
      <c r="E6907" s="29"/>
      <c r="F6907" s="24">
        <f t="shared" si="214"/>
        <v>22.87978</v>
      </c>
      <c r="G6907" s="24">
        <v>22.87978</v>
      </c>
      <c r="H6907" s="23">
        <v>2.72234</v>
      </c>
      <c r="I6907" s="23"/>
      <c r="J6907" s="23">
        <v>150</v>
      </c>
      <c r="K6907" s="23"/>
    </row>
    <row r="6908" spans="1:11" ht="12.75" customHeight="1" x14ac:dyDescent="0.25">
      <c r="A6908" s="20">
        <f t="shared" si="215"/>
        <v>43174.458333316601</v>
      </c>
      <c r="B6908" s="29">
        <v>15.59817</v>
      </c>
      <c r="C6908" s="30">
        <v>0.48248000000000002</v>
      </c>
      <c r="D6908" s="29">
        <v>189.17570000000001</v>
      </c>
      <c r="E6908" s="29"/>
      <c r="F6908" s="24">
        <f t="shared" si="214"/>
        <v>15.59817</v>
      </c>
      <c r="G6908" s="24">
        <v>15.59817</v>
      </c>
      <c r="H6908" s="23">
        <v>2.72017</v>
      </c>
      <c r="I6908" s="23"/>
      <c r="J6908" s="23">
        <v>150</v>
      </c>
      <c r="K6908" s="23"/>
    </row>
    <row r="6909" spans="1:11" ht="12.75" customHeight="1" x14ac:dyDescent="0.25">
      <c r="A6909" s="20">
        <f t="shared" si="215"/>
        <v>43174.499999983265</v>
      </c>
      <c r="B6909" s="29">
        <v>31.06683</v>
      </c>
      <c r="C6909" s="30">
        <v>0.82306000000000001</v>
      </c>
      <c r="D6909" s="29">
        <v>35.299370000000003</v>
      </c>
      <c r="E6909" s="29"/>
      <c r="F6909" s="24">
        <f t="shared" si="214"/>
        <v>31.06683</v>
      </c>
      <c r="G6909" s="24">
        <v>31.06683</v>
      </c>
      <c r="H6909" s="23">
        <v>2.7175500000000001</v>
      </c>
      <c r="I6909" s="23"/>
      <c r="J6909" s="23">
        <v>150</v>
      </c>
      <c r="K6909" s="23"/>
    </row>
    <row r="6910" spans="1:11" ht="12.75" customHeight="1" x14ac:dyDescent="0.25">
      <c r="A6910" s="20">
        <f t="shared" si="215"/>
        <v>43174.54166664993</v>
      </c>
      <c r="B6910" s="29">
        <v>25.46489</v>
      </c>
      <c r="C6910" s="30">
        <v>1.57318</v>
      </c>
      <c r="D6910" s="29">
        <v>359.40660000000003</v>
      </c>
      <c r="E6910" s="29"/>
      <c r="F6910" s="24">
        <f t="shared" si="214"/>
        <v>25.46489</v>
      </c>
      <c r="G6910" s="24">
        <v>25.46489</v>
      </c>
      <c r="H6910" s="23">
        <v>2.7141700000000002</v>
      </c>
      <c r="I6910" s="23"/>
      <c r="J6910" s="23">
        <v>150</v>
      </c>
      <c r="K6910" s="23"/>
    </row>
    <row r="6911" spans="1:11" ht="12.75" customHeight="1" x14ac:dyDescent="0.25">
      <c r="A6911" s="20">
        <f t="shared" si="215"/>
        <v>43174.583333316594</v>
      </c>
      <c r="B6911" s="29">
        <v>12.98939</v>
      </c>
      <c r="C6911" s="30">
        <v>1.6698299999999999</v>
      </c>
      <c r="D6911" s="29">
        <v>359.17419999999998</v>
      </c>
      <c r="E6911" s="29"/>
      <c r="F6911" s="24">
        <f t="shared" si="214"/>
        <v>12.98939</v>
      </c>
      <c r="G6911" s="24">
        <v>12.98939</v>
      </c>
      <c r="H6911" s="23">
        <v>2.7020400000000002</v>
      </c>
      <c r="I6911" s="23"/>
      <c r="J6911" s="23">
        <v>150</v>
      </c>
      <c r="K6911" s="23"/>
    </row>
    <row r="6912" spans="1:11" ht="12.75" customHeight="1" x14ac:dyDescent="0.25">
      <c r="A6912" s="20">
        <f t="shared" si="215"/>
        <v>43174.624999983258</v>
      </c>
      <c r="B6912" s="29">
        <v>5.9493900000000002</v>
      </c>
      <c r="C6912" s="30">
        <v>0.98053000000000001</v>
      </c>
      <c r="D6912" s="29">
        <v>345.25409999999999</v>
      </c>
      <c r="E6912" s="29"/>
      <c r="F6912" s="24">
        <f t="shared" si="214"/>
        <v>5.9493900000000002</v>
      </c>
      <c r="G6912" s="24">
        <v>5.9493900000000002</v>
      </c>
      <c r="H6912" s="23">
        <v>2.6881300000000001</v>
      </c>
      <c r="I6912" s="23"/>
      <c r="J6912" s="23">
        <v>150</v>
      </c>
      <c r="K6912" s="23"/>
    </row>
    <row r="6913" spans="1:11" ht="12.75" customHeight="1" x14ac:dyDescent="0.25">
      <c r="A6913" s="20">
        <f t="shared" si="215"/>
        <v>43174.666666649922</v>
      </c>
      <c r="B6913" s="29">
        <v>22.90522</v>
      </c>
      <c r="C6913" s="30">
        <v>0.95931</v>
      </c>
      <c r="D6913" s="29">
        <v>324.59429999999998</v>
      </c>
      <c r="E6913" s="29"/>
      <c r="F6913" s="24">
        <f t="shared" si="214"/>
        <v>22.90522</v>
      </c>
      <c r="G6913" s="24">
        <v>22.90522</v>
      </c>
      <c r="H6913" s="23">
        <v>2.6835</v>
      </c>
      <c r="I6913" s="23"/>
      <c r="J6913" s="23">
        <v>150</v>
      </c>
      <c r="K6913" s="23"/>
    </row>
    <row r="6914" spans="1:11" ht="12.75" customHeight="1" x14ac:dyDescent="0.25">
      <c r="A6914" s="20">
        <f t="shared" si="215"/>
        <v>43174.708333316587</v>
      </c>
      <c r="B6914" s="29">
        <v>55.09928</v>
      </c>
      <c r="C6914" s="30">
        <v>0.51722999999999997</v>
      </c>
      <c r="D6914" s="29">
        <v>339.49119999999999</v>
      </c>
      <c r="E6914" s="29"/>
      <c r="F6914" s="24">
        <f t="shared" si="214"/>
        <v>55.09928</v>
      </c>
      <c r="G6914" s="24">
        <v>55.09928</v>
      </c>
      <c r="H6914" s="23">
        <v>2.6742699999999999</v>
      </c>
      <c r="I6914" s="23"/>
      <c r="J6914" s="23">
        <v>150</v>
      </c>
      <c r="K6914" s="23"/>
    </row>
    <row r="6915" spans="1:11" ht="12.75" customHeight="1" x14ac:dyDescent="0.25">
      <c r="A6915" s="20">
        <f t="shared" si="215"/>
        <v>43174.749999983251</v>
      </c>
      <c r="B6915" s="29">
        <v>14.55044</v>
      </c>
      <c r="C6915" s="30">
        <v>0.55317000000000005</v>
      </c>
      <c r="D6915" s="29">
        <v>323.87430000000001</v>
      </c>
      <c r="E6915" s="29"/>
      <c r="F6915" s="24">
        <f t="shared" si="214"/>
        <v>14.55044</v>
      </c>
      <c r="G6915" s="24">
        <v>14.55044</v>
      </c>
      <c r="H6915" s="23">
        <v>2.6727300000000001</v>
      </c>
      <c r="I6915" s="23"/>
      <c r="J6915" s="23">
        <v>150</v>
      </c>
      <c r="K6915" s="23"/>
    </row>
    <row r="6916" spans="1:11" ht="12.75" customHeight="1" x14ac:dyDescent="0.25">
      <c r="A6916" s="20">
        <f t="shared" si="215"/>
        <v>43174.791666649915</v>
      </c>
      <c r="B6916" s="29">
        <v>13.037559999999999</v>
      </c>
      <c r="C6916" s="30">
        <v>0.67920999999999998</v>
      </c>
      <c r="D6916" s="29">
        <v>345.8245</v>
      </c>
      <c r="E6916" s="29"/>
      <c r="F6916" s="24">
        <f t="shared" si="214"/>
        <v>13.037559999999999</v>
      </c>
      <c r="G6916" s="24">
        <v>13.037559999999999</v>
      </c>
      <c r="H6916" s="23">
        <v>2.6713</v>
      </c>
      <c r="I6916" s="23"/>
      <c r="J6916" s="23">
        <v>150</v>
      </c>
      <c r="K6916" s="23"/>
    </row>
    <row r="6917" spans="1:11" ht="12.75" customHeight="1" x14ac:dyDescent="0.25">
      <c r="A6917" s="20">
        <f t="shared" si="215"/>
        <v>43174.833333316579</v>
      </c>
      <c r="B6917" s="29">
        <v>5.3939399999999997</v>
      </c>
      <c r="C6917" s="30">
        <v>0.49892999999999998</v>
      </c>
      <c r="D6917" s="29">
        <v>313.52879999999999</v>
      </c>
      <c r="E6917" s="29"/>
      <c r="F6917" s="24">
        <f t="shared" si="214"/>
        <v>5.3939399999999997</v>
      </c>
      <c r="G6917" s="24">
        <v>5.3939399999999997</v>
      </c>
      <c r="H6917" s="23">
        <v>2.6692100000000001</v>
      </c>
      <c r="I6917" s="23"/>
      <c r="J6917" s="23">
        <v>150</v>
      </c>
      <c r="K6917" s="23"/>
    </row>
    <row r="6918" spans="1:11" ht="12.75" customHeight="1" x14ac:dyDescent="0.25">
      <c r="A6918" s="20">
        <f t="shared" si="215"/>
        <v>43174.874999983243</v>
      </c>
      <c r="B6918" s="29">
        <v>8.2394400000000001</v>
      </c>
      <c r="C6918" s="30">
        <v>0.28705000000000003</v>
      </c>
      <c r="D6918" s="29">
        <v>233.386</v>
      </c>
      <c r="E6918" s="29"/>
      <c r="F6918" s="24">
        <f t="shared" si="214"/>
        <v>8.2394400000000001</v>
      </c>
      <c r="G6918" s="24">
        <v>8.2394400000000001</v>
      </c>
      <c r="H6918" s="23">
        <v>2.6661100000000002</v>
      </c>
      <c r="I6918" s="23"/>
      <c r="J6918" s="23">
        <v>150</v>
      </c>
      <c r="K6918" s="23"/>
    </row>
    <row r="6919" spans="1:11" ht="12.75" customHeight="1" x14ac:dyDescent="0.25">
      <c r="A6919" s="20">
        <f t="shared" si="215"/>
        <v>43174.916666649908</v>
      </c>
      <c r="B6919" s="29">
        <v>7.9570600000000002</v>
      </c>
      <c r="C6919" s="30">
        <v>0.39267000000000002</v>
      </c>
      <c r="D6919" s="29">
        <v>241.82310000000001</v>
      </c>
      <c r="E6919" s="29"/>
      <c r="F6919" s="24">
        <f t="shared" si="214"/>
        <v>7.9570600000000002</v>
      </c>
      <c r="G6919" s="24">
        <v>7.9570600000000002</v>
      </c>
      <c r="H6919" s="23">
        <v>2.6654499999999999</v>
      </c>
      <c r="I6919" s="23"/>
      <c r="J6919" s="23">
        <v>150</v>
      </c>
      <c r="K6919" s="23"/>
    </row>
    <row r="6920" spans="1:11" ht="12.75" customHeight="1" x14ac:dyDescent="0.25">
      <c r="A6920" s="20">
        <f t="shared" si="215"/>
        <v>43174.958333316572</v>
      </c>
      <c r="B6920" s="29">
        <v>11.38289</v>
      </c>
      <c r="C6920" s="30">
        <v>0.43073</v>
      </c>
      <c r="D6920" s="29">
        <v>313.25080000000003</v>
      </c>
      <c r="E6920" s="29"/>
      <c r="F6920" s="24">
        <f t="shared" si="214"/>
        <v>11.38289</v>
      </c>
      <c r="G6920" s="24">
        <v>11.38289</v>
      </c>
      <c r="H6920" s="23">
        <v>2.6644000000000001</v>
      </c>
      <c r="I6920" s="23"/>
      <c r="J6920" s="23">
        <v>150</v>
      </c>
      <c r="K6920" s="23"/>
    </row>
    <row r="6921" spans="1:11" ht="12.75" customHeight="1" x14ac:dyDescent="0.25">
      <c r="A6921" s="20">
        <f t="shared" si="215"/>
        <v>43174.999999983236</v>
      </c>
      <c r="B6921" s="29">
        <v>4.2600899999999999</v>
      </c>
      <c r="C6921" s="30">
        <v>0.35049000000000002</v>
      </c>
      <c r="D6921" s="29">
        <v>291.3227</v>
      </c>
      <c r="E6921" s="29"/>
      <c r="F6921" s="24">
        <f t="shared" si="214"/>
        <v>4.2600899999999999</v>
      </c>
      <c r="G6921" s="24">
        <v>4.2600899999999999</v>
      </c>
      <c r="H6921" s="23">
        <v>2.66309</v>
      </c>
      <c r="I6921" s="23"/>
      <c r="J6921" s="23">
        <v>150</v>
      </c>
      <c r="K6921" s="23"/>
    </row>
    <row r="6922" spans="1:11" ht="12.75" customHeight="1" x14ac:dyDescent="0.25">
      <c r="A6922" s="20">
        <f t="shared" si="215"/>
        <v>43175.0416666499</v>
      </c>
      <c r="B6922" s="29">
        <v>16.16187</v>
      </c>
      <c r="C6922" s="30">
        <v>0.35620000000000002</v>
      </c>
      <c r="D6922" s="29">
        <v>35.377949999999998</v>
      </c>
      <c r="E6922" s="29"/>
      <c r="F6922" s="24">
        <f t="shared" si="214"/>
        <v>16.16187</v>
      </c>
      <c r="G6922" s="24">
        <v>16.16187</v>
      </c>
      <c r="H6922" s="23">
        <v>2.6627800000000001</v>
      </c>
      <c r="I6922" s="23">
        <f>COUNTIF(G6922:G6945,"&gt;150")</f>
        <v>0</v>
      </c>
      <c r="J6922" s="23">
        <v>150</v>
      </c>
      <c r="K6922" s="23"/>
    </row>
    <row r="6923" spans="1:11" ht="12.75" customHeight="1" x14ac:dyDescent="0.25">
      <c r="A6923" s="20">
        <f t="shared" si="215"/>
        <v>43175.083333316565</v>
      </c>
      <c r="B6923" s="29">
        <v>7.2657800000000003</v>
      </c>
      <c r="C6923" s="30">
        <v>0.56645999999999996</v>
      </c>
      <c r="D6923" s="29">
        <v>359.62810000000002</v>
      </c>
      <c r="E6923" s="29"/>
      <c r="F6923" s="24">
        <f t="shared" ref="F6923:F6986" si="216">IF(AND(B6923&gt;0,ISNUMBER(B6923)),B6923,"")</f>
        <v>7.2657800000000003</v>
      </c>
      <c r="G6923" s="24">
        <v>7.2657800000000003</v>
      </c>
      <c r="H6923" s="23">
        <v>2.64317</v>
      </c>
      <c r="I6923" s="23"/>
      <c r="J6923" s="23">
        <v>150</v>
      </c>
      <c r="K6923" s="23"/>
    </row>
    <row r="6924" spans="1:11" ht="12.75" customHeight="1" x14ac:dyDescent="0.25">
      <c r="A6924" s="20">
        <f t="shared" ref="A6924:A6987" si="217">A6923+1/24</f>
        <v>43175.124999983229</v>
      </c>
      <c r="B6924" s="29">
        <v>9.71678</v>
      </c>
      <c r="C6924" s="30">
        <v>0.47294000000000003</v>
      </c>
      <c r="D6924" s="29">
        <v>282.49639999999999</v>
      </c>
      <c r="E6924" s="29"/>
      <c r="F6924" s="24">
        <f t="shared" si="216"/>
        <v>9.71678</v>
      </c>
      <c r="G6924" s="24">
        <v>9.71678</v>
      </c>
      <c r="H6924" s="23">
        <v>2.63158</v>
      </c>
      <c r="I6924" s="23"/>
      <c r="J6924" s="23">
        <v>150</v>
      </c>
      <c r="K6924" s="23"/>
    </row>
    <row r="6925" spans="1:11" ht="12.75" customHeight="1" x14ac:dyDescent="0.25">
      <c r="A6925" s="20">
        <f t="shared" si="217"/>
        <v>43175.166666649893</v>
      </c>
      <c r="B6925" s="29">
        <v>6.41256</v>
      </c>
      <c r="C6925" s="30">
        <v>0.52385999999999999</v>
      </c>
      <c r="D6925" s="29">
        <v>233.45070000000001</v>
      </c>
      <c r="E6925" s="29"/>
      <c r="F6925" s="24">
        <f t="shared" si="216"/>
        <v>6.41256</v>
      </c>
      <c r="G6925" s="24">
        <v>6.41256</v>
      </c>
      <c r="H6925" s="23">
        <v>2.6255000000000002</v>
      </c>
      <c r="I6925" s="23"/>
      <c r="J6925" s="23">
        <v>150</v>
      </c>
      <c r="K6925" s="23"/>
    </row>
    <row r="6926" spans="1:11" ht="12.75" customHeight="1" x14ac:dyDescent="0.25">
      <c r="A6926" s="20">
        <f t="shared" si="217"/>
        <v>43175.208333316557</v>
      </c>
      <c r="B6926" s="29">
        <v>7.9896700000000003</v>
      </c>
      <c r="C6926" s="30">
        <v>0.39684000000000003</v>
      </c>
      <c r="D6926" s="29">
        <v>285.28089999999997</v>
      </c>
      <c r="E6926" s="29"/>
      <c r="F6926" s="24">
        <f t="shared" si="216"/>
        <v>7.9896700000000003</v>
      </c>
      <c r="G6926" s="24">
        <v>7.9896700000000003</v>
      </c>
      <c r="H6926" s="23">
        <v>2.6222799999999999</v>
      </c>
      <c r="I6926" s="23"/>
      <c r="J6926" s="23">
        <v>150</v>
      </c>
      <c r="K6926" s="23"/>
    </row>
    <row r="6927" spans="1:11" ht="12.75" customHeight="1" x14ac:dyDescent="0.25">
      <c r="A6927" s="20">
        <f t="shared" si="217"/>
        <v>43175.249999983222</v>
      </c>
      <c r="B6927" s="29">
        <v>29.094719999999999</v>
      </c>
      <c r="C6927" s="30">
        <v>0.31453999999999999</v>
      </c>
      <c r="D6927" s="29">
        <v>345.93340000000001</v>
      </c>
      <c r="E6927" s="29"/>
      <c r="F6927" s="24">
        <f t="shared" si="216"/>
        <v>29.094719999999999</v>
      </c>
      <c r="G6927" s="24">
        <v>29.094719999999999</v>
      </c>
      <c r="H6927" s="23">
        <v>2.62209</v>
      </c>
      <c r="I6927" s="23"/>
      <c r="J6927" s="23">
        <v>150</v>
      </c>
      <c r="K6927" s="23"/>
    </row>
    <row r="6928" spans="1:11" ht="12.75" customHeight="1" x14ac:dyDescent="0.25">
      <c r="A6928" s="20">
        <f t="shared" si="217"/>
        <v>43175.291666649886</v>
      </c>
      <c r="B6928" s="29">
        <v>20.523779999999999</v>
      </c>
      <c r="C6928" s="30">
        <v>0.55013000000000001</v>
      </c>
      <c r="D6928" s="29">
        <v>282.887</v>
      </c>
      <c r="E6928" s="29"/>
      <c r="F6928" s="24">
        <f t="shared" si="216"/>
        <v>20.523779999999999</v>
      </c>
      <c r="G6928" s="24">
        <v>20.523779999999999</v>
      </c>
      <c r="H6928" s="23">
        <v>2.6191300000000002</v>
      </c>
      <c r="I6928" s="23"/>
      <c r="J6928" s="23">
        <v>150</v>
      </c>
      <c r="K6928" s="23"/>
    </row>
    <row r="6929" spans="1:11" ht="12.75" customHeight="1" x14ac:dyDescent="0.25">
      <c r="A6929" s="20">
        <f t="shared" si="217"/>
        <v>43175.33333331655</v>
      </c>
      <c r="B6929" s="29">
        <v>18.465160000000001</v>
      </c>
      <c r="C6929" s="30">
        <v>0.46897</v>
      </c>
      <c r="D6929" s="29">
        <v>268.21769999999998</v>
      </c>
      <c r="E6929" s="29"/>
      <c r="F6929" s="24">
        <f t="shared" si="216"/>
        <v>18.465160000000001</v>
      </c>
      <c r="G6929" s="24">
        <v>18.465160000000001</v>
      </c>
      <c r="H6929" s="23">
        <v>2.6189399999999998</v>
      </c>
      <c r="I6929" s="23"/>
      <c r="J6929" s="23">
        <v>150</v>
      </c>
      <c r="K6929" s="23"/>
    </row>
    <row r="6930" spans="1:11" ht="12.75" customHeight="1" x14ac:dyDescent="0.25">
      <c r="A6930" s="20">
        <f t="shared" si="217"/>
        <v>43175.374999983214</v>
      </c>
      <c r="B6930" s="29">
        <v>37.767330000000001</v>
      </c>
      <c r="C6930" s="30">
        <v>0.56369000000000002</v>
      </c>
      <c r="D6930" s="29">
        <v>273.61559999999997</v>
      </c>
      <c r="E6930" s="29"/>
      <c r="F6930" s="24">
        <f t="shared" si="216"/>
        <v>37.767330000000001</v>
      </c>
      <c r="G6930" s="24">
        <v>37.767330000000001</v>
      </c>
      <c r="H6930" s="23">
        <v>2.6188699999999998</v>
      </c>
      <c r="I6930" s="23"/>
      <c r="J6930" s="23">
        <v>150</v>
      </c>
      <c r="K6930" s="23"/>
    </row>
    <row r="6931" spans="1:11" ht="12.75" customHeight="1" x14ac:dyDescent="0.25">
      <c r="A6931" s="20">
        <f t="shared" si="217"/>
        <v>43175.416666649879</v>
      </c>
      <c r="B6931" s="29">
        <v>16.895499999999998</v>
      </c>
      <c r="C6931" s="30">
        <v>0.42810999999999999</v>
      </c>
      <c r="D6931" s="29">
        <v>347.1857</v>
      </c>
      <c r="E6931" s="29"/>
      <c r="F6931" s="24">
        <f t="shared" si="216"/>
        <v>16.895499999999998</v>
      </c>
      <c r="G6931" s="24">
        <v>16.895499999999998</v>
      </c>
      <c r="H6931" s="23">
        <v>2.6148400000000001</v>
      </c>
      <c r="I6931" s="23"/>
      <c r="J6931" s="23">
        <v>150</v>
      </c>
      <c r="K6931" s="23"/>
    </row>
    <row r="6932" spans="1:11" ht="12.75" customHeight="1" x14ac:dyDescent="0.25">
      <c r="A6932" s="20">
        <f t="shared" si="217"/>
        <v>43175.458333316543</v>
      </c>
      <c r="B6932" s="29">
        <v>8.5830000000000002</v>
      </c>
      <c r="C6932" s="30">
        <v>0.65871000000000002</v>
      </c>
      <c r="D6932" s="29">
        <v>17.038920000000001</v>
      </c>
      <c r="E6932" s="29"/>
      <c r="F6932" s="24">
        <f t="shared" si="216"/>
        <v>8.5830000000000002</v>
      </c>
      <c r="G6932" s="24">
        <v>8.5830000000000002</v>
      </c>
      <c r="H6932" s="23">
        <v>2.6105</v>
      </c>
      <c r="I6932" s="23"/>
      <c r="J6932" s="23">
        <v>150</v>
      </c>
      <c r="K6932" s="23"/>
    </row>
    <row r="6933" spans="1:11" ht="12.75" customHeight="1" x14ac:dyDescent="0.25">
      <c r="A6933" s="20">
        <f t="shared" si="217"/>
        <v>43175.499999983207</v>
      </c>
      <c r="B6933" s="29">
        <v>5.0056099999999999</v>
      </c>
      <c r="C6933" s="30">
        <v>0.84818000000000005</v>
      </c>
      <c r="D6933" s="29">
        <v>56.233989999999999</v>
      </c>
      <c r="E6933" s="29"/>
      <c r="F6933" s="24">
        <f t="shared" si="216"/>
        <v>5.0056099999999999</v>
      </c>
      <c r="G6933" s="24">
        <v>5.0056099999999999</v>
      </c>
      <c r="H6933" s="23">
        <v>2.6015000000000001</v>
      </c>
      <c r="I6933" s="23"/>
      <c r="J6933" s="23">
        <v>150</v>
      </c>
      <c r="K6933" s="23"/>
    </row>
    <row r="6934" spans="1:11" ht="12.75" customHeight="1" x14ac:dyDescent="0.25">
      <c r="A6934" s="20">
        <f t="shared" si="217"/>
        <v>43175.541666649871</v>
      </c>
      <c r="B6934" s="29">
        <v>16.552330000000001</v>
      </c>
      <c r="C6934" s="30">
        <v>0.59404999999999997</v>
      </c>
      <c r="D6934" s="29">
        <v>73.388890000000004</v>
      </c>
      <c r="E6934" s="29"/>
      <c r="F6934" s="24">
        <f t="shared" si="216"/>
        <v>16.552330000000001</v>
      </c>
      <c r="G6934" s="24">
        <v>16.552330000000001</v>
      </c>
      <c r="H6934" s="23">
        <v>2.5986099999999999</v>
      </c>
      <c r="I6934" s="23"/>
      <c r="J6934" s="23">
        <v>150</v>
      </c>
      <c r="K6934" s="23"/>
    </row>
    <row r="6935" spans="1:11" ht="12.75" customHeight="1" x14ac:dyDescent="0.25">
      <c r="A6935" s="20">
        <f t="shared" si="217"/>
        <v>43175.583333316536</v>
      </c>
      <c r="B6935" s="29">
        <v>9.0730000000000004</v>
      </c>
      <c r="C6935" s="30">
        <v>0.31319000000000002</v>
      </c>
      <c r="D6935" s="29">
        <v>126.2653</v>
      </c>
      <c r="E6935" s="29"/>
      <c r="F6935" s="24">
        <f t="shared" si="216"/>
        <v>9.0730000000000004</v>
      </c>
      <c r="G6935" s="24">
        <v>9.0730000000000004</v>
      </c>
      <c r="H6935" s="23">
        <v>2.5962000000000001</v>
      </c>
      <c r="I6935" s="23"/>
      <c r="J6935" s="23">
        <v>150</v>
      </c>
      <c r="K6935" s="23"/>
    </row>
    <row r="6936" spans="1:11" ht="12.75" customHeight="1" x14ac:dyDescent="0.25">
      <c r="A6936" s="20">
        <f t="shared" si="217"/>
        <v>43175.6249999832</v>
      </c>
      <c r="B6936" s="29">
        <v>9.3688900000000004</v>
      </c>
      <c r="C6936" s="30">
        <v>0.54896999999999996</v>
      </c>
      <c r="D6936" s="29">
        <v>39.455660000000002</v>
      </c>
      <c r="E6936" s="29"/>
      <c r="F6936" s="24">
        <f t="shared" si="216"/>
        <v>9.3688900000000004</v>
      </c>
      <c r="G6936" s="24">
        <v>9.3688900000000004</v>
      </c>
      <c r="H6936" s="23">
        <v>2.59273</v>
      </c>
      <c r="I6936" s="23"/>
      <c r="J6936" s="23">
        <v>150</v>
      </c>
      <c r="K6936" s="23"/>
    </row>
    <row r="6937" spans="1:11" ht="12.75" customHeight="1" x14ac:dyDescent="0.25">
      <c r="A6937" s="20">
        <f t="shared" si="217"/>
        <v>43175.666666649864</v>
      </c>
      <c r="B6937" s="29">
        <v>10.24422</v>
      </c>
      <c r="C6937" s="30">
        <v>1.5629599999999999</v>
      </c>
      <c r="D6937" s="29">
        <v>244.68979999999999</v>
      </c>
      <c r="E6937" s="29"/>
      <c r="F6937" s="24">
        <f t="shared" si="216"/>
        <v>10.24422</v>
      </c>
      <c r="G6937" s="24">
        <v>10.24422</v>
      </c>
      <c r="H6937" s="23">
        <v>2.59233</v>
      </c>
      <c r="I6937" s="23"/>
      <c r="J6937" s="23">
        <v>150</v>
      </c>
      <c r="K6937" s="23"/>
    </row>
    <row r="6938" spans="1:11" ht="12.75" customHeight="1" x14ac:dyDescent="0.25">
      <c r="A6938" s="20">
        <f t="shared" si="217"/>
        <v>43175.708333316528</v>
      </c>
      <c r="B6938" s="29">
        <v>-1.617E-2</v>
      </c>
      <c r="C6938" s="30">
        <v>1.91259</v>
      </c>
      <c r="D6938" s="29">
        <v>258.52330000000001</v>
      </c>
      <c r="E6938" s="29"/>
      <c r="F6938" s="24" t="str">
        <f t="shared" si="216"/>
        <v/>
      </c>
      <c r="G6938" s="24" t="s">
        <v>189</v>
      </c>
      <c r="H6938" s="23">
        <v>2.5920000000000001</v>
      </c>
      <c r="I6938" s="23"/>
      <c r="J6938" s="23">
        <v>150</v>
      </c>
      <c r="K6938" s="23"/>
    </row>
    <row r="6939" spans="1:11" ht="12.75" customHeight="1" x14ac:dyDescent="0.25">
      <c r="A6939" s="20">
        <f t="shared" si="217"/>
        <v>43175.749999983193</v>
      </c>
      <c r="B6939" s="29">
        <v>7.7945000000000002</v>
      </c>
      <c r="C6939" s="30">
        <v>0.58887</v>
      </c>
      <c r="D6939" s="29">
        <v>59.873849999999997</v>
      </c>
      <c r="E6939" s="29"/>
      <c r="F6939" s="24">
        <f t="shared" si="216"/>
        <v>7.7945000000000002</v>
      </c>
      <c r="G6939" s="24">
        <v>7.7945000000000002</v>
      </c>
      <c r="H6939" s="23">
        <v>2.5907200000000001</v>
      </c>
      <c r="I6939" s="23"/>
      <c r="J6939" s="23">
        <v>150</v>
      </c>
      <c r="K6939" s="23"/>
    </row>
    <row r="6940" spans="1:11" ht="12.75" customHeight="1" x14ac:dyDescent="0.25">
      <c r="A6940" s="20">
        <f t="shared" si="217"/>
        <v>43175.791666649857</v>
      </c>
      <c r="B6940" s="29"/>
      <c r="C6940" s="30">
        <v>0.63078000000000001</v>
      </c>
      <c r="D6940" s="29">
        <v>313.5326</v>
      </c>
      <c r="E6940" s="29"/>
      <c r="F6940" s="24" t="str">
        <f t="shared" si="216"/>
        <v/>
      </c>
      <c r="G6940" s="24" t="s">
        <v>189</v>
      </c>
      <c r="H6940" s="23">
        <v>2.57938</v>
      </c>
      <c r="I6940" s="23"/>
      <c r="J6940" s="23">
        <v>150</v>
      </c>
      <c r="K6940" s="23"/>
    </row>
    <row r="6941" spans="1:11" ht="12.75" customHeight="1" x14ac:dyDescent="0.25">
      <c r="A6941" s="20">
        <f t="shared" si="217"/>
        <v>43175.833333316521</v>
      </c>
      <c r="B6941" s="29">
        <v>19.38017</v>
      </c>
      <c r="C6941" s="30">
        <v>0.57040999999999997</v>
      </c>
      <c r="D6941" s="29">
        <v>292.38549999999998</v>
      </c>
      <c r="E6941" s="29"/>
      <c r="F6941" s="24">
        <f t="shared" si="216"/>
        <v>19.38017</v>
      </c>
      <c r="G6941" s="24">
        <v>19.38017</v>
      </c>
      <c r="H6941" s="23">
        <v>2.5792700000000002</v>
      </c>
      <c r="I6941" s="23"/>
      <c r="J6941" s="23">
        <v>150</v>
      </c>
      <c r="K6941" s="23"/>
    </row>
    <row r="6942" spans="1:11" ht="12.75" customHeight="1" x14ac:dyDescent="0.25">
      <c r="A6942" s="20">
        <f t="shared" si="217"/>
        <v>43175.874999983185</v>
      </c>
      <c r="B6942" s="29">
        <v>23.697610000000001</v>
      </c>
      <c r="C6942" s="30">
        <v>0.44717000000000001</v>
      </c>
      <c r="D6942" s="29">
        <v>300.88170000000002</v>
      </c>
      <c r="E6942" s="29"/>
      <c r="F6942" s="24">
        <f t="shared" si="216"/>
        <v>23.697610000000001</v>
      </c>
      <c r="G6942" s="24">
        <v>23.697610000000001</v>
      </c>
      <c r="H6942" s="23">
        <v>2.5786099999999998</v>
      </c>
      <c r="I6942" s="23"/>
      <c r="J6942" s="23">
        <v>150</v>
      </c>
      <c r="K6942" s="23"/>
    </row>
    <row r="6943" spans="1:11" ht="12.75" customHeight="1" x14ac:dyDescent="0.25">
      <c r="A6943" s="20">
        <f t="shared" si="217"/>
        <v>43175.91666664985</v>
      </c>
      <c r="B6943" s="29">
        <v>6.4936699999999998</v>
      </c>
      <c r="C6943" s="30">
        <v>0.40210000000000001</v>
      </c>
      <c r="D6943" s="29">
        <v>297.7441</v>
      </c>
      <c r="E6943" s="29"/>
      <c r="F6943" s="24">
        <f t="shared" si="216"/>
        <v>6.4936699999999998</v>
      </c>
      <c r="G6943" s="24">
        <v>6.4936699999999998</v>
      </c>
      <c r="H6943" s="23">
        <v>2.577</v>
      </c>
      <c r="I6943" s="23"/>
      <c r="J6943" s="23">
        <v>150</v>
      </c>
      <c r="K6943" s="23"/>
    </row>
    <row r="6944" spans="1:11" ht="12.75" customHeight="1" x14ac:dyDescent="0.25">
      <c r="A6944" s="20">
        <f t="shared" si="217"/>
        <v>43175.958333316514</v>
      </c>
      <c r="B6944" s="29">
        <v>15.53107</v>
      </c>
      <c r="C6944" s="30">
        <v>0.30908000000000002</v>
      </c>
      <c r="D6944" s="29">
        <v>322.6671</v>
      </c>
      <c r="E6944" s="29"/>
      <c r="F6944" s="24">
        <f t="shared" si="216"/>
        <v>15.53107</v>
      </c>
      <c r="G6944" s="24">
        <v>15.53107</v>
      </c>
      <c r="H6944" s="23">
        <v>2.57639</v>
      </c>
      <c r="I6944" s="23"/>
      <c r="J6944" s="23">
        <v>150</v>
      </c>
      <c r="K6944" s="23"/>
    </row>
    <row r="6945" spans="1:11" ht="12.75" customHeight="1" x14ac:dyDescent="0.25">
      <c r="A6945" s="20">
        <f t="shared" si="217"/>
        <v>43175.999999983178</v>
      </c>
      <c r="B6945" s="29">
        <v>11.29454</v>
      </c>
      <c r="C6945" s="30">
        <v>0.40777000000000002</v>
      </c>
      <c r="D6945" s="29">
        <v>335.9452</v>
      </c>
      <c r="E6945" s="29"/>
      <c r="F6945" s="24">
        <f t="shared" si="216"/>
        <v>11.29454</v>
      </c>
      <c r="G6945" s="24">
        <v>11.29454</v>
      </c>
      <c r="H6945" s="23">
        <v>2.5713300000000001</v>
      </c>
      <c r="I6945" s="23"/>
      <c r="J6945" s="23">
        <v>150</v>
      </c>
      <c r="K6945" s="23"/>
    </row>
    <row r="6946" spans="1:11" ht="12.75" customHeight="1" x14ac:dyDescent="0.25">
      <c r="A6946" s="20">
        <f t="shared" si="217"/>
        <v>43176.041666649842</v>
      </c>
      <c r="B6946" s="29">
        <v>12.36495</v>
      </c>
      <c r="C6946" s="30">
        <v>0.38730999999999999</v>
      </c>
      <c r="D6946" s="29">
        <v>16.18253</v>
      </c>
      <c r="E6946" s="29"/>
      <c r="F6946" s="24">
        <f t="shared" si="216"/>
        <v>12.36495</v>
      </c>
      <c r="G6946" s="24">
        <v>12.36495</v>
      </c>
      <c r="H6946" s="23">
        <v>2.5703100000000001</v>
      </c>
      <c r="I6946" s="23">
        <f>COUNTIF(G6946:G6969,"&gt;150")</f>
        <v>0</v>
      </c>
      <c r="J6946" s="23">
        <v>150</v>
      </c>
      <c r="K6946" s="23"/>
    </row>
    <row r="6947" spans="1:11" ht="12.75" customHeight="1" x14ac:dyDescent="0.25">
      <c r="A6947" s="20">
        <f t="shared" si="217"/>
        <v>43176.083333316506</v>
      </c>
      <c r="B6947" s="29">
        <v>6.4671700000000003</v>
      </c>
      <c r="C6947" s="30">
        <v>0.41617999999999999</v>
      </c>
      <c r="D6947" s="29">
        <v>312.33670000000001</v>
      </c>
      <c r="E6947" s="29"/>
      <c r="F6947" s="24">
        <f t="shared" si="216"/>
        <v>6.4671700000000003</v>
      </c>
      <c r="G6947" s="24">
        <v>6.4671700000000003</v>
      </c>
      <c r="H6947" s="23">
        <v>2.5688499999999999</v>
      </c>
      <c r="I6947" s="23"/>
      <c r="J6947" s="23">
        <v>150</v>
      </c>
      <c r="K6947" s="23"/>
    </row>
    <row r="6948" spans="1:11" ht="12.75" customHeight="1" x14ac:dyDescent="0.25">
      <c r="A6948" s="20">
        <f t="shared" si="217"/>
        <v>43176.124999983171</v>
      </c>
      <c r="B6948" s="29">
        <v>4.8977000000000004</v>
      </c>
      <c r="C6948" s="30">
        <v>0.44757999999999998</v>
      </c>
      <c r="D6948" s="29">
        <v>311.79020000000003</v>
      </c>
      <c r="E6948" s="29"/>
      <c r="F6948" s="24">
        <f t="shared" si="216"/>
        <v>4.8977000000000004</v>
      </c>
      <c r="G6948" s="24">
        <v>4.8977000000000004</v>
      </c>
      <c r="H6948" s="23">
        <v>2.5672199999999998</v>
      </c>
      <c r="I6948" s="23"/>
      <c r="J6948" s="23">
        <v>150</v>
      </c>
      <c r="K6948" s="23"/>
    </row>
    <row r="6949" spans="1:11" ht="12.75" customHeight="1" x14ac:dyDescent="0.25">
      <c r="A6949" s="20">
        <f t="shared" si="217"/>
        <v>43176.166666649835</v>
      </c>
      <c r="B6949" s="29">
        <v>6.8483299999999998</v>
      </c>
      <c r="C6949" s="30">
        <v>0.26678000000000002</v>
      </c>
      <c r="D6949" s="29">
        <v>102.649</v>
      </c>
      <c r="E6949" s="29"/>
      <c r="F6949" s="24">
        <f t="shared" si="216"/>
        <v>6.8483299999999998</v>
      </c>
      <c r="G6949" s="24">
        <v>6.8483299999999998</v>
      </c>
      <c r="H6949" s="23">
        <v>2.55979</v>
      </c>
      <c r="I6949" s="23"/>
      <c r="J6949" s="23">
        <v>150</v>
      </c>
      <c r="K6949" s="23"/>
    </row>
    <row r="6950" spans="1:11" ht="12.75" customHeight="1" x14ac:dyDescent="0.25">
      <c r="A6950" s="20">
        <f t="shared" si="217"/>
        <v>43176.208333316499</v>
      </c>
      <c r="B6950" s="29">
        <v>14.11284</v>
      </c>
      <c r="C6950" s="30">
        <v>0.35008</v>
      </c>
      <c r="D6950" s="29">
        <v>56.148589999999999</v>
      </c>
      <c r="E6950" s="29"/>
      <c r="F6950" s="24">
        <f t="shared" si="216"/>
        <v>14.11284</v>
      </c>
      <c r="G6950" s="24">
        <v>14.11284</v>
      </c>
      <c r="H6950" s="23">
        <v>2.55972</v>
      </c>
      <c r="I6950" s="23"/>
      <c r="J6950" s="23">
        <v>150</v>
      </c>
      <c r="K6950" s="23"/>
    </row>
    <row r="6951" spans="1:11" ht="12.75" customHeight="1" x14ac:dyDescent="0.25">
      <c r="A6951" s="20">
        <f t="shared" si="217"/>
        <v>43176.249999983163</v>
      </c>
      <c r="B6951" s="29">
        <v>7.3632600000000004</v>
      </c>
      <c r="C6951" s="30">
        <v>0.38783000000000001</v>
      </c>
      <c r="D6951" s="29">
        <v>255.56110000000001</v>
      </c>
      <c r="E6951" s="29"/>
      <c r="F6951" s="24">
        <f t="shared" si="216"/>
        <v>7.3632600000000004</v>
      </c>
      <c r="G6951" s="24">
        <v>7.3632600000000004</v>
      </c>
      <c r="H6951" s="23">
        <v>2.5586099999999998</v>
      </c>
      <c r="I6951" s="23"/>
      <c r="J6951" s="23">
        <v>150</v>
      </c>
      <c r="K6951" s="23"/>
    </row>
    <row r="6952" spans="1:11" ht="12.75" customHeight="1" x14ac:dyDescent="0.25">
      <c r="A6952" s="20">
        <f t="shared" si="217"/>
        <v>43176.291666649828</v>
      </c>
      <c r="B6952" s="29">
        <v>14.80063</v>
      </c>
      <c r="C6952" s="30">
        <v>0.42842999999999998</v>
      </c>
      <c r="D6952" s="29">
        <v>348.21069999999997</v>
      </c>
      <c r="E6952" s="29"/>
      <c r="F6952" s="24">
        <f t="shared" si="216"/>
        <v>14.80063</v>
      </c>
      <c r="G6952" s="24">
        <v>14.80063</v>
      </c>
      <c r="H6952" s="23">
        <v>2.54589</v>
      </c>
      <c r="I6952" s="23"/>
      <c r="J6952" s="23">
        <v>150</v>
      </c>
      <c r="K6952" s="23"/>
    </row>
    <row r="6953" spans="1:11" ht="12.75" customHeight="1" x14ac:dyDescent="0.25">
      <c r="A6953" s="20">
        <f t="shared" si="217"/>
        <v>43176.333333316492</v>
      </c>
      <c r="B6953" s="29">
        <v>-4.5475700000000003</v>
      </c>
      <c r="C6953" s="30">
        <v>0.23860000000000001</v>
      </c>
      <c r="D6953" s="29">
        <v>303.29430000000002</v>
      </c>
      <c r="E6953" s="29"/>
      <c r="F6953" s="24" t="str">
        <f t="shared" si="216"/>
        <v/>
      </c>
      <c r="G6953" s="24" t="s">
        <v>189</v>
      </c>
      <c r="H6953" s="23">
        <v>2.53789</v>
      </c>
      <c r="I6953" s="23"/>
      <c r="J6953" s="23">
        <v>150</v>
      </c>
      <c r="K6953" s="23"/>
    </row>
    <row r="6954" spans="1:11" ht="12.75" customHeight="1" x14ac:dyDescent="0.25">
      <c r="A6954" s="20">
        <f t="shared" si="217"/>
        <v>43176.374999983156</v>
      </c>
      <c r="B6954" s="29">
        <v>7.30938</v>
      </c>
      <c r="C6954" s="30">
        <v>0.62856999999999996</v>
      </c>
      <c r="D6954" s="29">
        <v>67.337270000000004</v>
      </c>
      <c r="E6954" s="29"/>
      <c r="F6954" s="24">
        <f t="shared" si="216"/>
        <v>7.30938</v>
      </c>
      <c r="G6954" s="24">
        <v>7.30938</v>
      </c>
      <c r="H6954" s="23">
        <v>2.5361699999999998</v>
      </c>
      <c r="I6954" s="23"/>
      <c r="J6954" s="23">
        <v>150</v>
      </c>
      <c r="K6954" s="23"/>
    </row>
    <row r="6955" spans="1:11" ht="12.75" customHeight="1" x14ac:dyDescent="0.25">
      <c r="A6955" s="20">
        <f t="shared" si="217"/>
        <v>43176.41666664982</v>
      </c>
      <c r="B6955" s="29">
        <v>11.775460000000001</v>
      </c>
      <c r="C6955" s="30">
        <v>0.35525000000000001</v>
      </c>
      <c r="D6955" s="29">
        <v>114.8657</v>
      </c>
      <c r="E6955" s="29"/>
      <c r="F6955" s="24">
        <f t="shared" si="216"/>
        <v>11.775460000000001</v>
      </c>
      <c r="G6955" s="24">
        <v>11.775460000000001</v>
      </c>
      <c r="H6955" s="23">
        <v>2.5329999999999999</v>
      </c>
      <c r="I6955" s="23"/>
      <c r="J6955" s="23">
        <v>150</v>
      </c>
      <c r="K6955" s="23"/>
    </row>
    <row r="6956" spans="1:11" ht="12.75" customHeight="1" x14ac:dyDescent="0.25">
      <c r="A6956" s="20">
        <f t="shared" si="217"/>
        <v>43176.458333316485</v>
      </c>
      <c r="B6956" s="29">
        <v>12.920629999999999</v>
      </c>
      <c r="C6956" s="30">
        <v>0.65390999999999999</v>
      </c>
      <c r="D6956" s="29">
        <v>158.4041</v>
      </c>
      <c r="E6956" s="29"/>
      <c r="F6956" s="24">
        <f t="shared" si="216"/>
        <v>12.920629999999999</v>
      </c>
      <c r="G6956" s="24">
        <v>12.920629999999999</v>
      </c>
      <c r="H6956" s="23">
        <v>2.5293899999999998</v>
      </c>
      <c r="I6956" s="23"/>
      <c r="J6956" s="23">
        <v>150</v>
      </c>
      <c r="K6956" s="23"/>
    </row>
    <row r="6957" spans="1:11" ht="12.75" customHeight="1" x14ac:dyDescent="0.25">
      <c r="A6957" s="20">
        <f t="shared" si="217"/>
        <v>43176.499999983149</v>
      </c>
      <c r="B6957" s="29">
        <v>8.4305299999999992</v>
      </c>
      <c r="C6957" s="30">
        <v>1.11446</v>
      </c>
      <c r="D6957" s="29">
        <v>79.685919999999996</v>
      </c>
      <c r="E6957" s="29"/>
      <c r="F6957" s="24">
        <f t="shared" si="216"/>
        <v>8.4305299999999992</v>
      </c>
      <c r="G6957" s="24">
        <v>8.4305299999999992</v>
      </c>
      <c r="H6957" s="23">
        <v>2.5291700000000001</v>
      </c>
      <c r="I6957" s="23"/>
      <c r="J6957" s="23">
        <v>150</v>
      </c>
      <c r="K6957" s="23"/>
    </row>
    <row r="6958" spans="1:11" ht="12.75" customHeight="1" x14ac:dyDescent="0.25">
      <c r="A6958" s="20">
        <f t="shared" si="217"/>
        <v>43176.541666649813</v>
      </c>
      <c r="B6958" s="29">
        <v>7.7129399999999997</v>
      </c>
      <c r="C6958" s="30">
        <v>1.9538500000000001</v>
      </c>
      <c r="D6958" s="29">
        <v>76.415999999999997</v>
      </c>
      <c r="E6958" s="29"/>
      <c r="F6958" s="24">
        <f t="shared" si="216"/>
        <v>7.7129399999999997</v>
      </c>
      <c r="G6958" s="24">
        <v>7.7129399999999997</v>
      </c>
      <c r="H6958" s="23">
        <v>2.516</v>
      </c>
      <c r="I6958" s="23"/>
      <c r="J6958" s="23">
        <v>150</v>
      </c>
      <c r="K6958" s="23"/>
    </row>
    <row r="6959" spans="1:11" ht="12.75" customHeight="1" x14ac:dyDescent="0.25">
      <c r="A6959" s="20">
        <f t="shared" si="217"/>
        <v>43176.583333316477</v>
      </c>
      <c r="B6959" s="29">
        <v>27.165510000000001</v>
      </c>
      <c r="C6959" s="30">
        <v>1.19174</v>
      </c>
      <c r="D6959" s="29">
        <v>79.677679999999995</v>
      </c>
      <c r="E6959" s="29"/>
      <c r="F6959" s="24">
        <f t="shared" si="216"/>
        <v>27.165510000000001</v>
      </c>
      <c r="G6959" s="24">
        <v>27.165510000000001</v>
      </c>
      <c r="H6959" s="23">
        <v>2.5048300000000001</v>
      </c>
      <c r="I6959" s="23"/>
      <c r="J6959" s="23">
        <v>150</v>
      </c>
      <c r="K6959" s="23"/>
    </row>
    <row r="6960" spans="1:11" ht="12.75" customHeight="1" x14ac:dyDescent="0.25">
      <c r="A6960" s="20">
        <f t="shared" si="217"/>
        <v>43176.624999983142</v>
      </c>
      <c r="B6960" s="29">
        <v>1.4393800000000001</v>
      </c>
      <c r="C6960" s="30">
        <v>1.6432</v>
      </c>
      <c r="D6960" s="29">
        <v>75.895610000000005</v>
      </c>
      <c r="E6960" s="29"/>
      <c r="F6960" s="24">
        <f t="shared" si="216"/>
        <v>1.4393800000000001</v>
      </c>
      <c r="G6960" s="24">
        <v>1.4393800000000001</v>
      </c>
      <c r="H6960" s="23">
        <v>2.5032800000000002</v>
      </c>
      <c r="I6960" s="23"/>
      <c r="J6960" s="23">
        <v>150</v>
      </c>
      <c r="K6960" s="23"/>
    </row>
    <row r="6961" spans="1:11" ht="12.75" customHeight="1" x14ac:dyDescent="0.25">
      <c r="A6961" s="20">
        <f t="shared" si="217"/>
        <v>43176.666666649806</v>
      </c>
      <c r="B6961" s="29">
        <v>20.583729999999999</v>
      </c>
      <c r="C6961" s="30">
        <v>0.75370000000000004</v>
      </c>
      <c r="D6961" s="29">
        <v>163.9161</v>
      </c>
      <c r="E6961" s="29"/>
      <c r="F6961" s="24">
        <f t="shared" si="216"/>
        <v>20.583729999999999</v>
      </c>
      <c r="G6961" s="24">
        <v>20.583729999999999</v>
      </c>
      <c r="H6961" s="23">
        <v>2.5013899999999998</v>
      </c>
      <c r="I6961" s="23"/>
      <c r="J6961" s="23">
        <v>150</v>
      </c>
      <c r="K6961" s="23"/>
    </row>
    <row r="6962" spans="1:11" ht="12.75" customHeight="1" x14ac:dyDescent="0.25">
      <c r="A6962" s="20">
        <f t="shared" si="217"/>
        <v>43176.70833331647</v>
      </c>
      <c r="B6962" s="29">
        <v>6.1871</v>
      </c>
      <c r="C6962" s="30">
        <v>0.32067000000000001</v>
      </c>
      <c r="D6962" s="29">
        <v>92.980029999999999</v>
      </c>
      <c r="E6962" s="29"/>
      <c r="F6962" s="24">
        <f t="shared" si="216"/>
        <v>6.1871</v>
      </c>
      <c r="G6962" s="24">
        <v>6.1871</v>
      </c>
      <c r="H6962" s="23">
        <v>2.5007999999999999</v>
      </c>
      <c r="I6962" s="23"/>
      <c r="J6962" s="23">
        <v>150</v>
      </c>
      <c r="K6962" s="23"/>
    </row>
    <row r="6963" spans="1:11" ht="12.75" customHeight="1" x14ac:dyDescent="0.25">
      <c r="A6963" s="20">
        <f t="shared" si="217"/>
        <v>43176.749999983134</v>
      </c>
      <c r="B6963" s="29">
        <v>4.4815199999999997</v>
      </c>
      <c r="C6963" s="30">
        <v>0.7853</v>
      </c>
      <c r="D6963" s="29">
        <v>92.58954</v>
      </c>
      <c r="E6963" s="29"/>
      <c r="F6963" s="24">
        <f t="shared" si="216"/>
        <v>4.4815199999999997</v>
      </c>
      <c r="G6963" s="24">
        <v>4.4815199999999997</v>
      </c>
      <c r="H6963" s="23">
        <v>2.50034</v>
      </c>
      <c r="I6963" s="23"/>
      <c r="J6963" s="23">
        <v>150</v>
      </c>
      <c r="K6963" s="23"/>
    </row>
    <row r="6964" spans="1:11" ht="12.75" customHeight="1" x14ac:dyDescent="0.25">
      <c r="A6964" s="20">
        <f t="shared" si="217"/>
        <v>43176.791666649799</v>
      </c>
      <c r="B6964" s="29">
        <v>1.9038200000000001</v>
      </c>
      <c r="C6964" s="30">
        <v>0.76961999999999997</v>
      </c>
      <c r="D6964" s="29">
        <v>92.688130000000001</v>
      </c>
      <c r="E6964" s="29"/>
      <c r="F6964" s="24">
        <f t="shared" si="216"/>
        <v>1.9038200000000001</v>
      </c>
      <c r="G6964" s="24">
        <v>1.9038200000000001</v>
      </c>
      <c r="H6964" s="23">
        <v>2.49993</v>
      </c>
      <c r="I6964" s="23"/>
      <c r="J6964" s="23">
        <v>150</v>
      </c>
      <c r="K6964" s="23"/>
    </row>
    <row r="6965" spans="1:11" ht="12.75" customHeight="1" x14ac:dyDescent="0.25">
      <c r="A6965" s="20">
        <f t="shared" si="217"/>
        <v>43176.833333316463</v>
      </c>
      <c r="B6965" s="29">
        <v>15.0893</v>
      </c>
      <c r="C6965" s="30">
        <v>0.44716</v>
      </c>
      <c r="D6965" s="29">
        <v>109.9731</v>
      </c>
      <c r="E6965" s="29"/>
      <c r="F6965" s="24">
        <f t="shared" si="216"/>
        <v>15.0893</v>
      </c>
      <c r="G6965" s="24">
        <v>15.0893</v>
      </c>
      <c r="H6965" s="23">
        <v>2.4975000000000001</v>
      </c>
      <c r="I6965" s="23"/>
      <c r="J6965" s="23">
        <v>150</v>
      </c>
      <c r="K6965" s="23"/>
    </row>
    <row r="6966" spans="1:11" ht="12.75" customHeight="1" x14ac:dyDescent="0.25">
      <c r="A6966" s="20">
        <f t="shared" si="217"/>
        <v>43176.874999983127</v>
      </c>
      <c r="B6966" s="29">
        <v>18.437670000000001</v>
      </c>
      <c r="C6966" s="30">
        <v>0.61861999999999995</v>
      </c>
      <c r="D6966" s="29">
        <v>93.754310000000004</v>
      </c>
      <c r="E6966" s="29"/>
      <c r="F6966" s="24">
        <f t="shared" si="216"/>
        <v>18.437670000000001</v>
      </c>
      <c r="G6966" s="24">
        <v>18.437670000000001</v>
      </c>
      <c r="H6966" s="23">
        <v>2.4843799999999998</v>
      </c>
      <c r="I6966" s="23"/>
      <c r="J6966" s="23">
        <v>150</v>
      </c>
      <c r="K6966" s="23"/>
    </row>
    <row r="6967" spans="1:11" ht="12.75" customHeight="1" x14ac:dyDescent="0.25">
      <c r="A6967" s="20">
        <f t="shared" si="217"/>
        <v>43176.916666649791</v>
      </c>
      <c r="B6967" s="29">
        <v>20.846769999999999</v>
      </c>
      <c r="C6967" s="30">
        <v>0.39450000000000002</v>
      </c>
      <c r="D6967" s="29">
        <v>107.34569999999999</v>
      </c>
      <c r="E6967" s="29"/>
      <c r="F6967" s="24">
        <f t="shared" si="216"/>
        <v>20.846769999999999</v>
      </c>
      <c r="G6967" s="24">
        <v>20.846769999999999</v>
      </c>
      <c r="H6967" s="23">
        <v>2.48245</v>
      </c>
      <c r="I6967" s="23"/>
      <c r="J6967" s="23">
        <v>150</v>
      </c>
      <c r="K6967" s="23"/>
    </row>
    <row r="6968" spans="1:11" ht="12.75" customHeight="1" x14ac:dyDescent="0.25">
      <c r="A6968" s="20">
        <f t="shared" si="217"/>
        <v>43176.958333316456</v>
      </c>
      <c r="B6968" s="29">
        <v>18.561229999999998</v>
      </c>
      <c r="C6968" s="30">
        <v>0.68255999999999994</v>
      </c>
      <c r="D6968" s="29">
        <v>97.384219999999999</v>
      </c>
      <c r="E6968" s="29"/>
      <c r="F6968" s="24">
        <f t="shared" si="216"/>
        <v>18.561229999999998</v>
      </c>
      <c r="G6968" s="24">
        <v>18.561229999999998</v>
      </c>
      <c r="H6968" s="23">
        <v>2.47817</v>
      </c>
      <c r="I6968" s="23"/>
      <c r="J6968" s="23">
        <v>150</v>
      </c>
      <c r="K6968" s="23"/>
    </row>
    <row r="6969" spans="1:11" ht="12.75" customHeight="1" x14ac:dyDescent="0.25">
      <c r="A6969" s="20">
        <f t="shared" si="217"/>
        <v>43176.99999998312</v>
      </c>
      <c r="B6969" s="29">
        <v>15.259209999999999</v>
      </c>
      <c r="C6969" s="30">
        <v>0.78432999999999997</v>
      </c>
      <c r="D6969" s="29">
        <v>91.337829999999997</v>
      </c>
      <c r="E6969" s="29"/>
      <c r="F6969" s="24">
        <f t="shared" si="216"/>
        <v>15.259209999999999</v>
      </c>
      <c r="G6969" s="24">
        <v>15.259209999999999</v>
      </c>
      <c r="H6969" s="23">
        <v>2.4768400000000002</v>
      </c>
      <c r="I6969" s="23"/>
      <c r="J6969" s="23">
        <v>150</v>
      </c>
      <c r="K6969" s="23"/>
    </row>
    <row r="6970" spans="1:11" ht="12.75" customHeight="1" x14ac:dyDescent="0.25">
      <c r="A6970" s="20">
        <f t="shared" si="217"/>
        <v>43177.041666649784</v>
      </c>
      <c r="B6970" s="29">
        <v>23.586390000000002</v>
      </c>
      <c r="C6970" s="30">
        <v>0.46799000000000002</v>
      </c>
      <c r="D6970" s="29">
        <v>97.189040000000006</v>
      </c>
      <c r="E6970" s="29"/>
      <c r="F6970" s="24">
        <f t="shared" si="216"/>
        <v>23.586390000000002</v>
      </c>
      <c r="G6970" s="24">
        <v>23.586390000000002</v>
      </c>
      <c r="H6970" s="23">
        <v>2.4702199999999999</v>
      </c>
      <c r="I6970" s="23">
        <f>COUNTIF(G6970:G6993,"&gt;150")</f>
        <v>0</v>
      </c>
      <c r="J6970" s="23">
        <v>150</v>
      </c>
      <c r="K6970" s="23"/>
    </row>
    <row r="6971" spans="1:11" ht="12.75" customHeight="1" x14ac:dyDescent="0.25">
      <c r="A6971" s="20">
        <f t="shared" si="217"/>
        <v>43177.083333316448</v>
      </c>
      <c r="B6971" s="29">
        <v>13.61885</v>
      </c>
      <c r="C6971" s="30">
        <v>0.37415999999999999</v>
      </c>
      <c r="D6971" s="29">
        <v>98.731489999999994</v>
      </c>
      <c r="E6971" s="29"/>
      <c r="F6971" s="24">
        <f t="shared" si="216"/>
        <v>13.61885</v>
      </c>
      <c r="G6971" s="24">
        <v>13.61885</v>
      </c>
      <c r="H6971" s="23">
        <v>2.4668700000000001</v>
      </c>
      <c r="I6971" s="23"/>
      <c r="J6971" s="23">
        <v>150</v>
      </c>
      <c r="K6971" s="23"/>
    </row>
    <row r="6972" spans="1:11" ht="12.75" customHeight="1" x14ac:dyDescent="0.25">
      <c r="A6972" s="20">
        <f t="shared" si="217"/>
        <v>43177.124999983113</v>
      </c>
      <c r="B6972" s="29">
        <v>9.0525900000000004</v>
      </c>
      <c r="C6972" s="30">
        <v>0.45221</v>
      </c>
      <c r="D6972" s="29">
        <v>81.331310000000002</v>
      </c>
      <c r="E6972" s="29"/>
      <c r="F6972" s="24">
        <f t="shared" si="216"/>
        <v>9.0525900000000004</v>
      </c>
      <c r="G6972" s="24">
        <v>9.0525900000000004</v>
      </c>
      <c r="H6972" s="23">
        <v>2.4648300000000001</v>
      </c>
      <c r="I6972" s="23"/>
      <c r="J6972" s="23">
        <v>150</v>
      </c>
      <c r="K6972" s="23"/>
    </row>
    <row r="6973" spans="1:11" ht="12.75" customHeight="1" x14ac:dyDescent="0.25">
      <c r="A6973" s="20">
        <f t="shared" si="217"/>
        <v>43177.166666649777</v>
      </c>
      <c r="B6973" s="29">
        <v>14.415290000000001</v>
      </c>
      <c r="C6973" s="30">
        <v>0.30642000000000003</v>
      </c>
      <c r="D6973" s="29">
        <v>83.747799999999998</v>
      </c>
      <c r="E6973" s="29"/>
      <c r="F6973" s="24">
        <f t="shared" si="216"/>
        <v>14.415290000000001</v>
      </c>
      <c r="G6973" s="24">
        <v>14.415290000000001</v>
      </c>
      <c r="H6973" s="23">
        <v>2.4647199999999998</v>
      </c>
      <c r="I6973" s="23"/>
      <c r="J6973" s="23">
        <v>150</v>
      </c>
      <c r="K6973" s="23"/>
    </row>
    <row r="6974" spans="1:11" ht="12.75" customHeight="1" x14ac:dyDescent="0.25">
      <c r="A6974" s="20">
        <f t="shared" si="217"/>
        <v>43177.208333316441</v>
      </c>
      <c r="B6974" s="29">
        <v>11.23457</v>
      </c>
      <c r="C6974" s="30">
        <v>0.31981999999999999</v>
      </c>
      <c r="D6974" s="29">
        <v>157.34370000000001</v>
      </c>
      <c r="E6974" s="29"/>
      <c r="F6974" s="24">
        <f t="shared" si="216"/>
        <v>11.23457</v>
      </c>
      <c r="G6974" s="24">
        <v>11.23457</v>
      </c>
      <c r="H6974" s="23">
        <v>2.4599799999999998</v>
      </c>
      <c r="I6974" s="23"/>
      <c r="J6974" s="23">
        <v>150</v>
      </c>
      <c r="K6974" s="23"/>
    </row>
    <row r="6975" spans="1:11" ht="12.75" customHeight="1" x14ac:dyDescent="0.25">
      <c r="A6975" s="20">
        <f t="shared" si="217"/>
        <v>43177.249999983105</v>
      </c>
      <c r="B6975" s="29">
        <v>22.02563</v>
      </c>
      <c r="C6975" s="30">
        <v>0.44491000000000003</v>
      </c>
      <c r="D6975" s="29">
        <v>85.633470000000003</v>
      </c>
      <c r="E6975" s="29"/>
      <c r="F6975" s="24">
        <f t="shared" si="216"/>
        <v>22.02563</v>
      </c>
      <c r="G6975" s="24">
        <v>22.02563</v>
      </c>
      <c r="H6975" s="23">
        <v>2.4594299999999998</v>
      </c>
      <c r="I6975" s="23"/>
      <c r="J6975" s="23">
        <v>150</v>
      </c>
      <c r="K6975" s="23"/>
    </row>
    <row r="6976" spans="1:11" ht="12.75" customHeight="1" x14ac:dyDescent="0.25">
      <c r="A6976" s="20">
        <f t="shared" si="217"/>
        <v>43177.291666649769</v>
      </c>
      <c r="B6976" s="29">
        <v>12.27915</v>
      </c>
      <c r="C6976" s="30">
        <v>0.99163000000000001</v>
      </c>
      <c r="D6976" s="29">
        <v>90.741110000000006</v>
      </c>
      <c r="E6976" s="29"/>
      <c r="F6976" s="24">
        <f t="shared" si="216"/>
        <v>12.27915</v>
      </c>
      <c r="G6976" s="24">
        <v>12.27915</v>
      </c>
      <c r="H6976" s="23">
        <v>2.4503300000000001</v>
      </c>
      <c r="I6976" s="23"/>
      <c r="J6976" s="23">
        <v>150</v>
      </c>
      <c r="K6976" s="23"/>
    </row>
    <row r="6977" spans="1:11" ht="12.75" customHeight="1" x14ac:dyDescent="0.25">
      <c r="A6977" s="20">
        <f t="shared" si="217"/>
        <v>43177.333333316434</v>
      </c>
      <c r="B6977" s="29">
        <v>12.50056</v>
      </c>
      <c r="C6977" s="30">
        <v>0.95972999999999997</v>
      </c>
      <c r="D6977" s="29">
        <v>94.832030000000003</v>
      </c>
      <c r="E6977" s="29"/>
      <c r="F6977" s="24">
        <f t="shared" si="216"/>
        <v>12.50056</v>
      </c>
      <c r="G6977" s="24">
        <v>12.50056</v>
      </c>
      <c r="H6977" s="23">
        <v>2.4496699999999998</v>
      </c>
      <c r="I6977" s="23"/>
      <c r="J6977" s="23">
        <v>150</v>
      </c>
      <c r="K6977" s="23"/>
    </row>
    <row r="6978" spans="1:11" ht="12.75" customHeight="1" x14ac:dyDescent="0.25">
      <c r="A6978" s="20">
        <f t="shared" si="217"/>
        <v>43177.374999983098</v>
      </c>
      <c r="B6978" s="29">
        <v>16.425609999999999</v>
      </c>
      <c r="C6978" s="30">
        <v>1.0245500000000001</v>
      </c>
      <c r="D6978" s="29">
        <v>92.150580000000005</v>
      </c>
      <c r="E6978" s="29"/>
      <c r="F6978" s="24">
        <f t="shared" si="216"/>
        <v>16.425609999999999</v>
      </c>
      <c r="G6978" s="24">
        <v>16.425609999999999</v>
      </c>
      <c r="H6978" s="23">
        <v>2.4432100000000001</v>
      </c>
      <c r="I6978" s="23"/>
      <c r="J6978" s="23">
        <v>150</v>
      </c>
      <c r="K6978" s="23"/>
    </row>
    <row r="6979" spans="1:11" ht="12.75" customHeight="1" x14ac:dyDescent="0.25">
      <c r="A6979" s="20">
        <f t="shared" si="217"/>
        <v>43177.416666649762</v>
      </c>
      <c r="B6979" s="29">
        <v>24.973659999999999</v>
      </c>
      <c r="C6979" s="30">
        <v>1.3463000000000001</v>
      </c>
      <c r="D6979" s="29">
        <v>88.804839999999999</v>
      </c>
      <c r="E6979" s="29"/>
      <c r="F6979" s="24">
        <f t="shared" si="216"/>
        <v>24.973659999999999</v>
      </c>
      <c r="G6979" s="24">
        <v>24.973659999999999</v>
      </c>
      <c r="H6979" s="23">
        <v>2.44225</v>
      </c>
      <c r="I6979" s="23"/>
      <c r="J6979" s="23">
        <v>150</v>
      </c>
      <c r="K6979" s="23"/>
    </row>
    <row r="6980" spans="1:11" ht="12.75" customHeight="1" x14ac:dyDescent="0.25">
      <c r="A6980" s="20">
        <f t="shared" si="217"/>
        <v>43177.458333316426</v>
      </c>
      <c r="B6980" s="29">
        <v>24.09234</v>
      </c>
      <c r="C6980" s="30">
        <v>1.3459399999999999</v>
      </c>
      <c r="D6980" s="29">
        <v>88.188839999999999</v>
      </c>
      <c r="E6980" s="29"/>
      <c r="F6980" s="24">
        <f t="shared" si="216"/>
        <v>24.09234</v>
      </c>
      <c r="G6980" s="24">
        <v>24.09234</v>
      </c>
      <c r="H6980" s="23">
        <v>2.4418899999999999</v>
      </c>
      <c r="I6980" s="23"/>
      <c r="J6980" s="23">
        <v>150</v>
      </c>
      <c r="K6980" s="23"/>
    </row>
    <row r="6981" spans="1:11" ht="12.75" customHeight="1" x14ac:dyDescent="0.25">
      <c r="A6981" s="20">
        <f t="shared" si="217"/>
        <v>43177.499999983091</v>
      </c>
      <c r="B6981" s="29">
        <v>19.13795</v>
      </c>
      <c r="C6981" s="30">
        <v>1.13723</v>
      </c>
      <c r="D6981" s="29">
        <v>88.842129999999997</v>
      </c>
      <c r="E6981" s="29"/>
      <c r="F6981" s="24">
        <f t="shared" si="216"/>
        <v>19.13795</v>
      </c>
      <c r="G6981" s="24">
        <v>19.13795</v>
      </c>
      <c r="H6981" s="23">
        <v>2.4418700000000002</v>
      </c>
      <c r="I6981" s="23"/>
      <c r="J6981" s="23">
        <v>150</v>
      </c>
      <c r="K6981" s="23"/>
    </row>
    <row r="6982" spans="1:11" ht="12.75" customHeight="1" x14ac:dyDescent="0.25">
      <c r="A6982" s="20">
        <f t="shared" si="217"/>
        <v>43177.541666649755</v>
      </c>
      <c r="B6982" s="29">
        <v>15.759690000000001</v>
      </c>
      <c r="C6982" s="30">
        <v>1.1642600000000001</v>
      </c>
      <c r="D6982" s="29">
        <v>90.391249999999999</v>
      </c>
      <c r="E6982" s="29"/>
      <c r="F6982" s="24">
        <f t="shared" si="216"/>
        <v>15.759690000000001</v>
      </c>
      <c r="G6982" s="24">
        <v>15.759690000000001</v>
      </c>
      <c r="H6982" s="23">
        <v>2.4416099999999998</v>
      </c>
      <c r="I6982" s="23"/>
      <c r="J6982" s="23">
        <v>150</v>
      </c>
      <c r="K6982" s="23"/>
    </row>
    <row r="6983" spans="1:11" ht="12.75" customHeight="1" x14ac:dyDescent="0.25">
      <c r="A6983" s="20">
        <f t="shared" si="217"/>
        <v>43177.583333316419</v>
      </c>
      <c r="B6983" s="29">
        <v>13.990819999999999</v>
      </c>
      <c r="C6983" s="30">
        <v>0.64390999999999998</v>
      </c>
      <c r="D6983" s="29">
        <v>98.539820000000006</v>
      </c>
      <c r="E6983" s="29"/>
      <c r="F6983" s="24">
        <f t="shared" si="216"/>
        <v>13.990819999999999</v>
      </c>
      <c r="G6983" s="24">
        <v>13.990819999999999</v>
      </c>
      <c r="H6983" s="23">
        <v>2.4388700000000001</v>
      </c>
      <c r="I6983" s="23"/>
      <c r="J6983" s="23">
        <v>150</v>
      </c>
      <c r="K6983" s="23"/>
    </row>
    <row r="6984" spans="1:11" ht="12.75" customHeight="1" x14ac:dyDescent="0.25">
      <c r="A6984" s="20">
        <f t="shared" si="217"/>
        <v>43177.624999983083</v>
      </c>
      <c r="B6984" s="29">
        <v>17.802779999999998</v>
      </c>
      <c r="C6984" s="30">
        <v>1.0836600000000001</v>
      </c>
      <c r="D6984" s="29">
        <v>98.407390000000007</v>
      </c>
      <c r="E6984" s="29"/>
      <c r="F6984" s="24">
        <f t="shared" si="216"/>
        <v>17.802779999999998</v>
      </c>
      <c r="G6984" s="24">
        <v>17.802779999999998</v>
      </c>
      <c r="H6984" s="23">
        <v>2.4374600000000002</v>
      </c>
      <c r="I6984" s="23"/>
      <c r="J6984" s="23">
        <v>150</v>
      </c>
      <c r="K6984" s="23"/>
    </row>
    <row r="6985" spans="1:11" ht="12.75" customHeight="1" x14ac:dyDescent="0.25">
      <c r="A6985" s="20">
        <f t="shared" si="217"/>
        <v>43177.666666649748</v>
      </c>
      <c r="B6985" s="29">
        <v>20.885670000000001</v>
      </c>
      <c r="C6985" s="30">
        <v>1.14723</v>
      </c>
      <c r="D6985" s="29">
        <v>87.478520000000003</v>
      </c>
      <c r="E6985" s="29"/>
      <c r="F6985" s="24">
        <f t="shared" si="216"/>
        <v>20.885670000000001</v>
      </c>
      <c r="G6985" s="24">
        <v>20.885670000000001</v>
      </c>
      <c r="H6985" s="23">
        <v>2.4369399999999999</v>
      </c>
      <c r="I6985" s="23"/>
      <c r="J6985" s="23">
        <v>150</v>
      </c>
      <c r="K6985" s="23"/>
    </row>
    <row r="6986" spans="1:11" ht="12.75" customHeight="1" x14ac:dyDescent="0.25">
      <c r="A6986" s="20">
        <f t="shared" si="217"/>
        <v>43177.708333316412</v>
      </c>
      <c r="B6986" s="29">
        <v>15.702719999999999</v>
      </c>
      <c r="C6986" s="30">
        <v>0.88846000000000003</v>
      </c>
      <c r="D6986" s="29">
        <v>94.147769999999994</v>
      </c>
      <c r="E6986" s="29"/>
      <c r="F6986" s="24">
        <f t="shared" si="216"/>
        <v>15.702719999999999</v>
      </c>
      <c r="G6986" s="24">
        <v>15.702719999999999</v>
      </c>
      <c r="H6986" s="23">
        <v>2.43343</v>
      </c>
      <c r="I6986" s="23"/>
      <c r="J6986" s="23">
        <v>150</v>
      </c>
      <c r="K6986" s="23"/>
    </row>
    <row r="6987" spans="1:11" ht="12.75" customHeight="1" x14ac:dyDescent="0.25">
      <c r="A6987" s="20">
        <f t="shared" si="217"/>
        <v>43177.749999983076</v>
      </c>
      <c r="B6987" s="29">
        <v>12.262499999999999</v>
      </c>
      <c r="C6987" s="30">
        <v>0.96331999999999995</v>
      </c>
      <c r="D6987" s="29">
        <v>86.963759999999994</v>
      </c>
      <c r="E6987" s="29"/>
      <c r="F6987" s="24">
        <f t="shared" ref="F6987:F7050" si="218">IF(AND(B6987&gt;0,ISNUMBER(B6987)),B6987,"")</f>
        <v>12.262499999999999</v>
      </c>
      <c r="G6987" s="24">
        <v>12.262499999999999</v>
      </c>
      <c r="H6987" s="23">
        <v>2.4315000000000002</v>
      </c>
      <c r="I6987" s="23"/>
      <c r="J6987" s="23">
        <v>150</v>
      </c>
      <c r="K6987" s="23"/>
    </row>
    <row r="6988" spans="1:11" ht="12.75" customHeight="1" x14ac:dyDescent="0.25">
      <c r="A6988" s="20">
        <f t="shared" ref="A6988:A7051" si="219">A6987+1/24</f>
        <v>43177.79166664974</v>
      </c>
      <c r="B6988" s="29">
        <v>18.385390000000001</v>
      </c>
      <c r="C6988" s="30">
        <v>0.68006</v>
      </c>
      <c r="D6988" s="29">
        <v>93.172970000000007</v>
      </c>
      <c r="E6988" s="29"/>
      <c r="F6988" s="24">
        <f t="shared" si="218"/>
        <v>18.385390000000001</v>
      </c>
      <c r="G6988" s="24">
        <v>18.385390000000001</v>
      </c>
      <c r="H6988" s="23">
        <v>2.4286099999999999</v>
      </c>
      <c r="I6988" s="23"/>
      <c r="J6988" s="23">
        <v>150</v>
      </c>
      <c r="K6988" s="23"/>
    </row>
    <row r="6989" spans="1:11" ht="12.75" customHeight="1" x14ac:dyDescent="0.25">
      <c r="A6989" s="20">
        <f t="shared" si="219"/>
        <v>43177.833333316405</v>
      </c>
      <c r="B6989" s="29">
        <v>12.637499999999999</v>
      </c>
      <c r="C6989" s="30">
        <v>0.61178999999999994</v>
      </c>
      <c r="D6989" s="29">
        <v>93.356089999999995</v>
      </c>
      <c r="E6989" s="29"/>
      <c r="F6989" s="24">
        <f t="shared" si="218"/>
        <v>12.637499999999999</v>
      </c>
      <c r="G6989" s="24">
        <v>12.637499999999999</v>
      </c>
      <c r="H6989" s="23">
        <v>2.4264000000000001</v>
      </c>
      <c r="I6989" s="23"/>
      <c r="J6989" s="23">
        <v>150</v>
      </c>
      <c r="K6989" s="23"/>
    </row>
    <row r="6990" spans="1:11" ht="12.75" customHeight="1" x14ac:dyDescent="0.25">
      <c r="A6990" s="20">
        <f t="shared" si="219"/>
        <v>43177.874999983069</v>
      </c>
      <c r="B6990" s="29">
        <v>17.682110000000002</v>
      </c>
      <c r="C6990" s="30">
        <v>0.25956000000000001</v>
      </c>
      <c r="D6990" s="29">
        <v>24.532969999999999</v>
      </c>
      <c r="E6990" s="29"/>
      <c r="F6990" s="24">
        <f t="shared" si="218"/>
        <v>17.682110000000002</v>
      </c>
      <c r="G6990" s="24">
        <v>17.682110000000002</v>
      </c>
      <c r="H6990" s="23">
        <v>2.4171100000000001</v>
      </c>
      <c r="I6990" s="23"/>
      <c r="J6990" s="23">
        <v>150</v>
      </c>
      <c r="K6990" s="23"/>
    </row>
    <row r="6991" spans="1:11" ht="12.75" customHeight="1" x14ac:dyDescent="0.25">
      <c r="A6991" s="20">
        <f t="shared" si="219"/>
        <v>43177.916666649733</v>
      </c>
      <c r="B6991" s="29">
        <v>23.00611</v>
      </c>
      <c r="C6991" s="30">
        <v>0.11899</v>
      </c>
      <c r="D6991" s="29">
        <v>18.707909999999998</v>
      </c>
      <c r="E6991" s="29"/>
      <c r="F6991" s="24">
        <f t="shared" si="218"/>
        <v>23.00611</v>
      </c>
      <c r="G6991" s="24">
        <v>23.00611</v>
      </c>
      <c r="H6991" s="23">
        <v>2.4130199999999999</v>
      </c>
      <c r="I6991" s="23"/>
      <c r="J6991" s="23">
        <v>150</v>
      </c>
      <c r="K6991" s="23"/>
    </row>
    <row r="6992" spans="1:11" ht="12.75" customHeight="1" x14ac:dyDescent="0.25">
      <c r="A6992" s="20">
        <f t="shared" si="219"/>
        <v>43177.958333316397</v>
      </c>
      <c r="B6992" s="29">
        <v>16.632719999999999</v>
      </c>
      <c r="C6992" s="30">
        <v>0.26315</v>
      </c>
      <c r="D6992" s="29">
        <v>134.4828</v>
      </c>
      <c r="E6992" s="29"/>
      <c r="F6992" s="24">
        <f t="shared" si="218"/>
        <v>16.632719999999999</v>
      </c>
      <c r="G6992" s="24">
        <v>16.632719999999999</v>
      </c>
      <c r="H6992" s="23">
        <v>2.4096099999999998</v>
      </c>
      <c r="I6992" s="23"/>
      <c r="J6992" s="23">
        <v>150</v>
      </c>
      <c r="K6992" s="23"/>
    </row>
    <row r="6993" spans="1:11" ht="12.75" customHeight="1" x14ac:dyDescent="0.25">
      <c r="A6993" s="20">
        <f t="shared" si="219"/>
        <v>43177.999999983062</v>
      </c>
      <c r="B6993" s="29">
        <v>11.76839</v>
      </c>
      <c r="C6993" s="30">
        <v>0.30306</v>
      </c>
      <c r="D6993" s="29">
        <v>117.3964</v>
      </c>
      <c r="E6993" s="29"/>
      <c r="F6993" s="24">
        <f t="shared" si="218"/>
        <v>11.76839</v>
      </c>
      <c r="G6993" s="24">
        <v>11.76839</v>
      </c>
      <c r="H6993" s="23">
        <v>2.4053100000000001</v>
      </c>
      <c r="I6993" s="23"/>
      <c r="J6993" s="23">
        <v>150</v>
      </c>
      <c r="K6993" s="23"/>
    </row>
    <row r="6994" spans="1:11" ht="12.75" customHeight="1" x14ac:dyDescent="0.25">
      <c r="A6994" s="20">
        <f t="shared" si="219"/>
        <v>43178.041666649726</v>
      </c>
      <c r="B6994" s="29">
        <v>13.2158</v>
      </c>
      <c r="C6994" s="30">
        <v>0.30131000000000002</v>
      </c>
      <c r="D6994" s="29">
        <v>162.85470000000001</v>
      </c>
      <c r="E6994" s="29"/>
      <c r="F6994" s="24">
        <f t="shared" si="218"/>
        <v>13.2158</v>
      </c>
      <c r="G6994" s="24">
        <v>13.2158</v>
      </c>
      <c r="H6994" s="23">
        <v>2.4052199999999999</v>
      </c>
      <c r="I6994" s="23">
        <f>COUNTIF(G6994:G7017,"&gt;150")</f>
        <v>0</v>
      </c>
      <c r="J6994" s="23">
        <v>150</v>
      </c>
      <c r="K6994" s="23"/>
    </row>
    <row r="6995" spans="1:11" ht="12.75" customHeight="1" x14ac:dyDescent="0.25">
      <c r="A6995" s="20">
        <f t="shared" si="219"/>
        <v>43178.08333331639</v>
      </c>
      <c r="B6995" s="29">
        <v>19.60183</v>
      </c>
      <c r="C6995" s="30">
        <v>0.24215</v>
      </c>
      <c r="D6995" s="29">
        <v>180.29689999999999</v>
      </c>
      <c r="E6995" s="29"/>
      <c r="F6995" s="24">
        <f t="shared" si="218"/>
        <v>19.60183</v>
      </c>
      <c r="G6995" s="24">
        <v>19.60183</v>
      </c>
      <c r="H6995" s="23">
        <v>2.40483</v>
      </c>
      <c r="I6995" s="23"/>
      <c r="J6995" s="23">
        <v>150</v>
      </c>
      <c r="K6995" s="23"/>
    </row>
    <row r="6996" spans="1:11" ht="12.75" customHeight="1" x14ac:dyDescent="0.25">
      <c r="A6996" s="20">
        <f t="shared" si="219"/>
        <v>43178.124999983054</v>
      </c>
      <c r="B6996" s="29">
        <v>17.91422</v>
      </c>
      <c r="C6996" s="30">
        <v>0.23103000000000001</v>
      </c>
      <c r="D6996" s="29">
        <v>311.05259999999998</v>
      </c>
      <c r="E6996" s="29"/>
      <c r="F6996" s="24">
        <f t="shared" si="218"/>
        <v>17.91422</v>
      </c>
      <c r="G6996" s="24">
        <v>17.91422</v>
      </c>
      <c r="H6996" s="23">
        <v>2.4022199999999998</v>
      </c>
      <c r="I6996" s="23"/>
      <c r="J6996" s="23">
        <v>150</v>
      </c>
      <c r="K6996" s="23"/>
    </row>
    <row r="6997" spans="1:11" ht="12.75" customHeight="1" x14ac:dyDescent="0.25">
      <c r="A6997" s="20">
        <f t="shared" si="219"/>
        <v>43178.166666649719</v>
      </c>
      <c r="B6997" s="29">
        <v>11.916449999999999</v>
      </c>
      <c r="C6997" s="30">
        <v>0.20504</v>
      </c>
      <c r="D6997" s="29">
        <v>350.72250000000003</v>
      </c>
      <c r="E6997" s="29"/>
      <c r="F6997" s="24">
        <f t="shared" si="218"/>
        <v>11.916449999999999</v>
      </c>
      <c r="G6997" s="24">
        <v>11.916449999999999</v>
      </c>
      <c r="H6997" s="23">
        <v>2.40211</v>
      </c>
      <c r="I6997" s="23"/>
      <c r="J6997" s="23">
        <v>150</v>
      </c>
      <c r="K6997" s="23"/>
    </row>
    <row r="6998" spans="1:11" ht="12.75" customHeight="1" x14ac:dyDescent="0.25">
      <c r="A6998" s="20">
        <f t="shared" si="219"/>
        <v>43178.208333316383</v>
      </c>
      <c r="B6998" s="29">
        <v>15.138669999999999</v>
      </c>
      <c r="C6998" s="30">
        <v>0.36632999999999999</v>
      </c>
      <c r="D6998" s="29">
        <v>34.458620000000003</v>
      </c>
      <c r="E6998" s="29"/>
      <c r="F6998" s="24">
        <f t="shared" si="218"/>
        <v>15.138669999999999</v>
      </c>
      <c r="G6998" s="24">
        <v>15.138669999999999</v>
      </c>
      <c r="H6998" s="23">
        <v>2.40117</v>
      </c>
      <c r="I6998" s="23"/>
      <c r="J6998" s="23">
        <v>150</v>
      </c>
      <c r="K6998" s="23"/>
    </row>
    <row r="6999" spans="1:11" ht="12.75" customHeight="1" x14ac:dyDescent="0.25">
      <c r="A6999" s="20">
        <f t="shared" si="219"/>
        <v>43178.249999983047</v>
      </c>
      <c r="B6999" s="29">
        <v>9.5354399999999995</v>
      </c>
      <c r="C6999" s="30">
        <v>0.31811</v>
      </c>
      <c r="D6999" s="29">
        <v>47.863460000000003</v>
      </c>
      <c r="E6999" s="29"/>
      <c r="F6999" s="24">
        <f t="shared" si="218"/>
        <v>9.5354399999999995</v>
      </c>
      <c r="G6999" s="24">
        <v>9.5354399999999995</v>
      </c>
      <c r="H6999" s="23">
        <v>2.4011100000000001</v>
      </c>
      <c r="I6999" s="23"/>
      <c r="J6999" s="23">
        <v>150</v>
      </c>
      <c r="K6999" s="23"/>
    </row>
    <row r="7000" spans="1:11" ht="12.75" customHeight="1" x14ac:dyDescent="0.25">
      <c r="A7000" s="20">
        <f t="shared" si="219"/>
        <v>43178.291666649711</v>
      </c>
      <c r="B7000" s="29">
        <v>10.090669999999999</v>
      </c>
      <c r="C7000" s="30">
        <v>0.30123</v>
      </c>
      <c r="D7000" s="29">
        <v>10.824579999999999</v>
      </c>
      <c r="E7000" s="29"/>
      <c r="F7000" s="24">
        <f t="shared" si="218"/>
        <v>10.090669999999999</v>
      </c>
      <c r="G7000" s="24">
        <v>10.090669999999999</v>
      </c>
      <c r="H7000" s="23">
        <v>2.39906</v>
      </c>
      <c r="I7000" s="23"/>
      <c r="J7000" s="23">
        <v>150</v>
      </c>
      <c r="K7000" s="23"/>
    </row>
    <row r="7001" spans="1:11" ht="12.75" customHeight="1" x14ac:dyDescent="0.25">
      <c r="A7001" s="20">
        <f t="shared" si="219"/>
        <v>43178.333333316376</v>
      </c>
      <c r="B7001" s="29">
        <v>12.548220000000001</v>
      </c>
      <c r="C7001" s="30">
        <v>0.21933</v>
      </c>
      <c r="D7001" s="29">
        <v>22.564710000000002</v>
      </c>
      <c r="E7001" s="29"/>
      <c r="F7001" s="24">
        <f t="shared" si="218"/>
        <v>12.548220000000001</v>
      </c>
      <c r="G7001" s="24">
        <v>12.548220000000001</v>
      </c>
      <c r="H7001" s="23">
        <v>2.39717</v>
      </c>
      <c r="I7001" s="23"/>
      <c r="J7001" s="23">
        <v>150</v>
      </c>
      <c r="K7001" s="23"/>
    </row>
    <row r="7002" spans="1:11" ht="12.75" customHeight="1" x14ac:dyDescent="0.25">
      <c r="A7002" s="20">
        <f t="shared" si="219"/>
        <v>43178.37499998304</v>
      </c>
      <c r="B7002" s="29">
        <v>9.8518299999999996</v>
      </c>
      <c r="C7002" s="30">
        <v>0.35910999999999998</v>
      </c>
      <c r="D7002" s="29">
        <v>131.97059999999999</v>
      </c>
      <c r="E7002" s="29"/>
      <c r="F7002" s="24">
        <f t="shared" si="218"/>
        <v>9.8518299999999996</v>
      </c>
      <c r="G7002" s="24">
        <v>9.8518299999999996</v>
      </c>
      <c r="H7002" s="23">
        <v>2.39466</v>
      </c>
      <c r="I7002" s="23"/>
      <c r="J7002" s="23">
        <v>150</v>
      </c>
      <c r="K7002" s="23"/>
    </row>
    <row r="7003" spans="1:11" ht="12.75" customHeight="1" x14ac:dyDescent="0.25">
      <c r="A7003" s="20">
        <f t="shared" si="219"/>
        <v>43178.416666649704</v>
      </c>
      <c r="B7003" s="29">
        <v>16.331890000000001</v>
      </c>
      <c r="C7003" s="30">
        <v>1.5968800000000001</v>
      </c>
      <c r="D7003" s="29">
        <v>79.538079999999994</v>
      </c>
      <c r="E7003" s="29"/>
      <c r="F7003" s="24">
        <f t="shared" si="218"/>
        <v>16.331890000000001</v>
      </c>
      <c r="G7003" s="24">
        <v>16.331890000000001</v>
      </c>
      <c r="H7003" s="23">
        <v>2.3902199999999998</v>
      </c>
      <c r="I7003" s="23"/>
      <c r="J7003" s="23">
        <v>150</v>
      </c>
      <c r="K7003" s="23"/>
    </row>
    <row r="7004" spans="1:11" ht="12.75" customHeight="1" x14ac:dyDescent="0.25">
      <c r="A7004" s="20">
        <f t="shared" si="219"/>
        <v>43178.458333316368</v>
      </c>
      <c r="B7004" s="29">
        <v>22.32067</v>
      </c>
      <c r="C7004" s="30">
        <v>2.0192100000000002</v>
      </c>
      <c r="D7004" s="29">
        <v>75.412469999999999</v>
      </c>
      <c r="E7004" s="29"/>
      <c r="F7004" s="24">
        <f t="shared" si="218"/>
        <v>22.32067</v>
      </c>
      <c r="G7004" s="24">
        <v>22.32067</v>
      </c>
      <c r="H7004" s="23">
        <v>2.3883299999999998</v>
      </c>
      <c r="I7004" s="23"/>
      <c r="J7004" s="23">
        <v>150</v>
      </c>
      <c r="K7004" s="23"/>
    </row>
    <row r="7005" spans="1:11" ht="12.75" customHeight="1" x14ac:dyDescent="0.25">
      <c r="A7005" s="20">
        <f t="shared" si="219"/>
        <v>43178.499999983032</v>
      </c>
      <c r="B7005" s="29">
        <v>12.56345</v>
      </c>
      <c r="C7005" s="30">
        <v>1.88642</v>
      </c>
      <c r="D7005" s="29">
        <v>80.380480000000006</v>
      </c>
      <c r="E7005" s="29"/>
      <c r="F7005" s="24">
        <f t="shared" si="218"/>
        <v>12.56345</v>
      </c>
      <c r="G7005" s="24">
        <v>12.56345</v>
      </c>
      <c r="H7005" s="23">
        <v>2.3876400000000002</v>
      </c>
      <c r="I7005" s="23"/>
      <c r="J7005" s="23">
        <v>150</v>
      </c>
      <c r="K7005" s="23"/>
    </row>
    <row r="7006" spans="1:11" ht="12.75" customHeight="1" x14ac:dyDescent="0.25">
      <c r="A7006" s="20">
        <f t="shared" si="219"/>
        <v>43178.541666649697</v>
      </c>
      <c r="B7006" s="29">
        <v>16.21772</v>
      </c>
      <c r="C7006" s="30">
        <v>1.5469999999999999</v>
      </c>
      <c r="D7006" s="29">
        <v>91.875299999999996</v>
      </c>
      <c r="E7006" s="29"/>
      <c r="F7006" s="24">
        <f t="shared" si="218"/>
        <v>16.21772</v>
      </c>
      <c r="G7006" s="24">
        <v>16.21772</v>
      </c>
      <c r="H7006" s="23">
        <v>2.3836200000000001</v>
      </c>
      <c r="I7006" s="23"/>
      <c r="J7006" s="23">
        <v>150</v>
      </c>
      <c r="K7006" s="23"/>
    </row>
    <row r="7007" spans="1:11" ht="12.75" customHeight="1" x14ac:dyDescent="0.25">
      <c r="A7007" s="20">
        <f t="shared" si="219"/>
        <v>43178.583333316361</v>
      </c>
      <c r="B7007" s="29">
        <v>20.91939</v>
      </c>
      <c r="C7007" s="30">
        <v>1.39764</v>
      </c>
      <c r="D7007" s="29">
        <v>83.100189999999998</v>
      </c>
      <c r="E7007" s="29"/>
      <c r="F7007" s="24">
        <f t="shared" si="218"/>
        <v>20.91939</v>
      </c>
      <c r="G7007" s="24">
        <v>20.91939</v>
      </c>
      <c r="H7007" s="23">
        <v>2.37967</v>
      </c>
      <c r="I7007" s="23"/>
      <c r="J7007" s="23">
        <v>150</v>
      </c>
      <c r="K7007" s="23"/>
    </row>
    <row r="7008" spans="1:11" ht="12.75" customHeight="1" x14ac:dyDescent="0.25">
      <c r="A7008" s="20">
        <f t="shared" si="219"/>
        <v>43178.624999983025</v>
      </c>
      <c r="B7008" s="29">
        <v>-0.66652999999999996</v>
      </c>
      <c r="C7008" s="30">
        <v>1.0146900000000001</v>
      </c>
      <c r="D7008" s="29">
        <v>98.062259999999995</v>
      </c>
      <c r="E7008" s="29"/>
      <c r="F7008" s="24" t="str">
        <f t="shared" si="218"/>
        <v/>
      </c>
      <c r="G7008" s="24" t="s">
        <v>189</v>
      </c>
      <c r="H7008" s="23">
        <v>2.3768199999999999</v>
      </c>
      <c r="I7008" s="23"/>
      <c r="J7008" s="23">
        <v>150</v>
      </c>
      <c r="K7008" s="23"/>
    </row>
    <row r="7009" spans="1:11" ht="12.75" customHeight="1" x14ac:dyDescent="0.25">
      <c r="A7009" s="20">
        <f t="shared" si="219"/>
        <v>43178.666666649689</v>
      </c>
      <c r="B7009" s="29"/>
      <c r="C7009" s="30">
        <v>1.7398199999999999</v>
      </c>
      <c r="D7009" s="29">
        <v>79.519930000000002</v>
      </c>
      <c r="E7009" s="29"/>
      <c r="F7009" s="24" t="str">
        <f t="shared" si="218"/>
        <v/>
      </c>
      <c r="G7009" s="24" t="s">
        <v>189</v>
      </c>
      <c r="H7009" s="23">
        <v>2.3711099999999998</v>
      </c>
      <c r="I7009" s="23"/>
      <c r="J7009" s="23">
        <v>150</v>
      </c>
      <c r="K7009" s="23"/>
    </row>
    <row r="7010" spans="1:11" ht="12.75" customHeight="1" x14ac:dyDescent="0.25">
      <c r="A7010" s="20">
        <f t="shared" si="219"/>
        <v>43178.708333316354</v>
      </c>
      <c r="B7010" s="29">
        <v>33.034390000000002</v>
      </c>
      <c r="C7010" s="30">
        <v>0.35969000000000001</v>
      </c>
      <c r="D7010" s="29">
        <v>104.5639</v>
      </c>
      <c r="E7010" s="29"/>
      <c r="F7010" s="24">
        <f t="shared" si="218"/>
        <v>33.034390000000002</v>
      </c>
      <c r="G7010" s="24">
        <v>33.034390000000002</v>
      </c>
      <c r="H7010" s="23">
        <v>2.3696899999999999</v>
      </c>
      <c r="I7010" s="23"/>
      <c r="J7010" s="23">
        <v>150</v>
      </c>
      <c r="K7010" s="23"/>
    </row>
    <row r="7011" spans="1:11" ht="12.75" customHeight="1" x14ac:dyDescent="0.25">
      <c r="A7011" s="20">
        <f t="shared" si="219"/>
        <v>43178.749999983018</v>
      </c>
      <c r="B7011" s="29">
        <v>26.069890000000001</v>
      </c>
      <c r="C7011" s="30">
        <v>0.26795000000000002</v>
      </c>
      <c r="D7011" s="29">
        <v>104.825</v>
      </c>
      <c r="E7011" s="29"/>
      <c r="F7011" s="24">
        <f t="shared" si="218"/>
        <v>26.069890000000001</v>
      </c>
      <c r="G7011" s="24">
        <v>26.069890000000001</v>
      </c>
      <c r="H7011" s="23">
        <v>2.3687800000000001</v>
      </c>
      <c r="I7011" s="23"/>
      <c r="J7011" s="23">
        <v>150</v>
      </c>
      <c r="K7011" s="23"/>
    </row>
    <row r="7012" spans="1:11" ht="12.75" customHeight="1" x14ac:dyDescent="0.25">
      <c r="A7012" s="20">
        <f t="shared" si="219"/>
        <v>43178.791666649682</v>
      </c>
      <c r="B7012" s="29">
        <v>14.36539</v>
      </c>
      <c r="C7012" s="30">
        <v>0.38982</v>
      </c>
      <c r="D7012" s="29">
        <v>111.5438</v>
      </c>
      <c r="E7012" s="29"/>
      <c r="F7012" s="24">
        <f t="shared" si="218"/>
        <v>14.36539</v>
      </c>
      <c r="G7012" s="24">
        <v>14.36539</v>
      </c>
      <c r="H7012" s="23">
        <v>2.3674900000000001</v>
      </c>
      <c r="I7012" s="23"/>
      <c r="J7012" s="23">
        <v>150</v>
      </c>
      <c r="K7012" s="23"/>
    </row>
    <row r="7013" spans="1:11" ht="12.75" customHeight="1" x14ac:dyDescent="0.25">
      <c r="A7013" s="20">
        <f t="shared" si="219"/>
        <v>43178.833333316346</v>
      </c>
      <c r="B7013" s="29">
        <v>8.7510600000000007</v>
      </c>
      <c r="C7013" s="30">
        <v>0.14652000000000001</v>
      </c>
      <c r="D7013" s="29">
        <v>50.881529999999998</v>
      </c>
      <c r="E7013" s="29"/>
      <c r="F7013" s="24">
        <f t="shared" si="218"/>
        <v>8.7510600000000007</v>
      </c>
      <c r="G7013" s="24">
        <v>8.7510600000000007</v>
      </c>
      <c r="H7013" s="23">
        <v>2.3664000000000001</v>
      </c>
      <c r="I7013" s="23"/>
      <c r="J7013" s="23">
        <v>150</v>
      </c>
      <c r="K7013" s="23"/>
    </row>
    <row r="7014" spans="1:11" ht="12.75" customHeight="1" x14ac:dyDescent="0.25">
      <c r="A7014" s="20">
        <f t="shared" si="219"/>
        <v>43178.874999983011</v>
      </c>
      <c r="B7014" s="29">
        <v>11.30133</v>
      </c>
      <c r="C7014" s="30">
        <v>0.20616999999999999</v>
      </c>
      <c r="D7014" s="29">
        <v>16.631609999999998</v>
      </c>
      <c r="E7014" s="29"/>
      <c r="F7014" s="24">
        <f t="shared" si="218"/>
        <v>11.30133</v>
      </c>
      <c r="G7014" s="24">
        <v>11.30133</v>
      </c>
      <c r="H7014" s="23">
        <v>2.36083</v>
      </c>
      <c r="I7014" s="23"/>
      <c r="J7014" s="23">
        <v>150</v>
      </c>
      <c r="K7014" s="23"/>
    </row>
    <row r="7015" spans="1:11" ht="12.75" customHeight="1" x14ac:dyDescent="0.25">
      <c r="A7015" s="20">
        <f t="shared" si="219"/>
        <v>43178.916666649675</v>
      </c>
      <c r="B7015" s="29">
        <v>10.16567</v>
      </c>
      <c r="C7015" s="30">
        <v>0.32105</v>
      </c>
      <c r="D7015" s="29">
        <v>357.4033</v>
      </c>
      <c r="E7015" s="29"/>
      <c r="F7015" s="24">
        <f t="shared" si="218"/>
        <v>10.16567</v>
      </c>
      <c r="G7015" s="24">
        <v>10.16567</v>
      </c>
      <c r="H7015" s="23">
        <v>2.3585600000000002</v>
      </c>
      <c r="I7015" s="23"/>
      <c r="J7015" s="23">
        <v>150</v>
      </c>
      <c r="K7015" s="23"/>
    </row>
    <row r="7016" spans="1:11" ht="12.75" customHeight="1" x14ac:dyDescent="0.25">
      <c r="A7016" s="20">
        <f t="shared" si="219"/>
        <v>43178.958333316339</v>
      </c>
      <c r="B7016" s="29">
        <v>4.2934999999999999</v>
      </c>
      <c r="C7016" s="30">
        <v>0.77714000000000005</v>
      </c>
      <c r="D7016" s="29">
        <v>263.45999999999998</v>
      </c>
      <c r="E7016" s="29"/>
      <c r="F7016" s="24">
        <f t="shared" si="218"/>
        <v>4.2934999999999999</v>
      </c>
      <c r="G7016" s="24">
        <v>4.2934999999999999</v>
      </c>
      <c r="H7016" s="23">
        <v>2.3582800000000002</v>
      </c>
      <c r="I7016" s="23"/>
      <c r="J7016" s="23">
        <v>150</v>
      </c>
      <c r="K7016" s="23"/>
    </row>
    <row r="7017" spans="1:11" ht="12.75" customHeight="1" x14ac:dyDescent="0.25">
      <c r="A7017" s="20">
        <f t="shared" si="219"/>
        <v>43178.999999983003</v>
      </c>
      <c r="B7017" s="29">
        <v>9.06081</v>
      </c>
      <c r="C7017" s="30">
        <v>0.21148</v>
      </c>
      <c r="D7017" s="29">
        <v>247.4769</v>
      </c>
      <c r="E7017" s="29"/>
      <c r="F7017" s="24">
        <f t="shared" si="218"/>
        <v>9.06081</v>
      </c>
      <c r="G7017" s="24">
        <v>9.06081</v>
      </c>
      <c r="H7017" s="23">
        <v>2.3501699999999999</v>
      </c>
      <c r="I7017" s="23"/>
      <c r="J7017" s="23">
        <v>150</v>
      </c>
      <c r="K7017" s="23"/>
    </row>
    <row r="7018" spans="1:11" ht="12.75" customHeight="1" x14ac:dyDescent="0.25">
      <c r="A7018" s="20">
        <f t="shared" si="219"/>
        <v>43179.041666649668</v>
      </c>
      <c r="B7018" s="29">
        <v>16.633929999999999</v>
      </c>
      <c r="C7018" s="30">
        <v>0.54830999999999996</v>
      </c>
      <c r="D7018" s="29">
        <v>325.04500000000002</v>
      </c>
      <c r="E7018" s="29"/>
      <c r="F7018" s="24">
        <f t="shared" si="218"/>
        <v>16.633929999999999</v>
      </c>
      <c r="G7018" s="24">
        <v>16.633929999999999</v>
      </c>
      <c r="H7018" s="23">
        <v>2.3494000000000002</v>
      </c>
      <c r="I7018" s="23">
        <f>COUNTIF(G7018:G7041,"&gt;150")</f>
        <v>0</v>
      </c>
      <c r="J7018" s="23">
        <v>150</v>
      </c>
      <c r="K7018" s="23"/>
    </row>
    <row r="7019" spans="1:11" ht="12.75" customHeight="1" x14ac:dyDescent="0.25">
      <c r="A7019" s="20">
        <f t="shared" si="219"/>
        <v>43179.083333316332</v>
      </c>
      <c r="B7019" s="29">
        <v>3.54556</v>
      </c>
      <c r="C7019" s="30">
        <v>0.49358999999999997</v>
      </c>
      <c r="D7019" s="29">
        <v>264.51679999999999</v>
      </c>
      <c r="E7019" s="29"/>
      <c r="F7019" s="24">
        <f t="shared" si="218"/>
        <v>3.54556</v>
      </c>
      <c r="G7019" s="24">
        <v>3.54556</v>
      </c>
      <c r="H7019" s="23">
        <v>2.3444500000000001</v>
      </c>
      <c r="I7019" s="23"/>
      <c r="J7019" s="23">
        <v>150</v>
      </c>
      <c r="K7019" s="23"/>
    </row>
    <row r="7020" spans="1:11" ht="12.75" customHeight="1" x14ac:dyDescent="0.25">
      <c r="A7020" s="20">
        <f t="shared" si="219"/>
        <v>43179.124999982996</v>
      </c>
      <c r="B7020" s="29">
        <v>10.43205</v>
      </c>
      <c r="C7020" s="30">
        <v>0.25169000000000002</v>
      </c>
      <c r="D7020" s="29">
        <v>152.4743</v>
      </c>
      <c r="E7020" s="29"/>
      <c r="F7020" s="24">
        <f t="shared" si="218"/>
        <v>10.43205</v>
      </c>
      <c r="G7020" s="24">
        <v>10.43205</v>
      </c>
      <c r="H7020" s="23">
        <v>2.3416700000000001</v>
      </c>
      <c r="I7020" s="23"/>
      <c r="J7020" s="23">
        <v>150</v>
      </c>
      <c r="K7020" s="23"/>
    </row>
    <row r="7021" spans="1:11" ht="12.75" customHeight="1" x14ac:dyDescent="0.25">
      <c r="A7021" s="20">
        <f t="shared" si="219"/>
        <v>43179.16666664966</v>
      </c>
      <c r="B7021" s="29">
        <v>4.0438900000000002</v>
      </c>
      <c r="C7021" s="30">
        <v>0.43558000000000002</v>
      </c>
      <c r="D7021" s="29">
        <v>173.52160000000001</v>
      </c>
      <c r="E7021" s="29"/>
      <c r="F7021" s="24">
        <f t="shared" si="218"/>
        <v>4.0438900000000002</v>
      </c>
      <c r="G7021" s="24">
        <v>4.0438900000000002</v>
      </c>
      <c r="H7021" s="23">
        <v>2.3271600000000001</v>
      </c>
      <c r="I7021" s="23"/>
      <c r="J7021" s="23">
        <v>150</v>
      </c>
      <c r="K7021" s="23"/>
    </row>
    <row r="7022" spans="1:11" ht="12.75" customHeight="1" x14ac:dyDescent="0.25">
      <c r="A7022" s="20">
        <f t="shared" si="219"/>
        <v>43179.208333316325</v>
      </c>
      <c r="B7022" s="29">
        <v>7.0311700000000004</v>
      </c>
      <c r="C7022" s="30">
        <v>0.43385000000000001</v>
      </c>
      <c r="D7022" s="29">
        <v>198.5017</v>
      </c>
      <c r="E7022" s="29"/>
      <c r="F7022" s="24">
        <f t="shared" si="218"/>
        <v>7.0311700000000004</v>
      </c>
      <c r="G7022" s="24">
        <v>7.0311700000000004</v>
      </c>
      <c r="H7022" s="23">
        <v>2.3236699999999999</v>
      </c>
      <c r="I7022" s="23"/>
      <c r="J7022" s="23">
        <v>150</v>
      </c>
      <c r="K7022" s="23"/>
    </row>
    <row r="7023" spans="1:11" ht="12.75" customHeight="1" x14ac:dyDescent="0.25">
      <c r="A7023" s="20">
        <f t="shared" si="219"/>
        <v>43179.249999982989</v>
      </c>
      <c r="B7023" s="29">
        <v>6.0396700000000001</v>
      </c>
      <c r="C7023" s="30">
        <v>0.55112000000000005</v>
      </c>
      <c r="D7023" s="29">
        <v>288.08269999999999</v>
      </c>
      <c r="E7023" s="29"/>
      <c r="F7023" s="24">
        <f t="shared" si="218"/>
        <v>6.0396700000000001</v>
      </c>
      <c r="G7023" s="24">
        <v>6.0396700000000001</v>
      </c>
      <c r="H7023" s="23">
        <v>2.3157800000000002</v>
      </c>
      <c r="I7023" s="23"/>
      <c r="J7023" s="23">
        <v>150</v>
      </c>
      <c r="K7023" s="23"/>
    </row>
    <row r="7024" spans="1:11" ht="12.75" customHeight="1" x14ac:dyDescent="0.25">
      <c r="A7024" s="20">
        <f t="shared" si="219"/>
        <v>43179.291666649653</v>
      </c>
      <c r="B7024" s="29">
        <v>4.8677200000000003</v>
      </c>
      <c r="C7024" s="30">
        <v>0.52</v>
      </c>
      <c r="D7024" s="29">
        <v>238.70959999999999</v>
      </c>
      <c r="E7024" s="29"/>
      <c r="F7024" s="24">
        <f t="shared" si="218"/>
        <v>4.8677200000000003</v>
      </c>
      <c r="G7024" s="24">
        <v>4.8677200000000003</v>
      </c>
      <c r="H7024" s="23">
        <v>2.3127800000000001</v>
      </c>
      <c r="I7024" s="23"/>
      <c r="J7024" s="23">
        <v>150</v>
      </c>
      <c r="K7024" s="23"/>
    </row>
    <row r="7025" spans="1:11" ht="12.75" customHeight="1" x14ac:dyDescent="0.25">
      <c r="A7025" s="20">
        <f t="shared" si="219"/>
        <v>43179.333333316317</v>
      </c>
      <c r="B7025" s="29">
        <v>11.55167</v>
      </c>
      <c r="C7025" s="30">
        <v>0.35991000000000001</v>
      </c>
      <c r="D7025" s="29">
        <v>268.5498</v>
      </c>
      <c r="E7025" s="29"/>
      <c r="F7025" s="24">
        <f t="shared" si="218"/>
        <v>11.55167</v>
      </c>
      <c r="G7025" s="24">
        <v>11.55167</v>
      </c>
      <c r="H7025" s="23">
        <v>2.31189</v>
      </c>
      <c r="I7025" s="23"/>
      <c r="J7025" s="23">
        <v>150</v>
      </c>
      <c r="K7025" s="23"/>
    </row>
    <row r="7026" spans="1:11" ht="12.75" customHeight="1" x14ac:dyDescent="0.25">
      <c r="A7026" s="20">
        <f t="shared" si="219"/>
        <v>43179.374999982982</v>
      </c>
      <c r="B7026" s="29">
        <v>22.668669999999999</v>
      </c>
      <c r="C7026" s="30">
        <v>0.42059000000000002</v>
      </c>
      <c r="D7026" s="29">
        <v>80.160589999999999</v>
      </c>
      <c r="E7026" s="29"/>
      <c r="F7026" s="24">
        <f t="shared" si="218"/>
        <v>22.668669999999999</v>
      </c>
      <c r="G7026" s="24">
        <v>22.668669999999999</v>
      </c>
      <c r="H7026" s="23">
        <v>2.3117200000000002</v>
      </c>
      <c r="I7026" s="23"/>
      <c r="J7026" s="23">
        <v>150</v>
      </c>
      <c r="K7026" s="23"/>
    </row>
    <row r="7027" spans="1:11" ht="12.75" customHeight="1" x14ac:dyDescent="0.25">
      <c r="A7027" s="20">
        <f t="shared" si="219"/>
        <v>43179.416666649646</v>
      </c>
      <c r="B7027" s="29">
        <v>6.3922800000000004</v>
      </c>
      <c r="C7027" s="30">
        <v>0.58711999999999998</v>
      </c>
      <c r="D7027" s="29">
        <v>101.09739999999999</v>
      </c>
      <c r="E7027" s="29"/>
      <c r="F7027" s="24">
        <f t="shared" si="218"/>
        <v>6.3922800000000004</v>
      </c>
      <c r="G7027" s="24">
        <v>6.3922800000000004</v>
      </c>
      <c r="H7027" s="23">
        <v>2.3093300000000001</v>
      </c>
      <c r="I7027" s="23"/>
      <c r="J7027" s="23">
        <v>150</v>
      </c>
      <c r="K7027" s="23"/>
    </row>
    <row r="7028" spans="1:11" ht="12.75" customHeight="1" x14ac:dyDescent="0.25">
      <c r="A7028" s="20">
        <f t="shared" si="219"/>
        <v>43179.45833331631</v>
      </c>
      <c r="B7028" s="29">
        <v>18.192779999999999</v>
      </c>
      <c r="C7028" s="30">
        <v>1.0345</v>
      </c>
      <c r="D7028" s="29">
        <v>94.537530000000004</v>
      </c>
      <c r="E7028" s="29"/>
      <c r="F7028" s="24">
        <f t="shared" si="218"/>
        <v>18.192779999999999</v>
      </c>
      <c r="G7028" s="24">
        <v>18.192779999999999</v>
      </c>
      <c r="H7028" s="23">
        <v>2.30233</v>
      </c>
      <c r="I7028" s="23"/>
      <c r="J7028" s="23">
        <v>150</v>
      </c>
      <c r="K7028" s="23"/>
    </row>
    <row r="7029" spans="1:11" ht="12.75" customHeight="1" x14ac:dyDescent="0.25">
      <c r="A7029" s="20">
        <f t="shared" si="219"/>
        <v>43179.499999982974</v>
      </c>
      <c r="B7029" s="29">
        <v>21.15006</v>
      </c>
      <c r="C7029" s="30">
        <v>1.3940999999999999</v>
      </c>
      <c r="D7029" s="29">
        <v>80.851939999999999</v>
      </c>
      <c r="E7029" s="29"/>
      <c r="F7029" s="24">
        <f t="shared" si="218"/>
        <v>21.15006</v>
      </c>
      <c r="G7029" s="24">
        <v>21.15006</v>
      </c>
      <c r="H7029" s="23">
        <v>2.30233</v>
      </c>
      <c r="I7029" s="23"/>
      <c r="J7029" s="23">
        <v>150</v>
      </c>
      <c r="K7029" s="23"/>
    </row>
    <row r="7030" spans="1:11" ht="12.75" customHeight="1" x14ac:dyDescent="0.25">
      <c r="A7030" s="20">
        <f t="shared" si="219"/>
        <v>43179.541666649639</v>
      </c>
      <c r="B7030" s="29">
        <v>7.1167800000000003</v>
      </c>
      <c r="C7030" s="30">
        <v>1.65862</v>
      </c>
      <c r="D7030" s="29">
        <v>80.357500000000002</v>
      </c>
      <c r="E7030" s="29"/>
      <c r="F7030" s="24">
        <f t="shared" si="218"/>
        <v>7.1167800000000003</v>
      </c>
      <c r="G7030" s="24">
        <v>7.1167800000000003</v>
      </c>
      <c r="H7030" s="23">
        <v>2.2968899999999999</v>
      </c>
      <c r="I7030" s="23"/>
      <c r="J7030" s="23">
        <v>150</v>
      </c>
      <c r="K7030" s="23"/>
    </row>
    <row r="7031" spans="1:11" ht="12.75" customHeight="1" x14ac:dyDescent="0.25">
      <c r="A7031" s="20">
        <f t="shared" si="219"/>
        <v>43179.583333316303</v>
      </c>
      <c r="B7031" s="29">
        <v>12.31467</v>
      </c>
      <c r="C7031" s="30">
        <v>1.29558</v>
      </c>
      <c r="D7031" s="29">
        <v>114.50539999999999</v>
      </c>
      <c r="E7031" s="29"/>
      <c r="F7031" s="24">
        <f t="shared" si="218"/>
        <v>12.31467</v>
      </c>
      <c r="G7031" s="24">
        <v>12.31467</v>
      </c>
      <c r="H7031" s="23">
        <v>2.2959999999999998</v>
      </c>
      <c r="I7031" s="23"/>
      <c r="J7031" s="23">
        <v>150</v>
      </c>
      <c r="K7031" s="23"/>
    </row>
    <row r="7032" spans="1:11" ht="12.75" customHeight="1" x14ac:dyDescent="0.25">
      <c r="A7032" s="20">
        <f t="shared" si="219"/>
        <v>43179.624999982967</v>
      </c>
      <c r="B7032" s="29">
        <v>5.1710000000000003</v>
      </c>
      <c r="C7032" s="30">
        <v>1.27322</v>
      </c>
      <c r="D7032" s="29">
        <v>89.76455</v>
      </c>
      <c r="E7032" s="29"/>
      <c r="F7032" s="24">
        <f t="shared" si="218"/>
        <v>5.1710000000000003</v>
      </c>
      <c r="G7032" s="24">
        <v>5.1710000000000003</v>
      </c>
      <c r="H7032" s="23">
        <v>2.2905600000000002</v>
      </c>
      <c r="I7032" s="23"/>
      <c r="J7032" s="23">
        <v>150</v>
      </c>
      <c r="K7032" s="23"/>
    </row>
    <row r="7033" spans="1:11" ht="12.75" customHeight="1" x14ac:dyDescent="0.25">
      <c r="A7033" s="20">
        <f t="shared" si="219"/>
        <v>43179.666666649631</v>
      </c>
      <c r="B7033" s="29">
        <v>18.397220000000001</v>
      </c>
      <c r="C7033" s="30">
        <v>1.46852</v>
      </c>
      <c r="D7033" s="29">
        <v>83.929199999999994</v>
      </c>
      <c r="E7033" s="29"/>
      <c r="F7033" s="24">
        <f t="shared" si="218"/>
        <v>18.397220000000001</v>
      </c>
      <c r="G7033" s="24">
        <v>18.397220000000001</v>
      </c>
      <c r="H7033" s="23">
        <v>2.2895599999999998</v>
      </c>
      <c r="I7033" s="23"/>
      <c r="J7033" s="23">
        <v>150</v>
      </c>
      <c r="K7033" s="23"/>
    </row>
    <row r="7034" spans="1:11" ht="12.75" customHeight="1" x14ac:dyDescent="0.25">
      <c r="A7034" s="20">
        <f t="shared" si="219"/>
        <v>43179.708333316295</v>
      </c>
      <c r="B7034" s="29">
        <v>13.577</v>
      </c>
      <c r="C7034" s="30">
        <v>1.2371700000000001</v>
      </c>
      <c r="D7034" s="29">
        <v>82.687169999999995</v>
      </c>
      <c r="E7034" s="29"/>
      <c r="F7034" s="24">
        <f t="shared" si="218"/>
        <v>13.577</v>
      </c>
      <c r="G7034" s="24">
        <v>13.577</v>
      </c>
      <c r="H7034" s="23">
        <v>2.2848299999999999</v>
      </c>
      <c r="I7034" s="23"/>
      <c r="J7034" s="23">
        <v>150</v>
      </c>
      <c r="K7034" s="23"/>
    </row>
    <row r="7035" spans="1:11" ht="12.75" customHeight="1" x14ac:dyDescent="0.25">
      <c r="A7035" s="20">
        <f t="shared" si="219"/>
        <v>43179.74999998296</v>
      </c>
      <c r="B7035" s="29">
        <v>20.47372</v>
      </c>
      <c r="C7035" s="30">
        <v>0.67337999999999998</v>
      </c>
      <c r="D7035" s="29">
        <v>83.779169999999993</v>
      </c>
      <c r="E7035" s="29"/>
      <c r="F7035" s="24">
        <f t="shared" si="218"/>
        <v>20.47372</v>
      </c>
      <c r="G7035" s="24">
        <v>20.47372</v>
      </c>
      <c r="H7035" s="23">
        <v>2.2835000000000001</v>
      </c>
      <c r="I7035" s="23"/>
      <c r="J7035" s="23">
        <v>150</v>
      </c>
      <c r="K7035" s="23"/>
    </row>
    <row r="7036" spans="1:11" ht="12.75" customHeight="1" x14ac:dyDescent="0.25">
      <c r="A7036" s="20">
        <f t="shared" si="219"/>
        <v>43179.791666649624</v>
      </c>
      <c r="B7036" s="29">
        <v>19.026949999999999</v>
      </c>
      <c r="C7036" s="30">
        <v>0.35352</v>
      </c>
      <c r="D7036" s="29">
        <v>132.81729999999999</v>
      </c>
      <c r="E7036" s="29"/>
      <c r="F7036" s="24">
        <f t="shared" si="218"/>
        <v>19.026949999999999</v>
      </c>
      <c r="G7036" s="24">
        <v>19.026949999999999</v>
      </c>
      <c r="H7036" s="23">
        <v>2.2777599999999998</v>
      </c>
      <c r="I7036" s="23"/>
      <c r="J7036" s="23">
        <v>150</v>
      </c>
      <c r="K7036" s="23"/>
    </row>
    <row r="7037" spans="1:11" ht="12.75" customHeight="1" x14ac:dyDescent="0.25">
      <c r="A7037" s="20">
        <f t="shared" si="219"/>
        <v>43179.833333316288</v>
      </c>
      <c r="B7037" s="29">
        <v>32.657389999999999</v>
      </c>
      <c r="C7037" s="30">
        <v>0.17537</v>
      </c>
      <c r="D7037" s="29">
        <v>89.333609999999993</v>
      </c>
      <c r="E7037" s="29"/>
      <c r="F7037" s="24">
        <f t="shared" si="218"/>
        <v>32.657389999999999</v>
      </c>
      <c r="G7037" s="24">
        <v>32.657389999999999</v>
      </c>
      <c r="H7037" s="23">
        <v>2.2757800000000001</v>
      </c>
      <c r="I7037" s="23"/>
      <c r="J7037" s="23">
        <v>150</v>
      </c>
      <c r="K7037" s="23"/>
    </row>
    <row r="7038" spans="1:11" ht="12.75" customHeight="1" x14ac:dyDescent="0.25">
      <c r="A7038" s="20">
        <f t="shared" si="219"/>
        <v>43179.874999982952</v>
      </c>
      <c r="B7038" s="29">
        <v>11.714449999999999</v>
      </c>
      <c r="C7038" s="30">
        <v>0.41344999999999998</v>
      </c>
      <c r="D7038" s="29">
        <v>27.04119</v>
      </c>
      <c r="E7038" s="29"/>
      <c r="F7038" s="24">
        <f t="shared" si="218"/>
        <v>11.714449999999999</v>
      </c>
      <c r="G7038" s="24">
        <v>11.714449999999999</v>
      </c>
      <c r="H7038" s="23">
        <v>2.2737799999999999</v>
      </c>
      <c r="I7038" s="23"/>
      <c r="J7038" s="23">
        <v>150</v>
      </c>
      <c r="K7038" s="23"/>
    </row>
    <row r="7039" spans="1:11" ht="12.75" customHeight="1" x14ac:dyDescent="0.25">
      <c r="A7039" s="20">
        <f t="shared" si="219"/>
        <v>43179.916666649617</v>
      </c>
      <c r="B7039" s="29">
        <v>15.16494</v>
      </c>
      <c r="C7039" s="30">
        <v>0.26369999999999999</v>
      </c>
      <c r="D7039" s="29">
        <v>350.93610000000001</v>
      </c>
      <c r="E7039" s="29"/>
      <c r="F7039" s="24">
        <f t="shared" si="218"/>
        <v>15.16494</v>
      </c>
      <c r="G7039" s="24">
        <v>15.16494</v>
      </c>
      <c r="H7039" s="23">
        <v>2.2703600000000002</v>
      </c>
      <c r="I7039" s="23"/>
      <c r="J7039" s="23">
        <v>150</v>
      </c>
      <c r="K7039" s="23"/>
    </row>
    <row r="7040" spans="1:11" ht="12.75" customHeight="1" x14ac:dyDescent="0.25">
      <c r="A7040" s="20">
        <f t="shared" si="219"/>
        <v>43179.958333316281</v>
      </c>
      <c r="B7040" s="29">
        <v>9.3718900000000005</v>
      </c>
      <c r="C7040" s="30">
        <v>0.21901999999999999</v>
      </c>
      <c r="D7040" s="29">
        <v>346.89659999999998</v>
      </c>
      <c r="E7040" s="29"/>
      <c r="F7040" s="24">
        <f t="shared" si="218"/>
        <v>9.3718900000000005</v>
      </c>
      <c r="G7040" s="24">
        <v>9.3718900000000005</v>
      </c>
      <c r="H7040" s="23">
        <v>2.2696700000000001</v>
      </c>
      <c r="I7040" s="23"/>
      <c r="J7040" s="23">
        <v>150</v>
      </c>
      <c r="K7040" s="23"/>
    </row>
    <row r="7041" spans="1:11" ht="12.75" customHeight="1" x14ac:dyDescent="0.25">
      <c r="A7041" s="20">
        <f t="shared" si="219"/>
        <v>43179.999999982945</v>
      </c>
      <c r="B7041" s="29">
        <v>10.85535</v>
      </c>
      <c r="C7041" s="30">
        <v>0.27062999999999998</v>
      </c>
      <c r="D7041" s="29">
        <v>338.48399999999998</v>
      </c>
      <c r="E7041" s="29"/>
      <c r="F7041" s="24">
        <f t="shared" si="218"/>
        <v>10.85535</v>
      </c>
      <c r="G7041" s="24">
        <v>10.85535</v>
      </c>
      <c r="H7041" s="23">
        <v>2.26545</v>
      </c>
      <c r="I7041" s="23"/>
      <c r="J7041" s="23">
        <v>150</v>
      </c>
      <c r="K7041" s="23"/>
    </row>
    <row r="7042" spans="1:11" ht="12.75" customHeight="1" x14ac:dyDescent="0.25">
      <c r="A7042" s="20">
        <f t="shared" si="219"/>
        <v>43180.041666649609</v>
      </c>
      <c r="B7042" s="29">
        <v>7.3179999999999996</v>
      </c>
      <c r="C7042" s="30">
        <v>0.25678000000000001</v>
      </c>
      <c r="D7042" s="29">
        <v>263.57190000000003</v>
      </c>
      <c r="E7042" s="29"/>
      <c r="F7042" s="24">
        <f t="shared" si="218"/>
        <v>7.3179999999999996</v>
      </c>
      <c r="G7042" s="24">
        <v>7.3179999999999996</v>
      </c>
      <c r="H7042" s="23">
        <v>2.2648899999999998</v>
      </c>
      <c r="I7042" s="23">
        <f>COUNTIF(G7042:G7065,"&gt;150")</f>
        <v>0</v>
      </c>
      <c r="J7042" s="23">
        <v>150</v>
      </c>
      <c r="K7042" s="23"/>
    </row>
    <row r="7043" spans="1:11" ht="12.75" customHeight="1" x14ac:dyDescent="0.25">
      <c r="A7043" s="20">
        <f t="shared" si="219"/>
        <v>43180.083333316274</v>
      </c>
      <c r="B7043" s="29">
        <v>11.16189</v>
      </c>
      <c r="C7043" s="30">
        <v>0.27728999999999998</v>
      </c>
      <c r="D7043" s="29">
        <v>235.58109999999999</v>
      </c>
      <c r="E7043" s="29"/>
      <c r="F7043" s="24">
        <f t="shared" si="218"/>
        <v>11.16189</v>
      </c>
      <c r="G7043" s="24">
        <v>11.16189</v>
      </c>
      <c r="H7043" s="23">
        <v>2.2637499999999999</v>
      </c>
      <c r="I7043" s="23"/>
      <c r="J7043" s="23">
        <v>150</v>
      </c>
      <c r="K7043" s="23"/>
    </row>
    <row r="7044" spans="1:11" ht="12.75" customHeight="1" x14ac:dyDescent="0.25">
      <c r="A7044" s="20">
        <f t="shared" si="219"/>
        <v>43180.124999982938</v>
      </c>
      <c r="B7044" s="29">
        <v>14.563940000000001</v>
      </c>
      <c r="C7044" s="30">
        <v>0.55525999999999998</v>
      </c>
      <c r="D7044" s="29">
        <v>268.55149999999998</v>
      </c>
      <c r="E7044" s="29"/>
      <c r="F7044" s="24">
        <f t="shared" si="218"/>
        <v>14.563940000000001</v>
      </c>
      <c r="G7044" s="24">
        <v>14.563940000000001</v>
      </c>
      <c r="H7044" s="23">
        <v>2.2598199999999999</v>
      </c>
      <c r="I7044" s="23"/>
      <c r="J7044" s="23">
        <v>150</v>
      </c>
      <c r="K7044" s="23"/>
    </row>
    <row r="7045" spans="1:11" ht="12.75" customHeight="1" x14ac:dyDescent="0.25">
      <c r="A7045" s="20">
        <f t="shared" si="219"/>
        <v>43180.166666649602</v>
      </c>
      <c r="B7045" s="29">
        <v>6.76044</v>
      </c>
      <c r="C7045" s="30">
        <v>0.31746999999999997</v>
      </c>
      <c r="D7045" s="29">
        <v>254.16159999999999</v>
      </c>
      <c r="E7045" s="29"/>
      <c r="F7045" s="24">
        <f t="shared" si="218"/>
        <v>6.76044</v>
      </c>
      <c r="G7045" s="24">
        <v>6.76044</v>
      </c>
      <c r="H7045" s="23">
        <v>2.2597200000000002</v>
      </c>
      <c r="I7045" s="23"/>
      <c r="J7045" s="23">
        <v>150</v>
      </c>
      <c r="K7045" s="23"/>
    </row>
    <row r="7046" spans="1:11" ht="12.75" customHeight="1" x14ac:dyDescent="0.25">
      <c r="A7046" s="20">
        <f t="shared" si="219"/>
        <v>43180.208333316266</v>
      </c>
      <c r="B7046" s="29">
        <v>10.201779999999999</v>
      </c>
      <c r="C7046" s="30">
        <v>0.39690999999999999</v>
      </c>
      <c r="D7046" s="29">
        <v>242.25319999999999</v>
      </c>
      <c r="E7046" s="29"/>
      <c r="F7046" s="24">
        <f t="shared" si="218"/>
        <v>10.201779999999999</v>
      </c>
      <c r="G7046" s="24">
        <v>10.201779999999999</v>
      </c>
      <c r="H7046" s="23">
        <v>2.2574000000000001</v>
      </c>
      <c r="I7046" s="23"/>
      <c r="J7046" s="23">
        <v>150</v>
      </c>
      <c r="K7046" s="23"/>
    </row>
    <row r="7047" spans="1:11" ht="12.75" customHeight="1" x14ac:dyDescent="0.25">
      <c r="A7047" s="20">
        <f t="shared" si="219"/>
        <v>43180.249999982931</v>
      </c>
      <c r="B7047" s="29">
        <v>5.5090599999999998</v>
      </c>
      <c r="C7047" s="30">
        <v>0.48598999999999998</v>
      </c>
      <c r="D7047" s="29">
        <v>267.28750000000002</v>
      </c>
      <c r="E7047" s="29"/>
      <c r="F7047" s="24">
        <f t="shared" si="218"/>
        <v>5.5090599999999998</v>
      </c>
      <c r="G7047" s="24">
        <v>5.5090599999999998</v>
      </c>
      <c r="H7047" s="23">
        <v>2.25739</v>
      </c>
      <c r="I7047" s="23"/>
      <c r="J7047" s="23">
        <v>150</v>
      </c>
      <c r="K7047" s="23"/>
    </row>
    <row r="7048" spans="1:11" ht="12.75" customHeight="1" x14ac:dyDescent="0.25">
      <c r="A7048" s="20">
        <f t="shared" si="219"/>
        <v>43180.291666649595</v>
      </c>
      <c r="B7048" s="29">
        <v>8.5909499999999994</v>
      </c>
      <c r="C7048" s="30">
        <v>0.4244</v>
      </c>
      <c r="D7048" s="29">
        <v>284.53910000000002</v>
      </c>
      <c r="E7048" s="29"/>
      <c r="F7048" s="24">
        <f t="shared" si="218"/>
        <v>8.5909499999999994</v>
      </c>
      <c r="G7048" s="24">
        <v>8.5909499999999994</v>
      </c>
      <c r="H7048" s="23">
        <v>2.2562199999999999</v>
      </c>
      <c r="I7048" s="23"/>
      <c r="J7048" s="23">
        <v>150</v>
      </c>
      <c r="K7048" s="23"/>
    </row>
    <row r="7049" spans="1:11" ht="12.75" customHeight="1" x14ac:dyDescent="0.25">
      <c r="A7049" s="20">
        <f t="shared" si="219"/>
        <v>43180.333333316259</v>
      </c>
      <c r="B7049" s="29">
        <v>13.19739</v>
      </c>
      <c r="C7049" s="30">
        <v>0.34950999999999999</v>
      </c>
      <c r="D7049" s="29">
        <v>301.21519999999998</v>
      </c>
      <c r="E7049" s="29"/>
      <c r="F7049" s="24">
        <f t="shared" si="218"/>
        <v>13.19739</v>
      </c>
      <c r="G7049" s="24">
        <v>13.19739</v>
      </c>
      <c r="H7049" s="23">
        <v>2.2531099999999999</v>
      </c>
      <c r="I7049" s="23"/>
      <c r="J7049" s="23">
        <v>150</v>
      </c>
      <c r="K7049" s="23"/>
    </row>
    <row r="7050" spans="1:11" ht="12.75" customHeight="1" x14ac:dyDescent="0.25">
      <c r="A7050" s="20">
        <f t="shared" si="219"/>
        <v>43180.374999982923</v>
      </c>
      <c r="B7050" s="29">
        <v>18.504000000000001</v>
      </c>
      <c r="C7050" s="30">
        <v>0.25095000000000001</v>
      </c>
      <c r="D7050" s="29">
        <v>91.931989999999999</v>
      </c>
      <c r="E7050" s="29"/>
      <c r="F7050" s="24">
        <f t="shared" si="218"/>
        <v>18.504000000000001</v>
      </c>
      <c r="G7050" s="24">
        <v>18.504000000000001</v>
      </c>
      <c r="H7050" s="23">
        <v>2.2501699999999998</v>
      </c>
      <c r="I7050" s="23"/>
      <c r="J7050" s="23">
        <v>150</v>
      </c>
      <c r="K7050" s="23"/>
    </row>
    <row r="7051" spans="1:11" ht="12.75" customHeight="1" x14ac:dyDescent="0.25">
      <c r="A7051" s="20">
        <f t="shared" si="219"/>
        <v>43180.416666649588</v>
      </c>
      <c r="B7051" s="29">
        <v>27.17578</v>
      </c>
      <c r="C7051" s="30">
        <v>0.50663000000000002</v>
      </c>
      <c r="D7051" s="29">
        <v>147.5872</v>
      </c>
      <c r="E7051" s="29"/>
      <c r="F7051" s="24">
        <f t="shared" ref="F7051:F7114" si="220">IF(AND(B7051&gt;0,ISNUMBER(B7051)),B7051,"")</f>
        <v>27.17578</v>
      </c>
      <c r="G7051" s="24">
        <v>27.17578</v>
      </c>
      <c r="H7051" s="23">
        <v>2.24817</v>
      </c>
      <c r="I7051" s="23"/>
      <c r="J7051" s="23">
        <v>150</v>
      </c>
      <c r="K7051" s="23"/>
    </row>
    <row r="7052" spans="1:11" ht="12.75" customHeight="1" x14ac:dyDescent="0.25">
      <c r="A7052" s="20">
        <f t="shared" ref="A7052:A7115" si="221">A7051+1/24</f>
        <v>43180.458333316252</v>
      </c>
      <c r="B7052" s="29">
        <v>34.271949999999997</v>
      </c>
      <c r="C7052" s="30">
        <v>0.46590999999999999</v>
      </c>
      <c r="D7052" s="29">
        <v>156.92359999999999</v>
      </c>
      <c r="E7052" s="29"/>
      <c r="F7052" s="24">
        <f t="shared" si="220"/>
        <v>34.271949999999997</v>
      </c>
      <c r="G7052" s="24">
        <v>34.271949999999997</v>
      </c>
      <c r="H7052" s="23">
        <v>2.2480600000000002</v>
      </c>
      <c r="I7052" s="23"/>
      <c r="J7052" s="23">
        <v>150</v>
      </c>
      <c r="K7052" s="23"/>
    </row>
    <row r="7053" spans="1:11" ht="12.75" customHeight="1" x14ac:dyDescent="0.25">
      <c r="A7053" s="20">
        <f t="shared" si="221"/>
        <v>43180.499999982916</v>
      </c>
      <c r="B7053" s="29">
        <v>30.00206</v>
      </c>
      <c r="C7053" s="30">
        <v>0.44113999999999998</v>
      </c>
      <c r="D7053" s="29">
        <v>137.79069999999999</v>
      </c>
      <c r="E7053" s="29"/>
      <c r="F7053" s="24">
        <f t="shared" si="220"/>
        <v>30.00206</v>
      </c>
      <c r="G7053" s="24">
        <v>30.00206</v>
      </c>
      <c r="H7053" s="23">
        <v>2.2438699999999998</v>
      </c>
      <c r="I7053" s="23"/>
      <c r="J7053" s="23">
        <v>150</v>
      </c>
      <c r="K7053" s="23"/>
    </row>
    <row r="7054" spans="1:11" ht="12.75" customHeight="1" x14ac:dyDescent="0.25">
      <c r="A7054" s="20">
        <f t="shared" si="221"/>
        <v>43180.54166664958</v>
      </c>
      <c r="B7054" s="29">
        <v>15.22011</v>
      </c>
      <c r="C7054" s="30">
        <v>0.59362000000000004</v>
      </c>
      <c r="D7054" s="29">
        <v>178.90389999999999</v>
      </c>
      <c r="E7054" s="29"/>
      <c r="F7054" s="24">
        <f t="shared" si="220"/>
        <v>15.22011</v>
      </c>
      <c r="G7054" s="24">
        <v>15.22011</v>
      </c>
      <c r="H7054" s="23">
        <v>2.2389999999999999</v>
      </c>
      <c r="I7054" s="23"/>
      <c r="J7054" s="23">
        <v>150</v>
      </c>
      <c r="K7054" s="23"/>
    </row>
    <row r="7055" spans="1:11" ht="12.75" customHeight="1" x14ac:dyDescent="0.25">
      <c r="A7055" s="20">
        <f t="shared" si="221"/>
        <v>43180.583333316245</v>
      </c>
      <c r="B7055" s="29">
        <v>1.51895</v>
      </c>
      <c r="C7055" s="30">
        <v>1.3553299999999999</v>
      </c>
      <c r="D7055" s="29">
        <v>95.381870000000006</v>
      </c>
      <c r="E7055" s="29"/>
      <c r="F7055" s="24">
        <f t="shared" si="220"/>
        <v>1.51895</v>
      </c>
      <c r="G7055" s="24">
        <v>1.51895</v>
      </c>
      <c r="H7055" s="23">
        <v>2.2362799999999998</v>
      </c>
      <c r="I7055" s="23"/>
      <c r="J7055" s="23">
        <v>150</v>
      </c>
      <c r="K7055" s="23"/>
    </row>
    <row r="7056" spans="1:11" ht="12.75" customHeight="1" x14ac:dyDescent="0.25">
      <c r="A7056" s="20">
        <f t="shared" si="221"/>
        <v>43180.624999982909</v>
      </c>
      <c r="B7056" s="29">
        <v>8.81</v>
      </c>
      <c r="C7056" s="30">
        <v>1.0697000000000001</v>
      </c>
      <c r="D7056" s="29">
        <v>100.0361</v>
      </c>
      <c r="E7056" s="29"/>
      <c r="F7056" s="24">
        <f t="shared" si="220"/>
        <v>8.81</v>
      </c>
      <c r="G7056" s="24">
        <v>8.81</v>
      </c>
      <c r="H7056" s="23">
        <v>2.2343600000000001</v>
      </c>
      <c r="I7056" s="23"/>
      <c r="J7056" s="23">
        <v>150</v>
      </c>
      <c r="K7056" s="23"/>
    </row>
    <row r="7057" spans="1:11" ht="12.75" customHeight="1" x14ac:dyDescent="0.25">
      <c r="A7057" s="20">
        <f t="shared" si="221"/>
        <v>43180.666666649573</v>
      </c>
      <c r="B7057" s="29">
        <v>7.2431700000000001</v>
      </c>
      <c r="C7057" s="30">
        <v>0.48325000000000001</v>
      </c>
      <c r="D7057" s="29">
        <v>100.1519</v>
      </c>
      <c r="E7057" s="29"/>
      <c r="F7057" s="24">
        <f t="shared" si="220"/>
        <v>7.2431700000000001</v>
      </c>
      <c r="G7057" s="24">
        <v>7.2431700000000001</v>
      </c>
      <c r="H7057" s="23">
        <v>2.2317200000000001</v>
      </c>
      <c r="I7057" s="23"/>
      <c r="J7057" s="23">
        <v>150</v>
      </c>
      <c r="K7057" s="23"/>
    </row>
    <row r="7058" spans="1:11" ht="12.75" customHeight="1" x14ac:dyDescent="0.25">
      <c r="A7058" s="20">
        <f t="shared" si="221"/>
        <v>43180.708333316237</v>
      </c>
      <c r="B7058" s="29">
        <v>9.6188900000000004</v>
      </c>
      <c r="C7058" s="30">
        <v>0.80637999999999999</v>
      </c>
      <c r="D7058" s="29">
        <v>89.230379999999997</v>
      </c>
      <c r="E7058" s="29"/>
      <c r="F7058" s="24">
        <f t="shared" si="220"/>
        <v>9.6188900000000004</v>
      </c>
      <c r="G7058" s="24">
        <v>9.6188900000000004</v>
      </c>
      <c r="H7058" s="23">
        <v>2.2237800000000001</v>
      </c>
      <c r="I7058" s="23"/>
      <c r="J7058" s="23">
        <v>150</v>
      </c>
      <c r="K7058" s="23"/>
    </row>
    <row r="7059" spans="1:11" ht="12.75" customHeight="1" x14ac:dyDescent="0.25">
      <c r="A7059" s="20">
        <f t="shared" si="221"/>
        <v>43180.749999982901</v>
      </c>
      <c r="B7059" s="29">
        <v>2.2597200000000002</v>
      </c>
      <c r="C7059" s="30">
        <v>0.31026999999999999</v>
      </c>
      <c r="D7059" s="29">
        <v>100.6322</v>
      </c>
      <c r="E7059" s="29"/>
      <c r="F7059" s="24">
        <f t="shared" si="220"/>
        <v>2.2597200000000002</v>
      </c>
      <c r="G7059" s="24">
        <v>2.2597200000000002</v>
      </c>
      <c r="H7059" s="23">
        <v>2.2233299999999998</v>
      </c>
      <c r="I7059" s="23"/>
      <c r="J7059" s="23">
        <v>150</v>
      </c>
      <c r="K7059" s="23"/>
    </row>
    <row r="7060" spans="1:11" ht="12.75" customHeight="1" x14ac:dyDescent="0.25">
      <c r="A7060" s="20">
        <f t="shared" si="221"/>
        <v>43180.791666649566</v>
      </c>
      <c r="B7060" s="29">
        <v>13.32667</v>
      </c>
      <c r="C7060" s="30">
        <v>0.53368000000000004</v>
      </c>
      <c r="D7060" s="29">
        <v>92.072000000000003</v>
      </c>
      <c r="E7060" s="29"/>
      <c r="F7060" s="24">
        <f t="shared" si="220"/>
        <v>13.32667</v>
      </c>
      <c r="G7060" s="24">
        <v>13.32667</v>
      </c>
      <c r="H7060" s="23">
        <v>2.21706</v>
      </c>
      <c r="I7060" s="23"/>
      <c r="J7060" s="23">
        <v>150</v>
      </c>
      <c r="K7060" s="23"/>
    </row>
    <row r="7061" spans="1:11" ht="12.75" customHeight="1" x14ac:dyDescent="0.25">
      <c r="A7061" s="20">
        <f t="shared" si="221"/>
        <v>43180.83333331623</v>
      </c>
      <c r="B7061" s="29">
        <v>46.67944</v>
      </c>
      <c r="C7061" s="30">
        <v>0.30871999999999999</v>
      </c>
      <c r="D7061" s="29">
        <v>344.65609999999998</v>
      </c>
      <c r="E7061" s="29"/>
      <c r="F7061" s="24">
        <f t="shared" si="220"/>
        <v>46.67944</v>
      </c>
      <c r="G7061" s="24">
        <v>46.67944</v>
      </c>
      <c r="H7061" s="23">
        <v>2.2076699999999998</v>
      </c>
      <c r="I7061" s="23"/>
      <c r="J7061" s="23">
        <v>150</v>
      </c>
      <c r="K7061" s="23"/>
    </row>
    <row r="7062" spans="1:11" ht="12.75" customHeight="1" x14ac:dyDescent="0.25">
      <c r="A7062" s="20">
        <f t="shared" si="221"/>
        <v>43180.874999982894</v>
      </c>
      <c r="B7062" s="29">
        <v>16.76483</v>
      </c>
      <c r="C7062" s="30">
        <v>0.31828000000000001</v>
      </c>
      <c r="D7062" s="29">
        <v>300.14010000000002</v>
      </c>
      <c r="E7062" s="29"/>
      <c r="F7062" s="24">
        <f t="shared" si="220"/>
        <v>16.76483</v>
      </c>
      <c r="G7062" s="24">
        <v>16.76483</v>
      </c>
      <c r="H7062" s="23">
        <v>2.2029399999999999</v>
      </c>
      <c r="I7062" s="23"/>
      <c r="J7062" s="23">
        <v>150</v>
      </c>
      <c r="K7062" s="23"/>
    </row>
    <row r="7063" spans="1:11" ht="12.75" customHeight="1" x14ac:dyDescent="0.25">
      <c r="A7063" s="20">
        <f t="shared" si="221"/>
        <v>43180.916666649558</v>
      </c>
      <c r="B7063" s="29">
        <v>8.8920600000000007</v>
      </c>
      <c r="C7063" s="30">
        <v>0.23086999999999999</v>
      </c>
      <c r="D7063" s="29">
        <v>39.211779999999997</v>
      </c>
      <c r="E7063" s="29"/>
      <c r="F7063" s="24">
        <f t="shared" si="220"/>
        <v>8.8920600000000007</v>
      </c>
      <c r="G7063" s="24">
        <v>8.8920600000000007</v>
      </c>
      <c r="H7063" s="23">
        <v>2.2014999999999998</v>
      </c>
      <c r="I7063" s="23"/>
      <c r="J7063" s="23">
        <v>150</v>
      </c>
      <c r="K7063" s="23"/>
    </row>
    <row r="7064" spans="1:11" ht="12.75" customHeight="1" x14ac:dyDescent="0.25">
      <c r="A7064" s="20">
        <f t="shared" si="221"/>
        <v>43180.958333316223</v>
      </c>
      <c r="B7064" s="29">
        <v>14.179169999999999</v>
      </c>
      <c r="C7064" s="30">
        <v>0.25642999999999999</v>
      </c>
      <c r="D7064" s="29">
        <v>99.838189999999997</v>
      </c>
      <c r="E7064" s="29"/>
      <c r="F7064" s="24">
        <f t="shared" si="220"/>
        <v>14.179169999999999</v>
      </c>
      <c r="G7064" s="24">
        <v>14.179169999999999</v>
      </c>
      <c r="H7064" s="23">
        <v>2.1993900000000002</v>
      </c>
      <c r="I7064" s="23"/>
      <c r="J7064" s="23">
        <v>150</v>
      </c>
      <c r="K7064" s="23"/>
    </row>
    <row r="7065" spans="1:11" ht="12.75" customHeight="1" x14ac:dyDescent="0.25">
      <c r="A7065" s="20">
        <f t="shared" si="221"/>
        <v>43180.999999982887</v>
      </c>
      <c r="B7065" s="29">
        <v>18.469370000000001</v>
      </c>
      <c r="C7065" s="30">
        <v>0.13941000000000001</v>
      </c>
      <c r="D7065" s="29">
        <v>292.20740000000001</v>
      </c>
      <c r="E7065" s="29"/>
      <c r="F7065" s="24">
        <f t="shared" si="220"/>
        <v>18.469370000000001</v>
      </c>
      <c r="G7065" s="24">
        <v>18.469370000000001</v>
      </c>
      <c r="H7065" s="23">
        <v>2.19489</v>
      </c>
      <c r="I7065" s="23"/>
      <c r="J7065" s="23">
        <v>150</v>
      </c>
      <c r="K7065" s="23"/>
    </row>
    <row r="7066" spans="1:11" ht="12.75" customHeight="1" x14ac:dyDescent="0.25">
      <c r="A7066" s="20">
        <f t="shared" si="221"/>
        <v>43181.041666649551</v>
      </c>
      <c r="B7066" s="29">
        <v>11.77223</v>
      </c>
      <c r="C7066" s="30">
        <v>0.29209000000000002</v>
      </c>
      <c r="D7066" s="29">
        <v>270.04860000000002</v>
      </c>
      <c r="E7066" s="29"/>
      <c r="F7066" s="24">
        <f t="shared" si="220"/>
        <v>11.77223</v>
      </c>
      <c r="G7066" s="24">
        <v>11.77223</v>
      </c>
      <c r="H7066" s="23">
        <v>2.1946099999999999</v>
      </c>
      <c r="I7066" s="23">
        <f>COUNTIF(G7066:G7089,"&gt;150")</f>
        <v>0</v>
      </c>
      <c r="J7066" s="23">
        <v>150</v>
      </c>
      <c r="K7066" s="23"/>
    </row>
    <row r="7067" spans="1:11" ht="12.75" customHeight="1" x14ac:dyDescent="0.25">
      <c r="A7067" s="20">
        <f t="shared" si="221"/>
        <v>43181.083333316215</v>
      </c>
      <c r="B7067" s="29">
        <v>18.154219999999999</v>
      </c>
      <c r="C7067" s="30">
        <v>0.25431999999999999</v>
      </c>
      <c r="D7067" s="29">
        <v>95.092600000000004</v>
      </c>
      <c r="E7067" s="29"/>
      <c r="F7067" s="24">
        <f t="shared" si="220"/>
        <v>18.154219999999999</v>
      </c>
      <c r="G7067" s="24">
        <v>18.154219999999999</v>
      </c>
      <c r="H7067" s="23">
        <v>2.1882000000000001</v>
      </c>
      <c r="I7067" s="23"/>
      <c r="J7067" s="23">
        <v>150</v>
      </c>
      <c r="K7067" s="23"/>
    </row>
    <row r="7068" spans="1:11" ht="12.75" customHeight="1" x14ac:dyDescent="0.25">
      <c r="A7068" s="20">
        <f t="shared" si="221"/>
        <v>43181.12499998288</v>
      </c>
      <c r="B7068" s="29">
        <v>9.4960000000000004</v>
      </c>
      <c r="C7068" s="30">
        <v>0.32513999999999998</v>
      </c>
      <c r="D7068" s="29">
        <v>170.13460000000001</v>
      </c>
      <c r="E7068" s="29"/>
      <c r="F7068" s="24">
        <f t="shared" si="220"/>
        <v>9.4960000000000004</v>
      </c>
      <c r="G7068" s="24">
        <v>9.4960000000000004</v>
      </c>
      <c r="H7068" s="23">
        <v>2.1848299999999998</v>
      </c>
      <c r="I7068" s="23"/>
      <c r="J7068" s="23">
        <v>150</v>
      </c>
      <c r="K7068" s="23"/>
    </row>
    <row r="7069" spans="1:11" ht="12.75" customHeight="1" x14ac:dyDescent="0.25">
      <c r="A7069" s="20">
        <f t="shared" si="221"/>
        <v>43181.166666649544</v>
      </c>
      <c r="B7069" s="29">
        <v>8.1170000000000009</v>
      </c>
      <c r="C7069" s="30">
        <v>0.40776000000000001</v>
      </c>
      <c r="D7069" s="29">
        <v>84.031229999999994</v>
      </c>
      <c r="E7069" s="29"/>
      <c r="F7069" s="24">
        <f t="shared" si="220"/>
        <v>8.1170000000000009</v>
      </c>
      <c r="G7069" s="24">
        <v>8.1170000000000009</v>
      </c>
      <c r="H7069" s="23">
        <v>2.1846299999999998</v>
      </c>
      <c r="I7069" s="23"/>
      <c r="J7069" s="23">
        <v>150</v>
      </c>
      <c r="K7069" s="23"/>
    </row>
    <row r="7070" spans="1:11" ht="12.75" customHeight="1" x14ac:dyDescent="0.25">
      <c r="A7070" s="20">
        <f t="shared" si="221"/>
        <v>43181.208333316208</v>
      </c>
      <c r="B7070" s="29">
        <v>9.7137799999999999</v>
      </c>
      <c r="C7070" s="30">
        <v>0.38494</v>
      </c>
      <c r="D7070" s="29">
        <v>61.226149999999997</v>
      </c>
      <c r="E7070" s="29"/>
      <c r="F7070" s="24">
        <f t="shared" si="220"/>
        <v>9.7137799999999999</v>
      </c>
      <c r="G7070" s="24">
        <v>9.7137799999999999</v>
      </c>
      <c r="H7070" s="23">
        <v>2.1821100000000002</v>
      </c>
      <c r="I7070" s="23"/>
      <c r="J7070" s="23">
        <v>150</v>
      </c>
      <c r="K7070" s="23"/>
    </row>
    <row r="7071" spans="1:11" ht="12.75" customHeight="1" x14ac:dyDescent="0.25">
      <c r="A7071" s="20">
        <f t="shared" si="221"/>
        <v>43181.249999982872</v>
      </c>
      <c r="B7071" s="29">
        <v>13.809060000000001</v>
      </c>
      <c r="C7071" s="30">
        <v>0.38412000000000002</v>
      </c>
      <c r="D7071" s="29">
        <v>254.40780000000001</v>
      </c>
      <c r="E7071" s="29"/>
      <c r="F7071" s="24">
        <f t="shared" si="220"/>
        <v>13.809060000000001</v>
      </c>
      <c r="G7071" s="24">
        <v>13.809060000000001</v>
      </c>
      <c r="H7071" s="23">
        <v>2.1750699999999998</v>
      </c>
      <c r="I7071" s="23"/>
      <c r="J7071" s="23">
        <v>150</v>
      </c>
      <c r="K7071" s="23"/>
    </row>
    <row r="7072" spans="1:11" ht="12.75" customHeight="1" x14ac:dyDescent="0.25">
      <c r="A7072" s="20">
        <f t="shared" si="221"/>
        <v>43181.291666649537</v>
      </c>
      <c r="B7072" s="29">
        <v>11.49878</v>
      </c>
      <c r="C7072" s="30">
        <v>0.40081</v>
      </c>
      <c r="D7072" s="29">
        <v>260.46530000000001</v>
      </c>
      <c r="E7072" s="29"/>
      <c r="F7072" s="24">
        <f t="shared" si="220"/>
        <v>11.49878</v>
      </c>
      <c r="G7072" s="24">
        <v>11.49878</v>
      </c>
      <c r="H7072" s="23">
        <v>2.1733099999999999</v>
      </c>
      <c r="I7072" s="23"/>
      <c r="J7072" s="23">
        <v>150</v>
      </c>
      <c r="K7072" s="23"/>
    </row>
    <row r="7073" spans="1:11" ht="12.75" customHeight="1" x14ac:dyDescent="0.25">
      <c r="A7073" s="20">
        <f t="shared" si="221"/>
        <v>43181.333333316201</v>
      </c>
      <c r="B7073" s="29">
        <v>10.17939</v>
      </c>
      <c r="C7073" s="30">
        <v>0.27544000000000002</v>
      </c>
      <c r="D7073" s="29">
        <v>60.84984</v>
      </c>
      <c r="E7073" s="29"/>
      <c r="F7073" s="24">
        <f t="shared" si="220"/>
        <v>10.17939</v>
      </c>
      <c r="G7073" s="24">
        <v>10.17939</v>
      </c>
      <c r="H7073" s="23">
        <v>2.1689699999999998</v>
      </c>
      <c r="I7073" s="23"/>
      <c r="J7073" s="23">
        <v>150</v>
      </c>
      <c r="K7073" s="23"/>
    </row>
    <row r="7074" spans="1:11" ht="12.75" customHeight="1" x14ac:dyDescent="0.25">
      <c r="A7074" s="20">
        <f t="shared" si="221"/>
        <v>43181.374999982865</v>
      </c>
      <c r="B7074" s="29">
        <v>1.57622</v>
      </c>
      <c r="C7074" s="30">
        <v>0.64007000000000003</v>
      </c>
      <c r="D7074" s="29">
        <v>67.592770000000002</v>
      </c>
      <c r="E7074" s="29"/>
      <c r="F7074" s="24">
        <f t="shared" si="220"/>
        <v>1.57622</v>
      </c>
      <c r="G7074" s="24">
        <v>1.57622</v>
      </c>
      <c r="H7074" s="23">
        <v>2.1668799999999999</v>
      </c>
      <c r="I7074" s="23"/>
      <c r="J7074" s="23">
        <v>150</v>
      </c>
      <c r="K7074" s="23"/>
    </row>
    <row r="7075" spans="1:11" ht="12.75" customHeight="1" x14ac:dyDescent="0.25">
      <c r="A7075" s="20">
        <f t="shared" si="221"/>
        <v>43181.416666649529</v>
      </c>
      <c r="B7075" s="29">
        <v>8.3948900000000002</v>
      </c>
      <c r="C7075" s="30">
        <v>0.54844999999999999</v>
      </c>
      <c r="D7075" s="29">
        <v>82.573459999999997</v>
      </c>
      <c r="E7075" s="29"/>
      <c r="F7075" s="24">
        <f t="shared" si="220"/>
        <v>8.3948900000000002</v>
      </c>
      <c r="G7075" s="24">
        <v>8.3948900000000002</v>
      </c>
      <c r="H7075" s="23">
        <v>2.1600700000000002</v>
      </c>
      <c r="I7075" s="23"/>
      <c r="J7075" s="23">
        <v>150</v>
      </c>
      <c r="K7075" s="23"/>
    </row>
    <row r="7076" spans="1:11" ht="12.75" customHeight="1" x14ac:dyDescent="0.25">
      <c r="A7076" s="20">
        <f t="shared" si="221"/>
        <v>43181.458333316194</v>
      </c>
      <c r="B7076" s="29">
        <v>39.98827</v>
      </c>
      <c r="C7076" s="30">
        <v>0.42444999999999999</v>
      </c>
      <c r="D7076" s="29">
        <v>132.48750000000001</v>
      </c>
      <c r="E7076" s="29"/>
      <c r="F7076" s="24">
        <f t="shared" si="220"/>
        <v>39.98827</v>
      </c>
      <c r="G7076" s="24">
        <v>39.98827</v>
      </c>
      <c r="H7076" s="23">
        <v>2.1483599999999998</v>
      </c>
      <c r="I7076" s="23"/>
      <c r="J7076" s="23">
        <v>150</v>
      </c>
      <c r="K7076" s="23"/>
    </row>
    <row r="7077" spans="1:11" ht="12.75" customHeight="1" x14ac:dyDescent="0.25">
      <c r="A7077" s="20">
        <f t="shared" si="221"/>
        <v>43181.499999982858</v>
      </c>
      <c r="B7077" s="29">
        <v>24.396439999999998</v>
      </c>
      <c r="C7077" s="30">
        <v>0.85504000000000002</v>
      </c>
      <c r="D7077" s="29">
        <v>174.8038</v>
      </c>
      <c r="E7077" s="29"/>
      <c r="F7077" s="24">
        <f t="shared" si="220"/>
        <v>24.396439999999998</v>
      </c>
      <c r="G7077" s="24">
        <v>24.396439999999998</v>
      </c>
      <c r="H7077" s="23">
        <v>2.14628</v>
      </c>
      <c r="I7077" s="23"/>
      <c r="J7077" s="23">
        <v>150</v>
      </c>
      <c r="K7077" s="23"/>
    </row>
    <row r="7078" spans="1:11" ht="12.75" customHeight="1" x14ac:dyDescent="0.25">
      <c r="A7078" s="20">
        <f t="shared" si="221"/>
        <v>43181.541666649522</v>
      </c>
      <c r="B7078" s="29">
        <v>20.16093</v>
      </c>
      <c r="C7078" s="30">
        <v>0.89015999999999995</v>
      </c>
      <c r="D7078" s="29">
        <v>125.24290000000001</v>
      </c>
      <c r="E7078" s="29"/>
      <c r="F7078" s="24">
        <f t="shared" si="220"/>
        <v>20.16093</v>
      </c>
      <c r="G7078" s="24">
        <v>20.16093</v>
      </c>
      <c r="H7078" s="23">
        <v>2.14567</v>
      </c>
      <c r="I7078" s="23"/>
      <c r="J7078" s="23">
        <v>150</v>
      </c>
      <c r="K7078" s="23"/>
    </row>
    <row r="7079" spans="1:11" ht="12.75" customHeight="1" x14ac:dyDescent="0.25">
      <c r="A7079" s="20">
        <f t="shared" si="221"/>
        <v>43181.583333316186</v>
      </c>
      <c r="B7079" s="29"/>
      <c r="C7079" s="30">
        <v>1.0083200000000001</v>
      </c>
      <c r="D7079" s="29">
        <v>83.657640000000001</v>
      </c>
      <c r="E7079" s="29"/>
      <c r="F7079" s="24" t="str">
        <f t="shared" si="220"/>
        <v/>
      </c>
      <c r="G7079" s="24" t="s">
        <v>189</v>
      </c>
      <c r="H7079" s="23">
        <v>2.1344400000000001</v>
      </c>
      <c r="I7079" s="23"/>
      <c r="J7079" s="23">
        <v>150</v>
      </c>
      <c r="K7079" s="23"/>
    </row>
    <row r="7080" spans="1:11" ht="12.75" customHeight="1" x14ac:dyDescent="0.25">
      <c r="A7080" s="20">
        <f t="shared" si="221"/>
        <v>43181.624999982851</v>
      </c>
      <c r="B7080" s="29">
        <v>31.5245</v>
      </c>
      <c r="C7080" s="30">
        <v>1.6724300000000001</v>
      </c>
      <c r="D7080" s="29">
        <v>84.177580000000006</v>
      </c>
      <c r="E7080" s="29"/>
      <c r="F7080" s="24">
        <f t="shared" si="220"/>
        <v>31.5245</v>
      </c>
      <c r="G7080" s="24">
        <v>31.5245</v>
      </c>
      <c r="H7080" s="23">
        <v>2.1322800000000002</v>
      </c>
      <c r="I7080" s="23"/>
      <c r="J7080" s="23">
        <v>150</v>
      </c>
      <c r="K7080" s="23"/>
    </row>
    <row r="7081" spans="1:11" ht="12.75" customHeight="1" x14ac:dyDescent="0.25">
      <c r="A7081" s="20">
        <f t="shared" si="221"/>
        <v>43181.666666649515</v>
      </c>
      <c r="B7081" s="29">
        <v>17.216999999999999</v>
      </c>
      <c r="C7081" s="30">
        <v>2.2311899999999998</v>
      </c>
      <c r="D7081" s="29">
        <v>71.498490000000004</v>
      </c>
      <c r="E7081" s="29"/>
      <c r="F7081" s="24">
        <f t="shared" si="220"/>
        <v>17.216999999999999</v>
      </c>
      <c r="G7081" s="24">
        <v>17.216999999999999</v>
      </c>
      <c r="H7081" s="23">
        <v>2.1196700000000002</v>
      </c>
      <c r="I7081" s="23"/>
      <c r="J7081" s="23">
        <v>150</v>
      </c>
      <c r="K7081" s="23"/>
    </row>
    <row r="7082" spans="1:11" ht="12.75" customHeight="1" x14ac:dyDescent="0.25">
      <c r="A7082" s="20">
        <f t="shared" si="221"/>
        <v>43181.708333316179</v>
      </c>
      <c r="B7082" s="29">
        <v>9.9313900000000004</v>
      </c>
      <c r="C7082" s="30">
        <v>1.49644</v>
      </c>
      <c r="D7082" s="29">
        <v>80.207440000000005</v>
      </c>
      <c r="E7082" s="29"/>
      <c r="F7082" s="24">
        <f t="shared" si="220"/>
        <v>9.9313900000000004</v>
      </c>
      <c r="G7082" s="24">
        <v>9.9313900000000004</v>
      </c>
      <c r="H7082" s="23">
        <v>2.10907</v>
      </c>
      <c r="I7082" s="23"/>
      <c r="J7082" s="23">
        <v>150</v>
      </c>
      <c r="K7082" s="23"/>
    </row>
    <row r="7083" spans="1:11" ht="12.75" customHeight="1" x14ac:dyDescent="0.25">
      <c r="A7083" s="20">
        <f t="shared" si="221"/>
        <v>43181.749999982843</v>
      </c>
      <c r="B7083" s="29">
        <v>11.12806</v>
      </c>
      <c r="C7083" s="30">
        <v>0.82250999999999996</v>
      </c>
      <c r="D7083" s="29">
        <v>105.08320000000001</v>
      </c>
      <c r="E7083" s="29"/>
      <c r="F7083" s="24">
        <f t="shared" si="220"/>
        <v>11.12806</v>
      </c>
      <c r="G7083" s="24">
        <v>11.12806</v>
      </c>
      <c r="H7083" s="23">
        <v>2.0909599999999999</v>
      </c>
      <c r="I7083" s="23"/>
      <c r="J7083" s="23">
        <v>150</v>
      </c>
      <c r="K7083" s="23"/>
    </row>
    <row r="7084" spans="1:11" ht="12.75" customHeight="1" x14ac:dyDescent="0.25">
      <c r="A7084" s="20">
        <f t="shared" si="221"/>
        <v>43181.791666649508</v>
      </c>
      <c r="B7084" s="29">
        <v>6.7802800000000003</v>
      </c>
      <c r="C7084" s="30">
        <v>0.68603999999999998</v>
      </c>
      <c r="D7084" s="29">
        <v>86.100139999999996</v>
      </c>
      <c r="E7084" s="29"/>
      <c r="F7084" s="24">
        <f t="shared" si="220"/>
        <v>6.7802800000000003</v>
      </c>
      <c r="G7084" s="24">
        <v>6.7802800000000003</v>
      </c>
      <c r="H7084" s="23">
        <v>2.0878299999999999</v>
      </c>
      <c r="I7084" s="23"/>
      <c r="J7084" s="23">
        <v>150</v>
      </c>
      <c r="K7084" s="23"/>
    </row>
    <row r="7085" spans="1:11" ht="12.75" customHeight="1" x14ac:dyDescent="0.25">
      <c r="A7085" s="20">
        <f t="shared" si="221"/>
        <v>43181.833333316172</v>
      </c>
      <c r="B7085" s="29">
        <v>13.51139</v>
      </c>
      <c r="C7085" s="30">
        <v>0.39249000000000001</v>
      </c>
      <c r="D7085" s="29">
        <v>149.6018</v>
      </c>
      <c r="E7085" s="29"/>
      <c r="F7085" s="24">
        <f t="shared" si="220"/>
        <v>13.51139</v>
      </c>
      <c r="G7085" s="24">
        <v>13.51139</v>
      </c>
      <c r="H7085" s="23">
        <v>2.0826699999999998</v>
      </c>
      <c r="I7085" s="23"/>
      <c r="J7085" s="23">
        <v>150</v>
      </c>
      <c r="K7085" s="23"/>
    </row>
    <row r="7086" spans="1:11" ht="12.75" customHeight="1" x14ac:dyDescent="0.25">
      <c r="A7086" s="20">
        <f t="shared" si="221"/>
        <v>43181.874999982836</v>
      </c>
      <c r="B7086" s="29">
        <v>10.28561</v>
      </c>
      <c r="C7086" s="30">
        <v>0.52081</v>
      </c>
      <c r="D7086" s="29">
        <v>288.05669999999998</v>
      </c>
      <c r="E7086" s="29"/>
      <c r="F7086" s="24">
        <f t="shared" si="220"/>
        <v>10.28561</v>
      </c>
      <c r="G7086" s="24">
        <v>10.28561</v>
      </c>
      <c r="H7086" s="23">
        <v>2.08223</v>
      </c>
      <c r="I7086" s="23"/>
      <c r="J7086" s="23">
        <v>150</v>
      </c>
      <c r="K7086" s="23"/>
    </row>
    <row r="7087" spans="1:11" ht="12.75" customHeight="1" x14ac:dyDescent="0.25">
      <c r="A7087" s="20">
        <f t="shared" si="221"/>
        <v>43181.9166666495</v>
      </c>
      <c r="B7087" s="29">
        <v>12.161949999999999</v>
      </c>
      <c r="C7087" s="30">
        <v>0.31036999999999998</v>
      </c>
      <c r="D7087" s="29">
        <v>294.0163</v>
      </c>
      <c r="E7087" s="29"/>
      <c r="F7087" s="24">
        <f t="shared" si="220"/>
        <v>12.161949999999999</v>
      </c>
      <c r="G7087" s="24">
        <v>12.161949999999999</v>
      </c>
      <c r="H7087" s="23">
        <v>2.0732300000000001</v>
      </c>
      <c r="I7087" s="23"/>
      <c r="J7087" s="23">
        <v>150</v>
      </c>
      <c r="K7087" s="23"/>
    </row>
    <row r="7088" spans="1:11" ht="12.75" customHeight="1" x14ac:dyDescent="0.25">
      <c r="A7088" s="20">
        <f t="shared" si="221"/>
        <v>43181.958333316164</v>
      </c>
      <c r="B7088" s="29">
        <v>13.55367</v>
      </c>
      <c r="C7088" s="30">
        <v>0.35503000000000001</v>
      </c>
      <c r="D7088" s="29">
        <v>279.29880000000003</v>
      </c>
      <c r="E7088" s="29"/>
      <c r="F7088" s="24">
        <f t="shared" si="220"/>
        <v>13.55367</v>
      </c>
      <c r="G7088" s="24">
        <v>13.55367</v>
      </c>
      <c r="H7088" s="23">
        <v>2.0726100000000001</v>
      </c>
      <c r="I7088" s="23"/>
      <c r="J7088" s="23">
        <v>150</v>
      </c>
      <c r="K7088" s="23"/>
    </row>
    <row r="7089" spans="1:11" ht="12.75" customHeight="1" x14ac:dyDescent="0.25">
      <c r="A7089" s="20">
        <f t="shared" si="221"/>
        <v>43181.999999982829</v>
      </c>
      <c r="B7089" s="29"/>
      <c r="C7089" s="30">
        <v>0.40526000000000001</v>
      </c>
      <c r="D7089" s="29">
        <v>52.812179999999998</v>
      </c>
      <c r="E7089" s="29"/>
      <c r="F7089" s="24" t="str">
        <f t="shared" si="220"/>
        <v/>
      </c>
      <c r="G7089" s="24" t="s">
        <v>189</v>
      </c>
      <c r="H7089" s="23">
        <v>2.0701700000000001</v>
      </c>
      <c r="I7089" s="23"/>
      <c r="J7089" s="23">
        <v>150</v>
      </c>
      <c r="K7089" s="23"/>
    </row>
    <row r="7090" spans="1:11" ht="12.75" customHeight="1" x14ac:dyDescent="0.25">
      <c r="A7090" s="20">
        <f t="shared" si="221"/>
        <v>43182.041666649493</v>
      </c>
      <c r="B7090" s="29">
        <v>17.560469999999999</v>
      </c>
      <c r="C7090" s="30">
        <v>0.26136999999999999</v>
      </c>
      <c r="D7090" s="29">
        <v>291.5779</v>
      </c>
      <c r="E7090" s="29"/>
      <c r="F7090" s="24">
        <f t="shared" si="220"/>
        <v>17.560469999999999</v>
      </c>
      <c r="G7090" s="24">
        <v>17.560469999999999</v>
      </c>
      <c r="H7090" s="23">
        <v>2.0616699999999999</v>
      </c>
      <c r="I7090" s="23">
        <f>COUNTIF(G7090:G7113,"&gt;150")</f>
        <v>0</v>
      </c>
      <c r="J7090" s="23">
        <v>150</v>
      </c>
      <c r="K7090" s="23"/>
    </row>
    <row r="7091" spans="1:11" ht="12.75" customHeight="1" x14ac:dyDescent="0.25">
      <c r="A7091" s="20">
        <f t="shared" si="221"/>
        <v>43182.083333316157</v>
      </c>
      <c r="B7091" s="29">
        <v>12.237500000000001</v>
      </c>
      <c r="C7091" s="30">
        <v>0.24199999999999999</v>
      </c>
      <c r="D7091" s="29">
        <v>288.23919999999998</v>
      </c>
      <c r="E7091" s="29"/>
      <c r="F7091" s="24">
        <f t="shared" si="220"/>
        <v>12.237500000000001</v>
      </c>
      <c r="G7091" s="24">
        <v>12.237500000000001</v>
      </c>
      <c r="H7091" s="23">
        <v>2.06067</v>
      </c>
      <c r="I7091" s="23"/>
      <c r="J7091" s="23">
        <v>150</v>
      </c>
      <c r="K7091" s="23"/>
    </row>
    <row r="7092" spans="1:11" ht="12.75" customHeight="1" x14ac:dyDescent="0.25">
      <c r="A7092" s="20">
        <f t="shared" si="221"/>
        <v>43182.124999982821</v>
      </c>
      <c r="B7092" s="29">
        <v>10.418049999999999</v>
      </c>
      <c r="C7092" s="30">
        <v>0.41224</v>
      </c>
      <c r="D7092" s="29">
        <v>143.31440000000001</v>
      </c>
      <c r="E7092" s="29"/>
      <c r="F7092" s="24">
        <f t="shared" si="220"/>
        <v>10.418049999999999</v>
      </c>
      <c r="G7092" s="24">
        <v>10.418049999999999</v>
      </c>
      <c r="H7092" s="23">
        <v>2.06067</v>
      </c>
      <c r="I7092" s="23"/>
      <c r="J7092" s="23">
        <v>150</v>
      </c>
      <c r="K7092" s="23"/>
    </row>
    <row r="7093" spans="1:11" ht="12.75" customHeight="1" x14ac:dyDescent="0.25">
      <c r="A7093" s="20">
        <f t="shared" si="221"/>
        <v>43182.166666649486</v>
      </c>
      <c r="B7093" s="29">
        <v>23.38083</v>
      </c>
      <c r="C7093" s="30">
        <v>0.50505</v>
      </c>
      <c r="D7093" s="29">
        <v>195.07419999999999</v>
      </c>
      <c r="E7093" s="29"/>
      <c r="F7093" s="24">
        <f t="shared" si="220"/>
        <v>23.38083</v>
      </c>
      <c r="G7093" s="24">
        <v>23.38083</v>
      </c>
      <c r="H7093" s="23">
        <v>2.06</v>
      </c>
      <c r="I7093" s="23"/>
      <c r="J7093" s="23">
        <v>150</v>
      </c>
      <c r="K7093" s="23"/>
    </row>
    <row r="7094" spans="1:11" ht="12.75" customHeight="1" x14ac:dyDescent="0.25">
      <c r="A7094" s="20">
        <f t="shared" si="221"/>
        <v>43182.20833331615</v>
      </c>
      <c r="B7094" s="29">
        <v>37.306840000000001</v>
      </c>
      <c r="C7094" s="30">
        <v>0.29754999999999998</v>
      </c>
      <c r="D7094" s="29">
        <v>209.8158</v>
      </c>
      <c r="E7094" s="29"/>
      <c r="F7094" s="24">
        <f t="shared" si="220"/>
        <v>37.306840000000001</v>
      </c>
      <c r="G7094" s="24">
        <v>37.306840000000001</v>
      </c>
      <c r="H7094" s="23">
        <v>2.0582199999999999</v>
      </c>
      <c r="I7094" s="23"/>
      <c r="J7094" s="23">
        <v>150</v>
      </c>
      <c r="K7094" s="23"/>
    </row>
    <row r="7095" spans="1:11" ht="12.75" customHeight="1" x14ac:dyDescent="0.25">
      <c r="A7095" s="20">
        <f t="shared" si="221"/>
        <v>43182.249999982814</v>
      </c>
      <c r="B7095" s="29">
        <v>28.42839</v>
      </c>
      <c r="C7095" s="30">
        <v>0.38828000000000001</v>
      </c>
      <c r="D7095" s="29">
        <v>337.45639999999997</v>
      </c>
      <c r="E7095" s="29"/>
      <c r="F7095" s="24">
        <f t="shared" si="220"/>
        <v>28.42839</v>
      </c>
      <c r="G7095" s="24">
        <v>28.42839</v>
      </c>
      <c r="H7095" s="23">
        <v>2.0577200000000002</v>
      </c>
      <c r="I7095" s="23"/>
      <c r="J7095" s="23">
        <v>150</v>
      </c>
      <c r="K7095" s="23"/>
    </row>
    <row r="7096" spans="1:11" ht="12.75" customHeight="1" x14ac:dyDescent="0.25">
      <c r="A7096" s="20">
        <f t="shared" si="221"/>
        <v>43182.291666649478</v>
      </c>
      <c r="B7096" s="29">
        <v>101.4932</v>
      </c>
      <c r="C7096" s="30">
        <v>0.30213000000000001</v>
      </c>
      <c r="D7096" s="29">
        <v>108.8449</v>
      </c>
      <c r="E7096" s="29"/>
      <c r="F7096" s="24">
        <f t="shared" si="220"/>
        <v>101.4932</v>
      </c>
      <c r="G7096" s="24">
        <v>101.4932</v>
      </c>
      <c r="H7096" s="23">
        <v>2.0459200000000002</v>
      </c>
      <c r="I7096" s="23"/>
      <c r="J7096" s="23">
        <v>150</v>
      </c>
      <c r="K7096" s="23"/>
    </row>
    <row r="7097" spans="1:11" ht="12.75" customHeight="1" x14ac:dyDescent="0.25">
      <c r="A7097" s="20">
        <f t="shared" si="221"/>
        <v>43182.333333316143</v>
      </c>
      <c r="B7097" s="29">
        <v>128.67400000000001</v>
      </c>
      <c r="C7097" s="30">
        <v>0.19234999999999999</v>
      </c>
      <c r="D7097" s="29">
        <v>83.950159999999997</v>
      </c>
      <c r="E7097" s="29"/>
      <c r="F7097" s="24">
        <f t="shared" si="220"/>
        <v>128.67400000000001</v>
      </c>
      <c r="G7097" s="24">
        <v>128.67400000000001</v>
      </c>
      <c r="H7097" s="23">
        <v>2.04345</v>
      </c>
      <c r="I7097" s="23"/>
      <c r="J7097" s="23">
        <v>150</v>
      </c>
      <c r="K7097" s="23"/>
    </row>
    <row r="7098" spans="1:11" ht="12.75" customHeight="1" x14ac:dyDescent="0.25">
      <c r="A7098" s="20">
        <f t="shared" si="221"/>
        <v>43182.374999982807</v>
      </c>
      <c r="B7098" s="29">
        <v>5.1259399999999999</v>
      </c>
      <c r="C7098" s="30">
        <v>0.62636999999999998</v>
      </c>
      <c r="D7098" s="29">
        <v>132.2097</v>
      </c>
      <c r="E7098" s="29"/>
      <c r="F7098" s="24">
        <f t="shared" si="220"/>
        <v>5.1259399999999999</v>
      </c>
      <c r="G7098" s="24">
        <v>5.1259399999999999</v>
      </c>
      <c r="H7098" s="23">
        <v>2.0429499999999998</v>
      </c>
      <c r="I7098" s="23"/>
      <c r="J7098" s="23">
        <v>150</v>
      </c>
      <c r="K7098" s="23"/>
    </row>
    <row r="7099" spans="1:11" ht="12.75" customHeight="1" x14ac:dyDescent="0.25">
      <c r="A7099" s="20">
        <f t="shared" si="221"/>
        <v>43182.416666649471</v>
      </c>
      <c r="B7099" s="29">
        <v>15.24161</v>
      </c>
      <c r="C7099" s="30">
        <v>2.1755200000000001</v>
      </c>
      <c r="D7099" s="29">
        <v>64.928730000000002</v>
      </c>
      <c r="E7099" s="29"/>
      <c r="F7099" s="24">
        <f t="shared" si="220"/>
        <v>15.24161</v>
      </c>
      <c r="G7099" s="24">
        <v>15.24161</v>
      </c>
      <c r="H7099" s="23">
        <v>2.0408300000000001</v>
      </c>
      <c r="I7099" s="23"/>
      <c r="J7099" s="23">
        <v>150</v>
      </c>
      <c r="K7099" s="23"/>
    </row>
    <row r="7100" spans="1:11" ht="12.75" customHeight="1" x14ac:dyDescent="0.25">
      <c r="A7100" s="20">
        <f t="shared" si="221"/>
        <v>43182.458333316135</v>
      </c>
      <c r="B7100" s="29">
        <v>11.064830000000001</v>
      </c>
      <c r="C7100" s="30">
        <v>2.3306300000000002</v>
      </c>
      <c r="D7100" s="29">
        <v>44.939059999999998</v>
      </c>
      <c r="E7100" s="29"/>
      <c r="F7100" s="24">
        <f t="shared" si="220"/>
        <v>11.064830000000001</v>
      </c>
      <c r="G7100" s="24">
        <v>11.064830000000001</v>
      </c>
      <c r="H7100" s="23">
        <v>2.03667</v>
      </c>
      <c r="I7100" s="23"/>
      <c r="J7100" s="23">
        <v>150</v>
      </c>
      <c r="K7100" s="23"/>
    </row>
    <row r="7101" spans="1:11" ht="12.75" customHeight="1" x14ac:dyDescent="0.25">
      <c r="A7101" s="20">
        <f t="shared" si="221"/>
        <v>43182.4999999828</v>
      </c>
      <c r="B7101" s="29">
        <v>12.826610000000001</v>
      </c>
      <c r="C7101" s="30">
        <v>1.5178700000000001</v>
      </c>
      <c r="D7101" s="29">
        <v>349.9504</v>
      </c>
      <c r="E7101" s="29"/>
      <c r="F7101" s="24">
        <f t="shared" si="220"/>
        <v>12.826610000000001</v>
      </c>
      <c r="G7101" s="24">
        <v>12.826610000000001</v>
      </c>
      <c r="H7101" s="23">
        <v>2.03295</v>
      </c>
      <c r="I7101" s="23"/>
      <c r="J7101" s="23">
        <v>150</v>
      </c>
      <c r="K7101" s="23"/>
    </row>
    <row r="7102" spans="1:11" ht="12.75" customHeight="1" x14ac:dyDescent="0.25">
      <c r="A7102" s="20">
        <f t="shared" si="221"/>
        <v>43182.541666649464</v>
      </c>
      <c r="B7102" s="29">
        <v>9.0441099999999999</v>
      </c>
      <c r="C7102" s="30">
        <v>0.95108999999999999</v>
      </c>
      <c r="D7102" s="29">
        <v>206.1317</v>
      </c>
      <c r="E7102" s="29"/>
      <c r="F7102" s="24">
        <f t="shared" si="220"/>
        <v>9.0441099999999999</v>
      </c>
      <c r="G7102" s="24">
        <v>9.0441099999999999</v>
      </c>
      <c r="H7102" s="23">
        <v>2.0299999999999998</v>
      </c>
      <c r="I7102" s="23"/>
      <c r="J7102" s="23">
        <v>150</v>
      </c>
      <c r="K7102" s="23"/>
    </row>
    <row r="7103" spans="1:11" ht="12.75" customHeight="1" x14ac:dyDescent="0.25">
      <c r="A7103" s="20">
        <f t="shared" si="221"/>
        <v>43182.583333316128</v>
      </c>
      <c r="B7103" s="29"/>
      <c r="C7103" s="30">
        <v>0.76017999999999997</v>
      </c>
      <c r="D7103" s="29">
        <v>139.80080000000001</v>
      </c>
      <c r="E7103" s="29"/>
      <c r="F7103" s="24" t="str">
        <f t="shared" si="220"/>
        <v/>
      </c>
      <c r="G7103" s="24" t="s">
        <v>189</v>
      </c>
      <c r="H7103" s="23">
        <v>2.0296699999999999</v>
      </c>
      <c r="I7103" s="23"/>
      <c r="J7103" s="23">
        <v>150</v>
      </c>
      <c r="K7103" s="23"/>
    </row>
    <row r="7104" spans="1:11" ht="12.75" customHeight="1" x14ac:dyDescent="0.25">
      <c r="A7104" s="20">
        <f t="shared" si="221"/>
        <v>43182.624999982792</v>
      </c>
      <c r="B7104" s="29">
        <v>16.82489</v>
      </c>
      <c r="C7104" s="30">
        <v>0.90993000000000002</v>
      </c>
      <c r="D7104" s="29">
        <v>29.260760000000001</v>
      </c>
      <c r="E7104" s="29"/>
      <c r="F7104" s="24">
        <f t="shared" si="220"/>
        <v>16.82489</v>
      </c>
      <c r="G7104" s="24">
        <v>16.82489</v>
      </c>
      <c r="H7104" s="23">
        <v>2.0290599999999999</v>
      </c>
      <c r="I7104" s="23"/>
      <c r="J7104" s="23">
        <v>150</v>
      </c>
      <c r="K7104" s="23"/>
    </row>
    <row r="7105" spans="1:11" ht="12.75" customHeight="1" x14ac:dyDescent="0.25">
      <c r="A7105" s="20">
        <f t="shared" si="221"/>
        <v>43182.666666649457</v>
      </c>
      <c r="B7105" s="29">
        <v>3.7065600000000001</v>
      </c>
      <c r="C7105" s="30">
        <v>1.35284</v>
      </c>
      <c r="D7105" s="29">
        <v>91.509050000000002</v>
      </c>
      <c r="E7105" s="29"/>
      <c r="F7105" s="24">
        <f t="shared" si="220"/>
        <v>3.7065600000000001</v>
      </c>
      <c r="G7105" s="24">
        <v>3.7065600000000001</v>
      </c>
      <c r="H7105" s="23">
        <v>2.02528</v>
      </c>
      <c r="I7105" s="23"/>
      <c r="J7105" s="23">
        <v>150</v>
      </c>
      <c r="K7105" s="23"/>
    </row>
    <row r="7106" spans="1:11" ht="12.75" customHeight="1" x14ac:dyDescent="0.25">
      <c r="A7106" s="20">
        <f t="shared" si="221"/>
        <v>43182.708333316121</v>
      </c>
      <c r="B7106" s="29">
        <v>3.08711</v>
      </c>
      <c r="C7106" s="30">
        <v>0.36945</v>
      </c>
      <c r="D7106" s="29">
        <v>159.19890000000001</v>
      </c>
      <c r="E7106" s="29"/>
      <c r="F7106" s="24">
        <f t="shared" si="220"/>
        <v>3.08711</v>
      </c>
      <c r="G7106" s="24">
        <v>3.08711</v>
      </c>
      <c r="H7106" s="23">
        <v>2.02427</v>
      </c>
      <c r="I7106" s="23"/>
      <c r="J7106" s="23">
        <v>150</v>
      </c>
      <c r="K7106" s="23"/>
    </row>
    <row r="7107" spans="1:11" ht="12.75" customHeight="1" x14ac:dyDescent="0.25">
      <c r="A7107" s="20">
        <f t="shared" si="221"/>
        <v>43182.749999982785</v>
      </c>
      <c r="B7107" s="29">
        <v>8.3691099999999992</v>
      </c>
      <c r="C7107" s="30">
        <v>0.67571999999999999</v>
      </c>
      <c r="D7107" s="29">
        <v>300.21589999999998</v>
      </c>
      <c r="E7107" s="29"/>
      <c r="F7107" s="24">
        <f t="shared" si="220"/>
        <v>8.3691099999999992</v>
      </c>
      <c r="G7107" s="24">
        <v>8.3691099999999992</v>
      </c>
      <c r="H7107" s="23">
        <v>2.0173299999999998</v>
      </c>
      <c r="I7107" s="23"/>
      <c r="J7107" s="23">
        <v>150</v>
      </c>
      <c r="K7107" s="23"/>
    </row>
    <row r="7108" spans="1:11" ht="12.75" customHeight="1" x14ac:dyDescent="0.25">
      <c r="A7108" s="20">
        <f t="shared" si="221"/>
        <v>43182.791666649449</v>
      </c>
      <c r="B7108" s="29">
        <v>3.95472</v>
      </c>
      <c r="C7108" s="30">
        <v>0.88380999999999998</v>
      </c>
      <c r="D7108" s="29">
        <v>256.00150000000002</v>
      </c>
      <c r="E7108" s="29"/>
      <c r="F7108" s="24">
        <f t="shared" si="220"/>
        <v>3.95472</v>
      </c>
      <c r="G7108" s="24">
        <v>3.95472</v>
      </c>
      <c r="H7108" s="23">
        <v>2.0060699999999998</v>
      </c>
      <c r="I7108" s="23"/>
      <c r="J7108" s="23">
        <v>150</v>
      </c>
      <c r="K7108" s="23"/>
    </row>
    <row r="7109" spans="1:11" ht="12.75" customHeight="1" x14ac:dyDescent="0.25">
      <c r="A7109" s="20">
        <f t="shared" si="221"/>
        <v>43182.833333316114</v>
      </c>
      <c r="B7109" s="29">
        <v>9.5979500000000009</v>
      </c>
      <c r="C7109" s="30">
        <v>0.44330999999999998</v>
      </c>
      <c r="D7109" s="29">
        <v>258.654</v>
      </c>
      <c r="E7109" s="29"/>
      <c r="F7109" s="24">
        <f t="shared" si="220"/>
        <v>9.5979500000000009</v>
      </c>
      <c r="G7109" s="24">
        <v>9.5979500000000009</v>
      </c>
      <c r="H7109" s="23">
        <v>2.0007100000000002</v>
      </c>
      <c r="I7109" s="23"/>
      <c r="J7109" s="23">
        <v>150</v>
      </c>
      <c r="K7109" s="23"/>
    </row>
    <row r="7110" spans="1:11" ht="12.75" customHeight="1" x14ac:dyDescent="0.25">
      <c r="A7110" s="20">
        <f t="shared" si="221"/>
        <v>43182.874999982778</v>
      </c>
      <c r="B7110" s="29">
        <v>7.6197800000000004</v>
      </c>
      <c r="C7110" s="30">
        <v>0.55825999999999998</v>
      </c>
      <c r="D7110" s="29">
        <v>253.07480000000001</v>
      </c>
      <c r="E7110" s="29"/>
      <c r="F7110" s="24">
        <f t="shared" si="220"/>
        <v>7.6197800000000004</v>
      </c>
      <c r="G7110" s="24">
        <v>7.6197800000000004</v>
      </c>
      <c r="H7110" s="23">
        <v>2.00061</v>
      </c>
      <c r="I7110" s="23"/>
      <c r="J7110" s="23">
        <v>150</v>
      </c>
      <c r="K7110" s="23"/>
    </row>
    <row r="7111" spans="1:11" ht="12.75" customHeight="1" x14ac:dyDescent="0.25">
      <c r="A7111" s="20">
        <f t="shared" si="221"/>
        <v>43182.916666649442</v>
      </c>
      <c r="B7111" s="29">
        <v>3.0202800000000001</v>
      </c>
      <c r="C7111" s="30">
        <v>0.26183000000000001</v>
      </c>
      <c r="D7111" s="29">
        <v>313.98829999999998</v>
      </c>
      <c r="E7111" s="29"/>
      <c r="F7111" s="24">
        <f t="shared" si="220"/>
        <v>3.0202800000000001</v>
      </c>
      <c r="G7111" s="24">
        <v>3.0202800000000001</v>
      </c>
      <c r="H7111" s="23">
        <v>2</v>
      </c>
      <c r="I7111" s="23"/>
      <c r="J7111" s="23">
        <v>150</v>
      </c>
      <c r="K7111" s="23"/>
    </row>
    <row r="7112" spans="1:11" ht="12.75" customHeight="1" x14ac:dyDescent="0.25">
      <c r="A7112" s="20">
        <f t="shared" si="221"/>
        <v>43182.958333316106</v>
      </c>
      <c r="B7112" s="29">
        <v>0.51356000000000002</v>
      </c>
      <c r="C7112" s="30">
        <v>0.46155000000000002</v>
      </c>
      <c r="D7112" s="29">
        <v>59.914029999999997</v>
      </c>
      <c r="E7112" s="29"/>
      <c r="F7112" s="24">
        <f t="shared" si="220"/>
        <v>0.51356000000000002</v>
      </c>
      <c r="G7112" s="24">
        <v>0.51356000000000002</v>
      </c>
      <c r="H7112" s="23">
        <v>1.9978</v>
      </c>
      <c r="I7112" s="23"/>
      <c r="J7112" s="23">
        <v>150</v>
      </c>
      <c r="K7112" s="23"/>
    </row>
    <row r="7113" spans="1:11" ht="12.75" customHeight="1" x14ac:dyDescent="0.25">
      <c r="A7113" s="20">
        <f t="shared" si="221"/>
        <v>43182.999999982771</v>
      </c>
      <c r="B7113" s="29"/>
      <c r="C7113" s="30">
        <v>0.34665000000000001</v>
      </c>
      <c r="D7113" s="29">
        <v>39.042029999999997</v>
      </c>
      <c r="E7113" s="29"/>
      <c r="F7113" s="24" t="str">
        <f t="shared" si="220"/>
        <v/>
      </c>
      <c r="G7113" s="24" t="s">
        <v>189</v>
      </c>
      <c r="H7113" s="23">
        <v>1.9946699999999999</v>
      </c>
      <c r="I7113" s="23"/>
      <c r="J7113" s="23">
        <v>150</v>
      </c>
      <c r="K7113" s="23"/>
    </row>
    <row r="7114" spans="1:11" ht="12.75" customHeight="1" x14ac:dyDescent="0.25">
      <c r="A7114" s="20">
        <f t="shared" si="221"/>
        <v>43183.041666649435</v>
      </c>
      <c r="B7114" s="29"/>
      <c r="C7114" s="30">
        <v>0.59619</v>
      </c>
      <c r="D7114" s="29">
        <v>321.18509999999998</v>
      </c>
      <c r="E7114" s="29"/>
      <c r="F7114" s="24" t="str">
        <f t="shared" si="220"/>
        <v/>
      </c>
      <c r="G7114" s="24" t="s">
        <v>189</v>
      </c>
      <c r="H7114" s="23">
        <v>1.9928399999999999</v>
      </c>
      <c r="I7114" s="23">
        <f>COUNTIF(G7114:G7137,"&gt;150")</f>
        <v>0</v>
      </c>
      <c r="J7114" s="23">
        <v>150</v>
      </c>
      <c r="K7114" s="23"/>
    </row>
    <row r="7115" spans="1:11" ht="12.75" customHeight="1" x14ac:dyDescent="0.25">
      <c r="A7115" s="20">
        <f t="shared" si="221"/>
        <v>43183.083333316099</v>
      </c>
      <c r="B7115" s="29">
        <v>16.330829999999999</v>
      </c>
      <c r="C7115" s="30">
        <v>0.27417999999999998</v>
      </c>
      <c r="D7115" s="29">
        <v>94.164839999999998</v>
      </c>
      <c r="E7115" s="29"/>
      <c r="F7115" s="24">
        <f t="shared" ref="F7115:F7178" si="222">IF(AND(B7115&gt;0,ISNUMBER(B7115)),B7115,"")</f>
        <v>16.330829999999999</v>
      </c>
      <c r="G7115" s="24">
        <v>16.330829999999999</v>
      </c>
      <c r="H7115" s="23">
        <v>1.99095</v>
      </c>
      <c r="I7115" s="23"/>
      <c r="J7115" s="23">
        <v>150</v>
      </c>
      <c r="K7115" s="23"/>
    </row>
    <row r="7116" spans="1:11" ht="12.75" customHeight="1" x14ac:dyDescent="0.25">
      <c r="A7116" s="20">
        <f t="shared" ref="A7116:A7179" si="223">A7115+1/24</f>
        <v>43183.124999982763</v>
      </c>
      <c r="B7116" s="29">
        <v>1.9624999999999999</v>
      </c>
      <c r="C7116" s="30">
        <v>0.22614000000000001</v>
      </c>
      <c r="D7116" s="29">
        <v>127.8019</v>
      </c>
      <c r="E7116" s="29"/>
      <c r="F7116" s="24">
        <f t="shared" si="222"/>
        <v>1.9624999999999999</v>
      </c>
      <c r="G7116" s="24">
        <v>1.9624999999999999</v>
      </c>
      <c r="H7116" s="23">
        <v>1.9875</v>
      </c>
      <c r="I7116" s="23"/>
      <c r="J7116" s="23">
        <v>150</v>
      </c>
      <c r="K7116" s="23"/>
    </row>
    <row r="7117" spans="1:11" ht="12.75" customHeight="1" x14ac:dyDescent="0.25">
      <c r="A7117" s="20">
        <f t="shared" si="223"/>
        <v>43183.166666649427</v>
      </c>
      <c r="B7117" s="29">
        <v>2.3501699999999999</v>
      </c>
      <c r="C7117" s="30">
        <v>0.25755</v>
      </c>
      <c r="D7117" s="29">
        <v>148.2105</v>
      </c>
      <c r="E7117" s="29"/>
      <c r="F7117" s="24">
        <f t="shared" si="222"/>
        <v>2.3501699999999999</v>
      </c>
      <c r="G7117" s="24">
        <v>2.3501699999999999</v>
      </c>
      <c r="H7117" s="23">
        <v>1.9791300000000001</v>
      </c>
      <c r="I7117" s="23"/>
      <c r="J7117" s="23">
        <v>150</v>
      </c>
      <c r="K7117" s="23"/>
    </row>
    <row r="7118" spans="1:11" ht="12.75" customHeight="1" x14ac:dyDescent="0.25">
      <c r="A7118" s="20">
        <f t="shared" si="223"/>
        <v>43183.208333316092</v>
      </c>
      <c r="B7118" s="29">
        <v>14.586499999999999</v>
      </c>
      <c r="C7118" s="30">
        <v>0.22141</v>
      </c>
      <c r="D7118" s="29">
        <v>86.217929999999996</v>
      </c>
      <c r="E7118" s="29"/>
      <c r="F7118" s="24">
        <f t="shared" si="222"/>
        <v>14.586499999999999</v>
      </c>
      <c r="G7118" s="24">
        <v>14.586499999999999</v>
      </c>
      <c r="H7118" s="23">
        <v>1.97732</v>
      </c>
      <c r="I7118" s="23"/>
      <c r="J7118" s="23">
        <v>150</v>
      </c>
      <c r="K7118" s="23"/>
    </row>
    <row r="7119" spans="1:11" ht="12.75" customHeight="1" x14ac:dyDescent="0.25">
      <c r="A7119" s="20">
        <f t="shared" si="223"/>
        <v>43183.249999982756</v>
      </c>
      <c r="B7119" s="29">
        <v>0.34733999999999998</v>
      </c>
      <c r="C7119" s="30">
        <v>0.30731999999999998</v>
      </c>
      <c r="D7119" s="29">
        <v>81.362819999999999</v>
      </c>
      <c r="E7119" s="29"/>
      <c r="F7119" s="24">
        <f t="shared" si="222"/>
        <v>0.34733999999999998</v>
      </c>
      <c r="G7119" s="24">
        <v>0.34733999999999998</v>
      </c>
      <c r="H7119" s="23">
        <v>1.9760899999999999</v>
      </c>
      <c r="I7119" s="23"/>
      <c r="J7119" s="23">
        <v>150</v>
      </c>
      <c r="K7119" s="23"/>
    </row>
    <row r="7120" spans="1:11" ht="12.75" customHeight="1" x14ac:dyDescent="0.25">
      <c r="A7120" s="20">
        <f t="shared" si="223"/>
        <v>43183.29166664942</v>
      </c>
      <c r="B7120" s="29">
        <v>7.1527799999999999</v>
      </c>
      <c r="C7120" s="30">
        <v>0.39800999999999997</v>
      </c>
      <c r="D7120" s="29">
        <v>128.1885</v>
      </c>
      <c r="E7120" s="29"/>
      <c r="F7120" s="24">
        <f t="shared" si="222"/>
        <v>7.1527799999999999</v>
      </c>
      <c r="G7120" s="24">
        <v>7.1527799999999999</v>
      </c>
      <c r="H7120" s="23">
        <v>1.97421</v>
      </c>
      <c r="I7120" s="23"/>
      <c r="J7120" s="23">
        <v>150</v>
      </c>
      <c r="K7120" s="23"/>
    </row>
    <row r="7121" spans="1:11" ht="12.75" customHeight="1" x14ac:dyDescent="0.25">
      <c r="A7121" s="20">
        <f t="shared" si="223"/>
        <v>43183.333333316084</v>
      </c>
      <c r="B7121" s="29">
        <v>6.8483299999999998</v>
      </c>
      <c r="C7121" s="30">
        <v>0.34639999999999999</v>
      </c>
      <c r="D7121" s="29">
        <v>261.66250000000002</v>
      </c>
      <c r="E7121" s="29"/>
      <c r="F7121" s="24">
        <f t="shared" si="222"/>
        <v>6.8483299999999998</v>
      </c>
      <c r="G7121" s="24">
        <v>6.8483299999999998</v>
      </c>
      <c r="H7121" s="23">
        <v>1.97367</v>
      </c>
      <c r="I7121" s="23"/>
      <c r="J7121" s="23">
        <v>150</v>
      </c>
      <c r="K7121" s="23"/>
    </row>
    <row r="7122" spans="1:11" ht="12.75" customHeight="1" x14ac:dyDescent="0.25">
      <c r="A7122" s="20">
        <f t="shared" si="223"/>
        <v>43183.374999982749</v>
      </c>
      <c r="B7122" s="29">
        <v>7.9683900000000003</v>
      </c>
      <c r="C7122" s="30">
        <v>0.68174000000000001</v>
      </c>
      <c r="D7122" s="29">
        <v>316.59789999999998</v>
      </c>
      <c r="E7122" s="29"/>
      <c r="F7122" s="24">
        <f t="shared" si="222"/>
        <v>7.9683900000000003</v>
      </c>
      <c r="G7122" s="24">
        <v>7.9683900000000003</v>
      </c>
      <c r="H7122" s="23">
        <v>1.97367</v>
      </c>
      <c r="I7122" s="23"/>
      <c r="J7122" s="23">
        <v>150</v>
      </c>
      <c r="K7122" s="23"/>
    </row>
    <row r="7123" spans="1:11" ht="12.75" customHeight="1" x14ac:dyDescent="0.25">
      <c r="A7123" s="20">
        <f t="shared" si="223"/>
        <v>43183.416666649413</v>
      </c>
      <c r="B7123" s="29">
        <v>3.24139</v>
      </c>
      <c r="C7123" s="30">
        <v>0.52168000000000003</v>
      </c>
      <c r="D7123" s="29">
        <v>216.37280000000001</v>
      </c>
      <c r="E7123" s="29"/>
      <c r="F7123" s="24">
        <f t="shared" si="222"/>
        <v>3.24139</v>
      </c>
      <c r="G7123" s="24">
        <v>3.24139</v>
      </c>
      <c r="H7123" s="23">
        <v>1.9714499999999999</v>
      </c>
      <c r="I7123" s="23"/>
      <c r="J7123" s="23">
        <v>150</v>
      </c>
      <c r="K7123" s="23"/>
    </row>
    <row r="7124" spans="1:11" ht="12.75" customHeight="1" x14ac:dyDescent="0.25">
      <c r="A7124" s="20">
        <f t="shared" si="223"/>
        <v>43183.458333316077</v>
      </c>
      <c r="B7124" s="29">
        <v>2.6189399999999998</v>
      </c>
      <c r="C7124" s="30">
        <v>0.70767000000000002</v>
      </c>
      <c r="D7124" s="29">
        <v>18.73742</v>
      </c>
      <c r="E7124" s="29"/>
      <c r="F7124" s="24">
        <f t="shared" si="222"/>
        <v>2.6189399999999998</v>
      </c>
      <c r="G7124" s="24">
        <v>2.6189399999999998</v>
      </c>
      <c r="H7124" s="23">
        <v>1.97054</v>
      </c>
      <c r="I7124" s="23"/>
      <c r="J7124" s="23">
        <v>150</v>
      </c>
      <c r="K7124" s="23"/>
    </row>
    <row r="7125" spans="1:11" ht="12.75" customHeight="1" x14ac:dyDescent="0.25">
      <c r="A7125" s="20">
        <f t="shared" si="223"/>
        <v>43183.499999982741</v>
      </c>
      <c r="B7125" s="29">
        <v>15.31644</v>
      </c>
      <c r="C7125" s="30">
        <v>1.14313</v>
      </c>
      <c r="D7125" s="29">
        <v>339.58629999999999</v>
      </c>
      <c r="E7125" s="29"/>
      <c r="F7125" s="24">
        <f t="shared" si="222"/>
        <v>15.31644</v>
      </c>
      <c r="G7125" s="24">
        <v>15.31644</v>
      </c>
      <c r="H7125" s="23">
        <v>1.9646699999999999</v>
      </c>
      <c r="I7125" s="23"/>
      <c r="J7125" s="23">
        <v>150</v>
      </c>
      <c r="K7125" s="23"/>
    </row>
    <row r="7126" spans="1:11" ht="12.75" customHeight="1" x14ac:dyDescent="0.25">
      <c r="A7126" s="20">
        <f t="shared" si="223"/>
        <v>43183.541666649406</v>
      </c>
      <c r="B7126" s="29">
        <v>-1.2439499999999999</v>
      </c>
      <c r="C7126" s="30">
        <v>0.89537999999999995</v>
      </c>
      <c r="D7126" s="29">
        <v>337.88569999999999</v>
      </c>
      <c r="E7126" s="29"/>
      <c r="F7126" s="24" t="str">
        <f t="shared" si="222"/>
        <v/>
      </c>
      <c r="G7126" s="24" t="s">
        <v>189</v>
      </c>
      <c r="H7126" s="23">
        <v>1.9624999999999999</v>
      </c>
      <c r="I7126" s="23"/>
      <c r="J7126" s="23">
        <v>150</v>
      </c>
      <c r="K7126" s="23"/>
    </row>
    <row r="7127" spans="1:11" ht="12.75" customHeight="1" x14ac:dyDescent="0.25">
      <c r="A7127" s="20">
        <f t="shared" si="223"/>
        <v>43183.58333331607</v>
      </c>
      <c r="B7127" s="29">
        <v>15.19655</v>
      </c>
      <c r="C7127" s="30">
        <v>2.2990300000000001</v>
      </c>
      <c r="D7127" s="29">
        <v>304.2559</v>
      </c>
      <c r="E7127" s="29"/>
      <c r="F7127" s="24">
        <f t="shared" si="222"/>
        <v>15.19655</v>
      </c>
      <c r="G7127" s="24">
        <v>15.19655</v>
      </c>
      <c r="H7127" s="23">
        <v>1.96028</v>
      </c>
      <c r="I7127" s="23"/>
      <c r="J7127" s="23">
        <v>150</v>
      </c>
      <c r="K7127" s="23"/>
    </row>
    <row r="7128" spans="1:11" ht="12.75" customHeight="1" x14ac:dyDescent="0.25">
      <c r="A7128" s="20">
        <f t="shared" si="223"/>
        <v>43183.624999982734</v>
      </c>
      <c r="B7128" s="29">
        <v>13.115780000000001</v>
      </c>
      <c r="C7128" s="30">
        <v>4.2158100000000003</v>
      </c>
      <c r="D7128" s="29">
        <v>255.05779999999999</v>
      </c>
      <c r="E7128" s="29"/>
      <c r="F7128" s="24">
        <f t="shared" si="222"/>
        <v>13.115780000000001</v>
      </c>
      <c r="G7128" s="24">
        <v>13.115780000000001</v>
      </c>
      <c r="H7128" s="23">
        <v>1.95689</v>
      </c>
      <c r="I7128" s="23"/>
      <c r="J7128" s="23">
        <v>150</v>
      </c>
      <c r="K7128" s="23"/>
    </row>
    <row r="7129" spans="1:11" ht="12.75" customHeight="1" x14ac:dyDescent="0.25">
      <c r="A7129" s="20">
        <f t="shared" si="223"/>
        <v>43183.666666649398</v>
      </c>
      <c r="B7129" s="29">
        <v>-1.9708699999999999</v>
      </c>
      <c r="C7129" s="30">
        <v>1.6152299999999999</v>
      </c>
      <c r="D7129" s="29">
        <v>201.29400000000001</v>
      </c>
      <c r="E7129" s="29"/>
      <c r="F7129" s="24" t="str">
        <f t="shared" si="222"/>
        <v/>
      </c>
      <c r="G7129" s="24" t="s">
        <v>189</v>
      </c>
      <c r="H7129" s="23">
        <v>1.95679</v>
      </c>
      <c r="I7129" s="23"/>
      <c r="J7129" s="23">
        <v>150</v>
      </c>
      <c r="K7129" s="23"/>
    </row>
    <row r="7130" spans="1:11" ht="12.75" customHeight="1" x14ac:dyDescent="0.25">
      <c r="A7130" s="20">
        <f t="shared" si="223"/>
        <v>43183.708333316063</v>
      </c>
      <c r="B7130" s="29">
        <v>11.32306</v>
      </c>
      <c r="C7130" s="30">
        <v>0.75731999999999999</v>
      </c>
      <c r="D7130" s="29">
        <v>133.92269999999999</v>
      </c>
      <c r="E7130" s="29"/>
      <c r="F7130" s="24">
        <f t="shared" si="222"/>
        <v>11.32306</v>
      </c>
      <c r="G7130" s="24">
        <v>11.32306</v>
      </c>
      <c r="H7130" s="23">
        <v>1.95434</v>
      </c>
      <c r="I7130" s="23"/>
      <c r="J7130" s="23">
        <v>150</v>
      </c>
      <c r="K7130" s="23"/>
    </row>
    <row r="7131" spans="1:11" ht="12.75" customHeight="1" x14ac:dyDescent="0.25">
      <c r="A7131" s="20">
        <f t="shared" si="223"/>
        <v>43183.749999982727</v>
      </c>
      <c r="B7131" s="29">
        <v>0.27089000000000002</v>
      </c>
      <c r="C7131" s="30">
        <v>0.31333</v>
      </c>
      <c r="D7131" s="29">
        <v>154.6465</v>
      </c>
      <c r="E7131" s="29"/>
      <c r="F7131" s="24">
        <f t="shared" si="222"/>
        <v>0.27089000000000002</v>
      </c>
      <c r="G7131" s="24">
        <v>0.27089000000000002</v>
      </c>
      <c r="H7131" s="23">
        <v>1.9517100000000001</v>
      </c>
      <c r="I7131" s="23"/>
      <c r="J7131" s="23">
        <v>150</v>
      </c>
      <c r="K7131" s="23"/>
    </row>
    <row r="7132" spans="1:11" ht="12.75" customHeight="1" x14ac:dyDescent="0.25">
      <c r="A7132" s="20">
        <f t="shared" si="223"/>
        <v>43183.791666649391</v>
      </c>
      <c r="B7132" s="29"/>
      <c r="C7132" s="30">
        <v>0.22062999999999999</v>
      </c>
      <c r="D7132" s="29">
        <v>154.51300000000001</v>
      </c>
      <c r="E7132" s="29"/>
      <c r="F7132" s="24" t="str">
        <f t="shared" si="222"/>
        <v/>
      </c>
      <c r="G7132" s="24" t="s">
        <v>189</v>
      </c>
      <c r="H7132" s="23">
        <v>1.9515100000000001</v>
      </c>
      <c r="I7132" s="23"/>
      <c r="J7132" s="23">
        <v>150</v>
      </c>
      <c r="K7132" s="23"/>
    </row>
    <row r="7133" spans="1:11" ht="12.75" customHeight="1" x14ac:dyDescent="0.25">
      <c r="A7133" s="20">
        <f t="shared" si="223"/>
        <v>43183.833333316055</v>
      </c>
      <c r="B7133" s="29">
        <v>1.306</v>
      </c>
      <c r="C7133" s="30">
        <v>0.46892</v>
      </c>
      <c r="D7133" s="29">
        <v>148.0865</v>
      </c>
      <c r="E7133" s="29"/>
      <c r="F7133" s="24">
        <f t="shared" si="222"/>
        <v>1.306</v>
      </c>
      <c r="G7133" s="24">
        <v>1.306</v>
      </c>
      <c r="H7133" s="23">
        <v>1.9474</v>
      </c>
      <c r="I7133" s="23"/>
      <c r="J7133" s="23">
        <v>150</v>
      </c>
      <c r="K7133" s="23"/>
    </row>
    <row r="7134" spans="1:11" ht="12.75" customHeight="1" x14ac:dyDescent="0.25">
      <c r="A7134" s="20">
        <f t="shared" si="223"/>
        <v>43183.87499998272</v>
      </c>
      <c r="B7134" s="29">
        <v>7.0118299999999998</v>
      </c>
      <c r="C7134" s="30">
        <v>0.36070000000000002</v>
      </c>
      <c r="D7134" s="29">
        <v>133.36250000000001</v>
      </c>
      <c r="E7134" s="29"/>
      <c r="F7134" s="24">
        <f t="shared" si="222"/>
        <v>7.0118299999999998</v>
      </c>
      <c r="G7134" s="24">
        <v>7.0118299999999998</v>
      </c>
      <c r="H7134" s="23">
        <v>1.9395800000000001</v>
      </c>
      <c r="I7134" s="23"/>
      <c r="J7134" s="23">
        <v>150</v>
      </c>
      <c r="K7134" s="23"/>
    </row>
    <row r="7135" spans="1:11" ht="12.75" customHeight="1" x14ac:dyDescent="0.25">
      <c r="A7135" s="20">
        <f t="shared" si="223"/>
        <v>43183.916666649384</v>
      </c>
      <c r="B7135" s="29">
        <v>2.6015000000000001</v>
      </c>
      <c r="C7135" s="30">
        <v>0.18395</v>
      </c>
      <c r="D7135" s="29">
        <v>121.5474</v>
      </c>
      <c r="E7135" s="29"/>
      <c r="F7135" s="24">
        <f t="shared" si="222"/>
        <v>2.6015000000000001</v>
      </c>
      <c r="G7135" s="24">
        <v>2.6015000000000001</v>
      </c>
      <c r="H7135" s="23">
        <v>1.93909</v>
      </c>
      <c r="I7135" s="23"/>
      <c r="J7135" s="23">
        <v>150</v>
      </c>
      <c r="K7135" s="23"/>
    </row>
    <row r="7136" spans="1:11" ht="12.75" customHeight="1" x14ac:dyDescent="0.25">
      <c r="A7136" s="20">
        <f t="shared" si="223"/>
        <v>43183.958333316048</v>
      </c>
      <c r="B7136" s="29">
        <v>2.08223</v>
      </c>
      <c r="C7136" s="30">
        <v>0.20050999999999999</v>
      </c>
      <c r="D7136" s="29">
        <v>51.461660000000002</v>
      </c>
      <c r="E7136" s="29"/>
      <c r="F7136" s="24">
        <f t="shared" si="222"/>
        <v>2.08223</v>
      </c>
      <c r="G7136" s="24">
        <v>2.08223</v>
      </c>
      <c r="H7136" s="23">
        <v>1.9312400000000001</v>
      </c>
      <c r="I7136" s="23"/>
      <c r="J7136" s="23">
        <v>150</v>
      </c>
      <c r="K7136" s="23"/>
    </row>
    <row r="7137" spans="1:11" ht="12.75" customHeight="1" x14ac:dyDescent="0.25">
      <c r="A7137" s="20">
        <f t="shared" si="223"/>
        <v>43183.999999982712</v>
      </c>
      <c r="B7137" s="29">
        <v>6.1714799999999999</v>
      </c>
      <c r="C7137" s="30">
        <v>0.28738999999999998</v>
      </c>
      <c r="D7137" s="29">
        <v>208.81360000000001</v>
      </c>
      <c r="E7137" s="29"/>
      <c r="F7137" s="24">
        <f t="shared" si="222"/>
        <v>6.1714799999999999</v>
      </c>
      <c r="G7137" s="24">
        <v>6.1714799999999999</v>
      </c>
      <c r="H7137" s="23">
        <v>1.9304399999999999</v>
      </c>
      <c r="I7137" s="23"/>
      <c r="J7137" s="23">
        <v>150</v>
      </c>
      <c r="K7137" s="23"/>
    </row>
    <row r="7138" spans="1:11" ht="12.75" customHeight="1" x14ac:dyDescent="0.25">
      <c r="A7138" s="20">
        <f t="shared" si="223"/>
        <v>43184.041666649377</v>
      </c>
      <c r="B7138" s="29">
        <v>9.8422300000000007</v>
      </c>
      <c r="C7138" s="30">
        <v>0.33834999999999998</v>
      </c>
      <c r="D7138" s="29">
        <v>318.02659999999997</v>
      </c>
      <c r="E7138" s="29"/>
      <c r="F7138" s="24">
        <f t="shared" si="222"/>
        <v>9.8422300000000007</v>
      </c>
      <c r="G7138" s="24">
        <v>9.8422300000000007</v>
      </c>
      <c r="H7138" s="23">
        <v>1.9299200000000001</v>
      </c>
      <c r="I7138" s="23">
        <f>COUNTIF(G7138:G7161,"&gt;150")</f>
        <v>0</v>
      </c>
      <c r="J7138" s="23">
        <v>150</v>
      </c>
      <c r="K7138" s="23"/>
    </row>
    <row r="7139" spans="1:11" ht="12.75" customHeight="1" x14ac:dyDescent="0.25">
      <c r="A7139" s="20">
        <f t="shared" si="223"/>
        <v>43184.083333316041</v>
      </c>
      <c r="B7139" s="29">
        <v>5.82822</v>
      </c>
      <c r="C7139" s="30">
        <v>0.18057999999999999</v>
      </c>
      <c r="D7139" s="29">
        <v>37.893009999999997</v>
      </c>
      <c r="E7139" s="29"/>
      <c r="F7139" s="24">
        <f t="shared" si="222"/>
        <v>5.82822</v>
      </c>
      <c r="G7139" s="24">
        <v>5.82822</v>
      </c>
      <c r="H7139" s="23">
        <v>1.9252800000000001</v>
      </c>
      <c r="I7139" s="23"/>
      <c r="J7139" s="23">
        <v>150</v>
      </c>
      <c r="K7139" s="23"/>
    </row>
    <row r="7140" spans="1:11" ht="12.75" customHeight="1" x14ac:dyDescent="0.25">
      <c r="A7140" s="20">
        <f t="shared" si="223"/>
        <v>43184.124999982705</v>
      </c>
      <c r="B7140" s="29">
        <v>13.172029999999999</v>
      </c>
      <c r="C7140" s="30">
        <v>0.49378</v>
      </c>
      <c r="D7140" s="29">
        <v>278.82100000000003</v>
      </c>
      <c r="E7140" s="29"/>
      <c r="F7140" s="24">
        <f t="shared" si="222"/>
        <v>13.172029999999999</v>
      </c>
      <c r="G7140" s="24">
        <v>13.172029999999999</v>
      </c>
      <c r="H7140" s="23">
        <v>1.9229499999999999</v>
      </c>
      <c r="I7140" s="23"/>
      <c r="J7140" s="23">
        <v>150</v>
      </c>
      <c r="K7140" s="23"/>
    </row>
    <row r="7141" spans="1:11" ht="12.75" customHeight="1" x14ac:dyDescent="0.25">
      <c r="A7141" s="20">
        <f t="shared" si="223"/>
        <v>43184.166666649369</v>
      </c>
      <c r="B7141" s="29">
        <v>7.1999500000000003</v>
      </c>
      <c r="C7141" s="30">
        <v>0.25445000000000001</v>
      </c>
      <c r="D7141" s="29">
        <v>131.45230000000001</v>
      </c>
      <c r="E7141" s="29"/>
      <c r="F7141" s="24">
        <f t="shared" si="222"/>
        <v>7.1999500000000003</v>
      </c>
      <c r="G7141" s="24">
        <v>7.1999500000000003</v>
      </c>
      <c r="H7141" s="23">
        <v>1.91967</v>
      </c>
      <c r="I7141" s="23"/>
      <c r="J7141" s="23">
        <v>150</v>
      </c>
      <c r="K7141" s="23"/>
    </row>
    <row r="7142" spans="1:11" ht="12.75" customHeight="1" x14ac:dyDescent="0.25">
      <c r="A7142" s="20">
        <f t="shared" si="223"/>
        <v>43184.208333316034</v>
      </c>
      <c r="B7142" s="29">
        <v>-1.01044</v>
      </c>
      <c r="C7142" s="30">
        <v>0.36094999999999999</v>
      </c>
      <c r="D7142" s="29">
        <v>150.2543</v>
      </c>
      <c r="E7142" s="29"/>
      <c r="F7142" s="24" t="str">
        <f t="shared" si="222"/>
        <v/>
      </c>
      <c r="G7142" s="24" t="s">
        <v>189</v>
      </c>
      <c r="H7142" s="23">
        <v>1.9146700000000001</v>
      </c>
      <c r="I7142" s="23"/>
      <c r="J7142" s="23">
        <v>150</v>
      </c>
      <c r="K7142" s="23"/>
    </row>
    <row r="7143" spans="1:11" ht="12.75" customHeight="1" x14ac:dyDescent="0.25">
      <c r="A7143" s="20">
        <f t="shared" si="223"/>
        <v>43184.249999982698</v>
      </c>
      <c r="B7143" s="29">
        <v>6.9166100000000004</v>
      </c>
      <c r="C7143" s="30">
        <v>0.6704</v>
      </c>
      <c r="D7143" s="29">
        <v>244.78370000000001</v>
      </c>
      <c r="E7143" s="29"/>
      <c r="F7143" s="24">
        <f t="shared" si="222"/>
        <v>6.9166100000000004</v>
      </c>
      <c r="G7143" s="24">
        <v>6.9166100000000004</v>
      </c>
      <c r="H7143" s="23">
        <v>1.9146099999999999</v>
      </c>
      <c r="I7143" s="23"/>
      <c r="J7143" s="23">
        <v>150</v>
      </c>
      <c r="K7143" s="23"/>
    </row>
    <row r="7144" spans="1:11" ht="12.75" customHeight="1" x14ac:dyDescent="0.25">
      <c r="A7144" s="20">
        <f t="shared" si="223"/>
        <v>43184.291666649362</v>
      </c>
      <c r="B7144" s="29">
        <v>5.3554500000000003</v>
      </c>
      <c r="C7144" s="30">
        <v>0.60089999999999999</v>
      </c>
      <c r="D7144" s="29">
        <v>189.51920000000001</v>
      </c>
      <c r="E7144" s="29"/>
      <c r="F7144" s="24">
        <f t="shared" si="222"/>
        <v>5.3554500000000003</v>
      </c>
      <c r="G7144" s="24">
        <v>5.3554500000000003</v>
      </c>
      <c r="H7144" s="23">
        <v>1.9115</v>
      </c>
      <c r="I7144" s="23"/>
      <c r="J7144" s="23">
        <v>150</v>
      </c>
      <c r="K7144" s="23"/>
    </row>
    <row r="7145" spans="1:11" ht="12.75" customHeight="1" x14ac:dyDescent="0.25">
      <c r="A7145" s="20">
        <f t="shared" si="223"/>
        <v>43184.333333316026</v>
      </c>
      <c r="B7145" s="29">
        <v>5.5657500000000004</v>
      </c>
      <c r="C7145" s="30">
        <v>0.59106000000000003</v>
      </c>
      <c r="D7145" s="29">
        <v>206.17339999999999</v>
      </c>
      <c r="E7145" s="29"/>
      <c r="F7145" s="24">
        <f t="shared" si="222"/>
        <v>5.5657500000000004</v>
      </c>
      <c r="G7145" s="24">
        <v>5.5657500000000004</v>
      </c>
      <c r="H7145" s="23">
        <v>1.90845</v>
      </c>
      <c r="I7145" s="23"/>
      <c r="J7145" s="23">
        <v>150</v>
      </c>
      <c r="K7145" s="23"/>
    </row>
    <row r="7146" spans="1:11" ht="12.75" customHeight="1" x14ac:dyDescent="0.25">
      <c r="A7146" s="20">
        <f t="shared" si="223"/>
        <v>43184.37499998269</v>
      </c>
      <c r="B7146" s="29"/>
      <c r="C7146" s="30">
        <v>1.2685599999999999</v>
      </c>
      <c r="D7146" s="29">
        <v>280.8913</v>
      </c>
      <c r="E7146" s="29"/>
      <c r="F7146" s="24" t="str">
        <f t="shared" si="222"/>
        <v/>
      </c>
      <c r="G7146" s="24" t="s">
        <v>189</v>
      </c>
      <c r="H7146" s="23">
        <v>1.9078299999999999</v>
      </c>
      <c r="I7146" s="23"/>
      <c r="J7146" s="23">
        <v>150</v>
      </c>
      <c r="K7146" s="23"/>
    </row>
    <row r="7147" spans="1:11" ht="12.75" customHeight="1" x14ac:dyDescent="0.25">
      <c r="A7147" s="20">
        <f t="shared" si="223"/>
        <v>43184.416666649355</v>
      </c>
      <c r="B7147" s="29">
        <v>-1.2375799999999999</v>
      </c>
      <c r="C7147" s="30">
        <v>0.49097000000000002</v>
      </c>
      <c r="D7147" s="29">
        <v>103.9033</v>
      </c>
      <c r="E7147" s="29"/>
      <c r="F7147" s="24" t="str">
        <f t="shared" si="222"/>
        <v/>
      </c>
      <c r="G7147" s="24" t="s">
        <v>189</v>
      </c>
      <c r="H7147" s="23">
        <v>1.9038200000000001</v>
      </c>
      <c r="I7147" s="23"/>
      <c r="J7147" s="23">
        <v>150</v>
      </c>
      <c r="K7147" s="23"/>
    </row>
    <row r="7148" spans="1:11" ht="12.75" customHeight="1" x14ac:dyDescent="0.25">
      <c r="A7148" s="20">
        <f t="shared" si="223"/>
        <v>43184.458333316019</v>
      </c>
      <c r="B7148" s="29">
        <v>7.2688899999999999</v>
      </c>
      <c r="C7148" s="30">
        <v>0.58435000000000004</v>
      </c>
      <c r="D7148" s="29">
        <v>92.200379999999996</v>
      </c>
      <c r="E7148" s="29"/>
      <c r="F7148" s="24">
        <f t="shared" si="222"/>
        <v>7.2688899999999999</v>
      </c>
      <c r="G7148" s="24">
        <v>7.2688899999999999</v>
      </c>
      <c r="H7148" s="23">
        <v>1.90367</v>
      </c>
      <c r="I7148" s="23"/>
      <c r="J7148" s="23">
        <v>150</v>
      </c>
      <c r="K7148" s="23"/>
    </row>
    <row r="7149" spans="1:11" ht="12.75" customHeight="1" x14ac:dyDescent="0.25">
      <c r="A7149" s="20">
        <f t="shared" si="223"/>
        <v>43184.499999982683</v>
      </c>
      <c r="B7149" s="29">
        <v>11.199389999999999</v>
      </c>
      <c r="C7149" s="30">
        <v>0.58616000000000001</v>
      </c>
      <c r="D7149" s="29">
        <v>136.95330000000001</v>
      </c>
      <c r="E7149" s="29"/>
      <c r="F7149" s="24">
        <f t="shared" si="222"/>
        <v>11.199389999999999</v>
      </c>
      <c r="G7149" s="24">
        <v>11.199389999999999</v>
      </c>
      <c r="H7149" s="23">
        <v>1.90056</v>
      </c>
      <c r="I7149" s="23"/>
      <c r="J7149" s="23">
        <v>150</v>
      </c>
      <c r="K7149" s="23"/>
    </row>
    <row r="7150" spans="1:11" ht="12.75" customHeight="1" x14ac:dyDescent="0.25">
      <c r="A7150" s="20">
        <f t="shared" si="223"/>
        <v>43184.541666649347</v>
      </c>
      <c r="B7150" s="29">
        <v>5.2431700000000001</v>
      </c>
      <c r="C7150" s="30">
        <v>0.95530000000000004</v>
      </c>
      <c r="D7150" s="29">
        <v>236.8809</v>
      </c>
      <c r="E7150" s="29"/>
      <c r="F7150" s="24">
        <f t="shared" si="222"/>
        <v>5.2431700000000001</v>
      </c>
      <c r="G7150" s="24">
        <v>5.2431700000000001</v>
      </c>
      <c r="H7150" s="23">
        <v>1.89201</v>
      </c>
      <c r="I7150" s="23"/>
      <c r="J7150" s="23">
        <v>150</v>
      </c>
      <c r="K7150" s="23"/>
    </row>
    <row r="7151" spans="1:11" ht="12.75" customHeight="1" x14ac:dyDescent="0.25">
      <c r="A7151" s="20">
        <f t="shared" si="223"/>
        <v>43184.583333316012</v>
      </c>
      <c r="B7151" s="29">
        <v>6.1117800000000004</v>
      </c>
      <c r="C7151" s="30">
        <v>0.69218000000000002</v>
      </c>
      <c r="D7151" s="29">
        <v>118.11799999999999</v>
      </c>
      <c r="E7151" s="29"/>
      <c r="F7151" s="24">
        <f t="shared" si="222"/>
        <v>6.1117800000000004</v>
      </c>
      <c r="G7151" s="24">
        <v>6.1117800000000004</v>
      </c>
      <c r="H7151" s="23">
        <v>1.89042</v>
      </c>
      <c r="I7151" s="23"/>
      <c r="J7151" s="23">
        <v>150</v>
      </c>
      <c r="K7151" s="23"/>
    </row>
    <row r="7152" spans="1:11" ht="12.75" customHeight="1" x14ac:dyDescent="0.25">
      <c r="A7152" s="20">
        <f t="shared" si="223"/>
        <v>43184.624999982676</v>
      </c>
      <c r="B7152" s="29">
        <v>1.84917</v>
      </c>
      <c r="C7152" s="30">
        <v>0.77581999999999995</v>
      </c>
      <c r="D7152" s="29">
        <v>62.15063</v>
      </c>
      <c r="E7152" s="29"/>
      <c r="F7152" s="24">
        <f t="shared" si="222"/>
        <v>1.84917</v>
      </c>
      <c r="G7152" s="24">
        <v>1.84917</v>
      </c>
      <c r="H7152" s="23">
        <v>1.88123</v>
      </c>
      <c r="I7152" s="23"/>
      <c r="J7152" s="23">
        <v>150</v>
      </c>
      <c r="K7152" s="23"/>
    </row>
    <row r="7153" spans="1:11" ht="12.75" customHeight="1" x14ac:dyDescent="0.25">
      <c r="A7153" s="20">
        <f t="shared" si="223"/>
        <v>43184.66666664934</v>
      </c>
      <c r="B7153" s="29">
        <v>10.740500000000001</v>
      </c>
      <c r="C7153" s="30">
        <v>0.97352000000000005</v>
      </c>
      <c r="D7153" s="29">
        <v>102.1905</v>
      </c>
      <c r="E7153" s="29"/>
      <c r="F7153" s="24">
        <f t="shared" si="222"/>
        <v>10.740500000000001</v>
      </c>
      <c r="G7153" s="24">
        <v>10.740500000000001</v>
      </c>
      <c r="H7153" s="23">
        <v>1.8786700000000001</v>
      </c>
      <c r="I7153" s="23"/>
      <c r="J7153" s="23">
        <v>150</v>
      </c>
      <c r="K7153" s="23"/>
    </row>
    <row r="7154" spans="1:11" ht="12.75" customHeight="1" x14ac:dyDescent="0.25">
      <c r="A7154" s="20">
        <f t="shared" si="223"/>
        <v>43184.708333316004</v>
      </c>
      <c r="B7154" s="29">
        <v>8.3083299999999998</v>
      </c>
      <c r="C7154" s="30">
        <v>1.2438</v>
      </c>
      <c r="D7154" s="29">
        <v>65.89049</v>
      </c>
      <c r="E7154" s="29"/>
      <c r="F7154" s="24">
        <f t="shared" si="222"/>
        <v>8.3083299999999998</v>
      </c>
      <c r="G7154" s="24">
        <v>8.3083299999999998</v>
      </c>
      <c r="H7154" s="23">
        <v>1.8773899999999999</v>
      </c>
      <c r="I7154" s="23"/>
      <c r="J7154" s="23">
        <v>150</v>
      </c>
      <c r="K7154" s="23"/>
    </row>
    <row r="7155" spans="1:11" ht="12.75" customHeight="1" x14ac:dyDescent="0.25">
      <c r="A7155" s="20">
        <f t="shared" si="223"/>
        <v>43184.749999982669</v>
      </c>
      <c r="B7155" s="29">
        <v>7.9558900000000001</v>
      </c>
      <c r="C7155" s="30">
        <v>1.2321</v>
      </c>
      <c r="D7155" s="29">
        <v>6.7049099999999999</v>
      </c>
      <c r="E7155" s="29"/>
      <c r="F7155" s="24">
        <f t="shared" si="222"/>
        <v>7.9558900000000001</v>
      </c>
      <c r="G7155" s="24">
        <v>7.9558900000000001</v>
      </c>
      <c r="H7155" s="23">
        <v>1.8757200000000001</v>
      </c>
      <c r="I7155" s="23"/>
      <c r="J7155" s="23">
        <v>150</v>
      </c>
      <c r="K7155" s="23"/>
    </row>
    <row r="7156" spans="1:11" ht="12.75" customHeight="1" x14ac:dyDescent="0.25">
      <c r="A7156" s="20">
        <f t="shared" si="223"/>
        <v>43184.791666649333</v>
      </c>
      <c r="B7156" s="29">
        <v>5.7217799999999999</v>
      </c>
      <c r="C7156" s="30">
        <v>2.0325500000000001</v>
      </c>
      <c r="D7156" s="29">
        <v>222.7645</v>
      </c>
      <c r="E7156" s="29"/>
      <c r="F7156" s="24">
        <f t="shared" si="222"/>
        <v>5.7217799999999999</v>
      </c>
      <c r="G7156" s="24">
        <v>5.7217799999999999</v>
      </c>
      <c r="H7156" s="23">
        <v>1.8747799999999999</v>
      </c>
      <c r="I7156" s="23"/>
      <c r="J7156" s="23">
        <v>150</v>
      </c>
      <c r="K7156" s="23"/>
    </row>
    <row r="7157" spans="1:11" ht="12.75" customHeight="1" x14ac:dyDescent="0.25">
      <c r="A7157" s="20">
        <f t="shared" si="223"/>
        <v>43184.833333315997</v>
      </c>
      <c r="B7157" s="29">
        <v>5.2913899999999998</v>
      </c>
      <c r="C7157" s="30">
        <v>0.31974999999999998</v>
      </c>
      <c r="D7157" s="29">
        <v>109.3168</v>
      </c>
      <c r="E7157" s="29"/>
      <c r="F7157" s="24">
        <f t="shared" si="222"/>
        <v>5.2913899999999998</v>
      </c>
      <c r="G7157" s="24">
        <v>5.2913899999999998</v>
      </c>
      <c r="H7157" s="23">
        <v>1.86927</v>
      </c>
      <c r="I7157" s="23"/>
      <c r="J7157" s="23">
        <v>150</v>
      </c>
      <c r="K7157" s="23"/>
    </row>
    <row r="7158" spans="1:11" ht="12.75" customHeight="1" x14ac:dyDescent="0.25">
      <c r="A7158" s="20">
        <f t="shared" si="223"/>
        <v>43184.874999982661</v>
      </c>
      <c r="B7158" s="29">
        <v>8.2110000000000002E-2</v>
      </c>
      <c r="C7158" s="30">
        <v>0.40799999999999997</v>
      </c>
      <c r="D7158" s="29">
        <v>336.88010000000003</v>
      </c>
      <c r="E7158" s="29"/>
      <c r="F7158" s="24">
        <f t="shared" si="222"/>
        <v>8.2110000000000002E-2</v>
      </c>
      <c r="G7158" s="24">
        <v>8.2110000000000002E-2</v>
      </c>
      <c r="H7158" s="23">
        <v>1.8669500000000001</v>
      </c>
      <c r="I7158" s="23"/>
      <c r="J7158" s="23">
        <v>150</v>
      </c>
      <c r="K7158" s="23"/>
    </row>
    <row r="7159" spans="1:11" ht="12.75" customHeight="1" x14ac:dyDescent="0.25">
      <c r="A7159" s="20">
        <f t="shared" si="223"/>
        <v>43184.916666649326</v>
      </c>
      <c r="B7159" s="29">
        <v>4.9942200000000003</v>
      </c>
      <c r="C7159" s="30">
        <v>0.30335000000000001</v>
      </c>
      <c r="D7159" s="29">
        <v>34.681910000000002</v>
      </c>
      <c r="E7159" s="29"/>
      <c r="F7159" s="24">
        <f t="shared" si="222"/>
        <v>4.9942200000000003</v>
      </c>
      <c r="G7159" s="24">
        <v>4.9942200000000003</v>
      </c>
      <c r="H7159" s="23">
        <v>1.85978</v>
      </c>
      <c r="I7159" s="23"/>
      <c r="J7159" s="23">
        <v>150</v>
      </c>
      <c r="K7159" s="23"/>
    </row>
    <row r="7160" spans="1:11" ht="12.75" customHeight="1" x14ac:dyDescent="0.25">
      <c r="A7160" s="20">
        <f t="shared" si="223"/>
        <v>43184.95833331599</v>
      </c>
      <c r="B7160" s="29">
        <v>0.42105999999999999</v>
      </c>
      <c r="C7160" s="30">
        <v>0.24731</v>
      </c>
      <c r="D7160" s="29">
        <v>316.48070000000001</v>
      </c>
      <c r="E7160" s="29"/>
      <c r="F7160" s="24">
        <f t="shared" si="222"/>
        <v>0.42105999999999999</v>
      </c>
      <c r="G7160" s="24">
        <v>0.42105999999999999</v>
      </c>
      <c r="H7160" s="23">
        <v>1.855</v>
      </c>
      <c r="I7160" s="23"/>
      <c r="J7160" s="23">
        <v>150</v>
      </c>
      <c r="K7160" s="23"/>
    </row>
    <row r="7161" spans="1:11" ht="12.75" customHeight="1" x14ac:dyDescent="0.25">
      <c r="A7161" s="20">
        <f t="shared" si="223"/>
        <v>43184.999999982654</v>
      </c>
      <c r="B7161" s="29">
        <v>1.4534100000000001</v>
      </c>
      <c r="C7161" s="30">
        <v>0.26845999999999998</v>
      </c>
      <c r="D7161" s="29">
        <v>61.750430000000001</v>
      </c>
      <c r="E7161" s="29"/>
      <c r="F7161" s="24">
        <f t="shared" si="222"/>
        <v>1.4534100000000001</v>
      </c>
      <c r="G7161" s="24">
        <v>1.4534100000000001</v>
      </c>
      <c r="H7161" s="23">
        <v>1.85042</v>
      </c>
      <c r="I7161" s="23"/>
      <c r="J7161" s="23">
        <v>150</v>
      </c>
      <c r="K7161" s="23"/>
    </row>
    <row r="7162" spans="1:11" ht="12.75" customHeight="1" x14ac:dyDescent="0.25">
      <c r="A7162" s="20">
        <f t="shared" si="223"/>
        <v>43185.041666649318</v>
      </c>
      <c r="B7162" s="29">
        <v>12.44647</v>
      </c>
      <c r="C7162" s="30">
        <v>0.29598999999999998</v>
      </c>
      <c r="D7162" s="29">
        <v>65.694850000000002</v>
      </c>
      <c r="E7162" s="29"/>
      <c r="F7162" s="24">
        <f t="shared" si="222"/>
        <v>12.44647</v>
      </c>
      <c r="G7162" s="24">
        <v>12.44647</v>
      </c>
      <c r="H7162" s="23">
        <v>1.84917</v>
      </c>
      <c r="I7162" s="23">
        <f>COUNTIF(G7162:G7185,"&gt;150")</f>
        <v>0</v>
      </c>
      <c r="J7162" s="23">
        <v>150</v>
      </c>
      <c r="K7162" s="23"/>
    </row>
    <row r="7163" spans="1:11" ht="12.75" customHeight="1" x14ac:dyDescent="0.25">
      <c r="A7163" s="20">
        <f t="shared" si="223"/>
        <v>43185.083333315983</v>
      </c>
      <c r="B7163" s="29">
        <v>4.8717800000000002</v>
      </c>
      <c r="C7163" s="30">
        <v>0.47166999999999998</v>
      </c>
      <c r="D7163" s="29">
        <v>83.136309999999995</v>
      </c>
      <c r="E7163" s="29"/>
      <c r="F7163" s="24">
        <f t="shared" si="222"/>
        <v>4.8717800000000002</v>
      </c>
      <c r="G7163" s="24">
        <v>4.8717800000000002</v>
      </c>
      <c r="H7163" s="23">
        <v>1.84744</v>
      </c>
      <c r="I7163" s="23"/>
      <c r="J7163" s="23">
        <v>150</v>
      </c>
      <c r="K7163" s="23"/>
    </row>
    <row r="7164" spans="1:11" ht="12.75" customHeight="1" x14ac:dyDescent="0.25">
      <c r="A7164" s="20">
        <f t="shared" si="223"/>
        <v>43185.124999982647</v>
      </c>
      <c r="B7164" s="29">
        <v>5.8770499999999997</v>
      </c>
      <c r="C7164" s="30">
        <v>0.25718000000000002</v>
      </c>
      <c r="D7164" s="29">
        <v>117.7701</v>
      </c>
      <c r="E7164" s="29"/>
      <c r="F7164" s="24">
        <f t="shared" si="222"/>
        <v>5.8770499999999997</v>
      </c>
      <c r="G7164" s="24">
        <v>5.8770499999999997</v>
      </c>
      <c r="H7164" s="23">
        <v>1.8462799999999999</v>
      </c>
      <c r="I7164" s="23"/>
      <c r="J7164" s="23">
        <v>150</v>
      </c>
      <c r="K7164" s="23"/>
    </row>
    <row r="7165" spans="1:11" ht="12.75" customHeight="1" x14ac:dyDescent="0.25">
      <c r="A7165" s="20">
        <f t="shared" si="223"/>
        <v>43185.166666649311</v>
      </c>
      <c r="B7165" s="29">
        <v>-1.27572</v>
      </c>
      <c r="C7165" s="30">
        <v>0.3</v>
      </c>
      <c r="D7165" s="29">
        <v>344.07139999999998</v>
      </c>
      <c r="E7165" s="29"/>
      <c r="F7165" s="24" t="str">
        <f t="shared" si="222"/>
        <v/>
      </c>
      <c r="G7165" s="24" t="s">
        <v>189</v>
      </c>
      <c r="H7165" s="23">
        <v>1.8444400000000001</v>
      </c>
      <c r="I7165" s="23"/>
      <c r="J7165" s="23">
        <v>150</v>
      </c>
      <c r="K7165" s="23"/>
    </row>
    <row r="7166" spans="1:11" ht="12.75" customHeight="1" x14ac:dyDescent="0.25">
      <c r="A7166" s="20">
        <f t="shared" si="223"/>
        <v>43185.208333315975</v>
      </c>
      <c r="B7166" s="29">
        <v>4.1634399999999996</v>
      </c>
      <c r="C7166" s="30">
        <v>0.20039000000000001</v>
      </c>
      <c r="D7166" s="29">
        <v>337.11520000000002</v>
      </c>
      <c r="E7166" s="29"/>
      <c r="F7166" s="24">
        <f t="shared" si="222"/>
        <v>4.1634399999999996</v>
      </c>
      <c r="G7166" s="24">
        <v>4.1634399999999996</v>
      </c>
      <c r="H7166" s="23">
        <v>1.83148</v>
      </c>
      <c r="I7166" s="23"/>
      <c r="J7166" s="23">
        <v>150</v>
      </c>
      <c r="K7166" s="23"/>
    </row>
    <row r="7167" spans="1:11" ht="12.75" customHeight="1" x14ac:dyDescent="0.25">
      <c r="A7167" s="20">
        <f t="shared" si="223"/>
        <v>43185.24999998264</v>
      </c>
      <c r="B7167" s="29">
        <v>4.3361700000000001</v>
      </c>
      <c r="C7167" s="30">
        <v>0.37125000000000002</v>
      </c>
      <c r="D7167" s="29">
        <v>77.203159999999997</v>
      </c>
      <c r="E7167" s="29"/>
      <c r="F7167" s="24">
        <f t="shared" si="222"/>
        <v>4.3361700000000001</v>
      </c>
      <c r="G7167" s="24">
        <v>4.3361700000000001</v>
      </c>
      <c r="H7167" s="23">
        <v>1.8243799999999999</v>
      </c>
      <c r="I7167" s="23"/>
      <c r="J7167" s="23">
        <v>150</v>
      </c>
      <c r="K7167" s="23"/>
    </row>
    <row r="7168" spans="1:11" ht="12.75" customHeight="1" x14ac:dyDescent="0.25">
      <c r="A7168" s="20">
        <f t="shared" si="223"/>
        <v>43185.291666649304</v>
      </c>
      <c r="B7168" s="29">
        <v>0.46866999999999998</v>
      </c>
      <c r="C7168" s="30">
        <v>0.16849</v>
      </c>
      <c r="D7168" s="29">
        <v>163.68860000000001</v>
      </c>
      <c r="E7168" s="29"/>
      <c r="F7168" s="24">
        <f t="shared" si="222"/>
        <v>0.46866999999999998</v>
      </c>
      <c r="G7168" s="24">
        <v>0.46866999999999998</v>
      </c>
      <c r="H7168" s="23">
        <v>1.82033</v>
      </c>
      <c r="I7168" s="23"/>
      <c r="J7168" s="23">
        <v>150</v>
      </c>
      <c r="K7168" s="23"/>
    </row>
    <row r="7169" spans="1:11" ht="12.75" customHeight="1" x14ac:dyDescent="0.25">
      <c r="A7169" s="20">
        <f t="shared" si="223"/>
        <v>43185.333333315968</v>
      </c>
      <c r="B7169" s="29">
        <v>5.8903299999999996</v>
      </c>
      <c r="C7169" s="30">
        <v>0.25950000000000001</v>
      </c>
      <c r="D7169" s="29">
        <v>355.93470000000002</v>
      </c>
      <c r="E7169" s="29"/>
      <c r="F7169" s="24">
        <f t="shared" si="222"/>
        <v>5.8903299999999996</v>
      </c>
      <c r="G7169" s="24">
        <v>5.8903299999999996</v>
      </c>
      <c r="H7169" s="23">
        <v>1.81978</v>
      </c>
      <c r="I7169" s="23"/>
      <c r="J7169" s="23">
        <v>150</v>
      </c>
      <c r="K7169" s="23"/>
    </row>
    <row r="7170" spans="1:11" ht="12.75" customHeight="1" x14ac:dyDescent="0.25">
      <c r="A7170" s="20">
        <f t="shared" si="223"/>
        <v>43185.374999982632</v>
      </c>
      <c r="B7170" s="29">
        <v>1.2939499999999999</v>
      </c>
      <c r="C7170" s="30">
        <v>0.39839000000000002</v>
      </c>
      <c r="D7170" s="29">
        <v>82.587479999999999</v>
      </c>
      <c r="E7170" s="29"/>
      <c r="F7170" s="24">
        <f t="shared" si="222"/>
        <v>1.2939499999999999</v>
      </c>
      <c r="G7170" s="24">
        <v>1.2939499999999999</v>
      </c>
      <c r="H7170" s="23">
        <v>1.8188800000000001</v>
      </c>
      <c r="I7170" s="23"/>
      <c r="J7170" s="23">
        <v>150</v>
      </c>
      <c r="K7170" s="23"/>
    </row>
    <row r="7171" spans="1:11" ht="12.75" customHeight="1" x14ac:dyDescent="0.25">
      <c r="A7171" s="20">
        <f t="shared" si="223"/>
        <v>43185.416666649297</v>
      </c>
      <c r="B7171" s="29">
        <v>0.28255999999999998</v>
      </c>
      <c r="C7171" s="30">
        <v>0.94396000000000002</v>
      </c>
      <c r="D7171" s="29">
        <v>127.7427</v>
      </c>
      <c r="E7171" s="29"/>
      <c r="F7171" s="24">
        <f t="shared" si="222"/>
        <v>0.28255999999999998</v>
      </c>
      <c r="G7171" s="24">
        <v>0.28255999999999998</v>
      </c>
      <c r="H7171" s="23">
        <v>1.8187199999999999</v>
      </c>
      <c r="I7171" s="23"/>
      <c r="J7171" s="23">
        <v>150</v>
      </c>
      <c r="K7171" s="23"/>
    </row>
    <row r="7172" spans="1:11" ht="12.75" customHeight="1" x14ac:dyDescent="0.25">
      <c r="A7172" s="20">
        <f t="shared" si="223"/>
        <v>43185.458333315961</v>
      </c>
      <c r="B7172" s="29">
        <v>16.53622</v>
      </c>
      <c r="C7172" s="30">
        <v>1.7344999999999999</v>
      </c>
      <c r="D7172" s="29">
        <v>18.158719999999999</v>
      </c>
      <c r="E7172" s="29"/>
      <c r="F7172" s="24">
        <f t="shared" si="222"/>
        <v>16.53622</v>
      </c>
      <c r="G7172" s="24">
        <v>16.53622</v>
      </c>
      <c r="H7172" s="23">
        <v>1.8089500000000001</v>
      </c>
      <c r="I7172" s="23"/>
      <c r="J7172" s="23">
        <v>150</v>
      </c>
      <c r="K7172" s="23"/>
    </row>
    <row r="7173" spans="1:11" ht="12.75" customHeight="1" x14ac:dyDescent="0.25">
      <c r="A7173" s="20">
        <f t="shared" si="223"/>
        <v>43185.499999982625</v>
      </c>
      <c r="B7173" s="29">
        <v>8.2304999999999993</v>
      </c>
      <c r="C7173" s="30">
        <v>1.84405</v>
      </c>
      <c r="D7173" s="29">
        <v>5.8171499999999998</v>
      </c>
      <c r="E7173" s="29"/>
      <c r="F7173" s="24">
        <f t="shared" si="222"/>
        <v>8.2304999999999993</v>
      </c>
      <c r="G7173" s="24">
        <v>8.2304999999999993</v>
      </c>
      <c r="H7173" s="23">
        <v>1.8086100000000001</v>
      </c>
      <c r="I7173" s="23"/>
      <c r="J7173" s="23">
        <v>150</v>
      </c>
      <c r="K7173" s="23"/>
    </row>
    <row r="7174" spans="1:11" ht="12.75" customHeight="1" x14ac:dyDescent="0.25">
      <c r="A7174" s="20">
        <f t="shared" si="223"/>
        <v>43185.541666649289</v>
      </c>
      <c r="B7174" s="29">
        <v>22.370280000000001</v>
      </c>
      <c r="C7174" s="30">
        <v>2.2732700000000001</v>
      </c>
      <c r="D7174" s="29">
        <v>30.685790000000001</v>
      </c>
      <c r="E7174" s="29"/>
      <c r="F7174" s="24">
        <f t="shared" si="222"/>
        <v>22.370280000000001</v>
      </c>
      <c r="G7174" s="24">
        <v>22.370280000000001</v>
      </c>
      <c r="H7174" s="23">
        <v>1.8001400000000001</v>
      </c>
      <c r="I7174" s="23"/>
      <c r="J7174" s="23">
        <v>150</v>
      </c>
      <c r="K7174" s="23"/>
    </row>
    <row r="7175" spans="1:11" ht="12.75" customHeight="1" x14ac:dyDescent="0.25">
      <c r="A7175" s="20">
        <f t="shared" si="223"/>
        <v>43185.583333315953</v>
      </c>
      <c r="B7175" s="29">
        <v>7.367</v>
      </c>
      <c r="C7175" s="30">
        <v>2.72113</v>
      </c>
      <c r="D7175" s="29">
        <v>29.47711</v>
      </c>
      <c r="E7175" s="29"/>
      <c r="F7175" s="24">
        <f t="shared" si="222"/>
        <v>7.367</v>
      </c>
      <c r="G7175" s="24">
        <v>7.367</v>
      </c>
      <c r="H7175" s="23">
        <v>1.7998400000000001</v>
      </c>
      <c r="I7175" s="23"/>
      <c r="J7175" s="23">
        <v>150</v>
      </c>
      <c r="K7175" s="23"/>
    </row>
    <row r="7176" spans="1:11" ht="12.75" customHeight="1" x14ac:dyDescent="0.25">
      <c r="A7176" s="20">
        <f t="shared" si="223"/>
        <v>43185.624999982618</v>
      </c>
      <c r="B7176" s="29">
        <v>17.806439999999998</v>
      </c>
      <c r="C7176" s="30">
        <v>2.40666</v>
      </c>
      <c r="D7176" s="29">
        <v>35.153779999999998</v>
      </c>
      <c r="E7176" s="29"/>
      <c r="F7176" s="24">
        <f t="shared" si="222"/>
        <v>17.806439999999998</v>
      </c>
      <c r="G7176" s="24">
        <v>17.806439999999998</v>
      </c>
      <c r="H7176" s="23">
        <v>1.7996700000000001</v>
      </c>
      <c r="I7176" s="23"/>
      <c r="J7176" s="23">
        <v>150</v>
      </c>
      <c r="K7176" s="23"/>
    </row>
    <row r="7177" spans="1:11" ht="12.75" customHeight="1" x14ac:dyDescent="0.25">
      <c r="A7177" s="20">
        <f t="shared" si="223"/>
        <v>43185.666666649282</v>
      </c>
      <c r="B7177" s="29">
        <v>12.235670000000001</v>
      </c>
      <c r="C7177" s="30">
        <v>2.4024100000000002</v>
      </c>
      <c r="D7177" s="29">
        <v>31.575690000000002</v>
      </c>
      <c r="E7177" s="29"/>
      <c r="F7177" s="24">
        <f t="shared" si="222"/>
        <v>12.235670000000001</v>
      </c>
      <c r="G7177" s="24">
        <v>12.235670000000001</v>
      </c>
      <c r="H7177" s="23">
        <v>1.79962</v>
      </c>
      <c r="I7177" s="23"/>
      <c r="J7177" s="23">
        <v>150</v>
      </c>
      <c r="K7177" s="23"/>
    </row>
    <row r="7178" spans="1:11" ht="12.75" customHeight="1" x14ac:dyDescent="0.25">
      <c r="A7178" s="20">
        <f t="shared" si="223"/>
        <v>43185.708333315946</v>
      </c>
      <c r="B7178" s="29">
        <v>12.78267</v>
      </c>
      <c r="C7178" s="30">
        <v>2.4820600000000002</v>
      </c>
      <c r="D7178" s="29">
        <v>43.627119999999998</v>
      </c>
      <c r="E7178" s="29"/>
      <c r="F7178" s="24">
        <f t="shared" si="222"/>
        <v>12.78267</v>
      </c>
      <c r="G7178" s="24">
        <v>12.78267</v>
      </c>
      <c r="H7178" s="23">
        <v>1.7981100000000001</v>
      </c>
      <c r="I7178" s="23"/>
      <c r="J7178" s="23">
        <v>150</v>
      </c>
      <c r="K7178" s="23"/>
    </row>
    <row r="7179" spans="1:11" ht="12.75" customHeight="1" x14ac:dyDescent="0.25">
      <c r="A7179" s="20">
        <f t="shared" si="223"/>
        <v>43185.74999998261</v>
      </c>
      <c r="B7179" s="29">
        <v>28.242059999999999</v>
      </c>
      <c r="C7179" s="30">
        <v>2.2532999999999999</v>
      </c>
      <c r="D7179" s="29">
        <v>52.815199999999997</v>
      </c>
      <c r="E7179" s="29"/>
      <c r="F7179" s="24">
        <f t="shared" ref="F7179:F7242" si="224">IF(AND(B7179&gt;0,ISNUMBER(B7179)),B7179,"")</f>
        <v>28.242059999999999</v>
      </c>
      <c r="G7179" s="24">
        <v>28.242059999999999</v>
      </c>
      <c r="H7179" s="23">
        <v>1.79739</v>
      </c>
      <c r="I7179" s="23"/>
      <c r="J7179" s="23">
        <v>150</v>
      </c>
      <c r="K7179" s="23"/>
    </row>
    <row r="7180" spans="1:11" ht="12.75" customHeight="1" x14ac:dyDescent="0.25">
      <c r="A7180" s="20">
        <f t="shared" ref="A7180:A7243" si="225">A7179+1/24</f>
        <v>43185.791666649275</v>
      </c>
      <c r="B7180" s="29">
        <v>18.977889999999999</v>
      </c>
      <c r="C7180" s="30">
        <v>0.58309</v>
      </c>
      <c r="D7180" s="29">
        <v>87.514240000000001</v>
      </c>
      <c r="E7180" s="29"/>
      <c r="F7180" s="24">
        <f t="shared" si="224"/>
        <v>18.977889999999999</v>
      </c>
      <c r="G7180" s="24">
        <v>18.977889999999999</v>
      </c>
      <c r="H7180" s="23">
        <v>1.79647</v>
      </c>
      <c r="I7180" s="23"/>
      <c r="J7180" s="23">
        <v>150</v>
      </c>
      <c r="K7180" s="23"/>
    </row>
    <row r="7181" spans="1:11" ht="12.75" customHeight="1" x14ac:dyDescent="0.25">
      <c r="A7181" s="20">
        <f t="shared" si="225"/>
        <v>43185.833333315939</v>
      </c>
      <c r="B7181" s="29">
        <v>22.788779999999999</v>
      </c>
      <c r="C7181" s="30">
        <v>0.36343999999999999</v>
      </c>
      <c r="D7181" s="29">
        <v>306.60109999999997</v>
      </c>
      <c r="E7181" s="29"/>
      <c r="F7181" s="24">
        <f t="shared" si="224"/>
        <v>22.788779999999999</v>
      </c>
      <c r="G7181" s="24">
        <v>22.788779999999999</v>
      </c>
      <c r="H7181" s="23">
        <v>1.7910600000000001</v>
      </c>
      <c r="I7181" s="23"/>
      <c r="J7181" s="23">
        <v>150</v>
      </c>
      <c r="K7181" s="23"/>
    </row>
    <row r="7182" spans="1:11" ht="12.75" customHeight="1" x14ac:dyDescent="0.25">
      <c r="A7182" s="20">
        <f t="shared" si="225"/>
        <v>43185.874999982603</v>
      </c>
      <c r="B7182" s="29">
        <v>14.796939999999999</v>
      </c>
      <c r="C7182" s="30">
        <v>0.36121999999999999</v>
      </c>
      <c r="D7182" s="29">
        <v>288.72199999999998</v>
      </c>
      <c r="E7182" s="29"/>
      <c r="F7182" s="24">
        <f t="shared" si="224"/>
        <v>14.796939999999999</v>
      </c>
      <c r="G7182" s="24">
        <v>14.796939999999999</v>
      </c>
      <c r="H7182" s="23">
        <v>1.79017</v>
      </c>
      <c r="I7182" s="23"/>
      <c r="J7182" s="23">
        <v>150</v>
      </c>
      <c r="K7182" s="23"/>
    </row>
    <row r="7183" spans="1:11" ht="12.75" customHeight="1" x14ac:dyDescent="0.25">
      <c r="A7183" s="20">
        <f t="shared" si="225"/>
        <v>43185.916666649267</v>
      </c>
      <c r="B7183" s="29">
        <v>10.95561</v>
      </c>
      <c r="C7183" s="30">
        <v>0.38052000000000002</v>
      </c>
      <c r="D7183" s="29">
        <v>280.0976</v>
      </c>
      <c r="E7183" s="29"/>
      <c r="F7183" s="24">
        <f t="shared" si="224"/>
        <v>10.95561</v>
      </c>
      <c r="G7183" s="24">
        <v>10.95561</v>
      </c>
      <c r="H7183" s="23">
        <v>1.7867200000000001</v>
      </c>
      <c r="I7183" s="23"/>
      <c r="J7183" s="23">
        <v>150</v>
      </c>
      <c r="K7183" s="23"/>
    </row>
    <row r="7184" spans="1:11" ht="12.75" customHeight="1" x14ac:dyDescent="0.25">
      <c r="A7184" s="20">
        <f t="shared" si="225"/>
        <v>43185.958333315932</v>
      </c>
      <c r="B7184" s="29">
        <v>12.830159999999999</v>
      </c>
      <c r="C7184" s="30">
        <v>0.19420999999999999</v>
      </c>
      <c r="D7184" s="29">
        <v>269.4785</v>
      </c>
      <c r="E7184" s="29"/>
      <c r="F7184" s="24">
        <f t="shared" si="224"/>
        <v>12.830159999999999</v>
      </c>
      <c r="G7184" s="24">
        <v>12.830159999999999</v>
      </c>
      <c r="H7184" s="23">
        <v>1.78383</v>
      </c>
      <c r="I7184" s="23"/>
      <c r="J7184" s="23">
        <v>150</v>
      </c>
      <c r="K7184" s="23"/>
    </row>
    <row r="7185" spans="1:11" ht="12.75" customHeight="1" x14ac:dyDescent="0.25">
      <c r="A7185" s="20">
        <f t="shared" si="225"/>
        <v>43185.999999982596</v>
      </c>
      <c r="B7185" s="29">
        <v>6.3657700000000004</v>
      </c>
      <c r="C7185" s="30">
        <v>0.22986000000000001</v>
      </c>
      <c r="D7185" s="29">
        <v>214.05680000000001</v>
      </c>
      <c r="E7185" s="29"/>
      <c r="F7185" s="24">
        <f t="shared" si="224"/>
        <v>6.3657700000000004</v>
      </c>
      <c r="G7185" s="24">
        <v>6.3657700000000004</v>
      </c>
      <c r="H7185" s="23">
        <v>1.7620899999999999</v>
      </c>
      <c r="I7185" s="23"/>
      <c r="J7185" s="23">
        <v>150</v>
      </c>
      <c r="K7185" s="23"/>
    </row>
    <row r="7186" spans="1:11" ht="12.75" customHeight="1" x14ac:dyDescent="0.25">
      <c r="A7186" s="20">
        <f t="shared" si="225"/>
        <v>43186.04166664926</v>
      </c>
      <c r="B7186" s="29">
        <v>10.3538</v>
      </c>
      <c r="C7186" s="30">
        <v>0.39984999999999998</v>
      </c>
      <c r="D7186" s="29">
        <v>341.7276</v>
      </c>
      <c r="E7186" s="29"/>
      <c r="F7186" s="24">
        <f t="shared" si="224"/>
        <v>10.3538</v>
      </c>
      <c r="G7186" s="24">
        <v>10.3538</v>
      </c>
      <c r="H7186" s="23">
        <v>1.7612099999999999</v>
      </c>
      <c r="I7186" s="23">
        <f>COUNTIF(G7186:G7209,"&gt;150")</f>
        <v>0</v>
      </c>
      <c r="J7186" s="23">
        <v>150</v>
      </c>
      <c r="K7186" s="23"/>
    </row>
    <row r="7187" spans="1:11" ht="12.75" customHeight="1" x14ac:dyDescent="0.25">
      <c r="A7187" s="20">
        <f t="shared" si="225"/>
        <v>43186.083333315924</v>
      </c>
      <c r="B7187" s="29">
        <v>4.0525000000000002</v>
      </c>
      <c r="C7187" s="30">
        <v>0.34977999999999998</v>
      </c>
      <c r="D7187" s="29">
        <v>249.5034</v>
      </c>
      <c r="E7187" s="29"/>
      <c r="F7187" s="24">
        <f t="shared" si="224"/>
        <v>4.0525000000000002</v>
      </c>
      <c r="G7187" s="24">
        <v>4.0525000000000002</v>
      </c>
      <c r="H7187" s="23">
        <v>1.7601100000000001</v>
      </c>
      <c r="I7187" s="23"/>
      <c r="J7187" s="23">
        <v>150</v>
      </c>
      <c r="K7187" s="23"/>
    </row>
    <row r="7188" spans="1:11" ht="12.75" customHeight="1" x14ac:dyDescent="0.25">
      <c r="A7188" s="20">
        <f t="shared" si="225"/>
        <v>43186.124999982589</v>
      </c>
      <c r="B7188" s="29">
        <v>4.2495500000000002</v>
      </c>
      <c r="C7188" s="30">
        <v>0.44785000000000003</v>
      </c>
      <c r="D7188" s="29">
        <v>37.111280000000001</v>
      </c>
      <c r="E7188" s="29"/>
      <c r="F7188" s="24">
        <f t="shared" si="224"/>
        <v>4.2495500000000002</v>
      </c>
      <c r="G7188" s="24">
        <v>4.2495500000000002</v>
      </c>
      <c r="H7188" s="23">
        <v>1.7562</v>
      </c>
      <c r="I7188" s="23"/>
      <c r="J7188" s="23">
        <v>150</v>
      </c>
      <c r="K7188" s="23"/>
    </row>
    <row r="7189" spans="1:11" ht="12.75" customHeight="1" x14ac:dyDescent="0.25">
      <c r="A7189" s="20">
        <f t="shared" si="225"/>
        <v>43186.166666649253</v>
      </c>
      <c r="B7189" s="29">
        <v>7.1151099999999996</v>
      </c>
      <c r="C7189" s="30">
        <v>0.35887000000000002</v>
      </c>
      <c r="D7189" s="29">
        <v>249.76050000000001</v>
      </c>
      <c r="E7189" s="29"/>
      <c r="F7189" s="24">
        <f t="shared" si="224"/>
        <v>7.1151099999999996</v>
      </c>
      <c r="G7189" s="24">
        <v>7.1151099999999996</v>
      </c>
      <c r="H7189" s="23">
        <v>1.7559199999999999</v>
      </c>
      <c r="I7189" s="23"/>
      <c r="J7189" s="23">
        <v>150</v>
      </c>
      <c r="K7189" s="23"/>
    </row>
    <row r="7190" spans="1:11" ht="12.75" customHeight="1" x14ac:dyDescent="0.25">
      <c r="A7190" s="20">
        <f t="shared" si="225"/>
        <v>43186.208333315917</v>
      </c>
      <c r="B7190" s="29">
        <v>10.222110000000001</v>
      </c>
      <c r="C7190" s="30">
        <v>0.49524000000000001</v>
      </c>
      <c r="D7190" s="29">
        <v>227.72190000000001</v>
      </c>
      <c r="E7190" s="29"/>
      <c r="F7190" s="24">
        <f t="shared" si="224"/>
        <v>10.222110000000001</v>
      </c>
      <c r="G7190" s="24">
        <v>10.222110000000001</v>
      </c>
      <c r="H7190" s="23">
        <v>1.7557100000000001</v>
      </c>
      <c r="I7190" s="23"/>
      <c r="J7190" s="23">
        <v>150</v>
      </c>
      <c r="K7190" s="23"/>
    </row>
    <row r="7191" spans="1:11" ht="12.75" customHeight="1" x14ac:dyDescent="0.25">
      <c r="A7191" s="20">
        <f t="shared" si="225"/>
        <v>43186.249999982581</v>
      </c>
      <c r="B7191" s="29">
        <v>10.64672</v>
      </c>
      <c r="C7191" s="30">
        <v>1.0565899999999999</v>
      </c>
      <c r="D7191" s="29">
        <v>297.33370000000002</v>
      </c>
      <c r="E7191" s="29"/>
      <c r="F7191" s="24">
        <f t="shared" si="224"/>
        <v>10.64672</v>
      </c>
      <c r="G7191" s="24">
        <v>10.64672</v>
      </c>
      <c r="H7191" s="23">
        <v>1.7495000000000001</v>
      </c>
      <c r="I7191" s="23"/>
      <c r="J7191" s="23">
        <v>150</v>
      </c>
      <c r="K7191" s="23"/>
    </row>
    <row r="7192" spans="1:11" ht="12.75" customHeight="1" x14ac:dyDescent="0.25">
      <c r="A7192" s="20">
        <f t="shared" si="225"/>
        <v>43186.291666649246</v>
      </c>
      <c r="B7192" s="29">
        <v>10.040889999999999</v>
      </c>
      <c r="C7192" s="30">
        <v>3.5246900000000001</v>
      </c>
      <c r="D7192" s="29">
        <v>260.7577</v>
      </c>
      <c r="E7192" s="29"/>
      <c r="F7192" s="24">
        <f t="shared" si="224"/>
        <v>10.040889999999999</v>
      </c>
      <c r="G7192" s="24">
        <v>10.040889999999999</v>
      </c>
      <c r="H7192" s="23">
        <v>1.7472300000000001</v>
      </c>
      <c r="I7192" s="23"/>
      <c r="J7192" s="23">
        <v>150</v>
      </c>
      <c r="K7192" s="23"/>
    </row>
    <row r="7193" spans="1:11" ht="12.75" customHeight="1" x14ac:dyDescent="0.25">
      <c r="A7193" s="20">
        <f t="shared" si="225"/>
        <v>43186.33333331591</v>
      </c>
      <c r="B7193" s="29"/>
      <c r="C7193" s="30">
        <v>0.94635000000000002</v>
      </c>
      <c r="D7193" s="29">
        <v>292.41140000000001</v>
      </c>
      <c r="E7193" s="29"/>
      <c r="F7193" s="24" t="str">
        <f t="shared" si="224"/>
        <v/>
      </c>
      <c r="G7193" s="24" t="s">
        <v>189</v>
      </c>
      <c r="H7193" s="23">
        <v>1.74675</v>
      </c>
      <c r="I7193" s="23"/>
      <c r="J7193" s="23">
        <v>150</v>
      </c>
      <c r="K7193" s="23"/>
    </row>
    <row r="7194" spans="1:11" ht="12.75" customHeight="1" x14ac:dyDescent="0.25">
      <c r="A7194" s="20">
        <f t="shared" si="225"/>
        <v>43186.374999982574</v>
      </c>
      <c r="B7194" s="29"/>
      <c r="C7194" s="30">
        <v>0.34186</v>
      </c>
      <c r="D7194" s="29">
        <v>210.07490000000001</v>
      </c>
      <c r="E7194" s="29"/>
      <c r="F7194" s="24" t="str">
        <f t="shared" si="224"/>
        <v/>
      </c>
      <c r="G7194" s="24" t="s">
        <v>189</v>
      </c>
      <c r="H7194" s="23">
        <v>1.74583</v>
      </c>
      <c r="I7194" s="23"/>
      <c r="J7194" s="23">
        <v>150</v>
      </c>
      <c r="K7194" s="23"/>
    </row>
    <row r="7195" spans="1:11" ht="12.75" customHeight="1" x14ac:dyDescent="0.25">
      <c r="A7195" s="20">
        <f t="shared" si="225"/>
        <v>43186.416666649238</v>
      </c>
      <c r="B7195" s="29">
        <v>29.99061</v>
      </c>
      <c r="C7195" s="30">
        <v>1.2323900000000001</v>
      </c>
      <c r="D7195" s="29">
        <v>75.603920000000002</v>
      </c>
      <c r="E7195" s="29"/>
      <c r="F7195" s="24">
        <f t="shared" si="224"/>
        <v>29.99061</v>
      </c>
      <c r="G7195" s="24">
        <v>29.99061</v>
      </c>
      <c r="H7195" s="23">
        <v>1.7408300000000001</v>
      </c>
      <c r="I7195" s="23"/>
      <c r="J7195" s="23">
        <v>150</v>
      </c>
      <c r="K7195" s="23"/>
    </row>
    <row r="7196" spans="1:11" ht="12.75" customHeight="1" x14ac:dyDescent="0.25">
      <c r="A7196" s="20">
        <f t="shared" si="225"/>
        <v>43186.458333315903</v>
      </c>
      <c r="B7196" s="29">
        <v>22.105830000000001</v>
      </c>
      <c r="C7196" s="30">
        <v>2.0074299999999998</v>
      </c>
      <c r="D7196" s="29">
        <v>48.39808</v>
      </c>
      <c r="E7196" s="29"/>
      <c r="F7196" s="24">
        <f t="shared" si="224"/>
        <v>22.105830000000001</v>
      </c>
      <c r="G7196" s="24">
        <v>22.105830000000001</v>
      </c>
      <c r="H7196" s="23">
        <v>1.73421</v>
      </c>
      <c r="I7196" s="23"/>
      <c r="J7196" s="23">
        <v>150</v>
      </c>
      <c r="K7196" s="23"/>
    </row>
    <row r="7197" spans="1:11" ht="12.75" customHeight="1" x14ac:dyDescent="0.25">
      <c r="A7197" s="20">
        <f t="shared" si="225"/>
        <v>43186.499999982567</v>
      </c>
      <c r="B7197" s="29">
        <v>8.7408300000000008</v>
      </c>
      <c r="C7197" s="30">
        <v>2.5843099999999999</v>
      </c>
      <c r="D7197" s="29">
        <v>47.499020000000002</v>
      </c>
      <c r="E7197" s="29"/>
      <c r="F7197" s="24">
        <f t="shared" si="224"/>
        <v>8.7408300000000008</v>
      </c>
      <c r="G7197" s="24">
        <v>8.7408300000000008</v>
      </c>
      <c r="H7197" s="23">
        <v>1.7249399999999999</v>
      </c>
      <c r="I7197" s="23"/>
      <c r="J7197" s="23">
        <v>150</v>
      </c>
      <c r="K7197" s="23"/>
    </row>
    <row r="7198" spans="1:11" ht="12.75" customHeight="1" x14ac:dyDescent="0.25">
      <c r="A7198" s="20">
        <f t="shared" si="225"/>
        <v>43186.541666649231</v>
      </c>
      <c r="B7198" s="29">
        <v>10.880330000000001</v>
      </c>
      <c r="C7198" s="30">
        <v>2.4291499999999999</v>
      </c>
      <c r="D7198" s="29">
        <v>18.206800000000001</v>
      </c>
      <c r="E7198" s="29"/>
      <c r="F7198" s="24">
        <f t="shared" si="224"/>
        <v>10.880330000000001</v>
      </c>
      <c r="G7198" s="24">
        <v>10.880330000000001</v>
      </c>
      <c r="H7198" s="23">
        <v>1.72461</v>
      </c>
      <c r="I7198" s="23"/>
      <c r="J7198" s="23">
        <v>150</v>
      </c>
      <c r="K7198" s="23"/>
    </row>
    <row r="7199" spans="1:11" ht="12.75" customHeight="1" x14ac:dyDescent="0.25">
      <c r="A7199" s="20">
        <f t="shared" si="225"/>
        <v>43186.583333315895</v>
      </c>
      <c r="B7199" s="29">
        <v>36.002110000000002</v>
      </c>
      <c r="C7199" s="30">
        <v>2.1726399999999999</v>
      </c>
      <c r="D7199" s="29">
        <v>10.52295</v>
      </c>
      <c r="E7199" s="29"/>
      <c r="F7199" s="24">
        <f t="shared" si="224"/>
        <v>36.002110000000002</v>
      </c>
      <c r="G7199" s="24">
        <v>36.002110000000002</v>
      </c>
      <c r="H7199" s="23">
        <v>1.70495</v>
      </c>
      <c r="I7199" s="23"/>
      <c r="J7199" s="23">
        <v>150</v>
      </c>
      <c r="K7199" s="23"/>
    </row>
    <row r="7200" spans="1:11" ht="12.75" customHeight="1" x14ac:dyDescent="0.25">
      <c r="A7200" s="20">
        <f t="shared" si="225"/>
        <v>43186.62499998256</v>
      </c>
      <c r="B7200" s="29">
        <v>13.824</v>
      </c>
      <c r="C7200" s="30">
        <v>2.2509700000000001</v>
      </c>
      <c r="D7200" s="29">
        <v>45.047229999999999</v>
      </c>
      <c r="E7200" s="29"/>
      <c r="F7200" s="24">
        <f t="shared" si="224"/>
        <v>13.824</v>
      </c>
      <c r="G7200" s="24">
        <v>13.824</v>
      </c>
      <c r="H7200" s="23">
        <v>1.7008300000000001</v>
      </c>
      <c r="I7200" s="23"/>
      <c r="J7200" s="23">
        <v>150</v>
      </c>
      <c r="K7200" s="23"/>
    </row>
    <row r="7201" spans="1:11" ht="12.75" customHeight="1" x14ac:dyDescent="0.25">
      <c r="A7201" s="20">
        <f t="shared" si="225"/>
        <v>43186.666666649224</v>
      </c>
      <c r="B7201" s="29">
        <v>9.5000599999999995</v>
      </c>
      <c r="C7201" s="30">
        <v>2.3123999999999998</v>
      </c>
      <c r="D7201" s="29">
        <v>56.396709999999999</v>
      </c>
      <c r="E7201" s="29"/>
      <c r="F7201" s="24">
        <f t="shared" si="224"/>
        <v>9.5000599999999995</v>
      </c>
      <c r="G7201" s="24">
        <v>9.5000599999999995</v>
      </c>
      <c r="H7201" s="23">
        <v>1.6941299999999999</v>
      </c>
      <c r="I7201" s="23"/>
      <c r="J7201" s="23">
        <v>150</v>
      </c>
      <c r="K7201" s="23"/>
    </row>
    <row r="7202" spans="1:11" ht="12.75" customHeight="1" x14ac:dyDescent="0.25">
      <c r="A7202" s="20">
        <f t="shared" si="225"/>
        <v>43186.708333315888</v>
      </c>
      <c r="B7202" s="29">
        <v>9.1206099999999992</v>
      </c>
      <c r="C7202" s="30">
        <v>2.3273000000000001</v>
      </c>
      <c r="D7202" s="29">
        <v>62.668480000000002</v>
      </c>
      <c r="E7202" s="29"/>
      <c r="F7202" s="24">
        <f t="shared" si="224"/>
        <v>9.1206099999999992</v>
      </c>
      <c r="G7202" s="24">
        <v>9.1206099999999992</v>
      </c>
      <c r="H7202" s="23">
        <v>1.6910000000000001</v>
      </c>
      <c r="I7202" s="23"/>
      <c r="J7202" s="23">
        <v>150</v>
      </c>
      <c r="K7202" s="23"/>
    </row>
    <row r="7203" spans="1:11" ht="12.75" customHeight="1" x14ac:dyDescent="0.25">
      <c r="A7203" s="20">
        <f t="shared" si="225"/>
        <v>43186.749999982552</v>
      </c>
      <c r="B7203" s="29">
        <v>13.942830000000001</v>
      </c>
      <c r="C7203" s="30">
        <v>1.75847</v>
      </c>
      <c r="D7203" s="29">
        <v>62.649819999999998</v>
      </c>
      <c r="E7203" s="29"/>
      <c r="F7203" s="24">
        <f t="shared" si="224"/>
        <v>13.942830000000001</v>
      </c>
      <c r="G7203" s="24">
        <v>13.942830000000001</v>
      </c>
      <c r="H7203" s="23">
        <v>1.68933</v>
      </c>
      <c r="I7203" s="23"/>
      <c r="J7203" s="23">
        <v>150</v>
      </c>
      <c r="K7203" s="23"/>
    </row>
    <row r="7204" spans="1:11" ht="12.75" customHeight="1" x14ac:dyDescent="0.25">
      <c r="A7204" s="20">
        <f t="shared" si="225"/>
        <v>43186.791666649216</v>
      </c>
      <c r="B7204" s="29">
        <v>10.373390000000001</v>
      </c>
      <c r="C7204" s="30">
        <v>0.47072999999999998</v>
      </c>
      <c r="D7204" s="29">
        <v>64.882999999999996</v>
      </c>
      <c r="E7204" s="29"/>
      <c r="F7204" s="24">
        <f t="shared" si="224"/>
        <v>10.373390000000001</v>
      </c>
      <c r="G7204" s="24">
        <v>10.373390000000001</v>
      </c>
      <c r="H7204" s="23">
        <v>1.68895</v>
      </c>
      <c r="I7204" s="23"/>
      <c r="J7204" s="23">
        <v>150</v>
      </c>
      <c r="K7204" s="23"/>
    </row>
    <row r="7205" spans="1:11" ht="12.75" customHeight="1" x14ac:dyDescent="0.25">
      <c r="A7205" s="20">
        <f t="shared" si="225"/>
        <v>43186.833333315881</v>
      </c>
      <c r="B7205" s="29">
        <v>22.39189</v>
      </c>
      <c r="C7205" s="30">
        <v>0.27345000000000003</v>
      </c>
      <c r="D7205" s="29">
        <v>121.4258</v>
      </c>
      <c r="E7205" s="29"/>
      <c r="F7205" s="24">
        <f t="shared" si="224"/>
        <v>22.39189</v>
      </c>
      <c r="G7205" s="24">
        <v>22.39189</v>
      </c>
      <c r="H7205" s="23">
        <v>1.6866699999999999</v>
      </c>
      <c r="I7205" s="23"/>
      <c r="J7205" s="23">
        <v>150</v>
      </c>
      <c r="K7205" s="23"/>
    </row>
    <row r="7206" spans="1:11" ht="12.75" customHeight="1" x14ac:dyDescent="0.25">
      <c r="A7206" s="20">
        <f t="shared" si="225"/>
        <v>43186.874999982545</v>
      </c>
      <c r="B7206" s="29">
        <v>13.07072</v>
      </c>
      <c r="C7206" s="30">
        <v>0.41771999999999998</v>
      </c>
      <c r="D7206" s="29">
        <v>48.629750000000001</v>
      </c>
      <c r="E7206" s="29"/>
      <c r="F7206" s="24">
        <f t="shared" si="224"/>
        <v>13.07072</v>
      </c>
      <c r="G7206" s="24">
        <v>13.07072</v>
      </c>
      <c r="H7206" s="23">
        <v>1.68161</v>
      </c>
      <c r="I7206" s="23"/>
      <c r="J7206" s="23">
        <v>150</v>
      </c>
      <c r="K7206" s="23"/>
    </row>
    <row r="7207" spans="1:11" ht="12.75" customHeight="1" x14ac:dyDescent="0.25">
      <c r="A7207" s="20">
        <f t="shared" si="225"/>
        <v>43186.916666649209</v>
      </c>
      <c r="B7207" s="29">
        <v>29.302499999999998</v>
      </c>
      <c r="C7207" s="30">
        <v>0.49822</v>
      </c>
      <c r="D7207" s="29">
        <v>203.53919999999999</v>
      </c>
      <c r="E7207" s="29"/>
      <c r="F7207" s="24">
        <f t="shared" si="224"/>
        <v>29.302499999999998</v>
      </c>
      <c r="G7207" s="24">
        <v>29.302499999999998</v>
      </c>
      <c r="H7207" s="23">
        <v>1.6815800000000001</v>
      </c>
      <c r="I7207" s="23"/>
      <c r="J7207" s="23">
        <v>150</v>
      </c>
      <c r="K7207" s="23"/>
    </row>
    <row r="7208" spans="1:11" ht="12.75" customHeight="1" x14ac:dyDescent="0.25">
      <c r="A7208" s="20">
        <f t="shared" si="225"/>
        <v>43186.958333315873</v>
      </c>
      <c r="B7208" s="29">
        <v>11.000220000000001</v>
      </c>
      <c r="C7208" s="30">
        <v>0.40593000000000001</v>
      </c>
      <c r="D7208" s="29">
        <v>318.65100000000001</v>
      </c>
      <c r="E7208" s="29"/>
      <c r="F7208" s="24">
        <f t="shared" si="224"/>
        <v>11.000220000000001</v>
      </c>
      <c r="G7208" s="24">
        <v>11.000220000000001</v>
      </c>
      <c r="H7208" s="23">
        <v>1.6797200000000001</v>
      </c>
      <c r="I7208" s="23"/>
      <c r="J7208" s="23">
        <v>150</v>
      </c>
      <c r="K7208" s="23"/>
    </row>
    <row r="7209" spans="1:11" ht="12.75" customHeight="1" x14ac:dyDescent="0.25">
      <c r="A7209" s="20">
        <f t="shared" si="225"/>
        <v>43186.999999982538</v>
      </c>
      <c r="B7209" s="29">
        <v>10.804790000000001</v>
      </c>
      <c r="C7209" s="30">
        <v>0.17255999999999999</v>
      </c>
      <c r="D7209" s="29">
        <v>42.845359999999999</v>
      </c>
      <c r="E7209" s="29"/>
      <c r="F7209" s="24">
        <f t="shared" si="224"/>
        <v>10.804790000000001</v>
      </c>
      <c r="G7209" s="24">
        <v>10.804790000000001</v>
      </c>
      <c r="H7209" s="23">
        <v>1.6767799999999999</v>
      </c>
      <c r="I7209" s="23"/>
      <c r="J7209" s="23">
        <v>150</v>
      </c>
      <c r="K7209" s="23"/>
    </row>
    <row r="7210" spans="1:11" ht="12.75" customHeight="1" x14ac:dyDescent="0.25">
      <c r="A7210" s="20">
        <f t="shared" si="225"/>
        <v>43187.041666649202</v>
      </c>
      <c r="B7210" s="29">
        <v>7.7418699999999996</v>
      </c>
      <c r="C7210" s="30">
        <v>0.38578000000000001</v>
      </c>
      <c r="D7210" s="29">
        <v>259.08999999999997</v>
      </c>
      <c r="E7210" s="29"/>
      <c r="F7210" s="24">
        <f t="shared" si="224"/>
        <v>7.7418699999999996</v>
      </c>
      <c r="G7210" s="24">
        <v>7.7418699999999996</v>
      </c>
      <c r="H7210" s="23">
        <v>1.66933</v>
      </c>
      <c r="I7210" s="23">
        <f>COUNTIF(G7210:G7233,"&gt;150")</f>
        <v>0</v>
      </c>
      <c r="J7210" s="23">
        <v>150</v>
      </c>
      <c r="K7210" s="23"/>
    </row>
    <row r="7211" spans="1:11" ht="12.75" customHeight="1" x14ac:dyDescent="0.25">
      <c r="A7211" s="20">
        <f t="shared" si="225"/>
        <v>43187.083333315866</v>
      </c>
      <c r="B7211" s="29">
        <v>1.6866699999999999</v>
      </c>
      <c r="C7211" s="30">
        <v>0.48114000000000001</v>
      </c>
      <c r="D7211" s="29">
        <v>346.25990000000002</v>
      </c>
      <c r="E7211" s="29"/>
      <c r="F7211" s="24">
        <f t="shared" si="224"/>
        <v>1.6866699999999999</v>
      </c>
      <c r="G7211" s="24">
        <v>1.6866699999999999</v>
      </c>
      <c r="H7211" s="23">
        <v>1.6691199999999999</v>
      </c>
      <c r="I7211" s="23"/>
      <c r="J7211" s="23">
        <v>150</v>
      </c>
      <c r="K7211" s="23"/>
    </row>
    <row r="7212" spans="1:11" ht="12.75" customHeight="1" x14ac:dyDescent="0.25">
      <c r="A7212" s="20">
        <f t="shared" si="225"/>
        <v>43187.12499998253</v>
      </c>
      <c r="B7212" s="29">
        <v>13.50539</v>
      </c>
      <c r="C7212" s="30">
        <v>0.30264999999999997</v>
      </c>
      <c r="D7212" s="29">
        <v>167.4194</v>
      </c>
      <c r="E7212" s="29"/>
      <c r="F7212" s="24">
        <f t="shared" si="224"/>
        <v>13.50539</v>
      </c>
      <c r="G7212" s="24">
        <v>13.50539</v>
      </c>
      <c r="H7212" s="23">
        <v>1.6572499999999999</v>
      </c>
      <c r="I7212" s="23"/>
      <c r="J7212" s="23">
        <v>150</v>
      </c>
      <c r="K7212" s="23"/>
    </row>
    <row r="7213" spans="1:11" ht="12.75" customHeight="1" x14ac:dyDescent="0.25">
      <c r="A7213" s="20">
        <f t="shared" si="225"/>
        <v>43187.166666649195</v>
      </c>
      <c r="B7213" s="29">
        <v>14.461830000000001</v>
      </c>
      <c r="C7213" s="30">
        <v>0.36926999999999999</v>
      </c>
      <c r="D7213" s="29">
        <v>43.992370000000001</v>
      </c>
      <c r="E7213" s="29"/>
      <c r="F7213" s="24">
        <f t="shared" si="224"/>
        <v>14.461830000000001</v>
      </c>
      <c r="G7213" s="24">
        <v>14.461830000000001</v>
      </c>
      <c r="H7213" s="23">
        <v>1.6465000000000001</v>
      </c>
      <c r="I7213" s="23"/>
      <c r="J7213" s="23">
        <v>150</v>
      </c>
      <c r="K7213" s="23"/>
    </row>
    <row r="7214" spans="1:11" ht="12.75" customHeight="1" x14ac:dyDescent="0.25">
      <c r="A7214" s="20">
        <f t="shared" si="225"/>
        <v>43187.208333315859</v>
      </c>
      <c r="B7214" s="29">
        <v>18.322330000000001</v>
      </c>
      <c r="C7214" s="30">
        <v>0.47867999999999999</v>
      </c>
      <c r="D7214" s="29">
        <v>146.34690000000001</v>
      </c>
      <c r="E7214" s="29"/>
      <c r="F7214" s="24">
        <f t="shared" si="224"/>
        <v>18.322330000000001</v>
      </c>
      <c r="G7214" s="24">
        <v>18.322330000000001</v>
      </c>
      <c r="H7214" s="23">
        <v>1.64534</v>
      </c>
      <c r="I7214" s="23"/>
      <c r="J7214" s="23">
        <v>150</v>
      </c>
      <c r="K7214" s="23"/>
    </row>
    <row r="7215" spans="1:11" ht="12.75" customHeight="1" x14ac:dyDescent="0.25">
      <c r="A7215" s="20">
        <f t="shared" si="225"/>
        <v>43187.249999982523</v>
      </c>
      <c r="B7215" s="29">
        <v>66.596339999999998</v>
      </c>
      <c r="C7215" s="30">
        <v>0.42891000000000001</v>
      </c>
      <c r="D7215" s="29">
        <v>121.3139</v>
      </c>
      <c r="E7215" s="29"/>
      <c r="F7215" s="24">
        <f t="shared" si="224"/>
        <v>66.596339999999998</v>
      </c>
      <c r="G7215" s="24">
        <v>66.596339999999998</v>
      </c>
      <c r="H7215" s="23">
        <v>1.6421300000000001</v>
      </c>
      <c r="I7215" s="23"/>
      <c r="J7215" s="23">
        <v>150</v>
      </c>
      <c r="K7215" s="23"/>
    </row>
    <row r="7216" spans="1:11" ht="12.75" customHeight="1" x14ac:dyDescent="0.25">
      <c r="A7216" s="20">
        <f t="shared" si="225"/>
        <v>43187.291666649187</v>
      </c>
      <c r="B7216" s="29">
        <v>87.140389999999996</v>
      </c>
      <c r="C7216" s="30">
        <v>0.37179000000000001</v>
      </c>
      <c r="D7216" s="29">
        <v>106.6172</v>
      </c>
      <c r="E7216" s="29"/>
      <c r="F7216" s="24">
        <f t="shared" si="224"/>
        <v>87.140389999999996</v>
      </c>
      <c r="G7216" s="24">
        <v>87.140389999999996</v>
      </c>
      <c r="H7216" s="23">
        <v>1.6358299999999999</v>
      </c>
      <c r="I7216" s="23"/>
      <c r="J7216" s="23">
        <v>150</v>
      </c>
      <c r="K7216" s="23"/>
    </row>
    <row r="7217" spans="1:11" ht="12.75" customHeight="1" x14ac:dyDescent="0.25">
      <c r="A7217" s="20">
        <f t="shared" si="225"/>
        <v>43187.333333315852</v>
      </c>
      <c r="B7217" s="29">
        <v>16.1325</v>
      </c>
      <c r="C7217" s="30">
        <v>0.34969</v>
      </c>
      <c r="D7217" s="29">
        <v>115.3407</v>
      </c>
      <c r="E7217" s="29"/>
      <c r="F7217" s="24">
        <f t="shared" si="224"/>
        <v>16.1325</v>
      </c>
      <c r="G7217" s="24">
        <v>16.1325</v>
      </c>
      <c r="H7217" s="23">
        <v>1.63317</v>
      </c>
      <c r="I7217" s="23"/>
      <c r="J7217" s="23">
        <v>150</v>
      </c>
      <c r="K7217" s="23"/>
    </row>
    <row r="7218" spans="1:11" ht="12.75" customHeight="1" x14ac:dyDescent="0.25">
      <c r="A7218" s="20">
        <f t="shared" si="225"/>
        <v>43187.374999982516</v>
      </c>
      <c r="B7218" s="29">
        <v>12.2485</v>
      </c>
      <c r="C7218" s="30">
        <v>0.35386000000000001</v>
      </c>
      <c r="D7218" s="29">
        <v>116.8428</v>
      </c>
      <c r="E7218" s="29"/>
      <c r="F7218" s="24">
        <f t="shared" si="224"/>
        <v>12.2485</v>
      </c>
      <c r="G7218" s="24">
        <v>12.2485</v>
      </c>
      <c r="H7218" s="23">
        <v>1.6328400000000001</v>
      </c>
      <c r="I7218" s="23"/>
      <c r="J7218" s="23">
        <v>150</v>
      </c>
      <c r="K7218" s="23"/>
    </row>
    <row r="7219" spans="1:11" ht="12.75" customHeight="1" x14ac:dyDescent="0.25">
      <c r="A7219" s="20">
        <f t="shared" si="225"/>
        <v>43187.41666664918</v>
      </c>
      <c r="B7219" s="29">
        <v>2.7918699999999999</v>
      </c>
      <c r="C7219" s="30">
        <v>0.30279</v>
      </c>
      <c r="D7219" s="29">
        <v>152.1688</v>
      </c>
      <c r="E7219" s="29"/>
      <c r="F7219" s="24">
        <f t="shared" si="224"/>
        <v>2.7918699999999999</v>
      </c>
      <c r="G7219" s="24">
        <v>2.7918699999999999</v>
      </c>
      <c r="H7219" s="23">
        <v>1.62744</v>
      </c>
      <c r="I7219" s="23"/>
      <c r="J7219" s="23">
        <v>150</v>
      </c>
      <c r="K7219" s="23"/>
    </row>
    <row r="7220" spans="1:11" ht="12.75" customHeight="1" x14ac:dyDescent="0.25">
      <c r="A7220" s="20">
        <f t="shared" si="225"/>
        <v>43187.458333315844</v>
      </c>
      <c r="B7220" s="29"/>
      <c r="C7220" s="30">
        <v>1.16153</v>
      </c>
      <c r="D7220" s="29">
        <v>317.21339999999998</v>
      </c>
      <c r="E7220" s="29"/>
      <c r="F7220" s="24" t="str">
        <f t="shared" si="224"/>
        <v/>
      </c>
      <c r="G7220" s="24" t="s">
        <v>189</v>
      </c>
      <c r="H7220" s="23">
        <v>1.61883</v>
      </c>
      <c r="I7220" s="23"/>
      <c r="J7220" s="23">
        <v>150</v>
      </c>
      <c r="K7220" s="23"/>
    </row>
    <row r="7221" spans="1:11" ht="12.75" customHeight="1" x14ac:dyDescent="0.25">
      <c r="A7221" s="20">
        <f t="shared" si="225"/>
        <v>43187.499999982509</v>
      </c>
      <c r="B7221" s="29">
        <v>21.00872</v>
      </c>
      <c r="C7221" s="30">
        <v>2.05952</v>
      </c>
      <c r="D7221" s="29">
        <v>342.76139999999998</v>
      </c>
      <c r="E7221" s="29"/>
      <c r="F7221" s="24">
        <f t="shared" si="224"/>
        <v>21.00872</v>
      </c>
      <c r="G7221" s="24">
        <v>21.00872</v>
      </c>
      <c r="H7221" s="23">
        <v>1.6147199999999999</v>
      </c>
      <c r="I7221" s="23"/>
      <c r="J7221" s="23">
        <v>150</v>
      </c>
      <c r="K7221" s="23"/>
    </row>
    <row r="7222" spans="1:11" ht="12.75" customHeight="1" x14ac:dyDescent="0.25">
      <c r="A7222" s="20">
        <f t="shared" si="225"/>
        <v>43187.541666649173</v>
      </c>
      <c r="B7222" s="29">
        <v>-0.1885</v>
      </c>
      <c r="C7222" s="30">
        <v>1.77922</v>
      </c>
      <c r="D7222" s="29">
        <v>29.977029999999999</v>
      </c>
      <c r="E7222" s="29"/>
      <c r="F7222" s="24" t="str">
        <f t="shared" si="224"/>
        <v/>
      </c>
      <c r="G7222" s="24" t="s">
        <v>189</v>
      </c>
      <c r="H7222" s="23">
        <v>1.61239</v>
      </c>
      <c r="I7222" s="23"/>
      <c r="J7222" s="23">
        <v>150</v>
      </c>
      <c r="K7222" s="23"/>
    </row>
    <row r="7223" spans="1:11" ht="12.75" customHeight="1" x14ac:dyDescent="0.25">
      <c r="A7223" s="20">
        <f t="shared" si="225"/>
        <v>43187.583333315837</v>
      </c>
      <c r="B7223" s="29">
        <v>13.919219999999999</v>
      </c>
      <c r="C7223" s="30">
        <v>1.9892099999999999</v>
      </c>
      <c r="D7223" s="29">
        <v>5.4863200000000001</v>
      </c>
      <c r="E7223" s="29"/>
      <c r="F7223" s="24">
        <f t="shared" si="224"/>
        <v>13.919219999999999</v>
      </c>
      <c r="G7223" s="24">
        <v>13.919219999999999</v>
      </c>
      <c r="H7223" s="23">
        <v>1.6092500000000001</v>
      </c>
      <c r="I7223" s="23"/>
      <c r="J7223" s="23">
        <v>150</v>
      </c>
      <c r="K7223" s="23"/>
    </row>
    <row r="7224" spans="1:11" ht="12.75" customHeight="1" x14ac:dyDescent="0.25">
      <c r="A7224" s="20">
        <f t="shared" si="225"/>
        <v>43187.624999982501</v>
      </c>
      <c r="B7224" s="29">
        <v>2.3582800000000002</v>
      </c>
      <c r="C7224" s="30">
        <v>1.59361</v>
      </c>
      <c r="D7224" s="29">
        <v>348.61630000000002</v>
      </c>
      <c r="E7224" s="29"/>
      <c r="F7224" s="24">
        <f t="shared" si="224"/>
        <v>2.3582800000000002</v>
      </c>
      <c r="G7224" s="24">
        <v>2.3582800000000002</v>
      </c>
      <c r="H7224" s="23">
        <v>1.60728</v>
      </c>
      <c r="I7224" s="23"/>
      <c r="J7224" s="23">
        <v>150</v>
      </c>
      <c r="K7224" s="23"/>
    </row>
    <row r="7225" spans="1:11" ht="12.75" customHeight="1" x14ac:dyDescent="0.25">
      <c r="A7225" s="20">
        <f t="shared" si="225"/>
        <v>43187.666666649166</v>
      </c>
      <c r="B7225" s="29">
        <v>6.3672199999999997</v>
      </c>
      <c r="C7225" s="30">
        <v>1.93113</v>
      </c>
      <c r="D7225" s="29">
        <v>1.89934</v>
      </c>
      <c r="E7225" s="29"/>
      <c r="F7225" s="24">
        <f t="shared" si="224"/>
        <v>6.3672199999999997</v>
      </c>
      <c r="G7225" s="24">
        <v>6.3672199999999997</v>
      </c>
      <c r="H7225" s="23">
        <v>1.6065</v>
      </c>
      <c r="I7225" s="23"/>
      <c r="J7225" s="23">
        <v>150</v>
      </c>
      <c r="K7225" s="23"/>
    </row>
    <row r="7226" spans="1:11" ht="12.75" customHeight="1" x14ac:dyDescent="0.25">
      <c r="A7226" s="20">
        <f t="shared" si="225"/>
        <v>43187.70833331583</v>
      </c>
      <c r="B7226" s="29">
        <v>25.921389999999999</v>
      </c>
      <c r="C7226" s="30">
        <v>2.1810299999999998</v>
      </c>
      <c r="D7226" s="29">
        <v>298.78370000000001</v>
      </c>
      <c r="E7226" s="29"/>
      <c r="F7226" s="24">
        <f t="shared" si="224"/>
        <v>25.921389999999999</v>
      </c>
      <c r="G7226" s="24">
        <v>25.921389999999999</v>
      </c>
      <c r="H7226" s="23">
        <v>1.6015600000000001</v>
      </c>
      <c r="I7226" s="23"/>
      <c r="J7226" s="23">
        <v>150</v>
      </c>
      <c r="K7226" s="23"/>
    </row>
    <row r="7227" spans="1:11" ht="12.75" customHeight="1" x14ac:dyDescent="0.25">
      <c r="A7227" s="20">
        <f t="shared" si="225"/>
        <v>43187.749999982494</v>
      </c>
      <c r="B7227" s="29">
        <v>13.497450000000001</v>
      </c>
      <c r="C7227" s="30">
        <v>0.80879999999999996</v>
      </c>
      <c r="D7227" s="29">
        <v>21.457229999999999</v>
      </c>
      <c r="E7227" s="29"/>
      <c r="F7227" s="24">
        <f t="shared" si="224"/>
        <v>13.497450000000001</v>
      </c>
      <c r="G7227" s="24">
        <v>13.497450000000001</v>
      </c>
      <c r="H7227" s="23">
        <v>1.60046</v>
      </c>
      <c r="I7227" s="23"/>
      <c r="J7227" s="23">
        <v>150</v>
      </c>
      <c r="K7227" s="23"/>
    </row>
    <row r="7228" spans="1:11" ht="12.75" customHeight="1" x14ac:dyDescent="0.25">
      <c r="A7228" s="20">
        <f t="shared" si="225"/>
        <v>43187.791666649158</v>
      </c>
      <c r="B7228" s="29">
        <v>7.6613300000000004</v>
      </c>
      <c r="C7228" s="30">
        <v>0.60823000000000005</v>
      </c>
      <c r="D7228" s="29">
        <v>290.77010000000001</v>
      </c>
      <c r="E7228" s="29"/>
      <c r="F7228" s="24">
        <f t="shared" si="224"/>
        <v>7.6613300000000004</v>
      </c>
      <c r="G7228" s="24">
        <v>7.6613300000000004</v>
      </c>
      <c r="H7228" s="23">
        <v>1.5967199999999999</v>
      </c>
      <c r="I7228" s="23"/>
      <c r="J7228" s="23">
        <v>150</v>
      </c>
      <c r="K7228" s="23"/>
    </row>
    <row r="7229" spans="1:11" ht="12.75" customHeight="1" x14ac:dyDescent="0.25">
      <c r="A7229" s="20">
        <f t="shared" si="225"/>
        <v>43187.833333315823</v>
      </c>
      <c r="B7229" s="29">
        <v>16.934609999999999</v>
      </c>
      <c r="C7229" s="30">
        <v>0.77644999999999997</v>
      </c>
      <c r="D7229" s="29">
        <v>243.6703</v>
      </c>
      <c r="E7229" s="29"/>
      <c r="F7229" s="24">
        <f t="shared" si="224"/>
        <v>16.934609999999999</v>
      </c>
      <c r="G7229" s="24">
        <v>16.934609999999999</v>
      </c>
      <c r="H7229" s="23">
        <v>1.5963000000000001</v>
      </c>
      <c r="I7229" s="23"/>
      <c r="J7229" s="23">
        <v>150</v>
      </c>
      <c r="K7229" s="23"/>
    </row>
    <row r="7230" spans="1:11" ht="12.75" customHeight="1" x14ac:dyDescent="0.25">
      <c r="A7230" s="20">
        <f t="shared" si="225"/>
        <v>43187.874999982487</v>
      </c>
      <c r="B7230" s="29">
        <v>8.7376100000000001</v>
      </c>
      <c r="C7230" s="30">
        <v>0.41304000000000002</v>
      </c>
      <c r="D7230" s="29">
        <v>49.656930000000003</v>
      </c>
      <c r="E7230" s="29"/>
      <c r="F7230" s="24">
        <f t="shared" si="224"/>
        <v>8.7376100000000001</v>
      </c>
      <c r="G7230" s="24">
        <v>8.7376100000000001</v>
      </c>
      <c r="H7230" s="23">
        <v>1.59084</v>
      </c>
      <c r="I7230" s="23"/>
      <c r="J7230" s="23">
        <v>150</v>
      </c>
      <c r="K7230" s="23"/>
    </row>
    <row r="7231" spans="1:11" ht="12.75" customHeight="1" x14ac:dyDescent="0.25">
      <c r="A7231" s="20">
        <f t="shared" si="225"/>
        <v>43187.916666649151</v>
      </c>
      <c r="B7231" s="29">
        <v>5.0063300000000002</v>
      </c>
      <c r="C7231" s="30">
        <v>0.31328</v>
      </c>
      <c r="D7231" s="29">
        <v>73.960499999999996</v>
      </c>
      <c r="E7231" s="29"/>
      <c r="F7231" s="24">
        <f t="shared" si="224"/>
        <v>5.0063300000000002</v>
      </c>
      <c r="G7231" s="24">
        <v>5.0063300000000002</v>
      </c>
      <c r="H7231" s="23">
        <v>1.58755</v>
      </c>
      <c r="I7231" s="23"/>
      <c r="J7231" s="23">
        <v>150</v>
      </c>
      <c r="K7231" s="23"/>
    </row>
    <row r="7232" spans="1:11" ht="12.75" customHeight="1" x14ac:dyDescent="0.25">
      <c r="A7232" s="20">
        <f t="shared" si="225"/>
        <v>43187.958333315815</v>
      </c>
      <c r="B7232" s="29"/>
      <c r="C7232" s="30">
        <v>0.53607000000000005</v>
      </c>
      <c r="D7232" s="29">
        <v>318.68729999999999</v>
      </c>
      <c r="E7232" s="29"/>
      <c r="F7232" s="24" t="str">
        <f t="shared" si="224"/>
        <v/>
      </c>
      <c r="G7232" s="24" t="s">
        <v>189</v>
      </c>
      <c r="H7232" s="23">
        <v>1.5874600000000001</v>
      </c>
      <c r="I7232" s="23"/>
      <c r="J7232" s="23">
        <v>150</v>
      </c>
      <c r="K7232" s="23"/>
    </row>
    <row r="7233" spans="1:11" ht="12.75" customHeight="1" x14ac:dyDescent="0.25">
      <c r="A7233" s="20">
        <f t="shared" si="225"/>
        <v>43187.999999982479</v>
      </c>
      <c r="B7233" s="29">
        <v>14.6838</v>
      </c>
      <c r="C7233" s="30">
        <v>0.27778999999999998</v>
      </c>
      <c r="D7233" s="29">
        <v>12.91278</v>
      </c>
      <c r="E7233" s="29"/>
      <c r="F7233" s="24">
        <f t="shared" si="224"/>
        <v>14.6838</v>
      </c>
      <c r="G7233" s="24">
        <v>14.6838</v>
      </c>
      <c r="H7233" s="23">
        <v>1.5864799999999999</v>
      </c>
      <c r="I7233" s="23"/>
      <c r="J7233" s="23">
        <v>150</v>
      </c>
      <c r="K7233" s="23"/>
    </row>
    <row r="7234" spans="1:11" ht="12.75" customHeight="1" x14ac:dyDescent="0.25">
      <c r="A7234" s="20">
        <f t="shared" si="225"/>
        <v>43188.041666649144</v>
      </c>
      <c r="B7234" s="29">
        <v>10.81067</v>
      </c>
      <c r="C7234" s="30">
        <v>0.31580999999999998</v>
      </c>
      <c r="D7234" s="29">
        <v>358.36829999999998</v>
      </c>
      <c r="E7234" s="29"/>
      <c r="F7234" s="24">
        <f t="shared" si="224"/>
        <v>10.81067</v>
      </c>
      <c r="G7234" s="24">
        <v>10.81067</v>
      </c>
      <c r="H7234" s="23">
        <v>1.5856300000000001</v>
      </c>
      <c r="I7234" s="23">
        <f>COUNTIF(G7234:G7257,"&gt;150")</f>
        <v>0</v>
      </c>
      <c r="J7234" s="23">
        <v>150</v>
      </c>
      <c r="K7234" s="23"/>
    </row>
    <row r="7235" spans="1:11" ht="12.75" customHeight="1" x14ac:dyDescent="0.25">
      <c r="A7235" s="20">
        <f t="shared" si="225"/>
        <v>43188.083333315808</v>
      </c>
      <c r="B7235" s="29">
        <v>13.53262</v>
      </c>
      <c r="C7235" s="30">
        <v>0.39767999999999998</v>
      </c>
      <c r="D7235" s="29">
        <v>293.42169999999999</v>
      </c>
      <c r="E7235" s="29"/>
      <c r="F7235" s="24">
        <f t="shared" si="224"/>
        <v>13.53262</v>
      </c>
      <c r="G7235" s="24">
        <v>13.53262</v>
      </c>
      <c r="H7235" s="23">
        <v>1.58494</v>
      </c>
      <c r="I7235" s="23"/>
      <c r="J7235" s="23">
        <v>150</v>
      </c>
      <c r="K7235" s="23"/>
    </row>
    <row r="7236" spans="1:11" ht="12.75" customHeight="1" x14ac:dyDescent="0.25">
      <c r="A7236" s="20">
        <f t="shared" si="225"/>
        <v>43188.124999982472</v>
      </c>
      <c r="B7236" s="29">
        <v>-1.7600000000000001E-2</v>
      </c>
      <c r="C7236" s="30">
        <v>0.22721</v>
      </c>
      <c r="D7236" s="29">
        <v>5.8519500000000004</v>
      </c>
      <c r="E7236" s="29"/>
      <c r="F7236" s="24" t="str">
        <f t="shared" si="224"/>
        <v/>
      </c>
      <c r="G7236" s="24" t="s">
        <v>189</v>
      </c>
      <c r="H7236" s="23">
        <v>1.5783799999999999</v>
      </c>
      <c r="I7236" s="23"/>
      <c r="J7236" s="23">
        <v>150</v>
      </c>
      <c r="K7236" s="23"/>
    </row>
    <row r="7237" spans="1:11" ht="12.75" customHeight="1" x14ac:dyDescent="0.25">
      <c r="A7237" s="20">
        <f t="shared" si="225"/>
        <v>43188.166666649136</v>
      </c>
      <c r="B7237" s="29">
        <v>6.9378200000000003</v>
      </c>
      <c r="C7237" s="30">
        <v>0.36192000000000002</v>
      </c>
      <c r="D7237" s="29">
        <v>246.91890000000001</v>
      </c>
      <c r="E7237" s="29"/>
      <c r="F7237" s="24">
        <f t="shared" si="224"/>
        <v>6.9378200000000003</v>
      </c>
      <c r="G7237" s="24">
        <v>6.9378200000000003</v>
      </c>
      <c r="H7237" s="23">
        <v>1.57622</v>
      </c>
      <c r="I7237" s="23"/>
      <c r="J7237" s="23">
        <v>150</v>
      </c>
      <c r="K7237" s="23"/>
    </row>
    <row r="7238" spans="1:11" ht="12.75" customHeight="1" x14ac:dyDescent="0.25">
      <c r="A7238" s="20">
        <f t="shared" si="225"/>
        <v>43188.208333315801</v>
      </c>
      <c r="B7238" s="29">
        <v>8.1442200000000007</v>
      </c>
      <c r="C7238" s="30">
        <v>0.36890000000000001</v>
      </c>
      <c r="D7238" s="29">
        <v>149.4453</v>
      </c>
      <c r="E7238" s="29"/>
      <c r="F7238" s="24">
        <f t="shared" si="224"/>
        <v>8.1442200000000007</v>
      </c>
      <c r="G7238" s="24">
        <v>8.1442200000000007</v>
      </c>
      <c r="H7238" s="23">
        <v>1.5732699999999999</v>
      </c>
      <c r="I7238" s="23"/>
      <c r="J7238" s="23">
        <v>150</v>
      </c>
      <c r="K7238" s="23"/>
    </row>
    <row r="7239" spans="1:11" ht="12.75" customHeight="1" x14ac:dyDescent="0.25">
      <c r="A7239" s="20">
        <f t="shared" si="225"/>
        <v>43188.249999982465</v>
      </c>
      <c r="B7239" s="29">
        <v>12.114789999999999</v>
      </c>
      <c r="C7239" s="30">
        <v>0.14174</v>
      </c>
      <c r="D7239" s="29">
        <v>41.502090000000003</v>
      </c>
      <c r="E7239" s="29"/>
      <c r="F7239" s="24">
        <f t="shared" si="224"/>
        <v>12.114789999999999</v>
      </c>
      <c r="G7239" s="24">
        <v>12.114789999999999</v>
      </c>
      <c r="H7239" s="23">
        <v>1.57</v>
      </c>
      <c r="I7239" s="23"/>
      <c r="J7239" s="23">
        <v>150</v>
      </c>
      <c r="K7239" s="23"/>
    </row>
    <row r="7240" spans="1:11" ht="12.75" customHeight="1" x14ac:dyDescent="0.25">
      <c r="A7240" s="20">
        <f t="shared" si="225"/>
        <v>43188.291666649129</v>
      </c>
      <c r="B7240" s="29">
        <v>37.830530000000003</v>
      </c>
      <c r="C7240" s="30">
        <v>0.29437999999999998</v>
      </c>
      <c r="D7240" s="29">
        <v>42.07985</v>
      </c>
      <c r="E7240" s="29"/>
      <c r="F7240" s="24">
        <f t="shared" si="224"/>
        <v>37.830530000000003</v>
      </c>
      <c r="G7240" s="24">
        <v>37.830530000000003</v>
      </c>
      <c r="H7240" s="23">
        <v>1.56917</v>
      </c>
      <c r="I7240" s="23"/>
      <c r="J7240" s="23">
        <v>150</v>
      </c>
      <c r="K7240" s="23"/>
    </row>
    <row r="7241" spans="1:11" ht="12.75" customHeight="1" x14ac:dyDescent="0.25">
      <c r="A7241" s="20">
        <f t="shared" si="225"/>
        <v>43188.333333315793</v>
      </c>
      <c r="B7241" s="29">
        <v>19.565850000000001</v>
      </c>
      <c r="C7241" s="30">
        <v>0.26701999999999998</v>
      </c>
      <c r="D7241" s="29">
        <v>66.917869999999994</v>
      </c>
      <c r="E7241" s="29"/>
      <c r="F7241" s="24">
        <f t="shared" si="224"/>
        <v>19.565850000000001</v>
      </c>
      <c r="G7241" s="24">
        <v>19.565850000000001</v>
      </c>
      <c r="H7241" s="23">
        <v>1.5648899999999999</v>
      </c>
      <c r="I7241" s="23"/>
      <c r="J7241" s="23">
        <v>150</v>
      </c>
      <c r="K7241" s="23"/>
    </row>
    <row r="7242" spans="1:11" ht="12.75" customHeight="1" x14ac:dyDescent="0.25">
      <c r="A7242" s="20">
        <f t="shared" si="225"/>
        <v>43188.374999982458</v>
      </c>
      <c r="B7242" s="29">
        <v>11.969939999999999</v>
      </c>
      <c r="C7242" s="30">
        <v>0.25779999999999997</v>
      </c>
      <c r="D7242" s="29">
        <v>9.4081100000000006</v>
      </c>
      <c r="E7242" s="29"/>
      <c r="F7242" s="24">
        <f t="shared" si="224"/>
        <v>11.969939999999999</v>
      </c>
      <c r="G7242" s="24">
        <v>11.969939999999999</v>
      </c>
      <c r="H7242" s="23">
        <v>1.5612900000000001</v>
      </c>
      <c r="I7242" s="23"/>
      <c r="J7242" s="23">
        <v>150</v>
      </c>
      <c r="K7242" s="23"/>
    </row>
    <row r="7243" spans="1:11" ht="12.75" customHeight="1" x14ac:dyDescent="0.25">
      <c r="A7243" s="20">
        <f t="shared" si="225"/>
        <v>43188.416666649122</v>
      </c>
      <c r="B7243" s="29">
        <v>19</v>
      </c>
      <c r="C7243" s="30"/>
      <c r="D7243" s="29"/>
      <c r="E7243" s="29"/>
      <c r="F7243" s="24">
        <f t="shared" ref="F7243:F7306" si="226">IF(AND(B7243&gt;0,ISNUMBER(B7243)),B7243,"")</f>
        <v>19</v>
      </c>
      <c r="G7243" s="24">
        <v>19</v>
      </c>
      <c r="H7243" s="23">
        <v>1.5553300000000001</v>
      </c>
      <c r="I7243" s="23"/>
      <c r="J7243" s="23">
        <v>150</v>
      </c>
      <c r="K7243" s="23"/>
    </row>
    <row r="7244" spans="1:11" ht="12.75" customHeight="1" x14ac:dyDescent="0.25">
      <c r="A7244" s="20">
        <f t="shared" ref="A7244:A7307" si="227">A7243+1/24</f>
        <v>43188.458333315786</v>
      </c>
      <c r="B7244" s="29">
        <v>25.5</v>
      </c>
      <c r="C7244" s="30"/>
      <c r="D7244" s="29"/>
      <c r="E7244" s="29"/>
      <c r="F7244" s="24">
        <f t="shared" si="226"/>
        <v>25.5</v>
      </c>
      <c r="G7244" s="24">
        <v>25.5</v>
      </c>
      <c r="H7244" s="23">
        <v>1.55233</v>
      </c>
      <c r="I7244" s="23"/>
      <c r="J7244" s="23">
        <v>150</v>
      </c>
      <c r="K7244" s="23"/>
    </row>
    <row r="7245" spans="1:11" ht="12.75" customHeight="1" x14ac:dyDescent="0.25">
      <c r="A7245" s="20">
        <f t="shared" si="227"/>
        <v>43188.49999998245</v>
      </c>
      <c r="B7245" s="29">
        <v>118.5</v>
      </c>
      <c r="C7245" s="30"/>
      <c r="D7245" s="29"/>
      <c r="E7245" s="29"/>
      <c r="F7245" s="24">
        <f t="shared" si="226"/>
        <v>118.5</v>
      </c>
      <c r="G7245" s="24">
        <v>118.5</v>
      </c>
      <c r="H7245" s="23">
        <v>1.5515600000000001</v>
      </c>
      <c r="I7245" s="23"/>
      <c r="J7245" s="23">
        <v>150</v>
      </c>
      <c r="K7245" s="23"/>
    </row>
    <row r="7246" spans="1:11" ht="12.75" customHeight="1" x14ac:dyDescent="0.25">
      <c r="A7246" s="20">
        <f t="shared" si="227"/>
        <v>43188.541666649115</v>
      </c>
      <c r="B7246" s="29">
        <v>63</v>
      </c>
      <c r="C7246" s="30"/>
      <c r="D7246" s="29"/>
      <c r="E7246" s="29"/>
      <c r="F7246" s="24">
        <f t="shared" si="226"/>
        <v>63</v>
      </c>
      <c r="G7246" s="24">
        <v>63</v>
      </c>
      <c r="H7246" s="23">
        <v>1.54817</v>
      </c>
      <c r="I7246" s="23"/>
      <c r="J7246" s="23">
        <v>150</v>
      </c>
      <c r="K7246" s="23"/>
    </row>
    <row r="7247" spans="1:11" ht="12.75" customHeight="1" x14ac:dyDescent="0.25">
      <c r="A7247" s="20">
        <f t="shared" si="227"/>
        <v>43188.583333315779</v>
      </c>
      <c r="B7247" s="29">
        <v>43</v>
      </c>
      <c r="C7247" s="30"/>
      <c r="D7247" s="29"/>
      <c r="E7247" s="29"/>
      <c r="F7247" s="24">
        <f t="shared" si="226"/>
        <v>43</v>
      </c>
      <c r="G7247" s="24">
        <v>43</v>
      </c>
      <c r="H7247" s="23">
        <v>1.54067</v>
      </c>
      <c r="I7247" s="23"/>
      <c r="J7247" s="23">
        <v>150</v>
      </c>
      <c r="K7247" s="23"/>
    </row>
    <row r="7248" spans="1:11" ht="12.75" customHeight="1" x14ac:dyDescent="0.25">
      <c r="A7248" s="20">
        <f t="shared" si="227"/>
        <v>43188.624999982443</v>
      </c>
      <c r="B7248" s="29">
        <v>47</v>
      </c>
      <c r="C7248" s="30"/>
      <c r="D7248" s="29"/>
      <c r="E7248" s="29"/>
      <c r="F7248" s="24">
        <f t="shared" si="226"/>
        <v>47</v>
      </c>
      <c r="G7248" s="24">
        <v>47</v>
      </c>
      <c r="H7248" s="23">
        <v>1.53739</v>
      </c>
      <c r="I7248" s="23"/>
      <c r="J7248" s="23">
        <v>150</v>
      </c>
      <c r="K7248" s="23"/>
    </row>
    <row r="7249" spans="1:11" ht="12.75" customHeight="1" x14ac:dyDescent="0.25">
      <c r="A7249" s="20">
        <f t="shared" si="227"/>
        <v>43188.666666649107</v>
      </c>
      <c r="B7249" s="29">
        <v>78</v>
      </c>
      <c r="C7249" s="30"/>
      <c r="D7249" s="29"/>
      <c r="E7249" s="29"/>
      <c r="F7249" s="24">
        <f t="shared" si="226"/>
        <v>78</v>
      </c>
      <c r="G7249" s="24">
        <v>78</v>
      </c>
      <c r="H7249" s="23">
        <v>1.53539</v>
      </c>
      <c r="I7249" s="23"/>
      <c r="J7249" s="23">
        <v>150</v>
      </c>
      <c r="K7249" s="23"/>
    </row>
    <row r="7250" spans="1:11" ht="12.75" customHeight="1" x14ac:dyDescent="0.25">
      <c r="A7250" s="20">
        <f t="shared" si="227"/>
        <v>43188.708333315772</v>
      </c>
      <c r="B7250" s="29">
        <v>128</v>
      </c>
      <c r="C7250" s="30"/>
      <c r="D7250" s="29"/>
      <c r="E7250" s="29"/>
      <c r="F7250" s="24">
        <f t="shared" si="226"/>
        <v>128</v>
      </c>
      <c r="G7250" s="24">
        <v>128</v>
      </c>
      <c r="H7250" s="23">
        <v>1.5307500000000001</v>
      </c>
      <c r="I7250" s="23"/>
      <c r="J7250" s="23">
        <v>150</v>
      </c>
      <c r="K7250" s="23"/>
    </row>
    <row r="7251" spans="1:11" ht="12.75" customHeight="1" x14ac:dyDescent="0.25">
      <c r="A7251" s="20">
        <f t="shared" si="227"/>
        <v>43188.749999982436</v>
      </c>
      <c r="B7251" s="29">
        <v>75</v>
      </c>
      <c r="C7251" s="30"/>
      <c r="D7251" s="29"/>
      <c r="E7251" s="29"/>
      <c r="F7251" s="24">
        <f t="shared" si="226"/>
        <v>75</v>
      </c>
      <c r="G7251" s="24">
        <v>75</v>
      </c>
      <c r="H7251" s="23">
        <v>1.51895</v>
      </c>
      <c r="I7251" s="23"/>
      <c r="J7251" s="23">
        <v>150</v>
      </c>
      <c r="K7251" s="23"/>
    </row>
    <row r="7252" spans="1:11" ht="12.75" customHeight="1" x14ac:dyDescent="0.25">
      <c r="A7252" s="20">
        <f t="shared" si="227"/>
        <v>43188.7916666491</v>
      </c>
      <c r="B7252" s="29">
        <v>90</v>
      </c>
      <c r="C7252" s="30"/>
      <c r="D7252" s="29"/>
      <c r="E7252" s="29"/>
      <c r="F7252" s="24">
        <f t="shared" si="226"/>
        <v>90</v>
      </c>
      <c r="G7252" s="24">
        <v>90</v>
      </c>
      <c r="H7252" s="23">
        <v>1.5107200000000001</v>
      </c>
      <c r="I7252" s="23"/>
      <c r="J7252" s="23">
        <v>150</v>
      </c>
      <c r="K7252" s="23"/>
    </row>
    <row r="7253" spans="1:11" ht="12.75" customHeight="1" x14ac:dyDescent="0.25">
      <c r="A7253" s="20">
        <f t="shared" si="227"/>
        <v>43188.833333315764</v>
      </c>
      <c r="B7253" s="29"/>
      <c r="C7253" s="30"/>
      <c r="D7253" s="29"/>
      <c r="E7253" s="29"/>
      <c r="F7253" s="24" t="str">
        <f t="shared" si="226"/>
        <v/>
      </c>
      <c r="G7253" s="24" t="s">
        <v>189</v>
      </c>
      <c r="H7253" s="23">
        <v>1.5064299999999999</v>
      </c>
      <c r="I7253" s="23"/>
      <c r="J7253" s="23">
        <v>150</v>
      </c>
      <c r="K7253" s="23"/>
    </row>
    <row r="7254" spans="1:11" ht="12.75" customHeight="1" x14ac:dyDescent="0.25">
      <c r="A7254" s="20">
        <f t="shared" si="227"/>
        <v>43188.874999982429</v>
      </c>
      <c r="B7254" s="29">
        <v>54</v>
      </c>
      <c r="C7254" s="30"/>
      <c r="D7254" s="29"/>
      <c r="E7254" s="29"/>
      <c r="F7254" s="24">
        <f t="shared" si="226"/>
        <v>54</v>
      </c>
      <c r="G7254" s="24">
        <v>54</v>
      </c>
      <c r="H7254" s="23">
        <v>1.5043299999999999</v>
      </c>
      <c r="I7254" s="23"/>
      <c r="J7254" s="23">
        <v>150</v>
      </c>
      <c r="K7254" s="23"/>
    </row>
    <row r="7255" spans="1:11" ht="12.75" customHeight="1" x14ac:dyDescent="0.25">
      <c r="A7255" s="20">
        <f t="shared" si="227"/>
        <v>43188.916666649093</v>
      </c>
      <c r="B7255" s="29">
        <v>39</v>
      </c>
      <c r="C7255" s="30"/>
      <c r="D7255" s="29"/>
      <c r="E7255" s="29"/>
      <c r="F7255" s="24">
        <f t="shared" si="226"/>
        <v>39</v>
      </c>
      <c r="G7255" s="24">
        <v>39</v>
      </c>
      <c r="H7255" s="23">
        <v>1.50383</v>
      </c>
      <c r="I7255" s="23"/>
      <c r="J7255" s="23">
        <v>150</v>
      </c>
      <c r="K7255" s="23"/>
    </row>
    <row r="7256" spans="1:11" ht="12.75" customHeight="1" x14ac:dyDescent="0.25">
      <c r="A7256" s="20">
        <f t="shared" si="227"/>
        <v>43188.958333315757</v>
      </c>
      <c r="B7256" s="29">
        <v>11</v>
      </c>
      <c r="C7256" s="30"/>
      <c r="D7256" s="29"/>
      <c r="E7256" s="29"/>
      <c r="F7256" s="24">
        <f t="shared" si="226"/>
        <v>11</v>
      </c>
      <c r="G7256" s="24">
        <v>11</v>
      </c>
      <c r="H7256" s="23">
        <v>1.49149</v>
      </c>
      <c r="I7256" s="23"/>
      <c r="J7256" s="23">
        <v>150</v>
      </c>
      <c r="K7256" s="23"/>
    </row>
    <row r="7257" spans="1:11" ht="12.75" customHeight="1" x14ac:dyDescent="0.25">
      <c r="A7257" s="20">
        <f t="shared" si="227"/>
        <v>43188.999999982421</v>
      </c>
      <c r="B7257" s="29">
        <v>8</v>
      </c>
      <c r="C7257" s="30"/>
      <c r="D7257" s="29"/>
      <c r="E7257" s="29"/>
      <c r="F7257" s="24">
        <f t="shared" si="226"/>
        <v>8</v>
      </c>
      <c r="G7257" s="24">
        <v>8</v>
      </c>
      <c r="H7257" s="23">
        <v>1.4910000000000001</v>
      </c>
      <c r="I7257" s="23"/>
      <c r="J7257" s="23">
        <v>150</v>
      </c>
      <c r="K7257" s="23"/>
    </row>
    <row r="7258" spans="1:11" ht="12.75" customHeight="1" x14ac:dyDescent="0.25">
      <c r="A7258" s="20">
        <f t="shared" si="227"/>
        <v>43189.041666649086</v>
      </c>
      <c r="B7258" s="29">
        <v>14</v>
      </c>
      <c r="C7258" s="30"/>
      <c r="D7258" s="29"/>
      <c r="E7258" s="29"/>
      <c r="F7258" s="24">
        <f t="shared" si="226"/>
        <v>14</v>
      </c>
      <c r="G7258" s="24">
        <v>14</v>
      </c>
      <c r="H7258" s="23">
        <v>1.4786699999999999</v>
      </c>
      <c r="I7258" s="23">
        <f>COUNTIF(G7258:G7281,"&gt;150")</f>
        <v>0</v>
      </c>
      <c r="J7258" s="23">
        <v>150</v>
      </c>
      <c r="K7258" s="23"/>
    </row>
    <row r="7259" spans="1:11" ht="12.75" customHeight="1" x14ac:dyDescent="0.25">
      <c r="A7259" s="20">
        <f t="shared" si="227"/>
        <v>43189.08333331575</v>
      </c>
      <c r="B7259" s="29">
        <v>11.5</v>
      </c>
      <c r="C7259" s="30"/>
      <c r="D7259" s="29"/>
      <c r="E7259" s="29"/>
      <c r="F7259" s="24">
        <f t="shared" si="226"/>
        <v>11.5</v>
      </c>
      <c r="G7259" s="24">
        <v>11.5</v>
      </c>
      <c r="H7259" s="23">
        <v>1.4768399999999999</v>
      </c>
      <c r="I7259" s="23"/>
      <c r="J7259" s="23">
        <v>150</v>
      </c>
      <c r="K7259" s="23"/>
    </row>
    <row r="7260" spans="1:11" ht="12.75" customHeight="1" x14ac:dyDescent="0.25">
      <c r="A7260" s="20">
        <f t="shared" si="227"/>
        <v>43189.124999982414</v>
      </c>
      <c r="B7260" s="29">
        <v>8.5</v>
      </c>
      <c r="C7260" s="30"/>
      <c r="D7260" s="29"/>
      <c r="E7260" s="29"/>
      <c r="F7260" s="24">
        <f t="shared" si="226"/>
        <v>8.5</v>
      </c>
      <c r="G7260" s="24">
        <v>8.5</v>
      </c>
      <c r="H7260" s="23">
        <v>1.4679500000000001</v>
      </c>
      <c r="I7260" s="23"/>
      <c r="J7260" s="23">
        <v>150</v>
      </c>
      <c r="K7260" s="23"/>
    </row>
    <row r="7261" spans="1:11" ht="12.75" customHeight="1" x14ac:dyDescent="0.25">
      <c r="A7261" s="20">
        <f t="shared" si="227"/>
        <v>43189.166666649078</v>
      </c>
      <c r="B7261" s="29">
        <v>12</v>
      </c>
      <c r="C7261" s="30"/>
      <c r="D7261" s="29"/>
      <c r="E7261" s="29"/>
      <c r="F7261" s="24">
        <f t="shared" si="226"/>
        <v>12</v>
      </c>
      <c r="G7261" s="24">
        <v>12</v>
      </c>
      <c r="H7261" s="23">
        <v>1.4675</v>
      </c>
      <c r="I7261" s="23"/>
      <c r="J7261" s="23">
        <v>150</v>
      </c>
      <c r="K7261" s="23"/>
    </row>
    <row r="7262" spans="1:11" ht="12.75" customHeight="1" x14ac:dyDescent="0.25">
      <c r="A7262" s="20">
        <f t="shared" si="227"/>
        <v>43189.208333315742</v>
      </c>
      <c r="B7262" s="29">
        <v>11</v>
      </c>
      <c r="C7262" s="30"/>
      <c r="D7262" s="29"/>
      <c r="E7262" s="29"/>
      <c r="F7262" s="24">
        <f t="shared" si="226"/>
        <v>11</v>
      </c>
      <c r="G7262" s="24">
        <v>11</v>
      </c>
      <c r="H7262" s="23">
        <v>1.4659500000000001</v>
      </c>
      <c r="I7262" s="23"/>
      <c r="J7262" s="23">
        <v>150</v>
      </c>
      <c r="K7262" s="23"/>
    </row>
    <row r="7263" spans="1:11" ht="12.75" customHeight="1" x14ac:dyDescent="0.25">
      <c r="A7263" s="20">
        <f t="shared" si="227"/>
        <v>43189.249999982407</v>
      </c>
      <c r="B7263" s="29">
        <v>23</v>
      </c>
      <c r="C7263" s="30"/>
      <c r="D7263" s="29"/>
      <c r="E7263" s="29"/>
      <c r="F7263" s="24">
        <f t="shared" si="226"/>
        <v>23</v>
      </c>
      <c r="G7263" s="24">
        <v>23</v>
      </c>
      <c r="H7263" s="23">
        <v>1.4608099999999999</v>
      </c>
      <c r="I7263" s="23"/>
      <c r="J7263" s="23">
        <v>150</v>
      </c>
      <c r="K7263" s="23"/>
    </row>
    <row r="7264" spans="1:11" ht="12.75" customHeight="1" x14ac:dyDescent="0.25">
      <c r="A7264" s="20">
        <f t="shared" si="227"/>
        <v>43189.291666649071</v>
      </c>
      <c r="B7264" s="29">
        <v>14</v>
      </c>
      <c r="C7264" s="30"/>
      <c r="D7264" s="29"/>
      <c r="E7264" s="29"/>
      <c r="F7264" s="24">
        <f t="shared" si="226"/>
        <v>14</v>
      </c>
      <c r="G7264" s="24">
        <v>14</v>
      </c>
      <c r="H7264" s="23">
        <v>1.4598100000000001</v>
      </c>
      <c r="I7264" s="23"/>
      <c r="J7264" s="23">
        <v>150</v>
      </c>
      <c r="K7264" s="23"/>
    </row>
    <row r="7265" spans="1:11" ht="12.75" customHeight="1" x14ac:dyDescent="0.25">
      <c r="A7265" s="20">
        <f t="shared" si="227"/>
        <v>43189.333333315735</v>
      </c>
      <c r="B7265" s="29">
        <v>13.5</v>
      </c>
      <c r="C7265" s="30"/>
      <c r="D7265" s="29"/>
      <c r="E7265" s="29"/>
      <c r="F7265" s="24">
        <f t="shared" si="226"/>
        <v>13.5</v>
      </c>
      <c r="G7265" s="24">
        <v>13.5</v>
      </c>
      <c r="H7265" s="23">
        <v>1.4534100000000001</v>
      </c>
      <c r="I7265" s="23"/>
      <c r="J7265" s="23">
        <v>150</v>
      </c>
      <c r="K7265" s="23"/>
    </row>
    <row r="7266" spans="1:11" ht="12.75" customHeight="1" x14ac:dyDescent="0.25">
      <c r="A7266" s="20">
        <f t="shared" si="227"/>
        <v>43189.374999982399</v>
      </c>
      <c r="B7266" s="29">
        <v>14.5</v>
      </c>
      <c r="C7266" s="30"/>
      <c r="D7266" s="29"/>
      <c r="E7266" s="29"/>
      <c r="F7266" s="24">
        <f t="shared" si="226"/>
        <v>14.5</v>
      </c>
      <c r="G7266" s="24">
        <v>14.5</v>
      </c>
      <c r="H7266" s="23">
        <v>1.45333</v>
      </c>
      <c r="I7266" s="23"/>
      <c r="J7266" s="23">
        <v>150</v>
      </c>
      <c r="K7266" s="23"/>
    </row>
    <row r="7267" spans="1:11" ht="12.75" customHeight="1" x14ac:dyDescent="0.25">
      <c r="A7267" s="20">
        <f t="shared" si="227"/>
        <v>43189.416666649064</v>
      </c>
      <c r="B7267" s="29">
        <v>20.5</v>
      </c>
      <c r="C7267" s="30"/>
      <c r="D7267" s="29"/>
      <c r="E7267" s="29"/>
      <c r="F7267" s="24">
        <f t="shared" si="226"/>
        <v>20.5</v>
      </c>
      <c r="G7267" s="24">
        <v>20.5</v>
      </c>
      <c r="H7267" s="23">
        <v>1.44617</v>
      </c>
      <c r="I7267" s="23"/>
      <c r="J7267" s="23">
        <v>150</v>
      </c>
      <c r="K7267" s="23"/>
    </row>
    <row r="7268" spans="1:11" ht="12.75" customHeight="1" x14ac:dyDescent="0.25">
      <c r="A7268" s="20">
        <f t="shared" si="227"/>
        <v>43189.458333315728</v>
      </c>
      <c r="B7268" s="29">
        <v>38</v>
      </c>
      <c r="C7268" s="30"/>
      <c r="D7268" s="29"/>
      <c r="E7268" s="29"/>
      <c r="F7268" s="24">
        <f t="shared" si="226"/>
        <v>38</v>
      </c>
      <c r="G7268" s="24">
        <v>38</v>
      </c>
      <c r="H7268" s="23">
        <v>1.44417</v>
      </c>
      <c r="I7268" s="23"/>
      <c r="J7268" s="23">
        <v>150</v>
      </c>
      <c r="K7268" s="23"/>
    </row>
    <row r="7269" spans="1:11" ht="12.75" customHeight="1" x14ac:dyDescent="0.25">
      <c r="A7269" s="20">
        <f t="shared" si="227"/>
        <v>43189.499999982392</v>
      </c>
      <c r="B7269" s="29">
        <v>44.5</v>
      </c>
      <c r="C7269" s="30"/>
      <c r="D7269" s="29"/>
      <c r="E7269" s="29"/>
      <c r="F7269" s="24">
        <f t="shared" si="226"/>
        <v>44.5</v>
      </c>
      <c r="G7269" s="24">
        <v>44.5</v>
      </c>
      <c r="H7269" s="23">
        <v>1.4393800000000001</v>
      </c>
      <c r="I7269" s="23"/>
      <c r="J7269" s="23">
        <v>150</v>
      </c>
      <c r="K7269" s="23"/>
    </row>
    <row r="7270" spans="1:11" ht="12.75" customHeight="1" x14ac:dyDescent="0.25">
      <c r="A7270" s="20">
        <f t="shared" si="227"/>
        <v>43189.541666649056</v>
      </c>
      <c r="B7270" s="29">
        <v>27.5</v>
      </c>
      <c r="C7270" s="30"/>
      <c r="D7270" s="29"/>
      <c r="E7270" s="29"/>
      <c r="F7270" s="24">
        <f t="shared" si="226"/>
        <v>27.5</v>
      </c>
      <c r="G7270" s="24">
        <v>27.5</v>
      </c>
      <c r="H7270" s="23">
        <v>1.4373800000000001</v>
      </c>
      <c r="I7270" s="23"/>
      <c r="J7270" s="23">
        <v>150</v>
      </c>
      <c r="K7270" s="23"/>
    </row>
    <row r="7271" spans="1:11" ht="12.75" customHeight="1" x14ac:dyDescent="0.25">
      <c r="A7271" s="20">
        <f t="shared" si="227"/>
        <v>43189.583333315721</v>
      </c>
      <c r="B7271" s="29">
        <v>52.5</v>
      </c>
      <c r="C7271" s="30"/>
      <c r="D7271" s="29"/>
      <c r="E7271" s="29"/>
      <c r="F7271" s="24">
        <f t="shared" si="226"/>
        <v>52.5</v>
      </c>
      <c r="G7271" s="24">
        <v>52.5</v>
      </c>
      <c r="H7271" s="23">
        <v>1.4341699999999999</v>
      </c>
      <c r="I7271" s="23"/>
      <c r="J7271" s="23">
        <v>150</v>
      </c>
      <c r="K7271" s="23"/>
    </row>
    <row r="7272" spans="1:11" ht="12.75" customHeight="1" x14ac:dyDescent="0.25">
      <c r="A7272" s="20">
        <f t="shared" si="227"/>
        <v>43189.624999982385</v>
      </c>
      <c r="B7272" s="29">
        <v>56</v>
      </c>
      <c r="C7272" s="30"/>
      <c r="D7272" s="29"/>
      <c r="E7272" s="29"/>
      <c r="F7272" s="24">
        <f t="shared" si="226"/>
        <v>56</v>
      </c>
      <c r="G7272" s="24">
        <v>56</v>
      </c>
      <c r="H7272" s="23">
        <v>1.4319299999999999</v>
      </c>
      <c r="I7272" s="23"/>
      <c r="J7272" s="23">
        <v>150</v>
      </c>
      <c r="K7272" s="23"/>
    </row>
    <row r="7273" spans="1:11" ht="12.75" customHeight="1" x14ac:dyDescent="0.25">
      <c r="A7273" s="20">
        <f t="shared" si="227"/>
        <v>43189.666666649049</v>
      </c>
      <c r="B7273" s="29">
        <v>39.5</v>
      </c>
      <c r="C7273" s="30"/>
      <c r="D7273" s="29"/>
      <c r="E7273" s="29"/>
      <c r="F7273" s="24">
        <f t="shared" si="226"/>
        <v>39.5</v>
      </c>
      <c r="G7273" s="24">
        <v>39.5</v>
      </c>
      <c r="H7273" s="23">
        <v>1.4239999999999999</v>
      </c>
      <c r="I7273" s="23"/>
      <c r="J7273" s="23">
        <v>150</v>
      </c>
      <c r="K7273" s="23"/>
    </row>
    <row r="7274" spans="1:11" ht="12.75" customHeight="1" x14ac:dyDescent="0.25">
      <c r="A7274" s="20">
        <f t="shared" si="227"/>
        <v>43189.708333315713</v>
      </c>
      <c r="B7274" s="29">
        <v>61.5</v>
      </c>
      <c r="C7274" s="30"/>
      <c r="D7274" s="29"/>
      <c r="E7274" s="29"/>
      <c r="F7274" s="24">
        <f t="shared" si="226"/>
        <v>61.5</v>
      </c>
      <c r="G7274" s="24">
        <v>61.5</v>
      </c>
      <c r="H7274" s="23">
        <v>1.4186700000000001</v>
      </c>
      <c r="I7274" s="23"/>
      <c r="J7274" s="23">
        <v>150</v>
      </c>
      <c r="K7274" s="23"/>
    </row>
    <row r="7275" spans="1:11" ht="12.75" customHeight="1" x14ac:dyDescent="0.25">
      <c r="A7275" s="20">
        <f t="shared" si="227"/>
        <v>43189.749999982378</v>
      </c>
      <c r="B7275" s="29">
        <v>74</v>
      </c>
      <c r="C7275" s="30"/>
      <c r="D7275" s="29"/>
      <c r="E7275" s="29"/>
      <c r="F7275" s="24">
        <f t="shared" si="226"/>
        <v>74</v>
      </c>
      <c r="G7275" s="24">
        <v>74</v>
      </c>
      <c r="H7275" s="23">
        <v>1.4181299999999999</v>
      </c>
      <c r="I7275" s="23"/>
      <c r="J7275" s="23">
        <v>150</v>
      </c>
      <c r="K7275" s="23"/>
    </row>
    <row r="7276" spans="1:11" ht="12.75" customHeight="1" x14ac:dyDescent="0.25">
      <c r="A7276" s="20">
        <f t="shared" si="227"/>
        <v>43189.791666649042</v>
      </c>
      <c r="B7276" s="29">
        <v>33</v>
      </c>
      <c r="C7276" s="30"/>
      <c r="D7276" s="29"/>
      <c r="E7276" s="29"/>
      <c r="F7276" s="24">
        <f t="shared" si="226"/>
        <v>33</v>
      </c>
      <c r="G7276" s="24">
        <v>33</v>
      </c>
      <c r="H7276" s="23">
        <v>1.41778</v>
      </c>
      <c r="I7276" s="23"/>
      <c r="J7276" s="23">
        <v>150</v>
      </c>
      <c r="K7276" s="23"/>
    </row>
    <row r="7277" spans="1:11" ht="12.75" customHeight="1" x14ac:dyDescent="0.25">
      <c r="A7277" s="20">
        <f t="shared" si="227"/>
        <v>43189.833333315706</v>
      </c>
      <c r="B7277" s="29">
        <v>56.5</v>
      </c>
      <c r="C7277" s="30"/>
      <c r="D7277" s="29"/>
      <c r="E7277" s="29"/>
      <c r="F7277" s="24">
        <f t="shared" si="226"/>
        <v>56.5</v>
      </c>
      <c r="G7277" s="24">
        <v>56.5</v>
      </c>
      <c r="H7277" s="23">
        <v>1.4158900000000001</v>
      </c>
      <c r="I7277" s="23"/>
      <c r="J7277" s="23">
        <v>150</v>
      </c>
      <c r="K7277" s="23"/>
    </row>
    <row r="7278" spans="1:11" ht="12.75" customHeight="1" x14ac:dyDescent="0.25">
      <c r="A7278" s="20">
        <f t="shared" si="227"/>
        <v>43189.87499998237</v>
      </c>
      <c r="B7278" s="29">
        <v>88.5</v>
      </c>
      <c r="C7278" s="30"/>
      <c r="D7278" s="29"/>
      <c r="E7278" s="29"/>
      <c r="F7278" s="24">
        <f t="shared" si="226"/>
        <v>88.5</v>
      </c>
      <c r="G7278" s="24">
        <v>88.5</v>
      </c>
      <c r="H7278" s="23">
        <v>1.41371</v>
      </c>
      <c r="I7278" s="23"/>
      <c r="J7278" s="23">
        <v>150</v>
      </c>
      <c r="K7278" s="23"/>
    </row>
    <row r="7279" spans="1:11" ht="12.75" customHeight="1" x14ac:dyDescent="0.25">
      <c r="A7279" s="20">
        <f t="shared" si="227"/>
        <v>43189.916666649035</v>
      </c>
      <c r="B7279" s="29">
        <v>63</v>
      </c>
      <c r="C7279" s="30"/>
      <c r="D7279" s="29"/>
      <c r="E7279" s="29"/>
      <c r="F7279" s="24">
        <f t="shared" si="226"/>
        <v>63</v>
      </c>
      <c r="G7279" s="24">
        <v>63</v>
      </c>
      <c r="H7279" s="23">
        <v>1.4124300000000001</v>
      </c>
      <c r="I7279" s="23"/>
      <c r="J7279" s="23">
        <v>150</v>
      </c>
      <c r="K7279" s="23"/>
    </row>
    <row r="7280" spans="1:11" ht="12.75" customHeight="1" x14ac:dyDescent="0.25">
      <c r="A7280" s="20">
        <f t="shared" si="227"/>
        <v>43189.958333315699</v>
      </c>
      <c r="B7280" s="29">
        <v>19</v>
      </c>
      <c r="C7280" s="30"/>
      <c r="D7280" s="29"/>
      <c r="E7280" s="29"/>
      <c r="F7280" s="24">
        <f t="shared" si="226"/>
        <v>19</v>
      </c>
      <c r="G7280" s="24">
        <v>19</v>
      </c>
      <c r="H7280" s="23">
        <v>1.40913</v>
      </c>
      <c r="I7280" s="23"/>
      <c r="J7280" s="23">
        <v>150</v>
      </c>
      <c r="K7280" s="23"/>
    </row>
    <row r="7281" spans="1:11" ht="12.75" customHeight="1" x14ac:dyDescent="0.25">
      <c r="A7281" s="20">
        <f t="shared" si="227"/>
        <v>43189.999999982363</v>
      </c>
      <c r="B7281" s="29">
        <v>15</v>
      </c>
      <c r="C7281" s="30"/>
      <c r="D7281" s="29"/>
      <c r="E7281" s="29"/>
      <c r="F7281" s="24">
        <f t="shared" si="226"/>
        <v>15</v>
      </c>
      <c r="G7281" s="24">
        <v>15</v>
      </c>
      <c r="H7281" s="23">
        <v>1.4029400000000001</v>
      </c>
      <c r="I7281" s="23"/>
      <c r="J7281" s="23">
        <v>150</v>
      </c>
      <c r="K7281" s="23"/>
    </row>
    <row r="7282" spans="1:11" ht="12.75" customHeight="1" x14ac:dyDescent="0.25">
      <c r="A7282" s="20">
        <f t="shared" si="227"/>
        <v>43190.041666649027</v>
      </c>
      <c r="B7282" s="29">
        <v>16.8</v>
      </c>
      <c r="C7282" s="30"/>
      <c r="D7282" s="29"/>
      <c r="E7282" s="29"/>
      <c r="F7282" s="24">
        <f t="shared" si="226"/>
        <v>16.8</v>
      </c>
      <c r="G7282" s="24">
        <v>16.8</v>
      </c>
      <c r="H7282" s="23">
        <v>1.3988700000000001</v>
      </c>
      <c r="I7282" s="23">
        <f>COUNTIF(G7282:G7305,"&gt;150")</f>
        <v>0</v>
      </c>
      <c r="J7282" s="23">
        <v>150</v>
      </c>
      <c r="K7282" s="23"/>
    </row>
    <row r="7283" spans="1:11" ht="12.75" customHeight="1" x14ac:dyDescent="0.25">
      <c r="A7283" s="20">
        <f t="shared" si="227"/>
        <v>43190.083333315692</v>
      </c>
      <c r="B7283" s="29">
        <v>-1</v>
      </c>
      <c r="C7283" s="30"/>
      <c r="D7283" s="29"/>
      <c r="E7283" s="29"/>
      <c r="F7283" s="24" t="str">
        <f t="shared" si="226"/>
        <v/>
      </c>
      <c r="G7283" s="24" t="s">
        <v>189</v>
      </c>
      <c r="H7283" s="23">
        <v>1.3987799999999999</v>
      </c>
      <c r="I7283" s="23"/>
      <c r="J7283" s="23">
        <v>150</v>
      </c>
      <c r="K7283" s="23"/>
    </row>
    <row r="7284" spans="1:11" ht="12.75" customHeight="1" x14ac:dyDescent="0.25">
      <c r="A7284" s="20">
        <f t="shared" si="227"/>
        <v>43190.124999982356</v>
      </c>
      <c r="B7284" s="29">
        <v>6</v>
      </c>
      <c r="C7284" s="30"/>
      <c r="D7284" s="29"/>
      <c r="E7284" s="29"/>
      <c r="F7284" s="24">
        <f t="shared" si="226"/>
        <v>6</v>
      </c>
      <c r="G7284" s="24">
        <v>6</v>
      </c>
      <c r="H7284" s="23">
        <v>1.39839</v>
      </c>
      <c r="I7284" s="23"/>
      <c r="J7284" s="23">
        <v>150</v>
      </c>
      <c r="K7284" s="23"/>
    </row>
    <row r="7285" spans="1:11" ht="12.75" customHeight="1" x14ac:dyDescent="0.25">
      <c r="A7285" s="20">
        <f t="shared" si="227"/>
        <v>43190.16666664902</v>
      </c>
      <c r="B7285" s="29">
        <v>0</v>
      </c>
      <c r="C7285" s="30"/>
      <c r="D7285" s="29"/>
      <c r="E7285" s="29"/>
      <c r="F7285" s="24" t="str">
        <f t="shared" si="226"/>
        <v/>
      </c>
      <c r="G7285" s="24" t="s">
        <v>189</v>
      </c>
      <c r="H7285" s="23">
        <v>1.39334</v>
      </c>
      <c r="I7285" s="23"/>
      <c r="J7285" s="23">
        <v>150</v>
      </c>
      <c r="K7285" s="23"/>
    </row>
    <row r="7286" spans="1:11" ht="12.75" customHeight="1" x14ac:dyDescent="0.25">
      <c r="A7286" s="20">
        <f t="shared" si="227"/>
        <v>43190.208333315684</v>
      </c>
      <c r="B7286" s="29">
        <v>20</v>
      </c>
      <c r="C7286" s="30"/>
      <c r="D7286" s="29"/>
      <c r="E7286" s="29"/>
      <c r="F7286" s="24">
        <f t="shared" si="226"/>
        <v>20</v>
      </c>
      <c r="G7286" s="24">
        <v>20</v>
      </c>
      <c r="H7286" s="23">
        <v>1.3927099999999999</v>
      </c>
      <c r="I7286" s="23"/>
      <c r="J7286" s="23">
        <v>150</v>
      </c>
      <c r="K7286" s="23"/>
    </row>
    <row r="7287" spans="1:11" ht="12.75" customHeight="1" x14ac:dyDescent="0.25">
      <c r="A7287" s="20">
        <f t="shared" si="227"/>
        <v>43190.249999982349</v>
      </c>
      <c r="B7287" s="29">
        <v>19.5</v>
      </c>
      <c r="C7287" s="30"/>
      <c r="D7287" s="29"/>
      <c r="E7287" s="29"/>
      <c r="F7287" s="24">
        <f t="shared" si="226"/>
        <v>19.5</v>
      </c>
      <c r="G7287" s="24">
        <v>19.5</v>
      </c>
      <c r="H7287" s="23">
        <v>1.39161</v>
      </c>
      <c r="I7287" s="23"/>
      <c r="J7287" s="23">
        <v>150</v>
      </c>
      <c r="K7287" s="23"/>
    </row>
    <row r="7288" spans="1:11" ht="12.75" customHeight="1" x14ac:dyDescent="0.25">
      <c r="A7288" s="20">
        <f t="shared" si="227"/>
        <v>43190.291666649013</v>
      </c>
      <c r="B7288" s="29">
        <v>21</v>
      </c>
      <c r="C7288" s="30"/>
      <c r="D7288" s="29"/>
      <c r="E7288" s="29"/>
      <c r="F7288" s="24">
        <f t="shared" si="226"/>
        <v>21</v>
      </c>
      <c r="G7288" s="24">
        <v>21</v>
      </c>
      <c r="H7288" s="23">
        <v>1.3887400000000001</v>
      </c>
      <c r="I7288" s="23"/>
      <c r="J7288" s="23">
        <v>150</v>
      </c>
      <c r="K7288" s="23"/>
    </row>
    <row r="7289" spans="1:11" ht="12.75" customHeight="1" x14ac:dyDescent="0.25">
      <c r="A7289" s="20">
        <f t="shared" si="227"/>
        <v>43190.333333315677</v>
      </c>
      <c r="B7289" s="29">
        <v>17.5</v>
      </c>
      <c r="C7289" s="30"/>
      <c r="D7289" s="29"/>
      <c r="E7289" s="29"/>
      <c r="F7289" s="24">
        <f t="shared" si="226"/>
        <v>17.5</v>
      </c>
      <c r="G7289" s="24">
        <v>17.5</v>
      </c>
      <c r="H7289" s="23">
        <v>1.38683</v>
      </c>
      <c r="I7289" s="23"/>
      <c r="J7289" s="23">
        <v>150</v>
      </c>
      <c r="K7289" s="23"/>
    </row>
    <row r="7290" spans="1:11" ht="12.75" customHeight="1" x14ac:dyDescent="0.25">
      <c r="A7290" s="20">
        <f t="shared" si="227"/>
        <v>43190.374999982341</v>
      </c>
      <c r="B7290" s="29">
        <v>14.5</v>
      </c>
      <c r="C7290" s="30"/>
      <c r="D7290" s="29"/>
      <c r="E7290" s="29"/>
      <c r="F7290" s="24">
        <f t="shared" si="226"/>
        <v>14.5</v>
      </c>
      <c r="G7290" s="24">
        <v>14.5</v>
      </c>
      <c r="H7290" s="23">
        <v>1.383</v>
      </c>
      <c r="I7290" s="23"/>
      <c r="J7290" s="23">
        <v>150</v>
      </c>
      <c r="K7290" s="23"/>
    </row>
    <row r="7291" spans="1:11" ht="12.75" customHeight="1" x14ac:dyDescent="0.25">
      <c r="A7291" s="20">
        <f t="shared" si="227"/>
        <v>43190.416666649005</v>
      </c>
      <c r="B7291" s="29">
        <v>-2</v>
      </c>
      <c r="C7291" s="30"/>
      <c r="D7291" s="29"/>
      <c r="E7291" s="29"/>
      <c r="F7291" s="24" t="str">
        <f t="shared" si="226"/>
        <v/>
      </c>
      <c r="G7291" s="24" t="s">
        <v>189</v>
      </c>
      <c r="H7291" s="23">
        <v>1.37643</v>
      </c>
      <c r="I7291" s="23"/>
      <c r="J7291" s="23">
        <v>150</v>
      </c>
      <c r="K7291" s="23"/>
    </row>
    <row r="7292" spans="1:11" ht="12.75" customHeight="1" x14ac:dyDescent="0.25">
      <c r="A7292" s="20">
        <f t="shared" si="227"/>
        <v>43190.45833331567</v>
      </c>
      <c r="B7292" s="29">
        <v>60.5</v>
      </c>
      <c r="C7292" s="30"/>
      <c r="D7292" s="29"/>
      <c r="E7292" s="29"/>
      <c r="F7292" s="24">
        <f t="shared" si="226"/>
        <v>60.5</v>
      </c>
      <c r="G7292" s="24">
        <v>60.5</v>
      </c>
      <c r="H7292" s="23">
        <v>1.3702700000000001</v>
      </c>
      <c r="I7292" s="23"/>
      <c r="J7292" s="23">
        <v>150</v>
      </c>
      <c r="K7292" s="23"/>
    </row>
    <row r="7293" spans="1:11" ht="12.75" customHeight="1" x14ac:dyDescent="0.25">
      <c r="A7293" s="20">
        <f t="shared" si="227"/>
        <v>43190.499999982334</v>
      </c>
      <c r="B7293" s="29">
        <v>149</v>
      </c>
      <c r="C7293" s="30"/>
      <c r="D7293" s="29"/>
      <c r="E7293" s="29"/>
      <c r="F7293" s="24">
        <f t="shared" si="226"/>
        <v>149</v>
      </c>
      <c r="G7293" s="24">
        <v>149</v>
      </c>
      <c r="H7293" s="23">
        <v>1.3594999999999999</v>
      </c>
      <c r="I7293" s="23"/>
      <c r="J7293" s="23">
        <v>150</v>
      </c>
      <c r="K7293" s="23"/>
    </row>
    <row r="7294" spans="1:11" ht="12.75" customHeight="1" x14ac:dyDescent="0.25">
      <c r="A7294" s="20">
        <f t="shared" si="227"/>
        <v>43190.541666648998</v>
      </c>
      <c r="B7294" s="29">
        <v>62.5</v>
      </c>
      <c r="C7294" s="30"/>
      <c r="D7294" s="29"/>
      <c r="E7294" s="29"/>
      <c r="F7294" s="24">
        <f t="shared" si="226"/>
        <v>62.5</v>
      </c>
      <c r="G7294" s="24">
        <v>62.5</v>
      </c>
      <c r="H7294" s="23">
        <v>1.35667</v>
      </c>
      <c r="I7294" s="23"/>
      <c r="J7294" s="23">
        <v>150</v>
      </c>
      <c r="K7294" s="23"/>
    </row>
    <row r="7295" spans="1:11" ht="12.75" customHeight="1" x14ac:dyDescent="0.25">
      <c r="A7295" s="20">
        <f t="shared" si="227"/>
        <v>43190.583333315662</v>
      </c>
      <c r="B7295" s="29">
        <v>34.5</v>
      </c>
      <c r="C7295" s="30"/>
      <c r="D7295" s="29"/>
      <c r="E7295" s="29"/>
      <c r="F7295" s="24">
        <f t="shared" si="226"/>
        <v>34.5</v>
      </c>
      <c r="G7295" s="24">
        <v>34.5</v>
      </c>
      <c r="H7295" s="23">
        <v>1.3564700000000001</v>
      </c>
      <c r="I7295" s="23"/>
      <c r="J7295" s="23">
        <v>150</v>
      </c>
      <c r="K7295" s="23"/>
    </row>
    <row r="7296" spans="1:11" ht="12.75" customHeight="1" x14ac:dyDescent="0.25">
      <c r="A7296" s="20">
        <f t="shared" si="227"/>
        <v>43190.624999982327</v>
      </c>
      <c r="B7296" s="29">
        <v>141</v>
      </c>
      <c r="C7296" s="30"/>
      <c r="D7296" s="29"/>
      <c r="E7296" s="29"/>
      <c r="F7296" s="24">
        <f t="shared" si="226"/>
        <v>141</v>
      </c>
      <c r="G7296" s="24">
        <v>141</v>
      </c>
      <c r="H7296" s="23">
        <v>1.35233</v>
      </c>
      <c r="I7296" s="23"/>
      <c r="J7296" s="23">
        <v>150</v>
      </c>
      <c r="K7296" s="23"/>
    </row>
    <row r="7297" spans="1:11" ht="12.75" customHeight="1" x14ac:dyDescent="0.25">
      <c r="A7297" s="20">
        <f t="shared" si="227"/>
        <v>43190.666666648991</v>
      </c>
      <c r="B7297" s="29">
        <v>48.5</v>
      </c>
      <c r="C7297" s="30"/>
      <c r="D7297" s="29"/>
      <c r="E7297" s="29"/>
      <c r="F7297" s="24">
        <f t="shared" si="226"/>
        <v>48.5</v>
      </c>
      <c r="G7297" s="24">
        <v>48.5</v>
      </c>
      <c r="H7297" s="23">
        <v>1.34307</v>
      </c>
      <c r="I7297" s="23"/>
      <c r="J7297" s="23">
        <v>150</v>
      </c>
      <c r="K7297" s="23"/>
    </row>
    <row r="7298" spans="1:11" ht="12.75" customHeight="1" x14ac:dyDescent="0.25">
      <c r="A7298" s="20">
        <f t="shared" si="227"/>
        <v>43190.708333315655</v>
      </c>
      <c r="B7298" s="29">
        <v>50</v>
      </c>
      <c r="C7298" s="30"/>
      <c r="D7298" s="29"/>
      <c r="E7298" s="29"/>
      <c r="F7298" s="24">
        <f t="shared" si="226"/>
        <v>50</v>
      </c>
      <c r="G7298" s="24">
        <v>50</v>
      </c>
      <c r="H7298" s="23">
        <v>1.33456</v>
      </c>
      <c r="I7298" s="23"/>
      <c r="J7298" s="23">
        <v>150</v>
      </c>
      <c r="K7298" s="23"/>
    </row>
    <row r="7299" spans="1:11" ht="12.75" customHeight="1" x14ac:dyDescent="0.25">
      <c r="A7299" s="20">
        <f t="shared" si="227"/>
        <v>43190.749999982319</v>
      </c>
      <c r="B7299" s="29">
        <v>28.5</v>
      </c>
      <c r="C7299" s="30"/>
      <c r="D7299" s="29"/>
      <c r="E7299" s="29"/>
      <c r="F7299" s="24">
        <f t="shared" si="226"/>
        <v>28.5</v>
      </c>
      <c r="G7299" s="24">
        <v>28.5</v>
      </c>
      <c r="H7299" s="23">
        <v>1.33314</v>
      </c>
      <c r="I7299" s="23"/>
      <c r="J7299" s="23">
        <v>150</v>
      </c>
      <c r="K7299" s="23"/>
    </row>
    <row r="7300" spans="1:11" ht="12.75" customHeight="1" x14ac:dyDescent="0.25">
      <c r="A7300" s="20">
        <f t="shared" si="227"/>
        <v>43190.791666648984</v>
      </c>
      <c r="B7300" s="29">
        <v>10.5</v>
      </c>
      <c r="C7300" s="30"/>
      <c r="D7300" s="29"/>
      <c r="E7300" s="29"/>
      <c r="F7300" s="24">
        <f t="shared" si="226"/>
        <v>10.5</v>
      </c>
      <c r="G7300" s="24">
        <v>10.5</v>
      </c>
      <c r="H7300" s="23">
        <v>1.3265</v>
      </c>
      <c r="I7300" s="23"/>
      <c r="J7300" s="23">
        <v>150</v>
      </c>
      <c r="K7300" s="23"/>
    </row>
    <row r="7301" spans="1:11" ht="12.75" customHeight="1" x14ac:dyDescent="0.25">
      <c r="A7301" s="20">
        <f t="shared" si="227"/>
        <v>43190.833333315648</v>
      </c>
      <c r="B7301" s="29">
        <v>39</v>
      </c>
      <c r="C7301" s="30"/>
      <c r="D7301" s="29"/>
      <c r="E7301" s="29"/>
      <c r="F7301" s="24">
        <f t="shared" si="226"/>
        <v>39</v>
      </c>
      <c r="G7301" s="24">
        <v>39</v>
      </c>
      <c r="H7301" s="23">
        <v>1.31778</v>
      </c>
      <c r="I7301" s="23"/>
      <c r="J7301" s="23">
        <v>150</v>
      </c>
      <c r="K7301" s="23"/>
    </row>
    <row r="7302" spans="1:11" ht="12.75" customHeight="1" x14ac:dyDescent="0.25">
      <c r="A7302" s="20">
        <f t="shared" si="227"/>
        <v>43190.874999982312</v>
      </c>
      <c r="B7302" s="29">
        <v>30.5</v>
      </c>
      <c r="C7302" s="30"/>
      <c r="D7302" s="29"/>
      <c r="E7302" s="29"/>
      <c r="F7302" s="24">
        <f t="shared" si="226"/>
        <v>30.5</v>
      </c>
      <c r="G7302" s="24">
        <v>30.5</v>
      </c>
      <c r="H7302" s="23">
        <v>1.3138300000000001</v>
      </c>
      <c r="I7302" s="23"/>
      <c r="J7302" s="23">
        <v>150</v>
      </c>
      <c r="K7302" s="23"/>
    </row>
    <row r="7303" spans="1:11" ht="12.75" customHeight="1" x14ac:dyDescent="0.25">
      <c r="A7303" s="20">
        <f t="shared" si="227"/>
        <v>43190.916666648976</v>
      </c>
      <c r="B7303" s="29">
        <v>69</v>
      </c>
      <c r="C7303" s="30"/>
      <c r="D7303" s="29"/>
      <c r="E7303" s="29"/>
      <c r="F7303" s="24">
        <f t="shared" si="226"/>
        <v>69</v>
      </c>
      <c r="G7303" s="24">
        <v>69</v>
      </c>
      <c r="H7303" s="23">
        <v>1.3118000000000001</v>
      </c>
      <c r="I7303" s="23"/>
      <c r="J7303" s="23">
        <v>150</v>
      </c>
      <c r="K7303" s="23"/>
    </row>
    <row r="7304" spans="1:11" ht="12.75" customHeight="1" x14ac:dyDescent="0.25">
      <c r="A7304" s="20">
        <f t="shared" si="227"/>
        <v>43190.958333315641</v>
      </c>
      <c r="B7304" s="29">
        <v>30</v>
      </c>
      <c r="C7304" s="30"/>
      <c r="D7304" s="29"/>
      <c r="E7304" s="29"/>
      <c r="F7304" s="24">
        <f t="shared" si="226"/>
        <v>30</v>
      </c>
      <c r="G7304" s="24">
        <v>30</v>
      </c>
      <c r="H7304" s="23">
        <v>1.3115399999999999</v>
      </c>
      <c r="I7304" s="23"/>
      <c r="J7304" s="23">
        <v>150</v>
      </c>
      <c r="K7304" s="23"/>
    </row>
    <row r="7305" spans="1:11" ht="12.75" customHeight="1" x14ac:dyDescent="0.25">
      <c r="A7305" s="20">
        <f t="shared" si="227"/>
        <v>43190.999999982305</v>
      </c>
      <c r="B7305" s="29">
        <v>4</v>
      </c>
      <c r="C7305" s="30"/>
      <c r="D7305" s="29"/>
      <c r="E7305" s="29"/>
      <c r="F7305" s="24">
        <f t="shared" si="226"/>
        <v>4</v>
      </c>
      <c r="G7305" s="24">
        <v>4</v>
      </c>
      <c r="H7305" s="23">
        <v>1.30803</v>
      </c>
      <c r="I7305" s="23"/>
      <c r="J7305" s="23">
        <v>150</v>
      </c>
      <c r="K7305" s="23"/>
    </row>
    <row r="7306" spans="1:11" ht="12.75" customHeight="1" x14ac:dyDescent="0.25">
      <c r="A7306" s="20">
        <f t="shared" si="227"/>
        <v>43191.041666648969</v>
      </c>
      <c r="B7306" s="29">
        <v>3.4</v>
      </c>
      <c r="C7306" s="30"/>
      <c r="D7306" s="29"/>
      <c r="E7306" s="29"/>
      <c r="F7306" s="24">
        <f t="shared" si="226"/>
        <v>3.4</v>
      </c>
      <c r="G7306" s="24">
        <v>3.4</v>
      </c>
      <c r="H7306" s="23">
        <v>1.306</v>
      </c>
      <c r="I7306" s="23">
        <f>COUNTIF(G7306:G7329,"&gt;150")</f>
        <v>0</v>
      </c>
      <c r="J7306" s="23">
        <v>150</v>
      </c>
      <c r="K7306" s="23"/>
    </row>
    <row r="7307" spans="1:11" ht="12.75" customHeight="1" x14ac:dyDescent="0.25">
      <c r="A7307" s="20">
        <f t="shared" si="227"/>
        <v>43191.083333315633</v>
      </c>
      <c r="B7307" s="29">
        <v>2</v>
      </c>
      <c r="C7307" s="30"/>
      <c r="D7307" s="29"/>
      <c r="E7307" s="29"/>
      <c r="F7307" s="24">
        <f t="shared" ref="F7307:F7370" si="228">IF(AND(B7307&gt;0,ISNUMBER(B7307)),B7307,"")</f>
        <v>2</v>
      </c>
      <c r="G7307" s="24">
        <v>2</v>
      </c>
      <c r="H7307" s="23">
        <v>1.304</v>
      </c>
      <c r="I7307" s="23"/>
      <c r="J7307" s="23">
        <v>150</v>
      </c>
      <c r="K7307" s="23"/>
    </row>
    <row r="7308" spans="1:11" ht="12.75" customHeight="1" x14ac:dyDescent="0.25">
      <c r="A7308" s="20">
        <f t="shared" ref="A7308:A7371" si="229">A7307+1/24</f>
        <v>43191.124999982298</v>
      </c>
      <c r="B7308" s="29">
        <v>28.5</v>
      </c>
      <c r="C7308" s="30"/>
      <c r="D7308" s="29"/>
      <c r="E7308" s="29"/>
      <c r="F7308" s="24">
        <f t="shared" si="228"/>
        <v>28.5</v>
      </c>
      <c r="G7308" s="24">
        <v>28.5</v>
      </c>
      <c r="H7308" s="23">
        <v>1.3002</v>
      </c>
      <c r="I7308" s="23"/>
      <c r="J7308" s="23">
        <v>150</v>
      </c>
      <c r="K7308" s="23"/>
    </row>
    <row r="7309" spans="1:11" ht="12.75" customHeight="1" x14ac:dyDescent="0.25">
      <c r="A7309" s="20">
        <f t="shared" si="229"/>
        <v>43191.166666648962</v>
      </c>
      <c r="B7309" s="29">
        <v>19</v>
      </c>
      <c r="C7309" s="30"/>
      <c r="D7309" s="29"/>
      <c r="E7309" s="29"/>
      <c r="F7309" s="24">
        <f t="shared" si="228"/>
        <v>19</v>
      </c>
      <c r="G7309" s="24">
        <v>19</v>
      </c>
      <c r="H7309" s="23">
        <v>1.2975000000000001</v>
      </c>
      <c r="I7309" s="23"/>
      <c r="J7309" s="23">
        <v>150</v>
      </c>
      <c r="K7309" s="23"/>
    </row>
    <row r="7310" spans="1:11" ht="12.75" customHeight="1" x14ac:dyDescent="0.25">
      <c r="A7310" s="20">
        <f t="shared" si="229"/>
        <v>43191.208333315626</v>
      </c>
      <c r="B7310" s="29">
        <v>9.5</v>
      </c>
      <c r="C7310" s="30"/>
      <c r="D7310" s="29"/>
      <c r="E7310" s="29"/>
      <c r="F7310" s="24">
        <f t="shared" si="228"/>
        <v>9.5</v>
      </c>
      <c r="G7310" s="24">
        <v>9.5</v>
      </c>
      <c r="H7310" s="23">
        <v>1.29667</v>
      </c>
      <c r="I7310" s="23"/>
      <c r="J7310" s="23">
        <v>150</v>
      </c>
      <c r="K7310" s="23"/>
    </row>
    <row r="7311" spans="1:11" ht="12.75" customHeight="1" x14ac:dyDescent="0.25">
      <c r="A7311" s="20">
        <f t="shared" si="229"/>
        <v>43191.24999998229</v>
      </c>
      <c r="B7311" s="29">
        <v>20</v>
      </c>
      <c r="C7311" s="30"/>
      <c r="D7311" s="29"/>
      <c r="E7311" s="29"/>
      <c r="F7311" s="24">
        <f t="shared" si="228"/>
        <v>20</v>
      </c>
      <c r="G7311" s="24">
        <v>20</v>
      </c>
      <c r="H7311" s="23">
        <v>1.2939499999999999</v>
      </c>
      <c r="I7311" s="23"/>
      <c r="J7311" s="23">
        <v>150</v>
      </c>
      <c r="K7311" s="23"/>
    </row>
    <row r="7312" spans="1:11" ht="12.75" customHeight="1" x14ac:dyDescent="0.25">
      <c r="A7312" s="20">
        <f t="shared" si="229"/>
        <v>43191.291666648955</v>
      </c>
      <c r="B7312" s="29">
        <v>3.5</v>
      </c>
      <c r="C7312" s="30"/>
      <c r="D7312" s="29"/>
      <c r="E7312" s="29"/>
      <c r="F7312" s="24">
        <f t="shared" si="228"/>
        <v>3.5</v>
      </c>
      <c r="G7312" s="24">
        <v>3.5</v>
      </c>
      <c r="H7312" s="23">
        <v>1.28183</v>
      </c>
      <c r="I7312" s="23"/>
      <c r="J7312" s="23">
        <v>150</v>
      </c>
      <c r="K7312" s="23"/>
    </row>
    <row r="7313" spans="1:11" ht="12.75" customHeight="1" x14ac:dyDescent="0.25">
      <c r="A7313" s="20">
        <f t="shared" si="229"/>
        <v>43191.333333315619</v>
      </c>
      <c r="B7313" s="29">
        <v>-2.5</v>
      </c>
      <c r="C7313" s="30"/>
      <c r="D7313" s="29"/>
      <c r="E7313" s="29"/>
      <c r="F7313" s="24" t="str">
        <f t="shared" si="228"/>
        <v/>
      </c>
      <c r="G7313" s="24" t="s">
        <v>189</v>
      </c>
      <c r="H7313" s="23">
        <v>1.27983</v>
      </c>
      <c r="I7313" s="23"/>
      <c r="J7313" s="23">
        <v>150</v>
      </c>
      <c r="K7313" s="23"/>
    </row>
    <row r="7314" spans="1:11" ht="12.75" customHeight="1" x14ac:dyDescent="0.25">
      <c r="A7314" s="20">
        <f t="shared" si="229"/>
        <v>43191.374999982283</v>
      </c>
      <c r="B7314" s="29">
        <v>13</v>
      </c>
      <c r="C7314" s="30"/>
      <c r="D7314" s="29"/>
      <c r="E7314" s="29"/>
      <c r="F7314" s="24">
        <f t="shared" si="228"/>
        <v>13</v>
      </c>
      <c r="G7314" s="24">
        <v>13</v>
      </c>
      <c r="H7314" s="23">
        <v>1.2797099999999999</v>
      </c>
      <c r="I7314" s="23"/>
      <c r="J7314" s="23">
        <v>150</v>
      </c>
      <c r="K7314" s="23"/>
    </row>
    <row r="7315" spans="1:11" ht="12.75" customHeight="1" x14ac:dyDescent="0.25">
      <c r="A7315" s="20">
        <f t="shared" si="229"/>
        <v>43191.416666648947</v>
      </c>
      <c r="B7315" s="29">
        <v>22.5</v>
      </c>
      <c r="C7315" s="30"/>
      <c r="D7315" s="29"/>
      <c r="E7315" s="29"/>
      <c r="F7315" s="24">
        <f t="shared" si="228"/>
        <v>22.5</v>
      </c>
      <c r="G7315" s="24">
        <v>22.5</v>
      </c>
      <c r="H7315" s="23">
        <v>1.27406</v>
      </c>
      <c r="I7315" s="23"/>
      <c r="J7315" s="23">
        <v>150</v>
      </c>
      <c r="K7315" s="23"/>
    </row>
    <row r="7316" spans="1:11" ht="12.75" customHeight="1" x14ac:dyDescent="0.25">
      <c r="A7316" s="20">
        <f t="shared" si="229"/>
        <v>43191.458333315612</v>
      </c>
      <c r="B7316" s="29">
        <v>27.5</v>
      </c>
      <c r="C7316" s="30"/>
      <c r="D7316" s="29"/>
      <c r="E7316" s="29"/>
      <c r="F7316" s="24">
        <f t="shared" si="228"/>
        <v>27.5</v>
      </c>
      <c r="G7316" s="24">
        <v>27.5</v>
      </c>
      <c r="H7316" s="23">
        <v>1.2725</v>
      </c>
      <c r="I7316" s="23"/>
      <c r="J7316" s="23">
        <v>150</v>
      </c>
      <c r="K7316" s="23"/>
    </row>
    <row r="7317" spans="1:11" ht="12.75" customHeight="1" x14ac:dyDescent="0.25">
      <c r="A7317" s="20">
        <f t="shared" si="229"/>
        <v>43191.499999982276</v>
      </c>
      <c r="B7317" s="29">
        <v>32.5</v>
      </c>
      <c r="C7317" s="30"/>
      <c r="D7317" s="29"/>
      <c r="E7317" s="29"/>
      <c r="F7317" s="24">
        <f t="shared" si="228"/>
        <v>32.5</v>
      </c>
      <c r="G7317" s="24">
        <v>32.5</v>
      </c>
      <c r="H7317" s="23">
        <v>1.2715000000000001</v>
      </c>
      <c r="I7317" s="23"/>
      <c r="J7317" s="23">
        <v>150</v>
      </c>
      <c r="K7317" s="23"/>
    </row>
    <row r="7318" spans="1:11" ht="12.75" customHeight="1" x14ac:dyDescent="0.25">
      <c r="A7318" s="20">
        <f t="shared" si="229"/>
        <v>43191.54166664894</v>
      </c>
      <c r="B7318" s="29">
        <v>33.5</v>
      </c>
      <c r="C7318" s="30"/>
      <c r="D7318" s="29"/>
      <c r="E7318" s="29"/>
      <c r="F7318" s="24">
        <f t="shared" si="228"/>
        <v>33.5</v>
      </c>
      <c r="G7318" s="24">
        <v>33.5</v>
      </c>
      <c r="H7318" s="23">
        <v>1.26254</v>
      </c>
      <c r="I7318" s="23"/>
      <c r="J7318" s="23">
        <v>150</v>
      </c>
      <c r="K7318" s="23"/>
    </row>
    <row r="7319" spans="1:11" ht="12.75" customHeight="1" x14ac:dyDescent="0.25">
      <c r="A7319" s="20">
        <f t="shared" si="229"/>
        <v>43191.583333315604</v>
      </c>
      <c r="B7319" s="29">
        <v>62.5</v>
      </c>
      <c r="C7319" s="30"/>
      <c r="D7319" s="29"/>
      <c r="E7319" s="29"/>
      <c r="F7319" s="24">
        <f t="shared" si="228"/>
        <v>62.5</v>
      </c>
      <c r="G7319" s="24">
        <v>62.5</v>
      </c>
      <c r="H7319" s="23">
        <v>1.25223</v>
      </c>
      <c r="I7319" s="23"/>
      <c r="J7319" s="23">
        <v>150</v>
      </c>
      <c r="K7319" s="23"/>
    </row>
    <row r="7320" spans="1:11" ht="12.75" customHeight="1" x14ac:dyDescent="0.25">
      <c r="A7320" s="20">
        <f t="shared" si="229"/>
        <v>43191.624999982268</v>
      </c>
      <c r="B7320" s="29">
        <v>63</v>
      </c>
      <c r="C7320" s="30"/>
      <c r="D7320" s="29"/>
      <c r="E7320" s="29"/>
      <c r="F7320" s="24">
        <f t="shared" si="228"/>
        <v>63</v>
      </c>
      <c r="G7320" s="24">
        <v>63</v>
      </c>
      <c r="H7320" s="23">
        <v>1.2438899999999999</v>
      </c>
      <c r="I7320" s="23"/>
      <c r="J7320" s="23">
        <v>150</v>
      </c>
      <c r="K7320" s="23"/>
    </row>
    <row r="7321" spans="1:11" ht="12.75" customHeight="1" x14ac:dyDescent="0.25">
      <c r="A7321" s="20">
        <f t="shared" si="229"/>
        <v>43191.666666648933</v>
      </c>
      <c r="B7321" s="29">
        <v>11.5</v>
      </c>
      <c r="C7321" s="30"/>
      <c r="D7321" s="29"/>
      <c r="E7321" s="29"/>
      <c r="F7321" s="24">
        <f t="shared" si="228"/>
        <v>11.5</v>
      </c>
      <c r="G7321" s="24">
        <v>11.5</v>
      </c>
      <c r="H7321" s="23">
        <v>1.23394</v>
      </c>
      <c r="I7321" s="23"/>
      <c r="J7321" s="23">
        <v>150</v>
      </c>
      <c r="K7321" s="23"/>
    </row>
    <row r="7322" spans="1:11" ht="12.75" customHeight="1" x14ac:dyDescent="0.25">
      <c r="A7322" s="20">
        <f t="shared" si="229"/>
        <v>43191.708333315597</v>
      </c>
      <c r="B7322" s="29">
        <v>28.5</v>
      </c>
      <c r="C7322" s="30"/>
      <c r="D7322" s="29"/>
      <c r="E7322" s="29"/>
      <c r="F7322" s="24">
        <f t="shared" si="228"/>
        <v>28.5</v>
      </c>
      <c r="G7322" s="24">
        <v>28.5</v>
      </c>
      <c r="H7322" s="23">
        <v>1.22905</v>
      </c>
      <c r="I7322" s="23"/>
      <c r="J7322" s="23">
        <v>150</v>
      </c>
      <c r="K7322" s="23"/>
    </row>
    <row r="7323" spans="1:11" ht="12.75" customHeight="1" x14ac:dyDescent="0.25">
      <c r="A7323" s="20">
        <f t="shared" si="229"/>
        <v>43191.749999982261</v>
      </c>
      <c r="B7323" s="29">
        <v>33</v>
      </c>
      <c r="C7323" s="30"/>
      <c r="D7323" s="29"/>
      <c r="E7323" s="29"/>
      <c r="F7323" s="24">
        <f t="shared" si="228"/>
        <v>33</v>
      </c>
      <c r="G7323" s="24">
        <v>33</v>
      </c>
      <c r="H7323" s="23">
        <v>1.2166699999999999</v>
      </c>
      <c r="I7323" s="23"/>
      <c r="J7323" s="23">
        <v>150</v>
      </c>
      <c r="K7323" s="23"/>
    </row>
    <row r="7324" spans="1:11" ht="12.75" customHeight="1" x14ac:dyDescent="0.25">
      <c r="A7324" s="20">
        <f t="shared" si="229"/>
        <v>43191.791666648925</v>
      </c>
      <c r="B7324" s="29">
        <v>54</v>
      </c>
      <c r="C7324" s="30"/>
      <c r="D7324" s="29"/>
      <c r="E7324" s="29"/>
      <c r="F7324" s="24">
        <f t="shared" si="228"/>
        <v>54</v>
      </c>
      <c r="G7324" s="24">
        <v>54</v>
      </c>
      <c r="H7324" s="23">
        <v>1.2143299999999999</v>
      </c>
      <c r="I7324" s="23"/>
      <c r="J7324" s="23">
        <v>150</v>
      </c>
      <c r="K7324" s="23"/>
    </row>
    <row r="7325" spans="1:11" ht="12.75" customHeight="1" x14ac:dyDescent="0.25">
      <c r="A7325" s="20">
        <f t="shared" si="229"/>
        <v>43191.83333331559</v>
      </c>
      <c r="B7325" s="29">
        <v>14.5</v>
      </c>
      <c r="C7325" s="30"/>
      <c r="D7325" s="29"/>
      <c r="E7325" s="29"/>
      <c r="F7325" s="24">
        <f t="shared" si="228"/>
        <v>14.5</v>
      </c>
      <c r="G7325" s="24">
        <v>14.5</v>
      </c>
      <c r="H7325" s="23">
        <v>1.1911700000000001</v>
      </c>
      <c r="I7325" s="23"/>
      <c r="J7325" s="23">
        <v>150</v>
      </c>
      <c r="K7325" s="23"/>
    </row>
    <row r="7326" spans="1:11" ht="12.75" customHeight="1" x14ac:dyDescent="0.25">
      <c r="A7326" s="20">
        <f t="shared" si="229"/>
        <v>43191.874999982254</v>
      </c>
      <c r="B7326" s="29">
        <v>11.5</v>
      </c>
      <c r="C7326" s="30"/>
      <c r="D7326" s="29"/>
      <c r="E7326" s="29"/>
      <c r="F7326" s="24">
        <f t="shared" si="228"/>
        <v>11.5</v>
      </c>
      <c r="G7326" s="24">
        <v>11.5</v>
      </c>
      <c r="H7326" s="23">
        <v>1.17746</v>
      </c>
      <c r="I7326" s="23"/>
      <c r="J7326" s="23">
        <v>150</v>
      </c>
      <c r="K7326" s="23"/>
    </row>
    <row r="7327" spans="1:11" ht="12.75" customHeight="1" x14ac:dyDescent="0.25">
      <c r="A7327" s="20">
        <f t="shared" si="229"/>
        <v>43191.916666648918</v>
      </c>
      <c r="B7327" s="29">
        <v>4</v>
      </c>
      <c r="C7327" s="30"/>
      <c r="D7327" s="29"/>
      <c r="E7327" s="29"/>
      <c r="F7327" s="24">
        <f t="shared" si="228"/>
        <v>4</v>
      </c>
      <c r="G7327" s="24">
        <v>4</v>
      </c>
      <c r="H7327" s="23">
        <v>1.1757200000000001</v>
      </c>
      <c r="I7327" s="23"/>
      <c r="J7327" s="23">
        <v>150</v>
      </c>
      <c r="K7327" s="23"/>
    </row>
    <row r="7328" spans="1:11" ht="12.75" customHeight="1" x14ac:dyDescent="0.25">
      <c r="A7328" s="20">
        <f t="shared" si="229"/>
        <v>43191.958333315582</v>
      </c>
      <c r="B7328" s="29">
        <v>9.5</v>
      </c>
      <c r="C7328" s="30"/>
      <c r="D7328" s="29"/>
      <c r="E7328" s="29"/>
      <c r="F7328" s="24">
        <f t="shared" si="228"/>
        <v>9.5</v>
      </c>
      <c r="G7328" s="24">
        <v>9.5</v>
      </c>
      <c r="H7328" s="23">
        <v>1.1686099999999999</v>
      </c>
      <c r="I7328" s="23"/>
      <c r="J7328" s="23">
        <v>150</v>
      </c>
      <c r="K7328" s="23"/>
    </row>
    <row r="7329" spans="1:11" ht="12.75" customHeight="1" x14ac:dyDescent="0.25">
      <c r="A7329" s="20">
        <f t="shared" si="229"/>
        <v>43191.999999982247</v>
      </c>
      <c r="B7329" s="29">
        <v>18</v>
      </c>
      <c r="C7329" s="30"/>
      <c r="D7329" s="29"/>
      <c r="E7329" s="29"/>
      <c r="F7329" s="24">
        <f t="shared" si="228"/>
        <v>18</v>
      </c>
      <c r="G7329" s="24">
        <v>18</v>
      </c>
      <c r="H7329" s="23">
        <v>1.16327</v>
      </c>
      <c r="I7329" s="23"/>
      <c r="J7329" s="23">
        <v>150</v>
      </c>
      <c r="K7329" s="23"/>
    </row>
    <row r="7330" spans="1:11" ht="12.75" customHeight="1" x14ac:dyDescent="0.25">
      <c r="A7330" s="20">
        <f t="shared" si="229"/>
        <v>43192.041666648911</v>
      </c>
      <c r="B7330" s="29">
        <v>14.4</v>
      </c>
      <c r="C7330" s="30"/>
      <c r="D7330" s="29"/>
      <c r="E7330" s="29"/>
      <c r="F7330" s="24">
        <f t="shared" si="228"/>
        <v>14.4</v>
      </c>
      <c r="G7330" s="24">
        <v>14.4</v>
      </c>
      <c r="H7330" s="23">
        <v>1.1598299999999999</v>
      </c>
      <c r="I7330" s="23">
        <f>COUNTIF(G7330:G7353,"&gt;150")</f>
        <v>0</v>
      </c>
      <c r="J7330" s="23">
        <v>150</v>
      </c>
      <c r="K7330" s="23"/>
    </row>
    <row r="7331" spans="1:11" ht="12.75" customHeight="1" x14ac:dyDescent="0.25">
      <c r="A7331" s="20">
        <f t="shared" si="229"/>
        <v>43192.083333315575</v>
      </c>
      <c r="B7331" s="29">
        <v>15</v>
      </c>
      <c r="C7331" s="30"/>
      <c r="D7331" s="29"/>
      <c r="E7331" s="29"/>
      <c r="F7331" s="24">
        <f t="shared" si="228"/>
        <v>15</v>
      </c>
      <c r="G7331" s="24">
        <v>15</v>
      </c>
      <c r="H7331" s="23">
        <v>1.14897</v>
      </c>
      <c r="I7331" s="23"/>
      <c r="J7331" s="23">
        <v>150</v>
      </c>
      <c r="K7331" s="23"/>
    </row>
    <row r="7332" spans="1:11" ht="12.75" customHeight="1" x14ac:dyDescent="0.25">
      <c r="A7332" s="20">
        <f t="shared" si="229"/>
        <v>43192.124999982239</v>
      </c>
      <c r="B7332" s="29">
        <v>4</v>
      </c>
      <c r="C7332" s="30"/>
      <c r="D7332" s="29"/>
      <c r="E7332" s="29"/>
      <c r="F7332" s="24">
        <f t="shared" si="228"/>
        <v>4</v>
      </c>
      <c r="G7332" s="24">
        <v>4</v>
      </c>
      <c r="H7332" s="23">
        <v>1.1432199999999999</v>
      </c>
      <c r="I7332" s="23"/>
      <c r="J7332" s="23">
        <v>150</v>
      </c>
      <c r="K7332" s="23"/>
    </row>
    <row r="7333" spans="1:11" ht="12.75" customHeight="1" x14ac:dyDescent="0.25">
      <c r="A7333" s="20">
        <f t="shared" si="229"/>
        <v>43192.166666648904</v>
      </c>
      <c r="B7333" s="29">
        <v>3</v>
      </c>
      <c r="C7333" s="30"/>
      <c r="D7333" s="29"/>
      <c r="E7333" s="29"/>
      <c r="F7333" s="24">
        <f t="shared" si="228"/>
        <v>3</v>
      </c>
      <c r="G7333" s="24">
        <v>3</v>
      </c>
      <c r="H7333" s="23">
        <v>1.14317</v>
      </c>
      <c r="I7333" s="23"/>
      <c r="J7333" s="23">
        <v>150</v>
      </c>
      <c r="K7333" s="23"/>
    </row>
    <row r="7334" spans="1:11" ht="12.75" customHeight="1" x14ac:dyDescent="0.25">
      <c r="A7334" s="20">
        <f t="shared" si="229"/>
        <v>43192.208333315568</v>
      </c>
      <c r="B7334" s="29">
        <v>10</v>
      </c>
      <c r="C7334" s="30"/>
      <c r="D7334" s="29"/>
      <c r="E7334" s="29"/>
      <c r="F7334" s="24">
        <f t="shared" si="228"/>
        <v>10</v>
      </c>
      <c r="G7334" s="24">
        <v>10</v>
      </c>
      <c r="H7334" s="23">
        <v>1.1377299999999999</v>
      </c>
      <c r="I7334" s="23"/>
      <c r="J7334" s="23">
        <v>150</v>
      </c>
      <c r="K7334" s="23"/>
    </row>
    <row r="7335" spans="1:11" ht="12.75" customHeight="1" x14ac:dyDescent="0.25">
      <c r="A7335" s="20">
        <f t="shared" si="229"/>
        <v>43192.249999982232</v>
      </c>
      <c r="B7335" s="29">
        <v>5</v>
      </c>
      <c r="C7335" s="30"/>
      <c r="D7335" s="29"/>
      <c r="E7335" s="29"/>
      <c r="F7335" s="24">
        <f t="shared" si="228"/>
        <v>5</v>
      </c>
      <c r="G7335" s="24">
        <v>5</v>
      </c>
      <c r="H7335" s="23">
        <v>1.13628</v>
      </c>
      <c r="I7335" s="23"/>
      <c r="J7335" s="23">
        <v>150</v>
      </c>
      <c r="K7335" s="23"/>
    </row>
    <row r="7336" spans="1:11" ht="12.75" customHeight="1" x14ac:dyDescent="0.25">
      <c r="A7336" s="20">
        <f t="shared" si="229"/>
        <v>43192.291666648896</v>
      </c>
      <c r="B7336" s="29">
        <v>7.5</v>
      </c>
      <c r="C7336" s="30"/>
      <c r="D7336" s="29"/>
      <c r="E7336" s="29"/>
      <c r="F7336" s="24">
        <f t="shared" si="228"/>
        <v>7.5</v>
      </c>
      <c r="G7336" s="24">
        <v>7.5</v>
      </c>
      <c r="H7336" s="23">
        <v>1.13256</v>
      </c>
      <c r="I7336" s="23"/>
      <c r="J7336" s="23">
        <v>150</v>
      </c>
      <c r="K7336" s="23"/>
    </row>
    <row r="7337" spans="1:11" ht="12.75" customHeight="1" x14ac:dyDescent="0.25">
      <c r="A7337" s="20">
        <f t="shared" si="229"/>
        <v>43192.333333315561</v>
      </c>
      <c r="B7337" s="29">
        <v>13.5</v>
      </c>
      <c r="C7337" s="30"/>
      <c r="D7337" s="29"/>
      <c r="E7337" s="29"/>
      <c r="F7337" s="24">
        <f t="shared" si="228"/>
        <v>13.5</v>
      </c>
      <c r="G7337" s="24">
        <v>13.5</v>
      </c>
      <c r="H7337" s="23">
        <v>1.13005</v>
      </c>
      <c r="I7337" s="23"/>
      <c r="J7337" s="23">
        <v>150</v>
      </c>
      <c r="K7337" s="23"/>
    </row>
    <row r="7338" spans="1:11" ht="12.75" customHeight="1" x14ac:dyDescent="0.25">
      <c r="A7338" s="20">
        <f t="shared" si="229"/>
        <v>43192.374999982225</v>
      </c>
      <c r="B7338" s="29">
        <v>8</v>
      </c>
      <c r="C7338" s="30"/>
      <c r="D7338" s="29"/>
      <c r="E7338" s="29"/>
      <c r="F7338" s="24">
        <f t="shared" si="228"/>
        <v>8</v>
      </c>
      <c r="G7338" s="24">
        <v>8</v>
      </c>
      <c r="H7338" s="23">
        <v>1.1294999999999999</v>
      </c>
      <c r="I7338" s="23"/>
      <c r="J7338" s="23">
        <v>150</v>
      </c>
      <c r="K7338" s="23"/>
    </row>
    <row r="7339" spans="1:11" ht="12.75" customHeight="1" x14ac:dyDescent="0.25">
      <c r="A7339" s="20">
        <f t="shared" si="229"/>
        <v>43192.416666648889</v>
      </c>
      <c r="B7339" s="29">
        <v>5.5</v>
      </c>
      <c r="C7339" s="30"/>
      <c r="D7339" s="29"/>
      <c r="E7339" s="29"/>
      <c r="F7339" s="24">
        <f t="shared" si="228"/>
        <v>5.5</v>
      </c>
      <c r="G7339" s="24">
        <v>5.5</v>
      </c>
      <c r="H7339" s="23">
        <v>1.1292199999999999</v>
      </c>
      <c r="I7339" s="23"/>
      <c r="J7339" s="23">
        <v>150</v>
      </c>
      <c r="K7339" s="23"/>
    </row>
    <row r="7340" spans="1:11" ht="12.75" customHeight="1" x14ac:dyDescent="0.25">
      <c r="A7340" s="20">
        <f t="shared" si="229"/>
        <v>43192.458333315553</v>
      </c>
      <c r="B7340" s="29">
        <v>17.5</v>
      </c>
      <c r="C7340" s="30"/>
      <c r="D7340" s="29"/>
      <c r="E7340" s="29"/>
      <c r="F7340" s="24">
        <f t="shared" si="228"/>
        <v>17.5</v>
      </c>
      <c r="G7340" s="24">
        <v>17.5</v>
      </c>
      <c r="H7340" s="23">
        <v>1.12839</v>
      </c>
      <c r="I7340" s="23"/>
      <c r="J7340" s="23">
        <v>150</v>
      </c>
      <c r="K7340" s="23"/>
    </row>
    <row r="7341" spans="1:11" ht="12.75" customHeight="1" x14ac:dyDescent="0.25">
      <c r="A7341" s="20">
        <f t="shared" si="229"/>
        <v>43192.499999982218</v>
      </c>
      <c r="B7341" s="29">
        <v>7</v>
      </c>
      <c r="C7341" s="30"/>
      <c r="D7341" s="29"/>
      <c r="E7341" s="29"/>
      <c r="F7341" s="24">
        <f t="shared" si="228"/>
        <v>7</v>
      </c>
      <c r="G7341" s="24">
        <v>7</v>
      </c>
      <c r="H7341" s="23">
        <v>1.1274</v>
      </c>
      <c r="I7341" s="23"/>
      <c r="J7341" s="23">
        <v>150</v>
      </c>
      <c r="K7341" s="23"/>
    </row>
    <row r="7342" spans="1:11" ht="12.75" customHeight="1" x14ac:dyDescent="0.25">
      <c r="A7342" s="20">
        <f t="shared" si="229"/>
        <v>43192.541666648882</v>
      </c>
      <c r="B7342" s="29">
        <v>16</v>
      </c>
      <c r="C7342" s="30"/>
      <c r="D7342" s="29"/>
      <c r="E7342" s="29"/>
      <c r="F7342" s="24">
        <f t="shared" si="228"/>
        <v>16</v>
      </c>
      <c r="G7342" s="24">
        <v>16</v>
      </c>
      <c r="H7342" s="23">
        <v>1.1260399999999999</v>
      </c>
      <c r="I7342" s="23"/>
      <c r="J7342" s="23">
        <v>150</v>
      </c>
      <c r="K7342" s="23"/>
    </row>
    <row r="7343" spans="1:11" ht="12.75" customHeight="1" x14ac:dyDescent="0.25">
      <c r="A7343" s="20">
        <f t="shared" si="229"/>
        <v>43192.583333315546</v>
      </c>
      <c r="B7343" s="29">
        <v>10</v>
      </c>
      <c r="C7343" s="30"/>
      <c r="D7343" s="29"/>
      <c r="E7343" s="29"/>
      <c r="F7343" s="24">
        <f t="shared" si="228"/>
        <v>10</v>
      </c>
      <c r="G7343" s="24">
        <v>10</v>
      </c>
      <c r="H7343" s="23">
        <v>1.1226700000000001</v>
      </c>
      <c r="I7343" s="23"/>
      <c r="J7343" s="23">
        <v>150</v>
      </c>
      <c r="K7343" s="23"/>
    </row>
    <row r="7344" spans="1:11" ht="12.75" customHeight="1" x14ac:dyDescent="0.25">
      <c r="A7344" s="20">
        <f t="shared" si="229"/>
        <v>43192.62499998221</v>
      </c>
      <c r="B7344" s="29">
        <v>14</v>
      </c>
      <c r="C7344" s="30"/>
      <c r="D7344" s="29"/>
      <c r="E7344" s="29"/>
      <c r="F7344" s="24">
        <f t="shared" si="228"/>
        <v>14</v>
      </c>
      <c r="G7344" s="24">
        <v>14</v>
      </c>
      <c r="H7344" s="23">
        <v>1.1157600000000001</v>
      </c>
      <c r="I7344" s="23"/>
      <c r="J7344" s="23">
        <v>150</v>
      </c>
      <c r="K7344" s="23"/>
    </row>
    <row r="7345" spans="1:11" ht="12.75" customHeight="1" x14ac:dyDescent="0.25">
      <c r="A7345" s="20">
        <f t="shared" si="229"/>
        <v>43192.666666648875</v>
      </c>
      <c r="B7345" s="29">
        <v>22.5</v>
      </c>
      <c r="C7345" s="30"/>
      <c r="D7345" s="29"/>
      <c r="E7345" s="29"/>
      <c r="F7345" s="24">
        <f t="shared" si="228"/>
        <v>22.5</v>
      </c>
      <c r="G7345" s="24">
        <v>22.5</v>
      </c>
      <c r="H7345" s="23">
        <v>1.1155900000000001</v>
      </c>
      <c r="I7345" s="23"/>
      <c r="J7345" s="23">
        <v>150</v>
      </c>
      <c r="K7345" s="23"/>
    </row>
    <row r="7346" spans="1:11" ht="12.75" customHeight="1" x14ac:dyDescent="0.25">
      <c r="A7346" s="20">
        <f t="shared" si="229"/>
        <v>43192.708333315539</v>
      </c>
      <c r="B7346" s="29">
        <v>17</v>
      </c>
      <c r="C7346" s="30"/>
      <c r="D7346" s="29"/>
      <c r="E7346" s="29"/>
      <c r="F7346" s="24">
        <f t="shared" si="228"/>
        <v>17</v>
      </c>
      <c r="G7346" s="24">
        <v>17</v>
      </c>
      <c r="H7346" s="23">
        <v>1.10477</v>
      </c>
      <c r="I7346" s="23"/>
      <c r="J7346" s="23">
        <v>150</v>
      </c>
      <c r="K7346" s="23"/>
    </row>
    <row r="7347" spans="1:11" ht="12.75" customHeight="1" x14ac:dyDescent="0.25">
      <c r="A7347" s="20">
        <f t="shared" si="229"/>
        <v>43192.749999982203</v>
      </c>
      <c r="B7347" s="29">
        <v>22.5</v>
      </c>
      <c r="C7347" s="30"/>
      <c r="D7347" s="29"/>
      <c r="E7347" s="29"/>
      <c r="F7347" s="24">
        <f t="shared" si="228"/>
        <v>22.5</v>
      </c>
      <c r="G7347" s="24">
        <v>22.5</v>
      </c>
      <c r="H7347" s="23">
        <v>1.09917</v>
      </c>
      <c r="I7347" s="23"/>
      <c r="J7347" s="23">
        <v>150</v>
      </c>
      <c r="K7347" s="23"/>
    </row>
    <row r="7348" spans="1:11" ht="12.75" customHeight="1" x14ac:dyDescent="0.25">
      <c r="A7348" s="20">
        <f t="shared" si="229"/>
        <v>43192.791666648867</v>
      </c>
      <c r="B7348" s="29">
        <v>41.5</v>
      </c>
      <c r="C7348" s="30"/>
      <c r="D7348" s="29"/>
      <c r="E7348" s="29"/>
      <c r="F7348" s="24">
        <f t="shared" si="228"/>
        <v>41.5</v>
      </c>
      <c r="G7348" s="24">
        <v>41.5</v>
      </c>
      <c r="H7348" s="23">
        <v>1.0981700000000001</v>
      </c>
      <c r="I7348" s="23"/>
      <c r="J7348" s="23">
        <v>150</v>
      </c>
      <c r="K7348" s="23"/>
    </row>
    <row r="7349" spans="1:11" ht="12.75" customHeight="1" x14ac:dyDescent="0.25">
      <c r="A7349" s="20">
        <f t="shared" si="229"/>
        <v>43192.833333315531</v>
      </c>
      <c r="B7349" s="29">
        <v>51.5</v>
      </c>
      <c r="C7349" s="30"/>
      <c r="D7349" s="29"/>
      <c r="E7349" s="29"/>
      <c r="F7349" s="24">
        <f t="shared" si="228"/>
        <v>51.5</v>
      </c>
      <c r="G7349" s="24">
        <v>51.5</v>
      </c>
      <c r="H7349" s="23">
        <v>1.0873999999999999</v>
      </c>
      <c r="I7349" s="23"/>
      <c r="J7349" s="23">
        <v>150</v>
      </c>
      <c r="K7349" s="23"/>
    </row>
    <row r="7350" spans="1:11" ht="12.75" customHeight="1" x14ac:dyDescent="0.25">
      <c r="A7350" s="20">
        <f t="shared" si="229"/>
        <v>43192.874999982196</v>
      </c>
      <c r="B7350" s="29">
        <v>42.5</v>
      </c>
      <c r="C7350" s="30"/>
      <c r="D7350" s="29"/>
      <c r="E7350" s="29"/>
      <c r="F7350" s="24">
        <f t="shared" si="228"/>
        <v>42.5</v>
      </c>
      <c r="G7350" s="24">
        <v>42.5</v>
      </c>
      <c r="H7350" s="23">
        <v>1.0864199999999999</v>
      </c>
      <c r="I7350" s="23"/>
      <c r="J7350" s="23">
        <v>150</v>
      </c>
      <c r="K7350" s="23"/>
    </row>
    <row r="7351" spans="1:11" ht="12.75" customHeight="1" x14ac:dyDescent="0.25">
      <c r="A7351" s="20">
        <f t="shared" si="229"/>
        <v>43192.91666664886</v>
      </c>
      <c r="B7351" s="29">
        <v>24</v>
      </c>
      <c r="C7351" s="30"/>
      <c r="D7351" s="29"/>
      <c r="E7351" s="29"/>
      <c r="F7351" s="24">
        <f t="shared" si="228"/>
        <v>24</v>
      </c>
      <c r="G7351" s="24">
        <v>24</v>
      </c>
      <c r="H7351" s="23">
        <v>1.08239</v>
      </c>
      <c r="I7351" s="23"/>
      <c r="J7351" s="23">
        <v>150</v>
      </c>
      <c r="K7351" s="23"/>
    </row>
    <row r="7352" spans="1:11" ht="12.75" customHeight="1" x14ac:dyDescent="0.25">
      <c r="A7352" s="20">
        <f t="shared" si="229"/>
        <v>43192.958333315524</v>
      </c>
      <c r="B7352" s="29">
        <v>7</v>
      </c>
      <c r="C7352" s="30"/>
      <c r="D7352" s="29"/>
      <c r="E7352" s="29"/>
      <c r="F7352" s="24">
        <f t="shared" si="228"/>
        <v>7</v>
      </c>
      <c r="G7352" s="24">
        <v>7</v>
      </c>
      <c r="H7352" s="23">
        <v>1.08158</v>
      </c>
      <c r="I7352" s="23"/>
      <c r="J7352" s="23">
        <v>150</v>
      </c>
      <c r="K7352" s="23"/>
    </row>
    <row r="7353" spans="1:11" ht="12.75" customHeight="1" x14ac:dyDescent="0.25">
      <c r="A7353" s="20">
        <f t="shared" si="229"/>
        <v>43192.999999982188</v>
      </c>
      <c r="B7353" s="29">
        <v>12.5</v>
      </c>
      <c r="C7353" s="30"/>
      <c r="D7353" s="29"/>
      <c r="E7353" s="29"/>
      <c r="F7353" s="24">
        <f t="shared" si="228"/>
        <v>12.5</v>
      </c>
      <c r="G7353" s="24">
        <v>12.5</v>
      </c>
      <c r="H7353" s="23">
        <v>1.0789299999999999</v>
      </c>
      <c r="I7353" s="23"/>
      <c r="J7353" s="23">
        <v>150</v>
      </c>
      <c r="K7353" s="23"/>
    </row>
    <row r="7354" spans="1:11" ht="12.75" customHeight="1" x14ac:dyDescent="0.25">
      <c r="A7354" s="20">
        <f t="shared" si="229"/>
        <v>43193.041666648853</v>
      </c>
      <c r="B7354" s="29">
        <v>20.399999999999999</v>
      </c>
      <c r="C7354" s="30"/>
      <c r="D7354" s="29"/>
      <c r="E7354" s="29"/>
      <c r="F7354" s="24">
        <f t="shared" si="228"/>
        <v>20.399999999999999</v>
      </c>
      <c r="G7354" s="24">
        <v>20.399999999999999</v>
      </c>
      <c r="H7354" s="23">
        <v>1.06667</v>
      </c>
      <c r="I7354" s="23">
        <f>COUNTIF(G7354:G7377,"&gt;150")</f>
        <v>4</v>
      </c>
      <c r="J7354" s="23">
        <v>150</v>
      </c>
      <c r="K7354" s="23"/>
    </row>
    <row r="7355" spans="1:11" ht="12.75" customHeight="1" x14ac:dyDescent="0.25">
      <c r="A7355" s="20">
        <f t="shared" si="229"/>
        <v>43193.083333315517</v>
      </c>
      <c r="B7355" s="29">
        <v>13</v>
      </c>
      <c r="C7355" s="30"/>
      <c r="D7355" s="29"/>
      <c r="E7355" s="29"/>
      <c r="F7355" s="24">
        <f t="shared" si="228"/>
        <v>13</v>
      </c>
      <c r="G7355" s="24">
        <v>13</v>
      </c>
      <c r="H7355" s="23">
        <v>1.06511</v>
      </c>
      <c r="I7355" s="23"/>
      <c r="J7355" s="23">
        <v>150</v>
      </c>
      <c r="K7355" s="23"/>
    </row>
    <row r="7356" spans="1:11" ht="12.75" customHeight="1" x14ac:dyDescent="0.25">
      <c r="A7356" s="20">
        <f t="shared" si="229"/>
        <v>43193.124999982181</v>
      </c>
      <c r="B7356" s="29">
        <v>7</v>
      </c>
      <c r="C7356" s="30"/>
      <c r="D7356" s="29"/>
      <c r="E7356" s="29"/>
      <c r="F7356" s="24">
        <f t="shared" si="228"/>
        <v>7</v>
      </c>
      <c r="G7356" s="24">
        <v>7</v>
      </c>
      <c r="H7356" s="23">
        <v>1.0634399999999999</v>
      </c>
      <c r="I7356" s="23"/>
      <c r="J7356" s="23">
        <v>150</v>
      </c>
      <c r="K7356" s="23"/>
    </row>
    <row r="7357" spans="1:11" ht="12.75" customHeight="1" x14ac:dyDescent="0.25">
      <c r="A7357" s="20">
        <f t="shared" si="229"/>
        <v>43193.166666648845</v>
      </c>
      <c r="B7357" s="29">
        <v>9.5</v>
      </c>
      <c r="C7357" s="30"/>
      <c r="D7357" s="29"/>
      <c r="E7357" s="29"/>
      <c r="F7357" s="24">
        <f t="shared" si="228"/>
        <v>9.5</v>
      </c>
      <c r="G7357" s="24">
        <v>9.5</v>
      </c>
      <c r="H7357" s="23">
        <v>1.0476099999999999</v>
      </c>
      <c r="I7357" s="23"/>
      <c r="J7357" s="23">
        <v>150</v>
      </c>
      <c r="K7357" s="23"/>
    </row>
    <row r="7358" spans="1:11" ht="12.75" customHeight="1" x14ac:dyDescent="0.25">
      <c r="A7358" s="20">
        <f t="shared" si="229"/>
        <v>43193.20833331551</v>
      </c>
      <c r="B7358" s="29">
        <v>21.5</v>
      </c>
      <c r="C7358" s="30"/>
      <c r="D7358" s="29"/>
      <c r="E7358" s="29"/>
      <c r="F7358" s="24">
        <f t="shared" si="228"/>
        <v>21.5</v>
      </c>
      <c r="G7358" s="24">
        <v>21.5</v>
      </c>
      <c r="H7358" s="23">
        <v>1.0415000000000001</v>
      </c>
      <c r="I7358" s="23"/>
      <c r="J7358" s="23">
        <v>150</v>
      </c>
      <c r="K7358" s="23"/>
    </row>
    <row r="7359" spans="1:11" ht="12.75" customHeight="1" x14ac:dyDescent="0.25">
      <c r="A7359" s="20">
        <f t="shared" si="229"/>
        <v>43193.249999982174</v>
      </c>
      <c r="B7359" s="29">
        <v>115</v>
      </c>
      <c r="C7359" s="30"/>
      <c r="D7359" s="29"/>
      <c r="E7359" s="29"/>
      <c r="F7359" s="24">
        <f t="shared" si="228"/>
        <v>115</v>
      </c>
      <c r="G7359" s="24">
        <v>115</v>
      </c>
      <c r="H7359" s="23">
        <v>1.0382199999999999</v>
      </c>
      <c r="I7359" s="23"/>
      <c r="J7359" s="23">
        <v>150</v>
      </c>
      <c r="K7359" s="23"/>
    </row>
    <row r="7360" spans="1:11" ht="12.75" customHeight="1" x14ac:dyDescent="0.25">
      <c r="A7360" s="20">
        <f t="shared" si="229"/>
        <v>43193.291666648838</v>
      </c>
      <c r="B7360" s="29">
        <v>312.5</v>
      </c>
      <c r="C7360" s="30"/>
      <c r="D7360" s="29"/>
      <c r="E7360" s="29"/>
      <c r="F7360" s="24">
        <f t="shared" si="228"/>
        <v>312.5</v>
      </c>
      <c r="G7360" s="24">
        <v>312.5</v>
      </c>
      <c r="H7360" s="23">
        <v>1.0337000000000001</v>
      </c>
      <c r="I7360" s="23"/>
      <c r="J7360" s="23">
        <v>150</v>
      </c>
      <c r="K7360" s="23"/>
    </row>
    <row r="7361" spans="1:11" ht="12.75" customHeight="1" x14ac:dyDescent="0.25">
      <c r="A7361" s="20">
        <f t="shared" si="229"/>
        <v>43193.333333315502</v>
      </c>
      <c r="B7361" s="29">
        <v>124.5</v>
      </c>
      <c r="C7361" s="30"/>
      <c r="D7361" s="29"/>
      <c r="E7361" s="29"/>
      <c r="F7361" s="24">
        <f t="shared" si="228"/>
        <v>124.5</v>
      </c>
      <c r="G7361" s="24">
        <v>124.5</v>
      </c>
      <c r="H7361" s="23">
        <v>1.0313300000000001</v>
      </c>
      <c r="I7361" s="23"/>
      <c r="J7361" s="23">
        <v>150</v>
      </c>
      <c r="K7361" s="23"/>
    </row>
    <row r="7362" spans="1:11" ht="12.75" customHeight="1" x14ac:dyDescent="0.25">
      <c r="A7362" s="20">
        <f t="shared" si="229"/>
        <v>43193.374999982167</v>
      </c>
      <c r="B7362" s="29">
        <v>58.5</v>
      </c>
      <c r="C7362" s="30"/>
      <c r="D7362" s="29"/>
      <c r="E7362" s="29"/>
      <c r="F7362" s="24">
        <f t="shared" si="228"/>
        <v>58.5</v>
      </c>
      <c r="G7362" s="24">
        <v>58.5</v>
      </c>
      <c r="H7362" s="23">
        <v>1.0268299999999999</v>
      </c>
      <c r="I7362" s="23"/>
      <c r="J7362" s="23">
        <v>150</v>
      </c>
      <c r="K7362" s="23"/>
    </row>
    <row r="7363" spans="1:11" ht="12.75" customHeight="1" x14ac:dyDescent="0.25">
      <c r="A7363" s="20">
        <f t="shared" si="229"/>
        <v>43193.416666648831</v>
      </c>
      <c r="B7363" s="29">
        <v>155.5</v>
      </c>
      <c r="C7363" s="30"/>
      <c r="D7363" s="29"/>
      <c r="E7363" s="29"/>
      <c r="F7363" s="24">
        <f t="shared" si="228"/>
        <v>155.5</v>
      </c>
      <c r="G7363" s="24">
        <v>155.5</v>
      </c>
      <c r="H7363" s="23">
        <v>1.01617</v>
      </c>
      <c r="I7363" s="23"/>
      <c r="J7363" s="23">
        <v>150</v>
      </c>
      <c r="K7363" s="23"/>
    </row>
    <row r="7364" spans="1:11" ht="12.75" customHeight="1" x14ac:dyDescent="0.25">
      <c r="A7364" s="20">
        <f t="shared" si="229"/>
        <v>43193.458333315495</v>
      </c>
      <c r="B7364" s="29">
        <v>1100.5</v>
      </c>
      <c r="C7364" s="30"/>
      <c r="D7364" s="29"/>
      <c r="E7364" s="29"/>
      <c r="F7364" s="24">
        <f t="shared" si="228"/>
        <v>1100.5</v>
      </c>
      <c r="G7364" s="24">
        <v>1100.5</v>
      </c>
      <c r="H7364" s="23">
        <v>1.01387</v>
      </c>
      <c r="I7364" s="23"/>
      <c r="J7364" s="23">
        <v>150</v>
      </c>
      <c r="K7364" s="23"/>
    </row>
    <row r="7365" spans="1:11" ht="12.75" customHeight="1" x14ac:dyDescent="0.25">
      <c r="A7365" s="20">
        <f t="shared" si="229"/>
        <v>43193.499999982159</v>
      </c>
      <c r="B7365" s="29">
        <v>265.5</v>
      </c>
      <c r="C7365" s="30"/>
      <c r="D7365" s="29"/>
      <c r="E7365" s="29"/>
      <c r="F7365" s="24">
        <f t="shared" si="228"/>
        <v>265.5</v>
      </c>
      <c r="G7365" s="24">
        <v>265.5</v>
      </c>
      <c r="H7365" s="23">
        <v>1.0124500000000001</v>
      </c>
      <c r="I7365" s="23"/>
      <c r="J7365" s="23">
        <v>150</v>
      </c>
      <c r="K7365" s="23"/>
    </row>
    <row r="7366" spans="1:11" ht="12.75" customHeight="1" x14ac:dyDescent="0.25">
      <c r="A7366" s="20">
        <f t="shared" si="229"/>
        <v>43193.541666648824</v>
      </c>
      <c r="B7366" s="29">
        <v>44.5</v>
      </c>
      <c r="C7366" s="30"/>
      <c r="D7366" s="29"/>
      <c r="E7366" s="29"/>
      <c r="F7366" s="24">
        <f t="shared" si="228"/>
        <v>44.5</v>
      </c>
      <c r="G7366" s="24">
        <v>44.5</v>
      </c>
      <c r="H7366" s="23">
        <v>1.0023299999999999</v>
      </c>
      <c r="I7366" s="23"/>
      <c r="J7366" s="23">
        <v>150</v>
      </c>
      <c r="K7366" s="23"/>
    </row>
    <row r="7367" spans="1:11" ht="12.75" customHeight="1" x14ac:dyDescent="0.25">
      <c r="A7367" s="20">
        <f t="shared" si="229"/>
        <v>43193.583333315488</v>
      </c>
      <c r="B7367" s="29"/>
      <c r="C7367" s="30"/>
      <c r="D7367" s="29"/>
      <c r="E7367" s="29"/>
      <c r="F7367" s="24" t="str">
        <f t="shared" si="228"/>
        <v/>
      </c>
      <c r="G7367" s="24" t="s">
        <v>189</v>
      </c>
      <c r="H7367" s="23">
        <v>0.98812999999999995</v>
      </c>
      <c r="I7367" s="23"/>
      <c r="J7367" s="23">
        <v>150</v>
      </c>
      <c r="K7367" s="23"/>
    </row>
    <row r="7368" spans="1:11" ht="12.75" customHeight="1" x14ac:dyDescent="0.25">
      <c r="A7368" s="20">
        <f t="shared" si="229"/>
        <v>43193.624999982152</v>
      </c>
      <c r="B7368" s="29"/>
      <c r="C7368" s="30">
        <v>0.60450999999999999</v>
      </c>
      <c r="D7368" s="29">
        <v>308.34949999999998</v>
      </c>
      <c r="E7368" s="29"/>
      <c r="F7368" s="24" t="str">
        <f t="shared" si="228"/>
        <v/>
      </c>
      <c r="G7368" s="24" t="s">
        <v>189</v>
      </c>
      <c r="H7368" s="23">
        <v>0.98577999999999999</v>
      </c>
      <c r="I7368" s="23"/>
      <c r="J7368" s="23">
        <v>150</v>
      </c>
      <c r="K7368" s="23"/>
    </row>
    <row r="7369" spans="1:11" ht="12.75" customHeight="1" x14ac:dyDescent="0.25">
      <c r="A7369" s="20">
        <f t="shared" si="229"/>
        <v>43193.666666648816</v>
      </c>
      <c r="B7369" s="29"/>
      <c r="C7369" s="30">
        <v>0.88797999999999999</v>
      </c>
      <c r="D7369" s="29">
        <v>12.99783</v>
      </c>
      <c r="E7369" s="29"/>
      <c r="F7369" s="24" t="str">
        <f t="shared" si="228"/>
        <v/>
      </c>
      <c r="G7369" s="24" t="s">
        <v>189</v>
      </c>
      <c r="H7369" s="23">
        <v>0.97977999999999998</v>
      </c>
      <c r="I7369" s="23"/>
      <c r="J7369" s="23">
        <v>150</v>
      </c>
      <c r="K7369" s="23"/>
    </row>
    <row r="7370" spans="1:11" ht="12.75" customHeight="1" x14ac:dyDescent="0.25">
      <c r="A7370" s="20">
        <f t="shared" si="229"/>
        <v>43193.708333315481</v>
      </c>
      <c r="B7370" s="29"/>
      <c r="C7370" s="30">
        <v>0.30756</v>
      </c>
      <c r="D7370" s="29">
        <v>133.14449999999999</v>
      </c>
      <c r="E7370" s="29"/>
      <c r="F7370" s="24" t="str">
        <f t="shared" si="228"/>
        <v/>
      </c>
      <c r="G7370" s="24" t="s">
        <v>189</v>
      </c>
      <c r="H7370" s="23">
        <v>0.97606000000000004</v>
      </c>
      <c r="I7370" s="23"/>
      <c r="J7370" s="23">
        <v>150</v>
      </c>
      <c r="K7370" s="23"/>
    </row>
    <row r="7371" spans="1:11" ht="12.75" customHeight="1" x14ac:dyDescent="0.25">
      <c r="A7371" s="20">
        <f t="shared" si="229"/>
        <v>43193.749999982145</v>
      </c>
      <c r="B7371" s="29">
        <v>68.924589999999995</v>
      </c>
      <c r="C7371" s="30">
        <v>0.28339999999999999</v>
      </c>
      <c r="D7371" s="29">
        <v>144.82079999999999</v>
      </c>
      <c r="E7371" s="29"/>
      <c r="F7371" s="24">
        <f t="shared" ref="F7371:F7434" si="230">IF(AND(B7371&gt;0,ISNUMBER(B7371)),B7371,"")</f>
        <v>68.924589999999995</v>
      </c>
      <c r="G7371" s="24">
        <v>68.924589999999995</v>
      </c>
      <c r="H7371" s="23">
        <v>0.97538999999999998</v>
      </c>
      <c r="I7371" s="23"/>
      <c r="J7371" s="23">
        <v>150</v>
      </c>
      <c r="K7371" s="23"/>
    </row>
    <row r="7372" spans="1:11" ht="12.75" customHeight="1" x14ac:dyDescent="0.25">
      <c r="A7372" s="20">
        <f t="shared" ref="A7372:A7435" si="231">A7371+1/24</f>
        <v>43193.791666648809</v>
      </c>
      <c r="B7372" s="29">
        <v>77.102109999999996</v>
      </c>
      <c r="C7372" s="30">
        <v>0.65790999999999999</v>
      </c>
      <c r="D7372" s="29">
        <v>175.08930000000001</v>
      </c>
      <c r="E7372" s="29"/>
      <c r="F7372" s="24">
        <f t="shared" si="230"/>
        <v>77.102109999999996</v>
      </c>
      <c r="G7372" s="24">
        <v>77.102109999999996</v>
      </c>
      <c r="H7372" s="23">
        <v>0.97150000000000003</v>
      </c>
      <c r="I7372" s="23"/>
      <c r="J7372" s="23">
        <v>150</v>
      </c>
      <c r="K7372" s="23"/>
    </row>
    <row r="7373" spans="1:11" ht="12.75" customHeight="1" x14ac:dyDescent="0.25">
      <c r="A7373" s="20">
        <f t="shared" si="231"/>
        <v>43193.833333315473</v>
      </c>
      <c r="B7373" s="29">
        <v>93.697919999999996</v>
      </c>
      <c r="C7373" s="30">
        <v>0.41532000000000002</v>
      </c>
      <c r="D7373" s="29">
        <v>343.57170000000002</v>
      </c>
      <c r="E7373" s="29"/>
      <c r="F7373" s="24">
        <f t="shared" si="230"/>
        <v>93.697919999999996</v>
      </c>
      <c r="G7373" s="24">
        <v>93.697919999999996</v>
      </c>
      <c r="H7373" s="23">
        <v>0.96628000000000003</v>
      </c>
      <c r="I7373" s="23"/>
      <c r="J7373" s="23">
        <v>150</v>
      </c>
      <c r="K7373" s="23"/>
    </row>
    <row r="7374" spans="1:11" ht="12.75" customHeight="1" x14ac:dyDescent="0.25">
      <c r="A7374" s="20">
        <f t="shared" si="231"/>
        <v>43193.874999982138</v>
      </c>
      <c r="B7374" s="29">
        <v>65.949640000000002</v>
      </c>
      <c r="C7374" s="30">
        <v>0.44019999999999998</v>
      </c>
      <c r="D7374" s="29">
        <v>337.29239999999999</v>
      </c>
      <c r="E7374" s="29"/>
      <c r="F7374" s="24">
        <f t="shared" si="230"/>
        <v>65.949640000000002</v>
      </c>
      <c r="G7374" s="24">
        <v>65.949640000000002</v>
      </c>
      <c r="H7374" s="23">
        <v>0.95399999999999996</v>
      </c>
      <c r="I7374" s="23"/>
      <c r="J7374" s="23">
        <v>150</v>
      </c>
      <c r="K7374" s="23"/>
    </row>
    <row r="7375" spans="1:11" ht="12.75" customHeight="1" x14ac:dyDescent="0.25">
      <c r="A7375" s="20">
        <f t="shared" si="231"/>
        <v>43193.916666648802</v>
      </c>
      <c r="B7375" s="29">
        <v>16.261839999999999</v>
      </c>
      <c r="C7375" s="30">
        <v>0.33794999999999997</v>
      </c>
      <c r="D7375" s="29">
        <v>353.7484</v>
      </c>
      <c r="E7375" s="29"/>
      <c r="F7375" s="24">
        <f t="shared" si="230"/>
        <v>16.261839999999999</v>
      </c>
      <c r="G7375" s="24">
        <v>16.261839999999999</v>
      </c>
      <c r="H7375" s="23">
        <v>0.94889999999999997</v>
      </c>
      <c r="I7375" s="23"/>
      <c r="J7375" s="23">
        <v>150</v>
      </c>
      <c r="K7375" s="23"/>
    </row>
    <row r="7376" spans="1:11" ht="12.75" customHeight="1" x14ac:dyDescent="0.25">
      <c r="A7376" s="20">
        <f t="shared" si="231"/>
        <v>43193.958333315466</v>
      </c>
      <c r="B7376" s="29">
        <v>15.120329999999999</v>
      </c>
      <c r="C7376" s="30">
        <v>0.27009</v>
      </c>
      <c r="D7376" s="29">
        <v>65.199420000000003</v>
      </c>
      <c r="E7376" s="29"/>
      <c r="F7376" s="24">
        <f t="shared" si="230"/>
        <v>15.120329999999999</v>
      </c>
      <c r="G7376" s="24">
        <v>15.120329999999999</v>
      </c>
      <c r="H7376" s="23">
        <v>0.94455999999999996</v>
      </c>
      <c r="I7376" s="23"/>
      <c r="J7376" s="23">
        <v>150</v>
      </c>
      <c r="K7376" s="23"/>
    </row>
    <row r="7377" spans="1:11" ht="12.75" customHeight="1" x14ac:dyDescent="0.25">
      <c r="A7377" s="20">
        <f t="shared" si="231"/>
        <v>43193.99999998213</v>
      </c>
      <c r="B7377" s="29">
        <v>16.942329999999998</v>
      </c>
      <c r="C7377" s="30">
        <v>0.16930999999999999</v>
      </c>
      <c r="D7377" s="29">
        <v>35.911110000000001</v>
      </c>
      <c r="E7377" s="29"/>
      <c r="F7377" s="24">
        <f t="shared" si="230"/>
        <v>16.942329999999998</v>
      </c>
      <c r="G7377" s="24">
        <v>16.942329999999998</v>
      </c>
      <c r="H7377" s="23">
        <v>0.93979999999999997</v>
      </c>
      <c r="I7377" s="23"/>
      <c r="J7377" s="23">
        <v>150</v>
      </c>
      <c r="K7377" s="23"/>
    </row>
    <row r="7378" spans="1:11" ht="12.75" customHeight="1" x14ac:dyDescent="0.25">
      <c r="A7378" s="20">
        <f t="shared" si="231"/>
        <v>43194.041666648794</v>
      </c>
      <c r="B7378" s="29">
        <v>7.9736000000000002</v>
      </c>
      <c r="C7378" s="30">
        <v>0.24904999999999999</v>
      </c>
      <c r="D7378" s="29">
        <v>130.86109999999999</v>
      </c>
      <c r="E7378" s="29"/>
      <c r="F7378" s="24">
        <f t="shared" si="230"/>
        <v>7.9736000000000002</v>
      </c>
      <c r="G7378" s="24">
        <v>7.9736000000000002</v>
      </c>
      <c r="H7378" s="23">
        <v>0.93478000000000006</v>
      </c>
      <c r="I7378" s="23">
        <f>COUNTIF(G7378:G7401,"&gt;150")</f>
        <v>7</v>
      </c>
      <c r="J7378" s="23">
        <v>150</v>
      </c>
      <c r="K7378" s="23"/>
    </row>
    <row r="7379" spans="1:11" ht="12.75" customHeight="1" x14ac:dyDescent="0.25">
      <c r="A7379" s="20">
        <f t="shared" si="231"/>
        <v>43194.083333315459</v>
      </c>
      <c r="B7379" s="29">
        <v>17.342669999999998</v>
      </c>
      <c r="C7379" s="30">
        <v>0.31413000000000002</v>
      </c>
      <c r="D7379" s="29">
        <v>53.664099999999998</v>
      </c>
      <c r="E7379" s="29"/>
      <c r="F7379" s="24">
        <f t="shared" si="230"/>
        <v>17.342669999999998</v>
      </c>
      <c r="G7379" s="24">
        <v>17.342669999999998</v>
      </c>
      <c r="H7379" s="23">
        <v>0.92971999999999999</v>
      </c>
      <c r="I7379" s="23"/>
      <c r="J7379" s="23">
        <v>150</v>
      </c>
      <c r="K7379" s="23"/>
    </row>
    <row r="7380" spans="1:11" ht="12.75" customHeight="1" x14ac:dyDescent="0.25">
      <c r="A7380" s="20">
        <f t="shared" si="231"/>
        <v>43194.124999982123</v>
      </c>
      <c r="B7380" s="29">
        <v>15.396000000000001</v>
      </c>
      <c r="C7380" s="30">
        <v>0.42774000000000001</v>
      </c>
      <c r="D7380" s="29">
        <v>179.4776</v>
      </c>
      <c r="E7380" s="29"/>
      <c r="F7380" s="24">
        <f t="shared" si="230"/>
        <v>15.396000000000001</v>
      </c>
      <c r="G7380" s="24">
        <v>15.396000000000001</v>
      </c>
      <c r="H7380" s="23">
        <v>0.88695000000000002</v>
      </c>
      <c r="I7380" s="23"/>
      <c r="J7380" s="23">
        <v>150</v>
      </c>
      <c r="K7380" s="23"/>
    </row>
    <row r="7381" spans="1:11" ht="12.75" customHeight="1" x14ac:dyDescent="0.25">
      <c r="A7381" s="20">
        <f t="shared" si="231"/>
        <v>43194.166666648787</v>
      </c>
      <c r="B7381" s="29">
        <v>7.1788299999999996</v>
      </c>
      <c r="C7381" s="30">
        <v>0.24706</v>
      </c>
      <c r="D7381" s="29">
        <v>245.0044</v>
      </c>
      <c r="E7381" s="29"/>
      <c r="F7381" s="24">
        <f t="shared" si="230"/>
        <v>7.1788299999999996</v>
      </c>
      <c r="G7381" s="24">
        <v>7.1788299999999996</v>
      </c>
      <c r="H7381" s="23">
        <v>0.88288999999999995</v>
      </c>
      <c r="I7381" s="23"/>
      <c r="J7381" s="23">
        <v>150</v>
      </c>
      <c r="K7381" s="23"/>
    </row>
    <row r="7382" spans="1:11" ht="12.75" customHeight="1" x14ac:dyDescent="0.25">
      <c r="A7382" s="20">
        <f t="shared" si="231"/>
        <v>43194.208333315451</v>
      </c>
      <c r="B7382" s="29">
        <v>6.5571700000000002</v>
      </c>
      <c r="C7382" s="30">
        <v>0.38329999999999997</v>
      </c>
      <c r="D7382" s="29">
        <v>283.57470000000001</v>
      </c>
      <c r="E7382" s="29"/>
      <c r="F7382" s="24">
        <f t="shared" si="230"/>
        <v>6.5571700000000002</v>
      </c>
      <c r="G7382" s="24">
        <v>6.5571700000000002</v>
      </c>
      <c r="H7382" s="23">
        <v>0.88132999999999995</v>
      </c>
      <c r="I7382" s="23"/>
      <c r="J7382" s="23">
        <v>150</v>
      </c>
      <c r="K7382" s="23"/>
    </row>
    <row r="7383" spans="1:11" ht="12.75" customHeight="1" x14ac:dyDescent="0.25">
      <c r="A7383" s="20">
        <f t="shared" si="231"/>
        <v>43194.249999982116</v>
      </c>
      <c r="B7383" s="29">
        <v>210.37799999999999</v>
      </c>
      <c r="C7383" s="30">
        <v>0.29278999999999999</v>
      </c>
      <c r="D7383" s="29">
        <v>296.1454</v>
      </c>
      <c r="E7383" s="29"/>
      <c r="F7383" s="24">
        <f t="shared" si="230"/>
        <v>210.37799999999999</v>
      </c>
      <c r="G7383" s="24">
        <v>210.37799999999999</v>
      </c>
      <c r="H7383" s="23">
        <v>0.86741999999999997</v>
      </c>
      <c r="I7383" s="23"/>
      <c r="J7383" s="23">
        <v>150</v>
      </c>
      <c r="K7383" s="23"/>
    </row>
    <row r="7384" spans="1:11" ht="12.75" customHeight="1" x14ac:dyDescent="0.25">
      <c r="A7384" s="20">
        <f t="shared" si="231"/>
        <v>43194.29166664878</v>
      </c>
      <c r="B7384" s="29">
        <v>225.13820000000001</v>
      </c>
      <c r="C7384" s="30">
        <v>0.30162</v>
      </c>
      <c r="D7384" s="29">
        <v>352.029</v>
      </c>
      <c r="E7384" s="29"/>
      <c r="F7384" s="24">
        <f t="shared" si="230"/>
        <v>225.13820000000001</v>
      </c>
      <c r="G7384" s="24">
        <v>225.13820000000001</v>
      </c>
      <c r="H7384" s="23">
        <v>0.86150000000000004</v>
      </c>
      <c r="I7384" s="23"/>
      <c r="J7384" s="23">
        <v>150</v>
      </c>
      <c r="K7384" s="23"/>
    </row>
    <row r="7385" spans="1:11" ht="12.75" customHeight="1" x14ac:dyDescent="0.25">
      <c r="A7385" s="20">
        <f t="shared" si="231"/>
        <v>43194.333333315444</v>
      </c>
      <c r="B7385" s="29">
        <v>545.37480000000005</v>
      </c>
      <c r="C7385" s="30">
        <v>0.25825999999999999</v>
      </c>
      <c r="D7385" s="29">
        <v>68.596580000000003</v>
      </c>
      <c r="E7385" s="29"/>
      <c r="F7385" s="24">
        <f t="shared" si="230"/>
        <v>545.37480000000005</v>
      </c>
      <c r="G7385" s="24">
        <v>545.37480000000005</v>
      </c>
      <c r="H7385" s="23">
        <v>0.84711000000000003</v>
      </c>
      <c r="I7385" s="23"/>
      <c r="J7385" s="23">
        <v>150</v>
      </c>
      <c r="K7385" s="23"/>
    </row>
    <row r="7386" spans="1:11" ht="12.75" customHeight="1" x14ac:dyDescent="0.25">
      <c r="A7386" s="20">
        <f t="shared" si="231"/>
        <v>43194.374999982108</v>
      </c>
      <c r="B7386" s="29">
        <v>138.31530000000001</v>
      </c>
      <c r="C7386" s="30">
        <v>0.28952</v>
      </c>
      <c r="D7386" s="29">
        <v>44.153759999999998</v>
      </c>
      <c r="E7386" s="29"/>
      <c r="F7386" s="24">
        <f t="shared" si="230"/>
        <v>138.31530000000001</v>
      </c>
      <c r="G7386" s="24">
        <v>138.31530000000001</v>
      </c>
      <c r="H7386" s="23">
        <v>0.83889000000000002</v>
      </c>
      <c r="I7386" s="23"/>
      <c r="J7386" s="23">
        <v>150</v>
      </c>
      <c r="K7386" s="23"/>
    </row>
    <row r="7387" spans="1:11" ht="12.75" customHeight="1" x14ac:dyDescent="0.25">
      <c r="A7387" s="20">
        <f t="shared" si="231"/>
        <v>43194.416666648773</v>
      </c>
      <c r="B7387" s="29">
        <v>31.3095</v>
      </c>
      <c r="C7387" s="30">
        <v>0.94816999999999996</v>
      </c>
      <c r="D7387" s="29">
        <v>318.17739999999998</v>
      </c>
      <c r="E7387" s="29"/>
      <c r="F7387" s="24">
        <f t="shared" si="230"/>
        <v>31.3095</v>
      </c>
      <c r="G7387" s="24">
        <v>31.3095</v>
      </c>
      <c r="H7387" s="23">
        <v>0.83819999999999995</v>
      </c>
      <c r="I7387" s="23"/>
      <c r="J7387" s="23">
        <v>150</v>
      </c>
      <c r="K7387" s="23"/>
    </row>
    <row r="7388" spans="1:11" ht="12.75" customHeight="1" x14ac:dyDescent="0.25">
      <c r="A7388" s="20">
        <f t="shared" si="231"/>
        <v>43194.458333315437</v>
      </c>
      <c r="B7388" s="29">
        <v>68.102999999999994</v>
      </c>
      <c r="C7388" s="30">
        <v>1.8150500000000001</v>
      </c>
      <c r="D7388" s="29">
        <v>259.5095</v>
      </c>
      <c r="E7388" s="29"/>
      <c r="F7388" s="24">
        <f t="shared" si="230"/>
        <v>68.102999999999994</v>
      </c>
      <c r="G7388" s="24">
        <v>68.102999999999994</v>
      </c>
      <c r="H7388" s="23">
        <v>0.83716999999999997</v>
      </c>
      <c r="I7388" s="23"/>
      <c r="J7388" s="23">
        <v>150</v>
      </c>
      <c r="K7388" s="23"/>
    </row>
    <row r="7389" spans="1:11" ht="12.75" customHeight="1" x14ac:dyDescent="0.25">
      <c r="A7389" s="20">
        <f t="shared" si="231"/>
        <v>43194.499999982101</v>
      </c>
      <c r="B7389" s="29">
        <v>120.3595</v>
      </c>
      <c r="C7389" s="30">
        <v>1.09341</v>
      </c>
      <c r="D7389" s="29">
        <v>165.94460000000001</v>
      </c>
      <c r="E7389" s="29"/>
      <c r="F7389" s="24">
        <f t="shared" si="230"/>
        <v>120.3595</v>
      </c>
      <c r="G7389" s="24">
        <v>120.3595</v>
      </c>
      <c r="H7389" s="23">
        <v>0.82508999999999999</v>
      </c>
      <c r="I7389" s="23"/>
      <c r="J7389" s="23">
        <v>150</v>
      </c>
      <c r="K7389" s="23"/>
    </row>
    <row r="7390" spans="1:11" ht="12.75" customHeight="1" x14ac:dyDescent="0.25">
      <c r="A7390" s="20">
        <f t="shared" si="231"/>
        <v>43194.541666648765</v>
      </c>
      <c r="B7390" s="29">
        <v>62.292459999999998</v>
      </c>
      <c r="C7390" s="30">
        <v>1.19652</v>
      </c>
      <c r="D7390" s="29">
        <v>241.20769999999999</v>
      </c>
      <c r="E7390" s="29"/>
      <c r="F7390" s="24">
        <f t="shared" si="230"/>
        <v>62.292459999999998</v>
      </c>
      <c r="G7390" s="24">
        <v>62.292459999999998</v>
      </c>
      <c r="H7390" s="23">
        <v>0.82472000000000001</v>
      </c>
      <c r="I7390" s="23"/>
      <c r="J7390" s="23">
        <v>150</v>
      </c>
      <c r="K7390" s="23"/>
    </row>
    <row r="7391" spans="1:11" ht="12.75" customHeight="1" x14ac:dyDescent="0.25">
      <c r="A7391" s="20">
        <f t="shared" si="231"/>
        <v>43194.58333331543</v>
      </c>
      <c r="B7391" s="29">
        <v>225.33349999999999</v>
      </c>
      <c r="C7391" s="30">
        <v>2.2385999999999999</v>
      </c>
      <c r="D7391" s="29">
        <v>214.87889999999999</v>
      </c>
      <c r="E7391" s="29"/>
      <c r="F7391" s="24">
        <f t="shared" si="230"/>
        <v>225.33349999999999</v>
      </c>
      <c r="G7391" s="24">
        <v>225.33349999999999</v>
      </c>
      <c r="H7391" s="23">
        <v>0.8125</v>
      </c>
      <c r="I7391" s="23"/>
      <c r="J7391" s="23">
        <v>150</v>
      </c>
      <c r="K7391" s="23"/>
    </row>
    <row r="7392" spans="1:11" ht="12.75" customHeight="1" x14ac:dyDescent="0.25">
      <c r="A7392" s="20">
        <f t="shared" si="231"/>
        <v>43194.624999982094</v>
      </c>
      <c r="B7392" s="29">
        <v>180.06780000000001</v>
      </c>
      <c r="C7392" s="30">
        <v>1.4317800000000001</v>
      </c>
      <c r="D7392" s="29">
        <v>236.36840000000001</v>
      </c>
      <c r="E7392" s="29"/>
      <c r="F7392" s="24">
        <f t="shared" si="230"/>
        <v>180.06780000000001</v>
      </c>
      <c r="G7392" s="24">
        <v>180.06780000000001</v>
      </c>
      <c r="H7392" s="23">
        <v>0.81201999999999996</v>
      </c>
      <c r="I7392" s="23"/>
      <c r="J7392" s="23">
        <v>150</v>
      </c>
      <c r="K7392" s="23"/>
    </row>
    <row r="7393" spans="1:11" ht="12.75" customHeight="1" x14ac:dyDescent="0.25">
      <c r="A7393" s="20">
        <f t="shared" si="231"/>
        <v>43194.666666648758</v>
      </c>
      <c r="B7393" s="29">
        <v>192.04480000000001</v>
      </c>
      <c r="C7393" s="30">
        <v>2.6037599999999999</v>
      </c>
      <c r="D7393" s="29">
        <v>257.58319999999998</v>
      </c>
      <c r="E7393" s="29"/>
      <c r="F7393" s="24">
        <f t="shared" si="230"/>
        <v>192.04480000000001</v>
      </c>
      <c r="G7393" s="24">
        <v>192.04480000000001</v>
      </c>
      <c r="H7393" s="23">
        <v>0.81125999999999998</v>
      </c>
      <c r="I7393" s="23"/>
      <c r="J7393" s="23">
        <v>150</v>
      </c>
      <c r="K7393" s="23"/>
    </row>
    <row r="7394" spans="1:11" ht="12.75" customHeight="1" x14ac:dyDescent="0.25">
      <c r="A7394" s="20">
        <f t="shared" si="231"/>
        <v>43194.708333315422</v>
      </c>
      <c r="B7394" s="29">
        <v>134.6095</v>
      </c>
      <c r="C7394" s="30">
        <v>3.1487799999999999</v>
      </c>
      <c r="D7394" s="29">
        <v>218.0018</v>
      </c>
      <c r="E7394" s="29"/>
      <c r="F7394" s="24">
        <f t="shared" si="230"/>
        <v>134.6095</v>
      </c>
      <c r="G7394" s="24">
        <v>134.6095</v>
      </c>
      <c r="H7394" s="23">
        <v>0.80574999999999997</v>
      </c>
      <c r="I7394" s="23"/>
      <c r="J7394" s="23">
        <v>150</v>
      </c>
      <c r="K7394" s="23"/>
    </row>
    <row r="7395" spans="1:11" ht="12.75" customHeight="1" x14ac:dyDescent="0.25">
      <c r="A7395" s="20">
        <f t="shared" si="231"/>
        <v>43194.749999982087</v>
      </c>
      <c r="B7395" s="29">
        <v>177.03880000000001</v>
      </c>
      <c r="C7395" s="30">
        <v>2.0664600000000002</v>
      </c>
      <c r="D7395" s="29">
        <v>238.48840000000001</v>
      </c>
      <c r="E7395" s="29"/>
      <c r="F7395" s="24">
        <f t="shared" si="230"/>
        <v>177.03880000000001</v>
      </c>
      <c r="G7395" s="24">
        <v>177.03880000000001</v>
      </c>
      <c r="H7395" s="23">
        <v>0.80086999999999997</v>
      </c>
      <c r="I7395" s="23"/>
      <c r="J7395" s="23">
        <v>150</v>
      </c>
      <c r="K7395" s="23"/>
    </row>
    <row r="7396" spans="1:11" ht="12.75" customHeight="1" x14ac:dyDescent="0.25">
      <c r="A7396" s="20">
        <f t="shared" si="231"/>
        <v>43194.791666648751</v>
      </c>
      <c r="B7396" s="29">
        <v>74.48</v>
      </c>
      <c r="C7396" s="30">
        <v>0.91320999999999997</v>
      </c>
      <c r="D7396" s="29">
        <v>312.11380000000003</v>
      </c>
      <c r="E7396" s="29"/>
      <c r="F7396" s="24">
        <f t="shared" si="230"/>
        <v>74.48</v>
      </c>
      <c r="G7396" s="24">
        <v>74.48</v>
      </c>
      <c r="H7396" s="23">
        <v>0.79957999999999996</v>
      </c>
      <c r="I7396" s="23"/>
      <c r="J7396" s="23">
        <v>150</v>
      </c>
      <c r="K7396" s="23"/>
    </row>
    <row r="7397" spans="1:11" ht="12.75" customHeight="1" x14ac:dyDescent="0.25">
      <c r="A7397" s="20">
        <f t="shared" si="231"/>
        <v>43194.833333315415</v>
      </c>
      <c r="B7397" s="29">
        <v>35.722499999999997</v>
      </c>
      <c r="C7397" s="30">
        <v>0.54881999999999997</v>
      </c>
      <c r="D7397" s="29">
        <v>326.80020000000002</v>
      </c>
      <c r="E7397" s="29"/>
      <c r="F7397" s="24">
        <f t="shared" si="230"/>
        <v>35.722499999999997</v>
      </c>
      <c r="G7397" s="24">
        <v>35.722499999999997</v>
      </c>
      <c r="H7397" s="23">
        <v>0.79549999999999998</v>
      </c>
      <c r="I7397" s="23"/>
      <c r="J7397" s="23">
        <v>150</v>
      </c>
      <c r="K7397" s="23"/>
    </row>
    <row r="7398" spans="1:11" ht="12.75" customHeight="1" x14ac:dyDescent="0.25">
      <c r="A7398" s="20">
        <f t="shared" si="231"/>
        <v>43194.874999982079</v>
      </c>
      <c r="B7398" s="29">
        <v>9.4954999999999998</v>
      </c>
      <c r="C7398" s="30">
        <v>0.55506999999999995</v>
      </c>
      <c r="D7398" s="29">
        <v>22.110980000000001</v>
      </c>
      <c r="E7398" s="29"/>
      <c r="F7398" s="24">
        <f t="shared" si="230"/>
        <v>9.4954999999999998</v>
      </c>
      <c r="G7398" s="24">
        <v>9.4954999999999998</v>
      </c>
      <c r="H7398" s="23">
        <v>0.78849999999999998</v>
      </c>
      <c r="I7398" s="23"/>
      <c r="J7398" s="23">
        <v>150</v>
      </c>
      <c r="K7398" s="23"/>
    </row>
    <row r="7399" spans="1:11" ht="12.75" customHeight="1" x14ac:dyDescent="0.25">
      <c r="A7399" s="20">
        <f t="shared" si="231"/>
        <v>43194.916666648744</v>
      </c>
      <c r="B7399" s="29">
        <v>3.66683</v>
      </c>
      <c r="C7399" s="30">
        <v>0.32673000000000002</v>
      </c>
      <c r="D7399" s="29">
        <v>349.07499999999999</v>
      </c>
      <c r="E7399" s="29"/>
      <c r="F7399" s="24">
        <f t="shared" si="230"/>
        <v>3.66683</v>
      </c>
      <c r="G7399" s="24">
        <v>3.66683</v>
      </c>
      <c r="H7399" s="23">
        <v>0.78727000000000003</v>
      </c>
      <c r="I7399" s="23"/>
      <c r="J7399" s="23">
        <v>150</v>
      </c>
      <c r="K7399" s="23"/>
    </row>
    <row r="7400" spans="1:11" ht="12.75" customHeight="1" x14ac:dyDescent="0.25">
      <c r="A7400" s="20">
        <f t="shared" si="231"/>
        <v>43194.958333315408</v>
      </c>
      <c r="B7400" s="29">
        <v>102.5797</v>
      </c>
      <c r="C7400" s="30">
        <v>0.43336000000000002</v>
      </c>
      <c r="D7400" s="29">
        <v>352.34890000000001</v>
      </c>
      <c r="E7400" s="29"/>
      <c r="F7400" s="24">
        <f t="shared" si="230"/>
        <v>102.5797</v>
      </c>
      <c r="G7400" s="24">
        <v>102.5797</v>
      </c>
      <c r="H7400" s="23">
        <v>0.78634000000000004</v>
      </c>
      <c r="I7400" s="23"/>
      <c r="J7400" s="23">
        <v>150</v>
      </c>
      <c r="K7400" s="23"/>
    </row>
    <row r="7401" spans="1:11" ht="12.75" customHeight="1" x14ac:dyDescent="0.25">
      <c r="A7401" s="20">
        <f t="shared" si="231"/>
        <v>43194.999999982072</v>
      </c>
      <c r="B7401" s="29">
        <v>20.731829999999999</v>
      </c>
      <c r="C7401" s="30">
        <v>0.41943999999999998</v>
      </c>
      <c r="D7401" s="29">
        <v>138.50380000000001</v>
      </c>
      <c r="E7401" s="29"/>
      <c r="F7401" s="24">
        <f t="shared" si="230"/>
        <v>20.731829999999999</v>
      </c>
      <c r="G7401" s="24">
        <v>20.731829999999999</v>
      </c>
      <c r="H7401" s="23">
        <v>0.78532999999999997</v>
      </c>
      <c r="I7401" s="23"/>
      <c r="J7401" s="23">
        <v>150</v>
      </c>
      <c r="K7401" s="23"/>
    </row>
    <row r="7402" spans="1:11" ht="12.75" customHeight="1" x14ac:dyDescent="0.25">
      <c r="A7402" s="20">
        <f t="shared" si="231"/>
        <v>43195.041666648736</v>
      </c>
      <c r="B7402" s="29">
        <v>3.7400500000000001</v>
      </c>
      <c r="C7402" s="30">
        <v>0.43130000000000002</v>
      </c>
      <c r="D7402" s="29">
        <v>302.04020000000003</v>
      </c>
      <c r="E7402" s="29"/>
      <c r="F7402" s="24">
        <f t="shared" si="230"/>
        <v>3.7400500000000001</v>
      </c>
      <c r="G7402" s="24">
        <v>3.7400500000000001</v>
      </c>
      <c r="H7402" s="23">
        <v>0.78517000000000003</v>
      </c>
      <c r="I7402" s="23">
        <f>COUNTIF(G7402:G7425,"&gt;150")</f>
        <v>9</v>
      </c>
      <c r="J7402" s="23">
        <v>150</v>
      </c>
      <c r="K7402" s="23"/>
    </row>
    <row r="7403" spans="1:11" ht="12.75" customHeight="1" x14ac:dyDescent="0.25">
      <c r="A7403" s="20">
        <f t="shared" si="231"/>
        <v>43195.083333315401</v>
      </c>
      <c r="B7403" s="29">
        <v>11.847490000000001</v>
      </c>
      <c r="C7403" s="30">
        <v>0.18057999999999999</v>
      </c>
      <c r="D7403" s="29">
        <v>345.34190000000001</v>
      </c>
      <c r="E7403" s="29"/>
      <c r="F7403" s="24">
        <f t="shared" si="230"/>
        <v>11.847490000000001</v>
      </c>
      <c r="G7403" s="24">
        <v>11.847490000000001</v>
      </c>
      <c r="H7403" s="23">
        <v>0.78066000000000002</v>
      </c>
      <c r="I7403" s="23"/>
      <c r="J7403" s="23">
        <v>150</v>
      </c>
      <c r="K7403" s="23"/>
    </row>
    <row r="7404" spans="1:11" ht="12.75" customHeight="1" x14ac:dyDescent="0.25">
      <c r="A7404" s="20">
        <f t="shared" si="231"/>
        <v>43195.124999982065</v>
      </c>
      <c r="B7404" s="29">
        <v>13.503629999999999</v>
      </c>
      <c r="C7404" s="30">
        <v>0.38700000000000001</v>
      </c>
      <c r="D7404" s="29">
        <v>238.87970000000001</v>
      </c>
      <c r="E7404" s="29"/>
      <c r="F7404" s="24">
        <f t="shared" si="230"/>
        <v>13.503629999999999</v>
      </c>
      <c r="G7404" s="24">
        <v>13.503629999999999</v>
      </c>
      <c r="H7404" s="23">
        <v>0.77575000000000005</v>
      </c>
      <c r="I7404" s="23"/>
      <c r="J7404" s="23">
        <v>150</v>
      </c>
      <c r="K7404" s="23"/>
    </row>
    <row r="7405" spans="1:11" ht="12.75" customHeight="1" x14ac:dyDescent="0.25">
      <c r="A7405" s="20">
        <f t="shared" si="231"/>
        <v>43195.166666648729</v>
      </c>
      <c r="B7405" s="29">
        <v>9.2616800000000001</v>
      </c>
      <c r="C7405" s="30">
        <v>0.40976000000000001</v>
      </c>
      <c r="D7405" s="29">
        <v>281.73430000000002</v>
      </c>
      <c r="E7405" s="29"/>
      <c r="F7405" s="24">
        <f t="shared" si="230"/>
        <v>9.2616800000000001</v>
      </c>
      <c r="G7405" s="24">
        <v>9.2616800000000001</v>
      </c>
      <c r="H7405" s="23">
        <v>0.77307000000000003</v>
      </c>
      <c r="I7405" s="23"/>
      <c r="J7405" s="23">
        <v>150</v>
      </c>
      <c r="K7405" s="23"/>
    </row>
    <row r="7406" spans="1:11" ht="12.75" customHeight="1" x14ac:dyDescent="0.25">
      <c r="A7406" s="20">
        <f t="shared" si="231"/>
        <v>43195.208333315393</v>
      </c>
      <c r="B7406" s="29">
        <v>16.119730000000001</v>
      </c>
      <c r="C7406" s="30">
        <v>0.42086000000000001</v>
      </c>
      <c r="D7406" s="29">
        <v>253.9924</v>
      </c>
      <c r="E7406" s="29"/>
      <c r="F7406" s="24">
        <f t="shared" si="230"/>
        <v>16.119730000000001</v>
      </c>
      <c r="G7406" s="24">
        <v>16.119730000000001</v>
      </c>
      <c r="H7406" s="23">
        <v>0.77122000000000002</v>
      </c>
      <c r="I7406" s="23"/>
      <c r="J7406" s="23">
        <v>150</v>
      </c>
      <c r="K7406" s="23"/>
    </row>
    <row r="7407" spans="1:11" ht="12.75" customHeight="1" x14ac:dyDescent="0.25">
      <c r="A7407" s="20">
        <f t="shared" si="231"/>
        <v>43195.249999982057</v>
      </c>
      <c r="B7407" s="29">
        <v>337.2106</v>
      </c>
      <c r="C7407" s="30">
        <v>0.26218000000000002</v>
      </c>
      <c r="D7407" s="29">
        <v>129.9348</v>
      </c>
      <c r="E7407" s="29"/>
      <c r="F7407" s="24">
        <f t="shared" si="230"/>
        <v>337.2106</v>
      </c>
      <c r="G7407" s="24">
        <v>337.2106</v>
      </c>
      <c r="H7407" s="23">
        <v>0.76044999999999996</v>
      </c>
      <c r="I7407" s="23"/>
      <c r="J7407" s="23">
        <v>150</v>
      </c>
      <c r="K7407" s="23"/>
    </row>
    <row r="7408" spans="1:11" ht="12.75" customHeight="1" x14ac:dyDescent="0.25">
      <c r="A7408" s="20">
        <f t="shared" si="231"/>
        <v>43195.291666648722</v>
      </c>
      <c r="B7408" s="29">
        <v>324.56420000000003</v>
      </c>
      <c r="C7408" s="30">
        <v>0.20702000000000001</v>
      </c>
      <c r="D7408" s="29">
        <v>54.314720000000001</v>
      </c>
      <c r="E7408" s="29"/>
      <c r="F7408" s="24">
        <f t="shared" si="230"/>
        <v>324.56420000000003</v>
      </c>
      <c r="G7408" s="24">
        <v>324.56420000000003</v>
      </c>
      <c r="H7408" s="23">
        <v>0.75912999999999997</v>
      </c>
      <c r="I7408" s="23"/>
      <c r="J7408" s="23">
        <v>150</v>
      </c>
      <c r="K7408" s="23"/>
    </row>
    <row r="7409" spans="1:11" ht="12.75" customHeight="1" x14ac:dyDescent="0.25">
      <c r="A7409" s="20">
        <f t="shared" si="231"/>
        <v>43195.333333315386</v>
      </c>
      <c r="B7409" s="29">
        <v>240.8288</v>
      </c>
      <c r="C7409" s="30">
        <v>0.33796999999999999</v>
      </c>
      <c r="D7409" s="29">
        <v>325.9554</v>
      </c>
      <c r="E7409" s="29"/>
      <c r="F7409" s="24">
        <f t="shared" si="230"/>
        <v>240.8288</v>
      </c>
      <c r="G7409" s="24">
        <v>240.8288</v>
      </c>
      <c r="H7409" s="23">
        <v>0.74772000000000005</v>
      </c>
      <c r="I7409" s="23"/>
      <c r="J7409" s="23">
        <v>150</v>
      </c>
      <c r="K7409" s="23"/>
    </row>
    <row r="7410" spans="1:11" ht="12.75" customHeight="1" x14ac:dyDescent="0.25">
      <c r="A7410" s="20">
        <f t="shared" si="231"/>
        <v>43195.37499998205</v>
      </c>
      <c r="B7410" s="29">
        <v>189.56890000000001</v>
      </c>
      <c r="C7410" s="30">
        <v>1.2493399999999999</v>
      </c>
      <c r="D7410" s="29">
        <v>176.76769999999999</v>
      </c>
      <c r="E7410" s="29"/>
      <c r="F7410" s="24">
        <f t="shared" si="230"/>
        <v>189.56890000000001</v>
      </c>
      <c r="G7410" s="24">
        <v>189.56890000000001</v>
      </c>
      <c r="H7410" s="23">
        <v>0.74673</v>
      </c>
      <c r="I7410" s="23"/>
      <c r="J7410" s="23">
        <v>150</v>
      </c>
      <c r="K7410" s="23"/>
    </row>
    <row r="7411" spans="1:11" ht="12.75" customHeight="1" x14ac:dyDescent="0.25">
      <c r="A7411" s="20">
        <f t="shared" si="231"/>
        <v>43195.416666648714</v>
      </c>
      <c r="B7411" s="29">
        <v>162.48609999999999</v>
      </c>
      <c r="C7411" s="30">
        <v>2.5185</v>
      </c>
      <c r="D7411" s="29">
        <v>197.1182</v>
      </c>
      <c r="E7411" s="29"/>
      <c r="F7411" s="24">
        <f t="shared" si="230"/>
        <v>162.48609999999999</v>
      </c>
      <c r="G7411" s="24">
        <v>162.48609999999999</v>
      </c>
      <c r="H7411" s="23">
        <v>0.74433000000000005</v>
      </c>
      <c r="I7411" s="23"/>
      <c r="J7411" s="23">
        <v>150</v>
      </c>
      <c r="K7411" s="23"/>
    </row>
    <row r="7412" spans="1:11" ht="12.75" customHeight="1" x14ac:dyDescent="0.25">
      <c r="A7412" s="20">
        <f t="shared" si="231"/>
        <v>43195.458333315379</v>
      </c>
      <c r="B7412" s="29">
        <v>184.9306</v>
      </c>
      <c r="C7412" s="30">
        <v>3.1124900000000002</v>
      </c>
      <c r="D7412" s="29">
        <v>197.7824</v>
      </c>
      <c r="E7412" s="29"/>
      <c r="F7412" s="24">
        <f t="shared" si="230"/>
        <v>184.9306</v>
      </c>
      <c r="G7412" s="24">
        <v>184.9306</v>
      </c>
      <c r="H7412" s="23">
        <v>0.73960999999999999</v>
      </c>
      <c r="I7412" s="23"/>
      <c r="J7412" s="23">
        <v>150</v>
      </c>
      <c r="K7412" s="23"/>
    </row>
    <row r="7413" spans="1:11" ht="12.75" customHeight="1" x14ac:dyDescent="0.25">
      <c r="A7413" s="20">
        <f t="shared" si="231"/>
        <v>43195.499999982043</v>
      </c>
      <c r="B7413" s="29">
        <v>104.746</v>
      </c>
      <c r="C7413" s="30">
        <v>2.8370700000000002</v>
      </c>
      <c r="D7413" s="29">
        <v>198.173</v>
      </c>
      <c r="E7413" s="29"/>
      <c r="F7413" s="24">
        <f t="shared" si="230"/>
        <v>104.746</v>
      </c>
      <c r="G7413" s="24">
        <v>104.746</v>
      </c>
      <c r="H7413" s="23">
        <v>0.73440000000000005</v>
      </c>
      <c r="I7413" s="23"/>
      <c r="J7413" s="23">
        <v>150</v>
      </c>
      <c r="K7413" s="23"/>
    </row>
    <row r="7414" spans="1:11" ht="12.75" customHeight="1" x14ac:dyDescent="0.25">
      <c r="A7414" s="20">
        <f t="shared" si="231"/>
        <v>43195.541666648707</v>
      </c>
      <c r="B7414" s="29">
        <v>86.822000000000003</v>
      </c>
      <c r="C7414" s="30">
        <v>2.6547100000000001</v>
      </c>
      <c r="D7414" s="29">
        <v>193.46700000000001</v>
      </c>
      <c r="E7414" s="29"/>
      <c r="F7414" s="24">
        <f t="shared" si="230"/>
        <v>86.822000000000003</v>
      </c>
      <c r="G7414" s="24">
        <v>86.822000000000003</v>
      </c>
      <c r="H7414" s="23">
        <v>0.73362000000000005</v>
      </c>
      <c r="I7414" s="23"/>
      <c r="J7414" s="23">
        <v>150</v>
      </c>
      <c r="K7414" s="23"/>
    </row>
    <row r="7415" spans="1:11" ht="12.75" customHeight="1" x14ac:dyDescent="0.25">
      <c r="A7415" s="20">
        <f t="shared" si="231"/>
        <v>43195.583333315371</v>
      </c>
      <c r="B7415" s="29">
        <v>133.22829999999999</v>
      </c>
      <c r="C7415" s="30">
        <v>3.3795500000000001</v>
      </c>
      <c r="D7415" s="29">
        <v>202.25129999999999</v>
      </c>
      <c r="E7415" s="29"/>
      <c r="F7415" s="24">
        <f t="shared" si="230"/>
        <v>133.22829999999999</v>
      </c>
      <c r="G7415" s="24">
        <v>133.22829999999999</v>
      </c>
      <c r="H7415" s="23">
        <v>0.72994000000000003</v>
      </c>
      <c r="I7415" s="23"/>
      <c r="J7415" s="23">
        <v>150</v>
      </c>
      <c r="K7415" s="23"/>
    </row>
    <row r="7416" spans="1:11" ht="12.75" customHeight="1" x14ac:dyDescent="0.25">
      <c r="A7416" s="20">
        <f t="shared" si="231"/>
        <v>43195.624999982036</v>
      </c>
      <c r="B7416" s="29">
        <v>110.9004</v>
      </c>
      <c r="C7416" s="30">
        <v>3.7407900000000001</v>
      </c>
      <c r="D7416" s="29">
        <v>215.31720000000001</v>
      </c>
      <c r="E7416" s="29"/>
      <c r="F7416" s="24">
        <f t="shared" si="230"/>
        <v>110.9004</v>
      </c>
      <c r="G7416" s="24">
        <v>110.9004</v>
      </c>
      <c r="H7416" s="23">
        <v>0.72543999999999997</v>
      </c>
      <c r="I7416" s="23"/>
      <c r="J7416" s="23">
        <v>150</v>
      </c>
      <c r="K7416" s="23"/>
    </row>
    <row r="7417" spans="1:11" ht="12.75" customHeight="1" x14ac:dyDescent="0.25">
      <c r="A7417" s="20">
        <f t="shared" si="231"/>
        <v>43195.6666666487</v>
      </c>
      <c r="B7417" s="29">
        <v>157.08699999999999</v>
      </c>
      <c r="C7417" s="30">
        <v>1.75559</v>
      </c>
      <c r="D7417" s="29">
        <v>179.22579999999999</v>
      </c>
      <c r="E7417" s="29"/>
      <c r="F7417" s="24">
        <f t="shared" si="230"/>
        <v>157.08699999999999</v>
      </c>
      <c r="G7417" s="24">
        <v>157.08699999999999</v>
      </c>
      <c r="H7417" s="23">
        <v>0.72075</v>
      </c>
      <c r="I7417" s="23"/>
      <c r="J7417" s="23">
        <v>150</v>
      </c>
      <c r="K7417" s="23"/>
    </row>
    <row r="7418" spans="1:11" ht="12.75" customHeight="1" x14ac:dyDescent="0.25">
      <c r="A7418" s="20">
        <f t="shared" si="231"/>
        <v>43195.708333315364</v>
      </c>
      <c r="B7418" s="29">
        <v>176.4111</v>
      </c>
      <c r="C7418" s="30">
        <v>2.2952699999999999</v>
      </c>
      <c r="D7418" s="29">
        <v>219.43809999999999</v>
      </c>
      <c r="E7418" s="29"/>
      <c r="F7418" s="24">
        <f t="shared" si="230"/>
        <v>176.4111</v>
      </c>
      <c r="G7418" s="24">
        <v>176.4111</v>
      </c>
      <c r="H7418" s="23">
        <v>0.72021999999999997</v>
      </c>
      <c r="I7418" s="23"/>
      <c r="J7418" s="23">
        <v>150</v>
      </c>
      <c r="K7418" s="23"/>
    </row>
    <row r="7419" spans="1:11" ht="12.75" customHeight="1" x14ac:dyDescent="0.25">
      <c r="A7419" s="20">
        <f t="shared" si="231"/>
        <v>43195.749999982028</v>
      </c>
      <c r="B7419" s="29">
        <v>276.50420000000003</v>
      </c>
      <c r="C7419" s="30">
        <v>2.6388400000000001</v>
      </c>
      <c r="D7419" s="29">
        <v>224.3725</v>
      </c>
      <c r="E7419" s="29"/>
      <c r="F7419" s="24">
        <f t="shared" si="230"/>
        <v>276.50420000000003</v>
      </c>
      <c r="G7419" s="24">
        <v>276.50420000000003</v>
      </c>
      <c r="H7419" s="23">
        <v>0.71818000000000004</v>
      </c>
      <c r="I7419" s="23"/>
      <c r="J7419" s="23">
        <v>150</v>
      </c>
      <c r="K7419" s="23"/>
    </row>
    <row r="7420" spans="1:11" ht="12.75" customHeight="1" x14ac:dyDescent="0.25">
      <c r="A7420" s="20">
        <f t="shared" si="231"/>
        <v>43195.791666648693</v>
      </c>
      <c r="B7420" s="29">
        <v>112.845</v>
      </c>
      <c r="C7420" s="30">
        <v>1.77071</v>
      </c>
      <c r="D7420" s="29">
        <v>215.0301</v>
      </c>
      <c r="E7420" s="29"/>
      <c r="F7420" s="24">
        <f t="shared" si="230"/>
        <v>112.845</v>
      </c>
      <c r="G7420" s="24">
        <v>112.845</v>
      </c>
      <c r="H7420" s="23">
        <v>0.71718000000000004</v>
      </c>
      <c r="I7420" s="23"/>
      <c r="J7420" s="23">
        <v>150</v>
      </c>
      <c r="K7420" s="23"/>
    </row>
    <row r="7421" spans="1:11" ht="12.75" customHeight="1" x14ac:dyDescent="0.25">
      <c r="A7421" s="20">
        <f t="shared" si="231"/>
        <v>43195.833333315357</v>
      </c>
      <c r="B7421" s="29">
        <v>78.361459999999994</v>
      </c>
      <c r="C7421" s="30">
        <v>1.19099</v>
      </c>
      <c r="D7421" s="29">
        <v>207.00059999999999</v>
      </c>
      <c r="E7421" s="29"/>
      <c r="F7421" s="24">
        <f t="shared" si="230"/>
        <v>78.361459999999994</v>
      </c>
      <c r="G7421" s="24">
        <v>78.361459999999994</v>
      </c>
      <c r="H7421" s="23">
        <v>0.71599999999999997</v>
      </c>
      <c r="I7421" s="23"/>
      <c r="J7421" s="23">
        <v>150</v>
      </c>
      <c r="K7421" s="23"/>
    </row>
    <row r="7422" spans="1:11" ht="12.75" customHeight="1" x14ac:dyDescent="0.25">
      <c r="A7422" s="20">
        <f t="shared" si="231"/>
        <v>43195.874999982021</v>
      </c>
      <c r="B7422" s="29">
        <v>19.272749999999998</v>
      </c>
      <c r="C7422" s="30">
        <v>0.64551999999999998</v>
      </c>
      <c r="D7422" s="29">
        <v>331.58620000000002</v>
      </c>
      <c r="E7422" s="29"/>
      <c r="F7422" s="24">
        <f t="shared" si="230"/>
        <v>19.272749999999998</v>
      </c>
      <c r="G7422" s="24">
        <v>19.272749999999998</v>
      </c>
      <c r="H7422" s="23">
        <v>0.71567000000000003</v>
      </c>
      <c r="I7422" s="23"/>
      <c r="J7422" s="23">
        <v>150</v>
      </c>
      <c r="K7422" s="23"/>
    </row>
    <row r="7423" spans="1:11" ht="12.75" customHeight="1" x14ac:dyDescent="0.25">
      <c r="A7423" s="20">
        <f t="shared" si="231"/>
        <v>43195.916666648685</v>
      </c>
      <c r="B7423" s="29">
        <v>19.66704</v>
      </c>
      <c r="C7423" s="30">
        <v>0.47882000000000002</v>
      </c>
      <c r="D7423" s="29">
        <v>310.44119999999998</v>
      </c>
      <c r="E7423" s="29"/>
      <c r="F7423" s="24">
        <f t="shared" si="230"/>
        <v>19.66704</v>
      </c>
      <c r="G7423" s="24">
        <v>19.66704</v>
      </c>
      <c r="H7423" s="23">
        <v>0.71167000000000002</v>
      </c>
      <c r="I7423" s="23"/>
      <c r="J7423" s="23">
        <v>150</v>
      </c>
      <c r="K7423" s="23"/>
    </row>
    <row r="7424" spans="1:11" ht="12.75" customHeight="1" x14ac:dyDescent="0.25">
      <c r="A7424" s="20">
        <f t="shared" si="231"/>
        <v>43195.95833331535</v>
      </c>
      <c r="B7424" s="29">
        <v>20.044419999999999</v>
      </c>
      <c r="C7424" s="30">
        <v>0.24873999999999999</v>
      </c>
      <c r="D7424" s="29">
        <v>334.99220000000003</v>
      </c>
      <c r="E7424" s="29"/>
      <c r="F7424" s="24">
        <f t="shared" si="230"/>
        <v>20.044419999999999</v>
      </c>
      <c r="G7424" s="24">
        <v>20.044419999999999</v>
      </c>
      <c r="H7424" s="23">
        <v>0.70359000000000005</v>
      </c>
      <c r="I7424" s="23"/>
      <c r="J7424" s="23">
        <v>150</v>
      </c>
      <c r="K7424" s="23"/>
    </row>
    <row r="7425" spans="1:11" ht="12.75" customHeight="1" x14ac:dyDescent="0.25">
      <c r="A7425" s="20">
        <f t="shared" si="231"/>
        <v>43195.999999982014</v>
      </c>
      <c r="B7425" s="29">
        <v>10.822329999999999</v>
      </c>
      <c r="C7425" s="30">
        <v>0.26057999999999998</v>
      </c>
      <c r="D7425" s="29">
        <v>58.67351</v>
      </c>
      <c r="E7425" s="29"/>
      <c r="F7425" s="24">
        <f t="shared" si="230"/>
        <v>10.822329999999999</v>
      </c>
      <c r="G7425" s="24">
        <v>10.822329999999999</v>
      </c>
      <c r="H7425" s="23">
        <v>0.70143999999999995</v>
      </c>
      <c r="I7425" s="23"/>
      <c r="J7425" s="23">
        <v>150</v>
      </c>
      <c r="K7425" s="23"/>
    </row>
    <row r="7426" spans="1:11" ht="12.75" customHeight="1" x14ac:dyDescent="0.25">
      <c r="A7426" s="20">
        <f t="shared" si="231"/>
        <v>43196.041666648678</v>
      </c>
      <c r="B7426" s="29">
        <v>17.715350000000001</v>
      </c>
      <c r="C7426" s="30">
        <v>0.27531</v>
      </c>
      <c r="D7426" s="29">
        <v>353.71080000000001</v>
      </c>
      <c r="E7426" s="29"/>
      <c r="F7426" s="24">
        <f t="shared" si="230"/>
        <v>17.715350000000001</v>
      </c>
      <c r="G7426" s="24">
        <v>17.715350000000001</v>
      </c>
      <c r="H7426" s="23">
        <v>0.70062999999999998</v>
      </c>
      <c r="I7426" s="23">
        <f>COUNTIF(G7426:G7449,"&gt;150")</f>
        <v>7</v>
      </c>
      <c r="J7426" s="23">
        <v>150</v>
      </c>
      <c r="K7426" s="23"/>
    </row>
    <row r="7427" spans="1:11" ht="12.75" customHeight="1" x14ac:dyDescent="0.25">
      <c r="A7427" s="20">
        <f t="shared" si="231"/>
        <v>43196.083333315342</v>
      </c>
      <c r="B7427" s="29">
        <v>13.44183</v>
      </c>
      <c r="C7427" s="30">
        <v>0.23827000000000001</v>
      </c>
      <c r="D7427" s="29">
        <v>85.233099999999993</v>
      </c>
      <c r="E7427" s="29"/>
      <c r="F7427" s="24">
        <f t="shared" si="230"/>
        <v>13.44183</v>
      </c>
      <c r="G7427" s="24">
        <v>13.44183</v>
      </c>
      <c r="H7427" s="23">
        <v>0.69699999999999995</v>
      </c>
      <c r="I7427" s="23"/>
      <c r="J7427" s="23">
        <v>150</v>
      </c>
      <c r="K7427" s="23"/>
    </row>
    <row r="7428" spans="1:11" ht="12.75" customHeight="1" x14ac:dyDescent="0.25">
      <c r="A7428" s="20">
        <f t="shared" si="231"/>
        <v>43196.124999982007</v>
      </c>
      <c r="B7428" s="29">
        <v>130.38810000000001</v>
      </c>
      <c r="C7428" s="30">
        <v>0.18589</v>
      </c>
      <c r="D7428" s="29">
        <v>97.016980000000004</v>
      </c>
      <c r="E7428" s="29"/>
      <c r="F7428" s="24">
        <f t="shared" si="230"/>
        <v>130.38810000000001</v>
      </c>
      <c r="G7428" s="24">
        <v>130.38810000000001</v>
      </c>
      <c r="H7428" s="23">
        <v>0.68899999999999995</v>
      </c>
      <c r="I7428" s="23"/>
      <c r="J7428" s="23">
        <v>150</v>
      </c>
      <c r="K7428" s="23"/>
    </row>
    <row r="7429" spans="1:11" ht="12.75" customHeight="1" x14ac:dyDescent="0.25">
      <c r="A7429" s="20">
        <f t="shared" si="231"/>
        <v>43196.166666648671</v>
      </c>
      <c r="B7429" s="29">
        <v>48.845210000000002</v>
      </c>
      <c r="C7429" s="30">
        <v>0.18090999999999999</v>
      </c>
      <c r="D7429" s="29">
        <v>188.51050000000001</v>
      </c>
      <c r="E7429" s="29"/>
      <c r="F7429" s="24">
        <f t="shared" si="230"/>
        <v>48.845210000000002</v>
      </c>
      <c r="G7429" s="24">
        <v>48.845210000000002</v>
      </c>
      <c r="H7429" s="23">
        <v>0.6885</v>
      </c>
      <c r="I7429" s="23"/>
      <c r="J7429" s="23">
        <v>150</v>
      </c>
      <c r="K7429" s="23"/>
    </row>
    <row r="7430" spans="1:11" ht="12.75" customHeight="1" x14ac:dyDescent="0.25">
      <c r="A7430" s="20">
        <f t="shared" si="231"/>
        <v>43196.208333315335</v>
      </c>
      <c r="B7430" s="29">
        <v>25.83671</v>
      </c>
      <c r="C7430" s="30">
        <v>0.50153000000000003</v>
      </c>
      <c r="D7430" s="29">
        <v>82.788150000000002</v>
      </c>
      <c r="E7430" s="29"/>
      <c r="F7430" s="24">
        <f t="shared" si="230"/>
        <v>25.83671</v>
      </c>
      <c r="G7430" s="24">
        <v>25.83671</v>
      </c>
      <c r="H7430" s="23">
        <v>0.68706</v>
      </c>
      <c r="I7430" s="23"/>
      <c r="J7430" s="23">
        <v>150</v>
      </c>
      <c r="K7430" s="23"/>
    </row>
    <row r="7431" spans="1:11" ht="12.75" customHeight="1" x14ac:dyDescent="0.25">
      <c r="A7431" s="20">
        <f t="shared" si="231"/>
        <v>43196.249999981999</v>
      </c>
      <c r="B7431" s="29">
        <v>420.5231</v>
      </c>
      <c r="C7431" s="30">
        <v>0.24667</v>
      </c>
      <c r="D7431" s="29">
        <v>145.75030000000001</v>
      </c>
      <c r="E7431" s="29"/>
      <c r="F7431" s="24">
        <f t="shared" si="230"/>
        <v>420.5231</v>
      </c>
      <c r="G7431" s="24">
        <v>420.5231</v>
      </c>
      <c r="H7431" s="23">
        <v>0.68532999999999999</v>
      </c>
      <c r="I7431" s="23"/>
      <c r="J7431" s="23">
        <v>150</v>
      </c>
      <c r="K7431" s="23"/>
    </row>
    <row r="7432" spans="1:11" ht="12.75" customHeight="1" x14ac:dyDescent="0.25">
      <c r="A7432" s="20">
        <f t="shared" si="231"/>
        <v>43196.291666648664</v>
      </c>
      <c r="B7432" s="29">
        <v>867.27170000000001</v>
      </c>
      <c r="C7432" s="30">
        <v>0.27157999999999999</v>
      </c>
      <c r="D7432" s="29">
        <v>296.18619999999999</v>
      </c>
      <c r="E7432" s="29"/>
      <c r="F7432" s="24">
        <f t="shared" si="230"/>
        <v>867.27170000000001</v>
      </c>
      <c r="G7432" s="24">
        <v>867.27170000000001</v>
      </c>
      <c r="H7432" s="23">
        <v>0.68428</v>
      </c>
      <c r="I7432" s="23"/>
      <c r="J7432" s="23">
        <v>150</v>
      </c>
      <c r="K7432" s="23"/>
    </row>
    <row r="7433" spans="1:11" ht="12.75" customHeight="1" x14ac:dyDescent="0.25">
      <c r="A7433" s="20">
        <f t="shared" si="231"/>
        <v>43196.333333315328</v>
      </c>
      <c r="B7433" s="29">
        <v>800.57950000000005</v>
      </c>
      <c r="C7433" s="30">
        <v>0.31136999999999998</v>
      </c>
      <c r="D7433" s="29">
        <v>111.8164</v>
      </c>
      <c r="E7433" s="29"/>
      <c r="F7433" s="24">
        <f t="shared" si="230"/>
        <v>800.57950000000005</v>
      </c>
      <c r="G7433" s="24">
        <v>800.57950000000005</v>
      </c>
      <c r="H7433" s="23">
        <v>0.68183000000000005</v>
      </c>
      <c r="I7433" s="23"/>
      <c r="J7433" s="23">
        <v>150</v>
      </c>
      <c r="K7433" s="23"/>
    </row>
    <row r="7434" spans="1:11" ht="12.75" customHeight="1" x14ac:dyDescent="0.25">
      <c r="A7434" s="20">
        <f t="shared" si="231"/>
        <v>43196.374999981992</v>
      </c>
      <c r="B7434" s="29">
        <v>437.78629999999998</v>
      </c>
      <c r="C7434" s="30">
        <v>0.33406999999999998</v>
      </c>
      <c r="D7434" s="29">
        <v>109.1949</v>
      </c>
      <c r="E7434" s="29"/>
      <c r="F7434" s="24">
        <f t="shared" si="230"/>
        <v>437.78629999999998</v>
      </c>
      <c r="G7434" s="24">
        <v>437.78629999999998</v>
      </c>
      <c r="H7434" s="23">
        <v>0.67808000000000002</v>
      </c>
      <c r="I7434" s="23"/>
      <c r="J7434" s="23">
        <v>150</v>
      </c>
      <c r="K7434" s="23"/>
    </row>
    <row r="7435" spans="1:11" ht="12.75" customHeight="1" x14ac:dyDescent="0.25">
      <c r="A7435" s="20">
        <f t="shared" si="231"/>
        <v>43196.416666648656</v>
      </c>
      <c r="B7435" s="29">
        <v>101.8182</v>
      </c>
      <c r="C7435" s="30">
        <v>1.22523</v>
      </c>
      <c r="D7435" s="29">
        <v>333.94479999999999</v>
      </c>
      <c r="E7435" s="29"/>
      <c r="F7435" s="24">
        <f t="shared" ref="F7435:F7498" si="232">IF(AND(B7435&gt;0,ISNUMBER(B7435)),B7435,"")</f>
        <v>101.8182</v>
      </c>
      <c r="G7435" s="24">
        <v>101.8182</v>
      </c>
      <c r="H7435" s="23">
        <v>0.67556000000000005</v>
      </c>
      <c r="I7435" s="23"/>
      <c r="J7435" s="23">
        <v>150</v>
      </c>
      <c r="K7435" s="23"/>
    </row>
    <row r="7436" spans="1:11" ht="12.75" customHeight="1" x14ac:dyDescent="0.25">
      <c r="A7436" s="20">
        <f t="shared" ref="A7436:A7499" si="233">A7435+1/24</f>
        <v>43196.45833331532</v>
      </c>
      <c r="B7436" s="29">
        <v>81.632279999999994</v>
      </c>
      <c r="C7436" s="30">
        <v>0.98839999999999995</v>
      </c>
      <c r="D7436" s="29">
        <v>86.531360000000006</v>
      </c>
      <c r="E7436" s="29"/>
      <c r="F7436" s="24">
        <f t="shared" si="232"/>
        <v>81.632279999999994</v>
      </c>
      <c r="G7436" s="24">
        <v>81.632279999999994</v>
      </c>
      <c r="H7436" s="23">
        <v>0.67493000000000003</v>
      </c>
      <c r="I7436" s="23"/>
      <c r="J7436" s="23">
        <v>150</v>
      </c>
      <c r="K7436" s="23"/>
    </row>
    <row r="7437" spans="1:11" ht="12.75" customHeight="1" x14ac:dyDescent="0.25">
      <c r="A7437" s="20">
        <f t="shared" si="233"/>
        <v>43196.499999981985</v>
      </c>
      <c r="B7437" s="29">
        <v>37.276389999999999</v>
      </c>
      <c r="C7437" s="30">
        <v>0.71679999999999999</v>
      </c>
      <c r="D7437" s="29">
        <v>83.986270000000005</v>
      </c>
      <c r="E7437" s="29"/>
      <c r="F7437" s="24">
        <f t="shared" si="232"/>
        <v>37.276389999999999</v>
      </c>
      <c r="G7437" s="24">
        <v>37.276389999999999</v>
      </c>
      <c r="H7437" s="23">
        <v>0.67049999999999998</v>
      </c>
      <c r="I7437" s="23"/>
      <c r="J7437" s="23">
        <v>150</v>
      </c>
      <c r="K7437" s="23"/>
    </row>
    <row r="7438" spans="1:11" ht="12.75" customHeight="1" x14ac:dyDescent="0.25">
      <c r="A7438" s="20">
        <f t="shared" si="233"/>
        <v>43196.541666648649</v>
      </c>
      <c r="B7438" s="29">
        <v>31.89113</v>
      </c>
      <c r="C7438" s="30">
        <v>1.2480100000000001</v>
      </c>
      <c r="D7438" s="29">
        <v>159.33199999999999</v>
      </c>
      <c r="E7438" s="29"/>
      <c r="F7438" s="24">
        <f t="shared" si="232"/>
        <v>31.89113</v>
      </c>
      <c r="G7438" s="24">
        <v>31.89113</v>
      </c>
      <c r="H7438" s="23">
        <v>0.66820999999999997</v>
      </c>
      <c r="I7438" s="23"/>
      <c r="J7438" s="23">
        <v>150</v>
      </c>
      <c r="K7438" s="23"/>
    </row>
    <row r="7439" spans="1:11" ht="12.75" customHeight="1" x14ac:dyDescent="0.25">
      <c r="A7439" s="20">
        <f t="shared" si="233"/>
        <v>43196.583333315313</v>
      </c>
      <c r="B7439" s="29">
        <v>80.615589999999997</v>
      </c>
      <c r="C7439" s="30">
        <v>1.3043800000000001</v>
      </c>
      <c r="D7439" s="29">
        <v>255.0821</v>
      </c>
      <c r="E7439" s="29"/>
      <c r="F7439" s="24">
        <f t="shared" si="232"/>
        <v>80.615589999999997</v>
      </c>
      <c r="G7439" s="24">
        <v>80.615589999999997</v>
      </c>
      <c r="H7439" s="23">
        <v>0.66617000000000004</v>
      </c>
      <c r="I7439" s="23"/>
      <c r="J7439" s="23">
        <v>150</v>
      </c>
      <c r="K7439" s="23"/>
    </row>
    <row r="7440" spans="1:11" ht="12.75" customHeight="1" x14ac:dyDescent="0.25">
      <c r="A7440" s="20">
        <f t="shared" si="233"/>
        <v>43196.624999981977</v>
      </c>
      <c r="B7440" s="29">
        <v>156.3031</v>
      </c>
      <c r="C7440" s="30">
        <v>0.82769999999999999</v>
      </c>
      <c r="D7440" s="29">
        <v>66.91574</v>
      </c>
      <c r="E7440" s="29"/>
      <c r="F7440" s="24">
        <f t="shared" si="232"/>
        <v>156.3031</v>
      </c>
      <c r="G7440" s="24">
        <v>156.3031</v>
      </c>
      <c r="H7440" s="23">
        <v>0.66366999999999998</v>
      </c>
      <c r="I7440" s="23"/>
      <c r="J7440" s="23">
        <v>150</v>
      </c>
      <c r="K7440" s="23"/>
    </row>
    <row r="7441" spans="1:11" ht="12.75" customHeight="1" x14ac:dyDescent="0.25">
      <c r="A7441" s="20">
        <f t="shared" si="233"/>
        <v>43196.666666648642</v>
      </c>
      <c r="B7441" s="29">
        <v>28.024080000000001</v>
      </c>
      <c r="C7441" s="30">
        <v>0.74563999999999997</v>
      </c>
      <c r="D7441" s="29">
        <v>144.5822</v>
      </c>
      <c r="E7441" s="29"/>
      <c r="F7441" s="24">
        <f t="shared" si="232"/>
        <v>28.024080000000001</v>
      </c>
      <c r="G7441" s="24">
        <v>28.024080000000001</v>
      </c>
      <c r="H7441" s="23">
        <v>0.66127999999999998</v>
      </c>
      <c r="I7441" s="23"/>
      <c r="J7441" s="23">
        <v>150</v>
      </c>
      <c r="K7441" s="23"/>
    </row>
    <row r="7442" spans="1:11" ht="12.75" customHeight="1" x14ac:dyDescent="0.25">
      <c r="A7442" s="20">
        <f t="shared" si="233"/>
        <v>43196.708333315306</v>
      </c>
      <c r="B7442" s="29">
        <v>155.85480000000001</v>
      </c>
      <c r="C7442" s="30">
        <v>0.52236000000000005</v>
      </c>
      <c r="D7442" s="29">
        <v>151.3175</v>
      </c>
      <c r="E7442" s="29"/>
      <c r="F7442" s="24">
        <f t="shared" si="232"/>
        <v>155.85480000000001</v>
      </c>
      <c r="G7442" s="24">
        <v>155.85480000000001</v>
      </c>
      <c r="H7442" s="23">
        <v>0.66081000000000001</v>
      </c>
      <c r="I7442" s="23"/>
      <c r="J7442" s="23">
        <v>150</v>
      </c>
      <c r="K7442" s="23"/>
    </row>
    <row r="7443" spans="1:11" ht="12.75" customHeight="1" x14ac:dyDescent="0.25">
      <c r="A7443" s="20">
        <f t="shared" si="233"/>
        <v>43196.74999998197</v>
      </c>
      <c r="B7443" s="29">
        <v>187.59540000000001</v>
      </c>
      <c r="C7443" s="30">
        <v>0.38458999999999999</v>
      </c>
      <c r="D7443" s="29">
        <v>33.877789999999997</v>
      </c>
      <c r="E7443" s="29"/>
      <c r="F7443" s="24">
        <f t="shared" si="232"/>
        <v>187.59540000000001</v>
      </c>
      <c r="G7443" s="24">
        <v>187.59540000000001</v>
      </c>
      <c r="H7443" s="23">
        <v>0.65183000000000002</v>
      </c>
      <c r="I7443" s="23"/>
      <c r="J7443" s="23">
        <v>150</v>
      </c>
      <c r="K7443" s="23"/>
    </row>
    <row r="7444" spans="1:11" ht="12.75" customHeight="1" x14ac:dyDescent="0.25">
      <c r="A7444" s="20">
        <f t="shared" si="233"/>
        <v>43196.791666648634</v>
      </c>
      <c r="B7444" s="29">
        <v>97.037170000000003</v>
      </c>
      <c r="C7444" s="30">
        <v>0.90100999999999998</v>
      </c>
      <c r="D7444" s="29">
        <v>238.34710000000001</v>
      </c>
      <c r="E7444" s="29"/>
      <c r="F7444" s="24">
        <f t="shared" si="232"/>
        <v>97.037170000000003</v>
      </c>
      <c r="G7444" s="24">
        <v>97.037170000000003</v>
      </c>
      <c r="H7444" s="23">
        <v>0.63736000000000004</v>
      </c>
      <c r="I7444" s="23"/>
      <c r="J7444" s="23">
        <v>150</v>
      </c>
      <c r="K7444" s="23"/>
    </row>
    <row r="7445" spans="1:11" ht="12.75" customHeight="1" x14ac:dyDescent="0.25">
      <c r="A7445" s="20">
        <f t="shared" si="233"/>
        <v>43196.833333315299</v>
      </c>
      <c r="B7445" s="29">
        <v>107.02200000000001</v>
      </c>
      <c r="C7445" s="30">
        <v>0.38239000000000001</v>
      </c>
      <c r="D7445" s="29">
        <v>340.98090000000002</v>
      </c>
      <c r="E7445" s="29"/>
      <c r="F7445" s="24">
        <f t="shared" si="232"/>
        <v>107.02200000000001</v>
      </c>
      <c r="G7445" s="24">
        <v>107.02200000000001</v>
      </c>
      <c r="H7445" s="23">
        <v>0.63512999999999997</v>
      </c>
      <c r="I7445" s="23"/>
      <c r="J7445" s="23">
        <v>150</v>
      </c>
      <c r="K7445" s="23"/>
    </row>
    <row r="7446" spans="1:11" ht="12.75" customHeight="1" x14ac:dyDescent="0.25">
      <c r="A7446" s="20">
        <f t="shared" si="233"/>
        <v>43196.874999981963</v>
      </c>
      <c r="B7446" s="29">
        <v>18.022919999999999</v>
      </c>
      <c r="C7446" s="30">
        <v>0.29188999999999998</v>
      </c>
      <c r="D7446" s="29">
        <v>325.3417</v>
      </c>
      <c r="E7446" s="29"/>
      <c r="F7446" s="24">
        <f t="shared" si="232"/>
        <v>18.022919999999999</v>
      </c>
      <c r="G7446" s="24">
        <v>18.022919999999999</v>
      </c>
      <c r="H7446" s="23">
        <v>0.63466999999999996</v>
      </c>
      <c r="I7446" s="23"/>
      <c r="J7446" s="23">
        <v>150</v>
      </c>
      <c r="K7446" s="23"/>
    </row>
    <row r="7447" spans="1:11" ht="12.75" customHeight="1" x14ac:dyDescent="0.25">
      <c r="A7447" s="20">
        <f t="shared" si="233"/>
        <v>43196.916666648627</v>
      </c>
      <c r="B7447" s="29">
        <v>29.19258</v>
      </c>
      <c r="C7447" s="30">
        <v>0.30547999999999997</v>
      </c>
      <c r="D7447" s="29">
        <v>323.43720000000002</v>
      </c>
      <c r="E7447" s="29"/>
      <c r="F7447" s="24">
        <f t="shared" si="232"/>
        <v>29.19258</v>
      </c>
      <c r="G7447" s="24">
        <v>29.19258</v>
      </c>
      <c r="H7447" s="23">
        <v>0.62483</v>
      </c>
      <c r="I7447" s="23"/>
      <c r="J7447" s="23">
        <v>150</v>
      </c>
      <c r="K7447" s="23"/>
    </row>
    <row r="7448" spans="1:11" ht="12.75" customHeight="1" x14ac:dyDescent="0.25">
      <c r="A7448" s="20">
        <f t="shared" si="233"/>
        <v>43196.958333315291</v>
      </c>
      <c r="B7448" s="29">
        <v>25.057580000000002</v>
      </c>
      <c r="C7448" s="30">
        <v>0.16858999999999999</v>
      </c>
      <c r="D7448" s="29">
        <v>296.2133</v>
      </c>
      <c r="E7448" s="29"/>
      <c r="F7448" s="24">
        <f t="shared" si="232"/>
        <v>25.057580000000002</v>
      </c>
      <c r="G7448" s="24">
        <v>25.057580000000002</v>
      </c>
      <c r="H7448" s="23">
        <v>0.61402000000000001</v>
      </c>
      <c r="I7448" s="23"/>
      <c r="J7448" s="23">
        <v>150</v>
      </c>
      <c r="K7448" s="23"/>
    </row>
    <row r="7449" spans="1:11" ht="12.75" customHeight="1" x14ac:dyDescent="0.25">
      <c r="A7449" s="20">
        <f t="shared" si="233"/>
        <v>43196.999999981956</v>
      </c>
      <c r="B7449" s="29">
        <v>16.295580000000001</v>
      </c>
      <c r="C7449" s="30">
        <v>0.30448999999999998</v>
      </c>
      <c r="D7449" s="29">
        <v>51.249389999999998</v>
      </c>
      <c r="E7449" s="29"/>
      <c r="F7449" s="24">
        <f t="shared" si="232"/>
        <v>16.295580000000001</v>
      </c>
      <c r="G7449" s="24">
        <v>16.295580000000001</v>
      </c>
      <c r="H7449" s="23">
        <v>0.60841000000000001</v>
      </c>
      <c r="I7449" s="23"/>
      <c r="J7449" s="23">
        <v>150</v>
      </c>
      <c r="K7449" s="23"/>
    </row>
    <row r="7450" spans="1:11" ht="12.75" customHeight="1" x14ac:dyDescent="0.25">
      <c r="A7450" s="20">
        <f t="shared" si="233"/>
        <v>43197.04166664862</v>
      </c>
      <c r="B7450" s="29">
        <v>11.6784</v>
      </c>
      <c r="C7450" s="30">
        <v>0.35729</v>
      </c>
      <c r="D7450" s="29">
        <v>319.48849999999999</v>
      </c>
      <c r="E7450" s="29"/>
      <c r="F7450" s="24">
        <f t="shared" si="232"/>
        <v>11.6784</v>
      </c>
      <c r="G7450" s="24">
        <v>11.6784</v>
      </c>
      <c r="H7450" s="23">
        <v>0.60485999999999995</v>
      </c>
      <c r="I7450" s="23">
        <f>COUNTIF(G7450:G7473,"&gt;150")</f>
        <v>0</v>
      </c>
      <c r="J7450" s="23">
        <v>150</v>
      </c>
      <c r="K7450" s="23"/>
    </row>
    <row r="7451" spans="1:11" ht="12.75" customHeight="1" x14ac:dyDescent="0.25">
      <c r="A7451" s="20">
        <f t="shared" si="233"/>
        <v>43197.083333315284</v>
      </c>
      <c r="B7451" s="29">
        <v>19.166250000000002</v>
      </c>
      <c r="C7451" s="30">
        <v>0.55855999999999995</v>
      </c>
      <c r="D7451" s="29">
        <v>30.49371</v>
      </c>
      <c r="E7451" s="29"/>
      <c r="F7451" s="24">
        <f t="shared" si="232"/>
        <v>19.166250000000002</v>
      </c>
      <c r="G7451" s="24">
        <v>19.166250000000002</v>
      </c>
      <c r="H7451" s="23">
        <v>0.60082999999999998</v>
      </c>
      <c r="I7451" s="23"/>
      <c r="J7451" s="23">
        <v>150</v>
      </c>
      <c r="K7451" s="23"/>
    </row>
    <row r="7452" spans="1:11" ht="12.75" customHeight="1" x14ac:dyDescent="0.25">
      <c r="A7452" s="20">
        <f t="shared" si="233"/>
        <v>43197.124999981948</v>
      </c>
      <c r="B7452" s="29">
        <v>17.763249999999999</v>
      </c>
      <c r="C7452" s="30">
        <v>0.29971999999999999</v>
      </c>
      <c r="D7452" s="29">
        <v>53.627780000000001</v>
      </c>
      <c r="E7452" s="29"/>
      <c r="F7452" s="24">
        <f t="shared" si="232"/>
        <v>17.763249999999999</v>
      </c>
      <c r="G7452" s="24">
        <v>17.763249999999999</v>
      </c>
      <c r="H7452" s="23">
        <v>0.59614</v>
      </c>
      <c r="I7452" s="23"/>
      <c r="J7452" s="23">
        <v>150</v>
      </c>
      <c r="K7452" s="23"/>
    </row>
    <row r="7453" spans="1:11" ht="12.75" customHeight="1" x14ac:dyDescent="0.25">
      <c r="A7453" s="20">
        <f t="shared" si="233"/>
        <v>43197.166666648613</v>
      </c>
      <c r="B7453" s="29">
        <v>8.7590000000000003</v>
      </c>
      <c r="C7453" s="30">
        <v>0.40991</v>
      </c>
      <c r="D7453" s="29">
        <v>57.269910000000003</v>
      </c>
      <c r="E7453" s="29"/>
      <c r="F7453" s="24">
        <f t="shared" si="232"/>
        <v>8.7590000000000003</v>
      </c>
      <c r="G7453" s="24">
        <v>8.7590000000000003</v>
      </c>
      <c r="H7453" s="23">
        <v>0.58613000000000004</v>
      </c>
      <c r="I7453" s="23"/>
      <c r="J7453" s="23">
        <v>150</v>
      </c>
      <c r="K7453" s="23"/>
    </row>
    <row r="7454" spans="1:11" ht="12.75" customHeight="1" x14ac:dyDescent="0.25">
      <c r="A7454" s="20">
        <f t="shared" si="233"/>
        <v>43197.208333315277</v>
      </c>
      <c r="B7454" s="29">
        <v>9.3919999999999995</v>
      </c>
      <c r="C7454" s="30">
        <v>0.31169000000000002</v>
      </c>
      <c r="D7454" s="29">
        <v>325.14620000000002</v>
      </c>
      <c r="E7454" s="29"/>
      <c r="F7454" s="24">
        <f t="shared" si="232"/>
        <v>9.3919999999999995</v>
      </c>
      <c r="G7454" s="24">
        <v>9.3919999999999995</v>
      </c>
      <c r="H7454" s="23">
        <v>0.56977999999999995</v>
      </c>
      <c r="I7454" s="23"/>
      <c r="J7454" s="23">
        <v>150</v>
      </c>
      <c r="K7454" s="23"/>
    </row>
    <row r="7455" spans="1:11" ht="12.75" customHeight="1" x14ac:dyDescent="0.25">
      <c r="A7455" s="20">
        <f t="shared" si="233"/>
        <v>43197.249999981941</v>
      </c>
      <c r="B7455" s="29">
        <v>15.407999999999999</v>
      </c>
      <c r="C7455" s="30">
        <v>0.47447</v>
      </c>
      <c r="D7455" s="29">
        <v>56.75508</v>
      </c>
      <c r="E7455" s="29"/>
      <c r="F7455" s="24">
        <f t="shared" si="232"/>
        <v>15.407999999999999</v>
      </c>
      <c r="G7455" s="24">
        <v>15.407999999999999</v>
      </c>
      <c r="H7455" s="23">
        <v>0.56933</v>
      </c>
      <c r="I7455" s="23"/>
      <c r="J7455" s="23">
        <v>150</v>
      </c>
      <c r="K7455" s="23"/>
    </row>
    <row r="7456" spans="1:11" ht="12.75" customHeight="1" x14ac:dyDescent="0.25">
      <c r="A7456" s="20">
        <f t="shared" si="233"/>
        <v>43197.291666648605</v>
      </c>
      <c r="B7456" s="29">
        <v>17.419</v>
      </c>
      <c r="C7456" s="30">
        <v>0.28393000000000002</v>
      </c>
      <c r="D7456" s="29">
        <v>72.505309999999994</v>
      </c>
      <c r="E7456" s="29"/>
      <c r="F7456" s="24">
        <f t="shared" si="232"/>
        <v>17.419</v>
      </c>
      <c r="G7456" s="24">
        <v>17.419</v>
      </c>
      <c r="H7456" s="23">
        <v>0.56772999999999996</v>
      </c>
      <c r="I7456" s="23"/>
      <c r="J7456" s="23">
        <v>150</v>
      </c>
      <c r="K7456" s="23"/>
    </row>
    <row r="7457" spans="1:11" ht="12.75" customHeight="1" x14ac:dyDescent="0.25">
      <c r="A7457" s="20">
        <f t="shared" si="233"/>
        <v>43197.33333331527</v>
      </c>
      <c r="B7457" s="29">
        <v>12.160830000000001</v>
      </c>
      <c r="C7457" s="30">
        <v>0.35228999999999999</v>
      </c>
      <c r="D7457" s="29">
        <v>358.96390000000002</v>
      </c>
      <c r="E7457" s="29"/>
      <c r="F7457" s="24">
        <f t="shared" si="232"/>
        <v>12.160830000000001</v>
      </c>
      <c r="G7457" s="24">
        <v>12.160830000000001</v>
      </c>
      <c r="H7457" s="23">
        <v>0.56711</v>
      </c>
      <c r="I7457" s="23"/>
      <c r="J7457" s="23">
        <v>150</v>
      </c>
      <c r="K7457" s="23"/>
    </row>
    <row r="7458" spans="1:11" ht="12.75" customHeight="1" x14ac:dyDescent="0.25">
      <c r="A7458" s="20">
        <f t="shared" si="233"/>
        <v>43197.374999981934</v>
      </c>
      <c r="B7458" s="29"/>
      <c r="C7458" s="30">
        <v>0.4521</v>
      </c>
      <c r="D7458" s="29">
        <v>57.837589999999999</v>
      </c>
      <c r="E7458" s="29"/>
      <c r="F7458" s="24" t="str">
        <f t="shared" si="232"/>
        <v/>
      </c>
      <c r="G7458" s="24" t="s">
        <v>189</v>
      </c>
      <c r="H7458" s="23">
        <v>0.56699999999999995</v>
      </c>
      <c r="I7458" s="23"/>
      <c r="J7458" s="23">
        <v>150</v>
      </c>
      <c r="K7458" s="23"/>
    </row>
    <row r="7459" spans="1:11" ht="12.75" customHeight="1" x14ac:dyDescent="0.25">
      <c r="A7459" s="20">
        <f t="shared" si="233"/>
        <v>43197.416666648598</v>
      </c>
      <c r="B7459" s="29">
        <v>1.0337000000000001</v>
      </c>
      <c r="C7459" s="30">
        <v>0.75902000000000003</v>
      </c>
      <c r="D7459" s="29">
        <v>235.11019999999999</v>
      </c>
      <c r="E7459" s="29"/>
      <c r="F7459" s="24">
        <f t="shared" si="232"/>
        <v>1.0337000000000001</v>
      </c>
      <c r="G7459" s="24">
        <v>1.0337000000000001</v>
      </c>
      <c r="H7459" s="23">
        <v>0.56638999999999995</v>
      </c>
      <c r="I7459" s="23"/>
      <c r="J7459" s="23">
        <v>150</v>
      </c>
      <c r="K7459" s="23"/>
    </row>
    <row r="7460" spans="1:11" ht="12.75" customHeight="1" x14ac:dyDescent="0.25">
      <c r="A7460" s="20">
        <f t="shared" si="233"/>
        <v>43197.458333315262</v>
      </c>
      <c r="B7460" s="29">
        <v>37.222580000000001</v>
      </c>
      <c r="C7460" s="30">
        <v>2.51023</v>
      </c>
      <c r="D7460" s="29">
        <v>242.8954</v>
      </c>
      <c r="E7460" s="29"/>
      <c r="F7460" s="24">
        <f t="shared" si="232"/>
        <v>37.222580000000001</v>
      </c>
      <c r="G7460" s="24">
        <v>37.222580000000001</v>
      </c>
      <c r="H7460" s="23">
        <v>0.56306999999999996</v>
      </c>
      <c r="I7460" s="23"/>
      <c r="J7460" s="23">
        <v>150</v>
      </c>
      <c r="K7460" s="23"/>
    </row>
    <row r="7461" spans="1:11" ht="12.75" customHeight="1" x14ac:dyDescent="0.25">
      <c r="A7461" s="20">
        <f t="shared" si="233"/>
        <v>43197.499999981927</v>
      </c>
      <c r="B7461" s="29">
        <v>56.591169999999998</v>
      </c>
      <c r="C7461" s="30">
        <v>3.63307</v>
      </c>
      <c r="D7461" s="29">
        <v>214.78059999999999</v>
      </c>
      <c r="E7461" s="29"/>
      <c r="F7461" s="24">
        <f t="shared" si="232"/>
        <v>56.591169999999998</v>
      </c>
      <c r="G7461" s="24">
        <v>56.591169999999998</v>
      </c>
      <c r="H7461" s="23">
        <v>0.55266999999999999</v>
      </c>
      <c r="I7461" s="23"/>
      <c r="J7461" s="23">
        <v>150</v>
      </c>
      <c r="K7461" s="23"/>
    </row>
    <row r="7462" spans="1:11" ht="12.75" customHeight="1" x14ac:dyDescent="0.25">
      <c r="A7462" s="20">
        <f t="shared" si="233"/>
        <v>43197.541666648591</v>
      </c>
      <c r="B7462" s="29">
        <v>74.919169999999994</v>
      </c>
      <c r="C7462" s="30">
        <v>3.9898699999999998</v>
      </c>
      <c r="D7462" s="29">
        <v>232.8176</v>
      </c>
      <c r="E7462" s="29"/>
      <c r="F7462" s="24">
        <f t="shared" si="232"/>
        <v>74.919169999999994</v>
      </c>
      <c r="G7462" s="24">
        <v>74.919169999999994</v>
      </c>
      <c r="H7462" s="23">
        <v>0.54761000000000004</v>
      </c>
      <c r="I7462" s="23"/>
      <c r="J7462" s="23">
        <v>150</v>
      </c>
      <c r="K7462" s="23"/>
    </row>
    <row r="7463" spans="1:11" ht="12.75" customHeight="1" x14ac:dyDescent="0.25">
      <c r="A7463" s="20">
        <f t="shared" si="233"/>
        <v>43197.583333315255</v>
      </c>
      <c r="B7463" s="29">
        <v>23.67042</v>
      </c>
      <c r="C7463" s="30">
        <v>3.6682100000000002</v>
      </c>
      <c r="D7463" s="29">
        <v>226.6893</v>
      </c>
      <c r="E7463" s="29"/>
      <c r="F7463" s="24">
        <f t="shared" si="232"/>
        <v>23.67042</v>
      </c>
      <c r="G7463" s="24">
        <v>23.67042</v>
      </c>
      <c r="H7463" s="23">
        <v>0.54357999999999995</v>
      </c>
      <c r="I7463" s="23"/>
      <c r="J7463" s="23">
        <v>150</v>
      </c>
      <c r="K7463" s="23"/>
    </row>
    <row r="7464" spans="1:11" ht="12.75" customHeight="1" x14ac:dyDescent="0.25">
      <c r="A7464" s="20">
        <f t="shared" si="233"/>
        <v>43197.624999981919</v>
      </c>
      <c r="B7464" s="29">
        <v>77.02225</v>
      </c>
      <c r="C7464" s="30">
        <v>3.76451</v>
      </c>
      <c r="D7464" s="29">
        <v>236.6942</v>
      </c>
      <c r="E7464" s="29"/>
      <c r="F7464" s="24">
        <f t="shared" si="232"/>
        <v>77.02225</v>
      </c>
      <c r="G7464" s="24">
        <v>77.02225</v>
      </c>
      <c r="H7464" s="23">
        <v>0.53978000000000004</v>
      </c>
      <c r="I7464" s="23"/>
      <c r="J7464" s="23">
        <v>150</v>
      </c>
      <c r="K7464" s="23"/>
    </row>
    <row r="7465" spans="1:11" ht="12.75" customHeight="1" x14ac:dyDescent="0.25">
      <c r="A7465" s="20">
        <f t="shared" si="233"/>
        <v>43197.666666648583</v>
      </c>
      <c r="B7465" s="29">
        <v>60.927079999999997</v>
      </c>
      <c r="C7465" s="30">
        <v>3.06514</v>
      </c>
      <c r="D7465" s="29">
        <v>214.48</v>
      </c>
      <c r="E7465" s="29"/>
      <c r="F7465" s="24">
        <f t="shared" si="232"/>
        <v>60.927079999999997</v>
      </c>
      <c r="G7465" s="24">
        <v>60.927079999999997</v>
      </c>
      <c r="H7465" s="23">
        <v>0.53610999999999998</v>
      </c>
      <c r="I7465" s="23"/>
      <c r="J7465" s="23">
        <v>150</v>
      </c>
      <c r="K7465" s="23"/>
    </row>
    <row r="7466" spans="1:11" ht="12.75" customHeight="1" x14ac:dyDescent="0.25">
      <c r="A7466" s="20">
        <f t="shared" si="233"/>
        <v>43197.708333315248</v>
      </c>
      <c r="B7466" s="29">
        <v>35.790419999999997</v>
      </c>
      <c r="C7466" s="30">
        <v>3.6652300000000002</v>
      </c>
      <c r="D7466" s="29">
        <v>244.3998</v>
      </c>
      <c r="E7466" s="29"/>
      <c r="F7466" s="24">
        <f t="shared" si="232"/>
        <v>35.790419999999997</v>
      </c>
      <c r="G7466" s="24">
        <v>35.790419999999997</v>
      </c>
      <c r="H7466" s="23">
        <v>0.53552999999999995</v>
      </c>
      <c r="I7466" s="23"/>
      <c r="J7466" s="23">
        <v>150</v>
      </c>
      <c r="K7466" s="23"/>
    </row>
    <row r="7467" spans="1:11" ht="12.75" customHeight="1" x14ac:dyDescent="0.25">
      <c r="A7467" s="20">
        <f t="shared" si="233"/>
        <v>43197.749999981912</v>
      </c>
      <c r="B7467" s="29">
        <v>34.659500000000001</v>
      </c>
      <c r="C7467" s="30">
        <v>2.8760500000000002</v>
      </c>
      <c r="D7467" s="29">
        <v>242.17150000000001</v>
      </c>
      <c r="E7467" s="29"/>
      <c r="F7467" s="24">
        <f t="shared" si="232"/>
        <v>34.659500000000001</v>
      </c>
      <c r="G7467" s="24">
        <v>34.659500000000001</v>
      </c>
      <c r="H7467" s="23">
        <v>0.53442000000000001</v>
      </c>
      <c r="I7467" s="23"/>
      <c r="J7467" s="23">
        <v>150</v>
      </c>
      <c r="K7467" s="23"/>
    </row>
    <row r="7468" spans="1:11" ht="12.75" customHeight="1" x14ac:dyDescent="0.25">
      <c r="A7468" s="20">
        <f t="shared" si="233"/>
        <v>43197.791666648576</v>
      </c>
      <c r="B7468" s="29">
        <v>26.142749999999999</v>
      </c>
      <c r="C7468" s="30">
        <v>0.69001000000000001</v>
      </c>
      <c r="D7468" s="29">
        <v>348.89609999999999</v>
      </c>
      <c r="E7468" s="29"/>
      <c r="F7468" s="24">
        <f t="shared" si="232"/>
        <v>26.142749999999999</v>
      </c>
      <c r="G7468" s="24">
        <v>26.142749999999999</v>
      </c>
      <c r="H7468" s="23">
        <v>0.53246000000000004</v>
      </c>
      <c r="I7468" s="23"/>
      <c r="J7468" s="23">
        <v>150</v>
      </c>
      <c r="K7468" s="23"/>
    </row>
    <row r="7469" spans="1:11" ht="12.75" customHeight="1" x14ac:dyDescent="0.25">
      <c r="A7469" s="20">
        <f t="shared" si="233"/>
        <v>43197.83333331524</v>
      </c>
      <c r="B7469" s="29">
        <v>24.630749999999999</v>
      </c>
      <c r="C7469" s="30">
        <v>0.66310999999999998</v>
      </c>
      <c r="D7469" s="29">
        <v>263.2971</v>
      </c>
      <c r="E7469" s="29"/>
      <c r="F7469" s="24">
        <f t="shared" si="232"/>
        <v>24.630749999999999</v>
      </c>
      <c r="G7469" s="24">
        <v>24.630749999999999</v>
      </c>
      <c r="H7469" s="23">
        <v>0.53227999999999998</v>
      </c>
      <c r="I7469" s="23"/>
      <c r="J7469" s="23">
        <v>150</v>
      </c>
      <c r="K7469" s="23"/>
    </row>
    <row r="7470" spans="1:11" ht="12.75" customHeight="1" x14ac:dyDescent="0.25">
      <c r="A7470" s="20">
        <f t="shared" si="233"/>
        <v>43197.874999981905</v>
      </c>
      <c r="B7470" s="29">
        <v>8.8466699999999996</v>
      </c>
      <c r="C7470" s="30">
        <v>0.26130999999999999</v>
      </c>
      <c r="D7470" s="29">
        <v>330.4606</v>
      </c>
      <c r="E7470" s="29"/>
      <c r="F7470" s="24">
        <f t="shared" si="232"/>
        <v>8.8466699999999996</v>
      </c>
      <c r="G7470" s="24">
        <v>8.8466699999999996</v>
      </c>
      <c r="H7470" s="23">
        <v>0.53105999999999998</v>
      </c>
      <c r="I7470" s="23"/>
      <c r="J7470" s="23">
        <v>150</v>
      </c>
      <c r="K7470" s="23"/>
    </row>
    <row r="7471" spans="1:11" ht="12.75" customHeight="1" x14ac:dyDescent="0.25">
      <c r="A7471" s="20">
        <f t="shared" si="233"/>
        <v>43197.916666648569</v>
      </c>
      <c r="B7471" s="29">
        <v>10.153</v>
      </c>
      <c r="C7471" s="30">
        <v>0.39927000000000001</v>
      </c>
      <c r="D7471" s="29">
        <v>212.96610000000001</v>
      </c>
      <c r="E7471" s="29"/>
      <c r="F7471" s="24">
        <f t="shared" si="232"/>
        <v>10.153</v>
      </c>
      <c r="G7471" s="24">
        <v>10.153</v>
      </c>
      <c r="H7471" s="23">
        <v>0.52822000000000002</v>
      </c>
      <c r="I7471" s="23"/>
      <c r="J7471" s="23">
        <v>150</v>
      </c>
      <c r="K7471" s="23"/>
    </row>
    <row r="7472" spans="1:11" ht="12.75" customHeight="1" x14ac:dyDescent="0.25">
      <c r="A7472" s="20">
        <f t="shared" si="233"/>
        <v>43197.958333315233</v>
      </c>
      <c r="B7472" s="29">
        <v>10.59258</v>
      </c>
      <c r="C7472" s="30">
        <v>0.44113999999999998</v>
      </c>
      <c r="D7472" s="29">
        <v>316.05770000000001</v>
      </c>
      <c r="E7472" s="29"/>
      <c r="F7472" s="24">
        <f t="shared" si="232"/>
        <v>10.59258</v>
      </c>
      <c r="G7472" s="24">
        <v>10.59258</v>
      </c>
      <c r="H7472" s="23">
        <v>0.52288999999999997</v>
      </c>
      <c r="I7472" s="23"/>
      <c r="J7472" s="23">
        <v>150</v>
      </c>
      <c r="K7472" s="23"/>
    </row>
    <row r="7473" spans="1:11" ht="12.75" customHeight="1" x14ac:dyDescent="0.25">
      <c r="A7473" s="20">
        <f t="shared" si="233"/>
        <v>43197.999999981897</v>
      </c>
      <c r="B7473" s="29">
        <v>9.4168000000000003</v>
      </c>
      <c r="C7473" s="30">
        <v>0.49217</v>
      </c>
      <c r="D7473" s="29">
        <v>314.49740000000003</v>
      </c>
      <c r="E7473" s="29"/>
      <c r="F7473" s="24">
        <f t="shared" si="232"/>
        <v>9.4168000000000003</v>
      </c>
      <c r="G7473" s="24">
        <v>9.4168000000000003</v>
      </c>
      <c r="H7473" s="23">
        <v>0.52190000000000003</v>
      </c>
      <c r="I7473" s="23"/>
      <c r="J7473" s="23">
        <v>150</v>
      </c>
      <c r="K7473" s="23"/>
    </row>
    <row r="7474" spans="1:11" ht="12.75" customHeight="1" x14ac:dyDescent="0.25">
      <c r="A7474" s="20">
        <f t="shared" si="233"/>
        <v>43198.041666648562</v>
      </c>
      <c r="B7474" s="29">
        <v>1.5963000000000001</v>
      </c>
      <c r="C7474" s="30">
        <v>0.35166999999999998</v>
      </c>
      <c r="D7474" s="29">
        <v>70.797809999999998</v>
      </c>
      <c r="E7474" s="29"/>
      <c r="F7474" s="24">
        <f t="shared" si="232"/>
        <v>1.5963000000000001</v>
      </c>
      <c r="G7474" s="24">
        <v>1.5963000000000001</v>
      </c>
      <c r="H7474" s="23">
        <v>0.51719000000000004</v>
      </c>
      <c r="I7474" s="23">
        <f>COUNTIF(G7474:G7497,"&gt;150")</f>
        <v>0</v>
      </c>
      <c r="J7474" s="23">
        <v>150</v>
      </c>
      <c r="K7474" s="23"/>
    </row>
    <row r="7475" spans="1:11" ht="12.75" customHeight="1" x14ac:dyDescent="0.25">
      <c r="A7475" s="20">
        <f t="shared" si="233"/>
        <v>43198.083333315226</v>
      </c>
      <c r="B7475" s="29">
        <v>4.9271399999999996</v>
      </c>
      <c r="C7475" s="30">
        <v>0.31413000000000002</v>
      </c>
      <c r="D7475" s="29">
        <v>66.526079999999993</v>
      </c>
      <c r="E7475" s="29"/>
      <c r="F7475" s="24">
        <f t="shared" si="232"/>
        <v>4.9271399999999996</v>
      </c>
      <c r="G7475" s="24">
        <v>4.9271399999999996</v>
      </c>
      <c r="H7475" s="23">
        <v>0.51356000000000002</v>
      </c>
      <c r="I7475" s="23"/>
      <c r="J7475" s="23">
        <v>150</v>
      </c>
      <c r="K7475" s="23"/>
    </row>
    <row r="7476" spans="1:11" ht="12.75" customHeight="1" x14ac:dyDescent="0.25">
      <c r="A7476" s="20">
        <f t="shared" si="233"/>
        <v>43198.12499998189</v>
      </c>
      <c r="B7476" s="29">
        <v>10.54167</v>
      </c>
      <c r="C7476" s="30">
        <v>0.19961000000000001</v>
      </c>
      <c r="D7476" s="29">
        <v>312.42329999999998</v>
      </c>
      <c r="E7476" s="29"/>
      <c r="F7476" s="24">
        <f t="shared" si="232"/>
        <v>10.54167</v>
      </c>
      <c r="G7476" s="24">
        <v>10.54167</v>
      </c>
      <c r="H7476" s="23">
        <v>0.51300000000000001</v>
      </c>
      <c r="I7476" s="23"/>
      <c r="J7476" s="23">
        <v>150</v>
      </c>
      <c r="K7476" s="23"/>
    </row>
    <row r="7477" spans="1:11" ht="12.75" customHeight="1" x14ac:dyDescent="0.25">
      <c r="A7477" s="20">
        <f t="shared" si="233"/>
        <v>43198.166666648554</v>
      </c>
      <c r="B7477" s="29">
        <v>17.977</v>
      </c>
      <c r="C7477" s="30">
        <v>0.25086000000000003</v>
      </c>
      <c r="D7477" s="29">
        <v>65.365620000000007</v>
      </c>
      <c r="E7477" s="29"/>
      <c r="F7477" s="24">
        <f t="shared" si="232"/>
        <v>17.977</v>
      </c>
      <c r="G7477" s="24">
        <v>17.977</v>
      </c>
      <c r="H7477" s="23">
        <v>0.51259999999999994</v>
      </c>
      <c r="I7477" s="23"/>
      <c r="J7477" s="23">
        <v>150</v>
      </c>
      <c r="K7477" s="23"/>
    </row>
    <row r="7478" spans="1:11" ht="12.75" customHeight="1" x14ac:dyDescent="0.25">
      <c r="A7478" s="20">
        <f t="shared" si="233"/>
        <v>43198.208333315219</v>
      </c>
      <c r="B7478" s="29">
        <v>8.6812500000000004</v>
      </c>
      <c r="C7478" s="30">
        <v>0.37187999999999999</v>
      </c>
      <c r="D7478" s="29">
        <v>16.705020000000001</v>
      </c>
      <c r="E7478" s="29"/>
      <c r="F7478" s="24">
        <f t="shared" si="232"/>
        <v>8.6812500000000004</v>
      </c>
      <c r="G7478" s="24">
        <v>8.6812500000000004</v>
      </c>
      <c r="H7478" s="23">
        <v>0.51066999999999996</v>
      </c>
      <c r="I7478" s="23"/>
      <c r="J7478" s="23">
        <v>150</v>
      </c>
      <c r="K7478" s="23"/>
    </row>
    <row r="7479" spans="1:11" ht="12.75" customHeight="1" x14ac:dyDescent="0.25">
      <c r="A7479" s="20">
        <f t="shared" si="233"/>
        <v>43198.249999981883</v>
      </c>
      <c r="B7479" s="29">
        <v>14.704499999999999</v>
      </c>
      <c r="C7479" s="30">
        <v>0.48469000000000001</v>
      </c>
      <c r="D7479" s="29">
        <v>72.919880000000006</v>
      </c>
      <c r="E7479" s="29"/>
      <c r="F7479" s="24">
        <f t="shared" si="232"/>
        <v>14.704499999999999</v>
      </c>
      <c r="G7479" s="24">
        <v>14.704499999999999</v>
      </c>
      <c r="H7479" s="23">
        <v>0.51066999999999996</v>
      </c>
      <c r="I7479" s="23"/>
      <c r="J7479" s="23">
        <v>150</v>
      </c>
      <c r="K7479" s="23"/>
    </row>
    <row r="7480" spans="1:11" ht="12.75" customHeight="1" x14ac:dyDescent="0.25">
      <c r="A7480" s="20">
        <f t="shared" si="233"/>
        <v>43198.291666648547</v>
      </c>
      <c r="B7480" s="29">
        <v>16.233750000000001</v>
      </c>
      <c r="C7480" s="30">
        <v>0.30667</v>
      </c>
      <c r="D7480" s="29">
        <v>81.164599999999993</v>
      </c>
      <c r="E7480" s="29"/>
      <c r="F7480" s="24">
        <f t="shared" si="232"/>
        <v>16.233750000000001</v>
      </c>
      <c r="G7480" s="24">
        <v>16.233750000000001</v>
      </c>
      <c r="H7480" s="23">
        <v>0.50688999999999995</v>
      </c>
      <c r="I7480" s="23"/>
      <c r="J7480" s="23">
        <v>150</v>
      </c>
      <c r="K7480" s="23"/>
    </row>
    <row r="7481" spans="1:11" ht="12.75" customHeight="1" x14ac:dyDescent="0.25">
      <c r="A7481" s="20">
        <f t="shared" si="233"/>
        <v>43198.333333315211</v>
      </c>
      <c r="B7481" s="29">
        <v>42.683</v>
      </c>
      <c r="C7481" s="30">
        <v>0.46600000000000003</v>
      </c>
      <c r="D7481" s="29">
        <v>134.7764</v>
      </c>
      <c r="E7481" s="29"/>
      <c r="F7481" s="24">
        <f t="shared" si="232"/>
        <v>42.683</v>
      </c>
      <c r="G7481" s="24">
        <v>42.683</v>
      </c>
      <c r="H7481" s="23">
        <v>0.50494000000000006</v>
      </c>
      <c r="I7481" s="23"/>
      <c r="J7481" s="23">
        <v>150</v>
      </c>
      <c r="K7481" s="23"/>
    </row>
    <row r="7482" spans="1:11" ht="12.75" customHeight="1" x14ac:dyDescent="0.25">
      <c r="A7482" s="20">
        <f t="shared" si="233"/>
        <v>43198.374999981876</v>
      </c>
      <c r="B7482" s="29">
        <v>6.6356700000000002</v>
      </c>
      <c r="C7482" s="30">
        <v>0.31558000000000003</v>
      </c>
      <c r="D7482" s="29">
        <v>315.48320000000001</v>
      </c>
      <c r="E7482" s="29"/>
      <c r="F7482" s="24">
        <f t="shared" si="232"/>
        <v>6.6356700000000002</v>
      </c>
      <c r="G7482" s="24">
        <v>6.6356700000000002</v>
      </c>
      <c r="H7482" s="23">
        <v>0.50356000000000001</v>
      </c>
      <c r="I7482" s="23"/>
      <c r="J7482" s="23">
        <v>150</v>
      </c>
      <c r="K7482" s="23"/>
    </row>
    <row r="7483" spans="1:11" ht="12.75" customHeight="1" x14ac:dyDescent="0.25">
      <c r="A7483" s="20">
        <f t="shared" si="233"/>
        <v>43198.41666664854</v>
      </c>
      <c r="B7483" s="29">
        <v>17.599170000000001</v>
      </c>
      <c r="C7483" s="30">
        <v>1.0757399999999999</v>
      </c>
      <c r="D7483" s="29">
        <v>352.87360000000001</v>
      </c>
      <c r="E7483" s="29"/>
      <c r="F7483" s="24">
        <f t="shared" si="232"/>
        <v>17.599170000000001</v>
      </c>
      <c r="G7483" s="24">
        <v>17.599170000000001</v>
      </c>
      <c r="H7483" s="23">
        <v>0.49764999999999998</v>
      </c>
      <c r="I7483" s="23"/>
      <c r="J7483" s="23">
        <v>150</v>
      </c>
      <c r="K7483" s="23"/>
    </row>
    <row r="7484" spans="1:11" ht="12.75" customHeight="1" x14ac:dyDescent="0.25">
      <c r="A7484" s="20">
        <f t="shared" si="233"/>
        <v>43198.458333315204</v>
      </c>
      <c r="B7484" s="29">
        <v>41.036580000000001</v>
      </c>
      <c r="C7484" s="30">
        <v>2.6173899999999999</v>
      </c>
      <c r="D7484" s="29">
        <v>245.7646</v>
      </c>
      <c r="E7484" s="29"/>
      <c r="F7484" s="24">
        <f t="shared" si="232"/>
        <v>41.036580000000001</v>
      </c>
      <c r="G7484" s="24">
        <v>41.036580000000001</v>
      </c>
      <c r="H7484" s="23">
        <v>0.48964999999999997</v>
      </c>
      <c r="I7484" s="23"/>
      <c r="J7484" s="23">
        <v>150</v>
      </c>
      <c r="K7484" s="23"/>
    </row>
    <row r="7485" spans="1:11" ht="12.75" customHeight="1" x14ac:dyDescent="0.25">
      <c r="A7485" s="20">
        <f t="shared" si="233"/>
        <v>43198.499999981868</v>
      </c>
      <c r="B7485" s="29">
        <v>34.180250000000001</v>
      </c>
      <c r="C7485" s="30">
        <v>2.5765899999999999</v>
      </c>
      <c r="D7485" s="29">
        <v>261.2715</v>
      </c>
      <c r="E7485" s="29"/>
      <c r="F7485" s="24">
        <f t="shared" si="232"/>
        <v>34.180250000000001</v>
      </c>
      <c r="G7485" s="24">
        <v>34.180250000000001</v>
      </c>
      <c r="H7485" s="23">
        <v>0.48827999999999999</v>
      </c>
      <c r="I7485" s="23"/>
      <c r="J7485" s="23">
        <v>150</v>
      </c>
      <c r="K7485" s="23"/>
    </row>
    <row r="7486" spans="1:11" ht="12.75" customHeight="1" x14ac:dyDescent="0.25">
      <c r="A7486" s="20">
        <f t="shared" si="233"/>
        <v>43198.541666648533</v>
      </c>
      <c r="B7486" s="29">
        <v>20.555330000000001</v>
      </c>
      <c r="C7486" s="30">
        <v>3.9952100000000002</v>
      </c>
      <c r="D7486" s="29">
        <v>239.1754</v>
      </c>
      <c r="E7486" s="29"/>
      <c r="F7486" s="24">
        <f t="shared" si="232"/>
        <v>20.555330000000001</v>
      </c>
      <c r="G7486" s="24">
        <v>20.555330000000001</v>
      </c>
      <c r="H7486" s="23">
        <v>0.47855999999999999</v>
      </c>
      <c r="I7486" s="23"/>
      <c r="J7486" s="23">
        <v>150</v>
      </c>
      <c r="K7486" s="23"/>
    </row>
    <row r="7487" spans="1:11" ht="12.75" customHeight="1" x14ac:dyDescent="0.25">
      <c r="A7487" s="20">
        <f t="shared" si="233"/>
        <v>43198.583333315197</v>
      </c>
      <c r="B7487" s="29">
        <v>30.271170000000001</v>
      </c>
      <c r="C7487" s="30">
        <v>3.7643399999999998</v>
      </c>
      <c r="D7487" s="29">
        <v>241.32140000000001</v>
      </c>
      <c r="E7487" s="29"/>
      <c r="F7487" s="24">
        <f t="shared" si="232"/>
        <v>30.271170000000001</v>
      </c>
      <c r="G7487" s="24">
        <v>30.271170000000001</v>
      </c>
      <c r="H7487" s="23">
        <v>0.47305999999999998</v>
      </c>
      <c r="I7487" s="23"/>
      <c r="J7487" s="23">
        <v>150</v>
      </c>
      <c r="K7487" s="23"/>
    </row>
    <row r="7488" spans="1:11" ht="12.75" customHeight="1" x14ac:dyDescent="0.25">
      <c r="A7488" s="20">
        <f t="shared" si="233"/>
        <v>43198.624999981861</v>
      </c>
      <c r="B7488" s="29">
        <v>26.294750000000001</v>
      </c>
      <c r="C7488" s="30">
        <v>4.8303399999999996</v>
      </c>
      <c r="D7488" s="29">
        <v>250.04929999999999</v>
      </c>
      <c r="E7488" s="29"/>
      <c r="F7488" s="24">
        <f t="shared" si="232"/>
        <v>26.294750000000001</v>
      </c>
      <c r="G7488" s="24">
        <v>26.294750000000001</v>
      </c>
      <c r="H7488" s="23">
        <v>0.46866999999999998</v>
      </c>
      <c r="I7488" s="23"/>
      <c r="J7488" s="23">
        <v>150</v>
      </c>
      <c r="K7488" s="23"/>
    </row>
    <row r="7489" spans="1:11" ht="12.75" customHeight="1" x14ac:dyDescent="0.25">
      <c r="A7489" s="20">
        <f t="shared" si="233"/>
        <v>43198.666666648525</v>
      </c>
      <c r="B7489" s="29">
        <v>17.846170000000001</v>
      </c>
      <c r="C7489" s="30">
        <v>4.9870700000000001</v>
      </c>
      <c r="D7489" s="29">
        <v>242.93530000000001</v>
      </c>
      <c r="E7489" s="29"/>
      <c r="F7489" s="24">
        <f t="shared" si="232"/>
        <v>17.846170000000001</v>
      </c>
      <c r="G7489" s="24">
        <v>17.846170000000001</v>
      </c>
      <c r="H7489" s="23">
        <v>0.46722000000000002</v>
      </c>
      <c r="I7489" s="23"/>
      <c r="J7489" s="23">
        <v>150</v>
      </c>
      <c r="K7489" s="23"/>
    </row>
    <row r="7490" spans="1:11" ht="12.75" customHeight="1" x14ac:dyDescent="0.25">
      <c r="A7490" s="20">
        <f t="shared" si="233"/>
        <v>43198.70833331519</v>
      </c>
      <c r="B7490" s="29">
        <v>20.611499999999999</v>
      </c>
      <c r="C7490" s="30">
        <v>4.3450499999999996</v>
      </c>
      <c r="D7490" s="29">
        <v>251.6601</v>
      </c>
      <c r="E7490" s="29"/>
      <c r="F7490" s="24">
        <f t="shared" si="232"/>
        <v>20.611499999999999</v>
      </c>
      <c r="G7490" s="24">
        <v>20.611499999999999</v>
      </c>
      <c r="H7490" s="23">
        <v>0.46228000000000002</v>
      </c>
      <c r="I7490" s="23"/>
      <c r="J7490" s="23">
        <v>150</v>
      </c>
      <c r="K7490" s="23"/>
    </row>
    <row r="7491" spans="1:11" ht="12.75" customHeight="1" x14ac:dyDescent="0.25">
      <c r="A7491" s="20">
        <f t="shared" si="233"/>
        <v>43198.749999981854</v>
      </c>
      <c r="B7491" s="29">
        <v>31.462330000000001</v>
      </c>
      <c r="C7491" s="30">
        <v>3.31846</v>
      </c>
      <c r="D7491" s="29">
        <v>242.06010000000001</v>
      </c>
      <c r="E7491" s="29"/>
      <c r="F7491" s="24">
        <f t="shared" si="232"/>
        <v>31.462330000000001</v>
      </c>
      <c r="G7491" s="24">
        <v>31.462330000000001</v>
      </c>
      <c r="H7491" s="23">
        <v>0.45935999999999999</v>
      </c>
      <c r="I7491" s="23"/>
      <c r="J7491" s="23">
        <v>150</v>
      </c>
      <c r="K7491" s="23"/>
    </row>
    <row r="7492" spans="1:11" ht="12.75" customHeight="1" x14ac:dyDescent="0.25">
      <c r="A7492" s="20">
        <f t="shared" si="233"/>
        <v>43198.791666648518</v>
      </c>
      <c r="B7492" s="29">
        <v>37.222670000000001</v>
      </c>
      <c r="C7492" s="30">
        <v>1.5385899999999999</v>
      </c>
      <c r="D7492" s="29">
        <v>232.15100000000001</v>
      </c>
      <c r="E7492" s="29"/>
      <c r="F7492" s="24">
        <f t="shared" si="232"/>
        <v>37.222670000000001</v>
      </c>
      <c r="G7492" s="24">
        <v>37.222670000000001</v>
      </c>
      <c r="H7492" s="23">
        <v>0.45911000000000002</v>
      </c>
      <c r="I7492" s="23"/>
      <c r="J7492" s="23">
        <v>150</v>
      </c>
      <c r="K7492" s="23"/>
    </row>
    <row r="7493" spans="1:11" ht="12.75" customHeight="1" x14ac:dyDescent="0.25">
      <c r="A7493" s="20">
        <f t="shared" si="233"/>
        <v>43198.833333315182</v>
      </c>
      <c r="B7493" s="29">
        <v>0.86150000000000004</v>
      </c>
      <c r="C7493" s="30">
        <v>0.5353</v>
      </c>
      <c r="D7493" s="29">
        <v>276.5034</v>
      </c>
      <c r="E7493" s="29"/>
      <c r="F7493" s="24">
        <f t="shared" si="232"/>
        <v>0.86150000000000004</v>
      </c>
      <c r="G7493" s="24">
        <v>0.86150000000000004</v>
      </c>
      <c r="H7493" s="23">
        <v>0.45294000000000001</v>
      </c>
      <c r="I7493" s="23"/>
      <c r="J7493" s="23">
        <v>150</v>
      </c>
      <c r="K7493" s="23"/>
    </row>
    <row r="7494" spans="1:11" ht="12.75" customHeight="1" x14ac:dyDescent="0.25">
      <c r="A7494" s="20">
        <f t="shared" si="233"/>
        <v>43198.874999981846</v>
      </c>
      <c r="B7494" s="29">
        <v>12.483079999999999</v>
      </c>
      <c r="C7494" s="30">
        <v>0.31641999999999998</v>
      </c>
      <c r="D7494" s="29">
        <v>2.7167599999999998</v>
      </c>
      <c r="E7494" s="29"/>
      <c r="F7494" s="24">
        <f t="shared" si="232"/>
        <v>12.483079999999999</v>
      </c>
      <c r="G7494" s="24">
        <v>12.483079999999999</v>
      </c>
      <c r="H7494" s="23">
        <v>0.45133000000000001</v>
      </c>
      <c r="I7494" s="23"/>
      <c r="J7494" s="23">
        <v>150</v>
      </c>
      <c r="K7494" s="23"/>
    </row>
    <row r="7495" spans="1:11" ht="12.75" customHeight="1" x14ac:dyDescent="0.25">
      <c r="A7495" s="20">
        <f t="shared" si="233"/>
        <v>43198.916666648511</v>
      </c>
      <c r="B7495" s="29">
        <v>5.2503299999999999</v>
      </c>
      <c r="C7495" s="30">
        <v>0.28724</v>
      </c>
      <c r="D7495" s="29">
        <v>293.87310000000002</v>
      </c>
      <c r="E7495" s="29"/>
      <c r="F7495" s="24">
        <f t="shared" si="232"/>
        <v>5.2503299999999999</v>
      </c>
      <c r="G7495" s="24">
        <v>5.2503299999999999</v>
      </c>
      <c r="H7495" s="23">
        <v>0.45033000000000001</v>
      </c>
      <c r="I7495" s="23"/>
      <c r="J7495" s="23">
        <v>150</v>
      </c>
      <c r="K7495" s="23"/>
    </row>
    <row r="7496" spans="1:11" ht="12.75" customHeight="1" x14ac:dyDescent="0.25">
      <c r="A7496" s="20">
        <f t="shared" si="233"/>
        <v>43198.958333315175</v>
      </c>
      <c r="B7496" s="29">
        <v>8.8763299999999994</v>
      </c>
      <c r="C7496" s="30">
        <v>0.18826000000000001</v>
      </c>
      <c r="D7496" s="29">
        <v>70.236379999999997</v>
      </c>
      <c r="E7496" s="29"/>
      <c r="F7496" s="24">
        <f t="shared" si="232"/>
        <v>8.8763299999999994</v>
      </c>
      <c r="G7496" s="24">
        <v>8.8763299999999994</v>
      </c>
      <c r="H7496" s="23">
        <v>0.44679000000000002</v>
      </c>
      <c r="I7496" s="23"/>
      <c r="J7496" s="23">
        <v>150</v>
      </c>
      <c r="K7496" s="23"/>
    </row>
    <row r="7497" spans="1:11" ht="12.75" customHeight="1" x14ac:dyDescent="0.25">
      <c r="A7497" s="20">
        <f t="shared" si="233"/>
        <v>43198.999999981839</v>
      </c>
      <c r="B7497" s="29">
        <v>11.29875</v>
      </c>
      <c r="C7497" s="30">
        <v>0.26083000000000001</v>
      </c>
      <c r="D7497" s="29">
        <v>316.82889999999998</v>
      </c>
      <c r="E7497" s="29"/>
      <c r="F7497" s="24">
        <f t="shared" si="232"/>
        <v>11.29875</v>
      </c>
      <c r="G7497" s="24">
        <v>11.29875</v>
      </c>
      <c r="H7497" s="23">
        <v>0.42426999999999998</v>
      </c>
      <c r="I7497" s="23"/>
      <c r="J7497" s="23">
        <v>150</v>
      </c>
      <c r="K7497" s="23"/>
    </row>
    <row r="7498" spans="1:11" ht="12.75" customHeight="1" x14ac:dyDescent="0.25">
      <c r="A7498" s="20">
        <f t="shared" si="233"/>
        <v>43199.041666648503</v>
      </c>
      <c r="B7498" s="29">
        <v>18.9148</v>
      </c>
      <c r="C7498" s="30">
        <v>0.26396999999999998</v>
      </c>
      <c r="D7498" s="29">
        <v>218.25139999999999</v>
      </c>
      <c r="E7498" s="29"/>
      <c r="F7498" s="24">
        <f t="shared" si="232"/>
        <v>18.9148</v>
      </c>
      <c r="G7498" s="24">
        <v>18.9148</v>
      </c>
      <c r="H7498" s="23">
        <v>0.42127999999999999</v>
      </c>
      <c r="I7498" s="23">
        <f>COUNTIF(G7498:G7521,"&gt;150")</f>
        <v>6</v>
      </c>
      <c r="J7498" s="23">
        <v>150</v>
      </c>
      <c r="K7498" s="23"/>
    </row>
    <row r="7499" spans="1:11" ht="12.75" customHeight="1" x14ac:dyDescent="0.25">
      <c r="A7499" s="20">
        <f t="shared" si="233"/>
        <v>43199.083333315168</v>
      </c>
      <c r="B7499" s="29">
        <v>15.674060000000001</v>
      </c>
      <c r="C7499" s="30">
        <v>0.2205</v>
      </c>
      <c r="D7499" s="29">
        <v>284.92779999999999</v>
      </c>
      <c r="E7499" s="29"/>
      <c r="F7499" s="24">
        <f t="shared" ref="F7499:F7562" si="234">IF(AND(B7499&gt;0,ISNUMBER(B7499)),B7499,"")</f>
        <v>15.674060000000001</v>
      </c>
      <c r="G7499" s="24">
        <v>15.674060000000001</v>
      </c>
      <c r="H7499" s="23">
        <v>0.42105999999999999</v>
      </c>
      <c r="I7499" s="23"/>
      <c r="J7499" s="23">
        <v>150</v>
      </c>
      <c r="K7499" s="23"/>
    </row>
    <row r="7500" spans="1:11" ht="12.75" customHeight="1" x14ac:dyDescent="0.25">
      <c r="A7500" s="20">
        <f t="shared" ref="A7500:A7563" si="235">A7499+1/24</f>
        <v>43199.124999981832</v>
      </c>
      <c r="B7500" s="29">
        <v>10.35083</v>
      </c>
      <c r="C7500" s="30">
        <v>0.26606000000000002</v>
      </c>
      <c r="D7500" s="29">
        <v>249.62</v>
      </c>
      <c r="E7500" s="29"/>
      <c r="F7500" s="24">
        <f t="shared" si="234"/>
        <v>10.35083</v>
      </c>
      <c r="G7500" s="24">
        <v>10.35083</v>
      </c>
      <c r="H7500" s="23">
        <v>0.42094999999999999</v>
      </c>
      <c r="I7500" s="23"/>
      <c r="J7500" s="23">
        <v>150</v>
      </c>
      <c r="K7500" s="23"/>
    </row>
    <row r="7501" spans="1:11" ht="12.75" customHeight="1" x14ac:dyDescent="0.25">
      <c r="A7501" s="20">
        <f t="shared" si="235"/>
        <v>43199.166666648496</v>
      </c>
      <c r="B7501" s="29"/>
      <c r="C7501" s="30">
        <v>0.39790999999999999</v>
      </c>
      <c r="D7501" s="29">
        <v>315.96089999999998</v>
      </c>
      <c r="E7501" s="29"/>
      <c r="F7501" s="24" t="str">
        <f t="shared" si="234"/>
        <v/>
      </c>
      <c r="G7501" s="24" t="s">
        <v>189</v>
      </c>
      <c r="H7501" s="23">
        <v>0.41766999999999999</v>
      </c>
      <c r="I7501" s="23"/>
      <c r="J7501" s="23">
        <v>150</v>
      </c>
      <c r="K7501" s="23"/>
    </row>
    <row r="7502" spans="1:11" ht="12.75" customHeight="1" x14ac:dyDescent="0.25">
      <c r="A7502" s="20">
        <f t="shared" si="235"/>
        <v>43199.20833331516</v>
      </c>
      <c r="B7502" s="29">
        <v>20.325939999999999</v>
      </c>
      <c r="C7502" s="30">
        <v>0.94018000000000002</v>
      </c>
      <c r="D7502" s="29">
        <v>291.40230000000003</v>
      </c>
      <c r="E7502" s="29"/>
      <c r="F7502" s="24">
        <f t="shared" si="234"/>
        <v>20.325939999999999</v>
      </c>
      <c r="G7502" s="24">
        <v>20.325939999999999</v>
      </c>
      <c r="H7502" s="23">
        <v>0.41688999999999998</v>
      </c>
      <c r="I7502" s="23"/>
      <c r="J7502" s="23">
        <v>150</v>
      </c>
      <c r="K7502" s="23"/>
    </row>
    <row r="7503" spans="1:11" ht="12.75" customHeight="1" x14ac:dyDescent="0.25">
      <c r="A7503" s="20">
        <f t="shared" si="235"/>
        <v>43199.249999981825</v>
      </c>
      <c r="B7503" s="29">
        <v>424.93939999999998</v>
      </c>
      <c r="C7503" s="30">
        <v>0.48770999999999998</v>
      </c>
      <c r="D7503" s="29">
        <v>259.24849999999998</v>
      </c>
      <c r="E7503" s="29"/>
      <c r="F7503" s="24">
        <f t="shared" si="234"/>
        <v>424.93939999999998</v>
      </c>
      <c r="G7503" s="24">
        <v>424.93939999999998</v>
      </c>
      <c r="H7503" s="23">
        <v>0.41682999999999998</v>
      </c>
      <c r="I7503" s="23"/>
      <c r="J7503" s="23">
        <v>150</v>
      </c>
      <c r="K7503" s="23"/>
    </row>
    <row r="7504" spans="1:11" ht="12.75" customHeight="1" x14ac:dyDescent="0.25">
      <c r="A7504" s="20">
        <f t="shared" si="235"/>
        <v>43199.291666648489</v>
      </c>
      <c r="B7504" s="29">
        <v>357.26459999999997</v>
      </c>
      <c r="C7504" s="30">
        <v>0.52407999999999999</v>
      </c>
      <c r="D7504" s="29">
        <v>218.0239</v>
      </c>
      <c r="E7504" s="29"/>
      <c r="F7504" s="24">
        <f t="shared" si="234"/>
        <v>357.26459999999997</v>
      </c>
      <c r="G7504" s="24">
        <v>357.26459999999997</v>
      </c>
      <c r="H7504" s="23">
        <v>0.41413</v>
      </c>
      <c r="I7504" s="23"/>
      <c r="J7504" s="23">
        <v>150</v>
      </c>
      <c r="K7504" s="23"/>
    </row>
    <row r="7505" spans="1:11" ht="12.75" customHeight="1" x14ac:dyDescent="0.25">
      <c r="A7505" s="20">
        <f t="shared" si="235"/>
        <v>43199.333333315153</v>
      </c>
      <c r="B7505" s="29">
        <v>276.32549999999998</v>
      </c>
      <c r="C7505" s="30">
        <v>0.40810000000000002</v>
      </c>
      <c r="D7505" s="29">
        <v>267.6927</v>
      </c>
      <c r="E7505" s="29"/>
      <c r="F7505" s="24">
        <f t="shared" si="234"/>
        <v>276.32549999999998</v>
      </c>
      <c r="G7505" s="24">
        <v>276.32549999999998</v>
      </c>
      <c r="H7505" s="23">
        <v>0.40394000000000002</v>
      </c>
      <c r="I7505" s="23"/>
      <c r="J7505" s="23">
        <v>150</v>
      </c>
      <c r="K7505" s="23"/>
    </row>
    <row r="7506" spans="1:11" ht="12.75" customHeight="1" x14ac:dyDescent="0.25">
      <c r="A7506" s="20">
        <f t="shared" si="235"/>
        <v>43199.374999981817</v>
      </c>
      <c r="B7506" s="29">
        <v>127.4365</v>
      </c>
      <c r="C7506" s="30">
        <v>0.48820000000000002</v>
      </c>
      <c r="D7506" s="29">
        <v>303.14819999999997</v>
      </c>
      <c r="E7506" s="29"/>
      <c r="F7506" s="24">
        <f t="shared" si="234"/>
        <v>127.4365</v>
      </c>
      <c r="G7506" s="24">
        <v>127.4365</v>
      </c>
      <c r="H7506" s="23">
        <v>0.40161999999999998</v>
      </c>
      <c r="I7506" s="23"/>
      <c r="J7506" s="23">
        <v>150</v>
      </c>
      <c r="K7506" s="23"/>
    </row>
    <row r="7507" spans="1:11" ht="12.75" customHeight="1" x14ac:dyDescent="0.25">
      <c r="A7507" s="20">
        <f t="shared" si="235"/>
        <v>43199.416666648482</v>
      </c>
      <c r="B7507" s="29">
        <v>80.692220000000006</v>
      </c>
      <c r="C7507" s="30">
        <v>0.37139</v>
      </c>
      <c r="D7507" s="29">
        <v>151.8493</v>
      </c>
      <c r="E7507" s="29"/>
      <c r="F7507" s="24">
        <f t="shared" si="234"/>
        <v>80.692220000000006</v>
      </c>
      <c r="G7507" s="24">
        <v>80.692220000000006</v>
      </c>
      <c r="H7507" s="23">
        <v>0.39206000000000002</v>
      </c>
      <c r="I7507" s="23"/>
      <c r="J7507" s="23">
        <v>150</v>
      </c>
      <c r="K7507" s="23"/>
    </row>
    <row r="7508" spans="1:11" ht="12.75" customHeight="1" x14ac:dyDescent="0.25">
      <c r="A7508" s="20">
        <f t="shared" si="235"/>
        <v>43199.458333315146</v>
      </c>
      <c r="B7508" s="29">
        <v>32.888330000000003</v>
      </c>
      <c r="C7508" s="30">
        <v>0.81867000000000001</v>
      </c>
      <c r="D7508" s="29">
        <v>46.899929999999998</v>
      </c>
      <c r="E7508" s="29"/>
      <c r="F7508" s="24">
        <f t="shared" si="234"/>
        <v>32.888330000000003</v>
      </c>
      <c r="G7508" s="24">
        <v>32.888330000000003</v>
      </c>
      <c r="H7508" s="23">
        <v>0.38517000000000001</v>
      </c>
      <c r="I7508" s="23"/>
      <c r="J7508" s="23">
        <v>150</v>
      </c>
      <c r="K7508" s="23"/>
    </row>
    <row r="7509" spans="1:11" ht="12.75" customHeight="1" x14ac:dyDescent="0.25">
      <c r="A7509" s="20">
        <f t="shared" si="235"/>
        <v>43199.49999998181</v>
      </c>
      <c r="B7509" s="29">
        <v>42.445219999999999</v>
      </c>
      <c r="C7509" s="30">
        <v>1.63646</v>
      </c>
      <c r="D7509" s="29">
        <v>313.45060000000001</v>
      </c>
      <c r="E7509" s="29"/>
      <c r="F7509" s="24">
        <f t="shared" si="234"/>
        <v>42.445219999999999</v>
      </c>
      <c r="G7509" s="24">
        <v>42.445219999999999</v>
      </c>
      <c r="H7509" s="23">
        <v>0.38241999999999998</v>
      </c>
      <c r="I7509" s="23"/>
      <c r="J7509" s="23">
        <v>150</v>
      </c>
      <c r="K7509" s="23"/>
    </row>
    <row r="7510" spans="1:11" ht="12.75" customHeight="1" x14ac:dyDescent="0.25">
      <c r="A7510" s="20">
        <f t="shared" si="235"/>
        <v>43199.541666648474</v>
      </c>
      <c r="B7510" s="29">
        <v>121.40349999999999</v>
      </c>
      <c r="C7510" s="30">
        <v>1.85338</v>
      </c>
      <c r="D7510" s="29">
        <v>295.4375</v>
      </c>
      <c r="E7510" s="29"/>
      <c r="F7510" s="24">
        <f t="shared" si="234"/>
        <v>121.40349999999999</v>
      </c>
      <c r="G7510" s="24">
        <v>121.40349999999999</v>
      </c>
      <c r="H7510" s="23">
        <v>0.36959999999999998</v>
      </c>
      <c r="I7510" s="23"/>
      <c r="J7510" s="23">
        <v>150</v>
      </c>
      <c r="K7510" s="23"/>
    </row>
    <row r="7511" spans="1:11" ht="12.75" customHeight="1" x14ac:dyDescent="0.25">
      <c r="A7511" s="20">
        <f t="shared" si="235"/>
        <v>43199.583333315139</v>
      </c>
      <c r="B7511" s="29">
        <v>95.76867</v>
      </c>
      <c r="C7511" s="30">
        <v>2.1499100000000002</v>
      </c>
      <c r="D7511" s="29">
        <v>310.6952</v>
      </c>
      <c r="E7511" s="29"/>
      <c r="F7511" s="24">
        <f t="shared" si="234"/>
        <v>95.76867</v>
      </c>
      <c r="G7511" s="24">
        <v>95.76867</v>
      </c>
      <c r="H7511" s="23">
        <v>0.36841000000000002</v>
      </c>
      <c r="I7511" s="23"/>
      <c r="J7511" s="23">
        <v>150</v>
      </c>
      <c r="K7511" s="23"/>
    </row>
    <row r="7512" spans="1:11" ht="12.75" customHeight="1" x14ac:dyDescent="0.25">
      <c r="A7512" s="20">
        <f t="shared" si="235"/>
        <v>43199.624999981803</v>
      </c>
      <c r="B7512" s="29">
        <v>190.16319999999999</v>
      </c>
      <c r="C7512" s="30">
        <v>3.0580500000000002</v>
      </c>
      <c r="D7512" s="29">
        <v>272.59030000000001</v>
      </c>
      <c r="E7512" s="29"/>
      <c r="F7512" s="24">
        <f t="shared" si="234"/>
        <v>190.16319999999999</v>
      </c>
      <c r="G7512" s="24">
        <v>190.16319999999999</v>
      </c>
      <c r="H7512" s="23">
        <v>0.36088999999999999</v>
      </c>
      <c r="I7512" s="23"/>
      <c r="J7512" s="23">
        <v>150</v>
      </c>
      <c r="K7512" s="23"/>
    </row>
    <row r="7513" spans="1:11" ht="12.75" customHeight="1" x14ac:dyDescent="0.25">
      <c r="A7513" s="20">
        <f t="shared" si="235"/>
        <v>43199.666666648467</v>
      </c>
      <c r="B7513" s="29">
        <v>148.48140000000001</v>
      </c>
      <c r="C7513" s="30">
        <v>3.9744799999999998</v>
      </c>
      <c r="D7513" s="29">
        <v>268.15309999999999</v>
      </c>
      <c r="E7513" s="29"/>
      <c r="F7513" s="24">
        <f t="shared" si="234"/>
        <v>148.48140000000001</v>
      </c>
      <c r="G7513" s="24">
        <v>148.48140000000001</v>
      </c>
      <c r="H7513" s="23">
        <v>0.34733999999999998</v>
      </c>
      <c r="I7513" s="23"/>
      <c r="J7513" s="23">
        <v>150</v>
      </c>
      <c r="K7513" s="23"/>
    </row>
    <row r="7514" spans="1:11" ht="12.75" customHeight="1" x14ac:dyDescent="0.25">
      <c r="A7514" s="20">
        <f t="shared" si="235"/>
        <v>43199.708333315131</v>
      </c>
      <c r="B7514" s="29">
        <v>201.44589999999999</v>
      </c>
      <c r="C7514" s="30">
        <v>3.9258799999999998</v>
      </c>
      <c r="D7514" s="29">
        <v>247.4263</v>
      </c>
      <c r="E7514" s="29"/>
      <c r="F7514" s="24">
        <f t="shared" si="234"/>
        <v>201.44589999999999</v>
      </c>
      <c r="G7514" s="24">
        <v>201.44589999999999</v>
      </c>
      <c r="H7514" s="23">
        <v>0.33950000000000002</v>
      </c>
      <c r="I7514" s="23"/>
      <c r="J7514" s="23">
        <v>150</v>
      </c>
      <c r="K7514" s="23"/>
    </row>
    <row r="7515" spans="1:11" ht="12.75" customHeight="1" x14ac:dyDescent="0.25">
      <c r="A7515" s="20">
        <f t="shared" si="235"/>
        <v>43199.749999981796</v>
      </c>
      <c r="B7515" s="29">
        <v>275.49930000000001</v>
      </c>
      <c r="C7515" s="30">
        <v>2.9146299999999998</v>
      </c>
      <c r="D7515" s="29">
        <v>266.7885</v>
      </c>
      <c r="E7515" s="29"/>
      <c r="F7515" s="24">
        <f t="shared" si="234"/>
        <v>275.49930000000001</v>
      </c>
      <c r="G7515" s="24">
        <v>275.49930000000001</v>
      </c>
      <c r="H7515" s="23">
        <v>0.33939000000000002</v>
      </c>
      <c r="I7515" s="23"/>
      <c r="J7515" s="23">
        <v>150</v>
      </c>
      <c r="K7515" s="23"/>
    </row>
    <row r="7516" spans="1:11" ht="12.75" customHeight="1" x14ac:dyDescent="0.25">
      <c r="A7516" s="20">
        <f t="shared" si="235"/>
        <v>43199.79166664846</v>
      </c>
      <c r="B7516" s="29">
        <v>123.4331</v>
      </c>
      <c r="C7516" s="30">
        <v>2.0172300000000001</v>
      </c>
      <c r="D7516" s="29">
        <v>247.25899999999999</v>
      </c>
      <c r="E7516" s="29"/>
      <c r="F7516" s="24">
        <f t="shared" si="234"/>
        <v>123.4331</v>
      </c>
      <c r="G7516" s="24">
        <v>123.4331</v>
      </c>
      <c r="H7516" s="23">
        <v>0.33917000000000003</v>
      </c>
      <c r="I7516" s="23"/>
      <c r="J7516" s="23">
        <v>150</v>
      </c>
      <c r="K7516" s="23"/>
    </row>
    <row r="7517" spans="1:11" ht="12.75" customHeight="1" x14ac:dyDescent="0.25">
      <c r="A7517" s="20">
        <f t="shared" si="235"/>
        <v>43199.833333315124</v>
      </c>
      <c r="B7517" s="29">
        <v>23.010999999999999</v>
      </c>
      <c r="C7517" s="30">
        <v>1.4715400000000001</v>
      </c>
      <c r="D7517" s="29">
        <v>239.4589</v>
      </c>
      <c r="E7517" s="29"/>
      <c r="F7517" s="24">
        <f t="shared" si="234"/>
        <v>23.010999999999999</v>
      </c>
      <c r="G7517" s="24">
        <v>23.010999999999999</v>
      </c>
      <c r="H7517" s="23">
        <v>0.33800000000000002</v>
      </c>
      <c r="I7517" s="23"/>
      <c r="J7517" s="23">
        <v>150</v>
      </c>
      <c r="K7517" s="23"/>
    </row>
    <row r="7518" spans="1:11" ht="12.75" customHeight="1" x14ac:dyDescent="0.25">
      <c r="A7518" s="20">
        <f t="shared" si="235"/>
        <v>43199.874999981788</v>
      </c>
      <c r="B7518" s="29">
        <v>13.28187</v>
      </c>
      <c r="C7518" s="30">
        <v>0.54337000000000002</v>
      </c>
      <c r="D7518" s="29">
        <v>268.37490000000003</v>
      </c>
      <c r="E7518" s="29"/>
      <c r="F7518" s="24">
        <f t="shared" si="234"/>
        <v>13.28187</v>
      </c>
      <c r="G7518" s="24">
        <v>13.28187</v>
      </c>
      <c r="H7518" s="23">
        <v>0.33733000000000002</v>
      </c>
      <c r="I7518" s="23"/>
      <c r="J7518" s="23">
        <v>150</v>
      </c>
      <c r="K7518" s="23"/>
    </row>
    <row r="7519" spans="1:11" ht="12.75" customHeight="1" x14ac:dyDescent="0.25">
      <c r="A7519" s="20">
        <f t="shared" si="235"/>
        <v>43199.916666648453</v>
      </c>
      <c r="B7519" s="29">
        <v>4.2975399999999997</v>
      </c>
      <c r="C7519" s="30">
        <v>0.61170000000000002</v>
      </c>
      <c r="D7519" s="29">
        <v>229.9983</v>
      </c>
      <c r="E7519" s="29"/>
      <c r="F7519" s="24">
        <f t="shared" si="234"/>
        <v>4.2975399999999997</v>
      </c>
      <c r="G7519" s="24">
        <v>4.2975399999999997</v>
      </c>
      <c r="H7519" s="23">
        <v>0.33694000000000002</v>
      </c>
      <c r="I7519" s="23"/>
      <c r="J7519" s="23">
        <v>150</v>
      </c>
      <c r="K7519" s="23"/>
    </row>
    <row r="7520" spans="1:11" ht="12.75" customHeight="1" x14ac:dyDescent="0.25">
      <c r="A7520" s="20">
        <f t="shared" si="235"/>
        <v>43199.958333315117</v>
      </c>
      <c r="B7520" s="29">
        <v>20.637920000000001</v>
      </c>
      <c r="C7520" s="30">
        <v>0.24956999999999999</v>
      </c>
      <c r="D7520" s="29">
        <v>123.6901</v>
      </c>
      <c r="E7520" s="29"/>
      <c r="F7520" s="24">
        <f t="shared" si="234"/>
        <v>20.637920000000001</v>
      </c>
      <c r="G7520" s="24">
        <v>20.637920000000001</v>
      </c>
      <c r="H7520" s="23">
        <v>0.33451999999999998</v>
      </c>
      <c r="I7520" s="23"/>
      <c r="J7520" s="23">
        <v>150</v>
      </c>
      <c r="K7520" s="23"/>
    </row>
    <row r="7521" spans="1:11" ht="12.75" customHeight="1" x14ac:dyDescent="0.25">
      <c r="A7521" s="20">
        <f t="shared" si="235"/>
        <v>43199.999999981781</v>
      </c>
      <c r="B7521" s="29">
        <v>45.692169999999997</v>
      </c>
      <c r="C7521" s="30">
        <v>0.36947000000000002</v>
      </c>
      <c r="D7521" s="29">
        <v>106.4421</v>
      </c>
      <c r="E7521" s="29"/>
      <c r="F7521" s="24">
        <f t="shared" si="234"/>
        <v>45.692169999999997</v>
      </c>
      <c r="G7521" s="24">
        <v>45.692169999999997</v>
      </c>
      <c r="H7521" s="23">
        <v>0.33250000000000002</v>
      </c>
      <c r="I7521" s="23"/>
      <c r="J7521" s="23">
        <v>150</v>
      </c>
      <c r="K7521" s="23"/>
    </row>
    <row r="7522" spans="1:11" ht="12.75" customHeight="1" x14ac:dyDescent="0.25">
      <c r="A7522" s="20">
        <f t="shared" si="235"/>
        <v>43200.041666648445</v>
      </c>
      <c r="B7522" s="29">
        <v>34.035049999999998</v>
      </c>
      <c r="C7522" s="30">
        <v>0.59623000000000004</v>
      </c>
      <c r="D7522" s="29">
        <v>157.53229999999999</v>
      </c>
      <c r="E7522" s="29"/>
      <c r="F7522" s="24">
        <f t="shared" si="234"/>
        <v>34.035049999999998</v>
      </c>
      <c r="G7522" s="24">
        <v>34.035049999999998</v>
      </c>
      <c r="H7522" s="23">
        <v>0.33228999999999997</v>
      </c>
      <c r="I7522" s="23">
        <f>COUNTIF(G7522:G7545,"&gt;150")</f>
        <v>0</v>
      </c>
      <c r="J7522" s="23">
        <v>150</v>
      </c>
      <c r="K7522" s="23"/>
    </row>
    <row r="7523" spans="1:11" ht="12.75" customHeight="1" x14ac:dyDescent="0.25">
      <c r="A7523" s="20">
        <f t="shared" si="235"/>
        <v>43200.083333315109</v>
      </c>
      <c r="B7523" s="29">
        <v>9.4004999999999992</v>
      </c>
      <c r="C7523" s="30">
        <v>3.4771000000000001</v>
      </c>
      <c r="D7523" s="29">
        <v>291.84230000000002</v>
      </c>
      <c r="E7523" s="29"/>
      <c r="F7523" s="24">
        <f t="shared" si="234"/>
        <v>9.4004999999999992</v>
      </c>
      <c r="G7523" s="24">
        <v>9.4004999999999992</v>
      </c>
      <c r="H7523" s="23">
        <v>0.33104</v>
      </c>
      <c r="I7523" s="23"/>
      <c r="J7523" s="23">
        <v>150</v>
      </c>
      <c r="K7523" s="23"/>
    </row>
    <row r="7524" spans="1:11" ht="12.75" customHeight="1" x14ac:dyDescent="0.25">
      <c r="A7524" s="20">
        <f t="shared" si="235"/>
        <v>43200.124999981774</v>
      </c>
      <c r="B7524" s="29">
        <v>11.457079999999999</v>
      </c>
      <c r="C7524" s="30">
        <v>2.7295699999999998</v>
      </c>
      <c r="D7524" s="29">
        <v>290.76519999999999</v>
      </c>
      <c r="E7524" s="29"/>
      <c r="F7524" s="24">
        <f t="shared" si="234"/>
        <v>11.457079999999999</v>
      </c>
      <c r="G7524" s="24">
        <v>11.457079999999999</v>
      </c>
      <c r="H7524" s="23">
        <v>0.32052999999999998</v>
      </c>
      <c r="I7524" s="23"/>
      <c r="J7524" s="23">
        <v>150</v>
      </c>
      <c r="K7524" s="23"/>
    </row>
    <row r="7525" spans="1:11" ht="12.75" customHeight="1" x14ac:dyDescent="0.25">
      <c r="A7525" s="20">
        <f t="shared" si="235"/>
        <v>43200.166666648438</v>
      </c>
      <c r="B7525" s="29">
        <v>15.834580000000001</v>
      </c>
      <c r="C7525" s="30">
        <v>1.6471499999999999</v>
      </c>
      <c r="D7525" s="29">
        <v>348.19170000000003</v>
      </c>
      <c r="E7525" s="29"/>
      <c r="F7525" s="24">
        <f t="shared" si="234"/>
        <v>15.834580000000001</v>
      </c>
      <c r="G7525" s="24">
        <v>15.834580000000001</v>
      </c>
      <c r="H7525" s="23">
        <v>0.31767000000000001</v>
      </c>
      <c r="I7525" s="23"/>
      <c r="J7525" s="23">
        <v>150</v>
      </c>
      <c r="K7525" s="23"/>
    </row>
    <row r="7526" spans="1:11" ht="12.75" customHeight="1" x14ac:dyDescent="0.25">
      <c r="A7526" s="20">
        <f t="shared" si="235"/>
        <v>43200.208333315102</v>
      </c>
      <c r="B7526" s="29">
        <v>12.55925</v>
      </c>
      <c r="C7526" s="30">
        <v>1.82569</v>
      </c>
      <c r="D7526" s="29">
        <v>349.67360000000002</v>
      </c>
      <c r="E7526" s="29"/>
      <c r="F7526" s="24">
        <f t="shared" si="234"/>
        <v>12.55925</v>
      </c>
      <c r="G7526" s="24">
        <v>12.55925</v>
      </c>
      <c r="H7526" s="23">
        <v>0.31557000000000002</v>
      </c>
      <c r="I7526" s="23"/>
      <c r="J7526" s="23">
        <v>150</v>
      </c>
      <c r="K7526" s="23"/>
    </row>
    <row r="7527" spans="1:11" ht="12.75" customHeight="1" x14ac:dyDescent="0.25">
      <c r="A7527" s="20">
        <f t="shared" si="235"/>
        <v>43200.249999981766</v>
      </c>
      <c r="B7527" s="29">
        <v>8.0516699999999997</v>
      </c>
      <c r="C7527" s="30">
        <v>1.1778900000000001</v>
      </c>
      <c r="D7527" s="29">
        <v>340.04059999999998</v>
      </c>
      <c r="E7527" s="29"/>
      <c r="F7527" s="24">
        <f t="shared" si="234"/>
        <v>8.0516699999999997</v>
      </c>
      <c r="G7527" s="24">
        <v>8.0516699999999997</v>
      </c>
      <c r="H7527" s="23">
        <v>0.30370000000000003</v>
      </c>
      <c r="I7527" s="23"/>
      <c r="J7527" s="23">
        <v>150</v>
      </c>
      <c r="K7527" s="23"/>
    </row>
    <row r="7528" spans="1:11" ht="12.75" customHeight="1" x14ac:dyDescent="0.25">
      <c r="A7528" s="20">
        <f t="shared" si="235"/>
        <v>43200.291666648431</v>
      </c>
      <c r="B7528" s="29">
        <v>13.63504</v>
      </c>
      <c r="C7528" s="30">
        <v>1.6760999999999999</v>
      </c>
      <c r="D7528" s="29">
        <v>359.66340000000002</v>
      </c>
      <c r="E7528" s="29"/>
      <c r="F7528" s="24">
        <f t="shared" si="234"/>
        <v>13.63504</v>
      </c>
      <c r="G7528" s="24">
        <v>13.63504</v>
      </c>
      <c r="H7528" s="23">
        <v>0.3</v>
      </c>
      <c r="I7528" s="23"/>
      <c r="J7528" s="23">
        <v>150</v>
      </c>
      <c r="K7528" s="23"/>
    </row>
    <row r="7529" spans="1:11" ht="12.75" customHeight="1" x14ac:dyDescent="0.25">
      <c r="A7529" s="20">
        <f t="shared" si="235"/>
        <v>43200.333333315095</v>
      </c>
      <c r="B7529" s="29"/>
      <c r="C7529" s="30">
        <v>1.6385400000000001</v>
      </c>
      <c r="D7529" s="29">
        <v>350.87150000000003</v>
      </c>
      <c r="E7529" s="29"/>
      <c r="F7529" s="24" t="str">
        <f t="shared" si="234"/>
        <v/>
      </c>
      <c r="G7529" s="24" t="s">
        <v>189</v>
      </c>
      <c r="H7529" s="23">
        <v>0.29109000000000002</v>
      </c>
      <c r="I7529" s="23"/>
      <c r="J7529" s="23">
        <v>150</v>
      </c>
      <c r="K7529" s="23"/>
    </row>
    <row r="7530" spans="1:11" ht="12.75" customHeight="1" x14ac:dyDescent="0.25">
      <c r="A7530" s="20">
        <f t="shared" si="235"/>
        <v>43200.374999981759</v>
      </c>
      <c r="B7530" s="29"/>
      <c r="C7530" s="30">
        <v>3.4641999999999999</v>
      </c>
      <c r="D7530" s="29">
        <v>338.69330000000002</v>
      </c>
      <c r="E7530" s="29"/>
      <c r="F7530" s="24" t="str">
        <f t="shared" si="234"/>
        <v/>
      </c>
      <c r="G7530" s="24" t="s">
        <v>189</v>
      </c>
      <c r="H7530" s="23">
        <v>0.28847</v>
      </c>
      <c r="I7530" s="23"/>
      <c r="J7530" s="23">
        <v>150</v>
      </c>
      <c r="K7530" s="23"/>
    </row>
    <row r="7531" spans="1:11" ht="12.75" customHeight="1" x14ac:dyDescent="0.25">
      <c r="A7531" s="20">
        <f t="shared" si="235"/>
        <v>43200.416666648423</v>
      </c>
      <c r="B7531" s="29">
        <v>41.75938</v>
      </c>
      <c r="C7531" s="30">
        <v>6.6235600000000003</v>
      </c>
      <c r="D7531" s="29">
        <v>325.00819999999999</v>
      </c>
      <c r="E7531" s="29"/>
      <c r="F7531" s="24">
        <f t="shared" si="234"/>
        <v>41.75938</v>
      </c>
      <c r="G7531" s="24">
        <v>41.75938</v>
      </c>
      <c r="H7531" s="23">
        <v>0.28255999999999998</v>
      </c>
      <c r="I7531" s="23"/>
      <c r="J7531" s="23">
        <v>150</v>
      </c>
      <c r="K7531" s="23"/>
    </row>
    <row r="7532" spans="1:11" ht="12.75" customHeight="1" x14ac:dyDescent="0.25">
      <c r="A7532" s="20">
        <f t="shared" si="235"/>
        <v>43200.458333315088</v>
      </c>
      <c r="B7532" s="29">
        <v>50.415329999999997</v>
      </c>
      <c r="C7532" s="30">
        <v>7.6687799999999999</v>
      </c>
      <c r="D7532" s="29">
        <v>321.46289999999999</v>
      </c>
      <c r="E7532" s="29"/>
      <c r="F7532" s="24">
        <f t="shared" si="234"/>
        <v>50.415329999999997</v>
      </c>
      <c r="G7532" s="24">
        <v>50.415329999999997</v>
      </c>
      <c r="H7532" s="23">
        <v>0.27900000000000003</v>
      </c>
      <c r="I7532" s="23"/>
      <c r="J7532" s="23">
        <v>150</v>
      </c>
      <c r="K7532" s="23"/>
    </row>
    <row r="7533" spans="1:11" ht="12.75" customHeight="1" x14ac:dyDescent="0.25">
      <c r="A7533" s="20">
        <f t="shared" si="235"/>
        <v>43200.499999981752</v>
      </c>
      <c r="B7533" s="29">
        <v>41.16037</v>
      </c>
      <c r="C7533" s="30">
        <v>6.2595400000000003</v>
      </c>
      <c r="D7533" s="29">
        <v>320.714</v>
      </c>
      <c r="E7533" s="29"/>
      <c r="F7533" s="24">
        <f t="shared" si="234"/>
        <v>41.16037</v>
      </c>
      <c r="G7533" s="24">
        <v>41.16037</v>
      </c>
      <c r="H7533" s="23">
        <v>0.27089000000000002</v>
      </c>
      <c r="I7533" s="23"/>
      <c r="J7533" s="23">
        <v>150</v>
      </c>
      <c r="K7533" s="23"/>
    </row>
    <row r="7534" spans="1:11" ht="12.75" customHeight="1" x14ac:dyDescent="0.25">
      <c r="A7534" s="20">
        <f t="shared" si="235"/>
        <v>43200.541666648416</v>
      </c>
      <c r="B7534" s="29">
        <v>28.766369999999998</v>
      </c>
      <c r="C7534" s="30">
        <v>5.4770099999999999</v>
      </c>
      <c r="D7534" s="29">
        <v>315.10579999999999</v>
      </c>
      <c r="E7534" s="29"/>
      <c r="F7534" s="24">
        <f t="shared" si="234"/>
        <v>28.766369999999998</v>
      </c>
      <c r="G7534" s="24">
        <v>28.766369999999998</v>
      </c>
      <c r="H7534" s="23">
        <v>0.27087</v>
      </c>
      <c r="I7534" s="23"/>
      <c r="J7534" s="23">
        <v>150</v>
      </c>
      <c r="K7534" s="23"/>
    </row>
    <row r="7535" spans="1:11" ht="12.75" customHeight="1" x14ac:dyDescent="0.25">
      <c r="A7535" s="20">
        <f t="shared" si="235"/>
        <v>43200.58333331508</v>
      </c>
      <c r="B7535" s="29">
        <v>8.4693799999999992</v>
      </c>
      <c r="C7535" s="30">
        <v>3.45635</v>
      </c>
      <c r="D7535" s="29">
        <v>297.33100000000002</v>
      </c>
      <c r="E7535" s="29"/>
      <c r="F7535" s="24">
        <f t="shared" si="234"/>
        <v>8.4693799999999992</v>
      </c>
      <c r="G7535" s="24">
        <v>8.4693799999999992</v>
      </c>
      <c r="H7535" s="23">
        <v>0.26744000000000001</v>
      </c>
      <c r="I7535" s="23"/>
      <c r="J7535" s="23">
        <v>150</v>
      </c>
      <c r="K7535" s="23"/>
    </row>
    <row r="7536" spans="1:11" ht="12.75" customHeight="1" x14ac:dyDescent="0.25">
      <c r="A7536" s="20">
        <f t="shared" si="235"/>
        <v>43200.624999981745</v>
      </c>
      <c r="B7536" s="29">
        <v>5.9333799999999997</v>
      </c>
      <c r="C7536" s="30">
        <v>4.4770799999999999</v>
      </c>
      <c r="D7536" s="29">
        <v>287.54939999999999</v>
      </c>
      <c r="E7536" s="29"/>
      <c r="F7536" s="24">
        <f t="shared" si="234"/>
        <v>5.9333799999999997</v>
      </c>
      <c r="G7536" s="24">
        <v>5.9333799999999997</v>
      </c>
      <c r="H7536" s="23">
        <v>0.26583000000000001</v>
      </c>
      <c r="I7536" s="23"/>
      <c r="J7536" s="23">
        <v>150</v>
      </c>
      <c r="K7536" s="23"/>
    </row>
    <row r="7537" spans="1:11" ht="12.75" customHeight="1" x14ac:dyDescent="0.25">
      <c r="A7537" s="20">
        <f t="shared" si="235"/>
        <v>43200.666666648409</v>
      </c>
      <c r="B7537" s="29">
        <v>25.424959999999999</v>
      </c>
      <c r="C7537" s="30">
        <v>6.29603</v>
      </c>
      <c r="D7537" s="29">
        <v>279.65750000000003</v>
      </c>
      <c r="E7537" s="29"/>
      <c r="F7537" s="24">
        <f t="shared" si="234"/>
        <v>25.424959999999999</v>
      </c>
      <c r="G7537" s="24">
        <v>25.424959999999999</v>
      </c>
      <c r="H7537" s="23">
        <v>0.26400000000000001</v>
      </c>
      <c r="I7537" s="23"/>
      <c r="J7537" s="23">
        <v>150</v>
      </c>
      <c r="K7537" s="23"/>
    </row>
    <row r="7538" spans="1:11" ht="12.75" customHeight="1" x14ac:dyDescent="0.25">
      <c r="A7538" s="20">
        <f t="shared" si="235"/>
        <v>43200.708333315073</v>
      </c>
      <c r="B7538" s="29">
        <v>21.737130000000001</v>
      </c>
      <c r="C7538" s="30">
        <v>6.4050700000000003</v>
      </c>
      <c r="D7538" s="29">
        <v>284.11810000000003</v>
      </c>
      <c r="E7538" s="29"/>
      <c r="F7538" s="24">
        <f t="shared" si="234"/>
        <v>21.737130000000001</v>
      </c>
      <c r="G7538" s="24">
        <v>21.737130000000001</v>
      </c>
      <c r="H7538" s="23">
        <v>0.26372000000000001</v>
      </c>
      <c r="I7538" s="23"/>
      <c r="J7538" s="23">
        <v>150</v>
      </c>
      <c r="K7538" s="23"/>
    </row>
    <row r="7539" spans="1:11" ht="12.75" customHeight="1" x14ac:dyDescent="0.25">
      <c r="A7539" s="20">
        <f t="shared" si="235"/>
        <v>43200.749999981737</v>
      </c>
      <c r="B7539" s="29"/>
      <c r="C7539" s="30">
        <v>6.8860599999999996</v>
      </c>
      <c r="D7539" s="29">
        <v>276.78809999999999</v>
      </c>
      <c r="E7539" s="29"/>
      <c r="F7539" s="24" t="str">
        <f t="shared" si="234"/>
        <v/>
      </c>
      <c r="G7539" s="24" t="s">
        <v>189</v>
      </c>
      <c r="H7539" s="23">
        <v>0.26134000000000002</v>
      </c>
      <c r="I7539" s="23"/>
      <c r="J7539" s="23">
        <v>150</v>
      </c>
      <c r="K7539" s="23"/>
    </row>
    <row r="7540" spans="1:11" ht="12.75" customHeight="1" x14ac:dyDescent="0.25">
      <c r="A7540" s="20">
        <f t="shared" si="235"/>
        <v>43200.791666648402</v>
      </c>
      <c r="B7540" s="29">
        <v>24.86646</v>
      </c>
      <c r="C7540" s="30">
        <v>6.1209499999999997</v>
      </c>
      <c r="D7540" s="29">
        <v>284.17849999999999</v>
      </c>
      <c r="E7540" s="29"/>
      <c r="F7540" s="24">
        <f t="shared" si="234"/>
        <v>24.86646</v>
      </c>
      <c r="G7540" s="24">
        <v>24.86646</v>
      </c>
      <c r="H7540" s="23">
        <v>0.25572</v>
      </c>
      <c r="I7540" s="23"/>
      <c r="J7540" s="23">
        <v>150</v>
      </c>
      <c r="K7540" s="23"/>
    </row>
    <row r="7541" spans="1:11" ht="12.75" customHeight="1" x14ac:dyDescent="0.25">
      <c r="A7541" s="20">
        <f t="shared" si="235"/>
        <v>43200.833333315066</v>
      </c>
      <c r="B7541" s="29">
        <v>18.857040000000001</v>
      </c>
      <c r="C7541" s="30">
        <v>5.2615600000000002</v>
      </c>
      <c r="D7541" s="29">
        <v>288.62369999999999</v>
      </c>
      <c r="E7541" s="29"/>
      <c r="F7541" s="24">
        <f t="shared" si="234"/>
        <v>18.857040000000001</v>
      </c>
      <c r="G7541" s="24">
        <v>18.857040000000001</v>
      </c>
      <c r="H7541" s="23">
        <v>0.25287999999999999</v>
      </c>
      <c r="I7541" s="23"/>
      <c r="J7541" s="23">
        <v>150</v>
      </c>
      <c r="K7541" s="23"/>
    </row>
    <row r="7542" spans="1:11" ht="12.75" customHeight="1" x14ac:dyDescent="0.25">
      <c r="A7542" s="20">
        <f t="shared" si="235"/>
        <v>43200.87499998173</v>
      </c>
      <c r="B7542" s="29">
        <v>7.5593500000000002</v>
      </c>
      <c r="C7542" s="30">
        <v>4.5398199999999997</v>
      </c>
      <c r="D7542" s="29">
        <v>282.43220000000002</v>
      </c>
      <c r="E7542" s="29"/>
      <c r="F7542" s="24">
        <f t="shared" si="234"/>
        <v>7.5593500000000002</v>
      </c>
      <c r="G7542" s="24">
        <v>7.5593500000000002</v>
      </c>
      <c r="H7542" s="23">
        <v>0.25231999999999999</v>
      </c>
      <c r="I7542" s="23"/>
      <c r="J7542" s="23">
        <v>150</v>
      </c>
      <c r="K7542" s="23"/>
    </row>
    <row r="7543" spans="1:11" ht="12.75" customHeight="1" x14ac:dyDescent="0.25">
      <c r="A7543" s="20">
        <f t="shared" si="235"/>
        <v>43200.916666648394</v>
      </c>
      <c r="B7543" s="29">
        <v>16.751000000000001</v>
      </c>
      <c r="C7543" s="30">
        <v>3.8400400000000001</v>
      </c>
      <c r="D7543" s="29">
        <v>274.15519999999998</v>
      </c>
      <c r="E7543" s="29"/>
      <c r="F7543" s="24">
        <f t="shared" si="234"/>
        <v>16.751000000000001</v>
      </c>
      <c r="G7543" s="24">
        <v>16.751000000000001</v>
      </c>
      <c r="H7543" s="23">
        <v>0.24540000000000001</v>
      </c>
      <c r="I7543" s="23"/>
      <c r="J7543" s="23">
        <v>150</v>
      </c>
      <c r="K7543" s="23"/>
    </row>
    <row r="7544" spans="1:11" ht="12.75" customHeight="1" x14ac:dyDescent="0.25">
      <c r="A7544" s="20">
        <f t="shared" si="235"/>
        <v>43200.958333315059</v>
      </c>
      <c r="B7544" s="29">
        <v>19.15288</v>
      </c>
      <c r="C7544" s="30">
        <v>2.55836</v>
      </c>
      <c r="D7544" s="29">
        <v>256.06880000000001</v>
      </c>
      <c r="E7544" s="29"/>
      <c r="F7544" s="24">
        <f t="shared" si="234"/>
        <v>19.15288</v>
      </c>
      <c r="G7544" s="24">
        <v>19.15288</v>
      </c>
      <c r="H7544" s="23">
        <v>0.23702000000000001</v>
      </c>
      <c r="I7544" s="23"/>
      <c r="J7544" s="23">
        <v>150</v>
      </c>
      <c r="K7544" s="23"/>
    </row>
    <row r="7545" spans="1:11" ht="12.75" customHeight="1" x14ac:dyDescent="0.25">
      <c r="A7545" s="20">
        <f t="shared" si="235"/>
        <v>43200.999999981723</v>
      </c>
      <c r="B7545" s="29">
        <v>12.150880000000001</v>
      </c>
      <c r="C7545" s="30">
        <v>1.9053800000000001</v>
      </c>
      <c r="D7545" s="29">
        <v>246.62719999999999</v>
      </c>
      <c r="E7545" s="29"/>
      <c r="F7545" s="24">
        <f t="shared" si="234"/>
        <v>12.150880000000001</v>
      </c>
      <c r="G7545" s="24">
        <v>12.150880000000001</v>
      </c>
      <c r="H7545" s="23">
        <v>0.2356</v>
      </c>
      <c r="I7545" s="23"/>
      <c r="J7545" s="23">
        <v>150</v>
      </c>
      <c r="K7545" s="23"/>
    </row>
    <row r="7546" spans="1:11" ht="12.75" customHeight="1" x14ac:dyDescent="0.25">
      <c r="A7546" s="20">
        <f t="shared" si="235"/>
        <v>43201.041666648387</v>
      </c>
      <c r="B7546" s="29">
        <v>8.0936000000000003</v>
      </c>
      <c r="C7546" s="30">
        <v>2.3999100000000002</v>
      </c>
      <c r="D7546" s="29">
        <v>244.89359999999999</v>
      </c>
      <c r="E7546" s="29"/>
      <c r="F7546" s="24">
        <f t="shared" si="234"/>
        <v>8.0936000000000003</v>
      </c>
      <c r="G7546" s="24">
        <v>8.0936000000000003</v>
      </c>
      <c r="H7546" s="23">
        <v>0.23266999999999999</v>
      </c>
      <c r="I7546" s="23">
        <f>COUNTIF(G7546:G7569,"&gt;150")</f>
        <v>0</v>
      </c>
      <c r="J7546" s="23">
        <v>150</v>
      </c>
      <c r="K7546" s="23"/>
    </row>
    <row r="7547" spans="1:11" ht="12.75" customHeight="1" x14ac:dyDescent="0.25">
      <c r="A7547" s="20">
        <f t="shared" si="235"/>
        <v>43201.083333315051</v>
      </c>
      <c r="B7547" s="29">
        <v>3.6371699999999998</v>
      </c>
      <c r="C7547" s="30">
        <v>2.75665</v>
      </c>
      <c r="D7547" s="29">
        <v>234.66229999999999</v>
      </c>
      <c r="E7547" s="29"/>
      <c r="F7547" s="24">
        <f t="shared" si="234"/>
        <v>3.6371699999999998</v>
      </c>
      <c r="G7547" s="24">
        <v>3.6371699999999998</v>
      </c>
      <c r="H7547" s="23">
        <v>0.23263</v>
      </c>
      <c r="I7547" s="23"/>
      <c r="J7547" s="23">
        <v>150</v>
      </c>
      <c r="K7547" s="23"/>
    </row>
    <row r="7548" spans="1:11" ht="12.75" customHeight="1" x14ac:dyDescent="0.25">
      <c r="A7548" s="20">
        <f t="shared" si="235"/>
        <v>43201.124999981716</v>
      </c>
      <c r="B7548" s="29"/>
      <c r="C7548" s="30">
        <v>3.4609800000000002</v>
      </c>
      <c r="D7548" s="29">
        <v>239.804</v>
      </c>
      <c r="E7548" s="29"/>
      <c r="F7548" s="24" t="str">
        <f t="shared" si="234"/>
        <v/>
      </c>
      <c r="G7548" s="24" t="s">
        <v>189</v>
      </c>
      <c r="H7548" s="23">
        <v>0.22456000000000001</v>
      </c>
      <c r="I7548" s="23"/>
      <c r="J7548" s="23">
        <v>150</v>
      </c>
      <c r="K7548" s="23"/>
    </row>
    <row r="7549" spans="1:11" ht="12.75" customHeight="1" x14ac:dyDescent="0.25">
      <c r="A7549" s="20">
        <f t="shared" si="235"/>
        <v>43201.16666664838</v>
      </c>
      <c r="B7549" s="29">
        <v>-3.0081699999999998</v>
      </c>
      <c r="C7549" s="30">
        <v>1.5700700000000001</v>
      </c>
      <c r="D7549" s="29">
        <v>227.8647</v>
      </c>
      <c r="E7549" s="29"/>
      <c r="F7549" s="24" t="str">
        <f t="shared" si="234"/>
        <v/>
      </c>
      <c r="G7549" s="24" t="s">
        <v>189</v>
      </c>
      <c r="H7549" s="23">
        <v>0.1948</v>
      </c>
      <c r="I7549" s="23"/>
      <c r="J7549" s="23">
        <v>150</v>
      </c>
      <c r="K7549" s="23"/>
    </row>
    <row r="7550" spans="1:11" ht="12.75" customHeight="1" x14ac:dyDescent="0.25">
      <c r="A7550" s="20">
        <f t="shared" si="235"/>
        <v>43201.208333315044</v>
      </c>
      <c r="B7550" s="29">
        <v>1.4341699999999999</v>
      </c>
      <c r="C7550" s="30">
        <v>1.79196</v>
      </c>
      <c r="D7550" s="29">
        <v>255.99680000000001</v>
      </c>
      <c r="E7550" s="29"/>
      <c r="F7550" s="24">
        <f t="shared" si="234"/>
        <v>1.4341699999999999</v>
      </c>
      <c r="G7550" s="24">
        <v>1.4341699999999999</v>
      </c>
      <c r="H7550" s="23">
        <v>0.19428000000000001</v>
      </c>
      <c r="I7550" s="23"/>
      <c r="J7550" s="23">
        <v>150</v>
      </c>
      <c r="K7550" s="23"/>
    </row>
    <row r="7551" spans="1:11" ht="12.75" customHeight="1" x14ac:dyDescent="0.25">
      <c r="A7551" s="20">
        <f t="shared" si="235"/>
        <v>43201.249999981708</v>
      </c>
      <c r="B7551" s="29">
        <v>8.1498299999999997</v>
      </c>
      <c r="C7551" s="30">
        <v>2.3786299999999998</v>
      </c>
      <c r="D7551" s="29">
        <v>257.09120000000001</v>
      </c>
      <c r="E7551" s="29"/>
      <c r="F7551" s="24">
        <f t="shared" si="234"/>
        <v>8.1498299999999997</v>
      </c>
      <c r="G7551" s="24">
        <v>8.1498299999999997</v>
      </c>
      <c r="H7551" s="23">
        <v>0.19233</v>
      </c>
      <c r="I7551" s="23"/>
      <c r="J7551" s="23">
        <v>150</v>
      </c>
      <c r="K7551" s="23"/>
    </row>
    <row r="7552" spans="1:11" ht="12.75" customHeight="1" x14ac:dyDescent="0.25">
      <c r="A7552" s="20">
        <f t="shared" si="235"/>
        <v>43201.291666648372</v>
      </c>
      <c r="B7552" s="29">
        <v>7.57667</v>
      </c>
      <c r="C7552" s="30">
        <v>2.8780600000000001</v>
      </c>
      <c r="D7552" s="29">
        <v>256.72129999999999</v>
      </c>
      <c r="E7552" s="29"/>
      <c r="F7552" s="24">
        <f t="shared" si="234"/>
        <v>7.57667</v>
      </c>
      <c r="G7552" s="24">
        <v>7.57667</v>
      </c>
      <c r="H7552" s="23">
        <v>0.17895</v>
      </c>
      <c r="I7552" s="23"/>
      <c r="J7552" s="23">
        <v>150</v>
      </c>
      <c r="K7552" s="23"/>
    </row>
    <row r="7553" spans="1:11" ht="12.75" customHeight="1" x14ac:dyDescent="0.25">
      <c r="A7553" s="20">
        <f t="shared" si="235"/>
        <v>43201.333333315037</v>
      </c>
      <c r="B7553" s="29">
        <v>7.7266700000000004</v>
      </c>
      <c r="C7553" s="30">
        <v>3.0013899999999998</v>
      </c>
      <c r="D7553" s="29">
        <v>227.79730000000001</v>
      </c>
      <c r="E7553" s="29"/>
      <c r="F7553" s="24">
        <f t="shared" si="234"/>
        <v>7.7266700000000004</v>
      </c>
      <c r="G7553" s="24">
        <v>7.7266700000000004</v>
      </c>
      <c r="H7553" s="23">
        <v>0.17849000000000001</v>
      </c>
      <c r="I7553" s="23"/>
      <c r="J7553" s="23">
        <v>150</v>
      </c>
      <c r="K7553" s="23"/>
    </row>
    <row r="7554" spans="1:11" ht="12.75" customHeight="1" x14ac:dyDescent="0.25">
      <c r="A7554" s="20">
        <f t="shared" si="235"/>
        <v>43201.374999981701</v>
      </c>
      <c r="B7554" s="29">
        <v>1.0981700000000001</v>
      </c>
      <c r="C7554" s="30">
        <v>3.0267900000000001</v>
      </c>
      <c r="D7554" s="29">
        <v>243.40440000000001</v>
      </c>
      <c r="E7554" s="29"/>
      <c r="F7554" s="24">
        <f t="shared" si="234"/>
        <v>1.0981700000000001</v>
      </c>
      <c r="G7554" s="24">
        <v>1.0981700000000001</v>
      </c>
      <c r="H7554" s="23">
        <v>0.16217000000000001</v>
      </c>
      <c r="I7554" s="23"/>
      <c r="J7554" s="23">
        <v>150</v>
      </c>
      <c r="K7554" s="23"/>
    </row>
    <row r="7555" spans="1:11" ht="12.75" customHeight="1" x14ac:dyDescent="0.25">
      <c r="A7555" s="20">
        <f t="shared" si="235"/>
        <v>43201.416666648365</v>
      </c>
      <c r="B7555" s="29">
        <v>12.6295</v>
      </c>
      <c r="C7555" s="30">
        <v>3.7982399999999998</v>
      </c>
      <c r="D7555" s="29">
        <v>237.46719999999999</v>
      </c>
      <c r="E7555" s="29"/>
      <c r="F7555" s="24">
        <f t="shared" si="234"/>
        <v>12.6295</v>
      </c>
      <c r="G7555" s="24">
        <v>12.6295</v>
      </c>
      <c r="H7555" s="23">
        <v>0.15661</v>
      </c>
      <c r="I7555" s="23"/>
      <c r="J7555" s="23">
        <v>150</v>
      </c>
      <c r="K7555" s="23"/>
    </row>
    <row r="7556" spans="1:11" ht="12.75" customHeight="1" x14ac:dyDescent="0.25">
      <c r="A7556" s="20">
        <f t="shared" si="235"/>
        <v>43201.458333315029</v>
      </c>
      <c r="B7556" s="29">
        <v>1.3002</v>
      </c>
      <c r="C7556" s="30">
        <v>3.8241299999999998</v>
      </c>
      <c r="D7556" s="29">
        <v>251.3638</v>
      </c>
      <c r="E7556" s="29"/>
      <c r="F7556" s="24">
        <f t="shared" si="234"/>
        <v>1.3002</v>
      </c>
      <c r="G7556" s="24">
        <v>1.3002</v>
      </c>
      <c r="H7556" s="23">
        <v>0.15010999999999999</v>
      </c>
      <c r="I7556" s="23"/>
      <c r="J7556" s="23">
        <v>150</v>
      </c>
      <c r="K7556" s="23"/>
    </row>
    <row r="7557" spans="1:11" ht="12.75" customHeight="1" x14ac:dyDescent="0.25">
      <c r="A7557" s="20">
        <f t="shared" si="235"/>
        <v>43201.499999981694</v>
      </c>
      <c r="B7557" s="29">
        <v>2.0878299999999999</v>
      </c>
      <c r="C7557" s="30">
        <v>3.5110000000000001</v>
      </c>
      <c r="D7557" s="29">
        <v>250.0874</v>
      </c>
      <c r="E7557" s="29"/>
      <c r="F7557" s="24">
        <f t="shared" si="234"/>
        <v>2.0878299999999999</v>
      </c>
      <c r="G7557" s="24">
        <v>2.0878299999999999</v>
      </c>
      <c r="H7557" s="23">
        <v>0.1477</v>
      </c>
      <c r="I7557" s="23"/>
      <c r="J7557" s="23">
        <v>150</v>
      </c>
      <c r="K7557" s="23"/>
    </row>
    <row r="7558" spans="1:11" ht="12.75" customHeight="1" x14ac:dyDescent="0.25">
      <c r="A7558" s="20">
        <f t="shared" si="235"/>
        <v>43201.541666648358</v>
      </c>
      <c r="B7558" s="29"/>
      <c r="C7558" s="30">
        <v>3.6069300000000002</v>
      </c>
      <c r="D7558" s="29">
        <v>260.01909999999998</v>
      </c>
      <c r="E7558" s="29"/>
      <c r="F7558" s="24" t="str">
        <f t="shared" si="234"/>
        <v/>
      </c>
      <c r="G7558" s="24" t="s">
        <v>189</v>
      </c>
      <c r="H7558" s="23">
        <v>0.14408000000000001</v>
      </c>
      <c r="I7558" s="23"/>
      <c r="J7558" s="23">
        <v>150</v>
      </c>
      <c r="K7558" s="23"/>
    </row>
    <row r="7559" spans="1:11" ht="12.75" customHeight="1" x14ac:dyDescent="0.25">
      <c r="A7559" s="20">
        <f t="shared" si="235"/>
        <v>43201.583333315022</v>
      </c>
      <c r="B7559" s="29"/>
      <c r="C7559" s="30">
        <v>1.3953800000000001</v>
      </c>
      <c r="D7559" s="29">
        <v>168.03299999999999</v>
      </c>
      <c r="E7559" s="29"/>
      <c r="F7559" s="24" t="str">
        <f t="shared" si="234"/>
        <v/>
      </c>
      <c r="G7559" s="24" t="s">
        <v>189</v>
      </c>
      <c r="H7559" s="23">
        <v>0.1305</v>
      </c>
      <c r="I7559" s="23"/>
      <c r="J7559" s="23">
        <v>150</v>
      </c>
      <c r="K7559" s="23"/>
    </row>
    <row r="7560" spans="1:11" ht="12.75" customHeight="1" x14ac:dyDescent="0.25">
      <c r="A7560" s="20">
        <f t="shared" si="235"/>
        <v>43201.624999981686</v>
      </c>
      <c r="B7560" s="29">
        <v>20.538799999999998</v>
      </c>
      <c r="C7560" s="30">
        <v>0.65286</v>
      </c>
      <c r="D7560" s="29">
        <v>205.6258</v>
      </c>
      <c r="E7560" s="29"/>
      <c r="F7560" s="24">
        <f t="shared" si="234"/>
        <v>20.538799999999998</v>
      </c>
      <c r="G7560" s="24">
        <v>20.538799999999998</v>
      </c>
      <c r="H7560" s="23">
        <v>0.12967000000000001</v>
      </c>
      <c r="I7560" s="23"/>
      <c r="J7560" s="23">
        <v>150</v>
      </c>
      <c r="K7560" s="23"/>
    </row>
    <row r="7561" spans="1:11" ht="12.75" customHeight="1" x14ac:dyDescent="0.25">
      <c r="A7561" s="20">
        <f t="shared" si="235"/>
        <v>43201.666666648351</v>
      </c>
      <c r="B7561" s="29">
        <v>17.286999999999999</v>
      </c>
      <c r="C7561" s="30">
        <v>2.4521500000000001</v>
      </c>
      <c r="D7561" s="29">
        <v>197.21520000000001</v>
      </c>
      <c r="E7561" s="29"/>
      <c r="F7561" s="24">
        <f t="shared" si="234"/>
        <v>17.286999999999999</v>
      </c>
      <c r="G7561" s="24">
        <v>17.286999999999999</v>
      </c>
      <c r="H7561" s="23">
        <v>0.12778</v>
      </c>
      <c r="I7561" s="23"/>
      <c r="J7561" s="23">
        <v>150</v>
      </c>
      <c r="K7561" s="23"/>
    </row>
    <row r="7562" spans="1:11" ht="12.75" customHeight="1" x14ac:dyDescent="0.25">
      <c r="A7562" s="20">
        <f t="shared" si="235"/>
        <v>43201.708333315015</v>
      </c>
      <c r="B7562" s="29">
        <v>-1.2551699999999999</v>
      </c>
      <c r="C7562" s="30">
        <v>2.2898299999999998</v>
      </c>
      <c r="D7562" s="29">
        <v>207.52449999999999</v>
      </c>
      <c r="E7562" s="29"/>
      <c r="F7562" s="24" t="str">
        <f t="shared" si="234"/>
        <v/>
      </c>
      <c r="G7562" s="24" t="s">
        <v>189</v>
      </c>
      <c r="H7562" s="23">
        <v>0.12667</v>
      </c>
      <c r="I7562" s="23"/>
      <c r="J7562" s="23">
        <v>150</v>
      </c>
      <c r="K7562" s="23"/>
    </row>
    <row r="7563" spans="1:11" ht="12.75" customHeight="1" x14ac:dyDescent="0.25">
      <c r="A7563" s="20">
        <f t="shared" si="235"/>
        <v>43201.749999981679</v>
      </c>
      <c r="B7563" s="29">
        <v>3.4291700000000001</v>
      </c>
      <c r="C7563" s="30">
        <v>2.4162599999999999</v>
      </c>
      <c r="D7563" s="29">
        <v>220.1696</v>
      </c>
      <c r="E7563" s="29"/>
      <c r="F7563" s="24">
        <f t="shared" ref="F7563:F7626" si="236">IF(AND(B7563&gt;0,ISNUMBER(B7563)),B7563,"")</f>
        <v>3.4291700000000001</v>
      </c>
      <c r="G7563" s="24">
        <v>3.4291700000000001</v>
      </c>
      <c r="H7563" s="23">
        <v>0.12383</v>
      </c>
      <c r="I7563" s="23"/>
      <c r="J7563" s="23">
        <v>150</v>
      </c>
      <c r="K7563" s="23"/>
    </row>
    <row r="7564" spans="1:11" ht="12.75" customHeight="1" x14ac:dyDescent="0.25">
      <c r="A7564" s="20">
        <f t="shared" ref="A7564:A7627" si="237">A7563+1/24</f>
        <v>43201.791666648343</v>
      </c>
      <c r="B7564" s="29">
        <v>7.3743299999999996</v>
      </c>
      <c r="C7564" s="30">
        <v>2.5367099999999998</v>
      </c>
      <c r="D7564" s="29">
        <v>241.79949999999999</v>
      </c>
      <c r="E7564" s="29"/>
      <c r="F7564" s="24">
        <f t="shared" si="236"/>
        <v>7.3743299999999996</v>
      </c>
      <c r="G7564" s="24">
        <v>7.3743299999999996</v>
      </c>
      <c r="H7564" s="23">
        <v>0.12211</v>
      </c>
      <c r="I7564" s="23"/>
      <c r="J7564" s="23">
        <v>150</v>
      </c>
      <c r="K7564" s="23"/>
    </row>
    <row r="7565" spans="1:11" ht="12.75" customHeight="1" x14ac:dyDescent="0.25">
      <c r="A7565" s="20">
        <f t="shared" si="237"/>
        <v>43201.833333315008</v>
      </c>
      <c r="B7565" s="29">
        <v>-1.02033</v>
      </c>
      <c r="C7565" s="30">
        <v>3.82361</v>
      </c>
      <c r="D7565" s="29">
        <v>214.58500000000001</v>
      </c>
      <c r="E7565" s="29"/>
      <c r="F7565" s="24" t="str">
        <f t="shared" si="236"/>
        <v/>
      </c>
      <c r="G7565" s="24" t="s">
        <v>189</v>
      </c>
      <c r="H7565" s="23">
        <v>0.12074</v>
      </c>
      <c r="I7565" s="23"/>
      <c r="J7565" s="23">
        <v>150</v>
      </c>
      <c r="K7565" s="23"/>
    </row>
    <row r="7566" spans="1:11" ht="12.75" customHeight="1" x14ac:dyDescent="0.25">
      <c r="A7566" s="20">
        <f t="shared" si="237"/>
        <v>43201.874999981672</v>
      </c>
      <c r="B7566" s="29">
        <v>6.6304999999999996</v>
      </c>
      <c r="C7566" s="30">
        <v>5.3777299999999997</v>
      </c>
      <c r="D7566" s="29">
        <v>210.52889999999999</v>
      </c>
      <c r="E7566" s="29"/>
      <c r="F7566" s="24">
        <f t="shared" si="236"/>
        <v>6.6304999999999996</v>
      </c>
      <c r="G7566" s="24">
        <v>6.6304999999999996</v>
      </c>
      <c r="H7566" s="23">
        <v>0.11856</v>
      </c>
      <c r="I7566" s="23"/>
      <c r="J7566" s="23">
        <v>150</v>
      </c>
      <c r="K7566" s="23"/>
    </row>
    <row r="7567" spans="1:11" ht="12.75" customHeight="1" x14ac:dyDescent="0.25">
      <c r="A7567" s="20">
        <f t="shared" si="237"/>
        <v>43201.916666648336</v>
      </c>
      <c r="B7567" s="29">
        <v>3.2261700000000002</v>
      </c>
      <c r="C7567" s="30">
        <v>4.8740800000000002</v>
      </c>
      <c r="D7567" s="29">
        <v>215.7662</v>
      </c>
      <c r="E7567" s="29"/>
      <c r="F7567" s="24">
        <f t="shared" si="236"/>
        <v>3.2261700000000002</v>
      </c>
      <c r="G7567" s="24">
        <v>3.2261700000000002</v>
      </c>
      <c r="H7567" s="23">
        <v>0.11267000000000001</v>
      </c>
      <c r="I7567" s="23"/>
      <c r="J7567" s="23">
        <v>150</v>
      </c>
      <c r="K7567" s="23"/>
    </row>
    <row r="7568" spans="1:11" ht="12.75" customHeight="1" x14ac:dyDescent="0.25">
      <c r="A7568" s="20">
        <f t="shared" si="237"/>
        <v>43201.958333315</v>
      </c>
      <c r="B7568" s="29">
        <v>6.7301700000000002</v>
      </c>
      <c r="C7568" s="30">
        <v>5.1104900000000004</v>
      </c>
      <c r="D7568" s="29">
        <v>225.1559</v>
      </c>
      <c r="E7568" s="29"/>
      <c r="F7568" s="24">
        <f t="shared" si="236"/>
        <v>6.7301700000000002</v>
      </c>
      <c r="G7568" s="24">
        <v>6.7301700000000002</v>
      </c>
      <c r="H7568" s="23">
        <v>0.10496</v>
      </c>
      <c r="I7568" s="23"/>
      <c r="J7568" s="23">
        <v>150</v>
      </c>
      <c r="K7568" s="23"/>
    </row>
    <row r="7569" spans="1:11" ht="12.75" customHeight="1" x14ac:dyDescent="0.25">
      <c r="A7569" s="20">
        <f t="shared" si="237"/>
        <v>43201.999999981665</v>
      </c>
      <c r="B7569" s="29">
        <v>6.8701699999999999</v>
      </c>
      <c r="C7569" s="30">
        <v>5.2888700000000002</v>
      </c>
      <c r="D7569" s="29">
        <v>240.14</v>
      </c>
      <c r="E7569" s="29"/>
      <c r="F7569" s="24">
        <f t="shared" si="236"/>
        <v>6.8701699999999999</v>
      </c>
      <c r="G7569" s="24">
        <v>6.8701699999999999</v>
      </c>
      <c r="H7569" s="23">
        <v>0.10213</v>
      </c>
      <c r="I7569" s="23"/>
      <c r="J7569" s="23">
        <v>150</v>
      </c>
      <c r="K7569" s="23"/>
    </row>
    <row r="7570" spans="1:11" ht="12.75" customHeight="1" x14ac:dyDescent="0.25">
      <c r="A7570" s="20">
        <f t="shared" si="237"/>
        <v>43202.041666648329</v>
      </c>
      <c r="B7570" s="29">
        <v>14.921200000000001</v>
      </c>
      <c r="C7570" s="30">
        <v>3.5805199999999999</v>
      </c>
      <c r="D7570" s="29">
        <v>222.60550000000001</v>
      </c>
      <c r="E7570" s="29"/>
      <c r="F7570" s="24">
        <f t="shared" si="236"/>
        <v>14.921200000000001</v>
      </c>
      <c r="G7570" s="24">
        <v>14.921200000000001</v>
      </c>
      <c r="H7570" s="23">
        <v>0.10113</v>
      </c>
      <c r="I7570" s="23">
        <f>COUNTIF(G7570:G7593,"&gt;150")</f>
        <v>0</v>
      </c>
      <c r="J7570" s="23">
        <v>150</v>
      </c>
      <c r="K7570" s="23"/>
    </row>
    <row r="7571" spans="1:11" ht="12.75" customHeight="1" x14ac:dyDescent="0.25">
      <c r="A7571" s="20">
        <f t="shared" si="237"/>
        <v>43202.083333314993</v>
      </c>
      <c r="B7571" s="29">
        <v>19.158169999999998</v>
      </c>
      <c r="C7571" s="30">
        <v>2.8153100000000002</v>
      </c>
      <c r="D7571" s="29">
        <v>191.94919999999999</v>
      </c>
      <c r="E7571" s="29"/>
      <c r="F7571" s="24">
        <f t="shared" si="236"/>
        <v>19.158169999999998</v>
      </c>
      <c r="G7571" s="24">
        <v>19.158169999999998</v>
      </c>
      <c r="H7571" s="23">
        <v>8.6610000000000006E-2</v>
      </c>
      <c r="I7571" s="23"/>
      <c r="J7571" s="23">
        <v>150</v>
      </c>
      <c r="K7571" s="23"/>
    </row>
    <row r="7572" spans="1:11" ht="12.75" customHeight="1" x14ac:dyDescent="0.25">
      <c r="A7572" s="20">
        <f t="shared" si="237"/>
        <v>43202.124999981657</v>
      </c>
      <c r="B7572" s="29">
        <v>20.782</v>
      </c>
      <c r="C7572" s="30">
        <v>3.5941700000000001</v>
      </c>
      <c r="D7572" s="29">
        <v>199.19649999999999</v>
      </c>
      <c r="E7572" s="29"/>
      <c r="F7572" s="24">
        <f t="shared" si="236"/>
        <v>20.782</v>
      </c>
      <c r="G7572" s="24">
        <v>20.782</v>
      </c>
      <c r="H7572" s="23">
        <v>8.3610000000000004E-2</v>
      </c>
      <c r="I7572" s="23"/>
      <c r="J7572" s="23">
        <v>150</v>
      </c>
      <c r="K7572" s="23"/>
    </row>
    <row r="7573" spans="1:11" ht="12.75" customHeight="1" x14ac:dyDescent="0.25">
      <c r="A7573" s="20">
        <f t="shared" si="237"/>
        <v>43202.166666648322</v>
      </c>
      <c r="B7573" s="29">
        <v>18.86167</v>
      </c>
      <c r="C7573" s="30">
        <v>3.9430000000000001</v>
      </c>
      <c r="D7573" s="29">
        <v>205.536</v>
      </c>
      <c r="E7573" s="29"/>
      <c r="F7573" s="24">
        <f t="shared" si="236"/>
        <v>18.86167</v>
      </c>
      <c r="G7573" s="24">
        <v>18.86167</v>
      </c>
      <c r="H7573" s="23">
        <v>8.2110000000000002E-2</v>
      </c>
      <c r="I7573" s="23"/>
      <c r="J7573" s="23">
        <v>150</v>
      </c>
      <c r="K7573" s="23"/>
    </row>
    <row r="7574" spans="1:11" ht="12.75" customHeight="1" x14ac:dyDescent="0.25">
      <c r="A7574" s="20">
        <f t="shared" si="237"/>
        <v>43202.208333314986</v>
      </c>
      <c r="B7574" s="29">
        <v>18.387170000000001</v>
      </c>
      <c r="C7574" s="30">
        <v>4.0598200000000002</v>
      </c>
      <c r="D7574" s="29">
        <v>239.10069999999999</v>
      </c>
      <c r="E7574" s="29"/>
      <c r="F7574" s="24">
        <f t="shared" si="236"/>
        <v>18.387170000000001</v>
      </c>
      <c r="G7574" s="24">
        <v>18.387170000000001</v>
      </c>
      <c r="H7574" s="23">
        <v>6.3170000000000004E-2</v>
      </c>
      <c r="I7574" s="23"/>
      <c r="J7574" s="23">
        <v>150</v>
      </c>
      <c r="K7574" s="23"/>
    </row>
    <row r="7575" spans="1:11" ht="12.75" customHeight="1" x14ac:dyDescent="0.25">
      <c r="A7575" s="20">
        <f t="shared" si="237"/>
        <v>43202.24999998165</v>
      </c>
      <c r="B7575" s="29">
        <v>14.039669999999999</v>
      </c>
      <c r="C7575" s="30">
        <v>3.6088900000000002</v>
      </c>
      <c r="D7575" s="29">
        <v>241.91749999999999</v>
      </c>
      <c r="E7575" s="29"/>
      <c r="F7575" s="24">
        <f t="shared" si="236"/>
        <v>14.039669999999999</v>
      </c>
      <c r="G7575" s="24">
        <v>14.039669999999999</v>
      </c>
      <c r="H7575" s="23">
        <v>6.1670000000000003E-2</v>
      </c>
      <c r="I7575" s="23"/>
      <c r="J7575" s="23">
        <v>150</v>
      </c>
      <c r="K7575" s="23"/>
    </row>
    <row r="7576" spans="1:11" ht="12.75" customHeight="1" x14ac:dyDescent="0.25">
      <c r="A7576" s="20">
        <f t="shared" si="237"/>
        <v>43202.291666648314</v>
      </c>
      <c r="B7576" s="29">
        <v>7.7943300000000004</v>
      </c>
      <c r="C7576" s="30">
        <v>2.00305</v>
      </c>
      <c r="D7576" s="29">
        <v>281.51799999999997</v>
      </c>
      <c r="E7576" s="29"/>
      <c r="F7576" s="24">
        <f t="shared" si="236"/>
        <v>7.7943300000000004</v>
      </c>
      <c r="G7576" s="24">
        <v>7.7943300000000004</v>
      </c>
      <c r="H7576" s="23">
        <v>5.8349999999999999E-2</v>
      </c>
      <c r="I7576" s="23"/>
      <c r="J7576" s="23">
        <v>150</v>
      </c>
      <c r="K7576" s="23"/>
    </row>
    <row r="7577" spans="1:11" ht="12.75" customHeight="1" x14ac:dyDescent="0.25">
      <c r="A7577" s="20">
        <f t="shared" si="237"/>
        <v>43202.333333314979</v>
      </c>
      <c r="B7577" s="29">
        <v>2.84517</v>
      </c>
      <c r="C7577" s="30">
        <v>1.1193</v>
      </c>
      <c r="D7577" s="29">
        <v>300.35079999999999</v>
      </c>
      <c r="E7577" s="29"/>
      <c r="F7577" s="24">
        <f t="shared" si="236"/>
        <v>2.84517</v>
      </c>
      <c r="G7577" s="24">
        <v>2.84517</v>
      </c>
      <c r="H7577" s="23">
        <v>5.6779999999999997E-2</v>
      </c>
      <c r="I7577" s="23"/>
      <c r="J7577" s="23">
        <v>150</v>
      </c>
      <c r="K7577" s="23"/>
    </row>
    <row r="7578" spans="1:11" ht="12.75" customHeight="1" x14ac:dyDescent="0.25">
      <c r="A7578" s="20">
        <f t="shared" si="237"/>
        <v>43202.374999981643</v>
      </c>
      <c r="B7578" s="29">
        <v>1.68933</v>
      </c>
      <c r="C7578" s="30">
        <v>3.0388099999999998</v>
      </c>
      <c r="D7578" s="29">
        <v>266.48509999999999</v>
      </c>
      <c r="E7578" s="29"/>
      <c r="F7578" s="24">
        <f t="shared" si="236"/>
        <v>1.68933</v>
      </c>
      <c r="G7578" s="24">
        <v>1.68933</v>
      </c>
      <c r="H7578" s="23">
        <v>5.0889999999999998E-2</v>
      </c>
      <c r="I7578" s="23"/>
      <c r="J7578" s="23">
        <v>150</v>
      </c>
      <c r="K7578" s="23"/>
    </row>
    <row r="7579" spans="1:11" ht="12.75" customHeight="1" x14ac:dyDescent="0.25">
      <c r="A7579" s="20">
        <f t="shared" si="237"/>
        <v>43202.416666648307</v>
      </c>
      <c r="B7579" s="29">
        <v>1.2975000000000001</v>
      </c>
      <c r="C7579" s="30">
        <v>2.99688</v>
      </c>
      <c r="D7579" s="29">
        <v>261.16800000000001</v>
      </c>
      <c r="E7579" s="29"/>
      <c r="F7579" s="24">
        <f t="shared" si="236"/>
        <v>1.2975000000000001</v>
      </c>
      <c r="G7579" s="24">
        <v>1.2975000000000001</v>
      </c>
      <c r="H7579" s="23">
        <v>4.811E-2</v>
      </c>
      <c r="I7579" s="23"/>
      <c r="J7579" s="23">
        <v>150</v>
      </c>
      <c r="K7579" s="23"/>
    </row>
    <row r="7580" spans="1:11" ht="12.75" customHeight="1" x14ac:dyDescent="0.25">
      <c r="A7580" s="20">
        <f t="shared" si="237"/>
        <v>43202.458333314971</v>
      </c>
      <c r="B7580" s="29">
        <v>11.782170000000001</v>
      </c>
      <c r="C7580" s="30">
        <v>3.4828299999999999</v>
      </c>
      <c r="D7580" s="29">
        <v>226.2698</v>
      </c>
      <c r="E7580" s="29"/>
      <c r="F7580" s="24">
        <f t="shared" si="236"/>
        <v>11.782170000000001</v>
      </c>
      <c r="G7580" s="24">
        <v>11.782170000000001</v>
      </c>
      <c r="H7580" s="23">
        <v>3.8769999999999999E-2</v>
      </c>
      <c r="I7580" s="23"/>
      <c r="J7580" s="23">
        <v>150</v>
      </c>
      <c r="K7580" s="23"/>
    </row>
    <row r="7581" spans="1:11" ht="12.75" customHeight="1" x14ac:dyDescent="0.25">
      <c r="A7581" s="20">
        <f t="shared" si="237"/>
        <v>43202.499999981635</v>
      </c>
      <c r="B7581" s="29">
        <v>18.7315</v>
      </c>
      <c r="C7581" s="30">
        <v>4.1536299999999997</v>
      </c>
      <c r="D7581" s="29">
        <v>229.85839999999999</v>
      </c>
      <c r="E7581" s="29"/>
      <c r="F7581" s="24">
        <f t="shared" si="236"/>
        <v>18.7315</v>
      </c>
      <c r="G7581" s="24">
        <v>18.7315</v>
      </c>
      <c r="H7581" s="23">
        <v>2.5559999999999999E-2</v>
      </c>
      <c r="I7581" s="23"/>
      <c r="J7581" s="23">
        <v>150</v>
      </c>
      <c r="K7581" s="23"/>
    </row>
    <row r="7582" spans="1:11" ht="12.75" customHeight="1" x14ac:dyDescent="0.25">
      <c r="A7582" s="20">
        <f t="shared" si="237"/>
        <v>43202.5416666483</v>
      </c>
      <c r="B7582" s="29">
        <v>20.56617</v>
      </c>
      <c r="C7582" s="30">
        <v>4.8295300000000001</v>
      </c>
      <c r="D7582" s="29">
        <v>239.29480000000001</v>
      </c>
      <c r="E7582" s="29"/>
      <c r="F7582" s="24">
        <f t="shared" si="236"/>
        <v>20.56617</v>
      </c>
      <c r="G7582" s="24">
        <v>20.56617</v>
      </c>
      <c r="H7582" s="23">
        <v>2.495E-2</v>
      </c>
      <c r="I7582" s="23"/>
      <c r="J7582" s="23">
        <v>150</v>
      </c>
      <c r="K7582" s="23"/>
    </row>
    <row r="7583" spans="1:11" ht="12.75" customHeight="1" x14ac:dyDescent="0.25">
      <c r="A7583" s="20">
        <f t="shared" si="237"/>
        <v>43202.583333314964</v>
      </c>
      <c r="B7583" s="29">
        <v>26.455670000000001</v>
      </c>
      <c r="C7583" s="30">
        <v>6.1394399999999996</v>
      </c>
      <c r="D7583" s="29">
        <v>255.393</v>
      </c>
      <c r="E7583" s="29"/>
      <c r="F7583" s="24">
        <f t="shared" si="236"/>
        <v>26.455670000000001</v>
      </c>
      <c r="G7583" s="24">
        <v>26.455670000000001</v>
      </c>
      <c r="H7583" s="23">
        <v>2.1139999999999999E-2</v>
      </c>
      <c r="I7583" s="23"/>
      <c r="J7583" s="23">
        <v>150</v>
      </c>
      <c r="K7583" s="23"/>
    </row>
    <row r="7584" spans="1:11" ht="12.75" customHeight="1" x14ac:dyDescent="0.25">
      <c r="A7584" s="20">
        <f t="shared" si="237"/>
        <v>43202.624999981628</v>
      </c>
      <c r="B7584" s="29">
        <v>8.8445</v>
      </c>
      <c r="C7584" s="30">
        <v>5.8394500000000003</v>
      </c>
      <c r="D7584" s="29">
        <v>252.46559999999999</v>
      </c>
      <c r="E7584" s="29"/>
      <c r="F7584" s="24">
        <f t="shared" si="236"/>
        <v>8.8445</v>
      </c>
      <c r="G7584" s="24">
        <v>8.8445</v>
      </c>
      <c r="H7584" s="23">
        <v>1.839E-2</v>
      </c>
      <c r="I7584" s="23"/>
      <c r="J7584" s="23">
        <v>150</v>
      </c>
      <c r="K7584" s="23"/>
    </row>
    <row r="7585" spans="1:11" ht="12.75" customHeight="1" x14ac:dyDescent="0.25">
      <c r="A7585" s="20">
        <f t="shared" si="237"/>
        <v>43202.666666648292</v>
      </c>
      <c r="B7585" s="29">
        <v>36.558169999999997</v>
      </c>
      <c r="C7585" s="30">
        <v>6.05992</v>
      </c>
      <c r="D7585" s="29">
        <v>270.42610000000002</v>
      </c>
      <c r="E7585" s="29"/>
      <c r="F7585" s="24">
        <f t="shared" si="236"/>
        <v>36.558169999999997</v>
      </c>
      <c r="G7585" s="24">
        <v>36.558169999999997</v>
      </c>
      <c r="H7585" s="23">
        <v>1.617E-2</v>
      </c>
      <c r="I7585" s="23"/>
      <c r="J7585" s="23">
        <v>150</v>
      </c>
      <c r="K7585" s="23"/>
    </row>
    <row r="7586" spans="1:11" ht="12.75" customHeight="1" x14ac:dyDescent="0.25">
      <c r="A7586" s="20">
        <f t="shared" si="237"/>
        <v>43202.708333314957</v>
      </c>
      <c r="B7586" s="29">
        <v>27.491</v>
      </c>
      <c r="C7586" s="30">
        <v>3.0327000000000002</v>
      </c>
      <c r="D7586" s="29">
        <v>288.26909999999998</v>
      </c>
      <c r="E7586" s="29"/>
      <c r="F7586" s="24">
        <f t="shared" si="236"/>
        <v>27.491</v>
      </c>
      <c r="G7586" s="24">
        <v>27.491</v>
      </c>
      <c r="H7586" s="23">
        <v>6.5799999999999999E-3</v>
      </c>
      <c r="I7586" s="23"/>
      <c r="J7586" s="23">
        <v>150</v>
      </c>
      <c r="K7586" s="23"/>
    </row>
    <row r="7587" spans="1:11" ht="12.75" customHeight="1" x14ac:dyDescent="0.25">
      <c r="A7587" s="20">
        <f t="shared" si="237"/>
        <v>43202.749999981621</v>
      </c>
      <c r="B7587" s="29">
        <v>17.016500000000001</v>
      </c>
      <c r="C7587" s="30">
        <v>1.78145</v>
      </c>
      <c r="D7587" s="29">
        <v>311.60309999999998</v>
      </c>
      <c r="E7587" s="29"/>
      <c r="F7587" s="24">
        <f t="shared" si="236"/>
        <v>17.016500000000001</v>
      </c>
      <c r="G7587" s="24">
        <v>17.016500000000001</v>
      </c>
      <c r="H7587" s="23">
        <v>5.6699999999999997E-3</v>
      </c>
      <c r="I7587" s="23"/>
      <c r="J7587" s="23">
        <v>150</v>
      </c>
      <c r="K7587" s="23"/>
    </row>
    <row r="7588" spans="1:11" ht="12.75" customHeight="1" x14ac:dyDescent="0.25">
      <c r="A7588" s="20">
        <f t="shared" si="237"/>
        <v>43202.791666648285</v>
      </c>
      <c r="B7588" s="29">
        <v>16.0825</v>
      </c>
      <c r="C7588" s="30">
        <v>2.3946000000000001</v>
      </c>
      <c r="D7588" s="29">
        <v>287.70179999999999</v>
      </c>
      <c r="E7588" s="29"/>
      <c r="F7588" s="24">
        <f t="shared" si="236"/>
        <v>16.0825</v>
      </c>
      <c r="G7588" s="24">
        <v>16.0825</v>
      </c>
      <c r="H7588" s="23">
        <v>3.4499999999999999E-3</v>
      </c>
      <c r="I7588" s="23"/>
      <c r="J7588" s="23">
        <v>150</v>
      </c>
      <c r="K7588" s="23"/>
    </row>
    <row r="7589" spans="1:11" ht="12.75" customHeight="1" x14ac:dyDescent="0.25">
      <c r="A7589" s="20">
        <f t="shared" si="237"/>
        <v>43202.833333314949</v>
      </c>
      <c r="B7589" s="29">
        <v>7.2303300000000004</v>
      </c>
      <c r="C7589" s="30">
        <v>3.38897</v>
      </c>
      <c r="D7589" s="29">
        <v>292.65899999999999</v>
      </c>
      <c r="E7589" s="29"/>
      <c r="F7589" s="24">
        <f t="shared" si="236"/>
        <v>7.2303300000000004</v>
      </c>
      <c r="G7589" s="24">
        <v>7.2303300000000004</v>
      </c>
      <c r="I7589" s="23"/>
      <c r="J7589" s="23">
        <v>150</v>
      </c>
      <c r="K7589" s="23"/>
    </row>
    <row r="7590" spans="1:11" ht="12.75" customHeight="1" x14ac:dyDescent="0.25">
      <c r="A7590" s="20">
        <f t="shared" si="237"/>
        <v>43202.874999981614</v>
      </c>
      <c r="B7590" s="29">
        <v>11.68533</v>
      </c>
      <c r="C7590" s="30">
        <v>3.2607300000000001</v>
      </c>
      <c r="D7590" s="29">
        <v>310.84480000000002</v>
      </c>
      <c r="E7590" s="29"/>
      <c r="F7590" s="24">
        <f t="shared" si="236"/>
        <v>11.68533</v>
      </c>
      <c r="G7590" s="24">
        <v>11.68533</v>
      </c>
      <c r="I7590" s="23"/>
      <c r="J7590" s="23">
        <v>150</v>
      </c>
      <c r="K7590" s="23"/>
    </row>
    <row r="7591" spans="1:11" ht="12.75" customHeight="1" x14ac:dyDescent="0.25">
      <c r="A7591" s="20">
        <f t="shared" si="237"/>
        <v>43202.916666648278</v>
      </c>
      <c r="B7591" s="29">
        <v>4.5993300000000001</v>
      </c>
      <c r="C7591" s="30">
        <v>2.2229199999999998</v>
      </c>
      <c r="D7591" s="29">
        <v>282.66329999999999</v>
      </c>
      <c r="E7591" s="29"/>
      <c r="F7591" s="24">
        <f t="shared" si="236"/>
        <v>4.5993300000000001</v>
      </c>
      <c r="G7591" s="24">
        <v>4.5993300000000001</v>
      </c>
      <c r="I7591" s="23"/>
      <c r="J7591" s="23">
        <v>150</v>
      </c>
      <c r="K7591" s="23"/>
    </row>
    <row r="7592" spans="1:11" ht="12.75" customHeight="1" x14ac:dyDescent="0.25">
      <c r="A7592" s="20">
        <f t="shared" si="237"/>
        <v>43202.958333314942</v>
      </c>
      <c r="B7592" s="29">
        <v>4.7616699999999996</v>
      </c>
      <c r="C7592" s="30">
        <v>3.87453</v>
      </c>
      <c r="D7592" s="29">
        <v>261.51130000000001</v>
      </c>
      <c r="E7592" s="29"/>
      <c r="F7592" s="24">
        <f t="shared" si="236"/>
        <v>4.7616699999999996</v>
      </c>
      <c r="G7592" s="24">
        <v>4.7616699999999996</v>
      </c>
      <c r="I7592" s="23"/>
      <c r="J7592" s="23">
        <v>150</v>
      </c>
      <c r="K7592" s="23"/>
    </row>
    <row r="7593" spans="1:11" ht="12.75" customHeight="1" x14ac:dyDescent="0.25">
      <c r="A7593" s="20">
        <f t="shared" si="237"/>
        <v>43202.999999981606</v>
      </c>
      <c r="B7593" s="29">
        <v>21.762830000000001</v>
      </c>
      <c r="C7593" s="30">
        <v>6.4545199999999996</v>
      </c>
      <c r="D7593" s="29">
        <v>240.03200000000001</v>
      </c>
      <c r="E7593" s="29"/>
      <c r="F7593" s="24">
        <f t="shared" si="236"/>
        <v>21.762830000000001</v>
      </c>
      <c r="G7593" s="24">
        <v>21.762830000000001</v>
      </c>
      <c r="I7593" s="23"/>
      <c r="J7593" s="23">
        <v>150</v>
      </c>
      <c r="K7593" s="23"/>
    </row>
    <row r="7594" spans="1:11" ht="12.75" customHeight="1" x14ac:dyDescent="0.25">
      <c r="A7594" s="20">
        <f t="shared" si="237"/>
        <v>43203.041666648271</v>
      </c>
      <c r="B7594" s="29">
        <v>47.107599999999998</v>
      </c>
      <c r="C7594" s="30">
        <v>4.2930900000000003</v>
      </c>
      <c r="D7594" s="29">
        <v>234.82329999999999</v>
      </c>
      <c r="E7594" s="29"/>
      <c r="F7594" s="24">
        <f t="shared" si="236"/>
        <v>47.107599999999998</v>
      </c>
      <c r="G7594" s="24">
        <v>47.107599999999998</v>
      </c>
      <c r="I7594" s="23">
        <f>COUNTIF(G7594:G7617,"&gt;150")</f>
        <v>0</v>
      </c>
      <c r="J7594" s="23">
        <v>150</v>
      </c>
      <c r="K7594" s="23"/>
    </row>
    <row r="7595" spans="1:11" ht="12.75" customHeight="1" x14ac:dyDescent="0.25">
      <c r="A7595" s="20">
        <f t="shared" si="237"/>
        <v>43203.083333314935</v>
      </c>
      <c r="B7595" s="29">
        <v>32.911499999999997</v>
      </c>
      <c r="C7595" s="30">
        <v>0.41726000000000002</v>
      </c>
      <c r="D7595" s="29">
        <v>88.666790000000006</v>
      </c>
      <c r="E7595" s="29"/>
      <c r="F7595" s="24">
        <f t="shared" si="236"/>
        <v>32.911499999999997</v>
      </c>
      <c r="G7595" s="24">
        <v>32.911499999999997</v>
      </c>
      <c r="I7595" s="23"/>
      <c r="J7595" s="23">
        <v>150</v>
      </c>
      <c r="K7595" s="23"/>
    </row>
    <row r="7596" spans="1:11" ht="12.75" customHeight="1" x14ac:dyDescent="0.25">
      <c r="A7596" s="20">
        <f t="shared" si="237"/>
        <v>43203.124999981599</v>
      </c>
      <c r="B7596" s="29">
        <v>39.710999999999999</v>
      </c>
      <c r="C7596" s="30">
        <v>1.0820099999999999</v>
      </c>
      <c r="D7596" s="29">
        <v>198.03469999999999</v>
      </c>
      <c r="E7596" s="29"/>
      <c r="F7596" s="24">
        <f t="shared" si="236"/>
        <v>39.710999999999999</v>
      </c>
      <c r="G7596" s="24">
        <v>39.710999999999999</v>
      </c>
      <c r="I7596" s="23"/>
      <c r="J7596" s="23">
        <v>150</v>
      </c>
      <c r="K7596" s="23"/>
    </row>
    <row r="7597" spans="1:11" ht="12.75" customHeight="1" x14ac:dyDescent="0.25">
      <c r="A7597" s="20">
        <f t="shared" si="237"/>
        <v>43203.166666648263</v>
      </c>
      <c r="B7597" s="29">
        <v>31.615829999999999</v>
      </c>
      <c r="C7597" s="30">
        <v>0.77285999999999999</v>
      </c>
      <c r="D7597" s="29">
        <v>123.7251</v>
      </c>
      <c r="E7597" s="29"/>
      <c r="F7597" s="24">
        <f t="shared" si="236"/>
        <v>31.615829999999999</v>
      </c>
      <c r="G7597" s="24">
        <v>31.615829999999999</v>
      </c>
      <c r="I7597" s="23"/>
      <c r="J7597" s="23">
        <v>150</v>
      </c>
      <c r="K7597" s="23"/>
    </row>
    <row r="7598" spans="1:11" ht="12.75" customHeight="1" x14ac:dyDescent="0.25">
      <c r="A7598" s="20">
        <f t="shared" si="237"/>
        <v>43203.208333314928</v>
      </c>
      <c r="B7598" s="29">
        <v>34.033499999999997</v>
      </c>
      <c r="C7598" s="30">
        <v>1.97594</v>
      </c>
      <c r="D7598" s="29">
        <v>225.71129999999999</v>
      </c>
      <c r="E7598" s="29"/>
      <c r="F7598" s="24">
        <f t="shared" si="236"/>
        <v>34.033499999999997</v>
      </c>
      <c r="G7598" s="24">
        <v>34.033499999999997</v>
      </c>
      <c r="I7598" s="23"/>
      <c r="J7598" s="23">
        <v>150</v>
      </c>
      <c r="K7598" s="23"/>
    </row>
    <row r="7599" spans="1:11" ht="12.75" customHeight="1" x14ac:dyDescent="0.25">
      <c r="A7599" s="20">
        <f t="shared" si="237"/>
        <v>43203.249999981592</v>
      </c>
      <c r="B7599" s="29">
        <v>30.94933</v>
      </c>
      <c r="C7599" s="30">
        <v>2.3876499999999998</v>
      </c>
      <c r="D7599" s="29">
        <v>229.47669999999999</v>
      </c>
      <c r="E7599" s="29"/>
      <c r="F7599" s="24">
        <f t="shared" si="236"/>
        <v>30.94933</v>
      </c>
      <c r="G7599" s="24">
        <v>30.94933</v>
      </c>
      <c r="I7599" s="23"/>
      <c r="J7599" s="23">
        <v>150</v>
      </c>
      <c r="K7599" s="23"/>
    </row>
    <row r="7600" spans="1:11" ht="12.75" customHeight="1" x14ac:dyDescent="0.25">
      <c r="A7600" s="20">
        <f t="shared" si="237"/>
        <v>43203.291666648256</v>
      </c>
      <c r="B7600" s="29">
        <v>32.323</v>
      </c>
      <c r="C7600" s="30">
        <v>1.3653999999999999</v>
      </c>
      <c r="D7600" s="29">
        <v>219.54839999999999</v>
      </c>
      <c r="E7600" s="29"/>
      <c r="F7600" s="24">
        <f t="shared" si="236"/>
        <v>32.323</v>
      </c>
      <c r="G7600" s="24">
        <v>32.323</v>
      </c>
      <c r="I7600" s="23"/>
      <c r="J7600" s="23">
        <v>150</v>
      </c>
      <c r="K7600" s="23"/>
    </row>
    <row r="7601" spans="1:11" ht="12.75" customHeight="1" x14ac:dyDescent="0.25">
      <c r="A7601" s="20">
        <f t="shared" si="237"/>
        <v>43203.33333331492</v>
      </c>
      <c r="B7601" s="29">
        <v>19.778500000000001</v>
      </c>
      <c r="C7601" s="30">
        <v>1.68004</v>
      </c>
      <c r="D7601" s="29">
        <v>230.36179999999999</v>
      </c>
      <c r="E7601" s="29"/>
      <c r="F7601" s="24">
        <f t="shared" si="236"/>
        <v>19.778500000000001</v>
      </c>
      <c r="G7601" s="24">
        <v>19.778500000000001</v>
      </c>
      <c r="I7601" s="23"/>
      <c r="J7601" s="23">
        <v>150</v>
      </c>
      <c r="K7601" s="23"/>
    </row>
    <row r="7602" spans="1:11" ht="12.75" customHeight="1" x14ac:dyDescent="0.25">
      <c r="A7602" s="20">
        <f t="shared" si="237"/>
        <v>43203.374999981585</v>
      </c>
      <c r="B7602" s="29">
        <v>19.27617</v>
      </c>
      <c r="C7602" s="30">
        <v>2.6540400000000002</v>
      </c>
      <c r="D7602" s="29">
        <v>243.45410000000001</v>
      </c>
      <c r="E7602" s="29"/>
      <c r="F7602" s="24">
        <f t="shared" si="236"/>
        <v>19.27617</v>
      </c>
      <c r="G7602" s="24">
        <v>19.27617</v>
      </c>
      <c r="I7602" s="23"/>
      <c r="J7602" s="23">
        <v>150</v>
      </c>
      <c r="K7602" s="23"/>
    </row>
    <row r="7603" spans="1:11" ht="12.75" customHeight="1" x14ac:dyDescent="0.25">
      <c r="A7603" s="20">
        <f t="shared" si="237"/>
        <v>43203.416666648249</v>
      </c>
      <c r="B7603" s="29">
        <v>28.83</v>
      </c>
      <c r="C7603" s="30">
        <v>4.56914</v>
      </c>
      <c r="D7603" s="29">
        <v>252.3905</v>
      </c>
      <c r="E7603" s="29"/>
      <c r="F7603" s="24">
        <f t="shared" si="236"/>
        <v>28.83</v>
      </c>
      <c r="G7603" s="24">
        <v>28.83</v>
      </c>
      <c r="I7603" s="23"/>
      <c r="J7603" s="23">
        <v>150</v>
      </c>
      <c r="K7603" s="23"/>
    </row>
    <row r="7604" spans="1:11" ht="12.75" customHeight="1" x14ac:dyDescent="0.25">
      <c r="A7604" s="20">
        <f t="shared" si="237"/>
        <v>43203.458333314913</v>
      </c>
      <c r="B7604" s="29">
        <v>36.865830000000003</v>
      </c>
      <c r="C7604" s="30">
        <v>5.84544</v>
      </c>
      <c r="D7604" s="29">
        <v>250.09440000000001</v>
      </c>
      <c r="E7604" s="29"/>
      <c r="F7604" s="24">
        <f t="shared" si="236"/>
        <v>36.865830000000003</v>
      </c>
      <c r="G7604" s="24">
        <v>36.865830000000003</v>
      </c>
      <c r="I7604" s="23"/>
      <c r="J7604" s="23">
        <v>150</v>
      </c>
      <c r="K7604" s="23"/>
    </row>
    <row r="7605" spans="1:11" ht="12.75" customHeight="1" x14ac:dyDescent="0.25">
      <c r="A7605" s="20">
        <f t="shared" si="237"/>
        <v>43203.499999981577</v>
      </c>
      <c r="B7605" s="29">
        <v>27.41817</v>
      </c>
      <c r="C7605" s="30">
        <v>4.9580799999999998</v>
      </c>
      <c r="D7605" s="29">
        <v>240.18049999999999</v>
      </c>
      <c r="E7605" s="29"/>
      <c r="F7605" s="24">
        <f t="shared" si="236"/>
        <v>27.41817</v>
      </c>
      <c r="G7605" s="24">
        <v>27.41817</v>
      </c>
      <c r="I7605" s="23"/>
      <c r="J7605" s="23">
        <v>150</v>
      </c>
      <c r="K7605" s="23"/>
    </row>
    <row r="7606" spans="1:11" ht="12.75" customHeight="1" x14ac:dyDescent="0.25">
      <c r="A7606" s="20">
        <f t="shared" si="237"/>
        <v>43203.541666648242</v>
      </c>
      <c r="B7606" s="29">
        <v>27.052330000000001</v>
      </c>
      <c r="C7606" s="30">
        <v>4.5031999999999996</v>
      </c>
      <c r="D7606" s="29">
        <v>238.26</v>
      </c>
      <c r="E7606" s="29"/>
      <c r="F7606" s="24">
        <f t="shared" si="236"/>
        <v>27.052330000000001</v>
      </c>
      <c r="G7606" s="24">
        <v>27.052330000000001</v>
      </c>
      <c r="I7606" s="23"/>
      <c r="J7606" s="23">
        <v>150</v>
      </c>
      <c r="K7606" s="23"/>
    </row>
    <row r="7607" spans="1:11" ht="12.75" customHeight="1" x14ac:dyDescent="0.25">
      <c r="A7607" s="20">
        <f t="shared" si="237"/>
        <v>43203.583333314906</v>
      </c>
      <c r="B7607" s="29">
        <v>40.676000000000002</v>
      </c>
      <c r="C7607" s="30">
        <v>4.6098999999999997</v>
      </c>
      <c r="D7607" s="29">
        <v>247.91239999999999</v>
      </c>
      <c r="E7607" s="29"/>
      <c r="F7607" s="24">
        <f t="shared" si="236"/>
        <v>40.676000000000002</v>
      </c>
      <c r="G7607" s="24">
        <v>40.676000000000002</v>
      </c>
      <c r="I7607" s="23"/>
      <c r="J7607" s="23">
        <v>150</v>
      </c>
      <c r="K7607" s="23"/>
    </row>
    <row r="7608" spans="1:11" ht="12.75" customHeight="1" x14ac:dyDescent="0.25">
      <c r="A7608" s="20">
        <f t="shared" si="237"/>
        <v>43203.62499998157</v>
      </c>
      <c r="B7608" s="29">
        <v>77.262169999999998</v>
      </c>
      <c r="C7608" s="30">
        <v>4.7620399999999998</v>
      </c>
      <c r="D7608" s="29">
        <v>260.66539999999998</v>
      </c>
      <c r="E7608" s="29"/>
      <c r="F7608" s="24">
        <f t="shared" si="236"/>
        <v>77.262169999999998</v>
      </c>
      <c r="G7608" s="24">
        <v>77.262169999999998</v>
      </c>
      <c r="I7608" s="23"/>
      <c r="J7608" s="23">
        <v>150</v>
      </c>
      <c r="K7608" s="23"/>
    </row>
    <row r="7609" spans="1:11" ht="12.75" customHeight="1" x14ac:dyDescent="0.25">
      <c r="A7609" s="20">
        <f t="shared" si="237"/>
        <v>43203.666666648234</v>
      </c>
      <c r="B7609" s="29">
        <v>54.543500000000002</v>
      </c>
      <c r="C7609" s="30">
        <v>3.55</v>
      </c>
      <c r="D7609" s="29">
        <v>273.56110000000001</v>
      </c>
      <c r="E7609" s="29"/>
      <c r="F7609" s="24">
        <f t="shared" si="236"/>
        <v>54.543500000000002</v>
      </c>
      <c r="G7609" s="24">
        <v>54.543500000000002</v>
      </c>
      <c r="I7609" s="23"/>
      <c r="J7609" s="23">
        <v>150</v>
      </c>
      <c r="K7609" s="23"/>
    </row>
    <row r="7610" spans="1:11" ht="12.75" customHeight="1" x14ac:dyDescent="0.25">
      <c r="A7610" s="20">
        <f t="shared" si="237"/>
        <v>43203.708333314898</v>
      </c>
      <c r="B7610" s="29">
        <v>59.476170000000003</v>
      </c>
      <c r="C7610" s="30">
        <v>3.4272100000000001</v>
      </c>
      <c r="D7610" s="29">
        <v>280.2038</v>
      </c>
      <c r="E7610" s="29"/>
      <c r="F7610" s="24">
        <f t="shared" si="236"/>
        <v>59.476170000000003</v>
      </c>
      <c r="G7610" s="24">
        <v>59.476170000000003</v>
      </c>
      <c r="I7610" s="23"/>
      <c r="J7610" s="23">
        <v>150</v>
      </c>
      <c r="K7610" s="23"/>
    </row>
    <row r="7611" spans="1:11" ht="12.75" customHeight="1" x14ac:dyDescent="0.25">
      <c r="A7611" s="20">
        <f t="shared" si="237"/>
        <v>43203.749999981563</v>
      </c>
      <c r="B7611" s="29">
        <v>54.145499999999998</v>
      </c>
      <c r="C7611" s="30">
        <v>2.1375799999999998</v>
      </c>
      <c r="D7611" s="29">
        <v>295.82769999999999</v>
      </c>
      <c r="E7611" s="29"/>
      <c r="F7611" s="24">
        <f t="shared" si="236"/>
        <v>54.145499999999998</v>
      </c>
      <c r="G7611" s="24">
        <v>54.145499999999998</v>
      </c>
      <c r="I7611" s="23"/>
      <c r="J7611" s="23">
        <v>150</v>
      </c>
      <c r="K7611" s="23"/>
    </row>
    <row r="7612" spans="1:11" ht="12.75" customHeight="1" x14ac:dyDescent="0.25">
      <c r="A7612" s="20">
        <f t="shared" si="237"/>
        <v>43203.791666648227</v>
      </c>
      <c r="B7612" s="29"/>
      <c r="C7612" s="30">
        <v>2.33873</v>
      </c>
      <c r="D7612" s="29">
        <v>300.54349999999999</v>
      </c>
      <c r="E7612" s="29"/>
      <c r="F7612" s="24" t="str">
        <f t="shared" si="236"/>
        <v/>
      </c>
      <c r="G7612" s="24" t="s">
        <v>189</v>
      </c>
      <c r="I7612" s="23"/>
      <c r="J7612" s="23">
        <v>150</v>
      </c>
      <c r="K7612" s="23"/>
    </row>
    <row r="7613" spans="1:11" ht="12.75" customHeight="1" x14ac:dyDescent="0.25">
      <c r="A7613" s="20">
        <f t="shared" si="237"/>
        <v>43203.833333314891</v>
      </c>
      <c r="B7613" s="29">
        <v>47.74333</v>
      </c>
      <c r="C7613" s="30">
        <v>1.5087999999999999</v>
      </c>
      <c r="D7613" s="29">
        <v>326.83789999999999</v>
      </c>
      <c r="E7613" s="29"/>
      <c r="F7613" s="24">
        <f t="shared" si="236"/>
        <v>47.74333</v>
      </c>
      <c r="G7613" s="24">
        <v>47.74333</v>
      </c>
      <c r="I7613" s="23"/>
      <c r="J7613" s="23">
        <v>150</v>
      </c>
      <c r="K7613" s="23"/>
    </row>
    <row r="7614" spans="1:11" ht="12.75" customHeight="1" x14ac:dyDescent="0.25">
      <c r="A7614" s="20">
        <f t="shared" si="237"/>
        <v>43203.874999981555</v>
      </c>
      <c r="B7614" s="29">
        <v>36.195</v>
      </c>
      <c r="C7614" s="30">
        <v>0.48132000000000003</v>
      </c>
      <c r="D7614" s="29">
        <v>359.36660000000001</v>
      </c>
      <c r="E7614" s="29"/>
      <c r="F7614" s="24">
        <f t="shared" si="236"/>
        <v>36.195</v>
      </c>
      <c r="G7614" s="24">
        <v>36.195</v>
      </c>
      <c r="I7614" s="23"/>
      <c r="J7614" s="23">
        <v>150</v>
      </c>
      <c r="K7614" s="23"/>
    </row>
    <row r="7615" spans="1:11" ht="12.75" customHeight="1" x14ac:dyDescent="0.25">
      <c r="A7615" s="20">
        <f t="shared" si="237"/>
        <v>43203.91666664822</v>
      </c>
      <c r="B7615" s="29">
        <v>30.565670000000001</v>
      </c>
      <c r="C7615" s="30">
        <v>1.2663599999999999</v>
      </c>
      <c r="D7615" s="29">
        <v>319.44060000000002</v>
      </c>
      <c r="E7615" s="29"/>
      <c r="F7615" s="24">
        <f t="shared" si="236"/>
        <v>30.565670000000001</v>
      </c>
      <c r="G7615" s="24">
        <v>30.565670000000001</v>
      </c>
      <c r="I7615" s="23"/>
      <c r="J7615" s="23">
        <v>150</v>
      </c>
      <c r="K7615" s="23"/>
    </row>
    <row r="7616" spans="1:11" ht="12.75" customHeight="1" x14ac:dyDescent="0.25">
      <c r="A7616" s="20">
        <f t="shared" si="237"/>
        <v>43203.958333314884</v>
      </c>
      <c r="B7616" s="29">
        <v>15.753170000000001</v>
      </c>
      <c r="C7616" s="30">
        <v>2.3875600000000001</v>
      </c>
      <c r="D7616" s="29">
        <v>293.75850000000003</v>
      </c>
      <c r="E7616" s="29"/>
      <c r="F7616" s="24">
        <f t="shared" si="236"/>
        <v>15.753170000000001</v>
      </c>
      <c r="G7616" s="24">
        <v>15.753170000000001</v>
      </c>
      <c r="I7616" s="23"/>
      <c r="J7616" s="23">
        <v>150</v>
      </c>
      <c r="K7616" s="23"/>
    </row>
    <row r="7617" spans="1:11" ht="12.75" customHeight="1" x14ac:dyDescent="0.25">
      <c r="A7617" s="20">
        <f t="shared" si="237"/>
        <v>43203.999999981548</v>
      </c>
      <c r="B7617" s="29">
        <v>14.41033</v>
      </c>
      <c r="C7617" s="30">
        <v>2.9594499999999999</v>
      </c>
      <c r="D7617" s="29">
        <v>299.36470000000003</v>
      </c>
      <c r="E7617" s="29"/>
      <c r="F7617" s="24">
        <f t="shared" si="236"/>
        <v>14.41033</v>
      </c>
      <c r="G7617" s="24">
        <v>14.41033</v>
      </c>
      <c r="I7617" s="23"/>
      <c r="J7617" s="23">
        <v>150</v>
      </c>
      <c r="K7617" s="23"/>
    </row>
    <row r="7618" spans="1:11" ht="12.75" customHeight="1" x14ac:dyDescent="0.25">
      <c r="A7618" s="20">
        <f t="shared" si="237"/>
        <v>43204.041666648212</v>
      </c>
      <c r="B7618" s="29">
        <v>17.398900000000001</v>
      </c>
      <c r="C7618" s="30">
        <v>3.12439</v>
      </c>
      <c r="D7618" s="29">
        <v>304.77670000000001</v>
      </c>
      <c r="E7618" s="29"/>
      <c r="F7618" s="24">
        <f t="shared" si="236"/>
        <v>17.398900000000001</v>
      </c>
      <c r="G7618" s="24">
        <v>17.398900000000001</v>
      </c>
      <c r="I7618" s="23">
        <f>COUNTIF(G7618:G7641,"&gt;150")</f>
        <v>0</v>
      </c>
      <c r="J7618" s="23">
        <v>150</v>
      </c>
      <c r="K7618" s="23"/>
    </row>
    <row r="7619" spans="1:11" ht="12.75" customHeight="1" x14ac:dyDescent="0.25">
      <c r="A7619" s="20">
        <f t="shared" si="237"/>
        <v>43204.083333314877</v>
      </c>
      <c r="B7619" s="29">
        <v>14.14842</v>
      </c>
      <c r="C7619" s="30">
        <v>3.29617</v>
      </c>
      <c r="D7619" s="29">
        <v>304.98309999999998</v>
      </c>
      <c r="E7619" s="29"/>
      <c r="F7619" s="24">
        <f t="shared" si="236"/>
        <v>14.14842</v>
      </c>
      <c r="G7619" s="24">
        <v>14.14842</v>
      </c>
      <c r="I7619" s="23"/>
      <c r="J7619" s="23">
        <v>150</v>
      </c>
      <c r="K7619" s="23"/>
    </row>
    <row r="7620" spans="1:11" ht="12.75" customHeight="1" x14ac:dyDescent="0.25">
      <c r="A7620" s="20">
        <f t="shared" si="237"/>
        <v>43204.124999981541</v>
      </c>
      <c r="B7620" s="29">
        <v>20.90164</v>
      </c>
      <c r="C7620" s="30">
        <v>3.1042900000000002</v>
      </c>
      <c r="D7620" s="29">
        <v>304.66059999999999</v>
      </c>
      <c r="E7620" s="29"/>
      <c r="F7620" s="24">
        <f t="shared" si="236"/>
        <v>20.90164</v>
      </c>
      <c r="G7620" s="24">
        <v>20.90164</v>
      </c>
      <c r="I7620" s="23"/>
      <c r="J7620" s="23">
        <v>150</v>
      </c>
      <c r="K7620" s="23"/>
    </row>
    <row r="7621" spans="1:11" ht="12.75" customHeight="1" x14ac:dyDescent="0.25">
      <c r="A7621" s="20">
        <f t="shared" si="237"/>
        <v>43204.166666648205</v>
      </c>
      <c r="B7621" s="29">
        <v>10.01803</v>
      </c>
      <c r="C7621" s="30">
        <v>2.1674799999999999</v>
      </c>
      <c r="D7621" s="29">
        <v>302.44729999999998</v>
      </c>
      <c r="E7621" s="29"/>
      <c r="F7621" s="24">
        <f t="shared" si="236"/>
        <v>10.01803</v>
      </c>
      <c r="G7621" s="24">
        <v>10.01803</v>
      </c>
      <c r="I7621" s="23"/>
      <c r="J7621" s="23">
        <v>150</v>
      </c>
      <c r="K7621" s="23"/>
    </row>
    <row r="7622" spans="1:11" ht="12.75" customHeight="1" x14ac:dyDescent="0.25">
      <c r="A7622" s="20">
        <f t="shared" si="237"/>
        <v>43204.208333314869</v>
      </c>
      <c r="B7622" s="29">
        <v>22.85163</v>
      </c>
      <c r="C7622" s="30">
        <v>0.76244000000000001</v>
      </c>
      <c r="D7622" s="29">
        <v>233.44049999999999</v>
      </c>
      <c r="E7622" s="29"/>
      <c r="F7622" s="24">
        <f t="shared" si="236"/>
        <v>22.85163</v>
      </c>
      <c r="G7622" s="24">
        <v>22.85163</v>
      </c>
      <c r="I7622" s="23"/>
      <c r="J7622" s="23">
        <v>150</v>
      </c>
      <c r="K7622" s="23"/>
    </row>
    <row r="7623" spans="1:11" ht="12.75" customHeight="1" x14ac:dyDescent="0.25">
      <c r="A7623" s="20">
        <f t="shared" si="237"/>
        <v>43204.249999981534</v>
      </c>
      <c r="B7623" s="29">
        <v>21.710999999999999</v>
      </c>
      <c r="C7623" s="30">
        <v>2.0047000000000001</v>
      </c>
      <c r="D7623" s="29">
        <v>297.09399999999999</v>
      </c>
      <c r="E7623" s="29"/>
      <c r="F7623" s="24">
        <f t="shared" si="236"/>
        <v>21.710999999999999</v>
      </c>
      <c r="G7623" s="24">
        <v>21.710999999999999</v>
      </c>
      <c r="I7623" s="23"/>
      <c r="J7623" s="23">
        <v>150</v>
      </c>
      <c r="K7623" s="23"/>
    </row>
    <row r="7624" spans="1:11" ht="12.75" customHeight="1" x14ac:dyDescent="0.25">
      <c r="A7624" s="20">
        <f t="shared" si="237"/>
        <v>43204.291666648198</v>
      </c>
      <c r="B7624" s="29">
        <v>15.3315</v>
      </c>
      <c r="C7624" s="30">
        <v>2.3536000000000001</v>
      </c>
      <c r="D7624" s="29">
        <v>303.02010000000001</v>
      </c>
      <c r="E7624" s="29"/>
      <c r="F7624" s="24">
        <f t="shared" si="236"/>
        <v>15.3315</v>
      </c>
      <c r="G7624" s="24">
        <v>15.3315</v>
      </c>
      <c r="I7624" s="23"/>
      <c r="J7624" s="23">
        <v>150</v>
      </c>
      <c r="K7624" s="23"/>
    </row>
    <row r="7625" spans="1:11" ht="12.75" customHeight="1" x14ac:dyDescent="0.25">
      <c r="A7625" s="20">
        <f t="shared" si="237"/>
        <v>43204.333333314862</v>
      </c>
      <c r="B7625" s="29">
        <v>22.099</v>
      </c>
      <c r="C7625" s="30">
        <v>2.4305599999999998</v>
      </c>
      <c r="D7625" s="29">
        <v>297.6198</v>
      </c>
      <c r="E7625" s="29"/>
      <c r="F7625" s="24">
        <f t="shared" si="236"/>
        <v>22.099</v>
      </c>
      <c r="G7625" s="24">
        <v>22.099</v>
      </c>
      <c r="I7625" s="23"/>
      <c r="J7625" s="23">
        <v>150</v>
      </c>
      <c r="K7625" s="23"/>
    </row>
    <row r="7626" spans="1:11" ht="12.75" customHeight="1" x14ac:dyDescent="0.25">
      <c r="A7626" s="20">
        <f t="shared" si="237"/>
        <v>43204.374999981526</v>
      </c>
      <c r="B7626" s="29">
        <v>11.219329999999999</v>
      </c>
      <c r="C7626" s="30">
        <v>3.0021800000000001</v>
      </c>
      <c r="D7626" s="29">
        <v>288.92570000000001</v>
      </c>
      <c r="E7626" s="29"/>
      <c r="F7626" s="24">
        <f t="shared" si="236"/>
        <v>11.219329999999999</v>
      </c>
      <c r="G7626" s="24">
        <v>11.219329999999999</v>
      </c>
      <c r="I7626" s="23"/>
      <c r="J7626" s="23">
        <v>150</v>
      </c>
      <c r="K7626" s="23"/>
    </row>
    <row r="7627" spans="1:11" ht="12.75" customHeight="1" x14ac:dyDescent="0.25">
      <c r="A7627" s="20">
        <f t="shared" si="237"/>
        <v>43204.416666648191</v>
      </c>
      <c r="B7627" s="29">
        <v>20.613669999999999</v>
      </c>
      <c r="C7627" s="30">
        <v>2.75529</v>
      </c>
      <c r="D7627" s="29">
        <v>291.548</v>
      </c>
      <c r="E7627" s="29"/>
      <c r="F7627" s="24">
        <f t="shared" ref="F7627:F7690" si="238">IF(AND(B7627&gt;0,ISNUMBER(B7627)),B7627,"")</f>
        <v>20.613669999999999</v>
      </c>
      <c r="G7627" s="24">
        <v>20.613669999999999</v>
      </c>
      <c r="I7627" s="23"/>
      <c r="J7627" s="23">
        <v>150</v>
      </c>
      <c r="K7627" s="23"/>
    </row>
    <row r="7628" spans="1:11" ht="12.75" customHeight="1" x14ac:dyDescent="0.25">
      <c r="A7628" s="20">
        <f t="shared" ref="A7628:A7691" si="239">A7627+1/24</f>
        <v>43204.458333314855</v>
      </c>
      <c r="B7628" s="29">
        <v>21.127500000000001</v>
      </c>
      <c r="C7628" s="30">
        <v>3.59572</v>
      </c>
      <c r="D7628" s="29">
        <v>300.15260000000001</v>
      </c>
      <c r="E7628" s="29"/>
      <c r="F7628" s="24">
        <f t="shared" si="238"/>
        <v>21.127500000000001</v>
      </c>
      <c r="G7628" s="24">
        <v>21.127500000000001</v>
      </c>
      <c r="I7628" s="23"/>
      <c r="J7628" s="23">
        <v>150</v>
      </c>
      <c r="K7628" s="23"/>
    </row>
    <row r="7629" spans="1:11" ht="12.75" customHeight="1" x14ac:dyDescent="0.25">
      <c r="A7629" s="20">
        <f t="shared" si="239"/>
        <v>43204.499999981519</v>
      </c>
      <c r="B7629" s="29">
        <v>25.147829999999999</v>
      </c>
      <c r="C7629" s="30">
        <v>3.8885800000000001</v>
      </c>
      <c r="D7629" s="29">
        <v>298.9778</v>
      </c>
      <c r="E7629" s="29"/>
      <c r="F7629" s="24">
        <f t="shared" si="238"/>
        <v>25.147829999999999</v>
      </c>
      <c r="G7629" s="24">
        <v>25.147829999999999</v>
      </c>
      <c r="I7629" s="23"/>
      <c r="J7629" s="23">
        <v>150</v>
      </c>
      <c r="K7629" s="23"/>
    </row>
    <row r="7630" spans="1:11" ht="12.75" customHeight="1" x14ac:dyDescent="0.25">
      <c r="A7630" s="20">
        <f t="shared" si="239"/>
        <v>43204.541666648183</v>
      </c>
      <c r="B7630" s="29">
        <v>22.977830000000001</v>
      </c>
      <c r="C7630" s="30">
        <v>3.9719899999999999</v>
      </c>
      <c r="D7630" s="29">
        <v>295.58440000000002</v>
      </c>
      <c r="E7630" s="29"/>
      <c r="F7630" s="24">
        <f t="shared" si="238"/>
        <v>22.977830000000001</v>
      </c>
      <c r="G7630" s="24">
        <v>22.977830000000001</v>
      </c>
      <c r="I7630" s="23"/>
      <c r="J7630" s="23">
        <v>150</v>
      </c>
      <c r="K7630" s="23"/>
    </row>
    <row r="7631" spans="1:11" ht="12.75" customHeight="1" x14ac:dyDescent="0.25">
      <c r="A7631" s="20">
        <f t="shared" si="239"/>
        <v>43204.583333314848</v>
      </c>
      <c r="B7631" s="29">
        <v>22.831669999999999</v>
      </c>
      <c r="C7631" s="30">
        <v>2.7983500000000001</v>
      </c>
      <c r="D7631" s="29">
        <v>293.87740000000002</v>
      </c>
      <c r="E7631" s="29"/>
      <c r="F7631" s="24">
        <f t="shared" si="238"/>
        <v>22.831669999999999</v>
      </c>
      <c r="G7631" s="24">
        <v>22.831669999999999</v>
      </c>
      <c r="I7631" s="23"/>
      <c r="J7631" s="23">
        <v>150</v>
      </c>
      <c r="K7631" s="23"/>
    </row>
    <row r="7632" spans="1:11" ht="12.75" customHeight="1" x14ac:dyDescent="0.25">
      <c r="A7632" s="20">
        <f t="shared" si="239"/>
        <v>43204.624999981512</v>
      </c>
      <c r="B7632" s="29">
        <v>8.7601700000000005</v>
      </c>
      <c r="C7632" s="30">
        <v>3.06643</v>
      </c>
      <c r="D7632" s="29">
        <v>289.83819999999997</v>
      </c>
      <c r="E7632" s="29"/>
      <c r="F7632" s="24">
        <f t="shared" si="238"/>
        <v>8.7601700000000005</v>
      </c>
      <c r="G7632" s="24">
        <v>8.7601700000000005</v>
      </c>
      <c r="I7632" s="23"/>
      <c r="J7632" s="23">
        <v>150</v>
      </c>
      <c r="K7632" s="23"/>
    </row>
    <row r="7633" spans="1:11" ht="12.75" customHeight="1" x14ac:dyDescent="0.25">
      <c r="A7633" s="20">
        <f t="shared" si="239"/>
        <v>43204.666666648176</v>
      </c>
      <c r="B7633" s="29">
        <v>13.892670000000001</v>
      </c>
      <c r="C7633" s="30">
        <v>4.0388500000000001</v>
      </c>
      <c r="D7633" s="29">
        <v>286.56849999999997</v>
      </c>
      <c r="E7633" s="29"/>
      <c r="F7633" s="24">
        <f t="shared" si="238"/>
        <v>13.892670000000001</v>
      </c>
      <c r="G7633" s="24">
        <v>13.892670000000001</v>
      </c>
      <c r="I7633" s="23"/>
      <c r="J7633" s="23">
        <v>150</v>
      </c>
      <c r="K7633" s="23"/>
    </row>
    <row r="7634" spans="1:11" ht="12.75" customHeight="1" x14ac:dyDescent="0.25">
      <c r="A7634" s="20">
        <f t="shared" si="239"/>
        <v>43204.70833331484</v>
      </c>
      <c r="B7634" s="29">
        <v>25.701000000000001</v>
      </c>
      <c r="C7634" s="30">
        <v>3.8671700000000002</v>
      </c>
      <c r="D7634" s="29">
        <v>285.91829999999999</v>
      </c>
      <c r="E7634" s="29"/>
      <c r="F7634" s="24">
        <f t="shared" si="238"/>
        <v>25.701000000000001</v>
      </c>
      <c r="G7634" s="24">
        <v>25.701000000000001</v>
      </c>
      <c r="I7634" s="23"/>
      <c r="J7634" s="23">
        <v>150</v>
      </c>
      <c r="K7634" s="23"/>
    </row>
    <row r="7635" spans="1:11" ht="12.75" customHeight="1" x14ac:dyDescent="0.25">
      <c r="A7635" s="20">
        <f t="shared" si="239"/>
        <v>43204.749999981505</v>
      </c>
      <c r="B7635" s="29">
        <v>28.440829999999998</v>
      </c>
      <c r="C7635" s="30">
        <v>2.1488900000000002</v>
      </c>
      <c r="D7635" s="29">
        <v>268.84800000000001</v>
      </c>
      <c r="E7635" s="29"/>
      <c r="F7635" s="24">
        <f t="shared" si="238"/>
        <v>28.440829999999998</v>
      </c>
      <c r="G7635" s="24">
        <v>28.440829999999998</v>
      </c>
      <c r="I7635" s="23"/>
      <c r="J7635" s="23">
        <v>150</v>
      </c>
      <c r="K7635" s="23"/>
    </row>
    <row r="7636" spans="1:11" ht="12.75" customHeight="1" x14ac:dyDescent="0.25">
      <c r="A7636" s="20">
        <f t="shared" si="239"/>
        <v>43204.791666648169</v>
      </c>
      <c r="B7636" s="29">
        <v>13.80367</v>
      </c>
      <c r="C7636" s="30">
        <v>1.1247499999999999</v>
      </c>
      <c r="D7636" s="29">
        <v>303.52199999999999</v>
      </c>
      <c r="E7636" s="29"/>
      <c r="F7636" s="24">
        <f t="shared" si="238"/>
        <v>13.80367</v>
      </c>
      <c r="G7636" s="24">
        <v>13.80367</v>
      </c>
      <c r="I7636" s="23"/>
      <c r="J7636" s="23">
        <v>150</v>
      </c>
      <c r="K7636" s="23"/>
    </row>
    <row r="7637" spans="1:11" ht="12.75" customHeight="1" x14ac:dyDescent="0.25">
      <c r="A7637" s="20">
        <f t="shared" si="239"/>
        <v>43204.833333314833</v>
      </c>
      <c r="B7637" s="29">
        <v>23.35633</v>
      </c>
      <c r="C7637" s="30">
        <v>0.79659999999999997</v>
      </c>
      <c r="D7637" s="29">
        <v>316.68220000000002</v>
      </c>
      <c r="E7637" s="29"/>
      <c r="F7637" s="24">
        <f t="shared" si="238"/>
        <v>23.35633</v>
      </c>
      <c r="G7637" s="24">
        <v>23.35633</v>
      </c>
      <c r="I7637" s="23"/>
      <c r="J7637" s="23">
        <v>150</v>
      </c>
      <c r="K7637" s="23"/>
    </row>
    <row r="7638" spans="1:11" ht="12.75" customHeight="1" x14ac:dyDescent="0.25">
      <c r="A7638" s="20">
        <f t="shared" si="239"/>
        <v>43204.874999981497</v>
      </c>
      <c r="B7638" s="29">
        <v>16.072500000000002</v>
      </c>
      <c r="C7638" s="30">
        <v>1.0545199999999999</v>
      </c>
      <c r="D7638" s="29">
        <v>291.6386</v>
      </c>
      <c r="E7638" s="29"/>
      <c r="F7638" s="24">
        <f t="shared" si="238"/>
        <v>16.072500000000002</v>
      </c>
      <c r="G7638" s="24">
        <v>16.072500000000002</v>
      </c>
      <c r="I7638" s="23"/>
      <c r="J7638" s="23">
        <v>150</v>
      </c>
      <c r="K7638" s="23"/>
    </row>
    <row r="7639" spans="1:11" ht="12.75" customHeight="1" x14ac:dyDescent="0.25">
      <c r="A7639" s="20">
        <f t="shared" si="239"/>
        <v>43204.916666648161</v>
      </c>
      <c r="B7639" s="29">
        <v>22.745999999999999</v>
      </c>
      <c r="C7639" s="30">
        <v>1.35012</v>
      </c>
      <c r="D7639" s="29">
        <v>309.22219999999999</v>
      </c>
      <c r="E7639" s="29"/>
      <c r="F7639" s="24">
        <f t="shared" si="238"/>
        <v>22.745999999999999</v>
      </c>
      <c r="G7639" s="24">
        <v>22.745999999999999</v>
      </c>
      <c r="I7639" s="23"/>
      <c r="J7639" s="23">
        <v>150</v>
      </c>
      <c r="K7639" s="23"/>
    </row>
    <row r="7640" spans="1:11" ht="12.75" customHeight="1" x14ac:dyDescent="0.25">
      <c r="A7640" s="20">
        <f t="shared" si="239"/>
        <v>43204.958333314826</v>
      </c>
      <c r="B7640" s="29">
        <v>20.754000000000001</v>
      </c>
      <c r="C7640" s="30">
        <v>1.31701</v>
      </c>
      <c r="D7640" s="29">
        <v>303.37139999999999</v>
      </c>
      <c r="E7640" s="29"/>
      <c r="F7640" s="24">
        <f t="shared" si="238"/>
        <v>20.754000000000001</v>
      </c>
      <c r="G7640" s="24">
        <v>20.754000000000001</v>
      </c>
      <c r="I7640" s="23"/>
      <c r="J7640" s="23">
        <v>150</v>
      </c>
      <c r="K7640" s="23"/>
    </row>
    <row r="7641" spans="1:11" ht="12.75" customHeight="1" x14ac:dyDescent="0.25">
      <c r="A7641" s="20">
        <f t="shared" si="239"/>
        <v>43204.99999998149</v>
      </c>
      <c r="B7641" s="29">
        <v>21.324829999999999</v>
      </c>
      <c r="C7641" s="30">
        <v>0.84926000000000001</v>
      </c>
      <c r="D7641" s="29">
        <v>278.55309999999997</v>
      </c>
      <c r="E7641" s="29"/>
      <c r="F7641" s="24">
        <f t="shared" si="238"/>
        <v>21.324829999999999</v>
      </c>
      <c r="G7641" s="24">
        <v>21.324829999999999</v>
      </c>
      <c r="J7641" s="23">
        <v>150</v>
      </c>
      <c r="K7641" s="23"/>
    </row>
    <row r="7642" spans="1:11" ht="12.75" customHeight="1" x14ac:dyDescent="0.25">
      <c r="A7642" s="20">
        <f t="shared" si="239"/>
        <v>43205.041666648154</v>
      </c>
      <c r="B7642" s="29">
        <v>19.827349999999999</v>
      </c>
      <c r="C7642" s="30">
        <v>1.00691</v>
      </c>
      <c r="D7642" s="29">
        <v>280.66919999999999</v>
      </c>
      <c r="E7642" s="29"/>
      <c r="F7642" s="24">
        <f t="shared" si="238"/>
        <v>19.827349999999999</v>
      </c>
      <c r="G7642" s="24">
        <v>19.827349999999999</v>
      </c>
      <c r="I7642" s="23">
        <f>COUNTIF(G7642:G7665,"&gt;150")</f>
        <v>0</v>
      </c>
      <c r="J7642" s="23">
        <v>150</v>
      </c>
      <c r="K7642" s="23"/>
    </row>
    <row r="7643" spans="1:11" ht="12.75" customHeight="1" x14ac:dyDescent="0.25">
      <c r="A7643" s="20">
        <f t="shared" si="239"/>
        <v>43205.083333314818</v>
      </c>
      <c r="B7643" s="29">
        <v>21.113</v>
      </c>
      <c r="C7643" s="30">
        <v>0.97021999999999997</v>
      </c>
      <c r="D7643" s="29">
        <v>257.99599999999998</v>
      </c>
      <c r="E7643" s="29"/>
      <c r="F7643" s="24">
        <f t="shared" si="238"/>
        <v>21.113</v>
      </c>
      <c r="G7643" s="24">
        <v>21.113</v>
      </c>
      <c r="I7643" s="23"/>
      <c r="J7643" s="23">
        <v>150</v>
      </c>
      <c r="K7643" s="23"/>
    </row>
    <row r="7644" spans="1:11" ht="12.75" customHeight="1" x14ac:dyDescent="0.25">
      <c r="A7644" s="20">
        <f t="shared" si="239"/>
        <v>43205.124999981483</v>
      </c>
      <c r="B7644" s="29">
        <v>11.521750000000001</v>
      </c>
      <c r="C7644" s="30">
        <v>1.7133100000000001</v>
      </c>
      <c r="D7644" s="29">
        <v>272.06450000000001</v>
      </c>
      <c r="E7644" s="29"/>
      <c r="F7644" s="24">
        <f t="shared" si="238"/>
        <v>11.521750000000001</v>
      </c>
      <c r="G7644" s="24">
        <v>11.521750000000001</v>
      </c>
      <c r="I7644" s="23"/>
      <c r="J7644" s="23">
        <v>150</v>
      </c>
      <c r="K7644" s="23"/>
    </row>
    <row r="7645" spans="1:11" ht="12.75" customHeight="1" x14ac:dyDescent="0.25">
      <c r="A7645" s="20">
        <f t="shared" si="239"/>
        <v>43205.166666648147</v>
      </c>
      <c r="B7645" s="29">
        <v>18.840540000000001</v>
      </c>
      <c r="C7645" s="30">
        <v>2.74566</v>
      </c>
      <c r="D7645" s="29">
        <v>269.92619999999999</v>
      </c>
      <c r="E7645" s="29"/>
      <c r="F7645" s="24">
        <f t="shared" si="238"/>
        <v>18.840540000000001</v>
      </c>
      <c r="G7645" s="24">
        <v>18.840540000000001</v>
      </c>
      <c r="I7645" s="23"/>
      <c r="J7645" s="23">
        <v>150</v>
      </c>
      <c r="K7645" s="23"/>
    </row>
    <row r="7646" spans="1:11" ht="12.75" customHeight="1" x14ac:dyDescent="0.25">
      <c r="A7646" s="20">
        <f t="shared" si="239"/>
        <v>43205.208333314811</v>
      </c>
      <c r="B7646" s="29">
        <v>16.881830000000001</v>
      </c>
      <c r="C7646" s="30">
        <v>1.31857</v>
      </c>
      <c r="D7646" s="29">
        <v>256.6146</v>
      </c>
      <c r="E7646" s="29"/>
      <c r="F7646" s="24">
        <f t="shared" si="238"/>
        <v>16.881830000000001</v>
      </c>
      <c r="G7646" s="24">
        <v>16.881830000000001</v>
      </c>
      <c r="I7646" s="23"/>
      <c r="J7646" s="23">
        <v>150</v>
      </c>
      <c r="K7646" s="23"/>
    </row>
    <row r="7647" spans="1:11" ht="12.75" customHeight="1" x14ac:dyDescent="0.25">
      <c r="A7647" s="20">
        <f t="shared" si="239"/>
        <v>43205.249999981475</v>
      </c>
      <c r="B7647" s="29">
        <v>8.8257100000000008</v>
      </c>
      <c r="C7647" s="30">
        <v>0.42392000000000002</v>
      </c>
      <c r="D7647" s="29">
        <v>142.02250000000001</v>
      </c>
      <c r="E7647" s="29"/>
      <c r="F7647" s="24">
        <f t="shared" si="238"/>
        <v>8.8257100000000008</v>
      </c>
      <c r="G7647" s="24">
        <v>8.8257100000000008</v>
      </c>
      <c r="I7647" s="23"/>
      <c r="J7647" s="23">
        <v>150</v>
      </c>
      <c r="K7647" s="23"/>
    </row>
    <row r="7648" spans="1:11" ht="12.75" customHeight="1" x14ac:dyDescent="0.25">
      <c r="A7648" s="20">
        <f t="shared" si="239"/>
        <v>43205.29166664814</v>
      </c>
      <c r="B7648" s="29">
        <v>14.74512</v>
      </c>
      <c r="C7648" s="30">
        <v>0.31466</v>
      </c>
      <c r="D7648" s="29">
        <v>130.1061</v>
      </c>
      <c r="E7648" s="29"/>
      <c r="F7648" s="24">
        <f t="shared" si="238"/>
        <v>14.74512</v>
      </c>
      <c r="G7648" s="24">
        <v>14.74512</v>
      </c>
      <c r="I7648" s="23"/>
      <c r="J7648" s="23">
        <v>150</v>
      </c>
      <c r="K7648" s="23"/>
    </row>
    <row r="7649" spans="1:11" ht="12.75" customHeight="1" x14ac:dyDescent="0.25">
      <c r="A7649" s="20">
        <f t="shared" si="239"/>
        <v>43205.333333314804</v>
      </c>
      <c r="B7649" s="29">
        <v>-2.1946300000000001</v>
      </c>
      <c r="C7649" s="30">
        <v>0.28249999999999997</v>
      </c>
      <c r="D7649" s="29">
        <v>77.373900000000006</v>
      </c>
      <c r="E7649" s="29"/>
      <c r="F7649" s="24" t="str">
        <f t="shared" si="238"/>
        <v/>
      </c>
      <c r="G7649" s="24" t="s">
        <v>189</v>
      </c>
      <c r="I7649" s="23"/>
      <c r="J7649" s="23">
        <v>150</v>
      </c>
      <c r="K7649" s="23"/>
    </row>
    <row r="7650" spans="1:11" ht="12.75" customHeight="1" x14ac:dyDescent="0.25">
      <c r="A7650" s="20">
        <f t="shared" si="239"/>
        <v>43205.374999981468</v>
      </c>
      <c r="B7650" s="29">
        <v>-2.03017</v>
      </c>
      <c r="C7650" s="30">
        <v>0.51315999999999995</v>
      </c>
      <c r="D7650" s="29">
        <v>102.3575</v>
      </c>
      <c r="E7650" s="29"/>
      <c r="F7650" s="24" t="str">
        <f t="shared" si="238"/>
        <v/>
      </c>
      <c r="G7650" s="24" t="s">
        <v>189</v>
      </c>
      <c r="I7650" s="23"/>
      <c r="J7650" s="23">
        <v>150</v>
      </c>
      <c r="K7650" s="23"/>
    </row>
    <row r="7651" spans="1:11" ht="12.75" customHeight="1" x14ac:dyDescent="0.25">
      <c r="A7651" s="20">
        <f t="shared" si="239"/>
        <v>43205.416666648132</v>
      </c>
      <c r="B7651" s="29">
        <v>13.163830000000001</v>
      </c>
      <c r="C7651" s="30">
        <v>2.3277800000000002</v>
      </c>
      <c r="D7651" s="29">
        <v>285.79079999999999</v>
      </c>
      <c r="E7651" s="29"/>
      <c r="F7651" s="24">
        <f t="shared" si="238"/>
        <v>13.163830000000001</v>
      </c>
      <c r="G7651" s="24">
        <v>13.163830000000001</v>
      </c>
      <c r="I7651" s="23"/>
      <c r="J7651" s="23">
        <v>150</v>
      </c>
      <c r="K7651" s="23"/>
    </row>
    <row r="7652" spans="1:11" ht="12.75" customHeight="1" x14ac:dyDescent="0.25">
      <c r="A7652" s="20">
        <f t="shared" si="239"/>
        <v>43205.458333314797</v>
      </c>
      <c r="B7652" s="29">
        <v>21.513539999999999</v>
      </c>
      <c r="C7652" s="30">
        <v>2.3908999999999998</v>
      </c>
      <c r="D7652" s="29">
        <v>288.55869999999999</v>
      </c>
      <c r="E7652" s="29"/>
      <c r="F7652" s="24">
        <f t="shared" si="238"/>
        <v>21.513539999999999</v>
      </c>
      <c r="G7652" s="24">
        <v>21.513539999999999</v>
      </c>
      <c r="I7652" s="23"/>
      <c r="J7652" s="23">
        <v>150</v>
      </c>
      <c r="K7652" s="23"/>
    </row>
    <row r="7653" spans="1:11" ht="12.75" customHeight="1" x14ac:dyDescent="0.25">
      <c r="A7653" s="20">
        <f t="shared" si="239"/>
        <v>43205.499999981461</v>
      </c>
      <c r="B7653" s="29">
        <v>20.742290000000001</v>
      </c>
      <c r="C7653" s="30">
        <v>3.1623800000000002</v>
      </c>
      <c r="D7653" s="29">
        <v>248.57089999999999</v>
      </c>
      <c r="E7653" s="29"/>
      <c r="F7653" s="24">
        <f t="shared" si="238"/>
        <v>20.742290000000001</v>
      </c>
      <c r="G7653" s="24">
        <v>20.742290000000001</v>
      </c>
      <c r="I7653" s="23"/>
      <c r="J7653" s="23">
        <v>150</v>
      </c>
      <c r="K7653" s="23"/>
    </row>
    <row r="7654" spans="1:11" ht="12.75" customHeight="1" x14ac:dyDescent="0.25">
      <c r="A7654" s="20">
        <f t="shared" si="239"/>
        <v>43205.541666648125</v>
      </c>
      <c r="B7654" s="29">
        <v>2.495E-2</v>
      </c>
      <c r="C7654" s="30">
        <v>1.38022</v>
      </c>
      <c r="D7654" s="29">
        <v>322.70370000000003</v>
      </c>
      <c r="E7654" s="29"/>
      <c r="F7654" s="24">
        <f t="shared" si="238"/>
        <v>2.495E-2</v>
      </c>
      <c r="G7654" s="24">
        <v>2.495E-2</v>
      </c>
      <c r="I7654" s="23"/>
      <c r="J7654" s="23">
        <v>150</v>
      </c>
      <c r="K7654" s="23"/>
    </row>
    <row r="7655" spans="1:11" ht="12.75" customHeight="1" x14ac:dyDescent="0.25">
      <c r="A7655" s="20">
        <f t="shared" si="239"/>
        <v>43205.583333314789</v>
      </c>
      <c r="B7655" s="29">
        <v>1.9517100000000001</v>
      </c>
      <c r="C7655" s="30">
        <v>2.73719</v>
      </c>
      <c r="D7655" s="29">
        <v>292.22379999999998</v>
      </c>
      <c r="E7655" s="29"/>
      <c r="F7655" s="24">
        <f t="shared" si="238"/>
        <v>1.9517100000000001</v>
      </c>
      <c r="G7655" s="24">
        <v>1.9517100000000001</v>
      </c>
      <c r="I7655" s="23"/>
      <c r="J7655" s="23">
        <v>150</v>
      </c>
      <c r="K7655" s="23"/>
    </row>
    <row r="7656" spans="1:11" ht="12.75" customHeight="1" x14ac:dyDescent="0.25">
      <c r="A7656" s="20">
        <f t="shared" si="239"/>
        <v>43205.624999981454</v>
      </c>
      <c r="B7656" s="29">
        <v>11.48579</v>
      </c>
      <c r="C7656" s="30">
        <v>2.22132</v>
      </c>
      <c r="D7656" s="29">
        <v>295.86059999999998</v>
      </c>
      <c r="E7656" s="29"/>
      <c r="F7656" s="24">
        <f t="shared" si="238"/>
        <v>11.48579</v>
      </c>
      <c r="G7656" s="24">
        <v>11.48579</v>
      </c>
      <c r="I7656" s="23"/>
      <c r="J7656" s="23">
        <v>150</v>
      </c>
      <c r="K7656" s="23"/>
    </row>
    <row r="7657" spans="1:11" ht="12.75" customHeight="1" x14ac:dyDescent="0.25">
      <c r="A7657" s="20">
        <f t="shared" si="239"/>
        <v>43205.666666648118</v>
      </c>
      <c r="B7657" s="29">
        <v>9.8160000000000007</v>
      </c>
      <c r="C7657" s="30">
        <v>1.8089299999999999</v>
      </c>
      <c r="D7657" s="29">
        <v>322.94880000000001</v>
      </c>
      <c r="E7657" s="29"/>
      <c r="F7657" s="24">
        <f t="shared" si="238"/>
        <v>9.8160000000000007</v>
      </c>
      <c r="G7657" s="24">
        <v>9.8160000000000007</v>
      </c>
      <c r="I7657" s="23"/>
      <c r="J7657" s="23">
        <v>150</v>
      </c>
      <c r="K7657" s="23"/>
    </row>
    <row r="7658" spans="1:11" ht="12.75" customHeight="1" x14ac:dyDescent="0.25">
      <c r="A7658" s="20">
        <f t="shared" si="239"/>
        <v>43205.708333314782</v>
      </c>
      <c r="B7658" s="29">
        <v>4.4539600000000004</v>
      </c>
      <c r="C7658" s="30">
        <v>2.3803999999999998</v>
      </c>
      <c r="D7658" s="29">
        <v>300.20519999999999</v>
      </c>
      <c r="E7658" s="29"/>
      <c r="F7658" s="24">
        <f t="shared" si="238"/>
        <v>4.4539600000000004</v>
      </c>
      <c r="G7658" s="24">
        <v>4.4539600000000004</v>
      </c>
      <c r="I7658" s="23"/>
      <c r="J7658" s="23">
        <v>150</v>
      </c>
      <c r="K7658" s="23"/>
    </row>
    <row r="7659" spans="1:11" ht="12.75" customHeight="1" x14ac:dyDescent="0.25">
      <c r="A7659" s="20">
        <f t="shared" si="239"/>
        <v>43205.749999981446</v>
      </c>
      <c r="B7659" s="29">
        <v>19.052129999999998</v>
      </c>
      <c r="C7659" s="30">
        <v>0.50551000000000001</v>
      </c>
      <c r="D7659" s="29">
        <v>287.90019999999998</v>
      </c>
      <c r="E7659" s="29"/>
      <c r="F7659" s="24">
        <f t="shared" si="238"/>
        <v>19.052129999999998</v>
      </c>
      <c r="G7659" s="24">
        <v>19.052129999999998</v>
      </c>
      <c r="I7659" s="23"/>
      <c r="J7659" s="23">
        <v>150</v>
      </c>
      <c r="K7659" s="23"/>
    </row>
    <row r="7660" spans="1:11" ht="12.75" customHeight="1" x14ac:dyDescent="0.25">
      <c r="A7660" s="20">
        <f t="shared" si="239"/>
        <v>43205.791666648111</v>
      </c>
      <c r="B7660" s="29">
        <v>28.708749999999998</v>
      </c>
      <c r="C7660" s="30">
        <v>0.51941999999999999</v>
      </c>
      <c r="D7660" s="29">
        <v>304.26799999999997</v>
      </c>
      <c r="E7660" s="29"/>
      <c r="F7660" s="24">
        <f t="shared" si="238"/>
        <v>28.708749999999998</v>
      </c>
      <c r="G7660" s="24">
        <v>28.708749999999998</v>
      </c>
      <c r="I7660" s="23"/>
      <c r="J7660" s="23">
        <v>150</v>
      </c>
      <c r="K7660" s="23"/>
    </row>
    <row r="7661" spans="1:11" ht="12.75" customHeight="1" x14ac:dyDescent="0.25">
      <c r="A7661" s="20">
        <f t="shared" si="239"/>
        <v>43205.833333314775</v>
      </c>
      <c r="B7661" s="29">
        <v>4.79671</v>
      </c>
      <c r="C7661" s="30">
        <v>0.36246</v>
      </c>
      <c r="D7661" s="29">
        <v>311.43889999999999</v>
      </c>
      <c r="E7661" s="29"/>
      <c r="F7661" s="24">
        <f t="shared" si="238"/>
        <v>4.79671</v>
      </c>
      <c r="G7661" s="24">
        <v>4.79671</v>
      </c>
      <c r="I7661" s="23"/>
      <c r="J7661" s="23">
        <v>150</v>
      </c>
      <c r="K7661" s="23"/>
    </row>
    <row r="7662" spans="1:11" ht="12.75" customHeight="1" x14ac:dyDescent="0.25">
      <c r="A7662" s="20">
        <f t="shared" si="239"/>
        <v>43205.874999981439</v>
      </c>
      <c r="B7662" s="29">
        <v>1.4373800000000001</v>
      </c>
      <c r="C7662" s="30">
        <v>0.53447999999999996</v>
      </c>
      <c r="D7662" s="29">
        <v>274.98829999999998</v>
      </c>
      <c r="E7662" s="29"/>
      <c r="F7662" s="24">
        <f t="shared" si="238"/>
        <v>1.4373800000000001</v>
      </c>
      <c r="G7662" s="24">
        <v>1.4373800000000001</v>
      </c>
      <c r="I7662" s="23"/>
      <c r="J7662" s="23">
        <v>150</v>
      </c>
      <c r="K7662" s="23"/>
    </row>
    <row r="7663" spans="1:11" ht="12.75" customHeight="1" x14ac:dyDescent="0.25">
      <c r="A7663" s="20">
        <f t="shared" si="239"/>
        <v>43205.916666648103</v>
      </c>
      <c r="B7663" s="29">
        <v>13.245329999999999</v>
      </c>
      <c r="C7663" s="30">
        <v>0.88549</v>
      </c>
      <c r="D7663" s="29">
        <v>10.92981</v>
      </c>
      <c r="E7663" s="29"/>
      <c r="F7663" s="24">
        <f t="shared" si="238"/>
        <v>13.245329999999999</v>
      </c>
      <c r="G7663" s="24">
        <v>13.245329999999999</v>
      </c>
      <c r="I7663" s="23"/>
      <c r="J7663" s="23">
        <v>150</v>
      </c>
      <c r="K7663" s="23"/>
    </row>
    <row r="7664" spans="1:11" ht="12.75" customHeight="1" x14ac:dyDescent="0.25">
      <c r="A7664" s="20">
        <f t="shared" si="239"/>
        <v>43205.958333314768</v>
      </c>
      <c r="B7664" s="29">
        <v>8.1074599999999997</v>
      </c>
      <c r="C7664" s="30">
        <v>0.45195000000000002</v>
      </c>
      <c r="D7664" s="29">
        <v>59.675400000000003</v>
      </c>
      <c r="E7664" s="29"/>
      <c r="F7664" s="24">
        <f t="shared" si="238"/>
        <v>8.1074599999999997</v>
      </c>
      <c r="G7664" s="24">
        <v>8.1074599999999997</v>
      </c>
      <c r="I7664" s="23"/>
      <c r="J7664" s="23">
        <v>150</v>
      </c>
      <c r="K7664" s="23"/>
    </row>
    <row r="7665" spans="1:11" ht="12.75" customHeight="1" x14ac:dyDescent="0.25">
      <c r="A7665" s="20">
        <f t="shared" si="239"/>
        <v>43205.999999981432</v>
      </c>
      <c r="B7665" s="29">
        <v>4.2547100000000002</v>
      </c>
      <c r="C7665" s="30">
        <v>0.64070000000000005</v>
      </c>
      <c r="D7665" s="29">
        <v>146.78270000000001</v>
      </c>
      <c r="E7665" s="29"/>
      <c r="F7665" s="24">
        <f t="shared" si="238"/>
        <v>4.2547100000000002</v>
      </c>
      <c r="G7665" s="24">
        <v>4.2547100000000002</v>
      </c>
      <c r="I7665" s="23"/>
      <c r="J7665" s="23">
        <v>150</v>
      </c>
      <c r="K7665" s="23"/>
    </row>
    <row r="7666" spans="1:11" ht="12.75" customHeight="1" x14ac:dyDescent="0.25">
      <c r="A7666" s="20">
        <f t="shared" si="239"/>
        <v>43206.041666648096</v>
      </c>
      <c r="B7666" s="29">
        <v>15.8047</v>
      </c>
      <c r="C7666" s="30">
        <v>0.77105000000000001</v>
      </c>
      <c r="D7666" s="29">
        <v>331.10649999999998</v>
      </c>
      <c r="E7666" s="29"/>
      <c r="F7666" s="24">
        <f t="shared" si="238"/>
        <v>15.8047</v>
      </c>
      <c r="G7666" s="24">
        <v>15.8047</v>
      </c>
      <c r="I7666" s="23">
        <f>COUNTIF(G7666:G7689,"&gt;150")</f>
        <v>0</v>
      </c>
      <c r="J7666" s="23">
        <v>150</v>
      </c>
      <c r="K7666" s="23"/>
    </row>
    <row r="7667" spans="1:11" ht="12.75" customHeight="1" x14ac:dyDescent="0.25">
      <c r="A7667" s="20">
        <f t="shared" si="239"/>
        <v>43206.08333331476</v>
      </c>
      <c r="B7667" s="29">
        <v>10.449730000000001</v>
      </c>
      <c r="C7667" s="30">
        <v>0.40955000000000003</v>
      </c>
      <c r="D7667" s="29">
        <v>170.45949999999999</v>
      </c>
      <c r="E7667" s="29"/>
      <c r="F7667" s="24">
        <f t="shared" si="238"/>
        <v>10.449730000000001</v>
      </c>
      <c r="G7667" s="24">
        <v>10.449730000000001</v>
      </c>
      <c r="I7667" s="23"/>
      <c r="J7667" s="23">
        <v>150</v>
      </c>
      <c r="K7667" s="23"/>
    </row>
    <row r="7668" spans="1:11" ht="12.75" customHeight="1" x14ac:dyDescent="0.25">
      <c r="A7668" s="20">
        <f t="shared" si="239"/>
        <v>43206.124999981424</v>
      </c>
      <c r="B7668" s="29">
        <v>9.1769200000000009</v>
      </c>
      <c r="C7668" s="30">
        <v>1.22814</v>
      </c>
      <c r="D7668" s="29">
        <v>15.73555</v>
      </c>
      <c r="E7668" s="29"/>
      <c r="F7668" s="24">
        <f t="shared" si="238"/>
        <v>9.1769200000000009</v>
      </c>
      <c r="G7668" s="24">
        <v>9.1769200000000009</v>
      </c>
      <c r="I7668" s="23"/>
      <c r="J7668" s="23">
        <v>150</v>
      </c>
      <c r="K7668" s="23"/>
    </row>
    <row r="7669" spans="1:11" ht="12.75" customHeight="1" x14ac:dyDescent="0.25">
      <c r="A7669" s="20">
        <f t="shared" si="239"/>
        <v>43206.166666648089</v>
      </c>
      <c r="B7669" s="29">
        <v>1.5612900000000001</v>
      </c>
      <c r="C7669" s="30">
        <v>0.63102000000000003</v>
      </c>
      <c r="D7669" s="29">
        <v>104.5937</v>
      </c>
      <c r="E7669" s="29"/>
      <c r="F7669" s="24">
        <f t="shared" si="238"/>
        <v>1.5612900000000001</v>
      </c>
      <c r="G7669" s="24">
        <v>1.5612900000000001</v>
      </c>
      <c r="I7669" s="23"/>
      <c r="J7669" s="23">
        <v>150</v>
      </c>
      <c r="K7669" s="23"/>
    </row>
    <row r="7670" spans="1:11" ht="12.75" customHeight="1" x14ac:dyDescent="0.25">
      <c r="A7670" s="20">
        <f t="shared" si="239"/>
        <v>43206.208333314753</v>
      </c>
      <c r="B7670" s="29">
        <v>9.6958800000000007</v>
      </c>
      <c r="C7670" s="30">
        <v>1.36819</v>
      </c>
      <c r="D7670" s="29">
        <v>17.83858</v>
      </c>
      <c r="E7670" s="29"/>
      <c r="F7670" s="24">
        <f t="shared" si="238"/>
        <v>9.6958800000000007</v>
      </c>
      <c r="G7670" s="24">
        <v>9.6958800000000007</v>
      </c>
      <c r="I7670" s="23"/>
      <c r="J7670" s="23">
        <v>150</v>
      </c>
      <c r="K7670" s="23"/>
    </row>
    <row r="7671" spans="1:11" ht="12.75" customHeight="1" x14ac:dyDescent="0.25">
      <c r="A7671" s="20">
        <f t="shared" si="239"/>
        <v>43206.249999981417</v>
      </c>
      <c r="B7671" s="29">
        <v>10.285830000000001</v>
      </c>
      <c r="C7671" s="30">
        <v>1.8350500000000001</v>
      </c>
      <c r="D7671" s="29">
        <v>346.92099999999999</v>
      </c>
      <c r="E7671" s="29"/>
      <c r="F7671" s="24">
        <f t="shared" si="238"/>
        <v>10.285830000000001</v>
      </c>
      <c r="G7671" s="24">
        <v>10.285830000000001</v>
      </c>
      <c r="I7671" s="23"/>
      <c r="J7671" s="23">
        <v>150</v>
      </c>
      <c r="K7671" s="23"/>
    </row>
    <row r="7672" spans="1:11" ht="12.75" customHeight="1" x14ac:dyDescent="0.25">
      <c r="A7672" s="20">
        <f t="shared" si="239"/>
        <v>43206.291666648081</v>
      </c>
      <c r="B7672" s="29">
        <v>5.6377899999999999</v>
      </c>
      <c r="C7672" s="30">
        <v>2.1875100000000001</v>
      </c>
      <c r="D7672" s="29">
        <v>334.28030000000001</v>
      </c>
      <c r="E7672" s="29"/>
      <c r="F7672" s="24">
        <f t="shared" si="238"/>
        <v>5.6377899999999999</v>
      </c>
      <c r="G7672" s="24">
        <v>5.6377899999999999</v>
      </c>
      <c r="I7672" s="23"/>
      <c r="J7672" s="23">
        <v>150</v>
      </c>
      <c r="K7672" s="23"/>
    </row>
    <row r="7673" spans="1:11" ht="12.75" customHeight="1" x14ac:dyDescent="0.25">
      <c r="A7673" s="20">
        <f t="shared" si="239"/>
        <v>43206.333333314746</v>
      </c>
      <c r="B7673" s="29">
        <v>11.85242</v>
      </c>
      <c r="C7673" s="30">
        <v>3.9679600000000002</v>
      </c>
      <c r="D7673" s="29">
        <v>322.83600000000001</v>
      </c>
      <c r="E7673" s="29"/>
      <c r="F7673" s="24">
        <f t="shared" si="238"/>
        <v>11.85242</v>
      </c>
      <c r="G7673" s="24">
        <v>11.85242</v>
      </c>
      <c r="I7673" s="23"/>
      <c r="J7673" s="23">
        <v>150</v>
      </c>
      <c r="K7673" s="23"/>
    </row>
    <row r="7674" spans="1:11" ht="12.75" customHeight="1" x14ac:dyDescent="0.25">
      <c r="A7674" s="20">
        <f t="shared" si="239"/>
        <v>43206.37499998141</v>
      </c>
      <c r="B7674" s="29">
        <v>5.4468800000000002</v>
      </c>
      <c r="C7674" s="30">
        <v>1.7415700000000001</v>
      </c>
      <c r="D7674" s="29">
        <v>339.8886</v>
      </c>
      <c r="E7674" s="29"/>
      <c r="F7674" s="24">
        <f t="shared" si="238"/>
        <v>5.4468800000000002</v>
      </c>
      <c r="G7674" s="24">
        <v>5.4468800000000002</v>
      </c>
      <c r="I7674" s="23"/>
      <c r="J7674" s="23">
        <v>150</v>
      </c>
      <c r="K7674" s="23"/>
    </row>
    <row r="7675" spans="1:11" ht="12.75" customHeight="1" x14ac:dyDescent="0.25">
      <c r="A7675" s="20">
        <f t="shared" si="239"/>
        <v>43206.416666648074</v>
      </c>
      <c r="B7675" s="29">
        <v>15.38958</v>
      </c>
      <c r="C7675" s="30">
        <v>3.0036900000000002</v>
      </c>
      <c r="D7675" s="29">
        <v>335.35210000000001</v>
      </c>
      <c r="E7675" s="29"/>
      <c r="F7675" s="24">
        <f t="shared" si="238"/>
        <v>15.38958</v>
      </c>
      <c r="G7675" s="24">
        <v>15.38958</v>
      </c>
      <c r="I7675" s="23"/>
      <c r="J7675" s="23">
        <v>150</v>
      </c>
      <c r="K7675" s="23"/>
    </row>
    <row r="7676" spans="1:11" ht="12.75" customHeight="1" x14ac:dyDescent="0.25">
      <c r="A7676" s="20">
        <f t="shared" si="239"/>
        <v>43206.458333314738</v>
      </c>
      <c r="B7676" s="29">
        <v>23.571670000000001</v>
      </c>
      <c r="C7676" s="30">
        <v>4.6763700000000004</v>
      </c>
      <c r="D7676" s="29">
        <v>321.42419999999998</v>
      </c>
      <c r="E7676" s="29"/>
      <c r="F7676" s="24">
        <f t="shared" si="238"/>
        <v>23.571670000000001</v>
      </c>
      <c r="G7676" s="24">
        <v>23.571670000000001</v>
      </c>
      <c r="I7676" s="23"/>
      <c r="J7676" s="23">
        <v>150</v>
      </c>
      <c r="K7676" s="23"/>
    </row>
    <row r="7677" spans="1:11" ht="12.75" customHeight="1" x14ac:dyDescent="0.25">
      <c r="A7677" s="20">
        <f t="shared" si="239"/>
        <v>43206.499999981403</v>
      </c>
      <c r="B7677" s="29">
        <v>5.2960000000000003</v>
      </c>
      <c r="C7677" s="30">
        <v>3.88192</v>
      </c>
      <c r="D7677" s="29">
        <v>303.39909999999998</v>
      </c>
      <c r="E7677" s="29"/>
      <c r="F7677" s="24">
        <f t="shared" si="238"/>
        <v>5.2960000000000003</v>
      </c>
      <c r="G7677" s="24">
        <v>5.2960000000000003</v>
      </c>
      <c r="I7677" s="23"/>
      <c r="J7677" s="23">
        <v>150</v>
      </c>
      <c r="K7677" s="23"/>
    </row>
    <row r="7678" spans="1:11" ht="12.75" customHeight="1" x14ac:dyDescent="0.25">
      <c r="A7678" s="20">
        <f t="shared" si="239"/>
        <v>43206.541666648067</v>
      </c>
      <c r="B7678" s="29"/>
      <c r="C7678" s="30">
        <v>4.82158</v>
      </c>
      <c r="D7678" s="29">
        <v>300.08659999999998</v>
      </c>
      <c r="E7678" s="29"/>
      <c r="F7678" s="24" t="str">
        <f t="shared" si="238"/>
        <v/>
      </c>
      <c r="G7678" s="24" t="s">
        <v>189</v>
      </c>
      <c r="I7678" s="23"/>
      <c r="J7678" s="23">
        <v>150</v>
      </c>
      <c r="K7678" s="23"/>
    </row>
    <row r="7679" spans="1:11" ht="12.75" customHeight="1" x14ac:dyDescent="0.25">
      <c r="A7679" s="20">
        <f t="shared" si="239"/>
        <v>43206.583333314731</v>
      </c>
      <c r="B7679" s="29">
        <v>19.215399999999999</v>
      </c>
      <c r="C7679" s="30">
        <v>4.5039899999999999</v>
      </c>
      <c r="D7679" s="29">
        <v>295.56560000000002</v>
      </c>
      <c r="E7679" s="29"/>
      <c r="F7679" s="24">
        <f t="shared" si="238"/>
        <v>19.215399999999999</v>
      </c>
      <c r="G7679" s="24">
        <v>19.215399999999999</v>
      </c>
      <c r="I7679" s="23"/>
      <c r="J7679" s="23">
        <v>150</v>
      </c>
      <c r="K7679" s="23"/>
    </row>
    <row r="7680" spans="1:11" ht="12.75" customHeight="1" x14ac:dyDescent="0.25">
      <c r="A7680" s="20">
        <f t="shared" si="239"/>
        <v>43206.624999981395</v>
      </c>
      <c r="B7680" s="29">
        <v>35.832749999999997</v>
      </c>
      <c r="C7680" s="30">
        <v>4.49186</v>
      </c>
      <c r="D7680" s="29">
        <v>252.42140000000001</v>
      </c>
      <c r="E7680" s="29"/>
      <c r="F7680" s="24">
        <f t="shared" si="238"/>
        <v>35.832749999999997</v>
      </c>
      <c r="G7680" s="24">
        <v>35.832749999999997</v>
      </c>
      <c r="I7680" s="23"/>
      <c r="J7680" s="23">
        <v>150</v>
      </c>
      <c r="K7680" s="23"/>
    </row>
    <row r="7681" spans="1:11" ht="12.75" customHeight="1" x14ac:dyDescent="0.25">
      <c r="A7681" s="20">
        <f t="shared" si="239"/>
        <v>43206.66666664806</v>
      </c>
      <c r="B7681" s="29">
        <v>35.55292</v>
      </c>
      <c r="C7681" s="30">
        <v>4.6500000000000004</v>
      </c>
      <c r="D7681" s="29">
        <v>266.7876</v>
      </c>
      <c r="E7681" s="29"/>
      <c r="F7681" s="24">
        <f t="shared" si="238"/>
        <v>35.55292</v>
      </c>
      <c r="G7681" s="24">
        <v>35.55292</v>
      </c>
      <c r="I7681" s="23"/>
      <c r="J7681" s="23">
        <v>150</v>
      </c>
      <c r="K7681" s="23"/>
    </row>
    <row r="7682" spans="1:11" ht="12.75" customHeight="1" x14ac:dyDescent="0.25">
      <c r="A7682" s="20">
        <f t="shared" si="239"/>
        <v>43206.708333314724</v>
      </c>
      <c r="B7682" s="29">
        <v>46.964919999999999</v>
      </c>
      <c r="C7682" s="30">
        <v>4.2860399999999998</v>
      </c>
      <c r="D7682" s="29">
        <v>275.98329999999999</v>
      </c>
      <c r="E7682" s="29"/>
      <c r="F7682" s="24">
        <f t="shared" si="238"/>
        <v>46.964919999999999</v>
      </c>
      <c r="G7682" s="24">
        <v>46.964919999999999</v>
      </c>
      <c r="I7682" s="23"/>
      <c r="J7682" s="23">
        <v>150</v>
      </c>
      <c r="K7682" s="23"/>
    </row>
    <row r="7683" spans="1:11" ht="12.75" customHeight="1" x14ac:dyDescent="0.25">
      <c r="A7683" s="20">
        <f t="shared" si="239"/>
        <v>43206.749999981388</v>
      </c>
      <c r="B7683" s="29">
        <v>62.100790000000003</v>
      </c>
      <c r="C7683" s="30">
        <v>1.49224</v>
      </c>
      <c r="D7683" s="29">
        <v>298.89190000000002</v>
      </c>
      <c r="E7683" s="29"/>
      <c r="F7683" s="24">
        <f t="shared" si="238"/>
        <v>62.100790000000003</v>
      </c>
      <c r="G7683" s="24">
        <v>62.100790000000003</v>
      </c>
      <c r="I7683" s="23"/>
      <c r="J7683" s="23">
        <v>150</v>
      </c>
      <c r="K7683" s="23"/>
    </row>
    <row r="7684" spans="1:11" ht="12.75" customHeight="1" x14ac:dyDescent="0.25">
      <c r="A7684" s="20">
        <f t="shared" si="239"/>
        <v>43206.791666648052</v>
      </c>
      <c r="B7684" s="29">
        <v>33.860669999999999</v>
      </c>
      <c r="C7684" s="30">
        <v>0.27783999999999998</v>
      </c>
      <c r="D7684" s="29">
        <v>50.983730000000001</v>
      </c>
      <c r="E7684" s="29"/>
      <c r="F7684" s="24">
        <f t="shared" si="238"/>
        <v>33.860669999999999</v>
      </c>
      <c r="G7684" s="24">
        <v>33.860669999999999</v>
      </c>
      <c r="I7684" s="23"/>
      <c r="J7684" s="23">
        <v>150</v>
      </c>
      <c r="K7684" s="23"/>
    </row>
    <row r="7685" spans="1:11" ht="12.75" customHeight="1" x14ac:dyDescent="0.25">
      <c r="A7685" s="20">
        <f t="shared" si="239"/>
        <v>43206.833333314717</v>
      </c>
      <c r="B7685" s="29">
        <v>18.678380000000001</v>
      </c>
      <c r="C7685" s="30">
        <v>0.52303999999999995</v>
      </c>
      <c r="D7685" s="29">
        <v>253.06700000000001</v>
      </c>
      <c r="E7685" s="29"/>
      <c r="F7685" s="24">
        <f t="shared" si="238"/>
        <v>18.678380000000001</v>
      </c>
      <c r="G7685" s="24">
        <v>18.678380000000001</v>
      </c>
      <c r="I7685" s="23"/>
      <c r="J7685" s="23">
        <v>150</v>
      </c>
      <c r="K7685" s="23"/>
    </row>
    <row r="7686" spans="1:11" ht="12.75" customHeight="1" x14ac:dyDescent="0.25">
      <c r="A7686" s="20">
        <f t="shared" si="239"/>
        <v>43206.874999981381</v>
      </c>
      <c r="B7686" s="29">
        <v>9.6742500000000007</v>
      </c>
      <c r="C7686" s="30">
        <v>0.71875</v>
      </c>
      <c r="D7686" s="29">
        <v>262.84359999999998</v>
      </c>
      <c r="E7686" s="29"/>
      <c r="F7686" s="24">
        <f t="shared" si="238"/>
        <v>9.6742500000000007</v>
      </c>
      <c r="G7686" s="24">
        <v>9.6742500000000007</v>
      </c>
      <c r="I7686" s="23"/>
      <c r="J7686" s="23">
        <v>150</v>
      </c>
      <c r="K7686" s="23"/>
    </row>
    <row r="7687" spans="1:11" ht="12.75" customHeight="1" x14ac:dyDescent="0.25">
      <c r="A7687" s="20">
        <f t="shared" si="239"/>
        <v>43206.916666648045</v>
      </c>
      <c r="B7687" s="29">
        <v>6.17692</v>
      </c>
      <c r="C7687" s="30">
        <v>0.72867000000000004</v>
      </c>
      <c r="D7687" s="29">
        <v>291.03320000000002</v>
      </c>
      <c r="E7687" s="29"/>
      <c r="F7687" s="24">
        <f t="shared" si="238"/>
        <v>6.17692</v>
      </c>
      <c r="G7687" s="24">
        <v>6.17692</v>
      </c>
      <c r="I7687" s="23"/>
      <c r="J7687" s="23">
        <v>150</v>
      </c>
      <c r="K7687" s="23"/>
    </row>
    <row r="7688" spans="1:11" ht="12.75" customHeight="1" x14ac:dyDescent="0.25">
      <c r="A7688" s="20">
        <f t="shared" si="239"/>
        <v>43206.958333314709</v>
      </c>
      <c r="B7688" s="29">
        <v>15.26642</v>
      </c>
      <c r="C7688" s="30">
        <v>0.45802999999999999</v>
      </c>
      <c r="D7688" s="29">
        <v>307.36430000000001</v>
      </c>
      <c r="E7688" s="29"/>
      <c r="F7688" s="24">
        <f t="shared" si="238"/>
        <v>15.26642</v>
      </c>
      <c r="G7688" s="24">
        <v>15.26642</v>
      </c>
      <c r="I7688" s="23"/>
      <c r="J7688" s="23">
        <v>150</v>
      </c>
      <c r="K7688" s="23"/>
    </row>
    <row r="7689" spans="1:11" ht="12.75" customHeight="1" x14ac:dyDescent="0.25">
      <c r="A7689" s="20">
        <f t="shared" si="239"/>
        <v>43206.999999981374</v>
      </c>
      <c r="B7689" s="29"/>
      <c r="C7689" s="30">
        <v>0.45438000000000001</v>
      </c>
      <c r="D7689" s="29">
        <v>258.91359999999997</v>
      </c>
      <c r="E7689" s="29"/>
      <c r="F7689" s="24" t="str">
        <f t="shared" si="238"/>
        <v/>
      </c>
      <c r="G7689" s="24" t="s">
        <v>189</v>
      </c>
      <c r="I7689" s="23"/>
      <c r="J7689" s="23">
        <v>150</v>
      </c>
      <c r="K7689" s="23"/>
    </row>
    <row r="7690" spans="1:11" ht="12.75" customHeight="1" x14ac:dyDescent="0.25">
      <c r="A7690" s="20">
        <f t="shared" si="239"/>
        <v>43207.041666648038</v>
      </c>
      <c r="B7690" s="29">
        <v>-0.2029</v>
      </c>
      <c r="C7690" s="30">
        <v>0.36981999999999998</v>
      </c>
      <c r="D7690" s="29">
        <v>270.47269999999997</v>
      </c>
      <c r="E7690" s="29"/>
      <c r="F7690" s="24" t="str">
        <f t="shared" si="238"/>
        <v/>
      </c>
      <c r="G7690" s="24" t="s">
        <v>189</v>
      </c>
      <c r="I7690" s="23">
        <f>COUNTIF(G7690:G7713,"&gt;150")</f>
        <v>0</v>
      </c>
      <c r="J7690" s="23">
        <v>150</v>
      </c>
      <c r="K7690" s="23"/>
    </row>
    <row r="7691" spans="1:11" ht="12.75" customHeight="1" x14ac:dyDescent="0.25">
      <c r="A7691" s="20">
        <f t="shared" si="239"/>
        <v>43207.083333314702</v>
      </c>
      <c r="B7691" s="29">
        <v>-0.51846000000000003</v>
      </c>
      <c r="C7691" s="30">
        <v>0.35887999999999998</v>
      </c>
      <c r="D7691" s="29">
        <v>264.68239999999997</v>
      </c>
      <c r="E7691" s="29"/>
      <c r="F7691" s="24" t="str">
        <f t="shared" ref="F7691:F7754" si="240">IF(AND(B7691&gt;0,ISNUMBER(B7691)),B7691,"")</f>
        <v/>
      </c>
      <c r="G7691" s="24" t="s">
        <v>189</v>
      </c>
      <c r="I7691" s="23"/>
      <c r="J7691" s="23">
        <v>150</v>
      </c>
      <c r="K7691" s="23"/>
    </row>
    <row r="7692" spans="1:11" ht="12.75" customHeight="1" x14ac:dyDescent="0.25">
      <c r="A7692" s="20">
        <f t="shared" ref="A7692:A7755" si="241">A7691+1/24</f>
        <v>43207.124999981366</v>
      </c>
      <c r="B7692" s="29">
        <v>9.7937899999999996</v>
      </c>
      <c r="C7692" s="30">
        <v>0.42906</v>
      </c>
      <c r="D7692" s="29">
        <v>300.65050000000002</v>
      </c>
      <c r="E7692" s="29"/>
      <c r="F7692" s="24">
        <f t="shared" si="240"/>
        <v>9.7937899999999996</v>
      </c>
      <c r="G7692" s="24">
        <v>9.7937899999999996</v>
      </c>
      <c r="I7692" s="23"/>
      <c r="J7692" s="23">
        <v>150</v>
      </c>
      <c r="K7692" s="23"/>
    </row>
    <row r="7693" spans="1:11" ht="12.75" customHeight="1" x14ac:dyDescent="0.25">
      <c r="A7693" s="20">
        <f t="shared" si="241"/>
        <v>43207.166666648031</v>
      </c>
      <c r="B7693" s="29">
        <v>8.1750399999999992</v>
      </c>
      <c r="C7693" s="30">
        <v>0.39628000000000002</v>
      </c>
      <c r="D7693" s="29">
        <v>322.00240000000002</v>
      </c>
      <c r="E7693" s="29"/>
      <c r="F7693" s="24">
        <f t="shared" si="240"/>
        <v>8.1750399999999992</v>
      </c>
      <c r="G7693" s="24">
        <v>8.1750399999999992</v>
      </c>
      <c r="I7693" s="23"/>
      <c r="J7693" s="23">
        <v>150</v>
      </c>
      <c r="K7693" s="23"/>
    </row>
    <row r="7694" spans="1:11" ht="12.75" customHeight="1" x14ac:dyDescent="0.25">
      <c r="A7694" s="20">
        <f t="shared" si="241"/>
        <v>43207.208333314695</v>
      </c>
      <c r="B7694" s="29">
        <v>0.31767000000000001</v>
      </c>
      <c r="C7694" s="30">
        <v>0.43298999999999999</v>
      </c>
      <c r="D7694" s="29">
        <v>271.69909999999999</v>
      </c>
      <c r="E7694" s="29"/>
      <c r="F7694" s="24">
        <f t="shared" si="240"/>
        <v>0.31767000000000001</v>
      </c>
      <c r="G7694" s="24">
        <v>0.31767000000000001</v>
      </c>
      <c r="I7694" s="23"/>
      <c r="J7694" s="23">
        <v>150</v>
      </c>
      <c r="K7694" s="23"/>
    </row>
    <row r="7695" spans="1:11" ht="12.75" customHeight="1" x14ac:dyDescent="0.25">
      <c r="A7695" s="20">
        <f t="shared" si="241"/>
        <v>43207.249999981359</v>
      </c>
      <c r="B7695" s="29">
        <v>3.714</v>
      </c>
      <c r="C7695" s="30">
        <v>0.43498999999999999</v>
      </c>
      <c r="D7695" s="29">
        <v>241.666</v>
      </c>
      <c r="E7695" s="29"/>
      <c r="F7695" s="24">
        <f t="shared" si="240"/>
        <v>3.714</v>
      </c>
      <c r="G7695" s="24">
        <v>3.714</v>
      </c>
      <c r="I7695" s="23"/>
      <c r="J7695" s="23">
        <v>150</v>
      </c>
      <c r="K7695" s="23"/>
    </row>
    <row r="7696" spans="1:11" ht="12.75" customHeight="1" x14ac:dyDescent="0.25">
      <c r="A7696" s="20">
        <f t="shared" si="241"/>
        <v>43207.291666648023</v>
      </c>
      <c r="B7696" s="29">
        <v>10.26792</v>
      </c>
      <c r="C7696" s="30">
        <v>0.30209999999999998</v>
      </c>
      <c r="D7696" s="29">
        <v>71.344809999999995</v>
      </c>
      <c r="E7696" s="29"/>
      <c r="F7696" s="24">
        <f t="shared" si="240"/>
        <v>10.26792</v>
      </c>
      <c r="G7696" s="24">
        <v>10.26792</v>
      </c>
      <c r="I7696" s="23"/>
      <c r="J7696" s="23">
        <v>150</v>
      </c>
      <c r="K7696" s="23"/>
    </row>
    <row r="7697" spans="1:11" ht="12.75" customHeight="1" x14ac:dyDescent="0.25">
      <c r="A7697" s="20">
        <f t="shared" si="241"/>
        <v>43207.333333314687</v>
      </c>
      <c r="B7697" s="29">
        <v>11.554209999999999</v>
      </c>
      <c r="C7697" s="30">
        <v>0.31141999999999997</v>
      </c>
      <c r="D7697" s="29">
        <v>254.48490000000001</v>
      </c>
      <c r="E7697" s="29"/>
      <c r="F7697" s="24">
        <f t="shared" si="240"/>
        <v>11.554209999999999</v>
      </c>
      <c r="G7697" s="24">
        <v>11.554209999999999</v>
      </c>
      <c r="I7697" s="23"/>
      <c r="J7697" s="23">
        <v>150</v>
      </c>
      <c r="K7697" s="23"/>
    </row>
    <row r="7698" spans="1:11" ht="12.75" customHeight="1" x14ac:dyDescent="0.25">
      <c r="A7698" s="20">
        <f t="shared" si="241"/>
        <v>43207.374999981352</v>
      </c>
      <c r="B7698" s="29"/>
      <c r="C7698" s="30">
        <v>0.33285999999999999</v>
      </c>
      <c r="D7698" s="29">
        <v>243.45240000000001</v>
      </c>
      <c r="E7698" s="29"/>
      <c r="F7698" s="24" t="str">
        <f t="shared" si="240"/>
        <v/>
      </c>
      <c r="G7698" s="24" t="s">
        <v>189</v>
      </c>
      <c r="I7698" s="23"/>
      <c r="J7698" s="23">
        <v>150</v>
      </c>
      <c r="K7698" s="23"/>
    </row>
    <row r="7699" spans="1:11" ht="12.75" customHeight="1" x14ac:dyDescent="0.25">
      <c r="A7699" s="20">
        <f t="shared" si="241"/>
        <v>43207.416666648016</v>
      </c>
      <c r="B7699" s="29">
        <v>12.2285</v>
      </c>
      <c r="C7699" s="30">
        <v>1.1329</v>
      </c>
      <c r="D7699" s="29">
        <v>7.7671200000000002</v>
      </c>
      <c r="E7699" s="29"/>
      <c r="F7699" s="24">
        <f t="shared" si="240"/>
        <v>12.2285</v>
      </c>
      <c r="G7699" s="24">
        <v>12.2285</v>
      </c>
      <c r="I7699" s="23"/>
      <c r="J7699" s="23">
        <v>150</v>
      </c>
      <c r="K7699" s="23"/>
    </row>
    <row r="7700" spans="1:11" ht="12.75" customHeight="1" x14ac:dyDescent="0.25">
      <c r="A7700" s="20">
        <f t="shared" si="241"/>
        <v>43207.45833331468</v>
      </c>
      <c r="B7700" s="29">
        <v>34.825870000000002</v>
      </c>
      <c r="C7700" s="30">
        <v>2.8037000000000001</v>
      </c>
      <c r="D7700" s="29">
        <v>309.2319</v>
      </c>
      <c r="E7700" s="29"/>
      <c r="F7700" s="24">
        <f t="shared" si="240"/>
        <v>34.825870000000002</v>
      </c>
      <c r="G7700" s="24">
        <v>34.825870000000002</v>
      </c>
      <c r="I7700" s="23"/>
      <c r="J7700" s="23">
        <v>150</v>
      </c>
      <c r="K7700" s="23"/>
    </row>
    <row r="7701" spans="1:11" ht="12.75" customHeight="1" x14ac:dyDescent="0.25">
      <c r="A7701" s="20">
        <f t="shared" si="241"/>
        <v>43207.499999981344</v>
      </c>
      <c r="B7701" s="29">
        <v>24.820540000000001</v>
      </c>
      <c r="C7701" s="30">
        <v>2.7363499999999998</v>
      </c>
      <c r="D7701" s="29">
        <v>317.99029999999999</v>
      </c>
      <c r="E7701" s="29"/>
      <c r="F7701" s="24">
        <f t="shared" si="240"/>
        <v>24.820540000000001</v>
      </c>
      <c r="G7701" s="24">
        <v>24.820540000000001</v>
      </c>
      <c r="I7701" s="23"/>
      <c r="J7701" s="23">
        <v>150</v>
      </c>
      <c r="K7701" s="23"/>
    </row>
    <row r="7702" spans="1:11" ht="12.75" customHeight="1" x14ac:dyDescent="0.25">
      <c r="A7702" s="20">
        <f t="shared" si="241"/>
        <v>43207.541666648009</v>
      </c>
      <c r="B7702" s="29">
        <v>31.185169999999999</v>
      </c>
      <c r="C7702" s="30">
        <v>2.8103600000000002</v>
      </c>
      <c r="D7702" s="29">
        <v>346.79790000000003</v>
      </c>
      <c r="E7702" s="29"/>
      <c r="F7702" s="24">
        <f t="shared" si="240"/>
        <v>31.185169999999999</v>
      </c>
      <c r="G7702" s="24">
        <v>31.185169999999999</v>
      </c>
      <c r="I7702" s="23"/>
      <c r="J7702" s="23">
        <v>150</v>
      </c>
      <c r="K7702" s="23"/>
    </row>
    <row r="7703" spans="1:11" ht="12.75" customHeight="1" x14ac:dyDescent="0.25">
      <c r="A7703" s="20">
        <f t="shared" si="241"/>
        <v>43207.583333314673</v>
      </c>
      <c r="B7703" s="29">
        <v>45.441330000000001</v>
      </c>
      <c r="C7703" s="30">
        <v>2.57951</v>
      </c>
      <c r="D7703" s="29">
        <v>336.35039999999998</v>
      </c>
      <c r="E7703" s="29"/>
      <c r="F7703" s="24">
        <f t="shared" si="240"/>
        <v>45.441330000000001</v>
      </c>
      <c r="G7703" s="24">
        <v>45.441330000000001</v>
      </c>
      <c r="I7703" s="23"/>
      <c r="J7703" s="23">
        <v>150</v>
      </c>
      <c r="K7703" s="23"/>
    </row>
    <row r="7704" spans="1:11" ht="12.75" customHeight="1" x14ac:dyDescent="0.25">
      <c r="A7704" s="20">
        <f t="shared" si="241"/>
        <v>43207.624999981337</v>
      </c>
      <c r="B7704" s="29">
        <v>29.55537</v>
      </c>
      <c r="C7704" s="30">
        <v>2.5143300000000002</v>
      </c>
      <c r="D7704" s="29">
        <v>305.85480000000001</v>
      </c>
      <c r="E7704" s="29"/>
      <c r="F7704" s="24">
        <f t="shared" si="240"/>
        <v>29.55537</v>
      </c>
      <c r="G7704" s="24">
        <v>29.55537</v>
      </c>
      <c r="I7704" s="23"/>
      <c r="J7704" s="23">
        <v>150</v>
      </c>
      <c r="K7704" s="23"/>
    </row>
    <row r="7705" spans="1:11" ht="12.75" customHeight="1" x14ac:dyDescent="0.25">
      <c r="A7705" s="20">
        <f t="shared" si="241"/>
        <v>43207.666666648001</v>
      </c>
      <c r="B7705" s="29">
        <v>9.2535399999999992</v>
      </c>
      <c r="C7705" s="30">
        <v>3.71624</v>
      </c>
      <c r="D7705" s="29">
        <v>314.69959999999998</v>
      </c>
      <c r="E7705" s="29"/>
      <c r="F7705" s="24">
        <f t="shared" si="240"/>
        <v>9.2535399999999992</v>
      </c>
      <c r="G7705" s="24">
        <v>9.2535399999999992</v>
      </c>
      <c r="I7705" s="23"/>
      <c r="J7705" s="23">
        <v>150</v>
      </c>
      <c r="K7705" s="23"/>
    </row>
    <row r="7706" spans="1:11" ht="12.75" customHeight="1" x14ac:dyDescent="0.25">
      <c r="A7706" s="20">
        <f t="shared" si="241"/>
        <v>43207.708333314666</v>
      </c>
      <c r="B7706" s="29">
        <v>-0.26141999999999999</v>
      </c>
      <c r="C7706" s="30">
        <v>3.34491</v>
      </c>
      <c r="D7706" s="29">
        <v>300.82260000000002</v>
      </c>
      <c r="E7706" s="29"/>
      <c r="F7706" s="24" t="str">
        <f t="shared" si="240"/>
        <v/>
      </c>
      <c r="G7706" s="24" t="s">
        <v>189</v>
      </c>
      <c r="I7706" s="23"/>
      <c r="J7706" s="23">
        <v>150</v>
      </c>
      <c r="K7706" s="23"/>
    </row>
    <row r="7707" spans="1:11" ht="12.75" customHeight="1" x14ac:dyDescent="0.25">
      <c r="A7707" s="20">
        <f t="shared" si="241"/>
        <v>43207.74999998133</v>
      </c>
      <c r="B7707" s="29">
        <v>6.9243800000000002</v>
      </c>
      <c r="C7707" s="30">
        <v>2.0564399999999998</v>
      </c>
      <c r="D7707" s="29">
        <v>290.88459999999998</v>
      </c>
      <c r="E7707" s="29"/>
      <c r="F7707" s="24">
        <f t="shared" si="240"/>
        <v>6.9243800000000002</v>
      </c>
      <c r="G7707" s="24">
        <v>6.9243800000000002</v>
      </c>
      <c r="I7707" s="23"/>
      <c r="J7707" s="23">
        <v>150</v>
      </c>
      <c r="K7707" s="23"/>
    </row>
    <row r="7708" spans="1:11" ht="12.75" customHeight="1" x14ac:dyDescent="0.25">
      <c r="A7708" s="20">
        <f t="shared" si="241"/>
        <v>43207.791666647994</v>
      </c>
      <c r="B7708" s="29">
        <v>10.178459999999999</v>
      </c>
      <c r="C7708" s="30">
        <v>2.0125299999999999</v>
      </c>
      <c r="D7708" s="29">
        <v>290.31220000000002</v>
      </c>
      <c r="E7708" s="29"/>
      <c r="F7708" s="24">
        <f t="shared" si="240"/>
        <v>10.178459999999999</v>
      </c>
      <c r="G7708" s="24">
        <v>10.178459999999999</v>
      </c>
      <c r="I7708" s="23"/>
      <c r="J7708" s="23">
        <v>150</v>
      </c>
      <c r="K7708" s="23"/>
    </row>
    <row r="7709" spans="1:11" ht="12.75" customHeight="1" x14ac:dyDescent="0.25">
      <c r="A7709" s="20">
        <f t="shared" si="241"/>
        <v>43207.833333314658</v>
      </c>
      <c r="B7709" s="29">
        <v>17.47025</v>
      </c>
      <c r="C7709" s="30">
        <v>2.4197600000000001</v>
      </c>
      <c r="D7709" s="29">
        <v>290.74669999999998</v>
      </c>
      <c r="E7709" s="29"/>
      <c r="F7709" s="24">
        <f t="shared" si="240"/>
        <v>17.47025</v>
      </c>
      <c r="G7709" s="24">
        <v>17.47025</v>
      </c>
      <c r="I7709" s="23"/>
      <c r="J7709" s="23">
        <v>150</v>
      </c>
      <c r="K7709" s="23"/>
    </row>
    <row r="7710" spans="1:11" ht="12.75" customHeight="1" x14ac:dyDescent="0.25">
      <c r="A7710" s="20">
        <f t="shared" si="241"/>
        <v>43207.874999981323</v>
      </c>
      <c r="B7710" s="29">
        <v>19.637170000000001</v>
      </c>
      <c r="C7710" s="30">
        <v>2.1023999999999998</v>
      </c>
      <c r="D7710" s="29">
        <v>285.2484</v>
      </c>
      <c r="E7710" s="29"/>
      <c r="F7710" s="24">
        <f t="shared" si="240"/>
        <v>19.637170000000001</v>
      </c>
      <c r="G7710" s="24">
        <v>19.637170000000001</v>
      </c>
      <c r="I7710" s="23"/>
      <c r="J7710" s="23">
        <v>150</v>
      </c>
      <c r="K7710" s="23"/>
    </row>
    <row r="7711" spans="1:11" ht="12.75" customHeight="1" x14ac:dyDescent="0.25">
      <c r="A7711" s="20">
        <f t="shared" si="241"/>
        <v>43207.916666647987</v>
      </c>
      <c r="B7711" s="29">
        <v>24.925999999999998</v>
      </c>
      <c r="C7711" s="30">
        <v>1.5424500000000001</v>
      </c>
      <c r="D7711" s="29">
        <v>279.55630000000002</v>
      </c>
      <c r="E7711" s="29"/>
      <c r="F7711" s="24">
        <f t="shared" si="240"/>
        <v>24.925999999999998</v>
      </c>
      <c r="G7711" s="24">
        <v>24.925999999999998</v>
      </c>
      <c r="I7711" s="23"/>
      <c r="J7711" s="23">
        <v>150</v>
      </c>
      <c r="K7711" s="23"/>
    </row>
    <row r="7712" spans="1:11" ht="12.75" customHeight="1" x14ac:dyDescent="0.25">
      <c r="A7712" s="20">
        <f t="shared" si="241"/>
        <v>43207.958333314651</v>
      </c>
      <c r="B7712" s="29">
        <v>22.366420000000002</v>
      </c>
      <c r="C7712" s="30">
        <v>0.71491000000000005</v>
      </c>
      <c r="D7712" s="29">
        <v>306.59989999999999</v>
      </c>
      <c r="E7712" s="29"/>
      <c r="F7712" s="24">
        <f t="shared" si="240"/>
        <v>22.366420000000002</v>
      </c>
      <c r="G7712" s="24">
        <v>22.366420000000002</v>
      </c>
      <c r="I7712" s="23"/>
      <c r="J7712" s="23">
        <v>150</v>
      </c>
      <c r="K7712" s="23"/>
    </row>
    <row r="7713" spans="1:11" ht="12.75" customHeight="1" x14ac:dyDescent="0.25">
      <c r="A7713" s="20">
        <f t="shared" si="241"/>
        <v>43207.999999981315</v>
      </c>
      <c r="B7713" s="29">
        <v>15.30625</v>
      </c>
      <c r="C7713" s="30">
        <v>0.44218000000000002</v>
      </c>
      <c r="D7713" s="29">
        <v>81.120270000000005</v>
      </c>
      <c r="E7713" s="29"/>
      <c r="F7713" s="24">
        <f t="shared" si="240"/>
        <v>15.30625</v>
      </c>
      <c r="G7713" s="24">
        <v>15.30625</v>
      </c>
      <c r="I7713" s="23"/>
      <c r="J7713" s="23">
        <v>150</v>
      </c>
      <c r="K7713" s="23"/>
    </row>
    <row r="7714" spans="1:11" ht="12.75" customHeight="1" x14ac:dyDescent="0.25">
      <c r="A7714" s="20">
        <f t="shared" si="241"/>
        <v>43208.04166664798</v>
      </c>
      <c r="B7714" s="29">
        <v>16.005600000000001</v>
      </c>
      <c r="C7714" s="30">
        <v>0.37747000000000003</v>
      </c>
      <c r="D7714" s="29">
        <v>275.21800000000002</v>
      </c>
      <c r="E7714" s="29"/>
      <c r="F7714" s="24">
        <f t="shared" si="240"/>
        <v>16.005600000000001</v>
      </c>
      <c r="G7714" s="24">
        <v>16.005600000000001</v>
      </c>
      <c r="I7714" s="23">
        <f>COUNTIF(G7714:G7737,"&gt;150")</f>
        <v>0</v>
      </c>
      <c r="J7714" s="23">
        <v>150</v>
      </c>
      <c r="K7714" s="23"/>
    </row>
    <row r="7715" spans="1:11" ht="12.75" customHeight="1" x14ac:dyDescent="0.25">
      <c r="A7715" s="20">
        <f t="shared" si="241"/>
        <v>43208.083333314644</v>
      </c>
      <c r="B7715" s="29">
        <v>10.3445</v>
      </c>
      <c r="C7715" s="30">
        <v>0.58052999999999999</v>
      </c>
      <c r="D7715" s="29">
        <v>253.8905</v>
      </c>
      <c r="E7715" s="29"/>
      <c r="F7715" s="24">
        <f t="shared" si="240"/>
        <v>10.3445</v>
      </c>
      <c r="G7715" s="24">
        <v>10.3445</v>
      </c>
      <c r="I7715" s="23"/>
      <c r="J7715" s="23">
        <v>150</v>
      </c>
      <c r="K7715" s="23"/>
    </row>
    <row r="7716" spans="1:11" ht="12.75" customHeight="1" x14ac:dyDescent="0.25">
      <c r="A7716" s="20">
        <f t="shared" si="241"/>
        <v>43208.124999981308</v>
      </c>
      <c r="B7716" s="29">
        <v>3.9942500000000001</v>
      </c>
      <c r="C7716" s="30">
        <v>0.33313999999999999</v>
      </c>
      <c r="D7716" s="29">
        <v>242.27170000000001</v>
      </c>
      <c r="E7716" s="29"/>
      <c r="F7716" s="24">
        <f t="shared" si="240"/>
        <v>3.9942500000000001</v>
      </c>
      <c r="G7716" s="24">
        <v>3.9942500000000001</v>
      </c>
      <c r="I7716" s="23"/>
      <c r="J7716" s="23">
        <v>150</v>
      </c>
      <c r="K7716" s="23"/>
    </row>
    <row r="7717" spans="1:11" ht="12.75" customHeight="1" x14ac:dyDescent="0.25">
      <c r="A7717" s="20">
        <f t="shared" si="241"/>
        <v>43208.166666647972</v>
      </c>
      <c r="B7717" s="29">
        <v>8.1940799999999996</v>
      </c>
      <c r="C7717" s="30">
        <v>0.47269</v>
      </c>
      <c r="D7717" s="29">
        <v>285.8202</v>
      </c>
      <c r="E7717" s="29"/>
      <c r="F7717" s="24">
        <f t="shared" si="240"/>
        <v>8.1940799999999996</v>
      </c>
      <c r="G7717" s="24">
        <v>8.1940799999999996</v>
      </c>
      <c r="I7717" s="23"/>
      <c r="J7717" s="23">
        <v>150</v>
      </c>
      <c r="K7717" s="23"/>
    </row>
    <row r="7718" spans="1:11" ht="12.75" customHeight="1" x14ac:dyDescent="0.25">
      <c r="A7718" s="20">
        <f t="shared" si="241"/>
        <v>43208.208333314637</v>
      </c>
      <c r="B7718" s="29">
        <v>3.9971700000000001</v>
      </c>
      <c r="C7718" s="30">
        <v>0.37091000000000002</v>
      </c>
      <c r="D7718" s="29">
        <v>25.92239</v>
      </c>
      <c r="E7718" s="29"/>
      <c r="F7718" s="24">
        <f t="shared" si="240"/>
        <v>3.9971700000000001</v>
      </c>
      <c r="G7718" s="24">
        <v>3.9971700000000001</v>
      </c>
      <c r="I7718" s="23"/>
      <c r="J7718" s="23">
        <v>150</v>
      </c>
      <c r="K7718" s="23"/>
    </row>
    <row r="7719" spans="1:11" ht="12.75" customHeight="1" x14ac:dyDescent="0.25">
      <c r="A7719" s="20">
        <f t="shared" si="241"/>
        <v>43208.249999981301</v>
      </c>
      <c r="B7719" s="29">
        <v>9.1463300000000007</v>
      </c>
      <c r="C7719" s="30">
        <v>0.31907999999999997</v>
      </c>
      <c r="D7719" s="29">
        <v>89.068759999999997</v>
      </c>
      <c r="E7719" s="29"/>
      <c r="F7719" s="24">
        <f t="shared" si="240"/>
        <v>9.1463300000000007</v>
      </c>
      <c r="G7719" s="24">
        <v>9.1463300000000007</v>
      </c>
      <c r="I7719" s="23"/>
      <c r="J7719" s="23">
        <v>150</v>
      </c>
      <c r="K7719" s="23"/>
    </row>
    <row r="7720" spans="1:11" ht="12.75" customHeight="1" x14ac:dyDescent="0.25">
      <c r="A7720" s="20">
        <f t="shared" si="241"/>
        <v>43208.291666647965</v>
      </c>
      <c r="B7720" s="29">
        <v>6.1069199999999997</v>
      </c>
      <c r="C7720" s="30">
        <v>0.47976000000000002</v>
      </c>
      <c r="D7720" s="29">
        <v>294.2998</v>
      </c>
      <c r="E7720" s="29"/>
      <c r="F7720" s="24">
        <f t="shared" si="240"/>
        <v>6.1069199999999997</v>
      </c>
      <c r="G7720" s="24">
        <v>6.1069199999999997</v>
      </c>
      <c r="I7720" s="23"/>
      <c r="J7720" s="23">
        <v>150</v>
      </c>
      <c r="K7720" s="23"/>
    </row>
    <row r="7721" spans="1:11" ht="12.75" customHeight="1" x14ac:dyDescent="0.25">
      <c r="A7721" s="20">
        <f t="shared" si="241"/>
        <v>43208.333333314629</v>
      </c>
      <c r="B7721" s="29">
        <v>8.5743299999999998</v>
      </c>
      <c r="C7721" s="30">
        <v>1.16866</v>
      </c>
      <c r="D7721" s="29">
        <v>291.07780000000002</v>
      </c>
      <c r="E7721" s="29"/>
      <c r="F7721" s="24">
        <f t="shared" si="240"/>
        <v>8.5743299999999998</v>
      </c>
      <c r="G7721" s="24">
        <v>8.5743299999999998</v>
      </c>
      <c r="I7721" s="23"/>
      <c r="J7721" s="23">
        <v>150</v>
      </c>
      <c r="K7721" s="23"/>
    </row>
    <row r="7722" spans="1:11" ht="12.75" customHeight="1" x14ac:dyDescent="0.25">
      <c r="A7722" s="20">
        <f t="shared" si="241"/>
        <v>43208.374999981294</v>
      </c>
      <c r="B7722" s="29">
        <v>1.0864199999999999</v>
      </c>
      <c r="C7722" s="30">
        <v>1.1487400000000001</v>
      </c>
      <c r="D7722" s="29">
        <v>256.59249999999997</v>
      </c>
      <c r="E7722" s="29"/>
      <c r="F7722" s="24">
        <f t="shared" si="240"/>
        <v>1.0864199999999999</v>
      </c>
      <c r="G7722" s="24">
        <v>1.0864199999999999</v>
      </c>
      <c r="I7722" s="23"/>
      <c r="J7722" s="23">
        <v>150</v>
      </c>
      <c r="K7722" s="23"/>
    </row>
    <row r="7723" spans="1:11" ht="12.75" customHeight="1" x14ac:dyDescent="0.25">
      <c r="A7723" s="20">
        <f t="shared" si="241"/>
        <v>43208.416666647958</v>
      </c>
      <c r="B7723" s="29">
        <v>15.39517</v>
      </c>
      <c r="C7723" s="30">
        <v>3.5220500000000001</v>
      </c>
      <c r="D7723" s="29">
        <v>254.24930000000001</v>
      </c>
      <c r="E7723" s="29"/>
      <c r="F7723" s="24">
        <f t="shared" si="240"/>
        <v>15.39517</v>
      </c>
      <c r="G7723" s="24">
        <v>15.39517</v>
      </c>
      <c r="I7723" s="23"/>
      <c r="J7723" s="23">
        <v>150</v>
      </c>
      <c r="K7723" s="23"/>
    </row>
    <row r="7724" spans="1:11" ht="12.75" customHeight="1" x14ac:dyDescent="0.25">
      <c r="A7724" s="20">
        <f t="shared" si="241"/>
        <v>43208.458333314622</v>
      </c>
      <c r="B7724" s="29">
        <v>17.233080000000001</v>
      </c>
      <c r="C7724" s="30">
        <v>5.7043299999999997</v>
      </c>
      <c r="D7724" s="29">
        <v>245.5667</v>
      </c>
      <c r="E7724" s="29"/>
      <c r="F7724" s="24">
        <f t="shared" si="240"/>
        <v>17.233080000000001</v>
      </c>
      <c r="G7724" s="24">
        <v>17.233080000000001</v>
      </c>
      <c r="I7724" s="23"/>
      <c r="J7724" s="23">
        <v>150</v>
      </c>
      <c r="K7724" s="23"/>
    </row>
    <row r="7725" spans="1:11" ht="12.75" customHeight="1" x14ac:dyDescent="0.25">
      <c r="A7725" s="20">
        <f t="shared" si="241"/>
        <v>43208.499999981286</v>
      </c>
      <c r="B7725" s="29">
        <v>12.72775</v>
      </c>
      <c r="C7725" s="30">
        <v>6.2922099999999999</v>
      </c>
      <c r="D7725" s="29">
        <v>243.01060000000001</v>
      </c>
      <c r="E7725" s="29"/>
      <c r="F7725" s="24">
        <f t="shared" si="240"/>
        <v>12.72775</v>
      </c>
      <c r="G7725" s="24">
        <v>12.72775</v>
      </c>
      <c r="I7725" s="23"/>
      <c r="J7725" s="23">
        <v>150</v>
      </c>
      <c r="K7725" s="23"/>
    </row>
    <row r="7726" spans="1:11" ht="12.75" customHeight="1" x14ac:dyDescent="0.25">
      <c r="A7726" s="20">
        <f t="shared" si="241"/>
        <v>43208.54166664795</v>
      </c>
      <c r="B7726" s="29">
        <v>23.541799999999999</v>
      </c>
      <c r="C7726" s="30">
        <v>6.5923800000000004</v>
      </c>
      <c r="D7726" s="29">
        <v>241.86170000000001</v>
      </c>
      <c r="E7726" s="29"/>
      <c r="F7726" s="24">
        <f t="shared" si="240"/>
        <v>23.541799999999999</v>
      </c>
      <c r="G7726" s="24">
        <v>23.541799999999999</v>
      </c>
      <c r="I7726" s="23"/>
      <c r="J7726" s="23">
        <v>150</v>
      </c>
      <c r="K7726" s="23"/>
    </row>
    <row r="7727" spans="1:11" ht="12.75" customHeight="1" x14ac:dyDescent="0.25">
      <c r="A7727" s="20">
        <f t="shared" si="241"/>
        <v>43208.583333314615</v>
      </c>
      <c r="B7727" s="29">
        <v>24.290649999999999</v>
      </c>
      <c r="C7727" s="30">
        <v>5.6184599999999998</v>
      </c>
      <c r="D7727" s="29">
        <v>251.2809</v>
      </c>
      <c r="E7727" s="29"/>
      <c r="F7727" s="24">
        <f t="shared" si="240"/>
        <v>24.290649999999999</v>
      </c>
      <c r="G7727" s="24">
        <v>24.290649999999999</v>
      </c>
      <c r="I7727" s="23"/>
      <c r="J7727" s="23">
        <v>150</v>
      </c>
      <c r="K7727" s="23"/>
    </row>
    <row r="7728" spans="1:11" ht="12.75" customHeight="1" x14ac:dyDescent="0.25">
      <c r="A7728" s="20">
        <f t="shared" si="241"/>
        <v>43208.624999981279</v>
      </c>
      <c r="B7728" s="29">
        <v>28.997900000000001</v>
      </c>
      <c r="C7728" s="30">
        <v>5.6479900000000001</v>
      </c>
      <c r="D7728" s="29">
        <v>247.9966</v>
      </c>
      <c r="E7728" s="29"/>
      <c r="F7728" s="24">
        <f t="shared" si="240"/>
        <v>28.997900000000001</v>
      </c>
      <c r="G7728" s="24">
        <v>28.997900000000001</v>
      </c>
      <c r="I7728" s="23"/>
      <c r="J7728" s="23">
        <v>150</v>
      </c>
      <c r="K7728" s="23"/>
    </row>
    <row r="7729" spans="1:11" ht="12.75" customHeight="1" x14ac:dyDescent="0.25">
      <c r="A7729" s="20">
        <f t="shared" si="241"/>
        <v>43208.666666647943</v>
      </c>
      <c r="B7729" s="29">
        <v>72.77</v>
      </c>
      <c r="C7729" s="30">
        <v>5.5949200000000001</v>
      </c>
      <c r="D7729" s="29">
        <v>243.73259999999999</v>
      </c>
      <c r="E7729" s="29"/>
      <c r="F7729" s="24">
        <f t="shared" si="240"/>
        <v>72.77</v>
      </c>
      <c r="G7729" s="24">
        <v>72.77</v>
      </c>
      <c r="I7729" s="23"/>
      <c r="J7729" s="23">
        <v>150</v>
      </c>
      <c r="K7729" s="23"/>
    </row>
    <row r="7730" spans="1:11" ht="12.75" customHeight="1" x14ac:dyDescent="0.25">
      <c r="A7730" s="20">
        <f t="shared" si="241"/>
        <v>43208.708333314607</v>
      </c>
      <c r="B7730" s="29">
        <v>66.853279999999998</v>
      </c>
      <c r="C7730" s="30">
        <v>4.0935800000000002</v>
      </c>
      <c r="D7730" s="29">
        <v>231.34989999999999</v>
      </c>
      <c r="E7730" s="29"/>
      <c r="F7730" s="24">
        <f t="shared" si="240"/>
        <v>66.853279999999998</v>
      </c>
      <c r="G7730" s="24">
        <v>66.853279999999998</v>
      </c>
      <c r="I7730" s="23"/>
      <c r="J7730" s="23">
        <v>150</v>
      </c>
      <c r="K7730" s="23"/>
    </row>
    <row r="7731" spans="1:11" ht="12.75" customHeight="1" x14ac:dyDescent="0.25">
      <c r="A7731" s="20">
        <f t="shared" si="241"/>
        <v>43208.749999981272</v>
      </c>
      <c r="B7731" s="29">
        <v>83.378439999999998</v>
      </c>
      <c r="C7731" s="30">
        <v>2.1876500000000001</v>
      </c>
      <c r="D7731" s="29">
        <v>223.88210000000001</v>
      </c>
      <c r="E7731" s="29"/>
      <c r="F7731" s="24">
        <f t="shared" si="240"/>
        <v>83.378439999999998</v>
      </c>
      <c r="G7731" s="24">
        <v>83.378439999999998</v>
      </c>
      <c r="I7731" s="23"/>
      <c r="J7731" s="23">
        <v>150</v>
      </c>
      <c r="K7731" s="23"/>
    </row>
    <row r="7732" spans="1:11" ht="12.75" customHeight="1" x14ac:dyDescent="0.25">
      <c r="A7732" s="20">
        <f t="shared" si="241"/>
        <v>43208.791666647936</v>
      </c>
      <c r="B7732" s="29">
        <v>63.52505</v>
      </c>
      <c r="C7732" s="30">
        <v>0.38699</v>
      </c>
      <c r="D7732" s="29">
        <v>82.087549999999993</v>
      </c>
      <c r="E7732" s="29"/>
      <c r="F7732" s="24">
        <f t="shared" si="240"/>
        <v>63.52505</v>
      </c>
      <c r="G7732" s="24">
        <v>63.52505</v>
      </c>
      <c r="I7732" s="23"/>
      <c r="J7732" s="23">
        <v>150</v>
      </c>
      <c r="K7732" s="23"/>
    </row>
    <row r="7733" spans="1:11" ht="12.75" customHeight="1" x14ac:dyDescent="0.25">
      <c r="A7733" s="20">
        <f t="shared" si="241"/>
        <v>43208.8333333146</v>
      </c>
      <c r="B7733" s="29">
        <v>34.209719999999997</v>
      </c>
      <c r="C7733" s="30">
        <v>0.85091000000000006</v>
      </c>
      <c r="D7733" s="29">
        <v>267.62110000000001</v>
      </c>
      <c r="E7733" s="29"/>
      <c r="F7733" s="24">
        <f t="shared" si="240"/>
        <v>34.209719999999997</v>
      </c>
      <c r="G7733" s="24">
        <v>34.209719999999997</v>
      </c>
      <c r="I7733" s="23"/>
      <c r="J7733" s="23">
        <v>150</v>
      </c>
      <c r="K7733" s="23"/>
    </row>
    <row r="7734" spans="1:11" ht="12.75" customHeight="1" x14ac:dyDescent="0.25">
      <c r="A7734" s="20">
        <f t="shared" si="241"/>
        <v>43208.874999981264</v>
      </c>
      <c r="B7734" s="29">
        <v>15.55189</v>
      </c>
      <c r="C7734" s="30">
        <v>0.66127999999999998</v>
      </c>
      <c r="D7734" s="29">
        <v>282.0702</v>
      </c>
      <c r="E7734" s="29"/>
      <c r="F7734" s="24">
        <f t="shared" si="240"/>
        <v>15.55189</v>
      </c>
      <c r="G7734" s="24">
        <v>15.55189</v>
      </c>
      <c r="I7734" s="23"/>
      <c r="J7734" s="23">
        <v>150</v>
      </c>
      <c r="K7734" s="23"/>
    </row>
    <row r="7735" spans="1:11" ht="12.75" customHeight="1" x14ac:dyDescent="0.25">
      <c r="A7735" s="20">
        <f t="shared" si="241"/>
        <v>43208.916666647929</v>
      </c>
      <c r="B7735" s="29">
        <v>31.17483</v>
      </c>
      <c r="C7735" s="30">
        <v>0.43717</v>
      </c>
      <c r="D7735" s="29">
        <v>315.34800000000001</v>
      </c>
      <c r="E7735" s="29"/>
      <c r="F7735" s="24">
        <f t="shared" si="240"/>
        <v>31.17483</v>
      </c>
      <c r="G7735" s="24">
        <v>31.17483</v>
      </c>
      <c r="I7735" s="23"/>
      <c r="J7735" s="23">
        <v>150</v>
      </c>
      <c r="K7735" s="23"/>
    </row>
    <row r="7736" spans="1:11" ht="12.75" customHeight="1" x14ac:dyDescent="0.25">
      <c r="A7736" s="20">
        <f t="shared" si="241"/>
        <v>43208.958333314593</v>
      </c>
      <c r="B7736" s="29">
        <v>46.164169999999999</v>
      </c>
      <c r="C7736" s="30">
        <v>0.60821000000000003</v>
      </c>
      <c r="D7736" s="29">
        <v>358.56970000000001</v>
      </c>
      <c r="E7736" s="29"/>
      <c r="F7736" s="24">
        <f t="shared" si="240"/>
        <v>46.164169999999999</v>
      </c>
      <c r="G7736" s="24">
        <v>46.164169999999999</v>
      </c>
      <c r="I7736" s="23"/>
      <c r="J7736" s="23">
        <v>150</v>
      </c>
      <c r="K7736" s="23"/>
    </row>
    <row r="7737" spans="1:11" ht="12.75" customHeight="1" x14ac:dyDescent="0.25">
      <c r="A7737" s="20">
        <f t="shared" si="241"/>
        <v>43208.999999981257</v>
      </c>
      <c r="B7737" s="29">
        <v>5.6048900000000001</v>
      </c>
      <c r="C7737" s="30">
        <v>0.32976</v>
      </c>
      <c r="D7737" s="29">
        <v>29.81596</v>
      </c>
      <c r="E7737" s="29"/>
      <c r="F7737" s="24">
        <f t="shared" si="240"/>
        <v>5.6048900000000001</v>
      </c>
      <c r="G7737" s="24">
        <v>5.6048900000000001</v>
      </c>
      <c r="I7737" s="23"/>
      <c r="J7737" s="23">
        <v>150</v>
      </c>
      <c r="K7737" s="23"/>
    </row>
    <row r="7738" spans="1:11" ht="12.75" customHeight="1" x14ac:dyDescent="0.25">
      <c r="A7738" s="20">
        <f t="shared" si="241"/>
        <v>43209.041666647921</v>
      </c>
      <c r="B7738" s="29">
        <v>-1.2244999999999999</v>
      </c>
      <c r="C7738" s="30">
        <v>0.50387000000000004</v>
      </c>
      <c r="D7738" s="29">
        <v>34.08325</v>
      </c>
      <c r="E7738" s="29"/>
      <c r="F7738" s="24" t="str">
        <f t="shared" si="240"/>
        <v/>
      </c>
      <c r="G7738" s="24" t="s">
        <v>189</v>
      </c>
      <c r="I7738" s="23">
        <f>COUNTIF(G7738:G7761,"&gt;150")</f>
        <v>0</v>
      </c>
      <c r="J7738" s="23">
        <v>150</v>
      </c>
      <c r="K7738" s="23"/>
    </row>
    <row r="7739" spans="1:11" ht="12.75" customHeight="1" x14ac:dyDescent="0.25">
      <c r="A7739" s="20">
        <f t="shared" si="241"/>
        <v>43209.083333314586</v>
      </c>
      <c r="B7739" s="29">
        <v>5.45383</v>
      </c>
      <c r="C7739" s="30">
        <v>0.57196999999999998</v>
      </c>
      <c r="D7739" s="29">
        <v>51.539180000000002</v>
      </c>
      <c r="E7739" s="29"/>
      <c r="F7739" s="24">
        <f t="shared" si="240"/>
        <v>5.45383</v>
      </c>
      <c r="G7739" s="24">
        <v>5.45383</v>
      </c>
      <c r="I7739" s="23"/>
      <c r="J7739" s="23">
        <v>150</v>
      </c>
      <c r="K7739" s="23"/>
    </row>
    <row r="7740" spans="1:11" ht="12.75" customHeight="1" x14ac:dyDescent="0.25">
      <c r="A7740" s="20">
        <f t="shared" si="241"/>
        <v>43209.12499998125</v>
      </c>
      <c r="B7740" s="29">
        <v>-4.0079999999999998E-2</v>
      </c>
      <c r="C7740" s="30">
        <v>0.65063000000000004</v>
      </c>
      <c r="D7740" s="29">
        <v>288.09570000000002</v>
      </c>
      <c r="E7740" s="29"/>
      <c r="F7740" s="24" t="str">
        <f t="shared" si="240"/>
        <v/>
      </c>
      <c r="G7740" s="24" t="s">
        <v>189</v>
      </c>
      <c r="I7740" s="23"/>
      <c r="J7740" s="23">
        <v>150</v>
      </c>
      <c r="K7740" s="23"/>
    </row>
    <row r="7741" spans="1:11" ht="12.75" customHeight="1" x14ac:dyDescent="0.25">
      <c r="A7741" s="20">
        <f t="shared" si="241"/>
        <v>43209.166666647914</v>
      </c>
      <c r="B7741" s="29">
        <v>12.21058</v>
      </c>
      <c r="C7741" s="30">
        <v>0.56669000000000003</v>
      </c>
      <c r="D7741" s="29">
        <v>59.223869999999998</v>
      </c>
      <c r="E7741" s="29"/>
      <c r="F7741" s="24">
        <f t="shared" si="240"/>
        <v>12.21058</v>
      </c>
      <c r="G7741" s="24">
        <v>12.21058</v>
      </c>
      <c r="I7741" s="23"/>
      <c r="J7741" s="23">
        <v>150</v>
      </c>
      <c r="K7741" s="23"/>
    </row>
    <row r="7742" spans="1:11" ht="12.75" customHeight="1" x14ac:dyDescent="0.25">
      <c r="A7742" s="20">
        <f t="shared" si="241"/>
        <v>43209.208333314578</v>
      </c>
      <c r="B7742" s="29">
        <v>0.79957999999999996</v>
      </c>
      <c r="C7742" s="30">
        <v>0.42069000000000001</v>
      </c>
      <c r="D7742" s="29">
        <v>62.344760000000001</v>
      </c>
      <c r="E7742" s="29"/>
      <c r="F7742" s="24">
        <f t="shared" si="240"/>
        <v>0.79957999999999996</v>
      </c>
      <c r="G7742" s="24">
        <v>0.79957999999999996</v>
      </c>
      <c r="I7742" s="23"/>
      <c r="J7742" s="23">
        <v>150</v>
      </c>
      <c r="K7742" s="23"/>
    </row>
    <row r="7743" spans="1:11" ht="12.75" customHeight="1" x14ac:dyDescent="0.25">
      <c r="A7743" s="20">
        <f t="shared" si="241"/>
        <v>43209.249999981243</v>
      </c>
      <c r="B7743" s="29">
        <v>8.9947499999999998</v>
      </c>
      <c r="C7743" s="30">
        <v>0.44192999999999999</v>
      </c>
      <c r="D7743" s="29">
        <v>94.112449999999995</v>
      </c>
      <c r="E7743" s="29"/>
      <c r="F7743" s="24">
        <f t="shared" si="240"/>
        <v>8.9947499999999998</v>
      </c>
      <c r="G7743" s="24">
        <v>8.9947499999999998</v>
      </c>
      <c r="I7743" s="23"/>
      <c r="J7743" s="23">
        <v>150</v>
      </c>
      <c r="K7743" s="23"/>
    </row>
    <row r="7744" spans="1:11" ht="12.75" customHeight="1" x14ac:dyDescent="0.25">
      <c r="A7744" s="20">
        <f t="shared" si="241"/>
        <v>43209.291666647907</v>
      </c>
      <c r="B7744" s="29">
        <v>15.427250000000001</v>
      </c>
      <c r="C7744" s="30">
        <v>0.32306000000000001</v>
      </c>
      <c r="D7744" s="29">
        <v>319.35570000000001</v>
      </c>
      <c r="E7744" s="29"/>
      <c r="F7744" s="24">
        <f t="shared" si="240"/>
        <v>15.427250000000001</v>
      </c>
      <c r="G7744" s="24">
        <v>15.427250000000001</v>
      </c>
      <c r="I7744" s="23"/>
      <c r="J7744" s="23">
        <v>150</v>
      </c>
      <c r="K7744" s="23"/>
    </row>
    <row r="7745" spans="1:11" ht="12.75" customHeight="1" x14ac:dyDescent="0.25">
      <c r="A7745" s="20">
        <f t="shared" si="241"/>
        <v>43209.333333314571</v>
      </c>
      <c r="B7745" s="29">
        <v>40.175249999999998</v>
      </c>
      <c r="C7745" s="30">
        <v>0.34428999999999998</v>
      </c>
      <c r="D7745" s="29">
        <v>117.9906</v>
      </c>
      <c r="E7745" s="29"/>
      <c r="F7745" s="24">
        <f t="shared" si="240"/>
        <v>40.175249999999998</v>
      </c>
      <c r="G7745" s="24">
        <v>40.175249999999998</v>
      </c>
      <c r="I7745" s="23"/>
      <c r="J7745" s="23">
        <v>150</v>
      </c>
      <c r="K7745" s="23"/>
    </row>
    <row r="7746" spans="1:11" ht="12.75" customHeight="1" x14ac:dyDescent="0.25">
      <c r="A7746" s="20">
        <f t="shared" si="241"/>
        <v>43209.374999981235</v>
      </c>
      <c r="B7746" s="29">
        <v>13.928419999999999</v>
      </c>
      <c r="C7746" s="30">
        <v>0.49098999999999998</v>
      </c>
      <c r="D7746" s="29">
        <v>72.81259</v>
      </c>
      <c r="E7746" s="29"/>
      <c r="F7746" s="24">
        <f t="shared" si="240"/>
        <v>13.928419999999999</v>
      </c>
      <c r="G7746" s="24">
        <v>13.928419999999999</v>
      </c>
      <c r="I7746" s="23"/>
      <c r="J7746" s="23">
        <v>150</v>
      </c>
      <c r="K7746" s="23"/>
    </row>
    <row r="7747" spans="1:11" ht="12.75" customHeight="1" x14ac:dyDescent="0.25">
      <c r="A7747" s="20">
        <f t="shared" si="241"/>
        <v>43209.4166666479</v>
      </c>
      <c r="B7747" s="29">
        <v>10.96158</v>
      </c>
      <c r="C7747" s="30">
        <v>0.73585999999999996</v>
      </c>
      <c r="D7747" s="29">
        <v>47.996580000000002</v>
      </c>
      <c r="E7747" s="29"/>
      <c r="F7747" s="24">
        <f t="shared" si="240"/>
        <v>10.96158</v>
      </c>
      <c r="G7747" s="24">
        <v>10.96158</v>
      </c>
      <c r="I7747" s="23"/>
      <c r="J7747" s="23">
        <v>150</v>
      </c>
      <c r="K7747" s="23"/>
    </row>
    <row r="7748" spans="1:11" ht="12.75" customHeight="1" x14ac:dyDescent="0.25">
      <c r="A7748" s="20">
        <f t="shared" si="241"/>
        <v>43209.458333314564</v>
      </c>
      <c r="B7748" s="29">
        <v>12.842750000000001</v>
      </c>
      <c r="C7748" s="30">
        <v>1.54358</v>
      </c>
      <c r="D7748" s="29">
        <v>298.21269999999998</v>
      </c>
      <c r="E7748" s="29"/>
      <c r="F7748" s="24">
        <f t="shared" si="240"/>
        <v>12.842750000000001</v>
      </c>
      <c r="G7748" s="24">
        <v>12.842750000000001</v>
      </c>
      <c r="I7748" s="23"/>
      <c r="J7748" s="23">
        <v>150</v>
      </c>
      <c r="K7748" s="23"/>
    </row>
    <row r="7749" spans="1:11" ht="12.75" customHeight="1" x14ac:dyDescent="0.25">
      <c r="A7749" s="20">
        <f t="shared" si="241"/>
        <v>43209.499999981228</v>
      </c>
      <c r="B7749" s="29">
        <v>25.760919999999999</v>
      </c>
      <c r="C7749" s="30">
        <v>2.73611</v>
      </c>
      <c r="D7749" s="29">
        <v>251.2807</v>
      </c>
      <c r="E7749" s="29"/>
      <c r="F7749" s="24">
        <f t="shared" si="240"/>
        <v>25.760919999999999</v>
      </c>
      <c r="G7749" s="24">
        <v>25.760919999999999</v>
      </c>
      <c r="I7749" s="23"/>
      <c r="J7749" s="23">
        <v>150</v>
      </c>
      <c r="K7749" s="23"/>
    </row>
    <row r="7750" spans="1:11" ht="12.75" customHeight="1" x14ac:dyDescent="0.25">
      <c r="A7750" s="20">
        <f t="shared" si="241"/>
        <v>43209.541666647892</v>
      </c>
      <c r="B7750" s="29">
        <v>84.8035</v>
      </c>
      <c r="C7750" s="30">
        <v>2.8173699999999999</v>
      </c>
      <c r="D7750" s="29">
        <v>262.2176</v>
      </c>
      <c r="E7750" s="29"/>
      <c r="F7750" s="24">
        <f t="shared" si="240"/>
        <v>84.8035</v>
      </c>
      <c r="G7750" s="24">
        <v>84.8035</v>
      </c>
      <c r="I7750" s="23"/>
      <c r="J7750" s="23">
        <v>150</v>
      </c>
      <c r="K7750" s="23"/>
    </row>
    <row r="7751" spans="1:11" ht="12.75" customHeight="1" x14ac:dyDescent="0.25">
      <c r="A7751" s="20">
        <f t="shared" si="241"/>
        <v>43209.583333314557</v>
      </c>
      <c r="B7751" s="29">
        <v>70.378910000000005</v>
      </c>
      <c r="C7751" s="30">
        <v>3.5877400000000002</v>
      </c>
      <c r="D7751" s="29">
        <v>244.33629999999999</v>
      </c>
      <c r="E7751" s="29"/>
      <c r="F7751" s="24">
        <f t="shared" si="240"/>
        <v>70.378910000000005</v>
      </c>
      <c r="G7751" s="24">
        <v>70.378910000000005</v>
      </c>
      <c r="I7751" s="23"/>
      <c r="J7751" s="23">
        <v>150</v>
      </c>
      <c r="K7751" s="23"/>
    </row>
    <row r="7752" spans="1:11" ht="12.75" customHeight="1" x14ac:dyDescent="0.25">
      <c r="A7752" s="20">
        <f t="shared" si="241"/>
        <v>43209.624999981221</v>
      </c>
      <c r="B7752" s="29">
        <v>74.624920000000003</v>
      </c>
      <c r="C7752" s="30">
        <v>3.3628999999999998</v>
      </c>
      <c r="D7752" s="29">
        <v>229.68790000000001</v>
      </c>
      <c r="E7752" s="29"/>
      <c r="F7752" s="24">
        <f t="shared" si="240"/>
        <v>74.624920000000003</v>
      </c>
      <c r="G7752" s="24">
        <v>74.624920000000003</v>
      </c>
      <c r="I7752" s="23"/>
      <c r="J7752" s="23">
        <v>150</v>
      </c>
      <c r="K7752" s="23"/>
    </row>
    <row r="7753" spans="1:11" ht="12.75" customHeight="1" x14ac:dyDescent="0.25">
      <c r="A7753" s="20">
        <f t="shared" si="241"/>
        <v>43209.666666647885</v>
      </c>
      <c r="B7753" s="29">
        <v>68.593999999999994</v>
      </c>
      <c r="C7753" s="30">
        <v>3.05661</v>
      </c>
      <c r="D7753" s="29">
        <v>223.34180000000001</v>
      </c>
      <c r="E7753" s="29"/>
      <c r="F7753" s="24">
        <f t="shared" si="240"/>
        <v>68.593999999999994</v>
      </c>
      <c r="G7753" s="24">
        <v>68.593999999999994</v>
      </c>
      <c r="I7753" s="23"/>
      <c r="J7753" s="23">
        <v>150</v>
      </c>
      <c r="K7753" s="23"/>
    </row>
    <row r="7754" spans="1:11" ht="12.75" customHeight="1" x14ac:dyDescent="0.25">
      <c r="A7754" s="20">
        <f t="shared" si="241"/>
        <v>43209.708333314549</v>
      </c>
      <c r="B7754" s="29">
        <v>98.957660000000004</v>
      </c>
      <c r="C7754" s="30">
        <v>2.3492899999999999</v>
      </c>
      <c r="D7754" s="29">
        <v>221.30860000000001</v>
      </c>
      <c r="E7754" s="29"/>
      <c r="F7754" s="24">
        <f t="shared" si="240"/>
        <v>98.957660000000004</v>
      </c>
      <c r="G7754" s="24">
        <v>98.957660000000004</v>
      </c>
      <c r="I7754" s="23"/>
      <c r="J7754" s="23">
        <v>150</v>
      </c>
      <c r="K7754" s="23"/>
    </row>
    <row r="7755" spans="1:11" ht="12.75" customHeight="1" x14ac:dyDescent="0.25">
      <c r="A7755" s="20">
        <f t="shared" si="241"/>
        <v>43209.749999981213</v>
      </c>
      <c r="B7755" s="29">
        <v>112.01130000000001</v>
      </c>
      <c r="C7755" s="30">
        <v>1.4475100000000001</v>
      </c>
      <c r="D7755" s="29">
        <v>229.2732</v>
      </c>
      <c r="E7755" s="29"/>
      <c r="F7755" s="24">
        <f t="shared" ref="F7755:F7818" si="242">IF(AND(B7755&gt;0,ISNUMBER(B7755)),B7755,"")</f>
        <v>112.01130000000001</v>
      </c>
      <c r="G7755" s="24">
        <v>112.01130000000001</v>
      </c>
      <c r="I7755" s="23"/>
      <c r="J7755" s="23">
        <v>150</v>
      </c>
      <c r="K7755" s="23"/>
    </row>
    <row r="7756" spans="1:11" ht="12.75" customHeight="1" x14ac:dyDescent="0.25">
      <c r="A7756" s="20">
        <f t="shared" ref="A7756:A7819" si="243">A7755+1/24</f>
        <v>43209.791666647878</v>
      </c>
      <c r="B7756" s="29">
        <v>86.830500000000001</v>
      </c>
      <c r="C7756" s="30">
        <v>0.67083000000000004</v>
      </c>
      <c r="D7756" s="29">
        <v>294.46100000000001</v>
      </c>
      <c r="E7756" s="29"/>
      <c r="F7756" s="24">
        <f t="shared" si="242"/>
        <v>86.830500000000001</v>
      </c>
      <c r="G7756" s="24">
        <v>86.830500000000001</v>
      </c>
      <c r="I7756" s="23"/>
      <c r="J7756" s="23">
        <v>150</v>
      </c>
      <c r="K7756" s="23"/>
    </row>
    <row r="7757" spans="1:11" ht="12.75" customHeight="1" x14ac:dyDescent="0.25">
      <c r="A7757" s="20">
        <f t="shared" si="243"/>
        <v>43209.833333314542</v>
      </c>
      <c r="B7757" s="29">
        <v>16.899249999999999</v>
      </c>
      <c r="C7757" s="30">
        <v>0.77786999999999995</v>
      </c>
      <c r="D7757" s="29">
        <v>347.51780000000002</v>
      </c>
      <c r="E7757" s="29"/>
      <c r="F7757" s="24">
        <f t="shared" si="242"/>
        <v>16.899249999999999</v>
      </c>
      <c r="G7757" s="24">
        <v>16.899249999999999</v>
      </c>
      <c r="I7757" s="23"/>
      <c r="J7757" s="23">
        <v>150</v>
      </c>
      <c r="K7757" s="23"/>
    </row>
    <row r="7758" spans="1:11" ht="12.75" customHeight="1" x14ac:dyDescent="0.25">
      <c r="A7758" s="20">
        <f t="shared" si="243"/>
        <v>43209.874999981206</v>
      </c>
      <c r="B7758" s="29">
        <v>-3.27</v>
      </c>
      <c r="C7758" s="30">
        <v>0.54142000000000001</v>
      </c>
      <c r="D7758" s="29">
        <v>0.65991</v>
      </c>
      <c r="E7758" s="29"/>
      <c r="F7758" s="24" t="str">
        <f t="shared" si="242"/>
        <v/>
      </c>
      <c r="G7758" s="24" t="s">
        <v>189</v>
      </c>
      <c r="I7758" s="23"/>
      <c r="J7758" s="23">
        <v>150</v>
      </c>
      <c r="K7758" s="23"/>
    </row>
    <row r="7759" spans="1:11" ht="12.75" customHeight="1" x14ac:dyDescent="0.25">
      <c r="A7759" s="20">
        <f t="shared" si="243"/>
        <v>43209.91666664787</v>
      </c>
      <c r="B7759" s="29">
        <v>13.8</v>
      </c>
      <c r="C7759" s="30">
        <v>0.33806999999999998</v>
      </c>
      <c r="D7759" s="29">
        <v>0.61858000000000002</v>
      </c>
      <c r="E7759" s="29"/>
      <c r="F7759" s="24">
        <f t="shared" si="242"/>
        <v>13.8</v>
      </c>
      <c r="G7759" s="24">
        <v>13.8</v>
      </c>
      <c r="I7759" s="23"/>
      <c r="J7759" s="23">
        <v>150</v>
      </c>
      <c r="K7759" s="23"/>
    </row>
    <row r="7760" spans="1:11" ht="12.75" customHeight="1" x14ac:dyDescent="0.25">
      <c r="A7760" s="20">
        <f t="shared" si="243"/>
        <v>43209.958333314535</v>
      </c>
      <c r="B7760" s="29">
        <v>4.68133</v>
      </c>
      <c r="C7760" s="30">
        <v>0.47051999999999999</v>
      </c>
      <c r="D7760" s="29">
        <v>280.1431</v>
      </c>
      <c r="E7760" s="29"/>
      <c r="F7760" s="24">
        <f t="shared" si="242"/>
        <v>4.68133</v>
      </c>
      <c r="G7760" s="24">
        <v>4.68133</v>
      </c>
      <c r="I7760" s="23"/>
      <c r="J7760" s="23">
        <v>150</v>
      </c>
      <c r="K7760" s="23"/>
    </row>
    <row r="7761" spans="1:11" ht="12.75" customHeight="1" x14ac:dyDescent="0.25">
      <c r="A7761" s="20">
        <f t="shared" si="243"/>
        <v>43209.999999981199</v>
      </c>
      <c r="B7761" s="29"/>
      <c r="C7761" s="30">
        <v>0.61456999999999995</v>
      </c>
      <c r="D7761" s="29">
        <v>44.614449999999998</v>
      </c>
      <c r="E7761" s="29"/>
      <c r="F7761" s="24" t="str">
        <f t="shared" si="242"/>
        <v/>
      </c>
      <c r="G7761" s="24" t="s">
        <v>189</v>
      </c>
      <c r="I7761" s="23"/>
      <c r="J7761" s="23">
        <v>150</v>
      </c>
      <c r="K7761" s="23"/>
    </row>
    <row r="7762" spans="1:11" ht="12.75" customHeight="1" x14ac:dyDescent="0.25">
      <c r="A7762" s="20">
        <f t="shared" si="243"/>
        <v>43210.041666647863</v>
      </c>
      <c r="B7762" s="29"/>
      <c r="C7762" s="30">
        <v>0.81177999999999995</v>
      </c>
      <c r="D7762" s="29">
        <v>314.08850000000001</v>
      </c>
      <c r="E7762" s="29"/>
      <c r="F7762" s="24" t="str">
        <f t="shared" si="242"/>
        <v/>
      </c>
      <c r="G7762" s="24" t="s">
        <v>189</v>
      </c>
      <c r="I7762" s="23">
        <f>COUNTIF(G7762:G7785,"&gt;150")</f>
        <v>0</v>
      </c>
      <c r="J7762" s="23">
        <v>150</v>
      </c>
      <c r="K7762" s="23"/>
    </row>
    <row r="7763" spans="1:11" ht="12.75" customHeight="1" x14ac:dyDescent="0.25">
      <c r="A7763" s="20">
        <f t="shared" si="243"/>
        <v>43210.083333314527</v>
      </c>
      <c r="B7763" s="29"/>
      <c r="C7763" s="30">
        <v>0.21634999999999999</v>
      </c>
      <c r="D7763" s="29">
        <v>82.443250000000006</v>
      </c>
      <c r="E7763" s="29"/>
      <c r="F7763" s="24" t="str">
        <f t="shared" si="242"/>
        <v/>
      </c>
      <c r="G7763" s="24" t="s">
        <v>189</v>
      </c>
      <c r="I7763" s="23"/>
      <c r="J7763" s="23">
        <v>150</v>
      </c>
      <c r="K7763" s="23"/>
    </row>
    <row r="7764" spans="1:11" ht="12.75" customHeight="1" x14ac:dyDescent="0.25">
      <c r="A7764" s="20">
        <f t="shared" si="243"/>
        <v>43210.124999981192</v>
      </c>
      <c r="B7764" s="29">
        <v>24.774080000000001</v>
      </c>
      <c r="C7764" s="30">
        <v>0.21232000000000001</v>
      </c>
      <c r="D7764" s="29">
        <v>0.98685999999999996</v>
      </c>
      <c r="E7764" s="29"/>
      <c r="F7764" s="24">
        <f t="shared" si="242"/>
        <v>24.774080000000001</v>
      </c>
      <c r="G7764" s="24">
        <v>24.774080000000001</v>
      </c>
      <c r="I7764" s="23"/>
      <c r="J7764" s="23">
        <v>150</v>
      </c>
      <c r="K7764" s="23"/>
    </row>
    <row r="7765" spans="1:11" ht="12.75" customHeight="1" x14ac:dyDescent="0.25">
      <c r="A7765" s="20">
        <f t="shared" si="243"/>
        <v>43210.166666647856</v>
      </c>
      <c r="B7765" s="29">
        <v>10.609920000000001</v>
      </c>
      <c r="C7765" s="30">
        <v>0.31265999999999999</v>
      </c>
      <c r="D7765" s="29">
        <v>39.10219</v>
      </c>
      <c r="E7765" s="29"/>
      <c r="F7765" s="24">
        <f t="shared" si="242"/>
        <v>10.609920000000001</v>
      </c>
      <c r="G7765" s="24">
        <v>10.609920000000001</v>
      </c>
      <c r="I7765" s="23"/>
      <c r="J7765" s="23">
        <v>150</v>
      </c>
      <c r="K7765" s="23"/>
    </row>
    <row r="7766" spans="1:11" ht="12.75" customHeight="1" x14ac:dyDescent="0.25">
      <c r="A7766" s="20">
        <f t="shared" si="243"/>
        <v>43210.20833331452</v>
      </c>
      <c r="B7766" s="29">
        <v>16.277999999999999</v>
      </c>
      <c r="C7766" s="30">
        <v>0.58384000000000003</v>
      </c>
      <c r="D7766" s="29">
        <v>299.87290000000002</v>
      </c>
      <c r="E7766" s="29"/>
      <c r="F7766" s="24">
        <f t="shared" si="242"/>
        <v>16.277999999999999</v>
      </c>
      <c r="G7766" s="24">
        <v>16.277999999999999</v>
      </c>
      <c r="I7766" s="23"/>
      <c r="J7766" s="23">
        <v>150</v>
      </c>
      <c r="K7766" s="23"/>
    </row>
    <row r="7767" spans="1:11" ht="12.75" customHeight="1" x14ac:dyDescent="0.25">
      <c r="A7767" s="20">
        <f t="shared" si="243"/>
        <v>43210.249999981184</v>
      </c>
      <c r="B7767" s="29">
        <v>50.563079999999999</v>
      </c>
      <c r="C7767" s="30">
        <v>0.52014000000000005</v>
      </c>
      <c r="D7767" s="29">
        <v>198.17830000000001</v>
      </c>
      <c r="E7767" s="29"/>
      <c r="F7767" s="24">
        <f t="shared" si="242"/>
        <v>50.563079999999999</v>
      </c>
      <c r="G7767" s="24">
        <v>50.563079999999999</v>
      </c>
      <c r="I7767" s="23"/>
      <c r="J7767" s="23">
        <v>150</v>
      </c>
      <c r="K7767" s="23"/>
    </row>
    <row r="7768" spans="1:11" ht="12.75" customHeight="1" x14ac:dyDescent="0.25">
      <c r="A7768" s="20">
        <f t="shared" si="243"/>
        <v>43210.291666647849</v>
      </c>
      <c r="B7768" s="29">
        <v>114.06780000000001</v>
      </c>
      <c r="C7768" s="30">
        <v>0.38988</v>
      </c>
      <c r="D7768" s="29">
        <v>310.0213</v>
      </c>
      <c r="E7768" s="29"/>
      <c r="F7768" s="24">
        <f t="shared" si="242"/>
        <v>114.06780000000001</v>
      </c>
      <c r="G7768" s="24">
        <v>114.06780000000001</v>
      </c>
      <c r="I7768" s="23"/>
      <c r="J7768" s="23">
        <v>150</v>
      </c>
      <c r="K7768" s="23"/>
    </row>
    <row r="7769" spans="1:11" ht="12.75" customHeight="1" x14ac:dyDescent="0.25">
      <c r="A7769" s="20">
        <f t="shared" si="243"/>
        <v>43210.333333314513</v>
      </c>
      <c r="B7769" s="29">
        <v>82.296170000000004</v>
      </c>
      <c r="C7769" s="30">
        <v>0.40464</v>
      </c>
      <c r="D7769" s="29">
        <v>164.3192</v>
      </c>
      <c r="E7769" s="29"/>
      <c r="F7769" s="24">
        <f t="shared" si="242"/>
        <v>82.296170000000004</v>
      </c>
      <c r="G7769" s="24">
        <v>82.296170000000004</v>
      </c>
      <c r="I7769" s="23"/>
      <c r="J7769" s="23">
        <v>150</v>
      </c>
      <c r="K7769" s="23"/>
    </row>
    <row r="7770" spans="1:11" ht="12.75" customHeight="1" x14ac:dyDescent="0.25">
      <c r="A7770" s="20">
        <f t="shared" si="243"/>
        <v>43210.374999981177</v>
      </c>
      <c r="B7770" s="29">
        <v>91.249080000000006</v>
      </c>
      <c r="C7770" s="30">
        <v>0.60172000000000003</v>
      </c>
      <c r="D7770" s="29">
        <v>353.99130000000002</v>
      </c>
      <c r="E7770" s="29"/>
      <c r="F7770" s="24">
        <f t="shared" si="242"/>
        <v>91.249080000000006</v>
      </c>
      <c r="G7770" s="24">
        <v>91.249080000000006</v>
      </c>
      <c r="I7770" s="23"/>
      <c r="J7770" s="23">
        <v>150</v>
      </c>
      <c r="K7770" s="23"/>
    </row>
    <row r="7771" spans="1:11" ht="12.75" customHeight="1" x14ac:dyDescent="0.25">
      <c r="A7771" s="20">
        <f t="shared" si="243"/>
        <v>43210.416666647841</v>
      </c>
      <c r="B7771" s="29">
        <v>41.284419999999997</v>
      </c>
      <c r="C7771" s="30">
        <v>0.50146999999999997</v>
      </c>
      <c r="D7771" s="29">
        <v>262.25909999999999</v>
      </c>
      <c r="E7771" s="29"/>
      <c r="F7771" s="24">
        <f t="shared" si="242"/>
        <v>41.284419999999997</v>
      </c>
      <c r="G7771" s="24">
        <v>41.284419999999997</v>
      </c>
      <c r="I7771" s="23"/>
      <c r="J7771" s="23">
        <v>150</v>
      </c>
      <c r="K7771" s="23"/>
    </row>
    <row r="7772" spans="1:11" ht="12.75" customHeight="1" x14ac:dyDescent="0.25">
      <c r="A7772" s="20">
        <f t="shared" si="243"/>
        <v>43210.458333314506</v>
      </c>
      <c r="B7772" s="29">
        <v>35.423749999999998</v>
      </c>
      <c r="C7772" s="30">
        <v>1.7321800000000001</v>
      </c>
      <c r="D7772" s="29">
        <v>322.02600000000001</v>
      </c>
      <c r="E7772" s="29"/>
      <c r="F7772" s="24">
        <f t="shared" si="242"/>
        <v>35.423749999999998</v>
      </c>
      <c r="G7772" s="24">
        <v>35.423749999999998</v>
      </c>
      <c r="I7772" s="23"/>
      <c r="J7772" s="23">
        <v>150</v>
      </c>
      <c r="K7772" s="23"/>
    </row>
    <row r="7773" spans="1:11" ht="12.75" customHeight="1" x14ac:dyDescent="0.25">
      <c r="A7773" s="20">
        <f t="shared" si="243"/>
        <v>43210.49999998117</v>
      </c>
      <c r="B7773" s="29">
        <v>75.196659999999994</v>
      </c>
      <c r="C7773" s="30">
        <v>2.2207599999999998</v>
      </c>
      <c r="D7773" s="29">
        <v>293.38830000000002</v>
      </c>
      <c r="E7773" s="29"/>
      <c r="F7773" s="24">
        <f t="shared" si="242"/>
        <v>75.196659999999994</v>
      </c>
      <c r="G7773" s="24">
        <v>75.196659999999994</v>
      </c>
      <c r="I7773" s="23"/>
      <c r="J7773" s="23">
        <v>150</v>
      </c>
      <c r="K7773" s="23"/>
    </row>
    <row r="7774" spans="1:11" ht="12.75" customHeight="1" x14ac:dyDescent="0.25">
      <c r="A7774" s="20">
        <f t="shared" si="243"/>
        <v>43210.541666647834</v>
      </c>
      <c r="B7774" s="29">
        <v>18.217400000000001</v>
      </c>
      <c r="C7774" s="30">
        <v>3.4427500000000002</v>
      </c>
      <c r="D7774" s="29">
        <v>264.13630000000001</v>
      </c>
      <c r="E7774" s="29"/>
      <c r="F7774" s="24">
        <f t="shared" si="242"/>
        <v>18.217400000000001</v>
      </c>
      <c r="G7774" s="24">
        <v>18.217400000000001</v>
      </c>
      <c r="I7774" s="23"/>
      <c r="J7774" s="23">
        <v>150</v>
      </c>
      <c r="K7774" s="23"/>
    </row>
    <row r="7775" spans="1:11" ht="12.75" customHeight="1" x14ac:dyDescent="0.25">
      <c r="A7775" s="20">
        <f t="shared" si="243"/>
        <v>43210.583333314498</v>
      </c>
      <c r="B7775" s="29">
        <v>42.354999999999997</v>
      </c>
      <c r="C7775" s="30">
        <v>3.1472899999999999</v>
      </c>
      <c r="D7775" s="29">
        <v>260.01</v>
      </c>
      <c r="E7775" s="29"/>
      <c r="F7775" s="24">
        <f t="shared" si="242"/>
        <v>42.354999999999997</v>
      </c>
      <c r="G7775" s="24">
        <v>42.354999999999997</v>
      </c>
      <c r="I7775" s="23"/>
      <c r="J7775" s="23">
        <v>150</v>
      </c>
      <c r="K7775" s="23"/>
    </row>
    <row r="7776" spans="1:11" ht="12.75" customHeight="1" x14ac:dyDescent="0.25">
      <c r="A7776" s="20">
        <f t="shared" si="243"/>
        <v>43210.624999981163</v>
      </c>
      <c r="B7776" s="29">
        <v>76.996669999999995</v>
      </c>
      <c r="C7776" s="30">
        <v>3.5971099999999998</v>
      </c>
      <c r="D7776" s="29">
        <v>258.45060000000001</v>
      </c>
      <c r="E7776" s="29"/>
      <c r="F7776" s="24">
        <f t="shared" si="242"/>
        <v>76.996669999999995</v>
      </c>
      <c r="G7776" s="24">
        <v>76.996669999999995</v>
      </c>
      <c r="I7776" s="23"/>
      <c r="J7776" s="23">
        <v>150</v>
      </c>
      <c r="K7776" s="23"/>
    </row>
    <row r="7777" spans="1:11" ht="12.75" customHeight="1" x14ac:dyDescent="0.25">
      <c r="A7777" s="20">
        <f t="shared" si="243"/>
        <v>43210.666666647827</v>
      </c>
      <c r="B7777" s="29">
        <v>84.316249999999997</v>
      </c>
      <c r="C7777" s="30">
        <v>3.7618299999999998</v>
      </c>
      <c r="D7777" s="29">
        <v>245.35570000000001</v>
      </c>
      <c r="E7777" s="29"/>
      <c r="F7777" s="24">
        <f t="shared" si="242"/>
        <v>84.316249999999997</v>
      </c>
      <c r="G7777" s="24">
        <v>84.316249999999997</v>
      </c>
      <c r="I7777" s="23"/>
      <c r="J7777" s="23">
        <v>150</v>
      </c>
      <c r="K7777" s="23"/>
    </row>
    <row r="7778" spans="1:11" ht="12.75" customHeight="1" x14ac:dyDescent="0.25">
      <c r="A7778" s="20">
        <f t="shared" si="243"/>
        <v>43210.708333314491</v>
      </c>
      <c r="B7778" s="29">
        <v>101.9689</v>
      </c>
      <c r="C7778" s="30">
        <v>2.6970999999999998</v>
      </c>
      <c r="D7778" s="29">
        <v>247.5153</v>
      </c>
      <c r="E7778" s="29"/>
      <c r="F7778" s="24">
        <f t="shared" si="242"/>
        <v>101.9689</v>
      </c>
      <c r="G7778" s="24">
        <v>101.9689</v>
      </c>
      <c r="I7778" s="23"/>
      <c r="J7778" s="23">
        <v>150</v>
      </c>
      <c r="K7778" s="23"/>
    </row>
    <row r="7779" spans="1:11" ht="12.75" customHeight="1" x14ac:dyDescent="0.25">
      <c r="A7779" s="20">
        <f t="shared" si="243"/>
        <v>43210.749999981155</v>
      </c>
      <c r="B7779" s="29">
        <v>92.497829999999993</v>
      </c>
      <c r="C7779" s="30">
        <v>1.57674</v>
      </c>
      <c r="D7779" s="29">
        <v>218.64279999999999</v>
      </c>
      <c r="E7779" s="29"/>
      <c r="F7779" s="24">
        <f t="shared" si="242"/>
        <v>92.497829999999993</v>
      </c>
      <c r="G7779" s="24">
        <v>92.497829999999993</v>
      </c>
      <c r="I7779" s="23"/>
      <c r="J7779" s="23">
        <v>150</v>
      </c>
      <c r="K7779" s="23"/>
    </row>
    <row r="7780" spans="1:11" ht="12.75" customHeight="1" x14ac:dyDescent="0.25">
      <c r="A7780" s="20">
        <f t="shared" si="243"/>
        <v>43210.79166664782</v>
      </c>
      <c r="B7780" s="29">
        <v>45.24342</v>
      </c>
      <c r="C7780" s="30">
        <v>0.51331000000000004</v>
      </c>
      <c r="D7780" s="29">
        <v>272.0102</v>
      </c>
      <c r="E7780" s="29"/>
      <c r="F7780" s="24">
        <f t="shared" si="242"/>
        <v>45.24342</v>
      </c>
      <c r="G7780" s="24">
        <v>45.24342</v>
      </c>
      <c r="I7780" s="23"/>
      <c r="J7780" s="23">
        <v>150</v>
      </c>
      <c r="K7780" s="23"/>
    </row>
    <row r="7781" spans="1:11" ht="12.75" customHeight="1" x14ac:dyDescent="0.25">
      <c r="A7781" s="20">
        <f t="shared" si="243"/>
        <v>43210.833333314484</v>
      </c>
      <c r="B7781" s="29">
        <v>38.493250000000003</v>
      </c>
      <c r="C7781" s="30">
        <v>0.44346999999999998</v>
      </c>
      <c r="D7781" s="29">
        <v>38.601889999999997</v>
      </c>
      <c r="E7781" s="29"/>
      <c r="F7781" s="24">
        <f t="shared" si="242"/>
        <v>38.493250000000003</v>
      </c>
      <c r="G7781" s="24">
        <v>38.493250000000003</v>
      </c>
      <c r="I7781" s="23"/>
      <c r="J7781" s="23">
        <v>150</v>
      </c>
      <c r="K7781" s="23"/>
    </row>
    <row r="7782" spans="1:11" ht="12.75" customHeight="1" x14ac:dyDescent="0.25">
      <c r="A7782" s="20">
        <f t="shared" si="243"/>
        <v>43210.874999981148</v>
      </c>
      <c r="B7782" s="29">
        <v>44.161000000000001</v>
      </c>
      <c r="C7782" s="30">
        <v>0.30051</v>
      </c>
      <c r="D7782" s="29">
        <v>285.04199999999997</v>
      </c>
      <c r="E7782" s="29"/>
      <c r="F7782" s="24">
        <f t="shared" si="242"/>
        <v>44.161000000000001</v>
      </c>
      <c r="G7782" s="24">
        <v>44.161000000000001</v>
      </c>
      <c r="I7782" s="23"/>
      <c r="J7782" s="23">
        <v>150</v>
      </c>
      <c r="K7782" s="23"/>
    </row>
    <row r="7783" spans="1:11" ht="12.75" customHeight="1" x14ac:dyDescent="0.25">
      <c r="A7783" s="20">
        <f t="shared" si="243"/>
        <v>43210.916666647812</v>
      </c>
      <c r="B7783" s="29">
        <v>82.774410000000003</v>
      </c>
      <c r="C7783" s="30">
        <v>0.25672</v>
      </c>
      <c r="D7783" s="29">
        <v>318.02839999999998</v>
      </c>
      <c r="E7783" s="29"/>
      <c r="F7783" s="24">
        <f t="shared" si="242"/>
        <v>82.774410000000003</v>
      </c>
      <c r="G7783" s="24">
        <v>82.774410000000003</v>
      </c>
      <c r="I7783" s="23"/>
      <c r="J7783" s="23">
        <v>150</v>
      </c>
      <c r="K7783" s="23"/>
    </row>
    <row r="7784" spans="1:11" ht="12.75" customHeight="1" x14ac:dyDescent="0.25">
      <c r="A7784" s="20">
        <f t="shared" si="243"/>
        <v>43210.958333314476</v>
      </c>
      <c r="B7784" s="29">
        <v>24.428170000000001</v>
      </c>
      <c r="C7784" s="30">
        <v>0.22473000000000001</v>
      </c>
      <c r="D7784" s="29">
        <v>3.2652399999999999</v>
      </c>
      <c r="E7784" s="29"/>
      <c r="F7784" s="24">
        <f t="shared" si="242"/>
        <v>24.428170000000001</v>
      </c>
      <c r="G7784" s="24">
        <v>24.428170000000001</v>
      </c>
      <c r="I7784" s="23"/>
      <c r="J7784" s="23">
        <v>150</v>
      </c>
      <c r="K7784" s="23"/>
    </row>
    <row r="7785" spans="1:11" ht="12.75" customHeight="1" x14ac:dyDescent="0.25">
      <c r="A7785" s="20">
        <f t="shared" si="243"/>
        <v>43210.999999981141</v>
      </c>
      <c r="B7785" s="29">
        <v>13.93458</v>
      </c>
      <c r="C7785" s="30">
        <v>0.24553</v>
      </c>
      <c r="D7785" s="29">
        <v>221.41200000000001</v>
      </c>
      <c r="E7785" s="29"/>
      <c r="F7785" s="24">
        <f t="shared" si="242"/>
        <v>13.93458</v>
      </c>
      <c r="G7785" s="24">
        <v>13.93458</v>
      </c>
      <c r="I7785" s="23"/>
      <c r="J7785" s="23">
        <v>150</v>
      </c>
      <c r="K7785" s="23"/>
    </row>
    <row r="7786" spans="1:11" ht="12.75" customHeight="1" x14ac:dyDescent="0.25">
      <c r="A7786" s="20">
        <f t="shared" si="243"/>
        <v>43211.041666647805</v>
      </c>
      <c r="B7786" s="29">
        <v>12.83395</v>
      </c>
      <c r="C7786" s="30">
        <v>0.39956000000000003</v>
      </c>
      <c r="D7786" s="29">
        <v>258.47910000000002</v>
      </c>
      <c r="E7786" s="29"/>
      <c r="F7786" s="24">
        <f t="shared" si="242"/>
        <v>12.83395</v>
      </c>
      <c r="G7786" s="24">
        <v>12.83395</v>
      </c>
      <c r="I7786" s="23">
        <f>COUNTIF(G7786:G7809,"&gt;150")</f>
        <v>0</v>
      </c>
      <c r="J7786" s="23">
        <v>150</v>
      </c>
      <c r="K7786" s="23"/>
    </row>
    <row r="7787" spans="1:11" ht="12.75" customHeight="1" x14ac:dyDescent="0.25">
      <c r="A7787" s="20">
        <f t="shared" si="243"/>
        <v>43211.083333314469</v>
      </c>
      <c r="B7787" s="29">
        <v>10.37862</v>
      </c>
      <c r="C7787" s="30">
        <v>0.46795999999999999</v>
      </c>
      <c r="D7787" s="29">
        <v>274.34050000000002</v>
      </c>
      <c r="E7787" s="29"/>
      <c r="F7787" s="24">
        <f t="shared" si="242"/>
        <v>10.37862</v>
      </c>
      <c r="G7787" s="24">
        <v>10.37862</v>
      </c>
      <c r="I7787" s="23"/>
      <c r="J7787" s="23">
        <v>150</v>
      </c>
      <c r="K7787" s="23"/>
    </row>
    <row r="7788" spans="1:11" ht="12.75" customHeight="1" x14ac:dyDescent="0.25">
      <c r="A7788" s="20">
        <f t="shared" si="243"/>
        <v>43211.124999981133</v>
      </c>
      <c r="B7788" s="29">
        <v>5.7824200000000001</v>
      </c>
      <c r="C7788" s="30">
        <v>0.55727000000000004</v>
      </c>
      <c r="D7788" s="29">
        <v>45.5837</v>
      </c>
      <c r="E7788" s="29"/>
      <c r="F7788" s="24">
        <f t="shared" si="242"/>
        <v>5.7824200000000001</v>
      </c>
      <c r="G7788" s="24">
        <v>5.7824200000000001</v>
      </c>
      <c r="I7788" s="23"/>
      <c r="J7788" s="23">
        <v>150</v>
      </c>
      <c r="K7788" s="23"/>
    </row>
    <row r="7789" spans="1:11" ht="12.75" customHeight="1" x14ac:dyDescent="0.25">
      <c r="A7789" s="20">
        <f t="shared" si="243"/>
        <v>43211.166666647798</v>
      </c>
      <c r="B7789" s="29">
        <v>7.2417899999999999</v>
      </c>
      <c r="C7789" s="30">
        <v>0.57957000000000003</v>
      </c>
      <c r="D7789" s="29">
        <v>288.94170000000003</v>
      </c>
      <c r="E7789" s="29"/>
      <c r="F7789" s="24">
        <f t="shared" si="242"/>
        <v>7.2417899999999999</v>
      </c>
      <c r="G7789" s="24">
        <v>7.2417899999999999</v>
      </c>
      <c r="I7789" s="23"/>
      <c r="J7789" s="23">
        <v>150</v>
      </c>
      <c r="K7789" s="23"/>
    </row>
    <row r="7790" spans="1:11" ht="12.75" customHeight="1" x14ac:dyDescent="0.25">
      <c r="A7790" s="20">
        <f t="shared" si="243"/>
        <v>43211.208333314462</v>
      </c>
      <c r="B7790" s="29">
        <v>4.2359200000000001</v>
      </c>
      <c r="C7790" s="30">
        <v>0.51632</v>
      </c>
      <c r="D7790" s="29">
        <v>106.43389999999999</v>
      </c>
      <c r="E7790" s="29"/>
      <c r="F7790" s="24">
        <f t="shared" si="242"/>
        <v>4.2359200000000001</v>
      </c>
      <c r="G7790" s="24">
        <v>4.2359200000000001</v>
      </c>
      <c r="I7790" s="23"/>
      <c r="J7790" s="23">
        <v>150</v>
      </c>
      <c r="K7790" s="23"/>
    </row>
    <row r="7791" spans="1:11" ht="12.75" customHeight="1" x14ac:dyDescent="0.25">
      <c r="A7791" s="20">
        <f t="shared" si="243"/>
        <v>43211.249999981126</v>
      </c>
      <c r="B7791" s="29">
        <v>10.73171</v>
      </c>
      <c r="C7791" s="30">
        <v>0.50405</v>
      </c>
      <c r="D7791" s="29">
        <v>288.54629999999997</v>
      </c>
      <c r="E7791" s="29"/>
      <c r="F7791" s="24">
        <f t="shared" si="242"/>
        <v>10.73171</v>
      </c>
      <c r="G7791" s="24">
        <v>10.73171</v>
      </c>
      <c r="I7791" s="23"/>
      <c r="J7791" s="23">
        <v>150</v>
      </c>
      <c r="K7791" s="23"/>
    </row>
    <row r="7792" spans="1:11" ht="12.75" customHeight="1" x14ac:dyDescent="0.25">
      <c r="A7792" s="20">
        <f t="shared" si="243"/>
        <v>43211.29166664779</v>
      </c>
      <c r="B7792" s="29">
        <v>4.9301300000000001</v>
      </c>
      <c r="C7792" s="30">
        <v>0.38480999999999999</v>
      </c>
      <c r="D7792" s="29">
        <v>288.46910000000003</v>
      </c>
      <c r="E7792" s="29"/>
      <c r="F7792" s="24">
        <f t="shared" si="242"/>
        <v>4.9301300000000001</v>
      </c>
      <c r="G7792" s="24">
        <v>4.9301300000000001</v>
      </c>
      <c r="I7792" s="23"/>
      <c r="J7792" s="23">
        <v>150</v>
      </c>
      <c r="K7792" s="23"/>
    </row>
    <row r="7793" spans="1:11" ht="12.75" customHeight="1" x14ac:dyDescent="0.25">
      <c r="A7793" s="20">
        <f t="shared" si="243"/>
        <v>43211.333333314455</v>
      </c>
      <c r="B7793" s="29">
        <v>18.518249999999998</v>
      </c>
      <c r="C7793" s="30">
        <v>0.30610999999999999</v>
      </c>
      <c r="D7793" s="29">
        <v>36.020780000000002</v>
      </c>
      <c r="E7793" s="29"/>
      <c r="F7793" s="24">
        <f t="shared" si="242"/>
        <v>18.518249999999998</v>
      </c>
      <c r="G7793" s="24">
        <v>18.518249999999998</v>
      </c>
      <c r="I7793" s="23"/>
      <c r="J7793" s="23">
        <v>150</v>
      </c>
      <c r="K7793" s="23"/>
    </row>
    <row r="7794" spans="1:11" ht="12.75" customHeight="1" x14ac:dyDescent="0.25">
      <c r="A7794" s="20">
        <f t="shared" si="243"/>
        <v>43211.374999981119</v>
      </c>
      <c r="B7794" s="29">
        <v>7.43058</v>
      </c>
      <c r="C7794" s="30">
        <v>0.42838999999999999</v>
      </c>
      <c r="D7794" s="29">
        <v>72.321259999999995</v>
      </c>
      <c r="E7794" s="29"/>
      <c r="F7794" s="24">
        <f t="shared" si="242"/>
        <v>7.43058</v>
      </c>
      <c r="G7794" s="24">
        <v>7.43058</v>
      </c>
      <c r="I7794" s="23"/>
      <c r="J7794" s="23">
        <v>150</v>
      </c>
      <c r="K7794" s="23"/>
    </row>
    <row r="7795" spans="1:11" ht="12.75" customHeight="1" x14ac:dyDescent="0.25">
      <c r="A7795" s="20">
        <f t="shared" si="243"/>
        <v>43211.416666647783</v>
      </c>
      <c r="B7795" s="29"/>
      <c r="C7795" s="30">
        <v>0.54718</v>
      </c>
      <c r="D7795" s="29">
        <v>84.115740000000002</v>
      </c>
      <c r="E7795" s="29"/>
      <c r="F7795" s="24" t="str">
        <f t="shared" si="242"/>
        <v/>
      </c>
      <c r="G7795" s="24" t="s">
        <v>189</v>
      </c>
      <c r="I7795" s="23"/>
      <c r="J7795" s="23">
        <v>150</v>
      </c>
      <c r="K7795" s="23"/>
    </row>
    <row r="7796" spans="1:11" ht="12.75" customHeight="1" x14ac:dyDescent="0.25">
      <c r="A7796" s="20">
        <f t="shared" si="243"/>
        <v>43211.458333314447</v>
      </c>
      <c r="B7796" s="29">
        <v>27.043959999999998</v>
      </c>
      <c r="C7796" s="30">
        <v>2.74377</v>
      </c>
      <c r="D7796" s="29">
        <v>285.93209999999999</v>
      </c>
      <c r="E7796" s="29"/>
      <c r="F7796" s="24">
        <f t="shared" si="242"/>
        <v>27.043959999999998</v>
      </c>
      <c r="G7796" s="24">
        <v>27.043959999999998</v>
      </c>
      <c r="I7796" s="23"/>
      <c r="J7796" s="23">
        <v>150</v>
      </c>
      <c r="K7796" s="23"/>
    </row>
    <row r="7797" spans="1:11" ht="12.75" customHeight="1" x14ac:dyDescent="0.25">
      <c r="A7797" s="20">
        <f t="shared" si="243"/>
        <v>43211.499999981112</v>
      </c>
      <c r="B7797" s="29">
        <v>19.744039999999998</v>
      </c>
      <c r="C7797" s="30">
        <v>3.456</v>
      </c>
      <c r="D7797" s="29">
        <v>291.7013</v>
      </c>
      <c r="E7797" s="29"/>
      <c r="F7797" s="24">
        <f t="shared" si="242"/>
        <v>19.744039999999998</v>
      </c>
      <c r="G7797" s="24">
        <v>19.744039999999998</v>
      </c>
      <c r="I7797" s="23"/>
      <c r="J7797" s="23">
        <v>150</v>
      </c>
      <c r="K7797" s="23"/>
    </row>
    <row r="7798" spans="1:11" ht="12.75" customHeight="1" x14ac:dyDescent="0.25">
      <c r="A7798" s="20">
        <f t="shared" si="243"/>
        <v>43211.541666647776</v>
      </c>
      <c r="B7798" s="29">
        <v>32.317169999999997</v>
      </c>
      <c r="C7798" s="30">
        <v>3.29142</v>
      </c>
      <c r="D7798" s="29">
        <v>294.99759999999998</v>
      </c>
      <c r="E7798" s="29"/>
      <c r="F7798" s="24">
        <f t="shared" si="242"/>
        <v>32.317169999999997</v>
      </c>
      <c r="G7798" s="24">
        <v>32.317169999999997</v>
      </c>
      <c r="I7798" s="23"/>
      <c r="J7798" s="23">
        <v>150</v>
      </c>
      <c r="K7798" s="23"/>
    </row>
    <row r="7799" spans="1:11" ht="12.75" customHeight="1" x14ac:dyDescent="0.25">
      <c r="A7799" s="20">
        <f t="shared" si="243"/>
        <v>43211.58333331444</v>
      </c>
      <c r="B7799" s="29">
        <v>22.22842</v>
      </c>
      <c r="C7799" s="30">
        <v>4.1384299999999996</v>
      </c>
      <c r="D7799" s="29">
        <v>279.43680000000001</v>
      </c>
      <c r="E7799" s="29"/>
      <c r="F7799" s="24">
        <f t="shared" si="242"/>
        <v>22.22842</v>
      </c>
      <c r="G7799" s="24">
        <v>22.22842</v>
      </c>
      <c r="I7799" s="23"/>
      <c r="J7799" s="23">
        <v>150</v>
      </c>
      <c r="K7799" s="23"/>
    </row>
    <row r="7800" spans="1:11" ht="12.75" customHeight="1" x14ac:dyDescent="0.25">
      <c r="A7800" s="20">
        <f t="shared" si="243"/>
        <v>43211.624999981104</v>
      </c>
      <c r="B7800" s="29">
        <v>6.0082500000000003</v>
      </c>
      <c r="C7800" s="30">
        <v>4.8622100000000001</v>
      </c>
      <c r="D7800" s="29">
        <v>273.72649999999999</v>
      </c>
      <c r="E7800" s="29"/>
      <c r="F7800" s="24">
        <f t="shared" si="242"/>
        <v>6.0082500000000003</v>
      </c>
      <c r="G7800" s="24">
        <v>6.0082500000000003</v>
      </c>
      <c r="I7800" s="23"/>
      <c r="J7800" s="23">
        <v>150</v>
      </c>
      <c r="K7800" s="23"/>
    </row>
    <row r="7801" spans="1:11" ht="12.75" customHeight="1" x14ac:dyDescent="0.25">
      <c r="A7801" s="20">
        <f t="shared" si="243"/>
        <v>43211.666666647769</v>
      </c>
      <c r="B7801" s="29">
        <v>25.615629999999999</v>
      </c>
      <c r="C7801" s="30">
        <v>4.2096400000000003</v>
      </c>
      <c r="D7801" s="29">
        <v>278.00110000000001</v>
      </c>
      <c r="E7801" s="29"/>
      <c r="F7801" s="24">
        <f t="shared" si="242"/>
        <v>25.615629999999999</v>
      </c>
      <c r="G7801" s="24">
        <v>25.615629999999999</v>
      </c>
      <c r="I7801" s="23"/>
      <c r="J7801" s="23">
        <v>150</v>
      </c>
      <c r="K7801" s="23"/>
    </row>
    <row r="7802" spans="1:11" ht="12.75" customHeight="1" x14ac:dyDescent="0.25">
      <c r="A7802" s="20">
        <f t="shared" si="243"/>
        <v>43211.708333314433</v>
      </c>
      <c r="B7802" s="29">
        <v>51.842790000000001</v>
      </c>
      <c r="C7802" s="30">
        <v>3.5879699999999999</v>
      </c>
      <c r="D7802" s="29">
        <v>277.81279999999998</v>
      </c>
      <c r="E7802" s="29"/>
      <c r="F7802" s="24">
        <f t="shared" si="242"/>
        <v>51.842790000000001</v>
      </c>
      <c r="G7802" s="24">
        <v>51.842790000000001</v>
      </c>
      <c r="I7802" s="23"/>
      <c r="J7802" s="23">
        <v>150</v>
      </c>
      <c r="K7802" s="23"/>
    </row>
    <row r="7803" spans="1:11" ht="12.75" customHeight="1" x14ac:dyDescent="0.25">
      <c r="A7803" s="20">
        <f t="shared" si="243"/>
        <v>43211.749999981097</v>
      </c>
      <c r="B7803" s="29">
        <v>43.24729</v>
      </c>
      <c r="C7803" s="30">
        <v>2.3670100000000001</v>
      </c>
      <c r="D7803" s="29">
        <v>287.15859999999998</v>
      </c>
      <c r="E7803" s="29"/>
      <c r="F7803" s="24">
        <f t="shared" si="242"/>
        <v>43.24729</v>
      </c>
      <c r="G7803" s="24">
        <v>43.24729</v>
      </c>
      <c r="I7803" s="23"/>
      <c r="J7803" s="23">
        <v>150</v>
      </c>
      <c r="K7803" s="23"/>
    </row>
    <row r="7804" spans="1:11" ht="12.75" customHeight="1" x14ac:dyDescent="0.25">
      <c r="A7804" s="20">
        <f t="shared" si="243"/>
        <v>43211.791666647761</v>
      </c>
      <c r="B7804" s="29">
        <v>20.675170000000001</v>
      </c>
      <c r="C7804" s="30">
        <v>1.1764300000000001</v>
      </c>
      <c r="D7804" s="29">
        <v>270.64569999999998</v>
      </c>
      <c r="E7804" s="29"/>
      <c r="F7804" s="24">
        <f t="shared" si="242"/>
        <v>20.675170000000001</v>
      </c>
      <c r="G7804" s="24">
        <v>20.675170000000001</v>
      </c>
      <c r="I7804" s="23"/>
      <c r="J7804" s="23">
        <v>150</v>
      </c>
      <c r="K7804" s="23"/>
    </row>
    <row r="7805" spans="1:11" ht="12.75" customHeight="1" x14ac:dyDescent="0.25">
      <c r="A7805" s="20">
        <f t="shared" si="243"/>
        <v>43211.833333314426</v>
      </c>
      <c r="B7805" s="29">
        <v>18.85754</v>
      </c>
      <c r="C7805" s="30">
        <v>0.40754000000000001</v>
      </c>
      <c r="D7805" s="29">
        <v>169.6927</v>
      </c>
      <c r="E7805" s="29"/>
      <c r="F7805" s="24">
        <f t="shared" si="242"/>
        <v>18.85754</v>
      </c>
      <c r="G7805" s="24">
        <v>18.85754</v>
      </c>
      <c r="I7805" s="23"/>
      <c r="J7805" s="23">
        <v>150</v>
      </c>
      <c r="K7805" s="23"/>
    </row>
    <row r="7806" spans="1:11" ht="12.75" customHeight="1" x14ac:dyDescent="0.25">
      <c r="A7806" s="20">
        <f t="shared" si="243"/>
        <v>43211.87499998109</v>
      </c>
      <c r="B7806" s="29">
        <v>22.156980000000001</v>
      </c>
      <c r="C7806" s="30">
        <v>0.26917000000000002</v>
      </c>
      <c r="D7806" s="29">
        <v>117.3656</v>
      </c>
      <c r="E7806" s="29"/>
      <c r="F7806" s="24">
        <f t="shared" si="242"/>
        <v>22.156980000000001</v>
      </c>
      <c r="G7806" s="24">
        <v>22.156980000000001</v>
      </c>
      <c r="I7806" s="23"/>
      <c r="J7806" s="23">
        <v>150</v>
      </c>
      <c r="K7806" s="23"/>
    </row>
    <row r="7807" spans="1:11" ht="12.75" customHeight="1" x14ac:dyDescent="0.25">
      <c r="A7807" s="20">
        <f t="shared" si="243"/>
        <v>43211.916666647754</v>
      </c>
      <c r="B7807" s="29">
        <v>13.80396</v>
      </c>
      <c r="C7807" s="30">
        <v>0.41072999999999998</v>
      </c>
      <c r="D7807" s="29">
        <v>102.3339</v>
      </c>
      <c r="E7807" s="29"/>
      <c r="F7807" s="24">
        <f t="shared" si="242"/>
        <v>13.80396</v>
      </c>
      <c r="G7807" s="24">
        <v>13.80396</v>
      </c>
      <c r="I7807" s="23"/>
      <c r="J7807" s="23">
        <v>150</v>
      </c>
      <c r="K7807" s="23"/>
    </row>
    <row r="7808" spans="1:11" ht="12.75" customHeight="1" x14ac:dyDescent="0.25">
      <c r="A7808" s="20">
        <f t="shared" si="243"/>
        <v>43211.958333314418</v>
      </c>
      <c r="B7808" s="29">
        <v>14.638640000000001</v>
      </c>
      <c r="C7808" s="30">
        <v>0.33288000000000001</v>
      </c>
      <c r="D7808" s="29">
        <v>107.8442</v>
      </c>
      <c r="E7808" s="29"/>
      <c r="F7808" s="24">
        <f t="shared" si="242"/>
        <v>14.638640000000001</v>
      </c>
      <c r="G7808" s="24">
        <v>14.638640000000001</v>
      </c>
      <c r="I7808" s="23"/>
      <c r="J7808" s="23">
        <v>150</v>
      </c>
      <c r="K7808" s="23"/>
    </row>
    <row r="7809" spans="1:11" ht="12.75" customHeight="1" x14ac:dyDescent="0.25">
      <c r="A7809" s="20">
        <f t="shared" si="243"/>
        <v>43211.999999981083</v>
      </c>
      <c r="B7809" s="29">
        <v>4.2607200000000001</v>
      </c>
      <c r="C7809" s="30">
        <v>0.45163999999999999</v>
      </c>
      <c r="D7809" s="29">
        <v>279.18450000000001</v>
      </c>
      <c r="E7809" s="29"/>
      <c r="F7809" s="24">
        <f t="shared" si="242"/>
        <v>4.2607200000000001</v>
      </c>
      <c r="G7809" s="24">
        <v>4.2607200000000001</v>
      </c>
      <c r="I7809" s="23"/>
      <c r="J7809" s="23">
        <v>150</v>
      </c>
      <c r="K7809" s="23"/>
    </row>
    <row r="7810" spans="1:11" ht="12.75" customHeight="1" x14ac:dyDescent="0.25">
      <c r="A7810" s="20">
        <f t="shared" si="243"/>
        <v>43212.041666647747</v>
      </c>
      <c r="B7810" s="29">
        <v>8.2129499999999993</v>
      </c>
      <c r="C7810" s="30">
        <v>0.60338999999999998</v>
      </c>
      <c r="D7810" s="29">
        <v>251.99279999999999</v>
      </c>
      <c r="E7810" s="29"/>
      <c r="F7810" s="24">
        <f t="shared" si="242"/>
        <v>8.2129499999999993</v>
      </c>
      <c r="G7810" s="24">
        <v>8.2129499999999993</v>
      </c>
      <c r="I7810" s="23">
        <f>COUNTIF(G7810:G7833,"&gt;150")</f>
        <v>0</v>
      </c>
      <c r="J7810" s="23">
        <v>150</v>
      </c>
      <c r="K7810" s="23"/>
    </row>
    <row r="7811" spans="1:11" ht="12.75" customHeight="1" x14ac:dyDescent="0.25">
      <c r="A7811" s="20">
        <f t="shared" si="243"/>
        <v>43212.083333314411</v>
      </c>
      <c r="B7811" s="29">
        <v>1.6421300000000001</v>
      </c>
      <c r="C7811" s="30">
        <v>0.68613000000000002</v>
      </c>
      <c r="D7811" s="29">
        <v>264.13670000000002</v>
      </c>
      <c r="E7811" s="29"/>
      <c r="F7811" s="24">
        <f t="shared" si="242"/>
        <v>1.6421300000000001</v>
      </c>
      <c r="G7811" s="24">
        <v>1.6421300000000001</v>
      </c>
      <c r="I7811" s="23"/>
      <c r="J7811" s="23">
        <v>150</v>
      </c>
      <c r="K7811" s="23"/>
    </row>
    <row r="7812" spans="1:11" ht="12.75" customHeight="1" x14ac:dyDescent="0.25">
      <c r="A7812" s="20">
        <f t="shared" si="243"/>
        <v>43212.124999981075</v>
      </c>
      <c r="B7812" s="29">
        <v>6.9645900000000003</v>
      </c>
      <c r="C7812" s="30">
        <v>0.55957999999999997</v>
      </c>
      <c r="D7812" s="29">
        <v>244.28729999999999</v>
      </c>
      <c r="E7812" s="29"/>
      <c r="F7812" s="24">
        <f t="shared" si="242"/>
        <v>6.9645900000000003</v>
      </c>
      <c r="G7812" s="24">
        <v>6.9645900000000003</v>
      </c>
      <c r="I7812" s="23"/>
      <c r="J7812" s="23">
        <v>150</v>
      </c>
      <c r="K7812" s="23"/>
    </row>
    <row r="7813" spans="1:11" ht="12.75" customHeight="1" x14ac:dyDescent="0.25">
      <c r="A7813" s="20">
        <f t="shared" si="243"/>
        <v>43212.166666647739</v>
      </c>
      <c r="B7813" s="29">
        <v>1.95679</v>
      </c>
      <c r="C7813" s="30">
        <v>0.79157</v>
      </c>
      <c r="D7813" s="29">
        <v>153.68979999999999</v>
      </c>
      <c r="E7813" s="29"/>
      <c r="F7813" s="24">
        <f t="shared" si="242"/>
        <v>1.95679</v>
      </c>
      <c r="G7813" s="24">
        <v>1.95679</v>
      </c>
      <c r="I7813" s="23"/>
      <c r="J7813" s="23">
        <v>150</v>
      </c>
      <c r="K7813" s="23"/>
    </row>
    <row r="7814" spans="1:11" ht="12.75" customHeight="1" x14ac:dyDescent="0.25">
      <c r="A7814" s="20">
        <f t="shared" si="243"/>
        <v>43212.208333314404</v>
      </c>
      <c r="B7814" s="29">
        <v>4.9559600000000001</v>
      </c>
      <c r="C7814" s="30">
        <v>0.59767999999999999</v>
      </c>
      <c r="D7814" s="29">
        <v>254.00280000000001</v>
      </c>
      <c r="E7814" s="29"/>
      <c r="F7814" s="24">
        <f t="shared" si="242"/>
        <v>4.9559600000000001</v>
      </c>
      <c r="G7814" s="24">
        <v>4.9559600000000001</v>
      </c>
      <c r="I7814" s="23"/>
      <c r="J7814" s="23">
        <v>150</v>
      </c>
      <c r="K7814" s="23"/>
    </row>
    <row r="7815" spans="1:11" ht="12.75" customHeight="1" x14ac:dyDescent="0.25">
      <c r="A7815" s="20">
        <f t="shared" si="243"/>
        <v>43212.249999981068</v>
      </c>
      <c r="B7815" s="29">
        <v>1.26254</v>
      </c>
      <c r="C7815" s="30">
        <v>0.39472000000000002</v>
      </c>
      <c r="D7815" s="29">
        <v>151.93260000000001</v>
      </c>
      <c r="E7815" s="29"/>
      <c r="F7815" s="24">
        <f t="shared" si="242"/>
        <v>1.26254</v>
      </c>
      <c r="G7815" s="24">
        <v>1.26254</v>
      </c>
      <c r="I7815" s="23"/>
      <c r="J7815" s="23">
        <v>150</v>
      </c>
      <c r="K7815" s="23"/>
    </row>
    <row r="7816" spans="1:11" ht="12.75" customHeight="1" x14ac:dyDescent="0.25">
      <c r="A7816" s="20">
        <f t="shared" si="243"/>
        <v>43212.291666647732</v>
      </c>
      <c r="B7816" s="29">
        <v>0.69699999999999995</v>
      </c>
      <c r="C7816" s="30">
        <v>0.52039999999999997</v>
      </c>
      <c r="D7816" s="29">
        <v>251.45400000000001</v>
      </c>
      <c r="E7816" s="29"/>
      <c r="F7816" s="24">
        <f t="shared" si="242"/>
        <v>0.69699999999999995</v>
      </c>
      <c r="G7816" s="24">
        <v>0.69699999999999995</v>
      </c>
      <c r="I7816" s="23"/>
      <c r="J7816" s="23">
        <v>150</v>
      </c>
      <c r="K7816" s="23"/>
    </row>
    <row r="7817" spans="1:11" ht="12.75" customHeight="1" x14ac:dyDescent="0.25">
      <c r="A7817" s="20">
        <f t="shared" si="243"/>
        <v>43212.333333314396</v>
      </c>
      <c r="B7817" s="29"/>
      <c r="C7817" s="30">
        <v>0.46951999999999999</v>
      </c>
      <c r="D7817" s="29">
        <v>76.837569999999999</v>
      </c>
      <c r="E7817" s="29"/>
      <c r="F7817" s="24" t="str">
        <f t="shared" si="242"/>
        <v/>
      </c>
      <c r="G7817" s="24" t="s">
        <v>189</v>
      </c>
      <c r="I7817" s="23"/>
      <c r="J7817" s="23">
        <v>150</v>
      </c>
      <c r="K7817" s="23"/>
    </row>
    <row r="7818" spans="1:11" ht="12.75" customHeight="1" x14ac:dyDescent="0.25">
      <c r="A7818" s="20">
        <f t="shared" si="243"/>
        <v>43212.374999981061</v>
      </c>
      <c r="B7818" s="29"/>
      <c r="C7818" s="30">
        <v>0.80083000000000004</v>
      </c>
      <c r="D7818" s="29">
        <v>190.20590000000001</v>
      </c>
      <c r="E7818" s="29"/>
      <c r="F7818" s="24" t="str">
        <f t="shared" si="242"/>
        <v/>
      </c>
      <c r="G7818" s="24" t="s">
        <v>189</v>
      </c>
      <c r="I7818" s="23"/>
      <c r="J7818" s="23">
        <v>150</v>
      </c>
      <c r="K7818" s="23"/>
    </row>
    <row r="7819" spans="1:11" ht="12.75" customHeight="1" x14ac:dyDescent="0.25">
      <c r="A7819" s="20">
        <f t="shared" si="243"/>
        <v>43212.416666647725</v>
      </c>
      <c r="B7819" s="29">
        <v>18.344830000000002</v>
      </c>
      <c r="C7819" s="30">
        <v>1.9074500000000001</v>
      </c>
      <c r="D7819" s="29">
        <v>231.59049999999999</v>
      </c>
      <c r="E7819" s="29"/>
      <c r="F7819" s="24">
        <f t="shared" ref="F7819:F7882" si="244">IF(AND(B7819&gt;0,ISNUMBER(B7819)),B7819,"")</f>
        <v>18.344830000000002</v>
      </c>
      <c r="G7819" s="24">
        <v>18.344830000000002</v>
      </c>
      <c r="I7819" s="23"/>
      <c r="J7819" s="23">
        <v>150</v>
      </c>
      <c r="K7819" s="23"/>
    </row>
    <row r="7820" spans="1:11" ht="12.75" customHeight="1" x14ac:dyDescent="0.25">
      <c r="A7820" s="20">
        <f t="shared" ref="A7820:A7883" si="245">A7819+1/24</f>
        <v>43212.458333314389</v>
      </c>
      <c r="B7820" s="29">
        <v>8.3418799999999997</v>
      </c>
      <c r="C7820" s="30">
        <v>3.3939300000000001</v>
      </c>
      <c r="D7820" s="29">
        <v>229.05549999999999</v>
      </c>
      <c r="E7820" s="29"/>
      <c r="F7820" s="24">
        <f t="shared" si="244"/>
        <v>8.3418799999999997</v>
      </c>
      <c r="G7820" s="24">
        <v>8.3418799999999997</v>
      </c>
      <c r="I7820" s="23"/>
      <c r="J7820" s="23">
        <v>150</v>
      </c>
      <c r="K7820" s="23"/>
    </row>
    <row r="7821" spans="1:11" ht="12.75" customHeight="1" x14ac:dyDescent="0.25">
      <c r="A7821" s="20">
        <f t="shared" si="245"/>
        <v>43212.499999981053</v>
      </c>
      <c r="B7821" s="29">
        <v>14.49179</v>
      </c>
      <c r="C7821" s="30">
        <v>3.9347400000000001</v>
      </c>
      <c r="D7821" s="29">
        <v>220.41849999999999</v>
      </c>
      <c r="E7821" s="29"/>
      <c r="F7821" s="24">
        <f t="shared" si="244"/>
        <v>14.49179</v>
      </c>
      <c r="G7821" s="24">
        <v>14.49179</v>
      </c>
      <c r="I7821" s="23"/>
      <c r="J7821" s="23">
        <v>150</v>
      </c>
      <c r="K7821" s="23"/>
    </row>
    <row r="7822" spans="1:11" ht="12.75" customHeight="1" x14ac:dyDescent="0.25">
      <c r="A7822" s="20">
        <f t="shared" si="245"/>
        <v>43212.541666647718</v>
      </c>
      <c r="B7822" s="29">
        <v>1.5783799999999999</v>
      </c>
      <c r="C7822" s="30">
        <v>3.4498500000000001</v>
      </c>
      <c r="D7822" s="29">
        <v>231.37219999999999</v>
      </c>
      <c r="E7822" s="29"/>
      <c r="F7822" s="24">
        <f t="shared" si="244"/>
        <v>1.5783799999999999</v>
      </c>
      <c r="G7822" s="24">
        <v>1.5783799999999999</v>
      </c>
      <c r="I7822" s="23"/>
      <c r="J7822" s="23">
        <v>150</v>
      </c>
      <c r="K7822" s="23"/>
    </row>
    <row r="7823" spans="1:11" ht="12.75" customHeight="1" x14ac:dyDescent="0.25">
      <c r="A7823" s="20">
        <f t="shared" si="245"/>
        <v>43212.583333314382</v>
      </c>
      <c r="B7823" s="29">
        <v>4.9488300000000001</v>
      </c>
      <c r="C7823" s="30">
        <v>3.5514000000000001</v>
      </c>
      <c r="D7823" s="29">
        <v>228.72409999999999</v>
      </c>
      <c r="E7823" s="29"/>
      <c r="F7823" s="24">
        <f t="shared" si="244"/>
        <v>4.9488300000000001</v>
      </c>
      <c r="G7823" s="24">
        <v>4.9488300000000001</v>
      </c>
      <c r="I7823" s="23"/>
      <c r="J7823" s="23">
        <v>150</v>
      </c>
      <c r="K7823" s="23"/>
    </row>
    <row r="7824" spans="1:11" ht="12.75" customHeight="1" x14ac:dyDescent="0.25">
      <c r="A7824" s="20">
        <f t="shared" si="245"/>
        <v>43212.624999981046</v>
      </c>
      <c r="B7824" s="29">
        <v>17.898620000000001</v>
      </c>
      <c r="C7824" s="30">
        <v>3.3674300000000001</v>
      </c>
      <c r="D7824" s="29">
        <v>216.54949999999999</v>
      </c>
      <c r="E7824" s="29"/>
      <c r="F7824" s="24">
        <f t="shared" si="244"/>
        <v>17.898620000000001</v>
      </c>
      <c r="G7824" s="24">
        <v>17.898620000000001</v>
      </c>
      <c r="I7824" s="23"/>
      <c r="J7824" s="23">
        <v>150</v>
      </c>
      <c r="K7824" s="23"/>
    </row>
    <row r="7825" spans="1:11" ht="12.75" customHeight="1" x14ac:dyDescent="0.25">
      <c r="A7825" s="20">
        <f t="shared" si="245"/>
        <v>43212.66666664771</v>
      </c>
      <c r="B7825" s="29">
        <v>11.644869999999999</v>
      </c>
      <c r="C7825" s="30">
        <v>2.8812899999999999</v>
      </c>
      <c r="D7825" s="29">
        <v>217.8938</v>
      </c>
      <c r="E7825" s="29"/>
      <c r="F7825" s="24">
        <f t="shared" si="244"/>
        <v>11.644869999999999</v>
      </c>
      <c r="G7825" s="24">
        <v>11.644869999999999</v>
      </c>
      <c r="I7825" s="23"/>
      <c r="J7825" s="23">
        <v>150</v>
      </c>
      <c r="K7825" s="23"/>
    </row>
    <row r="7826" spans="1:11" ht="12.75" customHeight="1" x14ac:dyDescent="0.25">
      <c r="A7826" s="20">
        <f t="shared" si="245"/>
        <v>43212.708333314375</v>
      </c>
      <c r="B7826" s="29">
        <v>22.682790000000001</v>
      </c>
      <c r="C7826" s="30">
        <v>3.6905800000000002</v>
      </c>
      <c r="D7826" s="29">
        <v>216.20320000000001</v>
      </c>
      <c r="E7826" s="29"/>
      <c r="F7826" s="24">
        <f t="shared" si="244"/>
        <v>22.682790000000001</v>
      </c>
      <c r="G7826" s="24">
        <v>22.682790000000001</v>
      </c>
      <c r="I7826" s="23"/>
      <c r="J7826" s="23">
        <v>150</v>
      </c>
      <c r="K7826" s="23"/>
    </row>
    <row r="7827" spans="1:11" ht="12.75" customHeight="1" x14ac:dyDescent="0.25">
      <c r="A7827" s="20">
        <f t="shared" si="245"/>
        <v>43212.749999981039</v>
      </c>
      <c r="B7827" s="29">
        <v>13.69938</v>
      </c>
      <c r="C7827" s="30">
        <v>2.3002099999999999</v>
      </c>
      <c r="D7827" s="29">
        <v>216.14709999999999</v>
      </c>
      <c r="E7827" s="29"/>
      <c r="F7827" s="24">
        <f t="shared" si="244"/>
        <v>13.69938</v>
      </c>
      <c r="G7827" s="24">
        <v>13.69938</v>
      </c>
      <c r="I7827" s="23"/>
      <c r="J7827" s="23">
        <v>150</v>
      </c>
      <c r="K7827" s="23"/>
    </row>
    <row r="7828" spans="1:11" ht="12.75" customHeight="1" x14ac:dyDescent="0.25">
      <c r="A7828" s="20">
        <f t="shared" si="245"/>
        <v>43212.791666647703</v>
      </c>
      <c r="B7828" s="29">
        <v>17.800080000000001</v>
      </c>
      <c r="C7828" s="30">
        <v>0.51141999999999999</v>
      </c>
      <c r="D7828" s="29">
        <v>238.80350000000001</v>
      </c>
      <c r="E7828" s="29"/>
      <c r="F7828" s="24">
        <f t="shared" si="244"/>
        <v>17.800080000000001</v>
      </c>
      <c r="G7828" s="24">
        <v>17.800080000000001</v>
      </c>
      <c r="I7828" s="23"/>
      <c r="J7828" s="23">
        <v>150</v>
      </c>
      <c r="K7828" s="23"/>
    </row>
    <row r="7829" spans="1:11" ht="12.75" customHeight="1" x14ac:dyDescent="0.25">
      <c r="A7829" s="20">
        <f t="shared" si="245"/>
        <v>43212.833333314367</v>
      </c>
      <c r="B7829" s="29">
        <v>16.44821</v>
      </c>
      <c r="C7829" s="30">
        <v>0.50739000000000001</v>
      </c>
      <c r="D7829" s="29">
        <v>7.94041</v>
      </c>
      <c r="E7829" s="29"/>
      <c r="F7829" s="24">
        <f t="shared" si="244"/>
        <v>16.44821</v>
      </c>
      <c r="G7829" s="24">
        <v>16.44821</v>
      </c>
      <c r="I7829" s="23"/>
      <c r="J7829" s="23">
        <v>150</v>
      </c>
      <c r="K7829" s="23"/>
    </row>
    <row r="7830" spans="1:11" ht="12.75" customHeight="1" x14ac:dyDescent="0.25">
      <c r="A7830" s="20">
        <f t="shared" si="245"/>
        <v>43212.874999981032</v>
      </c>
      <c r="B7830" s="29">
        <v>9.4710400000000003</v>
      </c>
      <c r="C7830" s="30">
        <v>0.31269999999999998</v>
      </c>
      <c r="D7830" s="29">
        <v>31.462070000000001</v>
      </c>
      <c r="E7830" s="29"/>
      <c r="F7830" s="24">
        <f t="shared" si="244"/>
        <v>9.4710400000000003</v>
      </c>
      <c r="G7830" s="24">
        <v>9.4710400000000003</v>
      </c>
      <c r="I7830" s="23"/>
      <c r="J7830" s="23">
        <v>150</v>
      </c>
      <c r="K7830" s="23"/>
    </row>
    <row r="7831" spans="1:11" ht="12.75" customHeight="1" x14ac:dyDescent="0.25">
      <c r="A7831" s="20">
        <f t="shared" si="245"/>
        <v>43212.916666647696</v>
      </c>
      <c r="B7831" s="29">
        <v>3.6589200000000002</v>
      </c>
      <c r="C7831" s="30">
        <v>0.34550999999999998</v>
      </c>
      <c r="D7831" s="29">
        <v>35.595500000000001</v>
      </c>
      <c r="E7831" s="29"/>
      <c r="F7831" s="24">
        <f t="shared" si="244"/>
        <v>3.6589200000000002</v>
      </c>
      <c r="G7831" s="24">
        <v>3.6589200000000002</v>
      </c>
      <c r="I7831" s="23"/>
      <c r="J7831" s="23">
        <v>150</v>
      </c>
      <c r="K7831" s="23"/>
    </row>
    <row r="7832" spans="1:11" ht="12.75" customHeight="1" x14ac:dyDescent="0.25">
      <c r="A7832" s="20">
        <f t="shared" si="245"/>
        <v>43212.95833331436</v>
      </c>
      <c r="B7832" s="29">
        <v>4.73325</v>
      </c>
      <c r="C7832" s="30">
        <v>0.26229999999999998</v>
      </c>
      <c r="D7832" s="29">
        <v>95.242930000000001</v>
      </c>
      <c r="E7832" s="29"/>
      <c r="F7832" s="24">
        <f t="shared" si="244"/>
        <v>4.73325</v>
      </c>
      <c r="G7832" s="24">
        <v>4.73325</v>
      </c>
      <c r="I7832" s="23"/>
      <c r="J7832" s="23">
        <v>150</v>
      </c>
      <c r="K7832" s="23"/>
    </row>
    <row r="7833" spans="1:11" ht="12.75" customHeight="1" x14ac:dyDescent="0.25">
      <c r="A7833" s="20">
        <f t="shared" si="245"/>
        <v>43212.999999981024</v>
      </c>
      <c r="B7833" s="29">
        <v>-0.35779</v>
      </c>
      <c r="C7833" s="30">
        <v>0.31134000000000001</v>
      </c>
      <c r="D7833" s="29">
        <v>68.46951</v>
      </c>
      <c r="E7833" s="29"/>
      <c r="F7833" s="24" t="str">
        <f t="shared" si="244"/>
        <v/>
      </c>
      <c r="G7833" s="24" t="s">
        <v>189</v>
      </c>
      <c r="I7833" s="23"/>
      <c r="J7833" s="23">
        <v>150</v>
      </c>
      <c r="K7833" s="23"/>
    </row>
    <row r="7834" spans="1:11" ht="12.75" customHeight="1" x14ac:dyDescent="0.25">
      <c r="A7834" s="20">
        <f t="shared" si="245"/>
        <v>43213.041666647689</v>
      </c>
      <c r="B7834" s="29">
        <v>6.0231500000000002</v>
      </c>
      <c r="C7834" s="30">
        <v>0.31207000000000001</v>
      </c>
      <c r="D7834" s="29">
        <v>29.573519999999998</v>
      </c>
      <c r="E7834" s="29"/>
      <c r="F7834" s="24">
        <f t="shared" si="244"/>
        <v>6.0231500000000002</v>
      </c>
      <c r="G7834" s="24">
        <v>6.0231500000000002</v>
      </c>
      <c r="I7834" s="23">
        <f>COUNTIF(G7834:G7857,"&gt;150")</f>
        <v>2</v>
      </c>
      <c r="J7834" s="23">
        <v>150</v>
      </c>
      <c r="K7834" s="23"/>
    </row>
    <row r="7835" spans="1:11" ht="12.75" customHeight="1" x14ac:dyDescent="0.25">
      <c r="A7835" s="20">
        <f t="shared" si="245"/>
        <v>43213.083333314353</v>
      </c>
      <c r="B7835" s="29">
        <v>6.3643599999999996</v>
      </c>
      <c r="C7835" s="30">
        <v>0.33560000000000001</v>
      </c>
      <c r="D7835" s="29">
        <v>143.53649999999999</v>
      </c>
      <c r="E7835" s="29"/>
      <c r="F7835" s="24">
        <f t="shared" si="244"/>
        <v>6.3643599999999996</v>
      </c>
      <c r="G7835" s="24">
        <v>6.3643599999999996</v>
      </c>
      <c r="I7835" s="23"/>
      <c r="J7835" s="23">
        <v>150</v>
      </c>
      <c r="K7835" s="23"/>
    </row>
    <row r="7836" spans="1:11" ht="12.75" customHeight="1" x14ac:dyDescent="0.25">
      <c r="A7836" s="20">
        <f t="shared" si="245"/>
        <v>43213.124999981017</v>
      </c>
      <c r="B7836" s="29">
        <v>9.4625800000000009</v>
      </c>
      <c r="C7836" s="30">
        <v>0.29094999999999999</v>
      </c>
      <c r="D7836" s="29">
        <v>150.50409999999999</v>
      </c>
      <c r="E7836" s="29"/>
      <c r="F7836" s="24">
        <f t="shared" si="244"/>
        <v>9.4625800000000009</v>
      </c>
      <c r="G7836" s="24">
        <v>9.4625800000000009</v>
      </c>
      <c r="I7836" s="23"/>
      <c r="J7836" s="23">
        <v>150</v>
      </c>
      <c r="K7836" s="23"/>
    </row>
    <row r="7837" spans="1:11" ht="12.75" customHeight="1" x14ac:dyDescent="0.25">
      <c r="A7837" s="20">
        <f t="shared" si="245"/>
        <v>43213.166666647681</v>
      </c>
      <c r="B7837" s="29">
        <v>1.7559199999999999</v>
      </c>
      <c r="C7837" s="30">
        <v>0.27250000000000002</v>
      </c>
      <c r="D7837" s="29">
        <v>93.200909999999993</v>
      </c>
      <c r="E7837" s="29"/>
      <c r="F7837" s="24">
        <f t="shared" si="244"/>
        <v>1.7559199999999999</v>
      </c>
      <c r="G7837" s="24">
        <v>1.7559199999999999</v>
      </c>
      <c r="I7837" s="23"/>
      <c r="J7837" s="23">
        <v>150</v>
      </c>
      <c r="K7837" s="23"/>
    </row>
    <row r="7838" spans="1:11" ht="12.75" customHeight="1" x14ac:dyDescent="0.25">
      <c r="A7838" s="20">
        <f t="shared" si="245"/>
        <v>43213.208333314346</v>
      </c>
      <c r="B7838" s="29">
        <v>5.2751299999999999</v>
      </c>
      <c r="C7838" s="30">
        <v>0.19208</v>
      </c>
      <c r="D7838" s="29">
        <v>30.939160000000001</v>
      </c>
      <c r="E7838" s="29"/>
      <c r="F7838" s="24">
        <f t="shared" si="244"/>
        <v>5.2751299999999999</v>
      </c>
      <c r="G7838" s="24">
        <v>5.2751299999999999</v>
      </c>
      <c r="I7838" s="23"/>
      <c r="J7838" s="23">
        <v>150</v>
      </c>
      <c r="K7838" s="23"/>
    </row>
    <row r="7839" spans="1:11" ht="12.75" customHeight="1" x14ac:dyDescent="0.25">
      <c r="A7839" s="20">
        <f t="shared" si="245"/>
        <v>43213.24999998101</v>
      </c>
      <c r="B7839" s="29">
        <v>1.89042</v>
      </c>
      <c r="C7839" s="30">
        <v>0.20660000000000001</v>
      </c>
      <c r="D7839" s="29">
        <v>68.825299999999999</v>
      </c>
      <c r="E7839" s="29"/>
      <c r="F7839" s="24">
        <f t="shared" si="244"/>
        <v>1.89042</v>
      </c>
      <c r="G7839" s="24">
        <v>1.89042</v>
      </c>
      <c r="I7839" s="23"/>
      <c r="J7839" s="23">
        <v>150</v>
      </c>
      <c r="K7839" s="23"/>
    </row>
    <row r="7840" spans="1:11" ht="12.75" customHeight="1" x14ac:dyDescent="0.25">
      <c r="A7840" s="20">
        <f t="shared" si="245"/>
        <v>43213.291666647674</v>
      </c>
      <c r="B7840" s="29">
        <v>43.426169999999999</v>
      </c>
      <c r="C7840" s="30">
        <v>0.36765999999999999</v>
      </c>
      <c r="D7840" s="29">
        <v>219.8031</v>
      </c>
      <c r="E7840" s="29"/>
      <c r="F7840" s="24">
        <f t="shared" si="244"/>
        <v>43.426169999999999</v>
      </c>
      <c r="G7840" s="24">
        <v>43.426169999999999</v>
      </c>
      <c r="I7840" s="23"/>
      <c r="J7840" s="23">
        <v>150</v>
      </c>
      <c r="K7840" s="23"/>
    </row>
    <row r="7841" spans="1:11" ht="12.75" customHeight="1" x14ac:dyDescent="0.25">
      <c r="A7841" s="20">
        <f t="shared" si="245"/>
        <v>43213.333333314338</v>
      </c>
      <c r="B7841" s="29">
        <v>36.259079999999997</v>
      </c>
      <c r="C7841" s="30">
        <v>0.31648999999999999</v>
      </c>
      <c r="D7841" s="29">
        <v>70.088939999999994</v>
      </c>
      <c r="E7841" s="29"/>
      <c r="F7841" s="24">
        <f t="shared" si="244"/>
        <v>36.259079999999997</v>
      </c>
      <c r="G7841" s="24">
        <v>36.259079999999997</v>
      </c>
      <c r="I7841" s="23"/>
      <c r="J7841" s="23">
        <v>150</v>
      </c>
      <c r="K7841" s="23"/>
    </row>
    <row r="7842" spans="1:11" ht="12.75" customHeight="1" x14ac:dyDescent="0.25">
      <c r="A7842" s="20">
        <f t="shared" si="245"/>
        <v>43213.374999981002</v>
      </c>
      <c r="B7842" s="29">
        <v>37.771500000000003</v>
      </c>
      <c r="C7842" s="30">
        <v>0.38986999999999999</v>
      </c>
      <c r="D7842" s="29">
        <v>92.050899999999999</v>
      </c>
      <c r="E7842" s="29"/>
      <c r="F7842" s="24">
        <f t="shared" si="244"/>
        <v>37.771500000000003</v>
      </c>
      <c r="G7842" s="24">
        <v>37.771500000000003</v>
      </c>
      <c r="I7842" s="23"/>
      <c r="J7842" s="23">
        <v>150</v>
      </c>
      <c r="K7842" s="23"/>
    </row>
    <row r="7843" spans="1:11" ht="12.75" customHeight="1" x14ac:dyDescent="0.25">
      <c r="A7843" s="20">
        <f t="shared" si="245"/>
        <v>43213.416666647667</v>
      </c>
      <c r="B7843" s="29">
        <v>16.13833</v>
      </c>
      <c r="C7843" s="30">
        <v>0.20164000000000001</v>
      </c>
      <c r="D7843" s="29">
        <v>223.4691</v>
      </c>
      <c r="E7843" s="29"/>
      <c r="F7843" s="24">
        <f t="shared" si="244"/>
        <v>16.13833</v>
      </c>
      <c r="G7843" s="24">
        <v>16.13833</v>
      </c>
      <c r="I7843" s="23"/>
      <c r="J7843" s="23">
        <v>150</v>
      </c>
      <c r="K7843" s="23"/>
    </row>
    <row r="7844" spans="1:11" ht="12.75" customHeight="1" x14ac:dyDescent="0.25">
      <c r="A7844" s="20">
        <f t="shared" si="245"/>
        <v>43213.458333314331</v>
      </c>
      <c r="B7844" s="29">
        <v>78.696960000000004</v>
      </c>
      <c r="C7844" s="30">
        <v>0.33556999999999998</v>
      </c>
      <c r="D7844" s="29">
        <v>141.33670000000001</v>
      </c>
      <c r="E7844" s="29"/>
      <c r="F7844" s="24">
        <f t="shared" si="244"/>
        <v>78.696960000000004</v>
      </c>
      <c r="G7844" s="24">
        <v>78.696960000000004</v>
      </c>
      <c r="I7844" s="23"/>
      <c r="J7844" s="23">
        <v>150</v>
      </c>
      <c r="K7844" s="23"/>
    </row>
    <row r="7845" spans="1:11" ht="12.75" customHeight="1" x14ac:dyDescent="0.25">
      <c r="A7845" s="20">
        <f t="shared" si="245"/>
        <v>43213.499999980995</v>
      </c>
      <c r="B7845" s="29">
        <v>29.033000000000001</v>
      </c>
      <c r="C7845" s="30">
        <v>0.45606999999999998</v>
      </c>
      <c r="D7845" s="29">
        <v>94.712940000000003</v>
      </c>
      <c r="E7845" s="29"/>
      <c r="F7845" s="24">
        <f t="shared" si="244"/>
        <v>29.033000000000001</v>
      </c>
      <c r="G7845" s="24">
        <v>29.033000000000001</v>
      </c>
      <c r="I7845" s="23"/>
      <c r="J7845" s="23">
        <v>150</v>
      </c>
      <c r="K7845" s="23"/>
    </row>
    <row r="7846" spans="1:11" ht="12.75" customHeight="1" x14ac:dyDescent="0.25">
      <c r="A7846" s="20">
        <f t="shared" si="245"/>
        <v>43213.541666647659</v>
      </c>
      <c r="B7846" s="29">
        <v>27.45504</v>
      </c>
      <c r="C7846" s="30">
        <v>1.54813</v>
      </c>
      <c r="D7846" s="29">
        <v>213.66069999999999</v>
      </c>
      <c r="E7846" s="29"/>
      <c r="F7846" s="24">
        <f t="shared" si="244"/>
        <v>27.45504</v>
      </c>
      <c r="G7846" s="24">
        <v>27.45504</v>
      </c>
      <c r="I7846" s="23"/>
      <c r="J7846" s="23">
        <v>150</v>
      </c>
      <c r="K7846" s="23"/>
    </row>
    <row r="7847" spans="1:11" ht="12.75" customHeight="1" x14ac:dyDescent="0.25">
      <c r="A7847" s="20">
        <f t="shared" si="245"/>
        <v>43213.583333314324</v>
      </c>
      <c r="B7847" s="29">
        <v>28.825289999999999</v>
      </c>
      <c r="C7847" s="30">
        <v>1.4870699999999999</v>
      </c>
      <c r="D7847" s="29">
        <v>210.55170000000001</v>
      </c>
      <c r="E7847" s="29"/>
      <c r="F7847" s="24">
        <f t="shared" si="244"/>
        <v>28.825289999999999</v>
      </c>
      <c r="G7847" s="24">
        <v>28.825289999999999</v>
      </c>
      <c r="I7847" s="23"/>
      <c r="J7847" s="23">
        <v>150</v>
      </c>
      <c r="K7847" s="23"/>
    </row>
    <row r="7848" spans="1:11" ht="12.75" customHeight="1" x14ac:dyDescent="0.25">
      <c r="A7848" s="20">
        <f t="shared" si="245"/>
        <v>43213.624999980988</v>
      </c>
      <c r="B7848" s="29">
        <v>41.228920000000002</v>
      </c>
      <c r="C7848" s="30">
        <v>1.0949899999999999</v>
      </c>
      <c r="D7848" s="29">
        <v>190.86660000000001</v>
      </c>
      <c r="E7848" s="29"/>
      <c r="F7848" s="24">
        <f t="shared" si="244"/>
        <v>41.228920000000002</v>
      </c>
      <c r="G7848" s="24">
        <v>41.228920000000002</v>
      </c>
      <c r="I7848" s="23"/>
      <c r="J7848" s="23">
        <v>150</v>
      </c>
      <c r="K7848" s="23"/>
    </row>
    <row r="7849" spans="1:11" ht="12.75" customHeight="1" x14ac:dyDescent="0.25">
      <c r="A7849" s="20">
        <f t="shared" si="245"/>
        <v>43213.666666647652</v>
      </c>
      <c r="B7849" s="29">
        <v>166.87860000000001</v>
      </c>
      <c r="C7849" s="30">
        <v>1.77037</v>
      </c>
      <c r="D7849" s="29">
        <v>210.55199999999999</v>
      </c>
      <c r="E7849" s="29"/>
      <c r="F7849" s="24">
        <f t="shared" si="244"/>
        <v>166.87860000000001</v>
      </c>
      <c r="G7849" s="24">
        <v>166.87860000000001</v>
      </c>
      <c r="I7849" s="23"/>
      <c r="J7849" s="23">
        <v>150</v>
      </c>
      <c r="K7849" s="23"/>
    </row>
    <row r="7850" spans="1:11" ht="12.75" customHeight="1" x14ac:dyDescent="0.25">
      <c r="A7850" s="20">
        <f t="shared" si="245"/>
        <v>43213.708333314316</v>
      </c>
      <c r="B7850" s="29">
        <v>147.5966</v>
      </c>
      <c r="C7850" s="30">
        <v>1.57216</v>
      </c>
      <c r="D7850" s="29">
        <v>225.9948</v>
      </c>
      <c r="E7850" s="29"/>
      <c r="F7850" s="24">
        <f t="shared" si="244"/>
        <v>147.5966</v>
      </c>
      <c r="G7850" s="24">
        <v>147.5966</v>
      </c>
      <c r="I7850" s="23"/>
      <c r="J7850" s="23">
        <v>150</v>
      </c>
      <c r="K7850" s="23"/>
    </row>
    <row r="7851" spans="1:11" ht="12.75" customHeight="1" x14ac:dyDescent="0.25">
      <c r="A7851" s="20">
        <f t="shared" si="245"/>
        <v>43213.749999980981</v>
      </c>
      <c r="B7851" s="29">
        <v>155.91079999999999</v>
      </c>
      <c r="C7851" s="30">
        <v>0.51659999999999995</v>
      </c>
      <c r="D7851" s="29">
        <v>13.18914</v>
      </c>
      <c r="E7851" s="29"/>
      <c r="F7851" s="24">
        <f t="shared" si="244"/>
        <v>155.91079999999999</v>
      </c>
      <c r="G7851" s="24">
        <v>155.91079999999999</v>
      </c>
      <c r="I7851" s="23"/>
      <c r="J7851" s="23">
        <v>150</v>
      </c>
      <c r="K7851" s="23"/>
    </row>
    <row r="7852" spans="1:11" ht="12.75" customHeight="1" x14ac:dyDescent="0.25">
      <c r="A7852" s="20">
        <f t="shared" si="245"/>
        <v>43213.791666647645</v>
      </c>
      <c r="B7852" s="29">
        <v>85.585560000000001</v>
      </c>
      <c r="C7852" s="30">
        <v>0.59514</v>
      </c>
      <c r="D7852" s="29">
        <v>264.262</v>
      </c>
      <c r="E7852" s="29"/>
      <c r="F7852" s="24">
        <f t="shared" si="244"/>
        <v>85.585560000000001</v>
      </c>
      <c r="G7852" s="24">
        <v>85.585560000000001</v>
      </c>
      <c r="I7852" s="23"/>
      <c r="J7852" s="23">
        <v>150</v>
      </c>
      <c r="K7852" s="23"/>
    </row>
    <row r="7853" spans="1:11" ht="12.75" customHeight="1" x14ac:dyDescent="0.25">
      <c r="A7853" s="20">
        <f t="shared" si="245"/>
        <v>43213.833333314309</v>
      </c>
      <c r="B7853" s="29">
        <v>95.349710000000002</v>
      </c>
      <c r="C7853" s="30">
        <v>0.37830000000000003</v>
      </c>
      <c r="D7853" s="29">
        <v>326.09089999999998</v>
      </c>
      <c r="E7853" s="29"/>
      <c r="F7853" s="24">
        <f t="shared" si="244"/>
        <v>95.349710000000002</v>
      </c>
      <c r="G7853" s="24">
        <v>95.349710000000002</v>
      </c>
      <c r="I7853" s="23"/>
      <c r="J7853" s="23">
        <v>150</v>
      </c>
      <c r="K7853" s="23"/>
    </row>
    <row r="7854" spans="1:11" ht="12.75" customHeight="1" x14ac:dyDescent="0.25">
      <c r="A7854" s="20">
        <f t="shared" si="245"/>
        <v>43213.874999980973</v>
      </c>
      <c r="B7854" s="29">
        <v>15.794499999999999</v>
      </c>
      <c r="C7854" s="30">
        <v>0.78012000000000004</v>
      </c>
      <c r="D7854" s="29">
        <v>281.10849999999999</v>
      </c>
      <c r="E7854" s="29"/>
      <c r="F7854" s="24">
        <f t="shared" si="244"/>
        <v>15.794499999999999</v>
      </c>
      <c r="G7854" s="24">
        <v>15.794499999999999</v>
      </c>
      <c r="I7854" s="23"/>
      <c r="J7854" s="23">
        <v>150</v>
      </c>
      <c r="K7854" s="23"/>
    </row>
    <row r="7855" spans="1:11" ht="12.75" customHeight="1" x14ac:dyDescent="0.25">
      <c r="A7855" s="20">
        <f t="shared" si="245"/>
        <v>43213.916666647638</v>
      </c>
      <c r="B7855" s="29">
        <v>17.29608</v>
      </c>
      <c r="C7855" s="30">
        <v>0.34477999999999998</v>
      </c>
      <c r="D7855" s="29">
        <v>89.353179999999995</v>
      </c>
      <c r="E7855" s="29"/>
      <c r="F7855" s="24">
        <f t="shared" si="244"/>
        <v>17.29608</v>
      </c>
      <c r="G7855" s="24">
        <v>17.29608</v>
      </c>
      <c r="I7855" s="23"/>
      <c r="J7855" s="23">
        <v>150</v>
      </c>
      <c r="K7855" s="23"/>
    </row>
    <row r="7856" spans="1:11" ht="12.75" customHeight="1" x14ac:dyDescent="0.25">
      <c r="A7856" s="20">
        <f t="shared" si="245"/>
        <v>43213.958333314302</v>
      </c>
      <c r="B7856" s="29">
        <v>0.70062999999999998</v>
      </c>
      <c r="C7856" s="30">
        <v>0.32151000000000002</v>
      </c>
      <c r="D7856" s="29">
        <v>28.050280000000001</v>
      </c>
      <c r="E7856" s="29"/>
      <c r="F7856" s="24">
        <f t="shared" si="244"/>
        <v>0.70062999999999998</v>
      </c>
      <c r="G7856" s="24">
        <v>0.70062999999999998</v>
      </c>
      <c r="I7856" s="23"/>
      <c r="J7856" s="23">
        <v>150</v>
      </c>
      <c r="K7856" s="23"/>
    </row>
    <row r="7857" spans="1:11" ht="12.75" customHeight="1" x14ac:dyDescent="0.25">
      <c r="A7857" s="20">
        <f t="shared" si="245"/>
        <v>43213.999999980966</v>
      </c>
      <c r="B7857" s="29">
        <v>30.237670000000001</v>
      </c>
      <c r="C7857" s="30">
        <v>0.48021999999999998</v>
      </c>
      <c r="D7857" s="29">
        <v>275.20049999999998</v>
      </c>
      <c r="E7857" s="29"/>
      <c r="F7857" s="24">
        <f t="shared" si="244"/>
        <v>30.237670000000001</v>
      </c>
      <c r="G7857" s="24">
        <v>30.237670000000001</v>
      </c>
      <c r="I7857" s="23"/>
      <c r="J7857" s="23">
        <v>150</v>
      </c>
      <c r="K7857" s="23"/>
    </row>
    <row r="7858" spans="1:11" ht="12.75" customHeight="1" x14ac:dyDescent="0.25">
      <c r="A7858" s="20">
        <f t="shared" si="245"/>
        <v>43214.04166664763</v>
      </c>
      <c r="B7858" s="29">
        <v>19.129799999999999</v>
      </c>
      <c r="C7858" s="30">
        <v>0.41877999999999999</v>
      </c>
      <c r="D7858" s="29">
        <v>25.560890000000001</v>
      </c>
      <c r="E7858" s="29"/>
      <c r="F7858" s="24">
        <f t="shared" si="244"/>
        <v>19.129799999999999</v>
      </c>
      <c r="G7858" s="24">
        <v>19.129799999999999</v>
      </c>
      <c r="I7858" s="23">
        <f>COUNTIF(G7858:G7881,"&gt;150")</f>
        <v>8</v>
      </c>
      <c r="J7858" s="23">
        <v>150</v>
      </c>
      <c r="K7858" s="23"/>
    </row>
    <row r="7859" spans="1:11" ht="12.75" customHeight="1" x14ac:dyDescent="0.25">
      <c r="A7859" s="20">
        <f t="shared" si="245"/>
        <v>43214.083333314295</v>
      </c>
      <c r="B7859" s="29">
        <v>6.38788</v>
      </c>
      <c r="C7859" s="30">
        <v>0.39057999999999998</v>
      </c>
      <c r="D7859" s="29">
        <v>346.99689999999998</v>
      </c>
      <c r="E7859" s="29"/>
      <c r="F7859" s="24">
        <f t="shared" si="244"/>
        <v>6.38788</v>
      </c>
      <c r="G7859" s="24">
        <v>6.38788</v>
      </c>
      <c r="I7859" s="23"/>
      <c r="J7859" s="23">
        <v>150</v>
      </c>
      <c r="K7859" s="23"/>
    </row>
    <row r="7860" spans="1:11" ht="12.75" customHeight="1" x14ac:dyDescent="0.25">
      <c r="A7860" s="20">
        <f t="shared" si="245"/>
        <v>43214.124999980959</v>
      </c>
      <c r="B7860" s="29">
        <v>8.0879999999999992</v>
      </c>
      <c r="C7860" s="30">
        <v>0.47437000000000001</v>
      </c>
      <c r="D7860" s="29">
        <v>306.32769999999999</v>
      </c>
      <c r="E7860" s="29"/>
      <c r="F7860" s="24">
        <f t="shared" si="244"/>
        <v>8.0879999999999992</v>
      </c>
      <c r="G7860" s="24">
        <v>8.0879999999999992</v>
      </c>
      <c r="I7860" s="23"/>
      <c r="J7860" s="23">
        <v>150</v>
      </c>
      <c r="K7860" s="23"/>
    </row>
    <row r="7861" spans="1:11" ht="12.75" customHeight="1" x14ac:dyDescent="0.25">
      <c r="A7861" s="20">
        <f t="shared" si="245"/>
        <v>43214.166666647623</v>
      </c>
      <c r="B7861" s="29">
        <v>8.36721</v>
      </c>
      <c r="C7861" s="30">
        <v>0.52334999999999998</v>
      </c>
      <c r="D7861" s="29">
        <v>49.721400000000003</v>
      </c>
      <c r="E7861" s="29"/>
      <c r="F7861" s="24">
        <f t="shared" si="244"/>
        <v>8.36721</v>
      </c>
      <c r="G7861" s="24">
        <v>8.36721</v>
      </c>
      <c r="I7861" s="23"/>
      <c r="J7861" s="23">
        <v>150</v>
      </c>
      <c r="K7861" s="23"/>
    </row>
    <row r="7862" spans="1:11" ht="12.75" customHeight="1" x14ac:dyDescent="0.25">
      <c r="A7862" s="20">
        <f t="shared" si="245"/>
        <v>43214.208333314287</v>
      </c>
      <c r="B7862" s="29">
        <v>1.6815800000000001</v>
      </c>
      <c r="C7862" s="30">
        <v>0.25135000000000002</v>
      </c>
      <c r="D7862" s="29">
        <v>12.19788</v>
      </c>
      <c r="E7862" s="29"/>
      <c r="F7862" s="24">
        <f t="shared" si="244"/>
        <v>1.6815800000000001</v>
      </c>
      <c r="G7862" s="24">
        <v>1.6815800000000001</v>
      </c>
      <c r="I7862" s="23"/>
      <c r="J7862" s="23">
        <v>150</v>
      </c>
      <c r="K7862" s="23"/>
    </row>
    <row r="7863" spans="1:11" ht="12.75" customHeight="1" x14ac:dyDescent="0.25">
      <c r="A7863" s="20">
        <f t="shared" si="245"/>
        <v>43214.249999980952</v>
      </c>
      <c r="B7863" s="29">
        <v>8.7881699999999991</v>
      </c>
      <c r="C7863" s="30">
        <v>0.44313999999999998</v>
      </c>
      <c r="D7863" s="29">
        <v>92.718829999999997</v>
      </c>
      <c r="E7863" s="29"/>
      <c r="F7863" s="24">
        <f t="shared" si="244"/>
        <v>8.7881699999999991</v>
      </c>
      <c r="G7863" s="24">
        <v>8.7881699999999991</v>
      </c>
      <c r="I7863" s="23"/>
      <c r="J7863" s="23">
        <v>150</v>
      </c>
      <c r="K7863" s="23"/>
    </row>
    <row r="7864" spans="1:11" ht="12.75" customHeight="1" x14ac:dyDescent="0.25">
      <c r="A7864" s="20">
        <f t="shared" si="245"/>
        <v>43214.291666647616</v>
      </c>
      <c r="B7864" s="29">
        <v>169.8665</v>
      </c>
      <c r="C7864" s="30">
        <v>0.40099000000000001</v>
      </c>
      <c r="D7864" s="29">
        <v>69.369870000000006</v>
      </c>
      <c r="E7864" s="29"/>
      <c r="F7864" s="24">
        <f t="shared" si="244"/>
        <v>169.8665</v>
      </c>
      <c r="G7864" s="24">
        <v>169.8665</v>
      </c>
      <c r="I7864" s="23"/>
      <c r="J7864" s="23">
        <v>150</v>
      </c>
      <c r="K7864" s="23"/>
    </row>
    <row r="7865" spans="1:11" ht="12.75" customHeight="1" x14ac:dyDescent="0.25">
      <c r="A7865" s="20">
        <f t="shared" si="245"/>
        <v>43214.33333331428</v>
      </c>
      <c r="B7865" s="29">
        <v>188.19560000000001</v>
      </c>
      <c r="C7865" s="30">
        <v>0.60726999999999998</v>
      </c>
      <c r="D7865" s="29">
        <v>279.32420000000002</v>
      </c>
      <c r="E7865" s="29"/>
      <c r="F7865" s="24">
        <f t="shared" si="244"/>
        <v>188.19560000000001</v>
      </c>
      <c r="G7865" s="24">
        <v>188.19560000000001</v>
      </c>
      <c r="I7865" s="23"/>
      <c r="J7865" s="23">
        <v>150</v>
      </c>
      <c r="K7865" s="23"/>
    </row>
    <row r="7866" spans="1:11" ht="12.75" customHeight="1" x14ac:dyDescent="0.25">
      <c r="A7866" s="20">
        <f t="shared" si="245"/>
        <v>43214.374999980944</v>
      </c>
      <c r="B7866" s="29">
        <v>164.6771</v>
      </c>
      <c r="C7866" s="30">
        <v>0.5696</v>
      </c>
      <c r="D7866" s="29">
        <v>345.09910000000002</v>
      </c>
      <c r="E7866" s="29"/>
      <c r="F7866" s="24">
        <f t="shared" si="244"/>
        <v>164.6771</v>
      </c>
      <c r="G7866" s="24">
        <v>164.6771</v>
      </c>
      <c r="I7866" s="23"/>
      <c r="J7866" s="23">
        <v>150</v>
      </c>
      <c r="K7866" s="23"/>
    </row>
    <row r="7867" spans="1:11" ht="12.75" customHeight="1" x14ac:dyDescent="0.25">
      <c r="A7867" s="20">
        <f t="shared" si="245"/>
        <v>43214.416666647609</v>
      </c>
      <c r="B7867" s="29">
        <v>26.939540000000001</v>
      </c>
      <c r="C7867" s="30">
        <v>0.54725000000000001</v>
      </c>
      <c r="D7867" s="29">
        <v>32.071660000000001</v>
      </c>
      <c r="E7867" s="29"/>
      <c r="F7867" s="24">
        <f t="shared" si="244"/>
        <v>26.939540000000001</v>
      </c>
      <c r="G7867" s="24">
        <v>26.939540000000001</v>
      </c>
      <c r="I7867" s="23"/>
      <c r="J7867" s="23">
        <v>150</v>
      </c>
      <c r="K7867" s="23"/>
    </row>
    <row r="7868" spans="1:11" ht="12.75" customHeight="1" x14ac:dyDescent="0.25">
      <c r="A7868" s="20">
        <f t="shared" si="245"/>
        <v>43214.458333314273</v>
      </c>
      <c r="B7868" s="29"/>
      <c r="C7868" s="30">
        <v>0.74843999999999999</v>
      </c>
      <c r="D7868" s="29">
        <v>55.992040000000003</v>
      </c>
      <c r="E7868" s="29"/>
      <c r="F7868" s="24" t="str">
        <f t="shared" si="244"/>
        <v/>
      </c>
      <c r="G7868" s="24" t="s">
        <v>189</v>
      </c>
      <c r="I7868" s="23"/>
      <c r="J7868" s="23">
        <v>150</v>
      </c>
      <c r="K7868" s="23"/>
    </row>
    <row r="7869" spans="1:11" ht="12.75" customHeight="1" x14ac:dyDescent="0.25">
      <c r="A7869" s="20">
        <f t="shared" si="245"/>
        <v>43214.499999980937</v>
      </c>
      <c r="B7869" s="29"/>
      <c r="C7869" s="30">
        <v>1.4610000000000001</v>
      </c>
      <c r="D7869" s="29">
        <v>234.5198</v>
      </c>
      <c r="E7869" s="29"/>
      <c r="F7869" s="24" t="str">
        <f t="shared" si="244"/>
        <v/>
      </c>
      <c r="G7869" s="24" t="s">
        <v>189</v>
      </c>
      <c r="I7869" s="23"/>
      <c r="J7869" s="23">
        <v>150</v>
      </c>
      <c r="K7869" s="23"/>
    </row>
    <row r="7870" spans="1:11" ht="12.75" customHeight="1" x14ac:dyDescent="0.25">
      <c r="A7870" s="20">
        <f t="shared" si="245"/>
        <v>43214.541666647601</v>
      </c>
      <c r="B7870" s="29">
        <v>215.62119999999999</v>
      </c>
      <c r="C7870" s="30">
        <v>2.3712900000000001</v>
      </c>
      <c r="D7870" s="29">
        <v>258.59539999999998</v>
      </c>
      <c r="E7870" s="29"/>
      <c r="F7870" s="24">
        <f t="shared" si="244"/>
        <v>215.62119999999999</v>
      </c>
      <c r="G7870" s="24">
        <v>215.62119999999999</v>
      </c>
      <c r="I7870" s="23"/>
      <c r="J7870" s="23">
        <v>150</v>
      </c>
      <c r="K7870" s="23"/>
    </row>
    <row r="7871" spans="1:11" ht="12.75" customHeight="1" x14ac:dyDescent="0.25">
      <c r="A7871" s="20">
        <f t="shared" si="245"/>
        <v>43214.583333314265</v>
      </c>
      <c r="B7871" s="29">
        <v>129.3331</v>
      </c>
      <c r="C7871" s="30">
        <v>1.83178</v>
      </c>
      <c r="D7871" s="29">
        <v>222.523</v>
      </c>
      <c r="E7871" s="29"/>
      <c r="F7871" s="24">
        <f t="shared" si="244"/>
        <v>129.3331</v>
      </c>
      <c r="G7871" s="24">
        <v>129.3331</v>
      </c>
      <c r="I7871" s="23"/>
      <c r="J7871" s="23">
        <v>150</v>
      </c>
      <c r="K7871" s="23"/>
    </row>
    <row r="7872" spans="1:11" ht="12.75" customHeight="1" x14ac:dyDescent="0.25">
      <c r="A7872" s="20">
        <f t="shared" si="245"/>
        <v>43214.62499998093</v>
      </c>
      <c r="B7872" s="29">
        <v>108.955</v>
      </c>
      <c r="C7872" s="30">
        <v>2.3392499999999998</v>
      </c>
      <c r="D7872" s="29">
        <v>252.30879999999999</v>
      </c>
      <c r="E7872" s="29"/>
      <c r="F7872" s="24">
        <f t="shared" si="244"/>
        <v>108.955</v>
      </c>
      <c r="G7872" s="24">
        <v>108.955</v>
      </c>
      <c r="I7872" s="23"/>
      <c r="J7872" s="23">
        <v>150</v>
      </c>
      <c r="K7872" s="23"/>
    </row>
    <row r="7873" spans="1:11" ht="12.75" customHeight="1" x14ac:dyDescent="0.25">
      <c r="A7873" s="20">
        <f t="shared" si="245"/>
        <v>43214.666666647594</v>
      </c>
      <c r="B7873" s="29">
        <v>200.13839999999999</v>
      </c>
      <c r="C7873" s="30">
        <v>2.5138600000000002</v>
      </c>
      <c r="D7873" s="29">
        <v>244.68639999999999</v>
      </c>
      <c r="E7873" s="29"/>
      <c r="F7873" s="24">
        <f t="shared" si="244"/>
        <v>200.13839999999999</v>
      </c>
      <c r="G7873" s="24">
        <v>200.13839999999999</v>
      </c>
      <c r="I7873" s="23"/>
      <c r="J7873" s="23">
        <v>150</v>
      </c>
      <c r="K7873" s="23"/>
    </row>
    <row r="7874" spans="1:11" ht="12.75" customHeight="1" x14ac:dyDescent="0.25">
      <c r="A7874" s="20">
        <f t="shared" si="245"/>
        <v>43214.708333314258</v>
      </c>
      <c r="B7874" s="29">
        <v>253.30449999999999</v>
      </c>
      <c r="C7874" s="30">
        <v>1.86273</v>
      </c>
      <c r="D7874" s="29">
        <v>218.4581</v>
      </c>
      <c r="E7874" s="29"/>
      <c r="F7874" s="24">
        <f t="shared" si="244"/>
        <v>253.30449999999999</v>
      </c>
      <c r="G7874" s="24">
        <v>253.30449999999999</v>
      </c>
      <c r="I7874" s="23"/>
      <c r="J7874" s="23">
        <v>150</v>
      </c>
      <c r="K7874" s="23"/>
    </row>
    <row r="7875" spans="1:11" ht="12.75" customHeight="1" x14ac:dyDescent="0.25">
      <c r="A7875" s="20">
        <f t="shared" si="245"/>
        <v>43214.749999980922</v>
      </c>
      <c r="B7875" s="29">
        <v>420.51339999999999</v>
      </c>
      <c r="C7875" s="30">
        <v>0.59582999999999997</v>
      </c>
      <c r="D7875" s="29">
        <v>216.2209</v>
      </c>
      <c r="E7875" s="29"/>
      <c r="F7875" s="24">
        <f t="shared" si="244"/>
        <v>420.51339999999999</v>
      </c>
      <c r="G7875" s="24">
        <v>420.51339999999999</v>
      </c>
      <c r="I7875" s="23"/>
      <c r="J7875" s="23">
        <v>150</v>
      </c>
      <c r="K7875" s="23"/>
    </row>
    <row r="7876" spans="1:11" ht="12.75" customHeight="1" x14ac:dyDescent="0.25">
      <c r="A7876" s="20">
        <f t="shared" si="245"/>
        <v>43214.791666647587</v>
      </c>
      <c r="B7876" s="29">
        <v>250.4161</v>
      </c>
      <c r="C7876" s="30">
        <v>0.30153000000000002</v>
      </c>
      <c r="D7876" s="29">
        <v>36.539589999999997</v>
      </c>
      <c r="E7876" s="29"/>
      <c r="F7876" s="24">
        <f t="shared" si="244"/>
        <v>250.4161</v>
      </c>
      <c r="G7876" s="24">
        <v>250.4161</v>
      </c>
      <c r="I7876" s="23"/>
      <c r="J7876" s="23">
        <v>150</v>
      </c>
      <c r="K7876" s="23"/>
    </row>
    <row r="7877" spans="1:11" ht="12.75" customHeight="1" x14ac:dyDescent="0.25">
      <c r="A7877" s="20">
        <f t="shared" si="245"/>
        <v>43214.833333314251</v>
      </c>
      <c r="B7877" s="29">
        <v>119.46729999999999</v>
      </c>
      <c r="C7877" s="30">
        <v>0.55079</v>
      </c>
      <c r="D7877" s="29">
        <v>338.39440000000002</v>
      </c>
      <c r="E7877" s="29"/>
      <c r="F7877" s="24">
        <f t="shared" si="244"/>
        <v>119.46729999999999</v>
      </c>
      <c r="G7877" s="24">
        <v>119.46729999999999</v>
      </c>
      <c r="I7877" s="23"/>
      <c r="J7877" s="23">
        <v>150</v>
      </c>
      <c r="K7877" s="23"/>
    </row>
    <row r="7878" spans="1:11" ht="12.75" customHeight="1" x14ac:dyDescent="0.25">
      <c r="A7878" s="20">
        <f t="shared" si="245"/>
        <v>43214.874999980915</v>
      </c>
      <c r="B7878" s="29">
        <v>36.540199999999999</v>
      </c>
      <c r="C7878" s="30">
        <v>0.29971999999999999</v>
      </c>
      <c r="D7878" s="29">
        <v>44.793950000000002</v>
      </c>
      <c r="E7878" s="29"/>
      <c r="F7878" s="24">
        <f t="shared" si="244"/>
        <v>36.540199999999999</v>
      </c>
      <c r="G7878" s="24">
        <v>36.540199999999999</v>
      </c>
      <c r="I7878" s="23"/>
      <c r="J7878" s="23">
        <v>150</v>
      </c>
      <c r="K7878" s="23"/>
    </row>
    <row r="7879" spans="1:11" ht="12.75" customHeight="1" x14ac:dyDescent="0.25">
      <c r="A7879" s="20">
        <f t="shared" si="245"/>
        <v>43214.916666647579</v>
      </c>
      <c r="B7879" s="29">
        <v>23.445540000000001</v>
      </c>
      <c r="C7879" s="30">
        <v>0.56906999999999996</v>
      </c>
      <c r="D7879" s="29">
        <v>348.74720000000002</v>
      </c>
      <c r="E7879" s="29"/>
      <c r="F7879" s="24">
        <f t="shared" si="244"/>
        <v>23.445540000000001</v>
      </c>
      <c r="G7879" s="24">
        <v>23.445540000000001</v>
      </c>
      <c r="I7879" s="23"/>
      <c r="J7879" s="23">
        <v>150</v>
      </c>
      <c r="K7879" s="23"/>
    </row>
    <row r="7880" spans="1:11" ht="12.75" customHeight="1" x14ac:dyDescent="0.25">
      <c r="A7880" s="20">
        <f t="shared" si="245"/>
        <v>43214.958333314244</v>
      </c>
      <c r="B7880" s="29">
        <v>10.086830000000001</v>
      </c>
      <c r="C7880" s="30">
        <v>0.48052</v>
      </c>
      <c r="D7880" s="29">
        <v>12.99492</v>
      </c>
      <c r="E7880" s="29"/>
      <c r="F7880" s="24">
        <f t="shared" si="244"/>
        <v>10.086830000000001</v>
      </c>
      <c r="G7880" s="24">
        <v>10.086830000000001</v>
      </c>
      <c r="I7880" s="23"/>
      <c r="J7880" s="23">
        <v>150</v>
      </c>
      <c r="K7880" s="23"/>
    </row>
    <row r="7881" spans="1:11" ht="12.75" customHeight="1" x14ac:dyDescent="0.25">
      <c r="A7881" s="20">
        <f t="shared" si="245"/>
        <v>43214.999999980908</v>
      </c>
      <c r="B7881" s="29">
        <v>7.4304199999999998</v>
      </c>
      <c r="C7881" s="30">
        <v>0.63107000000000002</v>
      </c>
      <c r="D7881" s="29">
        <v>21.075050000000001</v>
      </c>
      <c r="E7881" s="29"/>
      <c r="F7881" s="24">
        <f t="shared" si="244"/>
        <v>7.4304199999999998</v>
      </c>
      <c r="G7881" s="24">
        <v>7.4304199999999998</v>
      </c>
      <c r="I7881" s="23"/>
      <c r="J7881" s="23">
        <v>150</v>
      </c>
      <c r="K7881" s="23"/>
    </row>
    <row r="7882" spans="1:11" ht="12.75" customHeight="1" x14ac:dyDescent="0.25">
      <c r="A7882" s="20">
        <f t="shared" si="245"/>
        <v>43215.041666647572</v>
      </c>
      <c r="B7882" s="29">
        <v>13.997</v>
      </c>
      <c r="C7882" s="30">
        <v>0.26643</v>
      </c>
      <c r="D7882" s="29">
        <v>3.7464</v>
      </c>
      <c r="E7882" s="29"/>
      <c r="F7882" s="24">
        <f t="shared" si="244"/>
        <v>13.997</v>
      </c>
      <c r="G7882" s="24">
        <v>13.997</v>
      </c>
      <c r="I7882" s="23">
        <f>COUNTIF(G7882:G7905,"&gt;150")</f>
        <v>0</v>
      </c>
      <c r="J7882" s="23">
        <v>150</v>
      </c>
      <c r="K7882" s="23"/>
    </row>
    <row r="7883" spans="1:11" ht="12.75" customHeight="1" x14ac:dyDescent="0.25">
      <c r="A7883" s="20">
        <f t="shared" si="245"/>
        <v>43215.083333314236</v>
      </c>
      <c r="B7883" s="29">
        <v>9.8695000000000004</v>
      </c>
      <c r="C7883" s="30">
        <v>0.40172999999999998</v>
      </c>
      <c r="D7883" s="29">
        <v>150.01840000000001</v>
      </c>
      <c r="E7883" s="29"/>
      <c r="F7883" s="24">
        <f t="shared" ref="F7883:F7946" si="246">IF(AND(B7883&gt;0,ISNUMBER(B7883)),B7883,"")</f>
        <v>9.8695000000000004</v>
      </c>
      <c r="G7883" s="24">
        <v>9.8695000000000004</v>
      </c>
      <c r="I7883" s="23"/>
      <c r="J7883" s="23">
        <v>150</v>
      </c>
      <c r="K7883" s="23"/>
    </row>
    <row r="7884" spans="1:11" ht="12.75" customHeight="1" x14ac:dyDescent="0.25">
      <c r="A7884" s="20">
        <f t="shared" ref="A7884:A7947" si="247">A7883+1/24</f>
        <v>43215.124999980901</v>
      </c>
      <c r="B7884" s="29">
        <v>6.8783300000000001</v>
      </c>
      <c r="C7884" s="30">
        <v>0.36113000000000001</v>
      </c>
      <c r="D7884" s="29">
        <v>328.75200000000001</v>
      </c>
      <c r="E7884" s="29"/>
      <c r="F7884" s="24">
        <f t="shared" si="246"/>
        <v>6.8783300000000001</v>
      </c>
      <c r="G7884" s="24">
        <v>6.8783300000000001</v>
      </c>
      <c r="I7884" s="23"/>
      <c r="J7884" s="23">
        <v>150</v>
      </c>
      <c r="K7884" s="23"/>
    </row>
    <row r="7885" spans="1:11" ht="12.75" customHeight="1" x14ac:dyDescent="0.25">
      <c r="A7885" s="20">
        <f t="shared" si="247"/>
        <v>43215.166666647565</v>
      </c>
      <c r="B7885" s="29">
        <v>8.2821700000000007</v>
      </c>
      <c r="C7885" s="30">
        <v>0.25653999999999999</v>
      </c>
      <c r="D7885" s="29">
        <v>75.291370000000001</v>
      </c>
      <c r="E7885" s="29"/>
      <c r="F7885" s="24">
        <f t="shared" si="246"/>
        <v>8.2821700000000007</v>
      </c>
      <c r="G7885" s="24">
        <v>8.2821700000000007</v>
      </c>
      <c r="I7885" s="23"/>
      <c r="J7885" s="23">
        <v>150</v>
      </c>
      <c r="K7885" s="23"/>
    </row>
    <row r="7886" spans="1:11" ht="12.75" customHeight="1" x14ac:dyDescent="0.25">
      <c r="A7886" s="20">
        <f t="shared" si="247"/>
        <v>43215.208333314229</v>
      </c>
      <c r="B7886" s="29">
        <v>6.2619999999999996</v>
      </c>
      <c r="C7886" s="30">
        <v>0.21747</v>
      </c>
      <c r="D7886" s="29">
        <v>72.715620000000001</v>
      </c>
      <c r="E7886" s="29"/>
      <c r="F7886" s="24">
        <f t="shared" si="246"/>
        <v>6.2619999999999996</v>
      </c>
      <c r="G7886" s="24">
        <v>6.2619999999999996</v>
      </c>
      <c r="I7886" s="23"/>
      <c r="J7886" s="23">
        <v>150</v>
      </c>
      <c r="K7886" s="23"/>
    </row>
    <row r="7887" spans="1:11" ht="12.75" customHeight="1" x14ac:dyDescent="0.25">
      <c r="A7887" s="20">
        <f t="shared" si="247"/>
        <v>43215.249999980893</v>
      </c>
      <c r="B7887" s="29"/>
      <c r="C7887" s="30">
        <v>0.58396000000000003</v>
      </c>
      <c r="D7887" s="29">
        <v>333.85129999999998</v>
      </c>
      <c r="E7887" s="29"/>
      <c r="F7887" s="24" t="str">
        <f t="shared" si="246"/>
        <v/>
      </c>
      <c r="G7887" s="24" t="s">
        <v>189</v>
      </c>
      <c r="I7887" s="23"/>
      <c r="J7887" s="23">
        <v>150</v>
      </c>
      <c r="K7887" s="23"/>
    </row>
    <row r="7888" spans="1:11" ht="12.75" customHeight="1" x14ac:dyDescent="0.25">
      <c r="A7888" s="20">
        <f t="shared" si="247"/>
        <v>43215.291666647558</v>
      </c>
      <c r="B7888" s="29">
        <v>19.773</v>
      </c>
      <c r="C7888" s="30">
        <v>1.2504</v>
      </c>
      <c r="D7888" s="29">
        <v>232.86179999999999</v>
      </c>
      <c r="E7888" s="29"/>
      <c r="F7888" s="24">
        <f t="shared" si="246"/>
        <v>19.773</v>
      </c>
      <c r="G7888" s="24">
        <v>19.773</v>
      </c>
      <c r="I7888" s="23"/>
      <c r="J7888" s="23">
        <v>150</v>
      </c>
      <c r="K7888" s="23"/>
    </row>
    <row r="7889" spans="1:11" ht="12.75" customHeight="1" x14ac:dyDescent="0.25">
      <c r="A7889" s="20">
        <f t="shared" si="247"/>
        <v>43215.333333314222</v>
      </c>
      <c r="B7889" s="29">
        <v>36.651829999999997</v>
      </c>
      <c r="C7889" s="30">
        <v>0.40117999999999998</v>
      </c>
      <c r="D7889" s="29">
        <v>79.21096</v>
      </c>
      <c r="E7889" s="29"/>
      <c r="F7889" s="24">
        <f t="shared" si="246"/>
        <v>36.651829999999997</v>
      </c>
      <c r="G7889" s="24">
        <v>36.651829999999997</v>
      </c>
      <c r="I7889" s="23"/>
      <c r="J7889" s="23">
        <v>150</v>
      </c>
      <c r="K7889" s="23"/>
    </row>
    <row r="7890" spans="1:11" ht="12.75" customHeight="1" x14ac:dyDescent="0.25">
      <c r="A7890" s="20">
        <f t="shared" si="247"/>
        <v>43215.374999980886</v>
      </c>
      <c r="B7890" s="29">
        <v>13.17817</v>
      </c>
      <c r="C7890" s="30">
        <v>0.37075999999999998</v>
      </c>
      <c r="D7890" s="29">
        <v>219.12780000000001</v>
      </c>
      <c r="E7890" s="29"/>
      <c r="F7890" s="24">
        <f t="shared" si="246"/>
        <v>13.17817</v>
      </c>
      <c r="G7890" s="24">
        <v>13.17817</v>
      </c>
      <c r="I7890" s="23"/>
      <c r="J7890" s="23">
        <v>150</v>
      </c>
      <c r="K7890" s="23"/>
    </row>
    <row r="7891" spans="1:11" ht="12.75" customHeight="1" x14ac:dyDescent="0.25">
      <c r="A7891" s="20">
        <f t="shared" si="247"/>
        <v>43215.41666664755</v>
      </c>
      <c r="B7891" s="29">
        <v>2.5361699999999998</v>
      </c>
      <c r="C7891" s="30">
        <v>0.37170999999999998</v>
      </c>
      <c r="D7891" s="29">
        <v>97.710210000000004</v>
      </c>
      <c r="E7891" s="29"/>
      <c r="F7891" s="24">
        <f t="shared" si="246"/>
        <v>2.5361699999999998</v>
      </c>
      <c r="G7891" s="24">
        <v>2.5361699999999998</v>
      </c>
      <c r="I7891" s="23"/>
      <c r="J7891" s="23">
        <v>150</v>
      </c>
      <c r="K7891" s="23"/>
    </row>
    <row r="7892" spans="1:11" ht="12.75" customHeight="1" x14ac:dyDescent="0.25">
      <c r="A7892" s="20">
        <f t="shared" si="247"/>
        <v>43215.458333314215</v>
      </c>
      <c r="B7892" s="29">
        <v>15.256500000000001</v>
      </c>
      <c r="C7892" s="30">
        <v>1.0439099999999999</v>
      </c>
      <c r="D7892" s="29">
        <v>262.44749999999999</v>
      </c>
      <c r="E7892" s="29"/>
      <c r="F7892" s="24">
        <f t="shared" si="246"/>
        <v>15.256500000000001</v>
      </c>
      <c r="G7892" s="24">
        <v>15.256500000000001</v>
      </c>
      <c r="I7892" s="23"/>
      <c r="J7892" s="23">
        <v>150</v>
      </c>
      <c r="K7892" s="23"/>
    </row>
    <row r="7893" spans="1:11" ht="12.75" customHeight="1" x14ac:dyDescent="0.25">
      <c r="A7893" s="20">
        <f t="shared" si="247"/>
        <v>43215.499999980879</v>
      </c>
      <c r="B7893" s="29">
        <v>17.753499999999999</v>
      </c>
      <c r="C7893" s="30">
        <v>2.2688299999999999</v>
      </c>
      <c r="D7893" s="29">
        <v>263.53989999999999</v>
      </c>
      <c r="E7893" s="29"/>
      <c r="F7893" s="24">
        <f t="shared" si="246"/>
        <v>17.753499999999999</v>
      </c>
      <c r="G7893" s="24">
        <v>17.753499999999999</v>
      </c>
      <c r="I7893" s="23"/>
      <c r="J7893" s="23">
        <v>150</v>
      </c>
      <c r="K7893" s="23"/>
    </row>
    <row r="7894" spans="1:11" ht="12.75" customHeight="1" x14ac:dyDescent="0.25">
      <c r="A7894" s="20">
        <f t="shared" si="247"/>
        <v>43215.541666647543</v>
      </c>
      <c r="B7894" s="29">
        <v>16.105</v>
      </c>
      <c r="C7894" s="30">
        <v>2.2244899999999999</v>
      </c>
      <c r="D7894" s="29">
        <v>229.2004</v>
      </c>
      <c r="E7894" s="29"/>
      <c r="F7894" s="24">
        <f t="shared" si="246"/>
        <v>16.105</v>
      </c>
      <c r="G7894" s="24">
        <v>16.105</v>
      </c>
      <c r="I7894" s="23"/>
      <c r="J7894" s="23">
        <v>150</v>
      </c>
      <c r="K7894" s="23"/>
    </row>
    <row r="7895" spans="1:11" ht="12.75" customHeight="1" x14ac:dyDescent="0.25">
      <c r="A7895" s="20">
        <f t="shared" si="247"/>
        <v>43215.583333314207</v>
      </c>
      <c r="B7895" s="29">
        <v>50.527830000000002</v>
      </c>
      <c r="C7895" s="30">
        <v>1.3708100000000001</v>
      </c>
      <c r="D7895" s="29">
        <v>182.066</v>
      </c>
      <c r="E7895" s="29"/>
      <c r="F7895" s="24">
        <f t="shared" si="246"/>
        <v>50.527830000000002</v>
      </c>
      <c r="G7895" s="24">
        <v>50.527830000000002</v>
      </c>
      <c r="I7895" s="23"/>
      <c r="J7895" s="23">
        <v>150</v>
      </c>
      <c r="K7895" s="23"/>
    </row>
    <row r="7896" spans="1:11" ht="12.75" customHeight="1" x14ac:dyDescent="0.25">
      <c r="A7896" s="20">
        <f t="shared" si="247"/>
        <v>43215.624999980872</v>
      </c>
      <c r="B7896" s="29">
        <v>13.34083</v>
      </c>
      <c r="C7896" s="30">
        <v>1.2982400000000001</v>
      </c>
      <c r="D7896" s="29">
        <v>195.44</v>
      </c>
      <c r="E7896" s="29"/>
      <c r="F7896" s="24">
        <f t="shared" si="246"/>
        <v>13.34083</v>
      </c>
      <c r="G7896" s="24">
        <v>13.34083</v>
      </c>
      <c r="I7896" s="23"/>
      <c r="J7896" s="23">
        <v>150</v>
      </c>
      <c r="K7896" s="23"/>
    </row>
    <row r="7897" spans="1:11" ht="12.75" customHeight="1" x14ac:dyDescent="0.25">
      <c r="A7897" s="20">
        <f t="shared" si="247"/>
        <v>43215.666666647536</v>
      </c>
      <c r="B7897" s="29">
        <v>38.571330000000003</v>
      </c>
      <c r="C7897" s="30">
        <v>1.84866</v>
      </c>
      <c r="D7897" s="29">
        <v>225.815</v>
      </c>
      <c r="E7897" s="29"/>
      <c r="F7897" s="24">
        <f t="shared" si="246"/>
        <v>38.571330000000003</v>
      </c>
      <c r="G7897" s="24">
        <v>38.571330000000003</v>
      </c>
      <c r="I7897" s="23"/>
      <c r="J7897" s="23">
        <v>150</v>
      </c>
      <c r="K7897" s="23"/>
    </row>
    <row r="7898" spans="1:11" ht="12.75" customHeight="1" x14ac:dyDescent="0.25">
      <c r="A7898" s="20">
        <f t="shared" si="247"/>
        <v>43215.7083333142</v>
      </c>
      <c r="B7898" s="29">
        <v>28.49417</v>
      </c>
      <c r="C7898" s="30">
        <v>2.2212100000000001</v>
      </c>
      <c r="D7898" s="29">
        <v>200.23089999999999</v>
      </c>
      <c r="E7898" s="29"/>
      <c r="F7898" s="24">
        <f t="shared" si="246"/>
        <v>28.49417</v>
      </c>
      <c r="G7898" s="24">
        <v>28.49417</v>
      </c>
      <c r="I7898" s="23"/>
      <c r="J7898" s="23">
        <v>150</v>
      </c>
      <c r="K7898" s="23"/>
    </row>
    <row r="7899" spans="1:11" ht="12.75" customHeight="1" x14ac:dyDescent="0.25">
      <c r="A7899" s="20">
        <f t="shared" si="247"/>
        <v>43215.749999980864</v>
      </c>
      <c r="B7899" s="29">
        <v>13.46167</v>
      </c>
      <c r="C7899" s="30">
        <v>0.93703000000000003</v>
      </c>
      <c r="D7899" s="29">
        <v>172.684</v>
      </c>
      <c r="E7899" s="29"/>
      <c r="F7899" s="24">
        <f t="shared" si="246"/>
        <v>13.46167</v>
      </c>
      <c r="G7899" s="24">
        <v>13.46167</v>
      </c>
      <c r="I7899" s="23"/>
      <c r="J7899" s="23">
        <v>150</v>
      </c>
      <c r="K7899" s="23"/>
    </row>
    <row r="7900" spans="1:11" ht="12.75" customHeight="1" x14ac:dyDescent="0.25">
      <c r="A7900" s="20">
        <f t="shared" si="247"/>
        <v>43215.791666647528</v>
      </c>
      <c r="B7900" s="29">
        <v>33.736669999999997</v>
      </c>
      <c r="C7900" s="30">
        <v>0.47727999999999998</v>
      </c>
      <c r="D7900" s="29">
        <v>208.9572</v>
      </c>
      <c r="E7900" s="29"/>
      <c r="F7900" s="24">
        <f t="shared" si="246"/>
        <v>33.736669999999997</v>
      </c>
      <c r="G7900" s="24">
        <v>33.736669999999997</v>
      </c>
      <c r="I7900" s="23"/>
      <c r="J7900" s="23">
        <v>150</v>
      </c>
      <c r="K7900" s="23"/>
    </row>
    <row r="7901" spans="1:11" ht="12.75" customHeight="1" x14ac:dyDescent="0.25">
      <c r="A7901" s="20">
        <f t="shared" si="247"/>
        <v>43215.833333314193</v>
      </c>
      <c r="B7901" s="29">
        <v>27.347000000000001</v>
      </c>
      <c r="C7901" s="30">
        <v>0.52034000000000002</v>
      </c>
      <c r="D7901" s="29">
        <v>349.71850000000001</v>
      </c>
      <c r="E7901" s="29"/>
      <c r="F7901" s="24">
        <f t="shared" si="246"/>
        <v>27.347000000000001</v>
      </c>
      <c r="G7901" s="24">
        <v>27.347000000000001</v>
      </c>
      <c r="I7901" s="23"/>
      <c r="J7901" s="23">
        <v>150</v>
      </c>
      <c r="K7901" s="23"/>
    </row>
    <row r="7902" spans="1:11" ht="12.75" customHeight="1" x14ac:dyDescent="0.25">
      <c r="A7902" s="20">
        <f t="shared" si="247"/>
        <v>43215.874999980857</v>
      </c>
      <c r="B7902" s="29">
        <v>3.0550000000000002</v>
      </c>
      <c r="C7902" s="30">
        <v>0.32549</v>
      </c>
      <c r="D7902" s="29">
        <v>358.1585</v>
      </c>
      <c r="E7902" s="29"/>
      <c r="F7902" s="24">
        <f t="shared" si="246"/>
        <v>3.0550000000000002</v>
      </c>
      <c r="G7902" s="24">
        <v>3.0550000000000002</v>
      </c>
      <c r="I7902" s="23"/>
      <c r="J7902" s="23">
        <v>150</v>
      </c>
      <c r="K7902" s="23"/>
    </row>
    <row r="7903" spans="1:11" ht="12.75" customHeight="1" x14ac:dyDescent="0.25">
      <c r="A7903" s="20">
        <f t="shared" si="247"/>
        <v>43215.916666647521</v>
      </c>
      <c r="B7903" s="29">
        <v>7.4071699999999998</v>
      </c>
      <c r="C7903" s="30">
        <v>0.30236000000000002</v>
      </c>
      <c r="D7903" s="29">
        <v>30.83867</v>
      </c>
      <c r="E7903" s="29"/>
      <c r="F7903" s="24">
        <f t="shared" si="246"/>
        <v>7.4071699999999998</v>
      </c>
      <c r="G7903" s="24">
        <v>7.4071699999999998</v>
      </c>
      <c r="I7903" s="23"/>
      <c r="J7903" s="23">
        <v>150</v>
      </c>
      <c r="K7903" s="23"/>
    </row>
    <row r="7904" spans="1:11" ht="12.75" customHeight="1" x14ac:dyDescent="0.25">
      <c r="A7904" s="20">
        <f t="shared" si="247"/>
        <v>43215.958333314185</v>
      </c>
      <c r="B7904" s="29">
        <v>12.8695</v>
      </c>
      <c r="C7904" s="30">
        <v>0.39229000000000003</v>
      </c>
      <c r="D7904" s="29">
        <v>90.244140000000002</v>
      </c>
      <c r="E7904" s="29"/>
      <c r="F7904" s="24">
        <f t="shared" si="246"/>
        <v>12.8695</v>
      </c>
      <c r="G7904" s="24">
        <v>12.8695</v>
      </c>
      <c r="I7904" s="23"/>
      <c r="J7904" s="23">
        <v>150</v>
      </c>
      <c r="K7904" s="23"/>
    </row>
    <row r="7905" spans="1:11" ht="12.75" customHeight="1" x14ac:dyDescent="0.25">
      <c r="A7905" s="20">
        <f t="shared" si="247"/>
        <v>43215.99999998085</v>
      </c>
      <c r="B7905" s="29">
        <v>3.8161700000000001</v>
      </c>
      <c r="C7905" s="30">
        <v>0.33834999999999998</v>
      </c>
      <c r="D7905" s="29">
        <v>300.30509999999998</v>
      </c>
      <c r="E7905" s="29"/>
      <c r="F7905" s="24">
        <f t="shared" si="246"/>
        <v>3.8161700000000001</v>
      </c>
      <c r="G7905" s="24">
        <v>3.8161700000000001</v>
      </c>
      <c r="I7905" s="23"/>
      <c r="J7905" s="23">
        <v>150</v>
      </c>
      <c r="K7905" s="23"/>
    </row>
    <row r="7906" spans="1:11" ht="12.75" customHeight="1" x14ac:dyDescent="0.25">
      <c r="A7906" s="20">
        <f t="shared" si="247"/>
        <v>43216.041666647514</v>
      </c>
      <c r="B7906" s="29">
        <v>14.252800000000001</v>
      </c>
      <c r="C7906" s="30">
        <v>0.28558</v>
      </c>
      <c r="D7906" s="29">
        <v>152.8999</v>
      </c>
      <c r="E7906" s="29"/>
      <c r="F7906" s="24">
        <f t="shared" si="246"/>
        <v>14.252800000000001</v>
      </c>
      <c r="G7906" s="24">
        <v>14.252800000000001</v>
      </c>
      <c r="I7906" s="23">
        <f>COUNTIF(G7906:G7929,"&gt;150")</f>
        <v>1</v>
      </c>
      <c r="J7906" s="23">
        <v>150</v>
      </c>
      <c r="K7906" s="23"/>
    </row>
    <row r="7907" spans="1:11" ht="12.75" customHeight="1" x14ac:dyDescent="0.25">
      <c r="A7907" s="20">
        <f t="shared" si="247"/>
        <v>43216.083333314178</v>
      </c>
      <c r="B7907" s="29">
        <v>40.46217</v>
      </c>
      <c r="C7907" s="30">
        <v>0.76344000000000001</v>
      </c>
      <c r="D7907" s="29">
        <v>170.9573</v>
      </c>
      <c r="E7907" s="29"/>
      <c r="F7907" s="24">
        <f t="shared" si="246"/>
        <v>40.46217</v>
      </c>
      <c r="G7907" s="24">
        <v>40.46217</v>
      </c>
      <c r="I7907" s="23"/>
      <c r="J7907" s="23">
        <v>150</v>
      </c>
      <c r="K7907" s="23"/>
    </row>
    <row r="7908" spans="1:11" ht="12.75" customHeight="1" x14ac:dyDescent="0.25">
      <c r="A7908" s="20">
        <f t="shared" si="247"/>
        <v>43216.124999980842</v>
      </c>
      <c r="B7908" s="29">
        <v>2.5048300000000001</v>
      </c>
      <c r="C7908" s="30">
        <v>0.29037000000000002</v>
      </c>
      <c r="D7908" s="29">
        <v>111.90519999999999</v>
      </c>
      <c r="E7908" s="29"/>
      <c r="F7908" s="24">
        <f t="shared" si="246"/>
        <v>2.5048300000000001</v>
      </c>
      <c r="G7908" s="24">
        <v>2.5048300000000001</v>
      </c>
      <c r="I7908" s="23"/>
      <c r="J7908" s="23">
        <v>150</v>
      </c>
      <c r="K7908" s="23"/>
    </row>
    <row r="7909" spans="1:11" ht="12.75" customHeight="1" x14ac:dyDescent="0.25">
      <c r="A7909" s="20">
        <f t="shared" si="247"/>
        <v>43216.166666647507</v>
      </c>
      <c r="B7909" s="29">
        <v>4.4894999999999996</v>
      </c>
      <c r="C7909" s="30">
        <v>0.25594</v>
      </c>
      <c r="D7909" s="29">
        <v>108.9832</v>
      </c>
      <c r="E7909" s="29"/>
      <c r="F7909" s="24">
        <f t="shared" si="246"/>
        <v>4.4894999999999996</v>
      </c>
      <c r="G7909" s="24">
        <v>4.4894999999999996</v>
      </c>
      <c r="I7909" s="23"/>
      <c r="J7909" s="23">
        <v>150</v>
      </c>
      <c r="K7909" s="23"/>
    </row>
    <row r="7910" spans="1:11" ht="12.75" customHeight="1" x14ac:dyDescent="0.25">
      <c r="A7910" s="20">
        <f t="shared" si="247"/>
        <v>43216.208333314171</v>
      </c>
      <c r="B7910" s="29">
        <v>19.368169999999999</v>
      </c>
      <c r="C7910" s="30">
        <v>0.72430000000000005</v>
      </c>
      <c r="D7910" s="29">
        <v>353.06229999999999</v>
      </c>
      <c r="E7910" s="29"/>
      <c r="F7910" s="24">
        <f t="shared" si="246"/>
        <v>19.368169999999999</v>
      </c>
      <c r="G7910" s="24">
        <v>19.368169999999999</v>
      </c>
      <c r="I7910" s="23"/>
      <c r="J7910" s="23">
        <v>150</v>
      </c>
      <c r="K7910" s="23"/>
    </row>
    <row r="7911" spans="1:11" ht="12.75" customHeight="1" x14ac:dyDescent="0.25">
      <c r="A7911" s="20">
        <f t="shared" si="247"/>
        <v>43216.249999980835</v>
      </c>
      <c r="B7911" s="29">
        <v>106.7557</v>
      </c>
      <c r="C7911" s="30">
        <v>0.53339999999999999</v>
      </c>
      <c r="D7911" s="29">
        <v>72.688230000000004</v>
      </c>
      <c r="E7911" s="29"/>
      <c r="F7911" s="24">
        <f t="shared" si="246"/>
        <v>106.7557</v>
      </c>
      <c r="G7911" s="24">
        <v>106.7557</v>
      </c>
      <c r="I7911" s="23"/>
      <c r="J7911" s="23">
        <v>150</v>
      </c>
      <c r="K7911" s="23"/>
    </row>
    <row r="7912" spans="1:11" ht="12.75" customHeight="1" x14ac:dyDescent="0.25">
      <c r="A7912" s="20">
        <f t="shared" si="247"/>
        <v>43216.291666647499</v>
      </c>
      <c r="B7912" s="29">
        <v>89.118840000000006</v>
      </c>
      <c r="C7912" s="30">
        <v>0.18221999999999999</v>
      </c>
      <c r="D7912" s="29">
        <v>107.4491</v>
      </c>
      <c r="E7912" s="29"/>
      <c r="F7912" s="24">
        <f t="shared" si="246"/>
        <v>89.118840000000006</v>
      </c>
      <c r="G7912" s="24">
        <v>89.118840000000006</v>
      </c>
      <c r="I7912" s="23"/>
      <c r="J7912" s="23">
        <v>150</v>
      </c>
      <c r="K7912" s="23"/>
    </row>
    <row r="7913" spans="1:11" ht="12.75" customHeight="1" x14ac:dyDescent="0.25">
      <c r="A7913" s="20">
        <f t="shared" si="247"/>
        <v>43216.333333314164</v>
      </c>
      <c r="B7913" s="29">
        <v>332.95929999999998</v>
      </c>
      <c r="C7913" s="30">
        <v>0.32469999999999999</v>
      </c>
      <c r="D7913" s="29">
        <v>296.9624</v>
      </c>
      <c r="E7913" s="29"/>
      <c r="F7913" s="24">
        <f t="shared" si="246"/>
        <v>332.95929999999998</v>
      </c>
      <c r="G7913" s="24">
        <v>332.95929999999998</v>
      </c>
      <c r="I7913" s="23"/>
      <c r="J7913" s="23">
        <v>150</v>
      </c>
      <c r="K7913" s="23"/>
    </row>
    <row r="7914" spans="1:11" ht="12.75" customHeight="1" x14ac:dyDescent="0.25">
      <c r="A7914" s="20">
        <f t="shared" si="247"/>
        <v>43216.374999980828</v>
      </c>
      <c r="B7914" s="29">
        <v>135.9932</v>
      </c>
      <c r="C7914" s="30">
        <v>0.23788000000000001</v>
      </c>
      <c r="D7914" s="29">
        <v>103.3343</v>
      </c>
      <c r="E7914" s="29"/>
      <c r="F7914" s="24">
        <f t="shared" si="246"/>
        <v>135.9932</v>
      </c>
      <c r="G7914" s="24">
        <v>135.9932</v>
      </c>
      <c r="I7914" s="23"/>
      <c r="J7914" s="23">
        <v>150</v>
      </c>
      <c r="K7914" s="23"/>
    </row>
    <row r="7915" spans="1:11" ht="12.75" customHeight="1" x14ac:dyDescent="0.25">
      <c r="A7915" s="20">
        <f t="shared" si="247"/>
        <v>43216.416666647492</v>
      </c>
      <c r="B7915" s="29">
        <v>31.625830000000001</v>
      </c>
      <c r="C7915" s="30">
        <v>0.27739000000000003</v>
      </c>
      <c r="D7915" s="29">
        <v>114.8353</v>
      </c>
      <c r="E7915" s="29"/>
      <c r="F7915" s="24">
        <f t="shared" si="246"/>
        <v>31.625830000000001</v>
      </c>
      <c r="G7915" s="24">
        <v>31.625830000000001</v>
      </c>
      <c r="I7915" s="23"/>
      <c r="J7915" s="23">
        <v>150</v>
      </c>
      <c r="K7915" s="23"/>
    </row>
    <row r="7916" spans="1:11" ht="12.75" customHeight="1" x14ac:dyDescent="0.25">
      <c r="A7916" s="20">
        <f t="shared" si="247"/>
        <v>43216.458333314156</v>
      </c>
      <c r="B7916" s="29">
        <v>24.987829999999999</v>
      </c>
      <c r="C7916" s="30">
        <v>0.52588999999999997</v>
      </c>
      <c r="D7916" s="29">
        <v>88.123419999999996</v>
      </c>
      <c r="E7916" s="29"/>
      <c r="F7916" s="24">
        <f t="shared" si="246"/>
        <v>24.987829999999999</v>
      </c>
      <c r="G7916" s="24">
        <v>24.987829999999999</v>
      </c>
      <c r="I7916" s="23"/>
      <c r="J7916" s="23">
        <v>150</v>
      </c>
      <c r="K7916" s="23"/>
    </row>
    <row r="7917" spans="1:11" ht="12.75" customHeight="1" x14ac:dyDescent="0.25">
      <c r="A7917" s="20">
        <f t="shared" si="247"/>
        <v>43216.499999980821</v>
      </c>
      <c r="B7917" s="29">
        <v>50.754669999999997</v>
      </c>
      <c r="C7917" s="30">
        <v>1.1870700000000001</v>
      </c>
      <c r="D7917" s="29">
        <v>195.89689999999999</v>
      </c>
      <c r="E7917" s="29"/>
      <c r="F7917" s="24">
        <f t="shared" si="246"/>
        <v>50.754669999999997</v>
      </c>
      <c r="G7917" s="24">
        <v>50.754669999999997</v>
      </c>
      <c r="I7917" s="23"/>
      <c r="J7917" s="23">
        <v>150</v>
      </c>
      <c r="K7917" s="23"/>
    </row>
    <row r="7918" spans="1:11" ht="12.75" customHeight="1" x14ac:dyDescent="0.25">
      <c r="A7918" s="20">
        <f t="shared" si="247"/>
        <v>43216.541666647485</v>
      </c>
      <c r="B7918" s="29">
        <v>78.281000000000006</v>
      </c>
      <c r="C7918" s="30">
        <v>1.4455499999999999</v>
      </c>
      <c r="D7918" s="29">
        <v>210.9187</v>
      </c>
      <c r="E7918" s="29"/>
      <c r="F7918" s="24">
        <f t="shared" si="246"/>
        <v>78.281000000000006</v>
      </c>
      <c r="G7918" s="24">
        <v>78.281000000000006</v>
      </c>
      <c r="I7918" s="23"/>
      <c r="J7918" s="23">
        <v>150</v>
      </c>
      <c r="K7918" s="23"/>
    </row>
    <row r="7919" spans="1:11" ht="12.75" customHeight="1" x14ac:dyDescent="0.25">
      <c r="A7919" s="20">
        <f t="shared" si="247"/>
        <v>43216.583333314149</v>
      </c>
      <c r="B7919" s="29">
        <v>76.836669999999998</v>
      </c>
      <c r="C7919" s="30">
        <v>0.79020999999999997</v>
      </c>
      <c r="D7919" s="29">
        <v>127.0611</v>
      </c>
      <c r="E7919" s="29"/>
      <c r="F7919" s="24">
        <f t="shared" si="246"/>
        <v>76.836669999999998</v>
      </c>
      <c r="G7919" s="24">
        <v>76.836669999999998</v>
      </c>
      <c r="I7919" s="23"/>
      <c r="J7919" s="23">
        <v>150</v>
      </c>
      <c r="K7919" s="23"/>
    </row>
    <row r="7920" spans="1:11" ht="12.75" customHeight="1" x14ac:dyDescent="0.25">
      <c r="A7920" s="20">
        <f t="shared" si="247"/>
        <v>43216.624999980813</v>
      </c>
      <c r="B7920" s="29">
        <v>73.286670000000001</v>
      </c>
      <c r="C7920" s="30">
        <v>1.08429</v>
      </c>
      <c r="D7920" s="29">
        <v>76.312759999999997</v>
      </c>
      <c r="E7920" s="29"/>
      <c r="F7920" s="24">
        <f t="shared" si="246"/>
        <v>73.286670000000001</v>
      </c>
      <c r="G7920" s="24">
        <v>73.286670000000001</v>
      </c>
      <c r="I7920" s="23"/>
      <c r="J7920" s="23">
        <v>150</v>
      </c>
      <c r="K7920" s="23"/>
    </row>
    <row r="7921" spans="1:11" ht="12.75" customHeight="1" x14ac:dyDescent="0.25">
      <c r="A7921" s="20">
        <f t="shared" si="247"/>
        <v>43216.666666647478</v>
      </c>
      <c r="B7921" s="29">
        <v>6.9071999999999996</v>
      </c>
      <c r="C7921" s="30">
        <v>1.1607799999999999</v>
      </c>
      <c r="D7921" s="29">
        <v>71.155889999999999</v>
      </c>
      <c r="E7921" s="29"/>
      <c r="F7921" s="24">
        <f t="shared" si="246"/>
        <v>6.9071999999999996</v>
      </c>
      <c r="G7921" s="24">
        <v>6.9071999999999996</v>
      </c>
      <c r="I7921" s="23"/>
      <c r="J7921" s="23">
        <v>150</v>
      </c>
      <c r="K7921" s="23"/>
    </row>
    <row r="7922" spans="1:11" ht="12.75" customHeight="1" x14ac:dyDescent="0.25">
      <c r="A7922" s="20">
        <f t="shared" si="247"/>
        <v>43216.708333314142</v>
      </c>
      <c r="B7922" s="29">
        <v>11.123670000000001</v>
      </c>
      <c r="C7922" s="30">
        <v>1.72221</v>
      </c>
      <c r="D7922" s="29">
        <v>78.570419999999999</v>
      </c>
      <c r="E7922" s="29"/>
      <c r="F7922" s="24">
        <f t="shared" si="246"/>
        <v>11.123670000000001</v>
      </c>
      <c r="G7922" s="24">
        <v>11.123670000000001</v>
      </c>
      <c r="I7922" s="23"/>
      <c r="J7922" s="23">
        <v>150</v>
      </c>
      <c r="K7922" s="23"/>
    </row>
    <row r="7923" spans="1:11" ht="12.75" customHeight="1" x14ac:dyDescent="0.25">
      <c r="A7923" s="20">
        <f t="shared" si="247"/>
        <v>43216.749999980806</v>
      </c>
      <c r="B7923" s="29">
        <v>26.043500000000002</v>
      </c>
      <c r="C7923" s="30">
        <v>1.0660499999999999</v>
      </c>
      <c r="D7923" s="29">
        <v>110.7118</v>
      </c>
      <c r="E7923" s="29"/>
      <c r="F7923" s="24">
        <f t="shared" si="246"/>
        <v>26.043500000000002</v>
      </c>
      <c r="G7923" s="24">
        <v>26.043500000000002</v>
      </c>
      <c r="I7923" s="23"/>
      <c r="J7923" s="23">
        <v>150</v>
      </c>
      <c r="K7923" s="23"/>
    </row>
    <row r="7924" spans="1:11" ht="12.75" customHeight="1" x14ac:dyDescent="0.25">
      <c r="A7924" s="20">
        <f t="shared" si="247"/>
        <v>43216.79166664747</v>
      </c>
      <c r="B7924" s="29">
        <v>128.40530000000001</v>
      </c>
      <c r="C7924" s="30">
        <v>0.36906</v>
      </c>
      <c r="D7924" s="29">
        <v>74.327870000000004</v>
      </c>
      <c r="E7924" s="29"/>
      <c r="F7924" s="24">
        <f t="shared" si="246"/>
        <v>128.40530000000001</v>
      </c>
      <c r="G7924" s="24">
        <v>128.40530000000001</v>
      </c>
      <c r="I7924" s="23"/>
      <c r="J7924" s="23">
        <v>150</v>
      </c>
      <c r="K7924" s="23"/>
    </row>
    <row r="7925" spans="1:11" ht="12.75" customHeight="1" x14ac:dyDescent="0.25">
      <c r="A7925" s="20">
        <f t="shared" si="247"/>
        <v>43216.833333314135</v>
      </c>
      <c r="B7925" s="29">
        <v>113.99769999999999</v>
      </c>
      <c r="C7925" s="30">
        <v>1.12866</v>
      </c>
      <c r="D7925" s="29">
        <v>289.75240000000002</v>
      </c>
      <c r="E7925" s="29"/>
      <c r="F7925" s="24">
        <f t="shared" si="246"/>
        <v>113.99769999999999</v>
      </c>
      <c r="G7925" s="24">
        <v>113.99769999999999</v>
      </c>
      <c r="I7925" s="23"/>
      <c r="J7925" s="23">
        <v>150</v>
      </c>
      <c r="K7925" s="23"/>
    </row>
    <row r="7926" spans="1:11" ht="12.75" customHeight="1" x14ac:dyDescent="0.25">
      <c r="A7926" s="20">
        <f t="shared" si="247"/>
        <v>43216.874999980799</v>
      </c>
      <c r="B7926" s="29">
        <v>21.68967</v>
      </c>
      <c r="C7926" s="30">
        <v>0.55405000000000004</v>
      </c>
      <c r="D7926" s="29">
        <v>269.85140000000001</v>
      </c>
      <c r="E7926" s="29"/>
      <c r="F7926" s="24">
        <f t="shared" si="246"/>
        <v>21.68967</v>
      </c>
      <c r="G7926" s="24">
        <v>21.68967</v>
      </c>
      <c r="I7926" s="23"/>
      <c r="J7926" s="23">
        <v>150</v>
      </c>
      <c r="K7926" s="23"/>
    </row>
    <row r="7927" spans="1:11" ht="12.75" customHeight="1" x14ac:dyDescent="0.25">
      <c r="A7927" s="20">
        <f t="shared" si="247"/>
        <v>43216.916666647463</v>
      </c>
      <c r="B7927" s="29">
        <v>31.071829999999999</v>
      </c>
      <c r="C7927" s="30">
        <v>0.31315999999999999</v>
      </c>
      <c r="D7927" s="29">
        <v>280.61590000000001</v>
      </c>
      <c r="E7927" s="29"/>
      <c r="F7927" s="24">
        <f t="shared" si="246"/>
        <v>31.071829999999999</v>
      </c>
      <c r="G7927" s="24">
        <v>31.071829999999999</v>
      </c>
      <c r="I7927" s="23"/>
      <c r="J7927" s="23">
        <v>150</v>
      </c>
      <c r="K7927" s="23"/>
    </row>
    <row r="7928" spans="1:11" ht="12.75" customHeight="1" x14ac:dyDescent="0.25">
      <c r="A7928" s="20">
        <f t="shared" si="247"/>
        <v>43216.958333314127</v>
      </c>
      <c r="B7928" s="29"/>
      <c r="C7928" s="30">
        <v>0.24332999999999999</v>
      </c>
      <c r="D7928" s="29">
        <v>5.0552299999999999</v>
      </c>
      <c r="E7928" s="29"/>
      <c r="F7928" s="24" t="str">
        <f t="shared" si="246"/>
        <v/>
      </c>
      <c r="G7928" s="24" t="s">
        <v>189</v>
      </c>
      <c r="I7928" s="23"/>
      <c r="J7928" s="23">
        <v>150</v>
      </c>
      <c r="K7928" s="23"/>
    </row>
    <row r="7929" spans="1:11" ht="12.75" customHeight="1" x14ac:dyDescent="0.25">
      <c r="A7929" s="20">
        <f t="shared" si="247"/>
        <v>43216.999999980791</v>
      </c>
      <c r="B7929" s="29">
        <v>15.80283</v>
      </c>
      <c r="C7929" s="30">
        <v>0.23418</v>
      </c>
      <c r="D7929" s="29">
        <v>105.37649999999999</v>
      </c>
      <c r="E7929" s="29"/>
      <c r="F7929" s="24">
        <f t="shared" si="246"/>
        <v>15.80283</v>
      </c>
      <c r="G7929" s="24">
        <v>15.80283</v>
      </c>
      <c r="I7929" s="23"/>
      <c r="J7929" s="23">
        <v>150</v>
      </c>
      <c r="K7929" s="23"/>
    </row>
    <row r="7930" spans="1:11" ht="12.75" customHeight="1" x14ac:dyDescent="0.25">
      <c r="A7930" s="20">
        <f t="shared" si="247"/>
        <v>43217.041666647456</v>
      </c>
      <c r="B7930" s="29">
        <v>4.8545999999999996</v>
      </c>
      <c r="C7930" s="30">
        <v>0.34455999999999998</v>
      </c>
      <c r="D7930" s="29">
        <v>144.6763</v>
      </c>
      <c r="E7930" s="29"/>
      <c r="F7930" s="24">
        <f t="shared" si="246"/>
        <v>4.8545999999999996</v>
      </c>
      <c r="G7930" s="24">
        <v>4.8545999999999996</v>
      </c>
      <c r="I7930" s="23">
        <f>COUNTIF(G7930:G7953,"&gt;150")</f>
        <v>1</v>
      </c>
      <c r="J7930" s="23">
        <v>150</v>
      </c>
      <c r="K7930" s="23"/>
    </row>
    <row r="7931" spans="1:11" ht="12.75" customHeight="1" x14ac:dyDescent="0.25">
      <c r="A7931" s="20">
        <f t="shared" si="247"/>
        <v>43217.08333331412</v>
      </c>
      <c r="B7931" s="29">
        <v>7.6553300000000002</v>
      </c>
      <c r="C7931" s="30">
        <v>0.28161999999999998</v>
      </c>
      <c r="D7931" s="29">
        <v>353.7047</v>
      </c>
      <c r="E7931" s="29"/>
      <c r="F7931" s="24">
        <f t="shared" si="246"/>
        <v>7.6553300000000002</v>
      </c>
      <c r="G7931" s="24">
        <v>7.6553300000000002</v>
      </c>
      <c r="I7931" s="23"/>
      <c r="J7931" s="23">
        <v>150</v>
      </c>
      <c r="K7931" s="23"/>
    </row>
    <row r="7932" spans="1:11" ht="12.75" customHeight="1" x14ac:dyDescent="0.25">
      <c r="A7932" s="20">
        <f t="shared" si="247"/>
        <v>43217.124999980784</v>
      </c>
      <c r="B7932" s="29">
        <v>8.2821700000000007</v>
      </c>
      <c r="C7932" s="30">
        <v>0.24301</v>
      </c>
      <c r="D7932" s="29">
        <v>129.6533</v>
      </c>
      <c r="E7932" s="29"/>
      <c r="F7932" s="24">
        <f t="shared" si="246"/>
        <v>8.2821700000000007</v>
      </c>
      <c r="G7932" s="24">
        <v>8.2821700000000007</v>
      </c>
      <c r="I7932" s="23"/>
      <c r="J7932" s="23">
        <v>150</v>
      </c>
      <c r="K7932" s="23"/>
    </row>
    <row r="7933" spans="1:11" ht="12.75" customHeight="1" x14ac:dyDescent="0.25">
      <c r="A7933" s="20">
        <f t="shared" si="247"/>
        <v>43217.166666647448</v>
      </c>
      <c r="B7933" s="29">
        <v>7.2333299999999996</v>
      </c>
      <c r="C7933" s="30">
        <v>0.37162000000000001</v>
      </c>
      <c r="D7933" s="29">
        <v>229.19290000000001</v>
      </c>
      <c r="E7933" s="29"/>
      <c r="F7933" s="24">
        <f t="shared" si="246"/>
        <v>7.2333299999999996</v>
      </c>
      <c r="G7933" s="24">
        <v>7.2333299999999996</v>
      </c>
      <c r="I7933" s="23"/>
      <c r="J7933" s="23">
        <v>150</v>
      </c>
      <c r="K7933" s="23"/>
    </row>
    <row r="7934" spans="1:11" ht="12.75" customHeight="1" x14ac:dyDescent="0.25">
      <c r="A7934" s="20">
        <f t="shared" si="247"/>
        <v>43217.208333314113</v>
      </c>
      <c r="B7934" s="29">
        <v>5.3871700000000002</v>
      </c>
      <c r="C7934" s="30">
        <v>0.44596000000000002</v>
      </c>
      <c r="D7934" s="29">
        <v>76.797110000000004</v>
      </c>
      <c r="E7934" s="29"/>
      <c r="F7934" s="24">
        <f t="shared" si="246"/>
        <v>5.3871700000000002</v>
      </c>
      <c r="G7934" s="24">
        <v>5.3871700000000002</v>
      </c>
      <c r="I7934" s="23"/>
      <c r="J7934" s="23">
        <v>150</v>
      </c>
      <c r="K7934" s="23"/>
    </row>
    <row r="7935" spans="1:11" ht="12.75" customHeight="1" x14ac:dyDescent="0.25">
      <c r="A7935" s="20">
        <f t="shared" si="247"/>
        <v>43217.249999980777</v>
      </c>
      <c r="B7935" s="29">
        <v>67.621499999999997</v>
      </c>
      <c r="C7935" s="30">
        <v>0.50539000000000001</v>
      </c>
      <c r="D7935" s="29">
        <v>264.64409999999998</v>
      </c>
      <c r="E7935" s="29"/>
      <c r="F7935" s="24">
        <f t="shared" si="246"/>
        <v>67.621499999999997</v>
      </c>
      <c r="G7935" s="24">
        <v>67.621499999999997</v>
      </c>
      <c r="I7935" s="23"/>
      <c r="J7935" s="23">
        <v>150</v>
      </c>
      <c r="K7935" s="23"/>
    </row>
    <row r="7936" spans="1:11" ht="12.75" customHeight="1" x14ac:dyDescent="0.25">
      <c r="A7936" s="20">
        <f t="shared" si="247"/>
        <v>43217.291666647441</v>
      </c>
      <c r="B7936" s="29">
        <v>52.474499999999999</v>
      </c>
      <c r="C7936" s="30">
        <v>0.28899999999999998</v>
      </c>
      <c r="D7936" s="29">
        <v>89.332419999999999</v>
      </c>
      <c r="E7936" s="29"/>
      <c r="F7936" s="24">
        <f t="shared" si="246"/>
        <v>52.474499999999999</v>
      </c>
      <c r="G7936" s="24">
        <v>52.474499999999999</v>
      </c>
      <c r="I7936" s="23"/>
      <c r="J7936" s="23">
        <v>150</v>
      </c>
      <c r="K7936" s="23"/>
    </row>
    <row r="7937" spans="1:11" ht="12.75" customHeight="1" x14ac:dyDescent="0.25">
      <c r="A7937" s="20">
        <f t="shared" si="247"/>
        <v>43217.333333314105</v>
      </c>
      <c r="B7937" s="29">
        <v>240.96899999999999</v>
      </c>
      <c r="C7937" s="30">
        <v>0.33223999999999998</v>
      </c>
      <c r="D7937" s="29">
        <v>30.695060000000002</v>
      </c>
      <c r="E7937" s="29"/>
      <c r="F7937" s="24">
        <f t="shared" si="246"/>
        <v>240.96899999999999</v>
      </c>
      <c r="G7937" s="24">
        <v>240.96899999999999</v>
      </c>
      <c r="I7937" s="23"/>
      <c r="J7937" s="23">
        <v>150</v>
      </c>
      <c r="K7937" s="23"/>
    </row>
    <row r="7938" spans="1:11" ht="12.75" customHeight="1" x14ac:dyDescent="0.25">
      <c r="A7938" s="20">
        <f t="shared" si="247"/>
        <v>43217.37499998077</v>
      </c>
      <c r="B7938" s="29">
        <v>114.36369999999999</v>
      </c>
      <c r="C7938" s="30">
        <v>0.29593000000000003</v>
      </c>
      <c r="D7938" s="29">
        <v>81.351219999999998</v>
      </c>
      <c r="E7938" s="29"/>
      <c r="F7938" s="24">
        <f t="shared" si="246"/>
        <v>114.36369999999999</v>
      </c>
      <c r="G7938" s="24">
        <v>114.36369999999999</v>
      </c>
      <c r="I7938" s="23"/>
      <c r="J7938" s="23">
        <v>150</v>
      </c>
      <c r="K7938" s="23"/>
    </row>
    <row r="7939" spans="1:11" ht="12.75" customHeight="1" x14ac:dyDescent="0.25">
      <c r="A7939" s="20">
        <f t="shared" si="247"/>
        <v>43217.416666647434</v>
      </c>
      <c r="B7939" s="29">
        <v>69.743499999999997</v>
      </c>
      <c r="C7939" s="30">
        <v>0.33800999999999998</v>
      </c>
      <c r="D7939" s="29">
        <v>220.0821</v>
      </c>
      <c r="E7939" s="29"/>
      <c r="F7939" s="24">
        <f t="shared" si="246"/>
        <v>69.743499999999997</v>
      </c>
      <c r="G7939" s="24">
        <v>69.743499999999997</v>
      </c>
      <c r="I7939" s="23"/>
      <c r="J7939" s="23">
        <v>150</v>
      </c>
      <c r="K7939" s="23"/>
    </row>
    <row r="7940" spans="1:11" ht="12.75" customHeight="1" x14ac:dyDescent="0.25">
      <c r="A7940" s="20">
        <f t="shared" si="247"/>
        <v>43217.458333314098</v>
      </c>
      <c r="B7940" s="29">
        <v>98.326160000000002</v>
      </c>
      <c r="C7940" s="30">
        <v>0.35249000000000003</v>
      </c>
      <c r="D7940" s="29">
        <v>91.884150000000005</v>
      </c>
      <c r="E7940" s="29"/>
      <c r="F7940" s="24">
        <f t="shared" si="246"/>
        <v>98.326160000000002</v>
      </c>
      <c r="G7940" s="24">
        <v>98.326160000000002</v>
      </c>
      <c r="I7940" s="23"/>
      <c r="J7940" s="23">
        <v>150</v>
      </c>
      <c r="K7940" s="23"/>
    </row>
    <row r="7941" spans="1:11" ht="12.75" customHeight="1" x14ac:dyDescent="0.25">
      <c r="A7941" s="20">
        <f t="shared" si="247"/>
        <v>43217.499999980762</v>
      </c>
      <c r="B7941" s="29">
        <v>19.271000000000001</v>
      </c>
      <c r="C7941" s="30">
        <v>2.5509599999999999</v>
      </c>
      <c r="D7941" s="29">
        <v>73.406329999999997</v>
      </c>
      <c r="E7941" s="29"/>
      <c r="F7941" s="24">
        <f t="shared" si="246"/>
        <v>19.271000000000001</v>
      </c>
      <c r="G7941" s="24">
        <v>19.271000000000001</v>
      </c>
      <c r="I7941" s="23"/>
      <c r="J7941" s="23">
        <v>150</v>
      </c>
      <c r="K7941" s="23"/>
    </row>
    <row r="7942" spans="1:11" ht="12.75" customHeight="1" x14ac:dyDescent="0.25">
      <c r="A7942" s="20">
        <f t="shared" si="247"/>
        <v>43217.541666647427</v>
      </c>
      <c r="B7942" s="29">
        <v>21.207170000000001</v>
      </c>
      <c r="C7942" s="30">
        <v>3.7161599999999999</v>
      </c>
      <c r="D7942" s="29">
        <v>62.572650000000003</v>
      </c>
      <c r="E7942" s="29"/>
      <c r="F7942" s="24">
        <f t="shared" si="246"/>
        <v>21.207170000000001</v>
      </c>
      <c r="G7942" s="24">
        <v>21.207170000000001</v>
      </c>
      <c r="I7942" s="23"/>
      <c r="J7942" s="23">
        <v>150</v>
      </c>
      <c r="K7942" s="23"/>
    </row>
    <row r="7943" spans="1:11" ht="12.75" customHeight="1" x14ac:dyDescent="0.25">
      <c r="A7943" s="20">
        <f t="shared" si="247"/>
        <v>43217.583333314091</v>
      </c>
      <c r="B7943" s="29">
        <v>11.08333</v>
      </c>
      <c r="C7943" s="30">
        <v>3.30002</v>
      </c>
      <c r="D7943" s="29">
        <v>67.133920000000003</v>
      </c>
      <c r="E7943" s="29"/>
      <c r="F7943" s="24">
        <f t="shared" si="246"/>
        <v>11.08333</v>
      </c>
      <c r="G7943" s="24">
        <v>11.08333</v>
      </c>
      <c r="I7943" s="23"/>
      <c r="J7943" s="23">
        <v>150</v>
      </c>
      <c r="K7943" s="23"/>
    </row>
    <row r="7944" spans="1:11" ht="12.75" customHeight="1" x14ac:dyDescent="0.25">
      <c r="A7944" s="20">
        <f t="shared" si="247"/>
        <v>43217.624999980755</v>
      </c>
      <c r="B7944" s="29">
        <v>12.49517</v>
      </c>
      <c r="C7944" s="30">
        <v>2.4460199999999999</v>
      </c>
      <c r="D7944" s="29">
        <v>68.301919999999996</v>
      </c>
      <c r="E7944" s="29"/>
      <c r="F7944" s="24">
        <f t="shared" si="246"/>
        <v>12.49517</v>
      </c>
      <c r="G7944" s="24">
        <v>12.49517</v>
      </c>
      <c r="I7944" s="23"/>
      <c r="J7944" s="23">
        <v>150</v>
      </c>
      <c r="K7944" s="23"/>
    </row>
    <row r="7945" spans="1:11" ht="12.75" customHeight="1" x14ac:dyDescent="0.25">
      <c r="A7945" s="20">
        <f t="shared" si="247"/>
        <v>43217.666666647419</v>
      </c>
      <c r="B7945" s="29">
        <v>12.561170000000001</v>
      </c>
      <c r="C7945" s="30">
        <v>2.8938899999999999</v>
      </c>
      <c r="D7945" s="29">
        <v>63.019710000000003</v>
      </c>
      <c r="E7945" s="29"/>
      <c r="F7945" s="24">
        <f t="shared" si="246"/>
        <v>12.561170000000001</v>
      </c>
      <c r="G7945" s="24">
        <v>12.561170000000001</v>
      </c>
      <c r="I7945" s="23"/>
      <c r="J7945" s="23">
        <v>150</v>
      </c>
      <c r="K7945" s="23"/>
    </row>
    <row r="7946" spans="1:11" ht="12.75" customHeight="1" x14ac:dyDescent="0.25">
      <c r="A7946" s="20">
        <f t="shared" si="247"/>
        <v>43217.708333314084</v>
      </c>
      <c r="B7946" s="29">
        <v>6.4634999999999998</v>
      </c>
      <c r="C7946" s="30">
        <v>1.7424999999999999</v>
      </c>
      <c r="D7946" s="29">
        <v>75.082549999999998</v>
      </c>
      <c r="E7946" s="29"/>
      <c r="F7946" s="24">
        <f t="shared" si="246"/>
        <v>6.4634999999999998</v>
      </c>
      <c r="G7946" s="24">
        <v>6.4634999999999998</v>
      </c>
      <c r="I7946" s="23"/>
      <c r="J7946" s="23">
        <v>150</v>
      </c>
      <c r="K7946" s="23"/>
    </row>
    <row r="7947" spans="1:11" ht="12.75" customHeight="1" x14ac:dyDescent="0.25">
      <c r="A7947" s="20">
        <f t="shared" si="247"/>
        <v>43217.749999980748</v>
      </c>
      <c r="B7947" s="29">
        <v>13.506830000000001</v>
      </c>
      <c r="C7947" s="30">
        <v>1.1556999999999999</v>
      </c>
      <c r="D7947" s="29">
        <v>78.135120000000001</v>
      </c>
      <c r="E7947" s="29"/>
      <c r="F7947" s="24">
        <f t="shared" ref="F7947:F8010" si="248">IF(AND(B7947&gt;0,ISNUMBER(B7947)),B7947,"")</f>
        <v>13.506830000000001</v>
      </c>
      <c r="G7947" s="24">
        <v>13.506830000000001</v>
      </c>
      <c r="I7947" s="23"/>
      <c r="J7947" s="23">
        <v>150</v>
      </c>
      <c r="K7947" s="23"/>
    </row>
    <row r="7948" spans="1:11" ht="12.75" customHeight="1" x14ac:dyDescent="0.25">
      <c r="A7948" s="20">
        <f t="shared" ref="A7948:A8011" si="249">A7947+1/24</f>
        <v>43217.791666647412</v>
      </c>
      <c r="B7948" s="29">
        <v>16.904330000000002</v>
      </c>
      <c r="C7948" s="30">
        <v>0.78788000000000002</v>
      </c>
      <c r="D7948" s="29">
        <v>77.078450000000004</v>
      </c>
      <c r="E7948" s="29"/>
      <c r="F7948" s="24">
        <f t="shared" si="248"/>
        <v>16.904330000000002</v>
      </c>
      <c r="G7948" s="24">
        <v>16.904330000000002</v>
      </c>
      <c r="I7948" s="23"/>
      <c r="J7948" s="23">
        <v>150</v>
      </c>
      <c r="K7948" s="23"/>
    </row>
    <row r="7949" spans="1:11" ht="12.75" customHeight="1" x14ac:dyDescent="0.25">
      <c r="A7949" s="20">
        <f t="shared" si="249"/>
        <v>43217.833333314076</v>
      </c>
      <c r="B7949" s="29">
        <v>7.1381699999999997</v>
      </c>
      <c r="C7949" s="30">
        <v>1.40713</v>
      </c>
      <c r="D7949" s="29">
        <v>71.257530000000003</v>
      </c>
      <c r="E7949" s="29"/>
      <c r="F7949" s="24">
        <f t="shared" si="248"/>
        <v>7.1381699999999997</v>
      </c>
      <c r="G7949" s="24">
        <v>7.1381699999999997</v>
      </c>
      <c r="I7949" s="23"/>
      <c r="J7949" s="23">
        <v>150</v>
      </c>
      <c r="K7949" s="23"/>
    </row>
    <row r="7950" spans="1:11" ht="12.75" customHeight="1" x14ac:dyDescent="0.25">
      <c r="A7950" s="20">
        <f t="shared" si="249"/>
        <v>43217.874999980741</v>
      </c>
      <c r="B7950" s="29">
        <v>12.672330000000001</v>
      </c>
      <c r="C7950" s="30">
        <v>1.15052</v>
      </c>
      <c r="D7950" s="29">
        <v>77.560770000000005</v>
      </c>
      <c r="E7950" s="29"/>
      <c r="F7950" s="24">
        <f t="shared" si="248"/>
        <v>12.672330000000001</v>
      </c>
      <c r="G7950" s="24">
        <v>12.672330000000001</v>
      </c>
      <c r="I7950" s="23"/>
      <c r="J7950" s="23">
        <v>150</v>
      </c>
      <c r="K7950" s="23"/>
    </row>
    <row r="7951" spans="1:11" ht="12.75" customHeight="1" x14ac:dyDescent="0.25">
      <c r="A7951" s="20">
        <f t="shared" si="249"/>
        <v>43217.916666647405</v>
      </c>
      <c r="B7951" s="29">
        <v>16.245999999999999</v>
      </c>
      <c r="C7951" s="30">
        <v>1.30888</v>
      </c>
      <c r="D7951" s="29">
        <v>76.997889999999998</v>
      </c>
      <c r="E7951" s="29"/>
      <c r="F7951" s="24">
        <f t="shared" si="248"/>
        <v>16.245999999999999</v>
      </c>
      <c r="G7951" s="24">
        <v>16.245999999999999</v>
      </c>
      <c r="I7951" s="23"/>
      <c r="J7951" s="23">
        <v>150</v>
      </c>
      <c r="K7951" s="23"/>
    </row>
    <row r="7952" spans="1:11" ht="12.75" customHeight="1" x14ac:dyDescent="0.25">
      <c r="A7952" s="20">
        <f t="shared" si="249"/>
        <v>43217.958333314069</v>
      </c>
      <c r="B7952" s="29">
        <v>15.111499999999999</v>
      </c>
      <c r="C7952" s="30">
        <v>1.9781500000000001</v>
      </c>
      <c r="D7952" s="29">
        <v>72.568879999999993</v>
      </c>
      <c r="E7952" s="29"/>
      <c r="F7952" s="24">
        <f t="shared" si="248"/>
        <v>15.111499999999999</v>
      </c>
      <c r="G7952" s="24">
        <v>15.111499999999999</v>
      </c>
      <c r="I7952" s="23"/>
      <c r="J7952" s="23">
        <v>150</v>
      </c>
      <c r="K7952" s="23"/>
    </row>
    <row r="7953" spans="1:11" ht="12.75" customHeight="1" x14ac:dyDescent="0.25">
      <c r="A7953" s="20">
        <f t="shared" si="249"/>
        <v>43217.999999980733</v>
      </c>
      <c r="B7953" s="29">
        <v>11.83733</v>
      </c>
      <c r="C7953" s="30">
        <v>2.37798</v>
      </c>
      <c r="D7953" s="29">
        <v>70.492050000000006</v>
      </c>
      <c r="E7953" s="29"/>
      <c r="F7953" s="24">
        <f t="shared" si="248"/>
        <v>11.83733</v>
      </c>
      <c r="G7953" s="24">
        <v>11.83733</v>
      </c>
      <c r="I7953" s="23"/>
      <c r="J7953" s="23">
        <v>150</v>
      </c>
      <c r="K7953" s="23"/>
    </row>
    <row r="7954" spans="1:11" ht="12.75" customHeight="1" x14ac:dyDescent="0.25">
      <c r="A7954" s="20">
        <f t="shared" si="249"/>
        <v>43218.041666647398</v>
      </c>
      <c r="B7954" s="29">
        <v>6.8268000000000004</v>
      </c>
      <c r="C7954" s="30">
        <v>2.0128300000000001</v>
      </c>
      <c r="D7954" s="29">
        <v>67.788579999999996</v>
      </c>
      <c r="E7954" s="29"/>
      <c r="F7954" s="24">
        <f t="shared" si="248"/>
        <v>6.8268000000000004</v>
      </c>
      <c r="G7954" s="24">
        <v>6.8268000000000004</v>
      </c>
      <c r="I7954" s="23">
        <f>COUNTIF(G7954:G7977,"&gt;150")</f>
        <v>1</v>
      </c>
      <c r="J7954" s="23">
        <v>150</v>
      </c>
      <c r="K7954" s="23"/>
    </row>
    <row r="7955" spans="1:11" ht="12.75" customHeight="1" x14ac:dyDescent="0.25">
      <c r="A7955" s="20">
        <f t="shared" si="249"/>
        <v>43218.083333314062</v>
      </c>
      <c r="B7955" s="29">
        <v>14.852499999999999</v>
      </c>
      <c r="C7955" s="30">
        <v>1.54705</v>
      </c>
      <c r="D7955" s="29">
        <v>64.756259999999997</v>
      </c>
      <c r="E7955" s="29"/>
      <c r="F7955" s="24">
        <f t="shared" si="248"/>
        <v>14.852499999999999</v>
      </c>
      <c r="G7955" s="24">
        <v>14.852499999999999</v>
      </c>
      <c r="I7955" s="23"/>
      <c r="J7955" s="23">
        <v>150</v>
      </c>
      <c r="K7955" s="23"/>
    </row>
    <row r="7956" spans="1:11" ht="12.75" customHeight="1" x14ac:dyDescent="0.25">
      <c r="A7956" s="20">
        <f t="shared" si="249"/>
        <v>43218.124999980726</v>
      </c>
      <c r="B7956" s="29">
        <v>21.605499999999999</v>
      </c>
      <c r="C7956" s="30">
        <v>1.8496699999999999</v>
      </c>
      <c r="D7956" s="29">
        <v>79.933970000000002</v>
      </c>
      <c r="E7956" s="29"/>
      <c r="F7956" s="24">
        <f t="shared" si="248"/>
        <v>21.605499999999999</v>
      </c>
      <c r="G7956" s="24">
        <v>21.605499999999999</v>
      </c>
      <c r="I7956" s="23"/>
      <c r="J7956" s="23">
        <v>150</v>
      </c>
      <c r="K7956" s="23"/>
    </row>
    <row r="7957" spans="1:11" ht="12.75" customHeight="1" x14ac:dyDescent="0.25">
      <c r="A7957" s="20">
        <f t="shared" si="249"/>
        <v>43218.16666664739</v>
      </c>
      <c r="B7957" s="29">
        <v>18.489999999999998</v>
      </c>
      <c r="C7957" s="30">
        <v>1.7332099999999999</v>
      </c>
      <c r="D7957" s="29">
        <v>81.063940000000002</v>
      </c>
      <c r="E7957" s="29"/>
      <c r="F7957" s="24">
        <f t="shared" si="248"/>
        <v>18.489999999999998</v>
      </c>
      <c r="G7957" s="24">
        <v>18.489999999999998</v>
      </c>
      <c r="I7957" s="23"/>
      <c r="J7957" s="23">
        <v>150</v>
      </c>
      <c r="K7957" s="23"/>
    </row>
    <row r="7958" spans="1:11" ht="12.75" customHeight="1" x14ac:dyDescent="0.25">
      <c r="A7958" s="20">
        <f t="shared" si="249"/>
        <v>43218.208333314054</v>
      </c>
      <c r="B7958" s="29"/>
      <c r="C7958" s="30">
        <v>2.6438600000000001</v>
      </c>
      <c r="D7958" s="29">
        <v>68.839820000000003</v>
      </c>
      <c r="E7958" s="29"/>
      <c r="F7958" s="24" t="str">
        <f t="shared" si="248"/>
        <v/>
      </c>
      <c r="G7958" s="24" t="s">
        <v>189</v>
      </c>
      <c r="I7958" s="23"/>
      <c r="J7958" s="23">
        <v>150</v>
      </c>
      <c r="K7958" s="23"/>
    </row>
    <row r="7959" spans="1:11" ht="12.75" customHeight="1" x14ac:dyDescent="0.25">
      <c r="A7959" s="20">
        <f t="shared" si="249"/>
        <v>43218.249999980719</v>
      </c>
      <c r="B7959" s="29">
        <v>7.6646000000000001</v>
      </c>
      <c r="C7959" s="30">
        <v>2.66547</v>
      </c>
      <c r="D7959" s="29">
        <v>47.025970000000001</v>
      </c>
      <c r="E7959" s="29"/>
      <c r="F7959" s="24">
        <f t="shared" si="248"/>
        <v>7.6646000000000001</v>
      </c>
      <c r="G7959" s="24">
        <v>7.6646000000000001</v>
      </c>
      <c r="I7959" s="23"/>
      <c r="J7959" s="23">
        <v>150</v>
      </c>
      <c r="K7959" s="23"/>
    </row>
    <row r="7960" spans="1:11" ht="12.75" customHeight="1" x14ac:dyDescent="0.25">
      <c r="A7960" s="20">
        <f t="shared" si="249"/>
        <v>43218.291666647383</v>
      </c>
      <c r="B7960" s="29">
        <v>5.7294999999999998</v>
      </c>
      <c r="C7960" s="30">
        <v>0.92147000000000001</v>
      </c>
      <c r="D7960" s="29">
        <v>161.86770000000001</v>
      </c>
      <c r="E7960" s="29"/>
      <c r="F7960" s="24">
        <f t="shared" si="248"/>
        <v>5.7294999999999998</v>
      </c>
      <c r="G7960" s="24">
        <v>5.7294999999999998</v>
      </c>
      <c r="I7960" s="23"/>
      <c r="J7960" s="23">
        <v>150</v>
      </c>
      <c r="K7960" s="23"/>
    </row>
    <row r="7961" spans="1:11" ht="12.75" customHeight="1" x14ac:dyDescent="0.25">
      <c r="A7961" s="20">
        <f t="shared" si="249"/>
        <v>43218.333333314047</v>
      </c>
      <c r="B7961" s="29">
        <v>2.2574000000000001</v>
      </c>
      <c r="C7961" s="30">
        <v>2.0139300000000002</v>
      </c>
      <c r="D7961" s="29">
        <v>83.034999999999997</v>
      </c>
      <c r="E7961" s="29"/>
      <c r="F7961" s="24">
        <f t="shared" si="248"/>
        <v>2.2574000000000001</v>
      </c>
      <c r="G7961" s="24">
        <v>2.2574000000000001</v>
      </c>
      <c r="I7961" s="23"/>
      <c r="J7961" s="23">
        <v>150</v>
      </c>
      <c r="K7961" s="23"/>
    </row>
    <row r="7962" spans="1:11" ht="12.75" customHeight="1" x14ac:dyDescent="0.25">
      <c r="A7962" s="20">
        <f t="shared" si="249"/>
        <v>43218.374999980711</v>
      </c>
      <c r="B7962" s="29">
        <v>5.2934000000000001</v>
      </c>
      <c r="C7962" s="30">
        <v>1.4744299999999999</v>
      </c>
      <c r="D7962" s="29">
        <v>50.954680000000003</v>
      </c>
      <c r="E7962" s="29"/>
      <c r="F7962" s="24">
        <f t="shared" si="248"/>
        <v>5.2934000000000001</v>
      </c>
      <c r="G7962" s="24">
        <v>5.2934000000000001</v>
      </c>
      <c r="I7962" s="23"/>
      <c r="J7962" s="23">
        <v>150</v>
      </c>
      <c r="K7962" s="23"/>
    </row>
    <row r="7963" spans="1:11" ht="12.75" customHeight="1" x14ac:dyDescent="0.25">
      <c r="A7963" s="20">
        <f t="shared" si="249"/>
        <v>43218.416666647376</v>
      </c>
      <c r="B7963" s="29">
        <v>6.88483</v>
      </c>
      <c r="C7963" s="30">
        <v>2.05098</v>
      </c>
      <c r="D7963" s="29">
        <v>12.23972</v>
      </c>
      <c r="E7963" s="29"/>
      <c r="F7963" s="24">
        <f t="shared" si="248"/>
        <v>6.88483</v>
      </c>
      <c r="G7963" s="24">
        <v>6.88483</v>
      </c>
      <c r="I7963" s="23"/>
      <c r="J7963" s="23">
        <v>150</v>
      </c>
      <c r="K7963" s="23"/>
    </row>
    <row r="7964" spans="1:11" ht="12.75" customHeight="1" x14ac:dyDescent="0.25">
      <c r="A7964" s="20">
        <f t="shared" si="249"/>
        <v>43218.45833331404</v>
      </c>
      <c r="B7964" s="29">
        <v>8.1344999999999992</v>
      </c>
      <c r="C7964" s="30">
        <v>0.63073999999999997</v>
      </c>
      <c r="D7964" s="29">
        <v>75.501810000000006</v>
      </c>
      <c r="E7964" s="29"/>
      <c r="F7964" s="24">
        <f t="shared" si="248"/>
        <v>8.1344999999999992</v>
      </c>
      <c r="G7964" s="24">
        <v>8.1344999999999992</v>
      </c>
      <c r="I7964" s="23"/>
      <c r="J7964" s="23">
        <v>150</v>
      </c>
      <c r="K7964" s="23"/>
    </row>
    <row r="7965" spans="1:11" ht="12.75" customHeight="1" x14ac:dyDescent="0.25">
      <c r="A7965" s="20">
        <f t="shared" si="249"/>
        <v>43218.499999980704</v>
      </c>
      <c r="B7965" s="29">
        <v>15.292</v>
      </c>
      <c r="C7965" s="30">
        <v>1.9386399999999999</v>
      </c>
      <c r="D7965" s="29">
        <v>60.576929999999997</v>
      </c>
      <c r="E7965" s="29"/>
      <c r="F7965" s="24">
        <f t="shared" si="248"/>
        <v>15.292</v>
      </c>
      <c r="G7965" s="24">
        <v>15.292</v>
      </c>
      <c r="I7965" s="23"/>
      <c r="J7965" s="23">
        <v>150</v>
      </c>
      <c r="K7965" s="23"/>
    </row>
    <row r="7966" spans="1:11" ht="12.75" customHeight="1" x14ac:dyDescent="0.25">
      <c r="A7966" s="20">
        <f t="shared" si="249"/>
        <v>43218.541666647368</v>
      </c>
      <c r="B7966" s="29">
        <v>1.3138300000000001</v>
      </c>
      <c r="C7966" s="30">
        <v>2.77806</v>
      </c>
      <c r="D7966" s="29">
        <v>57.198059999999998</v>
      </c>
      <c r="E7966" s="29"/>
      <c r="F7966" s="24">
        <f t="shared" si="248"/>
        <v>1.3138300000000001</v>
      </c>
      <c r="G7966" s="24">
        <v>1.3138300000000001</v>
      </c>
      <c r="I7966" s="23"/>
      <c r="J7966" s="23">
        <v>150</v>
      </c>
      <c r="K7966" s="23"/>
    </row>
    <row r="7967" spans="1:11" ht="12.75" customHeight="1" x14ac:dyDescent="0.25">
      <c r="A7967" s="20">
        <f t="shared" si="249"/>
        <v>43218.583333314033</v>
      </c>
      <c r="B7967" s="29">
        <v>7.0904999999999996</v>
      </c>
      <c r="C7967" s="30">
        <v>2.2875399999999999</v>
      </c>
      <c r="D7967" s="29">
        <v>66.001199999999997</v>
      </c>
      <c r="E7967" s="29"/>
      <c r="F7967" s="24">
        <f t="shared" si="248"/>
        <v>7.0904999999999996</v>
      </c>
      <c r="G7967" s="24">
        <v>7.0904999999999996</v>
      </c>
      <c r="I7967" s="23"/>
      <c r="J7967" s="23">
        <v>150</v>
      </c>
      <c r="K7967" s="23"/>
    </row>
    <row r="7968" spans="1:11" ht="12.75" customHeight="1" x14ac:dyDescent="0.25">
      <c r="A7968" s="20">
        <f t="shared" si="249"/>
        <v>43218.624999980697</v>
      </c>
      <c r="B7968" s="29">
        <v>4.8856700000000002</v>
      </c>
      <c r="C7968" s="30">
        <v>1.9938499999999999</v>
      </c>
      <c r="D7968" s="29">
        <v>63.517940000000003</v>
      </c>
      <c r="E7968" s="29"/>
      <c r="F7968" s="24">
        <f t="shared" si="248"/>
        <v>4.8856700000000002</v>
      </c>
      <c r="G7968" s="24">
        <v>4.8856700000000002</v>
      </c>
      <c r="I7968" s="23"/>
      <c r="J7968" s="23">
        <v>150</v>
      </c>
      <c r="K7968" s="23"/>
    </row>
    <row r="7969" spans="1:11" ht="12.75" customHeight="1" x14ac:dyDescent="0.25">
      <c r="A7969" s="20">
        <f t="shared" si="249"/>
        <v>43218.666666647361</v>
      </c>
      <c r="B7969" s="29">
        <v>150.47880000000001</v>
      </c>
      <c r="C7969" s="30">
        <v>1.5859399999999999</v>
      </c>
      <c r="D7969" s="29">
        <v>58.648960000000002</v>
      </c>
      <c r="E7969" s="29"/>
      <c r="F7969" s="24">
        <f t="shared" si="248"/>
        <v>150.47880000000001</v>
      </c>
      <c r="G7969" s="24">
        <v>150.47880000000001</v>
      </c>
      <c r="I7969" s="23"/>
      <c r="J7969" s="23">
        <v>150</v>
      </c>
      <c r="K7969" s="23"/>
    </row>
    <row r="7970" spans="1:11" ht="12.75" customHeight="1" x14ac:dyDescent="0.25">
      <c r="A7970" s="20">
        <f t="shared" si="249"/>
        <v>43218.708333314025</v>
      </c>
      <c r="B7970" s="29">
        <v>48.085000000000001</v>
      </c>
      <c r="C7970" s="30">
        <v>1.3991199999999999</v>
      </c>
      <c r="D7970" s="29">
        <v>71.258870000000002</v>
      </c>
      <c r="E7970" s="29"/>
      <c r="F7970" s="24">
        <f t="shared" si="248"/>
        <v>48.085000000000001</v>
      </c>
      <c r="G7970" s="24">
        <v>48.085000000000001</v>
      </c>
      <c r="I7970" s="23"/>
      <c r="J7970" s="23">
        <v>150</v>
      </c>
      <c r="K7970" s="23"/>
    </row>
    <row r="7971" spans="1:11" ht="12.75" customHeight="1" x14ac:dyDescent="0.25">
      <c r="A7971" s="20">
        <f t="shared" si="249"/>
        <v>43218.74999998069</v>
      </c>
      <c r="B7971" s="29">
        <v>4.8644999999999996</v>
      </c>
      <c r="C7971" s="30">
        <v>0.81735999999999998</v>
      </c>
      <c r="D7971" s="29">
        <v>83.46302</v>
      </c>
      <c r="E7971" s="29"/>
      <c r="F7971" s="24">
        <f t="shared" si="248"/>
        <v>4.8644999999999996</v>
      </c>
      <c r="G7971" s="24">
        <v>4.8644999999999996</v>
      </c>
      <c r="I7971" s="23"/>
      <c r="J7971" s="23">
        <v>150</v>
      </c>
      <c r="K7971" s="23"/>
    </row>
    <row r="7972" spans="1:11" ht="12.75" customHeight="1" x14ac:dyDescent="0.25">
      <c r="A7972" s="20">
        <f t="shared" si="249"/>
        <v>43218.791666647354</v>
      </c>
      <c r="B7972" s="29">
        <v>1.9146700000000001</v>
      </c>
      <c r="C7972" s="30">
        <v>1.0171399999999999</v>
      </c>
      <c r="D7972" s="29">
        <v>61.182110000000002</v>
      </c>
      <c r="E7972" s="29"/>
      <c r="F7972" s="24">
        <f t="shared" si="248"/>
        <v>1.9146700000000001</v>
      </c>
      <c r="G7972" s="24">
        <v>1.9146700000000001</v>
      </c>
      <c r="I7972" s="23"/>
      <c r="J7972" s="23">
        <v>150</v>
      </c>
      <c r="K7972" s="23"/>
    </row>
    <row r="7973" spans="1:11" ht="12.75" customHeight="1" x14ac:dyDescent="0.25">
      <c r="A7973" s="20">
        <f t="shared" si="249"/>
        <v>43218.833333314018</v>
      </c>
      <c r="B7973" s="29">
        <v>9.0221699999999991</v>
      </c>
      <c r="C7973" s="30">
        <v>1.25424</v>
      </c>
      <c r="D7973" s="29">
        <v>25.18544</v>
      </c>
      <c r="E7973" s="29"/>
      <c r="F7973" s="24">
        <f t="shared" si="248"/>
        <v>9.0221699999999991</v>
      </c>
      <c r="G7973" s="24">
        <v>9.0221699999999991</v>
      </c>
      <c r="I7973" s="23"/>
      <c r="J7973" s="23">
        <v>150</v>
      </c>
      <c r="K7973" s="23"/>
    </row>
    <row r="7974" spans="1:11" ht="12.75" customHeight="1" x14ac:dyDescent="0.25">
      <c r="A7974" s="20">
        <f t="shared" si="249"/>
        <v>43218.874999980682</v>
      </c>
      <c r="B7974" s="29">
        <v>7.11517</v>
      </c>
      <c r="C7974" s="30">
        <v>1.02522</v>
      </c>
      <c r="D7974" s="29">
        <v>17.625139999999998</v>
      </c>
      <c r="E7974" s="29"/>
      <c r="F7974" s="24">
        <f t="shared" si="248"/>
        <v>7.11517</v>
      </c>
      <c r="G7974" s="24">
        <v>7.11517</v>
      </c>
      <c r="I7974" s="23"/>
      <c r="J7974" s="23">
        <v>150</v>
      </c>
      <c r="K7974" s="23"/>
    </row>
    <row r="7975" spans="1:11" ht="12.75" customHeight="1" x14ac:dyDescent="0.25">
      <c r="A7975" s="20">
        <f t="shared" si="249"/>
        <v>43218.916666647347</v>
      </c>
      <c r="B7975" s="29">
        <v>6.3831699999999998</v>
      </c>
      <c r="C7975" s="30">
        <v>0.76778000000000002</v>
      </c>
      <c r="D7975" s="29">
        <v>75.599140000000006</v>
      </c>
      <c r="E7975" s="29"/>
      <c r="F7975" s="24">
        <f t="shared" si="248"/>
        <v>6.3831699999999998</v>
      </c>
      <c r="G7975" s="24">
        <v>6.3831699999999998</v>
      </c>
      <c r="I7975" s="23"/>
      <c r="J7975" s="23">
        <v>150</v>
      </c>
      <c r="K7975" s="23"/>
    </row>
    <row r="7976" spans="1:11" ht="12.75" customHeight="1" x14ac:dyDescent="0.25">
      <c r="A7976" s="20">
        <f t="shared" si="249"/>
        <v>43218.958333314011</v>
      </c>
      <c r="B7976" s="29">
        <v>9.5548300000000008</v>
      </c>
      <c r="C7976" s="30">
        <v>1.5789200000000001</v>
      </c>
      <c r="D7976" s="29">
        <v>358.8777</v>
      </c>
      <c r="E7976" s="29"/>
      <c r="F7976" s="24">
        <f t="shared" si="248"/>
        <v>9.5548300000000008</v>
      </c>
      <c r="G7976" s="24">
        <v>9.5548300000000008</v>
      </c>
      <c r="I7976" s="23"/>
      <c r="J7976" s="23">
        <v>150</v>
      </c>
      <c r="K7976" s="23"/>
    </row>
    <row r="7977" spans="1:11" ht="12.75" customHeight="1" x14ac:dyDescent="0.25">
      <c r="A7977" s="20">
        <f t="shared" si="249"/>
        <v>43218.999999980675</v>
      </c>
      <c r="B7977" s="29">
        <v>-1.349</v>
      </c>
      <c r="C7977" s="30">
        <v>0.96603000000000006</v>
      </c>
      <c r="D7977" s="29">
        <v>24.40316</v>
      </c>
      <c r="E7977" s="29"/>
      <c r="F7977" s="24" t="str">
        <f t="shared" si="248"/>
        <v/>
      </c>
      <c r="G7977" s="24" t="s">
        <v>189</v>
      </c>
      <c r="I7977" s="23"/>
      <c r="J7977" s="23">
        <v>150</v>
      </c>
      <c r="K7977" s="23"/>
    </row>
    <row r="7978" spans="1:11" ht="12.75" customHeight="1" x14ac:dyDescent="0.25">
      <c r="A7978" s="20">
        <f t="shared" si="249"/>
        <v>43219.041666647339</v>
      </c>
      <c r="B7978" s="29"/>
      <c r="C7978" s="30">
        <v>0.89534000000000002</v>
      </c>
      <c r="D7978" s="29">
        <v>21.69922</v>
      </c>
      <c r="E7978" s="29"/>
      <c r="F7978" s="24" t="str">
        <f t="shared" si="248"/>
        <v/>
      </c>
      <c r="G7978" s="24" t="s">
        <v>189</v>
      </c>
      <c r="I7978" s="23">
        <f>COUNTIF(G7978:G8001,"&gt;150")</f>
        <v>0</v>
      </c>
      <c r="J7978" s="23">
        <v>150</v>
      </c>
      <c r="K7978" s="23"/>
    </row>
    <row r="7979" spans="1:11" ht="12.75" customHeight="1" x14ac:dyDescent="0.25">
      <c r="A7979" s="20">
        <f t="shared" si="249"/>
        <v>43219.083333314004</v>
      </c>
      <c r="B7979" s="29">
        <v>10.22888</v>
      </c>
      <c r="C7979" s="30">
        <v>0.60804000000000002</v>
      </c>
      <c r="D7979" s="29">
        <v>69.748450000000005</v>
      </c>
      <c r="E7979" s="29"/>
      <c r="F7979" s="24">
        <f t="shared" si="248"/>
        <v>10.22888</v>
      </c>
      <c r="G7979" s="24">
        <v>10.22888</v>
      </c>
      <c r="I7979" s="23"/>
      <c r="J7979" s="23">
        <v>150</v>
      </c>
      <c r="K7979" s="23"/>
    </row>
    <row r="7980" spans="1:11" ht="12.75" customHeight="1" x14ac:dyDescent="0.25">
      <c r="A7980" s="20">
        <f t="shared" si="249"/>
        <v>43219.124999980668</v>
      </c>
      <c r="B7980" s="29">
        <v>12.31508</v>
      </c>
      <c r="C7980" s="30">
        <v>0.73585999999999996</v>
      </c>
      <c r="D7980" s="29">
        <v>56.015090000000001</v>
      </c>
      <c r="E7980" s="29"/>
      <c r="F7980" s="24">
        <f t="shared" si="248"/>
        <v>12.31508</v>
      </c>
      <c r="G7980" s="24">
        <v>12.31508</v>
      </c>
      <c r="I7980" s="23"/>
      <c r="J7980" s="23">
        <v>150</v>
      </c>
      <c r="K7980" s="23"/>
    </row>
    <row r="7981" spans="1:11" ht="12.75" customHeight="1" x14ac:dyDescent="0.25">
      <c r="A7981" s="20">
        <f t="shared" si="249"/>
        <v>43219.166666647332</v>
      </c>
      <c r="B7981" s="29">
        <v>11.157830000000001</v>
      </c>
      <c r="C7981" s="30">
        <v>0.79862</v>
      </c>
      <c r="D7981" s="29">
        <v>22.459430000000001</v>
      </c>
      <c r="E7981" s="29"/>
      <c r="F7981" s="24">
        <f t="shared" si="248"/>
        <v>11.157830000000001</v>
      </c>
      <c r="G7981" s="24">
        <v>11.157830000000001</v>
      </c>
      <c r="I7981" s="23"/>
      <c r="J7981" s="23">
        <v>150</v>
      </c>
      <c r="K7981" s="23"/>
    </row>
    <row r="7982" spans="1:11" ht="12.75" customHeight="1" x14ac:dyDescent="0.25">
      <c r="A7982" s="20">
        <f t="shared" si="249"/>
        <v>43219.208333313996</v>
      </c>
      <c r="B7982" s="29">
        <v>11.69717</v>
      </c>
      <c r="C7982" s="30">
        <v>1.4779100000000001</v>
      </c>
      <c r="D7982" s="29">
        <v>341.23930000000001</v>
      </c>
      <c r="E7982" s="29"/>
      <c r="F7982" s="24">
        <f t="shared" si="248"/>
        <v>11.69717</v>
      </c>
      <c r="G7982" s="24">
        <v>11.69717</v>
      </c>
      <c r="I7982" s="23"/>
      <c r="J7982" s="23">
        <v>150</v>
      </c>
      <c r="K7982" s="23"/>
    </row>
    <row r="7983" spans="1:11" ht="12.75" customHeight="1" x14ac:dyDescent="0.25">
      <c r="A7983" s="20">
        <f t="shared" si="249"/>
        <v>43219.249999980661</v>
      </c>
      <c r="B7983" s="29">
        <v>14.27162</v>
      </c>
      <c r="C7983" s="30">
        <v>1.2797799999999999</v>
      </c>
      <c r="D7983" s="29">
        <v>341.1241</v>
      </c>
      <c r="E7983" s="29"/>
      <c r="F7983" s="24">
        <f t="shared" si="248"/>
        <v>14.27162</v>
      </c>
      <c r="G7983" s="24">
        <v>14.27162</v>
      </c>
      <c r="I7983" s="23"/>
      <c r="J7983" s="23">
        <v>150</v>
      </c>
      <c r="K7983" s="23"/>
    </row>
    <row r="7984" spans="1:11" ht="12.75" customHeight="1" x14ac:dyDescent="0.25">
      <c r="A7984" s="20">
        <f t="shared" si="249"/>
        <v>43219.291666647325</v>
      </c>
      <c r="B7984" s="29">
        <v>5.3040000000000003</v>
      </c>
      <c r="C7984" s="30">
        <v>1.19722</v>
      </c>
      <c r="D7984" s="29">
        <v>348.63189999999997</v>
      </c>
      <c r="E7984" s="29"/>
      <c r="F7984" s="24">
        <f t="shared" si="248"/>
        <v>5.3040000000000003</v>
      </c>
      <c r="G7984" s="24">
        <v>5.3040000000000003</v>
      </c>
      <c r="I7984" s="23"/>
      <c r="J7984" s="23">
        <v>150</v>
      </c>
      <c r="K7984" s="23"/>
    </row>
    <row r="7985" spans="1:11" ht="12.75" customHeight="1" x14ac:dyDescent="0.25">
      <c r="A7985" s="20">
        <f t="shared" si="249"/>
        <v>43219.333333313989</v>
      </c>
      <c r="B7985" s="29">
        <v>11.942869999999999</v>
      </c>
      <c r="C7985" s="30">
        <v>0.71218000000000004</v>
      </c>
      <c r="D7985" s="29">
        <v>52.192860000000003</v>
      </c>
      <c r="E7985" s="29"/>
      <c r="F7985" s="24">
        <f t="shared" si="248"/>
        <v>11.942869999999999</v>
      </c>
      <c r="G7985" s="24">
        <v>11.942869999999999</v>
      </c>
      <c r="I7985" s="23"/>
      <c r="J7985" s="23">
        <v>150</v>
      </c>
      <c r="K7985" s="23"/>
    </row>
    <row r="7986" spans="1:11" ht="12.75" customHeight="1" x14ac:dyDescent="0.25">
      <c r="A7986" s="20">
        <f t="shared" si="249"/>
        <v>43219.374999980653</v>
      </c>
      <c r="B7986" s="29">
        <v>10.73029</v>
      </c>
      <c r="C7986" s="30">
        <v>1.71427</v>
      </c>
      <c r="D7986" s="29">
        <v>8.6013800000000007</v>
      </c>
      <c r="E7986" s="29"/>
      <c r="F7986" s="24">
        <f t="shared" si="248"/>
        <v>10.73029</v>
      </c>
      <c r="G7986" s="24">
        <v>10.73029</v>
      </c>
      <c r="I7986" s="23"/>
      <c r="J7986" s="23">
        <v>150</v>
      </c>
      <c r="K7986" s="23"/>
    </row>
    <row r="7987" spans="1:11" ht="12.75" customHeight="1" x14ac:dyDescent="0.25">
      <c r="A7987" s="20">
        <f t="shared" si="249"/>
        <v>43219.416666647317</v>
      </c>
      <c r="B7987" s="29">
        <v>7.6524999999999999</v>
      </c>
      <c r="C7987" s="30">
        <v>1.7167600000000001</v>
      </c>
      <c r="D7987" s="29">
        <v>352.81779999999998</v>
      </c>
      <c r="E7987" s="29"/>
      <c r="F7987" s="24">
        <f t="shared" si="248"/>
        <v>7.6524999999999999</v>
      </c>
      <c r="G7987" s="24">
        <v>7.6524999999999999</v>
      </c>
      <c r="I7987" s="23"/>
      <c r="J7987" s="23">
        <v>150</v>
      </c>
      <c r="K7987" s="23"/>
    </row>
    <row r="7988" spans="1:11" ht="12.75" customHeight="1" x14ac:dyDescent="0.25">
      <c r="A7988" s="20">
        <f t="shared" si="249"/>
        <v>43219.458333313982</v>
      </c>
      <c r="B7988" s="29">
        <v>-0.28278999999999999</v>
      </c>
      <c r="C7988" s="30">
        <v>2.14594</v>
      </c>
      <c r="D7988" s="29">
        <v>339.91250000000002</v>
      </c>
      <c r="E7988" s="29"/>
      <c r="F7988" s="24" t="str">
        <f t="shared" si="248"/>
        <v/>
      </c>
      <c r="G7988" s="24" t="s">
        <v>189</v>
      </c>
      <c r="I7988" s="23"/>
      <c r="J7988" s="23">
        <v>150</v>
      </c>
      <c r="K7988" s="23"/>
    </row>
    <row r="7989" spans="1:11" ht="12.75" customHeight="1" x14ac:dyDescent="0.25">
      <c r="A7989" s="20">
        <f t="shared" si="249"/>
        <v>43219.499999980646</v>
      </c>
      <c r="B7989" s="29">
        <v>10.50733</v>
      </c>
      <c r="C7989" s="30">
        <v>2.7604199999999999</v>
      </c>
      <c r="D7989" s="29">
        <v>4.0694600000000003</v>
      </c>
      <c r="E7989" s="29"/>
      <c r="F7989" s="24">
        <f t="shared" si="248"/>
        <v>10.50733</v>
      </c>
      <c r="G7989" s="24">
        <v>10.50733</v>
      </c>
      <c r="I7989" s="23"/>
      <c r="J7989" s="23">
        <v>150</v>
      </c>
      <c r="K7989" s="23"/>
    </row>
    <row r="7990" spans="1:11" ht="12.75" customHeight="1" x14ac:dyDescent="0.25">
      <c r="A7990" s="20">
        <f t="shared" si="249"/>
        <v>43219.54166664731</v>
      </c>
      <c r="B7990" s="29">
        <v>5.4587500000000002</v>
      </c>
      <c r="C7990" s="30">
        <v>3.1422099999999999</v>
      </c>
      <c r="D7990" s="29">
        <v>359.9402</v>
      </c>
      <c r="E7990" s="29"/>
      <c r="F7990" s="24">
        <f t="shared" si="248"/>
        <v>5.4587500000000002</v>
      </c>
      <c r="G7990" s="24">
        <v>5.4587500000000002</v>
      </c>
      <c r="I7990" s="23"/>
      <c r="J7990" s="23">
        <v>150</v>
      </c>
      <c r="K7990" s="23"/>
    </row>
    <row r="7991" spans="1:11" ht="12.75" customHeight="1" x14ac:dyDescent="0.25">
      <c r="A7991" s="20">
        <f t="shared" si="249"/>
        <v>43219.583333313974</v>
      </c>
      <c r="B7991" s="29">
        <v>1.60046</v>
      </c>
      <c r="C7991" s="30">
        <v>2.9375599999999999</v>
      </c>
      <c r="D7991" s="29">
        <v>343.65710000000001</v>
      </c>
      <c r="E7991" s="29"/>
      <c r="F7991" s="24">
        <f t="shared" si="248"/>
        <v>1.60046</v>
      </c>
      <c r="G7991" s="24">
        <v>1.60046</v>
      </c>
      <c r="I7991" s="23"/>
      <c r="J7991" s="23">
        <v>150</v>
      </c>
      <c r="K7991" s="23"/>
    </row>
    <row r="7992" spans="1:11" ht="12.75" customHeight="1" x14ac:dyDescent="0.25">
      <c r="A7992" s="20">
        <f t="shared" si="249"/>
        <v>43219.624999980639</v>
      </c>
      <c r="B7992" s="29">
        <v>4.38992</v>
      </c>
      <c r="C7992" s="30">
        <v>2.5434199999999998</v>
      </c>
      <c r="D7992" s="29">
        <v>359.56760000000003</v>
      </c>
      <c r="E7992" s="29"/>
      <c r="F7992" s="24">
        <f t="shared" si="248"/>
        <v>4.38992</v>
      </c>
      <c r="G7992" s="24">
        <v>4.38992</v>
      </c>
      <c r="I7992" s="23"/>
      <c r="J7992" s="23">
        <v>150</v>
      </c>
      <c r="K7992" s="23"/>
    </row>
    <row r="7993" spans="1:11" ht="12.75" customHeight="1" x14ac:dyDescent="0.25">
      <c r="A7993" s="20">
        <f t="shared" si="249"/>
        <v>43219.666666647303</v>
      </c>
      <c r="B7993" s="29">
        <v>16.028079999999999</v>
      </c>
      <c r="C7993" s="30">
        <v>2.7867700000000002</v>
      </c>
      <c r="D7993" s="29">
        <v>358.87209999999999</v>
      </c>
      <c r="E7993" s="29"/>
      <c r="F7993" s="24">
        <f t="shared" si="248"/>
        <v>16.028079999999999</v>
      </c>
      <c r="G7993" s="24">
        <v>16.028079999999999</v>
      </c>
      <c r="I7993" s="23"/>
      <c r="J7993" s="23">
        <v>150</v>
      </c>
      <c r="K7993" s="23"/>
    </row>
    <row r="7994" spans="1:11" ht="12.75" customHeight="1" x14ac:dyDescent="0.25">
      <c r="A7994" s="20">
        <f t="shared" si="249"/>
        <v>43219.708333313967</v>
      </c>
      <c r="B7994" s="29">
        <v>8.7861700000000003</v>
      </c>
      <c r="C7994" s="30">
        <v>2.3976600000000001</v>
      </c>
      <c r="D7994" s="29">
        <v>0.38624000000000003</v>
      </c>
      <c r="E7994" s="29"/>
      <c r="F7994" s="24">
        <f t="shared" si="248"/>
        <v>8.7861700000000003</v>
      </c>
      <c r="G7994" s="24">
        <v>8.7861700000000003</v>
      </c>
      <c r="I7994" s="23"/>
      <c r="J7994" s="23">
        <v>150</v>
      </c>
      <c r="K7994" s="23"/>
    </row>
    <row r="7995" spans="1:11" ht="12.75" customHeight="1" x14ac:dyDescent="0.25">
      <c r="A7995" s="20">
        <f t="shared" si="249"/>
        <v>43219.749999980631</v>
      </c>
      <c r="B7995" s="29">
        <v>5.4504200000000003</v>
      </c>
      <c r="C7995" s="30">
        <v>1.5012799999999999</v>
      </c>
      <c r="D7995" s="29">
        <v>346.6343</v>
      </c>
      <c r="E7995" s="29"/>
      <c r="F7995" s="24">
        <f t="shared" si="248"/>
        <v>5.4504200000000003</v>
      </c>
      <c r="G7995" s="24">
        <v>5.4504200000000003</v>
      </c>
      <c r="I7995" s="23"/>
      <c r="J7995" s="23">
        <v>150</v>
      </c>
      <c r="K7995" s="23"/>
    </row>
    <row r="7996" spans="1:11" ht="12.75" customHeight="1" x14ac:dyDescent="0.25">
      <c r="A7996" s="20">
        <f t="shared" si="249"/>
        <v>43219.791666647296</v>
      </c>
      <c r="B7996" s="29">
        <v>4.6094999999999997</v>
      </c>
      <c r="C7996" s="30">
        <v>1.2159800000000001</v>
      </c>
      <c r="D7996" s="29">
        <v>25.814630000000001</v>
      </c>
      <c r="E7996" s="29"/>
      <c r="F7996" s="24">
        <f t="shared" si="248"/>
        <v>4.6094999999999997</v>
      </c>
      <c r="G7996" s="24">
        <v>4.6094999999999997</v>
      </c>
      <c r="I7996" s="23"/>
      <c r="J7996" s="23">
        <v>150</v>
      </c>
      <c r="K7996" s="23"/>
    </row>
    <row r="7997" spans="1:11" ht="12.75" customHeight="1" x14ac:dyDescent="0.25">
      <c r="A7997" s="20">
        <f t="shared" si="249"/>
        <v>43219.83333331396</v>
      </c>
      <c r="B7997" s="29">
        <v>2.2501699999999998</v>
      </c>
      <c r="C7997" s="30">
        <v>0.77576000000000001</v>
      </c>
      <c r="D7997" s="29">
        <v>9.2100899999999992</v>
      </c>
      <c r="E7997" s="29"/>
      <c r="F7997" s="24">
        <f t="shared" si="248"/>
        <v>2.2501699999999998</v>
      </c>
      <c r="G7997" s="24">
        <v>2.2501699999999998</v>
      </c>
      <c r="I7997" s="23"/>
      <c r="J7997" s="23">
        <v>150</v>
      </c>
      <c r="K7997" s="23"/>
    </row>
    <row r="7998" spans="1:11" ht="12.75" customHeight="1" x14ac:dyDescent="0.25">
      <c r="A7998" s="20">
        <f t="shared" si="249"/>
        <v>43219.874999980624</v>
      </c>
      <c r="B7998" s="29">
        <v>4.3526300000000004</v>
      </c>
      <c r="C7998" s="30">
        <v>0.96196999999999999</v>
      </c>
      <c r="D7998" s="29">
        <v>343.495</v>
      </c>
      <c r="E7998" s="29"/>
      <c r="F7998" s="24">
        <f t="shared" si="248"/>
        <v>4.3526300000000004</v>
      </c>
      <c r="G7998" s="24">
        <v>4.3526300000000004</v>
      </c>
      <c r="I7998" s="23"/>
      <c r="J7998" s="23">
        <v>150</v>
      </c>
      <c r="K7998" s="23"/>
    </row>
    <row r="7999" spans="1:11" ht="12.75" customHeight="1" x14ac:dyDescent="0.25">
      <c r="A7999" s="20">
        <f t="shared" si="249"/>
        <v>43219.916666647288</v>
      </c>
      <c r="B7999" s="29">
        <v>8.6920800000000007</v>
      </c>
      <c r="C7999" s="30">
        <v>0.84101999999999999</v>
      </c>
      <c r="D7999" s="29">
        <v>17.76446</v>
      </c>
      <c r="E7999" s="29"/>
      <c r="F7999" s="24">
        <f t="shared" si="248"/>
        <v>8.6920800000000007</v>
      </c>
      <c r="G7999" s="24">
        <v>8.6920800000000007</v>
      </c>
      <c r="I7999" s="23"/>
      <c r="J7999" s="23">
        <v>150</v>
      </c>
      <c r="K7999" s="23"/>
    </row>
    <row r="8000" spans="1:11" ht="12.75" customHeight="1" x14ac:dyDescent="0.25">
      <c r="A8000" s="20">
        <f t="shared" si="249"/>
        <v>43219.958333313953</v>
      </c>
      <c r="B8000" s="29">
        <v>5.9229599999999998</v>
      </c>
      <c r="C8000" s="30">
        <v>1.1325700000000001</v>
      </c>
      <c r="D8000" s="29">
        <v>34.970779999999998</v>
      </c>
      <c r="E8000" s="29"/>
      <c r="F8000" s="24">
        <f t="shared" si="248"/>
        <v>5.9229599999999998</v>
      </c>
      <c r="G8000" s="24">
        <v>5.9229599999999998</v>
      </c>
      <c r="I8000" s="23"/>
      <c r="J8000" s="23">
        <v>150</v>
      </c>
      <c r="K8000" s="23"/>
    </row>
    <row r="8001" spans="1:11" ht="12.75" customHeight="1" x14ac:dyDescent="0.25">
      <c r="A8001" s="20">
        <f t="shared" si="249"/>
        <v>43219.999999980617</v>
      </c>
      <c r="B8001" s="29">
        <v>4.04758</v>
      </c>
      <c r="C8001" s="30">
        <v>0.66364999999999996</v>
      </c>
      <c r="D8001" s="29">
        <v>36.226030000000002</v>
      </c>
      <c r="E8001" s="29"/>
      <c r="F8001" s="24">
        <f t="shared" si="248"/>
        <v>4.04758</v>
      </c>
      <c r="G8001" s="24">
        <v>4.04758</v>
      </c>
      <c r="I8001" s="23"/>
      <c r="J8001" s="23">
        <v>150</v>
      </c>
      <c r="K8001" s="23"/>
    </row>
    <row r="8002" spans="1:11" ht="12.75" customHeight="1" x14ac:dyDescent="0.25">
      <c r="A8002" s="20">
        <f t="shared" si="249"/>
        <v>43220.041666647281</v>
      </c>
      <c r="B8002" s="29">
        <v>6.9606500000000002</v>
      </c>
      <c r="C8002" s="30">
        <v>0.67710000000000004</v>
      </c>
      <c r="D8002" s="29">
        <v>346.57130000000001</v>
      </c>
      <c r="E8002" s="29"/>
      <c r="F8002" s="24">
        <f t="shared" si="248"/>
        <v>6.9606500000000002</v>
      </c>
      <c r="G8002" s="24">
        <v>6.9606500000000002</v>
      </c>
      <c r="I8002" s="23">
        <f>COUNTIF(G8002:G8025,"&gt;150")</f>
        <v>0</v>
      </c>
      <c r="J8002" s="23">
        <v>150</v>
      </c>
      <c r="K8002" s="23"/>
    </row>
    <row r="8003" spans="1:11" ht="12.75" customHeight="1" x14ac:dyDescent="0.25">
      <c r="A8003" s="20">
        <f t="shared" si="249"/>
        <v>43220.083333313945</v>
      </c>
      <c r="B8003" s="29">
        <v>4.8240699999999999</v>
      </c>
      <c r="C8003" s="30">
        <v>0.67325999999999997</v>
      </c>
      <c r="D8003" s="29">
        <v>292.58019999999999</v>
      </c>
      <c r="E8003" s="29"/>
      <c r="F8003" s="24">
        <f t="shared" si="248"/>
        <v>4.8240699999999999</v>
      </c>
      <c r="G8003" s="24">
        <v>4.8240699999999999</v>
      </c>
      <c r="I8003" s="23"/>
      <c r="J8003" s="23">
        <v>150</v>
      </c>
      <c r="K8003" s="23"/>
    </row>
    <row r="8004" spans="1:11" ht="12.75" customHeight="1" x14ac:dyDescent="0.25">
      <c r="A8004" s="20">
        <f t="shared" si="249"/>
        <v>43220.12499998061</v>
      </c>
      <c r="B8004" s="29">
        <v>4.6700799999999996</v>
      </c>
      <c r="C8004" s="30">
        <v>0.84643000000000002</v>
      </c>
      <c r="D8004" s="29">
        <v>301.22269999999997</v>
      </c>
      <c r="E8004" s="29"/>
      <c r="F8004" s="24">
        <f t="shared" si="248"/>
        <v>4.6700799999999996</v>
      </c>
      <c r="G8004" s="24">
        <v>4.6700799999999996</v>
      </c>
      <c r="I8004" s="23"/>
      <c r="J8004" s="23">
        <v>150</v>
      </c>
      <c r="K8004" s="23"/>
    </row>
    <row r="8005" spans="1:11" ht="12.75" customHeight="1" x14ac:dyDescent="0.25">
      <c r="A8005" s="20">
        <f t="shared" si="249"/>
        <v>43220.166666647274</v>
      </c>
      <c r="B8005" s="29">
        <v>4.8252100000000002</v>
      </c>
      <c r="C8005" s="30">
        <v>0.71018000000000003</v>
      </c>
      <c r="D8005" s="29">
        <v>308.81630000000001</v>
      </c>
      <c r="E8005" s="29"/>
      <c r="F8005" s="24">
        <f t="shared" si="248"/>
        <v>4.8252100000000002</v>
      </c>
      <c r="G8005" s="24">
        <v>4.8252100000000002</v>
      </c>
      <c r="I8005" s="23"/>
      <c r="J8005" s="23">
        <v>150</v>
      </c>
      <c r="K8005" s="23"/>
    </row>
    <row r="8006" spans="1:11" ht="12.75" customHeight="1" x14ac:dyDescent="0.25">
      <c r="A8006" s="20">
        <f t="shared" si="249"/>
        <v>43220.208333313938</v>
      </c>
      <c r="B8006" s="29">
        <v>-2.39913</v>
      </c>
      <c r="C8006" s="30">
        <v>1.0061</v>
      </c>
      <c r="D8006" s="29">
        <v>306.7321</v>
      </c>
      <c r="E8006" s="29"/>
      <c r="F8006" s="24" t="str">
        <f t="shared" si="248"/>
        <v/>
      </c>
      <c r="G8006" s="24" t="s">
        <v>189</v>
      </c>
      <c r="I8006" s="23"/>
      <c r="J8006" s="23">
        <v>150</v>
      </c>
      <c r="K8006" s="23"/>
    </row>
    <row r="8007" spans="1:11" ht="12.75" customHeight="1" x14ac:dyDescent="0.25">
      <c r="A8007" s="20">
        <f t="shared" si="249"/>
        <v>43220.249999980602</v>
      </c>
      <c r="B8007" s="29">
        <v>4.1140400000000001</v>
      </c>
      <c r="C8007" s="30">
        <v>1.20906</v>
      </c>
      <c r="D8007" s="29">
        <v>346.91070000000002</v>
      </c>
      <c r="E8007" s="29"/>
      <c r="F8007" s="24">
        <f t="shared" si="248"/>
        <v>4.1140400000000001</v>
      </c>
      <c r="G8007" s="24">
        <v>4.1140400000000001</v>
      </c>
      <c r="I8007" s="23"/>
      <c r="J8007" s="23">
        <v>150</v>
      </c>
      <c r="K8007" s="23"/>
    </row>
    <row r="8008" spans="1:11" ht="12.75" customHeight="1" x14ac:dyDescent="0.25">
      <c r="A8008" s="20">
        <f t="shared" si="249"/>
        <v>43220.291666647267</v>
      </c>
      <c r="B8008" s="29">
        <v>0.53246000000000004</v>
      </c>
      <c r="C8008" s="30">
        <v>1.81884</v>
      </c>
      <c r="D8008" s="29">
        <v>357.49930000000001</v>
      </c>
      <c r="E8008" s="29"/>
      <c r="F8008" s="24">
        <f t="shared" si="248"/>
        <v>0.53246000000000004</v>
      </c>
      <c r="G8008" s="24">
        <v>0.53246000000000004</v>
      </c>
      <c r="I8008" s="23"/>
      <c r="J8008" s="23">
        <v>150</v>
      </c>
      <c r="K8008" s="23"/>
    </row>
    <row r="8009" spans="1:11" ht="12.75" customHeight="1" x14ac:dyDescent="0.25">
      <c r="A8009" s="20">
        <f t="shared" si="249"/>
        <v>43220.333333313931</v>
      </c>
      <c r="B8009" s="29">
        <v>-0.97138000000000002</v>
      </c>
      <c r="C8009" s="30">
        <v>1.6394</v>
      </c>
      <c r="D8009" s="29">
        <v>11.89594</v>
      </c>
      <c r="E8009" s="29"/>
      <c r="F8009" s="24" t="str">
        <f t="shared" si="248"/>
        <v/>
      </c>
      <c r="G8009" s="24" t="s">
        <v>189</v>
      </c>
      <c r="I8009" s="23"/>
      <c r="J8009" s="23">
        <v>150</v>
      </c>
      <c r="K8009" s="23"/>
    </row>
    <row r="8010" spans="1:11" ht="12.75" customHeight="1" x14ac:dyDescent="0.25">
      <c r="A8010" s="20">
        <f t="shared" si="249"/>
        <v>43220.374999980595</v>
      </c>
      <c r="B8010" s="29">
        <v>-1.2206699999999999</v>
      </c>
      <c r="C8010" s="30">
        <v>1.5585199999999999</v>
      </c>
      <c r="D8010" s="29">
        <v>24.121169999999999</v>
      </c>
      <c r="E8010" s="29"/>
      <c r="F8010" s="24" t="str">
        <f t="shared" si="248"/>
        <v/>
      </c>
      <c r="G8010" s="24" t="s">
        <v>189</v>
      </c>
      <c r="I8010" s="23"/>
      <c r="J8010" s="23">
        <v>150</v>
      </c>
      <c r="K8010" s="23"/>
    </row>
    <row r="8011" spans="1:11" ht="12.75" customHeight="1" x14ac:dyDescent="0.25">
      <c r="A8011" s="20">
        <f t="shared" si="249"/>
        <v>43220.416666647259</v>
      </c>
      <c r="B8011" s="29">
        <v>6.2999599999999996</v>
      </c>
      <c r="C8011" s="30">
        <v>1.9106399999999999</v>
      </c>
      <c r="D8011" s="29">
        <v>13.46219</v>
      </c>
      <c r="E8011" s="29"/>
      <c r="F8011" s="24">
        <f t="shared" ref="F8011:F8074" si="250">IF(AND(B8011&gt;0,ISNUMBER(B8011)),B8011,"")</f>
        <v>6.2999599999999996</v>
      </c>
      <c r="G8011" s="24">
        <v>6.2999599999999996</v>
      </c>
      <c r="I8011" s="23"/>
      <c r="J8011" s="23">
        <v>150</v>
      </c>
      <c r="K8011" s="23"/>
    </row>
    <row r="8012" spans="1:11" ht="12.75" customHeight="1" x14ac:dyDescent="0.25">
      <c r="A8012" s="20">
        <f t="shared" ref="A8012:A8075" si="251">A8011+1/24</f>
        <v>43220.458333313924</v>
      </c>
      <c r="B8012" s="29">
        <v>2.9610799999999999</v>
      </c>
      <c r="C8012" s="30">
        <v>2.6144799999999999</v>
      </c>
      <c r="D8012" s="29">
        <v>343.33429999999998</v>
      </c>
      <c r="E8012" s="29"/>
      <c r="F8012" s="24">
        <f t="shared" si="250"/>
        <v>2.9610799999999999</v>
      </c>
      <c r="G8012" s="24">
        <v>2.9610799999999999</v>
      </c>
      <c r="I8012" s="23"/>
      <c r="J8012" s="23">
        <v>150</v>
      </c>
      <c r="K8012" s="23"/>
    </row>
    <row r="8013" spans="1:11" ht="12.75" customHeight="1" x14ac:dyDescent="0.25">
      <c r="A8013" s="20">
        <f t="shared" si="251"/>
        <v>43220.499999980588</v>
      </c>
      <c r="B8013" s="29">
        <v>7.9270399999999999</v>
      </c>
      <c r="C8013" s="30">
        <v>2.9025799999999999</v>
      </c>
      <c r="D8013" s="29">
        <v>296.50729999999999</v>
      </c>
      <c r="E8013" s="29"/>
      <c r="F8013" s="24">
        <f t="shared" si="250"/>
        <v>7.9270399999999999</v>
      </c>
      <c r="G8013" s="24">
        <v>7.9270399999999999</v>
      </c>
      <c r="I8013" s="23"/>
      <c r="J8013" s="23">
        <v>150</v>
      </c>
      <c r="K8013" s="23"/>
    </row>
    <row r="8014" spans="1:11" ht="12.75" customHeight="1" x14ac:dyDescent="0.25">
      <c r="A8014" s="20">
        <f t="shared" si="251"/>
        <v>43220.541666647252</v>
      </c>
      <c r="B8014" s="29"/>
      <c r="C8014" s="30">
        <v>3.5530900000000001</v>
      </c>
      <c r="D8014" s="29">
        <v>292.6232</v>
      </c>
      <c r="E8014" s="29"/>
      <c r="F8014" s="24" t="str">
        <f t="shared" si="250"/>
        <v/>
      </c>
      <c r="G8014" s="24" t="s">
        <v>189</v>
      </c>
      <c r="I8014" s="23"/>
      <c r="J8014" s="23">
        <v>150</v>
      </c>
      <c r="K8014" s="23"/>
    </row>
    <row r="8015" spans="1:11" ht="12.75" customHeight="1" x14ac:dyDescent="0.25">
      <c r="A8015" s="20">
        <f t="shared" si="251"/>
        <v>43220.583333313916</v>
      </c>
      <c r="B8015" s="29">
        <v>7.3484600000000002</v>
      </c>
      <c r="C8015" s="30">
        <v>3.9812799999999999</v>
      </c>
      <c r="D8015" s="29">
        <v>290.74450000000002</v>
      </c>
      <c r="E8015" s="29"/>
      <c r="F8015" s="24">
        <f t="shared" si="250"/>
        <v>7.3484600000000002</v>
      </c>
      <c r="G8015" s="24">
        <v>7.3484600000000002</v>
      </c>
      <c r="I8015" s="23"/>
      <c r="J8015" s="23">
        <v>150</v>
      </c>
      <c r="K8015" s="23"/>
    </row>
    <row r="8016" spans="1:11" ht="12.75" customHeight="1" x14ac:dyDescent="0.25">
      <c r="A8016" s="20">
        <f t="shared" si="251"/>
        <v>43220.62499998058</v>
      </c>
      <c r="B8016" s="29">
        <v>7.7292100000000001</v>
      </c>
      <c r="C8016" s="30">
        <v>5.5107699999999999</v>
      </c>
      <c r="D8016" s="29">
        <v>285.50560000000002</v>
      </c>
      <c r="E8016" s="29"/>
      <c r="F8016" s="24">
        <f t="shared" si="250"/>
        <v>7.7292100000000001</v>
      </c>
      <c r="G8016" s="24">
        <v>7.7292100000000001</v>
      </c>
      <c r="I8016" s="23"/>
      <c r="J8016" s="23">
        <v>150</v>
      </c>
      <c r="K8016" s="23"/>
    </row>
    <row r="8017" spans="1:11" ht="12.75" customHeight="1" x14ac:dyDescent="0.25">
      <c r="A8017" s="20">
        <f t="shared" si="251"/>
        <v>43220.666666647245</v>
      </c>
      <c r="B8017" s="29">
        <v>5.9468300000000003</v>
      </c>
      <c r="C8017" s="30">
        <v>4.3069800000000003</v>
      </c>
      <c r="D8017" s="29">
        <v>270.54910000000001</v>
      </c>
      <c r="E8017" s="29"/>
      <c r="F8017" s="24">
        <f t="shared" si="250"/>
        <v>5.9468300000000003</v>
      </c>
      <c r="G8017" s="24">
        <v>5.9468300000000003</v>
      </c>
      <c r="I8017" s="23"/>
      <c r="J8017" s="23">
        <v>150</v>
      </c>
      <c r="K8017" s="23"/>
    </row>
    <row r="8018" spans="1:11" ht="12.75" customHeight="1" x14ac:dyDescent="0.25">
      <c r="A8018" s="20">
        <f t="shared" si="251"/>
        <v>43220.708333313909</v>
      </c>
      <c r="B8018" s="29">
        <v>2.1846299999999998</v>
      </c>
      <c r="C8018" s="30">
        <v>2.9649899999999998</v>
      </c>
      <c r="D8018" s="29">
        <v>237.0677</v>
      </c>
      <c r="E8018" s="29"/>
      <c r="F8018" s="24">
        <f t="shared" si="250"/>
        <v>2.1846299999999998</v>
      </c>
      <c r="G8018" s="24">
        <v>2.1846299999999998</v>
      </c>
      <c r="I8018" s="23"/>
      <c r="J8018" s="23">
        <v>150</v>
      </c>
      <c r="K8018" s="23"/>
    </row>
    <row r="8019" spans="1:11" ht="12.75" customHeight="1" x14ac:dyDescent="0.25">
      <c r="A8019" s="20">
        <f t="shared" si="251"/>
        <v>43220.749999980573</v>
      </c>
      <c r="B8019" s="29">
        <v>-0.33007999999999998</v>
      </c>
      <c r="C8019" s="30">
        <v>4.7720200000000004</v>
      </c>
      <c r="D8019" s="29">
        <v>239.9718</v>
      </c>
      <c r="E8019" s="29"/>
      <c r="F8019" s="24" t="str">
        <f t="shared" si="250"/>
        <v/>
      </c>
      <c r="G8019" s="24" t="s">
        <v>189</v>
      </c>
      <c r="I8019" s="23"/>
      <c r="J8019" s="23">
        <v>150</v>
      </c>
      <c r="K8019" s="23"/>
    </row>
    <row r="8020" spans="1:11" ht="12.75" customHeight="1" x14ac:dyDescent="0.25">
      <c r="A8020" s="20">
        <f t="shared" si="251"/>
        <v>43220.791666647237</v>
      </c>
      <c r="B8020" s="29">
        <v>2.6881300000000001</v>
      </c>
      <c r="C8020" s="30">
        <v>3.53145</v>
      </c>
      <c r="D8020" s="29">
        <v>239.19450000000001</v>
      </c>
      <c r="E8020" s="29"/>
      <c r="F8020" s="24">
        <f t="shared" si="250"/>
        <v>2.6881300000000001</v>
      </c>
      <c r="G8020" s="24">
        <v>2.6881300000000001</v>
      </c>
      <c r="I8020" s="23"/>
      <c r="J8020" s="23">
        <v>150</v>
      </c>
      <c r="K8020" s="23"/>
    </row>
    <row r="8021" spans="1:11" ht="12.75" customHeight="1" x14ac:dyDescent="0.25">
      <c r="A8021" s="20">
        <f t="shared" si="251"/>
        <v>43220.833333313902</v>
      </c>
      <c r="B8021" s="29">
        <v>8.8795400000000004</v>
      </c>
      <c r="C8021" s="30">
        <v>2.9540099999999998</v>
      </c>
      <c r="D8021" s="29">
        <v>228.44479999999999</v>
      </c>
      <c r="E8021" s="29"/>
      <c r="F8021" s="24">
        <f t="shared" si="250"/>
        <v>8.8795400000000004</v>
      </c>
      <c r="G8021" s="24">
        <v>8.8795400000000004</v>
      </c>
      <c r="I8021" s="23"/>
      <c r="J8021" s="23">
        <v>150</v>
      </c>
      <c r="K8021" s="23"/>
    </row>
    <row r="8022" spans="1:11" ht="12.75" customHeight="1" x14ac:dyDescent="0.25">
      <c r="A8022" s="20">
        <f t="shared" si="251"/>
        <v>43220.874999980566</v>
      </c>
      <c r="B8022" s="29">
        <v>21.200369999999999</v>
      </c>
      <c r="C8022" s="30">
        <v>2.7080099999999998</v>
      </c>
      <c r="D8022" s="29">
        <v>205.60159999999999</v>
      </c>
      <c r="E8022" s="29"/>
      <c r="F8022" s="24">
        <f t="shared" si="250"/>
        <v>21.200369999999999</v>
      </c>
      <c r="G8022" s="24">
        <v>21.200369999999999</v>
      </c>
      <c r="I8022" s="23"/>
      <c r="J8022" s="23">
        <v>150</v>
      </c>
      <c r="K8022" s="23"/>
    </row>
    <row r="8023" spans="1:11" ht="12.75" customHeight="1" x14ac:dyDescent="0.25">
      <c r="A8023" s="20">
        <f t="shared" si="251"/>
        <v>43220.91666664723</v>
      </c>
      <c r="B8023" s="29">
        <v>0.23263</v>
      </c>
      <c r="C8023" s="30">
        <v>1.6800600000000001</v>
      </c>
      <c r="D8023" s="29">
        <v>190.614</v>
      </c>
      <c r="E8023" s="29"/>
      <c r="F8023" s="24">
        <f t="shared" si="250"/>
        <v>0.23263</v>
      </c>
      <c r="G8023" s="24">
        <v>0.23263</v>
      </c>
      <c r="I8023" s="23"/>
      <c r="J8023" s="23">
        <v>150</v>
      </c>
      <c r="K8023" s="23"/>
    </row>
    <row r="8024" spans="1:11" ht="12.75" customHeight="1" x14ac:dyDescent="0.25">
      <c r="A8024" s="20">
        <f t="shared" si="251"/>
        <v>43220.958333313894</v>
      </c>
      <c r="B8024" s="29">
        <v>17.7575</v>
      </c>
      <c r="C8024" s="30">
        <v>3.7113900000000002</v>
      </c>
      <c r="D8024" s="29">
        <v>218.5111</v>
      </c>
      <c r="E8024" s="29"/>
      <c r="F8024" s="24">
        <f t="shared" si="250"/>
        <v>17.7575</v>
      </c>
      <c r="G8024" s="24">
        <v>17.7575</v>
      </c>
      <c r="I8024" s="23"/>
      <c r="J8024" s="23">
        <v>150</v>
      </c>
      <c r="K8024" s="23"/>
    </row>
    <row r="8025" spans="1:11" ht="12.75" customHeight="1" x14ac:dyDescent="0.25">
      <c r="A8025" s="20">
        <f t="shared" si="251"/>
        <v>43220.999999980559</v>
      </c>
      <c r="B8025" s="29"/>
      <c r="C8025" s="30">
        <v>3.78308</v>
      </c>
      <c r="D8025" s="29">
        <v>229.53399999999999</v>
      </c>
      <c r="E8025" s="29"/>
      <c r="F8025" s="24" t="str">
        <f t="shared" si="250"/>
        <v/>
      </c>
      <c r="G8025" s="24" t="s">
        <v>189</v>
      </c>
      <c r="I8025" s="23"/>
      <c r="J8025" s="23">
        <v>150</v>
      </c>
      <c r="K8025" s="23"/>
    </row>
    <row r="8026" spans="1:11" ht="12.75" customHeight="1" x14ac:dyDescent="0.25">
      <c r="A8026" s="20">
        <f t="shared" si="251"/>
        <v>43221.041666647223</v>
      </c>
      <c r="B8026" s="21"/>
      <c r="C8026" s="22">
        <v>1.95129</v>
      </c>
      <c r="D8026" s="21">
        <v>233.56139999999999</v>
      </c>
      <c r="E8026" s="21"/>
      <c r="F8026" s="24" t="str">
        <f t="shared" si="250"/>
        <v/>
      </c>
      <c r="G8026" s="24" t="s">
        <v>189</v>
      </c>
      <c r="I8026" s="23">
        <f>COUNTIF(G8026:G8049,"&gt;150")</f>
        <v>0</v>
      </c>
      <c r="J8026" s="23">
        <v>150</v>
      </c>
      <c r="K8026" s="23"/>
    </row>
    <row r="8027" spans="1:11" ht="12.75" customHeight="1" x14ac:dyDescent="0.25">
      <c r="A8027" s="20">
        <f t="shared" si="251"/>
        <v>43221.083333313887</v>
      </c>
      <c r="B8027" s="21">
        <v>22.462540000000001</v>
      </c>
      <c r="C8027" s="22">
        <v>2.01905</v>
      </c>
      <c r="D8027" s="21">
        <v>235.1234</v>
      </c>
      <c r="E8027" s="21"/>
      <c r="F8027" s="24">
        <f t="shared" si="250"/>
        <v>22.462540000000001</v>
      </c>
      <c r="G8027" s="24">
        <v>22.462540000000001</v>
      </c>
      <c r="I8027" s="23"/>
      <c r="J8027" s="23">
        <v>150</v>
      </c>
      <c r="K8027" s="23"/>
    </row>
    <row r="8028" spans="1:11" ht="12.75" customHeight="1" x14ac:dyDescent="0.25">
      <c r="A8028" s="20">
        <f t="shared" si="251"/>
        <v>43221.124999980551</v>
      </c>
      <c r="B8028" s="21">
        <v>9.2947100000000002</v>
      </c>
      <c r="C8028" s="22">
        <v>2.37581</v>
      </c>
      <c r="D8028" s="21">
        <v>237.32939999999999</v>
      </c>
      <c r="E8028" s="21"/>
      <c r="F8028" s="24">
        <f t="shared" si="250"/>
        <v>9.2947100000000002</v>
      </c>
      <c r="G8028" s="24">
        <v>9.2947100000000002</v>
      </c>
      <c r="I8028" s="23"/>
      <c r="J8028" s="23">
        <v>150</v>
      </c>
      <c r="K8028" s="23"/>
    </row>
    <row r="8029" spans="1:11" ht="12.75" customHeight="1" x14ac:dyDescent="0.25">
      <c r="A8029" s="20">
        <f t="shared" si="251"/>
        <v>43221.166666647216</v>
      </c>
      <c r="B8029" s="21"/>
      <c r="C8029" s="22">
        <v>1.80183</v>
      </c>
      <c r="D8029" s="21">
        <v>221.45410000000001</v>
      </c>
      <c r="E8029" s="21"/>
      <c r="F8029" s="24" t="str">
        <f t="shared" si="250"/>
        <v/>
      </c>
      <c r="G8029" s="24" t="s">
        <v>189</v>
      </c>
      <c r="I8029" s="23"/>
      <c r="J8029" s="23">
        <v>150</v>
      </c>
      <c r="K8029" s="23"/>
    </row>
    <row r="8030" spans="1:11" ht="12.75" customHeight="1" x14ac:dyDescent="0.25">
      <c r="A8030" s="20">
        <f t="shared" si="251"/>
        <v>43221.20833331388</v>
      </c>
      <c r="B8030" s="21">
        <v>15.31404</v>
      </c>
      <c r="C8030" s="22">
        <v>0.52780000000000005</v>
      </c>
      <c r="D8030" s="21">
        <v>213.42779999999999</v>
      </c>
      <c r="E8030" s="21"/>
      <c r="F8030" s="24">
        <f t="shared" si="250"/>
        <v>15.31404</v>
      </c>
      <c r="G8030" s="24">
        <v>15.31404</v>
      </c>
      <c r="I8030" s="23"/>
      <c r="J8030" s="23">
        <v>150</v>
      </c>
      <c r="K8030" s="23"/>
    </row>
    <row r="8031" spans="1:11" ht="12.75" customHeight="1" x14ac:dyDescent="0.25">
      <c r="A8031" s="20">
        <f t="shared" si="251"/>
        <v>43221.249999980544</v>
      </c>
      <c r="B8031" s="21">
        <v>33.52617</v>
      </c>
      <c r="C8031" s="22">
        <v>1.1848099999999999</v>
      </c>
      <c r="D8031" s="21">
        <v>273.86790000000002</v>
      </c>
      <c r="E8031" s="21"/>
      <c r="F8031" s="24">
        <f t="shared" si="250"/>
        <v>33.52617</v>
      </c>
      <c r="G8031" s="24">
        <v>33.52617</v>
      </c>
      <c r="I8031" s="23"/>
      <c r="J8031" s="23">
        <v>150</v>
      </c>
      <c r="K8031" s="23"/>
    </row>
    <row r="8032" spans="1:11" ht="12.75" customHeight="1" x14ac:dyDescent="0.25">
      <c r="A8032" s="20">
        <f t="shared" si="251"/>
        <v>43221.291666647208</v>
      </c>
      <c r="B8032" s="21">
        <v>10.28654</v>
      </c>
      <c r="C8032" s="22">
        <v>0.37031999999999998</v>
      </c>
      <c r="D8032" s="21">
        <v>312.42070000000001</v>
      </c>
      <c r="E8032" s="21"/>
      <c r="F8032" s="24">
        <f t="shared" si="250"/>
        <v>10.28654</v>
      </c>
      <c r="G8032" s="24">
        <v>10.28654</v>
      </c>
      <c r="I8032" s="23"/>
      <c r="J8032" s="23">
        <v>150</v>
      </c>
      <c r="K8032" s="23"/>
    </row>
    <row r="8033" spans="1:11" ht="12.75" customHeight="1" x14ac:dyDescent="0.25">
      <c r="A8033" s="20">
        <f t="shared" si="251"/>
        <v>43221.333333313873</v>
      </c>
      <c r="B8033" s="21">
        <v>9.1147100000000005</v>
      </c>
      <c r="C8033" s="22">
        <v>0.85075000000000001</v>
      </c>
      <c r="D8033" s="21">
        <v>267.73719999999997</v>
      </c>
      <c r="E8033" s="21"/>
      <c r="F8033" s="24">
        <f t="shared" si="250"/>
        <v>9.1147100000000005</v>
      </c>
      <c r="G8033" s="24">
        <v>9.1147100000000005</v>
      </c>
      <c r="I8033" s="23"/>
      <c r="J8033" s="23">
        <v>150</v>
      </c>
      <c r="K8033" s="23"/>
    </row>
    <row r="8034" spans="1:11" ht="12.75" customHeight="1" x14ac:dyDescent="0.25">
      <c r="A8034" s="20">
        <f t="shared" si="251"/>
        <v>43221.374999980537</v>
      </c>
      <c r="B8034" s="21">
        <v>4.8501300000000001</v>
      </c>
      <c r="C8034" s="22">
        <v>0.52898999999999996</v>
      </c>
      <c r="D8034" s="21">
        <v>349.13990000000001</v>
      </c>
      <c r="E8034" s="21"/>
      <c r="F8034" s="24">
        <f t="shared" si="250"/>
        <v>4.8501300000000001</v>
      </c>
      <c r="G8034" s="24">
        <v>4.8501300000000001</v>
      </c>
      <c r="I8034" s="23"/>
      <c r="J8034" s="23">
        <v>150</v>
      </c>
      <c r="K8034" s="23"/>
    </row>
    <row r="8035" spans="1:11" ht="12.75" customHeight="1" x14ac:dyDescent="0.25">
      <c r="A8035" s="20">
        <f t="shared" si="251"/>
        <v>43221.416666647201</v>
      </c>
      <c r="B8035" s="21">
        <v>3.1681300000000001</v>
      </c>
      <c r="C8035" s="22">
        <v>2.7121599999999999</v>
      </c>
      <c r="D8035" s="21">
        <v>252.4486</v>
      </c>
      <c r="E8035" s="21"/>
      <c r="F8035" s="24">
        <f t="shared" si="250"/>
        <v>3.1681300000000001</v>
      </c>
      <c r="G8035" s="24">
        <v>3.1681300000000001</v>
      </c>
      <c r="I8035" s="23"/>
      <c r="J8035" s="23">
        <v>150</v>
      </c>
      <c r="K8035" s="23"/>
    </row>
    <row r="8036" spans="1:11" ht="12.75" customHeight="1" x14ac:dyDescent="0.25">
      <c r="A8036" s="20">
        <f t="shared" si="251"/>
        <v>43221.458333313865</v>
      </c>
      <c r="B8036" s="21">
        <v>18.666920000000001</v>
      </c>
      <c r="C8036" s="22">
        <v>3.89533</v>
      </c>
      <c r="D8036" s="21">
        <v>238.81200000000001</v>
      </c>
      <c r="E8036" s="21"/>
      <c r="F8036" s="24">
        <f t="shared" si="250"/>
        <v>18.666920000000001</v>
      </c>
      <c r="G8036" s="24">
        <v>18.666920000000001</v>
      </c>
      <c r="I8036" s="23"/>
      <c r="J8036" s="23">
        <v>150</v>
      </c>
      <c r="K8036" s="23"/>
    </row>
    <row r="8037" spans="1:11" ht="12.75" customHeight="1" x14ac:dyDescent="0.25">
      <c r="A8037" s="20">
        <f t="shared" si="251"/>
        <v>43221.49999998053</v>
      </c>
      <c r="B8037" s="21">
        <v>14.611789999999999</v>
      </c>
      <c r="C8037" s="22">
        <v>3.7742499999999999</v>
      </c>
      <c r="D8037" s="21">
        <v>236.63059999999999</v>
      </c>
      <c r="E8037" s="21"/>
      <c r="F8037" s="24">
        <f t="shared" si="250"/>
        <v>14.611789999999999</v>
      </c>
      <c r="G8037" s="24">
        <v>14.611789999999999</v>
      </c>
      <c r="I8037" s="23"/>
      <c r="J8037" s="23">
        <v>150</v>
      </c>
      <c r="K8037" s="23"/>
    </row>
    <row r="8038" spans="1:11" ht="12.75" customHeight="1" x14ac:dyDescent="0.25">
      <c r="A8038" s="20">
        <f t="shared" si="251"/>
        <v>43221.541666647194</v>
      </c>
      <c r="B8038" s="21"/>
      <c r="C8038" s="22">
        <v>3.7524099999999998</v>
      </c>
      <c r="D8038" s="21">
        <v>247.2373</v>
      </c>
      <c r="E8038" s="21"/>
      <c r="F8038" s="24" t="str">
        <f t="shared" si="250"/>
        <v/>
      </c>
      <c r="G8038" s="24" t="s">
        <v>189</v>
      </c>
      <c r="I8038" s="23"/>
      <c r="J8038" s="23">
        <v>150</v>
      </c>
      <c r="K8038" s="23"/>
    </row>
    <row r="8039" spans="1:11" ht="12.75" customHeight="1" x14ac:dyDescent="0.25">
      <c r="A8039" s="20">
        <f t="shared" si="251"/>
        <v>43221.583333313858</v>
      </c>
      <c r="B8039" s="21">
        <v>16.94829</v>
      </c>
      <c r="C8039" s="22">
        <v>3.7633899999999998</v>
      </c>
      <c r="D8039" s="21">
        <v>274.92149999999998</v>
      </c>
      <c r="E8039" s="21"/>
      <c r="F8039" s="24">
        <f t="shared" si="250"/>
        <v>16.94829</v>
      </c>
      <c r="G8039" s="24">
        <v>16.94829</v>
      </c>
      <c r="I8039" s="23"/>
      <c r="J8039" s="23">
        <v>150</v>
      </c>
      <c r="K8039" s="23"/>
    </row>
    <row r="8040" spans="1:11" ht="12.75" customHeight="1" x14ac:dyDescent="0.25">
      <c r="A8040" s="20">
        <f t="shared" si="251"/>
        <v>43221.624999980522</v>
      </c>
      <c r="B8040" s="21">
        <v>22.04879</v>
      </c>
      <c r="C8040" s="22">
        <v>2.62059</v>
      </c>
      <c r="D8040" s="21">
        <v>242.77539999999999</v>
      </c>
      <c r="E8040" s="21"/>
      <c r="F8040" s="24">
        <f t="shared" si="250"/>
        <v>22.04879</v>
      </c>
      <c r="G8040" s="24">
        <v>22.04879</v>
      </c>
      <c r="I8040" s="23"/>
      <c r="J8040" s="23">
        <v>150</v>
      </c>
      <c r="K8040" s="23"/>
    </row>
    <row r="8041" spans="1:11" ht="12.75" customHeight="1" x14ac:dyDescent="0.25">
      <c r="A8041" s="20">
        <f t="shared" si="251"/>
        <v>43221.666666647187</v>
      </c>
      <c r="B8041" s="21">
        <v>35.57208</v>
      </c>
      <c r="C8041" s="22">
        <v>2.4564900000000001</v>
      </c>
      <c r="D8041" s="21">
        <v>223.1069</v>
      </c>
      <c r="E8041" s="21"/>
      <c r="F8041" s="24">
        <f t="shared" si="250"/>
        <v>35.57208</v>
      </c>
      <c r="G8041" s="24">
        <v>35.57208</v>
      </c>
      <c r="I8041" s="23"/>
      <c r="J8041" s="23">
        <v>150</v>
      </c>
      <c r="K8041" s="23"/>
    </row>
    <row r="8042" spans="1:11" ht="12.75" customHeight="1" x14ac:dyDescent="0.25">
      <c r="A8042" s="20">
        <f t="shared" si="251"/>
        <v>43221.708333313851</v>
      </c>
      <c r="B8042" s="21">
        <v>54.561669999999999</v>
      </c>
      <c r="C8042" s="22">
        <v>2.6083799999999999</v>
      </c>
      <c r="D8042" s="21">
        <v>212.4194</v>
      </c>
      <c r="E8042" s="21"/>
      <c r="F8042" s="24">
        <f t="shared" si="250"/>
        <v>54.561669999999999</v>
      </c>
      <c r="G8042" s="24">
        <v>54.561669999999999</v>
      </c>
      <c r="I8042" s="23"/>
      <c r="J8042" s="23">
        <v>150</v>
      </c>
      <c r="K8042" s="23"/>
    </row>
    <row r="8043" spans="1:11" ht="12.75" customHeight="1" x14ac:dyDescent="0.25">
      <c r="A8043" s="20">
        <f t="shared" si="251"/>
        <v>43221.749999980515</v>
      </c>
      <c r="B8043" s="21">
        <v>24.677330000000001</v>
      </c>
      <c r="C8043" s="22">
        <v>2.0158499999999999</v>
      </c>
      <c r="D8043" s="21">
        <v>218.74019999999999</v>
      </c>
      <c r="E8043" s="21"/>
      <c r="F8043" s="24">
        <f t="shared" si="250"/>
        <v>24.677330000000001</v>
      </c>
      <c r="G8043" s="24">
        <v>24.677330000000001</v>
      </c>
      <c r="I8043" s="23"/>
      <c r="J8043" s="23">
        <v>150</v>
      </c>
      <c r="K8043" s="23"/>
    </row>
    <row r="8044" spans="1:11" ht="12.75" customHeight="1" x14ac:dyDescent="0.25">
      <c r="A8044" s="20">
        <f t="shared" si="251"/>
        <v>43221.791666647179</v>
      </c>
      <c r="B8044" s="21">
        <v>2.6692100000000001</v>
      </c>
      <c r="C8044" s="22">
        <v>1.7134499999999999</v>
      </c>
      <c r="D8044" s="21">
        <v>213.5573</v>
      </c>
      <c r="E8044" s="21"/>
      <c r="F8044" s="24">
        <f t="shared" si="250"/>
        <v>2.6692100000000001</v>
      </c>
      <c r="G8044" s="24">
        <v>2.6692100000000001</v>
      </c>
      <c r="I8044" s="23"/>
      <c r="J8044" s="23">
        <v>150</v>
      </c>
      <c r="K8044" s="23"/>
    </row>
    <row r="8045" spans="1:11" ht="12.75" customHeight="1" x14ac:dyDescent="0.25">
      <c r="A8045" s="20">
        <f t="shared" si="251"/>
        <v>43221.833333313843</v>
      </c>
      <c r="B8045" s="21">
        <v>1.1911700000000001</v>
      </c>
      <c r="C8045" s="22">
        <v>0.43865999999999999</v>
      </c>
      <c r="D8045" s="21">
        <v>291.31700000000001</v>
      </c>
      <c r="E8045" s="21"/>
      <c r="F8045" s="24">
        <f t="shared" si="250"/>
        <v>1.1911700000000001</v>
      </c>
      <c r="G8045" s="24">
        <v>1.1911700000000001</v>
      </c>
      <c r="I8045" s="23"/>
      <c r="J8045" s="23">
        <v>150</v>
      </c>
      <c r="K8045" s="23"/>
    </row>
    <row r="8046" spans="1:11" ht="12.75" customHeight="1" x14ac:dyDescent="0.25">
      <c r="A8046" s="20">
        <f t="shared" si="251"/>
        <v>43221.874999980508</v>
      </c>
      <c r="B8046" s="21">
        <v>5.9008799999999999</v>
      </c>
      <c r="C8046" s="22">
        <v>2.4360499999999998</v>
      </c>
      <c r="D8046" s="21">
        <v>212.53880000000001</v>
      </c>
      <c r="E8046" s="21"/>
      <c r="F8046" s="24">
        <f t="shared" si="250"/>
        <v>5.9008799999999999</v>
      </c>
      <c r="G8046" s="24">
        <v>5.9008799999999999</v>
      </c>
      <c r="I8046" s="23"/>
      <c r="J8046" s="23">
        <v>150</v>
      </c>
      <c r="K8046" s="23"/>
    </row>
    <row r="8047" spans="1:11" ht="12.75" customHeight="1" x14ac:dyDescent="0.25">
      <c r="A8047" s="20">
        <f t="shared" si="251"/>
        <v>43221.916666647172</v>
      </c>
      <c r="B8047" s="21">
        <v>24.46808</v>
      </c>
      <c r="C8047" s="22">
        <v>2.2442000000000002</v>
      </c>
      <c r="D8047" s="21">
        <v>229.76929999999999</v>
      </c>
      <c r="E8047" s="21"/>
      <c r="F8047" s="24">
        <f t="shared" si="250"/>
        <v>24.46808</v>
      </c>
      <c r="G8047" s="24">
        <v>24.46808</v>
      </c>
      <c r="I8047" s="23"/>
      <c r="J8047" s="23">
        <v>150</v>
      </c>
      <c r="K8047" s="23"/>
    </row>
    <row r="8048" spans="1:11" ht="12.75" customHeight="1" x14ac:dyDescent="0.25">
      <c r="A8048" s="20">
        <f t="shared" si="251"/>
        <v>43221.958333313836</v>
      </c>
      <c r="B8048" s="21"/>
      <c r="C8048" s="22">
        <v>2.0517500000000002</v>
      </c>
      <c r="D8048" s="21">
        <v>209.43780000000001</v>
      </c>
      <c r="E8048" s="21"/>
      <c r="F8048" s="24" t="str">
        <f t="shared" si="250"/>
        <v/>
      </c>
      <c r="G8048" s="24" t="s">
        <v>189</v>
      </c>
      <c r="I8048" s="23"/>
      <c r="J8048" s="23">
        <v>150</v>
      </c>
      <c r="K8048" s="23"/>
    </row>
    <row r="8049" spans="1:11" ht="12.75" customHeight="1" x14ac:dyDescent="0.25">
      <c r="A8049" s="20">
        <f t="shared" si="251"/>
        <v>43221.9999999805</v>
      </c>
      <c r="B8049" s="21">
        <v>10.43538</v>
      </c>
      <c r="C8049" s="22">
        <v>2.58527</v>
      </c>
      <c r="D8049" s="21">
        <v>209.9495</v>
      </c>
      <c r="E8049" s="21"/>
      <c r="F8049" s="24">
        <f t="shared" si="250"/>
        <v>10.43538</v>
      </c>
      <c r="G8049" s="24">
        <v>10.43538</v>
      </c>
      <c r="I8049" s="23"/>
      <c r="J8049" s="23">
        <v>150</v>
      </c>
      <c r="K8049" s="23"/>
    </row>
    <row r="8050" spans="1:11" ht="12.75" customHeight="1" x14ac:dyDescent="0.25">
      <c r="A8050" s="20">
        <f t="shared" si="251"/>
        <v>43222.041666647165</v>
      </c>
      <c r="B8050" s="21">
        <v>7.3894599999999997</v>
      </c>
      <c r="C8050" s="22">
        <v>2.02915</v>
      </c>
      <c r="D8050" s="21">
        <v>197.06970000000001</v>
      </c>
      <c r="E8050" s="21"/>
      <c r="F8050" s="24">
        <f t="shared" si="250"/>
        <v>7.3894599999999997</v>
      </c>
      <c r="G8050" s="24">
        <v>7.3894599999999997</v>
      </c>
      <c r="I8050" s="23">
        <f>COUNTIF(G8050:G8073,"&gt;150")</f>
        <v>0</v>
      </c>
      <c r="J8050" s="23">
        <v>150</v>
      </c>
      <c r="K8050" s="23"/>
    </row>
    <row r="8051" spans="1:11" ht="12.75" customHeight="1" x14ac:dyDescent="0.25">
      <c r="A8051" s="20">
        <f t="shared" si="251"/>
        <v>43222.083333313829</v>
      </c>
      <c r="B8051" s="21">
        <v>8.6420600000000007</v>
      </c>
      <c r="C8051" s="22">
        <v>2.6346099999999999</v>
      </c>
      <c r="D8051" s="21">
        <v>202.2397</v>
      </c>
      <c r="E8051" s="21"/>
      <c r="F8051" s="24">
        <f t="shared" si="250"/>
        <v>8.6420600000000007</v>
      </c>
      <c r="G8051" s="24">
        <v>8.6420600000000007</v>
      </c>
      <c r="I8051" s="23"/>
      <c r="J8051" s="23">
        <v>150</v>
      </c>
      <c r="K8051" s="23"/>
    </row>
    <row r="8052" spans="1:11" ht="12.75" customHeight="1" x14ac:dyDescent="0.25">
      <c r="A8052" s="20">
        <f t="shared" si="251"/>
        <v>43222.124999980493</v>
      </c>
      <c r="B8052" s="21">
        <v>12.019170000000001</v>
      </c>
      <c r="C8052" s="22">
        <v>2.4516200000000001</v>
      </c>
      <c r="D8052" s="21">
        <v>207.37700000000001</v>
      </c>
      <c r="E8052" s="21"/>
      <c r="F8052" s="24">
        <f t="shared" si="250"/>
        <v>12.019170000000001</v>
      </c>
      <c r="G8052" s="24">
        <v>12.019170000000001</v>
      </c>
      <c r="I8052" s="23"/>
      <c r="J8052" s="23">
        <v>150</v>
      </c>
      <c r="K8052" s="23"/>
    </row>
    <row r="8053" spans="1:11" ht="12.75" customHeight="1" x14ac:dyDescent="0.25">
      <c r="A8053" s="20">
        <f t="shared" si="251"/>
        <v>43222.166666647157</v>
      </c>
      <c r="B8053" s="21">
        <v>44.905279999999998</v>
      </c>
      <c r="C8053" s="22">
        <v>2.3287499999999999</v>
      </c>
      <c r="D8053" s="21">
        <v>235.0385</v>
      </c>
      <c r="E8053" s="21"/>
      <c r="F8053" s="24">
        <f t="shared" si="250"/>
        <v>44.905279999999998</v>
      </c>
      <c r="G8053" s="24">
        <v>44.905279999999998</v>
      </c>
      <c r="I8053" s="23"/>
      <c r="J8053" s="23">
        <v>150</v>
      </c>
      <c r="K8053" s="23"/>
    </row>
    <row r="8054" spans="1:11" ht="12.75" customHeight="1" x14ac:dyDescent="0.25">
      <c r="A8054" s="20">
        <f t="shared" si="251"/>
        <v>43222.208333313822</v>
      </c>
      <c r="B8054" s="21">
        <v>3.6093299999999999</v>
      </c>
      <c r="C8054" s="22">
        <v>2.9120900000000001</v>
      </c>
      <c r="D8054" s="21">
        <v>221.61949999999999</v>
      </c>
      <c r="E8054" s="21"/>
      <c r="F8054" s="24">
        <f t="shared" si="250"/>
        <v>3.6093299999999999</v>
      </c>
      <c r="G8054" s="24">
        <v>3.6093299999999999</v>
      </c>
      <c r="I8054" s="23"/>
      <c r="J8054" s="23">
        <v>150</v>
      </c>
      <c r="K8054" s="23"/>
    </row>
    <row r="8055" spans="1:11" ht="12.75" customHeight="1" x14ac:dyDescent="0.25">
      <c r="A8055" s="20">
        <f t="shared" si="251"/>
        <v>43222.249999980486</v>
      </c>
      <c r="B8055" s="21">
        <v>19.919170000000001</v>
      </c>
      <c r="C8055" s="22">
        <v>1.9077599999999999</v>
      </c>
      <c r="D8055" s="21">
        <v>206.82810000000001</v>
      </c>
      <c r="E8055" s="21"/>
      <c r="F8055" s="24">
        <f t="shared" si="250"/>
        <v>19.919170000000001</v>
      </c>
      <c r="G8055" s="24">
        <v>19.919170000000001</v>
      </c>
      <c r="I8055" s="23"/>
      <c r="J8055" s="23">
        <v>150</v>
      </c>
      <c r="K8055" s="23"/>
    </row>
    <row r="8056" spans="1:11" ht="12.75" customHeight="1" x14ac:dyDescent="0.25">
      <c r="A8056" s="20">
        <f t="shared" si="251"/>
        <v>43222.29166664715</v>
      </c>
      <c r="B8056" s="21"/>
      <c r="C8056" s="22">
        <v>1.5960399999999999</v>
      </c>
      <c r="D8056" s="21">
        <v>186.13120000000001</v>
      </c>
      <c r="E8056" s="21"/>
      <c r="F8056" s="24" t="str">
        <f t="shared" si="250"/>
        <v/>
      </c>
      <c r="G8056" s="24" t="s">
        <v>189</v>
      </c>
      <c r="I8056" s="23"/>
      <c r="J8056" s="23">
        <v>150</v>
      </c>
      <c r="K8056" s="23"/>
    </row>
    <row r="8057" spans="1:11" ht="12.75" customHeight="1" x14ac:dyDescent="0.25">
      <c r="A8057" s="20">
        <f t="shared" si="251"/>
        <v>43222.333333313814</v>
      </c>
      <c r="B8057" s="21">
        <v>9.9295600000000004</v>
      </c>
      <c r="C8057" s="22">
        <v>0.55369000000000002</v>
      </c>
      <c r="D8057" s="21">
        <v>40.016889999999997</v>
      </c>
      <c r="E8057" s="21"/>
      <c r="F8057" s="24">
        <f t="shared" si="250"/>
        <v>9.9295600000000004</v>
      </c>
      <c r="G8057" s="24">
        <v>9.9295600000000004</v>
      </c>
      <c r="I8057" s="23"/>
      <c r="J8057" s="23">
        <v>150</v>
      </c>
      <c r="K8057" s="23"/>
    </row>
    <row r="8058" spans="1:11" ht="12.75" customHeight="1" x14ac:dyDescent="0.25">
      <c r="A8058" s="20">
        <f t="shared" si="251"/>
        <v>43222.374999980479</v>
      </c>
      <c r="B8058" s="21">
        <v>6.3041099999999997</v>
      </c>
      <c r="C8058" s="22">
        <v>1.14147</v>
      </c>
      <c r="D8058" s="21">
        <v>182.47219999999999</v>
      </c>
      <c r="E8058" s="21"/>
      <c r="F8058" s="24">
        <f t="shared" si="250"/>
        <v>6.3041099999999997</v>
      </c>
      <c r="G8058" s="24">
        <v>6.3041099999999997</v>
      </c>
      <c r="I8058" s="23"/>
      <c r="J8058" s="23">
        <v>150</v>
      </c>
      <c r="K8058" s="23"/>
    </row>
    <row r="8059" spans="1:11" ht="12.75" customHeight="1" x14ac:dyDescent="0.25">
      <c r="A8059" s="20">
        <f t="shared" si="251"/>
        <v>43222.416666647143</v>
      </c>
      <c r="B8059" s="21">
        <v>6.343</v>
      </c>
      <c r="C8059" s="22">
        <v>1.23811</v>
      </c>
      <c r="D8059" s="21">
        <v>199.27269999999999</v>
      </c>
      <c r="E8059" s="21"/>
      <c r="F8059" s="24">
        <f t="shared" si="250"/>
        <v>6.343</v>
      </c>
      <c r="G8059" s="24">
        <v>6.343</v>
      </c>
      <c r="I8059" s="23"/>
      <c r="J8059" s="23">
        <v>150</v>
      </c>
      <c r="K8059" s="23"/>
    </row>
    <row r="8060" spans="1:11" ht="12.75" customHeight="1" x14ac:dyDescent="0.25">
      <c r="A8060" s="20">
        <f t="shared" si="251"/>
        <v>43222.458333313807</v>
      </c>
      <c r="B8060" s="21">
        <v>19.989000000000001</v>
      </c>
      <c r="C8060" s="22">
        <v>2.53837</v>
      </c>
      <c r="D8060" s="21">
        <v>207.07740000000001</v>
      </c>
      <c r="E8060" s="21"/>
      <c r="F8060" s="24">
        <f t="shared" si="250"/>
        <v>19.989000000000001</v>
      </c>
      <c r="G8060" s="24">
        <v>19.989000000000001</v>
      </c>
      <c r="I8060" s="23"/>
      <c r="J8060" s="23">
        <v>150</v>
      </c>
      <c r="K8060" s="23"/>
    </row>
    <row r="8061" spans="1:11" ht="12.75" customHeight="1" x14ac:dyDescent="0.25">
      <c r="A8061" s="20">
        <f t="shared" si="251"/>
        <v>43222.499999980471</v>
      </c>
      <c r="B8061" s="21">
        <v>48.922669999999997</v>
      </c>
      <c r="C8061" s="22">
        <v>2.2204600000000001</v>
      </c>
      <c r="D8061" s="21">
        <v>202.08170000000001</v>
      </c>
      <c r="E8061" s="21"/>
      <c r="F8061" s="24">
        <f t="shared" si="250"/>
        <v>48.922669999999997</v>
      </c>
      <c r="G8061" s="24">
        <v>48.922669999999997</v>
      </c>
      <c r="I8061" s="23"/>
      <c r="J8061" s="23">
        <v>150</v>
      </c>
      <c r="K8061" s="23"/>
    </row>
    <row r="8062" spans="1:11" ht="12.75" customHeight="1" x14ac:dyDescent="0.25">
      <c r="A8062" s="20">
        <f t="shared" si="251"/>
        <v>43222.541666647136</v>
      </c>
      <c r="B8062" s="21">
        <v>45.930889999999998</v>
      </c>
      <c r="C8062" s="22">
        <v>1.84758</v>
      </c>
      <c r="D8062" s="21">
        <v>194.17949999999999</v>
      </c>
      <c r="E8062" s="21"/>
      <c r="F8062" s="24">
        <f t="shared" si="250"/>
        <v>45.930889999999998</v>
      </c>
      <c r="G8062" s="24">
        <v>45.930889999999998</v>
      </c>
      <c r="I8062" s="23"/>
      <c r="J8062" s="23">
        <v>150</v>
      </c>
      <c r="K8062" s="23"/>
    </row>
    <row r="8063" spans="1:11" ht="12.75" customHeight="1" x14ac:dyDescent="0.25">
      <c r="A8063" s="20">
        <f t="shared" si="251"/>
        <v>43222.5833333138</v>
      </c>
      <c r="B8063" s="21">
        <v>23.74878</v>
      </c>
      <c r="C8063" s="22">
        <v>1.3672800000000001</v>
      </c>
      <c r="D8063" s="21">
        <v>182.0368</v>
      </c>
      <c r="E8063" s="21"/>
      <c r="F8063" s="24">
        <f t="shared" si="250"/>
        <v>23.74878</v>
      </c>
      <c r="G8063" s="24">
        <v>23.74878</v>
      </c>
      <c r="I8063" s="23"/>
      <c r="J8063" s="23">
        <v>150</v>
      </c>
      <c r="K8063" s="23"/>
    </row>
    <row r="8064" spans="1:11" ht="12.75" customHeight="1" x14ac:dyDescent="0.25">
      <c r="A8064" s="20">
        <f t="shared" si="251"/>
        <v>43222.624999980464</v>
      </c>
      <c r="B8064" s="21">
        <v>22.671720000000001</v>
      </c>
      <c r="C8064" s="22">
        <v>1.0109699999999999</v>
      </c>
      <c r="D8064" s="21">
        <v>165.46979999999999</v>
      </c>
      <c r="E8064" s="21"/>
      <c r="F8064" s="24">
        <f t="shared" si="250"/>
        <v>22.671720000000001</v>
      </c>
      <c r="G8064" s="24">
        <v>22.671720000000001</v>
      </c>
      <c r="I8064" s="23"/>
      <c r="J8064" s="23">
        <v>150</v>
      </c>
      <c r="K8064" s="23"/>
    </row>
    <row r="8065" spans="1:11" ht="12.75" customHeight="1" x14ac:dyDescent="0.25">
      <c r="A8065" s="20">
        <f t="shared" si="251"/>
        <v>43222.666666647128</v>
      </c>
      <c r="B8065" s="21">
        <v>13.232609999999999</v>
      </c>
      <c r="C8065" s="22">
        <v>0.39851999999999999</v>
      </c>
      <c r="D8065" s="21">
        <v>99.245140000000006</v>
      </c>
      <c r="E8065" s="21"/>
      <c r="F8065" s="24">
        <f t="shared" si="250"/>
        <v>13.232609999999999</v>
      </c>
      <c r="G8065" s="24">
        <v>13.232609999999999</v>
      </c>
      <c r="I8065" s="23"/>
      <c r="J8065" s="23">
        <v>150</v>
      </c>
      <c r="K8065" s="23"/>
    </row>
    <row r="8066" spans="1:11" ht="12.75" customHeight="1" x14ac:dyDescent="0.25">
      <c r="A8066" s="20">
        <f t="shared" si="251"/>
        <v>43222.708333313793</v>
      </c>
      <c r="B8066" s="21">
        <v>22.57667</v>
      </c>
      <c r="C8066" s="22">
        <v>0.45295999999999997</v>
      </c>
      <c r="D8066" s="21">
        <v>145.97579999999999</v>
      </c>
      <c r="E8066" s="21"/>
      <c r="F8066" s="24">
        <f t="shared" si="250"/>
        <v>22.57667</v>
      </c>
      <c r="G8066" s="24">
        <v>22.57667</v>
      </c>
      <c r="I8066" s="23"/>
      <c r="J8066" s="23">
        <v>150</v>
      </c>
      <c r="K8066" s="23"/>
    </row>
    <row r="8067" spans="1:11" ht="12.75" customHeight="1" x14ac:dyDescent="0.25">
      <c r="A8067" s="20">
        <f t="shared" si="251"/>
        <v>43222.749999980457</v>
      </c>
      <c r="B8067" s="21">
        <v>17.86317</v>
      </c>
      <c r="C8067" s="22">
        <v>0.31809999999999999</v>
      </c>
      <c r="D8067" s="21">
        <v>202.67400000000001</v>
      </c>
      <c r="E8067" s="21"/>
      <c r="F8067" s="24">
        <f t="shared" si="250"/>
        <v>17.86317</v>
      </c>
      <c r="G8067" s="24">
        <v>17.86317</v>
      </c>
      <c r="I8067" s="23"/>
      <c r="J8067" s="23">
        <v>150</v>
      </c>
      <c r="K8067" s="23"/>
    </row>
    <row r="8068" spans="1:11" ht="12.75" customHeight="1" x14ac:dyDescent="0.25">
      <c r="A8068" s="20">
        <f t="shared" si="251"/>
        <v>43222.791666647121</v>
      </c>
      <c r="B8068" s="21">
        <v>13.740780000000001</v>
      </c>
      <c r="C8068" s="22">
        <v>0.2969</v>
      </c>
      <c r="D8068" s="21">
        <v>271.6694</v>
      </c>
      <c r="E8068" s="21"/>
      <c r="F8068" s="24">
        <f t="shared" si="250"/>
        <v>13.740780000000001</v>
      </c>
      <c r="G8068" s="24">
        <v>13.740780000000001</v>
      </c>
      <c r="I8068" s="23"/>
      <c r="J8068" s="23">
        <v>150</v>
      </c>
      <c r="K8068" s="23"/>
    </row>
    <row r="8069" spans="1:11" ht="12.75" customHeight="1" x14ac:dyDescent="0.25">
      <c r="A8069" s="20">
        <f t="shared" si="251"/>
        <v>43222.833333313785</v>
      </c>
      <c r="B8069" s="21">
        <v>8.7381700000000002</v>
      </c>
      <c r="C8069" s="22">
        <v>0.70357000000000003</v>
      </c>
      <c r="D8069" s="21">
        <v>286.43990000000002</v>
      </c>
      <c r="E8069" s="21"/>
      <c r="F8069" s="24">
        <f t="shared" si="250"/>
        <v>8.7381700000000002</v>
      </c>
      <c r="G8069" s="24">
        <v>8.7381700000000002</v>
      </c>
      <c r="I8069" s="23"/>
      <c r="J8069" s="23">
        <v>150</v>
      </c>
      <c r="K8069" s="23"/>
    </row>
    <row r="8070" spans="1:11" ht="12.75" customHeight="1" x14ac:dyDescent="0.25">
      <c r="A8070" s="20">
        <f t="shared" si="251"/>
        <v>43222.87499998045</v>
      </c>
      <c r="B8070" s="21">
        <v>15.841049999999999</v>
      </c>
      <c r="C8070" s="22">
        <v>0.66591</v>
      </c>
      <c r="D8070" s="21">
        <v>278.93579999999997</v>
      </c>
      <c r="E8070" s="21"/>
      <c r="F8070" s="24">
        <f t="shared" si="250"/>
        <v>15.841049999999999</v>
      </c>
      <c r="G8070" s="24">
        <v>15.841049999999999</v>
      </c>
      <c r="I8070" s="23"/>
      <c r="J8070" s="23">
        <v>150</v>
      </c>
      <c r="K8070" s="23"/>
    </row>
    <row r="8071" spans="1:11" ht="12.75" customHeight="1" x14ac:dyDescent="0.25">
      <c r="A8071" s="20">
        <f t="shared" si="251"/>
        <v>43222.916666647114</v>
      </c>
      <c r="B8071" s="21">
        <v>2.7821099999999999</v>
      </c>
      <c r="C8071" s="22">
        <v>0.36503999999999998</v>
      </c>
      <c r="D8071" s="21">
        <v>349.90949999999998</v>
      </c>
      <c r="E8071" s="21"/>
      <c r="F8071" s="24">
        <f t="shared" si="250"/>
        <v>2.7821099999999999</v>
      </c>
      <c r="G8071" s="24">
        <v>2.7821099999999999</v>
      </c>
      <c r="I8071" s="23"/>
      <c r="J8071" s="23">
        <v>150</v>
      </c>
      <c r="K8071" s="23"/>
    </row>
    <row r="8072" spans="1:11" ht="12.75" customHeight="1" x14ac:dyDescent="0.25">
      <c r="A8072" s="20">
        <f t="shared" si="251"/>
        <v>43222.958333313778</v>
      </c>
      <c r="B8072" s="21">
        <v>11.46045</v>
      </c>
      <c r="C8072" s="22">
        <v>0.35055999999999998</v>
      </c>
      <c r="D8072" s="21">
        <v>96.570620000000005</v>
      </c>
      <c r="E8072" s="21"/>
      <c r="F8072" s="24">
        <f t="shared" si="250"/>
        <v>11.46045</v>
      </c>
      <c r="G8072" s="24">
        <v>11.46045</v>
      </c>
      <c r="I8072" s="23"/>
      <c r="J8072" s="23">
        <v>150</v>
      </c>
      <c r="K8072" s="23"/>
    </row>
    <row r="8073" spans="1:11" ht="12.75" customHeight="1" x14ac:dyDescent="0.25">
      <c r="A8073" s="20">
        <f t="shared" si="251"/>
        <v>43222.999999980442</v>
      </c>
      <c r="B8073" s="21">
        <v>4.7264999999999997</v>
      </c>
      <c r="C8073" s="22">
        <v>0.29536000000000001</v>
      </c>
      <c r="D8073" s="21">
        <v>139.3254</v>
      </c>
      <c r="E8073" s="21"/>
      <c r="F8073" s="24">
        <f t="shared" si="250"/>
        <v>4.7264999999999997</v>
      </c>
      <c r="G8073" s="24">
        <v>4.7264999999999997</v>
      </c>
      <c r="I8073" s="23"/>
      <c r="J8073" s="23">
        <v>150</v>
      </c>
      <c r="K8073" s="23"/>
    </row>
    <row r="8074" spans="1:11" ht="12.75" customHeight="1" x14ac:dyDescent="0.25">
      <c r="A8074" s="20">
        <f t="shared" si="251"/>
        <v>43223.041666647106</v>
      </c>
      <c r="B8074" s="21"/>
      <c r="C8074" s="22">
        <v>0.48191000000000001</v>
      </c>
      <c r="D8074" s="21">
        <v>268.2362</v>
      </c>
      <c r="E8074" s="21"/>
      <c r="F8074" s="24" t="str">
        <f t="shared" si="250"/>
        <v/>
      </c>
      <c r="G8074" s="24" t="s">
        <v>189</v>
      </c>
      <c r="I8074" s="23">
        <f>COUNTIF(G8074:G8097,"&gt;150")</f>
        <v>0</v>
      </c>
      <c r="J8074" s="23">
        <v>150</v>
      </c>
      <c r="K8074" s="23"/>
    </row>
    <row r="8075" spans="1:11" ht="12.75" customHeight="1" x14ac:dyDescent="0.25">
      <c r="A8075" s="20">
        <f t="shared" si="251"/>
        <v>43223.083333313771</v>
      </c>
      <c r="B8075" s="21">
        <v>5.1143299999999998</v>
      </c>
      <c r="C8075" s="22">
        <v>0.27684999999999998</v>
      </c>
      <c r="D8075" s="21">
        <v>59.541879999999999</v>
      </c>
      <c r="E8075" s="21"/>
      <c r="F8075" s="24">
        <f t="shared" ref="F8075:F8138" si="252">IF(AND(B8075&gt;0,ISNUMBER(B8075)),B8075,"")</f>
        <v>5.1143299999999998</v>
      </c>
      <c r="G8075" s="24">
        <v>5.1143299999999998</v>
      </c>
      <c r="I8075" s="23"/>
      <c r="J8075" s="23">
        <v>150</v>
      </c>
      <c r="K8075" s="23"/>
    </row>
    <row r="8076" spans="1:11" ht="12.75" customHeight="1" x14ac:dyDescent="0.25">
      <c r="A8076" s="20">
        <f t="shared" ref="A8076:A8139" si="253">A8075+1/24</f>
        <v>43223.124999980435</v>
      </c>
      <c r="B8076" s="21">
        <v>5.2134200000000002</v>
      </c>
      <c r="C8076" s="22">
        <v>0.36803999999999998</v>
      </c>
      <c r="D8076" s="21">
        <v>84.034909999999996</v>
      </c>
      <c r="E8076" s="21"/>
      <c r="F8076" s="24">
        <f t="shared" si="252"/>
        <v>5.2134200000000002</v>
      </c>
      <c r="G8076" s="24">
        <v>5.2134200000000002</v>
      </c>
      <c r="I8076" s="23"/>
      <c r="J8076" s="23">
        <v>150</v>
      </c>
      <c r="K8076" s="23"/>
    </row>
    <row r="8077" spans="1:11" ht="12.75" customHeight="1" x14ac:dyDescent="0.25">
      <c r="A8077" s="20">
        <f t="shared" si="253"/>
        <v>43223.166666647099</v>
      </c>
      <c r="B8077" s="21">
        <v>3.46217</v>
      </c>
      <c r="C8077" s="22">
        <v>0.28036</v>
      </c>
      <c r="D8077" s="21">
        <v>184.37119999999999</v>
      </c>
      <c r="E8077" s="21"/>
      <c r="F8077" s="24">
        <f t="shared" si="252"/>
        <v>3.46217</v>
      </c>
      <c r="G8077" s="24">
        <v>3.46217</v>
      </c>
      <c r="I8077" s="23"/>
      <c r="J8077" s="23">
        <v>150</v>
      </c>
      <c r="K8077" s="23"/>
    </row>
    <row r="8078" spans="1:11" ht="12.75" customHeight="1" x14ac:dyDescent="0.25">
      <c r="A8078" s="20">
        <f t="shared" si="253"/>
        <v>43223.208333313763</v>
      </c>
      <c r="B8078" s="21">
        <v>13.84708</v>
      </c>
      <c r="C8078" s="22">
        <v>0.19197</v>
      </c>
      <c r="D8078" s="21">
        <v>227.1259</v>
      </c>
      <c r="E8078" s="21"/>
      <c r="F8078" s="24">
        <f t="shared" si="252"/>
        <v>13.84708</v>
      </c>
      <c r="G8078" s="24">
        <v>13.84708</v>
      </c>
      <c r="I8078" s="23"/>
      <c r="J8078" s="23">
        <v>150</v>
      </c>
      <c r="K8078" s="23"/>
    </row>
    <row r="8079" spans="1:11" ht="12.75" customHeight="1" x14ac:dyDescent="0.25">
      <c r="A8079" s="20">
        <f t="shared" si="253"/>
        <v>43223.249999980428</v>
      </c>
      <c r="B8079" s="21">
        <v>0.12667</v>
      </c>
      <c r="C8079" s="22">
        <v>0.76741999999999999</v>
      </c>
      <c r="D8079" s="21">
        <v>336.85809999999998</v>
      </c>
      <c r="E8079" s="21"/>
      <c r="F8079" s="24">
        <f t="shared" si="252"/>
        <v>0.12667</v>
      </c>
      <c r="G8079" s="24">
        <v>0.12667</v>
      </c>
      <c r="I8079" s="23"/>
      <c r="J8079" s="23">
        <v>150</v>
      </c>
      <c r="K8079" s="23"/>
    </row>
    <row r="8080" spans="1:11" ht="12.75" customHeight="1" x14ac:dyDescent="0.25">
      <c r="A8080" s="20">
        <f t="shared" si="253"/>
        <v>43223.291666647092</v>
      </c>
      <c r="B8080" s="21">
        <v>8.9971700000000006</v>
      </c>
      <c r="C8080" s="22">
        <v>0.23919000000000001</v>
      </c>
      <c r="D8080" s="21">
        <v>253.72550000000001</v>
      </c>
      <c r="E8080" s="21"/>
      <c r="F8080" s="24">
        <f t="shared" si="252"/>
        <v>8.9971700000000006</v>
      </c>
      <c r="G8080" s="24">
        <v>8.9971700000000006</v>
      </c>
      <c r="I8080" s="23"/>
      <c r="J8080" s="23">
        <v>150</v>
      </c>
      <c r="K8080" s="23"/>
    </row>
    <row r="8081" spans="1:11" ht="12.75" customHeight="1" x14ac:dyDescent="0.25">
      <c r="A8081" s="20">
        <f t="shared" si="253"/>
        <v>43223.333333313756</v>
      </c>
      <c r="B8081" s="21">
        <v>2.14567</v>
      </c>
      <c r="C8081" s="22">
        <v>0.22244</v>
      </c>
      <c r="D8081" s="21">
        <v>40.13261</v>
      </c>
      <c r="E8081" s="21"/>
      <c r="F8081" s="24">
        <f t="shared" si="252"/>
        <v>2.14567</v>
      </c>
      <c r="G8081" s="24">
        <v>2.14567</v>
      </c>
      <c r="I8081" s="23"/>
      <c r="J8081" s="23">
        <v>150</v>
      </c>
      <c r="K8081" s="23"/>
    </row>
    <row r="8082" spans="1:11" ht="12.75" customHeight="1" x14ac:dyDescent="0.25">
      <c r="A8082" s="20">
        <f t="shared" si="253"/>
        <v>43223.37499998042</v>
      </c>
      <c r="B8082" s="21">
        <v>3.9304999999999999</v>
      </c>
      <c r="C8082" s="22">
        <v>0.34558</v>
      </c>
      <c r="D8082" s="21">
        <v>63.382060000000003</v>
      </c>
      <c r="E8082" s="21"/>
      <c r="F8082" s="24">
        <f t="shared" si="252"/>
        <v>3.9304999999999999</v>
      </c>
      <c r="G8082" s="24">
        <v>3.9304999999999999</v>
      </c>
      <c r="I8082" s="23"/>
      <c r="J8082" s="23">
        <v>150</v>
      </c>
      <c r="K8082" s="23"/>
    </row>
    <row r="8083" spans="1:11" ht="12.75" customHeight="1" x14ac:dyDescent="0.25">
      <c r="A8083" s="20">
        <f t="shared" si="253"/>
        <v>43223.416666647085</v>
      </c>
      <c r="B8083" s="21">
        <v>6.8029200000000003</v>
      </c>
      <c r="C8083" s="22">
        <v>0.50965000000000005</v>
      </c>
      <c r="D8083" s="21">
        <v>71.048320000000004</v>
      </c>
      <c r="E8083" s="21"/>
      <c r="F8083" s="24">
        <f t="shared" si="252"/>
        <v>6.8029200000000003</v>
      </c>
      <c r="G8083" s="24">
        <v>6.8029200000000003</v>
      </c>
      <c r="I8083" s="23"/>
      <c r="J8083" s="23">
        <v>150</v>
      </c>
      <c r="K8083" s="23"/>
    </row>
    <row r="8084" spans="1:11" ht="12.75" customHeight="1" x14ac:dyDescent="0.25">
      <c r="A8084" s="20">
        <f t="shared" si="253"/>
        <v>43223.458333313749</v>
      </c>
      <c r="B8084" s="21">
        <v>15.06725</v>
      </c>
      <c r="C8084" s="22">
        <v>0.70162999999999998</v>
      </c>
      <c r="D8084" s="21">
        <v>86.980509999999995</v>
      </c>
      <c r="E8084" s="21"/>
      <c r="F8084" s="24">
        <f t="shared" si="252"/>
        <v>15.06725</v>
      </c>
      <c r="G8084" s="24">
        <v>15.06725</v>
      </c>
      <c r="I8084" s="23"/>
      <c r="J8084" s="23">
        <v>150</v>
      </c>
      <c r="K8084" s="23"/>
    </row>
    <row r="8085" spans="1:11" ht="12.75" customHeight="1" x14ac:dyDescent="0.25">
      <c r="A8085" s="20">
        <f t="shared" si="253"/>
        <v>43223.499999980413</v>
      </c>
      <c r="B8085" s="21">
        <v>43.16375</v>
      </c>
      <c r="C8085" s="22">
        <v>0.89154999999999995</v>
      </c>
      <c r="D8085" s="21">
        <v>162.40039999999999</v>
      </c>
      <c r="E8085" s="21"/>
      <c r="F8085" s="24">
        <f t="shared" si="252"/>
        <v>43.16375</v>
      </c>
      <c r="G8085" s="24">
        <v>43.16375</v>
      </c>
      <c r="I8085" s="23"/>
      <c r="J8085" s="23">
        <v>150</v>
      </c>
      <c r="K8085" s="23"/>
    </row>
    <row r="8086" spans="1:11" ht="12.75" customHeight="1" x14ac:dyDescent="0.25">
      <c r="A8086" s="20">
        <f t="shared" si="253"/>
        <v>43223.541666647077</v>
      </c>
      <c r="B8086" s="21">
        <v>59.310670000000002</v>
      </c>
      <c r="C8086" s="22">
        <v>1.5573399999999999</v>
      </c>
      <c r="D8086" s="21">
        <v>188.16569999999999</v>
      </c>
      <c r="E8086" s="21"/>
      <c r="F8086" s="24">
        <f t="shared" si="252"/>
        <v>59.310670000000002</v>
      </c>
      <c r="G8086" s="24">
        <v>59.310670000000002</v>
      </c>
      <c r="I8086" s="23"/>
      <c r="J8086" s="23">
        <v>150</v>
      </c>
      <c r="K8086" s="23"/>
    </row>
    <row r="8087" spans="1:11" ht="12.75" customHeight="1" x14ac:dyDescent="0.25">
      <c r="A8087" s="20">
        <f t="shared" si="253"/>
        <v>43223.583333313742</v>
      </c>
      <c r="B8087" s="21">
        <v>29.772580000000001</v>
      </c>
      <c r="C8087" s="22">
        <v>1.0269600000000001</v>
      </c>
      <c r="D8087" s="21">
        <v>159.85249999999999</v>
      </c>
      <c r="E8087" s="21"/>
      <c r="F8087" s="24">
        <f t="shared" si="252"/>
        <v>29.772580000000001</v>
      </c>
      <c r="G8087" s="24">
        <v>29.772580000000001</v>
      </c>
      <c r="I8087" s="23"/>
      <c r="J8087" s="23">
        <v>150</v>
      </c>
      <c r="K8087" s="23"/>
    </row>
    <row r="8088" spans="1:11" ht="12.75" customHeight="1" x14ac:dyDescent="0.25">
      <c r="A8088" s="20">
        <f t="shared" si="253"/>
        <v>43223.624999980406</v>
      </c>
      <c r="B8088" s="21">
        <v>44.53875</v>
      </c>
      <c r="C8088" s="22">
        <v>0.70765999999999996</v>
      </c>
      <c r="D8088" s="21">
        <v>124.0072</v>
      </c>
      <c r="E8088" s="21"/>
      <c r="F8088" s="24">
        <f t="shared" si="252"/>
        <v>44.53875</v>
      </c>
      <c r="G8088" s="24">
        <v>44.53875</v>
      </c>
      <c r="I8088" s="23"/>
      <c r="J8088" s="23">
        <v>150</v>
      </c>
      <c r="K8088" s="23"/>
    </row>
    <row r="8089" spans="1:11" ht="12.75" customHeight="1" x14ac:dyDescent="0.25">
      <c r="A8089" s="20">
        <f t="shared" si="253"/>
        <v>43223.66666664707</v>
      </c>
      <c r="B8089" s="21">
        <v>6.7906700000000004</v>
      </c>
      <c r="C8089" s="22">
        <v>0.37579000000000001</v>
      </c>
      <c r="D8089" s="21">
        <v>131.58519999999999</v>
      </c>
      <c r="E8089" s="21"/>
      <c r="F8089" s="24">
        <f t="shared" si="252"/>
        <v>6.7906700000000004</v>
      </c>
      <c r="G8089" s="24">
        <v>6.7906700000000004</v>
      </c>
      <c r="I8089" s="23"/>
      <c r="J8089" s="23">
        <v>150</v>
      </c>
      <c r="K8089" s="23"/>
    </row>
    <row r="8090" spans="1:11" ht="12.75" customHeight="1" x14ac:dyDescent="0.25">
      <c r="A8090" s="20">
        <f t="shared" si="253"/>
        <v>43223.708333313734</v>
      </c>
      <c r="B8090" s="21">
        <v>29.077670000000001</v>
      </c>
      <c r="C8090" s="22">
        <v>1.1319600000000001</v>
      </c>
      <c r="D8090" s="21">
        <v>184.03659999999999</v>
      </c>
      <c r="E8090" s="21"/>
      <c r="F8090" s="24">
        <f t="shared" si="252"/>
        <v>29.077670000000001</v>
      </c>
      <c r="G8090" s="24">
        <v>29.077670000000001</v>
      </c>
      <c r="I8090" s="23"/>
      <c r="J8090" s="23">
        <v>150</v>
      </c>
      <c r="K8090" s="23"/>
    </row>
    <row r="8091" spans="1:11" ht="12.75" customHeight="1" x14ac:dyDescent="0.25">
      <c r="A8091" s="20">
        <f t="shared" si="253"/>
        <v>43223.749999980399</v>
      </c>
      <c r="B8091" s="21">
        <v>64.086500000000001</v>
      </c>
      <c r="C8091" s="22">
        <v>0.48920000000000002</v>
      </c>
      <c r="D8091" s="21">
        <v>286.31200000000001</v>
      </c>
      <c r="E8091" s="21"/>
      <c r="F8091" s="24">
        <f t="shared" si="252"/>
        <v>64.086500000000001</v>
      </c>
      <c r="G8091" s="24">
        <v>64.086500000000001</v>
      </c>
      <c r="I8091" s="23"/>
      <c r="J8091" s="23">
        <v>150</v>
      </c>
      <c r="K8091" s="23"/>
    </row>
    <row r="8092" spans="1:11" ht="12.75" customHeight="1" x14ac:dyDescent="0.25">
      <c r="A8092" s="20">
        <f t="shared" si="253"/>
        <v>43223.791666647063</v>
      </c>
      <c r="B8092" s="21">
        <v>37.606749999999998</v>
      </c>
      <c r="C8092" s="22">
        <v>0.53188999999999997</v>
      </c>
      <c r="D8092" s="21">
        <v>309.2115</v>
      </c>
      <c r="E8092" s="21"/>
      <c r="F8092" s="24">
        <f t="shared" si="252"/>
        <v>37.606749999999998</v>
      </c>
      <c r="G8092" s="24">
        <v>37.606749999999998</v>
      </c>
      <c r="I8092" s="23"/>
      <c r="J8092" s="23">
        <v>150</v>
      </c>
      <c r="K8092" s="23"/>
    </row>
    <row r="8093" spans="1:11" ht="12.75" customHeight="1" x14ac:dyDescent="0.25">
      <c r="A8093" s="20">
        <f t="shared" si="253"/>
        <v>43223.833333313727</v>
      </c>
      <c r="B8093" s="21">
        <v>21.399170000000002</v>
      </c>
      <c r="C8093" s="22">
        <v>0.41682000000000002</v>
      </c>
      <c r="D8093" s="21">
        <v>349.73970000000003</v>
      </c>
      <c r="E8093" s="21"/>
      <c r="F8093" s="24">
        <f t="shared" si="252"/>
        <v>21.399170000000002</v>
      </c>
      <c r="G8093" s="24">
        <v>21.399170000000002</v>
      </c>
      <c r="I8093" s="23"/>
      <c r="J8093" s="23">
        <v>150</v>
      </c>
      <c r="K8093" s="23"/>
    </row>
    <row r="8094" spans="1:11" ht="12.75" customHeight="1" x14ac:dyDescent="0.25">
      <c r="A8094" s="20">
        <f t="shared" si="253"/>
        <v>43223.874999980391</v>
      </c>
      <c r="B8094" s="21">
        <v>15.701750000000001</v>
      </c>
      <c r="C8094" s="22">
        <v>0.34715000000000001</v>
      </c>
      <c r="D8094" s="21">
        <v>351.50850000000003</v>
      </c>
      <c r="E8094" s="21"/>
      <c r="F8094" s="24">
        <f t="shared" si="252"/>
        <v>15.701750000000001</v>
      </c>
      <c r="G8094" s="24">
        <v>15.701750000000001</v>
      </c>
      <c r="I8094" s="23"/>
      <c r="J8094" s="23">
        <v>150</v>
      </c>
      <c r="K8094" s="23"/>
    </row>
    <row r="8095" spans="1:11" ht="12.75" customHeight="1" x14ac:dyDescent="0.25">
      <c r="A8095" s="20">
        <f t="shared" si="253"/>
        <v>43223.916666647056</v>
      </c>
      <c r="B8095" s="21">
        <v>14.97017</v>
      </c>
      <c r="C8095" s="22">
        <v>0.28391</v>
      </c>
      <c r="D8095" s="21">
        <v>347.74700000000001</v>
      </c>
      <c r="E8095" s="21"/>
      <c r="F8095" s="24">
        <f t="shared" si="252"/>
        <v>14.97017</v>
      </c>
      <c r="G8095" s="24">
        <v>14.97017</v>
      </c>
      <c r="I8095" s="23"/>
      <c r="J8095" s="23">
        <v>150</v>
      </c>
      <c r="K8095" s="23"/>
    </row>
    <row r="8096" spans="1:11" ht="12.75" customHeight="1" x14ac:dyDescent="0.25">
      <c r="A8096" s="20">
        <f t="shared" si="253"/>
        <v>43223.95833331372</v>
      </c>
      <c r="B8096" s="21">
        <v>6.2382499999999999</v>
      </c>
      <c r="C8096" s="22">
        <v>0.22739999999999999</v>
      </c>
      <c r="D8096" s="21">
        <v>37.470219999999998</v>
      </c>
      <c r="E8096" s="21"/>
      <c r="F8096" s="24">
        <f t="shared" si="252"/>
        <v>6.2382499999999999</v>
      </c>
      <c r="G8096" s="24">
        <v>6.2382499999999999</v>
      </c>
      <c r="I8096" s="23"/>
      <c r="J8096" s="23">
        <v>150</v>
      </c>
      <c r="K8096" s="23"/>
    </row>
    <row r="8097" spans="1:11" ht="12.75" customHeight="1" x14ac:dyDescent="0.25">
      <c r="A8097" s="20">
        <f t="shared" si="253"/>
        <v>43223.999999980384</v>
      </c>
      <c r="B8097" s="21">
        <v>9.7215000000000007</v>
      </c>
      <c r="C8097" s="22">
        <v>0.22255</v>
      </c>
      <c r="D8097" s="21">
        <v>57.383989999999997</v>
      </c>
      <c r="E8097" s="21"/>
      <c r="F8097" s="24">
        <f t="shared" si="252"/>
        <v>9.7215000000000007</v>
      </c>
      <c r="G8097" s="24">
        <v>9.7215000000000007</v>
      </c>
      <c r="I8097" s="23"/>
      <c r="J8097" s="23">
        <v>150</v>
      </c>
      <c r="K8097" s="23"/>
    </row>
    <row r="8098" spans="1:11" ht="12.75" customHeight="1" x14ac:dyDescent="0.25">
      <c r="A8098" s="20">
        <f t="shared" si="253"/>
        <v>43224.041666647048</v>
      </c>
      <c r="B8098" s="21">
        <v>9.4915000000000003</v>
      </c>
      <c r="C8098" s="22">
        <v>0.24457999999999999</v>
      </c>
      <c r="D8098" s="21">
        <v>83.152150000000006</v>
      </c>
      <c r="E8098" s="21"/>
      <c r="F8098" s="24">
        <f t="shared" si="252"/>
        <v>9.4915000000000003</v>
      </c>
      <c r="G8098" s="24">
        <v>9.4915000000000003</v>
      </c>
      <c r="I8098" s="23">
        <f>COUNTIF(G8098:G8121,"&gt;150")</f>
        <v>1</v>
      </c>
      <c r="J8098" s="23">
        <v>150</v>
      </c>
      <c r="K8098" s="23"/>
    </row>
    <row r="8099" spans="1:11" ht="12.75" customHeight="1" x14ac:dyDescent="0.25">
      <c r="A8099" s="20">
        <f t="shared" si="253"/>
        <v>43224.083333313713</v>
      </c>
      <c r="B8099" s="21">
        <v>0.54357999999999995</v>
      </c>
      <c r="C8099" s="22">
        <v>0.22269</v>
      </c>
      <c r="D8099" s="21">
        <v>84.485889999999998</v>
      </c>
      <c r="E8099" s="21"/>
      <c r="F8099" s="24">
        <f t="shared" si="252"/>
        <v>0.54357999999999995</v>
      </c>
      <c r="G8099" s="24">
        <v>0.54357999999999995</v>
      </c>
      <c r="I8099" s="23"/>
      <c r="J8099" s="23">
        <v>150</v>
      </c>
      <c r="K8099" s="23"/>
    </row>
    <row r="8100" spans="1:11" ht="12.75" customHeight="1" x14ac:dyDescent="0.25">
      <c r="A8100" s="20">
        <f t="shared" si="253"/>
        <v>43224.124999980377</v>
      </c>
      <c r="B8100" s="21">
        <v>10.52158</v>
      </c>
      <c r="C8100" s="22">
        <v>0.22678000000000001</v>
      </c>
      <c r="D8100" s="21">
        <v>99.423910000000006</v>
      </c>
      <c r="E8100" s="21"/>
      <c r="F8100" s="24">
        <f t="shared" si="252"/>
        <v>10.52158</v>
      </c>
      <c r="G8100" s="24">
        <v>10.52158</v>
      </c>
      <c r="I8100" s="23"/>
      <c r="J8100" s="23">
        <v>150</v>
      </c>
      <c r="K8100" s="23"/>
    </row>
    <row r="8101" spans="1:11" ht="12.75" customHeight="1" x14ac:dyDescent="0.25">
      <c r="A8101" s="20">
        <f t="shared" si="253"/>
        <v>43224.166666647041</v>
      </c>
      <c r="B8101" s="21">
        <v>5.7811700000000004</v>
      </c>
      <c r="C8101" s="22">
        <v>0.34609000000000001</v>
      </c>
      <c r="D8101" s="21">
        <v>105.4522</v>
      </c>
      <c r="E8101" s="21"/>
      <c r="F8101" s="24">
        <f t="shared" si="252"/>
        <v>5.7811700000000004</v>
      </c>
      <c r="G8101" s="24">
        <v>5.7811700000000004</v>
      </c>
      <c r="I8101" s="23"/>
      <c r="J8101" s="23">
        <v>150</v>
      </c>
      <c r="K8101" s="23"/>
    </row>
    <row r="8102" spans="1:11" ht="12.75" customHeight="1" x14ac:dyDescent="0.25">
      <c r="A8102" s="20">
        <f t="shared" si="253"/>
        <v>43224.208333313705</v>
      </c>
      <c r="B8102" s="21">
        <v>5.4220800000000002</v>
      </c>
      <c r="C8102" s="22">
        <v>0.23558000000000001</v>
      </c>
      <c r="D8102" s="21">
        <v>104.2732</v>
      </c>
      <c r="E8102" s="21"/>
      <c r="F8102" s="24">
        <f t="shared" si="252"/>
        <v>5.4220800000000002</v>
      </c>
      <c r="G8102" s="24">
        <v>5.4220800000000002</v>
      </c>
      <c r="I8102" s="23"/>
      <c r="J8102" s="23">
        <v>150</v>
      </c>
      <c r="K8102" s="23"/>
    </row>
    <row r="8103" spans="1:11" ht="12.75" customHeight="1" x14ac:dyDescent="0.25">
      <c r="A8103" s="20">
        <f t="shared" si="253"/>
        <v>43224.249999980369</v>
      </c>
      <c r="B8103" s="21">
        <v>1.56917</v>
      </c>
      <c r="C8103" s="22">
        <v>0.28226000000000001</v>
      </c>
      <c r="D8103" s="21">
        <v>68.148399999999995</v>
      </c>
      <c r="E8103" s="21"/>
      <c r="F8103" s="24">
        <f t="shared" si="252"/>
        <v>1.56917</v>
      </c>
      <c r="G8103" s="24">
        <v>1.56917</v>
      </c>
      <c r="I8103" s="23"/>
      <c r="J8103" s="23">
        <v>150</v>
      </c>
      <c r="K8103" s="23"/>
    </row>
    <row r="8104" spans="1:11" ht="12.75" customHeight="1" x14ac:dyDescent="0.25">
      <c r="A8104" s="20">
        <f t="shared" si="253"/>
        <v>43224.291666647034</v>
      </c>
      <c r="B8104" s="21">
        <v>24.0245</v>
      </c>
      <c r="C8104" s="22">
        <v>0.21711</v>
      </c>
      <c r="D8104" s="21">
        <v>72.687470000000005</v>
      </c>
      <c r="E8104" s="21"/>
      <c r="F8104" s="24">
        <f t="shared" si="252"/>
        <v>24.0245</v>
      </c>
      <c r="G8104" s="24">
        <v>24.0245</v>
      </c>
      <c r="I8104" s="23"/>
      <c r="J8104" s="23">
        <v>150</v>
      </c>
      <c r="K8104" s="23"/>
    </row>
    <row r="8105" spans="1:11" ht="12.75" customHeight="1" x14ac:dyDescent="0.25">
      <c r="A8105" s="20">
        <f t="shared" si="253"/>
        <v>43224.333333313698</v>
      </c>
      <c r="B8105" s="21">
        <v>10.396330000000001</v>
      </c>
      <c r="C8105" s="22">
        <v>0.29615000000000002</v>
      </c>
      <c r="D8105" s="21">
        <v>80.024709999999999</v>
      </c>
      <c r="E8105" s="21"/>
      <c r="F8105" s="24">
        <f t="shared" si="252"/>
        <v>10.396330000000001</v>
      </c>
      <c r="G8105" s="24">
        <v>10.396330000000001</v>
      </c>
      <c r="I8105" s="23"/>
      <c r="J8105" s="23">
        <v>150</v>
      </c>
      <c r="K8105" s="23"/>
    </row>
    <row r="8106" spans="1:11" ht="12.75" customHeight="1" x14ac:dyDescent="0.25">
      <c r="A8106" s="20">
        <f t="shared" si="253"/>
        <v>43224.374999980362</v>
      </c>
      <c r="B8106" s="21">
        <v>3.1187</v>
      </c>
      <c r="C8106" s="22">
        <v>0.30986000000000002</v>
      </c>
      <c r="D8106" s="21">
        <v>85.956050000000005</v>
      </c>
      <c r="E8106" s="21"/>
      <c r="F8106" s="24">
        <f t="shared" si="252"/>
        <v>3.1187</v>
      </c>
      <c r="G8106" s="24">
        <v>3.1187</v>
      </c>
      <c r="I8106" s="23"/>
      <c r="J8106" s="23">
        <v>150</v>
      </c>
      <c r="K8106" s="23"/>
    </row>
    <row r="8107" spans="1:11" ht="12.75" customHeight="1" x14ac:dyDescent="0.25">
      <c r="A8107" s="20">
        <f t="shared" si="253"/>
        <v>43224.416666647026</v>
      </c>
      <c r="B8107" s="21">
        <v>30.012250000000002</v>
      </c>
      <c r="C8107" s="22">
        <v>0.53810000000000002</v>
      </c>
      <c r="D8107" s="21">
        <v>54.76679</v>
      </c>
      <c r="E8107" s="21"/>
      <c r="F8107" s="24">
        <f t="shared" si="252"/>
        <v>30.012250000000002</v>
      </c>
      <c r="G8107" s="24">
        <v>30.012250000000002</v>
      </c>
      <c r="I8107" s="23"/>
      <c r="J8107" s="23">
        <v>150</v>
      </c>
      <c r="K8107" s="23"/>
    </row>
    <row r="8108" spans="1:11" ht="12.75" customHeight="1" x14ac:dyDescent="0.25">
      <c r="A8108" s="20">
        <f t="shared" si="253"/>
        <v>43224.458333313691</v>
      </c>
      <c r="B8108" s="21">
        <v>30.763500000000001</v>
      </c>
      <c r="C8108" s="22">
        <v>0.49337999999999999</v>
      </c>
      <c r="D8108" s="21">
        <v>130.47280000000001</v>
      </c>
      <c r="E8108" s="21"/>
      <c r="F8108" s="24">
        <f t="shared" si="252"/>
        <v>30.763500000000001</v>
      </c>
      <c r="G8108" s="24">
        <v>30.763500000000001</v>
      </c>
      <c r="I8108" s="23"/>
      <c r="J8108" s="23">
        <v>150</v>
      </c>
      <c r="K8108" s="23"/>
    </row>
    <row r="8109" spans="1:11" ht="12.75" customHeight="1" x14ac:dyDescent="0.25">
      <c r="A8109" s="20">
        <f t="shared" si="253"/>
        <v>43224.499999980355</v>
      </c>
      <c r="B8109" s="21">
        <v>36.991999999999997</v>
      </c>
      <c r="C8109" s="22">
        <v>0.57765</v>
      </c>
      <c r="D8109" s="21">
        <v>66.613789999999995</v>
      </c>
      <c r="E8109" s="21"/>
      <c r="F8109" s="24">
        <f t="shared" si="252"/>
        <v>36.991999999999997</v>
      </c>
      <c r="G8109" s="24">
        <v>36.991999999999997</v>
      </c>
      <c r="I8109" s="23"/>
      <c r="J8109" s="23">
        <v>150</v>
      </c>
      <c r="K8109" s="23"/>
    </row>
    <row r="8110" spans="1:11" ht="12.75" customHeight="1" x14ac:dyDescent="0.25">
      <c r="A8110" s="20">
        <f t="shared" si="253"/>
        <v>43224.541666647019</v>
      </c>
      <c r="B8110" s="21">
        <v>40.455579999999998</v>
      </c>
      <c r="C8110" s="22">
        <v>1.50034</v>
      </c>
      <c r="D8110" s="21">
        <v>324.70179999999999</v>
      </c>
      <c r="E8110" s="21"/>
      <c r="F8110" s="24">
        <f t="shared" si="252"/>
        <v>40.455579999999998</v>
      </c>
      <c r="G8110" s="24">
        <v>40.455579999999998</v>
      </c>
      <c r="I8110" s="23"/>
      <c r="J8110" s="23">
        <v>150</v>
      </c>
      <c r="K8110" s="23"/>
    </row>
    <row r="8111" spans="1:11" ht="12.75" customHeight="1" x14ac:dyDescent="0.25">
      <c r="A8111" s="20">
        <f t="shared" si="253"/>
        <v>43224.583333313683</v>
      </c>
      <c r="B8111" s="21">
        <v>71.023499999999999</v>
      </c>
      <c r="C8111" s="22">
        <v>0.77332999999999996</v>
      </c>
      <c r="D8111" s="21">
        <v>145.1969</v>
      </c>
      <c r="E8111" s="21"/>
      <c r="F8111" s="24">
        <f t="shared" si="252"/>
        <v>71.023499999999999</v>
      </c>
      <c r="G8111" s="24">
        <v>71.023499999999999</v>
      </c>
      <c r="I8111" s="23"/>
      <c r="J8111" s="23">
        <v>150</v>
      </c>
      <c r="K8111" s="23"/>
    </row>
    <row r="8112" spans="1:11" ht="12.75" customHeight="1" x14ac:dyDescent="0.25">
      <c r="A8112" s="20">
        <f t="shared" si="253"/>
        <v>43224.624999980348</v>
      </c>
      <c r="B8112" s="21">
        <v>39.508420000000001</v>
      </c>
      <c r="C8112" s="22">
        <v>0.83772000000000002</v>
      </c>
      <c r="D8112" s="21">
        <v>355.27850000000001</v>
      </c>
      <c r="E8112" s="21"/>
      <c r="F8112" s="24">
        <f t="shared" si="252"/>
        <v>39.508420000000001</v>
      </c>
      <c r="G8112" s="24">
        <v>39.508420000000001</v>
      </c>
      <c r="I8112" s="23"/>
      <c r="J8112" s="23">
        <v>150</v>
      </c>
      <c r="K8112" s="23"/>
    </row>
    <row r="8113" spans="1:11" ht="12.75" customHeight="1" x14ac:dyDescent="0.25">
      <c r="A8113" s="20">
        <f t="shared" si="253"/>
        <v>43224.666666647012</v>
      </c>
      <c r="B8113" s="21">
        <v>69.345089999999999</v>
      </c>
      <c r="C8113" s="22">
        <v>1.17746</v>
      </c>
      <c r="D8113" s="21">
        <v>218.42490000000001</v>
      </c>
      <c r="E8113" s="21"/>
      <c r="F8113" s="24">
        <f t="shared" si="252"/>
        <v>69.345089999999999</v>
      </c>
      <c r="G8113" s="24">
        <v>69.345089999999999</v>
      </c>
      <c r="I8113" s="23"/>
      <c r="J8113" s="23">
        <v>150</v>
      </c>
      <c r="K8113" s="23"/>
    </row>
    <row r="8114" spans="1:11" ht="12.75" customHeight="1" x14ac:dyDescent="0.25">
      <c r="A8114" s="20">
        <f t="shared" si="253"/>
        <v>43224.708333313676</v>
      </c>
      <c r="B8114" s="21">
        <v>89.934420000000003</v>
      </c>
      <c r="C8114" s="22">
        <v>0.90452999999999995</v>
      </c>
      <c r="D8114" s="21">
        <v>305.10230000000001</v>
      </c>
      <c r="E8114" s="21"/>
      <c r="F8114" s="24">
        <f t="shared" si="252"/>
        <v>89.934420000000003</v>
      </c>
      <c r="G8114" s="24">
        <v>89.934420000000003</v>
      </c>
      <c r="I8114" s="23"/>
      <c r="J8114" s="23">
        <v>150</v>
      </c>
      <c r="K8114" s="23"/>
    </row>
    <row r="8115" spans="1:11" ht="12.75" customHeight="1" x14ac:dyDescent="0.25">
      <c r="A8115" s="20">
        <f t="shared" si="253"/>
        <v>43224.74999998034</v>
      </c>
      <c r="B8115" s="21">
        <v>210.5908</v>
      </c>
      <c r="C8115" s="22">
        <v>0.63795999999999997</v>
      </c>
      <c r="D8115" s="21">
        <v>298.5573</v>
      </c>
      <c r="E8115" s="21"/>
      <c r="F8115" s="24">
        <f t="shared" si="252"/>
        <v>210.5908</v>
      </c>
      <c r="G8115" s="24">
        <v>210.5908</v>
      </c>
      <c r="I8115" s="23"/>
      <c r="J8115" s="23">
        <v>150</v>
      </c>
      <c r="K8115" s="23"/>
    </row>
    <row r="8116" spans="1:11" ht="12.75" customHeight="1" x14ac:dyDescent="0.25">
      <c r="A8116" s="20">
        <f t="shared" si="253"/>
        <v>43224.791666647005</v>
      </c>
      <c r="B8116" s="21">
        <v>88.671250000000001</v>
      </c>
      <c r="C8116" s="22">
        <v>0.66305000000000003</v>
      </c>
      <c r="D8116" s="21">
        <v>266.738</v>
      </c>
      <c r="E8116" s="21"/>
      <c r="F8116" s="24">
        <f t="shared" si="252"/>
        <v>88.671250000000001</v>
      </c>
      <c r="G8116" s="24">
        <v>88.671250000000001</v>
      </c>
      <c r="I8116" s="23"/>
      <c r="J8116" s="23">
        <v>150</v>
      </c>
      <c r="K8116" s="23"/>
    </row>
    <row r="8117" spans="1:11" ht="12.75" customHeight="1" x14ac:dyDescent="0.25">
      <c r="A8117" s="20">
        <f t="shared" si="253"/>
        <v>43224.833333313669</v>
      </c>
      <c r="B8117" s="21">
        <v>23.102329999999998</v>
      </c>
      <c r="C8117" s="22">
        <v>0.47303000000000001</v>
      </c>
      <c r="D8117" s="21">
        <v>328.38209999999998</v>
      </c>
      <c r="E8117" s="21"/>
      <c r="F8117" s="24">
        <f t="shared" si="252"/>
        <v>23.102329999999998</v>
      </c>
      <c r="G8117" s="24">
        <v>23.102329999999998</v>
      </c>
      <c r="I8117" s="23"/>
      <c r="J8117" s="23">
        <v>150</v>
      </c>
      <c r="K8117" s="23"/>
    </row>
    <row r="8118" spans="1:11" ht="12.75" customHeight="1" x14ac:dyDescent="0.25">
      <c r="A8118" s="20">
        <f t="shared" si="253"/>
        <v>43224.874999980333</v>
      </c>
      <c r="B8118" s="21">
        <v>86.493250000000003</v>
      </c>
      <c r="C8118" s="22">
        <v>0.28128999999999998</v>
      </c>
      <c r="D8118" s="21">
        <v>261.29919999999998</v>
      </c>
      <c r="E8118" s="21"/>
      <c r="F8118" s="24">
        <f t="shared" si="252"/>
        <v>86.493250000000003</v>
      </c>
      <c r="G8118" s="24">
        <v>86.493250000000003</v>
      </c>
      <c r="I8118" s="23"/>
      <c r="J8118" s="23">
        <v>150</v>
      </c>
      <c r="K8118" s="23"/>
    </row>
    <row r="8119" spans="1:11" ht="12.75" customHeight="1" x14ac:dyDescent="0.25">
      <c r="A8119" s="20">
        <f t="shared" si="253"/>
        <v>43224.916666646997</v>
      </c>
      <c r="B8119" s="21">
        <v>50.295920000000002</v>
      </c>
      <c r="C8119" s="22">
        <v>0.26843</v>
      </c>
      <c r="D8119" s="21">
        <v>331.28919999999999</v>
      </c>
      <c r="E8119" s="21"/>
      <c r="F8119" s="24">
        <f t="shared" si="252"/>
        <v>50.295920000000002</v>
      </c>
      <c r="G8119" s="24">
        <v>50.295920000000002</v>
      </c>
      <c r="I8119" s="23"/>
      <c r="J8119" s="23">
        <v>150</v>
      </c>
      <c r="K8119" s="23"/>
    </row>
    <row r="8120" spans="1:11" ht="12.75" customHeight="1" x14ac:dyDescent="0.25">
      <c r="A8120" s="20">
        <f t="shared" si="253"/>
        <v>43224.958333313662</v>
      </c>
      <c r="B8120" s="21">
        <v>18.749829999999999</v>
      </c>
      <c r="C8120" s="22">
        <v>0.39404</v>
      </c>
      <c r="D8120" s="21">
        <v>326.65839999999997</v>
      </c>
      <c r="E8120" s="21"/>
      <c r="F8120" s="24">
        <f t="shared" si="252"/>
        <v>18.749829999999999</v>
      </c>
      <c r="G8120" s="24">
        <v>18.749829999999999</v>
      </c>
      <c r="I8120" s="23"/>
      <c r="J8120" s="23">
        <v>150</v>
      </c>
      <c r="K8120" s="23"/>
    </row>
    <row r="8121" spans="1:11" ht="12.75" customHeight="1" x14ac:dyDescent="0.25">
      <c r="A8121" s="20">
        <f t="shared" si="253"/>
        <v>43224.999999980326</v>
      </c>
      <c r="B8121" s="21">
        <v>19.402249999999999</v>
      </c>
      <c r="C8121" s="22">
        <v>0.30462</v>
      </c>
      <c r="D8121" s="21">
        <v>301.8732</v>
      </c>
      <c r="E8121" s="21"/>
      <c r="F8121" s="24">
        <f t="shared" si="252"/>
        <v>19.402249999999999</v>
      </c>
      <c r="G8121" s="24">
        <v>19.402249999999999</v>
      </c>
      <c r="I8121" s="23"/>
      <c r="J8121" s="23">
        <v>150</v>
      </c>
      <c r="K8121" s="23"/>
    </row>
    <row r="8122" spans="1:11" ht="12.75" customHeight="1" x14ac:dyDescent="0.25">
      <c r="A8122" s="20">
        <f t="shared" si="253"/>
        <v>43225.04166664699</v>
      </c>
      <c r="B8122" s="21">
        <v>29.817399999999999</v>
      </c>
      <c r="C8122" s="22">
        <v>0.31229000000000001</v>
      </c>
      <c r="D8122" s="21">
        <v>15.76807</v>
      </c>
      <c r="E8122" s="21"/>
      <c r="F8122" s="24">
        <f t="shared" si="252"/>
        <v>29.817399999999999</v>
      </c>
      <c r="G8122" s="24">
        <v>29.817399999999999</v>
      </c>
      <c r="I8122" s="23">
        <f>COUNTIF(G8122:G8145,"&gt;150")</f>
        <v>0</v>
      </c>
      <c r="J8122" s="23">
        <v>150</v>
      </c>
      <c r="K8122" s="23"/>
    </row>
    <row r="8123" spans="1:11" ht="12.75" customHeight="1" x14ac:dyDescent="0.25">
      <c r="A8123" s="20">
        <f t="shared" si="253"/>
        <v>43225.083333313654</v>
      </c>
      <c r="B8123" s="21">
        <v>2.0577200000000002</v>
      </c>
      <c r="C8123" s="22">
        <v>0.33427000000000001</v>
      </c>
      <c r="D8123" s="21">
        <v>313.83530000000002</v>
      </c>
      <c r="E8123" s="21"/>
      <c r="F8123" s="24">
        <f t="shared" si="252"/>
        <v>2.0577200000000002</v>
      </c>
      <c r="G8123" s="24">
        <v>2.0577200000000002</v>
      </c>
      <c r="I8123" s="23"/>
      <c r="J8123" s="23">
        <v>150</v>
      </c>
      <c r="K8123" s="23"/>
    </row>
    <row r="8124" spans="1:11" ht="12.75" customHeight="1" x14ac:dyDescent="0.25">
      <c r="A8124" s="20">
        <f t="shared" si="253"/>
        <v>43225.124999980319</v>
      </c>
      <c r="B8124" s="21">
        <v>8.2042800000000007</v>
      </c>
      <c r="C8124" s="22">
        <v>0.21425</v>
      </c>
      <c r="D8124" s="21">
        <v>105.7906</v>
      </c>
      <c r="E8124" s="21"/>
      <c r="F8124" s="24">
        <f t="shared" si="252"/>
        <v>8.2042800000000007</v>
      </c>
      <c r="G8124" s="24">
        <v>8.2042800000000007</v>
      </c>
      <c r="I8124" s="23"/>
      <c r="J8124" s="23">
        <v>150</v>
      </c>
      <c r="K8124" s="23"/>
    </row>
    <row r="8125" spans="1:11" ht="12.75" customHeight="1" x14ac:dyDescent="0.25">
      <c r="A8125" s="20">
        <f t="shared" si="253"/>
        <v>43225.166666646983</v>
      </c>
      <c r="B8125" s="21">
        <v>6.7649999999999997</v>
      </c>
      <c r="C8125" s="22">
        <v>0.22783999999999999</v>
      </c>
      <c r="D8125" s="21">
        <v>183.33709999999999</v>
      </c>
      <c r="E8125" s="21"/>
      <c r="F8125" s="24">
        <f t="shared" si="252"/>
        <v>6.7649999999999997</v>
      </c>
      <c r="G8125" s="24">
        <v>6.7649999999999997</v>
      </c>
      <c r="I8125" s="23"/>
      <c r="J8125" s="23">
        <v>150</v>
      </c>
      <c r="K8125" s="23"/>
    </row>
    <row r="8126" spans="1:11" ht="12.75" customHeight="1" x14ac:dyDescent="0.25">
      <c r="A8126" s="20">
        <f t="shared" si="253"/>
        <v>43225.208333313647</v>
      </c>
      <c r="B8126" s="21">
        <v>12.108779999999999</v>
      </c>
      <c r="C8126" s="22">
        <v>0.20039000000000001</v>
      </c>
      <c r="D8126" s="21">
        <v>357.53149999999999</v>
      </c>
      <c r="E8126" s="21"/>
      <c r="F8126" s="24">
        <f t="shared" si="252"/>
        <v>12.108779999999999</v>
      </c>
      <c r="G8126" s="24">
        <v>12.108779999999999</v>
      </c>
      <c r="I8126" s="23"/>
      <c r="J8126" s="23">
        <v>150</v>
      </c>
      <c r="K8126" s="23"/>
    </row>
    <row r="8127" spans="1:11" ht="12.75" customHeight="1" x14ac:dyDescent="0.25">
      <c r="A8127" s="20">
        <f t="shared" si="253"/>
        <v>43225.249999980311</v>
      </c>
      <c r="B8127" s="21">
        <v>7.6651100000000003</v>
      </c>
      <c r="C8127" s="22">
        <v>0.18925</v>
      </c>
      <c r="D8127" s="21">
        <v>112.4954</v>
      </c>
      <c r="E8127" s="21"/>
      <c r="F8127" s="24">
        <f t="shared" si="252"/>
        <v>7.6651100000000003</v>
      </c>
      <c r="G8127" s="24">
        <v>7.6651100000000003</v>
      </c>
      <c r="I8127" s="23"/>
      <c r="J8127" s="23">
        <v>150</v>
      </c>
      <c r="K8127" s="23"/>
    </row>
    <row r="8128" spans="1:11" ht="12.75" customHeight="1" x14ac:dyDescent="0.25">
      <c r="A8128" s="20">
        <f t="shared" si="253"/>
        <v>43225.291666646976</v>
      </c>
      <c r="B8128" s="21">
        <v>9.6769999999999996</v>
      </c>
      <c r="C8128" s="22">
        <v>0.22817000000000001</v>
      </c>
      <c r="D8128" s="21">
        <v>190.79300000000001</v>
      </c>
      <c r="E8128" s="21"/>
      <c r="F8128" s="24">
        <f t="shared" si="252"/>
        <v>9.6769999999999996</v>
      </c>
      <c r="G8128" s="24">
        <v>9.6769999999999996</v>
      </c>
      <c r="I8128" s="23"/>
      <c r="J8128" s="23">
        <v>150</v>
      </c>
      <c r="K8128" s="23"/>
    </row>
    <row r="8129" spans="1:11" ht="12.75" customHeight="1" x14ac:dyDescent="0.25">
      <c r="A8129" s="20">
        <f t="shared" si="253"/>
        <v>43225.33333331364</v>
      </c>
      <c r="B8129" s="21">
        <v>5.2892799999999998</v>
      </c>
      <c r="C8129" s="22">
        <v>0.27154</v>
      </c>
      <c r="D8129" s="21">
        <v>292.07600000000002</v>
      </c>
      <c r="E8129" s="21"/>
      <c r="F8129" s="24">
        <f t="shared" si="252"/>
        <v>5.2892799999999998</v>
      </c>
      <c r="G8129" s="24">
        <v>5.2892799999999998</v>
      </c>
      <c r="I8129" s="23"/>
      <c r="J8129" s="23">
        <v>150</v>
      </c>
      <c r="K8129" s="23"/>
    </row>
    <row r="8130" spans="1:11" ht="12.75" customHeight="1" x14ac:dyDescent="0.25">
      <c r="A8130" s="20">
        <f t="shared" si="253"/>
        <v>43225.374999980304</v>
      </c>
      <c r="B8130" s="21">
        <v>5.3204500000000001</v>
      </c>
      <c r="C8130" s="22">
        <v>0.33213999999999999</v>
      </c>
      <c r="D8130" s="21">
        <v>112.1867</v>
      </c>
      <c r="E8130" s="21"/>
      <c r="F8130" s="24">
        <f t="shared" si="252"/>
        <v>5.3204500000000001</v>
      </c>
      <c r="G8130" s="24">
        <v>5.3204500000000001</v>
      </c>
      <c r="I8130" s="23"/>
      <c r="J8130" s="23">
        <v>150</v>
      </c>
      <c r="K8130" s="23"/>
    </row>
    <row r="8131" spans="1:11" ht="12.75" customHeight="1" x14ac:dyDescent="0.25">
      <c r="A8131" s="20">
        <f t="shared" si="253"/>
        <v>43225.416666646968</v>
      </c>
      <c r="B8131" s="21">
        <v>9.5302799999999994</v>
      </c>
      <c r="C8131" s="22">
        <v>0.48927999999999999</v>
      </c>
      <c r="D8131" s="21">
        <v>73.938469999999995</v>
      </c>
      <c r="E8131" s="21"/>
      <c r="F8131" s="24">
        <f t="shared" si="252"/>
        <v>9.5302799999999994</v>
      </c>
      <c r="G8131" s="24">
        <v>9.5302799999999994</v>
      </c>
      <c r="I8131" s="23"/>
      <c r="J8131" s="23">
        <v>150</v>
      </c>
      <c r="K8131" s="23"/>
    </row>
    <row r="8132" spans="1:11" ht="12.75" customHeight="1" x14ac:dyDescent="0.25">
      <c r="A8132" s="20">
        <f t="shared" si="253"/>
        <v>43225.458333313632</v>
      </c>
      <c r="B8132" s="21">
        <v>2.8430599999999999</v>
      </c>
      <c r="C8132" s="22">
        <v>0.57157000000000002</v>
      </c>
      <c r="D8132" s="21">
        <v>56.465150000000001</v>
      </c>
      <c r="E8132" s="21"/>
      <c r="F8132" s="24">
        <f t="shared" si="252"/>
        <v>2.8430599999999999</v>
      </c>
      <c r="G8132" s="24">
        <v>2.8430599999999999</v>
      </c>
      <c r="I8132" s="23"/>
      <c r="J8132" s="23">
        <v>150</v>
      </c>
      <c r="K8132" s="23"/>
    </row>
    <row r="8133" spans="1:11" ht="12.75" customHeight="1" x14ac:dyDescent="0.25">
      <c r="A8133" s="20">
        <f t="shared" si="253"/>
        <v>43225.499999980297</v>
      </c>
      <c r="B8133" s="21">
        <v>13.60411</v>
      </c>
      <c r="C8133" s="22">
        <v>0.73012999999999995</v>
      </c>
      <c r="D8133" s="21">
        <v>17.360800000000001</v>
      </c>
      <c r="E8133" s="21"/>
      <c r="F8133" s="24">
        <f t="shared" si="252"/>
        <v>13.60411</v>
      </c>
      <c r="G8133" s="24">
        <v>13.60411</v>
      </c>
      <c r="I8133" s="23"/>
      <c r="J8133" s="23">
        <v>150</v>
      </c>
      <c r="K8133" s="23"/>
    </row>
    <row r="8134" spans="1:11" ht="12.75" customHeight="1" x14ac:dyDescent="0.25">
      <c r="A8134" s="20">
        <f t="shared" si="253"/>
        <v>43225.541666646961</v>
      </c>
      <c r="B8134" s="21">
        <v>12.82517</v>
      </c>
      <c r="C8134" s="22">
        <v>1.79478</v>
      </c>
      <c r="D8134" s="21">
        <v>5.1049800000000003</v>
      </c>
      <c r="E8134" s="21"/>
      <c r="F8134" s="24">
        <f t="shared" si="252"/>
        <v>12.82517</v>
      </c>
      <c r="G8134" s="24">
        <v>12.82517</v>
      </c>
      <c r="I8134" s="23"/>
      <c r="J8134" s="23">
        <v>150</v>
      </c>
      <c r="K8134" s="23"/>
    </row>
    <row r="8135" spans="1:11" ht="12.75" customHeight="1" x14ac:dyDescent="0.25">
      <c r="A8135" s="20">
        <f t="shared" si="253"/>
        <v>43225.583333313625</v>
      </c>
      <c r="B8135" s="21">
        <v>16.901450000000001</v>
      </c>
      <c r="C8135" s="22">
        <v>1.5711999999999999</v>
      </c>
      <c r="D8135" s="21">
        <v>351.13720000000001</v>
      </c>
      <c r="E8135" s="21"/>
      <c r="F8135" s="24">
        <f t="shared" si="252"/>
        <v>16.901450000000001</v>
      </c>
      <c r="G8135" s="24">
        <v>16.901450000000001</v>
      </c>
      <c r="I8135" s="23"/>
      <c r="J8135" s="23">
        <v>150</v>
      </c>
      <c r="K8135" s="23"/>
    </row>
    <row r="8136" spans="1:11" ht="12.75" customHeight="1" x14ac:dyDescent="0.25">
      <c r="A8136" s="20">
        <f t="shared" si="253"/>
        <v>43225.624999980289</v>
      </c>
      <c r="B8136" s="21">
        <v>13.1275</v>
      </c>
      <c r="C8136" s="22">
        <v>1.5053000000000001</v>
      </c>
      <c r="D8136" s="21">
        <v>27.861280000000001</v>
      </c>
      <c r="E8136" s="21"/>
      <c r="F8136" s="24">
        <f t="shared" si="252"/>
        <v>13.1275</v>
      </c>
      <c r="G8136" s="24">
        <v>13.1275</v>
      </c>
      <c r="I8136" s="23"/>
      <c r="J8136" s="23">
        <v>150</v>
      </c>
      <c r="K8136" s="23"/>
    </row>
    <row r="8137" spans="1:11" ht="12.75" customHeight="1" x14ac:dyDescent="0.25">
      <c r="A8137" s="20">
        <f t="shared" si="253"/>
        <v>43225.666666646954</v>
      </c>
      <c r="B8137" s="21">
        <v>2.72234</v>
      </c>
      <c r="C8137" s="22">
        <v>1.7585999999999999</v>
      </c>
      <c r="D8137" s="21">
        <v>22.083400000000001</v>
      </c>
      <c r="E8137" s="21"/>
      <c r="F8137" s="24">
        <f t="shared" si="252"/>
        <v>2.72234</v>
      </c>
      <c r="G8137" s="24">
        <v>2.72234</v>
      </c>
      <c r="I8137" s="23"/>
      <c r="J8137" s="23">
        <v>150</v>
      </c>
      <c r="K8137" s="23"/>
    </row>
    <row r="8138" spans="1:11" ht="12.75" customHeight="1" x14ac:dyDescent="0.25">
      <c r="A8138" s="20">
        <f t="shared" si="253"/>
        <v>43225.708333313618</v>
      </c>
      <c r="B8138" s="21">
        <v>9.3798399999999997</v>
      </c>
      <c r="C8138" s="22">
        <v>1.3894599999999999</v>
      </c>
      <c r="D8138" s="21">
        <v>9.8282100000000003</v>
      </c>
      <c r="E8138" s="21"/>
      <c r="F8138" s="24">
        <f t="shared" si="252"/>
        <v>9.3798399999999997</v>
      </c>
      <c r="G8138" s="24">
        <v>9.3798399999999997</v>
      </c>
      <c r="I8138" s="23"/>
      <c r="J8138" s="23">
        <v>150</v>
      </c>
      <c r="K8138" s="23"/>
    </row>
    <row r="8139" spans="1:11" ht="12.75" customHeight="1" x14ac:dyDescent="0.25">
      <c r="A8139" s="20">
        <f t="shared" si="253"/>
        <v>43225.749999980282</v>
      </c>
      <c r="B8139" s="21">
        <v>10.735799999999999</v>
      </c>
      <c r="C8139" s="22">
        <v>0.59397</v>
      </c>
      <c r="D8139" s="21">
        <v>123.3994</v>
      </c>
      <c r="E8139" s="21"/>
      <c r="F8139" s="24">
        <f t="shared" ref="F8139:F8202" si="254">IF(AND(B8139&gt;0,ISNUMBER(B8139)),B8139,"")</f>
        <v>10.735799999999999</v>
      </c>
      <c r="G8139" s="24">
        <v>10.735799999999999</v>
      </c>
      <c r="I8139" s="23"/>
      <c r="J8139" s="23">
        <v>150</v>
      </c>
      <c r="K8139" s="23"/>
    </row>
    <row r="8140" spans="1:11" ht="12.75" customHeight="1" x14ac:dyDescent="0.25">
      <c r="A8140" s="20">
        <f t="shared" ref="A8140:A8203" si="255">A8139+1/24</f>
        <v>43225.791666646946</v>
      </c>
      <c r="B8140" s="21">
        <v>11.383279999999999</v>
      </c>
      <c r="C8140" s="22">
        <v>0.26698</v>
      </c>
      <c r="D8140" s="21">
        <v>118.91630000000001</v>
      </c>
      <c r="E8140" s="21"/>
      <c r="F8140" s="24">
        <f t="shared" si="254"/>
        <v>11.383279999999999</v>
      </c>
      <c r="G8140" s="24">
        <v>11.383279999999999</v>
      </c>
      <c r="I8140" s="23"/>
      <c r="J8140" s="23">
        <v>150</v>
      </c>
      <c r="K8140" s="23"/>
    </row>
    <row r="8141" spans="1:11" ht="12.75" customHeight="1" x14ac:dyDescent="0.25">
      <c r="A8141" s="20">
        <f t="shared" si="255"/>
        <v>43225.833333313611</v>
      </c>
      <c r="B8141" s="21">
        <v>11.167719999999999</v>
      </c>
      <c r="C8141" s="22">
        <v>0.41622999999999999</v>
      </c>
      <c r="D8141" s="21">
        <v>125.6323</v>
      </c>
      <c r="E8141" s="21"/>
      <c r="F8141" s="24">
        <f t="shared" si="254"/>
        <v>11.167719999999999</v>
      </c>
      <c r="G8141" s="24">
        <v>11.167719999999999</v>
      </c>
      <c r="I8141" s="23"/>
      <c r="J8141" s="23">
        <v>150</v>
      </c>
      <c r="K8141" s="23"/>
    </row>
    <row r="8142" spans="1:11" ht="12.75" customHeight="1" x14ac:dyDescent="0.25">
      <c r="A8142" s="20">
        <f t="shared" si="255"/>
        <v>43225.874999980275</v>
      </c>
      <c r="B8142" s="21"/>
      <c r="C8142" s="22">
        <v>0.33507999999999999</v>
      </c>
      <c r="D8142" s="21">
        <v>98.180080000000004</v>
      </c>
      <c r="E8142" s="21"/>
      <c r="F8142" s="24" t="str">
        <f t="shared" si="254"/>
        <v/>
      </c>
      <c r="G8142" s="24" t="s">
        <v>189</v>
      </c>
      <c r="I8142" s="23"/>
      <c r="J8142" s="23">
        <v>150</v>
      </c>
      <c r="K8142" s="23"/>
    </row>
    <row r="8143" spans="1:11" ht="12.75" customHeight="1" x14ac:dyDescent="0.25">
      <c r="A8143" s="20">
        <f t="shared" si="255"/>
        <v>43225.916666646939</v>
      </c>
      <c r="B8143" s="21"/>
      <c r="C8143" s="22">
        <v>0.25591000000000003</v>
      </c>
      <c r="D8143" s="21">
        <v>181.58510000000001</v>
      </c>
      <c r="E8143" s="21"/>
      <c r="F8143" s="24" t="str">
        <f t="shared" si="254"/>
        <v/>
      </c>
      <c r="G8143" s="24" t="s">
        <v>189</v>
      </c>
      <c r="I8143" s="23"/>
      <c r="J8143" s="23">
        <v>150</v>
      </c>
      <c r="K8143" s="23"/>
    </row>
    <row r="8144" spans="1:11" ht="12.75" customHeight="1" x14ac:dyDescent="0.25">
      <c r="A8144" s="20">
        <f t="shared" si="255"/>
        <v>43225.958333313603</v>
      </c>
      <c r="B8144" s="21">
        <v>63.506889999999999</v>
      </c>
      <c r="C8144" s="22">
        <v>0.26988000000000001</v>
      </c>
      <c r="D8144" s="21">
        <v>281.16579999999999</v>
      </c>
      <c r="E8144" s="21"/>
      <c r="F8144" s="24">
        <f t="shared" si="254"/>
        <v>63.506889999999999</v>
      </c>
      <c r="G8144" s="24">
        <v>63.506889999999999</v>
      </c>
      <c r="I8144" s="23"/>
      <c r="J8144" s="23">
        <v>150</v>
      </c>
      <c r="K8144" s="23"/>
    </row>
    <row r="8145" spans="1:11" ht="12.75" customHeight="1" x14ac:dyDescent="0.25">
      <c r="A8145" s="20">
        <f t="shared" si="255"/>
        <v>43225.999999980268</v>
      </c>
      <c r="B8145" s="21">
        <v>10.717560000000001</v>
      </c>
      <c r="C8145" s="22">
        <v>0.57382</v>
      </c>
      <c r="D8145" s="21">
        <v>268.68419999999998</v>
      </c>
      <c r="E8145" s="21"/>
      <c r="F8145" s="24">
        <f t="shared" si="254"/>
        <v>10.717560000000001</v>
      </c>
      <c r="G8145" s="24">
        <v>10.717560000000001</v>
      </c>
      <c r="I8145" s="23"/>
      <c r="J8145" s="23">
        <v>150</v>
      </c>
      <c r="K8145" s="23"/>
    </row>
    <row r="8146" spans="1:11" ht="12.75" customHeight="1" x14ac:dyDescent="0.25">
      <c r="A8146" s="20">
        <f t="shared" si="255"/>
        <v>43226.041666646932</v>
      </c>
      <c r="B8146" s="21">
        <v>4.8736499999999996</v>
      </c>
      <c r="C8146" s="22">
        <v>0.30945</v>
      </c>
      <c r="D8146" s="21">
        <v>256.61040000000003</v>
      </c>
      <c r="E8146" s="21"/>
      <c r="F8146" s="24">
        <f t="shared" si="254"/>
        <v>4.8736499999999996</v>
      </c>
      <c r="G8146" s="24">
        <v>4.8736499999999996</v>
      </c>
      <c r="I8146" s="23">
        <f>COUNTIF(G8146:G8169,"&gt;150")</f>
        <v>0</v>
      </c>
      <c r="J8146" s="23">
        <v>150</v>
      </c>
      <c r="K8146" s="23"/>
    </row>
    <row r="8147" spans="1:11" ht="12.75" customHeight="1" x14ac:dyDescent="0.25">
      <c r="A8147" s="20">
        <f t="shared" si="255"/>
        <v>43226.083333313596</v>
      </c>
      <c r="B8147" s="21">
        <v>5.22783</v>
      </c>
      <c r="C8147" s="22">
        <v>0.33145000000000002</v>
      </c>
      <c r="D8147" s="21">
        <v>271.82960000000003</v>
      </c>
      <c r="E8147" s="21"/>
      <c r="F8147" s="24">
        <f t="shared" si="254"/>
        <v>5.22783</v>
      </c>
      <c r="G8147" s="24">
        <v>5.22783</v>
      </c>
      <c r="I8147" s="23"/>
      <c r="J8147" s="23">
        <v>150</v>
      </c>
      <c r="K8147" s="23"/>
    </row>
    <row r="8148" spans="1:11" ht="12.75" customHeight="1" x14ac:dyDescent="0.25">
      <c r="A8148" s="20">
        <f t="shared" si="255"/>
        <v>43226.12499998026</v>
      </c>
      <c r="B8148" s="21"/>
      <c r="C8148" s="22">
        <v>0.34821999999999997</v>
      </c>
      <c r="D8148" s="21">
        <v>196.37370000000001</v>
      </c>
      <c r="E8148" s="21"/>
      <c r="F8148" s="24" t="str">
        <f t="shared" si="254"/>
        <v/>
      </c>
      <c r="G8148" s="24" t="s">
        <v>189</v>
      </c>
      <c r="I8148" s="23"/>
      <c r="J8148" s="23">
        <v>150</v>
      </c>
      <c r="K8148" s="23"/>
    </row>
    <row r="8149" spans="1:11" ht="12.75" customHeight="1" x14ac:dyDescent="0.25">
      <c r="A8149" s="20">
        <f t="shared" si="255"/>
        <v>43226.166666646925</v>
      </c>
      <c r="B8149" s="21">
        <v>2.8376700000000001</v>
      </c>
      <c r="C8149" s="22">
        <v>0.40234999999999999</v>
      </c>
      <c r="D8149" s="21">
        <v>264.81479999999999</v>
      </c>
      <c r="E8149" s="21"/>
      <c r="F8149" s="24">
        <f t="shared" si="254"/>
        <v>2.8376700000000001</v>
      </c>
      <c r="G8149" s="24">
        <v>2.8376700000000001</v>
      </c>
      <c r="I8149" s="23"/>
      <c r="J8149" s="23">
        <v>150</v>
      </c>
      <c r="K8149" s="23"/>
    </row>
    <row r="8150" spans="1:11" ht="12.75" customHeight="1" x14ac:dyDescent="0.25">
      <c r="A8150" s="20">
        <f t="shared" si="255"/>
        <v>43226.208333313589</v>
      </c>
      <c r="B8150" s="21">
        <v>4.6844599999999996</v>
      </c>
      <c r="C8150" s="22">
        <v>0.44974999999999998</v>
      </c>
      <c r="D8150" s="21">
        <v>255.61189999999999</v>
      </c>
      <c r="E8150" s="21"/>
      <c r="F8150" s="24">
        <f t="shared" si="254"/>
        <v>4.6844599999999996</v>
      </c>
      <c r="G8150" s="24">
        <v>4.6844599999999996</v>
      </c>
      <c r="I8150" s="23"/>
      <c r="J8150" s="23">
        <v>150</v>
      </c>
      <c r="K8150" s="23"/>
    </row>
    <row r="8151" spans="1:11" ht="12.75" customHeight="1" x14ac:dyDescent="0.25">
      <c r="A8151" s="20">
        <f t="shared" si="255"/>
        <v>43226.249999980253</v>
      </c>
      <c r="B8151" s="21">
        <v>26.444210000000002</v>
      </c>
      <c r="C8151" s="22">
        <v>0.39548</v>
      </c>
      <c r="D8151" s="21">
        <v>282.21809999999999</v>
      </c>
      <c r="E8151" s="21"/>
      <c r="F8151" s="24">
        <f t="shared" si="254"/>
        <v>26.444210000000002</v>
      </c>
      <c r="G8151" s="24">
        <v>26.444210000000002</v>
      </c>
      <c r="I8151" s="23"/>
      <c r="J8151" s="23">
        <v>150</v>
      </c>
      <c r="K8151" s="23"/>
    </row>
    <row r="8152" spans="1:11" ht="12.75" customHeight="1" x14ac:dyDescent="0.25">
      <c r="A8152" s="20">
        <f t="shared" si="255"/>
        <v>43226.291666646917</v>
      </c>
      <c r="B8152" s="21">
        <v>8.8645399999999999</v>
      </c>
      <c r="C8152" s="22">
        <v>0.47349999999999998</v>
      </c>
      <c r="D8152" s="21">
        <v>273.33730000000003</v>
      </c>
      <c r="E8152" s="21"/>
      <c r="F8152" s="24">
        <f t="shared" si="254"/>
        <v>8.8645399999999999</v>
      </c>
      <c r="G8152" s="24">
        <v>8.8645399999999999</v>
      </c>
      <c r="I8152" s="23"/>
      <c r="J8152" s="23">
        <v>150</v>
      </c>
      <c r="K8152" s="23"/>
    </row>
    <row r="8153" spans="1:11" ht="12.75" customHeight="1" x14ac:dyDescent="0.25">
      <c r="A8153" s="20">
        <f t="shared" si="255"/>
        <v>43226.333333313582</v>
      </c>
      <c r="B8153" s="21">
        <v>6.6141300000000003</v>
      </c>
      <c r="C8153" s="22">
        <v>2.4125399999999999</v>
      </c>
      <c r="D8153" s="21">
        <v>300.6069</v>
      </c>
      <c r="E8153" s="21"/>
      <c r="F8153" s="24">
        <f t="shared" si="254"/>
        <v>6.6141300000000003</v>
      </c>
      <c r="G8153" s="24">
        <v>6.6141300000000003</v>
      </c>
      <c r="I8153" s="23"/>
      <c r="J8153" s="23">
        <v>150</v>
      </c>
      <c r="K8153" s="23"/>
    </row>
    <row r="8154" spans="1:11" ht="12.75" customHeight="1" x14ac:dyDescent="0.25">
      <c r="A8154" s="20">
        <f t="shared" si="255"/>
        <v>43226.374999980246</v>
      </c>
      <c r="B8154" s="21">
        <v>-0.72904000000000002</v>
      </c>
      <c r="C8154" s="22">
        <v>1.0179800000000001</v>
      </c>
      <c r="D8154" s="21">
        <v>249.60480000000001</v>
      </c>
      <c r="E8154" s="21"/>
      <c r="F8154" s="24" t="str">
        <f t="shared" si="254"/>
        <v/>
      </c>
      <c r="G8154" s="24" t="s">
        <v>189</v>
      </c>
      <c r="I8154" s="23"/>
      <c r="J8154" s="23">
        <v>150</v>
      </c>
      <c r="K8154" s="23"/>
    </row>
    <row r="8155" spans="1:11" ht="12.75" customHeight="1" x14ac:dyDescent="0.25">
      <c r="A8155" s="20">
        <f t="shared" si="255"/>
        <v>43226.41666664691</v>
      </c>
      <c r="B8155" s="21">
        <v>6.2512499999999998</v>
      </c>
      <c r="C8155" s="22">
        <v>0.44993</v>
      </c>
      <c r="D8155" s="21">
        <v>217.4906</v>
      </c>
      <c r="E8155" s="21"/>
      <c r="F8155" s="24">
        <f t="shared" si="254"/>
        <v>6.2512499999999998</v>
      </c>
      <c r="G8155" s="24">
        <v>6.2512499999999998</v>
      </c>
      <c r="I8155" s="23"/>
      <c r="J8155" s="23">
        <v>150</v>
      </c>
      <c r="K8155" s="23"/>
    </row>
    <row r="8156" spans="1:11" ht="12.75" customHeight="1" x14ac:dyDescent="0.25">
      <c r="A8156" s="20">
        <f t="shared" si="255"/>
        <v>43226.458333313574</v>
      </c>
      <c r="B8156" s="21">
        <v>8.2010400000000008</v>
      </c>
      <c r="C8156" s="22">
        <v>0.43891999999999998</v>
      </c>
      <c r="D8156" s="21">
        <v>139.62280000000001</v>
      </c>
      <c r="E8156" s="21"/>
      <c r="F8156" s="24">
        <f t="shared" si="254"/>
        <v>8.2010400000000008</v>
      </c>
      <c r="G8156" s="24">
        <v>8.2010400000000008</v>
      </c>
      <c r="I8156" s="23"/>
      <c r="J8156" s="23">
        <v>150</v>
      </c>
      <c r="K8156" s="23"/>
    </row>
    <row r="8157" spans="1:11" ht="12.75" customHeight="1" x14ac:dyDescent="0.25">
      <c r="A8157" s="20">
        <f t="shared" si="255"/>
        <v>43226.499999980238</v>
      </c>
      <c r="B8157" s="21">
        <v>9.0466700000000007</v>
      </c>
      <c r="C8157" s="22">
        <v>0.42205999999999999</v>
      </c>
      <c r="D8157" s="21">
        <v>188.4675</v>
      </c>
      <c r="E8157" s="21"/>
      <c r="F8157" s="24">
        <f t="shared" si="254"/>
        <v>9.0466700000000007</v>
      </c>
      <c r="G8157" s="24">
        <v>9.0466700000000007</v>
      </c>
      <c r="I8157" s="23"/>
      <c r="J8157" s="23">
        <v>150</v>
      </c>
      <c r="K8157" s="23"/>
    </row>
    <row r="8158" spans="1:11" ht="12.75" customHeight="1" x14ac:dyDescent="0.25">
      <c r="A8158" s="20">
        <f t="shared" si="255"/>
        <v>43226.541666646903</v>
      </c>
      <c r="B8158" s="21">
        <v>2.4374600000000002</v>
      </c>
      <c r="C8158" s="22">
        <v>0.57720000000000005</v>
      </c>
      <c r="D8158" s="21">
        <v>13.066380000000001</v>
      </c>
      <c r="E8158" s="21"/>
      <c r="F8158" s="24">
        <f t="shared" si="254"/>
        <v>2.4374600000000002</v>
      </c>
      <c r="G8158" s="24">
        <v>2.4374600000000002</v>
      </c>
      <c r="I8158" s="23"/>
      <c r="J8158" s="23">
        <v>150</v>
      </c>
      <c r="K8158" s="23"/>
    </row>
    <row r="8159" spans="1:11" ht="12.75" customHeight="1" x14ac:dyDescent="0.25">
      <c r="A8159" s="20">
        <f t="shared" si="255"/>
        <v>43226.583333313567</v>
      </c>
      <c r="B8159" s="21">
        <v>10.2195</v>
      </c>
      <c r="C8159" s="22">
        <v>1.55324</v>
      </c>
      <c r="D8159" s="21">
        <v>351.5598</v>
      </c>
      <c r="E8159" s="21"/>
      <c r="F8159" s="24">
        <f t="shared" si="254"/>
        <v>10.2195</v>
      </c>
      <c r="G8159" s="24">
        <v>10.2195</v>
      </c>
      <c r="I8159" s="23"/>
      <c r="J8159" s="23">
        <v>150</v>
      </c>
      <c r="K8159" s="23"/>
    </row>
    <row r="8160" spans="1:11" ht="12.75" customHeight="1" x14ac:dyDescent="0.25">
      <c r="A8160" s="20">
        <f t="shared" si="255"/>
        <v>43226.624999980231</v>
      </c>
      <c r="B8160" s="21">
        <v>10.073169999999999</v>
      </c>
      <c r="C8160" s="22">
        <v>2.3437000000000001</v>
      </c>
      <c r="D8160" s="21">
        <v>284.06529999999998</v>
      </c>
      <c r="E8160" s="21"/>
      <c r="F8160" s="24">
        <f t="shared" si="254"/>
        <v>10.073169999999999</v>
      </c>
      <c r="G8160" s="24">
        <v>10.073169999999999</v>
      </c>
      <c r="I8160" s="23"/>
      <c r="J8160" s="23">
        <v>150</v>
      </c>
      <c r="K8160" s="23"/>
    </row>
    <row r="8161" spans="1:11" ht="12.75" customHeight="1" x14ac:dyDescent="0.25">
      <c r="A8161" s="20">
        <f t="shared" si="255"/>
        <v>43226.666666646895</v>
      </c>
      <c r="B8161" s="21">
        <v>15.574579999999999</v>
      </c>
      <c r="C8161" s="22">
        <v>4.2749800000000002</v>
      </c>
      <c r="D8161" s="21">
        <v>226.9546</v>
      </c>
      <c r="E8161" s="21"/>
      <c r="F8161" s="24">
        <f t="shared" si="254"/>
        <v>15.574579999999999</v>
      </c>
      <c r="G8161" s="24">
        <v>15.574579999999999</v>
      </c>
      <c r="I8161" s="23"/>
      <c r="J8161" s="23">
        <v>150</v>
      </c>
      <c r="K8161" s="23"/>
    </row>
    <row r="8162" spans="1:11" ht="12.75" customHeight="1" x14ac:dyDescent="0.25">
      <c r="A8162" s="20">
        <f t="shared" si="255"/>
        <v>43226.70833331356</v>
      </c>
      <c r="B8162" s="21">
        <v>4.7133799999999999</v>
      </c>
      <c r="C8162" s="22">
        <v>2.3606099999999999</v>
      </c>
      <c r="D8162" s="21">
        <v>234.08189999999999</v>
      </c>
      <c r="E8162" s="21"/>
      <c r="F8162" s="24">
        <f t="shared" si="254"/>
        <v>4.7133799999999999</v>
      </c>
      <c r="G8162" s="24">
        <v>4.7133799999999999</v>
      </c>
      <c r="I8162" s="23"/>
      <c r="J8162" s="23">
        <v>150</v>
      </c>
      <c r="K8162" s="23"/>
    </row>
    <row r="8163" spans="1:11" ht="12.75" customHeight="1" x14ac:dyDescent="0.25">
      <c r="A8163" s="20">
        <f t="shared" si="255"/>
        <v>43226.749999980224</v>
      </c>
      <c r="B8163" s="21">
        <v>1.97421</v>
      </c>
      <c r="C8163" s="22">
        <v>1.0987199999999999</v>
      </c>
      <c r="D8163" s="21">
        <v>237.5581</v>
      </c>
      <c r="E8163" s="21"/>
      <c r="F8163" s="24">
        <f t="shared" si="254"/>
        <v>1.97421</v>
      </c>
      <c r="G8163" s="24">
        <v>1.97421</v>
      </c>
      <c r="I8163" s="23"/>
      <c r="J8163" s="23">
        <v>150</v>
      </c>
      <c r="K8163" s="23"/>
    </row>
    <row r="8164" spans="1:11" ht="12.75" customHeight="1" x14ac:dyDescent="0.25">
      <c r="A8164" s="20">
        <f t="shared" si="255"/>
        <v>43226.791666646888</v>
      </c>
      <c r="B8164" s="21">
        <v>9.3562100000000008</v>
      </c>
      <c r="C8164" s="22">
        <v>0.21379000000000001</v>
      </c>
      <c r="D8164" s="21">
        <v>31.62266</v>
      </c>
      <c r="E8164" s="21"/>
      <c r="F8164" s="24">
        <f t="shared" si="254"/>
        <v>9.3562100000000008</v>
      </c>
      <c r="G8164" s="24">
        <v>9.3562100000000008</v>
      </c>
      <c r="I8164" s="23"/>
      <c r="J8164" s="23">
        <v>150</v>
      </c>
      <c r="K8164" s="23"/>
    </row>
    <row r="8165" spans="1:11" ht="12.75" customHeight="1" x14ac:dyDescent="0.25">
      <c r="A8165" s="20">
        <f t="shared" si="255"/>
        <v>43226.833333313552</v>
      </c>
      <c r="B8165" s="21">
        <v>3.1159599999999998</v>
      </c>
      <c r="C8165" s="22">
        <v>0.37674000000000002</v>
      </c>
      <c r="D8165" s="21">
        <v>299.17829999999998</v>
      </c>
      <c r="E8165" s="21"/>
      <c r="F8165" s="24">
        <f t="shared" si="254"/>
        <v>3.1159599999999998</v>
      </c>
      <c r="G8165" s="24">
        <v>3.1159599999999998</v>
      </c>
      <c r="I8165" s="23"/>
      <c r="J8165" s="23">
        <v>150</v>
      </c>
      <c r="K8165" s="23"/>
    </row>
    <row r="8166" spans="1:11" ht="12.75" customHeight="1" x14ac:dyDescent="0.25">
      <c r="A8166" s="20">
        <f t="shared" si="255"/>
        <v>43226.874999980217</v>
      </c>
      <c r="B8166" s="21">
        <v>4.54908</v>
      </c>
      <c r="C8166" s="22">
        <v>0.26030999999999999</v>
      </c>
      <c r="D8166" s="21">
        <v>89.969430000000003</v>
      </c>
      <c r="E8166" s="21"/>
      <c r="F8166" s="24">
        <f t="shared" si="254"/>
        <v>4.54908</v>
      </c>
      <c r="G8166" s="24">
        <v>4.54908</v>
      </c>
      <c r="I8166" s="23"/>
      <c r="J8166" s="23">
        <v>150</v>
      </c>
      <c r="K8166" s="23"/>
    </row>
    <row r="8167" spans="1:11" ht="12.75" customHeight="1" x14ac:dyDescent="0.25">
      <c r="A8167" s="20">
        <f t="shared" si="255"/>
        <v>43226.916666646881</v>
      </c>
      <c r="B8167" s="21">
        <v>1.2797099999999999</v>
      </c>
      <c r="C8167" s="22">
        <v>0.44424000000000002</v>
      </c>
      <c r="D8167" s="21">
        <v>33.59395</v>
      </c>
      <c r="E8167" s="21"/>
      <c r="F8167" s="24">
        <f t="shared" si="254"/>
        <v>1.2797099999999999</v>
      </c>
      <c r="G8167" s="24">
        <v>1.2797099999999999</v>
      </c>
      <c r="I8167" s="23"/>
      <c r="J8167" s="23">
        <v>150</v>
      </c>
      <c r="K8167" s="23"/>
    </row>
    <row r="8168" spans="1:11" ht="12.75" customHeight="1" x14ac:dyDescent="0.25">
      <c r="A8168" s="20">
        <f t="shared" si="255"/>
        <v>43226.958333313545</v>
      </c>
      <c r="B8168" s="21">
        <v>5.1377100000000002</v>
      </c>
      <c r="C8168" s="22">
        <v>0.22151000000000001</v>
      </c>
      <c r="D8168" s="21">
        <v>345.90109999999999</v>
      </c>
      <c r="E8168" s="21"/>
      <c r="F8168" s="24">
        <f t="shared" si="254"/>
        <v>5.1377100000000002</v>
      </c>
      <c r="G8168" s="24">
        <v>5.1377100000000002</v>
      </c>
      <c r="I8168" s="23"/>
      <c r="J8168" s="23">
        <v>150</v>
      </c>
      <c r="K8168" s="23"/>
    </row>
    <row r="8169" spans="1:11" ht="12.75" customHeight="1" x14ac:dyDescent="0.25">
      <c r="A8169" s="20">
        <f t="shared" si="255"/>
        <v>43226.999999980209</v>
      </c>
      <c r="B8169" s="21">
        <v>0.55266999999999999</v>
      </c>
      <c r="C8169" s="22">
        <v>0.39445000000000002</v>
      </c>
      <c r="D8169" s="21">
        <v>288.96140000000003</v>
      </c>
      <c r="E8169" s="21"/>
      <c r="F8169" s="24">
        <f t="shared" si="254"/>
        <v>0.55266999999999999</v>
      </c>
      <c r="G8169" s="24">
        <v>0.55266999999999999</v>
      </c>
      <c r="I8169" s="23"/>
      <c r="J8169" s="23">
        <v>150</v>
      </c>
      <c r="K8169" s="23"/>
    </row>
    <row r="8170" spans="1:11" ht="12.75" customHeight="1" x14ac:dyDescent="0.25">
      <c r="A8170" s="20">
        <f t="shared" si="255"/>
        <v>43227.041666646874</v>
      </c>
      <c r="B8170" s="21">
        <v>8.8650000000000002</v>
      </c>
      <c r="C8170" s="22">
        <v>0.32277</v>
      </c>
      <c r="D8170" s="21">
        <v>278.0027</v>
      </c>
      <c r="E8170" s="21"/>
      <c r="F8170" s="24">
        <f t="shared" si="254"/>
        <v>8.8650000000000002</v>
      </c>
      <c r="G8170" s="24">
        <v>8.8650000000000002</v>
      </c>
      <c r="I8170" s="23">
        <f>COUNTIF(G8170:G8193,"&gt;150")</f>
        <v>0</v>
      </c>
      <c r="J8170" s="23">
        <v>150</v>
      </c>
      <c r="K8170" s="23"/>
    </row>
    <row r="8171" spans="1:11" ht="12.75" customHeight="1" x14ac:dyDescent="0.25">
      <c r="A8171" s="20">
        <f t="shared" si="255"/>
        <v>43227.083333313538</v>
      </c>
      <c r="B8171" s="21"/>
      <c r="C8171" s="22">
        <v>0.26218999999999998</v>
      </c>
      <c r="D8171" s="21">
        <v>237.04079999999999</v>
      </c>
      <c r="E8171" s="21"/>
      <c r="F8171" s="24" t="str">
        <f t="shared" si="254"/>
        <v/>
      </c>
      <c r="G8171" s="24" t="s">
        <v>189</v>
      </c>
      <c r="I8171" s="23"/>
      <c r="J8171" s="23">
        <v>150</v>
      </c>
      <c r="K8171" s="23"/>
    </row>
    <row r="8172" spans="1:11" ht="12.75" customHeight="1" x14ac:dyDescent="0.25">
      <c r="A8172" s="20">
        <f t="shared" si="255"/>
        <v>43227.124999980202</v>
      </c>
      <c r="B8172" s="21">
        <v>16.60135</v>
      </c>
      <c r="C8172" s="22">
        <v>0.52044000000000001</v>
      </c>
      <c r="D8172" s="21">
        <v>196.66589999999999</v>
      </c>
      <c r="E8172" s="21"/>
      <c r="F8172" s="24">
        <f t="shared" si="254"/>
        <v>16.60135</v>
      </c>
      <c r="G8172" s="24">
        <v>16.60135</v>
      </c>
      <c r="I8172" s="23"/>
      <c r="J8172" s="23">
        <v>150</v>
      </c>
      <c r="K8172" s="23"/>
    </row>
    <row r="8173" spans="1:11" ht="12.75" customHeight="1" x14ac:dyDescent="0.25">
      <c r="A8173" s="20">
        <f t="shared" si="255"/>
        <v>43227.166666646866</v>
      </c>
      <c r="B8173" s="21">
        <v>-1.95363</v>
      </c>
      <c r="C8173" s="22">
        <v>0.76341999999999999</v>
      </c>
      <c r="D8173" s="21">
        <v>332.31779999999998</v>
      </c>
      <c r="E8173" s="21"/>
      <c r="F8173" s="24" t="str">
        <f t="shared" si="254"/>
        <v/>
      </c>
      <c r="G8173" s="24" t="s">
        <v>189</v>
      </c>
      <c r="I8173" s="23"/>
      <c r="J8173" s="23">
        <v>150</v>
      </c>
      <c r="K8173" s="23"/>
    </row>
    <row r="8174" spans="1:11" ht="12.75" customHeight="1" x14ac:dyDescent="0.25">
      <c r="A8174" s="20">
        <f t="shared" si="255"/>
        <v>43227.208333313531</v>
      </c>
      <c r="B8174" s="21">
        <v>6.1483299999999996</v>
      </c>
      <c r="C8174" s="22">
        <v>0.30170000000000002</v>
      </c>
      <c r="D8174" s="21">
        <v>252.05969999999999</v>
      </c>
      <c r="E8174" s="21"/>
      <c r="F8174" s="24">
        <f t="shared" si="254"/>
        <v>6.1483299999999996</v>
      </c>
      <c r="G8174" s="24">
        <v>6.1483299999999996</v>
      </c>
      <c r="I8174" s="23"/>
      <c r="J8174" s="23">
        <v>150</v>
      </c>
      <c r="K8174" s="23"/>
    </row>
    <row r="8175" spans="1:11" ht="12.75" customHeight="1" x14ac:dyDescent="0.25">
      <c r="A8175" s="20">
        <f t="shared" si="255"/>
        <v>43227.249999980195</v>
      </c>
      <c r="B8175" s="21">
        <v>4.3215399999999997</v>
      </c>
      <c r="C8175" s="22">
        <v>0.31880999999999998</v>
      </c>
      <c r="D8175" s="21">
        <v>230.0985</v>
      </c>
      <c r="E8175" s="21"/>
      <c r="F8175" s="24">
        <f t="shared" si="254"/>
        <v>4.3215399999999997</v>
      </c>
      <c r="G8175" s="24">
        <v>4.3215399999999997</v>
      </c>
      <c r="I8175" s="23"/>
      <c r="J8175" s="23">
        <v>150</v>
      </c>
      <c r="K8175" s="23"/>
    </row>
    <row r="8176" spans="1:11" ht="12.75" customHeight="1" x14ac:dyDescent="0.25">
      <c r="A8176" s="20">
        <f t="shared" si="255"/>
        <v>43227.291666646859</v>
      </c>
      <c r="B8176" s="21">
        <v>5.0348300000000004</v>
      </c>
      <c r="C8176" s="22">
        <v>0.61426000000000003</v>
      </c>
      <c r="D8176" s="21">
        <v>269.5668</v>
      </c>
      <c r="E8176" s="21"/>
      <c r="F8176" s="24">
        <f t="shared" si="254"/>
        <v>5.0348300000000004</v>
      </c>
      <c r="G8176" s="24">
        <v>5.0348300000000004</v>
      </c>
      <c r="I8176" s="23"/>
      <c r="J8176" s="23">
        <v>150</v>
      </c>
      <c r="K8176" s="23"/>
    </row>
    <row r="8177" spans="1:11" ht="12.75" customHeight="1" x14ac:dyDescent="0.25">
      <c r="A8177" s="20">
        <f t="shared" si="255"/>
        <v>43227.333333313523</v>
      </c>
      <c r="B8177" s="21">
        <v>7.2996299999999996</v>
      </c>
      <c r="C8177" s="22">
        <v>0.50088999999999995</v>
      </c>
      <c r="D8177" s="21">
        <v>249.5137</v>
      </c>
      <c r="E8177" s="21"/>
      <c r="F8177" s="24">
        <f t="shared" si="254"/>
        <v>7.2996299999999996</v>
      </c>
      <c r="G8177" s="24">
        <v>7.2996299999999996</v>
      </c>
      <c r="I8177" s="23"/>
      <c r="J8177" s="23">
        <v>150</v>
      </c>
      <c r="K8177" s="23"/>
    </row>
    <row r="8178" spans="1:11" ht="12.75" customHeight="1" x14ac:dyDescent="0.25">
      <c r="A8178" s="20">
        <f t="shared" si="255"/>
        <v>43227.374999980188</v>
      </c>
      <c r="B8178" s="21">
        <v>-1.9577500000000001</v>
      </c>
      <c r="C8178" s="22">
        <v>0.38289000000000001</v>
      </c>
      <c r="D8178" s="21">
        <v>90.685010000000005</v>
      </c>
      <c r="E8178" s="21"/>
      <c r="F8178" s="24" t="str">
        <f t="shared" si="254"/>
        <v/>
      </c>
      <c r="G8178" s="24" t="s">
        <v>189</v>
      </c>
      <c r="I8178" s="23"/>
      <c r="J8178" s="23">
        <v>150</v>
      </c>
      <c r="K8178" s="23"/>
    </row>
    <row r="8179" spans="1:11" ht="12.75" customHeight="1" x14ac:dyDescent="0.25">
      <c r="A8179" s="20">
        <f t="shared" si="255"/>
        <v>43227.416666646852</v>
      </c>
      <c r="B8179" s="21"/>
      <c r="C8179" s="22">
        <v>2.1514199999999999</v>
      </c>
      <c r="D8179" s="21">
        <v>257.23500000000001</v>
      </c>
      <c r="E8179" s="21"/>
      <c r="F8179" s="24" t="str">
        <f t="shared" si="254"/>
        <v/>
      </c>
      <c r="G8179" s="24" t="s">
        <v>189</v>
      </c>
      <c r="I8179" s="23"/>
      <c r="J8179" s="23">
        <v>150</v>
      </c>
      <c r="K8179" s="23"/>
    </row>
    <row r="8180" spans="1:11" ht="12.75" customHeight="1" x14ac:dyDescent="0.25">
      <c r="A8180" s="20">
        <f t="shared" si="255"/>
        <v>43227.458333313516</v>
      </c>
      <c r="B8180" s="21">
        <v>7.2455800000000004</v>
      </c>
      <c r="C8180" s="22">
        <v>3.1465100000000001</v>
      </c>
      <c r="D8180" s="21">
        <v>213.46729999999999</v>
      </c>
      <c r="E8180" s="21"/>
      <c r="F8180" s="24">
        <f t="shared" si="254"/>
        <v>7.2455800000000004</v>
      </c>
      <c r="G8180" s="24">
        <v>7.2455800000000004</v>
      </c>
      <c r="I8180" s="23"/>
      <c r="J8180" s="23">
        <v>150</v>
      </c>
      <c r="K8180" s="23"/>
    </row>
    <row r="8181" spans="1:11" ht="12.75" customHeight="1" x14ac:dyDescent="0.25">
      <c r="A8181" s="20">
        <f t="shared" si="255"/>
        <v>43227.49999998018</v>
      </c>
      <c r="B8181" s="21">
        <v>34.84554</v>
      </c>
      <c r="C8181" s="22">
        <v>4.3996899999999997</v>
      </c>
      <c r="D8181" s="21">
        <v>220.18989999999999</v>
      </c>
      <c r="E8181" s="21"/>
      <c r="F8181" s="24">
        <f t="shared" si="254"/>
        <v>34.84554</v>
      </c>
      <c r="G8181" s="24">
        <v>34.84554</v>
      </c>
      <c r="I8181" s="23"/>
      <c r="J8181" s="23">
        <v>150</v>
      </c>
      <c r="K8181" s="23"/>
    </row>
    <row r="8182" spans="1:11" ht="12.75" customHeight="1" x14ac:dyDescent="0.25">
      <c r="A8182" s="20">
        <f t="shared" si="255"/>
        <v>43227.541666646845</v>
      </c>
      <c r="B8182" s="21">
        <v>36.333069999999999</v>
      </c>
      <c r="C8182" s="22">
        <v>3.9495200000000001</v>
      </c>
      <c r="D8182" s="21">
        <v>221.79859999999999</v>
      </c>
      <c r="E8182" s="21"/>
      <c r="F8182" s="24">
        <f t="shared" si="254"/>
        <v>36.333069999999999</v>
      </c>
      <c r="G8182" s="24">
        <v>36.333069999999999</v>
      </c>
      <c r="I8182" s="23"/>
      <c r="J8182" s="23">
        <v>150</v>
      </c>
      <c r="K8182" s="23"/>
    </row>
    <row r="8183" spans="1:11" ht="12.75" customHeight="1" x14ac:dyDescent="0.25">
      <c r="A8183" s="20">
        <f t="shared" si="255"/>
        <v>43227.583333313509</v>
      </c>
      <c r="B8183" s="21">
        <v>37.551879999999997</v>
      </c>
      <c r="C8183" s="22">
        <v>3.6948400000000001</v>
      </c>
      <c r="D8183" s="21">
        <v>214.8526</v>
      </c>
      <c r="E8183" s="21"/>
      <c r="F8183" s="24">
        <f t="shared" si="254"/>
        <v>37.551879999999997</v>
      </c>
      <c r="G8183" s="24">
        <v>37.551879999999997</v>
      </c>
      <c r="I8183" s="23"/>
      <c r="J8183" s="23">
        <v>150</v>
      </c>
      <c r="K8183" s="23"/>
    </row>
    <row r="8184" spans="1:11" ht="12.75" customHeight="1" x14ac:dyDescent="0.25">
      <c r="A8184" s="20">
        <f t="shared" si="255"/>
        <v>43227.624999980173</v>
      </c>
      <c r="B8184" s="21">
        <v>34.640909999999998</v>
      </c>
      <c r="C8184" s="22">
        <v>3.65435</v>
      </c>
      <c r="D8184" s="21">
        <v>214.9786</v>
      </c>
      <c r="E8184" s="21"/>
      <c r="F8184" s="24">
        <f t="shared" si="254"/>
        <v>34.640909999999998</v>
      </c>
      <c r="G8184" s="24">
        <v>34.640909999999998</v>
      </c>
      <c r="I8184" s="23"/>
      <c r="J8184" s="23">
        <v>150</v>
      </c>
      <c r="K8184" s="23"/>
    </row>
    <row r="8185" spans="1:11" ht="12.75" customHeight="1" x14ac:dyDescent="0.25">
      <c r="A8185" s="20">
        <f t="shared" si="255"/>
        <v>43227.666666646837</v>
      </c>
      <c r="B8185" s="21">
        <v>31.061579999999999</v>
      </c>
      <c r="C8185" s="22">
        <v>3.1706500000000002</v>
      </c>
      <c r="D8185" s="21">
        <v>214.84739999999999</v>
      </c>
      <c r="E8185" s="21"/>
      <c r="F8185" s="24">
        <f t="shared" si="254"/>
        <v>31.061579999999999</v>
      </c>
      <c r="G8185" s="24">
        <v>31.061579999999999</v>
      </c>
      <c r="I8185" s="23"/>
      <c r="J8185" s="23">
        <v>150</v>
      </c>
      <c r="K8185" s="23"/>
    </row>
    <row r="8186" spans="1:11" ht="12.75" customHeight="1" x14ac:dyDescent="0.25">
      <c r="A8186" s="20">
        <f t="shared" si="255"/>
        <v>43227.708333313501</v>
      </c>
      <c r="B8186" s="21">
        <v>54.87471</v>
      </c>
      <c r="C8186" s="22">
        <v>3.19896</v>
      </c>
      <c r="D8186" s="21">
        <v>212.55539999999999</v>
      </c>
      <c r="E8186" s="21"/>
      <c r="F8186" s="24">
        <f t="shared" si="254"/>
        <v>54.87471</v>
      </c>
      <c r="G8186" s="24">
        <v>54.87471</v>
      </c>
      <c r="I8186" s="23"/>
      <c r="J8186" s="23">
        <v>150</v>
      </c>
      <c r="K8186" s="23"/>
    </row>
    <row r="8187" spans="1:11" ht="12.75" customHeight="1" x14ac:dyDescent="0.25">
      <c r="A8187" s="20">
        <f t="shared" si="255"/>
        <v>43227.749999980166</v>
      </c>
      <c r="B8187" s="21">
        <v>41.81588</v>
      </c>
      <c r="C8187" s="22">
        <v>1.98712</v>
      </c>
      <c r="D8187" s="21">
        <v>228.6377</v>
      </c>
      <c r="E8187" s="21"/>
      <c r="F8187" s="24">
        <f t="shared" si="254"/>
        <v>41.81588</v>
      </c>
      <c r="G8187" s="24">
        <v>41.81588</v>
      </c>
      <c r="I8187" s="23"/>
      <c r="J8187" s="23">
        <v>150</v>
      </c>
      <c r="K8187" s="23"/>
    </row>
    <row r="8188" spans="1:11" ht="12.75" customHeight="1" x14ac:dyDescent="0.25">
      <c r="A8188" s="20">
        <f t="shared" si="255"/>
        <v>43227.79166664683</v>
      </c>
      <c r="B8188" s="21">
        <v>13.62825</v>
      </c>
      <c r="C8188" s="22">
        <v>0.95455999999999996</v>
      </c>
      <c r="D8188" s="21">
        <v>268.26830000000001</v>
      </c>
      <c r="E8188" s="21"/>
      <c r="F8188" s="24">
        <f t="shared" si="254"/>
        <v>13.62825</v>
      </c>
      <c r="G8188" s="24">
        <v>13.62825</v>
      </c>
      <c r="I8188" s="23"/>
      <c r="J8188" s="23">
        <v>150</v>
      </c>
      <c r="K8188" s="23"/>
    </row>
    <row r="8189" spans="1:11" ht="12.75" customHeight="1" x14ac:dyDescent="0.25">
      <c r="A8189" s="20">
        <f t="shared" si="255"/>
        <v>43227.833333313494</v>
      </c>
      <c r="B8189" s="21">
        <v>17.21508</v>
      </c>
      <c r="C8189" s="22">
        <v>0.54854000000000003</v>
      </c>
      <c r="D8189" s="21">
        <v>260.94229999999999</v>
      </c>
      <c r="E8189" s="21"/>
      <c r="F8189" s="24">
        <f t="shared" si="254"/>
        <v>17.21508</v>
      </c>
      <c r="G8189" s="24">
        <v>17.21508</v>
      </c>
      <c r="I8189" s="23"/>
      <c r="J8189" s="23">
        <v>150</v>
      </c>
      <c r="K8189" s="23"/>
    </row>
    <row r="8190" spans="1:11" ht="12.75" customHeight="1" x14ac:dyDescent="0.25">
      <c r="A8190" s="20">
        <f t="shared" si="255"/>
        <v>43227.874999980158</v>
      </c>
      <c r="B8190" s="21">
        <v>17.018709999999999</v>
      </c>
      <c r="C8190" s="22">
        <v>1.21424</v>
      </c>
      <c r="D8190" s="21">
        <v>285.55650000000003</v>
      </c>
      <c r="E8190" s="21"/>
      <c r="F8190" s="24">
        <f t="shared" si="254"/>
        <v>17.018709999999999</v>
      </c>
      <c r="G8190" s="24">
        <v>17.018709999999999</v>
      </c>
      <c r="I8190" s="23"/>
      <c r="J8190" s="23">
        <v>150</v>
      </c>
      <c r="K8190" s="23"/>
    </row>
    <row r="8191" spans="1:11" ht="12.75" customHeight="1" x14ac:dyDescent="0.25">
      <c r="A8191" s="20">
        <f t="shared" si="255"/>
        <v>43227.916666646823</v>
      </c>
      <c r="B8191" s="21">
        <v>1.50383</v>
      </c>
      <c r="C8191" s="22">
        <v>1.57586</v>
      </c>
      <c r="D8191" s="21">
        <v>265.98419999999999</v>
      </c>
      <c r="E8191" s="21"/>
      <c r="F8191" s="24">
        <f t="shared" si="254"/>
        <v>1.50383</v>
      </c>
      <c r="G8191" s="24">
        <v>1.50383</v>
      </c>
      <c r="I8191" s="23"/>
      <c r="J8191" s="23">
        <v>150</v>
      </c>
      <c r="K8191" s="23"/>
    </row>
    <row r="8192" spans="1:11" ht="12.75" customHeight="1" x14ac:dyDescent="0.25">
      <c r="A8192" s="20">
        <f t="shared" si="255"/>
        <v>43227.958333313487</v>
      </c>
      <c r="B8192" s="21">
        <v>6.12392</v>
      </c>
      <c r="C8192" s="22">
        <v>1.01566</v>
      </c>
      <c r="D8192" s="21">
        <v>307.71120000000002</v>
      </c>
      <c r="E8192" s="21"/>
      <c r="F8192" s="24">
        <f t="shared" si="254"/>
        <v>6.12392</v>
      </c>
      <c r="G8192" s="24">
        <v>6.12392</v>
      </c>
      <c r="I8192" s="23"/>
      <c r="J8192" s="23">
        <v>150</v>
      </c>
      <c r="K8192" s="23"/>
    </row>
    <row r="8193" spans="1:11" ht="12.75" customHeight="1" x14ac:dyDescent="0.25">
      <c r="A8193" s="20">
        <f t="shared" si="255"/>
        <v>43227.999999980151</v>
      </c>
      <c r="B8193" s="21">
        <v>12.692</v>
      </c>
      <c r="C8193" s="22">
        <v>0.92222999999999999</v>
      </c>
      <c r="D8193" s="21">
        <v>301.5908</v>
      </c>
      <c r="E8193" s="21"/>
      <c r="F8193" s="24">
        <f t="shared" si="254"/>
        <v>12.692</v>
      </c>
      <c r="G8193" s="24">
        <v>12.692</v>
      </c>
      <c r="I8193" s="23"/>
      <c r="J8193" s="23">
        <v>150</v>
      </c>
      <c r="K8193" s="23"/>
    </row>
    <row r="8194" spans="1:11" ht="12.75" customHeight="1" x14ac:dyDescent="0.25">
      <c r="A8194" s="20">
        <f t="shared" si="255"/>
        <v>43228.041666646815</v>
      </c>
      <c r="B8194" s="21">
        <v>16.19895</v>
      </c>
      <c r="C8194" s="22">
        <v>0.60262000000000004</v>
      </c>
      <c r="D8194" s="21">
        <v>146.89279999999999</v>
      </c>
      <c r="E8194" s="21"/>
      <c r="F8194" s="24">
        <f t="shared" si="254"/>
        <v>16.19895</v>
      </c>
      <c r="G8194" s="24">
        <v>16.19895</v>
      </c>
      <c r="I8194" s="23">
        <f>COUNTIF(G8194:G8217,"&gt;150")</f>
        <v>0</v>
      </c>
      <c r="J8194" s="23">
        <v>150</v>
      </c>
      <c r="K8194" s="23"/>
    </row>
    <row r="8195" spans="1:11" ht="12.75" customHeight="1" x14ac:dyDescent="0.25">
      <c r="A8195" s="20">
        <f t="shared" si="255"/>
        <v>43228.08333331348</v>
      </c>
      <c r="B8195" s="21">
        <v>6.0744199999999999</v>
      </c>
      <c r="C8195" s="22">
        <v>0.50468000000000002</v>
      </c>
      <c r="D8195" s="21">
        <v>52.435780000000001</v>
      </c>
      <c r="E8195" s="21"/>
      <c r="F8195" s="24">
        <f t="shared" si="254"/>
        <v>6.0744199999999999</v>
      </c>
      <c r="G8195" s="24">
        <v>6.0744199999999999</v>
      </c>
      <c r="I8195" s="23"/>
      <c r="J8195" s="23">
        <v>150</v>
      </c>
      <c r="K8195" s="23"/>
    </row>
    <row r="8196" spans="1:11" ht="12.75" customHeight="1" x14ac:dyDescent="0.25">
      <c r="A8196" s="20">
        <f t="shared" si="255"/>
        <v>43228.124999980144</v>
      </c>
      <c r="B8196" s="21">
        <v>6.49383</v>
      </c>
      <c r="C8196" s="22">
        <v>0.49395</v>
      </c>
      <c r="D8196" s="21">
        <v>43.18817</v>
      </c>
      <c r="E8196" s="21"/>
      <c r="F8196" s="24">
        <f t="shared" si="254"/>
        <v>6.49383</v>
      </c>
      <c r="G8196" s="24">
        <v>6.49383</v>
      </c>
      <c r="I8196" s="23"/>
      <c r="J8196" s="23">
        <v>150</v>
      </c>
      <c r="K8196" s="23"/>
    </row>
    <row r="8197" spans="1:11" ht="12.75" customHeight="1" x14ac:dyDescent="0.25">
      <c r="A8197" s="20">
        <f t="shared" si="255"/>
        <v>43228.166666646808</v>
      </c>
      <c r="B8197" s="21">
        <v>5.2069200000000002</v>
      </c>
      <c r="C8197" s="22">
        <v>0.40340999999999999</v>
      </c>
      <c r="D8197" s="21">
        <v>120.2734</v>
      </c>
      <c r="E8197" s="21"/>
      <c r="F8197" s="24">
        <f t="shared" si="254"/>
        <v>5.2069200000000002</v>
      </c>
      <c r="G8197" s="24">
        <v>5.2069200000000002</v>
      </c>
      <c r="I8197" s="23"/>
      <c r="J8197" s="23">
        <v>150</v>
      </c>
      <c r="K8197" s="23"/>
    </row>
    <row r="8198" spans="1:11" ht="12.75" customHeight="1" x14ac:dyDescent="0.25">
      <c r="A8198" s="20">
        <f t="shared" si="255"/>
        <v>43228.208333313472</v>
      </c>
      <c r="B8198" s="21">
        <v>4.2882899999999999</v>
      </c>
      <c r="C8198" s="22">
        <v>0.45014999999999999</v>
      </c>
      <c r="D8198" s="21">
        <v>37.205649999999999</v>
      </c>
      <c r="E8198" s="21"/>
      <c r="F8198" s="24">
        <f t="shared" si="254"/>
        <v>4.2882899999999999</v>
      </c>
      <c r="G8198" s="24">
        <v>4.2882899999999999</v>
      </c>
      <c r="I8198" s="23"/>
      <c r="J8198" s="23">
        <v>150</v>
      </c>
      <c r="K8198" s="23"/>
    </row>
    <row r="8199" spans="1:11" ht="12.75" customHeight="1" x14ac:dyDescent="0.25">
      <c r="A8199" s="20">
        <f t="shared" si="255"/>
        <v>43228.249999980137</v>
      </c>
      <c r="B8199" s="21">
        <v>3.9798800000000001</v>
      </c>
      <c r="C8199" s="22">
        <v>0.89773000000000003</v>
      </c>
      <c r="D8199" s="21">
        <v>100.21599999999999</v>
      </c>
      <c r="E8199" s="21"/>
      <c r="F8199" s="24">
        <f t="shared" si="254"/>
        <v>3.9798800000000001</v>
      </c>
      <c r="G8199" s="24">
        <v>3.9798800000000001</v>
      </c>
      <c r="I8199" s="23"/>
      <c r="J8199" s="23">
        <v>150</v>
      </c>
      <c r="K8199" s="23"/>
    </row>
    <row r="8200" spans="1:11" ht="12.75" customHeight="1" x14ac:dyDescent="0.25">
      <c r="A8200" s="20">
        <f t="shared" si="255"/>
        <v>43228.291666646801</v>
      </c>
      <c r="B8200" s="21">
        <v>6.5895400000000004</v>
      </c>
      <c r="C8200" s="22">
        <v>0.36559000000000003</v>
      </c>
      <c r="D8200" s="21">
        <v>57.46705</v>
      </c>
      <c r="E8200" s="21"/>
      <c r="F8200" s="24">
        <f t="shared" si="254"/>
        <v>6.5895400000000004</v>
      </c>
      <c r="G8200" s="24">
        <v>6.5895400000000004</v>
      </c>
      <c r="I8200" s="23"/>
      <c r="J8200" s="23">
        <v>150</v>
      </c>
      <c r="K8200" s="23"/>
    </row>
    <row r="8201" spans="1:11" ht="12.75" customHeight="1" x14ac:dyDescent="0.25">
      <c r="A8201" s="20">
        <f t="shared" si="255"/>
        <v>43228.333333313465</v>
      </c>
      <c r="B8201" s="21">
        <v>5.06433</v>
      </c>
      <c r="C8201" s="22">
        <v>0.37115999999999999</v>
      </c>
      <c r="D8201" s="21">
        <v>93.712869999999995</v>
      </c>
      <c r="E8201" s="21"/>
      <c r="F8201" s="24">
        <f t="shared" si="254"/>
        <v>5.06433</v>
      </c>
      <c r="G8201" s="24">
        <v>5.06433</v>
      </c>
      <c r="I8201" s="23"/>
      <c r="J8201" s="23">
        <v>150</v>
      </c>
      <c r="K8201" s="23"/>
    </row>
    <row r="8202" spans="1:11" ht="12.75" customHeight="1" x14ac:dyDescent="0.25">
      <c r="A8202" s="20">
        <f t="shared" si="255"/>
        <v>43228.374999980129</v>
      </c>
      <c r="B8202" s="21">
        <v>7.5168799999999996</v>
      </c>
      <c r="C8202" s="22">
        <v>0.31303999999999998</v>
      </c>
      <c r="D8202" s="21">
        <v>47.425980000000003</v>
      </c>
      <c r="E8202" s="21"/>
      <c r="F8202" s="24">
        <f t="shared" si="254"/>
        <v>7.5168799999999996</v>
      </c>
      <c r="G8202" s="24">
        <v>7.5168799999999996</v>
      </c>
      <c r="I8202" s="23"/>
      <c r="J8202" s="23">
        <v>150</v>
      </c>
      <c r="K8202" s="23"/>
    </row>
    <row r="8203" spans="1:11" ht="12.75" customHeight="1" x14ac:dyDescent="0.25">
      <c r="A8203" s="20">
        <f t="shared" si="255"/>
        <v>43228.416666646794</v>
      </c>
      <c r="B8203" s="21">
        <v>8.5495000000000001</v>
      </c>
      <c r="C8203" s="22">
        <v>1.0704100000000001</v>
      </c>
      <c r="D8203" s="21">
        <v>103.8839</v>
      </c>
      <c r="E8203" s="21"/>
      <c r="F8203" s="24">
        <f t="shared" ref="F8203:F8266" si="256">IF(AND(B8203&gt;0,ISNUMBER(B8203)),B8203,"")</f>
        <v>8.5495000000000001</v>
      </c>
      <c r="G8203" s="24">
        <v>8.5495000000000001</v>
      </c>
      <c r="I8203" s="23"/>
      <c r="J8203" s="23">
        <v>150</v>
      </c>
      <c r="K8203" s="23"/>
    </row>
    <row r="8204" spans="1:11" ht="12.75" customHeight="1" x14ac:dyDescent="0.25">
      <c r="A8204" s="20">
        <f t="shared" ref="A8204:A8267" si="257">A8203+1/24</f>
        <v>43228.458333313458</v>
      </c>
      <c r="B8204" s="21">
        <v>69.401120000000006</v>
      </c>
      <c r="C8204" s="22">
        <v>2.96068</v>
      </c>
      <c r="D8204" s="21">
        <v>249.5504</v>
      </c>
      <c r="E8204" s="21"/>
      <c r="F8204" s="24">
        <f t="shared" si="256"/>
        <v>69.401120000000006</v>
      </c>
      <c r="G8204" s="24">
        <v>69.401120000000006</v>
      </c>
      <c r="I8204" s="23"/>
      <c r="J8204" s="23">
        <v>150</v>
      </c>
      <c r="K8204" s="23"/>
    </row>
    <row r="8205" spans="1:11" ht="12.75" customHeight="1" x14ac:dyDescent="0.25">
      <c r="A8205" s="20">
        <f t="shared" si="257"/>
        <v>43228.499999980122</v>
      </c>
      <c r="B8205" s="21">
        <v>36.534669999999998</v>
      </c>
      <c r="C8205" s="22">
        <v>2.7102300000000001</v>
      </c>
      <c r="D8205" s="21">
        <v>236.91159999999999</v>
      </c>
      <c r="E8205" s="21"/>
      <c r="F8205" s="24">
        <f t="shared" si="256"/>
        <v>36.534669999999998</v>
      </c>
      <c r="G8205" s="24">
        <v>36.534669999999998</v>
      </c>
      <c r="I8205" s="23"/>
      <c r="J8205" s="23">
        <v>150</v>
      </c>
      <c r="K8205" s="23"/>
    </row>
    <row r="8206" spans="1:11" ht="12.75" customHeight="1" x14ac:dyDescent="0.25">
      <c r="A8206" s="20">
        <f t="shared" si="257"/>
        <v>43228.541666646786</v>
      </c>
      <c r="B8206" s="21">
        <v>33.587249999999997</v>
      </c>
      <c r="C8206" s="22">
        <v>3.40245</v>
      </c>
      <c r="D8206" s="21">
        <v>231.96260000000001</v>
      </c>
      <c r="E8206" s="21"/>
      <c r="F8206" s="24">
        <f t="shared" si="256"/>
        <v>33.587249999999997</v>
      </c>
      <c r="G8206" s="24">
        <v>33.587249999999997</v>
      </c>
      <c r="I8206" s="23"/>
      <c r="J8206" s="23">
        <v>150</v>
      </c>
      <c r="K8206" s="23"/>
    </row>
    <row r="8207" spans="1:11" ht="12.75" customHeight="1" x14ac:dyDescent="0.25">
      <c r="A8207" s="20">
        <f t="shared" si="257"/>
        <v>43228.583333313451</v>
      </c>
      <c r="B8207" s="21">
        <v>59.321170000000002</v>
      </c>
      <c r="C8207" s="22">
        <v>3.3235899999999998</v>
      </c>
      <c r="D8207" s="21">
        <v>232.15440000000001</v>
      </c>
      <c r="E8207" s="21"/>
      <c r="F8207" s="24">
        <f t="shared" si="256"/>
        <v>59.321170000000002</v>
      </c>
      <c r="G8207" s="24">
        <v>59.321170000000002</v>
      </c>
      <c r="I8207" s="23"/>
      <c r="J8207" s="23">
        <v>150</v>
      </c>
      <c r="K8207" s="23"/>
    </row>
    <row r="8208" spans="1:11" ht="12.75" customHeight="1" x14ac:dyDescent="0.25">
      <c r="A8208" s="20">
        <f t="shared" si="257"/>
        <v>43228.624999980115</v>
      </c>
      <c r="B8208" s="21">
        <v>67.747749999999996</v>
      </c>
      <c r="C8208" s="22">
        <v>3.0978500000000002</v>
      </c>
      <c r="D8208" s="21">
        <v>225.58500000000001</v>
      </c>
      <c r="E8208" s="21"/>
      <c r="F8208" s="24">
        <f t="shared" si="256"/>
        <v>67.747749999999996</v>
      </c>
      <c r="G8208" s="24">
        <v>67.747749999999996</v>
      </c>
      <c r="I8208" s="23"/>
      <c r="J8208" s="23">
        <v>150</v>
      </c>
      <c r="K8208" s="23"/>
    </row>
    <row r="8209" spans="1:11" ht="12.75" customHeight="1" x14ac:dyDescent="0.25">
      <c r="A8209" s="20">
        <f t="shared" si="257"/>
        <v>43228.666666646779</v>
      </c>
      <c r="B8209" s="21">
        <v>40.608669999999996</v>
      </c>
      <c r="C8209" s="22">
        <v>3.72899</v>
      </c>
      <c r="D8209" s="21">
        <v>245.63329999999999</v>
      </c>
      <c r="E8209" s="21"/>
      <c r="F8209" s="24">
        <f t="shared" si="256"/>
        <v>40.608669999999996</v>
      </c>
      <c r="G8209" s="24">
        <v>40.608669999999996</v>
      </c>
      <c r="I8209" s="23"/>
      <c r="J8209" s="23">
        <v>150</v>
      </c>
      <c r="K8209" s="23"/>
    </row>
    <row r="8210" spans="1:11" ht="12.75" customHeight="1" x14ac:dyDescent="0.25">
      <c r="A8210" s="20">
        <f t="shared" si="257"/>
        <v>43228.708333313443</v>
      </c>
      <c r="B8210" s="21">
        <v>40.779620000000001</v>
      </c>
      <c r="C8210" s="22">
        <v>2.9185300000000001</v>
      </c>
      <c r="D8210" s="21">
        <v>234.69159999999999</v>
      </c>
      <c r="E8210" s="21"/>
      <c r="F8210" s="24">
        <f t="shared" si="256"/>
        <v>40.779620000000001</v>
      </c>
      <c r="G8210" s="24">
        <v>40.779620000000001</v>
      </c>
      <c r="I8210" s="23"/>
      <c r="J8210" s="23">
        <v>150</v>
      </c>
      <c r="K8210" s="23"/>
    </row>
    <row r="8211" spans="1:11" ht="12.75" customHeight="1" x14ac:dyDescent="0.25">
      <c r="A8211" s="20">
        <f t="shared" si="257"/>
        <v>43228.749999980108</v>
      </c>
      <c r="B8211" s="21">
        <v>26.670539999999999</v>
      </c>
      <c r="C8211" s="22">
        <v>1.04447</v>
      </c>
      <c r="D8211" s="21">
        <v>239.27809999999999</v>
      </c>
      <c r="E8211" s="21"/>
      <c r="F8211" s="24">
        <f t="shared" si="256"/>
        <v>26.670539999999999</v>
      </c>
      <c r="G8211" s="24">
        <v>26.670539999999999</v>
      </c>
      <c r="I8211" s="23"/>
      <c r="J8211" s="23">
        <v>150</v>
      </c>
      <c r="K8211" s="23"/>
    </row>
    <row r="8212" spans="1:11" ht="12.75" customHeight="1" x14ac:dyDescent="0.25">
      <c r="A8212" s="20">
        <f t="shared" si="257"/>
        <v>43228.791666646772</v>
      </c>
      <c r="B8212" s="21">
        <v>37.209000000000003</v>
      </c>
      <c r="C8212" s="22">
        <v>0.30281999999999998</v>
      </c>
      <c r="D8212" s="21">
        <v>337.28730000000002</v>
      </c>
      <c r="E8212" s="21"/>
      <c r="F8212" s="24">
        <f t="shared" si="256"/>
        <v>37.209000000000003</v>
      </c>
      <c r="G8212" s="24">
        <v>37.209000000000003</v>
      </c>
      <c r="I8212" s="23"/>
      <c r="J8212" s="23">
        <v>150</v>
      </c>
      <c r="K8212" s="23"/>
    </row>
    <row r="8213" spans="1:11" ht="12.75" customHeight="1" x14ac:dyDescent="0.25">
      <c r="A8213" s="20">
        <f t="shared" si="257"/>
        <v>43228.833333313436</v>
      </c>
      <c r="B8213" s="21">
        <v>116.50879999999999</v>
      </c>
      <c r="C8213" s="22">
        <v>0.52991999999999995</v>
      </c>
      <c r="D8213" s="21">
        <v>346.90539999999999</v>
      </c>
      <c r="E8213" s="21"/>
      <c r="F8213" s="24">
        <f t="shared" si="256"/>
        <v>116.50879999999999</v>
      </c>
      <c r="G8213" s="24">
        <v>116.50879999999999</v>
      </c>
      <c r="I8213" s="23"/>
      <c r="J8213" s="23">
        <v>150</v>
      </c>
      <c r="K8213" s="23"/>
    </row>
    <row r="8214" spans="1:11" ht="12.75" customHeight="1" x14ac:dyDescent="0.25">
      <c r="A8214" s="20">
        <f t="shared" si="257"/>
        <v>43228.8749999801</v>
      </c>
      <c r="B8214" s="21">
        <v>14.34221</v>
      </c>
      <c r="C8214" s="22">
        <v>0.27833000000000002</v>
      </c>
      <c r="D8214" s="21">
        <v>37.207340000000002</v>
      </c>
      <c r="E8214" s="21"/>
      <c r="F8214" s="24">
        <f t="shared" si="256"/>
        <v>14.34221</v>
      </c>
      <c r="G8214" s="24">
        <v>14.34221</v>
      </c>
      <c r="I8214" s="23"/>
      <c r="J8214" s="23">
        <v>150</v>
      </c>
      <c r="K8214" s="23"/>
    </row>
    <row r="8215" spans="1:11" ht="12.75" customHeight="1" x14ac:dyDescent="0.25">
      <c r="A8215" s="20">
        <f t="shared" si="257"/>
        <v>43228.916666646764</v>
      </c>
      <c r="B8215" s="21">
        <v>11.12083</v>
      </c>
      <c r="C8215" s="22">
        <v>0.37167</v>
      </c>
      <c r="D8215" s="21">
        <v>27.220580000000002</v>
      </c>
      <c r="E8215" s="21"/>
      <c r="F8215" s="24">
        <f t="shared" si="256"/>
        <v>11.12083</v>
      </c>
      <c r="G8215" s="24">
        <v>11.12083</v>
      </c>
      <c r="I8215" s="23"/>
      <c r="J8215" s="23">
        <v>150</v>
      </c>
      <c r="K8215" s="23"/>
    </row>
    <row r="8216" spans="1:11" ht="12.75" customHeight="1" x14ac:dyDescent="0.25">
      <c r="A8216" s="20">
        <f t="shared" si="257"/>
        <v>43228.958333313429</v>
      </c>
      <c r="B8216" s="21">
        <v>11.10087</v>
      </c>
      <c r="C8216" s="22">
        <v>0.30881999999999998</v>
      </c>
      <c r="D8216" s="21">
        <v>95.150329999999997</v>
      </c>
      <c r="E8216" s="21"/>
      <c r="F8216" s="24">
        <f t="shared" si="256"/>
        <v>11.10087</v>
      </c>
      <c r="G8216" s="24">
        <v>11.10087</v>
      </c>
      <c r="I8216" s="23"/>
      <c r="J8216" s="23">
        <v>150</v>
      </c>
      <c r="K8216" s="23"/>
    </row>
    <row r="8217" spans="1:11" ht="12.75" customHeight="1" x14ac:dyDescent="0.25">
      <c r="A8217" s="20">
        <f t="shared" si="257"/>
        <v>43228.999999980093</v>
      </c>
      <c r="B8217" s="21">
        <v>1.3115399999999999</v>
      </c>
      <c r="C8217" s="22">
        <v>0.54474</v>
      </c>
      <c r="D8217" s="21">
        <v>4.1829599999999996</v>
      </c>
      <c r="E8217" s="21"/>
      <c r="F8217" s="24">
        <f t="shared" si="256"/>
        <v>1.3115399999999999</v>
      </c>
      <c r="G8217" s="24">
        <v>1.3115399999999999</v>
      </c>
      <c r="I8217" s="23"/>
      <c r="J8217" s="23">
        <v>150</v>
      </c>
      <c r="K8217" s="23"/>
    </row>
    <row r="8218" spans="1:11" ht="12.75" customHeight="1" x14ac:dyDescent="0.25">
      <c r="A8218" s="20">
        <f t="shared" si="257"/>
        <v>43229.041666646757</v>
      </c>
      <c r="B8218" s="21">
        <v>9.9724000000000004</v>
      </c>
      <c r="C8218" s="22">
        <v>0.45618999999999998</v>
      </c>
      <c r="D8218" s="21">
        <v>94.7453</v>
      </c>
      <c r="E8218" s="21"/>
      <c r="F8218" s="24">
        <f t="shared" si="256"/>
        <v>9.9724000000000004</v>
      </c>
      <c r="G8218" s="24">
        <v>9.9724000000000004</v>
      </c>
      <c r="I8218" s="23">
        <f>COUNTIF(G8218:G8241,"&gt;150")</f>
        <v>0</v>
      </c>
      <c r="J8218" s="23">
        <v>150</v>
      </c>
      <c r="K8218" s="23"/>
    </row>
    <row r="8219" spans="1:11" ht="12.75" customHeight="1" x14ac:dyDescent="0.25">
      <c r="A8219" s="20">
        <f t="shared" si="257"/>
        <v>43229.083333313421</v>
      </c>
      <c r="B8219" s="21">
        <v>9.9778300000000009</v>
      </c>
      <c r="C8219" s="22">
        <v>0.38508999999999999</v>
      </c>
      <c r="D8219" s="21">
        <v>1.78227</v>
      </c>
      <c r="E8219" s="21"/>
      <c r="F8219" s="24">
        <f t="shared" si="256"/>
        <v>9.9778300000000009</v>
      </c>
      <c r="G8219" s="24">
        <v>9.9778300000000009</v>
      </c>
      <c r="I8219" s="23"/>
      <c r="J8219" s="23">
        <v>150</v>
      </c>
      <c r="K8219" s="23"/>
    </row>
    <row r="8220" spans="1:11" ht="12.75" customHeight="1" x14ac:dyDescent="0.25">
      <c r="A8220" s="20">
        <f t="shared" si="257"/>
        <v>43229.124999980086</v>
      </c>
      <c r="B8220" s="21"/>
      <c r="C8220" s="22">
        <v>0.26361000000000001</v>
      </c>
      <c r="D8220" s="21">
        <v>24.599679999999999</v>
      </c>
      <c r="E8220" s="21"/>
      <c r="F8220" s="24" t="str">
        <f t="shared" si="256"/>
        <v/>
      </c>
      <c r="G8220" s="24" t="s">
        <v>189</v>
      </c>
      <c r="I8220" s="23"/>
      <c r="J8220" s="23">
        <v>150</v>
      </c>
      <c r="K8220" s="23"/>
    </row>
    <row r="8221" spans="1:11" ht="12.75" customHeight="1" x14ac:dyDescent="0.25">
      <c r="A8221" s="20">
        <f t="shared" si="257"/>
        <v>43229.16666664675</v>
      </c>
      <c r="B8221" s="21">
        <v>8.4471699999999998</v>
      </c>
      <c r="C8221" s="22">
        <v>0.31</v>
      </c>
      <c r="D8221" s="21">
        <v>145.00530000000001</v>
      </c>
      <c r="E8221" s="21"/>
      <c r="F8221" s="24">
        <f t="shared" si="256"/>
        <v>8.4471699999999998</v>
      </c>
      <c r="G8221" s="24">
        <v>8.4471699999999998</v>
      </c>
      <c r="I8221" s="23"/>
      <c r="J8221" s="23">
        <v>150</v>
      </c>
      <c r="K8221" s="23"/>
    </row>
    <row r="8222" spans="1:11" ht="12.75" customHeight="1" x14ac:dyDescent="0.25">
      <c r="A8222" s="20">
        <f t="shared" si="257"/>
        <v>43229.208333313414</v>
      </c>
      <c r="B8222" s="21">
        <v>20.3445</v>
      </c>
      <c r="C8222" s="22">
        <v>0.32229999999999998</v>
      </c>
      <c r="D8222" s="21">
        <v>8.7128599999999992</v>
      </c>
      <c r="E8222" s="21"/>
      <c r="F8222" s="24">
        <f t="shared" si="256"/>
        <v>20.3445</v>
      </c>
      <c r="G8222" s="24">
        <v>20.3445</v>
      </c>
      <c r="I8222" s="23"/>
      <c r="J8222" s="23">
        <v>150</v>
      </c>
      <c r="K8222" s="23"/>
    </row>
    <row r="8223" spans="1:11" ht="12.75" customHeight="1" x14ac:dyDescent="0.25">
      <c r="A8223" s="20">
        <f t="shared" si="257"/>
        <v>43229.249999980078</v>
      </c>
      <c r="B8223" s="21">
        <v>13.21733</v>
      </c>
      <c r="C8223" s="22">
        <v>0.37064999999999998</v>
      </c>
      <c r="D8223" s="21">
        <v>71.600440000000006</v>
      </c>
      <c r="E8223" s="21"/>
      <c r="F8223" s="24">
        <f t="shared" si="256"/>
        <v>13.21733</v>
      </c>
      <c r="G8223" s="24">
        <v>13.21733</v>
      </c>
      <c r="I8223" s="23"/>
      <c r="J8223" s="23">
        <v>150</v>
      </c>
      <c r="K8223" s="23"/>
    </row>
    <row r="8224" spans="1:11" ht="12.75" customHeight="1" x14ac:dyDescent="0.25">
      <c r="A8224" s="20">
        <f t="shared" si="257"/>
        <v>43229.291666646743</v>
      </c>
      <c r="B8224" s="21">
        <v>67.536500000000004</v>
      </c>
      <c r="C8224" s="22">
        <v>0.25348999999999999</v>
      </c>
      <c r="D8224" s="21">
        <v>235.18190000000001</v>
      </c>
      <c r="E8224" s="21"/>
      <c r="F8224" s="24">
        <f t="shared" si="256"/>
        <v>67.536500000000004</v>
      </c>
      <c r="G8224" s="24">
        <v>67.536500000000004</v>
      </c>
      <c r="I8224" s="23"/>
      <c r="J8224" s="23">
        <v>150</v>
      </c>
      <c r="K8224" s="23"/>
    </row>
    <row r="8225" spans="1:11" ht="12.75" customHeight="1" x14ac:dyDescent="0.25">
      <c r="A8225" s="20">
        <f t="shared" si="257"/>
        <v>43229.333333313407</v>
      </c>
      <c r="B8225" s="21">
        <v>92.220500000000001</v>
      </c>
      <c r="C8225" s="22">
        <v>0.40342</v>
      </c>
      <c r="D8225" s="21">
        <v>14.213760000000001</v>
      </c>
      <c r="E8225" s="21"/>
      <c r="F8225" s="24">
        <f t="shared" si="256"/>
        <v>92.220500000000001</v>
      </c>
      <c r="G8225" s="24">
        <v>92.220500000000001</v>
      </c>
      <c r="I8225" s="23"/>
      <c r="J8225" s="23">
        <v>150</v>
      </c>
      <c r="K8225" s="23"/>
    </row>
    <row r="8226" spans="1:11" ht="12.75" customHeight="1" x14ac:dyDescent="0.25">
      <c r="A8226" s="20">
        <f t="shared" si="257"/>
        <v>43229.374999980071</v>
      </c>
      <c r="B8226" s="21">
        <v>41.89367</v>
      </c>
      <c r="C8226" s="22">
        <v>0.20013</v>
      </c>
      <c r="D8226" s="21">
        <v>252.5266</v>
      </c>
      <c r="E8226" s="21"/>
      <c r="F8226" s="24">
        <f t="shared" si="256"/>
        <v>41.89367</v>
      </c>
      <c r="G8226" s="24">
        <v>41.89367</v>
      </c>
      <c r="I8226" s="23"/>
      <c r="J8226" s="23">
        <v>150</v>
      </c>
      <c r="K8226" s="23"/>
    </row>
    <row r="8227" spans="1:11" ht="12.75" customHeight="1" x14ac:dyDescent="0.25">
      <c r="A8227" s="20">
        <f t="shared" si="257"/>
        <v>43229.416666646735</v>
      </c>
      <c r="B8227" s="21">
        <v>53.809170000000002</v>
      </c>
      <c r="C8227" s="22">
        <v>0.48355999999999999</v>
      </c>
      <c r="D8227" s="21">
        <v>9.2991799999999998</v>
      </c>
      <c r="E8227" s="21"/>
      <c r="F8227" s="24">
        <f t="shared" si="256"/>
        <v>53.809170000000002</v>
      </c>
      <c r="G8227" s="24">
        <v>53.809170000000002</v>
      </c>
      <c r="I8227" s="23"/>
      <c r="J8227" s="23">
        <v>150</v>
      </c>
      <c r="K8227" s="23"/>
    </row>
    <row r="8228" spans="1:11" ht="12.75" customHeight="1" x14ac:dyDescent="0.25">
      <c r="A8228" s="20">
        <f t="shared" si="257"/>
        <v>43229.4583333134</v>
      </c>
      <c r="B8228" s="21">
        <v>26.555669999999999</v>
      </c>
      <c r="C8228" s="22">
        <v>2.7888799999999998</v>
      </c>
      <c r="D8228" s="21">
        <v>248.37049999999999</v>
      </c>
      <c r="E8228" s="21"/>
      <c r="F8228" s="24">
        <f t="shared" si="256"/>
        <v>26.555669999999999</v>
      </c>
      <c r="G8228" s="24">
        <v>26.555669999999999</v>
      </c>
      <c r="I8228" s="23"/>
      <c r="J8228" s="23">
        <v>150</v>
      </c>
      <c r="K8228" s="23"/>
    </row>
    <row r="8229" spans="1:11" ht="12.75" customHeight="1" x14ac:dyDescent="0.25">
      <c r="A8229" s="20">
        <f t="shared" si="257"/>
        <v>43229.499999980064</v>
      </c>
      <c r="B8229" s="21">
        <v>78.653170000000003</v>
      </c>
      <c r="C8229" s="22">
        <v>3.0931000000000002</v>
      </c>
      <c r="D8229" s="21">
        <v>232.89869999999999</v>
      </c>
      <c r="E8229" s="21"/>
      <c r="F8229" s="24">
        <f t="shared" si="256"/>
        <v>78.653170000000003</v>
      </c>
      <c r="G8229" s="24">
        <v>78.653170000000003</v>
      </c>
      <c r="I8229" s="23"/>
      <c r="J8229" s="23">
        <v>150</v>
      </c>
      <c r="K8229" s="23"/>
    </row>
    <row r="8230" spans="1:11" ht="12.75" customHeight="1" x14ac:dyDescent="0.25">
      <c r="A8230" s="20">
        <f t="shared" si="257"/>
        <v>43229.541666646728</v>
      </c>
      <c r="B8230" s="21">
        <v>77.829669999999993</v>
      </c>
      <c r="C8230" s="22">
        <v>2.0056699999999998</v>
      </c>
      <c r="D8230" s="21">
        <v>189.7534</v>
      </c>
      <c r="E8230" s="21"/>
      <c r="F8230" s="24">
        <f t="shared" si="256"/>
        <v>77.829669999999993</v>
      </c>
      <c r="G8230" s="24">
        <v>77.829669999999993</v>
      </c>
      <c r="I8230" s="23"/>
      <c r="J8230" s="23">
        <v>150</v>
      </c>
      <c r="K8230" s="23"/>
    </row>
    <row r="8231" spans="1:11" ht="12.75" customHeight="1" x14ac:dyDescent="0.25">
      <c r="A8231" s="20">
        <f t="shared" si="257"/>
        <v>43229.583333313392</v>
      </c>
      <c r="B8231" s="21">
        <v>61.307830000000003</v>
      </c>
      <c r="C8231" s="22">
        <v>2.0992600000000001</v>
      </c>
      <c r="D8231" s="21">
        <v>205.89400000000001</v>
      </c>
      <c r="E8231" s="21"/>
      <c r="F8231" s="24">
        <f t="shared" si="256"/>
        <v>61.307830000000003</v>
      </c>
      <c r="G8231" s="24">
        <v>61.307830000000003</v>
      </c>
      <c r="I8231" s="23"/>
      <c r="J8231" s="23">
        <v>150</v>
      </c>
      <c r="K8231" s="23"/>
    </row>
    <row r="8232" spans="1:11" ht="12.75" customHeight="1" x14ac:dyDescent="0.25">
      <c r="A8232" s="20">
        <f t="shared" si="257"/>
        <v>43229.624999980057</v>
      </c>
      <c r="B8232" s="21">
        <v>89.304000000000002</v>
      </c>
      <c r="C8232" s="22">
        <v>1.9218500000000001</v>
      </c>
      <c r="D8232" s="21">
        <v>216.96260000000001</v>
      </c>
      <c r="E8232" s="21"/>
      <c r="F8232" s="24">
        <f t="shared" si="256"/>
        <v>89.304000000000002</v>
      </c>
      <c r="G8232" s="24">
        <v>89.304000000000002</v>
      </c>
      <c r="I8232" s="23"/>
      <c r="J8232" s="23">
        <v>150</v>
      </c>
      <c r="K8232" s="23"/>
    </row>
    <row r="8233" spans="1:11" ht="12.75" customHeight="1" x14ac:dyDescent="0.25">
      <c r="A8233" s="20">
        <f t="shared" si="257"/>
        <v>43229.666666646721</v>
      </c>
      <c r="B8233" s="21">
        <v>101.0098</v>
      </c>
      <c r="C8233" s="22">
        <v>1.9436199999999999</v>
      </c>
      <c r="D8233" s="21">
        <v>193.9649</v>
      </c>
      <c r="E8233" s="21"/>
      <c r="F8233" s="24">
        <f t="shared" si="256"/>
        <v>101.0098</v>
      </c>
      <c r="G8233" s="24">
        <v>101.0098</v>
      </c>
      <c r="I8233" s="23"/>
      <c r="J8233" s="23">
        <v>150</v>
      </c>
      <c r="K8233" s="23"/>
    </row>
    <row r="8234" spans="1:11" ht="12.75" customHeight="1" x14ac:dyDescent="0.25">
      <c r="A8234" s="20">
        <f t="shared" si="257"/>
        <v>43229.708333313385</v>
      </c>
      <c r="B8234" s="21">
        <v>76.290000000000006</v>
      </c>
      <c r="C8234" s="22">
        <v>1.7857000000000001</v>
      </c>
      <c r="D8234" s="21">
        <v>207.065</v>
      </c>
      <c r="E8234" s="21"/>
      <c r="F8234" s="24">
        <f t="shared" si="256"/>
        <v>76.290000000000006</v>
      </c>
      <c r="G8234" s="24">
        <v>76.290000000000006</v>
      </c>
      <c r="I8234" s="23"/>
      <c r="J8234" s="23">
        <v>150</v>
      </c>
      <c r="K8234" s="23"/>
    </row>
    <row r="8235" spans="1:11" ht="12.75" customHeight="1" x14ac:dyDescent="0.25">
      <c r="A8235" s="20">
        <f t="shared" si="257"/>
        <v>43229.749999980049</v>
      </c>
      <c r="B8235" s="21">
        <v>146.87029999999999</v>
      </c>
      <c r="C8235" s="22">
        <v>0.74460999999999999</v>
      </c>
      <c r="D8235" s="21">
        <v>313.56650000000002</v>
      </c>
      <c r="E8235" s="21"/>
      <c r="F8235" s="24">
        <f t="shared" si="256"/>
        <v>146.87029999999999</v>
      </c>
      <c r="G8235" s="24">
        <v>146.87029999999999</v>
      </c>
      <c r="I8235" s="23"/>
      <c r="J8235" s="23">
        <v>150</v>
      </c>
      <c r="K8235" s="23"/>
    </row>
    <row r="8236" spans="1:11" ht="12.75" customHeight="1" x14ac:dyDescent="0.25">
      <c r="A8236" s="20">
        <f t="shared" si="257"/>
        <v>43229.791666646714</v>
      </c>
      <c r="B8236" s="21">
        <v>64.616669999999999</v>
      </c>
      <c r="C8236" s="22">
        <v>0.46744000000000002</v>
      </c>
      <c r="D8236" s="21">
        <v>328.47629999999998</v>
      </c>
      <c r="E8236" s="21"/>
      <c r="F8236" s="24">
        <f t="shared" si="256"/>
        <v>64.616669999999999</v>
      </c>
      <c r="G8236" s="24">
        <v>64.616669999999999</v>
      </c>
      <c r="I8236" s="23"/>
      <c r="J8236" s="23">
        <v>150</v>
      </c>
      <c r="K8236" s="23"/>
    </row>
    <row r="8237" spans="1:11" ht="12.75" customHeight="1" x14ac:dyDescent="0.25">
      <c r="A8237" s="20">
        <f t="shared" si="257"/>
        <v>43229.833333313378</v>
      </c>
      <c r="B8237" s="21">
        <v>25.796669999999999</v>
      </c>
      <c r="C8237" s="22">
        <v>0.49182999999999999</v>
      </c>
      <c r="D8237" s="21">
        <v>10.60876</v>
      </c>
      <c r="E8237" s="21"/>
      <c r="F8237" s="24">
        <f t="shared" si="256"/>
        <v>25.796669999999999</v>
      </c>
      <c r="G8237" s="24">
        <v>25.796669999999999</v>
      </c>
      <c r="I8237" s="23"/>
      <c r="J8237" s="23">
        <v>150</v>
      </c>
      <c r="K8237" s="23"/>
    </row>
    <row r="8238" spans="1:11" ht="12.75" customHeight="1" x14ac:dyDescent="0.25">
      <c r="A8238" s="20">
        <f t="shared" si="257"/>
        <v>43229.874999980042</v>
      </c>
      <c r="B8238" s="21">
        <v>15.71833</v>
      </c>
      <c r="C8238" s="22">
        <v>0.32701999999999998</v>
      </c>
      <c r="D8238" s="21">
        <v>46.78069</v>
      </c>
      <c r="E8238" s="21"/>
      <c r="F8238" s="24">
        <f t="shared" si="256"/>
        <v>15.71833</v>
      </c>
      <c r="G8238" s="24">
        <v>15.71833</v>
      </c>
      <c r="I8238" s="23"/>
      <c r="J8238" s="23">
        <v>150</v>
      </c>
      <c r="K8238" s="23"/>
    </row>
    <row r="8239" spans="1:11" ht="12.75" customHeight="1" x14ac:dyDescent="0.25">
      <c r="A8239" s="20">
        <f t="shared" si="257"/>
        <v>43229.916666646706</v>
      </c>
      <c r="B8239" s="21">
        <v>20.98283</v>
      </c>
      <c r="C8239" s="22">
        <v>0.42836000000000002</v>
      </c>
      <c r="D8239" s="21">
        <v>1.91448</v>
      </c>
      <c r="E8239" s="21"/>
      <c r="F8239" s="24">
        <f t="shared" si="256"/>
        <v>20.98283</v>
      </c>
      <c r="G8239" s="24">
        <v>20.98283</v>
      </c>
      <c r="I8239" s="23"/>
      <c r="J8239" s="23">
        <v>150</v>
      </c>
      <c r="K8239" s="23"/>
    </row>
    <row r="8240" spans="1:11" ht="12.75" customHeight="1" x14ac:dyDescent="0.25">
      <c r="A8240" s="20">
        <f t="shared" si="257"/>
        <v>43229.958333313371</v>
      </c>
      <c r="B8240" s="21">
        <v>10.777670000000001</v>
      </c>
      <c r="C8240" s="22">
        <v>0.31330999999999998</v>
      </c>
      <c r="D8240" s="21">
        <v>97.463840000000005</v>
      </c>
      <c r="E8240" s="21"/>
      <c r="F8240" s="24">
        <f t="shared" si="256"/>
        <v>10.777670000000001</v>
      </c>
      <c r="G8240" s="24">
        <v>10.777670000000001</v>
      </c>
      <c r="I8240" s="23"/>
      <c r="J8240" s="23">
        <v>150</v>
      </c>
      <c r="K8240" s="23"/>
    </row>
    <row r="8241" spans="1:11" ht="12.75" customHeight="1" x14ac:dyDescent="0.25">
      <c r="A8241" s="20">
        <f t="shared" si="257"/>
        <v>43229.999999980035</v>
      </c>
      <c r="B8241" s="21">
        <v>9.7453299999999992</v>
      </c>
      <c r="C8241" s="22">
        <v>0.14579</v>
      </c>
      <c r="D8241" s="21">
        <v>137.08869999999999</v>
      </c>
      <c r="E8241" s="21"/>
      <c r="F8241" s="24">
        <f t="shared" si="256"/>
        <v>9.7453299999999992</v>
      </c>
      <c r="G8241" s="24">
        <v>9.7453299999999992</v>
      </c>
      <c r="I8241" s="23"/>
      <c r="J8241" s="23">
        <v>150</v>
      </c>
      <c r="K8241" s="23"/>
    </row>
    <row r="8242" spans="1:11" ht="12.75" customHeight="1" x14ac:dyDescent="0.25">
      <c r="A8242" s="20">
        <f t="shared" si="257"/>
        <v>43230.041666646699</v>
      </c>
      <c r="B8242" s="21">
        <v>4.4523999999999999</v>
      </c>
      <c r="C8242" s="22">
        <v>0.14606</v>
      </c>
      <c r="D8242" s="21">
        <v>60.209580000000003</v>
      </c>
      <c r="E8242" s="21"/>
      <c r="F8242" s="24">
        <f t="shared" si="256"/>
        <v>4.4523999999999999</v>
      </c>
      <c r="G8242" s="24">
        <v>4.4523999999999999</v>
      </c>
      <c r="I8242" s="23">
        <f>COUNTIF(G8242:G8265,"&gt;150")</f>
        <v>1</v>
      </c>
      <c r="J8242" s="23">
        <v>150</v>
      </c>
      <c r="K8242" s="23"/>
    </row>
    <row r="8243" spans="1:11" ht="12.75" customHeight="1" x14ac:dyDescent="0.25">
      <c r="A8243" s="20">
        <f t="shared" si="257"/>
        <v>43230.083333313363</v>
      </c>
      <c r="B8243" s="21">
        <v>4.0069999999999997</v>
      </c>
      <c r="C8243" s="22">
        <v>0.43935000000000002</v>
      </c>
      <c r="D8243" s="21">
        <v>61.850230000000003</v>
      </c>
      <c r="E8243" s="21"/>
      <c r="F8243" s="24">
        <f t="shared" si="256"/>
        <v>4.0069999999999997</v>
      </c>
      <c r="G8243" s="24">
        <v>4.0069999999999997</v>
      </c>
      <c r="I8243" s="23"/>
      <c r="J8243" s="23">
        <v>150</v>
      </c>
      <c r="K8243" s="23"/>
    </row>
    <row r="8244" spans="1:11" ht="12.75" customHeight="1" x14ac:dyDescent="0.25">
      <c r="A8244" s="20">
        <f t="shared" si="257"/>
        <v>43230.124999980027</v>
      </c>
      <c r="B8244" s="21">
        <v>2.8621699999999999</v>
      </c>
      <c r="C8244" s="22">
        <v>1.5729599999999999</v>
      </c>
      <c r="D8244" s="21">
        <v>307.52089999999998</v>
      </c>
      <c r="E8244" s="21"/>
      <c r="F8244" s="24">
        <f t="shared" si="256"/>
        <v>2.8621699999999999</v>
      </c>
      <c r="G8244" s="24">
        <v>2.8621699999999999</v>
      </c>
      <c r="I8244" s="23"/>
      <c r="J8244" s="23">
        <v>150</v>
      </c>
      <c r="K8244" s="23"/>
    </row>
    <row r="8245" spans="1:11" ht="12.75" customHeight="1" x14ac:dyDescent="0.25">
      <c r="A8245" s="20">
        <f t="shared" si="257"/>
        <v>43230.166666646692</v>
      </c>
      <c r="B8245" s="21">
        <v>2.8366699999999998</v>
      </c>
      <c r="C8245" s="22">
        <v>2.9811100000000001</v>
      </c>
      <c r="D8245" s="21">
        <v>311.94349999999997</v>
      </c>
      <c r="E8245" s="21"/>
      <c r="F8245" s="24">
        <f t="shared" si="256"/>
        <v>2.8366699999999998</v>
      </c>
      <c r="G8245" s="24">
        <v>2.8366699999999998</v>
      </c>
      <c r="I8245" s="23"/>
      <c r="J8245" s="23">
        <v>150</v>
      </c>
      <c r="K8245" s="23"/>
    </row>
    <row r="8246" spans="1:11" ht="12.75" customHeight="1" x14ac:dyDescent="0.25">
      <c r="A8246" s="20">
        <f t="shared" si="257"/>
        <v>43230.208333313356</v>
      </c>
      <c r="B8246" s="21">
        <v>22.567830000000001</v>
      </c>
      <c r="C8246" s="22">
        <v>0.37681999999999999</v>
      </c>
      <c r="D8246" s="21">
        <v>275.25990000000002</v>
      </c>
      <c r="E8246" s="21"/>
      <c r="F8246" s="24">
        <f t="shared" si="256"/>
        <v>22.567830000000001</v>
      </c>
      <c r="G8246" s="24">
        <v>22.567830000000001</v>
      </c>
      <c r="I8246" s="23"/>
      <c r="J8246" s="23">
        <v>150</v>
      </c>
      <c r="K8246" s="23"/>
    </row>
    <row r="8247" spans="1:11" ht="12.75" customHeight="1" x14ac:dyDescent="0.25">
      <c r="A8247" s="20">
        <f t="shared" si="257"/>
        <v>43230.24999998002</v>
      </c>
      <c r="B8247" s="21">
        <v>26.053999999999998</v>
      </c>
      <c r="C8247" s="22">
        <v>0.24767</v>
      </c>
      <c r="D8247" s="21">
        <v>151.1901</v>
      </c>
      <c r="E8247" s="21"/>
      <c r="F8247" s="24">
        <f t="shared" si="256"/>
        <v>26.053999999999998</v>
      </c>
      <c r="G8247" s="24">
        <v>26.053999999999998</v>
      </c>
      <c r="I8247" s="23"/>
      <c r="J8247" s="23">
        <v>150</v>
      </c>
      <c r="K8247" s="23"/>
    </row>
    <row r="8248" spans="1:11" ht="12.75" customHeight="1" x14ac:dyDescent="0.25">
      <c r="A8248" s="20">
        <f t="shared" si="257"/>
        <v>43230.291666646684</v>
      </c>
      <c r="B8248" s="21">
        <v>24.18967</v>
      </c>
      <c r="C8248" s="22">
        <v>0.25950000000000001</v>
      </c>
      <c r="D8248" s="21">
        <v>82.022639999999996</v>
      </c>
      <c r="E8248" s="21"/>
      <c r="F8248" s="24">
        <f t="shared" si="256"/>
        <v>24.18967</v>
      </c>
      <c r="G8248" s="24">
        <v>24.18967</v>
      </c>
      <c r="I8248" s="23"/>
      <c r="J8248" s="23">
        <v>150</v>
      </c>
      <c r="K8248" s="23"/>
    </row>
    <row r="8249" spans="1:11" ht="12.75" customHeight="1" x14ac:dyDescent="0.25">
      <c r="A8249" s="20">
        <f t="shared" si="257"/>
        <v>43230.333333313349</v>
      </c>
      <c r="B8249" s="21">
        <v>57.671169999999996</v>
      </c>
      <c r="C8249" s="22">
        <v>0.34766000000000002</v>
      </c>
      <c r="D8249" s="21">
        <v>83.17944</v>
      </c>
      <c r="E8249" s="21"/>
      <c r="F8249" s="24">
        <f t="shared" si="256"/>
        <v>57.671169999999996</v>
      </c>
      <c r="G8249" s="24">
        <v>57.671169999999996</v>
      </c>
      <c r="I8249" s="23"/>
      <c r="J8249" s="23">
        <v>150</v>
      </c>
      <c r="K8249" s="23"/>
    </row>
    <row r="8250" spans="1:11" ht="12.75" customHeight="1" x14ac:dyDescent="0.25">
      <c r="A8250" s="20">
        <f t="shared" si="257"/>
        <v>43230.374999980013</v>
      </c>
      <c r="B8250" s="21">
        <v>9.7378300000000007</v>
      </c>
      <c r="C8250" s="22">
        <v>0.30248000000000003</v>
      </c>
      <c r="D8250" s="21">
        <v>52.501939999999998</v>
      </c>
      <c r="E8250" s="21"/>
      <c r="F8250" s="24">
        <f t="shared" si="256"/>
        <v>9.7378300000000007</v>
      </c>
      <c r="G8250" s="24">
        <v>9.7378300000000007</v>
      </c>
      <c r="I8250" s="23"/>
      <c r="J8250" s="23">
        <v>150</v>
      </c>
      <c r="K8250" s="23"/>
    </row>
    <row r="8251" spans="1:11" ht="12.75" customHeight="1" x14ac:dyDescent="0.25">
      <c r="A8251" s="20">
        <f t="shared" si="257"/>
        <v>43230.416666646677</v>
      </c>
      <c r="B8251" s="21">
        <v>1.2715000000000001</v>
      </c>
      <c r="C8251" s="22">
        <v>0.53051999999999999</v>
      </c>
      <c r="D8251" s="21">
        <v>103.0411</v>
      </c>
      <c r="E8251" s="21"/>
      <c r="F8251" s="24">
        <f t="shared" si="256"/>
        <v>1.2715000000000001</v>
      </c>
      <c r="G8251" s="24">
        <v>1.2715000000000001</v>
      </c>
      <c r="I8251" s="23"/>
      <c r="J8251" s="23">
        <v>150</v>
      </c>
      <c r="K8251" s="23"/>
    </row>
    <row r="8252" spans="1:11" ht="12.75" customHeight="1" x14ac:dyDescent="0.25">
      <c r="A8252" s="20">
        <f t="shared" si="257"/>
        <v>43230.458333313341</v>
      </c>
      <c r="B8252" s="21">
        <v>1.66933</v>
      </c>
      <c r="C8252" s="22">
        <v>0.61699000000000004</v>
      </c>
      <c r="D8252" s="21">
        <v>113.8417</v>
      </c>
      <c r="E8252" s="21"/>
      <c r="F8252" s="24">
        <f t="shared" si="256"/>
        <v>1.66933</v>
      </c>
      <c r="G8252" s="24">
        <v>1.66933</v>
      </c>
      <c r="I8252" s="23"/>
      <c r="J8252" s="23">
        <v>150</v>
      </c>
      <c r="K8252" s="23"/>
    </row>
    <row r="8253" spans="1:11" ht="12.75" customHeight="1" x14ac:dyDescent="0.25">
      <c r="A8253" s="20">
        <f t="shared" si="257"/>
        <v>43230.499999980006</v>
      </c>
      <c r="B8253" s="21">
        <v>19.905000000000001</v>
      </c>
      <c r="C8253" s="22">
        <v>1.12226</v>
      </c>
      <c r="D8253" s="21">
        <v>30.970739999999999</v>
      </c>
      <c r="E8253" s="21"/>
      <c r="F8253" s="24">
        <f t="shared" si="256"/>
        <v>19.905000000000001</v>
      </c>
      <c r="G8253" s="24">
        <v>19.905000000000001</v>
      </c>
      <c r="I8253" s="23"/>
      <c r="J8253" s="23">
        <v>150</v>
      </c>
      <c r="K8253" s="23"/>
    </row>
    <row r="8254" spans="1:11" ht="12.75" customHeight="1" x14ac:dyDescent="0.25">
      <c r="A8254" s="20">
        <f t="shared" si="257"/>
        <v>43230.54166664667</v>
      </c>
      <c r="B8254" s="21">
        <v>15.40583</v>
      </c>
      <c r="C8254" s="22">
        <v>2.1761200000000001</v>
      </c>
      <c r="D8254" s="21">
        <v>62.25311</v>
      </c>
      <c r="E8254" s="21"/>
      <c r="F8254" s="24">
        <f t="shared" si="256"/>
        <v>15.40583</v>
      </c>
      <c r="G8254" s="24">
        <v>15.40583</v>
      </c>
      <c r="I8254" s="23"/>
      <c r="J8254" s="23">
        <v>150</v>
      </c>
      <c r="K8254" s="23"/>
    </row>
    <row r="8255" spans="1:11" ht="12.75" customHeight="1" x14ac:dyDescent="0.25">
      <c r="A8255" s="20">
        <f t="shared" si="257"/>
        <v>43230.583333313334</v>
      </c>
      <c r="B8255" s="21">
        <v>22.987829999999999</v>
      </c>
      <c r="C8255" s="22">
        <v>1.73953</v>
      </c>
      <c r="D8255" s="21">
        <v>12.021190000000001</v>
      </c>
      <c r="E8255" s="21"/>
      <c r="F8255" s="24">
        <f t="shared" si="256"/>
        <v>22.987829999999999</v>
      </c>
      <c r="G8255" s="24">
        <v>22.987829999999999</v>
      </c>
      <c r="I8255" s="23"/>
      <c r="J8255" s="23">
        <v>150</v>
      </c>
      <c r="K8255" s="23"/>
    </row>
    <row r="8256" spans="1:11" ht="12.75" customHeight="1" x14ac:dyDescent="0.25">
      <c r="A8256" s="20">
        <f t="shared" si="257"/>
        <v>43230.624999979998</v>
      </c>
      <c r="B8256" s="21">
        <v>58.923169999999999</v>
      </c>
      <c r="C8256" s="22">
        <v>2.0446399999999998</v>
      </c>
      <c r="D8256" s="21">
        <v>343.4803</v>
      </c>
      <c r="E8256" s="21"/>
      <c r="F8256" s="24">
        <f t="shared" si="256"/>
        <v>58.923169999999999</v>
      </c>
      <c r="G8256" s="24">
        <v>58.923169999999999</v>
      </c>
      <c r="I8256" s="23"/>
      <c r="J8256" s="23">
        <v>150</v>
      </c>
      <c r="K8256" s="23"/>
    </row>
    <row r="8257" spans="1:11" ht="12.75" customHeight="1" x14ac:dyDescent="0.25">
      <c r="A8257" s="20">
        <f t="shared" si="257"/>
        <v>43230.666666646663</v>
      </c>
      <c r="B8257" s="21">
        <v>18.373169999999998</v>
      </c>
      <c r="C8257" s="22">
        <v>1.17849</v>
      </c>
      <c r="D8257" s="21">
        <v>30.898900000000001</v>
      </c>
      <c r="E8257" s="21"/>
      <c r="F8257" s="24">
        <f t="shared" si="256"/>
        <v>18.373169999999998</v>
      </c>
      <c r="G8257" s="24">
        <v>18.373169999999998</v>
      </c>
      <c r="I8257" s="23"/>
      <c r="J8257" s="23">
        <v>150</v>
      </c>
      <c r="K8257" s="23"/>
    </row>
    <row r="8258" spans="1:11" ht="12.75" customHeight="1" x14ac:dyDescent="0.25">
      <c r="A8258" s="20">
        <f t="shared" si="257"/>
        <v>43230.708333313327</v>
      </c>
      <c r="B8258" s="21">
        <v>96.682169999999999</v>
      </c>
      <c r="C8258" s="22">
        <v>0.59665999999999997</v>
      </c>
      <c r="D8258" s="21">
        <v>201.05289999999999</v>
      </c>
      <c r="E8258" s="21"/>
      <c r="F8258" s="24">
        <f t="shared" si="256"/>
        <v>96.682169999999999</v>
      </c>
      <c r="G8258" s="24">
        <v>96.682169999999999</v>
      </c>
      <c r="I8258" s="23"/>
      <c r="J8258" s="23">
        <v>150</v>
      </c>
      <c r="K8258" s="23"/>
    </row>
    <row r="8259" spans="1:11" ht="12.75" customHeight="1" x14ac:dyDescent="0.25">
      <c r="A8259" s="20">
        <f t="shared" si="257"/>
        <v>43230.749999979991</v>
      </c>
      <c r="B8259" s="21">
        <v>248.34030000000001</v>
      </c>
      <c r="C8259" s="22">
        <v>0.63207000000000002</v>
      </c>
      <c r="D8259" s="21">
        <v>303.6302</v>
      </c>
      <c r="E8259" s="21"/>
      <c r="F8259" s="24">
        <f t="shared" si="256"/>
        <v>248.34030000000001</v>
      </c>
      <c r="G8259" s="24">
        <v>248.34030000000001</v>
      </c>
      <c r="I8259" s="23"/>
      <c r="J8259" s="23">
        <v>150</v>
      </c>
      <c r="K8259" s="23"/>
    </row>
    <row r="8260" spans="1:11" ht="12.75" customHeight="1" x14ac:dyDescent="0.25">
      <c r="A8260" s="20">
        <f t="shared" si="257"/>
        <v>43230.791666646655</v>
      </c>
      <c r="B8260" s="21">
        <v>68.514499999999998</v>
      </c>
      <c r="C8260" s="22">
        <v>0.54717000000000005</v>
      </c>
      <c r="D8260" s="21">
        <v>281.9074</v>
      </c>
      <c r="E8260" s="21"/>
      <c r="F8260" s="24">
        <f t="shared" si="256"/>
        <v>68.514499999999998</v>
      </c>
      <c r="G8260" s="24">
        <v>68.514499999999998</v>
      </c>
      <c r="I8260" s="23"/>
      <c r="J8260" s="23">
        <v>150</v>
      </c>
      <c r="K8260" s="23"/>
    </row>
    <row r="8261" spans="1:11" ht="12.75" customHeight="1" x14ac:dyDescent="0.25">
      <c r="A8261" s="20">
        <f t="shared" si="257"/>
        <v>43230.83333331332</v>
      </c>
      <c r="B8261" s="21">
        <v>47.438499999999998</v>
      </c>
      <c r="C8261" s="22">
        <v>0.34258</v>
      </c>
      <c r="D8261" s="21">
        <v>231.18279999999999</v>
      </c>
      <c r="E8261" s="21"/>
      <c r="F8261" s="24">
        <f t="shared" si="256"/>
        <v>47.438499999999998</v>
      </c>
      <c r="G8261" s="24">
        <v>47.438499999999998</v>
      </c>
      <c r="I8261" s="23"/>
      <c r="J8261" s="23">
        <v>150</v>
      </c>
      <c r="K8261" s="23"/>
    </row>
    <row r="8262" spans="1:11" ht="12.75" customHeight="1" x14ac:dyDescent="0.25">
      <c r="A8262" s="20">
        <f t="shared" si="257"/>
        <v>43230.874999979984</v>
      </c>
      <c r="B8262" s="21">
        <v>43.600499999999997</v>
      </c>
      <c r="C8262" s="22">
        <v>0.60868999999999995</v>
      </c>
      <c r="D8262" s="21">
        <v>142.49770000000001</v>
      </c>
      <c r="E8262" s="21"/>
      <c r="F8262" s="24">
        <f t="shared" si="256"/>
        <v>43.600499999999997</v>
      </c>
      <c r="G8262" s="24">
        <v>43.600499999999997</v>
      </c>
      <c r="I8262" s="23"/>
      <c r="J8262" s="23">
        <v>150</v>
      </c>
      <c r="K8262" s="23"/>
    </row>
    <row r="8263" spans="1:11" ht="12.75" customHeight="1" x14ac:dyDescent="0.25">
      <c r="A8263" s="20">
        <f t="shared" si="257"/>
        <v>43230.916666646648</v>
      </c>
      <c r="B8263" s="21">
        <v>23.24267</v>
      </c>
      <c r="C8263" s="22">
        <v>0.63043000000000005</v>
      </c>
      <c r="D8263" s="21">
        <v>321.13749999999999</v>
      </c>
      <c r="E8263" s="21"/>
      <c r="F8263" s="24">
        <f t="shared" si="256"/>
        <v>23.24267</v>
      </c>
      <c r="G8263" s="24">
        <v>23.24267</v>
      </c>
      <c r="I8263" s="23"/>
      <c r="J8263" s="23">
        <v>150</v>
      </c>
      <c r="K8263" s="23"/>
    </row>
    <row r="8264" spans="1:11" ht="12.75" customHeight="1" x14ac:dyDescent="0.25">
      <c r="A8264" s="20">
        <f t="shared" si="257"/>
        <v>43230.958333313312</v>
      </c>
      <c r="B8264" s="21">
        <v>10.51483</v>
      </c>
      <c r="C8264" s="22">
        <v>0.71394999999999997</v>
      </c>
      <c r="D8264" s="21">
        <v>252.28960000000001</v>
      </c>
      <c r="E8264" s="21"/>
      <c r="F8264" s="24">
        <f t="shared" si="256"/>
        <v>10.51483</v>
      </c>
      <c r="G8264" s="24">
        <v>10.51483</v>
      </c>
      <c r="I8264" s="23"/>
      <c r="J8264" s="23">
        <v>150</v>
      </c>
      <c r="K8264" s="23"/>
    </row>
    <row r="8265" spans="1:11" ht="12.75" customHeight="1" x14ac:dyDescent="0.25">
      <c r="A8265" s="20">
        <f t="shared" si="257"/>
        <v>43230.999999979977</v>
      </c>
      <c r="B8265" s="21">
        <v>15.818669999999999</v>
      </c>
      <c r="C8265" s="22">
        <v>0.52410000000000001</v>
      </c>
      <c r="D8265" s="21">
        <v>149.94730000000001</v>
      </c>
      <c r="E8265" s="21"/>
      <c r="F8265" s="24">
        <f t="shared" si="256"/>
        <v>15.818669999999999</v>
      </c>
      <c r="G8265" s="24">
        <v>15.818669999999999</v>
      </c>
      <c r="I8265" s="23"/>
      <c r="J8265" s="23">
        <v>150</v>
      </c>
      <c r="K8265" s="23"/>
    </row>
    <row r="8266" spans="1:11" ht="12.75" customHeight="1" x14ac:dyDescent="0.25">
      <c r="A8266" s="20">
        <f t="shared" si="257"/>
        <v>43231.041666646641</v>
      </c>
      <c r="B8266" s="21">
        <v>14.766999999999999</v>
      </c>
      <c r="C8266" s="22">
        <v>0.45829999999999999</v>
      </c>
      <c r="D8266" s="21">
        <v>134.0659</v>
      </c>
      <c r="E8266" s="21"/>
      <c r="F8266" s="24">
        <f t="shared" si="256"/>
        <v>14.766999999999999</v>
      </c>
      <c r="G8266" s="24">
        <v>14.766999999999999</v>
      </c>
      <c r="I8266" s="23">
        <f>COUNTIF(G8266:G8289,"&gt;150")</f>
        <v>0</v>
      </c>
      <c r="J8266" s="23">
        <v>150</v>
      </c>
      <c r="K8266" s="23"/>
    </row>
    <row r="8267" spans="1:11" ht="12.75" customHeight="1" x14ac:dyDescent="0.25">
      <c r="A8267" s="20">
        <f t="shared" si="257"/>
        <v>43231.083333313305</v>
      </c>
      <c r="B8267" s="21">
        <v>12.988670000000001</v>
      </c>
      <c r="C8267" s="22">
        <v>0.91879999999999995</v>
      </c>
      <c r="D8267" s="21">
        <v>285.03269999999998</v>
      </c>
      <c r="E8267" s="21"/>
      <c r="F8267" s="24">
        <f t="shared" ref="F8267:F8330" si="258">IF(AND(B8267&gt;0,ISNUMBER(B8267)),B8267,"")</f>
        <v>12.988670000000001</v>
      </c>
      <c r="G8267" s="24">
        <v>12.988670000000001</v>
      </c>
      <c r="I8267" s="23"/>
      <c r="J8267" s="23">
        <v>150</v>
      </c>
      <c r="K8267" s="23"/>
    </row>
    <row r="8268" spans="1:11" ht="12.75" customHeight="1" x14ac:dyDescent="0.25">
      <c r="A8268" s="20">
        <f t="shared" ref="A8268:A8331" si="259">A8267+1/24</f>
        <v>43231.124999979969</v>
      </c>
      <c r="B8268" s="21">
        <v>9.2309999999999999</v>
      </c>
      <c r="C8268" s="22">
        <v>0.54420000000000002</v>
      </c>
      <c r="D8268" s="21">
        <v>83.756500000000003</v>
      </c>
      <c r="E8268" s="21"/>
      <c r="F8268" s="24">
        <f t="shared" si="258"/>
        <v>9.2309999999999999</v>
      </c>
      <c r="G8268" s="24">
        <v>9.2309999999999999</v>
      </c>
      <c r="I8268" s="23"/>
      <c r="J8268" s="23">
        <v>150</v>
      </c>
      <c r="K8268" s="23"/>
    </row>
    <row r="8269" spans="1:11" ht="12.75" customHeight="1" x14ac:dyDescent="0.25">
      <c r="A8269" s="20">
        <f t="shared" si="259"/>
        <v>43231.166666646634</v>
      </c>
      <c r="B8269" s="21">
        <v>18.63767</v>
      </c>
      <c r="C8269" s="22">
        <v>0.70950999999999997</v>
      </c>
      <c r="D8269" s="21">
        <v>273.93239999999997</v>
      </c>
      <c r="E8269" s="21"/>
      <c r="F8269" s="24">
        <f t="shared" si="258"/>
        <v>18.63767</v>
      </c>
      <c r="G8269" s="24">
        <v>18.63767</v>
      </c>
      <c r="I8269" s="23"/>
      <c r="J8269" s="23">
        <v>150</v>
      </c>
      <c r="K8269" s="23"/>
    </row>
    <row r="8270" spans="1:11" ht="12.75" customHeight="1" x14ac:dyDescent="0.25">
      <c r="A8270" s="20">
        <f t="shared" si="259"/>
        <v>43231.208333313298</v>
      </c>
      <c r="B8270" s="21">
        <v>13.563330000000001</v>
      </c>
      <c r="C8270" s="22">
        <v>0.56240999999999997</v>
      </c>
      <c r="D8270" s="21">
        <v>116.1375</v>
      </c>
      <c r="E8270" s="21"/>
      <c r="F8270" s="24">
        <f t="shared" si="258"/>
        <v>13.563330000000001</v>
      </c>
      <c r="G8270" s="24">
        <v>13.563330000000001</v>
      </c>
      <c r="I8270" s="23"/>
      <c r="J8270" s="23">
        <v>150</v>
      </c>
      <c r="K8270" s="23"/>
    </row>
    <row r="8271" spans="1:11" ht="12.75" customHeight="1" x14ac:dyDescent="0.25">
      <c r="A8271" s="20">
        <f t="shared" si="259"/>
        <v>43231.249999979962</v>
      </c>
      <c r="B8271" s="21">
        <v>12.32733</v>
      </c>
      <c r="C8271" s="22">
        <v>0.37251000000000001</v>
      </c>
      <c r="D8271" s="21">
        <v>255.98390000000001</v>
      </c>
      <c r="E8271" s="21"/>
      <c r="F8271" s="24">
        <f t="shared" si="258"/>
        <v>12.32733</v>
      </c>
      <c r="G8271" s="24">
        <v>12.32733</v>
      </c>
      <c r="I8271" s="23"/>
      <c r="J8271" s="23">
        <v>150</v>
      </c>
      <c r="K8271" s="23"/>
    </row>
    <row r="8272" spans="1:11" ht="12.75" customHeight="1" x14ac:dyDescent="0.25">
      <c r="A8272" s="20">
        <f t="shared" si="259"/>
        <v>43231.291666646626</v>
      </c>
      <c r="B8272" s="21">
        <v>33.914999999999999</v>
      </c>
      <c r="C8272" s="22">
        <v>0.53591</v>
      </c>
      <c r="D8272" s="21">
        <v>226.7192</v>
      </c>
      <c r="E8272" s="21"/>
      <c r="F8272" s="24">
        <f t="shared" si="258"/>
        <v>33.914999999999999</v>
      </c>
      <c r="G8272" s="24">
        <v>33.914999999999999</v>
      </c>
      <c r="I8272" s="23"/>
      <c r="J8272" s="23">
        <v>150</v>
      </c>
      <c r="K8272" s="23"/>
    </row>
    <row r="8273" spans="1:11" ht="12.75" customHeight="1" x14ac:dyDescent="0.25">
      <c r="A8273" s="20">
        <f t="shared" si="259"/>
        <v>43231.33333331329</v>
      </c>
      <c r="B8273" s="21">
        <v>19.51183</v>
      </c>
      <c r="C8273" s="22">
        <v>0.55566000000000004</v>
      </c>
      <c r="D8273" s="21">
        <v>249.9402</v>
      </c>
      <c r="E8273" s="21"/>
      <c r="F8273" s="24">
        <f t="shared" si="258"/>
        <v>19.51183</v>
      </c>
      <c r="G8273" s="24">
        <v>19.51183</v>
      </c>
      <c r="I8273" s="23"/>
      <c r="J8273" s="23">
        <v>150</v>
      </c>
      <c r="K8273" s="23"/>
    </row>
    <row r="8274" spans="1:11" ht="12.75" customHeight="1" x14ac:dyDescent="0.25">
      <c r="A8274" s="20">
        <f t="shared" si="259"/>
        <v>43231.374999979955</v>
      </c>
      <c r="B8274" s="21">
        <v>21.792000000000002</v>
      </c>
      <c r="C8274" s="22">
        <v>0.76363000000000003</v>
      </c>
      <c r="D8274" s="21">
        <v>291.03280000000001</v>
      </c>
      <c r="E8274" s="21"/>
      <c r="F8274" s="24">
        <f t="shared" si="258"/>
        <v>21.792000000000002</v>
      </c>
      <c r="G8274" s="24">
        <v>21.792000000000002</v>
      </c>
      <c r="I8274" s="23"/>
      <c r="J8274" s="23">
        <v>150</v>
      </c>
      <c r="K8274" s="23"/>
    </row>
    <row r="8275" spans="1:11" ht="12.75" customHeight="1" x14ac:dyDescent="0.25">
      <c r="A8275" s="20">
        <f t="shared" si="259"/>
        <v>43231.416666646619</v>
      </c>
      <c r="B8275" s="21">
        <v>36.50817</v>
      </c>
      <c r="C8275" s="22">
        <v>1.6049599999999999</v>
      </c>
      <c r="D8275" s="21">
        <v>359.24029999999999</v>
      </c>
      <c r="E8275" s="21"/>
      <c r="F8275" s="24">
        <f t="shared" si="258"/>
        <v>36.50817</v>
      </c>
      <c r="G8275" s="24">
        <v>36.50817</v>
      </c>
      <c r="I8275" s="23"/>
      <c r="J8275" s="23">
        <v>150</v>
      </c>
      <c r="K8275" s="23"/>
    </row>
    <row r="8276" spans="1:11" ht="12.75" customHeight="1" x14ac:dyDescent="0.25">
      <c r="A8276" s="20">
        <f t="shared" si="259"/>
        <v>43231.458333313283</v>
      </c>
      <c r="B8276" s="21">
        <v>25.518170000000001</v>
      </c>
      <c r="C8276" s="22">
        <v>2.0368599999999999</v>
      </c>
      <c r="D8276" s="21">
        <v>7.3230000000000003E-2</v>
      </c>
      <c r="E8276" s="21"/>
      <c r="F8276" s="24">
        <f t="shared" si="258"/>
        <v>25.518170000000001</v>
      </c>
      <c r="G8276" s="24">
        <v>25.518170000000001</v>
      </c>
      <c r="I8276" s="23"/>
      <c r="J8276" s="23">
        <v>150</v>
      </c>
      <c r="K8276" s="23"/>
    </row>
    <row r="8277" spans="1:11" ht="12.75" customHeight="1" x14ac:dyDescent="0.25">
      <c r="A8277" s="20">
        <f t="shared" si="259"/>
        <v>43231.499999979947</v>
      </c>
      <c r="B8277" s="21">
        <v>12.186170000000001</v>
      </c>
      <c r="C8277" s="22">
        <v>1.8748100000000001</v>
      </c>
      <c r="D8277" s="21">
        <v>14.18976</v>
      </c>
      <c r="E8277" s="21"/>
      <c r="F8277" s="24">
        <f t="shared" si="258"/>
        <v>12.186170000000001</v>
      </c>
      <c r="G8277" s="24">
        <v>12.186170000000001</v>
      </c>
      <c r="I8277" s="23"/>
      <c r="J8277" s="23">
        <v>150</v>
      </c>
      <c r="K8277" s="23"/>
    </row>
    <row r="8278" spans="1:11" ht="12.75" customHeight="1" x14ac:dyDescent="0.25">
      <c r="A8278" s="20">
        <f t="shared" si="259"/>
        <v>43231.541666646612</v>
      </c>
      <c r="B8278" s="21">
        <v>21.918669999999999</v>
      </c>
      <c r="C8278" s="22">
        <v>1.3838999999999999</v>
      </c>
      <c r="D8278" s="21">
        <v>40.172020000000003</v>
      </c>
      <c r="E8278" s="21"/>
      <c r="F8278" s="24">
        <f t="shared" si="258"/>
        <v>21.918669999999999</v>
      </c>
      <c r="G8278" s="24">
        <v>21.918669999999999</v>
      </c>
      <c r="I8278" s="23"/>
      <c r="J8278" s="23">
        <v>150</v>
      </c>
      <c r="K8278" s="23"/>
    </row>
    <row r="8279" spans="1:11" ht="12.75" customHeight="1" x14ac:dyDescent="0.25">
      <c r="A8279" s="20">
        <f t="shared" si="259"/>
        <v>43231.583333313276</v>
      </c>
      <c r="B8279" s="21">
        <v>15.61783</v>
      </c>
      <c r="C8279" s="22">
        <v>1.0423100000000001</v>
      </c>
      <c r="D8279" s="21">
        <v>35.512419999999999</v>
      </c>
      <c r="E8279" s="21"/>
      <c r="F8279" s="24">
        <f t="shared" si="258"/>
        <v>15.61783</v>
      </c>
      <c r="G8279" s="24">
        <v>15.61783</v>
      </c>
      <c r="I8279" s="23"/>
      <c r="J8279" s="23">
        <v>150</v>
      </c>
      <c r="K8279" s="23"/>
    </row>
    <row r="8280" spans="1:11" ht="12.75" customHeight="1" x14ac:dyDescent="0.25">
      <c r="A8280" s="20">
        <f t="shared" si="259"/>
        <v>43231.62499997994</v>
      </c>
      <c r="B8280" s="21">
        <v>1.4910000000000001</v>
      </c>
      <c r="C8280" s="22">
        <v>1.64283</v>
      </c>
      <c r="D8280" s="21">
        <v>55.652209999999997</v>
      </c>
      <c r="E8280" s="21"/>
      <c r="F8280" s="24">
        <f t="shared" si="258"/>
        <v>1.4910000000000001</v>
      </c>
      <c r="G8280" s="24">
        <v>1.4910000000000001</v>
      </c>
      <c r="I8280" s="23"/>
      <c r="J8280" s="23">
        <v>150</v>
      </c>
      <c r="K8280" s="23"/>
    </row>
    <row r="8281" spans="1:11" ht="12.75" customHeight="1" x14ac:dyDescent="0.25">
      <c r="A8281" s="20">
        <f t="shared" si="259"/>
        <v>43231.666666646604</v>
      </c>
      <c r="B8281" s="21">
        <v>14.600669999999999</v>
      </c>
      <c r="C8281" s="22">
        <v>0.98862000000000005</v>
      </c>
      <c r="D8281" s="21">
        <v>36.443919999999999</v>
      </c>
      <c r="E8281" s="21"/>
      <c r="F8281" s="24">
        <f t="shared" si="258"/>
        <v>14.600669999999999</v>
      </c>
      <c r="G8281" s="24">
        <v>14.600669999999999</v>
      </c>
      <c r="I8281" s="23"/>
      <c r="J8281" s="23">
        <v>150</v>
      </c>
      <c r="K8281" s="23"/>
    </row>
    <row r="8282" spans="1:11" ht="12.75" customHeight="1" x14ac:dyDescent="0.25">
      <c r="A8282" s="20">
        <f t="shared" si="259"/>
        <v>43231.708333313269</v>
      </c>
      <c r="B8282" s="21">
        <v>11.84967</v>
      </c>
      <c r="C8282" s="22">
        <v>1.57161</v>
      </c>
      <c r="D8282" s="21">
        <v>3.87981</v>
      </c>
      <c r="E8282" s="21"/>
      <c r="F8282" s="24">
        <f t="shared" si="258"/>
        <v>11.84967</v>
      </c>
      <c r="G8282" s="24">
        <v>11.84967</v>
      </c>
      <c r="I8282" s="23"/>
      <c r="J8282" s="23">
        <v>150</v>
      </c>
      <c r="K8282" s="23"/>
    </row>
    <row r="8283" spans="1:11" ht="12.75" customHeight="1" x14ac:dyDescent="0.25">
      <c r="A8283" s="20">
        <f t="shared" si="259"/>
        <v>43231.749999979933</v>
      </c>
      <c r="B8283" s="21">
        <v>10.64983</v>
      </c>
      <c r="C8283" s="22">
        <v>2.0073300000000001</v>
      </c>
      <c r="D8283" s="21">
        <v>2.0624600000000002</v>
      </c>
      <c r="E8283" s="21"/>
      <c r="F8283" s="24">
        <f t="shared" si="258"/>
        <v>10.64983</v>
      </c>
      <c r="G8283" s="24">
        <v>10.64983</v>
      </c>
      <c r="I8283" s="23"/>
      <c r="J8283" s="23">
        <v>150</v>
      </c>
      <c r="K8283" s="23"/>
    </row>
    <row r="8284" spans="1:11" ht="12.75" customHeight="1" x14ac:dyDescent="0.25">
      <c r="A8284" s="20">
        <f t="shared" si="259"/>
        <v>43231.791666646597</v>
      </c>
      <c r="B8284" s="21">
        <v>7.2921699999999996</v>
      </c>
      <c r="C8284" s="22">
        <v>1.6592899999999999</v>
      </c>
      <c r="D8284" s="21">
        <v>354.66390000000001</v>
      </c>
      <c r="E8284" s="21"/>
      <c r="F8284" s="24">
        <f t="shared" si="258"/>
        <v>7.2921699999999996</v>
      </c>
      <c r="G8284" s="24">
        <v>7.2921699999999996</v>
      </c>
      <c r="I8284" s="23"/>
      <c r="J8284" s="23">
        <v>150</v>
      </c>
      <c r="K8284" s="23"/>
    </row>
    <row r="8285" spans="1:11" ht="12.75" customHeight="1" x14ac:dyDescent="0.25">
      <c r="A8285" s="20">
        <f t="shared" si="259"/>
        <v>43231.833333313261</v>
      </c>
      <c r="B8285" s="21">
        <v>16.705670000000001</v>
      </c>
      <c r="C8285" s="22">
        <v>1.62035</v>
      </c>
      <c r="D8285" s="21">
        <v>355.13940000000002</v>
      </c>
      <c r="E8285" s="21"/>
      <c r="F8285" s="24">
        <f t="shared" si="258"/>
        <v>16.705670000000001</v>
      </c>
      <c r="G8285" s="24">
        <v>16.705670000000001</v>
      </c>
      <c r="I8285" s="23"/>
      <c r="J8285" s="23">
        <v>150</v>
      </c>
      <c r="K8285" s="23"/>
    </row>
    <row r="8286" spans="1:11" ht="12.75" customHeight="1" x14ac:dyDescent="0.25">
      <c r="A8286" s="20">
        <f t="shared" si="259"/>
        <v>43231.874999979926</v>
      </c>
      <c r="B8286" s="21">
        <v>11.756500000000001</v>
      </c>
      <c r="C8286" s="22">
        <v>2.0258099999999999</v>
      </c>
      <c r="D8286" s="21">
        <v>9.4231300000000005</v>
      </c>
      <c r="E8286" s="21"/>
      <c r="F8286" s="24">
        <f t="shared" si="258"/>
        <v>11.756500000000001</v>
      </c>
      <c r="G8286" s="24">
        <v>11.756500000000001</v>
      </c>
      <c r="I8286" s="23"/>
      <c r="J8286" s="23">
        <v>150</v>
      </c>
      <c r="K8286" s="23"/>
    </row>
    <row r="8287" spans="1:11" ht="12.75" customHeight="1" x14ac:dyDescent="0.25">
      <c r="A8287" s="20">
        <f t="shared" si="259"/>
        <v>43231.91666664659</v>
      </c>
      <c r="B8287" s="21">
        <v>7.1258299999999997</v>
      </c>
      <c r="C8287" s="22">
        <v>1.7014</v>
      </c>
      <c r="D8287" s="21">
        <v>343.62880000000001</v>
      </c>
      <c r="E8287" s="21"/>
      <c r="F8287" s="24">
        <f t="shared" si="258"/>
        <v>7.1258299999999997</v>
      </c>
      <c r="G8287" s="24">
        <v>7.1258299999999997</v>
      </c>
      <c r="I8287" s="23"/>
      <c r="J8287" s="23">
        <v>150</v>
      </c>
      <c r="K8287" s="23"/>
    </row>
    <row r="8288" spans="1:11" ht="12.75" customHeight="1" x14ac:dyDescent="0.25">
      <c r="A8288" s="20">
        <f t="shared" si="259"/>
        <v>43231.958333313254</v>
      </c>
      <c r="B8288" s="21">
        <v>6.0518299999999998</v>
      </c>
      <c r="C8288" s="22">
        <v>0.9486</v>
      </c>
      <c r="D8288" s="21">
        <v>29.948160000000001</v>
      </c>
      <c r="E8288" s="21"/>
      <c r="F8288" s="24">
        <f t="shared" si="258"/>
        <v>6.0518299999999998</v>
      </c>
      <c r="G8288" s="24">
        <v>6.0518299999999998</v>
      </c>
      <c r="I8288" s="23"/>
      <c r="J8288" s="23">
        <v>150</v>
      </c>
      <c r="K8288" s="23"/>
    </row>
    <row r="8289" spans="1:11" ht="12.75" customHeight="1" x14ac:dyDescent="0.25">
      <c r="A8289" s="20">
        <f t="shared" si="259"/>
        <v>43231.999999979918</v>
      </c>
      <c r="B8289" s="21">
        <v>7.7916699999999999</v>
      </c>
      <c r="C8289" s="22">
        <v>0.66081000000000001</v>
      </c>
      <c r="D8289" s="21">
        <v>25.300899999999999</v>
      </c>
      <c r="E8289" s="21"/>
      <c r="F8289" s="24">
        <f t="shared" si="258"/>
        <v>7.7916699999999999</v>
      </c>
      <c r="G8289" s="24">
        <v>7.7916699999999999</v>
      </c>
      <c r="I8289" s="23"/>
      <c r="J8289" s="23">
        <v>150</v>
      </c>
      <c r="K8289" s="23"/>
    </row>
    <row r="8290" spans="1:11" ht="12.75" customHeight="1" x14ac:dyDescent="0.25">
      <c r="A8290" s="20">
        <f t="shared" si="259"/>
        <v>43232.041666646583</v>
      </c>
      <c r="B8290" s="21">
        <v>15.3658</v>
      </c>
      <c r="C8290" s="22">
        <v>2.7688000000000001</v>
      </c>
      <c r="D8290" s="21">
        <v>5.4022699999999997</v>
      </c>
      <c r="E8290" s="21"/>
      <c r="F8290" s="24">
        <f t="shared" si="258"/>
        <v>15.3658</v>
      </c>
      <c r="G8290" s="24">
        <v>15.3658</v>
      </c>
      <c r="I8290" s="23">
        <f>COUNTIF(G8290:G8313,"&gt;150")</f>
        <v>0</v>
      </c>
      <c r="J8290" s="23">
        <v>150</v>
      </c>
      <c r="K8290" s="23"/>
    </row>
    <row r="8291" spans="1:11" ht="12.75" customHeight="1" x14ac:dyDescent="0.25">
      <c r="A8291" s="20">
        <f t="shared" si="259"/>
        <v>43232.083333313247</v>
      </c>
      <c r="B8291" s="21">
        <v>7.3893300000000002</v>
      </c>
      <c r="C8291" s="22">
        <v>2.62534</v>
      </c>
      <c r="D8291" s="21">
        <v>359.93090000000001</v>
      </c>
      <c r="E8291" s="21"/>
      <c r="F8291" s="24">
        <f t="shared" si="258"/>
        <v>7.3893300000000002</v>
      </c>
      <c r="G8291" s="24">
        <v>7.3893300000000002</v>
      </c>
      <c r="I8291" s="23"/>
      <c r="J8291" s="23">
        <v>150</v>
      </c>
      <c r="K8291" s="23"/>
    </row>
    <row r="8292" spans="1:11" ht="12.75" customHeight="1" x14ac:dyDescent="0.25">
      <c r="A8292" s="20">
        <f t="shared" si="259"/>
        <v>43232.124999979911</v>
      </c>
      <c r="B8292" s="21">
        <v>6.6174999999999997</v>
      </c>
      <c r="C8292" s="22">
        <v>1.75953</v>
      </c>
      <c r="D8292" s="21">
        <v>334.20760000000001</v>
      </c>
      <c r="E8292" s="21"/>
      <c r="F8292" s="24">
        <f t="shared" si="258"/>
        <v>6.6174999999999997</v>
      </c>
      <c r="G8292" s="24">
        <v>6.6174999999999997</v>
      </c>
      <c r="I8292" s="23"/>
      <c r="J8292" s="23">
        <v>150</v>
      </c>
      <c r="K8292" s="23"/>
    </row>
    <row r="8293" spans="1:11" ht="12.75" customHeight="1" x14ac:dyDescent="0.25">
      <c r="A8293" s="20">
        <f t="shared" si="259"/>
        <v>43232.166666646575</v>
      </c>
      <c r="B8293" s="21">
        <v>12.597</v>
      </c>
      <c r="C8293" s="22">
        <v>1.47682</v>
      </c>
      <c r="D8293" s="21">
        <v>353.89600000000002</v>
      </c>
      <c r="E8293" s="21"/>
      <c r="F8293" s="24">
        <f t="shared" si="258"/>
        <v>12.597</v>
      </c>
      <c r="G8293" s="24">
        <v>12.597</v>
      </c>
      <c r="I8293" s="23"/>
      <c r="J8293" s="23">
        <v>150</v>
      </c>
      <c r="K8293" s="23"/>
    </row>
    <row r="8294" spans="1:11" ht="12.75" customHeight="1" x14ac:dyDescent="0.25">
      <c r="A8294" s="20">
        <f t="shared" si="259"/>
        <v>43232.20833331324</v>
      </c>
      <c r="B8294" s="21">
        <v>6.1751699999999996</v>
      </c>
      <c r="C8294" s="22">
        <v>1.64435</v>
      </c>
      <c r="D8294" s="21">
        <v>359.3854</v>
      </c>
      <c r="E8294" s="21"/>
      <c r="F8294" s="24">
        <f t="shared" si="258"/>
        <v>6.1751699999999996</v>
      </c>
      <c r="G8294" s="24">
        <v>6.1751699999999996</v>
      </c>
      <c r="I8294" s="23"/>
      <c r="J8294" s="23">
        <v>150</v>
      </c>
      <c r="K8294" s="23"/>
    </row>
    <row r="8295" spans="1:11" ht="12.75" customHeight="1" x14ac:dyDescent="0.25">
      <c r="A8295" s="20">
        <f t="shared" si="259"/>
        <v>43232.249999979904</v>
      </c>
      <c r="B8295" s="21">
        <v>6.5819999999999999</v>
      </c>
      <c r="C8295" s="22">
        <v>2.2676599999999998</v>
      </c>
      <c r="D8295" s="21">
        <v>330.5693</v>
      </c>
      <c r="E8295" s="21"/>
      <c r="F8295" s="24">
        <f t="shared" si="258"/>
        <v>6.5819999999999999</v>
      </c>
      <c r="G8295" s="24">
        <v>6.5819999999999999</v>
      </c>
      <c r="I8295" s="23"/>
      <c r="J8295" s="23">
        <v>150</v>
      </c>
      <c r="K8295" s="23"/>
    </row>
    <row r="8296" spans="1:11" ht="12.75" customHeight="1" x14ac:dyDescent="0.25">
      <c r="A8296" s="20">
        <f t="shared" si="259"/>
        <v>43232.291666646568</v>
      </c>
      <c r="B8296" s="21">
        <v>3.9806699999999999</v>
      </c>
      <c r="C8296" s="22">
        <v>0.5343</v>
      </c>
      <c r="D8296" s="21">
        <v>43.543080000000003</v>
      </c>
      <c r="E8296" s="21"/>
      <c r="F8296" s="24">
        <f t="shared" si="258"/>
        <v>3.9806699999999999</v>
      </c>
      <c r="G8296" s="24">
        <v>3.9806699999999999</v>
      </c>
      <c r="I8296" s="23"/>
      <c r="J8296" s="23">
        <v>150</v>
      </c>
      <c r="K8296" s="23"/>
    </row>
    <row r="8297" spans="1:11" ht="12.75" customHeight="1" x14ac:dyDescent="0.25">
      <c r="A8297" s="20">
        <f t="shared" si="259"/>
        <v>43232.333333313232</v>
      </c>
      <c r="B8297" s="21">
        <v>6.5155000000000003</v>
      </c>
      <c r="C8297" s="22">
        <v>0.88375000000000004</v>
      </c>
      <c r="D8297" s="21">
        <v>21.316210000000002</v>
      </c>
      <c r="E8297" s="21"/>
      <c r="F8297" s="24">
        <f t="shared" si="258"/>
        <v>6.5155000000000003</v>
      </c>
      <c r="G8297" s="24">
        <v>6.5155000000000003</v>
      </c>
      <c r="I8297" s="23"/>
      <c r="J8297" s="23">
        <v>150</v>
      </c>
      <c r="K8297" s="23"/>
    </row>
    <row r="8298" spans="1:11" ht="12.75" customHeight="1" x14ac:dyDescent="0.25">
      <c r="A8298" s="20">
        <f t="shared" si="259"/>
        <v>43232.374999979897</v>
      </c>
      <c r="B8298" s="21">
        <v>0.2356</v>
      </c>
      <c r="C8298" s="22">
        <v>0.93111999999999995</v>
      </c>
      <c r="D8298" s="21">
        <v>12.651870000000001</v>
      </c>
      <c r="E8298" s="21"/>
      <c r="F8298" s="24">
        <f t="shared" si="258"/>
        <v>0.2356</v>
      </c>
      <c r="G8298" s="24">
        <v>0.2356</v>
      </c>
      <c r="I8298" s="23"/>
      <c r="J8298" s="23">
        <v>150</v>
      </c>
      <c r="K8298" s="23"/>
    </row>
    <row r="8299" spans="1:11" ht="12.75" customHeight="1" x14ac:dyDescent="0.25">
      <c r="A8299" s="20">
        <f t="shared" si="259"/>
        <v>43232.416666646561</v>
      </c>
      <c r="B8299" s="21">
        <v>1.2143299999999999</v>
      </c>
      <c r="C8299" s="22">
        <v>0.62836999999999998</v>
      </c>
      <c r="D8299" s="21">
        <v>32.81221</v>
      </c>
      <c r="E8299" s="21"/>
      <c r="F8299" s="24">
        <f t="shared" si="258"/>
        <v>1.2143299999999999</v>
      </c>
      <c r="G8299" s="24">
        <v>1.2143299999999999</v>
      </c>
      <c r="I8299" s="23"/>
      <c r="J8299" s="23">
        <v>150</v>
      </c>
      <c r="K8299" s="23"/>
    </row>
    <row r="8300" spans="1:11" ht="12.75" customHeight="1" x14ac:dyDescent="0.25">
      <c r="A8300" s="20">
        <f t="shared" si="259"/>
        <v>43232.458333313225</v>
      </c>
      <c r="B8300" s="21">
        <v>5.35</v>
      </c>
      <c r="C8300" s="22">
        <v>0.51236000000000004</v>
      </c>
      <c r="D8300" s="21">
        <v>167.3622</v>
      </c>
      <c r="E8300" s="21"/>
      <c r="F8300" s="24">
        <f t="shared" si="258"/>
        <v>5.35</v>
      </c>
      <c r="G8300" s="24">
        <v>5.35</v>
      </c>
      <c r="I8300" s="23"/>
      <c r="J8300" s="23">
        <v>150</v>
      </c>
      <c r="K8300" s="23"/>
    </row>
    <row r="8301" spans="1:11" ht="12.75" customHeight="1" x14ac:dyDescent="0.25">
      <c r="A8301" s="20">
        <f t="shared" si="259"/>
        <v>43232.499999979889</v>
      </c>
      <c r="B8301" s="21">
        <v>1.54067</v>
      </c>
      <c r="C8301" s="22">
        <v>0.47554000000000002</v>
      </c>
      <c r="D8301" s="21">
        <v>271.8261</v>
      </c>
      <c r="E8301" s="21"/>
      <c r="F8301" s="24">
        <f t="shared" si="258"/>
        <v>1.54067</v>
      </c>
      <c r="G8301" s="24">
        <v>1.54067</v>
      </c>
      <c r="I8301" s="23"/>
      <c r="J8301" s="23">
        <v>150</v>
      </c>
      <c r="K8301" s="23"/>
    </row>
    <row r="8302" spans="1:11" ht="12.75" customHeight="1" x14ac:dyDescent="0.25">
      <c r="A8302" s="20">
        <f t="shared" si="259"/>
        <v>43232.541666646553</v>
      </c>
      <c r="B8302" s="21">
        <v>-0.71916999999999998</v>
      </c>
      <c r="C8302" s="22">
        <v>1.5006999999999999</v>
      </c>
      <c r="D8302" s="21">
        <v>280.89359999999999</v>
      </c>
      <c r="E8302" s="21"/>
      <c r="F8302" s="24" t="str">
        <f t="shared" si="258"/>
        <v/>
      </c>
      <c r="G8302" s="24" t="s">
        <v>189</v>
      </c>
      <c r="I8302" s="23"/>
      <c r="J8302" s="23">
        <v>150</v>
      </c>
      <c r="K8302" s="23"/>
    </row>
    <row r="8303" spans="1:11" ht="12.75" customHeight="1" x14ac:dyDescent="0.25">
      <c r="A8303" s="20">
        <f t="shared" si="259"/>
        <v>43232.583333313218</v>
      </c>
      <c r="B8303" s="21">
        <v>5.5505000000000004</v>
      </c>
      <c r="C8303" s="22">
        <v>1.39069</v>
      </c>
      <c r="D8303" s="21">
        <v>246.2938</v>
      </c>
      <c r="E8303" s="21"/>
      <c r="F8303" s="24">
        <f t="shared" si="258"/>
        <v>5.5505000000000004</v>
      </c>
      <c r="G8303" s="24">
        <v>5.5505000000000004</v>
      </c>
      <c r="I8303" s="23"/>
      <c r="J8303" s="23">
        <v>150</v>
      </c>
      <c r="K8303" s="23"/>
    </row>
    <row r="8304" spans="1:11" ht="12.75" customHeight="1" x14ac:dyDescent="0.25">
      <c r="A8304" s="20">
        <f t="shared" si="259"/>
        <v>43232.624999979882</v>
      </c>
      <c r="B8304" s="21">
        <v>2.7498300000000002</v>
      </c>
      <c r="C8304" s="22">
        <v>0.56993000000000005</v>
      </c>
      <c r="D8304" s="21">
        <v>97.202550000000002</v>
      </c>
      <c r="E8304" s="21"/>
      <c r="F8304" s="24">
        <f t="shared" si="258"/>
        <v>2.7498300000000002</v>
      </c>
      <c r="G8304" s="24">
        <v>2.7498300000000002</v>
      </c>
      <c r="I8304" s="23"/>
      <c r="J8304" s="23">
        <v>150</v>
      </c>
      <c r="K8304" s="23"/>
    </row>
    <row r="8305" spans="1:11" ht="12.75" customHeight="1" x14ac:dyDescent="0.25">
      <c r="A8305" s="20">
        <f t="shared" si="259"/>
        <v>43232.666666646546</v>
      </c>
      <c r="B8305" s="21">
        <v>5.6946700000000003</v>
      </c>
      <c r="C8305" s="22">
        <v>0.73524999999999996</v>
      </c>
      <c r="D8305" s="21">
        <v>88.082049999999995</v>
      </c>
      <c r="E8305" s="21"/>
      <c r="F8305" s="24">
        <f t="shared" si="258"/>
        <v>5.6946700000000003</v>
      </c>
      <c r="G8305" s="24">
        <v>5.6946700000000003</v>
      </c>
      <c r="I8305" s="23"/>
      <c r="J8305" s="23">
        <v>150</v>
      </c>
      <c r="K8305" s="23"/>
    </row>
    <row r="8306" spans="1:11" ht="12.75" customHeight="1" x14ac:dyDescent="0.25">
      <c r="A8306" s="20">
        <f t="shared" si="259"/>
        <v>43232.70833331321</v>
      </c>
      <c r="B8306" s="21">
        <v>-0.83633000000000002</v>
      </c>
      <c r="C8306" s="22">
        <v>0.25296999999999997</v>
      </c>
      <c r="D8306" s="21">
        <v>121.3732</v>
      </c>
      <c r="E8306" s="21"/>
      <c r="F8306" s="24" t="str">
        <f t="shared" si="258"/>
        <v/>
      </c>
      <c r="G8306" s="24" t="s">
        <v>189</v>
      </c>
      <c r="I8306" s="23"/>
      <c r="J8306" s="23">
        <v>150</v>
      </c>
      <c r="K8306" s="23"/>
    </row>
    <row r="8307" spans="1:11" ht="12.75" customHeight="1" x14ac:dyDescent="0.25">
      <c r="A8307" s="20">
        <f t="shared" si="259"/>
        <v>43232.749999979875</v>
      </c>
      <c r="B8307" s="21">
        <v>3.1903299999999999</v>
      </c>
      <c r="C8307" s="22">
        <v>0.43158999999999997</v>
      </c>
      <c r="D8307" s="21">
        <v>121.727</v>
      </c>
      <c r="E8307" s="21"/>
      <c r="F8307" s="24">
        <f t="shared" si="258"/>
        <v>3.1903299999999999</v>
      </c>
      <c r="G8307" s="24">
        <v>3.1903299999999999</v>
      </c>
      <c r="I8307" s="23"/>
      <c r="J8307" s="23">
        <v>150</v>
      </c>
      <c r="K8307" s="23"/>
    </row>
    <row r="8308" spans="1:11" ht="12.75" customHeight="1" x14ac:dyDescent="0.25">
      <c r="A8308" s="20">
        <f t="shared" si="259"/>
        <v>43232.791666646539</v>
      </c>
      <c r="B8308" s="21">
        <v>1.78383</v>
      </c>
      <c r="C8308" s="22">
        <v>0.34764</v>
      </c>
      <c r="D8308" s="21">
        <v>187.72839999999999</v>
      </c>
      <c r="E8308" s="21"/>
      <c r="F8308" s="24">
        <f t="shared" si="258"/>
        <v>1.78383</v>
      </c>
      <c r="G8308" s="24">
        <v>1.78383</v>
      </c>
      <c r="I8308" s="23"/>
      <c r="J8308" s="23">
        <v>150</v>
      </c>
      <c r="K8308" s="23"/>
    </row>
    <row r="8309" spans="1:11" ht="12.75" customHeight="1" x14ac:dyDescent="0.25">
      <c r="A8309" s="20">
        <f t="shared" si="259"/>
        <v>43232.833333313203</v>
      </c>
      <c r="B8309" s="21">
        <v>1.855</v>
      </c>
      <c r="C8309" s="22">
        <v>0.37361</v>
      </c>
      <c r="D8309" s="21">
        <v>154.90199999999999</v>
      </c>
      <c r="E8309" s="21"/>
      <c r="F8309" s="24">
        <f t="shared" si="258"/>
        <v>1.855</v>
      </c>
      <c r="G8309" s="24">
        <v>1.855</v>
      </c>
      <c r="I8309" s="23"/>
      <c r="J8309" s="23">
        <v>150</v>
      </c>
      <c r="K8309" s="23"/>
    </row>
    <row r="8310" spans="1:11" ht="12.75" customHeight="1" x14ac:dyDescent="0.25">
      <c r="A8310" s="20">
        <f t="shared" si="259"/>
        <v>43232.874999979867</v>
      </c>
      <c r="B8310" s="21">
        <v>0.41682999999999998</v>
      </c>
      <c r="C8310" s="22">
        <v>0.70923999999999998</v>
      </c>
      <c r="D8310" s="21">
        <v>223.20050000000001</v>
      </c>
      <c r="E8310" s="21"/>
      <c r="F8310" s="24">
        <f t="shared" si="258"/>
        <v>0.41682999999999998</v>
      </c>
      <c r="G8310" s="24">
        <v>0.41682999999999998</v>
      </c>
      <c r="I8310" s="23"/>
      <c r="J8310" s="23">
        <v>150</v>
      </c>
      <c r="K8310" s="23"/>
    </row>
    <row r="8311" spans="1:11" ht="12.75" customHeight="1" x14ac:dyDescent="0.25">
      <c r="A8311" s="20">
        <f t="shared" si="259"/>
        <v>43232.916666646532</v>
      </c>
      <c r="B8311" s="21">
        <v>7.0975000000000001</v>
      </c>
      <c r="C8311" s="22">
        <v>0.72202999999999995</v>
      </c>
      <c r="D8311" s="21">
        <v>182.4195</v>
      </c>
      <c r="E8311" s="21"/>
      <c r="F8311" s="24">
        <f t="shared" si="258"/>
        <v>7.0975000000000001</v>
      </c>
      <c r="G8311" s="24">
        <v>7.0975000000000001</v>
      </c>
      <c r="I8311" s="23"/>
      <c r="J8311" s="23">
        <v>150</v>
      </c>
      <c r="K8311" s="23"/>
    </row>
    <row r="8312" spans="1:11" ht="12.75" customHeight="1" x14ac:dyDescent="0.25">
      <c r="A8312" s="20">
        <f t="shared" si="259"/>
        <v>43232.958333313196</v>
      </c>
      <c r="B8312" s="21">
        <v>5.8858300000000003</v>
      </c>
      <c r="C8312" s="22">
        <v>0.82916000000000001</v>
      </c>
      <c r="D8312" s="21">
        <v>74.233580000000003</v>
      </c>
      <c r="E8312" s="21"/>
      <c r="F8312" s="24">
        <f t="shared" si="258"/>
        <v>5.8858300000000003</v>
      </c>
      <c r="G8312" s="24">
        <v>5.8858300000000003</v>
      </c>
      <c r="I8312" s="23"/>
      <c r="J8312" s="23">
        <v>150</v>
      </c>
      <c r="K8312" s="23"/>
    </row>
    <row r="8313" spans="1:11" ht="12.75" customHeight="1" x14ac:dyDescent="0.25">
      <c r="A8313" s="20">
        <f t="shared" si="259"/>
        <v>43232.99999997986</v>
      </c>
      <c r="B8313" s="21">
        <v>6.8961699999999997</v>
      </c>
      <c r="C8313" s="22">
        <v>2.55321</v>
      </c>
      <c r="D8313" s="21">
        <v>359.60599999999999</v>
      </c>
      <c r="E8313" s="21"/>
      <c r="F8313" s="24">
        <f t="shared" si="258"/>
        <v>6.8961699999999997</v>
      </c>
      <c r="G8313" s="24">
        <v>6.8961699999999997</v>
      </c>
      <c r="I8313" s="23"/>
      <c r="J8313" s="23">
        <v>150</v>
      </c>
      <c r="K8313" s="23"/>
    </row>
    <row r="8314" spans="1:11" ht="12.75" customHeight="1" x14ac:dyDescent="0.25">
      <c r="A8314" s="20">
        <f t="shared" si="259"/>
        <v>43233.041666646524</v>
      </c>
      <c r="B8314" s="21"/>
      <c r="C8314" s="22">
        <v>1.5199199999999999</v>
      </c>
      <c r="D8314" s="21">
        <v>3.0725099999999999</v>
      </c>
      <c r="E8314" s="21"/>
      <c r="F8314" s="24" t="str">
        <f t="shared" si="258"/>
        <v/>
      </c>
      <c r="G8314" s="24" t="s">
        <v>189</v>
      </c>
      <c r="I8314" s="23">
        <f>COUNTIF(G8314:G8337,"&gt;150")</f>
        <v>0</v>
      </c>
      <c r="J8314" s="23">
        <v>150</v>
      </c>
      <c r="K8314" s="23"/>
    </row>
    <row r="8315" spans="1:11" ht="12.75" customHeight="1" x14ac:dyDescent="0.25">
      <c r="A8315" s="20">
        <f t="shared" si="259"/>
        <v>43233.083333313189</v>
      </c>
      <c r="B8315" s="21">
        <v>3.3827099999999999</v>
      </c>
      <c r="C8315" s="22">
        <v>1.7128399999999999</v>
      </c>
      <c r="D8315" s="21">
        <v>357.19659999999999</v>
      </c>
      <c r="E8315" s="21"/>
      <c r="F8315" s="24">
        <f t="shared" si="258"/>
        <v>3.3827099999999999</v>
      </c>
      <c r="G8315" s="24">
        <v>3.3827099999999999</v>
      </c>
      <c r="I8315" s="23"/>
      <c r="J8315" s="23">
        <v>150</v>
      </c>
      <c r="K8315" s="23"/>
    </row>
    <row r="8316" spans="1:11" ht="12.75" customHeight="1" x14ac:dyDescent="0.25">
      <c r="A8316" s="20">
        <f t="shared" si="259"/>
        <v>43233.124999979853</v>
      </c>
      <c r="B8316" s="21">
        <v>10.840870000000001</v>
      </c>
      <c r="C8316" s="22">
        <v>1.20268</v>
      </c>
      <c r="D8316" s="21">
        <v>10.067030000000001</v>
      </c>
      <c r="E8316" s="21"/>
      <c r="F8316" s="24">
        <f t="shared" si="258"/>
        <v>10.840870000000001</v>
      </c>
      <c r="G8316" s="24">
        <v>10.840870000000001</v>
      </c>
      <c r="I8316" s="23"/>
      <c r="J8316" s="23">
        <v>150</v>
      </c>
      <c r="K8316" s="23"/>
    </row>
    <row r="8317" spans="1:11" ht="12.75" customHeight="1" x14ac:dyDescent="0.25">
      <c r="A8317" s="20">
        <f t="shared" si="259"/>
        <v>43233.166666646517</v>
      </c>
      <c r="B8317" s="21">
        <v>7.7515799999999997</v>
      </c>
      <c r="C8317" s="22">
        <v>2.5059</v>
      </c>
      <c r="D8317" s="21">
        <v>352.31880000000001</v>
      </c>
      <c r="E8317" s="21"/>
      <c r="F8317" s="24">
        <f t="shared" si="258"/>
        <v>7.7515799999999997</v>
      </c>
      <c r="G8317" s="24">
        <v>7.7515799999999997</v>
      </c>
      <c r="I8317" s="23"/>
      <c r="J8317" s="23">
        <v>150</v>
      </c>
      <c r="K8317" s="23"/>
    </row>
    <row r="8318" spans="1:11" ht="12.75" customHeight="1" x14ac:dyDescent="0.25">
      <c r="A8318" s="20">
        <f t="shared" si="259"/>
        <v>43233.208333313181</v>
      </c>
      <c r="B8318" s="21">
        <v>1.7008300000000001</v>
      </c>
      <c r="C8318" s="22">
        <v>3.19869</v>
      </c>
      <c r="D8318" s="21">
        <v>337.66930000000002</v>
      </c>
      <c r="E8318" s="21"/>
      <c r="F8318" s="24">
        <f t="shared" si="258"/>
        <v>1.7008300000000001</v>
      </c>
      <c r="G8318" s="24">
        <v>1.7008300000000001</v>
      </c>
      <c r="I8318" s="23"/>
      <c r="J8318" s="23">
        <v>150</v>
      </c>
      <c r="K8318" s="23"/>
    </row>
    <row r="8319" spans="1:11" ht="12.75" customHeight="1" x14ac:dyDescent="0.25">
      <c r="A8319" s="20">
        <f t="shared" si="259"/>
        <v>43233.249999979846</v>
      </c>
      <c r="B8319" s="21">
        <v>1.4675</v>
      </c>
      <c r="C8319" s="22">
        <v>1.30938</v>
      </c>
      <c r="D8319" s="21">
        <v>45.638199999999998</v>
      </c>
      <c r="E8319" s="21"/>
      <c r="F8319" s="24">
        <f t="shared" si="258"/>
        <v>1.4675</v>
      </c>
      <c r="G8319" s="24">
        <v>1.4675</v>
      </c>
      <c r="I8319" s="23"/>
      <c r="J8319" s="23">
        <v>150</v>
      </c>
      <c r="K8319" s="23"/>
    </row>
    <row r="8320" spans="1:11" ht="12.75" customHeight="1" x14ac:dyDescent="0.25">
      <c r="A8320" s="20">
        <f t="shared" si="259"/>
        <v>43233.29166664651</v>
      </c>
      <c r="B8320" s="21">
        <v>7.60846</v>
      </c>
      <c r="C8320" s="22">
        <v>0.90186999999999995</v>
      </c>
      <c r="D8320" s="21">
        <v>85.501689999999996</v>
      </c>
      <c r="E8320" s="21"/>
      <c r="F8320" s="24">
        <f t="shared" si="258"/>
        <v>7.60846</v>
      </c>
      <c r="G8320" s="24">
        <v>7.60846</v>
      </c>
      <c r="I8320" s="23"/>
      <c r="J8320" s="23">
        <v>150</v>
      </c>
      <c r="K8320" s="23"/>
    </row>
    <row r="8321" spans="1:11" ht="12.75" customHeight="1" x14ac:dyDescent="0.25">
      <c r="A8321" s="20">
        <f t="shared" si="259"/>
        <v>43233.333333313174</v>
      </c>
      <c r="B8321" s="21">
        <v>0.14408000000000001</v>
      </c>
      <c r="C8321" s="22">
        <v>0.44888</v>
      </c>
      <c r="D8321" s="21">
        <v>140.5814</v>
      </c>
      <c r="E8321" s="21"/>
      <c r="F8321" s="24">
        <f t="shared" si="258"/>
        <v>0.14408000000000001</v>
      </c>
      <c r="G8321" s="24">
        <v>0.14408000000000001</v>
      </c>
      <c r="I8321" s="23"/>
      <c r="J8321" s="23">
        <v>150</v>
      </c>
      <c r="K8321" s="23"/>
    </row>
    <row r="8322" spans="1:11" ht="12.75" customHeight="1" x14ac:dyDescent="0.25">
      <c r="A8322" s="20">
        <f t="shared" si="259"/>
        <v>43233.374999979838</v>
      </c>
      <c r="B8322" s="21"/>
      <c r="C8322" s="22">
        <v>0.26608999999999999</v>
      </c>
      <c r="D8322" s="21">
        <v>119.85599999999999</v>
      </c>
      <c r="E8322" s="21"/>
      <c r="F8322" s="24" t="str">
        <f t="shared" si="258"/>
        <v/>
      </c>
      <c r="G8322" s="24" t="s">
        <v>189</v>
      </c>
      <c r="I8322" s="23"/>
      <c r="J8322" s="23">
        <v>150</v>
      </c>
      <c r="K8322" s="23"/>
    </row>
    <row r="8323" spans="1:11" ht="12.75" customHeight="1" x14ac:dyDescent="0.25">
      <c r="A8323" s="20">
        <f t="shared" si="259"/>
        <v>43233.416666646503</v>
      </c>
      <c r="B8323" s="21">
        <v>-0.44550000000000001</v>
      </c>
      <c r="C8323" s="22">
        <v>1.13059</v>
      </c>
      <c r="D8323" s="21">
        <v>45.467689999999997</v>
      </c>
      <c r="E8323" s="21"/>
      <c r="F8323" s="24" t="str">
        <f t="shared" si="258"/>
        <v/>
      </c>
      <c r="G8323" s="24" t="s">
        <v>189</v>
      </c>
      <c r="I8323" s="23"/>
      <c r="J8323" s="23">
        <v>150</v>
      </c>
      <c r="K8323" s="23"/>
    </row>
    <row r="8324" spans="1:11" ht="12.75" customHeight="1" x14ac:dyDescent="0.25">
      <c r="A8324" s="20">
        <f t="shared" si="259"/>
        <v>43233.458333313167</v>
      </c>
      <c r="B8324" s="21">
        <v>6.6754600000000002</v>
      </c>
      <c r="C8324" s="22">
        <v>1.32826</v>
      </c>
      <c r="D8324" s="21">
        <v>25.409849999999999</v>
      </c>
      <c r="E8324" s="21"/>
      <c r="F8324" s="24">
        <f t="shared" si="258"/>
        <v>6.6754600000000002</v>
      </c>
      <c r="G8324" s="24">
        <v>6.6754600000000002</v>
      </c>
      <c r="I8324" s="23"/>
      <c r="J8324" s="23">
        <v>150</v>
      </c>
      <c r="K8324" s="23"/>
    </row>
    <row r="8325" spans="1:11" ht="12.75" customHeight="1" x14ac:dyDescent="0.25">
      <c r="A8325" s="20">
        <f t="shared" si="259"/>
        <v>43233.499999979831</v>
      </c>
      <c r="B8325" s="21">
        <v>10.99821</v>
      </c>
      <c r="C8325" s="22">
        <v>1.2374700000000001</v>
      </c>
      <c r="D8325" s="21">
        <v>37.919429999999998</v>
      </c>
      <c r="E8325" s="21"/>
      <c r="F8325" s="24">
        <f t="shared" si="258"/>
        <v>10.99821</v>
      </c>
      <c r="G8325" s="24">
        <v>10.99821</v>
      </c>
      <c r="I8325" s="23"/>
      <c r="J8325" s="23">
        <v>150</v>
      </c>
      <c r="K8325" s="23"/>
    </row>
    <row r="8326" spans="1:11" ht="12.75" customHeight="1" x14ac:dyDescent="0.25">
      <c r="A8326" s="20">
        <f t="shared" si="259"/>
        <v>43233.541666646495</v>
      </c>
      <c r="B8326" s="21">
        <v>6.9512900000000002</v>
      </c>
      <c r="C8326" s="22">
        <v>1.04834</v>
      </c>
      <c r="D8326" s="21">
        <v>38.437849999999997</v>
      </c>
      <c r="E8326" s="21"/>
      <c r="F8326" s="24">
        <f t="shared" si="258"/>
        <v>6.9512900000000002</v>
      </c>
      <c r="G8326" s="24">
        <v>6.9512900000000002</v>
      </c>
      <c r="I8326" s="23"/>
      <c r="J8326" s="23">
        <v>150</v>
      </c>
      <c r="K8326" s="23"/>
    </row>
    <row r="8327" spans="1:11" ht="12.75" customHeight="1" x14ac:dyDescent="0.25">
      <c r="A8327" s="20">
        <f t="shared" si="259"/>
        <v>43233.58333331316</v>
      </c>
      <c r="B8327" s="21"/>
      <c r="C8327" s="22">
        <v>1.5264899999999999</v>
      </c>
      <c r="D8327" s="21">
        <v>31.67155</v>
      </c>
      <c r="E8327" s="21"/>
      <c r="F8327" s="24" t="str">
        <f t="shared" si="258"/>
        <v/>
      </c>
      <c r="G8327" s="24" t="s">
        <v>189</v>
      </c>
      <c r="I8327" s="23"/>
      <c r="J8327" s="23">
        <v>150</v>
      </c>
      <c r="K8327" s="23"/>
    </row>
    <row r="8328" spans="1:11" ht="12.75" customHeight="1" x14ac:dyDescent="0.25">
      <c r="A8328" s="20">
        <f t="shared" si="259"/>
        <v>43233.624999979824</v>
      </c>
      <c r="B8328" s="21">
        <v>0.63512999999999997</v>
      </c>
      <c r="C8328" s="22">
        <v>1.4581599999999999</v>
      </c>
      <c r="D8328" s="21">
        <v>43.001309999999997</v>
      </c>
      <c r="E8328" s="21"/>
      <c r="F8328" s="24">
        <f t="shared" si="258"/>
        <v>0.63512999999999997</v>
      </c>
      <c r="G8328" s="24">
        <v>0.63512999999999997</v>
      </c>
      <c r="I8328" s="23"/>
      <c r="J8328" s="23">
        <v>150</v>
      </c>
      <c r="K8328" s="23"/>
    </row>
    <row r="8329" spans="1:11" ht="12.75" customHeight="1" x14ac:dyDescent="0.25">
      <c r="A8329" s="20">
        <f t="shared" si="259"/>
        <v>43233.666666646488</v>
      </c>
      <c r="B8329" s="21">
        <v>-2.5622099999999999</v>
      </c>
      <c r="C8329" s="22">
        <v>1.11595</v>
      </c>
      <c r="D8329" s="21">
        <v>59.398940000000003</v>
      </c>
      <c r="E8329" s="21"/>
      <c r="F8329" s="24" t="str">
        <f t="shared" si="258"/>
        <v/>
      </c>
      <c r="G8329" s="24" t="s">
        <v>189</v>
      </c>
      <c r="I8329" s="23"/>
      <c r="J8329" s="23">
        <v>150</v>
      </c>
      <c r="K8329" s="23"/>
    </row>
    <row r="8330" spans="1:11" ht="12.75" customHeight="1" x14ac:dyDescent="0.25">
      <c r="A8330" s="20">
        <f t="shared" si="259"/>
        <v>43233.708333313152</v>
      </c>
      <c r="B8330" s="21">
        <v>-2.0772499999999998</v>
      </c>
      <c r="C8330" s="22">
        <v>0.56101999999999996</v>
      </c>
      <c r="D8330" s="21">
        <v>130.24709999999999</v>
      </c>
      <c r="E8330" s="21"/>
      <c r="F8330" s="24" t="str">
        <f t="shared" si="258"/>
        <v/>
      </c>
      <c r="G8330" s="24" t="s">
        <v>189</v>
      </c>
      <c r="I8330" s="23"/>
      <c r="J8330" s="23">
        <v>150</v>
      </c>
      <c r="K8330" s="23"/>
    </row>
    <row r="8331" spans="1:11" ht="12.75" customHeight="1" x14ac:dyDescent="0.25">
      <c r="A8331" s="20">
        <f t="shared" si="259"/>
        <v>43233.749999979816</v>
      </c>
      <c r="B8331" s="21">
        <v>7.8777900000000001</v>
      </c>
      <c r="C8331" s="22">
        <v>0.70931999999999995</v>
      </c>
      <c r="D8331" s="21">
        <v>49.057670000000002</v>
      </c>
      <c r="E8331" s="21"/>
      <c r="F8331" s="24">
        <f t="shared" ref="F8331:F8394" si="260">IF(AND(B8331&gt;0,ISNUMBER(B8331)),B8331,"")</f>
        <v>7.8777900000000001</v>
      </c>
      <c r="G8331" s="24">
        <v>7.8777900000000001</v>
      </c>
      <c r="I8331" s="23"/>
      <c r="J8331" s="23">
        <v>150</v>
      </c>
      <c r="K8331" s="23"/>
    </row>
    <row r="8332" spans="1:11" ht="12.75" customHeight="1" x14ac:dyDescent="0.25">
      <c r="A8332" s="20">
        <f t="shared" ref="A8332:A8395" si="261">A8331+1/24</f>
        <v>43233.791666646481</v>
      </c>
      <c r="B8332" s="21">
        <v>1.6572499999999999</v>
      </c>
      <c r="C8332" s="22">
        <v>1.36216</v>
      </c>
      <c r="D8332" s="21">
        <v>339.12799999999999</v>
      </c>
      <c r="E8332" s="21"/>
      <c r="F8332" s="24">
        <f t="shared" si="260"/>
        <v>1.6572499999999999</v>
      </c>
      <c r="G8332" s="24">
        <v>1.6572499999999999</v>
      </c>
      <c r="I8332" s="23"/>
      <c r="J8332" s="23">
        <v>150</v>
      </c>
      <c r="K8332" s="23"/>
    </row>
    <row r="8333" spans="1:11" ht="12.75" customHeight="1" x14ac:dyDescent="0.25">
      <c r="A8333" s="20">
        <f t="shared" si="261"/>
        <v>43233.833333313145</v>
      </c>
      <c r="B8333" s="21">
        <v>1.9299200000000001</v>
      </c>
      <c r="C8333" s="22">
        <v>1.9388300000000001</v>
      </c>
      <c r="D8333" s="21">
        <v>353.48489999999998</v>
      </c>
      <c r="E8333" s="21"/>
      <c r="F8333" s="24">
        <f t="shared" si="260"/>
        <v>1.9299200000000001</v>
      </c>
      <c r="G8333" s="24">
        <v>1.9299200000000001</v>
      </c>
      <c r="I8333" s="23"/>
      <c r="J8333" s="23">
        <v>150</v>
      </c>
      <c r="K8333" s="23"/>
    </row>
    <row r="8334" spans="1:11" ht="12.75" customHeight="1" x14ac:dyDescent="0.25">
      <c r="A8334" s="20">
        <f t="shared" si="261"/>
        <v>43233.874999979809</v>
      </c>
      <c r="B8334" s="21">
        <v>-4.2907500000000001</v>
      </c>
      <c r="C8334" s="22">
        <v>1.6470199999999999</v>
      </c>
      <c r="D8334" s="21">
        <v>327.74860000000001</v>
      </c>
      <c r="E8334" s="21"/>
      <c r="F8334" s="24" t="str">
        <f t="shared" si="260"/>
        <v/>
      </c>
      <c r="G8334" s="24" t="s">
        <v>189</v>
      </c>
      <c r="I8334" s="23"/>
      <c r="J8334" s="23">
        <v>150</v>
      </c>
      <c r="K8334" s="23"/>
    </row>
    <row r="8335" spans="1:11" ht="12.75" customHeight="1" x14ac:dyDescent="0.25">
      <c r="A8335" s="20">
        <f t="shared" si="261"/>
        <v>43233.916666646473</v>
      </c>
      <c r="B8335" s="21">
        <v>3.80863</v>
      </c>
      <c r="C8335" s="22">
        <v>1.24569</v>
      </c>
      <c r="D8335" s="21">
        <v>69.915080000000003</v>
      </c>
      <c r="E8335" s="21"/>
      <c r="F8335" s="24">
        <f t="shared" si="260"/>
        <v>3.80863</v>
      </c>
      <c r="G8335" s="24">
        <v>3.80863</v>
      </c>
      <c r="I8335" s="23"/>
      <c r="J8335" s="23">
        <v>150</v>
      </c>
      <c r="K8335" s="23"/>
    </row>
    <row r="8336" spans="1:11" ht="12.75" customHeight="1" x14ac:dyDescent="0.25">
      <c r="A8336" s="20">
        <f t="shared" si="261"/>
        <v>43233.958333313138</v>
      </c>
      <c r="B8336" s="21">
        <v>0.33800000000000002</v>
      </c>
      <c r="C8336" s="22">
        <v>0.44701000000000002</v>
      </c>
      <c r="D8336" s="21">
        <v>124.1266</v>
      </c>
      <c r="E8336" s="21"/>
      <c r="F8336" s="24">
        <f t="shared" si="260"/>
        <v>0.33800000000000002</v>
      </c>
      <c r="G8336" s="24">
        <v>0.33800000000000002</v>
      </c>
      <c r="I8336" s="23"/>
      <c r="J8336" s="23">
        <v>150</v>
      </c>
      <c r="K8336" s="23"/>
    </row>
    <row r="8337" spans="1:11" ht="12.75" customHeight="1" x14ac:dyDescent="0.25">
      <c r="A8337" s="20">
        <f t="shared" si="261"/>
        <v>43233.999999979802</v>
      </c>
      <c r="B8337" s="21">
        <v>1.5874600000000001</v>
      </c>
      <c r="C8337" s="22">
        <v>0.53312999999999999</v>
      </c>
      <c r="D8337" s="21">
        <v>193.9222</v>
      </c>
      <c r="E8337" s="21"/>
      <c r="F8337" s="24">
        <f t="shared" si="260"/>
        <v>1.5874600000000001</v>
      </c>
      <c r="G8337" s="24">
        <v>1.5874600000000001</v>
      </c>
      <c r="I8337" s="23"/>
      <c r="J8337" s="23">
        <v>150</v>
      </c>
      <c r="K8337" s="23"/>
    </row>
    <row r="8338" spans="1:11" ht="12.75" customHeight="1" x14ac:dyDescent="0.25">
      <c r="A8338" s="20">
        <f t="shared" si="261"/>
        <v>43234.041666646466</v>
      </c>
      <c r="B8338" s="21">
        <v>7.2672499999999998</v>
      </c>
      <c r="C8338" s="22">
        <v>0.35626999999999998</v>
      </c>
      <c r="D8338" s="21">
        <v>172.80629999999999</v>
      </c>
      <c r="E8338" s="21"/>
      <c r="F8338" s="24">
        <f t="shared" si="260"/>
        <v>7.2672499999999998</v>
      </c>
      <c r="G8338" s="24">
        <v>7.2672499999999998</v>
      </c>
      <c r="I8338" s="23">
        <f>COUNTIF(G8338:G8361,"&gt;150")</f>
        <v>0</v>
      </c>
      <c r="J8338" s="23">
        <v>150</v>
      </c>
      <c r="K8338" s="23"/>
    </row>
    <row r="8339" spans="1:11" ht="12.75" customHeight="1" x14ac:dyDescent="0.25">
      <c r="A8339" s="20">
        <f t="shared" si="261"/>
        <v>43234.08333331313</v>
      </c>
      <c r="B8339" s="21">
        <v>-0.35299000000000003</v>
      </c>
      <c r="C8339" s="22">
        <v>0.59555999999999998</v>
      </c>
      <c r="D8339" s="21">
        <v>301.75839999999999</v>
      </c>
      <c r="E8339" s="21"/>
      <c r="F8339" s="24" t="str">
        <f t="shared" si="260"/>
        <v/>
      </c>
      <c r="G8339" s="24" t="s">
        <v>189</v>
      </c>
      <c r="I8339" s="23"/>
      <c r="J8339" s="23">
        <v>150</v>
      </c>
      <c r="K8339" s="23"/>
    </row>
    <row r="8340" spans="1:11" ht="12.75" customHeight="1" x14ac:dyDescent="0.25">
      <c r="A8340" s="20">
        <f t="shared" si="261"/>
        <v>43234.124999979795</v>
      </c>
      <c r="B8340" s="21">
        <v>3.8104200000000001</v>
      </c>
      <c r="C8340" s="22">
        <v>0.35805999999999999</v>
      </c>
      <c r="D8340" s="21">
        <v>289.29570000000001</v>
      </c>
      <c r="E8340" s="21"/>
      <c r="F8340" s="24">
        <f t="shared" si="260"/>
        <v>3.8104200000000001</v>
      </c>
      <c r="G8340" s="24">
        <v>3.8104200000000001</v>
      </c>
      <c r="I8340" s="23"/>
      <c r="J8340" s="23">
        <v>150</v>
      </c>
      <c r="K8340" s="23"/>
    </row>
    <row r="8341" spans="1:11" ht="12.75" customHeight="1" x14ac:dyDescent="0.25">
      <c r="A8341" s="20">
        <f t="shared" si="261"/>
        <v>43234.166666646459</v>
      </c>
      <c r="B8341" s="21">
        <v>-0.78474999999999995</v>
      </c>
      <c r="C8341" s="22">
        <v>0.55588000000000004</v>
      </c>
      <c r="D8341" s="21">
        <v>174.6241</v>
      </c>
      <c r="E8341" s="21"/>
      <c r="F8341" s="24" t="str">
        <f t="shared" si="260"/>
        <v/>
      </c>
      <c r="G8341" s="24" t="s">
        <v>189</v>
      </c>
      <c r="I8341" s="23"/>
      <c r="J8341" s="23">
        <v>150</v>
      </c>
      <c r="K8341" s="23"/>
    </row>
    <row r="8342" spans="1:11" ht="12.75" customHeight="1" x14ac:dyDescent="0.25">
      <c r="A8342" s="20">
        <f t="shared" si="261"/>
        <v>43234.208333313123</v>
      </c>
      <c r="B8342" s="21">
        <v>5.8520799999999999</v>
      </c>
      <c r="C8342" s="22">
        <v>0.62639</v>
      </c>
      <c r="D8342" s="21">
        <v>220.5333</v>
      </c>
      <c r="E8342" s="21"/>
      <c r="F8342" s="24">
        <f t="shared" si="260"/>
        <v>5.8520799999999999</v>
      </c>
      <c r="G8342" s="24">
        <v>5.8520799999999999</v>
      </c>
      <c r="I8342" s="23"/>
      <c r="J8342" s="23">
        <v>150</v>
      </c>
      <c r="K8342" s="23"/>
    </row>
    <row r="8343" spans="1:11" ht="12.75" customHeight="1" x14ac:dyDescent="0.25">
      <c r="A8343" s="20">
        <f t="shared" si="261"/>
        <v>43234.249999979787</v>
      </c>
      <c r="B8343" s="21">
        <v>6.9197499999999996</v>
      </c>
      <c r="C8343" s="22">
        <v>0.71292999999999995</v>
      </c>
      <c r="D8343" s="21">
        <v>262.79300000000001</v>
      </c>
      <c r="E8343" s="21"/>
      <c r="F8343" s="24">
        <f t="shared" si="260"/>
        <v>6.9197499999999996</v>
      </c>
      <c r="G8343" s="24">
        <v>6.9197499999999996</v>
      </c>
      <c r="I8343" s="23"/>
      <c r="J8343" s="23">
        <v>150</v>
      </c>
      <c r="K8343" s="23"/>
    </row>
    <row r="8344" spans="1:11" ht="12.75" customHeight="1" x14ac:dyDescent="0.25">
      <c r="A8344" s="20">
        <f t="shared" si="261"/>
        <v>43234.291666646452</v>
      </c>
      <c r="B8344" s="21">
        <v>2.2637499999999999</v>
      </c>
      <c r="C8344" s="22">
        <v>0.4723</v>
      </c>
      <c r="D8344" s="21">
        <v>125.82810000000001</v>
      </c>
      <c r="E8344" s="21"/>
      <c r="F8344" s="24">
        <f t="shared" si="260"/>
        <v>2.2637499999999999</v>
      </c>
      <c r="G8344" s="24">
        <v>2.2637499999999999</v>
      </c>
      <c r="I8344" s="23"/>
      <c r="J8344" s="23">
        <v>150</v>
      </c>
      <c r="K8344" s="23"/>
    </row>
    <row r="8345" spans="1:11" ht="12.75" customHeight="1" x14ac:dyDescent="0.25">
      <c r="A8345" s="20">
        <f t="shared" si="261"/>
        <v>43234.333333313116</v>
      </c>
      <c r="B8345" s="21">
        <v>0.38517000000000001</v>
      </c>
      <c r="C8345" s="22">
        <v>0.21729999999999999</v>
      </c>
      <c r="D8345" s="21">
        <v>108.10209999999999</v>
      </c>
      <c r="E8345" s="21"/>
      <c r="F8345" s="24">
        <f t="shared" si="260"/>
        <v>0.38517000000000001</v>
      </c>
      <c r="G8345" s="24">
        <v>0.38517000000000001</v>
      </c>
      <c r="I8345" s="23"/>
      <c r="J8345" s="23">
        <v>150</v>
      </c>
      <c r="K8345" s="23"/>
    </row>
    <row r="8346" spans="1:11" ht="12.75" customHeight="1" x14ac:dyDescent="0.25">
      <c r="A8346" s="20">
        <f t="shared" si="261"/>
        <v>43234.37499997978</v>
      </c>
      <c r="B8346" s="21">
        <v>0.58613000000000004</v>
      </c>
      <c r="C8346" s="22">
        <v>0.56518000000000002</v>
      </c>
      <c r="D8346" s="21">
        <v>62.67212</v>
      </c>
      <c r="E8346" s="21"/>
      <c r="F8346" s="24">
        <f t="shared" si="260"/>
        <v>0.58613000000000004</v>
      </c>
      <c r="G8346" s="24">
        <v>0.58613000000000004</v>
      </c>
      <c r="I8346" s="23"/>
      <c r="J8346" s="23">
        <v>150</v>
      </c>
      <c r="K8346" s="23"/>
    </row>
    <row r="8347" spans="1:11" ht="12.75" customHeight="1" x14ac:dyDescent="0.25">
      <c r="A8347" s="20">
        <f t="shared" si="261"/>
        <v>43234.416666646444</v>
      </c>
      <c r="B8347" s="21">
        <v>2.7797499999999999</v>
      </c>
      <c r="C8347" s="22">
        <v>0.37902000000000002</v>
      </c>
      <c r="D8347" s="21">
        <v>154.5823</v>
      </c>
      <c r="E8347" s="21"/>
      <c r="F8347" s="24">
        <f t="shared" si="260"/>
        <v>2.7797499999999999</v>
      </c>
      <c r="G8347" s="24">
        <v>2.7797499999999999</v>
      </c>
      <c r="I8347" s="23"/>
      <c r="J8347" s="23">
        <v>150</v>
      </c>
      <c r="K8347" s="23"/>
    </row>
    <row r="8348" spans="1:11" ht="12.75" customHeight="1" x14ac:dyDescent="0.25">
      <c r="A8348" s="20">
        <f t="shared" si="261"/>
        <v>43234.458333313109</v>
      </c>
      <c r="B8348" s="21">
        <v>0.86741999999999997</v>
      </c>
      <c r="C8348" s="22">
        <v>0.56506999999999996</v>
      </c>
      <c r="D8348" s="21">
        <v>111.97929999999999</v>
      </c>
      <c r="E8348" s="21"/>
      <c r="F8348" s="24">
        <f t="shared" si="260"/>
        <v>0.86741999999999997</v>
      </c>
      <c r="G8348" s="24">
        <v>0.86741999999999997</v>
      </c>
      <c r="I8348" s="23"/>
      <c r="J8348" s="23">
        <v>150</v>
      </c>
      <c r="K8348" s="23"/>
    </row>
    <row r="8349" spans="1:11" ht="12.75" customHeight="1" x14ac:dyDescent="0.25">
      <c r="A8349" s="20">
        <f t="shared" si="261"/>
        <v>43234.499999979773</v>
      </c>
      <c r="B8349" s="21">
        <v>20.923249999999999</v>
      </c>
      <c r="C8349" s="22">
        <v>1.26597</v>
      </c>
      <c r="D8349" s="21">
        <v>29.32666</v>
      </c>
      <c r="E8349" s="21"/>
      <c r="F8349" s="24">
        <f t="shared" si="260"/>
        <v>20.923249999999999</v>
      </c>
      <c r="G8349" s="24">
        <v>20.923249999999999</v>
      </c>
      <c r="I8349" s="23"/>
      <c r="J8349" s="23">
        <v>150</v>
      </c>
      <c r="K8349" s="23"/>
    </row>
    <row r="8350" spans="1:11" ht="12.75" customHeight="1" x14ac:dyDescent="0.25">
      <c r="A8350" s="20">
        <f t="shared" si="261"/>
        <v>43234.541666646437</v>
      </c>
      <c r="B8350" s="21">
        <v>23.717210000000001</v>
      </c>
      <c r="C8350" s="22">
        <v>2.3994300000000002</v>
      </c>
      <c r="D8350" s="21">
        <v>291.6277</v>
      </c>
      <c r="E8350" s="21"/>
      <c r="F8350" s="24">
        <f t="shared" si="260"/>
        <v>23.717210000000001</v>
      </c>
      <c r="G8350" s="24">
        <v>23.717210000000001</v>
      </c>
      <c r="I8350" s="23"/>
      <c r="J8350" s="23">
        <v>150</v>
      </c>
      <c r="K8350" s="23"/>
    </row>
    <row r="8351" spans="1:11" ht="12.75" customHeight="1" x14ac:dyDescent="0.25">
      <c r="A8351" s="20">
        <f t="shared" si="261"/>
        <v>43234.583333313101</v>
      </c>
      <c r="B8351" s="21">
        <v>11.305580000000001</v>
      </c>
      <c r="C8351" s="22">
        <v>1.9541999999999999</v>
      </c>
      <c r="D8351" s="21">
        <v>293.90010000000001</v>
      </c>
      <c r="E8351" s="21"/>
      <c r="F8351" s="24">
        <f t="shared" si="260"/>
        <v>11.305580000000001</v>
      </c>
      <c r="G8351" s="24">
        <v>11.305580000000001</v>
      </c>
      <c r="I8351" s="23"/>
      <c r="J8351" s="23">
        <v>150</v>
      </c>
      <c r="K8351" s="23"/>
    </row>
    <row r="8352" spans="1:11" ht="12.75" customHeight="1" x14ac:dyDescent="0.25">
      <c r="A8352" s="20">
        <f t="shared" si="261"/>
        <v>43234.624999979766</v>
      </c>
      <c r="B8352" s="21">
        <v>18.708960000000001</v>
      </c>
      <c r="C8352" s="22">
        <v>1.86673</v>
      </c>
      <c r="D8352" s="21">
        <v>332.16199999999998</v>
      </c>
      <c r="E8352" s="21"/>
      <c r="F8352" s="24">
        <f t="shared" si="260"/>
        <v>18.708960000000001</v>
      </c>
      <c r="G8352" s="24">
        <v>18.708960000000001</v>
      </c>
      <c r="I8352" s="23"/>
      <c r="J8352" s="23">
        <v>150</v>
      </c>
      <c r="K8352" s="23"/>
    </row>
    <row r="8353" spans="1:11" ht="12.75" customHeight="1" x14ac:dyDescent="0.25">
      <c r="A8353" s="20">
        <f t="shared" si="261"/>
        <v>43234.66666664643</v>
      </c>
      <c r="B8353" s="21">
        <v>22.690619999999999</v>
      </c>
      <c r="C8353" s="22">
        <v>1.4496100000000001</v>
      </c>
      <c r="D8353" s="21">
        <v>356.8347</v>
      </c>
      <c r="E8353" s="21"/>
      <c r="F8353" s="24">
        <f t="shared" si="260"/>
        <v>22.690619999999999</v>
      </c>
      <c r="G8353" s="24">
        <v>22.690619999999999</v>
      </c>
      <c r="I8353" s="23"/>
      <c r="J8353" s="23">
        <v>150</v>
      </c>
      <c r="K8353" s="23"/>
    </row>
    <row r="8354" spans="1:11" ht="12.75" customHeight="1" x14ac:dyDescent="0.25">
      <c r="A8354" s="20">
        <f t="shared" si="261"/>
        <v>43234.708333313094</v>
      </c>
      <c r="B8354" s="21">
        <v>29.688880000000001</v>
      </c>
      <c r="C8354" s="22">
        <v>0.96514999999999995</v>
      </c>
      <c r="D8354" s="21">
        <v>38.016120000000001</v>
      </c>
      <c r="E8354" s="21"/>
      <c r="F8354" s="24">
        <f t="shared" si="260"/>
        <v>29.688880000000001</v>
      </c>
      <c r="G8354" s="24">
        <v>29.688880000000001</v>
      </c>
      <c r="I8354" s="23"/>
      <c r="J8354" s="23">
        <v>150</v>
      </c>
      <c r="K8354" s="23"/>
    </row>
    <row r="8355" spans="1:11" ht="12.75" customHeight="1" x14ac:dyDescent="0.25">
      <c r="A8355" s="20">
        <f t="shared" si="261"/>
        <v>43234.749999979758</v>
      </c>
      <c r="B8355" s="21">
        <v>6.81271</v>
      </c>
      <c r="C8355" s="22">
        <v>0.66266999999999998</v>
      </c>
      <c r="D8355" s="21">
        <v>247.10589999999999</v>
      </c>
      <c r="E8355" s="21"/>
      <c r="F8355" s="24">
        <f t="shared" si="260"/>
        <v>6.81271</v>
      </c>
      <c r="G8355" s="24">
        <v>6.81271</v>
      </c>
      <c r="I8355" s="23"/>
      <c r="J8355" s="23">
        <v>150</v>
      </c>
      <c r="K8355" s="23"/>
    </row>
    <row r="8356" spans="1:11" ht="12.75" customHeight="1" x14ac:dyDescent="0.25">
      <c r="A8356" s="20">
        <f t="shared" si="261"/>
        <v>43234.791666646423</v>
      </c>
      <c r="B8356" s="21">
        <v>9.9260800000000007</v>
      </c>
      <c r="C8356" s="22">
        <v>1.1508</v>
      </c>
      <c r="D8356" s="21">
        <v>59.737250000000003</v>
      </c>
      <c r="E8356" s="21"/>
      <c r="F8356" s="24">
        <f t="shared" si="260"/>
        <v>9.9260800000000007</v>
      </c>
      <c r="G8356" s="24">
        <v>9.9260800000000007</v>
      </c>
      <c r="I8356" s="23"/>
      <c r="J8356" s="23">
        <v>150</v>
      </c>
      <c r="K8356" s="23"/>
    </row>
    <row r="8357" spans="1:11" ht="12.75" customHeight="1" x14ac:dyDescent="0.25">
      <c r="A8357" s="20">
        <f t="shared" si="261"/>
        <v>43234.833333313087</v>
      </c>
      <c r="B8357" s="21">
        <v>5.8142100000000001</v>
      </c>
      <c r="C8357" s="22">
        <v>0.74692999999999998</v>
      </c>
      <c r="D8357" s="21">
        <v>52.396129999999999</v>
      </c>
      <c r="E8357" s="21"/>
      <c r="F8357" s="24">
        <f t="shared" si="260"/>
        <v>5.8142100000000001</v>
      </c>
      <c r="G8357" s="24">
        <v>5.8142100000000001</v>
      </c>
      <c r="I8357" s="23"/>
      <c r="J8357" s="23">
        <v>150</v>
      </c>
      <c r="K8357" s="23"/>
    </row>
    <row r="8358" spans="1:11" ht="12.75" customHeight="1" x14ac:dyDescent="0.25">
      <c r="A8358" s="20">
        <f t="shared" si="261"/>
        <v>43234.874999979751</v>
      </c>
      <c r="B8358" s="21">
        <v>8.6270399999999992</v>
      </c>
      <c r="C8358" s="22">
        <v>0.46954000000000001</v>
      </c>
      <c r="D8358" s="21">
        <v>110.3004</v>
      </c>
      <c r="E8358" s="21"/>
      <c r="F8358" s="24">
        <f t="shared" si="260"/>
        <v>8.6270399999999992</v>
      </c>
      <c r="G8358" s="24">
        <v>8.6270399999999992</v>
      </c>
      <c r="I8358" s="23"/>
      <c r="J8358" s="23">
        <v>150</v>
      </c>
      <c r="K8358" s="23"/>
    </row>
    <row r="8359" spans="1:11" ht="12.75" customHeight="1" x14ac:dyDescent="0.25">
      <c r="A8359" s="20">
        <f t="shared" si="261"/>
        <v>43234.916666646415</v>
      </c>
      <c r="B8359" s="21">
        <v>0.56699999999999995</v>
      </c>
      <c r="C8359" s="22">
        <v>0.35002</v>
      </c>
      <c r="D8359" s="21">
        <v>19.56897</v>
      </c>
      <c r="E8359" s="21"/>
      <c r="F8359" s="24">
        <f t="shared" si="260"/>
        <v>0.56699999999999995</v>
      </c>
      <c r="G8359" s="24">
        <v>0.56699999999999995</v>
      </c>
      <c r="I8359" s="23"/>
      <c r="J8359" s="23">
        <v>150</v>
      </c>
      <c r="K8359" s="23"/>
    </row>
    <row r="8360" spans="1:11" ht="12.75" customHeight="1" x14ac:dyDescent="0.25">
      <c r="A8360" s="20">
        <f t="shared" si="261"/>
        <v>43234.958333313079</v>
      </c>
      <c r="B8360" s="21">
        <v>-0.16692000000000001</v>
      </c>
      <c r="C8360" s="22">
        <v>0.32171</v>
      </c>
      <c r="D8360" s="21">
        <v>212.59379999999999</v>
      </c>
      <c r="E8360" s="21"/>
      <c r="F8360" s="24" t="str">
        <f t="shared" si="260"/>
        <v/>
      </c>
      <c r="G8360" s="24" t="s">
        <v>189</v>
      </c>
      <c r="I8360" s="23"/>
      <c r="J8360" s="23">
        <v>150</v>
      </c>
      <c r="K8360" s="23"/>
    </row>
    <row r="8361" spans="1:11" ht="12.75" customHeight="1" x14ac:dyDescent="0.25">
      <c r="A8361" s="20">
        <f t="shared" si="261"/>
        <v>43234.999999979744</v>
      </c>
      <c r="B8361" s="21">
        <v>5.0705</v>
      </c>
      <c r="C8361" s="22">
        <v>0.46682000000000001</v>
      </c>
      <c r="D8361" s="21">
        <v>238.5651</v>
      </c>
      <c r="E8361" s="21"/>
      <c r="F8361" s="24">
        <f t="shared" si="260"/>
        <v>5.0705</v>
      </c>
      <c r="G8361" s="24">
        <v>5.0705</v>
      </c>
      <c r="I8361" s="23"/>
      <c r="J8361" s="23">
        <v>150</v>
      </c>
      <c r="K8361" s="23"/>
    </row>
    <row r="8362" spans="1:11" ht="12.75" customHeight="1" x14ac:dyDescent="0.25">
      <c r="A8362" s="20">
        <f t="shared" si="261"/>
        <v>43235.041666646408</v>
      </c>
      <c r="B8362" s="21">
        <v>-1.9813000000000001</v>
      </c>
      <c r="C8362" s="22">
        <v>0.23511000000000001</v>
      </c>
      <c r="D8362" s="21">
        <v>87.444850000000002</v>
      </c>
      <c r="E8362" s="21"/>
      <c r="F8362" s="24" t="str">
        <f t="shared" si="260"/>
        <v/>
      </c>
      <c r="G8362" s="24" t="s">
        <v>189</v>
      </c>
      <c r="I8362" s="23">
        <f>COUNTIF(G8362:G8385,"&gt;150")</f>
        <v>0</v>
      </c>
      <c r="J8362" s="23">
        <v>150</v>
      </c>
      <c r="K8362" s="23"/>
    </row>
    <row r="8363" spans="1:11" ht="12.75" customHeight="1" x14ac:dyDescent="0.25">
      <c r="A8363" s="20">
        <f t="shared" si="261"/>
        <v>43235.083333313072</v>
      </c>
      <c r="B8363" s="21">
        <v>6.1899600000000001</v>
      </c>
      <c r="C8363" s="22">
        <v>0.5272</v>
      </c>
      <c r="D8363" s="21">
        <v>196.43889999999999</v>
      </c>
      <c r="E8363" s="21"/>
      <c r="F8363" s="24">
        <f t="shared" si="260"/>
        <v>6.1899600000000001</v>
      </c>
      <c r="G8363" s="24">
        <v>6.1899600000000001</v>
      </c>
      <c r="I8363" s="23"/>
      <c r="J8363" s="23">
        <v>150</v>
      </c>
      <c r="K8363" s="23"/>
    </row>
    <row r="8364" spans="1:11" ht="12.75" customHeight="1" x14ac:dyDescent="0.25">
      <c r="A8364" s="20">
        <f t="shared" si="261"/>
        <v>43235.124999979736</v>
      </c>
      <c r="B8364" s="21">
        <v>7.66404</v>
      </c>
      <c r="C8364" s="22">
        <v>0.35016000000000003</v>
      </c>
      <c r="D8364" s="21">
        <v>97.655169999999998</v>
      </c>
      <c r="E8364" s="21"/>
      <c r="F8364" s="24">
        <f t="shared" si="260"/>
        <v>7.66404</v>
      </c>
      <c r="G8364" s="24">
        <v>7.66404</v>
      </c>
      <c r="I8364" s="23"/>
      <c r="J8364" s="23">
        <v>150</v>
      </c>
      <c r="K8364" s="23"/>
    </row>
    <row r="8365" spans="1:11" ht="12.75" customHeight="1" x14ac:dyDescent="0.25">
      <c r="A8365" s="20">
        <f t="shared" si="261"/>
        <v>43235.166666646401</v>
      </c>
      <c r="B8365" s="21">
        <v>14.33254</v>
      </c>
      <c r="C8365" s="22">
        <v>0.28199000000000002</v>
      </c>
      <c r="D8365" s="21">
        <v>126.72280000000001</v>
      </c>
      <c r="E8365" s="21"/>
      <c r="F8365" s="24">
        <f t="shared" si="260"/>
        <v>14.33254</v>
      </c>
      <c r="G8365" s="24">
        <v>14.33254</v>
      </c>
      <c r="I8365" s="23"/>
      <c r="J8365" s="23">
        <v>150</v>
      </c>
      <c r="K8365" s="23"/>
    </row>
    <row r="8366" spans="1:11" ht="12.75" customHeight="1" x14ac:dyDescent="0.25">
      <c r="A8366" s="20">
        <f t="shared" si="261"/>
        <v>43235.208333313065</v>
      </c>
      <c r="B8366" s="21">
        <v>6.7725</v>
      </c>
      <c r="C8366" s="22">
        <v>0.39956999999999998</v>
      </c>
      <c r="D8366" s="21">
        <v>121.04430000000001</v>
      </c>
      <c r="E8366" s="21"/>
      <c r="F8366" s="24">
        <f t="shared" si="260"/>
        <v>6.7725</v>
      </c>
      <c r="G8366" s="24">
        <v>6.7725</v>
      </c>
      <c r="I8366" s="23"/>
      <c r="J8366" s="23">
        <v>150</v>
      </c>
      <c r="K8366" s="23"/>
    </row>
    <row r="8367" spans="1:11" ht="12.75" customHeight="1" x14ac:dyDescent="0.25">
      <c r="A8367" s="20">
        <f t="shared" si="261"/>
        <v>43235.249999979729</v>
      </c>
      <c r="B8367" s="21">
        <v>6.2951699999999997</v>
      </c>
      <c r="C8367" s="22">
        <v>0.53671000000000002</v>
      </c>
      <c r="D8367" s="21">
        <v>289.55009999999999</v>
      </c>
      <c r="E8367" s="21"/>
      <c r="F8367" s="24">
        <f t="shared" si="260"/>
        <v>6.2951699999999997</v>
      </c>
      <c r="G8367" s="24">
        <v>6.2951699999999997</v>
      </c>
      <c r="I8367" s="23"/>
      <c r="J8367" s="23">
        <v>150</v>
      </c>
      <c r="K8367" s="23"/>
    </row>
    <row r="8368" spans="1:11" ht="12.75" customHeight="1" x14ac:dyDescent="0.25">
      <c r="A8368" s="20">
        <f t="shared" si="261"/>
        <v>43235.291666646393</v>
      </c>
      <c r="B8368" s="21">
        <v>9.0647500000000001</v>
      </c>
      <c r="C8368" s="22">
        <v>0.34898000000000001</v>
      </c>
      <c r="D8368" s="21">
        <v>288.3304</v>
      </c>
      <c r="E8368" s="21"/>
      <c r="F8368" s="24">
        <f t="shared" si="260"/>
        <v>9.0647500000000001</v>
      </c>
      <c r="G8368" s="24">
        <v>9.0647500000000001</v>
      </c>
      <c r="I8368" s="23"/>
      <c r="J8368" s="23">
        <v>150</v>
      </c>
      <c r="K8368" s="23"/>
    </row>
    <row r="8369" spans="1:11" ht="12.75" customHeight="1" x14ac:dyDescent="0.25">
      <c r="A8369" s="20">
        <f t="shared" si="261"/>
        <v>43235.333333313058</v>
      </c>
      <c r="B8369" s="21">
        <v>9.6149199999999997</v>
      </c>
      <c r="C8369" s="22">
        <v>0.33660000000000001</v>
      </c>
      <c r="D8369" s="21">
        <v>100.53579999999999</v>
      </c>
      <c r="E8369" s="21"/>
      <c r="F8369" s="24">
        <f t="shared" si="260"/>
        <v>9.6149199999999997</v>
      </c>
      <c r="G8369" s="24">
        <v>9.6149199999999997</v>
      </c>
      <c r="I8369" s="23"/>
      <c r="J8369" s="23">
        <v>150</v>
      </c>
      <c r="K8369" s="23"/>
    </row>
    <row r="8370" spans="1:11" ht="12.75" customHeight="1" x14ac:dyDescent="0.25">
      <c r="A8370" s="20">
        <f t="shared" si="261"/>
        <v>43235.374999979722</v>
      </c>
      <c r="B8370" s="21"/>
      <c r="C8370" s="22"/>
      <c r="D8370" s="21"/>
      <c r="E8370" s="21"/>
      <c r="F8370" s="24" t="str">
        <f t="shared" si="260"/>
        <v/>
      </c>
      <c r="G8370" s="24" t="s">
        <v>189</v>
      </c>
      <c r="I8370" s="23"/>
      <c r="J8370" s="23">
        <v>150</v>
      </c>
      <c r="K8370" s="23"/>
    </row>
    <row r="8371" spans="1:11" ht="12.75" customHeight="1" x14ac:dyDescent="0.25">
      <c r="A8371" s="20">
        <f t="shared" si="261"/>
        <v>43235.416666646386</v>
      </c>
      <c r="B8371" s="21"/>
      <c r="C8371" s="22"/>
      <c r="D8371" s="21"/>
      <c r="E8371" s="21"/>
      <c r="F8371" s="24" t="str">
        <f t="shared" si="260"/>
        <v/>
      </c>
      <c r="G8371" s="24" t="s">
        <v>189</v>
      </c>
      <c r="I8371" s="23"/>
      <c r="J8371" s="23">
        <v>150</v>
      </c>
      <c r="K8371" s="23"/>
    </row>
    <row r="8372" spans="1:11" ht="12.75" customHeight="1" x14ac:dyDescent="0.25">
      <c r="A8372" s="20">
        <f t="shared" si="261"/>
        <v>43235.45833331305</v>
      </c>
      <c r="B8372" s="21"/>
      <c r="C8372" s="22"/>
      <c r="D8372" s="21"/>
      <c r="E8372" s="21"/>
      <c r="F8372" s="24" t="str">
        <f t="shared" si="260"/>
        <v/>
      </c>
      <c r="G8372" s="24" t="s">
        <v>189</v>
      </c>
      <c r="I8372" s="23"/>
      <c r="J8372" s="23">
        <v>150</v>
      </c>
      <c r="K8372" s="23"/>
    </row>
    <row r="8373" spans="1:11" ht="12.75" customHeight="1" x14ac:dyDescent="0.25">
      <c r="A8373" s="20">
        <f t="shared" si="261"/>
        <v>43235.499999979715</v>
      </c>
      <c r="B8373" s="21"/>
      <c r="C8373" s="22"/>
      <c r="D8373" s="21"/>
      <c r="E8373" s="21"/>
      <c r="F8373" s="24" t="str">
        <f t="shared" si="260"/>
        <v/>
      </c>
      <c r="G8373" s="24" t="s">
        <v>189</v>
      </c>
      <c r="I8373" s="23"/>
      <c r="J8373" s="23">
        <v>150</v>
      </c>
      <c r="K8373" s="23"/>
    </row>
    <row r="8374" spans="1:11" ht="12.75" customHeight="1" x14ac:dyDescent="0.25">
      <c r="A8374" s="20">
        <f t="shared" si="261"/>
        <v>43235.541666646379</v>
      </c>
      <c r="B8374" s="21"/>
      <c r="C8374" s="22"/>
      <c r="D8374" s="21"/>
      <c r="E8374" s="21"/>
      <c r="F8374" s="24" t="str">
        <f t="shared" si="260"/>
        <v/>
      </c>
      <c r="G8374" s="24" t="s">
        <v>189</v>
      </c>
      <c r="I8374" s="23"/>
      <c r="J8374" s="23">
        <v>150</v>
      </c>
      <c r="K8374" s="23"/>
    </row>
    <row r="8375" spans="1:11" ht="12.75" customHeight="1" x14ac:dyDescent="0.25">
      <c r="A8375" s="20">
        <f t="shared" si="261"/>
        <v>43235.583333313043</v>
      </c>
      <c r="B8375" s="21"/>
      <c r="C8375" s="22">
        <v>2.2538</v>
      </c>
      <c r="D8375" s="21">
        <v>52.50582</v>
      </c>
      <c r="E8375" s="21"/>
      <c r="F8375" s="24" t="str">
        <f t="shared" si="260"/>
        <v/>
      </c>
      <c r="G8375" s="24" t="s">
        <v>189</v>
      </c>
      <c r="I8375" s="23"/>
      <c r="J8375" s="23">
        <v>150</v>
      </c>
      <c r="K8375" s="23"/>
    </row>
    <row r="8376" spans="1:11" ht="12.75" customHeight="1" x14ac:dyDescent="0.25">
      <c r="A8376" s="20">
        <f t="shared" si="261"/>
        <v>43235.624999979707</v>
      </c>
      <c r="B8376" s="21">
        <v>29.327169999999999</v>
      </c>
      <c r="C8376" s="22">
        <v>1.91178</v>
      </c>
      <c r="D8376" s="21">
        <v>23.42679</v>
      </c>
      <c r="E8376" s="21"/>
      <c r="F8376" s="24">
        <f t="shared" si="260"/>
        <v>29.327169999999999</v>
      </c>
      <c r="G8376" s="24">
        <v>29.327169999999999</v>
      </c>
      <c r="I8376" s="23"/>
      <c r="J8376" s="23">
        <v>150</v>
      </c>
      <c r="K8376" s="23"/>
    </row>
    <row r="8377" spans="1:11" ht="12.75" customHeight="1" x14ac:dyDescent="0.25">
      <c r="A8377" s="20">
        <f t="shared" si="261"/>
        <v>43235.666666646372</v>
      </c>
      <c r="B8377" s="21">
        <v>25.692329999999998</v>
      </c>
      <c r="C8377" s="22">
        <v>1.8930800000000001</v>
      </c>
      <c r="D8377" s="21">
        <v>32.833100000000002</v>
      </c>
      <c r="E8377" s="21"/>
      <c r="F8377" s="24">
        <f t="shared" si="260"/>
        <v>25.692329999999998</v>
      </c>
      <c r="G8377" s="24">
        <v>25.692329999999998</v>
      </c>
      <c r="I8377" s="23"/>
      <c r="J8377" s="23">
        <v>150</v>
      </c>
      <c r="K8377" s="23"/>
    </row>
    <row r="8378" spans="1:11" ht="12.75" customHeight="1" x14ac:dyDescent="0.25">
      <c r="A8378" s="20">
        <f t="shared" si="261"/>
        <v>43235.708333313036</v>
      </c>
      <c r="B8378" s="21">
        <v>18.580169999999999</v>
      </c>
      <c r="C8378" s="22">
        <v>0.85211999999999999</v>
      </c>
      <c r="D8378" s="21">
        <v>359.64089999999999</v>
      </c>
      <c r="E8378" s="21"/>
      <c r="F8378" s="24">
        <f t="shared" si="260"/>
        <v>18.580169999999999</v>
      </c>
      <c r="G8378" s="24">
        <v>18.580169999999999</v>
      </c>
      <c r="I8378" s="23"/>
      <c r="J8378" s="23">
        <v>150</v>
      </c>
      <c r="K8378" s="23"/>
    </row>
    <row r="8379" spans="1:11" ht="12.75" customHeight="1" x14ac:dyDescent="0.25">
      <c r="A8379" s="20">
        <f t="shared" si="261"/>
        <v>43235.7499999797</v>
      </c>
      <c r="B8379" s="21">
        <v>19.265830000000001</v>
      </c>
      <c r="C8379" s="22">
        <v>0.86307999999999996</v>
      </c>
      <c r="D8379" s="21">
        <v>4.8696799999999998</v>
      </c>
      <c r="E8379" s="21"/>
      <c r="F8379" s="24">
        <f t="shared" si="260"/>
        <v>19.265830000000001</v>
      </c>
      <c r="G8379" s="24">
        <v>19.265830000000001</v>
      </c>
      <c r="I8379" s="23"/>
      <c r="J8379" s="23">
        <v>150</v>
      </c>
      <c r="K8379" s="23"/>
    </row>
    <row r="8380" spans="1:11" ht="12.75" customHeight="1" x14ac:dyDescent="0.25">
      <c r="A8380" s="20">
        <f t="shared" si="261"/>
        <v>43235.791666646364</v>
      </c>
      <c r="B8380" s="21">
        <v>10.44767</v>
      </c>
      <c r="C8380" s="22">
        <v>0.59182000000000001</v>
      </c>
      <c r="D8380" s="21">
        <v>299.4701</v>
      </c>
      <c r="E8380" s="21"/>
      <c r="F8380" s="24">
        <f t="shared" si="260"/>
        <v>10.44767</v>
      </c>
      <c r="G8380" s="24">
        <v>10.44767</v>
      </c>
      <c r="I8380" s="23"/>
      <c r="J8380" s="23">
        <v>150</v>
      </c>
      <c r="K8380" s="23"/>
    </row>
    <row r="8381" spans="1:11" ht="12.75" customHeight="1" x14ac:dyDescent="0.25">
      <c r="A8381" s="20">
        <f t="shared" si="261"/>
        <v>43235.833333313029</v>
      </c>
      <c r="B8381" s="21">
        <v>8.7853300000000001</v>
      </c>
      <c r="C8381" s="22">
        <v>0.48426999999999998</v>
      </c>
      <c r="D8381" s="21">
        <v>333.9665</v>
      </c>
      <c r="E8381" s="21"/>
      <c r="F8381" s="24">
        <f t="shared" si="260"/>
        <v>8.7853300000000001</v>
      </c>
      <c r="G8381" s="24">
        <v>8.7853300000000001</v>
      </c>
      <c r="I8381" s="23"/>
      <c r="J8381" s="23">
        <v>150</v>
      </c>
      <c r="K8381" s="23"/>
    </row>
    <row r="8382" spans="1:11" ht="12.75" customHeight="1" x14ac:dyDescent="0.25">
      <c r="A8382" s="20">
        <f t="shared" si="261"/>
        <v>43235.874999979693</v>
      </c>
      <c r="B8382" s="21">
        <v>9.82</v>
      </c>
      <c r="C8382" s="22">
        <v>0.64656999999999998</v>
      </c>
      <c r="D8382" s="21">
        <v>226.2534</v>
      </c>
      <c r="E8382" s="21"/>
      <c r="F8382" s="24">
        <f t="shared" si="260"/>
        <v>9.82</v>
      </c>
      <c r="G8382" s="24">
        <v>9.82</v>
      </c>
      <c r="I8382" s="23"/>
      <c r="J8382" s="23">
        <v>150</v>
      </c>
      <c r="K8382" s="23"/>
    </row>
    <row r="8383" spans="1:11" ht="12.75" customHeight="1" x14ac:dyDescent="0.25">
      <c r="A8383" s="20">
        <f t="shared" si="261"/>
        <v>43235.916666646357</v>
      </c>
      <c r="B8383" s="21">
        <v>2.4503300000000001</v>
      </c>
      <c r="C8383" s="22">
        <v>0.42587000000000003</v>
      </c>
      <c r="D8383" s="21">
        <v>319.64769999999999</v>
      </c>
      <c r="E8383" s="21"/>
      <c r="F8383" s="24">
        <f t="shared" si="260"/>
        <v>2.4503300000000001</v>
      </c>
      <c r="G8383" s="24">
        <v>2.4503300000000001</v>
      </c>
      <c r="I8383" s="23"/>
      <c r="J8383" s="23">
        <v>150</v>
      </c>
      <c r="K8383" s="23"/>
    </row>
    <row r="8384" spans="1:11" ht="12.75" customHeight="1" x14ac:dyDescent="0.25">
      <c r="A8384" s="20">
        <f t="shared" si="261"/>
        <v>43235.958333313021</v>
      </c>
      <c r="B8384" s="21">
        <v>5.8209999999999997</v>
      </c>
      <c r="C8384" s="22">
        <v>0.38329999999999997</v>
      </c>
      <c r="D8384" s="21">
        <v>135.2047</v>
      </c>
      <c r="E8384" s="21"/>
      <c r="F8384" s="24">
        <f t="shared" si="260"/>
        <v>5.8209999999999997</v>
      </c>
      <c r="G8384" s="24">
        <v>5.8209999999999997</v>
      </c>
      <c r="I8384" s="23"/>
      <c r="J8384" s="23">
        <v>150</v>
      </c>
      <c r="K8384" s="23"/>
    </row>
    <row r="8385" spans="1:11" ht="12.75" customHeight="1" x14ac:dyDescent="0.25">
      <c r="A8385" s="20">
        <f t="shared" si="261"/>
        <v>43235.999999979686</v>
      </c>
      <c r="B8385" s="21">
        <v>4.3361700000000001</v>
      </c>
      <c r="C8385" s="22">
        <v>0.30080000000000001</v>
      </c>
      <c r="D8385" s="21">
        <v>279.56229999999999</v>
      </c>
      <c r="E8385" s="21"/>
      <c r="F8385" s="24">
        <f t="shared" si="260"/>
        <v>4.3361700000000001</v>
      </c>
      <c r="G8385" s="24">
        <v>4.3361700000000001</v>
      </c>
      <c r="I8385" s="23"/>
      <c r="J8385" s="23">
        <v>150</v>
      </c>
      <c r="K8385" s="23"/>
    </row>
    <row r="8386" spans="1:11" ht="12.75" customHeight="1" x14ac:dyDescent="0.25">
      <c r="A8386" s="20">
        <f t="shared" si="261"/>
        <v>43236.04166664635</v>
      </c>
      <c r="B8386" s="21">
        <v>5.2011500000000002</v>
      </c>
      <c r="C8386" s="22">
        <v>0.50553999999999999</v>
      </c>
      <c r="D8386" s="21">
        <v>191.13249999999999</v>
      </c>
      <c r="E8386" s="21"/>
      <c r="F8386" s="24">
        <f t="shared" si="260"/>
        <v>5.2011500000000002</v>
      </c>
      <c r="G8386" s="24">
        <v>5.2011500000000002</v>
      </c>
      <c r="I8386" s="23">
        <f>COUNTIF(G8386:G8409,"&gt;150")</f>
        <v>0</v>
      </c>
      <c r="J8386" s="23">
        <v>150</v>
      </c>
      <c r="K8386" s="23"/>
    </row>
    <row r="8387" spans="1:11" ht="12.75" customHeight="1" x14ac:dyDescent="0.25">
      <c r="A8387" s="20">
        <f t="shared" si="261"/>
        <v>43236.083333313014</v>
      </c>
      <c r="B8387" s="21">
        <v>5.8132900000000003</v>
      </c>
      <c r="C8387" s="22">
        <v>0.31525999999999998</v>
      </c>
      <c r="D8387" s="21">
        <v>217.03890000000001</v>
      </c>
      <c r="E8387" s="21"/>
      <c r="F8387" s="24">
        <f t="shared" si="260"/>
        <v>5.8132900000000003</v>
      </c>
      <c r="G8387" s="24">
        <v>5.8132900000000003</v>
      </c>
      <c r="I8387" s="23"/>
      <c r="J8387" s="23">
        <v>150</v>
      </c>
      <c r="K8387" s="23"/>
    </row>
    <row r="8388" spans="1:11" ht="12.75" customHeight="1" x14ac:dyDescent="0.25">
      <c r="A8388" s="20">
        <f t="shared" si="261"/>
        <v>43236.124999979678</v>
      </c>
      <c r="B8388" s="21">
        <v>5.4744599999999997</v>
      </c>
      <c r="C8388" s="22">
        <v>0.50471999999999995</v>
      </c>
      <c r="D8388" s="21">
        <v>131.0566</v>
      </c>
      <c r="E8388" s="21"/>
      <c r="F8388" s="24">
        <f t="shared" si="260"/>
        <v>5.4744599999999997</v>
      </c>
      <c r="G8388" s="24">
        <v>5.4744599999999997</v>
      </c>
      <c r="I8388" s="23"/>
      <c r="J8388" s="23">
        <v>150</v>
      </c>
      <c r="K8388" s="23"/>
    </row>
    <row r="8389" spans="1:11" ht="12.75" customHeight="1" x14ac:dyDescent="0.25">
      <c r="A8389" s="20">
        <f t="shared" si="261"/>
        <v>43236.166666646342</v>
      </c>
      <c r="B8389" s="21">
        <v>3.9302899999999998</v>
      </c>
      <c r="C8389" s="22">
        <v>0.39365</v>
      </c>
      <c r="D8389" s="21">
        <v>152.7577</v>
      </c>
      <c r="E8389" s="21"/>
      <c r="F8389" s="24">
        <f t="shared" si="260"/>
        <v>3.9302899999999998</v>
      </c>
      <c r="G8389" s="24">
        <v>3.9302899999999998</v>
      </c>
      <c r="I8389" s="23"/>
      <c r="J8389" s="23">
        <v>150</v>
      </c>
      <c r="K8389" s="23"/>
    </row>
    <row r="8390" spans="1:11" ht="12.75" customHeight="1" x14ac:dyDescent="0.25">
      <c r="A8390" s="20">
        <f t="shared" si="261"/>
        <v>43236.208333313007</v>
      </c>
      <c r="B8390" s="21">
        <v>-0.52112999999999998</v>
      </c>
      <c r="C8390" s="22">
        <v>0.47574</v>
      </c>
      <c r="D8390" s="21">
        <v>244.65209999999999</v>
      </c>
      <c r="E8390" s="21"/>
      <c r="F8390" s="24" t="str">
        <f t="shared" si="260"/>
        <v/>
      </c>
      <c r="G8390" s="24" t="s">
        <v>189</v>
      </c>
      <c r="I8390" s="23"/>
      <c r="J8390" s="23">
        <v>150</v>
      </c>
      <c r="K8390" s="23"/>
    </row>
    <row r="8391" spans="1:11" ht="12.75" customHeight="1" x14ac:dyDescent="0.25">
      <c r="A8391" s="20">
        <f t="shared" si="261"/>
        <v>43236.249999979671</v>
      </c>
      <c r="B8391" s="21">
        <v>3.5389599999999999</v>
      </c>
      <c r="C8391" s="22">
        <v>0.39665</v>
      </c>
      <c r="D8391" s="21">
        <v>229.40029999999999</v>
      </c>
      <c r="E8391" s="21"/>
      <c r="F8391" s="24">
        <f t="shared" si="260"/>
        <v>3.5389599999999999</v>
      </c>
      <c r="G8391" s="24">
        <v>3.5389599999999999</v>
      </c>
      <c r="I8391" s="23"/>
      <c r="J8391" s="23">
        <v>150</v>
      </c>
      <c r="K8391" s="23"/>
    </row>
    <row r="8392" spans="1:11" ht="12.75" customHeight="1" x14ac:dyDescent="0.25">
      <c r="A8392" s="20">
        <f t="shared" si="261"/>
        <v>43236.291666646335</v>
      </c>
      <c r="B8392" s="21">
        <v>5.9040400000000002</v>
      </c>
      <c r="C8392" s="22">
        <v>0.39356000000000002</v>
      </c>
      <c r="D8392" s="21">
        <v>249.06219999999999</v>
      </c>
      <c r="E8392" s="21"/>
      <c r="F8392" s="24">
        <f t="shared" si="260"/>
        <v>5.9040400000000002</v>
      </c>
      <c r="G8392" s="24">
        <v>5.9040400000000002</v>
      </c>
      <c r="I8392" s="23"/>
      <c r="J8392" s="23">
        <v>150</v>
      </c>
      <c r="K8392" s="23"/>
    </row>
    <row r="8393" spans="1:11" ht="12.75" customHeight="1" x14ac:dyDescent="0.25">
      <c r="A8393" s="20">
        <f t="shared" si="261"/>
        <v>43236.333333312999</v>
      </c>
      <c r="B8393" s="21">
        <v>1.9791300000000001</v>
      </c>
      <c r="C8393" s="22">
        <v>0.32590999999999998</v>
      </c>
      <c r="D8393" s="21">
        <v>225.36449999999999</v>
      </c>
      <c r="E8393" s="21"/>
      <c r="F8393" s="24">
        <f t="shared" si="260"/>
        <v>1.9791300000000001</v>
      </c>
      <c r="G8393" s="24">
        <v>1.9791300000000001</v>
      </c>
      <c r="I8393" s="23"/>
      <c r="J8393" s="23">
        <v>150</v>
      </c>
      <c r="K8393" s="23"/>
    </row>
    <row r="8394" spans="1:11" ht="12.75" customHeight="1" x14ac:dyDescent="0.25">
      <c r="A8394" s="20">
        <f t="shared" si="261"/>
        <v>43236.374999979664</v>
      </c>
      <c r="B8394" s="21"/>
      <c r="C8394" s="22"/>
      <c r="D8394" s="21"/>
      <c r="E8394" s="21"/>
      <c r="F8394" s="24" t="str">
        <f t="shared" si="260"/>
        <v/>
      </c>
      <c r="G8394" s="24" t="s">
        <v>189</v>
      </c>
      <c r="I8394" s="23"/>
      <c r="J8394" s="23">
        <v>150</v>
      </c>
      <c r="K8394" s="23"/>
    </row>
    <row r="8395" spans="1:11" ht="12.75" customHeight="1" x14ac:dyDescent="0.25">
      <c r="A8395" s="20">
        <f t="shared" si="261"/>
        <v>43236.416666646328</v>
      </c>
      <c r="B8395" s="21"/>
      <c r="C8395" s="22"/>
      <c r="D8395" s="21"/>
      <c r="E8395" s="21"/>
      <c r="F8395" s="24" t="str">
        <f t="shared" ref="F8395:F8458" si="262">IF(AND(B8395&gt;0,ISNUMBER(B8395)),B8395,"")</f>
        <v/>
      </c>
      <c r="G8395" s="24" t="s">
        <v>189</v>
      </c>
      <c r="I8395" s="23"/>
      <c r="J8395" s="23">
        <v>150</v>
      </c>
      <c r="K8395" s="23"/>
    </row>
    <row r="8396" spans="1:11" ht="12.75" customHeight="1" x14ac:dyDescent="0.25">
      <c r="A8396" s="20">
        <f t="shared" ref="A8396:A8459" si="263">A8395+1/24</f>
        <v>43236.458333312992</v>
      </c>
      <c r="B8396" s="21"/>
      <c r="C8396" s="22"/>
      <c r="D8396" s="21"/>
      <c r="E8396" s="21"/>
      <c r="F8396" s="24" t="str">
        <f t="shared" si="262"/>
        <v/>
      </c>
      <c r="G8396" s="24" t="s">
        <v>189</v>
      </c>
      <c r="I8396" s="23"/>
      <c r="J8396" s="23">
        <v>150</v>
      </c>
      <c r="K8396" s="23"/>
    </row>
    <row r="8397" spans="1:11" ht="12.75" customHeight="1" x14ac:dyDescent="0.25">
      <c r="A8397" s="20">
        <f t="shared" si="263"/>
        <v>43236.499999979656</v>
      </c>
      <c r="B8397" s="21"/>
      <c r="C8397" s="22"/>
      <c r="D8397" s="21"/>
      <c r="E8397" s="21"/>
      <c r="F8397" s="24" t="str">
        <f t="shared" si="262"/>
        <v/>
      </c>
      <c r="G8397" s="24" t="s">
        <v>189</v>
      </c>
      <c r="I8397" s="23"/>
      <c r="J8397" s="23">
        <v>150</v>
      </c>
      <c r="K8397" s="23"/>
    </row>
    <row r="8398" spans="1:11" ht="12.75" customHeight="1" x14ac:dyDescent="0.25">
      <c r="A8398" s="20">
        <f t="shared" si="263"/>
        <v>43236.541666646321</v>
      </c>
      <c r="B8398" s="21"/>
      <c r="C8398" s="22"/>
      <c r="D8398" s="21"/>
      <c r="E8398" s="21"/>
      <c r="F8398" s="24" t="str">
        <f t="shared" si="262"/>
        <v/>
      </c>
      <c r="G8398" s="24" t="s">
        <v>189</v>
      </c>
      <c r="I8398" s="23"/>
      <c r="J8398" s="23">
        <v>150</v>
      </c>
      <c r="K8398" s="23"/>
    </row>
    <row r="8399" spans="1:11" ht="12.75" customHeight="1" x14ac:dyDescent="0.25">
      <c r="A8399" s="20">
        <f t="shared" si="263"/>
        <v>43236.583333312985</v>
      </c>
      <c r="B8399" s="21"/>
      <c r="C8399" s="22"/>
      <c r="D8399" s="21"/>
      <c r="E8399" s="21"/>
      <c r="F8399" s="24" t="str">
        <f t="shared" si="262"/>
        <v/>
      </c>
      <c r="G8399" s="24" t="s">
        <v>189</v>
      </c>
      <c r="I8399" s="23"/>
      <c r="J8399" s="23">
        <v>150</v>
      </c>
      <c r="K8399" s="23"/>
    </row>
    <row r="8400" spans="1:11" ht="12.75" customHeight="1" x14ac:dyDescent="0.25">
      <c r="A8400" s="20">
        <f t="shared" si="263"/>
        <v>43236.624999979649</v>
      </c>
      <c r="B8400" s="21"/>
      <c r="C8400" s="22"/>
      <c r="D8400" s="21"/>
      <c r="E8400" s="21"/>
      <c r="F8400" s="24" t="str">
        <f t="shared" si="262"/>
        <v/>
      </c>
      <c r="G8400" s="24" t="s">
        <v>189</v>
      </c>
      <c r="I8400" s="23"/>
      <c r="J8400" s="23">
        <v>150</v>
      </c>
      <c r="K8400" s="23"/>
    </row>
    <row r="8401" spans="1:11" ht="12.75" customHeight="1" x14ac:dyDescent="0.25">
      <c r="A8401" s="20">
        <f t="shared" si="263"/>
        <v>43236.666666646313</v>
      </c>
      <c r="B8401" s="21"/>
      <c r="C8401" s="22"/>
      <c r="D8401" s="21"/>
      <c r="E8401" s="21"/>
      <c r="F8401" s="24" t="str">
        <f t="shared" si="262"/>
        <v/>
      </c>
      <c r="G8401" s="24" t="s">
        <v>189</v>
      </c>
      <c r="I8401" s="23"/>
      <c r="J8401" s="23">
        <v>150</v>
      </c>
      <c r="K8401" s="23"/>
    </row>
    <row r="8402" spans="1:11" ht="12.75" customHeight="1" x14ac:dyDescent="0.25">
      <c r="A8402" s="20">
        <f t="shared" si="263"/>
        <v>43236.708333312978</v>
      </c>
      <c r="B8402" s="21"/>
      <c r="C8402" s="22">
        <v>1.7136499999999999</v>
      </c>
      <c r="D8402" s="21">
        <v>291.28640000000001</v>
      </c>
      <c r="E8402" s="21"/>
      <c r="F8402" s="24" t="str">
        <f t="shared" si="262"/>
        <v/>
      </c>
      <c r="G8402" s="24" t="s">
        <v>189</v>
      </c>
      <c r="I8402" s="23"/>
      <c r="J8402" s="23">
        <v>150</v>
      </c>
      <c r="K8402" s="23"/>
    </row>
    <row r="8403" spans="1:11" ht="12.75" customHeight="1" x14ac:dyDescent="0.25">
      <c r="A8403" s="20">
        <f t="shared" si="263"/>
        <v>43236.749999979642</v>
      </c>
      <c r="B8403" s="21">
        <v>22.430669999999999</v>
      </c>
      <c r="C8403" s="22">
        <v>1.05277</v>
      </c>
      <c r="D8403" s="21">
        <v>263.04759999999999</v>
      </c>
      <c r="E8403" s="21"/>
      <c r="F8403" s="24">
        <f t="shared" si="262"/>
        <v>22.430669999999999</v>
      </c>
      <c r="G8403" s="24">
        <v>22.430669999999999</v>
      </c>
      <c r="I8403" s="23"/>
      <c r="J8403" s="23">
        <v>150</v>
      </c>
      <c r="K8403" s="23"/>
    </row>
    <row r="8404" spans="1:11" ht="12.75" customHeight="1" x14ac:dyDescent="0.25">
      <c r="A8404" s="20">
        <f t="shared" si="263"/>
        <v>43236.791666646306</v>
      </c>
      <c r="B8404" s="21">
        <v>21.547329999999999</v>
      </c>
      <c r="C8404" s="22">
        <v>0.49375000000000002</v>
      </c>
      <c r="D8404" s="21">
        <v>348.61169999999998</v>
      </c>
      <c r="E8404" s="21"/>
      <c r="F8404" s="24">
        <f t="shared" si="262"/>
        <v>21.547329999999999</v>
      </c>
      <c r="G8404" s="24">
        <v>21.547329999999999</v>
      </c>
      <c r="I8404" s="23"/>
      <c r="J8404" s="23">
        <v>150</v>
      </c>
      <c r="K8404" s="23"/>
    </row>
    <row r="8405" spans="1:11" ht="12.75" customHeight="1" x14ac:dyDescent="0.25">
      <c r="A8405" s="20">
        <f t="shared" si="263"/>
        <v>43236.83333331297</v>
      </c>
      <c r="B8405" s="21">
        <v>15.4505</v>
      </c>
      <c r="C8405" s="22">
        <v>0.37890000000000001</v>
      </c>
      <c r="D8405" s="21">
        <v>102.9873</v>
      </c>
      <c r="E8405" s="21"/>
      <c r="F8405" s="24">
        <f t="shared" si="262"/>
        <v>15.4505</v>
      </c>
      <c r="G8405" s="24">
        <v>15.4505</v>
      </c>
      <c r="I8405" s="23"/>
      <c r="J8405" s="23">
        <v>150</v>
      </c>
      <c r="K8405" s="23"/>
    </row>
    <row r="8406" spans="1:11" ht="12.75" customHeight="1" x14ac:dyDescent="0.25">
      <c r="A8406" s="20">
        <f t="shared" si="263"/>
        <v>43236.874999979635</v>
      </c>
      <c r="B8406" s="21">
        <v>3.6598299999999999</v>
      </c>
      <c r="C8406" s="22">
        <v>0.43968000000000002</v>
      </c>
      <c r="D8406" s="21">
        <v>163.0121</v>
      </c>
      <c r="E8406" s="21"/>
      <c r="F8406" s="24">
        <f t="shared" si="262"/>
        <v>3.6598299999999999</v>
      </c>
      <c r="G8406" s="24">
        <v>3.6598299999999999</v>
      </c>
      <c r="I8406" s="23"/>
      <c r="J8406" s="23">
        <v>150</v>
      </c>
      <c r="K8406" s="23"/>
    </row>
    <row r="8407" spans="1:11" ht="12.75" customHeight="1" x14ac:dyDescent="0.25">
      <c r="A8407" s="20">
        <f t="shared" si="263"/>
        <v>43236.916666646299</v>
      </c>
      <c r="B8407" s="21">
        <v>3.71217</v>
      </c>
      <c r="C8407" s="22">
        <v>0.51556999999999997</v>
      </c>
      <c r="D8407" s="21">
        <v>252.80709999999999</v>
      </c>
      <c r="E8407" s="21"/>
      <c r="F8407" s="24">
        <f t="shared" si="262"/>
        <v>3.71217</v>
      </c>
      <c r="G8407" s="24">
        <v>3.71217</v>
      </c>
      <c r="I8407" s="23"/>
      <c r="J8407" s="23">
        <v>150</v>
      </c>
      <c r="K8407" s="23"/>
    </row>
    <row r="8408" spans="1:11" ht="12.75" customHeight="1" x14ac:dyDescent="0.25">
      <c r="A8408" s="20">
        <f t="shared" si="263"/>
        <v>43236.958333312963</v>
      </c>
      <c r="B8408" s="21">
        <v>8.0585000000000004</v>
      </c>
      <c r="C8408" s="22">
        <v>0.51597000000000004</v>
      </c>
      <c r="D8408" s="21">
        <v>320.40480000000002</v>
      </c>
      <c r="E8408" s="21"/>
      <c r="F8408" s="24">
        <f t="shared" si="262"/>
        <v>8.0585000000000004</v>
      </c>
      <c r="G8408" s="24">
        <v>8.0585000000000004</v>
      </c>
      <c r="I8408" s="23"/>
      <c r="J8408" s="23">
        <v>150</v>
      </c>
      <c r="K8408" s="23"/>
    </row>
    <row r="8409" spans="1:11" ht="12.75" customHeight="1" x14ac:dyDescent="0.25">
      <c r="A8409" s="20">
        <f t="shared" si="263"/>
        <v>43236.999999979627</v>
      </c>
      <c r="B8409" s="21">
        <v>-0.89132999999999996</v>
      </c>
      <c r="C8409" s="22">
        <v>0.58655000000000002</v>
      </c>
      <c r="D8409" s="21">
        <v>277.21390000000002</v>
      </c>
      <c r="E8409" s="21"/>
      <c r="F8409" s="24" t="str">
        <f t="shared" si="262"/>
        <v/>
      </c>
      <c r="G8409" s="24" t="s">
        <v>189</v>
      </c>
      <c r="I8409" s="23"/>
      <c r="J8409" s="23">
        <v>150</v>
      </c>
      <c r="K8409" s="23"/>
    </row>
    <row r="8410" spans="1:11" ht="12.75" customHeight="1" x14ac:dyDescent="0.25">
      <c r="A8410" s="20">
        <f t="shared" si="263"/>
        <v>43237.041666646292</v>
      </c>
      <c r="B8410" s="21"/>
      <c r="C8410" s="22">
        <v>0.57426999999999995</v>
      </c>
      <c r="D8410" s="21">
        <v>259.88549999999998</v>
      </c>
      <c r="E8410" s="21"/>
      <c r="F8410" s="24" t="str">
        <f t="shared" si="262"/>
        <v/>
      </c>
      <c r="G8410" s="24" t="s">
        <v>189</v>
      </c>
      <c r="I8410" s="23">
        <f>COUNTIF(G8410:G8433,"&gt;150")</f>
        <v>0</v>
      </c>
      <c r="J8410" s="23">
        <v>150</v>
      </c>
      <c r="K8410" s="23"/>
    </row>
    <row r="8411" spans="1:11" ht="12.75" customHeight="1" x14ac:dyDescent="0.25">
      <c r="A8411" s="20">
        <f t="shared" si="263"/>
        <v>43237.083333312956</v>
      </c>
      <c r="B8411" s="21">
        <v>-0.50504000000000004</v>
      </c>
      <c r="C8411" s="22">
        <v>0.78412000000000004</v>
      </c>
      <c r="D8411" s="21">
        <v>266.80329999999998</v>
      </c>
      <c r="E8411" s="21"/>
      <c r="F8411" s="24" t="str">
        <f t="shared" si="262"/>
        <v/>
      </c>
      <c r="G8411" s="24" t="s">
        <v>189</v>
      </c>
      <c r="I8411" s="23"/>
      <c r="J8411" s="23">
        <v>150</v>
      </c>
      <c r="K8411" s="23"/>
    </row>
    <row r="8412" spans="1:11" ht="12.75" customHeight="1" x14ac:dyDescent="0.25">
      <c r="A8412" s="20">
        <f t="shared" si="263"/>
        <v>43237.12499997962</v>
      </c>
      <c r="B8412" s="21">
        <v>-0.35421000000000002</v>
      </c>
      <c r="C8412" s="22">
        <v>0.59911999999999999</v>
      </c>
      <c r="D8412" s="21">
        <v>88.244799999999998</v>
      </c>
      <c r="E8412" s="21"/>
      <c r="F8412" s="24" t="str">
        <f t="shared" si="262"/>
        <v/>
      </c>
      <c r="G8412" s="24" t="s">
        <v>189</v>
      </c>
      <c r="I8412" s="23"/>
      <c r="J8412" s="23">
        <v>150</v>
      </c>
      <c r="K8412" s="23"/>
    </row>
    <row r="8413" spans="1:11" ht="12.75" customHeight="1" x14ac:dyDescent="0.25">
      <c r="A8413" s="20">
        <f t="shared" si="263"/>
        <v>43237.166666646284</v>
      </c>
      <c r="B8413" s="21">
        <v>2.0459200000000002</v>
      </c>
      <c r="C8413" s="22">
        <v>0.57318000000000002</v>
      </c>
      <c r="D8413" s="21">
        <v>329.65600000000001</v>
      </c>
      <c r="E8413" s="21"/>
      <c r="F8413" s="24">
        <f t="shared" si="262"/>
        <v>2.0459200000000002</v>
      </c>
      <c r="G8413" s="24">
        <v>2.0459200000000002</v>
      </c>
      <c r="I8413" s="23"/>
      <c r="J8413" s="23">
        <v>150</v>
      </c>
      <c r="K8413" s="23"/>
    </row>
    <row r="8414" spans="1:11" ht="12.75" customHeight="1" x14ac:dyDescent="0.25">
      <c r="A8414" s="20">
        <f t="shared" si="263"/>
        <v>43237.208333312949</v>
      </c>
      <c r="B8414" s="21">
        <v>4.5462100000000003</v>
      </c>
      <c r="C8414" s="22">
        <v>0.50353999999999999</v>
      </c>
      <c r="D8414" s="21">
        <v>241.7467</v>
      </c>
      <c r="E8414" s="21"/>
      <c r="F8414" s="24">
        <f t="shared" si="262"/>
        <v>4.5462100000000003</v>
      </c>
      <c r="G8414" s="24">
        <v>4.5462100000000003</v>
      </c>
      <c r="I8414" s="23"/>
      <c r="J8414" s="23">
        <v>150</v>
      </c>
      <c r="K8414" s="23"/>
    </row>
    <row r="8415" spans="1:11" ht="12.75" customHeight="1" x14ac:dyDescent="0.25">
      <c r="A8415" s="20">
        <f t="shared" si="263"/>
        <v>43237.249999979613</v>
      </c>
      <c r="B8415" s="21">
        <v>5.6699999999999997E-3</v>
      </c>
      <c r="C8415" s="22">
        <v>0.63344999999999996</v>
      </c>
      <c r="D8415" s="21">
        <v>292.7133</v>
      </c>
      <c r="E8415" s="21"/>
      <c r="F8415" s="24">
        <f t="shared" si="262"/>
        <v>5.6699999999999997E-3</v>
      </c>
      <c r="G8415" s="24">
        <v>5.6699999999999997E-3</v>
      </c>
      <c r="I8415" s="23"/>
      <c r="J8415" s="23">
        <v>150</v>
      </c>
      <c r="K8415" s="23"/>
    </row>
    <row r="8416" spans="1:11" ht="12.75" customHeight="1" x14ac:dyDescent="0.25">
      <c r="A8416" s="20">
        <f t="shared" si="263"/>
        <v>43237.291666646277</v>
      </c>
      <c r="B8416" s="21">
        <v>5.28742</v>
      </c>
      <c r="C8416" s="22">
        <v>0.48074</v>
      </c>
      <c r="D8416" s="21">
        <v>75.935739999999996</v>
      </c>
      <c r="E8416" s="21"/>
      <c r="F8416" s="24">
        <f t="shared" si="262"/>
        <v>5.28742</v>
      </c>
      <c r="G8416" s="24">
        <v>5.28742</v>
      </c>
      <c r="I8416" s="23"/>
      <c r="J8416" s="23">
        <v>150</v>
      </c>
      <c r="K8416" s="23"/>
    </row>
    <row r="8417" spans="1:11" ht="12.75" customHeight="1" x14ac:dyDescent="0.25">
      <c r="A8417" s="20">
        <f t="shared" si="263"/>
        <v>43237.333333312941</v>
      </c>
      <c r="B8417" s="21">
        <v>-3.3159999999999998</v>
      </c>
      <c r="C8417" s="22">
        <v>0.77615000000000001</v>
      </c>
      <c r="D8417" s="21">
        <v>221.50729999999999</v>
      </c>
      <c r="E8417" s="21"/>
      <c r="F8417" s="24" t="str">
        <f t="shared" si="262"/>
        <v/>
      </c>
      <c r="G8417" s="24" t="s">
        <v>189</v>
      </c>
      <c r="I8417" s="23"/>
      <c r="J8417" s="23">
        <v>150</v>
      </c>
      <c r="K8417" s="23"/>
    </row>
    <row r="8418" spans="1:11" ht="12.75" customHeight="1" x14ac:dyDescent="0.25">
      <c r="A8418" s="20">
        <f t="shared" si="263"/>
        <v>43237.374999979605</v>
      </c>
      <c r="B8418" s="21">
        <v>6.3173300000000001</v>
      </c>
      <c r="C8418" s="22">
        <v>0.63258000000000003</v>
      </c>
      <c r="D8418" s="21">
        <v>253.82409999999999</v>
      </c>
      <c r="E8418" s="21"/>
      <c r="F8418" s="24">
        <f t="shared" si="262"/>
        <v>6.3173300000000001</v>
      </c>
      <c r="G8418" s="24">
        <v>6.3173300000000001</v>
      </c>
      <c r="I8418" s="23"/>
      <c r="J8418" s="23">
        <v>150</v>
      </c>
      <c r="K8418" s="23"/>
    </row>
    <row r="8419" spans="1:11" ht="12.75" customHeight="1" x14ac:dyDescent="0.25">
      <c r="A8419" s="20">
        <f t="shared" si="263"/>
        <v>43237.41666664627</v>
      </c>
      <c r="B8419" s="21">
        <v>-3.6525799999999999</v>
      </c>
      <c r="C8419" s="22">
        <v>0.48125000000000001</v>
      </c>
      <c r="D8419" s="21">
        <v>43.729889999999997</v>
      </c>
      <c r="E8419" s="21"/>
      <c r="F8419" s="24" t="str">
        <f t="shared" si="262"/>
        <v/>
      </c>
      <c r="G8419" s="24" t="s">
        <v>189</v>
      </c>
      <c r="I8419" s="23"/>
      <c r="J8419" s="23">
        <v>150</v>
      </c>
      <c r="K8419" s="23"/>
    </row>
    <row r="8420" spans="1:11" ht="12.75" customHeight="1" x14ac:dyDescent="0.25">
      <c r="A8420" s="20">
        <f t="shared" si="263"/>
        <v>43237.458333312934</v>
      </c>
      <c r="B8420" s="21">
        <v>7.4185800000000004</v>
      </c>
      <c r="C8420" s="22">
        <v>2.04989</v>
      </c>
      <c r="D8420" s="21">
        <v>298.35309999999998</v>
      </c>
      <c r="E8420" s="21"/>
      <c r="F8420" s="24">
        <f t="shared" si="262"/>
        <v>7.4185800000000004</v>
      </c>
      <c r="G8420" s="24">
        <v>7.4185800000000004</v>
      </c>
      <c r="I8420" s="23"/>
      <c r="J8420" s="23">
        <v>150</v>
      </c>
      <c r="K8420" s="23"/>
    </row>
    <row r="8421" spans="1:11" ht="12.75" customHeight="1" x14ac:dyDescent="0.25">
      <c r="A8421" s="20">
        <f t="shared" si="263"/>
        <v>43237.499999979598</v>
      </c>
      <c r="B8421" s="21">
        <v>15.6455</v>
      </c>
      <c r="C8421" s="22">
        <v>3.72011</v>
      </c>
      <c r="D8421" s="21">
        <v>270.7484</v>
      </c>
      <c r="E8421" s="21"/>
      <c r="F8421" s="24">
        <f t="shared" si="262"/>
        <v>15.6455</v>
      </c>
      <c r="G8421" s="24">
        <v>15.6455</v>
      </c>
      <c r="I8421" s="23"/>
      <c r="J8421" s="23">
        <v>150</v>
      </c>
      <c r="K8421" s="23"/>
    </row>
    <row r="8422" spans="1:11" ht="12.75" customHeight="1" x14ac:dyDescent="0.25">
      <c r="A8422" s="20">
        <f t="shared" si="263"/>
        <v>43237.541666646262</v>
      </c>
      <c r="B8422" s="21">
        <v>12.257250000000001</v>
      </c>
      <c r="C8422" s="22">
        <v>3.1792500000000001</v>
      </c>
      <c r="D8422" s="21">
        <v>235.75980000000001</v>
      </c>
      <c r="E8422" s="21"/>
      <c r="F8422" s="24">
        <f t="shared" si="262"/>
        <v>12.257250000000001</v>
      </c>
      <c r="G8422" s="24">
        <v>12.257250000000001</v>
      </c>
      <c r="I8422" s="23"/>
      <c r="J8422" s="23">
        <v>150</v>
      </c>
      <c r="K8422" s="23"/>
    </row>
    <row r="8423" spans="1:11" ht="12.75" customHeight="1" x14ac:dyDescent="0.25">
      <c r="A8423" s="20">
        <f t="shared" si="263"/>
        <v>43237.583333312927</v>
      </c>
      <c r="B8423" s="21">
        <v>2.7141700000000002</v>
      </c>
      <c r="C8423" s="22">
        <v>3.6732</v>
      </c>
      <c r="D8423" s="21">
        <v>249.13720000000001</v>
      </c>
      <c r="E8423" s="21"/>
      <c r="F8423" s="24">
        <f t="shared" si="262"/>
        <v>2.7141700000000002</v>
      </c>
      <c r="G8423" s="24">
        <v>2.7141700000000002</v>
      </c>
      <c r="I8423" s="23"/>
      <c r="J8423" s="23">
        <v>150</v>
      </c>
      <c r="K8423" s="23"/>
    </row>
    <row r="8424" spans="1:11" ht="12.75" customHeight="1" x14ac:dyDescent="0.25">
      <c r="A8424" s="20">
        <f t="shared" si="263"/>
        <v>43237.624999979591</v>
      </c>
      <c r="B8424" s="21">
        <v>5.1766699999999997</v>
      </c>
      <c r="C8424" s="22">
        <v>3.5876399999999999</v>
      </c>
      <c r="D8424" s="21">
        <v>237.1456</v>
      </c>
      <c r="E8424" s="21"/>
      <c r="F8424" s="24">
        <f t="shared" si="262"/>
        <v>5.1766699999999997</v>
      </c>
      <c r="G8424" s="24">
        <v>5.1766699999999997</v>
      </c>
      <c r="I8424" s="23"/>
      <c r="J8424" s="23">
        <v>150</v>
      </c>
      <c r="K8424" s="23"/>
    </row>
    <row r="8425" spans="1:11" ht="12.75" customHeight="1" x14ac:dyDescent="0.25">
      <c r="A8425" s="20">
        <f t="shared" si="263"/>
        <v>43237.666666646255</v>
      </c>
      <c r="B8425" s="21">
        <v>5.6535799999999998</v>
      </c>
      <c r="C8425" s="22">
        <v>2.8359000000000001</v>
      </c>
      <c r="D8425" s="21">
        <v>232.10640000000001</v>
      </c>
      <c r="E8425" s="21"/>
      <c r="F8425" s="24">
        <f t="shared" si="262"/>
        <v>5.6535799999999998</v>
      </c>
      <c r="G8425" s="24">
        <v>5.6535799999999998</v>
      </c>
      <c r="I8425" s="23"/>
      <c r="J8425" s="23">
        <v>150</v>
      </c>
      <c r="K8425" s="23"/>
    </row>
    <row r="8426" spans="1:11" ht="12.75" customHeight="1" x14ac:dyDescent="0.25">
      <c r="A8426" s="20">
        <f t="shared" si="263"/>
        <v>43237.708333312919</v>
      </c>
      <c r="B8426" s="21">
        <v>2.7696299999999998</v>
      </c>
      <c r="C8426" s="22">
        <v>1.85761</v>
      </c>
      <c r="D8426" s="21">
        <v>242.81559999999999</v>
      </c>
      <c r="E8426" s="21"/>
      <c r="F8426" s="24">
        <f t="shared" si="262"/>
        <v>2.7696299999999998</v>
      </c>
      <c r="G8426" s="24">
        <v>2.7696299999999998</v>
      </c>
      <c r="I8426" s="23"/>
      <c r="J8426" s="23">
        <v>150</v>
      </c>
      <c r="K8426" s="23"/>
    </row>
    <row r="8427" spans="1:11" ht="12.75" customHeight="1" x14ac:dyDescent="0.25">
      <c r="A8427" s="20">
        <f t="shared" si="263"/>
        <v>43237.749999979584</v>
      </c>
      <c r="B8427" s="21">
        <v>5.1754600000000002</v>
      </c>
      <c r="C8427" s="22">
        <v>1.42902</v>
      </c>
      <c r="D8427" s="21">
        <v>247.44970000000001</v>
      </c>
      <c r="E8427" s="21"/>
      <c r="F8427" s="24">
        <f t="shared" si="262"/>
        <v>5.1754600000000002</v>
      </c>
      <c r="G8427" s="24">
        <v>5.1754600000000002</v>
      </c>
      <c r="I8427" s="23"/>
      <c r="J8427" s="23">
        <v>150</v>
      </c>
      <c r="K8427" s="23"/>
    </row>
    <row r="8428" spans="1:11" ht="12.75" customHeight="1" x14ac:dyDescent="0.25">
      <c r="A8428" s="20">
        <f t="shared" si="263"/>
        <v>43237.791666646248</v>
      </c>
      <c r="B8428" s="21">
        <v>9.2443299999999997</v>
      </c>
      <c r="C8428" s="22">
        <v>0.56657999999999997</v>
      </c>
      <c r="D8428" s="21">
        <v>274.6413</v>
      </c>
      <c r="E8428" s="21"/>
      <c r="F8428" s="24">
        <f t="shared" si="262"/>
        <v>9.2443299999999997</v>
      </c>
      <c r="G8428" s="24">
        <v>9.2443299999999997</v>
      </c>
      <c r="I8428" s="23"/>
      <c r="J8428" s="23">
        <v>150</v>
      </c>
      <c r="K8428" s="23"/>
    </row>
    <row r="8429" spans="1:11" ht="12.75" customHeight="1" x14ac:dyDescent="0.25">
      <c r="A8429" s="20">
        <f t="shared" si="263"/>
        <v>43237.833333312912</v>
      </c>
      <c r="B8429" s="21">
        <v>0.10496</v>
      </c>
      <c r="C8429" s="22">
        <v>0.65736000000000006</v>
      </c>
      <c r="D8429" s="21">
        <v>275.31299999999999</v>
      </c>
      <c r="E8429" s="21"/>
      <c r="F8429" s="24">
        <f t="shared" si="262"/>
        <v>0.10496</v>
      </c>
      <c r="G8429" s="24">
        <v>0.10496</v>
      </c>
      <c r="I8429" s="23"/>
      <c r="J8429" s="23">
        <v>150</v>
      </c>
      <c r="K8429" s="23"/>
    </row>
    <row r="8430" spans="1:11" ht="12.75" customHeight="1" x14ac:dyDescent="0.25">
      <c r="A8430" s="20">
        <f t="shared" si="263"/>
        <v>43237.874999979576</v>
      </c>
      <c r="B8430" s="21">
        <v>2.9820799999999998</v>
      </c>
      <c r="C8430" s="22">
        <v>0.65268999999999999</v>
      </c>
      <c r="D8430" s="21">
        <v>293.82569999999998</v>
      </c>
      <c r="E8430" s="21"/>
      <c r="F8430" s="24">
        <f t="shared" si="262"/>
        <v>2.9820799999999998</v>
      </c>
      <c r="G8430" s="24">
        <v>2.9820799999999998</v>
      </c>
      <c r="I8430" s="23"/>
      <c r="J8430" s="23">
        <v>150</v>
      </c>
      <c r="K8430" s="23"/>
    </row>
    <row r="8431" spans="1:11" ht="12.75" customHeight="1" x14ac:dyDescent="0.25">
      <c r="A8431" s="20">
        <f t="shared" si="263"/>
        <v>43237.916666646241</v>
      </c>
      <c r="B8431" s="21">
        <v>4.4037100000000002</v>
      </c>
      <c r="C8431" s="22">
        <v>1.1813100000000001</v>
      </c>
      <c r="D8431" s="21">
        <v>291.52460000000002</v>
      </c>
      <c r="E8431" s="21"/>
      <c r="F8431" s="24">
        <f t="shared" si="262"/>
        <v>4.4037100000000002</v>
      </c>
      <c r="G8431" s="24">
        <v>4.4037100000000002</v>
      </c>
      <c r="I8431" s="23"/>
      <c r="J8431" s="23">
        <v>150</v>
      </c>
      <c r="K8431" s="23"/>
    </row>
    <row r="8432" spans="1:11" ht="12.75" customHeight="1" x14ac:dyDescent="0.25">
      <c r="A8432" s="20">
        <f t="shared" si="263"/>
        <v>43237.958333312905</v>
      </c>
      <c r="B8432" s="21">
        <v>5.2717900000000002</v>
      </c>
      <c r="C8432" s="22">
        <v>1.42381</v>
      </c>
      <c r="D8432" s="21">
        <v>270.42349999999999</v>
      </c>
      <c r="E8432" s="21"/>
      <c r="F8432" s="24">
        <f t="shared" si="262"/>
        <v>5.2717900000000002</v>
      </c>
      <c r="G8432" s="24">
        <v>5.2717900000000002</v>
      </c>
      <c r="I8432" s="23"/>
      <c r="J8432" s="23">
        <v>150</v>
      </c>
      <c r="K8432" s="23"/>
    </row>
    <row r="8433" spans="1:11" ht="12.75" customHeight="1" x14ac:dyDescent="0.25">
      <c r="A8433" s="20">
        <f t="shared" si="263"/>
        <v>43237.999999979569</v>
      </c>
      <c r="B8433" s="21">
        <v>4.8057499999999997</v>
      </c>
      <c r="C8433" s="22">
        <v>1.2432700000000001</v>
      </c>
      <c r="D8433" s="21">
        <v>268.33069999999998</v>
      </c>
      <c r="E8433" s="21"/>
      <c r="F8433" s="24">
        <f t="shared" si="262"/>
        <v>4.8057499999999997</v>
      </c>
      <c r="G8433" s="24">
        <v>4.8057499999999997</v>
      </c>
      <c r="I8433" s="23"/>
      <c r="J8433" s="23">
        <v>150</v>
      </c>
      <c r="K8433" s="23"/>
    </row>
    <row r="8434" spans="1:11" ht="12.75" customHeight="1" x14ac:dyDescent="0.25">
      <c r="A8434" s="20">
        <f t="shared" si="263"/>
        <v>43238.041666646233</v>
      </c>
      <c r="B8434" s="21">
        <v>6.5352499999999996</v>
      </c>
      <c r="C8434" s="22">
        <v>1.1998899999999999</v>
      </c>
      <c r="D8434" s="21">
        <v>258.30630000000002</v>
      </c>
      <c r="E8434" s="21"/>
      <c r="F8434" s="24">
        <f t="shared" si="262"/>
        <v>6.5352499999999996</v>
      </c>
      <c r="G8434" s="24">
        <v>6.5352499999999996</v>
      </c>
      <c r="I8434" s="23">
        <f>COUNTIF(G8434:G8457,"&gt;150")</f>
        <v>0</v>
      </c>
      <c r="J8434" s="23">
        <v>150</v>
      </c>
      <c r="K8434" s="23"/>
    </row>
    <row r="8435" spans="1:11" ht="12.75" customHeight="1" x14ac:dyDescent="0.25">
      <c r="A8435" s="20">
        <f t="shared" si="263"/>
        <v>43238.083333312898</v>
      </c>
      <c r="B8435" s="21">
        <v>3.9940000000000002</v>
      </c>
      <c r="C8435" s="22">
        <v>0.71760000000000002</v>
      </c>
      <c r="D8435" s="21">
        <v>297.74849999999998</v>
      </c>
      <c r="E8435" s="21"/>
      <c r="F8435" s="24">
        <f t="shared" si="262"/>
        <v>3.9940000000000002</v>
      </c>
      <c r="G8435" s="24">
        <v>3.9940000000000002</v>
      </c>
      <c r="I8435" s="23"/>
      <c r="J8435" s="23">
        <v>150</v>
      </c>
      <c r="K8435" s="23"/>
    </row>
    <row r="8436" spans="1:11" ht="12.75" customHeight="1" x14ac:dyDescent="0.25">
      <c r="A8436" s="20">
        <f t="shared" si="263"/>
        <v>43238.124999979562</v>
      </c>
      <c r="B8436" s="21"/>
      <c r="C8436" s="22">
        <v>0.41213</v>
      </c>
      <c r="D8436" s="21">
        <v>2.5476299999999998</v>
      </c>
      <c r="E8436" s="21"/>
      <c r="F8436" s="24" t="str">
        <f t="shared" si="262"/>
        <v/>
      </c>
      <c r="G8436" s="24" t="s">
        <v>189</v>
      </c>
      <c r="I8436" s="23"/>
      <c r="J8436" s="23">
        <v>150</v>
      </c>
      <c r="K8436" s="23"/>
    </row>
    <row r="8437" spans="1:11" ht="12.75" customHeight="1" x14ac:dyDescent="0.25">
      <c r="A8437" s="20">
        <f t="shared" si="263"/>
        <v>43238.166666646226</v>
      </c>
      <c r="B8437" s="21">
        <v>4.6144600000000002</v>
      </c>
      <c r="C8437" s="22">
        <v>0.46423999999999999</v>
      </c>
      <c r="D8437" s="21">
        <v>275.37110000000001</v>
      </c>
      <c r="E8437" s="21"/>
      <c r="F8437" s="24">
        <f t="shared" si="262"/>
        <v>4.6144600000000002</v>
      </c>
      <c r="G8437" s="24">
        <v>4.6144600000000002</v>
      </c>
      <c r="I8437" s="23"/>
      <c r="J8437" s="23">
        <v>150</v>
      </c>
      <c r="K8437" s="23"/>
    </row>
    <row r="8438" spans="1:11" ht="12.75" customHeight="1" x14ac:dyDescent="0.25">
      <c r="A8438" s="20">
        <f t="shared" si="263"/>
        <v>43238.20833331289</v>
      </c>
      <c r="B8438" s="21">
        <v>3.60738</v>
      </c>
      <c r="C8438" s="22">
        <v>0.50043000000000004</v>
      </c>
      <c r="D8438" s="21">
        <v>316.36219999999997</v>
      </c>
      <c r="E8438" s="21"/>
      <c r="F8438" s="24">
        <f t="shared" si="262"/>
        <v>3.60738</v>
      </c>
      <c r="G8438" s="24">
        <v>3.60738</v>
      </c>
      <c r="I8438" s="23"/>
      <c r="J8438" s="23">
        <v>150</v>
      </c>
      <c r="K8438" s="23"/>
    </row>
    <row r="8439" spans="1:11" ht="12.75" customHeight="1" x14ac:dyDescent="0.25">
      <c r="A8439" s="20">
        <f t="shared" si="263"/>
        <v>43238.249999979555</v>
      </c>
      <c r="B8439" s="21">
        <v>2.82308</v>
      </c>
      <c r="C8439" s="22">
        <v>0.35838999999999999</v>
      </c>
      <c r="D8439" s="21">
        <v>11.54529</v>
      </c>
      <c r="E8439" s="21"/>
      <c r="F8439" s="24">
        <f t="shared" si="262"/>
        <v>2.82308</v>
      </c>
      <c r="G8439" s="24">
        <v>2.82308</v>
      </c>
      <c r="I8439" s="23"/>
      <c r="J8439" s="23">
        <v>150</v>
      </c>
      <c r="K8439" s="23"/>
    </row>
    <row r="8440" spans="1:11" ht="12.75" customHeight="1" x14ac:dyDescent="0.25">
      <c r="A8440" s="20">
        <f t="shared" si="263"/>
        <v>43238.291666646219</v>
      </c>
      <c r="B8440" s="21">
        <v>3.7795000000000001</v>
      </c>
      <c r="C8440" s="22">
        <v>0.27115</v>
      </c>
      <c r="D8440" s="21">
        <v>12.06235</v>
      </c>
      <c r="E8440" s="21"/>
      <c r="F8440" s="24">
        <f t="shared" si="262"/>
        <v>3.7795000000000001</v>
      </c>
      <c r="G8440" s="24">
        <v>3.7795000000000001</v>
      </c>
      <c r="I8440" s="23"/>
      <c r="J8440" s="23">
        <v>150</v>
      </c>
      <c r="K8440" s="23"/>
    </row>
    <row r="8441" spans="1:11" ht="12.75" customHeight="1" x14ac:dyDescent="0.25">
      <c r="A8441" s="20">
        <f t="shared" si="263"/>
        <v>43238.333333312883</v>
      </c>
      <c r="B8441" s="21">
        <v>5.3947500000000002</v>
      </c>
      <c r="C8441" s="22">
        <v>0.38612999999999997</v>
      </c>
      <c r="D8441" s="21">
        <v>86.092420000000004</v>
      </c>
      <c r="E8441" s="21"/>
      <c r="F8441" s="24">
        <f t="shared" si="262"/>
        <v>5.3947500000000002</v>
      </c>
      <c r="G8441" s="24">
        <v>5.3947500000000002</v>
      </c>
      <c r="I8441" s="23"/>
      <c r="J8441" s="23">
        <v>150</v>
      </c>
      <c r="K8441" s="23"/>
    </row>
    <row r="8442" spans="1:11" ht="12.75" customHeight="1" x14ac:dyDescent="0.25">
      <c r="A8442" s="20">
        <f t="shared" si="263"/>
        <v>43238.374999979547</v>
      </c>
      <c r="B8442" s="21"/>
      <c r="C8442" s="22">
        <v>0.67181999999999997</v>
      </c>
      <c r="D8442" s="21">
        <v>320.68029999999999</v>
      </c>
      <c r="E8442" s="21"/>
      <c r="F8442" s="24" t="str">
        <f t="shared" si="262"/>
        <v/>
      </c>
      <c r="G8442" s="24" t="s">
        <v>189</v>
      </c>
      <c r="I8442" s="23"/>
      <c r="J8442" s="23">
        <v>150</v>
      </c>
      <c r="K8442" s="23"/>
    </row>
    <row r="8443" spans="1:11" ht="12.75" customHeight="1" x14ac:dyDescent="0.25">
      <c r="A8443" s="20">
        <f t="shared" si="263"/>
        <v>43238.416666646212</v>
      </c>
      <c r="B8443" s="21">
        <v>8.3462499999999995</v>
      </c>
      <c r="C8443" s="22">
        <v>0.55091000000000001</v>
      </c>
      <c r="D8443" s="21">
        <v>201.1499</v>
      </c>
      <c r="E8443" s="21"/>
      <c r="F8443" s="24">
        <f t="shared" si="262"/>
        <v>8.3462499999999995</v>
      </c>
      <c r="G8443" s="24">
        <v>8.3462499999999995</v>
      </c>
      <c r="I8443" s="23"/>
      <c r="J8443" s="23">
        <v>150</v>
      </c>
      <c r="K8443" s="23"/>
    </row>
    <row r="8444" spans="1:11" ht="12.75" customHeight="1" x14ac:dyDescent="0.25">
      <c r="A8444" s="20">
        <f t="shared" si="263"/>
        <v>43238.458333312876</v>
      </c>
      <c r="B8444" s="21"/>
      <c r="C8444" s="22">
        <v>0.41876999999999998</v>
      </c>
      <c r="D8444" s="21">
        <v>354.78919999999999</v>
      </c>
      <c r="E8444" s="21"/>
      <c r="F8444" s="24" t="str">
        <f t="shared" si="262"/>
        <v/>
      </c>
      <c r="G8444" s="24" t="s">
        <v>189</v>
      </c>
      <c r="I8444" s="23"/>
      <c r="J8444" s="23">
        <v>150</v>
      </c>
      <c r="K8444" s="23"/>
    </row>
    <row r="8445" spans="1:11" ht="12.75" customHeight="1" x14ac:dyDescent="0.25">
      <c r="A8445" s="20">
        <f t="shared" si="263"/>
        <v>43238.49999997954</v>
      </c>
      <c r="B8445" s="21">
        <v>15.416169999999999</v>
      </c>
      <c r="C8445" s="22">
        <v>1.12324</v>
      </c>
      <c r="D8445" s="21">
        <v>322.541</v>
      </c>
      <c r="E8445" s="21"/>
      <c r="F8445" s="24">
        <f t="shared" si="262"/>
        <v>15.416169999999999</v>
      </c>
      <c r="G8445" s="24">
        <v>15.416169999999999</v>
      </c>
      <c r="I8445" s="23"/>
      <c r="J8445" s="23">
        <v>150</v>
      </c>
      <c r="K8445" s="23"/>
    </row>
    <row r="8446" spans="1:11" ht="12.75" customHeight="1" x14ac:dyDescent="0.25">
      <c r="A8446" s="20">
        <f t="shared" si="263"/>
        <v>43238.541666646204</v>
      </c>
      <c r="B8446" s="21">
        <v>13.914210000000001</v>
      </c>
      <c r="C8446" s="22">
        <v>1.95818</v>
      </c>
      <c r="D8446" s="21">
        <v>252.06549999999999</v>
      </c>
      <c r="E8446" s="21"/>
      <c r="F8446" s="24">
        <f t="shared" si="262"/>
        <v>13.914210000000001</v>
      </c>
      <c r="G8446" s="24">
        <v>13.914210000000001</v>
      </c>
      <c r="I8446" s="23"/>
      <c r="J8446" s="23">
        <v>150</v>
      </c>
      <c r="K8446" s="23"/>
    </row>
    <row r="8447" spans="1:11" ht="12.75" customHeight="1" x14ac:dyDescent="0.25">
      <c r="A8447" s="20">
        <f t="shared" si="263"/>
        <v>43238.583333312868</v>
      </c>
      <c r="B8447" s="21">
        <v>6.50746</v>
      </c>
      <c r="C8447" s="22">
        <v>1.6118699999999999</v>
      </c>
      <c r="D8447" s="21">
        <v>234.32830000000001</v>
      </c>
      <c r="E8447" s="21"/>
      <c r="F8447" s="24">
        <f t="shared" si="262"/>
        <v>6.50746</v>
      </c>
      <c r="G8447" s="24">
        <v>6.50746</v>
      </c>
      <c r="I8447" s="23"/>
      <c r="J8447" s="23">
        <v>150</v>
      </c>
      <c r="K8447" s="23"/>
    </row>
    <row r="8448" spans="1:11" ht="12.75" customHeight="1" x14ac:dyDescent="0.25">
      <c r="A8448" s="20">
        <f t="shared" si="263"/>
        <v>43238.624999979533</v>
      </c>
      <c r="B8448" s="21">
        <v>20.467669999999998</v>
      </c>
      <c r="C8448" s="22">
        <v>2.9575300000000002</v>
      </c>
      <c r="D8448" s="21">
        <v>266.04989999999998</v>
      </c>
      <c r="E8448" s="21"/>
      <c r="F8448" s="24">
        <f t="shared" si="262"/>
        <v>20.467669999999998</v>
      </c>
      <c r="G8448" s="24">
        <v>20.467669999999998</v>
      </c>
      <c r="I8448" s="23"/>
      <c r="J8448" s="23">
        <v>150</v>
      </c>
      <c r="K8448" s="23"/>
    </row>
    <row r="8449" spans="1:11" ht="12.75" customHeight="1" x14ac:dyDescent="0.25">
      <c r="A8449" s="20">
        <f t="shared" si="263"/>
        <v>43238.666666646197</v>
      </c>
      <c r="B8449" s="21">
        <v>17.950669999999999</v>
      </c>
      <c r="C8449" s="22">
        <v>1.8471500000000001</v>
      </c>
      <c r="D8449" s="21">
        <v>293.72649999999999</v>
      </c>
      <c r="E8449" s="21"/>
      <c r="F8449" s="24">
        <f t="shared" si="262"/>
        <v>17.950669999999999</v>
      </c>
      <c r="G8449" s="24">
        <v>17.950669999999999</v>
      </c>
      <c r="I8449" s="23"/>
      <c r="J8449" s="23">
        <v>150</v>
      </c>
      <c r="K8449" s="23"/>
    </row>
    <row r="8450" spans="1:11" ht="12.75" customHeight="1" x14ac:dyDescent="0.25">
      <c r="A8450" s="20">
        <f t="shared" si="263"/>
        <v>43238.708333312861</v>
      </c>
      <c r="B8450" s="21">
        <v>21.97683</v>
      </c>
      <c r="C8450" s="22">
        <v>1.02562</v>
      </c>
      <c r="D8450" s="21">
        <v>253.99299999999999</v>
      </c>
      <c r="E8450" s="21"/>
      <c r="F8450" s="24">
        <f t="shared" si="262"/>
        <v>21.97683</v>
      </c>
      <c r="G8450" s="24">
        <v>21.97683</v>
      </c>
      <c r="I8450" s="23"/>
      <c r="J8450" s="23">
        <v>150</v>
      </c>
      <c r="K8450" s="23"/>
    </row>
    <row r="8451" spans="1:11" ht="12.75" customHeight="1" x14ac:dyDescent="0.25">
      <c r="A8451" s="20">
        <f t="shared" si="263"/>
        <v>43238.749999979525</v>
      </c>
      <c r="B8451" s="21">
        <v>1.74675</v>
      </c>
      <c r="C8451" s="22">
        <v>0.90371000000000001</v>
      </c>
      <c r="D8451" s="21">
        <v>251.56890000000001</v>
      </c>
      <c r="E8451" s="21"/>
      <c r="F8451" s="24">
        <f t="shared" si="262"/>
        <v>1.74675</v>
      </c>
      <c r="G8451" s="24">
        <v>1.74675</v>
      </c>
      <c r="I8451" s="23"/>
      <c r="J8451" s="23">
        <v>150</v>
      </c>
      <c r="K8451" s="23"/>
    </row>
    <row r="8452" spans="1:11" ht="12.75" customHeight="1" x14ac:dyDescent="0.25">
      <c r="A8452" s="20">
        <f t="shared" si="263"/>
        <v>43238.79166664619</v>
      </c>
      <c r="B8452" s="21">
        <v>10.21396</v>
      </c>
      <c r="C8452" s="22">
        <v>0.81201999999999996</v>
      </c>
      <c r="D8452" s="21">
        <v>326.13260000000002</v>
      </c>
      <c r="E8452" s="21"/>
      <c r="F8452" s="24">
        <f t="shared" si="262"/>
        <v>10.21396</v>
      </c>
      <c r="G8452" s="24">
        <v>10.21396</v>
      </c>
      <c r="I8452" s="23"/>
      <c r="J8452" s="23">
        <v>150</v>
      </c>
      <c r="K8452" s="23"/>
    </row>
    <row r="8453" spans="1:11" ht="12.75" customHeight="1" x14ac:dyDescent="0.25">
      <c r="A8453" s="20">
        <f t="shared" si="263"/>
        <v>43238.833333312854</v>
      </c>
      <c r="B8453" s="21">
        <v>2.44225</v>
      </c>
      <c r="C8453" s="22">
        <v>0.68467</v>
      </c>
      <c r="D8453" s="21">
        <v>311.33679999999998</v>
      </c>
      <c r="E8453" s="21"/>
      <c r="F8453" s="24">
        <f t="shared" si="262"/>
        <v>2.44225</v>
      </c>
      <c r="G8453" s="24">
        <v>2.44225</v>
      </c>
      <c r="I8453" s="23"/>
      <c r="J8453" s="23">
        <v>150</v>
      </c>
      <c r="K8453" s="23"/>
    </row>
    <row r="8454" spans="1:11" ht="12.75" customHeight="1" x14ac:dyDescent="0.25">
      <c r="A8454" s="20">
        <f t="shared" si="263"/>
        <v>43238.874999979518</v>
      </c>
      <c r="B8454" s="21">
        <v>6.9452100000000003</v>
      </c>
      <c r="C8454" s="22">
        <v>0.43337999999999999</v>
      </c>
      <c r="D8454" s="21">
        <v>353.49639999999999</v>
      </c>
      <c r="E8454" s="21"/>
      <c r="F8454" s="24">
        <f t="shared" si="262"/>
        <v>6.9452100000000003</v>
      </c>
      <c r="G8454" s="24">
        <v>6.9452100000000003</v>
      </c>
      <c r="I8454" s="23"/>
      <c r="J8454" s="23">
        <v>150</v>
      </c>
      <c r="K8454" s="23"/>
    </row>
    <row r="8455" spans="1:11" ht="12.75" customHeight="1" x14ac:dyDescent="0.25">
      <c r="A8455" s="20">
        <f t="shared" si="263"/>
        <v>43238.916666646182</v>
      </c>
      <c r="B8455" s="21">
        <v>-1.631</v>
      </c>
      <c r="C8455" s="22">
        <v>0.47828999999999999</v>
      </c>
      <c r="D8455" s="21">
        <v>290.6961</v>
      </c>
      <c r="E8455" s="21"/>
      <c r="F8455" s="24" t="str">
        <f t="shared" si="262"/>
        <v/>
      </c>
      <c r="G8455" s="24" t="s">
        <v>189</v>
      </c>
      <c r="I8455" s="23"/>
      <c r="J8455" s="23">
        <v>150</v>
      </c>
      <c r="K8455" s="23"/>
    </row>
    <row r="8456" spans="1:11" ht="12.75" customHeight="1" x14ac:dyDescent="0.25">
      <c r="A8456" s="20">
        <f t="shared" si="263"/>
        <v>43238.958333312847</v>
      </c>
      <c r="B8456" s="21">
        <v>-2.2585999999999999</v>
      </c>
      <c r="C8456" s="22">
        <v>1.08843</v>
      </c>
      <c r="D8456" s="21">
        <v>315.7826</v>
      </c>
      <c r="E8456" s="21"/>
      <c r="F8456" s="24" t="str">
        <f t="shared" si="262"/>
        <v/>
      </c>
      <c r="G8456" s="24" t="s">
        <v>189</v>
      </c>
      <c r="I8456" s="23"/>
      <c r="J8456" s="23">
        <v>150</v>
      </c>
      <c r="K8456" s="23"/>
    </row>
    <row r="8457" spans="1:11" ht="12.75" customHeight="1" x14ac:dyDescent="0.25">
      <c r="A8457" s="20">
        <f t="shared" si="263"/>
        <v>43238.999999979511</v>
      </c>
      <c r="B8457" s="21">
        <v>4.6700499999999998</v>
      </c>
      <c r="C8457" s="22">
        <v>1.18228</v>
      </c>
      <c r="D8457" s="21">
        <v>272.13650000000001</v>
      </c>
      <c r="E8457" s="21"/>
      <c r="F8457" s="24">
        <f t="shared" si="262"/>
        <v>4.6700499999999998</v>
      </c>
      <c r="G8457" s="24">
        <v>4.6700499999999998</v>
      </c>
      <c r="I8457" s="23"/>
      <c r="J8457" s="23">
        <v>150</v>
      </c>
      <c r="K8457" s="23"/>
    </row>
    <row r="8458" spans="1:11" ht="12.75" customHeight="1" x14ac:dyDescent="0.25">
      <c r="A8458" s="20">
        <f t="shared" si="263"/>
        <v>43239.041666646175</v>
      </c>
      <c r="B8458" s="21"/>
      <c r="C8458" s="22">
        <v>0.55369000000000002</v>
      </c>
      <c r="D8458" s="21">
        <v>297.0591</v>
      </c>
      <c r="E8458" s="21"/>
      <c r="F8458" s="24" t="str">
        <f t="shared" si="262"/>
        <v/>
      </c>
      <c r="G8458" s="24" t="s">
        <v>189</v>
      </c>
      <c r="I8458" s="23">
        <f>COUNTIF(G8458:G8481,"&gt;150")</f>
        <v>0</v>
      </c>
      <c r="J8458" s="23">
        <v>150</v>
      </c>
      <c r="K8458" s="23"/>
    </row>
    <row r="8459" spans="1:11" ht="12.75" customHeight="1" x14ac:dyDescent="0.25">
      <c r="A8459" s="20">
        <f t="shared" si="263"/>
        <v>43239.083333312839</v>
      </c>
      <c r="B8459" s="21">
        <v>6.1755800000000001</v>
      </c>
      <c r="C8459" s="22">
        <v>0.57720000000000005</v>
      </c>
      <c r="D8459" s="21">
        <v>282.96800000000002</v>
      </c>
      <c r="E8459" s="21"/>
      <c r="F8459" s="24">
        <f t="shared" ref="F8459:F8522" si="264">IF(AND(B8459&gt;0,ISNUMBER(B8459)),B8459,"")</f>
        <v>6.1755800000000001</v>
      </c>
      <c r="G8459" s="24">
        <v>6.1755800000000001</v>
      </c>
      <c r="I8459" s="23"/>
      <c r="J8459" s="23">
        <v>150</v>
      </c>
      <c r="K8459" s="23"/>
    </row>
    <row r="8460" spans="1:11" ht="12.75" customHeight="1" x14ac:dyDescent="0.25">
      <c r="A8460" s="20">
        <f t="shared" ref="A8460:A8523" si="265">A8459+1/24</f>
        <v>43239.124999979504</v>
      </c>
      <c r="B8460" s="21">
        <v>3.8156699999999999</v>
      </c>
      <c r="C8460" s="22">
        <v>0.80874999999999997</v>
      </c>
      <c r="D8460" s="21">
        <v>242.56399999999999</v>
      </c>
      <c r="E8460" s="21"/>
      <c r="F8460" s="24">
        <f t="shared" si="264"/>
        <v>3.8156699999999999</v>
      </c>
      <c r="G8460" s="24">
        <v>3.8156699999999999</v>
      </c>
      <c r="I8460" s="23"/>
      <c r="J8460" s="23">
        <v>150</v>
      </c>
      <c r="K8460" s="23"/>
    </row>
    <row r="8461" spans="1:11" ht="12.75" customHeight="1" x14ac:dyDescent="0.25">
      <c r="A8461" s="20">
        <f t="shared" si="265"/>
        <v>43239.166666646168</v>
      </c>
      <c r="B8461" s="21">
        <v>3.8725800000000001</v>
      </c>
      <c r="C8461" s="22">
        <v>0.43654999999999999</v>
      </c>
      <c r="D8461" s="21">
        <v>202.3056</v>
      </c>
      <c r="E8461" s="21"/>
      <c r="F8461" s="24">
        <f t="shared" si="264"/>
        <v>3.8725800000000001</v>
      </c>
      <c r="G8461" s="24">
        <v>3.8725800000000001</v>
      </c>
      <c r="I8461" s="23"/>
      <c r="J8461" s="23">
        <v>150</v>
      </c>
      <c r="K8461" s="23"/>
    </row>
    <row r="8462" spans="1:11" ht="12.75" customHeight="1" x14ac:dyDescent="0.25">
      <c r="A8462" s="20">
        <f t="shared" si="265"/>
        <v>43239.208333312832</v>
      </c>
      <c r="B8462" s="21">
        <v>0.12967000000000001</v>
      </c>
      <c r="C8462" s="22">
        <v>0.63144</v>
      </c>
      <c r="D8462" s="21">
        <v>167.5548</v>
      </c>
      <c r="E8462" s="21"/>
      <c r="F8462" s="24">
        <f t="shared" si="264"/>
        <v>0.12967000000000001</v>
      </c>
      <c r="G8462" s="24">
        <v>0.12967000000000001</v>
      </c>
      <c r="I8462" s="23"/>
      <c r="J8462" s="23">
        <v>150</v>
      </c>
      <c r="K8462" s="23"/>
    </row>
    <row r="8463" spans="1:11" ht="12.75" customHeight="1" x14ac:dyDescent="0.25">
      <c r="A8463" s="20">
        <f t="shared" si="265"/>
        <v>43239.249999979496</v>
      </c>
      <c r="B8463" s="21">
        <v>3.6127500000000001</v>
      </c>
      <c r="C8463" s="22">
        <v>0.30370999999999998</v>
      </c>
      <c r="D8463" s="21">
        <v>181.1874</v>
      </c>
      <c r="E8463" s="21"/>
      <c r="F8463" s="24">
        <f t="shared" si="264"/>
        <v>3.6127500000000001</v>
      </c>
      <c r="G8463" s="24">
        <v>3.6127500000000001</v>
      </c>
      <c r="I8463" s="23"/>
      <c r="J8463" s="23">
        <v>150</v>
      </c>
      <c r="K8463" s="23"/>
    </row>
    <row r="8464" spans="1:11" ht="12.75" customHeight="1" x14ac:dyDescent="0.25">
      <c r="A8464" s="20">
        <f t="shared" si="265"/>
        <v>43239.291666646161</v>
      </c>
      <c r="B8464" s="21">
        <v>-0.41682999999999998</v>
      </c>
      <c r="C8464" s="22">
        <v>0.52271000000000001</v>
      </c>
      <c r="D8464" s="21">
        <v>299.25349999999997</v>
      </c>
      <c r="E8464" s="21"/>
      <c r="F8464" s="24" t="str">
        <f t="shared" si="264"/>
        <v/>
      </c>
      <c r="G8464" s="24" t="s">
        <v>189</v>
      </c>
      <c r="I8464" s="23"/>
      <c r="J8464" s="23">
        <v>150</v>
      </c>
      <c r="K8464" s="23"/>
    </row>
    <row r="8465" spans="1:11" ht="12.75" customHeight="1" x14ac:dyDescent="0.25">
      <c r="A8465" s="20">
        <f t="shared" si="265"/>
        <v>43239.333333312825</v>
      </c>
      <c r="B8465" s="21">
        <v>-0.32774999999999999</v>
      </c>
      <c r="C8465" s="22">
        <v>0.53263000000000005</v>
      </c>
      <c r="D8465" s="21">
        <v>236.99879999999999</v>
      </c>
      <c r="E8465" s="21"/>
      <c r="F8465" s="24" t="str">
        <f t="shared" si="264"/>
        <v/>
      </c>
      <c r="G8465" s="24" t="s">
        <v>189</v>
      </c>
      <c r="I8465" s="23"/>
      <c r="J8465" s="23">
        <v>150</v>
      </c>
      <c r="K8465" s="23"/>
    </row>
    <row r="8466" spans="1:11" ht="12.75" customHeight="1" x14ac:dyDescent="0.25">
      <c r="A8466" s="20">
        <f t="shared" si="265"/>
        <v>43239.374999979489</v>
      </c>
      <c r="B8466" s="21">
        <v>0.65183000000000002</v>
      </c>
      <c r="C8466" s="22">
        <v>0.28033999999999998</v>
      </c>
      <c r="D8466" s="21">
        <v>352.79309999999998</v>
      </c>
      <c r="E8466" s="21"/>
      <c r="F8466" s="24">
        <f t="shared" si="264"/>
        <v>0.65183000000000002</v>
      </c>
      <c r="G8466" s="24">
        <v>0.65183000000000002</v>
      </c>
      <c r="I8466" s="23"/>
      <c r="J8466" s="23">
        <v>150</v>
      </c>
      <c r="K8466" s="23"/>
    </row>
    <row r="8467" spans="1:11" ht="12.75" customHeight="1" x14ac:dyDescent="0.25">
      <c r="A8467" s="20">
        <f t="shared" si="265"/>
        <v>43239.416666646153</v>
      </c>
      <c r="B8467" s="21">
        <v>-0.64400000000000002</v>
      </c>
      <c r="C8467" s="22">
        <v>1.0162199999999999</v>
      </c>
      <c r="D8467" s="21">
        <v>49.494929999999997</v>
      </c>
      <c r="E8467" s="21"/>
      <c r="F8467" s="24" t="str">
        <f t="shared" si="264"/>
        <v/>
      </c>
      <c r="G8467" s="24" t="s">
        <v>189</v>
      </c>
      <c r="I8467" s="23"/>
      <c r="J8467" s="23">
        <v>150</v>
      </c>
      <c r="K8467" s="23"/>
    </row>
    <row r="8468" spans="1:11" ht="12.75" customHeight="1" x14ac:dyDescent="0.25">
      <c r="A8468" s="20">
        <f t="shared" si="265"/>
        <v>43239.458333312818</v>
      </c>
      <c r="B8468" s="21">
        <v>10.99325</v>
      </c>
      <c r="C8468" s="22">
        <v>2.3151000000000002</v>
      </c>
      <c r="D8468" s="21">
        <v>318.93639999999999</v>
      </c>
      <c r="E8468" s="21"/>
      <c r="F8468" s="24">
        <f t="shared" si="264"/>
        <v>10.99325</v>
      </c>
      <c r="G8468" s="24">
        <v>10.99325</v>
      </c>
      <c r="I8468" s="23"/>
      <c r="J8468" s="23">
        <v>150</v>
      </c>
      <c r="K8468" s="23"/>
    </row>
    <row r="8469" spans="1:11" ht="12.75" customHeight="1" x14ac:dyDescent="0.25">
      <c r="A8469" s="20">
        <f t="shared" si="265"/>
        <v>43239.499999979482</v>
      </c>
      <c r="B8469" s="21">
        <v>7.508</v>
      </c>
      <c r="C8469" s="22">
        <v>2.92889</v>
      </c>
      <c r="D8469" s="21">
        <v>305.66950000000003</v>
      </c>
      <c r="E8469" s="21"/>
      <c r="F8469" s="24">
        <f t="shared" si="264"/>
        <v>7.508</v>
      </c>
      <c r="G8469" s="24">
        <v>7.508</v>
      </c>
      <c r="I8469" s="23"/>
      <c r="J8469" s="23">
        <v>150</v>
      </c>
      <c r="K8469" s="23"/>
    </row>
    <row r="8470" spans="1:11" ht="12.75" customHeight="1" x14ac:dyDescent="0.25">
      <c r="A8470" s="20">
        <f t="shared" si="265"/>
        <v>43239.541666646146</v>
      </c>
      <c r="B8470" s="21">
        <v>11.468830000000001</v>
      </c>
      <c r="C8470" s="22">
        <v>3.5628700000000002</v>
      </c>
      <c r="D8470" s="21">
        <v>300.57240000000002</v>
      </c>
      <c r="E8470" s="21"/>
      <c r="F8470" s="24">
        <f t="shared" si="264"/>
        <v>11.468830000000001</v>
      </c>
      <c r="G8470" s="24">
        <v>11.468830000000001</v>
      </c>
      <c r="I8470" s="23"/>
      <c r="J8470" s="23">
        <v>150</v>
      </c>
      <c r="K8470" s="23"/>
    </row>
    <row r="8471" spans="1:11" ht="12.75" customHeight="1" x14ac:dyDescent="0.25">
      <c r="A8471" s="20">
        <f t="shared" si="265"/>
        <v>43239.58333331281</v>
      </c>
      <c r="B8471" s="21">
        <v>14.82292</v>
      </c>
      <c r="C8471" s="22">
        <v>3.2478799999999999</v>
      </c>
      <c r="D8471" s="21">
        <v>315.50990000000002</v>
      </c>
      <c r="E8471" s="21"/>
      <c r="F8471" s="24">
        <f t="shared" si="264"/>
        <v>14.82292</v>
      </c>
      <c r="G8471" s="24">
        <v>14.82292</v>
      </c>
      <c r="I8471" s="23"/>
      <c r="J8471" s="23">
        <v>150</v>
      </c>
      <c r="K8471" s="23"/>
    </row>
    <row r="8472" spans="1:11" ht="12.75" customHeight="1" x14ac:dyDescent="0.25">
      <c r="A8472" s="20">
        <f t="shared" si="265"/>
        <v>43239.624999979475</v>
      </c>
      <c r="B8472" s="21">
        <v>13.936999999999999</v>
      </c>
      <c r="C8472" s="22">
        <v>3.7233800000000001</v>
      </c>
      <c r="D8472" s="21">
        <v>309.58440000000002</v>
      </c>
      <c r="E8472" s="21"/>
      <c r="F8472" s="24">
        <f t="shared" si="264"/>
        <v>13.936999999999999</v>
      </c>
      <c r="G8472" s="24">
        <v>13.936999999999999</v>
      </c>
      <c r="I8472" s="23"/>
      <c r="J8472" s="23">
        <v>150</v>
      </c>
      <c r="K8472" s="23"/>
    </row>
    <row r="8473" spans="1:11" ht="12.75" customHeight="1" x14ac:dyDescent="0.25">
      <c r="A8473" s="20">
        <f t="shared" si="265"/>
        <v>43239.666666646139</v>
      </c>
      <c r="B8473" s="21">
        <v>17.095330000000001</v>
      </c>
      <c r="C8473" s="22">
        <v>3.88653</v>
      </c>
      <c r="D8473" s="21">
        <v>327.16199999999998</v>
      </c>
      <c r="E8473" s="21"/>
      <c r="F8473" s="24">
        <f t="shared" si="264"/>
        <v>17.095330000000001</v>
      </c>
      <c r="G8473" s="24">
        <v>17.095330000000001</v>
      </c>
      <c r="I8473" s="23"/>
      <c r="J8473" s="23">
        <v>150</v>
      </c>
      <c r="K8473" s="23"/>
    </row>
    <row r="8474" spans="1:11" ht="12.75" customHeight="1" x14ac:dyDescent="0.25">
      <c r="A8474" s="20">
        <f t="shared" si="265"/>
        <v>43239.708333312803</v>
      </c>
      <c r="B8474" s="21">
        <v>7.2399199999999997</v>
      </c>
      <c r="C8474" s="22">
        <v>2.2411400000000001</v>
      </c>
      <c r="D8474" s="21">
        <v>319.67140000000001</v>
      </c>
      <c r="E8474" s="21"/>
      <c r="F8474" s="24">
        <f t="shared" si="264"/>
        <v>7.2399199999999997</v>
      </c>
      <c r="G8474" s="24">
        <v>7.2399199999999997</v>
      </c>
      <c r="I8474" s="23"/>
      <c r="J8474" s="23">
        <v>150</v>
      </c>
      <c r="K8474" s="23"/>
    </row>
    <row r="8475" spans="1:11" ht="12.75" customHeight="1" x14ac:dyDescent="0.25">
      <c r="A8475" s="20">
        <f t="shared" si="265"/>
        <v>43239.749999979467</v>
      </c>
      <c r="B8475" s="21">
        <v>5.7346700000000004</v>
      </c>
      <c r="C8475" s="22">
        <v>0.89212000000000002</v>
      </c>
      <c r="D8475" s="21">
        <v>334.56670000000003</v>
      </c>
      <c r="E8475" s="21"/>
      <c r="F8475" s="24">
        <f t="shared" si="264"/>
        <v>5.7346700000000004</v>
      </c>
      <c r="G8475" s="24">
        <v>5.7346700000000004</v>
      </c>
      <c r="I8475" s="23"/>
      <c r="J8475" s="23">
        <v>150</v>
      </c>
      <c r="K8475" s="23"/>
    </row>
    <row r="8476" spans="1:11" ht="12.75" customHeight="1" x14ac:dyDescent="0.25">
      <c r="A8476" s="20">
        <f t="shared" si="265"/>
        <v>43239.791666646131</v>
      </c>
      <c r="B8476" s="21">
        <v>-2.1051700000000002</v>
      </c>
      <c r="C8476" s="22">
        <v>0.84353999999999996</v>
      </c>
      <c r="D8476" s="21">
        <v>332.7928</v>
      </c>
      <c r="E8476" s="21"/>
      <c r="F8476" s="24" t="str">
        <f t="shared" si="264"/>
        <v/>
      </c>
      <c r="G8476" s="24" t="s">
        <v>189</v>
      </c>
      <c r="I8476" s="23"/>
      <c r="J8476" s="23">
        <v>150</v>
      </c>
      <c r="K8476" s="23"/>
    </row>
    <row r="8477" spans="1:11" ht="12.75" customHeight="1" x14ac:dyDescent="0.25">
      <c r="A8477" s="20">
        <f t="shared" si="265"/>
        <v>43239.833333312796</v>
      </c>
      <c r="B8477" s="21">
        <v>-0.27629999999999999</v>
      </c>
      <c r="C8477" s="22">
        <v>0.48116999999999999</v>
      </c>
      <c r="D8477" s="21">
        <v>124.8152</v>
      </c>
      <c r="E8477" s="21"/>
      <c r="F8477" s="24" t="str">
        <f t="shared" si="264"/>
        <v/>
      </c>
      <c r="G8477" s="24" t="s">
        <v>189</v>
      </c>
      <c r="I8477" s="23"/>
      <c r="J8477" s="23">
        <v>150</v>
      </c>
      <c r="K8477" s="23"/>
    </row>
    <row r="8478" spans="1:11" ht="12.75" customHeight="1" x14ac:dyDescent="0.25">
      <c r="A8478" s="20">
        <f t="shared" si="265"/>
        <v>43239.87499997946</v>
      </c>
      <c r="B8478" s="21">
        <v>1.0415000000000001</v>
      </c>
      <c r="C8478" s="22">
        <v>0.47703000000000001</v>
      </c>
      <c r="D8478" s="21">
        <v>95.529269999999997</v>
      </c>
      <c r="E8478" s="21"/>
      <c r="F8478" s="24">
        <f t="shared" si="264"/>
        <v>1.0415000000000001</v>
      </c>
      <c r="G8478" s="24">
        <v>1.0415000000000001</v>
      </c>
      <c r="I8478" s="23"/>
      <c r="J8478" s="23">
        <v>150</v>
      </c>
      <c r="K8478" s="23"/>
    </row>
    <row r="8479" spans="1:11" ht="12.75" customHeight="1" x14ac:dyDescent="0.25">
      <c r="A8479" s="20">
        <f t="shared" si="265"/>
        <v>43239.916666646124</v>
      </c>
      <c r="B8479" s="21">
        <v>6.0827499999999999</v>
      </c>
      <c r="C8479" s="22">
        <v>0.54957</v>
      </c>
      <c r="D8479" s="21">
        <v>16.771629999999998</v>
      </c>
      <c r="E8479" s="21"/>
      <c r="F8479" s="24">
        <f t="shared" si="264"/>
        <v>6.0827499999999999</v>
      </c>
      <c r="G8479" s="24">
        <v>6.0827499999999999</v>
      </c>
      <c r="I8479" s="23"/>
      <c r="J8479" s="23">
        <v>150</v>
      </c>
      <c r="K8479" s="23"/>
    </row>
    <row r="8480" spans="1:11" ht="12.75" customHeight="1" x14ac:dyDescent="0.25">
      <c r="A8480" s="20">
        <f t="shared" si="265"/>
        <v>43239.958333312788</v>
      </c>
      <c r="B8480" s="21">
        <v>1.6910000000000001</v>
      </c>
      <c r="C8480" s="22">
        <v>0.37363000000000002</v>
      </c>
      <c r="D8480" s="21">
        <v>180.0172</v>
      </c>
      <c r="E8480" s="21"/>
      <c r="F8480" s="24">
        <f t="shared" si="264"/>
        <v>1.6910000000000001</v>
      </c>
      <c r="G8480" s="24">
        <v>1.6910000000000001</v>
      </c>
      <c r="I8480" s="23"/>
      <c r="J8480" s="23">
        <v>150</v>
      </c>
      <c r="K8480" s="23"/>
    </row>
    <row r="8481" spans="1:11" ht="12.75" customHeight="1" x14ac:dyDescent="0.25">
      <c r="A8481" s="20">
        <f t="shared" si="265"/>
        <v>43239.999999979453</v>
      </c>
      <c r="B8481" s="21">
        <v>1.9395800000000001</v>
      </c>
      <c r="C8481" s="22">
        <v>0.64751000000000003</v>
      </c>
      <c r="D8481" s="21">
        <v>188.55</v>
      </c>
      <c r="E8481" s="21"/>
      <c r="F8481" s="24">
        <f t="shared" si="264"/>
        <v>1.9395800000000001</v>
      </c>
      <c r="G8481" s="24">
        <v>1.9395800000000001</v>
      </c>
      <c r="I8481" s="23"/>
      <c r="J8481" s="23">
        <v>150</v>
      </c>
      <c r="K8481" s="23"/>
    </row>
    <row r="8482" spans="1:11" ht="12.75" customHeight="1" x14ac:dyDescent="0.25">
      <c r="A8482" s="20">
        <f t="shared" si="265"/>
        <v>43240.041666646117</v>
      </c>
      <c r="B8482" s="21">
        <v>-3.77088</v>
      </c>
      <c r="C8482" s="22">
        <v>0.46578999999999998</v>
      </c>
      <c r="D8482" s="21">
        <v>212.26920000000001</v>
      </c>
      <c r="E8482" s="21"/>
      <c r="F8482" s="24" t="str">
        <f t="shared" si="264"/>
        <v/>
      </c>
      <c r="G8482" s="24" t="s">
        <v>189</v>
      </c>
      <c r="I8482" s="23">
        <f>COUNTIF(G8482:G8505,"&gt;150")</f>
        <v>0</v>
      </c>
      <c r="J8482" s="23">
        <v>150</v>
      </c>
      <c r="K8482" s="23"/>
    </row>
    <row r="8483" spans="1:11" ht="12.75" customHeight="1" x14ac:dyDescent="0.25">
      <c r="A8483" s="20">
        <f t="shared" si="265"/>
        <v>43240.083333312781</v>
      </c>
      <c r="B8483" s="21">
        <v>-0.82423000000000002</v>
      </c>
      <c r="C8483" s="22">
        <v>0.35222999999999999</v>
      </c>
      <c r="D8483" s="21">
        <v>235.74369999999999</v>
      </c>
      <c r="E8483" s="21"/>
      <c r="F8483" s="24" t="str">
        <f t="shared" si="264"/>
        <v/>
      </c>
      <c r="G8483" s="24" t="s">
        <v>189</v>
      </c>
      <c r="I8483" s="23"/>
      <c r="J8483" s="23">
        <v>150</v>
      </c>
      <c r="K8483" s="23"/>
    </row>
    <row r="8484" spans="1:11" ht="12.75" customHeight="1" x14ac:dyDescent="0.25">
      <c r="A8484" s="20">
        <f t="shared" si="265"/>
        <v>43240.124999979445</v>
      </c>
      <c r="B8484" s="21">
        <v>-0.46293000000000001</v>
      </c>
      <c r="C8484" s="22">
        <v>0.52437</v>
      </c>
      <c r="D8484" s="21">
        <v>224.0394</v>
      </c>
      <c r="E8484" s="21"/>
      <c r="F8484" s="24" t="str">
        <f t="shared" si="264"/>
        <v/>
      </c>
      <c r="G8484" s="24" t="s">
        <v>189</v>
      </c>
      <c r="I8484" s="23"/>
      <c r="J8484" s="23">
        <v>150</v>
      </c>
      <c r="K8484" s="23"/>
    </row>
    <row r="8485" spans="1:11" ht="12.75" customHeight="1" x14ac:dyDescent="0.25">
      <c r="A8485" s="20">
        <f t="shared" si="265"/>
        <v>43240.16666664611</v>
      </c>
      <c r="B8485" s="21">
        <v>2.5920000000000001</v>
      </c>
      <c r="C8485" s="22">
        <v>0.62444</v>
      </c>
      <c r="D8485" s="21">
        <v>263.87619999999998</v>
      </c>
      <c r="E8485" s="21"/>
      <c r="F8485" s="24">
        <f t="shared" si="264"/>
        <v>2.5920000000000001</v>
      </c>
      <c r="G8485" s="24">
        <v>2.5920000000000001</v>
      </c>
      <c r="I8485" s="23"/>
      <c r="J8485" s="23">
        <v>150</v>
      </c>
      <c r="K8485" s="23"/>
    </row>
    <row r="8486" spans="1:11" ht="12.75" customHeight="1" x14ac:dyDescent="0.25">
      <c r="A8486" s="20">
        <f t="shared" si="265"/>
        <v>43240.208333312774</v>
      </c>
      <c r="B8486" s="21"/>
      <c r="C8486" s="22">
        <v>0.50434999999999997</v>
      </c>
      <c r="D8486" s="21">
        <v>239.25309999999999</v>
      </c>
      <c r="E8486" s="21"/>
      <c r="F8486" s="24" t="str">
        <f t="shared" si="264"/>
        <v/>
      </c>
      <c r="G8486" s="24" t="s">
        <v>189</v>
      </c>
      <c r="I8486" s="23"/>
      <c r="J8486" s="23">
        <v>150</v>
      </c>
      <c r="K8486" s="23"/>
    </row>
    <row r="8487" spans="1:11" ht="12.75" customHeight="1" x14ac:dyDescent="0.25">
      <c r="A8487" s="20">
        <f t="shared" si="265"/>
        <v>43240.249999979438</v>
      </c>
      <c r="B8487" s="21">
        <v>2.6742699999999999</v>
      </c>
      <c r="C8487" s="22">
        <v>0.50653000000000004</v>
      </c>
      <c r="D8487" s="21">
        <v>265.1737</v>
      </c>
      <c r="E8487" s="21"/>
      <c r="F8487" s="24">
        <f t="shared" si="264"/>
        <v>2.6742699999999999</v>
      </c>
      <c r="G8487" s="24">
        <v>2.6742699999999999</v>
      </c>
      <c r="I8487" s="23"/>
      <c r="J8487" s="23">
        <v>150</v>
      </c>
      <c r="K8487" s="23"/>
    </row>
    <row r="8488" spans="1:11" ht="12.75" customHeight="1" x14ac:dyDescent="0.25">
      <c r="A8488" s="20">
        <f t="shared" si="265"/>
        <v>43240.291666646102</v>
      </c>
      <c r="B8488" s="21">
        <v>1.1294999999999999</v>
      </c>
      <c r="C8488" s="22">
        <v>0.27087</v>
      </c>
      <c r="D8488" s="21">
        <v>234.7285</v>
      </c>
      <c r="E8488" s="21"/>
      <c r="F8488" s="24">
        <f t="shared" si="264"/>
        <v>1.1294999999999999</v>
      </c>
      <c r="G8488" s="24">
        <v>1.1294999999999999</v>
      </c>
      <c r="I8488" s="23"/>
      <c r="J8488" s="23">
        <v>150</v>
      </c>
      <c r="K8488" s="23"/>
    </row>
    <row r="8489" spans="1:11" ht="12.75" customHeight="1" x14ac:dyDescent="0.25">
      <c r="A8489" s="20">
        <f t="shared" si="265"/>
        <v>43240.333333312767</v>
      </c>
      <c r="B8489" s="21">
        <v>0.15010999999999999</v>
      </c>
      <c r="C8489" s="22">
        <v>0.60080999999999996</v>
      </c>
      <c r="D8489" s="21">
        <v>274.14049999999997</v>
      </c>
      <c r="E8489" s="21"/>
      <c r="F8489" s="24">
        <f t="shared" si="264"/>
        <v>0.15010999999999999</v>
      </c>
      <c r="G8489" s="24">
        <v>0.15010999999999999</v>
      </c>
      <c r="I8489" s="23"/>
      <c r="J8489" s="23">
        <v>150</v>
      </c>
      <c r="K8489" s="23"/>
    </row>
    <row r="8490" spans="1:11" ht="12.75" customHeight="1" x14ac:dyDescent="0.25">
      <c r="A8490" s="20">
        <f t="shared" si="265"/>
        <v>43240.374999979431</v>
      </c>
      <c r="B8490" s="21"/>
      <c r="C8490" s="22">
        <v>0.23169000000000001</v>
      </c>
      <c r="D8490" s="21">
        <v>54.970039999999997</v>
      </c>
      <c r="E8490" s="21"/>
      <c r="F8490" s="24" t="str">
        <f t="shared" si="264"/>
        <v/>
      </c>
      <c r="G8490" s="24" t="s">
        <v>189</v>
      </c>
      <c r="I8490" s="23"/>
      <c r="J8490" s="23">
        <v>150</v>
      </c>
      <c r="K8490" s="23"/>
    </row>
    <row r="8491" spans="1:11" ht="12.75" customHeight="1" x14ac:dyDescent="0.25">
      <c r="A8491" s="20">
        <f t="shared" si="265"/>
        <v>43240.416666646095</v>
      </c>
      <c r="B8491" s="21"/>
      <c r="C8491" s="22">
        <v>0.31513999999999998</v>
      </c>
      <c r="D8491" s="21">
        <v>290.75049999999999</v>
      </c>
      <c r="E8491" s="21"/>
      <c r="F8491" s="24" t="str">
        <f t="shared" si="264"/>
        <v/>
      </c>
      <c r="G8491" s="24" t="s">
        <v>189</v>
      </c>
      <c r="I8491" s="23"/>
      <c r="J8491" s="23">
        <v>150</v>
      </c>
      <c r="K8491" s="23"/>
    </row>
    <row r="8492" spans="1:11" ht="12.75" customHeight="1" x14ac:dyDescent="0.25">
      <c r="A8492" s="20">
        <f t="shared" si="265"/>
        <v>43240.458333312759</v>
      </c>
      <c r="B8492" s="21">
        <v>8.0940600000000007</v>
      </c>
      <c r="C8492" s="22">
        <v>0.91486000000000001</v>
      </c>
      <c r="D8492" s="21">
        <v>20.747070000000001</v>
      </c>
      <c r="E8492" s="21"/>
      <c r="F8492" s="24">
        <f t="shared" si="264"/>
        <v>8.0940600000000007</v>
      </c>
      <c r="G8492" s="24">
        <v>8.0940600000000007</v>
      </c>
      <c r="I8492" s="23"/>
      <c r="J8492" s="23">
        <v>150</v>
      </c>
      <c r="K8492" s="23"/>
    </row>
    <row r="8493" spans="1:11" ht="12.75" customHeight="1" x14ac:dyDescent="0.25">
      <c r="A8493" s="20">
        <f t="shared" si="265"/>
        <v>43240.499999979424</v>
      </c>
      <c r="B8493" s="21">
        <v>6.2656099999999997</v>
      </c>
      <c r="C8493" s="22">
        <v>1.88795</v>
      </c>
      <c r="D8493" s="21">
        <v>332.15010000000001</v>
      </c>
      <c r="E8493" s="21"/>
      <c r="F8493" s="24">
        <f t="shared" si="264"/>
        <v>6.2656099999999997</v>
      </c>
      <c r="G8493" s="24">
        <v>6.2656099999999997</v>
      </c>
      <c r="I8493" s="23"/>
      <c r="J8493" s="23">
        <v>150</v>
      </c>
      <c r="K8493" s="23"/>
    </row>
    <row r="8494" spans="1:11" ht="12.75" customHeight="1" x14ac:dyDescent="0.25">
      <c r="A8494" s="20">
        <f t="shared" si="265"/>
        <v>43240.541666646088</v>
      </c>
      <c r="B8494" s="21">
        <v>10.709059999999999</v>
      </c>
      <c r="C8494" s="22">
        <v>1.9647399999999999</v>
      </c>
      <c r="D8494" s="21">
        <v>299.44659999999999</v>
      </c>
      <c r="E8494" s="21"/>
      <c r="F8494" s="24">
        <f t="shared" si="264"/>
        <v>10.709059999999999</v>
      </c>
      <c r="G8494" s="24">
        <v>10.709059999999999</v>
      </c>
      <c r="I8494" s="23"/>
      <c r="J8494" s="23">
        <v>150</v>
      </c>
      <c r="K8494" s="23"/>
    </row>
    <row r="8495" spans="1:11" ht="12.75" customHeight="1" x14ac:dyDescent="0.25">
      <c r="A8495" s="20">
        <f t="shared" si="265"/>
        <v>43240.583333312752</v>
      </c>
      <c r="B8495" s="21"/>
      <c r="C8495" s="22">
        <v>2.7219799999999998</v>
      </c>
      <c r="D8495" s="21">
        <v>297.14499999999998</v>
      </c>
      <c r="E8495" s="21"/>
      <c r="F8495" s="24" t="str">
        <f t="shared" si="264"/>
        <v/>
      </c>
      <c r="G8495" s="24" t="s">
        <v>189</v>
      </c>
      <c r="I8495" s="23"/>
      <c r="J8495" s="23">
        <v>150</v>
      </c>
      <c r="K8495" s="23"/>
    </row>
    <row r="8496" spans="1:11" ht="12.75" customHeight="1" x14ac:dyDescent="0.25">
      <c r="A8496" s="20">
        <f t="shared" si="265"/>
        <v>43240.624999979416</v>
      </c>
      <c r="B8496" s="21">
        <v>33.423670000000001</v>
      </c>
      <c r="C8496" s="22">
        <v>2.80687</v>
      </c>
      <c r="D8496" s="21">
        <v>300.4015</v>
      </c>
      <c r="E8496" s="21"/>
      <c r="F8496" s="24">
        <f t="shared" si="264"/>
        <v>33.423670000000001</v>
      </c>
      <c r="G8496" s="24">
        <v>33.423670000000001</v>
      </c>
      <c r="I8496" s="23"/>
      <c r="J8496" s="23">
        <v>150</v>
      </c>
      <c r="K8496" s="23"/>
    </row>
    <row r="8497" spans="1:11" ht="12.75" customHeight="1" x14ac:dyDescent="0.25">
      <c r="A8497" s="20">
        <f t="shared" si="265"/>
        <v>43240.666666646081</v>
      </c>
      <c r="B8497" s="21">
        <v>18.387779999999999</v>
      </c>
      <c r="C8497" s="22">
        <v>3.2823899999999999</v>
      </c>
      <c r="D8497" s="21">
        <v>298.06639999999999</v>
      </c>
      <c r="E8497" s="21"/>
      <c r="F8497" s="24">
        <f t="shared" si="264"/>
        <v>18.387779999999999</v>
      </c>
      <c r="G8497" s="24">
        <v>18.387779999999999</v>
      </c>
      <c r="I8497" s="23"/>
      <c r="J8497" s="23">
        <v>150</v>
      </c>
      <c r="K8497" s="23"/>
    </row>
    <row r="8498" spans="1:11" ht="12.75" customHeight="1" x14ac:dyDescent="0.25">
      <c r="A8498" s="20">
        <f t="shared" si="265"/>
        <v>43240.708333312745</v>
      </c>
      <c r="B8498" s="21"/>
      <c r="C8498" s="22">
        <v>2.0356100000000001</v>
      </c>
      <c r="D8498" s="21">
        <v>302.9615</v>
      </c>
      <c r="E8498" s="21"/>
      <c r="F8498" s="24" t="str">
        <f t="shared" si="264"/>
        <v/>
      </c>
      <c r="G8498" s="24" t="s">
        <v>189</v>
      </c>
      <c r="I8498" s="23"/>
      <c r="J8498" s="23">
        <v>150</v>
      </c>
      <c r="K8498" s="23"/>
    </row>
    <row r="8499" spans="1:11" ht="12.75" customHeight="1" x14ac:dyDescent="0.25">
      <c r="A8499" s="20">
        <f t="shared" si="265"/>
        <v>43240.749999979409</v>
      </c>
      <c r="B8499" s="21">
        <v>18.611219999999999</v>
      </c>
      <c r="C8499" s="22">
        <v>0.63141000000000003</v>
      </c>
      <c r="D8499" s="21">
        <v>260.83600000000001</v>
      </c>
      <c r="E8499" s="21"/>
      <c r="F8499" s="24">
        <f t="shared" si="264"/>
        <v>18.611219999999999</v>
      </c>
      <c r="G8499" s="24">
        <v>18.611219999999999</v>
      </c>
      <c r="I8499" s="23"/>
      <c r="J8499" s="23">
        <v>150</v>
      </c>
      <c r="K8499" s="23"/>
    </row>
    <row r="8500" spans="1:11" ht="12.75" customHeight="1" x14ac:dyDescent="0.25">
      <c r="A8500" s="20">
        <f t="shared" si="265"/>
        <v>43240.791666646073</v>
      </c>
      <c r="B8500" s="21">
        <v>-0.37772</v>
      </c>
      <c r="C8500" s="22">
        <v>0.28626000000000001</v>
      </c>
      <c r="D8500" s="21">
        <v>109.889</v>
      </c>
      <c r="E8500" s="21"/>
      <c r="F8500" s="24" t="str">
        <f t="shared" si="264"/>
        <v/>
      </c>
      <c r="G8500" s="24" t="s">
        <v>189</v>
      </c>
      <c r="I8500" s="23"/>
      <c r="J8500" s="23">
        <v>150</v>
      </c>
      <c r="K8500" s="23"/>
    </row>
    <row r="8501" spans="1:11" ht="12.75" customHeight="1" x14ac:dyDescent="0.25">
      <c r="A8501" s="20">
        <f t="shared" si="265"/>
        <v>43240.833333312738</v>
      </c>
      <c r="B8501" s="21">
        <v>2.00061</v>
      </c>
      <c r="C8501" s="22">
        <v>0.27383000000000002</v>
      </c>
      <c r="D8501" s="21">
        <v>82.038439999999994</v>
      </c>
      <c r="E8501" s="21"/>
      <c r="F8501" s="24">
        <f t="shared" si="264"/>
        <v>2.00061</v>
      </c>
      <c r="G8501" s="24">
        <v>2.00061</v>
      </c>
      <c r="I8501" s="23"/>
      <c r="J8501" s="23">
        <v>150</v>
      </c>
      <c r="K8501" s="23"/>
    </row>
    <row r="8502" spans="1:11" ht="12.75" customHeight="1" x14ac:dyDescent="0.25">
      <c r="A8502" s="20">
        <f t="shared" si="265"/>
        <v>43240.874999979402</v>
      </c>
      <c r="B8502" s="21">
        <v>11.92178</v>
      </c>
      <c r="C8502" s="22">
        <v>0.3448</v>
      </c>
      <c r="D8502" s="21">
        <v>98.48066</v>
      </c>
      <c r="E8502" s="21"/>
      <c r="F8502" s="24">
        <f t="shared" si="264"/>
        <v>11.92178</v>
      </c>
      <c r="G8502" s="24">
        <v>11.92178</v>
      </c>
      <c r="I8502" s="23"/>
      <c r="J8502" s="23">
        <v>150</v>
      </c>
      <c r="K8502" s="23"/>
    </row>
    <row r="8503" spans="1:11" ht="12.75" customHeight="1" x14ac:dyDescent="0.25">
      <c r="A8503" s="20">
        <f t="shared" si="265"/>
        <v>43240.916666646066</v>
      </c>
      <c r="B8503" s="21">
        <v>4.2023400000000004</v>
      </c>
      <c r="C8503" s="22">
        <v>0.39728000000000002</v>
      </c>
      <c r="D8503" s="21">
        <v>235.14080000000001</v>
      </c>
      <c r="E8503" s="21"/>
      <c r="F8503" s="24">
        <f t="shared" si="264"/>
        <v>4.2023400000000004</v>
      </c>
      <c r="G8503" s="24">
        <v>4.2023400000000004</v>
      </c>
      <c r="I8503" s="23"/>
      <c r="J8503" s="23">
        <v>150</v>
      </c>
      <c r="K8503" s="23"/>
    </row>
    <row r="8504" spans="1:11" ht="12.75" customHeight="1" x14ac:dyDescent="0.25">
      <c r="A8504" s="20">
        <f t="shared" si="265"/>
        <v>43240.95833331273</v>
      </c>
      <c r="B8504" s="21">
        <v>7.1067200000000001</v>
      </c>
      <c r="C8504" s="22">
        <v>0.41628999999999999</v>
      </c>
      <c r="D8504" s="21">
        <v>197.60810000000001</v>
      </c>
      <c r="E8504" s="21"/>
      <c r="F8504" s="24">
        <f t="shared" si="264"/>
        <v>7.1067200000000001</v>
      </c>
      <c r="G8504" s="24">
        <v>7.1067200000000001</v>
      </c>
      <c r="I8504" s="23"/>
      <c r="J8504" s="23">
        <v>150</v>
      </c>
      <c r="K8504" s="23"/>
    </row>
    <row r="8505" spans="1:11" ht="12.75" customHeight="1" x14ac:dyDescent="0.25">
      <c r="A8505" s="20">
        <f t="shared" si="265"/>
        <v>43240.999999979394</v>
      </c>
      <c r="B8505" s="21">
        <v>7.4152199999999997</v>
      </c>
      <c r="C8505" s="22">
        <v>0.34399000000000002</v>
      </c>
      <c r="D8505" s="21">
        <v>255.05279999999999</v>
      </c>
      <c r="E8505" s="21"/>
      <c r="F8505" s="24">
        <f t="shared" si="264"/>
        <v>7.4152199999999997</v>
      </c>
      <c r="G8505" s="24">
        <v>7.4152199999999997</v>
      </c>
      <c r="I8505" s="23"/>
      <c r="J8505" s="23">
        <v>150</v>
      </c>
      <c r="K8505" s="23"/>
    </row>
    <row r="8506" spans="1:11" ht="12.75" customHeight="1" x14ac:dyDescent="0.25">
      <c r="A8506" s="20">
        <f t="shared" si="265"/>
        <v>43241.041666646059</v>
      </c>
      <c r="B8506" s="21">
        <v>4.6769999999999996</v>
      </c>
      <c r="C8506" s="22">
        <v>0.28155000000000002</v>
      </c>
      <c r="D8506" s="21">
        <v>158.41499999999999</v>
      </c>
      <c r="E8506" s="21"/>
      <c r="F8506" s="24">
        <f t="shared" si="264"/>
        <v>4.6769999999999996</v>
      </c>
      <c r="G8506" s="24">
        <v>4.6769999999999996</v>
      </c>
      <c r="I8506" s="23">
        <f>COUNTIF(G8506:G8529,"&gt;150")</f>
        <v>0</v>
      </c>
      <c r="J8506" s="23">
        <v>150</v>
      </c>
      <c r="K8506" s="23"/>
    </row>
    <row r="8507" spans="1:11" ht="12.75" customHeight="1" x14ac:dyDescent="0.25">
      <c r="A8507" s="20">
        <f t="shared" si="265"/>
        <v>43241.083333312723</v>
      </c>
      <c r="B8507" s="21">
        <v>2.24817</v>
      </c>
      <c r="C8507" s="22">
        <v>0.32940999999999998</v>
      </c>
      <c r="D8507" s="21">
        <v>256.67950000000002</v>
      </c>
      <c r="E8507" s="21"/>
      <c r="F8507" s="24">
        <f t="shared" si="264"/>
        <v>2.24817</v>
      </c>
      <c r="G8507" s="24">
        <v>2.24817</v>
      </c>
      <c r="I8507" s="23"/>
      <c r="J8507" s="23">
        <v>150</v>
      </c>
      <c r="K8507" s="23"/>
    </row>
    <row r="8508" spans="1:11" ht="12.75" customHeight="1" x14ac:dyDescent="0.25">
      <c r="A8508" s="20">
        <f t="shared" si="265"/>
        <v>43241.124999979387</v>
      </c>
      <c r="B8508" s="21">
        <v>3.1132499999999999</v>
      </c>
      <c r="C8508" s="22">
        <v>0.93447000000000002</v>
      </c>
      <c r="D8508" s="21">
        <v>247.32740000000001</v>
      </c>
      <c r="E8508" s="21"/>
      <c r="F8508" s="24">
        <f t="shared" si="264"/>
        <v>3.1132499999999999</v>
      </c>
      <c r="G8508" s="24">
        <v>3.1132499999999999</v>
      </c>
      <c r="I8508" s="23"/>
      <c r="J8508" s="23">
        <v>150</v>
      </c>
      <c r="K8508" s="23"/>
    </row>
    <row r="8509" spans="1:11" ht="12.75" customHeight="1" x14ac:dyDescent="0.25">
      <c r="A8509" s="20">
        <f t="shared" si="265"/>
        <v>43241.166666646051</v>
      </c>
      <c r="B8509" s="21">
        <v>6.6357499999999998</v>
      </c>
      <c r="C8509" s="22">
        <v>1.8367</v>
      </c>
      <c r="D8509" s="21">
        <v>276.98910000000001</v>
      </c>
      <c r="E8509" s="21"/>
      <c r="F8509" s="24">
        <f t="shared" si="264"/>
        <v>6.6357499999999998</v>
      </c>
      <c r="G8509" s="24">
        <v>6.6357499999999998</v>
      </c>
      <c r="I8509" s="23"/>
      <c r="J8509" s="23">
        <v>150</v>
      </c>
      <c r="K8509" s="23"/>
    </row>
    <row r="8510" spans="1:11" ht="12.75" customHeight="1" x14ac:dyDescent="0.25">
      <c r="A8510" s="20">
        <f t="shared" si="265"/>
        <v>43241.208333312716</v>
      </c>
      <c r="B8510" s="21">
        <v>6.6792499999999997</v>
      </c>
      <c r="C8510" s="22">
        <v>0.46124999999999999</v>
      </c>
      <c r="D8510" s="21">
        <v>123.82769999999999</v>
      </c>
      <c r="E8510" s="21"/>
      <c r="F8510" s="24">
        <f t="shared" si="264"/>
        <v>6.6792499999999997</v>
      </c>
      <c r="G8510" s="24">
        <v>6.6792499999999997</v>
      </c>
      <c r="I8510" s="23"/>
      <c r="J8510" s="23">
        <v>150</v>
      </c>
      <c r="K8510" s="23"/>
    </row>
    <row r="8511" spans="1:11" ht="12.75" customHeight="1" x14ac:dyDescent="0.25">
      <c r="A8511" s="20">
        <f t="shared" si="265"/>
        <v>43241.24999997938</v>
      </c>
      <c r="B8511" s="21">
        <v>0.78532999999999997</v>
      </c>
      <c r="C8511" s="22">
        <v>0.56157000000000001</v>
      </c>
      <c r="D8511" s="21">
        <v>84.572969999999998</v>
      </c>
      <c r="E8511" s="21"/>
      <c r="F8511" s="24">
        <f t="shared" si="264"/>
        <v>0.78532999999999997</v>
      </c>
      <c r="G8511" s="24">
        <v>0.78532999999999997</v>
      </c>
      <c r="I8511" s="23"/>
      <c r="J8511" s="23">
        <v>150</v>
      </c>
      <c r="K8511" s="23"/>
    </row>
    <row r="8512" spans="1:11" ht="12.75" customHeight="1" x14ac:dyDescent="0.25">
      <c r="A8512" s="20">
        <f t="shared" si="265"/>
        <v>43241.291666646044</v>
      </c>
      <c r="B8512" s="21">
        <v>7.7917500000000004</v>
      </c>
      <c r="C8512" s="22">
        <v>0.38632</v>
      </c>
      <c r="D8512" s="21">
        <v>201.23580000000001</v>
      </c>
      <c r="E8512" s="21"/>
      <c r="F8512" s="24">
        <f t="shared" si="264"/>
        <v>7.7917500000000004</v>
      </c>
      <c r="G8512" s="24">
        <v>7.7917500000000004</v>
      </c>
      <c r="I8512" s="23"/>
      <c r="J8512" s="23">
        <v>150</v>
      </c>
      <c r="K8512" s="23"/>
    </row>
    <row r="8513" spans="1:11" ht="12.75" customHeight="1" x14ac:dyDescent="0.25">
      <c r="A8513" s="20">
        <f t="shared" si="265"/>
        <v>43241.333333312708</v>
      </c>
      <c r="B8513" s="21">
        <v>3.7614200000000002</v>
      </c>
      <c r="C8513" s="22">
        <v>0.37286999999999998</v>
      </c>
      <c r="D8513" s="21">
        <v>241.62960000000001</v>
      </c>
      <c r="E8513" s="21"/>
      <c r="F8513" s="24">
        <f t="shared" si="264"/>
        <v>3.7614200000000002</v>
      </c>
      <c r="G8513" s="24">
        <v>3.7614200000000002</v>
      </c>
      <c r="I8513" s="23"/>
      <c r="J8513" s="23">
        <v>150</v>
      </c>
      <c r="K8513" s="23"/>
    </row>
    <row r="8514" spans="1:11" ht="12.75" customHeight="1" x14ac:dyDescent="0.25">
      <c r="A8514" s="20">
        <f t="shared" si="265"/>
        <v>43241.374999979373</v>
      </c>
      <c r="B8514" s="21"/>
      <c r="C8514" s="22">
        <v>0.38308999999999999</v>
      </c>
      <c r="D8514" s="21">
        <v>311.76080000000002</v>
      </c>
      <c r="E8514" s="21"/>
      <c r="F8514" s="24" t="str">
        <f t="shared" si="264"/>
        <v/>
      </c>
      <c r="G8514" s="24" t="s">
        <v>189</v>
      </c>
      <c r="I8514" s="23"/>
      <c r="J8514" s="23">
        <v>150</v>
      </c>
      <c r="K8514" s="23"/>
    </row>
    <row r="8515" spans="1:11" ht="12.75" customHeight="1" x14ac:dyDescent="0.25">
      <c r="A8515" s="20">
        <f t="shared" si="265"/>
        <v>43241.416666646037</v>
      </c>
      <c r="B8515" s="21">
        <v>-0.6482</v>
      </c>
      <c r="C8515" s="22">
        <v>0.37239</v>
      </c>
      <c r="D8515" s="21">
        <v>39.082459999999998</v>
      </c>
      <c r="E8515" s="21"/>
      <c r="F8515" s="24" t="str">
        <f t="shared" si="264"/>
        <v/>
      </c>
      <c r="G8515" s="24" t="s">
        <v>189</v>
      </c>
      <c r="I8515" s="23"/>
      <c r="J8515" s="23">
        <v>150</v>
      </c>
      <c r="K8515" s="23"/>
    </row>
    <row r="8516" spans="1:11" ht="12.75" customHeight="1" x14ac:dyDescent="0.25">
      <c r="A8516" s="20">
        <f t="shared" si="265"/>
        <v>43241.458333312701</v>
      </c>
      <c r="B8516" s="21">
        <v>11.958920000000001</v>
      </c>
      <c r="C8516" s="22">
        <v>3.1080899999999998</v>
      </c>
      <c r="D8516" s="21">
        <v>290.25409999999999</v>
      </c>
      <c r="E8516" s="21"/>
      <c r="F8516" s="24">
        <f t="shared" si="264"/>
        <v>11.958920000000001</v>
      </c>
      <c r="G8516" s="24">
        <v>11.958920000000001</v>
      </c>
      <c r="I8516" s="23"/>
      <c r="J8516" s="23">
        <v>150</v>
      </c>
      <c r="K8516" s="23"/>
    </row>
    <row r="8517" spans="1:11" ht="12.75" customHeight="1" x14ac:dyDescent="0.25">
      <c r="A8517" s="20">
        <f t="shared" si="265"/>
        <v>43241.499999979365</v>
      </c>
      <c r="B8517" s="21">
        <v>25.7515</v>
      </c>
      <c r="C8517" s="22">
        <v>2.9092099999999999</v>
      </c>
      <c r="D8517" s="21">
        <v>298.34460000000001</v>
      </c>
      <c r="E8517" s="21"/>
      <c r="F8517" s="24">
        <f t="shared" si="264"/>
        <v>25.7515</v>
      </c>
      <c r="G8517" s="24">
        <v>25.7515</v>
      </c>
      <c r="I8517" s="23"/>
      <c r="J8517" s="23">
        <v>150</v>
      </c>
      <c r="K8517" s="23"/>
    </row>
    <row r="8518" spans="1:11" ht="12.75" customHeight="1" x14ac:dyDescent="0.25">
      <c r="A8518" s="20">
        <f t="shared" si="265"/>
        <v>43241.54166664603</v>
      </c>
      <c r="B8518" s="21">
        <v>10.22217</v>
      </c>
      <c r="C8518" s="22">
        <v>3.9253</v>
      </c>
      <c r="D8518" s="21">
        <v>305.37970000000001</v>
      </c>
      <c r="E8518" s="21"/>
      <c r="F8518" s="24">
        <f t="shared" si="264"/>
        <v>10.22217</v>
      </c>
      <c r="G8518" s="24">
        <v>10.22217</v>
      </c>
      <c r="I8518" s="23"/>
      <c r="J8518" s="23">
        <v>150</v>
      </c>
      <c r="K8518" s="23"/>
    </row>
    <row r="8519" spans="1:11" ht="12.75" customHeight="1" x14ac:dyDescent="0.25">
      <c r="A8519" s="20">
        <f t="shared" si="265"/>
        <v>43241.583333312694</v>
      </c>
      <c r="B8519" s="21">
        <v>17.210419999999999</v>
      </c>
      <c r="C8519" s="22">
        <v>3.8666900000000002</v>
      </c>
      <c r="D8519" s="21">
        <v>291.34019999999998</v>
      </c>
      <c r="E8519" s="21"/>
      <c r="F8519" s="24">
        <f t="shared" si="264"/>
        <v>17.210419999999999</v>
      </c>
      <c r="G8519" s="24">
        <v>17.210419999999999</v>
      </c>
      <c r="I8519" s="23"/>
      <c r="J8519" s="23">
        <v>150</v>
      </c>
      <c r="K8519" s="23"/>
    </row>
    <row r="8520" spans="1:11" ht="12.75" customHeight="1" x14ac:dyDescent="0.25">
      <c r="A8520" s="20">
        <f t="shared" si="265"/>
        <v>43241.624999979358</v>
      </c>
      <c r="B8520" s="21">
        <v>14.57667</v>
      </c>
      <c r="C8520" s="22">
        <v>4.1581900000000003</v>
      </c>
      <c r="D8520" s="21">
        <v>293.74770000000001</v>
      </c>
      <c r="E8520" s="21"/>
      <c r="F8520" s="24">
        <f t="shared" si="264"/>
        <v>14.57667</v>
      </c>
      <c r="G8520" s="24">
        <v>14.57667</v>
      </c>
      <c r="I8520" s="23"/>
      <c r="J8520" s="23">
        <v>150</v>
      </c>
      <c r="K8520" s="23"/>
    </row>
    <row r="8521" spans="1:11" ht="12.75" customHeight="1" x14ac:dyDescent="0.25">
      <c r="A8521" s="20">
        <f t="shared" si="265"/>
        <v>43241.666666646022</v>
      </c>
      <c r="B8521" s="21">
        <v>21.911000000000001</v>
      </c>
      <c r="C8521" s="22">
        <v>3.43763</v>
      </c>
      <c r="D8521" s="21">
        <v>293.11380000000003</v>
      </c>
      <c r="E8521" s="21"/>
      <c r="F8521" s="24">
        <f t="shared" si="264"/>
        <v>21.911000000000001</v>
      </c>
      <c r="G8521" s="24">
        <v>21.911000000000001</v>
      </c>
      <c r="I8521" s="23"/>
      <c r="J8521" s="23">
        <v>150</v>
      </c>
      <c r="K8521" s="23"/>
    </row>
    <row r="8522" spans="1:11" ht="12.75" customHeight="1" x14ac:dyDescent="0.25">
      <c r="A8522" s="20">
        <f t="shared" si="265"/>
        <v>43241.708333312687</v>
      </c>
      <c r="B8522" s="21">
        <v>28.989249999999998</v>
      </c>
      <c r="C8522" s="22">
        <v>2.5720000000000001</v>
      </c>
      <c r="D8522" s="21">
        <v>288.97460000000001</v>
      </c>
      <c r="E8522" s="21"/>
      <c r="F8522" s="24">
        <f t="shared" si="264"/>
        <v>28.989249999999998</v>
      </c>
      <c r="G8522" s="24">
        <v>28.989249999999998</v>
      </c>
      <c r="I8522" s="23"/>
      <c r="J8522" s="23">
        <v>150</v>
      </c>
      <c r="K8522" s="23"/>
    </row>
    <row r="8523" spans="1:11" ht="12.75" customHeight="1" x14ac:dyDescent="0.25">
      <c r="A8523" s="20">
        <f t="shared" si="265"/>
        <v>43241.749999979351</v>
      </c>
      <c r="B8523" s="21">
        <v>43.618079999999999</v>
      </c>
      <c r="C8523" s="22">
        <v>1.51352</v>
      </c>
      <c r="D8523" s="21">
        <v>296.23739999999998</v>
      </c>
      <c r="E8523" s="21"/>
      <c r="F8523" s="24">
        <f t="shared" ref="F8523:F8586" si="266">IF(AND(B8523&gt;0,ISNUMBER(B8523)),B8523,"")</f>
        <v>43.618079999999999</v>
      </c>
      <c r="G8523" s="24">
        <v>43.618079999999999</v>
      </c>
      <c r="I8523" s="23"/>
      <c r="J8523" s="23">
        <v>150</v>
      </c>
      <c r="K8523" s="23"/>
    </row>
    <row r="8524" spans="1:11" ht="12.75" customHeight="1" x14ac:dyDescent="0.25">
      <c r="A8524" s="20">
        <f t="shared" ref="A8524:A8587" si="267">A8523+1/24</f>
        <v>43241.791666646015</v>
      </c>
      <c r="B8524" s="21">
        <v>10.48842</v>
      </c>
      <c r="C8524" s="22">
        <v>0.28290999999999999</v>
      </c>
      <c r="D8524" s="21">
        <v>162.04490000000001</v>
      </c>
      <c r="E8524" s="21"/>
      <c r="F8524" s="24">
        <f t="shared" si="266"/>
        <v>10.48842</v>
      </c>
      <c r="G8524" s="24">
        <v>10.48842</v>
      </c>
      <c r="I8524" s="23"/>
      <c r="J8524" s="23">
        <v>150</v>
      </c>
      <c r="K8524" s="23"/>
    </row>
    <row r="8525" spans="1:11" ht="12.75" customHeight="1" x14ac:dyDescent="0.25">
      <c r="A8525" s="20">
        <f t="shared" si="267"/>
        <v>43241.833333312679</v>
      </c>
      <c r="B8525" s="21"/>
      <c r="C8525" s="22">
        <v>0.40010000000000001</v>
      </c>
      <c r="D8525" s="21">
        <v>295.2663</v>
      </c>
      <c r="E8525" s="21"/>
      <c r="F8525" s="24" t="str">
        <f t="shared" si="266"/>
        <v/>
      </c>
      <c r="G8525" s="24" t="s">
        <v>189</v>
      </c>
      <c r="I8525" s="23"/>
      <c r="J8525" s="23">
        <v>150</v>
      </c>
      <c r="K8525" s="23"/>
    </row>
    <row r="8526" spans="1:11" ht="12.75" customHeight="1" x14ac:dyDescent="0.25">
      <c r="A8526" s="20">
        <f t="shared" si="267"/>
        <v>43241.874999979344</v>
      </c>
      <c r="B8526" s="21">
        <v>4.3202999999999996</v>
      </c>
      <c r="C8526" s="22">
        <v>0.29598000000000002</v>
      </c>
      <c r="D8526" s="21">
        <v>255.6431</v>
      </c>
      <c r="E8526" s="21"/>
      <c r="F8526" s="24">
        <f t="shared" si="266"/>
        <v>4.3202999999999996</v>
      </c>
      <c r="G8526" s="24">
        <v>4.3202999999999996</v>
      </c>
      <c r="I8526" s="23"/>
      <c r="J8526" s="23">
        <v>150</v>
      </c>
      <c r="K8526" s="23"/>
    </row>
    <row r="8527" spans="1:11" ht="12.75" customHeight="1" x14ac:dyDescent="0.25">
      <c r="A8527" s="20">
        <f t="shared" si="267"/>
        <v>43241.916666646008</v>
      </c>
      <c r="B8527" s="21">
        <v>5.9782999999999999</v>
      </c>
      <c r="C8527" s="22">
        <v>0.39243</v>
      </c>
      <c r="D8527" s="21">
        <v>269.20600000000002</v>
      </c>
      <c r="E8527" s="21"/>
      <c r="F8527" s="24">
        <f t="shared" si="266"/>
        <v>5.9782999999999999</v>
      </c>
      <c r="G8527" s="24">
        <v>5.9782999999999999</v>
      </c>
      <c r="I8527" s="23"/>
      <c r="J8527" s="23">
        <v>150</v>
      </c>
      <c r="K8527" s="23"/>
    </row>
    <row r="8528" spans="1:11" ht="12.75" customHeight="1" x14ac:dyDescent="0.25">
      <c r="A8528" s="20">
        <f t="shared" si="267"/>
        <v>43241.958333312672</v>
      </c>
      <c r="B8528" s="21">
        <v>-2.0369999999999999</v>
      </c>
      <c r="C8528" s="22">
        <v>0.35149999999999998</v>
      </c>
      <c r="D8528" s="21">
        <v>187.96559999999999</v>
      </c>
      <c r="E8528" s="21"/>
      <c r="F8528" s="24" t="str">
        <f t="shared" si="266"/>
        <v/>
      </c>
      <c r="G8528" s="24" t="s">
        <v>189</v>
      </c>
      <c r="I8528" s="23"/>
      <c r="J8528" s="23">
        <v>150</v>
      </c>
      <c r="K8528" s="23"/>
    </row>
    <row r="8529" spans="1:11" ht="12.75" customHeight="1" x14ac:dyDescent="0.25">
      <c r="A8529" s="20">
        <f t="shared" si="267"/>
        <v>43241.999999979336</v>
      </c>
      <c r="B8529" s="21"/>
      <c r="C8529" s="22">
        <v>0.26746999999999999</v>
      </c>
      <c r="D8529" s="21">
        <v>234.07820000000001</v>
      </c>
      <c r="E8529" s="21"/>
      <c r="F8529" s="24" t="str">
        <f t="shared" si="266"/>
        <v/>
      </c>
      <c r="G8529" s="24" t="s">
        <v>189</v>
      </c>
      <c r="I8529" s="23"/>
      <c r="J8529" s="23">
        <v>150</v>
      </c>
      <c r="K8529" s="23"/>
    </row>
    <row r="8530" spans="1:11" ht="12.75" customHeight="1" x14ac:dyDescent="0.25">
      <c r="A8530" s="20">
        <f t="shared" si="267"/>
        <v>43242.041666646001</v>
      </c>
      <c r="B8530" s="21">
        <v>11.7812</v>
      </c>
      <c r="C8530" s="22">
        <v>0.43731999999999999</v>
      </c>
      <c r="D8530" s="21">
        <v>236.08</v>
      </c>
      <c r="E8530" s="21"/>
      <c r="F8530" s="24">
        <f t="shared" si="266"/>
        <v>11.7812</v>
      </c>
      <c r="G8530" s="24">
        <v>11.7812</v>
      </c>
      <c r="I8530" s="23">
        <f>COUNTIF(G8530:G8553,"&gt;150")</f>
        <v>0</v>
      </c>
      <c r="J8530" s="23">
        <v>150</v>
      </c>
      <c r="K8530" s="23"/>
    </row>
    <row r="8531" spans="1:11" ht="12.75" customHeight="1" x14ac:dyDescent="0.25">
      <c r="A8531" s="20">
        <f t="shared" si="267"/>
        <v>43242.083333312665</v>
      </c>
      <c r="B8531" s="21">
        <v>6.6449999999999996</v>
      </c>
      <c r="C8531" s="22">
        <v>0.3039</v>
      </c>
      <c r="D8531" s="21">
        <v>285.6943</v>
      </c>
      <c r="E8531" s="21"/>
      <c r="F8531" s="24">
        <f t="shared" si="266"/>
        <v>6.6449999999999996</v>
      </c>
      <c r="G8531" s="24">
        <v>6.6449999999999996</v>
      </c>
      <c r="I8531" s="23"/>
      <c r="J8531" s="23">
        <v>150</v>
      </c>
      <c r="K8531" s="23"/>
    </row>
    <row r="8532" spans="1:11" ht="12.75" customHeight="1" x14ac:dyDescent="0.25">
      <c r="A8532" s="20">
        <f t="shared" si="267"/>
        <v>43242.124999979329</v>
      </c>
      <c r="B8532" s="21">
        <v>12.35833</v>
      </c>
      <c r="C8532" s="22">
        <v>0.46546999999999999</v>
      </c>
      <c r="D8532" s="21">
        <v>211.1611</v>
      </c>
      <c r="E8532" s="21"/>
      <c r="F8532" s="24">
        <f t="shared" si="266"/>
        <v>12.35833</v>
      </c>
      <c r="G8532" s="24">
        <v>12.35833</v>
      </c>
      <c r="I8532" s="23"/>
      <c r="J8532" s="23">
        <v>150</v>
      </c>
      <c r="K8532" s="23"/>
    </row>
    <row r="8533" spans="1:11" ht="12.75" customHeight="1" x14ac:dyDescent="0.25">
      <c r="A8533" s="20">
        <f t="shared" si="267"/>
        <v>43242.166666645993</v>
      </c>
      <c r="B8533" s="21">
        <v>3.28817</v>
      </c>
      <c r="C8533" s="22">
        <v>0.61009000000000002</v>
      </c>
      <c r="D8533" s="21">
        <v>264.00790000000001</v>
      </c>
      <c r="E8533" s="21"/>
      <c r="F8533" s="24">
        <f t="shared" si="266"/>
        <v>3.28817</v>
      </c>
      <c r="G8533" s="24">
        <v>3.28817</v>
      </c>
      <c r="I8533" s="23"/>
      <c r="J8533" s="23">
        <v>150</v>
      </c>
      <c r="K8533" s="23"/>
    </row>
    <row r="8534" spans="1:11" ht="12.75" customHeight="1" x14ac:dyDescent="0.25">
      <c r="A8534" s="20">
        <f t="shared" si="267"/>
        <v>43242.208333312657</v>
      </c>
      <c r="B8534" s="21">
        <v>8.2988300000000006</v>
      </c>
      <c r="C8534" s="22">
        <v>0.56098000000000003</v>
      </c>
      <c r="D8534" s="21">
        <v>244.0078</v>
      </c>
      <c r="E8534" s="21"/>
      <c r="F8534" s="24">
        <f t="shared" si="266"/>
        <v>8.2988300000000006</v>
      </c>
      <c r="G8534" s="24">
        <v>8.2988300000000006</v>
      </c>
      <c r="I8534" s="23"/>
      <c r="J8534" s="23">
        <v>150</v>
      </c>
      <c r="K8534" s="23"/>
    </row>
    <row r="8535" spans="1:11" ht="12.75" customHeight="1" x14ac:dyDescent="0.25">
      <c r="A8535" s="20">
        <f t="shared" si="267"/>
        <v>43242.249999979322</v>
      </c>
      <c r="B8535" s="21">
        <v>4.7415799999999999</v>
      </c>
      <c r="C8535" s="22">
        <v>0.52173000000000003</v>
      </c>
      <c r="D8535" s="21">
        <v>175.07409999999999</v>
      </c>
      <c r="E8535" s="21"/>
      <c r="F8535" s="24">
        <f t="shared" si="266"/>
        <v>4.7415799999999999</v>
      </c>
      <c r="G8535" s="24">
        <v>4.7415799999999999</v>
      </c>
      <c r="I8535" s="23"/>
      <c r="J8535" s="23">
        <v>150</v>
      </c>
      <c r="K8535" s="23"/>
    </row>
    <row r="8536" spans="1:11" ht="12.75" customHeight="1" x14ac:dyDescent="0.25">
      <c r="A8536" s="20">
        <f t="shared" si="267"/>
        <v>43242.291666645986</v>
      </c>
      <c r="B8536" s="21">
        <v>5.3309199999999999</v>
      </c>
      <c r="C8536" s="22">
        <v>0.38500000000000001</v>
      </c>
      <c r="D8536" s="21">
        <v>231.9931</v>
      </c>
      <c r="E8536" s="21"/>
      <c r="F8536" s="24">
        <f t="shared" si="266"/>
        <v>5.3309199999999999</v>
      </c>
      <c r="G8536" s="24">
        <v>5.3309199999999999</v>
      </c>
      <c r="I8536" s="23"/>
      <c r="J8536" s="23">
        <v>150</v>
      </c>
      <c r="K8536" s="23"/>
    </row>
    <row r="8537" spans="1:11" ht="12.75" customHeight="1" x14ac:dyDescent="0.25">
      <c r="A8537" s="20">
        <f t="shared" si="267"/>
        <v>43242.33333331265</v>
      </c>
      <c r="B8537" s="21">
        <v>0.71599999999999997</v>
      </c>
      <c r="C8537" s="22">
        <v>0.38030999999999998</v>
      </c>
      <c r="D8537" s="21">
        <v>280.2921</v>
      </c>
      <c r="E8537" s="21"/>
      <c r="F8537" s="24">
        <f t="shared" si="266"/>
        <v>0.71599999999999997</v>
      </c>
      <c r="G8537" s="24">
        <v>0.71599999999999997</v>
      </c>
      <c r="I8537" s="23"/>
      <c r="J8537" s="23">
        <v>150</v>
      </c>
      <c r="K8537" s="23"/>
    </row>
    <row r="8538" spans="1:11" ht="12.75" customHeight="1" x14ac:dyDescent="0.25">
      <c r="A8538" s="20">
        <f t="shared" si="267"/>
        <v>43242.374999979314</v>
      </c>
      <c r="B8538" s="21">
        <v>-2.9722</v>
      </c>
      <c r="C8538" s="22">
        <v>0.34605999999999998</v>
      </c>
      <c r="D8538" s="21">
        <v>237.3039</v>
      </c>
      <c r="E8538" s="21"/>
      <c r="F8538" s="24" t="str">
        <f t="shared" si="266"/>
        <v/>
      </c>
      <c r="G8538" s="24" t="s">
        <v>189</v>
      </c>
      <c r="I8538" s="23"/>
      <c r="J8538" s="23">
        <v>150</v>
      </c>
      <c r="K8538" s="23"/>
    </row>
    <row r="8539" spans="1:11" ht="12.75" customHeight="1" x14ac:dyDescent="0.25">
      <c r="A8539" s="20">
        <f t="shared" si="267"/>
        <v>43242.416666645979</v>
      </c>
      <c r="B8539" s="21">
        <v>-1.0425800000000001</v>
      </c>
      <c r="C8539" s="22">
        <v>0.49754999999999999</v>
      </c>
      <c r="D8539" s="21">
        <v>133.2747</v>
      </c>
      <c r="E8539" s="21"/>
      <c r="F8539" s="24" t="str">
        <f t="shared" si="266"/>
        <v/>
      </c>
      <c r="G8539" s="24" t="s">
        <v>189</v>
      </c>
      <c r="I8539" s="23"/>
      <c r="J8539" s="23">
        <v>150</v>
      </c>
      <c r="K8539" s="23"/>
    </row>
    <row r="8540" spans="1:11" ht="12.75" customHeight="1" x14ac:dyDescent="0.25">
      <c r="A8540" s="20">
        <f t="shared" si="267"/>
        <v>43242.458333312643</v>
      </c>
      <c r="B8540" s="21">
        <v>4.0388299999999999</v>
      </c>
      <c r="C8540" s="22">
        <v>1.13185</v>
      </c>
      <c r="D8540" s="21">
        <v>35.660710000000002</v>
      </c>
      <c r="E8540" s="21"/>
      <c r="F8540" s="24">
        <f t="shared" si="266"/>
        <v>4.0388299999999999</v>
      </c>
      <c r="G8540" s="24">
        <v>4.0388299999999999</v>
      </c>
      <c r="I8540" s="23"/>
      <c r="J8540" s="23">
        <v>150</v>
      </c>
      <c r="K8540" s="23"/>
    </row>
    <row r="8541" spans="1:11" ht="12.75" customHeight="1" x14ac:dyDescent="0.25">
      <c r="A8541" s="20">
        <f t="shared" si="267"/>
        <v>43242.499999979307</v>
      </c>
      <c r="B8541" s="21">
        <v>6.2821699999999998</v>
      </c>
      <c r="C8541" s="22">
        <v>1.9726600000000001</v>
      </c>
      <c r="D8541" s="21">
        <v>343.50740000000002</v>
      </c>
      <c r="E8541" s="21"/>
      <c r="F8541" s="24">
        <f t="shared" si="266"/>
        <v>6.2821699999999998</v>
      </c>
      <c r="G8541" s="24">
        <v>6.2821699999999998</v>
      </c>
      <c r="I8541" s="23"/>
      <c r="J8541" s="23">
        <v>150</v>
      </c>
      <c r="K8541" s="23"/>
    </row>
    <row r="8542" spans="1:11" ht="12.75" customHeight="1" x14ac:dyDescent="0.25">
      <c r="A8542" s="20">
        <f t="shared" si="267"/>
        <v>43242.541666645971</v>
      </c>
      <c r="B8542" s="21">
        <v>4.3123300000000002</v>
      </c>
      <c r="C8542" s="22">
        <v>1.51684</v>
      </c>
      <c r="D8542" s="21">
        <v>315.94690000000003</v>
      </c>
      <c r="E8542" s="21"/>
      <c r="F8542" s="24">
        <f t="shared" si="266"/>
        <v>4.3123300000000002</v>
      </c>
      <c r="G8542" s="24">
        <v>4.3123300000000002</v>
      </c>
      <c r="I8542" s="23"/>
      <c r="J8542" s="23">
        <v>150</v>
      </c>
      <c r="K8542" s="23"/>
    </row>
    <row r="8543" spans="1:11" ht="12.75" customHeight="1" x14ac:dyDescent="0.25">
      <c r="A8543" s="20">
        <f t="shared" si="267"/>
        <v>43242.583333312636</v>
      </c>
      <c r="B8543" s="21">
        <v>2.3416700000000001</v>
      </c>
      <c r="C8543" s="22">
        <v>3.6219199999999998</v>
      </c>
      <c r="D8543" s="21">
        <v>315.27510000000001</v>
      </c>
      <c r="E8543" s="21"/>
      <c r="F8543" s="24">
        <f t="shared" si="266"/>
        <v>2.3416700000000001</v>
      </c>
      <c r="G8543" s="24">
        <v>2.3416700000000001</v>
      </c>
      <c r="I8543" s="23"/>
      <c r="J8543" s="23">
        <v>150</v>
      </c>
      <c r="K8543" s="23"/>
    </row>
    <row r="8544" spans="1:11" ht="12.75" customHeight="1" x14ac:dyDescent="0.25">
      <c r="A8544" s="20">
        <f t="shared" si="267"/>
        <v>43242.6249999793</v>
      </c>
      <c r="B8544" s="21">
        <v>9.8734199999999994</v>
      </c>
      <c r="C8544" s="22">
        <v>3.6516299999999999</v>
      </c>
      <c r="D8544" s="21">
        <v>334.1524</v>
      </c>
      <c r="E8544" s="21"/>
      <c r="F8544" s="24">
        <f t="shared" si="266"/>
        <v>9.8734199999999994</v>
      </c>
      <c r="G8544" s="24">
        <v>9.8734199999999994</v>
      </c>
      <c r="I8544" s="23"/>
      <c r="J8544" s="23">
        <v>150</v>
      </c>
      <c r="K8544" s="23"/>
    </row>
    <row r="8545" spans="1:11" ht="12.75" customHeight="1" x14ac:dyDescent="0.25">
      <c r="A8545" s="20">
        <f t="shared" si="267"/>
        <v>43242.666666645964</v>
      </c>
      <c r="B8545" s="21">
        <v>18.293330000000001</v>
      </c>
      <c r="C8545" s="22">
        <v>3.10968</v>
      </c>
      <c r="D8545" s="21">
        <v>333.1746</v>
      </c>
      <c r="E8545" s="21"/>
      <c r="F8545" s="24">
        <f t="shared" si="266"/>
        <v>18.293330000000001</v>
      </c>
      <c r="G8545" s="24">
        <v>18.293330000000001</v>
      </c>
      <c r="I8545" s="23"/>
      <c r="J8545" s="23">
        <v>150</v>
      </c>
      <c r="K8545" s="23"/>
    </row>
    <row r="8546" spans="1:11" ht="12.75" customHeight="1" x14ac:dyDescent="0.25">
      <c r="A8546" s="20">
        <f t="shared" si="267"/>
        <v>43242.708333312628</v>
      </c>
      <c r="B8546" s="21">
        <v>18.983920000000001</v>
      </c>
      <c r="C8546" s="22">
        <v>2.7273700000000001</v>
      </c>
      <c r="D8546" s="21">
        <v>334.66989999999998</v>
      </c>
      <c r="E8546" s="21"/>
      <c r="F8546" s="24">
        <f t="shared" si="266"/>
        <v>18.983920000000001</v>
      </c>
      <c r="G8546" s="24">
        <v>18.983920000000001</v>
      </c>
      <c r="I8546" s="23"/>
      <c r="J8546" s="23">
        <v>150</v>
      </c>
      <c r="K8546" s="23"/>
    </row>
    <row r="8547" spans="1:11" ht="12.75" customHeight="1" x14ac:dyDescent="0.25">
      <c r="A8547" s="20">
        <f t="shared" si="267"/>
        <v>43242.749999979293</v>
      </c>
      <c r="B8547" s="21">
        <v>4.6468299999999996</v>
      </c>
      <c r="C8547" s="22">
        <v>1.8466199999999999</v>
      </c>
      <c r="D8547" s="21">
        <v>347.14589999999998</v>
      </c>
      <c r="E8547" s="21"/>
      <c r="F8547" s="24">
        <f t="shared" si="266"/>
        <v>4.6468299999999996</v>
      </c>
      <c r="G8547" s="24">
        <v>4.6468299999999996</v>
      </c>
      <c r="I8547" s="23"/>
      <c r="J8547" s="23">
        <v>150</v>
      </c>
      <c r="K8547" s="23"/>
    </row>
    <row r="8548" spans="1:11" ht="12.75" customHeight="1" x14ac:dyDescent="0.25">
      <c r="A8548" s="20">
        <f t="shared" si="267"/>
        <v>43242.791666645957</v>
      </c>
      <c r="B8548" s="21">
        <v>16.662500000000001</v>
      </c>
      <c r="C8548" s="22">
        <v>1.71532</v>
      </c>
      <c r="D8548" s="21">
        <v>345.43349999999998</v>
      </c>
      <c r="E8548" s="21"/>
      <c r="F8548" s="24">
        <f t="shared" si="266"/>
        <v>16.662500000000001</v>
      </c>
      <c r="G8548" s="24">
        <v>16.662500000000001</v>
      </c>
      <c r="I8548" s="23"/>
      <c r="J8548" s="23">
        <v>150</v>
      </c>
      <c r="K8548" s="23"/>
    </row>
    <row r="8549" spans="1:11" ht="12.75" customHeight="1" x14ac:dyDescent="0.25">
      <c r="A8549" s="20">
        <f t="shared" si="267"/>
        <v>43242.833333312621</v>
      </c>
      <c r="B8549" s="21">
        <v>4.4904200000000003</v>
      </c>
      <c r="C8549" s="22">
        <v>3.4712100000000001</v>
      </c>
      <c r="D8549" s="21">
        <v>325.4502</v>
      </c>
      <c r="E8549" s="21"/>
      <c r="F8549" s="24">
        <f t="shared" si="266"/>
        <v>4.4904200000000003</v>
      </c>
      <c r="G8549" s="24">
        <v>4.4904200000000003</v>
      </c>
      <c r="I8549" s="23"/>
      <c r="J8549" s="23">
        <v>150</v>
      </c>
      <c r="K8549" s="23"/>
    </row>
    <row r="8550" spans="1:11" ht="12.75" customHeight="1" x14ac:dyDescent="0.25">
      <c r="A8550" s="20">
        <f t="shared" si="267"/>
        <v>43242.874999979285</v>
      </c>
      <c r="B8550" s="21">
        <v>7.4214200000000003</v>
      </c>
      <c r="C8550" s="22">
        <v>2.21644</v>
      </c>
      <c r="D8550" s="21">
        <v>342.8252</v>
      </c>
      <c r="E8550" s="21"/>
      <c r="F8550" s="24">
        <f t="shared" si="266"/>
        <v>7.4214200000000003</v>
      </c>
      <c r="G8550" s="24">
        <v>7.4214200000000003</v>
      </c>
      <c r="I8550" s="23"/>
      <c r="J8550" s="23">
        <v>150</v>
      </c>
      <c r="K8550" s="23"/>
    </row>
    <row r="8551" spans="1:11" ht="12.75" customHeight="1" x14ac:dyDescent="0.25">
      <c r="A8551" s="20">
        <f t="shared" si="267"/>
        <v>43242.91666664595</v>
      </c>
      <c r="B8551" s="21">
        <v>15.87717</v>
      </c>
      <c r="C8551" s="22">
        <v>2.0872000000000002</v>
      </c>
      <c r="D8551" s="21">
        <v>352.14920000000001</v>
      </c>
      <c r="E8551" s="21"/>
      <c r="F8551" s="24">
        <f t="shared" si="266"/>
        <v>15.87717</v>
      </c>
      <c r="G8551" s="24">
        <v>15.87717</v>
      </c>
      <c r="I8551" s="23"/>
      <c r="J8551" s="23">
        <v>150</v>
      </c>
      <c r="K8551" s="23"/>
    </row>
    <row r="8552" spans="1:11" ht="12.75" customHeight="1" x14ac:dyDescent="0.25">
      <c r="A8552" s="20">
        <f t="shared" si="267"/>
        <v>43242.958333312614</v>
      </c>
      <c r="B8552" s="21">
        <v>4.76267</v>
      </c>
      <c r="C8552" s="22">
        <v>2.55017</v>
      </c>
      <c r="D8552" s="21">
        <v>345.43709999999999</v>
      </c>
      <c r="E8552" s="21"/>
      <c r="F8552" s="24">
        <f t="shared" si="266"/>
        <v>4.76267</v>
      </c>
      <c r="G8552" s="24">
        <v>4.76267</v>
      </c>
      <c r="I8552" s="23"/>
      <c r="J8552" s="23">
        <v>150</v>
      </c>
      <c r="K8552" s="23"/>
    </row>
    <row r="8553" spans="1:11" ht="12.75" customHeight="1" x14ac:dyDescent="0.25">
      <c r="A8553" s="20">
        <f t="shared" si="267"/>
        <v>43242.999999979278</v>
      </c>
      <c r="B8553" s="21"/>
      <c r="C8553" s="22">
        <v>2.4776199999999999</v>
      </c>
      <c r="D8553" s="21">
        <v>345.21109999999999</v>
      </c>
      <c r="E8553" s="21"/>
      <c r="F8553" s="24" t="str">
        <f t="shared" si="266"/>
        <v/>
      </c>
      <c r="G8553" s="24" t="s">
        <v>189</v>
      </c>
      <c r="I8553" s="23"/>
      <c r="J8553" s="23">
        <v>150</v>
      </c>
      <c r="K8553" s="23"/>
    </row>
    <row r="8554" spans="1:11" ht="12.75" customHeight="1" x14ac:dyDescent="0.25">
      <c r="A8554" s="20">
        <f t="shared" si="267"/>
        <v>43243.041666645942</v>
      </c>
      <c r="B8554" s="21"/>
      <c r="C8554" s="22">
        <v>2.8348300000000002</v>
      </c>
      <c r="D8554" s="21">
        <v>341.19819999999999</v>
      </c>
      <c r="E8554" s="21"/>
      <c r="F8554" s="24" t="str">
        <f t="shared" si="266"/>
        <v/>
      </c>
      <c r="G8554" s="24" t="s">
        <v>189</v>
      </c>
      <c r="I8554" s="23">
        <f>COUNTIF(G8554:G8577,"&gt;150")</f>
        <v>0</v>
      </c>
      <c r="J8554" s="23">
        <v>150</v>
      </c>
      <c r="K8554" s="23"/>
    </row>
    <row r="8555" spans="1:11" ht="12.75" customHeight="1" x14ac:dyDescent="0.25">
      <c r="A8555" s="20">
        <f t="shared" si="267"/>
        <v>43243.083333312607</v>
      </c>
      <c r="B8555" s="21">
        <v>25.608039999999999</v>
      </c>
      <c r="C8555" s="22">
        <v>4.2969400000000002</v>
      </c>
      <c r="D8555" s="21">
        <v>332.63740000000001</v>
      </c>
      <c r="E8555" s="21"/>
      <c r="F8555" s="24">
        <f t="shared" si="266"/>
        <v>25.608039999999999</v>
      </c>
      <c r="G8555" s="24">
        <v>25.608039999999999</v>
      </c>
      <c r="I8555" s="23"/>
      <c r="J8555" s="23">
        <v>150</v>
      </c>
      <c r="K8555" s="23"/>
    </row>
    <row r="8556" spans="1:11" ht="12.75" customHeight="1" x14ac:dyDescent="0.25">
      <c r="A8556" s="20">
        <f t="shared" si="267"/>
        <v>43243.124999979271</v>
      </c>
      <c r="B8556" s="21">
        <v>14.00925</v>
      </c>
      <c r="C8556" s="22">
        <v>4.7716799999999999</v>
      </c>
      <c r="D8556" s="21">
        <v>327.58350000000002</v>
      </c>
      <c r="E8556" s="21"/>
      <c r="F8556" s="24">
        <f t="shared" si="266"/>
        <v>14.00925</v>
      </c>
      <c r="G8556" s="24">
        <v>14.00925</v>
      </c>
      <c r="I8556" s="23"/>
      <c r="J8556" s="23">
        <v>150</v>
      </c>
      <c r="K8556" s="23"/>
    </row>
    <row r="8557" spans="1:11" ht="12.75" customHeight="1" x14ac:dyDescent="0.25">
      <c r="A8557" s="20">
        <f t="shared" si="267"/>
        <v>43243.166666645935</v>
      </c>
      <c r="B8557" s="21">
        <v>17.13796</v>
      </c>
      <c r="C8557" s="22">
        <v>3.4163700000000001</v>
      </c>
      <c r="D8557" s="21">
        <v>299.29930000000002</v>
      </c>
      <c r="E8557" s="21"/>
      <c r="F8557" s="24">
        <f t="shared" si="266"/>
        <v>17.13796</v>
      </c>
      <c r="G8557" s="24">
        <v>17.13796</v>
      </c>
      <c r="I8557" s="23"/>
      <c r="J8557" s="23">
        <v>150</v>
      </c>
      <c r="K8557" s="23"/>
    </row>
    <row r="8558" spans="1:11" ht="12.75" customHeight="1" x14ac:dyDescent="0.25">
      <c r="A8558" s="20">
        <f t="shared" si="267"/>
        <v>43243.208333312599</v>
      </c>
      <c r="B8558" s="21">
        <v>13.0786</v>
      </c>
      <c r="C8558" s="22">
        <v>3.2220399999999998</v>
      </c>
      <c r="D8558" s="21">
        <v>304.41910000000001</v>
      </c>
      <c r="E8558" s="21"/>
      <c r="F8558" s="24">
        <f t="shared" si="266"/>
        <v>13.0786</v>
      </c>
      <c r="G8558" s="24">
        <v>13.0786</v>
      </c>
      <c r="I8558" s="23"/>
      <c r="J8558" s="23">
        <v>150</v>
      </c>
      <c r="K8558" s="23"/>
    </row>
    <row r="8559" spans="1:11" ht="12.75" customHeight="1" x14ac:dyDescent="0.25">
      <c r="A8559" s="20">
        <f t="shared" si="267"/>
        <v>43243.249999979264</v>
      </c>
      <c r="B8559" s="21">
        <v>2.7574700000000001</v>
      </c>
      <c r="C8559" s="22">
        <v>2.45167</v>
      </c>
      <c r="D8559" s="21">
        <v>230.2901</v>
      </c>
      <c r="E8559" s="21"/>
      <c r="F8559" s="24">
        <f t="shared" si="266"/>
        <v>2.7574700000000001</v>
      </c>
      <c r="G8559" s="24">
        <v>2.7574700000000001</v>
      </c>
      <c r="I8559" s="23"/>
      <c r="J8559" s="23">
        <v>150</v>
      </c>
      <c r="K8559" s="23"/>
    </row>
    <row r="8560" spans="1:11" ht="12.75" customHeight="1" x14ac:dyDescent="0.25">
      <c r="A8560" s="20">
        <f t="shared" si="267"/>
        <v>43243.291666645928</v>
      </c>
      <c r="B8560" s="21">
        <v>1.33314</v>
      </c>
      <c r="C8560" s="22">
        <v>3.6327500000000001</v>
      </c>
      <c r="D8560" s="21">
        <v>246.98269999999999</v>
      </c>
      <c r="E8560" s="21"/>
      <c r="F8560" s="24">
        <f t="shared" si="266"/>
        <v>1.33314</v>
      </c>
      <c r="G8560" s="24">
        <v>1.33314</v>
      </c>
      <c r="I8560" s="23"/>
      <c r="J8560" s="23">
        <v>150</v>
      </c>
      <c r="K8560" s="23"/>
    </row>
    <row r="8561" spans="1:11" ht="12.75" customHeight="1" x14ac:dyDescent="0.25">
      <c r="A8561" s="20">
        <f t="shared" si="267"/>
        <v>43243.333333312592</v>
      </c>
      <c r="B8561" s="21">
        <v>4.7636700000000003</v>
      </c>
      <c r="C8561" s="22">
        <v>3.4111899999999999</v>
      </c>
      <c r="D8561" s="21">
        <v>282.80439999999999</v>
      </c>
      <c r="E8561" s="21"/>
      <c r="F8561" s="24">
        <f t="shared" si="266"/>
        <v>4.7636700000000003</v>
      </c>
      <c r="G8561" s="24">
        <v>4.7636700000000003</v>
      </c>
      <c r="I8561" s="23"/>
      <c r="J8561" s="23">
        <v>150</v>
      </c>
      <c r="K8561" s="23"/>
    </row>
    <row r="8562" spans="1:11" ht="12.75" customHeight="1" x14ac:dyDescent="0.25">
      <c r="A8562" s="20">
        <f t="shared" si="267"/>
        <v>43243.374999979256</v>
      </c>
      <c r="B8562" s="21">
        <v>-0.41227999999999998</v>
      </c>
      <c r="C8562" s="22">
        <v>2.91038</v>
      </c>
      <c r="D8562" s="21">
        <v>299.26729999999998</v>
      </c>
      <c r="E8562" s="21"/>
      <c r="F8562" s="24" t="str">
        <f t="shared" si="266"/>
        <v/>
      </c>
      <c r="G8562" s="24" t="s">
        <v>189</v>
      </c>
      <c r="I8562" s="23"/>
      <c r="J8562" s="23">
        <v>150</v>
      </c>
      <c r="K8562" s="23"/>
    </row>
    <row r="8563" spans="1:11" ht="12.75" customHeight="1" x14ac:dyDescent="0.25">
      <c r="A8563" s="20">
        <f t="shared" si="267"/>
        <v>43243.41666664592</v>
      </c>
      <c r="B8563" s="21"/>
      <c r="C8563" s="22">
        <v>4.7676100000000003</v>
      </c>
      <c r="D8563" s="21">
        <v>276.22390000000001</v>
      </c>
      <c r="E8563" s="21"/>
      <c r="F8563" s="24" t="str">
        <f t="shared" si="266"/>
        <v/>
      </c>
      <c r="G8563" s="24" t="s">
        <v>189</v>
      </c>
      <c r="I8563" s="23"/>
      <c r="J8563" s="23">
        <v>150</v>
      </c>
      <c r="K8563" s="23"/>
    </row>
    <row r="8564" spans="1:11" ht="12.75" customHeight="1" x14ac:dyDescent="0.25">
      <c r="A8564" s="20">
        <f t="shared" si="267"/>
        <v>43243.458333312585</v>
      </c>
      <c r="B8564" s="21">
        <v>2.4388700000000001</v>
      </c>
      <c r="C8564" s="22">
        <v>3.4292799999999999</v>
      </c>
      <c r="D8564" s="21">
        <v>308.86450000000002</v>
      </c>
      <c r="E8564" s="21"/>
      <c r="F8564" s="24">
        <f t="shared" si="266"/>
        <v>2.4388700000000001</v>
      </c>
      <c r="G8564" s="24">
        <v>2.4388700000000001</v>
      </c>
      <c r="I8564" s="23"/>
      <c r="J8564" s="23">
        <v>150</v>
      </c>
      <c r="K8564" s="23"/>
    </row>
    <row r="8565" spans="1:11" ht="12.75" customHeight="1" x14ac:dyDescent="0.25">
      <c r="A8565" s="20">
        <f t="shared" si="267"/>
        <v>43243.499999979249</v>
      </c>
      <c r="B8565" s="21">
        <v>16.387450000000001</v>
      </c>
      <c r="C8565" s="22">
        <v>3.0862799999999999</v>
      </c>
      <c r="D8565" s="21">
        <v>284.93299999999999</v>
      </c>
      <c r="E8565" s="21"/>
      <c r="F8565" s="24">
        <f t="shared" si="266"/>
        <v>16.387450000000001</v>
      </c>
      <c r="G8565" s="24">
        <v>16.387450000000001</v>
      </c>
      <c r="I8565" s="23"/>
      <c r="J8565" s="23">
        <v>150</v>
      </c>
      <c r="K8565" s="23"/>
    </row>
    <row r="8566" spans="1:11" ht="12.75" customHeight="1" x14ac:dyDescent="0.25">
      <c r="A8566" s="20">
        <f t="shared" si="267"/>
        <v>43243.541666645913</v>
      </c>
      <c r="B8566" s="21">
        <v>2.2562199999999999</v>
      </c>
      <c r="C8566" s="22">
        <v>3.2372899999999998</v>
      </c>
      <c r="D8566" s="21">
        <v>299.0326</v>
      </c>
      <c r="E8566" s="21"/>
      <c r="F8566" s="24">
        <f t="shared" si="266"/>
        <v>2.2562199999999999</v>
      </c>
      <c r="G8566" s="24">
        <v>2.2562199999999999</v>
      </c>
      <c r="I8566" s="23"/>
      <c r="J8566" s="23">
        <v>150</v>
      </c>
      <c r="K8566" s="23"/>
    </row>
    <row r="8567" spans="1:11" ht="12.75" customHeight="1" x14ac:dyDescent="0.25">
      <c r="A8567" s="20">
        <f t="shared" si="267"/>
        <v>43243.583333312577</v>
      </c>
      <c r="B8567" s="21"/>
      <c r="C8567" s="22">
        <v>3.81291</v>
      </c>
      <c r="D8567" s="21">
        <v>296.16000000000003</v>
      </c>
      <c r="E8567" s="21"/>
      <c r="F8567" s="24" t="str">
        <f t="shared" si="266"/>
        <v/>
      </c>
      <c r="G8567" s="24" t="s">
        <v>189</v>
      </c>
      <c r="I8567" s="23"/>
      <c r="J8567" s="23">
        <v>150</v>
      </c>
      <c r="K8567" s="23"/>
    </row>
    <row r="8568" spans="1:11" ht="12.75" customHeight="1" x14ac:dyDescent="0.25">
      <c r="A8568" s="20">
        <f t="shared" si="267"/>
        <v>43243.624999979242</v>
      </c>
      <c r="B8568" s="21">
        <v>13.5936</v>
      </c>
      <c r="C8568" s="22">
        <v>3.99614</v>
      </c>
      <c r="D8568" s="21">
        <v>282.94490000000002</v>
      </c>
      <c r="E8568" s="21"/>
      <c r="F8568" s="24">
        <f t="shared" si="266"/>
        <v>13.5936</v>
      </c>
      <c r="G8568" s="24">
        <v>13.5936</v>
      </c>
      <c r="I8568" s="23"/>
      <c r="J8568" s="23">
        <v>150</v>
      </c>
      <c r="K8568" s="23"/>
    </row>
    <row r="8569" spans="1:11" ht="12.75" customHeight="1" x14ac:dyDescent="0.25">
      <c r="A8569" s="20">
        <f t="shared" si="267"/>
        <v>43243.666666645906</v>
      </c>
      <c r="B8569" s="21">
        <v>21.549060000000001</v>
      </c>
      <c r="C8569" s="22">
        <v>4.8675499999999996</v>
      </c>
      <c r="D8569" s="21">
        <v>264.64690000000002</v>
      </c>
      <c r="E8569" s="21"/>
      <c r="F8569" s="24">
        <f t="shared" si="266"/>
        <v>21.549060000000001</v>
      </c>
      <c r="G8569" s="24">
        <v>21.549060000000001</v>
      </c>
      <c r="I8569" s="23"/>
      <c r="J8569" s="23">
        <v>150</v>
      </c>
      <c r="K8569" s="23"/>
    </row>
    <row r="8570" spans="1:11" ht="12.75" customHeight="1" x14ac:dyDescent="0.25">
      <c r="A8570" s="20">
        <f t="shared" si="267"/>
        <v>43243.70833331257</v>
      </c>
      <c r="B8570" s="21">
        <v>7.4409999999999998</v>
      </c>
      <c r="C8570" s="22">
        <v>0.42957000000000001</v>
      </c>
      <c r="D8570" s="21">
        <v>340.38150000000002</v>
      </c>
      <c r="E8570" s="21"/>
      <c r="F8570" s="24">
        <f t="shared" si="266"/>
        <v>7.4409999999999998</v>
      </c>
      <c r="G8570" s="24">
        <v>7.4409999999999998</v>
      </c>
      <c r="I8570" s="23"/>
      <c r="J8570" s="23">
        <v>150</v>
      </c>
      <c r="K8570" s="23"/>
    </row>
    <row r="8571" spans="1:11" ht="12.75" customHeight="1" x14ac:dyDescent="0.25">
      <c r="A8571" s="20">
        <f t="shared" si="267"/>
        <v>43243.749999979234</v>
      </c>
      <c r="B8571" s="21">
        <v>6.3575600000000003</v>
      </c>
      <c r="C8571" s="22">
        <v>1.77582</v>
      </c>
      <c r="D8571" s="21">
        <v>267.42970000000003</v>
      </c>
      <c r="E8571" s="21"/>
      <c r="F8571" s="24">
        <f t="shared" si="266"/>
        <v>6.3575600000000003</v>
      </c>
      <c r="G8571" s="24">
        <v>6.3575600000000003</v>
      </c>
      <c r="I8571" s="23"/>
      <c r="J8571" s="23">
        <v>150</v>
      </c>
      <c r="K8571" s="23"/>
    </row>
    <row r="8572" spans="1:11" ht="12.75" customHeight="1" x14ac:dyDescent="0.25">
      <c r="A8572" s="20">
        <f t="shared" si="267"/>
        <v>43243.791666645899</v>
      </c>
      <c r="B8572" s="21"/>
      <c r="C8572" s="22">
        <v>2.9277000000000002</v>
      </c>
      <c r="D8572" s="21">
        <v>245.10849999999999</v>
      </c>
      <c r="E8572" s="21"/>
      <c r="F8572" s="24" t="str">
        <f t="shared" si="266"/>
        <v/>
      </c>
      <c r="G8572" s="24" t="s">
        <v>189</v>
      </c>
      <c r="I8572" s="23"/>
      <c r="J8572" s="23">
        <v>150</v>
      </c>
      <c r="K8572" s="23"/>
    </row>
    <row r="8573" spans="1:11" ht="12.75" customHeight="1" x14ac:dyDescent="0.25">
      <c r="A8573" s="20">
        <f t="shared" si="267"/>
        <v>43243.833333312563</v>
      </c>
      <c r="B8573" s="21">
        <v>9.0076099999999997</v>
      </c>
      <c r="C8573" s="22">
        <v>1.6408100000000001</v>
      </c>
      <c r="D8573" s="21">
        <v>240.1849</v>
      </c>
      <c r="E8573" s="21"/>
      <c r="F8573" s="24">
        <f t="shared" si="266"/>
        <v>9.0076099999999997</v>
      </c>
      <c r="G8573" s="24">
        <v>9.0076099999999997</v>
      </c>
      <c r="I8573" s="23"/>
      <c r="J8573" s="23">
        <v>150</v>
      </c>
      <c r="K8573" s="23"/>
    </row>
    <row r="8574" spans="1:11" ht="12.75" customHeight="1" x14ac:dyDescent="0.25">
      <c r="A8574" s="20">
        <f t="shared" si="267"/>
        <v>43243.874999979227</v>
      </c>
      <c r="B8574" s="21">
        <v>-7.0940000000000003E-2</v>
      </c>
      <c r="C8574" s="22">
        <v>2.04155</v>
      </c>
      <c r="D8574" s="21">
        <v>253.41759999999999</v>
      </c>
      <c r="E8574" s="21"/>
      <c r="F8574" s="24" t="str">
        <f t="shared" si="266"/>
        <v/>
      </c>
      <c r="G8574" s="24" t="s">
        <v>189</v>
      </c>
      <c r="I8574" s="23"/>
      <c r="J8574" s="23">
        <v>150</v>
      </c>
      <c r="K8574" s="23"/>
    </row>
    <row r="8575" spans="1:11" ht="12.75" customHeight="1" x14ac:dyDescent="0.25">
      <c r="A8575" s="20">
        <f t="shared" si="267"/>
        <v>43243.916666645891</v>
      </c>
      <c r="B8575" s="21">
        <v>8.5468299999999999</v>
      </c>
      <c r="C8575" s="22">
        <v>2.2652800000000002</v>
      </c>
      <c r="D8575" s="21">
        <v>247.7509</v>
      </c>
      <c r="E8575" s="21"/>
      <c r="F8575" s="24">
        <f t="shared" si="266"/>
        <v>8.5468299999999999</v>
      </c>
      <c r="G8575" s="24">
        <v>8.5468299999999999</v>
      </c>
      <c r="I8575" s="23"/>
      <c r="J8575" s="23">
        <v>150</v>
      </c>
      <c r="K8575" s="23"/>
    </row>
    <row r="8576" spans="1:11" ht="12.75" customHeight="1" x14ac:dyDescent="0.25">
      <c r="A8576" s="20">
        <f t="shared" si="267"/>
        <v>43243.958333312556</v>
      </c>
      <c r="B8576" s="21">
        <v>3.5448900000000001</v>
      </c>
      <c r="C8576" s="22">
        <v>1.3707199999999999</v>
      </c>
      <c r="D8576" s="21">
        <v>237.9666</v>
      </c>
      <c r="E8576" s="21"/>
      <c r="F8576" s="24">
        <f t="shared" si="266"/>
        <v>3.5448900000000001</v>
      </c>
      <c r="G8576" s="24">
        <v>3.5448900000000001</v>
      </c>
      <c r="I8576" s="23"/>
      <c r="J8576" s="23">
        <v>150</v>
      </c>
      <c r="K8576" s="23"/>
    </row>
    <row r="8577" spans="1:11" ht="12.75" customHeight="1" x14ac:dyDescent="0.25">
      <c r="A8577" s="20">
        <f t="shared" si="267"/>
        <v>43243.99999997922</v>
      </c>
      <c r="B8577" s="21">
        <v>3.3948299999999998</v>
      </c>
      <c r="C8577" s="22">
        <v>1.66516</v>
      </c>
      <c r="D8577" s="21">
        <v>224.10419999999999</v>
      </c>
      <c r="E8577" s="21"/>
      <c r="F8577" s="24">
        <f t="shared" si="266"/>
        <v>3.3948299999999998</v>
      </c>
      <c r="G8577" s="24">
        <v>3.3948299999999998</v>
      </c>
      <c r="I8577" s="23"/>
      <c r="J8577" s="23">
        <v>150</v>
      </c>
      <c r="K8577" s="23"/>
    </row>
    <row r="8578" spans="1:11" ht="12.75" customHeight="1" x14ac:dyDescent="0.25">
      <c r="A8578" s="20">
        <f t="shared" si="267"/>
        <v>43244.041666645884</v>
      </c>
      <c r="B8578" s="21">
        <v>0.88695000000000002</v>
      </c>
      <c r="C8578" s="22">
        <v>1.9926999999999999</v>
      </c>
      <c r="D8578" s="21">
        <v>230.56139999999999</v>
      </c>
      <c r="E8578" s="21"/>
      <c r="F8578" s="24">
        <f t="shared" si="266"/>
        <v>0.88695000000000002</v>
      </c>
      <c r="G8578" s="24">
        <v>0.88695000000000002</v>
      </c>
      <c r="I8578" s="23">
        <f>COUNTIF(G8578:G8601,"&gt;150")</f>
        <v>0</v>
      </c>
      <c r="J8578" s="23">
        <v>150</v>
      </c>
      <c r="K8578" s="23"/>
    </row>
    <row r="8579" spans="1:11" ht="12.75" customHeight="1" x14ac:dyDescent="0.25">
      <c r="A8579" s="20">
        <f t="shared" si="267"/>
        <v>43244.083333312548</v>
      </c>
      <c r="B8579" s="21">
        <v>13.109209999999999</v>
      </c>
      <c r="C8579" s="22">
        <v>1.27746</v>
      </c>
      <c r="D8579" s="21">
        <v>301.93639999999999</v>
      </c>
      <c r="E8579" s="21"/>
      <c r="F8579" s="24">
        <f t="shared" si="266"/>
        <v>13.109209999999999</v>
      </c>
      <c r="G8579" s="24">
        <v>13.109209999999999</v>
      </c>
      <c r="I8579" s="23"/>
      <c r="J8579" s="23">
        <v>150</v>
      </c>
      <c r="K8579" s="23"/>
    </row>
    <row r="8580" spans="1:11" ht="12.75" customHeight="1" x14ac:dyDescent="0.25">
      <c r="A8580" s="20">
        <f t="shared" si="267"/>
        <v>43244.124999979213</v>
      </c>
      <c r="B8580" s="21">
        <v>8.3874999999999993</v>
      </c>
      <c r="C8580" s="22">
        <v>0.46612999999999999</v>
      </c>
      <c r="D8580" s="21">
        <v>61.883830000000003</v>
      </c>
      <c r="E8580" s="21"/>
      <c r="F8580" s="24">
        <f t="shared" si="266"/>
        <v>8.3874999999999993</v>
      </c>
      <c r="G8580" s="24">
        <v>8.3874999999999993</v>
      </c>
      <c r="I8580" s="23"/>
      <c r="J8580" s="23">
        <v>150</v>
      </c>
      <c r="K8580" s="23"/>
    </row>
    <row r="8581" spans="1:11" ht="12.75" customHeight="1" x14ac:dyDescent="0.25">
      <c r="A8581" s="20">
        <f t="shared" si="267"/>
        <v>43244.166666645877</v>
      </c>
      <c r="B8581" s="21">
        <v>6.1240800000000002</v>
      </c>
      <c r="C8581" s="22">
        <v>0.45029999999999998</v>
      </c>
      <c r="D8581" s="21">
        <v>108.0104</v>
      </c>
      <c r="E8581" s="21"/>
      <c r="F8581" s="24">
        <f t="shared" si="266"/>
        <v>6.1240800000000002</v>
      </c>
      <c r="G8581" s="24">
        <v>6.1240800000000002</v>
      </c>
      <c r="I8581" s="23"/>
      <c r="J8581" s="23">
        <v>150</v>
      </c>
      <c r="K8581" s="23"/>
    </row>
    <row r="8582" spans="1:11" ht="12.75" customHeight="1" x14ac:dyDescent="0.25">
      <c r="A8582" s="20">
        <f t="shared" si="267"/>
        <v>43244.208333312541</v>
      </c>
      <c r="B8582" s="21">
        <v>3.3467500000000001</v>
      </c>
      <c r="C8582" s="22">
        <v>0.50883999999999996</v>
      </c>
      <c r="D8582" s="21">
        <v>343.71589999999998</v>
      </c>
      <c r="E8582" s="21"/>
      <c r="F8582" s="24">
        <f t="shared" si="266"/>
        <v>3.3467500000000001</v>
      </c>
      <c r="G8582" s="24">
        <v>3.3467500000000001</v>
      </c>
      <c r="I8582" s="23"/>
      <c r="J8582" s="23">
        <v>150</v>
      </c>
      <c r="K8582" s="23"/>
    </row>
    <row r="8583" spans="1:11" ht="12.75" customHeight="1" x14ac:dyDescent="0.25">
      <c r="A8583" s="20">
        <f t="shared" si="267"/>
        <v>43244.249999979205</v>
      </c>
      <c r="B8583" s="21">
        <v>0.38241999999999998</v>
      </c>
      <c r="C8583" s="22">
        <v>0.34572999999999998</v>
      </c>
      <c r="D8583" s="21">
        <v>148.85990000000001</v>
      </c>
      <c r="E8583" s="21"/>
      <c r="F8583" s="24">
        <f t="shared" si="266"/>
        <v>0.38241999999999998</v>
      </c>
      <c r="G8583" s="24">
        <v>0.38241999999999998</v>
      </c>
      <c r="I8583" s="23"/>
      <c r="J8583" s="23">
        <v>150</v>
      </c>
      <c r="K8583" s="23"/>
    </row>
    <row r="8584" spans="1:11" ht="12.75" customHeight="1" x14ac:dyDescent="0.25">
      <c r="A8584" s="20">
        <f t="shared" si="267"/>
        <v>43244.29166664587</v>
      </c>
      <c r="B8584" s="21">
        <v>3.1651699999999998</v>
      </c>
      <c r="C8584" s="22">
        <v>0.34046999999999999</v>
      </c>
      <c r="D8584" s="21">
        <v>103.3677</v>
      </c>
      <c r="E8584" s="21"/>
      <c r="F8584" s="24">
        <f t="shared" si="266"/>
        <v>3.1651699999999998</v>
      </c>
      <c r="G8584" s="24">
        <v>3.1651699999999998</v>
      </c>
      <c r="I8584" s="23"/>
      <c r="J8584" s="23">
        <v>150</v>
      </c>
      <c r="K8584" s="23"/>
    </row>
    <row r="8585" spans="1:11" ht="12.75" customHeight="1" x14ac:dyDescent="0.25">
      <c r="A8585" s="20">
        <f t="shared" si="267"/>
        <v>43244.333333312534</v>
      </c>
      <c r="B8585" s="21">
        <v>6.2577100000000003</v>
      </c>
      <c r="C8585" s="22">
        <v>0.57703000000000004</v>
      </c>
      <c r="D8585" s="21">
        <v>187.6756</v>
      </c>
      <c r="E8585" s="21"/>
      <c r="F8585" s="24">
        <f t="shared" si="266"/>
        <v>6.2577100000000003</v>
      </c>
      <c r="G8585" s="24">
        <v>6.2577100000000003</v>
      </c>
      <c r="I8585" s="23"/>
      <c r="J8585" s="23">
        <v>150</v>
      </c>
      <c r="K8585" s="23"/>
    </row>
    <row r="8586" spans="1:11" ht="12.75" customHeight="1" x14ac:dyDescent="0.25">
      <c r="A8586" s="20">
        <f t="shared" si="267"/>
        <v>43244.374999979198</v>
      </c>
      <c r="B8586" s="21"/>
      <c r="C8586" s="22">
        <v>0.61643999999999999</v>
      </c>
      <c r="D8586" s="21">
        <v>153.1815</v>
      </c>
      <c r="E8586" s="21"/>
      <c r="F8586" s="24" t="str">
        <f t="shared" si="266"/>
        <v/>
      </c>
      <c r="G8586" s="24" t="s">
        <v>189</v>
      </c>
      <c r="I8586" s="23"/>
      <c r="J8586" s="23">
        <v>150</v>
      </c>
      <c r="K8586" s="23"/>
    </row>
    <row r="8587" spans="1:11" ht="12.75" customHeight="1" x14ac:dyDescent="0.25">
      <c r="A8587" s="20">
        <f t="shared" si="267"/>
        <v>43244.416666645862</v>
      </c>
      <c r="B8587" s="21">
        <v>11.79383</v>
      </c>
      <c r="C8587" s="22">
        <v>0.76268999999999998</v>
      </c>
      <c r="D8587" s="21">
        <v>318.10649999999998</v>
      </c>
      <c r="E8587" s="21"/>
      <c r="F8587" s="24">
        <f t="shared" ref="F8587:F8650" si="268">IF(AND(B8587&gt;0,ISNUMBER(B8587)),B8587,"")</f>
        <v>11.79383</v>
      </c>
      <c r="G8587" s="24">
        <v>11.79383</v>
      </c>
      <c r="I8587" s="23"/>
      <c r="J8587" s="23">
        <v>150</v>
      </c>
      <c r="K8587" s="23"/>
    </row>
    <row r="8588" spans="1:11" ht="12.75" customHeight="1" x14ac:dyDescent="0.25">
      <c r="A8588" s="20">
        <f t="shared" ref="A8588:A8651" si="269">A8587+1/24</f>
        <v>43244.458333312527</v>
      </c>
      <c r="B8588" s="21">
        <v>12.070040000000001</v>
      </c>
      <c r="C8588" s="22">
        <v>2.4087800000000001</v>
      </c>
      <c r="D8588" s="21">
        <v>276.37079999999997</v>
      </c>
      <c r="E8588" s="21"/>
      <c r="F8588" s="24">
        <f t="shared" si="268"/>
        <v>12.070040000000001</v>
      </c>
      <c r="G8588" s="24">
        <v>12.070040000000001</v>
      </c>
      <c r="I8588" s="23"/>
      <c r="J8588" s="23">
        <v>150</v>
      </c>
      <c r="K8588" s="23"/>
    </row>
    <row r="8589" spans="1:11" ht="12.75" customHeight="1" x14ac:dyDescent="0.25">
      <c r="A8589" s="20">
        <f t="shared" si="269"/>
        <v>43244.499999979191</v>
      </c>
      <c r="B8589" s="21">
        <v>12.35079</v>
      </c>
      <c r="C8589" s="22">
        <v>3.7480799999999999</v>
      </c>
      <c r="D8589" s="21">
        <v>270.35180000000003</v>
      </c>
      <c r="E8589" s="21"/>
      <c r="F8589" s="24">
        <f t="shared" si="268"/>
        <v>12.35079</v>
      </c>
      <c r="G8589" s="24">
        <v>12.35079</v>
      </c>
      <c r="I8589" s="23"/>
      <c r="J8589" s="23">
        <v>150</v>
      </c>
      <c r="K8589" s="23"/>
    </row>
    <row r="8590" spans="1:11" ht="12.75" customHeight="1" x14ac:dyDescent="0.25">
      <c r="A8590" s="20">
        <f t="shared" si="269"/>
        <v>43244.541666645855</v>
      </c>
      <c r="B8590" s="21">
        <v>20.810210000000001</v>
      </c>
      <c r="C8590" s="22">
        <v>4.4736200000000004</v>
      </c>
      <c r="D8590" s="21">
        <v>268.87799999999999</v>
      </c>
      <c r="E8590" s="21"/>
      <c r="F8590" s="24">
        <f t="shared" si="268"/>
        <v>20.810210000000001</v>
      </c>
      <c r="G8590" s="24">
        <v>20.810210000000001</v>
      </c>
      <c r="I8590" s="23"/>
      <c r="J8590" s="23">
        <v>150</v>
      </c>
      <c r="K8590" s="23"/>
    </row>
    <row r="8591" spans="1:11" ht="12.75" customHeight="1" x14ac:dyDescent="0.25">
      <c r="A8591" s="20">
        <f t="shared" si="269"/>
        <v>43244.583333312519</v>
      </c>
      <c r="B8591" s="21">
        <v>17.654250000000001</v>
      </c>
      <c r="C8591" s="22">
        <v>3.8553000000000002</v>
      </c>
      <c r="D8591" s="21">
        <v>274.76870000000002</v>
      </c>
      <c r="E8591" s="21"/>
      <c r="F8591" s="24">
        <f t="shared" si="268"/>
        <v>17.654250000000001</v>
      </c>
      <c r="G8591" s="24">
        <v>17.654250000000001</v>
      </c>
      <c r="I8591" s="23"/>
      <c r="J8591" s="23">
        <v>150</v>
      </c>
      <c r="K8591" s="23"/>
    </row>
    <row r="8592" spans="1:11" ht="12.75" customHeight="1" x14ac:dyDescent="0.25">
      <c r="A8592" s="20">
        <f t="shared" si="269"/>
        <v>43244.624999979183</v>
      </c>
      <c r="B8592" s="21">
        <v>21.192710000000002</v>
      </c>
      <c r="C8592" s="22">
        <v>4.4348299999999998</v>
      </c>
      <c r="D8592" s="21">
        <v>273.33580000000001</v>
      </c>
      <c r="E8592" s="21"/>
      <c r="F8592" s="24">
        <f t="shared" si="268"/>
        <v>21.192710000000002</v>
      </c>
      <c r="G8592" s="24">
        <v>21.192710000000002</v>
      </c>
      <c r="I8592" s="23"/>
      <c r="J8592" s="23">
        <v>150</v>
      </c>
      <c r="K8592" s="23"/>
    </row>
    <row r="8593" spans="1:11" ht="12.75" customHeight="1" x14ac:dyDescent="0.25">
      <c r="A8593" s="20">
        <f t="shared" si="269"/>
        <v>43244.666666645848</v>
      </c>
      <c r="B8593" s="21"/>
      <c r="C8593" s="22">
        <v>3.3206799999999999</v>
      </c>
      <c r="D8593" s="21">
        <v>279.8184</v>
      </c>
      <c r="E8593" s="21"/>
      <c r="F8593" s="24" t="str">
        <f t="shared" si="268"/>
        <v/>
      </c>
      <c r="G8593" s="24" t="s">
        <v>189</v>
      </c>
      <c r="I8593" s="23"/>
      <c r="J8593" s="23">
        <v>150</v>
      </c>
      <c r="K8593" s="23"/>
    </row>
    <row r="8594" spans="1:11" ht="12.75" customHeight="1" x14ac:dyDescent="0.25">
      <c r="A8594" s="20">
        <f t="shared" si="269"/>
        <v>43244.708333312512</v>
      </c>
      <c r="B8594" s="21">
        <v>16.821290000000001</v>
      </c>
      <c r="C8594" s="22">
        <v>1.9706600000000001</v>
      </c>
      <c r="D8594" s="21">
        <v>311.84519999999998</v>
      </c>
      <c r="E8594" s="21"/>
      <c r="F8594" s="24">
        <f t="shared" si="268"/>
        <v>16.821290000000001</v>
      </c>
      <c r="G8594" s="24">
        <v>16.821290000000001</v>
      </c>
      <c r="I8594" s="23"/>
      <c r="J8594" s="23">
        <v>150</v>
      </c>
      <c r="K8594" s="23"/>
    </row>
    <row r="8595" spans="1:11" ht="12.75" customHeight="1" x14ac:dyDescent="0.25">
      <c r="A8595" s="20">
        <f t="shared" si="269"/>
        <v>43244.749999979176</v>
      </c>
      <c r="B8595" s="21">
        <v>22.159880000000001</v>
      </c>
      <c r="C8595" s="22">
        <v>0.88421000000000005</v>
      </c>
      <c r="D8595" s="21">
        <v>315.3297</v>
      </c>
      <c r="E8595" s="21"/>
      <c r="F8595" s="24">
        <f t="shared" si="268"/>
        <v>22.159880000000001</v>
      </c>
      <c r="G8595" s="24">
        <v>22.159880000000001</v>
      </c>
      <c r="I8595" s="23"/>
      <c r="J8595" s="23">
        <v>150</v>
      </c>
      <c r="K8595" s="23"/>
    </row>
    <row r="8596" spans="1:11" ht="12.75" customHeight="1" x14ac:dyDescent="0.25">
      <c r="A8596" s="20">
        <f t="shared" si="269"/>
        <v>43244.79166664584</v>
      </c>
      <c r="B8596" s="21">
        <v>7.8150399999999998</v>
      </c>
      <c r="C8596" s="22">
        <v>0.34705000000000003</v>
      </c>
      <c r="D8596" s="21">
        <v>2.1177899999999998</v>
      </c>
      <c r="E8596" s="21"/>
      <c r="F8596" s="24">
        <f t="shared" si="268"/>
        <v>7.8150399999999998</v>
      </c>
      <c r="G8596" s="24">
        <v>7.8150399999999998</v>
      </c>
      <c r="I8596" s="23"/>
      <c r="J8596" s="23">
        <v>150</v>
      </c>
      <c r="K8596" s="23"/>
    </row>
    <row r="8597" spans="1:11" ht="12.75" customHeight="1" x14ac:dyDescent="0.25">
      <c r="A8597" s="20">
        <f t="shared" si="269"/>
        <v>43244.833333312505</v>
      </c>
      <c r="B8597" s="21">
        <v>4.9017499999999998</v>
      </c>
      <c r="C8597" s="22">
        <v>0.48501</v>
      </c>
      <c r="D8597" s="21">
        <v>186.79650000000001</v>
      </c>
      <c r="E8597" s="21"/>
      <c r="F8597" s="24">
        <f t="shared" si="268"/>
        <v>4.9017499999999998</v>
      </c>
      <c r="G8597" s="24">
        <v>4.9017499999999998</v>
      </c>
      <c r="I8597" s="23"/>
      <c r="J8597" s="23">
        <v>150</v>
      </c>
      <c r="K8597" s="23"/>
    </row>
    <row r="8598" spans="1:11" ht="12.75" customHeight="1" x14ac:dyDescent="0.25">
      <c r="A8598" s="20">
        <f t="shared" si="269"/>
        <v>43244.874999979169</v>
      </c>
      <c r="B8598" s="21">
        <v>2.30233</v>
      </c>
      <c r="C8598" s="22">
        <v>0.80352000000000001</v>
      </c>
      <c r="D8598" s="21">
        <v>231.1198</v>
      </c>
      <c r="E8598" s="21"/>
      <c r="F8598" s="24">
        <f t="shared" si="268"/>
        <v>2.30233</v>
      </c>
      <c r="G8598" s="24">
        <v>2.30233</v>
      </c>
      <c r="I8598" s="23"/>
      <c r="J8598" s="23">
        <v>150</v>
      </c>
      <c r="K8598" s="23"/>
    </row>
    <row r="8599" spans="1:11" ht="12.75" customHeight="1" x14ac:dyDescent="0.25">
      <c r="A8599" s="20">
        <f t="shared" si="269"/>
        <v>43244.916666645833</v>
      </c>
      <c r="B8599" s="21">
        <v>5.0545400000000003</v>
      </c>
      <c r="C8599" s="22">
        <v>0.42331999999999997</v>
      </c>
      <c r="D8599" s="21">
        <v>109.748</v>
      </c>
      <c r="E8599" s="21"/>
      <c r="F8599" s="24">
        <f t="shared" si="268"/>
        <v>5.0545400000000003</v>
      </c>
      <c r="G8599" s="24">
        <v>5.0545400000000003</v>
      </c>
      <c r="I8599" s="23"/>
      <c r="J8599" s="23">
        <v>150</v>
      </c>
      <c r="K8599" s="23"/>
    </row>
    <row r="8600" spans="1:11" ht="12.75" customHeight="1" x14ac:dyDescent="0.25">
      <c r="A8600" s="20">
        <f t="shared" si="269"/>
        <v>43244.958333312497</v>
      </c>
      <c r="B8600" s="21">
        <v>6.3170000000000004E-2</v>
      </c>
      <c r="C8600" s="22">
        <v>0.71799999999999997</v>
      </c>
      <c r="D8600" s="21">
        <v>188.1824</v>
      </c>
      <c r="E8600" s="21"/>
      <c r="F8600" s="24">
        <f t="shared" si="268"/>
        <v>6.3170000000000004E-2</v>
      </c>
      <c r="G8600" s="24">
        <v>6.3170000000000004E-2</v>
      </c>
      <c r="I8600" s="23"/>
      <c r="J8600" s="23">
        <v>150</v>
      </c>
      <c r="K8600" s="23"/>
    </row>
    <row r="8601" spans="1:11" ht="12.75" customHeight="1" x14ac:dyDescent="0.25">
      <c r="A8601" s="20">
        <f t="shared" si="269"/>
        <v>43244.999999979162</v>
      </c>
      <c r="B8601" s="21">
        <v>13.29621</v>
      </c>
      <c r="C8601" s="22">
        <v>0.39350000000000002</v>
      </c>
      <c r="D8601" s="21">
        <v>162.84649999999999</v>
      </c>
      <c r="E8601" s="21"/>
      <c r="F8601" s="24">
        <f t="shared" si="268"/>
        <v>13.29621</v>
      </c>
      <c r="G8601" s="24">
        <v>13.29621</v>
      </c>
      <c r="I8601" s="23"/>
      <c r="J8601" s="23">
        <v>150</v>
      </c>
      <c r="K8601" s="23"/>
    </row>
    <row r="8602" spans="1:11" ht="12.75" customHeight="1" x14ac:dyDescent="0.25">
      <c r="A8602" s="20">
        <f t="shared" si="269"/>
        <v>43245.041666645826</v>
      </c>
      <c r="B8602" s="21">
        <v>9.5736000000000008</v>
      </c>
      <c r="C8602" s="22">
        <v>0.56077999999999995</v>
      </c>
      <c r="D8602" s="21">
        <v>131.9546</v>
      </c>
      <c r="E8602" s="21"/>
      <c r="F8602" s="24">
        <f t="shared" si="268"/>
        <v>9.5736000000000008</v>
      </c>
      <c r="G8602" s="24">
        <v>9.5736000000000008</v>
      </c>
      <c r="I8602" s="23">
        <f>COUNTIF(G8602:G8625,"&gt;150")</f>
        <v>0</v>
      </c>
      <c r="J8602" s="23">
        <v>150</v>
      </c>
      <c r="K8602" s="23"/>
    </row>
    <row r="8603" spans="1:11" ht="12.75" customHeight="1" x14ac:dyDescent="0.25">
      <c r="A8603" s="20">
        <f t="shared" si="269"/>
        <v>43245.08333331249</v>
      </c>
      <c r="B8603" s="21">
        <v>2.7020400000000002</v>
      </c>
      <c r="C8603" s="22">
        <v>0.51532</v>
      </c>
      <c r="D8603" s="21">
        <v>127.51900000000001</v>
      </c>
      <c r="E8603" s="21"/>
      <c r="F8603" s="24">
        <f t="shared" si="268"/>
        <v>2.7020400000000002</v>
      </c>
      <c r="G8603" s="24">
        <v>2.7020400000000002</v>
      </c>
      <c r="I8603" s="23"/>
      <c r="J8603" s="23">
        <v>150</v>
      </c>
      <c r="K8603" s="23"/>
    </row>
    <row r="8604" spans="1:11" ht="12.75" customHeight="1" x14ac:dyDescent="0.25">
      <c r="A8604" s="20">
        <f t="shared" si="269"/>
        <v>43245.124999979154</v>
      </c>
      <c r="B8604" s="21">
        <v>3.2643499999999999</v>
      </c>
      <c r="C8604" s="22">
        <v>0.45956000000000002</v>
      </c>
      <c r="D8604" s="21">
        <v>158.95930000000001</v>
      </c>
      <c r="E8604" s="21"/>
      <c r="F8604" s="24">
        <f t="shared" si="268"/>
        <v>3.2643499999999999</v>
      </c>
      <c r="G8604" s="24">
        <v>3.2643499999999999</v>
      </c>
      <c r="I8604" s="23"/>
      <c r="J8604" s="23">
        <v>150</v>
      </c>
      <c r="K8604" s="23"/>
    </row>
    <row r="8605" spans="1:11" ht="12.75" customHeight="1" x14ac:dyDescent="0.25">
      <c r="A8605" s="20">
        <f t="shared" si="269"/>
        <v>43245.166666645819</v>
      </c>
      <c r="B8605" s="21"/>
      <c r="C8605" s="22">
        <v>0.58884000000000003</v>
      </c>
      <c r="D8605" s="21">
        <v>135.18049999999999</v>
      </c>
      <c r="E8605" s="21"/>
      <c r="F8605" s="24" t="str">
        <f t="shared" si="268"/>
        <v/>
      </c>
      <c r="G8605" s="24" t="s">
        <v>189</v>
      </c>
      <c r="I8605" s="23"/>
      <c r="J8605" s="23">
        <v>150</v>
      </c>
      <c r="K8605" s="23"/>
    </row>
    <row r="8606" spans="1:11" ht="12.75" customHeight="1" x14ac:dyDescent="0.25">
      <c r="A8606" s="20">
        <f t="shared" si="269"/>
        <v>43245.208333312483</v>
      </c>
      <c r="B8606" s="21"/>
      <c r="C8606" s="22">
        <v>0.41324</v>
      </c>
      <c r="D8606" s="21">
        <v>168.9195</v>
      </c>
      <c r="E8606" s="21"/>
      <c r="F8606" s="24" t="str">
        <f t="shared" si="268"/>
        <v/>
      </c>
      <c r="G8606" s="24" t="s">
        <v>189</v>
      </c>
      <c r="I8606" s="23"/>
      <c r="J8606" s="23">
        <v>150</v>
      </c>
      <c r="K8606" s="23"/>
    </row>
    <row r="8607" spans="1:11" ht="12.75" customHeight="1" x14ac:dyDescent="0.25">
      <c r="A8607" s="20">
        <f t="shared" si="269"/>
        <v>43245.249999979147</v>
      </c>
      <c r="B8607" s="21"/>
      <c r="C8607" s="22">
        <v>1.0852299999999999</v>
      </c>
      <c r="D8607" s="21">
        <v>275.56979999999999</v>
      </c>
      <c r="E8607" s="21"/>
      <c r="F8607" s="24" t="str">
        <f t="shared" si="268"/>
        <v/>
      </c>
      <c r="G8607" s="24" t="s">
        <v>189</v>
      </c>
      <c r="I8607" s="23"/>
      <c r="J8607" s="23">
        <v>150</v>
      </c>
      <c r="K8607" s="23"/>
    </row>
    <row r="8608" spans="1:11" ht="12.75" customHeight="1" x14ac:dyDescent="0.25">
      <c r="A8608" s="20">
        <f t="shared" si="269"/>
        <v>43245.291666645811</v>
      </c>
      <c r="B8608" s="21">
        <v>9.2212099999999992</v>
      </c>
      <c r="C8608" s="22">
        <v>1.49265</v>
      </c>
      <c r="D8608" s="21">
        <v>280.5924</v>
      </c>
      <c r="E8608" s="21"/>
      <c r="F8608" s="24">
        <f t="shared" si="268"/>
        <v>9.2212099999999992</v>
      </c>
      <c r="G8608" s="24">
        <v>9.2212099999999992</v>
      </c>
      <c r="I8608" s="23"/>
      <c r="J8608" s="23">
        <v>150</v>
      </c>
      <c r="K8608" s="23"/>
    </row>
    <row r="8609" spans="1:11" ht="12.75" customHeight="1" x14ac:dyDescent="0.25">
      <c r="A8609" s="20">
        <f t="shared" si="269"/>
        <v>43245.333333312476</v>
      </c>
      <c r="B8609" s="21">
        <v>16.49146</v>
      </c>
      <c r="C8609" s="22">
        <v>0.89546999999999999</v>
      </c>
      <c r="D8609" s="21">
        <v>256.3492</v>
      </c>
      <c r="E8609" s="21"/>
      <c r="F8609" s="24">
        <f t="shared" si="268"/>
        <v>16.49146</v>
      </c>
      <c r="G8609" s="24">
        <v>16.49146</v>
      </c>
      <c r="I8609" s="23"/>
      <c r="J8609" s="23">
        <v>150</v>
      </c>
      <c r="K8609" s="23"/>
    </row>
    <row r="8610" spans="1:11" ht="12.75" customHeight="1" x14ac:dyDescent="0.25">
      <c r="A8610" s="20">
        <f t="shared" si="269"/>
        <v>43245.37499997914</v>
      </c>
      <c r="B8610" s="21">
        <v>2.2848299999999999</v>
      </c>
      <c r="C8610" s="22">
        <v>2.09592</v>
      </c>
      <c r="D8610" s="21">
        <v>296.51850000000002</v>
      </c>
      <c r="E8610" s="21"/>
      <c r="F8610" s="24">
        <f t="shared" si="268"/>
        <v>2.2848299999999999</v>
      </c>
      <c r="G8610" s="24">
        <v>2.2848299999999999</v>
      </c>
      <c r="I8610" s="23"/>
      <c r="J8610" s="23">
        <v>150</v>
      </c>
      <c r="K8610" s="23"/>
    </row>
    <row r="8611" spans="1:11" ht="12.75" customHeight="1" x14ac:dyDescent="0.25">
      <c r="A8611" s="20">
        <f t="shared" si="269"/>
        <v>43245.416666645804</v>
      </c>
      <c r="B8611" s="21">
        <v>18.436499999999999</v>
      </c>
      <c r="C8611" s="22">
        <v>4.0175200000000002</v>
      </c>
      <c r="D8611" s="21">
        <v>306.00549999999998</v>
      </c>
      <c r="E8611" s="21"/>
      <c r="F8611" s="24">
        <f t="shared" si="268"/>
        <v>18.436499999999999</v>
      </c>
      <c r="G8611" s="24">
        <v>18.436499999999999</v>
      </c>
      <c r="I8611" s="23"/>
      <c r="J8611" s="23">
        <v>150</v>
      </c>
      <c r="K8611" s="23"/>
    </row>
    <row r="8612" spans="1:11" ht="12.75" customHeight="1" x14ac:dyDescent="0.25">
      <c r="A8612" s="20">
        <f t="shared" si="269"/>
        <v>43245.458333312468</v>
      </c>
      <c r="B8612" s="21">
        <v>18.974</v>
      </c>
      <c r="C8612" s="22">
        <v>4.9405099999999997</v>
      </c>
      <c r="D8612" s="21">
        <v>301.33580000000001</v>
      </c>
      <c r="E8612" s="21"/>
      <c r="F8612" s="24">
        <f t="shared" si="268"/>
        <v>18.974</v>
      </c>
      <c r="G8612" s="24">
        <v>18.974</v>
      </c>
      <c r="I8612" s="23"/>
      <c r="J8612" s="23">
        <v>150</v>
      </c>
      <c r="K8612" s="23"/>
    </row>
    <row r="8613" spans="1:11" ht="12.75" customHeight="1" x14ac:dyDescent="0.25">
      <c r="A8613" s="20">
        <f t="shared" si="269"/>
        <v>43245.499999979133</v>
      </c>
      <c r="B8613" s="21">
        <v>18.744630000000001</v>
      </c>
      <c r="C8613" s="22">
        <v>4.0446900000000001</v>
      </c>
      <c r="D8613" s="21">
        <v>288.98880000000003</v>
      </c>
      <c r="E8613" s="21"/>
      <c r="F8613" s="24">
        <f t="shared" si="268"/>
        <v>18.744630000000001</v>
      </c>
      <c r="G8613" s="24">
        <v>18.744630000000001</v>
      </c>
      <c r="I8613" s="23"/>
      <c r="J8613" s="23">
        <v>150</v>
      </c>
      <c r="K8613" s="23"/>
    </row>
    <row r="8614" spans="1:11" ht="12.75" customHeight="1" x14ac:dyDescent="0.25">
      <c r="A8614" s="20">
        <f t="shared" si="269"/>
        <v>43245.541666645797</v>
      </c>
      <c r="B8614" s="21"/>
      <c r="C8614" s="22">
        <v>3.6271300000000002</v>
      </c>
      <c r="D8614" s="21">
        <v>296.90949999999998</v>
      </c>
      <c r="E8614" s="21"/>
      <c r="F8614" s="24" t="str">
        <f t="shared" si="268"/>
        <v/>
      </c>
      <c r="G8614" s="24" t="s">
        <v>189</v>
      </c>
      <c r="I8614" s="23"/>
      <c r="J8614" s="23">
        <v>150</v>
      </c>
      <c r="K8614" s="23"/>
    </row>
    <row r="8615" spans="1:11" ht="12.75" customHeight="1" x14ac:dyDescent="0.25">
      <c r="A8615" s="20">
        <f t="shared" si="269"/>
        <v>43245.583333312461</v>
      </c>
      <c r="B8615" s="21">
        <v>8.4608299999999996</v>
      </c>
      <c r="C8615" s="22">
        <v>3.0269699999999999</v>
      </c>
      <c r="D8615" s="21">
        <v>280.69240000000002</v>
      </c>
      <c r="E8615" s="21"/>
      <c r="F8615" s="24">
        <f t="shared" si="268"/>
        <v>8.4608299999999996</v>
      </c>
      <c r="G8615" s="24">
        <v>8.4608299999999996</v>
      </c>
      <c r="I8615" s="23"/>
      <c r="J8615" s="23">
        <v>150</v>
      </c>
      <c r="K8615" s="23"/>
    </row>
    <row r="8616" spans="1:11" ht="12.75" customHeight="1" x14ac:dyDescent="0.25">
      <c r="A8616" s="20">
        <f t="shared" si="269"/>
        <v>43245.624999979125</v>
      </c>
      <c r="B8616" s="21">
        <v>-3.5564499999999999</v>
      </c>
      <c r="C8616" s="22">
        <v>2.4636</v>
      </c>
      <c r="D8616" s="21">
        <v>305.2937</v>
      </c>
      <c r="E8616" s="21"/>
      <c r="F8616" s="24" t="str">
        <f t="shared" si="268"/>
        <v/>
      </c>
      <c r="G8616" s="24" t="s">
        <v>189</v>
      </c>
      <c r="I8616" s="23"/>
      <c r="J8616" s="23">
        <v>150</v>
      </c>
      <c r="K8616" s="23"/>
    </row>
    <row r="8617" spans="1:11" ht="12.75" customHeight="1" x14ac:dyDescent="0.25">
      <c r="A8617" s="20">
        <f t="shared" si="269"/>
        <v>43245.66666664579</v>
      </c>
      <c r="B8617" s="21">
        <v>10.848330000000001</v>
      </c>
      <c r="C8617" s="22">
        <v>1.81585</v>
      </c>
      <c r="D8617" s="21">
        <v>313.8295</v>
      </c>
      <c r="E8617" s="21"/>
      <c r="F8617" s="24">
        <f t="shared" si="268"/>
        <v>10.848330000000001</v>
      </c>
      <c r="G8617" s="24">
        <v>10.848330000000001</v>
      </c>
      <c r="I8617" s="23"/>
      <c r="J8617" s="23">
        <v>150</v>
      </c>
      <c r="K8617" s="23"/>
    </row>
    <row r="8618" spans="1:11" ht="12.75" customHeight="1" x14ac:dyDescent="0.25">
      <c r="A8618" s="20">
        <f t="shared" si="269"/>
        <v>43245.708333312454</v>
      </c>
      <c r="B8618" s="21">
        <v>7.6371700000000002</v>
      </c>
      <c r="C8618" s="22">
        <v>1.49404</v>
      </c>
      <c r="D8618" s="21">
        <v>290.1669</v>
      </c>
      <c r="E8618" s="21"/>
      <c r="F8618" s="24">
        <f t="shared" si="268"/>
        <v>7.6371700000000002</v>
      </c>
      <c r="G8618" s="24">
        <v>7.6371700000000002</v>
      </c>
      <c r="I8618" s="23"/>
      <c r="J8618" s="23">
        <v>150</v>
      </c>
      <c r="K8618" s="23"/>
    </row>
    <row r="8619" spans="1:11" ht="12.75" customHeight="1" x14ac:dyDescent="0.25">
      <c r="A8619" s="20">
        <f t="shared" si="269"/>
        <v>43245.749999979118</v>
      </c>
      <c r="B8619" s="21">
        <v>9.3405400000000007</v>
      </c>
      <c r="C8619" s="22">
        <v>0.57708999999999999</v>
      </c>
      <c r="D8619" s="21">
        <v>95.907030000000006</v>
      </c>
      <c r="E8619" s="21"/>
      <c r="F8619" s="24">
        <f t="shared" si="268"/>
        <v>9.3405400000000007</v>
      </c>
      <c r="G8619" s="24">
        <v>9.3405400000000007</v>
      </c>
      <c r="I8619" s="23"/>
      <c r="J8619" s="23">
        <v>150</v>
      </c>
      <c r="K8619" s="23"/>
    </row>
    <row r="8620" spans="1:11" ht="12.75" customHeight="1" x14ac:dyDescent="0.25">
      <c r="A8620" s="20">
        <f t="shared" si="269"/>
        <v>43245.791666645782</v>
      </c>
      <c r="B8620" s="21">
        <v>2.0826699999999998</v>
      </c>
      <c r="C8620" s="22">
        <v>0.27662999999999999</v>
      </c>
      <c r="D8620" s="21">
        <v>142.69290000000001</v>
      </c>
      <c r="E8620" s="21"/>
      <c r="F8620" s="24">
        <f t="shared" si="268"/>
        <v>2.0826699999999998</v>
      </c>
      <c r="G8620" s="24">
        <v>2.0826699999999998</v>
      </c>
      <c r="I8620" s="23"/>
      <c r="J8620" s="23">
        <v>150</v>
      </c>
      <c r="K8620" s="23"/>
    </row>
    <row r="8621" spans="1:11" ht="12.75" customHeight="1" x14ac:dyDescent="0.25">
      <c r="A8621" s="20">
        <f t="shared" si="269"/>
        <v>43245.833333312446</v>
      </c>
      <c r="B8621" s="21">
        <v>6.0148299999999999</v>
      </c>
      <c r="C8621" s="22">
        <v>0.62946999999999997</v>
      </c>
      <c r="D8621" s="21">
        <v>304.97699999999998</v>
      </c>
      <c r="E8621" s="21"/>
      <c r="F8621" s="24">
        <f t="shared" si="268"/>
        <v>6.0148299999999999</v>
      </c>
      <c r="G8621" s="24">
        <v>6.0148299999999999</v>
      </c>
      <c r="I8621" s="23"/>
      <c r="J8621" s="23">
        <v>150</v>
      </c>
      <c r="K8621" s="23"/>
    </row>
    <row r="8622" spans="1:11" ht="12.75" customHeight="1" x14ac:dyDescent="0.25">
      <c r="A8622" s="20">
        <f t="shared" si="269"/>
        <v>43245.874999979111</v>
      </c>
      <c r="B8622" s="21">
        <v>4.4842500000000003</v>
      </c>
      <c r="C8622" s="22">
        <v>0.70230999999999999</v>
      </c>
      <c r="D8622" s="21">
        <v>6.7871300000000003</v>
      </c>
      <c r="E8622" s="21"/>
      <c r="F8622" s="24">
        <f t="shared" si="268"/>
        <v>4.4842500000000003</v>
      </c>
      <c r="G8622" s="24">
        <v>4.4842500000000003</v>
      </c>
      <c r="I8622" s="23"/>
      <c r="J8622" s="23">
        <v>150</v>
      </c>
      <c r="K8622" s="23"/>
    </row>
    <row r="8623" spans="1:11" ht="12.75" customHeight="1" x14ac:dyDescent="0.25">
      <c r="A8623" s="20">
        <f t="shared" si="269"/>
        <v>43245.916666645775</v>
      </c>
      <c r="B8623" s="21">
        <v>4.4500400000000004</v>
      </c>
      <c r="C8623" s="22">
        <v>0.58758999999999995</v>
      </c>
      <c r="D8623" s="21">
        <v>180.8981</v>
      </c>
      <c r="E8623" s="21"/>
      <c r="F8623" s="24">
        <f t="shared" si="268"/>
        <v>4.4500400000000004</v>
      </c>
      <c r="G8623" s="24">
        <v>4.4500400000000004</v>
      </c>
      <c r="I8623" s="23"/>
      <c r="J8623" s="23">
        <v>150</v>
      </c>
      <c r="K8623" s="23"/>
    </row>
    <row r="8624" spans="1:11" ht="12.75" customHeight="1" x14ac:dyDescent="0.25">
      <c r="A8624" s="20">
        <f t="shared" si="269"/>
        <v>43245.958333312439</v>
      </c>
      <c r="B8624" s="21">
        <v>4.7060399999999998</v>
      </c>
      <c r="C8624" s="22">
        <v>0.53454000000000002</v>
      </c>
      <c r="D8624" s="21">
        <v>287.12119999999999</v>
      </c>
      <c r="E8624" s="21"/>
      <c r="F8624" s="24">
        <f t="shared" si="268"/>
        <v>4.7060399999999998</v>
      </c>
      <c r="G8624" s="24">
        <v>4.7060399999999998</v>
      </c>
      <c r="I8624" s="23"/>
      <c r="J8624" s="23">
        <v>150</v>
      </c>
      <c r="K8624" s="23"/>
    </row>
    <row r="8625" spans="1:11" ht="12.75" customHeight="1" x14ac:dyDescent="0.25">
      <c r="A8625" s="20">
        <f t="shared" si="269"/>
        <v>43245.999999979103</v>
      </c>
      <c r="B8625" s="21">
        <v>2.4432100000000001</v>
      </c>
      <c r="C8625" s="22">
        <v>1.12094</v>
      </c>
      <c r="D8625" s="21">
        <v>159.5943</v>
      </c>
      <c r="E8625" s="21"/>
      <c r="F8625" s="24">
        <f t="shared" si="268"/>
        <v>2.4432100000000001</v>
      </c>
      <c r="G8625" s="24">
        <v>2.4432100000000001</v>
      </c>
      <c r="I8625" s="23"/>
      <c r="J8625" s="23">
        <v>150</v>
      </c>
      <c r="K8625" s="23"/>
    </row>
    <row r="8626" spans="1:11" ht="12.75" customHeight="1" x14ac:dyDescent="0.25">
      <c r="A8626" s="20">
        <f t="shared" si="269"/>
        <v>43246.041666645768</v>
      </c>
      <c r="B8626" s="21"/>
      <c r="C8626" s="22">
        <v>0.60077999999999998</v>
      </c>
      <c r="D8626" s="21">
        <v>210.44390000000001</v>
      </c>
      <c r="E8626" s="21"/>
      <c r="F8626" s="24" t="str">
        <f t="shared" si="268"/>
        <v/>
      </c>
      <c r="G8626" s="24" t="s">
        <v>189</v>
      </c>
      <c r="I8626" s="23">
        <f>COUNTIF(G8626:G8649,"&gt;150")</f>
        <v>0</v>
      </c>
      <c r="J8626" s="23">
        <v>150</v>
      </c>
      <c r="K8626" s="23"/>
    </row>
    <row r="8627" spans="1:11" ht="12.75" customHeight="1" x14ac:dyDescent="0.25">
      <c r="A8627" s="20">
        <f t="shared" si="269"/>
        <v>43246.083333312432</v>
      </c>
      <c r="B8627" s="21">
        <v>4.2968299999999999</v>
      </c>
      <c r="C8627" s="22">
        <v>0.47632000000000002</v>
      </c>
      <c r="D8627" s="21">
        <v>109.7814</v>
      </c>
      <c r="E8627" s="21"/>
      <c r="F8627" s="24">
        <f t="shared" si="268"/>
        <v>4.2968299999999999</v>
      </c>
      <c r="G8627" s="24">
        <v>4.2968299999999999</v>
      </c>
      <c r="I8627" s="23"/>
      <c r="J8627" s="23">
        <v>150</v>
      </c>
      <c r="K8627" s="23"/>
    </row>
    <row r="8628" spans="1:11" ht="12.75" customHeight="1" x14ac:dyDescent="0.25">
      <c r="A8628" s="20">
        <f t="shared" si="269"/>
        <v>43246.124999979096</v>
      </c>
      <c r="B8628" s="21">
        <v>7.2484999999999999</v>
      </c>
      <c r="C8628" s="22">
        <v>0.73021000000000003</v>
      </c>
      <c r="D8628" s="21">
        <v>215.21879999999999</v>
      </c>
      <c r="E8628" s="21"/>
      <c r="F8628" s="24">
        <f t="shared" si="268"/>
        <v>7.2484999999999999</v>
      </c>
      <c r="G8628" s="24">
        <v>7.2484999999999999</v>
      </c>
      <c r="I8628" s="23"/>
      <c r="J8628" s="23">
        <v>150</v>
      </c>
      <c r="K8628" s="23"/>
    </row>
    <row r="8629" spans="1:11" ht="12.75" customHeight="1" x14ac:dyDescent="0.25">
      <c r="A8629" s="20">
        <f t="shared" si="269"/>
        <v>43246.16666664576</v>
      </c>
      <c r="B8629" s="21">
        <v>1.90367</v>
      </c>
      <c r="C8629" s="22">
        <v>0.88309000000000004</v>
      </c>
      <c r="D8629" s="21">
        <v>37.791550000000001</v>
      </c>
      <c r="E8629" s="21"/>
      <c r="F8629" s="24">
        <f t="shared" si="268"/>
        <v>1.90367</v>
      </c>
      <c r="G8629" s="24">
        <v>1.90367</v>
      </c>
      <c r="I8629" s="23"/>
      <c r="J8629" s="23">
        <v>150</v>
      </c>
      <c r="K8629" s="23"/>
    </row>
    <row r="8630" spans="1:11" ht="12.75" customHeight="1" x14ac:dyDescent="0.25">
      <c r="A8630" s="20">
        <f t="shared" si="269"/>
        <v>43246.208333312425</v>
      </c>
      <c r="B8630" s="21">
        <v>3.9428299999999998</v>
      </c>
      <c r="C8630" s="22">
        <v>1.76014</v>
      </c>
      <c r="D8630" s="21">
        <v>271.56200000000001</v>
      </c>
      <c r="E8630" s="21"/>
      <c r="F8630" s="24">
        <f t="shared" si="268"/>
        <v>3.9428299999999998</v>
      </c>
      <c r="G8630" s="24">
        <v>3.9428299999999998</v>
      </c>
      <c r="I8630" s="23"/>
      <c r="J8630" s="23">
        <v>150</v>
      </c>
      <c r="K8630" s="23"/>
    </row>
    <row r="8631" spans="1:11" ht="12.75" customHeight="1" x14ac:dyDescent="0.25">
      <c r="A8631" s="20">
        <f t="shared" si="269"/>
        <v>43246.249999979089</v>
      </c>
      <c r="B8631" s="21">
        <v>1.61883</v>
      </c>
      <c r="C8631" s="22">
        <v>2.7830400000000002</v>
      </c>
      <c r="D8631" s="21">
        <v>242.583</v>
      </c>
      <c r="E8631" s="21"/>
      <c r="F8631" s="24">
        <f t="shared" si="268"/>
        <v>1.61883</v>
      </c>
      <c r="G8631" s="24">
        <v>1.61883</v>
      </c>
      <c r="I8631" s="23"/>
      <c r="J8631" s="23">
        <v>150</v>
      </c>
      <c r="K8631" s="23"/>
    </row>
    <row r="8632" spans="1:11" ht="12.75" customHeight="1" x14ac:dyDescent="0.25">
      <c r="A8632" s="20">
        <f t="shared" si="269"/>
        <v>43246.291666645753</v>
      </c>
      <c r="B8632" s="21">
        <v>6.0888299999999997</v>
      </c>
      <c r="C8632" s="22">
        <v>2.7505700000000002</v>
      </c>
      <c r="D8632" s="21">
        <v>243.1104</v>
      </c>
      <c r="E8632" s="21"/>
      <c r="F8632" s="24">
        <f t="shared" si="268"/>
        <v>6.0888299999999997</v>
      </c>
      <c r="G8632" s="24">
        <v>6.0888299999999997</v>
      </c>
      <c r="I8632" s="23"/>
      <c r="J8632" s="23">
        <v>150</v>
      </c>
      <c r="K8632" s="23"/>
    </row>
    <row r="8633" spans="1:11" ht="12.75" customHeight="1" x14ac:dyDescent="0.25">
      <c r="A8633" s="20">
        <f t="shared" si="269"/>
        <v>43246.333333312417</v>
      </c>
      <c r="B8633" s="21">
        <v>2.59233</v>
      </c>
      <c r="C8633" s="22">
        <v>4.2535400000000001</v>
      </c>
      <c r="D8633" s="21">
        <v>202.24260000000001</v>
      </c>
      <c r="E8633" s="21"/>
      <c r="F8633" s="24">
        <f t="shared" si="268"/>
        <v>2.59233</v>
      </c>
      <c r="G8633" s="24">
        <v>2.59233</v>
      </c>
      <c r="I8633" s="23"/>
      <c r="J8633" s="23">
        <v>150</v>
      </c>
      <c r="K8633" s="23"/>
    </row>
    <row r="8634" spans="1:11" ht="12.75" customHeight="1" x14ac:dyDescent="0.25">
      <c r="A8634" s="20">
        <f t="shared" si="269"/>
        <v>43246.374999979082</v>
      </c>
      <c r="B8634" s="21">
        <v>5.9375</v>
      </c>
      <c r="C8634" s="22">
        <v>4.7587000000000002</v>
      </c>
      <c r="D8634" s="21">
        <v>204.4913</v>
      </c>
      <c r="E8634" s="21"/>
      <c r="F8634" s="24">
        <f t="shared" si="268"/>
        <v>5.9375</v>
      </c>
      <c r="G8634" s="24">
        <v>5.9375</v>
      </c>
      <c r="I8634" s="23"/>
      <c r="J8634" s="23">
        <v>150</v>
      </c>
      <c r="K8634" s="23"/>
    </row>
    <row r="8635" spans="1:11" ht="12.75" customHeight="1" x14ac:dyDescent="0.25">
      <c r="A8635" s="20">
        <f t="shared" si="269"/>
        <v>43246.416666645746</v>
      </c>
      <c r="B8635" s="21">
        <v>4.0635000000000003</v>
      </c>
      <c r="C8635" s="22">
        <v>4.4396800000000001</v>
      </c>
      <c r="D8635" s="21">
        <v>205.27010000000001</v>
      </c>
      <c r="E8635" s="21"/>
      <c r="F8635" s="24">
        <f t="shared" si="268"/>
        <v>4.0635000000000003</v>
      </c>
      <c r="G8635" s="24">
        <v>4.0635000000000003</v>
      </c>
      <c r="I8635" s="23"/>
      <c r="J8635" s="23">
        <v>150</v>
      </c>
      <c r="K8635" s="23"/>
    </row>
    <row r="8636" spans="1:11" ht="12.75" customHeight="1" x14ac:dyDescent="0.25">
      <c r="A8636" s="20">
        <f t="shared" si="269"/>
        <v>43246.45833331241</v>
      </c>
      <c r="B8636" s="21">
        <v>3.9504999999999999</v>
      </c>
      <c r="C8636" s="22">
        <v>4.9756799999999997</v>
      </c>
      <c r="D8636" s="21">
        <v>205.26929999999999</v>
      </c>
      <c r="E8636" s="21"/>
      <c r="F8636" s="24">
        <f t="shared" si="268"/>
        <v>3.9504999999999999</v>
      </c>
      <c r="G8636" s="24">
        <v>3.9504999999999999</v>
      </c>
      <c r="I8636" s="23"/>
      <c r="J8636" s="23">
        <v>150</v>
      </c>
      <c r="K8636" s="23"/>
    </row>
    <row r="8637" spans="1:11" ht="12.75" customHeight="1" x14ac:dyDescent="0.25">
      <c r="A8637" s="20">
        <f t="shared" si="269"/>
        <v>43246.499999979074</v>
      </c>
      <c r="B8637" s="21">
        <v>13.462730000000001</v>
      </c>
      <c r="C8637" s="22">
        <v>5.0660600000000002</v>
      </c>
      <c r="D8637" s="21">
        <v>211.536</v>
      </c>
      <c r="E8637" s="21"/>
      <c r="F8637" s="24">
        <f t="shared" si="268"/>
        <v>13.462730000000001</v>
      </c>
      <c r="G8637" s="24">
        <v>13.462730000000001</v>
      </c>
      <c r="I8637" s="23"/>
      <c r="J8637" s="23">
        <v>150</v>
      </c>
      <c r="K8637" s="23"/>
    </row>
    <row r="8638" spans="1:11" ht="12.75" customHeight="1" x14ac:dyDescent="0.25">
      <c r="A8638" s="20">
        <f t="shared" si="269"/>
        <v>43246.541666645739</v>
      </c>
      <c r="B8638" s="21">
        <v>8.7505000000000006</v>
      </c>
      <c r="C8638" s="22">
        <v>4.30185</v>
      </c>
      <c r="D8638" s="21">
        <v>216.34829999999999</v>
      </c>
      <c r="E8638" s="21"/>
      <c r="F8638" s="24">
        <f t="shared" si="268"/>
        <v>8.7505000000000006</v>
      </c>
      <c r="G8638" s="24">
        <v>8.7505000000000006</v>
      </c>
      <c r="I8638" s="23"/>
      <c r="J8638" s="23">
        <v>150</v>
      </c>
      <c r="K8638" s="23"/>
    </row>
    <row r="8639" spans="1:11" ht="12.75" customHeight="1" x14ac:dyDescent="0.25">
      <c r="A8639" s="20">
        <f t="shared" si="269"/>
        <v>43246.583333312403</v>
      </c>
      <c r="B8639" s="21">
        <v>4.0062100000000003</v>
      </c>
      <c r="C8639" s="22">
        <v>2.95905</v>
      </c>
      <c r="D8639" s="21">
        <v>193.28630000000001</v>
      </c>
      <c r="E8639" s="21"/>
      <c r="F8639" s="24">
        <f t="shared" si="268"/>
        <v>4.0062100000000003</v>
      </c>
      <c r="G8639" s="24">
        <v>4.0062100000000003</v>
      </c>
      <c r="I8639" s="23"/>
      <c r="J8639" s="23">
        <v>150</v>
      </c>
      <c r="K8639" s="23"/>
    </row>
    <row r="8640" spans="1:11" ht="12.75" customHeight="1" x14ac:dyDescent="0.25">
      <c r="A8640" s="20">
        <f t="shared" si="269"/>
        <v>43246.624999979067</v>
      </c>
      <c r="B8640" s="21"/>
      <c r="C8640" s="22">
        <v>3.8369900000000001</v>
      </c>
      <c r="D8640" s="21">
        <v>206.8578</v>
      </c>
      <c r="E8640" s="21"/>
      <c r="F8640" s="24" t="str">
        <f t="shared" si="268"/>
        <v/>
      </c>
      <c r="G8640" s="24" t="s">
        <v>189</v>
      </c>
      <c r="I8640" s="23"/>
      <c r="J8640" s="23">
        <v>150</v>
      </c>
      <c r="K8640" s="23"/>
    </row>
    <row r="8641" spans="1:11" ht="12.75" customHeight="1" x14ac:dyDescent="0.25">
      <c r="A8641" s="20">
        <f t="shared" si="269"/>
        <v>43246.666666645731</v>
      </c>
      <c r="B8641" s="21"/>
      <c r="C8641" s="22">
        <v>3.2475800000000001</v>
      </c>
      <c r="D8641" s="21">
        <v>223.75360000000001</v>
      </c>
      <c r="E8641" s="21"/>
      <c r="F8641" s="24" t="str">
        <f t="shared" si="268"/>
        <v/>
      </c>
      <c r="G8641" s="24" t="s">
        <v>189</v>
      </c>
      <c r="I8641" s="23"/>
      <c r="J8641" s="23">
        <v>150</v>
      </c>
      <c r="K8641" s="23"/>
    </row>
    <row r="8642" spans="1:11" ht="12.75" customHeight="1" x14ac:dyDescent="0.25">
      <c r="A8642" s="20">
        <f t="shared" si="269"/>
        <v>43246.708333312396</v>
      </c>
      <c r="B8642" s="21">
        <v>14.92267</v>
      </c>
      <c r="C8642" s="22">
        <v>2.5034200000000002</v>
      </c>
      <c r="D8642" s="21">
        <v>242.0076</v>
      </c>
      <c r="E8642" s="21"/>
      <c r="F8642" s="24">
        <f t="shared" si="268"/>
        <v>14.92267</v>
      </c>
      <c r="G8642" s="24">
        <v>14.92267</v>
      </c>
      <c r="I8642" s="23"/>
      <c r="J8642" s="23">
        <v>150</v>
      </c>
      <c r="K8642" s="23"/>
    </row>
    <row r="8643" spans="1:11" ht="12.75" customHeight="1" x14ac:dyDescent="0.25">
      <c r="A8643" s="20">
        <f t="shared" si="269"/>
        <v>43246.74999997906</v>
      </c>
      <c r="B8643" s="21">
        <v>12.8645</v>
      </c>
      <c r="C8643" s="22">
        <v>1.6330199999999999</v>
      </c>
      <c r="D8643" s="21">
        <v>240.19759999999999</v>
      </c>
      <c r="E8643" s="21"/>
      <c r="F8643" s="24">
        <f t="shared" si="268"/>
        <v>12.8645</v>
      </c>
      <c r="G8643" s="24">
        <v>12.8645</v>
      </c>
      <c r="I8643" s="23"/>
      <c r="J8643" s="23">
        <v>150</v>
      </c>
      <c r="K8643" s="23"/>
    </row>
    <row r="8644" spans="1:11" ht="12.75" customHeight="1" x14ac:dyDescent="0.25">
      <c r="A8644" s="20">
        <f t="shared" si="269"/>
        <v>43246.791666645724</v>
      </c>
      <c r="B8644" s="21">
        <v>11.21167</v>
      </c>
      <c r="C8644" s="22">
        <v>1.5526199999999999</v>
      </c>
      <c r="D8644" s="21">
        <v>250.36770000000001</v>
      </c>
      <c r="E8644" s="21"/>
      <c r="F8644" s="24">
        <f t="shared" si="268"/>
        <v>11.21167</v>
      </c>
      <c r="G8644" s="24">
        <v>11.21167</v>
      </c>
      <c r="I8644" s="23"/>
      <c r="J8644" s="23">
        <v>150</v>
      </c>
      <c r="K8644" s="23"/>
    </row>
    <row r="8645" spans="1:11" ht="12.75" customHeight="1" x14ac:dyDescent="0.25">
      <c r="A8645" s="20">
        <f t="shared" si="269"/>
        <v>43246.833333312388</v>
      </c>
      <c r="B8645" s="21">
        <v>7.6745000000000001</v>
      </c>
      <c r="C8645" s="22">
        <v>0.53188000000000002</v>
      </c>
      <c r="D8645" s="21">
        <v>27.782730000000001</v>
      </c>
      <c r="E8645" s="21"/>
      <c r="F8645" s="24">
        <f t="shared" si="268"/>
        <v>7.6745000000000001</v>
      </c>
      <c r="G8645" s="24">
        <v>7.6745000000000001</v>
      </c>
      <c r="I8645" s="23"/>
      <c r="J8645" s="23">
        <v>150</v>
      </c>
      <c r="K8645" s="23"/>
    </row>
    <row r="8646" spans="1:11" ht="12.75" customHeight="1" x14ac:dyDescent="0.25">
      <c r="A8646" s="20">
        <f t="shared" si="269"/>
        <v>43246.874999979053</v>
      </c>
      <c r="B8646" s="21">
        <v>2.0296699999999999</v>
      </c>
      <c r="C8646" s="22">
        <v>0.47273999999999999</v>
      </c>
      <c r="D8646" s="21">
        <v>225.6317</v>
      </c>
      <c r="E8646" s="21"/>
      <c r="F8646" s="24">
        <f t="shared" si="268"/>
        <v>2.0296699999999999</v>
      </c>
      <c r="G8646" s="24">
        <v>2.0296699999999999</v>
      </c>
      <c r="I8646" s="23"/>
      <c r="J8646" s="23">
        <v>150</v>
      </c>
      <c r="K8646" s="23"/>
    </row>
    <row r="8647" spans="1:11" ht="12.75" customHeight="1" x14ac:dyDescent="0.25">
      <c r="A8647" s="20">
        <f t="shared" si="269"/>
        <v>43246.916666645717</v>
      </c>
      <c r="B8647" s="21">
        <v>5.70167</v>
      </c>
      <c r="C8647" s="22">
        <v>0.60246</v>
      </c>
      <c r="D8647" s="21">
        <v>97.406459999999996</v>
      </c>
      <c r="E8647" s="21"/>
      <c r="F8647" s="24">
        <f t="shared" si="268"/>
        <v>5.70167</v>
      </c>
      <c r="G8647" s="24">
        <v>5.70167</v>
      </c>
      <c r="I8647" s="23"/>
      <c r="J8647" s="23">
        <v>150</v>
      </c>
      <c r="K8647" s="23"/>
    </row>
    <row r="8648" spans="1:11" ht="12.75" customHeight="1" x14ac:dyDescent="0.25">
      <c r="A8648" s="20">
        <f t="shared" si="269"/>
        <v>43246.958333312381</v>
      </c>
      <c r="B8648" s="21">
        <v>6.2960000000000003</v>
      </c>
      <c r="C8648" s="22">
        <v>0.28863</v>
      </c>
      <c r="D8648" s="21">
        <v>156.38980000000001</v>
      </c>
      <c r="E8648" s="21"/>
      <c r="F8648" s="24">
        <f t="shared" si="268"/>
        <v>6.2960000000000003</v>
      </c>
      <c r="G8648" s="24">
        <v>6.2960000000000003</v>
      </c>
      <c r="I8648" s="23"/>
      <c r="J8648" s="23">
        <v>150</v>
      </c>
      <c r="K8648" s="23"/>
    </row>
    <row r="8649" spans="1:11" ht="12.75" customHeight="1" x14ac:dyDescent="0.25">
      <c r="A8649" s="20">
        <f t="shared" si="269"/>
        <v>43246.999999979045</v>
      </c>
      <c r="B8649" s="21">
        <v>0.27900000000000003</v>
      </c>
      <c r="C8649" s="22">
        <v>0.60865000000000002</v>
      </c>
      <c r="D8649" s="21">
        <v>66.809380000000004</v>
      </c>
      <c r="E8649" s="21"/>
      <c r="F8649" s="24">
        <f t="shared" si="268"/>
        <v>0.27900000000000003</v>
      </c>
      <c r="G8649" s="24">
        <v>0.27900000000000003</v>
      </c>
      <c r="I8649" s="23"/>
      <c r="J8649" s="23">
        <v>150</v>
      </c>
      <c r="K8649" s="23"/>
    </row>
    <row r="8650" spans="1:11" ht="12.75" customHeight="1" x14ac:dyDescent="0.25">
      <c r="A8650" s="20">
        <f t="shared" si="269"/>
        <v>43247.041666645709</v>
      </c>
      <c r="B8650" s="21">
        <v>8.0286000000000008</v>
      </c>
      <c r="C8650" s="22">
        <v>0.33566000000000001</v>
      </c>
      <c r="D8650" s="21">
        <v>134.4084</v>
      </c>
      <c r="E8650" s="21"/>
      <c r="F8650" s="24">
        <f t="shared" si="268"/>
        <v>8.0286000000000008</v>
      </c>
      <c r="G8650" s="24">
        <v>8.0286000000000008</v>
      </c>
      <c r="I8650" s="23">
        <f>COUNTIF(G8650:G8673,"&gt;150")</f>
        <v>0</v>
      </c>
      <c r="J8650" s="23">
        <v>150</v>
      </c>
      <c r="K8650" s="23"/>
    </row>
    <row r="8651" spans="1:11" ht="12.75" customHeight="1" x14ac:dyDescent="0.25">
      <c r="A8651" s="20">
        <f t="shared" si="269"/>
        <v>43247.083333312374</v>
      </c>
      <c r="B8651" s="21">
        <v>2.9466700000000001</v>
      </c>
      <c r="C8651" s="22">
        <v>0.68137000000000003</v>
      </c>
      <c r="D8651" s="21">
        <v>244.99340000000001</v>
      </c>
      <c r="E8651" s="21"/>
      <c r="F8651" s="24">
        <f t="shared" ref="F8651:F8714" si="270">IF(AND(B8651&gt;0,ISNUMBER(B8651)),B8651,"")</f>
        <v>2.9466700000000001</v>
      </c>
      <c r="G8651" s="24">
        <v>2.9466700000000001</v>
      </c>
      <c r="I8651" s="23"/>
      <c r="J8651" s="23">
        <v>150</v>
      </c>
      <c r="K8651" s="23"/>
    </row>
    <row r="8652" spans="1:11" ht="12.75" customHeight="1" x14ac:dyDescent="0.25">
      <c r="A8652" s="20">
        <f t="shared" ref="A8652:A8715" si="271">A8651+1/24</f>
        <v>43247.124999979038</v>
      </c>
      <c r="B8652" s="21">
        <v>10.2675</v>
      </c>
      <c r="C8652" s="22">
        <v>0.64588000000000001</v>
      </c>
      <c r="D8652" s="21">
        <v>223.8015</v>
      </c>
      <c r="E8652" s="21"/>
      <c r="F8652" s="24">
        <f t="shared" si="270"/>
        <v>10.2675</v>
      </c>
      <c r="G8652" s="24">
        <v>10.2675</v>
      </c>
      <c r="I8652" s="23"/>
      <c r="J8652" s="23">
        <v>150</v>
      </c>
      <c r="K8652" s="23"/>
    </row>
    <row r="8653" spans="1:11" ht="12.75" customHeight="1" x14ac:dyDescent="0.25">
      <c r="A8653" s="20">
        <f t="shared" si="271"/>
        <v>43247.166666645702</v>
      </c>
      <c r="B8653" s="21">
        <v>4.0308299999999999</v>
      </c>
      <c r="C8653" s="22">
        <v>0.54581000000000002</v>
      </c>
      <c r="D8653" s="21">
        <v>51.63458</v>
      </c>
      <c r="E8653" s="21"/>
      <c r="F8653" s="24">
        <f t="shared" si="270"/>
        <v>4.0308299999999999</v>
      </c>
      <c r="G8653" s="24">
        <v>4.0308299999999999</v>
      </c>
      <c r="I8653" s="23"/>
      <c r="J8653" s="23">
        <v>150</v>
      </c>
      <c r="K8653" s="23"/>
    </row>
    <row r="8654" spans="1:11" ht="12.75" customHeight="1" x14ac:dyDescent="0.25">
      <c r="A8654" s="20">
        <f t="shared" si="271"/>
        <v>43247.208333312366</v>
      </c>
      <c r="B8654" s="21">
        <v>1.45333</v>
      </c>
      <c r="C8654" s="22">
        <v>0.87900999999999996</v>
      </c>
      <c r="D8654" s="21">
        <v>40.834429999999998</v>
      </c>
      <c r="E8654" s="21"/>
      <c r="F8654" s="24">
        <f t="shared" si="270"/>
        <v>1.45333</v>
      </c>
      <c r="G8654" s="24">
        <v>1.45333</v>
      </c>
      <c r="I8654" s="23"/>
      <c r="J8654" s="23">
        <v>150</v>
      </c>
      <c r="K8654" s="23"/>
    </row>
    <row r="8655" spans="1:11" ht="12.75" customHeight="1" x14ac:dyDescent="0.25">
      <c r="A8655" s="20">
        <f t="shared" si="271"/>
        <v>43247.249999979031</v>
      </c>
      <c r="B8655" s="21">
        <v>6.4926700000000004</v>
      </c>
      <c r="C8655" s="22">
        <v>0.50465000000000004</v>
      </c>
      <c r="D8655" s="21">
        <v>65.571960000000004</v>
      </c>
      <c r="E8655" s="21"/>
      <c r="F8655" s="24">
        <f t="shared" si="270"/>
        <v>6.4926700000000004</v>
      </c>
      <c r="G8655" s="24">
        <v>6.4926700000000004</v>
      </c>
      <c r="I8655" s="23"/>
      <c r="J8655" s="23">
        <v>150</v>
      </c>
      <c r="K8655" s="23"/>
    </row>
    <row r="8656" spans="1:11" ht="12.75" customHeight="1" x14ac:dyDescent="0.25">
      <c r="A8656" s="20">
        <f t="shared" si="271"/>
        <v>43247.291666645695</v>
      </c>
      <c r="B8656" s="21">
        <v>2.6835</v>
      </c>
      <c r="C8656" s="22">
        <v>0.60089000000000004</v>
      </c>
      <c r="D8656" s="21">
        <v>72.972319999999996</v>
      </c>
      <c r="E8656" s="21"/>
      <c r="F8656" s="24">
        <f t="shared" si="270"/>
        <v>2.6835</v>
      </c>
      <c r="G8656" s="24">
        <v>2.6835</v>
      </c>
      <c r="I8656" s="23"/>
      <c r="J8656" s="23">
        <v>150</v>
      </c>
      <c r="K8656" s="23"/>
    </row>
    <row r="8657" spans="1:11" ht="12.75" customHeight="1" x14ac:dyDescent="0.25">
      <c r="A8657" s="20">
        <f t="shared" si="271"/>
        <v>43247.333333312359</v>
      </c>
      <c r="B8657" s="21">
        <v>1.0268299999999999</v>
      </c>
      <c r="C8657" s="22">
        <v>0.67774000000000001</v>
      </c>
      <c r="D8657" s="21">
        <v>83.625050000000002</v>
      </c>
      <c r="E8657" s="21"/>
      <c r="F8657" s="24">
        <f t="shared" si="270"/>
        <v>1.0268299999999999</v>
      </c>
      <c r="G8657" s="24">
        <v>1.0268299999999999</v>
      </c>
      <c r="I8657" s="23"/>
      <c r="J8657" s="23">
        <v>150</v>
      </c>
      <c r="K8657" s="23"/>
    </row>
    <row r="8658" spans="1:11" ht="12.75" customHeight="1" x14ac:dyDescent="0.25">
      <c r="A8658" s="20">
        <f t="shared" si="271"/>
        <v>43247.374999979023</v>
      </c>
      <c r="B8658" s="21">
        <v>0.68183000000000005</v>
      </c>
      <c r="C8658" s="22">
        <v>1.3366</v>
      </c>
      <c r="D8658" s="21">
        <v>348.86840000000001</v>
      </c>
      <c r="E8658" s="21"/>
      <c r="F8658" s="24">
        <f t="shared" si="270"/>
        <v>0.68183000000000005</v>
      </c>
      <c r="G8658" s="24">
        <v>0.68183000000000005</v>
      </c>
      <c r="I8658" s="23"/>
      <c r="J8658" s="23">
        <v>150</v>
      </c>
      <c r="K8658" s="23"/>
    </row>
    <row r="8659" spans="1:11" ht="12.75" customHeight="1" x14ac:dyDescent="0.25">
      <c r="A8659" s="20">
        <f t="shared" si="271"/>
        <v>43247.416666645688</v>
      </c>
      <c r="B8659" s="21">
        <v>5.0121700000000002</v>
      </c>
      <c r="C8659" s="22">
        <v>3.4202699999999999</v>
      </c>
      <c r="D8659" s="21">
        <v>276.09210000000002</v>
      </c>
      <c r="E8659" s="21"/>
      <c r="F8659" s="24">
        <f t="shared" si="270"/>
        <v>5.0121700000000002</v>
      </c>
      <c r="G8659" s="24">
        <v>5.0121700000000002</v>
      </c>
      <c r="I8659" s="23"/>
      <c r="J8659" s="23">
        <v>150</v>
      </c>
      <c r="K8659" s="23"/>
    </row>
    <row r="8660" spans="1:11" ht="12.75" customHeight="1" x14ac:dyDescent="0.25">
      <c r="A8660" s="20">
        <f t="shared" si="271"/>
        <v>43247.458333312352</v>
      </c>
      <c r="B8660" s="21">
        <v>7.6306700000000003</v>
      </c>
      <c r="C8660" s="22">
        <v>3.8242500000000001</v>
      </c>
      <c r="D8660" s="21">
        <v>275.03460000000001</v>
      </c>
      <c r="E8660" s="21"/>
      <c r="F8660" s="24">
        <f t="shared" si="270"/>
        <v>7.6306700000000003</v>
      </c>
      <c r="G8660" s="24">
        <v>7.6306700000000003</v>
      </c>
      <c r="I8660" s="23"/>
      <c r="J8660" s="23">
        <v>150</v>
      </c>
      <c r="K8660" s="23"/>
    </row>
    <row r="8661" spans="1:11" ht="12.75" customHeight="1" x14ac:dyDescent="0.25">
      <c r="A8661" s="20">
        <f t="shared" si="271"/>
        <v>43247.499999979016</v>
      </c>
      <c r="B8661" s="21">
        <v>6.0616700000000003</v>
      </c>
      <c r="C8661" s="22">
        <v>4.7016400000000003</v>
      </c>
      <c r="D8661" s="21">
        <v>264.1037</v>
      </c>
      <c r="E8661" s="21"/>
      <c r="F8661" s="24">
        <f t="shared" si="270"/>
        <v>6.0616700000000003</v>
      </c>
      <c r="G8661" s="24">
        <v>6.0616700000000003</v>
      </c>
      <c r="I8661" s="23"/>
      <c r="J8661" s="23">
        <v>150</v>
      </c>
      <c r="K8661" s="23"/>
    </row>
    <row r="8662" spans="1:11" ht="12.75" customHeight="1" x14ac:dyDescent="0.25">
      <c r="A8662" s="20">
        <f t="shared" si="271"/>
        <v>43247.54166664568</v>
      </c>
      <c r="B8662" s="21">
        <v>12.366669999999999</v>
      </c>
      <c r="C8662" s="22">
        <v>4.60921</v>
      </c>
      <c r="D8662" s="21">
        <v>272.53250000000003</v>
      </c>
      <c r="E8662" s="21"/>
      <c r="F8662" s="24">
        <f t="shared" si="270"/>
        <v>12.366669999999999</v>
      </c>
      <c r="G8662" s="24">
        <v>12.366669999999999</v>
      </c>
      <c r="I8662" s="23"/>
      <c r="J8662" s="23">
        <v>150</v>
      </c>
      <c r="K8662" s="23"/>
    </row>
    <row r="8663" spans="1:11" ht="12.75" customHeight="1" x14ac:dyDescent="0.25">
      <c r="A8663" s="20">
        <f t="shared" si="271"/>
        <v>43247.583333312345</v>
      </c>
      <c r="B8663" s="21">
        <v>1.44417</v>
      </c>
      <c r="C8663" s="22">
        <v>4.5955300000000001</v>
      </c>
      <c r="D8663" s="21">
        <v>276.41770000000002</v>
      </c>
      <c r="E8663" s="21"/>
      <c r="F8663" s="24">
        <f t="shared" si="270"/>
        <v>1.44417</v>
      </c>
      <c r="G8663" s="24">
        <v>1.44417</v>
      </c>
      <c r="I8663" s="23"/>
      <c r="J8663" s="23">
        <v>150</v>
      </c>
      <c r="K8663" s="23"/>
    </row>
    <row r="8664" spans="1:11" ht="12.75" customHeight="1" x14ac:dyDescent="0.25">
      <c r="A8664" s="20">
        <f t="shared" si="271"/>
        <v>43247.624999979009</v>
      </c>
      <c r="B8664" s="21">
        <v>6.1615000000000002</v>
      </c>
      <c r="C8664" s="22">
        <v>3.0042399999999998</v>
      </c>
      <c r="D8664" s="21">
        <v>281.60410000000002</v>
      </c>
      <c r="E8664" s="21"/>
      <c r="F8664" s="24">
        <f t="shared" si="270"/>
        <v>6.1615000000000002</v>
      </c>
      <c r="G8664" s="24">
        <v>6.1615000000000002</v>
      </c>
      <c r="I8664" s="23"/>
      <c r="J8664" s="23">
        <v>150</v>
      </c>
      <c r="K8664" s="23"/>
    </row>
    <row r="8665" spans="1:11" ht="12.75" customHeight="1" x14ac:dyDescent="0.25">
      <c r="A8665" s="20">
        <f t="shared" si="271"/>
        <v>43247.666666645673</v>
      </c>
      <c r="B8665" s="21">
        <v>2.95817</v>
      </c>
      <c r="C8665" s="22">
        <v>2.8385699999999998</v>
      </c>
      <c r="D8665" s="21">
        <v>274.05059999999997</v>
      </c>
      <c r="E8665" s="21"/>
      <c r="F8665" s="24">
        <f t="shared" si="270"/>
        <v>2.95817</v>
      </c>
      <c r="G8665" s="24">
        <v>2.95817</v>
      </c>
      <c r="I8665" s="23"/>
      <c r="J8665" s="23">
        <v>150</v>
      </c>
      <c r="K8665" s="23"/>
    </row>
    <row r="8666" spans="1:11" ht="12.75" customHeight="1" x14ac:dyDescent="0.25">
      <c r="A8666" s="20">
        <f t="shared" si="271"/>
        <v>43247.708333312337</v>
      </c>
      <c r="B8666" s="21">
        <v>2.0701700000000001</v>
      </c>
      <c r="C8666" s="22">
        <v>1.68862</v>
      </c>
      <c r="D8666" s="21">
        <v>242.87020000000001</v>
      </c>
      <c r="E8666" s="21"/>
      <c r="F8666" s="24">
        <f t="shared" si="270"/>
        <v>2.0701700000000001</v>
      </c>
      <c r="G8666" s="24">
        <v>2.0701700000000001</v>
      </c>
      <c r="I8666" s="23"/>
      <c r="J8666" s="23">
        <v>150</v>
      </c>
      <c r="K8666" s="23"/>
    </row>
    <row r="8667" spans="1:11" ht="12.75" customHeight="1" x14ac:dyDescent="0.25">
      <c r="A8667" s="20">
        <f t="shared" si="271"/>
        <v>43247.749999979002</v>
      </c>
      <c r="B8667" s="21">
        <v>2.5291700000000001</v>
      </c>
      <c r="C8667" s="22">
        <v>1.31755</v>
      </c>
      <c r="D8667" s="21">
        <v>261.45749999999998</v>
      </c>
      <c r="E8667" s="21"/>
      <c r="F8667" s="24">
        <f t="shared" si="270"/>
        <v>2.5291700000000001</v>
      </c>
      <c r="G8667" s="24">
        <v>2.5291700000000001</v>
      </c>
      <c r="I8667" s="23"/>
      <c r="J8667" s="23">
        <v>150</v>
      </c>
      <c r="K8667" s="23"/>
    </row>
    <row r="8668" spans="1:11" ht="12.75" customHeight="1" x14ac:dyDescent="0.25">
      <c r="A8668" s="20">
        <f t="shared" si="271"/>
        <v>43247.791666645666</v>
      </c>
      <c r="B8668" s="21">
        <v>2.577</v>
      </c>
      <c r="C8668" s="22">
        <v>1.07158</v>
      </c>
      <c r="D8668" s="21">
        <v>266.98919999999998</v>
      </c>
      <c r="E8668" s="21"/>
      <c r="F8668" s="24">
        <f t="shared" si="270"/>
        <v>2.577</v>
      </c>
      <c r="G8668" s="24">
        <v>2.577</v>
      </c>
      <c r="I8668" s="23"/>
      <c r="J8668" s="23">
        <v>150</v>
      </c>
      <c r="K8668" s="23"/>
    </row>
    <row r="8669" spans="1:11" ht="12.75" customHeight="1" x14ac:dyDescent="0.25">
      <c r="A8669" s="20">
        <f t="shared" si="271"/>
        <v>43247.83333331233</v>
      </c>
      <c r="B8669" s="21">
        <v>8.9696700000000007</v>
      </c>
      <c r="C8669" s="22">
        <v>1.4665600000000001</v>
      </c>
      <c r="D8669" s="21">
        <v>241.14580000000001</v>
      </c>
      <c r="E8669" s="21"/>
      <c r="F8669" s="24">
        <f t="shared" si="270"/>
        <v>8.9696700000000007</v>
      </c>
      <c r="G8669" s="24">
        <v>8.9696700000000007</v>
      </c>
      <c r="I8669" s="23"/>
      <c r="J8669" s="23">
        <v>150</v>
      </c>
      <c r="K8669" s="23"/>
    </row>
    <row r="8670" spans="1:11" ht="12.75" customHeight="1" x14ac:dyDescent="0.25">
      <c r="A8670" s="20">
        <f t="shared" si="271"/>
        <v>43247.874999978994</v>
      </c>
      <c r="B8670" s="21">
        <v>5.7836699999999999</v>
      </c>
      <c r="C8670" s="22">
        <v>1.10226</v>
      </c>
      <c r="D8670" s="21">
        <v>259.86130000000003</v>
      </c>
      <c r="E8670" s="21"/>
      <c r="F8670" s="24">
        <f t="shared" si="270"/>
        <v>5.7836699999999999</v>
      </c>
      <c r="G8670" s="24">
        <v>5.7836699999999999</v>
      </c>
      <c r="I8670" s="23"/>
      <c r="J8670" s="23">
        <v>150</v>
      </c>
      <c r="K8670" s="23"/>
    </row>
    <row r="8671" spans="1:11" ht="12.75" customHeight="1" x14ac:dyDescent="0.25">
      <c r="A8671" s="20">
        <f t="shared" si="271"/>
        <v>43247.916666645659</v>
      </c>
      <c r="B8671" s="21">
        <v>1.74583</v>
      </c>
      <c r="C8671" s="22">
        <v>0.48753000000000002</v>
      </c>
      <c r="D8671" s="21">
        <v>272.33100000000002</v>
      </c>
      <c r="E8671" s="21"/>
      <c r="F8671" s="24">
        <f t="shared" si="270"/>
        <v>1.74583</v>
      </c>
      <c r="G8671" s="24">
        <v>1.74583</v>
      </c>
      <c r="I8671" s="23"/>
      <c r="J8671" s="23">
        <v>150</v>
      </c>
      <c r="K8671" s="23"/>
    </row>
    <row r="8672" spans="1:11" ht="12.75" customHeight="1" x14ac:dyDescent="0.25">
      <c r="A8672" s="20">
        <f t="shared" si="271"/>
        <v>43247.958333312323</v>
      </c>
      <c r="B8672" s="21">
        <v>3.6713300000000002</v>
      </c>
      <c r="C8672" s="22">
        <v>1.0490200000000001</v>
      </c>
      <c r="D8672" s="21">
        <v>228.81610000000001</v>
      </c>
      <c r="E8672" s="21"/>
      <c r="F8672" s="24">
        <f t="shared" si="270"/>
        <v>3.6713300000000002</v>
      </c>
      <c r="G8672" s="24">
        <v>3.6713300000000002</v>
      </c>
      <c r="I8672" s="23"/>
      <c r="J8672" s="23">
        <v>150</v>
      </c>
      <c r="K8672" s="23"/>
    </row>
    <row r="8673" spans="1:11" ht="12.75" customHeight="1" x14ac:dyDescent="0.25">
      <c r="A8673" s="20">
        <f t="shared" si="271"/>
        <v>43247.999999978987</v>
      </c>
      <c r="B8673" s="21">
        <v>6.2995000000000001</v>
      </c>
      <c r="C8673" s="22">
        <v>1.00583</v>
      </c>
      <c r="D8673" s="21">
        <v>220.41419999999999</v>
      </c>
      <c r="E8673" s="21"/>
      <c r="F8673" s="24">
        <f t="shared" si="270"/>
        <v>6.2995000000000001</v>
      </c>
      <c r="G8673" s="24">
        <v>6.2995000000000001</v>
      </c>
      <c r="I8673" s="23"/>
      <c r="J8673" s="23">
        <v>150</v>
      </c>
      <c r="K8673" s="23"/>
    </row>
    <row r="8674" spans="1:11" ht="12.75" customHeight="1" x14ac:dyDescent="0.25">
      <c r="A8674" s="20">
        <f t="shared" si="271"/>
        <v>43248.041666645651</v>
      </c>
      <c r="B8674" s="21">
        <v>8.9700000000000006</v>
      </c>
      <c r="C8674" s="22">
        <v>1.6647799999999999</v>
      </c>
      <c r="D8674" s="21">
        <v>251.26679999999999</v>
      </c>
      <c r="E8674" s="21"/>
      <c r="F8674" s="24">
        <f t="shared" si="270"/>
        <v>8.9700000000000006</v>
      </c>
      <c r="G8674" s="24">
        <v>8.9700000000000006</v>
      </c>
      <c r="I8674" s="23">
        <f>COUNTIF(G8674:G8697,"&gt;150")</f>
        <v>0</v>
      </c>
      <c r="J8674" s="23">
        <v>150</v>
      </c>
      <c r="K8674" s="23"/>
    </row>
    <row r="8675" spans="1:11" ht="12.75" customHeight="1" x14ac:dyDescent="0.25">
      <c r="A8675" s="20">
        <f t="shared" si="271"/>
        <v>43248.083333312316</v>
      </c>
      <c r="B8675" s="21">
        <v>4.8632400000000002</v>
      </c>
      <c r="C8675" s="22">
        <v>2.7331099999999999</v>
      </c>
      <c r="D8675" s="21">
        <v>232.08930000000001</v>
      </c>
      <c r="E8675" s="21"/>
      <c r="F8675" s="24">
        <f t="shared" si="270"/>
        <v>4.8632400000000002</v>
      </c>
      <c r="G8675" s="24">
        <v>4.8632400000000002</v>
      </c>
      <c r="I8675" s="23"/>
      <c r="J8675" s="23">
        <v>150</v>
      </c>
      <c r="K8675" s="23"/>
    </row>
    <row r="8676" spans="1:11" ht="12.75" customHeight="1" x14ac:dyDescent="0.25">
      <c r="A8676" s="20">
        <f t="shared" si="271"/>
        <v>43248.12499997898</v>
      </c>
      <c r="B8676" s="21">
        <v>8.79983</v>
      </c>
      <c r="C8676" s="22">
        <v>2.8008799999999998</v>
      </c>
      <c r="D8676" s="21">
        <v>246.5427</v>
      </c>
      <c r="E8676" s="21"/>
      <c r="F8676" s="24">
        <f t="shared" si="270"/>
        <v>8.79983</v>
      </c>
      <c r="G8676" s="24">
        <v>8.79983</v>
      </c>
      <c r="I8676" s="23"/>
      <c r="J8676" s="23">
        <v>150</v>
      </c>
      <c r="K8676" s="23"/>
    </row>
    <row r="8677" spans="1:11" ht="12.75" customHeight="1" x14ac:dyDescent="0.25">
      <c r="A8677" s="20">
        <f t="shared" si="271"/>
        <v>43248.166666645644</v>
      </c>
      <c r="B8677" s="21">
        <v>7.1195000000000004</v>
      </c>
      <c r="C8677" s="22">
        <v>2.0804100000000001</v>
      </c>
      <c r="D8677" s="21">
        <v>250.0444</v>
      </c>
      <c r="E8677" s="21"/>
      <c r="F8677" s="24">
        <f t="shared" si="270"/>
        <v>7.1195000000000004</v>
      </c>
      <c r="G8677" s="24">
        <v>7.1195000000000004</v>
      </c>
      <c r="I8677" s="23"/>
      <c r="J8677" s="23">
        <v>150</v>
      </c>
      <c r="K8677" s="23"/>
    </row>
    <row r="8678" spans="1:11" ht="12.75" customHeight="1" x14ac:dyDescent="0.25">
      <c r="A8678" s="20">
        <f t="shared" si="271"/>
        <v>43248.208333312308</v>
      </c>
      <c r="B8678" s="21">
        <v>4.9930000000000003</v>
      </c>
      <c r="C8678" s="22">
        <v>0.63314000000000004</v>
      </c>
      <c r="D8678" s="21">
        <v>351.71199999999999</v>
      </c>
      <c r="E8678" s="21"/>
      <c r="F8678" s="24">
        <f t="shared" si="270"/>
        <v>4.9930000000000003</v>
      </c>
      <c r="G8678" s="24">
        <v>4.9930000000000003</v>
      </c>
      <c r="I8678" s="23"/>
      <c r="J8678" s="23">
        <v>150</v>
      </c>
      <c r="K8678" s="23"/>
    </row>
    <row r="8679" spans="1:11" ht="12.75" customHeight="1" x14ac:dyDescent="0.25">
      <c r="A8679" s="20">
        <f t="shared" si="271"/>
        <v>43248.249999978972</v>
      </c>
      <c r="B8679" s="21">
        <v>8.7148299999999992</v>
      </c>
      <c r="C8679" s="22">
        <v>0.73812999999999995</v>
      </c>
      <c r="D8679" s="21">
        <v>249.39660000000001</v>
      </c>
      <c r="E8679" s="21"/>
      <c r="F8679" s="24">
        <f t="shared" si="270"/>
        <v>8.7148299999999992</v>
      </c>
      <c r="G8679" s="24">
        <v>8.7148299999999992</v>
      </c>
      <c r="I8679" s="23"/>
      <c r="J8679" s="23">
        <v>150</v>
      </c>
      <c r="K8679" s="23"/>
    </row>
    <row r="8680" spans="1:11" ht="12.75" customHeight="1" x14ac:dyDescent="0.25">
      <c r="A8680" s="20">
        <f t="shared" si="271"/>
        <v>43248.291666645637</v>
      </c>
      <c r="B8680" s="21">
        <v>1.38683</v>
      </c>
      <c r="C8680" s="22">
        <v>0.69762000000000002</v>
      </c>
      <c r="D8680" s="21">
        <v>214.30770000000001</v>
      </c>
      <c r="E8680" s="21"/>
      <c r="F8680" s="24">
        <f t="shared" si="270"/>
        <v>1.38683</v>
      </c>
      <c r="G8680" s="24">
        <v>1.38683</v>
      </c>
      <c r="I8680" s="23"/>
      <c r="J8680" s="23">
        <v>150</v>
      </c>
      <c r="K8680" s="23"/>
    </row>
    <row r="8681" spans="1:11" ht="12.75" customHeight="1" x14ac:dyDescent="0.25">
      <c r="A8681" s="20">
        <f t="shared" si="271"/>
        <v>43248.333333312301</v>
      </c>
      <c r="B8681" s="21">
        <v>0.63466999999999996</v>
      </c>
      <c r="C8681" s="22">
        <v>0.98807</v>
      </c>
      <c r="D8681" s="21">
        <v>185.24019999999999</v>
      </c>
      <c r="E8681" s="21"/>
      <c r="F8681" s="24">
        <f t="shared" si="270"/>
        <v>0.63466999999999996</v>
      </c>
      <c r="G8681" s="24">
        <v>0.63466999999999996</v>
      </c>
      <c r="I8681" s="23"/>
      <c r="J8681" s="23">
        <v>150</v>
      </c>
      <c r="K8681" s="23"/>
    </row>
    <row r="8682" spans="1:11" ht="12.75" customHeight="1" x14ac:dyDescent="0.25">
      <c r="A8682" s="20">
        <f t="shared" si="271"/>
        <v>43248.374999978965</v>
      </c>
      <c r="B8682" s="21">
        <v>2.4648300000000001</v>
      </c>
      <c r="C8682" s="22">
        <v>0.93244000000000005</v>
      </c>
      <c r="D8682" s="21">
        <v>262.75420000000003</v>
      </c>
      <c r="E8682" s="21"/>
      <c r="F8682" s="24">
        <f t="shared" si="270"/>
        <v>2.4648300000000001</v>
      </c>
      <c r="G8682" s="24">
        <v>2.4648300000000001</v>
      </c>
      <c r="I8682" s="23"/>
      <c r="J8682" s="23">
        <v>150</v>
      </c>
      <c r="K8682" s="23"/>
    </row>
    <row r="8683" spans="1:11" ht="12.75" customHeight="1" x14ac:dyDescent="0.25">
      <c r="A8683" s="20">
        <f t="shared" si="271"/>
        <v>43248.416666645629</v>
      </c>
      <c r="B8683" s="21">
        <v>0.88132999999999995</v>
      </c>
      <c r="C8683" s="22">
        <v>1.30633</v>
      </c>
      <c r="D8683" s="21">
        <v>201.47800000000001</v>
      </c>
      <c r="E8683" s="21"/>
      <c r="F8683" s="24">
        <f t="shared" si="270"/>
        <v>0.88132999999999995</v>
      </c>
      <c r="G8683" s="24">
        <v>0.88132999999999995</v>
      </c>
      <c r="I8683" s="23"/>
      <c r="J8683" s="23">
        <v>150</v>
      </c>
      <c r="K8683" s="23"/>
    </row>
    <row r="8684" spans="1:11" ht="12.75" customHeight="1" x14ac:dyDescent="0.25">
      <c r="A8684" s="20">
        <f t="shared" si="271"/>
        <v>43248.458333312294</v>
      </c>
      <c r="B8684" s="21">
        <v>3.6808299999999998</v>
      </c>
      <c r="C8684" s="22">
        <v>0.75199000000000005</v>
      </c>
      <c r="D8684" s="21">
        <v>160.2619</v>
      </c>
      <c r="E8684" s="21"/>
      <c r="F8684" s="24">
        <f t="shared" si="270"/>
        <v>3.6808299999999998</v>
      </c>
      <c r="G8684" s="24">
        <v>3.6808299999999998</v>
      </c>
      <c r="I8684" s="23"/>
      <c r="J8684" s="23">
        <v>150</v>
      </c>
      <c r="K8684" s="23"/>
    </row>
    <row r="8685" spans="1:11" ht="12.75" customHeight="1" x14ac:dyDescent="0.25">
      <c r="A8685" s="20">
        <f t="shared" si="271"/>
        <v>43248.499999978958</v>
      </c>
      <c r="B8685" s="21">
        <v>3.4704000000000002</v>
      </c>
      <c r="C8685" s="22">
        <v>0.42963000000000001</v>
      </c>
      <c r="D8685" s="21">
        <v>129.3366</v>
      </c>
      <c r="E8685" s="21"/>
      <c r="F8685" s="24">
        <f t="shared" si="270"/>
        <v>3.4704000000000002</v>
      </c>
      <c r="G8685" s="24">
        <v>3.4704000000000002</v>
      </c>
      <c r="I8685" s="23"/>
      <c r="J8685" s="23">
        <v>150</v>
      </c>
      <c r="K8685" s="23"/>
    </row>
    <row r="8686" spans="1:11" ht="12.75" customHeight="1" x14ac:dyDescent="0.25">
      <c r="A8686" s="20">
        <f t="shared" si="271"/>
        <v>43248.541666645622</v>
      </c>
      <c r="B8686" s="21">
        <v>5.7374999999999998</v>
      </c>
      <c r="C8686" s="22">
        <v>1.20509</v>
      </c>
      <c r="D8686" s="21">
        <v>166.86439999999999</v>
      </c>
      <c r="E8686" s="21"/>
      <c r="F8686" s="24">
        <f t="shared" si="270"/>
        <v>5.7374999999999998</v>
      </c>
      <c r="G8686" s="24">
        <v>5.7374999999999998</v>
      </c>
      <c r="I8686" s="23"/>
      <c r="J8686" s="23">
        <v>150</v>
      </c>
      <c r="K8686" s="23"/>
    </row>
    <row r="8687" spans="1:11" ht="12.75" customHeight="1" x14ac:dyDescent="0.25">
      <c r="A8687" s="20">
        <f t="shared" si="271"/>
        <v>43248.583333312286</v>
      </c>
      <c r="B8687" s="21">
        <v>4.7043299999999997</v>
      </c>
      <c r="C8687" s="22">
        <v>2.68099</v>
      </c>
      <c r="D8687" s="21">
        <v>187.97409999999999</v>
      </c>
      <c r="E8687" s="21"/>
      <c r="F8687" s="24">
        <f t="shared" si="270"/>
        <v>4.7043299999999997</v>
      </c>
      <c r="G8687" s="24">
        <v>4.7043299999999997</v>
      </c>
      <c r="I8687" s="23"/>
      <c r="J8687" s="23">
        <v>150</v>
      </c>
      <c r="K8687" s="23"/>
    </row>
    <row r="8688" spans="1:11" ht="12.75" customHeight="1" x14ac:dyDescent="0.25">
      <c r="A8688" s="20">
        <f t="shared" si="271"/>
        <v>43248.624999978951</v>
      </c>
      <c r="B8688" s="21">
        <v>-0.45833000000000002</v>
      </c>
      <c r="C8688" s="22">
        <v>3.2426599999999999</v>
      </c>
      <c r="D8688" s="21">
        <v>188.46360000000001</v>
      </c>
      <c r="E8688" s="21"/>
      <c r="F8688" s="24" t="str">
        <f t="shared" si="270"/>
        <v/>
      </c>
      <c r="G8688" s="24" t="s">
        <v>189</v>
      </c>
      <c r="I8688" s="23"/>
      <c r="J8688" s="23">
        <v>150</v>
      </c>
      <c r="K8688" s="23"/>
    </row>
    <row r="8689" spans="1:11" ht="12.75" customHeight="1" x14ac:dyDescent="0.25">
      <c r="A8689" s="20">
        <f t="shared" si="271"/>
        <v>43248.666666645615</v>
      </c>
      <c r="B8689" s="21">
        <v>4.9508299999999998</v>
      </c>
      <c r="C8689" s="22">
        <v>2.08582</v>
      </c>
      <c r="D8689" s="21">
        <v>200.87430000000001</v>
      </c>
      <c r="E8689" s="21"/>
      <c r="F8689" s="24">
        <f t="shared" si="270"/>
        <v>4.9508299999999998</v>
      </c>
      <c r="G8689" s="24">
        <v>4.9508299999999998</v>
      </c>
      <c r="I8689" s="23"/>
      <c r="J8689" s="23">
        <v>150</v>
      </c>
      <c r="K8689" s="23"/>
    </row>
    <row r="8690" spans="1:11" ht="12.75" customHeight="1" x14ac:dyDescent="0.25">
      <c r="A8690" s="20">
        <f t="shared" si="271"/>
        <v>43248.708333312279</v>
      </c>
      <c r="B8690" s="21">
        <v>11.5215</v>
      </c>
      <c r="C8690" s="22">
        <v>1.5393300000000001</v>
      </c>
      <c r="D8690" s="21">
        <v>205.68780000000001</v>
      </c>
      <c r="E8690" s="21"/>
      <c r="F8690" s="24">
        <f t="shared" si="270"/>
        <v>11.5215</v>
      </c>
      <c r="G8690" s="24">
        <v>11.5215</v>
      </c>
      <c r="I8690" s="23"/>
      <c r="J8690" s="23">
        <v>150</v>
      </c>
      <c r="K8690" s="23"/>
    </row>
    <row r="8691" spans="1:11" ht="12.75" customHeight="1" x14ac:dyDescent="0.25">
      <c r="A8691" s="20">
        <f t="shared" si="271"/>
        <v>43248.749999978943</v>
      </c>
      <c r="B8691" s="21">
        <v>11.703670000000001</v>
      </c>
      <c r="C8691" s="22">
        <v>1.58162</v>
      </c>
      <c r="D8691" s="21">
        <v>236.2216</v>
      </c>
      <c r="E8691" s="21"/>
      <c r="F8691" s="24">
        <f t="shared" si="270"/>
        <v>11.703670000000001</v>
      </c>
      <c r="G8691" s="24">
        <v>11.703670000000001</v>
      </c>
      <c r="I8691" s="23"/>
      <c r="J8691" s="23">
        <v>150</v>
      </c>
      <c r="K8691" s="23"/>
    </row>
    <row r="8692" spans="1:11" ht="12.75" customHeight="1" x14ac:dyDescent="0.25">
      <c r="A8692" s="20">
        <f t="shared" si="271"/>
        <v>43248.791666645608</v>
      </c>
      <c r="B8692" s="21">
        <v>6.8351699999999997</v>
      </c>
      <c r="C8692" s="22">
        <v>1.48587</v>
      </c>
      <c r="D8692" s="21">
        <v>266.9776</v>
      </c>
      <c r="E8692" s="21"/>
      <c r="F8692" s="24">
        <f t="shared" si="270"/>
        <v>6.8351699999999997</v>
      </c>
      <c r="G8692" s="24">
        <v>6.8351699999999997</v>
      </c>
      <c r="I8692" s="23"/>
      <c r="J8692" s="23">
        <v>150</v>
      </c>
      <c r="K8692" s="23"/>
    </row>
    <row r="8693" spans="1:11" ht="12.75" customHeight="1" x14ac:dyDescent="0.25">
      <c r="A8693" s="20">
        <f t="shared" si="271"/>
        <v>43248.833333312272</v>
      </c>
      <c r="B8693" s="21"/>
      <c r="C8693" s="22">
        <v>0.67322000000000004</v>
      </c>
      <c r="D8693" s="21">
        <v>286.40910000000002</v>
      </c>
      <c r="E8693" s="21"/>
      <c r="F8693" s="24" t="str">
        <f t="shared" si="270"/>
        <v/>
      </c>
      <c r="G8693" s="24" t="s">
        <v>189</v>
      </c>
      <c r="I8693" s="23"/>
      <c r="J8693" s="23">
        <v>150</v>
      </c>
      <c r="K8693" s="23"/>
    </row>
    <row r="8694" spans="1:11" ht="12.75" customHeight="1" x14ac:dyDescent="0.25">
      <c r="A8694" s="20">
        <f t="shared" si="271"/>
        <v>43248.874999978936</v>
      </c>
      <c r="B8694" s="21">
        <v>4.3273299999999999</v>
      </c>
      <c r="C8694" s="22">
        <v>0.45024999999999998</v>
      </c>
      <c r="D8694" s="21">
        <v>170.26900000000001</v>
      </c>
      <c r="E8694" s="21"/>
      <c r="F8694" s="24">
        <f t="shared" si="270"/>
        <v>4.3273299999999999</v>
      </c>
      <c r="G8694" s="24">
        <v>4.3273299999999999</v>
      </c>
      <c r="I8694" s="23"/>
      <c r="J8694" s="23">
        <v>150</v>
      </c>
      <c r="K8694" s="23"/>
    </row>
    <row r="8695" spans="1:11" ht="12.75" customHeight="1" x14ac:dyDescent="0.25">
      <c r="A8695" s="20">
        <f t="shared" si="271"/>
        <v>43248.9166666456</v>
      </c>
      <c r="B8695" s="21">
        <v>0.23266999999999999</v>
      </c>
      <c r="C8695" s="22">
        <v>0.55018</v>
      </c>
      <c r="D8695" s="21">
        <v>164.9385</v>
      </c>
      <c r="E8695" s="21"/>
      <c r="F8695" s="24">
        <f t="shared" si="270"/>
        <v>0.23266999999999999</v>
      </c>
      <c r="G8695" s="24">
        <v>0.23266999999999999</v>
      </c>
      <c r="I8695" s="23"/>
      <c r="J8695" s="23">
        <v>150</v>
      </c>
      <c r="K8695" s="23"/>
    </row>
    <row r="8696" spans="1:11" ht="12.75" customHeight="1" x14ac:dyDescent="0.25">
      <c r="A8696" s="20">
        <f t="shared" si="271"/>
        <v>43248.958333312265</v>
      </c>
      <c r="B8696" s="21">
        <v>3.1786699999999999</v>
      </c>
      <c r="C8696" s="22">
        <v>0.50044</v>
      </c>
      <c r="D8696" s="21">
        <v>7.8239599999999996</v>
      </c>
      <c r="E8696" s="21"/>
      <c r="F8696" s="24">
        <f t="shared" si="270"/>
        <v>3.1786699999999999</v>
      </c>
      <c r="G8696" s="24">
        <v>3.1786699999999999</v>
      </c>
      <c r="I8696" s="23"/>
      <c r="J8696" s="23">
        <v>150</v>
      </c>
      <c r="K8696" s="23"/>
    </row>
    <row r="8697" spans="1:11" ht="12.75" customHeight="1" x14ac:dyDescent="0.25">
      <c r="A8697" s="20">
        <f t="shared" si="271"/>
        <v>43248.999999978929</v>
      </c>
      <c r="B8697" s="21">
        <v>6</v>
      </c>
      <c r="C8697" s="22">
        <v>0.49386999999999998</v>
      </c>
      <c r="D8697" s="21">
        <v>318.19690000000003</v>
      </c>
      <c r="E8697" s="21"/>
      <c r="F8697" s="24">
        <f t="shared" si="270"/>
        <v>6</v>
      </c>
      <c r="G8697" s="24">
        <v>6</v>
      </c>
      <c r="I8697" s="23"/>
      <c r="J8697" s="23">
        <v>150</v>
      </c>
      <c r="K8697" s="23"/>
    </row>
    <row r="8698" spans="1:11" ht="12.75" customHeight="1" x14ac:dyDescent="0.25">
      <c r="A8698" s="20">
        <f t="shared" si="271"/>
        <v>43249.041666645593</v>
      </c>
      <c r="B8698" s="21">
        <v>8.9513999999999996</v>
      </c>
      <c r="C8698" s="22">
        <v>0.31713999999999998</v>
      </c>
      <c r="D8698" s="21">
        <v>89.075249999999997</v>
      </c>
      <c r="E8698" s="21"/>
      <c r="F8698" s="24">
        <f t="shared" si="270"/>
        <v>8.9513999999999996</v>
      </c>
      <c r="G8698" s="24">
        <v>8.9513999999999996</v>
      </c>
      <c r="I8698" s="23">
        <f>COUNTIF(G8698:G8721,"&gt;150")</f>
        <v>0</v>
      </c>
      <c r="J8698" s="23">
        <v>150</v>
      </c>
      <c r="K8698" s="23"/>
    </row>
    <row r="8699" spans="1:11" ht="12.75" customHeight="1" x14ac:dyDescent="0.25">
      <c r="A8699" s="20">
        <f t="shared" si="271"/>
        <v>43249.083333312257</v>
      </c>
      <c r="B8699" s="21">
        <v>0.51066999999999996</v>
      </c>
      <c r="C8699" s="22">
        <v>0.31974999999999998</v>
      </c>
      <c r="D8699" s="21">
        <v>117.7663</v>
      </c>
      <c r="E8699" s="21"/>
      <c r="F8699" s="24">
        <f t="shared" si="270"/>
        <v>0.51066999999999996</v>
      </c>
      <c r="G8699" s="24">
        <v>0.51066999999999996</v>
      </c>
      <c r="I8699" s="23"/>
      <c r="J8699" s="23">
        <v>150</v>
      </c>
      <c r="K8699" s="23"/>
    </row>
    <row r="8700" spans="1:11" ht="12.75" customHeight="1" x14ac:dyDescent="0.25">
      <c r="A8700" s="20">
        <f t="shared" si="271"/>
        <v>43249.124999978922</v>
      </c>
      <c r="B8700" s="21">
        <v>1.6358299999999999</v>
      </c>
      <c r="C8700" s="22">
        <v>0.34253</v>
      </c>
      <c r="D8700" s="21">
        <v>73.654200000000003</v>
      </c>
      <c r="E8700" s="21"/>
      <c r="F8700" s="24">
        <f t="shared" si="270"/>
        <v>1.6358299999999999</v>
      </c>
      <c r="G8700" s="24">
        <v>1.6358299999999999</v>
      </c>
      <c r="I8700" s="23"/>
      <c r="J8700" s="23">
        <v>150</v>
      </c>
      <c r="K8700" s="23"/>
    </row>
    <row r="8701" spans="1:11" ht="12.75" customHeight="1" x14ac:dyDescent="0.25">
      <c r="A8701" s="20">
        <f t="shared" si="271"/>
        <v>43249.166666645586</v>
      </c>
      <c r="B8701" s="21">
        <v>3.75583</v>
      </c>
      <c r="C8701" s="22">
        <v>0.32823999999999998</v>
      </c>
      <c r="D8701" s="21">
        <v>137.6438</v>
      </c>
      <c r="E8701" s="21"/>
      <c r="F8701" s="24">
        <f t="shared" si="270"/>
        <v>3.75583</v>
      </c>
      <c r="G8701" s="24">
        <v>3.75583</v>
      </c>
      <c r="I8701" s="23"/>
      <c r="J8701" s="23">
        <v>150</v>
      </c>
      <c r="K8701" s="23"/>
    </row>
    <row r="8702" spans="1:11" ht="12.75" customHeight="1" x14ac:dyDescent="0.25">
      <c r="A8702" s="20">
        <f t="shared" si="271"/>
        <v>43249.20833331225</v>
      </c>
      <c r="B8702" s="21">
        <v>-2.7343299999999999</v>
      </c>
      <c r="C8702" s="22">
        <v>0.12129</v>
      </c>
      <c r="D8702" s="21">
        <v>215.64099999999999</v>
      </c>
      <c r="E8702" s="21"/>
      <c r="F8702" s="24" t="str">
        <f t="shared" si="270"/>
        <v/>
      </c>
      <c r="G8702" s="24" t="s">
        <v>189</v>
      </c>
      <c r="I8702" s="23"/>
      <c r="J8702" s="23">
        <v>150</v>
      </c>
      <c r="K8702" s="23"/>
    </row>
    <row r="8703" spans="1:11" ht="12.75" customHeight="1" x14ac:dyDescent="0.25">
      <c r="A8703" s="20">
        <f t="shared" si="271"/>
        <v>43249.249999978914</v>
      </c>
      <c r="B8703" s="21">
        <v>4.9431700000000003</v>
      </c>
      <c r="C8703" s="22">
        <v>0.37658999999999998</v>
      </c>
      <c r="D8703" s="21">
        <v>79.521159999999995</v>
      </c>
      <c r="E8703" s="21"/>
      <c r="F8703" s="24">
        <f t="shared" si="270"/>
        <v>4.9431700000000003</v>
      </c>
      <c r="G8703" s="24">
        <v>4.9431700000000003</v>
      </c>
      <c r="I8703" s="23"/>
      <c r="J8703" s="23">
        <v>150</v>
      </c>
      <c r="K8703" s="23"/>
    </row>
    <row r="8704" spans="1:11" ht="12.75" customHeight="1" x14ac:dyDescent="0.25">
      <c r="A8704" s="20">
        <f t="shared" si="271"/>
        <v>43249.291666645579</v>
      </c>
      <c r="B8704" s="21">
        <v>10.714829999999999</v>
      </c>
      <c r="C8704" s="22">
        <v>0.31101000000000001</v>
      </c>
      <c r="D8704" s="21">
        <v>304.56569999999999</v>
      </c>
      <c r="E8704" s="21"/>
      <c r="F8704" s="24">
        <f t="shared" si="270"/>
        <v>10.714829999999999</v>
      </c>
      <c r="G8704" s="24">
        <v>10.714829999999999</v>
      </c>
      <c r="I8704" s="23"/>
      <c r="J8704" s="23">
        <v>150</v>
      </c>
      <c r="K8704" s="23"/>
    </row>
    <row r="8705" spans="1:11" ht="12.75" customHeight="1" x14ac:dyDescent="0.25">
      <c r="A8705" s="20">
        <f t="shared" si="271"/>
        <v>43249.333333312243</v>
      </c>
      <c r="B8705" s="21">
        <v>21.536829999999998</v>
      </c>
      <c r="C8705" s="22">
        <v>0.30005999999999999</v>
      </c>
      <c r="D8705" s="21">
        <v>118.2201</v>
      </c>
      <c r="E8705" s="21"/>
      <c r="F8705" s="24">
        <f t="shared" si="270"/>
        <v>21.536829999999998</v>
      </c>
      <c r="G8705" s="24">
        <v>21.536829999999998</v>
      </c>
      <c r="I8705" s="23"/>
      <c r="J8705" s="23">
        <v>150</v>
      </c>
      <c r="K8705" s="23"/>
    </row>
    <row r="8706" spans="1:11" ht="12.75" customHeight="1" x14ac:dyDescent="0.25">
      <c r="A8706" s="20">
        <f t="shared" si="271"/>
        <v>43249.374999978907</v>
      </c>
      <c r="B8706" s="21">
        <v>-2.3530000000000002</v>
      </c>
      <c r="C8706" s="22">
        <v>0.40870000000000001</v>
      </c>
      <c r="D8706" s="21">
        <v>117.06740000000001</v>
      </c>
      <c r="E8706" s="21"/>
      <c r="F8706" s="24" t="str">
        <f t="shared" si="270"/>
        <v/>
      </c>
      <c r="G8706" s="24" t="s">
        <v>189</v>
      </c>
      <c r="I8706" s="23"/>
      <c r="J8706" s="23">
        <v>150</v>
      </c>
      <c r="K8706" s="23"/>
    </row>
    <row r="8707" spans="1:11" ht="12.75" customHeight="1" x14ac:dyDescent="0.25">
      <c r="A8707" s="20">
        <f t="shared" si="271"/>
        <v>43249.416666645571</v>
      </c>
      <c r="B8707" s="21">
        <v>6.4418300000000004</v>
      </c>
      <c r="C8707" s="22">
        <v>0.74290999999999996</v>
      </c>
      <c r="D8707" s="21">
        <v>56.235109999999999</v>
      </c>
      <c r="E8707" s="21"/>
      <c r="F8707" s="24">
        <f t="shared" si="270"/>
        <v>6.4418300000000004</v>
      </c>
      <c r="G8707" s="24">
        <v>6.4418300000000004</v>
      </c>
      <c r="I8707" s="23"/>
      <c r="J8707" s="23">
        <v>150</v>
      </c>
      <c r="K8707" s="23"/>
    </row>
    <row r="8708" spans="1:11" ht="12.75" customHeight="1" x14ac:dyDescent="0.25">
      <c r="A8708" s="20">
        <f t="shared" si="271"/>
        <v>43249.458333312235</v>
      </c>
      <c r="B8708" s="21">
        <v>14.047829999999999</v>
      </c>
      <c r="C8708" s="22">
        <v>1.00444</v>
      </c>
      <c r="D8708" s="21">
        <v>70.360810000000001</v>
      </c>
      <c r="E8708" s="21"/>
      <c r="F8708" s="24">
        <f t="shared" si="270"/>
        <v>14.047829999999999</v>
      </c>
      <c r="G8708" s="24">
        <v>14.047829999999999</v>
      </c>
      <c r="I8708" s="23"/>
      <c r="J8708" s="23">
        <v>150</v>
      </c>
      <c r="K8708" s="23"/>
    </row>
    <row r="8709" spans="1:11" ht="12.75" customHeight="1" x14ac:dyDescent="0.25">
      <c r="A8709" s="20">
        <f t="shared" si="271"/>
        <v>43249.4999999789</v>
      </c>
      <c r="B8709" s="21">
        <v>12.70717</v>
      </c>
      <c r="C8709" s="22">
        <v>2.1125600000000002</v>
      </c>
      <c r="D8709" s="21">
        <v>172.26599999999999</v>
      </c>
      <c r="E8709" s="21"/>
      <c r="F8709" s="24">
        <f t="shared" si="270"/>
        <v>12.70717</v>
      </c>
      <c r="G8709" s="24">
        <v>12.70717</v>
      </c>
      <c r="I8709" s="23"/>
      <c r="J8709" s="23">
        <v>150</v>
      </c>
      <c r="K8709" s="23"/>
    </row>
    <row r="8710" spans="1:11" ht="12.75" customHeight="1" x14ac:dyDescent="0.25">
      <c r="A8710" s="20">
        <f t="shared" si="271"/>
        <v>43249.541666645564</v>
      </c>
      <c r="B8710" s="21">
        <v>10.656330000000001</v>
      </c>
      <c r="C8710" s="22">
        <v>2.1015100000000002</v>
      </c>
      <c r="D8710" s="21">
        <v>184.95849999999999</v>
      </c>
      <c r="E8710" s="21"/>
      <c r="F8710" s="24">
        <f t="shared" si="270"/>
        <v>10.656330000000001</v>
      </c>
      <c r="G8710" s="24">
        <v>10.656330000000001</v>
      </c>
      <c r="I8710" s="23"/>
      <c r="J8710" s="23">
        <v>150</v>
      </c>
      <c r="K8710" s="23"/>
    </row>
    <row r="8711" spans="1:11" ht="12.75" customHeight="1" x14ac:dyDescent="0.25">
      <c r="A8711" s="20">
        <f t="shared" si="271"/>
        <v>43249.583333312228</v>
      </c>
      <c r="B8711" s="21">
        <v>10.9115</v>
      </c>
      <c r="C8711" s="22">
        <v>1.9856199999999999</v>
      </c>
      <c r="D8711" s="21">
        <v>178.4469</v>
      </c>
      <c r="E8711" s="21"/>
      <c r="F8711" s="24">
        <f t="shared" si="270"/>
        <v>10.9115</v>
      </c>
      <c r="G8711" s="24">
        <v>10.9115</v>
      </c>
      <c r="I8711" s="23"/>
      <c r="J8711" s="23">
        <v>150</v>
      </c>
      <c r="K8711" s="23"/>
    </row>
    <row r="8712" spans="1:11" ht="12.75" customHeight="1" x14ac:dyDescent="0.25">
      <c r="A8712" s="20">
        <f t="shared" si="271"/>
        <v>43249.624999978892</v>
      </c>
      <c r="B8712" s="21">
        <v>11.837669999999999</v>
      </c>
      <c r="C8712" s="22">
        <v>2.4812599999999998</v>
      </c>
      <c r="D8712" s="21">
        <v>184.72800000000001</v>
      </c>
      <c r="E8712" s="21"/>
      <c r="F8712" s="24">
        <f t="shared" si="270"/>
        <v>11.837669999999999</v>
      </c>
      <c r="G8712" s="24">
        <v>11.837669999999999</v>
      </c>
      <c r="I8712" s="23"/>
      <c r="J8712" s="23">
        <v>150</v>
      </c>
      <c r="K8712" s="23"/>
    </row>
    <row r="8713" spans="1:11" ht="12.75" customHeight="1" x14ac:dyDescent="0.25">
      <c r="A8713" s="20">
        <f t="shared" si="271"/>
        <v>43249.666666645557</v>
      </c>
      <c r="B8713" s="21">
        <v>23.74267</v>
      </c>
      <c r="C8713" s="22">
        <v>2.1058599999999998</v>
      </c>
      <c r="D8713" s="21">
        <v>181.47980000000001</v>
      </c>
      <c r="E8713" s="21"/>
      <c r="F8713" s="24">
        <f t="shared" si="270"/>
        <v>23.74267</v>
      </c>
      <c r="G8713" s="24">
        <v>23.74267</v>
      </c>
      <c r="I8713" s="23"/>
      <c r="J8713" s="23">
        <v>150</v>
      </c>
      <c r="K8713" s="23"/>
    </row>
    <row r="8714" spans="1:11" ht="12.75" customHeight="1" x14ac:dyDescent="0.25">
      <c r="A8714" s="20">
        <f t="shared" si="271"/>
        <v>43249.708333312221</v>
      </c>
      <c r="B8714" s="21">
        <v>35.343829999999997</v>
      </c>
      <c r="C8714" s="22">
        <v>1.5223599999999999</v>
      </c>
      <c r="D8714" s="21">
        <v>203.60489999999999</v>
      </c>
      <c r="E8714" s="21"/>
      <c r="F8714" s="24">
        <f t="shared" si="270"/>
        <v>35.343829999999997</v>
      </c>
      <c r="G8714" s="24">
        <v>35.343829999999997</v>
      </c>
      <c r="I8714" s="23"/>
      <c r="J8714" s="23">
        <v>150</v>
      </c>
      <c r="K8714" s="23"/>
    </row>
    <row r="8715" spans="1:11" ht="12.75" customHeight="1" x14ac:dyDescent="0.25">
      <c r="A8715" s="20">
        <f t="shared" si="271"/>
        <v>43249.749999978885</v>
      </c>
      <c r="B8715" s="21">
        <v>42.278669999999998</v>
      </c>
      <c r="C8715" s="22">
        <v>0.52214000000000005</v>
      </c>
      <c r="D8715" s="21">
        <v>322.75819999999999</v>
      </c>
      <c r="E8715" s="21"/>
      <c r="F8715" s="24">
        <f t="shared" ref="F8715:F8769" si="272">IF(AND(B8715&gt;0,ISNUMBER(B8715)),B8715,"")</f>
        <v>42.278669999999998</v>
      </c>
      <c r="G8715" s="24">
        <v>42.278669999999998</v>
      </c>
      <c r="I8715" s="23"/>
      <c r="J8715" s="23">
        <v>150</v>
      </c>
      <c r="K8715" s="23"/>
    </row>
    <row r="8716" spans="1:11" ht="12.75" customHeight="1" x14ac:dyDescent="0.25">
      <c r="A8716" s="20">
        <f t="shared" ref="A8716:A8769" si="273">A8715+1/24</f>
        <v>43249.791666645549</v>
      </c>
      <c r="B8716" s="21">
        <v>21.077670000000001</v>
      </c>
      <c r="C8716" s="22">
        <v>0.43067</v>
      </c>
      <c r="D8716" s="21">
        <v>355.79520000000002</v>
      </c>
      <c r="E8716" s="21"/>
      <c r="F8716" s="24">
        <f t="shared" si="272"/>
        <v>21.077670000000001</v>
      </c>
      <c r="G8716" s="24">
        <v>21.077670000000001</v>
      </c>
      <c r="I8716" s="23"/>
      <c r="J8716" s="23">
        <v>150</v>
      </c>
      <c r="K8716" s="23"/>
    </row>
    <row r="8717" spans="1:11" ht="12.75" customHeight="1" x14ac:dyDescent="0.25">
      <c r="A8717" s="20">
        <f t="shared" si="273"/>
        <v>43249.833333312214</v>
      </c>
      <c r="B8717" s="21">
        <v>11.00783</v>
      </c>
      <c r="C8717" s="22">
        <v>0.35303000000000001</v>
      </c>
      <c r="D8717" s="21">
        <v>341.53269999999998</v>
      </c>
      <c r="E8717" s="21"/>
      <c r="F8717" s="24">
        <f t="shared" si="272"/>
        <v>11.00783</v>
      </c>
      <c r="G8717" s="24">
        <v>11.00783</v>
      </c>
      <c r="I8717" s="23"/>
      <c r="J8717" s="23">
        <v>150</v>
      </c>
      <c r="K8717" s="23"/>
    </row>
    <row r="8718" spans="1:11" ht="12.75" customHeight="1" x14ac:dyDescent="0.25">
      <c r="A8718" s="20">
        <f t="shared" si="273"/>
        <v>43249.874999978878</v>
      </c>
      <c r="B8718" s="21">
        <v>5.7226699999999999</v>
      </c>
      <c r="C8718" s="22">
        <v>0.32746999999999998</v>
      </c>
      <c r="D8718" s="21">
        <v>42.651980000000002</v>
      </c>
      <c r="E8718" s="21"/>
      <c r="F8718" s="24">
        <f t="shared" si="272"/>
        <v>5.7226699999999999</v>
      </c>
      <c r="G8718" s="24">
        <v>5.7226699999999999</v>
      </c>
      <c r="I8718" s="23"/>
      <c r="J8718" s="23">
        <v>150</v>
      </c>
      <c r="K8718" s="23"/>
    </row>
    <row r="8719" spans="1:11" ht="12.75" customHeight="1" x14ac:dyDescent="0.25">
      <c r="A8719" s="20">
        <f t="shared" si="273"/>
        <v>43249.916666645542</v>
      </c>
      <c r="B8719" s="21">
        <v>2.0616699999999999</v>
      </c>
      <c r="C8719" s="22">
        <v>0.26080999999999999</v>
      </c>
      <c r="D8719" s="21">
        <v>21.617429999999999</v>
      </c>
      <c r="E8719" s="21"/>
      <c r="F8719" s="24">
        <f t="shared" si="272"/>
        <v>2.0616699999999999</v>
      </c>
      <c r="G8719" s="24">
        <v>2.0616699999999999</v>
      </c>
      <c r="I8719" s="23"/>
      <c r="J8719" s="23">
        <v>150</v>
      </c>
      <c r="K8719" s="23"/>
    </row>
    <row r="8720" spans="1:11" ht="12.75" customHeight="1" x14ac:dyDescent="0.25">
      <c r="A8720" s="20">
        <f t="shared" si="273"/>
        <v>43249.958333312206</v>
      </c>
      <c r="B8720" s="21">
        <v>1.55233</v>
      </c>
      <c r="C8720" s="22">
        <v>0.33149000000000001</v>
      </c>
      <c r="D8720" s="21">
        <v>106.4156</v>
      </c>
      <c r="E8720" s="21"/>
      <c r="F8720" s="24">
        <f t="shared" si="272"/>
        <v>1.55233</v>
      </c>
      <c r="G8720" s="24">
        <v>1.55233</v>
      </c>
      <c r="I8720" s="23"/>
      <c r="J8720" s="23">
        <v>150</v>
      </c>
      <c r="K8720" s="23"/>
    </row>
    <row r="8721" spans="1:11" ht="12.75" customHeight="1" x14ac:dyDescent="0.25">
      <c r="A8721" s="20">
        <f t="shared" si="273"/>
        <v>43249.999999978871</v>
      </c>
      <c r="B8721" s="21">
        <v>3.5419999999999998</v>
      </c>
      <c r="C8721" s="22">
        <v>0.2636</v>
      </c>
      <c r="D8721" s="21">
        <v>111.4726</v>
      </c>
      <c r="E8721" s="21"/>
      <c r="F8721" s="24">
        <f t="shared" si="272"/>
        <v>3.5419999999999998</v>
      </c>
      <c r="G8721" s="24">
        <v>3.5419999999999998</v>
      </c>
      <c r="J8721" s="23">
        <v>150</v>
      </c>
      <c r="K8721" s="23"/>
    </row>
    <row r="8722" spans="1:11" ht="12.75" customHeight="1" x14ac:dyDescent="0.25">
      <c r="A8722" s="20">
        <f t="shared" si="273"/>
        <v>43250.041666645535</v>
      </c>
      <c r="B8722" s="21">
        <v>1.5307500000000001</v>
      </c>
      <c r="C8722" s="22">
        <v>0.34925</v>
      </c>
      <c r="D8722" s="21">
        <v>123.56180000000001</v>
      </c>
      <c r="E8722" s="21"/>
      <c r="F8722" s="24">
        <f t="shared" si="272"/>
        <v>1.5307500000000001</v>
      </c>
      <c r="G8722" s="24">
        <v>1.5307500000000001</v>
      </c>
      <c r="I8722" s="23">
        <f>COUNTIF(G8722:G8745,"&gt;150")</f>
        <v>0</v>
      </c>
      <c r="J8722" s="23">
        <v>150</v>
      </c>
      <c r="K8722" s="23"/>
    </row>
    <row r="8723" spans="1:11" ht="12.75" customHeight="1" x14ac:dyDescent="0.25">
      <c r="A8723" s="20">
        <f t="shared" si="273"/>
        <v>43250.083333312199</v>
      </c>
      <c r="B8723" s="21">
        <v>5.1379599999999996</v>
      </c>
      <c r="C8723" s="22">
        <v>0.25180000000000002</v>
      </c>
      <c r="D8723" s="21">
        <v>140.4101</v>
      </c>
      <c r="E8723" s="21"/>
      <c r="F8723" s="24">
        <f t="shared" si="272"/>
        <v>5.1379599999999996</v>
      </c>
      <c r="G8723" s="24">
        <v>5.1379599999999996</v>
      </c>
      <c r="I8723" s="23"/>
      <c r="J8723" s="23">
        <v>150</v>
      </c>
      <c r="K8723" s="23"/>
    </row>
    <row r="8724" spans="1:11" ht="12.75" customHeight="1" x14ac:dyDescent="0.25">
      <c r="A8724" s="20">
        <f t="shared" si="273"/>
        <v>43250.124999978863</v>
      </c>
      <c r="B8724" s="21">
        <v>-1.8265800000000001</v>
      </c>
      <c r="C8724" s="22">
        <v>0.38301000000000002</v>
      </c>
      <c r="D8724" s="21">
        <v>99.988939999999999</v>
      </c>
      <c r="E8724" s="21"/>
      <c r="F8724" s="24" t="str">
        <f t="shared" si="272"/>
        <v/>
      </c>
      <c r="G8724" s="24" t="s">
        <v>189</v>
      </c>
      <c r="I8724" s="23"/>
      <c r="J8724" s="23">
        <v>150</v>
      </c>
      <c r="K8724" s="23"/>
    </row>
    <row r="8725" spans="1:11" ht="12.75" customHeight="1" x14ac:dyDescent="0.25">
      <c r="A8725" s="20">
        <f t="shared" si="273"/>
        <v>43250.166666645528</v>
      </c>
      <c r="B8725" s="21">
        <v>1.0313300000000001</v>
      </c>
      <c r="C8725" s="22">
        <v>0.37146000000000001</v>
      </c>
      <c r="D8725" s="21">
        <v>35.862119999999997</v>
      </c>
      <c r="E8725" s="21"/>
      <c r="F8725" s="24">
        <f t="shared" si="272"/>
        <v>1.0313300000000001</v>
      </c>
      <c r="G8725" s="24">
        <v>1.0313300000000001</v>
      </c>
      <c r="I8725" s="23"/>
      <c r="J8725" s="23">
        <v>150</v>
      </c>
      <c r="K8725" s="23"/>
    </row>
    <row r="8726" spans="1:11" ht="12.75" customHeight="1" x14ac:dyDescent="0.25">
      <c r="A8726" s="20">
        <f t="shared" si="273"/>
        <v>43250.208333312192</v>
      </c>
      <c r="B8726" s="21">
        <v>1.8188800000000001</v>
      </c>
      <c r="C8726" s="22">
        <v>0.31785999999999998</v>
      </c>
      <c r="D8726" s="21">
        <v>96.503129999999999</v>
      </c>
      <c r="E8726" s="21"/>
      <c r="F8726" s="24">
        <f t="shared" si="272"/>
        <v>1.8188800000000001</v>
      </c>
      <c r="G8726" s="24">
        <v>1.8188800000000001</v>
      </c>
      <c r="I8726" s="23"/>
      <c r="J8726" s="23">
        <v>150</v>
      </c>
      <c r="K8726" s="23"/>
    </row>
    <row r="8727" spans="1:11" ht="12.75" customHeight="1" x14ac:dyDescent="0.25">
      <c r="A8727" s="20">
        <f t="shared" si="273"/>
        <v>43250.249999978856</v>
      </c>
      <c r="B8727" s="21">
        <v>-1.0656300000000001</v>
      </c>
      <c r="C8727" s="22">
        <v>0.20612</v>
      </c>
      <c r="D8727" s="21">
        <v>93.841260000000005</v>
      </c>
      <c r="E8727" s="21"/>
      <c r="F8727" s="24" t="str">
        <f t="shared" si="272"/>
        <v/>
      </c>
      <c r="G8727" s="24" t="s">
        <v>189</v>
      </c>
      <c r="I8727" s="23"/>
      <c r="J8727" s="23">
        <v>150</v>
      </c>
      <c r="K8727" s="23"/>
    </row>
    <row r="8728" spans="1:11" ht="12.75" customHeight="1" x14ac:dyDescent="0.25">
      <c r="A8728" s="20">
        <f t="shared" si="273"/>
        <v>43250.29166664552</v>
      </c>
      <c r="B8728" s="21">
        <v>6.0789600000000004</v>
      </c>
      <c r="C8728" s="22">
        <v>0.14394999999999999</v>
      </c>
      <c r="D8728" s="21">
        <v>123.77379999999999</v>
      </c>
      <c r="E8728" s="21"/>
      <c r="F8728" s="24">
        <f t="shared" si="272"/>
        <v>6.0789600000000004</v>
      </c>
      <c r="G8728" s="24">
        <v>6.0789600000000004</v>
      </c>
      <c r="I8728" s="23"/>
      <c r="J8728" s="23">
        <v>150</v>
      </c>
      <c r="K8728" s="23"/>
    </row>
    <row r="8729" spans="1:11" ht="12.75" customHeight="1" x14ac:dyDescent="0.25">
      <c r="A8729" s="20">
        <f t="shared" si="273"/>
        <v>43250.333333312185</v>
      </c>
      <c r="B8729" s="21">
        <v>14.00108</v>
      </c>
      <c r="C8729" s="22">
        <v>0.21626999999999999</v>
      </c>
      <c r="D8729" s="21">
        <v>97.84451</v>
      </c>
      <c r="E8729" s="21"/>
      <c r="F8729" s="24">
        <f t="shared" si="272"/>
        <v>14.00108</v>
      </c>
      <c r="G8729" s="24">
        <v>14.00108</v>
      </c>
      <c r="I8729" s="23"/>
      <c r="J8729" s="23">
        <v>150</v>
      </c>
      <c r="K8729" s="23"/>
    </row>
    <row r="8730" spans="1:11" ht="12.75" customHeight="1" x14ac:dyDescent="0.25">
      <c r="A8730" s="20">
        <f t="shared" si="273"/>
        <v>43250.374999978849</v>
      </c>
      <c r="B8730" s="21"/>
      <c r="C8730" s="22">
        <v>0.23926</v>
      </c>
      <c r="D8730" s="21">
        <v>63.41545</v>
      </c>
      <c r="E8730" s="21"/>
      <c r="F8730" s="24" t="str">
        <f t="shared" si="272"/>
        <v/>
      </c>
      <c r="G8730" s="24" t="s">
        <v>189</v>
      </c>
      <c r="I8730" s="23"/>
      <c r="J8730" s="23">
        <v>150</v>
      </c>
      <c r="K8730" s="23"/>
    </row>
    <row r="8731" spans="1:11" ht="12.75" customHeight="1" x14ac:dyDescent="0.25">
      <c r="A8731" s="20">
        <f t="shared" si="273"/>
        <v>43250.416666645513</v>
      </c>
      <c r="B8731" s="21">
        <v>-3.77779</v>
      </c>
      <c r="C8731" s="22">
        <v>0.20866999999999999</v>
      </c>
      <c r="D8731" s="21">
        <v>46.533340000000003</v>
      </c>
      <c r="E8731" s="21"/>
      <c r="F8731" s="24" t="str">
        <f t="shared" si="272"/>
        <v/>
      </c>
      <c r="G8731" s="24" t="s">
        <v>189</v>
      </c>
      <c r="I8731" s="23"/>
      <c r="J8731" s="23">
        <v>150</v>
      </c>
      <c r="K8731" s="23"/>
    </row>
    <row r="8732" spans="1:11" ht="12.75" customHeight="1" x14ac:dyDescent="0.25">
      <c r="A8732" s="20">
        <f t="shared" si="273"/>
        <v>43250.458333312177</v>
      </c>
      <c r="B8732" s="21">
        <v>4.8480800000000004</v>
      </c>
      <c r="C8732" s="22">
        <v>0.40399000000000002</v>
      </c>
      <c r="D8732" s="21">
        <v>60.107080000000003</v>
      </c>
      <c r="E8732" s="21"/>
      <c r="F8732" s="24">
        <f t="shared" si="272"/>
        <v>4.8480800000000004</v>
      </c>
      <c r="G8732" s="24">
        <v>4.8480800000000004</v>
      </c>
      <c r="I8732" s="23"/>
      <c r="J8732" s="23">
        <v>150</v>
      </c>
      <c r="K8732" s="23"/>
    </row>
    <row r="8733" spans="1:11" ht="12.75" customHeight="1" x14ac:dyDescent="0.25">
      <c r="A8733" s="20">
        <f t="shared" si="273"/>
        <v>43250.499999978842</v>
      </c>
      <c r="B8733" s="21">
        <v>6.8622500000000004</v>
      </c>
      <c r="C8733" s="22">
        <v>0.64163999999999999</v>
      </c>
      <c r="D8733" s="21">
        <v>114.491</v>
      </c>
      <c r="E8733" s="21"/>
      <c r="F8733" s="24">
        <f t="shared" si="272"/>
        <v>6.8622500000000004</v>
      </c>
      <c r="G8733" s="24">
        <v>6.8622500000000004</v>
      </c>
      <c r="I8733" s="23"/>
      <c r="J8733" s="23">
        <v>150</v>
      </c>
      <c r="K8733" s="23"/>
    </row>
    <row r="8734" spans="1:11" ht="12.75" customHeight="1" x14ac:dyDescent="0.25">
      <c r="A8734" s="20">
        <f t="shared" si="273"/>
        <v>43250.541666645506</v>
      </c>
      <c r="B8734" s="21">
        <v>10.66671</v>
      </c>
      <c r="C8734" s="22">
        <v>1.0136799999999999</v>
      </c>
      <c r="D8734" s="21">
        <v>161.2182</v>
      </c>
      <c r="E8734" s="21"/>
      <c r="F8734" s="24">
        <f t="shared" si="272"/>
        <v>10.66671</v>
      </c>
      <c r="G8734" s="24">
        <v>10.66671</v>
      </c>
      <c r="I8734" s="23"/>
      <c r="J8734" s="23">
        <v>150</v>
      </c>
      <c r="K8734" s="23"/>
    </row>
    <row r="8735" spans="1:11" ht="12.75" customHeight="1" x14ac:dyDescent="0.25">
      <c r="A8735" s="20">
        <f t="shared" si="273"/>
        <v>43250.58333331217</v>
      </c>
      <c r="B8735" s="21">
        <v>10.623670000000001</v>
      </c>
      <c r="C8735" s="22">
        <v>1.3623400000000001</v>
      </c>
      <c r="D8735" s="21">
        <v>173.8374</v>
      </c>
      <c r="E8735" s="21"/>
      <c r="F8735" s="24">
        <f t="shared" si="272"/>
        <v>10.623670000000001</v>
      </c>
      <c r="G8735" s="24">
        <v>10.623670000000001</v>
      </c>
      <c r="I8735" s="23"/>
      <c r="J8735" s="23">
        <v>150</v>
      </c>
      <c r="K8735" s="23"/>
    </row>
    <row r="8736" spans="1:11" ht="12.75" customHeight="1" x14ac:dyDescent="0.25">
      <c r="A8736" s="20">
        <f t="shared" si="273"/>
        <v>43250.624999978834</v>
      </c>
      <c r="B8736" s="21">
        <v>9.2934199999999993</v>
      </c>
      <c r="C8736" s="22">
        <v>2.0421399999999998</v>
      </c>
      <c r="D8736" s="21">
        <v>196.27160000000001</v>
      </c>
      <c r="E8736" s="21"/>
      <c r="F8736" s="24">
        <f t="shared" si="272"/>
        <v>9.2934199999999993</v>
      </c>
      <c r="G8736" s="24">
        <v>9.2934199999999993</v>
      </c>
      <c r="I8736" s="23"/>
      <c r="J8736" s="23">
        <v>150</v>
      </c>
      <c r="K8736" s="23"/>
    </row>
    <row r="8737" spans="1:11" ht="12.75" customHeight="1" x14ac:dyDescent="0.25">
      <c r="A8737" s="20">
        <f t="shared" si="273"/>
        <v>43250.666666645498</v>
      </c>
      <c r="B8737" s="21">
        <v>13.76679</v>
      </c>
      <c r="C8737" s="22">
        <v>1.1331800000000001</v>
      </c>
      <c r="D8737" s="21">
        <v>172.89930000000001</v>
      </c>
      <c r="E8737" s="21"/>
      <c r="F8737" s="24">
        <f t="shared" si="272"/>
        <v>13.76679</v>
      </c>
      <c r="G8737" s="24">
        <v>13.76679</v>
      </c>
      <c r="I8737" s="23"/>
      <c r="J8737" s="23">
        <v>150</v>
      </c>
      <c r="K8737" s="23"/>
    </row>
    <row r="8738" spans="1:11" ht="12.75" customHeight="1" x14ac:dyDescent="0.25">
      <c r="A8738" s="20">
        <f t="shared" si="273"/>
        <v>43250.708333312163</v>
      </c>
      <c r="B8738" s="21">
        <v>11.38973</v>
      </c>
      <c r="C8738" s="22">
        <v>1.3724400000000001</v>
      </c>
      <c r="D8738" s="21">
        <v>174.67949999999999</v>
      </c>
      <c r="E8738" s="21"/>
      <c r="F8738" s="24">
        <f t="shared" si="272"/>
        <v>11.38973</v>
      </c>
      <c r="G8738" s="24">
        <v>11.38973</v>
      </c>
      <c r="I8738" s="23"/>
      <c r="J8738" s="23">
        <v>150</v>
      </c>
      <c r="K8738" s="23"/>
    </row>
    <row r="8739" spans="1:11" ht="12.75" customHeight="1" x14ac:dyDescent="0.25">
      <c r="A8739" s="20">
        <f t="shared" si="273"/>
        <v>43250.749999978827</v>
      </c>
      <c r="B8739" s="21">
        <v>23.21754</v>
      </c>
      <c r="C8739" s="22">
        <v>0.92169000000000001</v>
      </c>
      <c r="D8739" s="21">
        <v>265.97269999999997</v>
      </c>
      <c r="E8739" s="21"/>
      <c r="F8739" s="24">
        <f t="shared" si="272"/>
        <v>23.21754</v>
      </c>
      <c r="G8739" s="24">
        <v>23.21754</v>
      </c>
      <c r="I8739" s="23"/>
      <c r="J8739" s="23">
        <v>150</v>
      </c>
      <c r="K8739" s="23"/>
    </row>
    <row r="8740" spans="1:11" ht="12.75" customHeight="1" x14ac:dyDescent="0.25">
      <c r="A8740" s="20">
        <f t="shared" si="273"/>
        <v>43250.791666645491</v>
      </c>
      <c r="B8740" s="21">
        <v>11.347329999999999</v>
      </c>
      <c r="C8740" s="22">
        <v>0.36518</v>
      </c>
      <c r="D8740" s="21">
        <v>310.41649999999998</v>
      </c>
      <c r="E8740" s="21"/>
      <c r="F8740" s="24">
        <f t="shared" si="272"/>
        <v>11.347329999999999</v>
      </c>
      <c r="G8740" s="24">
        <v>11.347329999999999</v>
      </c>
      <c r="I8740" s="23"/>
      <c r="J8740" s="23">
        <v>150</v>
      </c>
      <c r="K8740" s="23"/>
    </row>
    <row r="8741" spans="1:11" ht="12.75" customHeight="1" x14ac:dyDescent="0.25">
      <c r="A8741" s="20">
        <f t="shared" si="273"/>
        <v>43250.833333312155</v>
      </c>
      <c r="B8741" s="21">
        <v>1.8786700000000001</v>
      </c>
      <c r="C8741" s="22">
        <v>0.35981000000000002</v>
      </c>
      <c r="D8741" s="21">
        <v>358.875</v>
      </c>
      <c r="E8741" s="21"/>
      <c r="F8741" s="24">
        <f t="shared" si="272"/>
        <v>1.8786700000000001</v>
      </c>
      <c r="G8741" s="24">
        <v>1.8786700000000001</v>
      </c>
      <c r="I8741" s="23"/>
      <c r="J8741" s="23">
        <v>150</v>
      </c>
      <c r="K8741" s="23"/>
    </row>
    <row r="8742" spans="1:11" ht="12.75" customHeight="1" x14ac:dyDescent="0.25">
      <c r="A8742" s="20">
        <f t="shared" si="273"/>
        <v>43250.87499997882</v>
      </c>
      <c r="B8742" s="21">
        <v>3.492</v>
      </c>
      <c r="C8742" s="22">
        <v>0.2157</v>
      </c>
      <c r="D8742" s="21">
        <v>51.918559999999999</v>
      </c>
      <c r="E8742" s="21"/>
      <c r="F8742" s="24">
        <f t="shared" si="272"/>
        <v>3.492</v>
      </c>
      <c r="G8742" s="24">
        <v>3.492</v>
      </c>
      <c r="I8742" s="23"/>
      <c r="J8742" s="23">
        <v>150</v>
      </c>
      <c r="K8742" s="23"/>
    </row>
    <row r="8743" spans="1:11" ht="12.75" customHeight="1" x14ac:dyDescent="0.25">
      <c r="A8743" s="20">
        <f t="shared" si="273"/>
        <v>43250.916666645484</v>
      </c>
      <c r="B8743" s="21">
        <v>2.2835000000000001</v>
      </c>
      <c r="C8743" s="22">
        <v>0.24740999999999999</v>
      </c>
      <c r="D8743" s="21">
        <v>14.72176</v>
      </c>
      <c r="E8743" s="21"/>
      <c r="F8743" s="24">
        <f t="shared" si="272"/>
        <v>2.2835000000000001</v>
      </c>
      <c r="G8743" s="24">
        <v>2.2835000000000001</v>
      </c>
      <c r="I8743" s="23"/>
      <c r="J8743" s="23">
        <v>150</v>
      </c>
      <c r="K8743" s="23"/>
    </row>
    <row r="8744" spans="1:11" ht="12.75" customHeight="1" x14ac:dyDescent="0.25">
      <c r="A8744" s="20">
        <f t="shared" si="273"/>
        <v>43250.958333312148</v>
      </c>
      <c r="B8744" s="21">
        <v>3.2951700000000002</v>
      </c>
      <c r="C8744" s="22">
        <v>0.24218999999999999</v>
      </c>
      <c r="D8744" s="21">
        <v>73.120829999999998</v>
      </c>
      <c r="E8744" s="21"/>
      <c r="F8744" s="24">
        <f t="shared" si="272"/>
        <v>3.2951700000000002</v>
      </c>
      <c r="G8744" s="24">
        <v>3.2951700000000002</v>
      </c>
      <c r="I8744" s="23"/>
      <c r="J8744" s="23">
        <v>150</v>
      </c>
      <c r="K8744" s="23"/>
    </row>
    <row r="8745" spans="1:11" ht="12.75" customHeight="1" x14ac:dyDescent="0.25">
      <c r="A8745" s="20">
        <f t="shared" si="273"/>
        <v>43250.999999978812</v>
      </c>
      <c r="B8745" s="21">
        <v>-0.73382999999999998</v>
      </c>
      <c r="C8745" s="22">
        <v>0.26679000000000003</v>
      </c>
      <c r="D8745" s="21">
        <v>325.02170000000001</v>
      </c>
      <c r="E8745" s="21"/>
      <c r="F8745" s="24" t="str">
        <f t="shared" si="272"/>
        <v/>
      </c>
      <c r="G8745" s="24" t="s">
        <v>189</v>
      </c>
      <c r="I8745" s="23"/>
      <c r="J8745" s="23">
        <v>150</v>
      </c>
      <c r="K8745" s="23"/>
    </row>
    <row r="8746" spans="1:11" ht="12.75" customHeight="1" x14ac:dyDescent="0.25">
      <c r="A8746" s="20">
        <f t="shared" si="273"/>
        <v>43251.041666645477</v>
      </c>
      <c r="B8746" s="21">
        <v>6.1050000000000004</v>
      </c>
      <c r="C8746" s="22">
        <v>0.30768000000000001</v>
      </c>
      <c r="D8746" s="21">
        <v>92.588290000000001</v>
      </c>
      <c r="E8746" s="21"/>
      <c r="F8746" s="24">
        <f t="shared" si="272"/>
        <v>6.1050000000000004</v>
      </c>
      <c r="G8746" s="24">
        <v>6.1050000000000004</v>
      </c>
      <c r="I8746" s="23">
        <f>COUNTIF(G8746:G8769,"&gt;150")</f>
        <v>0</v>
      </c>
      <c r="J8746" s="23">
        <v>150</v>
      </c>
      <c r="K8746" s="23"/>
    </row>
    <row r="8747" spans="1:11" ht="12.75" customHeight="1" x14ac:dyDescent="0.25">
      <c r="A8747" s="20">
        <f t="shared" si="273"/>
        <v>43251.083333312141</v>
      </c>
      <c r="B8747" s="21">
        <v>1.1157600000000001</v>
      </c>
      <c r="C8747" s="22">
        <v>0.23968999999999999</v>
      </c>
      <c r="D8747" s="21">
        <v>337.01029999999997</v>
      </c>
      <c r="E8747" s="21"/>
      <c r="F8747" s="24">
        <f t="shared" si="272"/>
        <v>1.1157600000000001</v>
      </c>
      <c r="G8747" s="24">
        <v>1.1157600000000001</v>
      </c>
      <c r="I8747" s="23"/>
      <c r="J8747" s="23">
        <v>150</v>
      </c>
      <c r="K8747" s="23"/>
    </row>
    <row r="8748" spans="1:11" ht="12.75" customHeight="1" x14ac:dyDescent="0.25">
      <c r="A8748" s="20">
        <f t="shared" si="273"/>
        <v>43251.124999978805</v>
      </c>
      <c r="B8748" s="21">
        <v>2.40483</v>
      </c>
      <c r="C8748" s="22">
        <v>0.23083999999999999</v>
      </c>
      <c r="D8748" s="21">
        <v>57.377380000000002</v>
      </c>
      <c r="E8748" s="21"/>
      <c r="F8748" s="24">
        <f t="shared" si="272"/>
        <v>2.40483</v>
      </c>
      <c r="G8748" s="24">
        <v>2.40483</v>
      </c>
      <c r="I8748" s="23"/>
      <c r="J8748" s="23">
        <v>150</v>
      </c>
      <c r="K8748" s="23"/>
    </row>
    <row r="8749" spans="1:11" ht="12.75" customHeight="1" x14ac:dyDescent="0.25">
      <c r="A8749" s="20">
        <f t="shared" si="273"/>
        <v>43251.166666645469</v>
      </c>
      <c r="B8749" s="21">
        <v>3.7358799999999999</v>
      </c>
      <c r="C8749" s="22">
        <v>0.17965</v>
      </c>
      <c r="D8749" s="21">
        <v>96.697659999999999</v>
      </c>
      <c r="E8749" s="21"/>
      <c r="F8749" s="24">
        <f t="shared" si="272"/>
        <v>3.7358799999999999</v>
      </c>
      <c r="G8749" s="24">
        <v>3.7358799999999999</v>
      </c>
      <c r="I8749" s="23"/>
      <c r="J8749" s="23">
        <v>150</v>
      </c>
      <c r="K8749" s="23"/>
    </row>
    <row r="8750" spans="1:11" ht="12.75" customHeight="1" x14ac:dyDescent="0.25">
      <c r="A8750" s="20">
        <f t="shared" si="273"/>
        <v>43251.208333312134</v>
      </c>
      <c r="B8750" s="21">
        <v>2.4315000000000002</v>
      </c>
      <c r="C8750" s="22">
        <v>0.19295999999999999</v>
      </c>
      <c r="D8750" s="21">
        <v>143.6438</v>
      </c>
      <c r="E8750" s="21"/>
      <c r="F8750" s="24">
        <f t="shared" si="272"/>
        <v>2.4315000000000002</v>
      </c>
      <c r="G8750" s="24">
        <v>2.4315000000000002</v>
      </c>
      <c r="I8750" s="23"/>
      <c r="J8750" s="23">
        <v>150</v>
      </c>
      <c r="K8750" s="23"/>
    </row>
    <row r="8751" spans="1:11" ht="12.75" customHeight="1" x14ac:dyDescent="0.25">
      <c r="A8751" s="20">
        <f t="shared" si="273"/>
        <v>43251.249999978798</v>
      </c>
      <c r="B8751" s="21">
        <v>3.40808</v>
      </c>
      <c r="C8751" s="22">
        <v>0.23863999999999999</v>
      </c>
      <c r="D8751" s="21">
        <v>346.51369999999997</v>
      </c>
      <c r="E8751" s="21"/>
      <c r="F8751" s="24">
        <f t="shared" si="272"/>
        <v>3.40808</v>
      </c>
      <c r="G8751" s="24">
        <v>3.40808</v>
      </c>
      <c r="I8751" s="23"/>
      <c r="J8751" s="23">
        <v>150</v>
      </c>
      <c r="K8751" s="23"/>
    </row>
    <row r="8752" spans="1:11" ht="12.75" customHeight="1" x14ac:dyDescent="0.25">
      <c r="A8752" s="20">
        <f t="shared" si="273"/>
        <v>43251.291666645462</v>
      </c>
      <c r="B8752" s="21">
        <v>6.6798299999999999</v>
      </c>
      <c r="C8752" s="22">
        <v>0.63207000000000002</v>
      </c>
      <c r="D8752" s="21">
        <v>44.069569999999999</v>
      </c>
      <c r="E8752" s="21"/>
      <c r="F8752" s="24">
        <f t="shared" si="272"/>
        <v>6.6798299999999999</v>
      </c>
      <c r="G8752" s="24">
        <v>6.6798299999999999</v>
      </c>
      <c r="I8752" s="23"/>
      <c r="J8752" s="23">
        <v>150</v>
      </c>
      <c r="K8752" s="23"/>
    </row>
    <row r="8753" spans="1:11" ht="12.75" customHeight="1" x14ac:dyDescent="0.25">
      <c r="A8753" s="20">
        <f t="shared" si="273"/>
        <v>43251.333333312126</v>
      </c>
      <c r="B8753" s="21">
        <v>8.5158799999999992</v>
      </c>
      <c r="C8753" s="22">
        <v>1.4055500000000001</v>
      </c>
      <c r="D8753" s="21">
        <v>328.97250000000003</v>
      </c>
      <c r="E8753" s="21"/>
      <c r="F8753" s="24">
        <f t="shared" si="272"/>
        <v>8.5158799999999992</v>
      </c>
      <c r="G8753" s="24">
        <v>8.5158799999999992</v>
      </c>
      <c r="I8753" s="23"/>
      <c r="J8753" s="23">
        <v>150</v>
      </c>
      <c r="K8753" s="23"/>
    </row>
    <row r="8754" spans="1:11" ht="12.75" customHeight="1" x14ac:dyDescent="0.25">
      <c r="A8754" s="20">
        <f t="shared" si="273"/>
        <v>43251.374999978791</v>
      </c>
      <c r="B8754" s="21">
        <v>-3.35629</v>
      </c>
      <c r="C8754" s="22">
        <v>0.97</v>
      </c>
      <c r="D8754" s="21">
        <v>125.8389</v>
      </c>
      <c r="E8754" s="21"/>
      <c r="F8754" s="24" t="str">
        <f t="shared" si="272"/>
        <v/>
      </c>
      <c r="G8754" s="24" t="s">
        <v>189</v>
      </c>
      <c r="I8754" s="23"/>
      <c r="J8754" s="23">
        <v>150</v>
      </c>
      <c r="K8754" s="23"/>
    </row>
    <row r="8755" spans="1:11" ht="12.75" customHeight="1" x14ac:dyDescent="0.25">
      <c r="A8755" s="20">
        <f t="shared" si="273"/>
        <v>43251.416666645455</v>
      </c>
      <c r="B8755" s="21">
        <v>1.85042</v>
      </c>
      <c r="C8755" s="22">
        <v>0.37434000000000001</v>
      </c>
      <c r="D8755" s="21">
        <v>69.890780000000007</v>
      </c>
      <c r="E8755" s="21"/>
      <c r="F8755" s="24">
        <f t="shared" si="272"/>
        <v>1.85042</v>
      </c>
      <c r="G8755" s="24">
        <v>1.85042</v>
      </c>
      <c r="I8755" s="23"/>
      <c r="J8755" s="23">
        <v>150</v>
      </c>
      <c r="K8755" s="23"/>
    </row>
    <row r="8756" spans="1:11" ht="12.75" customHeight="1" x14ac:dyDescent="0.25">
      <c r="A8756" s="20">
        <f t="shared" si="273"/>
        <v>43251.458333312119</v>
      </c>
      <c r="B8756" s="21">
        <v>4.4110800000000001</v>
      </c>
      <c r="C8756" s="22">
        <v>0.39219999999999999</v>
      </c>
      <c r="D8756" s="21">
        <v>48.258929999999999</v>
      </c>
      <c r="E8756" s="21"/>
      <c r="F8756" s="24">
        <f t="shared" si="272"/>
        <v>4.4110800000000001</v>
      </c>
      <c r="G8756" s="24">
        <v>4.4110800000000001</v>
      </c>
      <c r="I8756" s="23"/>
      <c r="J8756" s="23">
        <v>150</v>
      </c>
      <c r="K8756" s="23"/>
    </row>
    <row r="8757" spans="1:11" ht="12.75" customHeight="1" x14ac:dyDescent="0.25">
      <c r="A8757" s="20">
        <f t="shared" si="273"/>
        <v>43251.499999978783</v>
      </c>
      <c r="B8757" s="21">
        <v>12.58362</v>
      </c>
      <c r="C8757" s="22">
        <v>0.77207000000000003</v>
      </c>
      <c r="D8757" s="21">
        <v>129.96299999999999</v>
      </c>
      <c r="E8757" s="21"/>
      <c r="F8757" s="24">
        <f t="shared" si="272"/>
        <v>12.58362</v>
      </c>
      <c r="G8757" s="24">
        <v>12.58362</v>
      </c>
      <c r="I8757" s="23"/>
      <c r="J8757" s="23">
        <v>150</v>
      </c>
      <c r="K8757" s="23"/>
    </row>
    <row r="8758" spans="1:11" ht="12.75" customHeight="1" x14ac:dyDescent="0.25">
      <c r="A8758" s="20">
        <f t="shared" si="273"/>
        <v>43251.541666645448</v>
      </c>
      <c r="B8758" s="21">
        <v>11.9755</v>
      </c>
      <c r="C8758" s="22">
        <v>0.63273000000000001</v>
      </c>
      <c r="D8758" s="21">
        <v>105.4513</v>
      </c>
      <c r="E8758" s="21"/>
      <c r="F8758" s="24">
        <f t="shared" si="272"/>
        <v>11.9755</v>
      </c>
      <c r="G8758" s="24">
        <v>11.9755</v>
      </c>
      <c r="I8758" s="23"/>
      <c r="J8758" s="23">
        <v>150</v>
      </c>
      <c r="K8758" s="23"/>
    </row>
    <row r="8759" spans="1:11" ht="12.75" customHeight="1" x14ac:dyDescent="0.25">
      <c r="A8759" s="20">
        <f t="shared" si="273"/>
        <v>43251.583333312112</v>
      </c>
      <c r="B8759" s="21">
        <v>13.52646</v>
      </c>
      <c r="C8759" s="22">
        <v>0.38146000000000002</v>
      </c>
      <c r="D8759" s="21">
        <v>141.2347</v>
      </c>
      <c r="E8759" s="21"/>
      <c r="F8759" s="24">
        <f t="shared" si="272"/>
        <v>13.52646</v>
      </c>
      <c r="G8759" s="24">
        <v>13.52646</v>
      </c>
      <c r="I8759" s="23"/>
      <c r="J8759" s="23">
        <v>150</v>
      </c>
      <c r="K8759" s="23"/>
    </row>
    <row r="8760" spans="1:11" ht="12.75" customHeight="1" x14ac:dyDescent="0.25">
      <c r="A8760" s="20">
        <f t="shared" si="273"/>
        <v>43251.624999978776</v>
      </c>
      <c r="B8760" s="21">
        <v>15.48067</v>
      </c>
      <c r="C8760" s="22">
        <v>0.29570000000000002</v>
      </c>
      <c r="D8760" s="21">
        <v>152.24959999999999</v>
      </c>
      <c r="E8760" s="21"/>
      <c r="F8760" s="24">
        <f t="shared" si="272"/>
        <v>15.48067</v>
      </c>
      <c r="G8760" s="24">
        <v>15.48067</v>
      </c>
      <c r="I8760" s="23"/>
      <c r="J8760" s="23">
        <v>150</v>
      </c>
      <c r="K8760" s="23"/>
    </row>
    <row r="8761" spans="1:11" ht="12.75" customHeight="1" x14ac:dyDescent="0.25">
      <c r="A8761" s="20">
        <f t="shared" si="273"/>
        <v>43251.66666664544</v>
      </c>
      <c r="B8761" s="21">
        <v>9.2501700000000007</v>
      </c>
      <c r="C8761" s="22">
        <v>0.41421000000000002</v>
      </c>
      <c r="D8761" s="21">
        <v>128.5684</v>
      </c>
      <c r="E8761" s="21"/>
      <c r="F8761" s="24">
        <f t="shared" si="272"/>
        <v>9.2501700000000007</v>
      </c>
      <c r="G8761" s="24">
        <v>9.2501700000000007</v>
      </c>
      <c r="I8761" s="23"/>
      <c r="J8761" s="23">
        <v>150</v>
      </c>
      <c r="K8761" s="23"/>
    </row>
    <row r="8762" spans="1:11" ht="12.75" customHeight="1" x14ac:dyDescent="0.25">
      <c r="A8762" s="20">
        <f t="shared" si="273"/>
        <v>43251.708333312105</v>
      </c>
      <c r="B8762" s="21">
        <v>40.882710000000003</v>
      </c>
      <c r="C8762" s="22">
        <v>0.36582999999999999</v>
      </c>
      <c r="D8762" s="21">
        <v>34.725850000000001</v>
      </c>
      <c r="E8762" s="21"/>
      <c r="F8762" s="24">
        <f t="shared" si="272"/>
        <v>40.882710000000003</v>
      </c>
      <c r="G8762" s="24">
        <v>40.882710000000003</v>
      </c>
      <c r="I8762" s="23"/>
      <c r="J8762" s="23">
        <v>150</v>
      </c>
      <c r="K8762" s="23"/>
    </row>
    <row r="8763" spans="1:11" ht="12.75" customHeight="1" x14ac:dyDescent="0.25">
      <c r="A8763" s="20">
        <f t="shared" si="273"/>
        <v>43251.749999978769</v>
      </c>
      <c r="B8763" s="21">
        <v>65.631789999999995</v>
      </c>
      <c r="C8763" s="22">
        <v>0.31028</v>
      </c>
      <c r="D8763" s="21">
        <v>326.73750000000001</v>
      </c>
      <c r="E8763" s="21"/>
      <c r="F8763" s="24">
        <f t="shared" si="272"/>
        <v>65.631789999999995</v>
      </c>
      <c r="G8763" s="24">
        <v>65.631789999999995</v>
      </c>
      <c r="I8763" s="23"/>
      <c r="J8763" s="23">
        <v>150</v>
      </c>
      <c r="K8763" s="23"/>
    </row>
    <row r="8764" spans="1:11" ht="12.75" customHeight="1" x14ac:dyDescent="0.25">
      <c r="A8764" s="20">
        <f t="shared" si="273"/>
        <v>43251.791666645433</v>
      </c>
      <c r="B8764" s="21">
        <v>34.728960000000001</v>
      </c>
      <c r="C8764" s="22">
        <v>0.31324000000000002</v>
      </c>
      <c r="D8764" s="21">
        <v>9.5417299999999994</v>
      </c>
      <c r="E8764" s="21"/>
      <c r="F8764" s="24">
        <f t="shared" si="272"/>
        <v>34.728960000000001</v>
      </c>
      <c r="G8764" s="24">
        <v>34.728960000000001</v>
      </c>
      <c r="I8764" s="23"/>
      <c r="J8764" s="23">
        <v>150</v>
      </c>
      <c r="K8764" s="23"/>
    </row>
    <row r="8765" spans="1:11" ht="12.75" customHeight="1" x14ac:dyDescent="0.25">
      <c r="A8765" s="20">
        <f t="shared" si="273"/>
        <v>43251.833333312097</v>
      </c>
      <c r="B8765" s="21">
        <v>9.4235000000000007</v>
      </c>
      <c r="C8765" s="22">
        <v>0.51676999999999995</v>
      </c>
      <c r="D8765" s="21">
        <v>189.23949999999999</v>
      </c>
      <c r="E8765" s="21"/>
      <c r="F8765" s="24">
        <f t="shared" si="272"/>
        <v>9.4235000000000007</v>
      </c>
      <c r="G8765" s="24">
        <v>9.4235000000000007</v>
      </c>
      <c r="I8765" s="23"/>
      <c r="J8765" s="23">
        <v>150</v>
      </c>
      <c r="K8765" s="23"/>
    </row>
    <row r="8766" spans="1:11" ht="12.75" customHeight="1" x14ac:dyDescent="0.25">
      <c r="A8766" s="20">
        <f t="shared" si="273"/>
        <v>43251.874999978761</v>
      </c>
      <c r="B8766" s="21">
        <v>6.0988300000000004</v>
      </c>
      <c r="C8766" s="22">
        <v>0.31918000000000002</v>
      </c>
      <c r="D8766" s="21">
        <v>284.76369999999997</v>
      </c>
      <c r="E8766" s="21"/>
      <c r="F8766" s="24">
        <f t="shared" si="272"/>
        <v>6.0988300000000004</v>
      </c>
      <c r="G8766" s="24">
        <v>6.0988300000000004</v>
      </c>
      <c r="I8766" s="23"/>
      <c r="J8766" s="23">
        <v>150</v>
      </c>
      <c r="K8766" s="23"/>
    </row>
    <row r="8767" spans="1:11" ht="12.75" customHeight="1" x14ac:dyDescent="0.25">
      <c r="A8767" s="20">
        <f t="shared" si="273"/>
        <v>43251.916666645426</v>
      </c>
      <c r="B8767" s="21">
        <v>8.2610799999999998</v>
      </c>
      <c r="C8767" s="22">
        <v>0.1986</v>
      </c>
      <c r="D8767" s="21">
        <v>53.274479999999997</v>
      </c>
      <c r="E8767" s="21"/>
      <c r="F8767" s="24">
        <f t="shared" si="272"/>
        <v>8.2610799999999998</v>
      </c>
      <c r="G8767" s="24">
        <v>8.2610799999999998</v>
      </c>
      <c r="I8767" s="23"/>
      <c r="J8767" s="23">
        <v>150</v>
      </c>
      <c r="K8767" s="23"/>
    </row>
    <row r="8768" spans="1:11" ht="12.75" customHeight="1" x14ac:dyDescent="0.25">
      <c r="A8768" s="20">
        <f t="shared" si="273"/>
        <v>43251.95833331209</v>
      </c>
      <c r="B8768" s="21">
        <v>3.74654</v>
      </c>
      <c r="C8768" s="22">
        <v>0.23385</v>
      </c>
      <c r="D8768" s="21">
        <v>310.08249999999998</v>
      </c>
      <c r="E8768" s="21"/>
      <c r="F8768" s="24">
        <f t="shared" si="272"/>
        <v>3.74654</v>
      </c>
      <c r="G8768" s="24">
        <v>3.74654</v>
      </c>
      <c r="I8768" s="23"/>
      <c r="J8768" s="23">
        <v>150</v>
      </c>
      <c r="K8768" s="23"/>
    </row>
    <row r="8769" spans="1:11" ht="12.75" customHeight="1" x14ac:dyDescent="0.25">
      <c r="A8769" s="20">
        <f t="shared" si="273"/>
        <v>43251.999999978754</v>
      </c>
      <c r="B8769" s="21">
        <v>7.2839600000000004</v>
      </c>
      <c r="C8769" s="22">
        <v>0.23427000000000001</v>
      </c>
      <c r="D8769" s="21">
        <v>86.983149999999995</v>
      </c>
      <c r="E8769" s="21"/>
      <c r="F8769" s="24">
        <f t="shared" si="272"/>
        <v>7.2839600000000004</v>
      </c>
      <c r="G8769" s="24">
        <v>7.2839600000000004</v>
      </c>
      <c r="I8769" s="23"/>
      <c r="J8769" s="23">
        <v>150</v>
      </c>
      <c r="K8769" s="23"/>
    </row>
    <row r="8770" spans="1:11" ht="12.75" customHeight="1" x14ac:dyDescent="0.25">
      <c r="I8770" s="23"/>
    </row>
    <row r="8771" spans="1:11" ht="12.75" customHeight="1" x14ac:dyDescent="0.25">
      <c r="A8771" s="11"/>
      <c r="B8771" s="15"/>
      <c r="C8771" s="15"/>
      <c r="D8771" s="15"/>
      <c r="E8771" s="31"/>
      <c r="F8771" s="15"/>
      <c r="I8771" s="23"/>
    </row>
    <row r="8772" spans="1:11" ht="12.75" customHeight="1" x14ac:dyDescent="0.25">
      <c r="A8772" s="11"/>
      <c r="B8772" s="15"/>
      <c r="C8772" s="15"/>
      <c r="D8772" s="15"/>
      <c r="E8772" s="33"/>
      <c r="F8772" s="15"/>
      <c r="I8772" s="23"/>
    </row>
    <row r="8773" spans="1:11" ht="12.75" customHeight="1" x14ac:dyDescent="0.25">
      <c r="I8773" s="23"/>
    </row>
    <row r="8774" spans="1:11" ht="12.75" customHeight="1" x14ac:dyDescent="0.25">
      <c r="I8774" s="23"/>
    </row>
    <row r="8775" spans="1:11" ht="12.75" customHeight="1" x14ac:dyDescent="0.25">
      <c r="I8775" s="23"/>
    </row>
    <row r="8776" spans="1:11" ht="12.75" customHeight="1" x14ac:dyDescent="0.25">
      <c r="I8776" s="23"/>
    </row>
    <row r="8777" spans="1:11" ht="12.75" customHeight="1" x14ac:dyDescent="0.25">
      <c r="I8777" s="23"/>
    </row>
    <row r="8778" spans="1:11" ht="12.75" customHeight="1" x14ac:dyDescent="0.25">
      <c r="I8778" s="23"/>
    </row>
    <row r="8779" spans="1:11" ht="12.75" customHeight="1" x14ac:dyDescent="0.25">
      <c r="I8779" s="23"/>
    </row>
    <row r="8780" spans="1:11" ht="12.75" customHeight="1" x14ac:dyDescent="0.25">
      <c r="I8780" s="23"/>
    </row>
    <row r="8781" spans="1:11" ht="12.75" customHeight="1" x14ac:dyDescent="0.25">
      <c r="I8781" s="23"/>
    </row>
    <row r="8782" spans="1:11" ht="12.75" customHeight="1" x14ac:dyDescent="0.25">
      <c r="I8782" s="23"/>
    </row>
    <row r="8783" spans="1:11" ht="12.75" customHeight="1" x14ac:dyDescent="0.25">
      <c r="I8783" s="23"/>
    </row>
    <row r="8784" spans="1:11" ht="12.75" customHeight="1" x14ac:dyDescent="0.25">
      <c r="I8784" s="23"/>
    </row>
    <row r="8785" spans="9:9" ht="12.75" customHeight="1" x14ac:dyDescent="0.25">
      <c r="I8785" s="23"/>
    </row>
    <row r="8786" spans="9:9" ht="12.75" customHeight="1" x14ac:dyDescent="0.25">
      <c r="I8786" s="23"/>
    </row>
    <row r="8787" spans="9:9" ht="12.75" customHeight="1" x14ac:dyDescent="0.25">
      <c r="I8787" s="23"/>
    </row>
    <row r="8788" spans="9:9" ht="12.75" customHeight="1" x14ac:dyDescent="0.25">
      <c r="I8788" s="23"/>
    </row>
    <row r="8789" spans="9:9" ht="12.75" customHeight="1" x14ac:dyDescent="0.25">
      <c r="I8789" s="23"/>
    </row>
    <row r="8790" spans="9:9" ht="12.75" customHeight="1" x14ac:dyDescent="0.25">
      <c r="I8790" s="23"/>
    </row>
    <row r="8791" spans="9:9" ht="12.75" customHeight="1" x14ac:dyDescent="0.25">
      <c r="I8791" s="23"/>
    </row>
    <row r="8792" spans="9:9" ht="12.75" customHeight="1" x14ac:dyDescent="0.25">
      <c r="I8792" s="23"/>
    </row>
    <row r="8793" spans="9:9" ht="12.75" customHeight="1" x14ac:dyDescent="0.25">
      <c r="I8793" s="23"/>
    </row>
    <row r="8794" spans="9:9" ht="12.75" customHeight="1" x14ac:dyDescent="0.25">
      <c r="I8794" s="23"/>
    </row>
    <row r="8795" spans="9:9" ht="12.75" customHeight="1" x14ac:dyDescent="0.25">
      <c r="I8795" s="23"/>
    </row>
    <row r="8796" spans="9:9" ht="12.75" customHeight="1" x14ac:dyDescent="0.25">
      <c r="I8796" s="23"/>
    </row>
    <row r="8797" spans="9:9" ht="12.75" customHeight="1" x14ac:dyDescent="0.25">
      <c r="I8797" s="23"/>
    </row>
    <row r="8798" spans="9:9" ht="12.75" customHeight="1" x14ac:dyDescent="0.25">
      <c r="I8798" s="23"/>
    </row>
    <row r="8799" spans="9:9" ht="12.75" customHeight="1" x14ac:dyDescent="0.25">
      <c r="I8799" s="23"/>
    </row>
    <row r="8800" spans="9:9" ht="12.75" customHeight="1" x14ac:dyDescent="0.25">
      <c r="I8800" s="23"/>
    </row>
    <row r="8801" spans="9:9" ht="12.75" customHeight="1" x14ac:dyDescent="0.25">
      <c r="I8801" s="23"/>
    </row>
    <row r="8802" spans="9:9" ht="12.75" customHeight="1" x14ac:dyDescent="0.25">
      <c r="I8802" s="23"/>
    </row>
    <row r="8803" spans="9:9" ht="12.75" customHeight="1" x14ac:dyDescent="0.25">
      <c r="I8803" s="23"/>
    </row>
    <row r="8804" spans="9:9" ht="12.75" customHeight="1" x14ac:dyDescent="0.25">
      <c r="I8804" s="23"/>
    </row>
    <row r="8805" spans="9:9" ht="12.75" customHeight="1" x14ac:dyDescent="0.25">
      <c r="I8805" s="23"/>
    </row>
    <row r="8806" spans="9:9" ht="12.75" customHeight="1" x14ac:dyDescent="0.25">
      <c r="I8806" s="23"/>
    </row>
    <row r="8807" spans="9:9" ht="12.75" customHeight="1" x14ac:dyDescent="0.25">
      <c r="I8807" s="23"/>
    </row>
    <row r="8808" spans="9:9" ht="12.75" customHeight="1" x14ac:dyDescent="0.25">
      <c r="I8808" s="23"/>
    </row>
    <row r="8809" spans="9:9" ht="12.75" customHeight="1" x14ac:dyDescent="0.25">
      <c r="I8809" s="23"/>
    </row>
    <row r="8810" spans="9:9" ht="12.75" customHeight="1" x14ac:dyDescent="0.25">
      <c r="I8810" s="23"/>
    </row>
    <row r="8811" spans="9:9" ht="12.75" customHeight="1" x14ac:dyDescent="0.25">
      <c r="I8811" s="23"/>
    </row>
    <row r="8812" spans="9:9" ht="12.75" customHeight="1" x14ac:dyDescent="0.25">
      <c r="I8812" s="23"/>
    </row>
    <row r="8813" spans="9:9" ht="12.75" customHeight="1" x14ac:dyDescent="0.25">
      <c r="I8813" s="23"/>
    </row>
    <row r="8814" spans="9:9" ht="12.75" customHeight="1" x14ac:dyDescent="0.25">
      <c r="I8814" s="23"/>
    </row>
    <row r="8815" spans="9:9" ht="12.75" customHeight="1" x14ac:dyDescent="0.25">
      <c r="I8815" s="23"/>
    </row>
    <row r="8816" spans="9:9" ht="12.75" customHeight="1" x14ac:dyDescent="0.25">
      <c r="I8816" s="23"/>
    </row>
    <row r="8817" spans="9:9" ht="12.75" customHeight="1" x14ac:dyDescent="0.25">
      <c r="I8817" s="23"/>
    </row>
    <row r="8818" spans="9:9" ht="12.75" customHeight="1" x14ac:dyDescent="0.25">
      <c r="I8818" s="23"/>
    </row>
    <row r="8819" spans="9:9" ht="12.75" customHeight="1" x14ac:dyDescent="0.25">
      <c r="I8819" s="23"/>
    </row>
    <row r="8820" spans="9:9" ht="12.75" customHeight="1" x14ac:dyDescent="0.25">
      <c r="I8820" s="23"/>
    </row>
    <row r="8821" spans="9:9" ht="12.75" customHeight="1" x14ac:dyDescent="0.25">
      <c r="I8821" s="23"/>
    </row>
    <row r="8822" spans="9:9" ht="12.75" customHeight="1" x14ac:dyDescent="0.25">
      <c r="I8822" s="23"/>
    </row>
    <row r="8823" spans="9:9" ht="12.75" customHeight="1" x14ac:dyDescent="0.25">
      <c r="I8823" s="23"/>
    </row>
    <row r="8824" spans="9:9" ht="12.75" customHeight="1" x14ac:dyDescent="0.25">
      <c r="I8824" s="23"/>
    </row>
    <row r="8825" spans="9:9" ht="12.75" customHeight="1" x14ac:dyDescent="0.25">
      <c r="I8825" s="23"/>
    </row>
    <row r="8826" spans="9:9" ht="12.75" customHeight="1" x14ac:dyDescent="0.25">
      <c r="I8826" s="23"/>
    </row>
    <row r="8827" spans="9:9" ht="12.75" customHeight="1" x14ac:dyDescent="0.25">
      <c r="I8827" s="23"/>
    </row>
    <row r="8828" spans="9:9" ht="12.75" customHeight="1" x14ac:dyDescent="0.25">
      <c r="I8828" s="23"/>
    </row>
    <row r="8829" spans="9:9" ht="12.75" customHeight="1" x14ac:dyDescent="0.25">
      <c r="I8829" s="23"/>
    </row>
    <row r="8830" spans="9:9" ht="12.75" customHeight="1" x14ac:dyDescent="0.25">
      <c r="I8830" s="23"/>
    </row>
    <row r="8831" spans="9:9" ht="12.75" customHeight="1" x14ac:dyDescent="0.25">
      <c r="I8831" s="23"/>
    </row>
    <row r="8832" spans="9:9" ht="12.75" customHeight="1" x14ac:dyDescent="0.25">
      <c r="I8832" s="23"/>
    </row>
    <row r="8833" spans="9:9" ht="12.75" customHeight="1" x14ac:dyDescent="0.25">
      <c r="I8833" s="23"/>
    </row>
    <row r="8834" spans="9:9" ht="12.75" customHeight="1" x14ac:dyDescent="0.25">
      <c r="I8834" s="23"/>
    </row>
    <row r="8835" spans="9:9" ht="12.75" customHeight="1" x14ac:dyDescent="0.25">
      <c r="I8835" s="23"/>
    </row>
    <row r="8836" spans="9:9" ht="12.75" customHeight="1" x14ac:dyDescent="0.25">
      <c r="I8836" s="23"/>
    </row>
    <row r="8837" spans="9:9" ht="12.75" customHeight="1" x14ac:dyDescent="0.25">
      <c r="I8837" s="23"/>
    </row>
    <row r="8838" spans="9:9" ht="12.75" customHeight="1" x14ac:dyDescent="0.25">
      <c r="I8838" s="23"/>
    </row>
    <row r="8839" spans="9:9" ht="12.75" customHeight="1" x14ac:dyDescent="0.25">
      <c r="I8839" s="23"/>
    </row>
    <row r="8840" spans="9:9" ht="12.75" customHeight="1" x14ac:dyDescent="0.25">
      <c r="I8840" s="23"/>
    </row>
    <row r="8841" spans="9:9" ht="12.75" customHeight="1" x14ac:dyDescent="0.25">
      <c r="I8841" s="23"/>
    </row>
    <row r="8842" spans="9:9" ht="12.75" customHeight="1" x14ac:dyDescent="0.25">
      <c r="I8842" s="23"/>
    </row>
    <row r="8843" spans="9:9" ht="12.75" customHeight="1" x14ac:dyDescent="0.25">
      <c r="I8843" s="23"/>
    </row>
    <row r="8844" spans="9:9" ht="12.75" customHeight="1" x14ac:dyDescent="0.25">
      <c r="I8844" s="23"/>
    </row>
    <row r="8845" spans="9:9" ht="12.75" customHeight="1" x14ac:dyDescent="0.25">
      <c r="I8845" s="23"/>
    </row>
    <row r="8846" spans="9:9" ht="12.75" customHeight="1" x14ac:dyDescent="0.25">
      <c r="I8846" s="23"/>
    </row>
    <row r="8847" spans="9:9" ht="12.75" customHeight="1" x14ac:dyDescent="0.25">
      <c r="I8847" s="23"/>
    </row>
    <row r="8848" spans="9:9" ht="12.75" customHeight="1" x14ac:dyDescent="0.25">
      <c r="I8848" s="23"/>
    </row>
    <row r="8849" spans="9:9" ht="12.75" customHeight="1" x14ac:dyDescent="0.25">
      <c r="I8849" s="23"/>
    </row>
    <row r="8850" spans="9:9" ht="12.75" customHeight="1" x14ac:dyDescent="0.25">
      <c r="I8850" s="23"/>
    </row>
    <row r="8851" spans="9:9" ht="12.75" customHeight="1" x14ac:dyDescent="0.25">
      <c r="I8851" s="23"/>
    </row>
    <row r="8852" spans="9:9" ht="12.75" customHeight="1" x14ac:dyDescent="0.25">
      <c r="I8852" s="23"/>
    </row>
    <row r="8853" spans="9:9" ht="12.75" customHeight="1" x14ac:dyDescent="0.25">
      <c r="I8853" s="23"/>
    </row>
    <row r="8854" spans="9:9" ht="12.75" customHeight="1" x14ac:dyDescent="0.25">
      <c r="I8854" s="23"/>
    </row>
    <row r="8855" spans="9:9" ht="12.75" customHeight="1" x14ac:dyDescent="0.25">
      <c r="I8855" s="23"/>
    </row>
    <row r="8856" spans="9:9" ht="12.75" customHeight="1" x14ac:dyDescent="0.25">
      <c r="I8856" s="23"/>
    </row>
    <row r="8857" spans="9:9" ht="12.75" customHeight="1" x14ac:dyDescent="0.25">
      <c r="I8857" s="23"/>
    </row>
    <row r="8858" spans="9:9" ht="12.75" customHeight="1" x14ac:dyDescent="0.25">
      <c r="I8858" s="23"/>
    </row>
    <row r="8859" spans="9:9" ht="12.75" customHeight="1" x14ac:dyDescent="0.25">
      <c r="I8859" s="23"/>
    </row>
    <row r="8860" spans="9:9" ht="12.75" customHeight="1" x14ac:dyDescent="0.25">
      <c r="I8860" s="23"/>
    </row>
    <row r="8861" spans="9:9" ht="12.75" customHeight="1" x14ac:dyDescent="0.25">
      <c r="I8861" s="23"/>
    </row>
    <row r="8862" spans="9:9" ht="12.75" customHeight="1" x14ac:dyDescent="0.25">
      <c r="I8862" s="23"/>
    </row>
    <row r="8863" spans="9:9" ht="12.75" customHeight="1" x14ac:dyDescent="0.25">
      <c r="I8863" s="23"/>
    </row>
    <row r="8864" spans="9:9" ht="12.75" customHeight="1" x14ac:dyDescent="0.25">
      <c r="I8864" s="23"/>
    </row>
    <row r="8865" spans="9:9" ht="12.75" customHeight="1" x14ac:dyDescent="0.25">
      <c r="I8865" s="23"/>
    </row>
    <row r="8866" spans="9:9" ht="12.75" customHeight="1" x14ac:dyDescent="0.25">
      <c r="I8866" s="23"/>
    </row>
    <row r="8867" spans="9:9" ht="12.75" customHeight="1" x14ac:dyDescent="0.25">
      <c r="I8867" s="23"/>
    </row>
    <row r="8868" spans="9:9" ht="12.75" customHeight="1" x14ac:dyDescent="0.25">
      <c r="I8868" s="23"/>
    </row>
    <row r="8869" spans="9:9" ht="12.75" customHeight="1" x14ac:dyDescent="0.25">
      <c r="I8869" s="23"/>
    </row>
    <row r="8870" spans="9:9" ht="12.75" customHeight="1" x14ac:dyDescent="0.25">
      <c r="I8870" s="23"/>
    </row>
    <row r="8871" spans="9:9" ht="12.75" customHeight="1" x14ac:dyDescent="0.25">
      <c r="I8871" s="23"/>
    </row>
    <row r="8872" spans="9:9" ht="12.75" customHeight="1" x14ac:dyDescent="0.25">
      <c r="I8872" s="23"/>
    </row>
    <row r="8873" spans="9:9" ht="12.75" customHeight="1" x14ac:dyDescent="0.25">
      <c r="I8873" s="23"/>
    </row>
    <row r="8874" spans="9:9" ht="12.75" customHeight="1" x14ac:dyDescent="0.25">
      <c r="I8874" s="23"/>
    </row>
    <row r="8875" spans="9:9" ht="12.75" customHeight="1" x14ac:dyDescent="0.25">
      <c r="I8875" s="23"/>
    </row>
    <row r="8876" spans="9:9" ht="12.75" customHeight="1" x14ac:dyDescent="0.25">
      <c r="I8876" s="23"/>
    </row>
    <row r="8877" spans="9:9" ht="12.75" customHeight="1" x14ac:dyDescent="0.25">
      <c r="I8877" s="23"/>
    </row>
    <row r="8878" spans="9:9" ht="12.75" customHeight="1" x14ac:dyDescent="0.25">
      <c r="I8878" s="23"/>
    </row>
    <row r="8879" spans="9:9" ht="12.75" customHeight="1" x14ac:dyDescent="0.25">
      <c r="I8879" s="23"/>
    </row>
    <row r="8880" spans="9:9" ht="12.75" customHeight="1" x14ac:dyDescent="0.25">
      <c r="I8880" s="23"/>
    </row>
    <row r="8881" spans="9:9" ht="12.75" customHeight="1" x14ac:dyDescent="0.25">
      <c r="I8881" s="23"/>
    </row>
    <row r="8882" spans="9:9" ht="12.75" customHeight="1" x14ac:dyDescent="0.25">
      <c r="I8882" s="23"/>
    </row>
    <row r="8883" spans="9:9" ht="12.75" customHeight="1" x14ac:dyDescent="0.25">
      <c r="I8883" s="23"/>
    </row>
    <row r="8884" spans="9:9" ht="12.75" customHeight="1" x14ac:dyDescent="0.25">
      <c r="I8884" s="23"/>
    </row>
    <row r="8885" spans="9:9" ht="12.75" customHeight="1" x14ac:dyDescent="0.25">
      <c r="I8885" s="23"/>
    </row>
    <row r="8886" spans="9:9" ht="12.75" customHeight="1" x14ac:dyDescent="0.25">
      <c r="I8886" s="23"/>
    </row>
    <row r="8887" spans="9:9" ht="12.75" customHeight="1" x14ac:dyDescent="0.25">
      <c r="I8887" s="23"/>
    </row>
    <row r="8888" spans="9:9" ht="12.75" customHeight="1" x14ac:dyDescent="0.25">
      <c r="I8888" s="23"/>
    </row>
    <row r="8889" spans="9:9" ht="12.75" customHeight="1" x14ac:dyDescent="0.25">
      <c r="I8889" s="23"/>
    </row>
    <row r="8890" spans="9:9" ht="12.75" customHeight="1" x14ac:dyDescent="0.25">
      <c r="I8890" s="23"/>
    </row>
    <row r="8891" spans="9:9" ht="12.75" customHeight="1" x14ac:dyDescent="0.25">
      <c r="I8891" s="23"/>
    </row>
    <row r="8892" spans="9:9" ht="12.75" customHeight="1" x14ac:dyDescent="0.25">
      <c r="I8892" s="23"/>
    </row>
    <row r="8893" spans="9:9" ht="12.75" customHeight="1" x14ac:dyDescent="0.25">
      <c r="I8893" s="23"/>
    </row>
    <row r="8894" spans="9:9" ht="12.75" customHeight="1" x14ac:dyDescent="0.25">
      <c r="I8894" s="23"/>
    </row>
    <row r="8895" spans="9:9" ht="12.75" customHeight="1" x14ac:dyDescent="0.25">
      <c r="I8895" s="23"/>
    </row>
    <row r="8896" spans="9:9" ht="12.75" customHeight="1" x14ac:dyDescent="0.25">
      <c r="I8896" s="23"/>
    </row>
    <row r="8897" spans="9:9" ht="12.75" customHeight="1" x14ac:dyDescent="0.25">
      <c r="I8897" s="23"/>
    </row>
    <row r="8898" spans="9:9" ht="12.75" customHeight="1" x14ac:dyDescent="0.25">
      <c r="I8898" s="23"/>
    </row>
    <row r="8899" spans="9:9" ht="12.75" customHeight="1" x14ac:dyDescent="0.25">
      <c r="I8899" s="23"/>
    </row>
    <row r="8900" spans="9:9" ht="12.75" customHeight="1" x14ac:dyDescent="0.25">
      <c r="I8900" s="23"/>
    </row>
    <row r="8901" spans="9:9" ht="12.75" customHeight="1" x14ac:dyDescent="0.25">
      <c r="I8901" s="23"/>
    </row>
    <row r="8902" spans="9:9" ht="12.75" customHeight="1" x14ac:dyDescent="0.25">
      <c r="I8902" s="23"/>
    </row>
    <row r="8903" spans="9:9" ht="12.75" customHeight="1" x14ac:dyDescent="0.25">
      <c r="I8903" s="23"/>
    </row>
    <row r="8904" spans="9:9" ht="12.75" customHeight="1" x14ac:dyDescent="0.25">
      <c r="I8904" s="23"/>
    </row>
    <row r="8905" spans="9:9" ht="12.75" customHeight="1" x14ac:dyDescent="0.25">
      <c r="I8905" s="23"/>
    </row>
    <row r="8906" spans="9:9" ht="12.75" customHeight="1" x14ac:dyDescent="0.25">
      <c r="I8906" s="23"/>
    </row>
    <row r="8907" spans="9:9" ht="12.75" customHeight="1" x14ac:dyDescent="0.25">
      <c r="I8907" s="23"/>
    </row>
    <row r="8908" spans="9:9" ht="12.75" customHeight="1" x14ac:dyDescent="0.25">
      <c r="I8908" s="23"/>
    </row>
    <row r="8909" spans="9:9" ht="12.75" customHeight="1" x14ac:dyDescent="0.25">
      <c r="I8909" s="23"/>
    </row>
    <row r="8910" spans="9:9" ht="12.75" customHeight="1" x14ac:dyDescent="0.25">
      <c r="I8910" s="23"/>
    </row>
    <row r="8911" spans="9:9" ht="12.75" customHeight="1" x14ac:dyDescent="0.25">
      <c r="I8911" s="23"/>
    </row>
    <row r="8912" spans="9:9" ht="12.75" customHeight="1" x14ac:dyDescent="0.25">
      <c r="I8912" s="23"/>
    </row>
    <row r="8913" spans="9:9" ht="12.75" customHeight="1" x14ac:dyDescent="0.25">
      <c r="I8913" s="23"/>
    </row>
    <row r="8914" spans="9:9" ht="12.75" customHeight="1" x14ac:dyDescent="0.25">
      <c r="I8914" s="23"/>
    </row>
    <row r="8915" spans="9:9" ht="12.75" customHeight="1" x14ac:dyDescent="0.25">
      <c r="I8915" s="23"/>
    </row>
    <row r="8916" spans="9:9" ht="12.75" customHeight="1" x14ac:dyDescent="0.25">
      <c r="I8916" s="23"/>
    </row>
    <row r="8917" spans="9:9" ht="12.75" customHeight="1" x14ac:dyDescent="0.25">
      <c r="I8917" s="23"/>
    </row>
    <row r="8918" spans="9:9" ht="12.75" customHeight="1" x14ac:dyDescent="0.25">
      <c r="I8918" s="23"/>
    </row>
    <row r="8919" spans="9:9" ht="12.75" customHeight="1" x14ac:dyDescent="0.25">
      <c r="I8919" s="23"/>
    </row>
    <row r="8920" spans="9:9" ht="12.75" customHeight="1" x14ac:dyDescent="0.25">
      <c r="I8920" s="23"/>
    </row>
    <row r="8921" spans="9:9" ht="12.75" customHeight="1" x14ac:dyDescent="0.25">
      <c r="I8921" s="23"/>
    </row>
    <row r="8922" spans="9:9" ht="12.75" customHeight="1" x14ac:dyDescent="0.25">
      <c r="I8922" s="23"/>
    </row>
    <row r="8923" spans="9:9" ht="12.75" customHeight="1" x14ac:dyDescent="0.25">
      <c r="I8923" s="23"/>
    </row>
    <row r="8924" spans="9:9" ht="12.75" customHeight="1" x14ac:dyDescent="0.25">
      <c r="I8924" s="23"/>
    </row>
    <row r="8925" spans="9:9" ht="12.75" customHeight="1" x14ac:dyDescent="0.25">
      <c r="I8925" s="23"/>
    </row>
    <row r="8926" spans="9:9" ht="12.75" customHeight="1" x14ac:dyDescent="0.25">
      <c r="I8926" s="23"/>
    </row>
    <row r="8927" spans="9:9" ht="12.75" customHeight="1" x14ac:dyDescent="0.25">
      <c r="I8927" s="23"/>
    </row>
    <row r="8928" spans="9:9" ht="12.75" customHeight="1" x14ac:dyDescent="0.25">
      <c r="I8928" s="23"/>
    </row>
    <row r="8929" spans="9:9" ht="12.75" customHeight="1" x14ac:dyDescent="0.25">
      <c r="I8929" s="23"/>
    </row>
    <row r="8930" spans="9:9" ht="12.75" customHeight="1" x14ac:dyDescent="0.25">
      <c r="I8930" s="23"/>
    </row>
    <row r="8931" spans="9:9" ht="12.75" customHeight="1" x14ac:dyDescent="0.25">
      <c r="I8931" s="23"/>
    </row>
    <row r="8932" spans="9:9" ht="12.75" customHeight="1" x14ac:dyDescent="0.25">
      <c r="I8932" s="23"/>
    </row>
    <row r="8933" spans="9:9" ht="12.75" customHeight="1" x14ac:dyDescent="0.25">
      <c r="I8933" s="23"/>
    </row>
    <row r="8934" spans="9:9" ht="12.75" customHeight="1" x14ac:dyDescent="0.25">
      <c r="I8934" s="23"/>
    </row>
    <row r="8935" spans="9:9" ht="12.75" customHeight="1" x14ac:dyDescent="0.25">
      <c r="I8935" s="23"/>
    </row>
    <row r="8936" spans="9:9" ht="12.75" customHeight="1" x14ac:dyDescent="0.25">
      <c r="I8936" s="23"/>
    </row>
    <row r="8937" spans="9:9" ht="12.75" customHeight="1" x14ac:dyDescent="0.25">
      <c r="I8937" s="23"/>
    </row>
    <row r="8938" spans="9:9" ht="12.75" customHeight="1" x14ac:dyDescent="0.25">
      <c r="I8938" s="23"/>
    </row>
    <row r="8939" spans="9:9" ht="12.75" customHeight="1" x14ac:dyDescent="0.25">
      <c r="I8939" s="23"/>
    </row>
    <row r="8940" spans="9:9" ht="12.75" customHeight="1" x14ac:dyDescent="0.25">
      <c r="I8940" s="23"/>
    </row>
    <row r="8941" spans="9:9" ht="12.75" customHeight="1" x14ac:dyDescent="0.25">
      <c r="I8941" s="23"/>
    </row>
    <row r="8942" spans="9:9" ht="12.75" customHeight="1" x14ac:dyDescent="0.25">
      <c r="I8942" s="23"/>
    </row>
    <row r="8943" spans="9:9" ht="12.75" customHeight="1" x14ac:dyDescent="0.25">
      <c r="I8943" s="23"/>
    </row>
    <row r="8944" spans="9:9" ht="12.75" customHeight="1" x14ac:dyDescent="0.25">
      <c r="I8944" s="23"/>
    </row>
    <row r="8945" spans="9:9" ht="12.75" customHeight="1" x14ac:dyDescent="0.25">
      <c r="I8945" s="23"/>
    </row>
    <row r="8946" spans="9:9" ht="12.75" customHeight="1" x14ac:dyDescent="0.25">
      <c r="I8946" s="23"/>
    </row>
    <row r="8947" spans="9:9" ht="12.75" customHeight="1" x14ac:dyDescent="0.25">
      <c r="I8947" s="23"/>
    </row>
    <row r="8948" spans="9:9" ht="12.75" customHeight="1" x14ac:dyDescent="0.25">
      <c r="I8948" s="23"/>
    </row>
    <row r="8949" spans="9:9" ht="12.75" customHeight="1" x14ac:dyDescent="0.25">
      <c r="I8949" s="23"/>
    </row>
    <row r="8950" spans="9:9" ht="12.75" customHeight="1" x14ac:dyDescent="0.25">
      <c r="I8950" s="23"/>
    </row>
    <row r="8951" spans="9:9" ht="12.75" customHeight="1" x14ac:dyDescent="0.25">
      <c r="I8951" s="23"/>
    </row>
    <row r="8952" spans="9:9" ht="12.75" customHeight="1" x14ac:dyDescent="0.25">
      <c r="I8952" s="23"/>
    </row>
    <row r="8953" spans="9:9" ht="12.75" customHeight="1" x14ac:dyDescent="0.25">
      <c r="I8953" s="23"/>
    </row>
    <row r="8954" spans="9:9" ht="12.75" customHeight="1" x14ac:dyDescent="0.25">
      <c r="I8954" s="23"/>
    </row>
    <row r="8955" spans="9:9" ht="12.75" customHeight="1" x14ac:dyDescent="0.25">
      <c r="I8955" s="23"/>
    </row>
    <row r="8956" spans="9:9" ht="12.75" customHeight="1" x14ac:dyDescent="0.25">
      <c r="I8956" s="23"/>
    </row>
    <row r="8957" spans="9:9" ht="12.75" customHeight="1" x14ac:dyDescent="0.25">
      <c r="I8957" s="23"/>
    </row>
    <row r="8958" spans="9:9" ht="12.75" customHeight="1" x14ac:dyDescent="0.25">
      <c r="I8958" s="23"/>
    </row>
    <row r="8959" spans="9:9" ht="12.75" customHeight="1" x14ac:dyDescent="0.25">
      <c r="I8959" s="23"/>
    </row>
    <row r="8960" spans="9:9" ht="12.75" customHeight="1" x14ac:dyDescent="0.25">
      <c r="I8960" s="23"/>
    </row>
    <row r="8961" spans="9:9" ht="12.75" customHeight="1" x14ac:dyDescent="0.25">
      <c r="I8961" s="23"/>
    </row>
    <row r="8962" spans="9:9" ht="12.75" customHeight="1" x14ac:dyDescent="0.25">
      <c r="I8962" s="23"/>
    </row>
    <row r="8963" spans="9:9" ht="12.75" customHeight="1" x14ac:dyDescent="0.25">
      <c r="I8963" s="23"/>
    </row>
    <row r="8964" spans="9:9" ht="12.75" customHeight="1" x14ac:dyDescent="0.25">
      <c r="I8964" s="23"/>
    </row>
    <row r="8965" spans="9:9" ht="12.75" customHeight="1" x14ac:dyDescent="0.25">
      <c r="I8965" s="23"/>
    </row>
    <row r="8966" spans="9:9" ht="12.75" customHeight="1" x14ac:dyDescent="0.25">
      <c r="I8966" s="23"/>
    </row>
    <row r="8967" spans="9:9" ht="12.75" customHeight="1" x14ac:dyDescent="0.25">
      <c r="I8967" s="23"/>
    </row>
    <row r="8968" spans="9:9" ht="12.75" customHeight="1" x14ac:dyDescent="0.25">
      <c r="I8968" s="23"/>
    </row>
    <row r="8969" spans="9:9" ht="12.75" customHeight="1" x14ac:dyDescent="0.25">
      <c r="I8969" s="23"/>
    </row>
    <row r="8970" spans="9:9" ht="12.75" customHeight="1" x14ac:dyDescent="0.25">
      <c r="I8970" s="23"/>
    </row>
    <row r="8971" spans="9:9" ht="12.75" customHeight="1" x14ac:dyDescent="0.25">
      <c r="I8971" s="23"/>
    </row>
    <row r="8972" spans="9:9" ht="12.75" customHeight="1" x14ac:dyDescent="0.25">
      <c r="I8972" s="23"/>
    </row>
    <row r="8973" spans="9:9" ht="12.75" customHeight="1" x14ac:dyDescent="0.25">
      <c r="I8973" s="23"/>
    </row>
    <row r="8974" spans="9:9" ht="12.75" customHeight="1" x14ac:dyDescent="0.25">
      <c r="I8974" s="23"/>
    </row>
    <row r="8975" spans="9:9" ht="12.75" customHeight="1" x14ac:dyDescent="0.25">
      <c r="I8975" s="23"/>
    </row>
    <row r="8976" spans="9:9" ht="12.75" customHeight="1" x14ac:dyDescent="0.25">
      <c r="I8976" s="23"/>
    </row>
    <row r="8977" spans="9:9" ht="12.75" customHeight="1" x14ac:dyDescent="0.25">
      <c r="I8977" s="23"/>
    </row>
    <row r="8978" spans="9:9" ht="12.75" customHeight="1" x14ac:dyDescent="0.25">
      <c r="I8978" s="23"/>
    </row>
    <row r="8979" spans="9:9" ht="12.75" customHeight="1" x14ac:dyDescent="0.25">
      <c r="I8979" s="23"/>
    </row>
    <row r="8980" spans="9:9" ht="12.75" customHeight="1" x14ac:dyDescent="0.25">
      <c r="I8980" s="23"/>
    </row>
    <row r="8981" spans="9:9" ht="12.75" customHeight="1" x14ac:dyDescent="0.25">
      <c r="I8981" s="23"/>
    </row>
    <row r="8982" spans="9:9" ht="12.75" customHeight="1" x14ac:dyDescent="0.25">
      <c r="I8982" s="23"/>
    </row>
    <row r="8983" spans="9:9" ht="12.75" customHeight="1" x14ac:dyDescent="0.25">
      <c r="I8983" s="23"/>
    </row>
    <row r="8984" spans="9:9" ht="12.75" customHeight="1" x14ac:dyDescent="0.25">
      <c r="I8984" s="23"/>
    </row>
    <row r="8985" spans="9:9" ht="12.75" customHeight="1" x14ac:dyDescent="0.25">
      <c r="I8985" s="23"/>
    </row>
    <row r="8986" spans="9:9" ht="12.75" customHeight="1" x14ac:dyDescent="0.25">
      <c r="I8986" s="23"/>
    </row>
    <row r="8987" spans="9:9" ht="12.75" customHeight="1" x14ac:dyDescent="0.25">
      <c r="I8987" s="23"/>
    </row>
    <row r="8988" spans="9:9" ht="12.75" customHeight="1" x14ac:dyDescent="0.25">
      <c r="I8988" s="23"/>
    </row>
    <row r="8989" spans="9:9" ht="12.75" customHeight="1" x14ac:dyDescent="0.25">
      <c r="I8989" s="23"/>
    </row>
    <row r="8990" spans="9:9" ht="12.75" customHeight="1" x14ac:dyDescent="0.25">
      <c r="I8990" s="23"/>
    </row>
    <row r="8991" spans="9:9" ht="12.75" customHeight="1" x14ac:dyDescent="0.25">
      <c r="I8991" s="23"/>
    </row>
    <row r="8992" spans="9:9" ht="12.75" customHeight="1" x14ac:dyDescent="0.25">
      <c r="I8992" s="23"/>
    </row>
    <row r="8993" spans="9:9" ht="12.75" customHeight="1" x14ac:dyDescent="0.25">
      <c r="I8993" s="23"/>
    </row>
    <row r="8994" spans="9:9" ht="12.75" customHeight="1" x14ac:dyDescent="0.25">
      <c r="I8994" s="23"/>
    </row>
    <row r="8995" spans="9:9" ht="12.75" customHeight="1" x14ac:dyDescent="0.25">
      <c r="I8995" s="23"/>
    </row>
    <row r="8996" spans="9:9" ht="12.75" customHeight="1" x14ac:dyDescent="0.25">
      <c r="I8996" s="23"/>
    </row>
    <row r="8997" spans="9:9" ht="12.75" customHeight="1" x14ac:dyDescent="0.25">
      <c r="I8997" s="23"/>
    </row>
    <row r="8998" spans="9:9" ht="12.75" customHeight="1" x14ac:dyDescent="0.25">
      <c r="I8998" s="23"/>
    </row>
    <row r="8999" spans="9:9" ht="12.75" customHeight="1" x14ac:dyDescent="0.25">
      <c r="I8999" s="23"/>
    </row>
    <row r="9000" spans="9:9" ht="12.75" customHeight="1" x14ac:dyDescent="0.25">
      <c r="I9000" s="23"/>
    </row>
    <row r="9001" spans="9:9" ht="12.75" customHeight="1" x14ac:dyDescent="0.25">
      <c r="I9001" s="23"/>
    </row>
    <row r="9002" spans="9:9" ht="12.75" customHeight="1" x14ac:dyDescent="0.25">
      <c r="I9002" s="23"/>
    </row>
    <row r="9003" spans="9:9" ht="12.75" customHeight="1" x14ac:dyDescent="0.25">
      <c r="I9003" s="23"/>
    </row>
    <row r="9004" spans="9:9" ht="12.75" customHeight="1" x14ac:dyDescent="0.25">
      <c r="I9004" s="23"/>
    </row>
    <row r="9005" spans="9:9" ht="12.75" customHeight="1" x14ac:dyDescent="0.25">
      <c r="I9005" s="23"/>
    </row>
    <row r="9006" spans="9:9" ht="12.75" customHeight="1" x14ac:dyDescent="0.25">
      <c r="I9006" s="23"/>
    </row>
    <row r="9007" spans="9:9" ht="12.75" customHeight="1" x14ac:dyDescent="0.25">
      <c r="I9007" s="23"/>
    </row>
    <row r="9008" spans="9:9" ht="12.75" customHeight="1" x14ac:dyDescent="0.25">
      <c r="I9008" s="23"/>
    </row>
    <row r="9009" spans="9:9" ht="12.75" customHeight="1" x14ac:dyDescent="0.25">
      <c r="I9009" s="23"/>
    </row>
    <row r="9010" spans="9:9" ht="12.75" customHeight="1" x14ac:dyDescent="0.25">
      <c r="I9010" s="23"/>
    </row>
    <row r="9011" spans="9:9" ht="12.75" customHeight="1" x14ac:dyDescent="0.25">
      <c r="I9011" s="23"/>
    </row>
    <row r="9012" spans="9:9" ht="12.75" customHeight="1" x14ac:dyDescent="0.25">
      <c r="I9012" s="23"/>
    </row>
    <row r="9013" spans="9:9" ht="12.75" customHeight="1" x14ac:dyDescent="0.25">
      <c r="I9013" s="23"/>
    </row>
    <row r="9014" spans="9:9" ht="12.75" customHeight="1" x14ac:dyDescent="0.25">
      <c r="I9014" s="23"/>
    </row>
    <row r="9015" spans="9:9" ht="12.75" customHeight="1" x14ac:dyDescent="0.25">
      <c r="I9015" s="23"/>
    </row>
    <row r="9016" spans="9:9" ht="12.75" customHeight="1" x14ac:dyDescent="0.25">
      <c r="I9016" s="23"/>
    </row>
    <row r="9017" spans="9:9" ht="12.75" customHeight="1" x14ac:dyDescent="0.25">
      <c r="I9017" s="23"/>
    </row>
    <row r="9018" spans="9:9" ht="12.75" customHeight="1" x14ac:dyDescent="0.25">
      <c r="I9018" s="23"/>
    </row>
    <row r="9019" spans="9:9" ht="12.75" customHeight="1" x14ac:dyDescent="0.25">
      <c r="I9019" s="23"/>
    </row>
    <row r="9020" spans="9:9" ht="12.75" customHeight="1" x14ac:dyDescent="0.25">
      <c r="I9020" s="23"/>
    </row>
    <row r="9021" spans="9:9" ht="12.75" customHeight="1" x14ac:dyDescent="0.25">
      <c r="I9021" s="23"/>
    </row>
    <row r="9022" spans="9:9" ht="12.75" customHeight="1" x14ac:dyDescent="0.25">
      <c r="I9022" s="23"/>
    </row>
    <row r="9023" spans="9:9" ht="12.75" customHeight="1" x14ac:dyDescent="0.25">
      <c r="I9023" s="23"/>
    </row>
    <row r="9024" spans="9:9" ht="12.75" customHeight="1" x14ac:dyDescent="0.25">
      <c r="I9024" s="23"/>
    </row>
    <row r="9025" spans="9:9" ht="12.75" customHeight="1" x14ac:dyDescent="0.25">
      <c r="I9025" s="23"/>
    </row>
    <row r="9026" spans="9:9" ht="12.75" customHeight="1" x14ac:dyDescent="0.25">
      <c r="I9026" s="23"/>
    </row>
    <row r="9027" spans="9:9" ht="12.75" customHeight="1" x14ac:dyDescent="0.25">
      <c r="I9027" s="23"/>
    </row>
    <row r="9028" spans="9:9" ht="12.75" customHeight="1" x14ac:dyDescent="0.25">
      <c r="I9028" s="23"/>
    </row>
    <row r="9029" spans="9:9" ht="12.75" customHeight="1" x14ac:dyDescent="0.25">
      <c r="I9029" s="23"/>
    </row>
    <row r="9030" spans="9:9" ht="12.75" customHeight="1" x14ac:dyDescent="0.25">
      <c r="I9030" s="23"/>
    </row>
    <row r="9031" spans="9:9" ht="12.75" customHeight="1" x14ac:dyDescent="0.25">
      <c r="I9031" s="23"/>
    </row>
    <row r="9032" spans="9:9" ht="12.75" customHeight="1" x14ac:dyDescent="0.25">
      <c r="I9032" s="23"/>
    </row>
    <row r="9033" spans="9:9" ht="12.75" customHeight="1" x14ac:dyDescent="0.25">
      <c r="I9033" s="23"/>
    </row>
    <row r="9034" spans="9:9" ht="12.75" customHeight="1" x14ac:dyDescent="0.25">
      <c r="I9034" s="23"/>
    </row>
    <row r="9035" spans="9:9" ht="12.75" customHeight="1" x14ac:dyDescent="0.25">
      <c r="I9035" s="23"/>
    </row>
    <row r="9036" spans="9:9" ht="12.75" customHeight="1" x14ac:dyDescent="0.25">
      <c r="I9036" s="23"/>
    </row>
    <row r="9037" spans="9:9" ht="12.75" customHeight="1" x14ac:dyDescent="0.25">
      <c r="I9037" s="23"/>
    </row>
    <row r="9038" spans="9:9" ht="12.75" customHeight="1" x14ac:dyDescent="0.25">
      <c r="I9038" s="23"/>
    </row>
    <row r="9039" spans="9:9" ht="12.75" customHeight="1" x14ac:dyDescent="0.25">
      <c r="I9039" s="23"/>
    </row>
    <row r="9040" spans="9:9" ht="12.75" customHeight="1" x14ac:dyDescent="0.25">
      <c r="I9040" s="23"/>
    </row>
    <row r="9041" spans="9:9" ht="12.75" customHeight="1" x14ac:dyDescent="0.25">
      <c r="I9041" s="23"/>
    </row>
    <row r="9042" spans="9:9" ht="12.75" customHeight="1" x14ac:dyDescent="0.25">
      <c r="I9042" s="23"/>
    </row>
    <row r="9043" spans="9:9" ht="12.75" customHeight="1" x14ac:dyDescent="0.25">
      <c r="I9043" s="23"/>
    </row>
    <row r="9044" spans="9:9" ht="12.75" customHeight="1" x14ac:dyDescent="0.25">
      <c r="I9044" s="23"/>
    </row>
    <row r="9045" spans="9:9" ht="12.75" customHeight="1" x14ac:dyDescent="0.25">
      <c r="I9045" s="23"/>
    </row>
    <row r="9046" spans="9:9" ht="12.75" customHeight="1" x14ac:dyDescent="0.25">
      <c r="I9046" s="23"/>
    </row>
    <row r="9047" spans="9:9" ht="12.75" customHeight="1" x14ac:dyDescent="0.25">
      <c r="I9047" s="23"/>
    </row>
    <row r="9048" spans="9:9" ht="12.75" customHeight="1" x14ac:dyDescent="0.25">
      <c r="I9048" s="23"/>
    </row>
    <row r="9049" spans="9:9" ht="12.75" customHeight="1" x14ac:dyDescent="0.25">
      <c r="I9049" s="23"/>
    </row>
    <row r="9050" spans="9:9" ht="12.75" customHeight="1" x14ac:dyDescent="0.25">
      <c r="I9050" s="23"/>
    </row>
    <row r="9051" spans="9:9" ht="12.75" customHeight="1" x14ac:dyDescent="0.25">
      <c r="I9051" s="23"/>
    </row>
    <row r="9052" spans="9:9" ht="12.75" customHeight="1" x14ac:dyDescent="0.25">
      <c r="I9052" s="23"/>
    </row>
    <row r="9053" spans="9:9" ht="12.75" customHeight="1" x14ac:dyDescent="0.25">
      <c r="I9053" s="23"/>
    </row>
    <row r="9054" spans="9:9" ht="12.75" customHeight="1" x14ac:dyDescent="0.25">
      <c r="I9054" s="23"/>
    </row>
    <row r="9055" spans="9:9" ht="12.75" customHeight="1" x14ac:dyDescent="0.25">
      <c r="I9055" s="23"/>
    </row>
    <row r="9056" spans="9:9" ht="12.75" customHeight="1" x14ac:dyDescent="0.25">
      <c r="I9056" s="23"/>
    </row>
    <row r="9057" spans="9:9" ht="12.75" customHeight="1" x14ac:dyDescent="0.25">
      <c r="I9057" s="23"/>
    </row>
    <row r="9058" spans="9:9" ht="12.75" customHeight="1" x14ac:dyDescent="0.25">
      <c r="I9058" s="23"/>
    </row>
    <row r="9059" spans="9:9" ht="12.75" customHeight="1" x14ac:dyDescent="0.25">
      <c r="I9059" s="23"/>
    </row>
    <row r="9060" spans="9:9" ht="12.75" customHeight="1" x14ac:dyDescent="0.25">
      <c r="I9060" s="23"/>
    </row>
    <row r="9061" spans="9:9" ht="12.75" customHeight="1" x14ac:dyDescent="0.25">
      <c r="I9061" s="23"/>
    </row>
    <row r="9062" spans="9:9" ht="12.75" customHeight="1" x14ac:dyDescent="0.25">
      <c r="I9062" s="23"/>
    </row>
    <row r="9063" spans="9:9" ht="12.75" customHeight="1" x14ac:dyDescent="0.25">
      <c r="I9063" s="23"/>
    </row>
    <row r="9064" spans="9:9" ht="12.75" customHeight="1" x14ac:dyDescent="0.25">
      <c r="I9064" s="23"/>
    </row>
    <row r="9065" spans="9:9" ht="12.75" customHeight="1" x14ac:dyDescent="0.25">
      <c r="I9065" s="23"/>
    </row>
    <row r="9066" spans="9:9" ht="12.75" customHeight="1" x14ac:dyDescent="0.25">
      <c r="I9066" s="23"/>
    </row>
    <row r="9067" spans="9:9" ht="12.75" customHeight="1" x14ac:dyDescent="0.25">
      <c r="I9067" s="23"/>
    </row>
    <row r="9068" spans="9:9" ht="12.75" customHeight="1" x14ac:dyDescent="0.25">
      <c r="I9068" s="23"/>
    </row>
    <row r="9069" spans="9:9" ht="12.75" customHeight="1" x14ac:dyDescent="0.25">
      <c r="I9069" s="23"/>
    </row>
    <row r="9070" spans="9:9" ht="12.75" customHeight="1" x14ac:dyDescent="0.25">
      <c r="I9070" s="23"/>
    </row>
    <row r="9071" spans="9:9" ht="12.75" customHeight="1" x14ac:dyDescent="0.25">
      <c r="I9071" s="23"/>
    </row>
    <row r="9072" spans="9:9" ht="12.75" customHeight="1" x14ac:dyDescent="0.25">
      <c r="I9072" s="23"/>
    </row>
    <row r="9073" spans="9:9" ht="12.75" customHeight="1" x14ac:dyDescent="0.25">
      <c r="I9073" s="23"/>
    </row>
    <row r="9074" spans="9:9" ht="12.75" customHeight="1" x14ac:dyDescent="0.25">
      <c r="I9074" s="23"/>
    </row>
    <row r="9075" spans="9:9" ht="12.75" customHeight="1" x14ac:dyDescent="0.25">
      <c r="I9075" s="23"/>
    </row>
    <row r="9076" spans="9:9" ht="12.75" customHeight="1" x14ac:dyDescent="0.25">
      <c r="I9076" s="23"/>
    </row>
    <row r="9077" spans="9:9" ht="12.75" customHeight="1" x14ac:dyDescent="0.25">
      <c r="I9077" s="23"/>
    </row>
    <row r="9078" spans="9:9" ht="12.75" customHeight="1" x14ac:dyDescent="0.25">
      <c r="I9078" s="23"/>
    </row>
    <row r="9079" spans="9:9" ht="12.75" customHeight="1" x14ac:dyDescent="0.25">
      <c r="I9079" s="23"/>
    </row>
    <row r="9080" spans="9:9" ht="12.75" customHeight="1" x14ac:dyDescent="0.25">
      <c r="I9080" s="23"/>
    </row>
    <row r="9081" spans="9:9" ht="12.75" customHeight="1" x14ac:dyDescent="0.25">
      <c r="I9081" s="23"/>
    </row>
    <row r="9082" spans="9:9" ht="12.75" customHeight="1" x14ac:dyDescent="0.25">
      <c r="I9082" s="23"/>
    </row>
    <row r="9083" spans="9:9" ht="12.75" customHeight="1" x14ac:dyDescent="0.25">
      <c r="I9083" s="23"/>
    </row>
    <row r="9084" spans="9:9" ht="12.75" customHeight="1" x14ac:dyDescent="0.25">
      <c r="I9084" s="23"/>
    </row>
    <row r="9085" spans="9:9" ht="12.75" customHeight="1" x14ac:dyDescent="0.25">
      <c r="I9085" s="23"/>
    </row>
    <row r="9086" spans="9:9" ht="12.75" customHeight="1" x14ac:dyDescent="0.25">
      <c r="I9086" s="23"/>
    </row>
    <row r="9087" spans="9:9" ht="12.75" customHeight="1" x14ac:dyDescent="0.25">
      <c r="I9087" s="23"/>
    </row>
    <row r="9088" spans="9:9" ht="12.75" customHeight="1" x14ac:dyDescent="0.25">
      <c r="I9088" s="23"/>
    </row>
    <row r="9089" spans="9:9" ht="12.75" customHeight="1" x14ac:dyDescent="0.25">
      <c r="I9089" s="23"/>
    </row>
    <row r="9090" spans="9:9" ht="12.75" customHeight="1" x14ac:dyDescent="0.25">
      <c r="I9090" s="23"/>
    </row>
    <row r="9091" spans="9:9" ht="12.75" customHeight="1" x14ac:dyDescent="0.25">
      <c r="I9091" s="23"/>
    </row>
    <row r="9092" spans="9:9" ht="12.75" customHeight="1" x14ac:dyDescent="0.25">
      <c r="I9092" s="23"/>
    </row>
    <row r="9093" spans="9:9" ht="12.75" customHeight="1" x14ac:dyDescent="0.25">
      <c r="I9093" s="23"/>
    </row>
    <row r="9094" spans="9:9" ht="12.75" customHeight="1" x14ac:dyDescent="0.25">
      <c r="I9094" s="23"/>
    </row>
    <row r="9095" spans="9:9" ht="12.75" customHeight="1" x14ac:dyDescent="0.25">
      <c r="I9095" s="23"/>
    </row>
    <row r="9096" spans="9:9" ht="12.75" customHeight="1" x14ac:dyDescent="0.25">
      <c r="I9096" s="23"/>
    </row>
    <row r="9097" spans="9:9" ht="12.75" customHeight="1" x14ac:dyDescent="0.25">
      <c r="I9097" s="23"/>
    </row>
    <row r="9098" spans="9:9" ht="12.75" customHeight="1" x14ac:dyDescent="0.25">
      <c r="I9098" s="23"/>
    </row>
    <row r="9099" spans="9:9" ht="12.75" customHeight="1" x14ac:dyDescent="0.25">
      <c r="I9099" s="23"/>
    </row>
    <row r="9100" spans="9:9" ht="12.75" customHeight="1" x14ac:dyDescent="0.25">
      <c r="I9100" s="23"/>
    </row>
    <row r="9101" spans="9:9" ht="12.75" customHeight="1" x14ac:dyDescent="0.25">
      <c r="I9101" s="23"/>
    </row>
    <row r="9102" spans="9:9" ht="12.75" customHeight="1" x14ac:dyDescent="0.25">
      <c r="I9102" s="23"/>
    </row>
    <row r="9103" spans="9:9" ht="12.75" customHeight="1" x14ac:dyDescent="0.25">
      <c r="I9103" s="23"/>
    </row>
    <row r="9104" spans="9:9" ht="12.75" customHeight="1" x14ac:dyDescent="0.25">
      <c r="I9104" s="23"/>
    </row>
    <row r="9105" spans="9:9" ht="12.75" customHeight="1" x14ac:dyDescent="0.25">
      <c r="I9105" s="23"/>
    </row>
    <row r="9106" spans="9:9" ht="12.75" customHeight="1" x14ac:dyDescent="0.25">
      <c r="I9106" s="23"/>
    </row>
    <row r="9107" spans="9:9" ht="12.75" customHeight="1" x14ac:dyDescent="0.25">
      <c r="I9107" s="23"/>
    </row>
    <row r="9108" spans="9:9" ht="12.75" customHeight="1" x14ac:dyDescent="0.25">
      <c r="I9108" s="23"/>
    </row>
    <row r="9109" spans="9:9" ht="12.75" customHeight="1" x14ac:dyDescent="0.25">
      <c r="I9109" s="23"/>
    </row>
    <row r="9110" spans="9:9" ht="12.75" customHeight="1" x14ac:dyDescent="0.25">
      <c r="I9110" s="23"/>
    </row>
    <row r="9111" spans="9:9" ht="12.75" customHeight="1" x14ac:dyDescent="0.25">
      <c r="I9111" s="23"/>
    </row>
    <row r="9112" spans="9:9" ht="12.75" customHeight="1" x14ac:dyDescent="0.25">
      <c r="I9112" s="23"/>
    </row>
    <row r="9113" spans="9:9" ht="12.75" customHeight="1" x14ac:dyDescent="0.25">
      <c r="I9113" s="23"/>
    </row>
    <row r="9114" spans="9:9" ht="12.75" customHeight="1" x14ac:dyDescent="0.25">
      <c r="I9114" s="23"/>
    </row>
    <row r="9115" spans="9:9" ht="12.75" customHeight="1" x14ac:dyDescent="0.25">
      <c r="I9115" s="23"/>
    </row>
    <row r="9116" spans="9:9" ht="12.75" customHeight="1" x14ac:dyDescent="0.25">
      <c r="I9116" s="23"/>
    </row>
    <row r="9117" spans="9:9" ht="12.75" customHeight="1" x14ac:dyDescent="0.25">
      <c r="I9117" s="23"/>
    </row>
    <row r="9118" spans="9:9" ht="12.75" customHeight="1" x14ac:dyDescent="0.25">
      <c r="I9118" s="23"/>
    </row>
    <row r="9119" spans="9:9" ht="12.75" customHeight="1" x14ac:dyDescent="0.25">
      <c r="I9119" s="23"/>
    </row>
    <row r="9120" spans="9:9" ht="12.75" customHeight="1" x14ac:dyDescent="0.25">
      <c r="I9120" s="23"/>
    </row>
    <row r="9121" spans="9:9" ht="12.75" customHeight="1" x14ac:dyDescent="0.25">
      <c r="I9121" s="23"/>
    </row>
    <row r="9122" spans="9:9" ht="12.75" customHeight="1" x14ac:dyDescent="0.25">
      <c r="I9122" s="23"/>
    </row>
    <row r="9123" spans="9:9" ht="12.75" customHeight="1" x14ac:dyDescent="0.25">
      <c r="I9123" s="23"/>
    </row>
    <row r="9124" spans="9:9" ht="12.75" customHeight="1" x14ac:dyDescent="0.25">
      <c r="I9124" s="23"/>
    </row>
    <row r="9125" spans="9:9" ht="12.75" customHeight="1" x14ac:dyDescent="0.25">
      <c r="I9125" s="23"/>
    </row>
    <row r="9126" spans="9:9" ht="12.75" customHeight="1" x14ac:dyDescent="0.25">
      <c r="I9126" s="23"/>
    </row>
    <row r="9127" spans="9:9" ht="12.75" customHeight="1" x14ac:dyDescent="0.25">
      <c r="I9127" s="23"/>
    </row>
    <row r="9128" spans="9:9" ht="12.75" customHeight="1" x14ac:dyDescent="0.25">
      <c r="I9128" s="23"/>
    </row>
    <row r="9129" spans="9:9" ht="12.75" customHeight="1" x14ac:dyDescent="0.25">
      <c r="I9129" s="23"/>
    </row>
    <row r="9130" spans="9:9" ht="12.75" customHeight="1" x14ac:dyDescent="0.25">
      <c r="I9130" s="23"/>
    </row>
    <row r="9131" spans="9:9" ht="12.75" customHeight="1" x14ac:dyDescent="0.25">
      <c r="I9131" s="23"/>
    </row>
    <row r="9132" spans="9:9" ht="12.75" customHeight="1" x14ac:dyDescent="0.25">
      <c r="I9132" s="23"/>
    </row>
    <row r="9133" spans="9:9" ht="12.75" customHeight="1" x14ac:dyDescent="0.25">
      <c r="I9133" s="23"/>
    </row>
    <row r="9134" spans="9:9" ht="12.75" customHeight="1" x14ac:dyDescent="0.25">
      <c r="I9134" s="23"/>
    </row>
    <row r="9135" spans="9:9" ht="12.75" customHeight="1" x14ac:dyDescent="0.25">
      <c r="I9135" s="23"/>
    </row>
    <row r="9136" spans="9:9" ht="12.75" customHeight="1" x14ac:dyDescent="0.25">
      <c r="I9136" s="23"/>
    </row>
    <row r="9137" spans="9:9" ht="12.75" customHeight="1" x14ac:dyDescent="0.25">
      <c r="I9137" s="23"/>
    </row>
    <row r="9138" spans="9:9" ht="12.75" customHeight="1" x14ac:dyDescent="0.25">
      <c r="I9138" s="23"/>
    </row>
    <row r="9139" spans="9:9" ht="12.75" customHeight="1" x14ac:dyDescent="0.25">
      <c r="I9139" s="23"/>
    </row>
    <row r="9140" spans="9:9" ht="12.75" customHeight="1" x14ac:dyDescent="0.25">
      <c r="I9140" s="23"/>
    </row>
    <row r="9141" spans="9:9" ht="12.75" customHeight="1" x14ac:dyDescent="0.25">
      <c r="I9141" s="23"/>
    </row>
    <row r="9142" spans="9:9" ht="12.75" customHeight="1" x14ac:dyDescent="0.25">
      <c r="I9142" s="23"/>
    </row>
    <row r="9143" spans="9:9" ht="12.75" customHeight="1" x14ac:dyDescent="0.25">
      <c r="I9143" s="23"/>
    </row>
    <row r="9144" spans="9:9" ht="12.75" customHeight="1" x14ac:dyDescent="0.25">
      <c r="I9144" s="23"/>
    </row>
    <row r="9145" spans="9:9" ht="12.75" customHeight="1" x14ac:dyDescent="0.25">
      <c r="I9145" s="23"/>
    </row>
    <row r="9146" spans="9:9" ht="12.75" customHeight="1" x14ac:dyDescent="0.25">
      <c r="I9146" s="23"/>
    </row>
    <row r="9147" spans="9:9" ht="12.75" customHeight="1" x14ac:dyDescent="0.25">
      <c r="I9147" s="23"/>
    </row>
    <row r="9148" spans="9:9" ht="12.75" customHeight="1" x14ac:dyDescent="0.25">
      <c r="I9148" s="23"/>
    </row>
    <row r="9149" spans="9:9" ht="12.75" customHeight="1" x14ac:dyDescent="0.25">
      <c r="I9149" s="23"/>
    </row>
    <row r="9150" spans="9:9" ht="12.75" customHeight="1" x14ac:dyDescent="0.25">
      <c r="I9150" s="23"/>
    </row>
    <row r="9151" spans="9:9" ht="12.75" customHeight="1" x14ac:dyDescent="0.25">
      <c r="I9151" s="23"/>
    </row>
    <row r="9152" spans="9:9" ht="12.75" customHeight="1" x14ac:dyDescent="0.25">
      <c r="I9152" s="23"/>
    </row>
    <row r="9153" spans="9:9" ht="12.75" customHeight="1" x14ac:dyDescent="0.25">
      <c r="I9153" s="23"/>
    </row>
    <row r="9154" spans="9:9" ht="12.75" customHeight="1" x14ac:dyDescent="0.25">
      <c r="I9154" s="23"/>
    </row>
    <row r="9155" spans="9:9" ht="12.75" customHeight="1" x14ac:dyDescent="0.25">
      <c r="I9155" s="23"/>
    </row>
    <row r="9156" spans="9:9" ht="12.75" customHeight="1" x14ac:dyDescent="0.25">
      <c r="I9156" s="23"/>
    </row>
    <row r="9157" spans="9:9" ht="12.75" customHeight="1" x14ac:dyDescent="0.25">
      <c r="I9157" s="23"/>
    </row>
    <row r="9158" spans="9:9" ht="12.75" customHeight="1" x14ac:dyDescent="0.25">
      <c r="I9158" s="23"/>
    </row>
    <row r="9159" spans="9:9" ht="12.75" customHeight="1" x14ac:dyDescent="0.25">
      <c r="I9159" s="23"/>
    </row>
    <row r="9160" spans="9:9" ht="12.75" customHeight="1" x14ac:dyDescent="0.25">
      <c r="I9160" s="23"/>
    </row>
    <row r="9161" spans="9:9" ht="12.75" customHeight="1" x14ac:dyDescent="0.25">
      <c r="I9161" s="23"/>
    </row>
    <row r="9162" spans="9:9" ht="12.75" customHeight="1" x14ac:dyDescent="0.25">
      <c r="I9162" s="23"/>
    </row>
    <row r="9163" spans="9:9" ht="12.75" customHeight="1" x14ac:dyDescent="0.25">
      <c r="I9163" s="23"/>
    </row>
    <row r="9164" spans="9:9" ht="12.75" customHeight="1" x14ac:dyDescent="0.25">
      <c r="I9164" s="23"/>
    </row>
    <row r="9165" spans="9:9" ht="12.75" customHeight="1" x14ac:dyDescent="0.25">
      <c r="I9165" s="23"/>
    </row>
    <row r="9166" spans="9:9" ht="12.75" customHeight="1" x14ac:dyDescent="0.25">
      <c r="I9166" s="23"/>
    </row>
    <row r="9167" spans="9:9" ht="12.75" customHeight="1" x14ac:dyDescent="0.25">
      <c r="I9167" s="23"/>
    </row>
    <row r="9168" spans="9:9" ht="12.75" customHeight="1" x14ac:dyDescent="0.25">
      <c r="I9168" s="23"/>
    </row>
    <row r="9169" spans="9:9" ht="12.75" customHeight="1" x14ac:dyDescent="0.25">
      <c r="I9169" s="23"/>
    </row>
    <row r="9170" spans="9:9" ht="12.75" customHeight="1" x14ac:dyDescent="0.25">
      <c r="I9170" s="23"/>
    </row>
    <row r="9171" spans="9:9" ht="12.75" customHeight="1" x14ac:dyDescent="0.25">
      <c r="I9171" s="23"/>
    </row>
    <row r="9172" spans="9:9" ht="12.75" customHeight="1" x14ac:dyDescent="0.25">
      <c r="I9172" s="23"/>
    </row>
    <row r="9173" spans="9:9" ht="12.75" customHeight="1" x14ac:dyDescent="0.25">
      <c r="I9173" s="23"/>
    </row>
    <row r="9174" spans="9:9" ht="12.75" customHeight="1" x14ac:dyDescent="0.25">
      <c r="I9174" s="23"/>
    </row>
    <row r="9175" spans="9:9" ht="12.75" customHeight="1" x14ac:dyDescent="0.25">
      <c r="I9175" s="23"/>
    </row>
    <row r="9176" spans="9:9" ht="12.75" customHeight="1" x14ac:dyDescent="0.25">
      <c r="I9176" s="23"/>
    </row>
    <row r="9177" spans="9:9" ht="12.75" customHeight="1" x14ac:dyDescent="0.25">
      <c r="I9177" s="23"/>
    </row>
    <row r="9178" spans="9:9" ht="12.75" customHeight="1" x14ac:dyDescent="0.25">
      <c r="I9178" s="23"/>
    </row>
    <row r="9179" spans="9:9" ht="12.75" customHeight="1" x14ac:dyDescent="0.25">
      <c r="I9179" s="23"/>
    </row>
    <row r="9180" spans="9:9" ht="12.75" customHeight="1" x14ac:dyDescent="0.25">
      <c r="I9180" s="23"/>
    </row>
    <row r="9181" spans="9:9" ht="12.75" customHeight="1" x14ac:dyDescent="0.25">
      <c r="I9181" s="23"/>
    </row>
    <row r="9182" spans="9:9" ht="12.75" customHeight="1" x14ac:dyDescent="0.25">
      <c r="I9182" s="23"/>
    </row>
    <row r="9183" spans="9:9" ht="12.75" customHeight="1" x14ac:dyDescent="0.25">
      <c r="I9183" s="23"/>
    </row>
    <row r="9184" spans="9:9" ht="12.75" customHeight="1" x14ac:dyDescent="0.25">
      <c r="I9184" s="23"/>
    </row>
    <row r="9185" spans="9:9" ht="12.75" customHeight="1" x14ac:dyDescent="0.25">
      <c r="I9185" s="23"/>
    </row>
    <row r="9186" spans="9:9" ht="12.75" customHeight="1" x14ac:dyDescent="0.25">
      <c r="I9186" s="23"/>
    </row>
    <row r="9187" spans="9:9" ht="12.75" customHeight="1" x14ac:dyDescent="0.25">
      <c r="I9187" s="23"/>
    </row>
    <row r="9188" spans="9:9" ht="12.75" customHeight="1" x14ac:dyDescent="0.25">
      <c r="I9188" s="23"/>
    </row>
    <row r="9189" spans="9:9" ht="12.75" customHeight="1" x14ac:dyDescent="0.25">
      <c r="I9189" s="23"/>
    </row>
    <row r="9190" spans="9:9" ht="12.75" customHeight="1" x14ac:dyDescent="0.25">
      <c r="I9190" s="23"/>
    </row>
    <row r="9191" spans="9:9" ht="12.75" customHeight="1" x14ac:dyDescent="0.25">
      <c r="I9191" s="23"/>
    </row>
    <row r="9192" spans="9:9" ht="12.75" customHeight="1" x14ac:dyDescent="0.25">
      <c r="I9192" s="23"/>
    </row>
    <row r="9193" spans="9:9" ht="12.75" customHeight="1" x14ac:dyDescent="0.25">
      <c r="I9193" s="23"/>
    </row>
    <row r="9194" spans="9:9" ht="12.75" customHeight="1" x14ac:dyDescent="0.25">
      <c r="I9194" s="23"/>
    </row>
    <row r="9195" spans="9:9" ht="12.75" customHeight="1" x14ac:dyDescent="0.25">
      <c r="I9195" s="23"/>
    </row>
    <row r="9196" spans="9:9" ht="12.75" customHeight="1" x14ac:dyDescent="0.25">
      <c r="I9196" s="23"/>
    </row>
    <row r="9197" spans="9:9" ht="12.75" customHeight="1" x14ac:dyDescent="0.25">
      <c r="I9197" s="23"/>
    </row>
    <row r="9198" spans="9:9" ht="12.75" customHeight="1" x14ac:dyDescent="0.25">
      <c r="I9198" s="23"/>
    </row>
    <row r="9199" spans="9:9" ht="12.75" customHeight="1" x14ac:dyDescent="0.25">
      <c r="I9199" s="23"/>
    </row>
    <row r="9200" spans="9:9" ht="12.75" customHeight="1" x14ac:dyDescent="0.25">
      <c r="I9200" s="23"/>
    </row>
    <row r="9201" spans="9:9" ht="12.75" customHeight="1" x14ac:dyDescent="0.25">
      <c r="I9201" s="23"/>
    </row>
    <row r="9202" spans="9:9" ht="12.75" customHeight="1" x14ac:dyDescent="0.25">
      <c r="I9202" s="23"/>
    </row>
    <row r="9203" spans="9:9" ht="12.75" customHeight="1" x14ac:dyDescent="0.25">
      <c r="I9203" s="23"/>
    </row>
    <row r="9204" spans="9:9" ht="12.75" customHeight="1" x14ac:dyDescent="0.25">
      <c r="I9204" s="23"/>
    </row>
    <row r="9205" spans="9:9" ht="12.75" customHeight="1" x14ac:dyDescent="0.25">
      <c r="I9205" s="23"/>
    </row>
    <row r="9206" spans="9:9" ht="12.75" customHeight="1" x14ac:dyDescent="0.25">
      <c r="I9206" s="23"/>
    </row>
    <row r="9207" spans="9:9" ht="12.75" customHeight="1" x14ac:dyDescent="0.25">
      <c r="I9207" s="23"/>
    </row>
    <row r="9208" spans="9:9" ht="12.75" customHeight="1" x14ac:dyDescent="0.25">
      <c r="I9208" s="23"/>
    </row>
    <row r="9209" spans="9:9" ht="12.75" customHeight="1" x14ac:dyDescent="0.25">
      <c r="I9209" s="23"/>
    </row>
    <row r="9210" spans="9:9" ht="12.75" customHeight="1" x14ac:dyDescent="0.25">
      <c r="I9210" s="23"/>
    </row>
    <row r="9211" spans="9:9" ht="12.75" customHeight="1" x14ac:dyDescent="0.25">
      <c r="I9211" s="23"/>
    </row>
    <row r="9212" spans="9:9" ht="12.75" customHeight="1" x14ac:dyDescent="0.25">
      <c r="I9212" s="23"/>
    </row>
    <row r="9213" spans="9:9" ht="12.75" customHeight="1" x14ac:dyDescent="0.25">
      <c r="I9213" s="23"/>
    </row>
    <row r="9214" spans="9:9" ht="12.75" customHeight="1" x14ac:dyDescent="0.25">
      <c r="I9214" s="23"/>
    </row>
    <row r="9215" spans="9:9" ht="12.75" customHeight="1" x14ac:dyDescent="0.25">
      <c r="I9215" s="23"/>
    </row>
    <row r="9216" spans="9:9" ht="12.75" customHeight="1" x14ac:dyDescent="0.25">
      <c r="I9216" s="23"/>
    </row>
    <row r="9217" spans="9:9" ht="12.75" customHeight="1" x14ac:dyDescent="0.25">
      <c r="I9217" s="23"/>
    </row>
    <row r="9218" spans="9:9" ht="12.75" customHeight="1" x14ac:dyDescent="0.25">
      <c r="I9218" s="23"/>
    </row>
    <row r="9219" spans="9:9" ht="12.75" customHeight="1" x14ac:dyDescent="0.25">
      <c r="I9219" s="23"/>
    </row>
    <row r="9220" spans="9:9" ht="12.75" customHeight="1" x14ac:dyDescent="0.25">
      <c r="I9220" s="23"/>
    </row>
    <row r="9221" spans="9:9" ht="12.75" customHeight="1" x14ac:dyDescent="0.25">
      <c r="I9221" s="23"/>
    </row>
    <row r="9222" spans="9:9" ht="12.75" customHeight="1" x14ac:dyDescent="0.25">
      <c r="I9222" s="23"/>
    </row>
    <row r="9223" spans="9:9" ht="12.75" customHeight="1" x14ac:dyDescent="0.25">
      <c r="I9223" s="23"/>
    </row>
    <row r="9224" spans="9:9" ht="12.75" customHeight="1" x14ac:dyDescent="0.25">
      <c r="I9224" s="23"/>
    </row>
    <row r="9225" spans="9:9" ht="12.75" customHeight="1" x14ac:dyDescent="0.25">
      <c r="I9225" s="23"/>
    </row>
    <row r="9226" spans="9:9" ht="12.75" customHeight="1" x14ac:dyDescent="0.25">
      <c r="I9226" s="23"/>
    </row>
    <row r="9227" spans="9:9" ht="12.75" customHeight="1" x14ac:dyDescent="0.25">
      <c r="I9227" s="23"/>
    </row>
    <row r="9228" spans="9:9" ht="12.75" customHeight="1" x14ac:dyDescent="0.25">
      <c r="I9228" s="23"/>
    </row>
    <row r="9229" spans="9:9" ht="12.75" customHeight="1" x14ac:dyDescent="0.25">
      <c r="I9229" s="23"/>
    </row>
    <row r="9230" spans="9:9" ht="12.75" customHeight="1" x14ac:dyDescent="0.25">
      <c r="I9230" s="23"/>
    </row>
    <row r="9231" spans="9:9" ht="12.75" customHeight="1" x14ac:dyDescent="0.25">
      <c r="I9231" s="23"/>
    </row>
    <row r="9232" spans="9:9" ht="12.75" customHeight="1" x14ac:dyDescent="0.25">
      <c r="I9232" s="23"/>
    </row>
    <row r="9233" spans="9:9" ht="12.75" customHeight="1" x14ac:dyDescent="0.25">
      <c r="I9233" s="23"/>
    </row>
    <row r="9234" spans="9:9" ht="12.75" customHeight="1" x14ac:dyDescent="0.25">
      <c r="I9234" s="23"/>
    </row>
    <row r="9235" spans="9:9" ht="12.75" customHeight="1" x14ac:dyDescent="0.25">
      <c r="I9235" s="23"/>
    </row>
    <row r="9236" spans="9:9" ht="12.75" customHeight="1" x14ac:dyDescent="0.25">
      <c r="I9236" s="23"/>
    </row>
    <row r="9237" spans="9:9" ht="12.75" customHeight="1" x14ac:dyDescent="0.25">
      <c r="I9237" s="23"/>
    </row>
    <row r="9238" spans="9:9" ht="12.75" customHeight="1" x14ac:dyDescent="0.25">
      <c r="I9238" s="23"/>
    </row>
    <row r="9239" spans="9:9" ht="12.75" customHeight="1" x14ac:dyDescent="0.25">
      <c r="I9239" s="23"/>
    </row>
    <row r="9240" spans="9:9" ht="12.75" customHeight="1" x14ac:dyDescent="0.25">
      <c r="I9240" s="23"/>
    </row>
    <row r="9241" spans="9:9" ht="12.75" customHeight="1" x14ac:dyDescent="0.25">
      <c r="I9241" s="23"/>
    </row>
    <row r="9242" spans="9:9" ht="12.75" customHeight="1" x14ac:dyDescent="0.25">
      <c r="I9242" s="23"/>
    </row>
    <row r="9243" spans="9:9" ht="12.75" customHeight="1" x14ac:dyDescent="0.25">
      <c r="I9243" s="23"/>
    </row>
    <row r="9244" spans="9:9" ht="12.75" customHeight="1" x14ac:dyDescent="0.25">
      <c r="I9244" s="23"/>
    </row>
    <row r="9245" spans="9:9" ht="12.75" customHeight="1" x14ac:dyDescent="0.25">
      <c r="I9245" s="23"/>
    </row>
    <row r="9246" spans="9:9" ht="12.75" customHeight="1" x14ac:dyDescent="0.25">
      <c r="I9246" s="23"/>
    </row>
    <row r="9247" spans="9:9" ht="12.75" customHeight="1" x14ac:dyDescent="0.25">
      <c r="I9247" s="23"/>
    </row>
    <row r="9248" spans="9:9" ht="12.75" customHeight="1" x14ac:dyDescent="0.25">
      <c r="I9248" s="23"/>
    </row>
    <row r="9249" spans="9:9" ht="12.75" customHeight="1" x14ac:dyDescent="0.25">
      <c r="I9249" s="23"/>
    </row>
    <row r="9250" spans="9:9" ht="12.75" customHeight="1" x14ac:dyDescent="0.25">
      <c r="I9250" s="23"/>
    </row>
    <row r="9251" spans="9:9" ht="12.75" customHeight="1" x14ac:dyDescent="0.25">
      <c r="I9251" s="23"/>
    </row>
    <row r="9252" spans="9:9" ht="12.75" customHeight="1" x14ac:dyDescent="0.25">
      <c r="I9252" s="23"/>
    </row>
    <row r="9253" spans="9:9" ht="12.75" customHeight="1" x14ac:dyDescent="0.25">
      <c r="I9253" s="23"/>
    </row>
    <row r="9254" spans="9:9" ht="12.75" customHeight="1" x14ac:dyDescent="0.25">
      <c r="I9254" s="23"/>
    </row>
    <row r="9255" spans="9:9" ht="12.75" customHeight="1" x14ac:dyDescent="0.25">
      <c r="I9255" s="23"/>
    </row>
    <row r="9256" spans="9:9" ht="12.75" customHeight="1" x14ac:dyDescent="0.25">
      <c r="I9256" s="23"/>
    </row>
    <row r="9257" spans="9:9" ht="12.75" customHeight="1" x14ac:dyDescent="0.25">
      <c r="I9257" s="23"/>
    </row>
    <row r="9258" spans="9:9" ht="12.75" customHeight="1" x14ac:dyDescent="0.25">
      <c r="I9258" s="23"/>
    </row>
    <row r="9259" spans="9:9" ht="12.75" customHeight="1" x14ac:dyDescent="0.25">
      <c r="I9259" s="23"/>
    </row>
    <row r="9260" spans="9:9" ht="12.75" customHeight="1" x14ac:dyDescent="0.25">
      <c r="I9260" s="23"/>
    </row>
    <row r="9261" spans="9:9" ht="12.75" customHeight="1" x14ac:dyDescent="0.25">
      <c r="I9261" s="23"/>
    </row>
    <row r="9262" spans="9:9" ht="12.75" customHeight="1" x14ac:dyDescent="0.25">
      <c r="I9262" s="23"/>
    </row>
    <row r="9263" spans="9:9" ht="12.75" customHeight="1" x14ac:dyDescent="0.25">
      <c r="I9263" s="23"/>
    </row>
    <row r="9264" spans="9:9" ht="12.75" customHeight="1" x14ac:dyDescent="0.25">
      <c r="I9264" s="23"/>
    </row>
    <row r="9265" spans="9:9" ht="12.75" customHeight="1" x14ac:dyDescent="0.25">
      <c r="I9265" s="23"/>
    </row>
    <row r="9266" spans="9:9" ht="12.75" customHeight="1" x14ac:dyDescent="0.25">
      <c r="I9266" s="23"/>
    </row>
    <row r="9267" spans="9:9" ht="12.75" customHeight="1" x14ac:dyDescent="0.25">
      <c r="I9267" s="23"/>
    </row>
    <row r="9268" spans="9:9" ht="12.75" customHeight="1" x14ac:dyDescent="0.25">
      <c r="I9268" s="23"/>
    </row>
    <row r="9269" spans="9:9" ht="12.75" customHeight="1" x14ac:dyDescent="0.25">
      <c r="I9269" s="23"/>
    </row>
    <row r="9270" spans="9:9" ht="12.75" customHeight="1" x14ac:dyDescent="0.25">
      <c r="I9270" s="23"/>
    </row>
    <row r="9271" spans="9:9" ht="12.75" customHeight="1" x14ac:dyDescent="0.25">
      <c r="I9271" s="23"/>
    </row>
    <row r="9272" spans="9:9" ht="12.75" customHeight="1" x14ac:dyDescent="0.25">
      <c r="I9272" s="23"/>
    </row>
    <row r="9273" spans="9:9" ht="12.75" customHeight="1" x14ac:dyDescent="0.25">
      <c r="I9273" s="23"/>
    </row>
    <row r="9274" spans="9:9" ht="12.75" customHeight="1" x14ac:dyDescent="0.25">
      <c r="I9274" s="23"/>
    </row>
    <row r="9275" spans="9:9" ht="12.75" customHeight="1" x14ac:dyDescent="0.25">
      <c r="I9275" s="23"/>
    </row>
    <row r="9276" spans="9:9" ht="12.75" customHeight="1" x14ac:dyDescent="0.25">
      <c r="I9276" s="23"/>
    </row>
    <row r="9277" spans="9:9" ht="12.75" customHeight="1" x14ac:dyDescent="0.25">
      <c r="I9277" s="23"/>
    </row>
    <row r="9278" spans="9:9" ht="12.75" customHeight="1" x14ac:dyDescent="0.25">
      <c r="I9278" s="23"/>
    </row>
    <row r="9279" spans="9:9" ht="12.75" customHeight="1" x14ac:dyDescent="0.25">
      <c r="I9279" s="23"/>
    </row>
    <row r="9280" spans="9:9" ht="12.75" customHeight="1" x14ac:dyDescent="0.25">
      <c r="I9280" s="23"/>
    </row>
    <row r="9281" spans="9:9" ht="12.75" customHeight="1" x14ac:dyDescent="0.25">
      <c r="I9281" s="23"/>
    </row>
    <row r="9282" spans="9:9" ht="12.75" customHeight="1" x14ac:dyDescent="0.25">
      <c r="I9282" s="23"/>
    </row>
    <row r="9283" spans="9:9" ht="12.75" customHeight="1" x14ac:dyDescent="0.25">
      <c r="I9283" s="23"/>
    </row>
    <row r="9284" spans="9:9" ht="12.75" customHeight="1" x14ac:dyDescent="0.25">
      <c r="I9284" s="23"/>
    </row>
    <row r="9285" spans="9:9" ht="12.75" customHeight="1" x14ac:dyDescent="0.25">
      <c r="I9285" s="23"/>
    </row>
    <row r="9286" spans="9:9" ht="12.75" customHeight="1" x14ac:dyDescent="0.25">
      <c r="I9286" s="23"/>
    </row>
    <row r="9287" spans="9:9" ht="12.75" customHeight="1" x14ac:dyDescent="0.25">
      <c r="I9287" s="23"/>
    </row>
    <row r="9288" spans="9:9" ht="12.75" customHeight="1" x14ac:dyDescent="0.25">
      <c r="I9288" s="23"/>
    </row>
    <row r="9289" spans="9:9" ht="12.75" customHeight="1" x14ac:dyDescent="0.25">
      <c r="I9289" s="23"/>
    </row>
    <row r="9290" spans="9:9" ht="12.75" customHeight="1" x14ac:dyDescent="0.25">
      <c r="I9290" s="23"/>
    </row>
    <row r="9291" spans="9:9" ht="12.75" customHeight="1" x14ac:dyDescent="0.25">
      <c r="I9291" s="23"/>
    </row>
    <row r="9292" spans="9:9" ht="12.75" customHeight="1" x14ac:dyDescent="0.25">
      <c r="I9292" s="23"/>
    </row>
    <row r="9293" spans="9:9" ht="12.75" customHeight="1" x14ac:dyDescent="0.25">
      <c r="I9293" s="23"/>
    </row>
    <row r="9294" spans="9:9" ht="12.75" customHeight="1" x14ac:dyDescent="0.25">
      <c r="I9294" s="23"/>
    </row>
    <row r="9295" spans="9:9" ht="12.75" customHeight="1" x14ac:dyDescent="0.25">
      <c r="I9295" s="23"/>
    </row>
    <row r="9296" spans="9:9" ht="12.75" customHeight="1" x14ac:dyDescent="0.25">
      <c r="I9296" s="23"/>
    </row>
    <row r="9297" spans="9:9" ht="12.75" customHeight="1" x14ac:dyDescent="0.25">
      <c r="I9297" s="23"/>
    </row>
    <row r="9298" spans="9:9" ht="12.75" customHeight="1" x14ac:dyDescent="0.25">
      <c r="I9298" s="23"/>
    </row>
    <row r="9299" spans="9:9" ht="12.75" customHeight="1" x14ac:dyDescent="0.25">
      <c r="I9299" s="23"/>
    </row>
    <row r="9300" spans="9:9" ht="12.75" customHeight="1" x14ac:dyDescent="0.25">
      <c r="I9300" s="23"/>
    </row>
    <row r="9301" spans="9:9" ht="12.75" customHeight="1" x14ac:dyDescent="0.25">
      <c r="I9301" s="23"/>
    </row>
    <row r="9302" spans="9:9" ht="12.75" customHeight="1" x14ac:dyDescent="0.25">
      <c r="I9302" s="23"/>
    </row>
    <row r="9303" spans="9:9" ht="12.75" customHeight="1" x14ac:dyDescent="0.25">
      <c r="I9303" s="23"/>
    </row>
    <row r="9304" spans="9:9" ht="12.75" customHeight="1" x14ac:dyDescent="0.25">
      <c r="I9304" s="23"/>
    </row>
    <row r="9305" spans="9:9" ht="12.75" customHeight="1" x14ac:dyDescent="0.25">
      <c r="I9305" s="23"/>
    </row>
    <row r="9306" spans="9:9" ht="12.75" customHeight="1" x14ac:dyDescent="0.25">
      <c r="I9306" s="23"/>
    </row>
    <row r="9307" spans="9:9" ht="12.75" customHeight="1" x14ac:dyDescent="0.25">
      <c r="I9307" s="23"/>
    </row>
    <row r="9308" spans="9:9" ht="12.75" customHeight="1" x14ac:dyDescent="0.25">
      <c r="I9308" s="23"/>
    </row>
    <row r="9309" spans="9:9" ht="12.75" customHeight="1" x14ac:dyDescent="0.25">
      <c r="I9309" s="23"/>
    </row>
    <row r="9310" spans="9:9" ht="12.75" customHeight="1" x14ac:dyDescent="0.25">
      <c r="I9310" s="23"/>
    </row>
    <row r="9311" spans="9:9" ht="12.75" customHeight="1" x14ac:dyDescent="0.25">
      <c r="I9311" s="23"/>
    </row>
    <row r="9312" spans="9:9" ht="12.75" customHeight="1" x14ac:dyDescent="0.25">
      <c r="I9312" s="23"/>
    </row>
    <row r="9313" spans="9:9" ht="12.75" customHeight="1" x14ac:dyDescent="0.25">
      <c r="I9313" s="23"/>
    </row>
    <row r="9314" spans="9:9" ht="12.75" customHeight="1" x14ac:dyDescent="0.25">
      <c r="I9314" s="23"/>
    </row>
    <row r="9315" spans="9:9" ht="12.75" customHeight="1" x14ac:dyDescent="0.25">
      <c r="I9315" s="23"/>
    </row>
    <row r="9316" spans="9:9" ht="12.75" customHeight="1" x14ac:dyDescent="0.25">
      <c r="I9316" s="23"/>
    </row>
    <row r="9317" spans="9:9" ht="12.75" customHeight="1" x14ac:dyDescent="0.25">
      <c r="I9317" s="23"/>
    </row>
    <row r="9318" spans="9:9" ht="12.75" customHeight="1" x14ac:dyDescent="0.25">
      <c r="I9318" s="23"/>
    </row>
    <row r="9319" spans="9:9" ht="12.75" customHeight="1" x14ac:dyDescent="0.25">
      <c r="I9319" s="23"/>
    </row>
    <row r="9320" spans="9:9" ht="12.75" customHeight="1" x14ac:dyDescent="0.25">
      <c r="I9320" s="23"/>
    </row>
    <row r="9321" spans="9:9" ht="12.75" customHeight="1" x14ac:dyDescent="0.25">
      <c r="I9321" s="23"/>
    </row>
    <row r="9322" spans="9:9" ht="12.75" customHeight="1" x14ac:dyDescent="0.25">
      <c r="I9322" s="23"/>
    </row>
    <row r="9323" spans="9:9" ht="12.75" customHeight="1" x14ac:dyDescent="0.25">
      <c r="I9323" s="23"/>
    </row>
    <row r="9324" spans="9:9" ht="12.75" customHeight="1" x14ac:dyDescent="0.25">
      <c r="I9324" s="23"/>
    </row>
    <row r="9325" spans="9:9" ht="12.75" customHeight="1" x14ac:dyDescent="0.25">
      <c r="I9325" s="23"/>
    </row>
    <row r="9326" spans="9:9" ht="12.75" customHeight="1" x14ac:dyDescent="0.25">
      <c r="I9326" s="23"/>
    </row>
    <row r="9327" spans="9:9" ht="12.75" customHeight="1" x14ac:dyDescent="0.25">
      <c r="I9327" s="23"/>
    </row>
    <row r="9328" spans="9:9" ht="12.75" customHeight="1" x14ac:dyDescent="0.25">
      <c r="I9328" s="23"/>
    </row>
    <row r="9329" spans="9:9" ht="12.75" customHeight="1" x14ac:dyDescent="0.25">
      <c r="I9329" s="23"/>
    </row>
    <row r="9330" spans="9:9" ht="12.75" customHeight="1" x14ac:dyDescent="0.25">
      <c r="I9330" s="23"/>
    </row>
    <row r="9331" spans="9:9" ht="12.75" customHeight="1" x14ac:dyDescent="0.25">
      <c r="I9331" s="23"/>
    </row>
    <row r="9332" spans="9:9" ht="12.75" customHeight="1" x14ac:dyDescent="0.25">
      <c r="I9332" s="23"/>
    </row>
    <row r="9333" spans="9:9" ht="12.75" customHeight="1" x14ac:dyDescent="0.25">
      <c r="I9333" s="23"/>
    </row>
    <row r="9334" spans="9:9" ht="12.75" customHeight="1" x14ac:dyDescent="0.25">
      <c r="I9334" s="23"/>
    </row>
    <row r="9335" spans="9:9" ht="12.75" customHeight="1" x14ac:dyDescent="0.25">
      <c r="I9335" s="23"/>
    </row>
    <row r="9336" spans="9:9" ht="12.75" customHeight="1" x14ac:dyDescent="0.25">
      <c r="I9336" s="23"/>
    </row>
    <row r="9337" spans="9:9" ht="12.75" customHeight="1" x14ac:dyDescent="0.25">
      <c r="I9337" s="23"/>
    </row>
    <row r="9338" spans="9:9" ht="12.75" customHeight="1" x14ac:dyDescent="0.25">
      <c r="I9338" s="23"/>
    </row>
    <row r="9339" spans="9:9" ht="12.75" customHeight="1" x14ac:dyDescent="0.25">
      <c r="I9339" s="23"/>
    </row>
    <row r="9340" spans="9:9" ht="12.75" customHeight="1" x14ac:dyDescent="0.25">
      <c r="I9340" s="23"/>
    </row>
    <row r="9341" spans="9:9" ht="12.75" customHeight="1" x14ac:dyDescent="0.25">
      <c r="I9341" s="23"/>
    </row>
    <row r="9342" spans="9:9" ht="12.75" customHeight="1" x14ac:dyDescent="0.25">
      <c r="I9342" s="23"/>
    </row>
    <row r="9343" spans="9:9" ht="12.75" customHeight="1" x14ac:dyDescent="0.25">
      <c r="I9343" s="23"/>
    </row>
    <row r="9344" spans="9:9" ht="12.75" customHeight="1" x14ac:dyDescent="0.25">
      <c r="I9344" s="23"/>
    </row>
    <row r="9345" spans="9:9" ht="12.75" customHeight="1" x14ac:dyDescent="0.25">
      <c r="I9345" s="23"/>
    </row>
    <row r="9346" spans="9:9" ht="12.75" customHeight="1" x14ac:dyDescent="0.25">
      <c r="I9346" s="23"/>
    </row>
    <row r="9347" spans="9:9" ht="12.75" customHeight="1" x14ac:dyDescent="0.25">
      <c r="I9347" s="23"/>
    </row>
    <row r="9348" spans="9:9" ht="12.75" customHeight="1" x14ac:dyDescent="0.25">
      <c r="I9348" s="23"/>
    </row>
    <row r="9349" spans="9:9" ht="12.75" customHeight="1" x14ac:dyDescent="0.25">
      <c r="I9349" s="23"/>
    </row>
    <row r="9350" spans="9:9" ht="12.75" customHeight="1" x14ac:dyDescent="0.25">
      <c r="I9350" s="23"/>
    </row>
    <row r="9351" spans="9:9" ht="12.75" customHeight="1" x14ac:dyDescent="0.25">
      <c r="I9351" s="23"/>
    </row>
    <row r="9352" spans="9:9" ht="12.75" customHeight="1" x14ac:dyDescent="0.25">
      <c r="I9352" s="23"/>
    </row>
    <row r="9353" spans="9:9" ht="12.75" customHeight="1" x14ac:dyDescent="0.25">
      <c r="I9353" s="23"/>
    </row>
    <row r="9354" spans="9:9" ht="12.75" customHeight="1" x14ac:dyDescent="0.25">
      <c r="I9354" s="23"/>
    </row>
    <row r="9355" spans="9:9" ht="12.75" customHeight="1" x14ac:dyDescent="0.25">
      <c r="I9355" s="23"/>
    </row>
    <row r="9356" spans="9:9" ht="12.75" customHeight="1" x14ac:dyDescent="0.25">
      <c r="I9356" s="23"/>
    </row>
    <row r="9357" spans="9:9" ht="12.75" customHeight="1" x14ac:dyDescent="0.25">
      <c r="I9357" s="23"/>
    </row>
    <row r="9358" spans="9:9" ht="12.75" customHeight="1" x14ac:dyDescent="0.25">
      <c r="I9358" s="23"/>
    </row>
    <row r="9359" spans="9:9" ht="12.75" customHeight="1" x14ac:dyDescent="0.25">
      <c r="I9359" s="23"/>
    </row>
    <row r="9360" spans="9:9" ht="12.75" customHeight="1" x14ac:dyDescent="0.25">
      <c r="I9360" s="23"/>
    </row>
    <row r="9361" spans="9:9" ht="12.75" customHeight="1" x14ac:dyDescent="0.25">
      <c r="I9361" s="23"/>
    </row>
    <row r="9362" spans="9:9" ht="12.75" customHeight="1" x14ac:dyDescent="0.25">
      <c r="I9362" s="23"/>
    </row>
    <row r="9363" spans="9:9" ht="12.75" customHeight="1" x14ac:dyDescent="0.25">
      <c r="I9363" s="23"/>
    </row>
    <row r="9364" spans="9:9" ht="12.75" customHeight="1" x14ac:dyDescent="0.25">
      <c r="I9364" s="23"/>
    </row>
    <row r="9365" spans="9:9" ht="12.75" customHeight="1" x14ac:dyDescent="0.25">
      <c r="I9365" s="23"/>
    </row>
    <row r="9366" spans="9:9" ht="12.75" customHeight="1" x14ac:dyDescent="0.25">
      <c r="I9366" s="23"/>
    </row>
    <row r="9367" spans="9:9" ht="12.75" customHeight="1" x14ac:dyDescent="0.25">
      <c r="I9367" s="23"/>
    </row>
    <row r="9368" spans="9:9" ht="12.75" customHeight="1" x14ac:dyDescent="0.25">
      <c r="I9368" s="23"/>
    </row>
    <row r="9369" spans="9:9" ht="12.75" customHeight="1" x14ac:dyDescent="0.25">
      <c r="I9369" s="23"/>
    </row>
    <row r="9370" spans="9:9" ht="12.75" customHeight="1" x14ac:dyDescent="0.25">
      <c r="I9370" s="23"/>
    </row>
    <row r="9371" spans="9:9" ht="12.75" customHeight="1" x14ac:dyDescent="0.25">
      <c r="I9371" s="23"/>
    </row>
    <row r="9372" spans="9:9" ht="12.75" customHeight="1" x14ac:dyDescent="0.25">
      <c r="I9372" s="23"/>
    </row>
    <row r="9373" spans="9:9" ht="12.75" customHeight="1" x14ac:dyDescent="0.25">
      <c r="I9373" s="23"/>
    </row>
    <row r="9374" spans="9:9" ht="12.75" customHeight="1" x14ac:dyDescent="0.25">
      <c r="I9374" s="23"/>
    </row>
    <row r="9375" spans="9:9" ht="12.75" customHeight="1" x14ac:dyDescent="0.25">
      <c r="I9375" s="23"/>
    </row>
    <row r="9376" spans="9:9" ht="12.75" customHeight="1" x14ac:dyDescent="0.25">
      <c r="I9376" s="23"/>
    </row>
    <row r="9377" spans="9:9" ht="12.75" customHeight="1" x14ac:dyDescent="0.25">
      <c r="I9377" s="23"/>
    </row>
    <row r="9378" spans="9:9" ht="12.75" customHeight="1" x14ac:dyDescent="0.25">
      <c r="I9378" s="23"/>
    </row>
    <row r="9379" spans="9:9" ht="12.75" customHeight="1" x14ac:dyDescent="0.25">
      <c r="I9379" s="23"/>
    </row>
    <row r="9380" spans="9:9" ht="12.75" customHeight="1" x14ac:dyDescent="0.25">
      <c r="I9380" s="23"/>
    </row>
    <row r="9381" spans="9:9" ht="12.75" customHeight="1" x14ac:dyDescent="0.25">
      <c r="I9381" s="23"/>
    </row>
    <row r="9382" spans="9:9" ht="12.75" customHeight="1" x14ac:dyDescent="0.25">
      <c r="I9382" s="23"/>
    </row>
    <row r="9383" spans="9:9" ht="12.75" customHeight="1" x14ac:dyDescent="0.25">
      <c r="I9383" s="23"/>
    </row>
    <row r="9384" spans="9:9" ht="12.75" customHeight="1" x14ac:dyDescent="0.25">
      <c r="I9384" s="23"/>
    </row>
    <row r="9385" spans="9:9" ht="12.75" customHeight="1" x14ac:dyDescent="0.25">
      <c r="I9385" s="23"/>
    </row>
    <row r="9386" spans="9:9" ht="12.75" customHeight="1" x14ac:dyDescent="0.25">
      <c r="I9386" s="23"/>
    </row>
    <row r="9387" spans="9:9" ht="12.75" customHeight="1" x14ac:dyDescent="0.25">
      <c r="I9387" s="23"/>
    </row>
    <row r="9388" spans="9:9" ht="12.75" customHeight="1" x14ac:dyDescent="0.25">
      <c r="I9388" s="23"/>
    </row>
    <row r="9389" spans="9:9" ht="12.75" customHeight="1" x14ac:dyDescent="0.25">
      <c r="I9389" s="23"/>
    </row>
    <row r="9390" spans="9:9" ht="12.75" customHeight="1" x14ac:dyDescent="0.25">
      <c r="I9390" s="23"/>
    </row>
    <row r="9391" spans="9:9" ht="12.75" customHeight="1" x14ac:dyDescent="0.25">
      <c r="I9391" s="23"/>
    </row>
    <row r="9392" spans="9:9" ht="12.75" customHeight="1" x14ac:dyDescent="0.25">
      <c r="I9392" s="23"/>
    </row>
    <row r="9393" spans="9:9" ht="12.75" customHeight="1" x14ac:dyDescent="0.25">
      <c r="I9393" s="23"/>
    </row>
    <row r="9394" spans="9:9" ht="12.75" customHeight="1" x14ac:dyDescent="0.25">
      <c r="I9394" s="23"/>
    </row>
    <row r="9395" spans="9:9" ht="12.75" customHeight="1" x14ac:dyDescent="0.25">
      <c r="I9395" s="23"/>
    </row>
    <row r="9396" spans="9:9" ht="12.75" customHeight="1" x14ac:dyDescent="0.25">
      <c r="I9396" s="23"/>
    </row>
    <row r="9397" spans="9:9" ht="12.75" customHeight="1" x14ac:dyDescent="0.25">
      <c r="I9397" s="23"/>
    </row>
    <row r="9398" spans="9:9" ht="12.75" customHeight="1" x14ac:dyDescent="0.25">
      <c r="I9398" s="23"/>
    </row>
    <row r="9399" spans="9:9" ht="12.75" customHeight="1" x14ac:dyDescent="0.25">
      <c r="I9399" s="23"/>
    </row>
    <row r="9400" spans="9:9" ht="12.75" customHeight="1" x14ac:dyDescent="0.25">
      <c r="I9400" s="23"/>
    </row>
    <row r="9401" spans="9:9" ht="12.75" customHeight="1" x14ac:dyDescent="0.25">
      <c r="I9401" s="23"/>
    </row>
    <row r="9402" spans="9:9" ht="12.75" customHeight="1" x14ac:dyDescent="0.25">
      <c r="I9402" s="23"/>
    </row>
    <row r="9403" spans="9:9" ht="12.75" customHeight="1" x14ac:dyDescent="0.25">
      <c r="I9403" s="23"/>
    </row>
    <row r="9404" spans="9:9" ht="12.75" customHeight="1" x14ac:dyDescent="0.25">
      <c r="I9404" s="23"/>
    </row>
    <row r="9405" spans="9:9" ht="12.75" customHeight="1" x14ac:dyDescent="0.25">
      <c r="I9405" s="23"/>
    </row>
    <row r="9406" spans="9:9" ht="12.75" customHeight="1" x14ac:dyDescent="0.25">
      <c r="I9406" s="23"/>
    </row>
    <row r="9407" spans="9:9" ht="12.75" customHeight="1" x14ac:dyDescent="0.25">
      <c r="I9407" s="23"/>
    </row>
    <row r="9408" spans="9:9" ht="12.75" customHeight="1" x14ac:dyDescent="0.25">
      <c r="I9408" s="23"/>
    </row>
    <row r="9409" spans="9:9" ht="12.75" customHeight="1" x14ac:dyDescent="0.25">
      <c r="I9409" s="23"/>
    </row>
    <row r="9410" spans="9:9" ht="12.75" customHeight="1" x14ac:dyDescent="0.25">
      <c r="I9410" s="23"/>
    </row>
    <row r="9411" spans="9:9" ht="12.75" customHeight="1" x14ac:dyDescent="0.25">
      <c r="I9411" s="23"/>
    </row>
    <row r="9412" spans="9:9" ht="12.75" customHeight="1" x14ac:dyDescent="0.25">
      <c r="I9412" s="23"/>
    </row>
    <row r="9413" spans="9:9" ht="12.75" customHeight="1" x14ac:dyDescent="0.25">
      <c r="I9413" s="23"/>
    </row>
    <row r="9414" spans="9:9" ht="12.75" customHeight="1" x14ac:dyDescent="0.25">
      <c r="I9414" s="23"/>
    </row>
    <row r="9415" spans="9:9" ht="12.75" customHeight="1" x14ac:dyDescent="0.25">
      <c r="I9415" s="23"/>
    </row>
    <row r="9416" spans="9:9" ht="12.75" customHeight="1" x14ac:dyDescent="0.25">
      <c r="I9416" s="23"/>
    </row>
    <row r="9417" spans="9:9" ht="12.75" customHeight="1" x14ac:dyDescent="0.25">
      <c r="I9417" s="23"/>
    </row>
    <row r="9418" spans="9:9" ht="12.75" customHeight="1" x14ac:dyDescent="0.25">
      <c r="I9418" s="23"/>
    </row>
    <row r="9419" spans="9:9" ht="12.75" customHeight="1" x14ac:dyDescent="0.25">
      <c r="I9419" s="23"/>
    </row>
    <row r="9420" spans="9:9" ht="12.75" customHeight="1" x14ac:dyDescent="0.25">
      <c r="I9420" s="23"/>
    </row>
    <row r="9421" spans="9:9" ht="12.75" customHeight="1" x14ac:dyDescent="0.25">
      <c r="I9421" s="23"/>
    </row>
    <row r="9422" spans="9:9" ht="12.75" customHeight="1" x14ac:dyDescent="0.25">
      <c r="I9422" s="23"/>
    </row>
    <row r="9423" spans="9:9" ht="12.75" customHeight="1" x14ac:dyDescent="0.25">
      <c r="I9423" s="23"/>
    </row>
    <row r="9424" spans="9:9" ht="12.75" customHeight="1" x14ac:dyDescent="0.25">
      <c r="I9424" s="23"/>
    </row>
    <row r="9425" spans="9:9" ht="12.75" customHeight="1" x14ac:dyDescent="0.25">
      <c r="I9425" s="23"/>
    </row>
    <row r="9426" spans="9:9" ht="12.75" customHeight="1" x14ac:dyDescent="0.25">
      <c r="I9426" s="23"/>
    </row>
    <row r="9427" spans="9:9" ht="12.75" customHeight="1" x14ac:dyDescent="0.25">
      <c r="I9427" s="23"/>
    </row>
    <row r="9428" spans="9:9" ht="12.75" customHeight="1" x14ac:dyDescent="0.25">
      <c r="I9428" s="23"/>
    </row>
    <row r="9429" spans="9:9" ht="12.75" customHeight="1" x14ac:dyDescent="0.25">
      <c r="I9429" s="23"/>
    </row>
    <row r="9430" spans="9:9" ht="12.75" customHeight="1" x14ac:dyDescent="0.25">
      <c r="I9430" s="23"/>
    </row>
    <row r="9431" spans="9:9" ht="12.75" customHeight="1" x14ac:dyDescent="0.25">
      <c r="I9431" s="23"/>
    </row>
    <row r="9432" spans="9:9" ht="12.75" customHeight="1" x14ac:dyDescent="0.25">
      <c r="I9432" s="23"/>
    </row>
    <row r="9433" spans="9:9" ht="12.75" customHeight="1" x14ac:dyDescent="0.25">
      <c r="I9433" s="23"/>
    </row>
    <row r="9434" spans="9:9" ht="12.75" customHeight="1" x14ac:dyDescent="0.25">
      <c r="I9434" s="23"/>
    </row>
    <row r="9435" spans="9:9" ht="12.75" customHeight="1" x14ac:dyDescent="0.25">
      <c r="I9435" s="23"/>
    </row>
    <row r="9436" spans="9:9" ht="12.75" customHeight="1" x14ac:dyDescent="0.25">
      <c r="I9436" s="23"/>
    </row>
    <row r="9437" spans="9:9" ht="12.75" customHeight="1" x14ac:dyDescent="0.25">
      <c r="I9437" s="23"/>
    </row>
    <row r="9438" spans="9:9" ht="12.75" customHeight="1" x14ac:dyDescent="0.25">
      <c r="I9438" s="23"/>
    </row>
    <row r="9439" spans="9:9" ht="12.75" customHeight="1" x14ac:dyDescent="0.25">
      <c r="I9439" s="23"/>
    </row>
    <row r="9440" spans="9:9" ht="12.75" customHeight="1" x14ac:dyDescent="0.25">
      <c r="I9440" s="23"/>
    </row>
    <row r="9441" spans="9:9" ht="12.75" customHeight="1" x14ac:dyDescent="0.25">
      <c r="I9441" s="23"/>
    </row>
    <row r="9442" spans="9:9" ht="12.75" customHeight="1" x14ac:dyDescent="0.25">
      <c r="I9442" s="23"/>
    </row>
    <row r="9443" spans="9:9" ht="12.75" customHeight="1" x14ac:dyDescent="0.25">
      <c r="I9443" s="23"/>
    </row>
    <row r="9444" spans="9:9" ht="12.75" customHeight="1" x14ac:dyDescent="0.25">
      <c r="I9444" s="23"/>
    </row>
    <row r="9445" spans="9:9" ht="12.75" customHeight="1" x14ac:dyDescent="0.25">
      <c r="I9445" s="23"/>
    </row>
    <row r="9446" spans="9:9" ht="12.75" customHeight="1" x14ac:dyDescent="0.25">
      <c r="I9446" s="23"/>
    </row>
    <row r="9447" spans="9:9" ht="12.75" customHeight="1" x14ac:dyDescent="0.25">
      <c r="I9447" s="23"/>
    </row>
    <row r="9448" spans="9:9" ht="12.75" customHeight="1" x14ac:dyDescent="0.25">
      <c r="I9448" s="23"/>
    </row>
    <row r="9449" spans="9:9" ht="12.75" customHeight="1" x14ac:dyDescent="0.25">
      <c r="I9449" s="23"/>
    </row>
    <row r="9450" spans="9:9" ht="12.75" customHeight="1" x14ac:dyDescent="0.25">
      <c r="I9450" s="23"/>
    </row>
    <row r="9451" spans="9:9" ht="12.75" customHeight="1" x14ac:dyDescent="0.25">
      <c r="I9451" s="23"/>
    </row>
    <row r="9452" spans="9:9" ht="12.75" customHeight="1" x14ac:dyDescent="0.25">
      <c r="I9452" s="23"/>
    </row>
    <row r="9453" spans="9:9" ht="12.75" customHeight="1" x14ac:dyDescent="0.25">
      <c r="I9453" s="23"/>
    </row>
    <row r="9454" spans="9:9" ht="12.75" customHeight="1" x14ac:dyDescent="0.25">
      <c r="I9454" s="23"/>
    </row>
    <row r="9455" spans="9:9" ht="12.75" customHeight="1" x14ac:dyDescent="0.25">
      <c r="I9455" s="23"/>
    </row>
    <row r="9456" spans="9:9" ht="12.75" customHeight="1" x14ac:dyDescent="0.25">
      <c r="I9456" s="23"/>
    </row>
    <row r="9457" spans="9:9" ht="12.75" customHeight="1" x14ac:dyDescent="0.25">
      <c r="I9457" s="23"/>
    </row>
    <row r="9458" spans="9:9" ht="12.75" customHeight="1" x14ac:dyDescent="0.25">
      <c r="I9458" s="23"/>
    </row>
    <row r="9459" spans="9:9" ht="12.75" customHeight="1" x14ac:dyDescent="0.25">
      <c r="I9459" s="23"/>
    </row>
    <row r="9460" spans="9:9" ht="12.75" customHeight="1" x14ac:dyDescent="0.25">
      <c r="I9460" s="23"/>
    </row>
    <row r="9461" spans="9:9" ht="12.75" customHeight="1" x14ac:dyDescent="0.25">
      <c r="I9461" s="23"/>
    </row>
    <row r="9462" spans="9:9" ht="12.75" customHeight="1" x14ac:dyDescent="0.25">
      <c r="I9462" s="23"/>
    </row>
    <row r="9463" spans="9:9" ht="12.75" customHeight="1" x14ac:dyDescent="0.25">
      <c r="I9463" s="23"/>
    </row>
    <row r="9464" spans="9:9" ht="12.75" customHeight="1" x14ac:dyDescent="0.25">
      <c r="I9464" s="23"/>
    </row>
    <row r="9465" spans="9:9" ht="12.75" customHeight="1" x14ac:dyDescent="0.25">
      <c r="I9465" s="23"/>
    </row>
    <row r="9466" spans="9:9" ht="12.75" customHeight="1" x14ac:dyDescent="0.25">
      <c r="I9466" s="23"/>
    </row>
    <row r="9467" spans="9:9" ht="12.75" customHeight="1" x14ac:dyDescent="0.25">
      <c r="I9467" s="23"/>
    </row>
    <row r="9468" spans="9:9" ht="12.75" customHeight="1" x14ac:dyDescent="0.25">
      <c r="I9468" s="23"/>
    </row>
    <row r="9469" spans="9:9" ht="12.75" customHeight="1" x14ac:dyDescent="0.25">
      <c r="I9469" s="23"/>
    </row>
    <row r="9470" spans="9:9" ht="12.75" customHeight="1" x14ac:dyDescent="0.25">
      <c r="I9470" s="23"/>
    </row>
    <row r="9471" spans="9:9" ht="12.75" customHeight="1" x14ac:dyDescent="0.25">
      <c r="I9471" s="23"/>
    </row>
    <row r="9472" spans="9:9" ht="12.75" customHeight="1" x14ac:dyDescent="0.25">
      <c r="I9472" s="23"/>
    </row>
    <row r="9473" spans="9:9" ht="12.75" customHeight="1" x14ac:dyDescent="0.25">
      <c r="I9473" s="23"/>
    </row>
    <row r="9474" spans="9:9" ht="12.75" customHeight="1" x14ac:dyDescent="0.25">
      <c r="I9474" s="23"/>
    </row>
    <row r="9475" spans="9:9" ht="12.75" customHeight="1" x14ac:dyDescent="0.25">
      <c r="I9475" s="23"/>
    </row>
    <row r="9476" spans="9:9" ht="12.75" customHeight="1" x14ac:dyDescent="0.25">
      <c r="I9476" s="23"/>
    </row>
    <row r="9477" spans="9:9" ht="12.75" customHeight="1" x14ac:dyDescent="0.25">
      <c r="I9477" s="23"/>
    </row>
    <row r="9478" spans="9:9" ht="12.75" customHeight="1" x14ac:dyDescent="0.25">
      <c r="I9478" s="23"/>
    </row>
    <row r="9479" spans="9:9" ht="12.75" customHeight="1" x14ac:dyDescent="0.25">
      <c r="I9479" s="23"/>
    </row>
    <row r="9480" spans="9:9" ht="12.75" customHeight="1" x14ac:dyDescent="0.25">
      <c r="I9480" s="23"/>
    </row>
    <row r="9481" spans="9:9" ht="12.75" customHeight="1" x14ac:dyDescent="0.25">
      <c r="I9481" s="23"/>
    </row>
    <row r="9482" spans="9:9" ht="12.75" customHeight="1" x14ac:dyDescent="0.25">
      <c r="I9482" s="23"/>
    </row>
    <row r="9483" spans="9:9" ht="12.75" customHeight="1" x14ac:dyDescent="0.25">
      <c r="I9483" s="23"/>
    </row>
    <row r="9484" spans="9:9" ht="12.75" customHeight="1" x14ac:dyDescent="0.25">
      <c r="I9484" s="23"/>
    </row>
    <row r="9485" spans="9:9" ht="12.75" customHeight="1" x14ac:dyDescent="0.25">
      <c r="I9485" s="23"/>
    </row>
    <row r="9486" spans="9:9" ht="12.75" customHeight="1" x14ac:dyDescent="0.25">
      <c r="I9486" s="23"/>
    </row>
    <row r="9487" spans="9:9" ht="12.75" customHeight="1" x14ac:dyDescent="0.25">
      <c r="I9487" s="23"/>
    </row>
    <row r="9488" spans="9:9" ht="12.75" customHeight="1" x14ac:dyDescent="0.25">
      <c r="I9488" s="23"/>
    </row>
    <row r="9489" spans="9:9" ht="12.75" customHeight="1" x14ac:dyDescent="0.25">
      <c r="I9489" s="23"/>
    </row>
    <row r="9490" spans="9:9" ht="12.75" customHeight="1" x14ac:dyDescent="0.25">
      <c r="I9490" s="23"/>
    </row>
    <row r="9491" spans="9:9" ht="12.75" customHeight="1" x14ac:dyDescent="0.25">
      <c r="I9491" s="23"/>
    </row>
    <row r="9492" spans="9:9" ht="12.75" customHeight="1" x14ac:dyDescent="0.25">
      <c r="I9492" s="23"/>
    </row>
    <row r="9493" spans="9:9" ht="12.75" customHeight="1" x14ac:dyDescent="0.25">
      <c r="I9493" s="23"/>
    </row>
    <row r="9494" spans="9:9" ht="12.75" customHeight="1" x14ac:dyDescent="0.25">
      <c r="I9494" s="23"/>
    </row>
    <row r="9495" spans="9:9" ht="12.75" customHeight="1" x14ac:dyDescent="0.25">
      <c r="I9495" s="23"/>
    </row>
    <row r="9496" spans="9:9" ht="12.75" customHeight="1" x14ac:dyDescent="0.25">
      <c r="I9496" s="23"/>
    </row>
    <row r="9497" spans="9:9" ht="12.75" customHeight="1" x14ac:dyDescent="0.25">
      <c r="I9497" s="23"/>
    </row>
    <row r="9498" spans="9:9" ht="12.75" customHeight="1" x14ac:dyDescent="0.25">
      <c r="I9498" s="23"/>
    </row>
    <row r="9499" spans="9:9" ht="12.75" customHeight="1" x14ac:dyDescent="0.25">
      <c r="I9499" s="23"/>
    </row>
    <row r="9500" spans="9:9" ht="12.75" customHeight="1" x14ac:dyDescent="0.25">
      <c r="I9500" s="23"/>
    </row>
    <row r="9501" spans="9:9" ht="12.75" customHeight="1" x14ac:dyDescent="0.25">
      <c r="I9501" s="23"/>
    </row>
    <row r="9502" spans="9:9" ht="12.75" customHeight="1" x14ac:dyDescent="0.25">
      <c r="I9502" s="23"/>
    </row>
    <row r="9503" spans="9:9" ht="12.75" customHeight="1" x14ac:dyDescent="0.25">
      <c r="I9503" s="23"/>
    </row>
    <row r="9504" spans="9:9" ht="12.75" customHeight="1" x14ac:dyDescent="0.25">
      <c r="I9504" s="23"/>
    </row>
    <row r="9505" spans="9:9" ht="12.75" customHeight="1" x14ac:dyDescent="0.25">
      <c r="I9505" s="23"/>
    </row>
    <row r="9506" spans="9:9" ht="12.75" customHeight="1" x14ac:dyDescent="0.25">
      <c r="I9506" s="23"/>
    </row>
    <row r="9507" spans="9:9" ht="12.75" customHeight="1" x14ac:dyDescent="0.25">
      <c r="I9507" s="23"/>
    </row>
    <row r="9508" spans="9:9" ht="12.75" customHeight="1" x14ac:dyDescent="0.25">
      <c r="I9508" s="23"/>
    </row>
    <row r="9509" spans="9:9" ht="12.75" customHeight="1" x14ac:dyDescent="0.25">
      <c r="I9509" s="23"/>
    </row>
    <row r="9510" spans="9:9" ht="12.75" customHeight="1" x14ac:dyDescent="0.25">
      <c r="I9510" s="23"/>
    </row>
    <row r="9511" spans="9:9" ht="12.75" customHeight="1" x14ac:dyDescent="0.25">
      <c r="I9511" s="23"/>
    </row>
    <row r="9512" spans="9:9" ht="12.75" customHeight="1" x14ac:dyDescent="0.25">
      <c r="I9512" s="23"/>
    </row>
    <row r="9513" spans="9:9" ht="12.75" customHeight="1" x14ac:dyDescent="0.25">
      <c r="I9513" s="23"/>
    </row>
    <row r="9514" spans="9:9" ht="12.75" customHeight="1" x14ac:dyDescent="0.25">
      <c r="I9514" s="23"/>
    </row>
    <row r="9515" spans="9:9" ht="12.75" customHeight="1" x14ac:dyDescent="0.25">
      <c r="I9515" s="23"/>
    </row>
    <row r="9516" spans="9:9" ht="12.75" customHeight="1" x14ac:dyDescent="0.25">
      <c r="I9516" s="23"/>
    </row>
    <row r="9517" spans="9:9" ht="12.75" customHeight="1" x14ac:dyDescent="0.25">
      <c r="I9517" s="23"/>
    </row>
    <row r="9518" spans="9:9" ht="12.75" customHeight="1" x14ac:dyDescent="0.25">
      <c r="I9518" s="23"/>
    </row>
    <row r="9519" spans="9:9" ht="12.75" customHeight="1" x14ac:dyDescent="0.25">
      <c r="I9519" s="23"/>
    </row>
    <row r="9520" spans="9:9" ht="12.75" customHeight="1" x14ac:dyDescent="0.25">
      <c r="I9520" s="23"/>
    </row>
    <row r="9521" spans="9:9" ht="12.75" customHeight="1" x14ac:dyDescent="0.25">
      <c r="I9521" s="23"/>
    </row>
    <row r="9522" spans="9:9" ht="12.75" customHeight="1" x14ac:dyDescent="0.25">
      <c r="I9522" s="23"/>
    </row>
    <row r="9523" spans="9:9" ht="12.75" customHeight="1" x14ac:dyDescent="0.25">
      <c r="I9523" s="23"/>
    </row>
    <row r="9524" spans="9:9" ht="12.75" customHeight="1" x14ac:dyDescent="0.25">
      <c r="I9524" s="23"/>
    </row>
    <row r="9525" spans="9:9" ht="12.75" customHeight="1" x14ac:dyDescent="0.25">
      <c r="I9525" s="23"/>
    </row>
    <row r="9526" spans="9:9" ht="12.75" customHeight="1" x14ac:dyDescent="0.25">
      <c r="I9526" s="23"/>
    </row>
    <row r="9527" spans="9:9" ht="12.75" customHeight="1" x14ac:dyDescent="0.25">
      <c r="I9527" s="23"/>
    </row>
    <row r="9528" spans="9:9" ht="12.75" customHeight="1" x14ac:dyDescent="0.25">
      <c r="I9528" s="23"/>
    </row>
    <row r="9529" spans="9:9" ht="12.75" customHeight="1" x14ac:dyDescent="0.25">
      <c r="I9529" s="23"/>
    </row>
    <row r="9530" spans="9:9" ht="12.75" customHeight="1" x14ac:dyDescent="0.25">
      <c r="I9530" s="23"/>
    </row>
    <row r="9531" spans="9:9" ht="12.75" customHeight="1" x14ac:dyDescent="0.25">
      <c r="I9531" s="23"/>
    </row>
    <row r="9532" spans="9:9" ht="12.75" customHeight="1" x14ac:dyDescent="0.25">
      <c r="I9532" s="23"/>
    </row>
    <row r="9533" spans="9:9" ht="12.75" customHeight="1" x14ac:dyDescent="0.25">
      <c r="I9533" s="23"/>
    </row>
    <row r="9534" spans="9:9" ht="12.75" customHeight="1" x14ac:dyDescent="0.25">
      <c r="I9534" s="23"/>
    </row>
    <row r="9535" spans="9:9" ht="12.75" customHeight="1" x14ac:dyDescent="0.25">
      <c r="I9535" s="23"/>
    </row>
    <row r="9536" spans="9:9" ht="12.75" customHeight="1" x14ac:dyDescent="0.25">
      <c r="I9536" s="23"/>
    </row>
    <row r="9537" spans="9:9" ht="12.75" customHeight="1" x14ac:dyDescent="0.25">
      <c r="I9537" s="23"/>
    </row>
    <row r="9538" spans="9:9" ht="12.75" customHeight="1" x14ac:dyDescent="0.25">
      <c r="I9538" s="23"/>
    </row>
    <row r="9539" spans="9:9" ht="12.75" customHeight="1" x14ac:dyDescent="0.25">
      <c r="I9539" s="23"/>
    </row>
    <row r="9540" spans="9:9" ht="12.75" customHeight="1" x14ac:dyDescent="0.25">
      <c r="I9540" s="23"/>
    </row>
    <row r="9541" spans="9:9" ht="12.75" customHeight="1" x14ac:dyDescent="0.25">
      <c r="I9541" s="23"/>
    </row>
    <row r="9542" spans="9:9" ht="12.75" customHeight="1" x14ac:dyDescent="0.25">
      <c r="I9542" s="23"/>
    </row>
    <row r="9543" spans="9:9" ht="12.75" customHeight="1" x14ac:dyDescent="0.25">
      <c r="I9543" s="23"/>
    </row>
    <row r="9544" spans="9:9" ht="12.75" customHeight="1" x14ac:dyDescent="0.25">
      <c r="I9544" s="23"/>
    </row>
    <row r="9545" spans="9:9" ht="12.75" customHeight="1" x14ac:dyDescent="0.25">
      <c r="I9545" s="23"/>
    </row>
    <row r="9546" spans="9:9" ht="12.75" customHeight="1" x14ac:dyDescent="0.25">
      <c r="I9546" s="23"/>
    </row>
    <row r="9547" spans="9:9" ht="12.75" customHeight="1" x14ac:dyDescent="0.25">
      <c r="I9547" s="23"/>
    </row>
    <row r="9548" spans="9:9" ht="12.75" customHeight="1" x14ac:dyDescent="0.25">
      <c r="I9548" s="23"/>
    </row>
    <row r="9549" spans="9:9" ht="12.75" customHeight="1" x14ac:dyDescent="0.25">
      <c r="I9549" s="23"/>
    </row>
    <row r="9550" spans="9:9" ht="12.75" customHeight="1" x14ac:dyDescent="0.25">
      <c r="I9550" s="23"/>
    </row>
    <row r="9551" spans="9:9" ht="12.75" customHeight="1" x14ac:dyDescent="0.25">
      <c r="I9551" s="23"/>
    </row>
    <row r="9552" spans="9:9" ht="12.75" customHeight="1" x14ac:dyDescent="0.25">
      <c r="I9552" s="23"/>
    </row>
    <row r="9553" spans="9:9" ht="12.75" customHeight="1" x14ac:dyDescent="0.25">
      <c r="I9553" s="23"/>
    </row>
    <row r="9554" spans="9:9" ht="12.75" customHeight="1" x14ac:dyDescent="0.25">
      <c r="I9554" s="23"/>
    </row>
    <row r="9555" spans="9:9" ht="12.75" customHeight="1" x14ac:dyDescent="0.25">
      <c r="I9555" s="23"/>
    </row>
    <row r="9556" spans="9:9" ht="12.75" customHeight="1" x14ac:dyDescent="0.25">
      <c r="I9556" s="23"/>
    </row>
    <row r="9557" spans="9:9" ht="12.75" customHeight="1" x14ac:dyDescent="0.25">
      <c r="I9557" s="23"/>
    </row>
    <row r="9558" spans="9:9" ht="12.75" customHeight="1" x14ac:dyDescent="0.25">
      <c r="I9558" s="23"/>
    </row>
    <row r="9559" spans="9:9" ht="12.75" customHeight="1" x14ac:dyDescent="0.25">
      <c r="I9559" s="23"/>
    </row>
    <row r="9560" spans="9:9" ht="12.75" customHeight="1" x14ac:dyDescent="0.25">
      <c r="I9560" s="23"/>
    </row>
    <row r="9561" spans="9:9" ht="12.75" customHeight="1" x14ac:dyDescent="0.25">
      <c r="I9561" s="23"/>
    </row>
    <row r="9562" spans="9:9" ht="12.75" customHeight="1" x14ac:dyDescent="0.25">
      <c r="I9562" s="23"/>
    </row>
    <row r="9563" spans="9:9" ht="12.75" customHeight="1" x14ac:dyDescent="0.25">
      <c r="I9563" s="23"/>
    </row>
    <row r="9564" spans="9:9" ht="12.75" customHeight="1" x14ac:dyDescent="0.25">
      <c r="I9564" s="23"/>
    </row>
    <row r="9565" spans="9:9" ht="12.75" customHeight="1" x14ac:dyDescent="0.25">
      <c r="I9565" s="23"/>
    </row>
    <row r="9566" spans="9:9" ht="12.75" customHeight="1" x14ac:dyDescent="0.25">
      <c r="I9566" s="23"/>
    </row>
    <row r="9567" spans="9:9" ht="12.75" customHeight="1" x14ac:dyDescent="0.25">
      <c r="I9567" s="23"/>
    </row>
    <row r="9568" spans="9:9" ht="12.75" customHeight="1" x14ac:dyDescent="0.25">
      <c r="I9568" s="23"/>
    </row>
    <row r="9569" spans="9:9" ht="12.75" customHeight="1" x14ac:dyDescent="0.25">
      <c r="I9569" s="23"/>
    </row>
    <row r="9570" spans="9:9" ht="12.75" customHeight="1" x14ac:dyDescent="0.25">
      <c r="I9570" s="23"/>
    </row>
    <row r="9571" spans="9:9" ht="12.75" customHeight="1" x14ac:dyDescent="0.25">
      <c r="I9571" s="23"/>
    </row>
    <row r="9572" spans="9:9" ht="12.75" customHeight="1" x14ac:dyDescent="0.25">
      <c r="I9572" s="23"/>
    </row>
    <row r="9573" spans="9:9" ht="12.75" customHeight="1" x14ac:dyDescent="0.25">
      <c r="I9573" s="23"/>
    </row>
    <row r="9574" spans="9:9" ht="12.75" customHeight="1" x14ac:dyDescent="0.25">
      <c r="I9574" s="23"/>
    </row>
    <row r="9575" spans="9:9" ht="12.75" customHeight="1" x14ac:dyDescent="0.25">
      <c r="I9575" s="23"/>
    </row>
    <row r="9576" spans="9:9" ht="12.75" customHeight="1" x14ac:dyDescent="0.25">
      <c r="I9576" s="23"/>
    </row>
    <row r="9577" spans="9:9" ht="12.75" customHeight="1" x14ac:dyDescent="0.25">
      <c r="I9577" s="23"/>
    </row>
    <row r="9578" spans="9:9" ht="12.75" customHeight="1" x14ac:dyDescent="0.25">
      <c r="I9578" s="23"/>
    </row>
    <row r="9579" spans="9:9" ht="12.75" customHeight="1" x14ac:dyDescent="0.25">
      <c r="I9579" s="23"/>
    </row>
    <row r="9580" spans="9:9" ht="12.75" customHeight="1" x14ac:dyDescent="0.25">
      <c r="I9580" s="23"/>
    </row>
    <row r="9581" spans="9:9" ht="12.75" customHeight="1" x14ac:dyDescent="0.25">
      <c r="I9581" s="23"/>
    </row>
    <row r="9582" spans="9:9" ht="12.75" customHeight="1" x14ac:dyDescent="0.25">
      <c r="I9582" s="23"/>
    </row>
    <row r="9583" spans="9:9" ht="12.75" customHeight="1" x14ac:dyDescent="0.25">
      <c r="I9583" s="23"/>
    </row>
    <row r="9584" spans="9:9" ht="12.75" customHeight="1" x14ac:dyDescent="0.25">
      <c r="I9584" s="23"/>
    </row>
    <row r="9585" spans="9:9" ht="12.75" customHeight="1" x14ac:dyDescent="0.25">
      <c r="I9585" s="23"/>
    </row>
    <row r="9586" spans="9:9" ht="12.75" customHeight="1" x14ac:dyDescent="0.25">
      <c r="I9586" s="23"/>
    </row>
    <row r="9587" spans="9:9" ht="12.75" customHeight="1" x14ac:dyDescent="0.25">
      <c r="I9587" s="23"/>
    </row>
    <row r="9588" spans="9:9" ht="12.75" customHeight="1" x14ac:dyDescent="0.25">
      <c r="I9588" s="23"/>
    </row>
    <row r="9589" spans="9:9" ht="12.75" customHeight="1" x14ac:dyDescent="0.25">
      <c r="I9589" s="23"/>
    </row>
    <row r="9590" spans="9:9" ht="12.75" customHeight="1" x14ac:dyDescent="0.25">
      <c r="I9590" s="23"/>
    </row>
    <row r="9591" spans="9:9" ht="12.75" customHeight="1" x14ac:dyDescent="0.25">
      <c r="I9591" s="23"/>
    </row>
    <row r="9592" spans="9:9" ht="12.75" customHeight="1" x14ac:dyDescent="0.25">
      <c r="I9592" s="23"/>
    </row>
    <row r="9593" spans="9:9" ht="12.75" customHeight="1" x14ac:dyDescent="0.25">
      <c r="I9593" s="23"/>
    </row>
    <row r="9594" spans="9:9" ht="12.75" customHeight="1" x14ac:dyDescent="0.25">
      <c r="I9594" s="23"/>
    </row>
    <row r="9595" spans="9:9" ht="12.75" customHeight="1" x14ac:dyDescent="0.25">
      <c r="I9595" s="23"/>
    </row>
    <row r="9596" spans="9:9" ht="12.75" customHeight="1" x14ac:dyDescent="0.25">
      <c r="I9596" s="23"/>
    </row>
    <row r="9597" spans="9:9" ht="12.75" customHeight="1" x14ac:dyDescent="0.25">
      <c r="I9597" s="23"/>
    </row>
    <row r="9598" spans="9:9" ht="12.75" customHeight="1" x14ac:dyDescent="0.25">
      <c r="I9598" s="23"/>
    </row>
    <row r="9599" spans="9:9" ht="12.75" customHeight="1" x14ac:dyDescent="0.25">
      <c r="I9599" s="23"/>
    </row>
    <row r="9600" spans="9:9" ht="12.75" customHeight="1" x14ac:dyDescent="0.25">
      <c r="I9600" s="23"/>
    </row>
    <row r="9601" spans="9:9" ht="12.75" customHeight="1" x14ac:dyDescent="0.25">
      <c r="I9601" s="23"/>
    </row>
    <row r="9602" spans="9:9" ht="12.75" customHeight="1" x14ac:dyDescent="0.25">
      <c r="I9602" s="23"/>
    </row>
    <row r="9603" spans="9:9" ht="12.75" customHeight="1" x14ac:dyDescent="0.25">
      <c r="I9603" s="23"/>
    </row>
    <row r="9604" spans="9:9" ht="12.75" customHeight="1" x14ac:dyDescent="0.25">
      <c r="I9604" s="23"/>
    </row>
    <row r="9605" spans="9:9" ht="12.75" customHeight="1" x14ac:dyDescent="0.25">
      <c r="I9605" s="23"/>
    </row>
    <row r="9606" spans="9:9" ht="12.75" customHeight="1" x14ac:dyDescent="0.25">
      <c r="I9606" s="23"/>
    </row>
    <row r="9607" spans="9:9" ht="12.75" customHeight="1" x14ac:dyDescent="0.25">
      <c r="I9607" s="23"/>
    </row>
    <row r="9608" spans="9:9" ht="12.75" customHeight="1" x14ac:dyDescent="0.25">
      <c r="I9608" s="23"/>
    </row>
    <row r="9609" spans="9:9" ht="12.75" customHeight="1" x14ac:dyDescent="0.25">
      <c r="I9609" s="23"/>
    </row>
    <row r="9610" spans="9:9" ht="12.75" customHeight="1" x14ac:dyDescent="0.25">
      <c r="I9610" s="23"/>
    </row>
    <row r="9611" spans="9:9" ht="12.75" customHeight="1" x14ac:dyDescent="0.25">
      <c r="I9611" s="23"/>
    </row>
    <row r="9612" spans="9:9" ht="12.75" customHeight="1" x14ac:dyDescent="0.25">
      <c r="I9612" s="23"/>
    </row>
    <row r="9613" spans="9:9" ht="12.75" customHeight="1" x14ac:dyDescent="0.25">
      <c r="I9613" s="23"/>
    </row>
    <row r="9614" spans="9:9" ht="12.75" customHeight="1" x14ac:dyDescent="0.25">
      <c r="I9614" s="23"/>
    </row>
    <row r="9615" spans="9:9" ht="12.75" customHeight="1" x14ac:dyDescent="0.25">
      <c r="I9615" s="23"/>
    </row>
    <row r="9616" spans="9:9" ht="12.75" customHeight="1" x14ac:dyDescent="0.25">
      <c r="I9616" s="23"/>
    </row>
    <row r="9617" spans="9:9" ht="12.75" customHeight="1" x14ac:dyDescent="0.25">
      <c r="I9617" s="23"/>
    </row>
    <row r="9618" spans="9:9" ht="12.75" customHeight="1" x14ac:dyDescent="0.25">
      <c r="I9618" s="23"/>
    </row>
    <row r="9619" spans="9:9" ht="12.75" customHeight="1" x14ac:dyDescent="0.25">
      <c r="I9619" s="23"/>
    </row>
    <row r="9620" spans="9:9" ht="12.75" customHeight="1" x14ac:dyDescent="0.25">
      <c r="I9620" s="23"/>
    </row>
    <row r="9621" spans="9:9" ht="12.75" customHeight="1" x14ac:dyDescent="0.25">
      <c r="I9621" s="23"/>
    </row>
    <row r="9622" spans="9:9" ht="12.75" customHeight="1" x14ac:dyDescent="0.25">
      <c r="I9622" s="23"/>
    </row>
    <row r="9623" spans="9:9" ht="12.75" customHeight="1" x14ac:dyDescent="0.25">
      <c r="I9623" s="23"/>
    </row>
    <row r="9624" spans="9:9" ht="12.75" customHeight="1" x14ac:dyDescent="0.25">
      <c r="I9624" s="23"/>
    </row>
    <row r="9625" spans="9:9" ht="12.75" customHeight="1" x14ac:dyDescent="0.25">
      <c r="I9625" s="23"/>
    </row>
    <row r="9626" spans="9:9" ht="12.75" customHeight="1" x14ac:dyDescent="0.25">
      <c r="I9626" s="23"/>
    </row>
    <row r="9627" spans="9:9" ht="12.75" customHeight="1" x14ac:dyDescent="0.25">
      <c r="I9627" s="23"/>
    </row>
    <row r="9628" spans="9:9" ht="12.75" customHeight="1" x14ac:dyDescent="0.25">
      <c r="I9628" s="23"/>
    </row>
    <row r="9629" spans="9:9" ht="12.75" customHeight="1" x14ac:dyDescent="0.25">
      <c r="I9629" s="23"/>
    </row>
    <row r="9630" spans="9:9" ht="12.75" customHeight="1" x14ac:dyDescent="0.25">
      <c r="I9630" s="23"/>
    </row>
    <row r="9631" spans="9:9" ht="12.75" customHeight="1" x14ac:dyDescent="0.25">
      <c r="I9631" s="23"/>
    </row>
    <row r="9632" spans="9:9" ht="12.75" customHeight="1" x14ac:dyDescent="0.25">
      <c r="I9632" s="23"/>
    </row>
    <row r="9633" spans="9:9" ht="12.75" customHeight="1" x14ac:dyDescent="0.25">
      <c r="I9633" s="23"/>
    </row>
    <row r="9634" spans="9:9" ht="12.75" customHeight="1" x14ac:dyDescent="0.25">
      <c r="I9634" s="23"/>
    </row>
    <row r="9635" spans="9:9" ht="12.75" customHeight="1" x14ac:dyDescent="0.25">
      <c r="I9635" s="23"/>
    </row>
    <row r="9636" spans="9:9" ht="12.75" customHeight="1" x14ac:dyDescent="0.25">
      <c r="I9636" s="23"/>
    </row>
    <row r="9637" spans="9:9" ht="12.75" customHeight="1" x14ac:dyDescent="0.25">
      <c r="I9637" s="23"/>
    </row>
    <row r="9638" spans="9:9" ht="12.75" customHeight="1" x14ac:dyDescent="0.25">
      <c r="I9638" s="23"/>
    </row>
    <row r="9639" spans="9:9" ht="12.75" customHeight="1" x14ac:dyDescent="0.25">
      <c r="I9639" s="23"/>
    </row>
    <row r="9640" spans="9:9" ht="12.75" customHeight="1" x14ac:dyDescent="0.25">
      <c r="I9640" s="23"/>
    </row>
    <row r="9641" spans="9:9" ht="12.75" customHeight="1" x14ac:dyDescent="0.25">
      <c r="I9641" s="23"/>
    </row>
    <row r="9642" spans="9:9" ht="12.75" customHeight="1" x14ac:dyDescent="0.25">
      <c r="I9642" s="23"/>
    </row>
    <row r="9643" spans="9:9" ht="12.75" customHeight="1" x14ac:dyDescent="0.25">
      <c r="I9643" s="23"/>
    </row>
    <row r="9644" spans="9:9" ht="12.75" customHeight="1" x14ac:dyDescent="0.25">
      <c r="I9644" s="23"/>
    </row>
    <row r="9645" spans="9:9" ht="12.75" customHeight="1" x14ac:dyDescent="0.25">
      <c r="I9645" s="23"/>
    </row>
    <row r="9646" spans="9:9" ht="12.75" customHeight="1" x14ac:dyDescent="0.25">
      <c r="I9646" s="23"/>
    </row>
    <row r="9647" spans="9:9" ht="12.75" customHeight="1" x14ac:dyDescent="0.25">
      <c r="I9647" s="23"/>
    </row>
    <row r="9648" spans="9:9" ht="12.75" customHeight="1" x14ac:dyDescent="0.25">
      <c r="I9648" s="23"/>
    </row>
    <row r="9649" spans="9:9" ht="12.75" customHeight="1" x14ac:dyDescent="0.25">
      <c r="I9649" s="23"/>
    </row>
    <row r="9650" spans="9:9" ht="12.75" customHeight="1" x14ac:dyDescent="0.25">
      <c r="I9650" s="23"/>
    </row>
    <row r="9651" spans="9:9" ht="12.75" customHeight="1" x14ac:dyDescent="0.25">
      <c r="I9651" s="23"/>
    </row>
    <row r="9652" spans="9:9" ht="12.75" customHeight="1" x14ac:dyDescent="0.25">
      <c r="I9652" s="23"/>
    </row>
    <row r="9653" spans="9:9" ht="12.75" customHeight="1" x14ac:dyDescent="0.25">
      <c r="I9653" s="23"/>
    </row>
    <row r="9654" spans="9:9" ht="12.75" customHeight="1" x14ac:dyDescent="0.25">
      <c r="I9654" s="23"/>
    </row>
    <row r="9655" spans="9:9" ht="12.75" customHeight="1" x14ac:dyDescent="0.25">
      <c r="I9655" s="23"/>
    </row>
    <row r="9656" spans="9:9" ht="12.75" customHeight="1" x14ac:dyDescent="0.25">
      <c r="I9656" s="23"/>
    </row>
    <row r="9657" spans="9:9" ht="12.75" customHeight="1" x14ac:dyDescent="0.25">
      <c r="I9657" s="23"/>
    </row>
    <row r="9658" spans="9:9" ht="12.75" customHeight="1" x14ac:dyDescent="0.25">
      <c r="I9658" s="23"/>
    </row>
    <row r="9659" spans="9:9" ht="12.75" customHeight="1" x14ac:dyDescent="0.25">
      <c r="I9659" s="23"/>
    </row>
    <row r="9660" spans="9:9" ht="12.75" customHeight="1" x14ac:dyDescent="0.25">
      <c r="I9660" s="23"/>
    </row>
    <row r="9661" spans="9:9" ht="12.75" customHeight="1" x14ac:dyDescent="0.25">
      <c r="I9661" s="23"/>
    </row>
    <row r="9662" spans="9:9" ht="12.75" customHeight="1" x14ac:dyDescent="0.25">
      <c r="I9662" s="23"/>
    </row>
    <row r="9663" spans="9:9" ht="12.75" customHeight="1" x14ac:dyDescent="0.25">
      <c r="I9663" s="23"/>
    </row>
    <row r="9664" spans="9:9" ht="12.75" customHeight="1" x14ac:dyDescent="0.25">
      <c r="I9664" s="23"/>
    </row>
    <row r="9665" spans="9:9" ht="12.75" customHeight="1" x14ac:dyDescent="0.25">
      <c r="I9665" s="23"/>
    </row>
    <row r="9666" spans="9:9" ht="12.75" customHeight="1" x14ac:dyDescent="0.25">
      <c r="I9666" s="23"/>
    </row>
    <row r="9667" spans="9:9" ht="12.75" customHeight="1" x14ac:dyDescent="0.25">
      <c r="I9667" s="23"/>
    </row>
    <row r="9668" spans="9:9" ht="12.75" customHeight="1" x14ac:dyDescent="0.25">
      <c r="I9668" s="23"/>
    </row>
    <row r="9669" spans="9:9" ht="12.75" customHeight="1" x14ac:dyDescent="0.25">
      <c r="I9669" s="23"/>
    </row>
    <row r="9670" spans="9:9" ht="12.75" customHeight="1" x14ac:dyDescent="0.25">
      <c r="I9670" s="23"/>
    </row>
    <row r="9671" spans="9:9" ht="12.75" customHeight="1" x14ac:dyDescent="0.25">
      <c r="I9671" s="23"/>
    </row>
    <row r="9672" spans="9:9" ht="12.75" customHeight="1" x14ac:dyDescent="0.25">
      <c r="I9672" s="23"/>
    </row>
    <row r="9673" spans="9:9" ht="12.75" customHeight="1" x14ac:dyDescent="0.25">
      <c r="I9673" s="23"/>
    </row>
    <row r="9674" spans="9:9" ht="12.75" customHeight="1" x14ac:dyDescent="0.25">
      <c r="I9674" s="23"/>
    </row>
    <row r="9675" spans="9:9" ht="12.75" customHeight="1" x14ac:dyDescent="0.25">
      <c r="I9675" s="23"/>
    </row>
    <row r="9676" spans="9:9" ht="12.75" customHeight="1" x14ac:dyDescent="0.25">
      <c r="I9676" s="23"/>
    </row>
    <row r="9677" spans="9:9" ht="12.75" customHeight="1" x14ac:dyDescent="0.25">
      <c r="I9677" s="23"/>
    </row>
    <row r="9678" spans="9:9" ht="12.75" customHeight="1" x14ac:dyDescent="0.25">
      <c r="I9678" s="23"/>
    </row>
    <row r="9679" spans="9:9" ht="12.75" customHeight="1" x14ac:dyDescent="0.25">
      <c r="I9679" s="23"/>
    </row>
    <row r="9680" spans="9:9" ht="12.75" customHeight="1" x14ac:dyDescent="0.25">
      <c r="I9680" s="23"/>
    </row>
    <row r="9681" spans="9:9" ht="12.75" customHeight="1" x14ac:dyDescent="0.25">
      <c r="I9681" s="23"/>
    </row>
    <row r="9682" spans="9:9" ht="12.75" customHeight="1" x14ac:dyDescent="0.25">
      <c r="I9682" s="23"/>
    </row>
    <row r="9683" spans="9:9" ht="12.75" customHeight="1" x14ac:dyDescent="0.25">
      <c r="I9683" s="23"/>
    </row>
    <row r="9684" spans="9:9" ht="12.75" customHeight="1" x14ac:dyDescent="0.25">
      <c r="I9684" s="23"/>
    </row>
    <row r="9685" spans="9:9" ht="12.75" customHeight="1" x14ac:dyDescent="0.25">
      <c r="I9685" s="23"/>
    </row>
    <row r="9686" spans="9:9" ht="12.75" customHeight="1" x14ac:dyDescent="0.25">
      <c r="I9686" s="23"/>
    </row>
    <row r="9687" spans="9:9" ht="12.75" customHeight="1" x14ac:dyDescent="0.25">
      <c r="I9687" s="23"/>
    </row>
    <row r="9688" spans="9:9" ht="12.75" customHeight="1" x14ac:dyDescent="0.25">
      <c r="I9688" s="23"/>
    </row>
    <row r="9689" spans="9:9" ht="12.75" customHeight="1" x14ac:dyDescent="0.25">
      <c r="I9689" s="23"/>
    </row>
    <row r="9690" spans="9:9" ht="12.75" customHeight="1" x14ac:dyDescent="0.25">
      <c r="I9690" s="23"/>
    </row>
    <row r="9691" spans="9:9" ht="12.75" customHeight="1" x14ac:dyDescent="0.25">
      <c r="I9691" s="23"/>
    </row>
    <row r="9692" spans="9:9" ht="12.75" customHeight="1" x14ac:dyDescent="0.25">
      <c r="I9692" s="23"/>
    </row>
    <row r="9693" spans="9:9" ht="12.75" customHeight="1" x14ac:dyDescent="0.25">
      <c r="I9693" s="23"/>
    </row>
    <row r="9694" spans="9:9" ht="12.75" customHeight="1" x14ac:dyDescent="0.25">
      <c r="I9694" s="23"/>
    </row>
    <row r="9695" spans="9:9" ht="12.75" customHeight="1" x14ac:dyDescent="0.25">
      <c r="I9695" s="23"/>
    </row>
    <row r="9696" spans="9:9" ht="12.75" customHeight="1" x14ac:dyDescent="0.25">
      <c r="I9696" s="23"/>
    </row>
    <row r="9697" spans="9:9" ht="12.75" customHeight="1" x14ac:dyDescent="0.25">
      <c r="I9697" s="23"/>
    </row>
    <row r="9698" spans="9:9" ht="12.75" customHeight="1" x14ac:dyDescent="0.25">
      <c r="I9698" s="23"/>
    </row>
    <row r="9699" spans="9:9" ht="12.75" customHeight="1" x14ac:dyDescent="0.25">
      <c r="I9699" s="23"/>
    </row>
    <row r="9700" spans="9:9" ht="12.75" customHeight="1" x14ac:dyDescent="0.25">
      <c r="I9700" s="23"/>
    </row>
    <row r="9701" spans="9:9" ht="12.75" customHeight="1" x14ac:dyDescent="0.25">
      <c r="I9701" s="23"/>
    </row>
    <row r="9702" spans="9:9" ht="12.75" customHeight="1" x14ac:dyDescent="0.25">
      <c r="I9702" s="23"/>
    </row>
    <row r="9703" spans="9:9" ht="12.75" customHeight="1" x14ac:dyDescent="0.25">
      <c r="I9703" s="23"/>
    </row>
    <row r="9704" spans="9:9" ht="12.75" customHeight="1" x14ac:dyDescent="0.25">
      <c r="I9704" s="23"/>
    </row>
    <row r="9705" spans="9:9" ht="12.75" customHeight="1" x14ac:dyDescent="0.25">
      <c r="I9705" s="23"/>
    </row>
    <row r="9706" spans="9:9" ht="12.75" customHeight="1" x14ac:dyDescent="0.25">
      <c r="I9706" s="23"/>
    </row>
    <row r="9707" spans="9:9" ht="12.75" customHeight="1" x14ac:dyDescent="0.25">
      <c r="I9707" s="23"/>
    </row>
    <row r="9708" spans="9:9" ht="12.75" customHeight="1" x14ac:dyDescent="0.25">
      <c r="I9708" s="23"/>
    </row>
    <row r="9709" spans="9:9" ht="12.75" customHeight="1" x14ac:dyDescent="0.25">
      <c r="I9709" s="23"/>
    </row>
    <row r="9710" spans="9:9" ht="12.75" customHeight="1" x14ac:dyDescent="0.25">
      <c r="I9710" s="23"/>
    </row>
    <row r="9711" spans="9:9" ht="12.75" customHeight="1" x14ac:dyDescent="0.25">
      <c r="I9711" s="23"/>
    </row>
    <row r="9712" spans="9:9" ht="12.75" customHeight="1" x14ac:dyDescent="0.25">
      <c r="I9712" s="23"/>
    </row>
    <row r="9713" spans="9:9" ht="12.75" customHeight="1" x14ac:dyDescent="0.25">
      <c r="I9713" s="23"/>
    </row>
    <row r="9714" spans="9:9" ht="12.75" customHeight="1" x14ac:dyDescent="0.25">
      <c r="I9714" s="23"/>
    </row>
    <row r="9715" spans="9:9" ht="12.75" customHeight="1" x14ac:dyDescent="0.25">
      <c r="I9715" s="23"/>
    </row>
    <row r="9716" spans="9:9" ht="12.75" customHeight="1" x14ac:dyDescent="0.25">
      <c r="I9716" s="23"/>
    </row>
    <row r="9717" spans="9:9" ht="12.75" customHeight="1" x14ac:dyDescent="0.25">
      <c r="I9717" s="23"/>
    </row>
    <row r="9718" spans="9:9" ht="12.75" customHeight="1" x14ac:dyDescent="0.25">
      <c r="I9718" s="23"/>
    </row>
    <row r="9719" spans="9:9" ht="12.75" customHeight="1" x14ac:dyDescent="0.25">
      <c r="I9719" s="23"/>
    </row>
    <row r="9720" spans="9:9" ht="12.75" customHeight="1" x14ac:dyDescent="0.25">
      <c r="I9720" s="23"/>
    </row>
    <row r="9721" spans="9:9" ht="12.75" customHeight="1" x14ac:dyDescent="0.25">
      <c r="I9721" s="23"/>
    </row>
    <row r="9722" spans="9:9" ht="12.75" customHeight="1" x14ac:dyDescent="0.25">
      <c r="I9722" s="23"/>
    </row>
    <row r="9723" spans="9:9" ht="12.75" customHeight="1" x14ac:dyDescent="0.25">
      <c r="I9723" s="23"/>
    </row>
    <row r="9724" spans="9:9" ht="12.75" customHeight="1" x14ac:dyDescent="0.25">
      <c r="I9724" s="23"/>
    </row>
    <row r="9725" spans="9:9" ht="12.75" customHeight="1" x14ac:dyDescent="0.25">
      <c r="I9725" s="23"/>
    </row>
    <row r="9726" spans="9:9" ht="12.75" customHeight="1" x14ac:dyDescent="0.25">
      <c r="I9726" s="23"/>
    </row>
    <row r="9727" spans="9:9" ht="12.75" customHeight="1" x14ac:dyDescent="0.25">
      <c r="I9727" s="23"/>
    </row>
    <row r="9728" spans="9:9" ht="12.75" customHeight="1" x14ac:dyDescent="0.25">
      <c r="I9728" s="23"/>
    </row>
    <row r="9729" spans="9:9" ht="12.75" customHeight="1" x14ac:dyDescent="0.25">
      <c r="I9729" s="23"/>
    </row>
    <row r="9730" spans="9:9" ht="12.75" customHeight="1" x14ac:dyDescent="0.25">
      <c r="I9730" s="23"/>
    </row>
    <row r="9731" spans="9:9" ht="12.75" customHeight="1" x14ac:dyDescent="0.25">
      <c r="I9731" s="23"/>
    </row>
    <row r="9732" spans="9:9" ht="12.75" customHeight="1" x14ac:dyDescent="0.25">
      <c r="I9732" s="23"/>
    </row>
    <row r="9733" spans="9:9" ht="12.75" customHeight="1" x14ac:dyDescent="0.25">
      <c r="I9733" s="23"/>
    </row>
    <row r="9734" spans="9:9" ht="12.75" customHeight="1" x14ac:dyDescent="0.25">
      <c r="I9734" s="23"/>
    </row>
    <row r="9735" spans="9:9" ht="12.75" customHeight="1" x14ac:dyDescent="0.25">
      <c r="I9735" s="23"/>
    </row>
    <row r="9736" spans="9:9" ht="12.75" customHeight="1" x14ac:dyDescent="0.25">
      <c r="I9736" s="23"/>
    </row>
    <row r="9737" spans="9:9" ht="12.75" customHeight="1" x14ac:dyDescent="0.25">
      <c r="I9737" s="23"/>
    </row>
    <row r="9738" spans="9:9" ht="12.75" customHeight="1" x14ac:dyDescent="0.25">
      <c r="I9738" s="23"/>
    </row>
    <row r="9739" spans="9:9" ht="12.75" customHeight="1" x14ac:dyDescent="0.25">
      <c r="I9739" s="23"/>
    </row>
    <row r="9740" spans="9:9" ht="12.75" customHeight="1" x14ac:dyDescent="0.25">
      <c r="I9740" s="23"/>
    </row>
    <row r="9741" spans="9:9" ht="12.75" customHeight="1" x14ac:dyDescent="0.25">
      <c r="I9741" s="23"/>
    </row>
    <row r="9742" spans="9:9" ht="12.75" customHeight="1" x14ac:dyDescent="0.25">
      <c r="I9742" s="23"/>
    </row>
    <row r="9743" spans="9:9" ht="12.75" customHeight="1" x14ac:dyDescent="0.25">
      <c r="I9743" s="23"/>
    </row>
    <row r="9744" spans="9:9" ht="12.75" customHeight="1" x14ac:dyDescent="0.25">
      <c r="I9744" s="23"/>
    </row>
    <row r="9745" spans="9:9" ht="12.75" customHeight="1" x14ac:dyDescent="0.25">
      <c r="I9745" s="23"/>
    </row>
    <row r="9746" spans="9:9" ht="12.75" customHeight="1" x14ac:dyDescent="0.25">
      <c r="I9746" s="23"/>
    </row>
    <row r="9747" spans="9:9" ht="12.75" customHeight="1" x14ac:dyDescent="0.25">
      <c r="I9747" s="23"/>
    </row>
    <row r="9748" spans="9:9" ht="12.75" customHeight="1" x14ac:dyDescent="0.25">
      <c r="I9748" s="23"/>
    </row>
    <row r="9749" spans="9:9" ht="12.75" customHeight="1" x14ac:dyDescent="0.25">
      <c r="I9749" s="23"/>
    </row>
    <row r="9750" spans="9:9" ht="12.75" customHeight="1" x14ac:dyDescent="0.25">
      <c r="I9750" s="23"/>
    </row>
    <row r="9751" spans="9:9" ht="12.75" customHeight="1" x14ac:dyDescent="0.25">
      <c r="I9751" s="23"/>
    </row>
    <row r="9752" spans="9:9" ht="12.75" customHeight="1" x14ac:dyDescent="0.25">
      <c r="I9752" s="23"/>
    </row>
    <row r="9753" spans="9:9" ht="12.75" customHeight="1" x14ac:dyDescent="0.25">
      <c r="I9753" s="23"/>
    </row>
    <row r="9754" spans="9:9" ht="12.75" customHeight="1" x14ac:dyDescent="0.25">
      <c r="I9754" s="23"/>
    </row>
    <row r="9755" spans="9:9" ht="12.75" customHeight="1" x14ac:dyDescent="0.25">
      <c r="I9755" s="23"/>
    </row>
    <row r="9756" spans="9:9" ht="12.75" customHeight="1" x14ac:dyDescent="0.25">
      <c r="I9756" s="23"/>
    </row>
    <row r="9757" spans="9:9" ht="12.75" customHeight="1" x14ac:dyDescent="0.25">
      <c r="I9757" s="23"/>
    </row>
    <row r="9758" spans="9:9" ht="12.75" customHeight="1" x14ac:dyDescent="0.25">
      <c r="I9758" s="23"/>
    </row>
    <row r="9759" spans="9:9" ht="12.75" customHeight="1" x14ac:dyDescent="0.25">
      <c r="I9759" s="23"/>
    </row>
    <row r="9760" spans="9:9" ht="12.75" customHeight="1" x14ac:dyDescent="0.25">
      <c r="I9760" s="23"/>
    </row>
    <row r="9761" spans="9:9" ht="12.75" customHeight="1" x14ac:dyDescent="0.25">
      <c r="I9761" s="23"/>
    </row>
    <row r="9762" spans="9:9" ht="12.75" customHeight="1" x14ac:dyDescent="0.25">
      <c r="I9762" s="23"/>
    </row>
    <row r="9763" spans="9:9" ht="12.75" customHeight="1" x14ac:dyDescent="0.25">
      <c r="I9763" s="23"/>
    </row>
    <row r="9764" spans="9:9" ht="12.75" customHeight="1" x14ac:dyDescent="0.25">
      <c r="I9764" s="23"/>
    </row>
    <row r="9765" spans="9:9" ht="12.75" customHeight="1" x14ac:dyDescent="0.25">
      <c r="I9765" s="23"/>
    </row>
    <row r="9766" spans="9:9" ht="12.75" customHeight="1" x14ac:dyDescent="0.25">
      <c r="I9766" s="23"/>
    </row>
    <row r="9767" spans="9:9" ht="12.75" customHeight="1" x14ac:dyDescent="0.25">
      <c r="I9767" s="23"/>
    </row>
    <row r="9768" spans="9:9" ht="12.75" customHeight="1" x14ac:dyDescent="0.25">
      <c r="I9768" s="23"/>
    </row>
    <row r="9769" spans="9:9" ht="12.75" customHeight="1" x14ac:dyDescent="0.25">
      <c r="I9769" s="23"/>
    </row>
    <row r="9770" spans="9:9" ht="12.75" customHeight="1" x14ac:dyDescent="0.25">
      <c r="I9770" s="23"/>
    </row>
    <row r="9771" spans="9:9" ht="12.75" customHeight="1" x14ac:dyDescent="0.25">
      <c r="I9771" s="23"/>
    </row>
    <row r="9772" spans="9:9" ht="12.75" customHeight="1" x14ac:dyDescent="0.25">
      <c r="I9772" s="23"/>
    </row>
    <row r="9773" spans="9:9" ht="12.75" customHeight="1" x14ac:dyDescent="0.25">
      <c r="I9773" s="23"/>
    </row>
    <row r="9774" spans="9:9" ht="12.75" customHeight="1" x14ac:dyDescent="0.25">
      <c r="I9774" s="23"/>
    </row>
    <row r="9775" spans="9:9" ht="12.75" customHeight="1" x14ac:dyDescent="0.25">
      <c r="I9775" s="23"/>
    </row>
    <row r="9776" spans="9:9" ht="12.75" customHeight="1" x14ac:dyDescent="0.25">
      <c r="I9776" s="23"/>
    </row>
    <row r="9777" spans="9:9" ht="12.75" customHeight="1" x14ac:dyDescent="0.25">
      <c r="I9777" s="23"/>
    </row>
  </sheetData>
  <sortState xmlns:xlrd2="http://schemas.microsoft.com/office/spreadsheetml/2017/richdata2" ref="H10:H8769">
    <sortCondition descending="1" ref="H10:H8769"/>
  </sortState>
  <mergeCells count="2">
    <mergeCell ref="I8:I9"/>
    <mergeCell ref="J8:J9"/>
  </mergeCells>
  <pageMargins left="0.75" right="0.75" top="1" bottom="1" header="0.5" footer="0.5"/>
  <pageSetup fitToWidth="0" fitToHeight="0" orientation="portrait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61EC1C-2B92-42EF-8473-EC408CA03AAD}">
  <dimension ref="A1:Q34"/>
  <sheetViews>
    <sheetView zoomScaleNormal="100" workbookViewId="0">
      <selection activeCell="N5" sqref="N5"/>
    </sheetView>
  </sheetViews>
  <sheetFormatPr defaultColWidth="9.140625" defaultRowHeight="15" x14ac:dyDescent="0.25"/>
  <cols>
    <col min="1" max="1" width="14.42578125" style="78" bestFit="1" customWidth="1"/>
    <col min="2" max="2" width="24" style="78" bestFit="1" customWidth="1"/>
    <col min="3" max="3" width="11" style="78" bestFit="1" customWidth="1"/>
    <col min="4" max="9" width="12" style="78" bestFit="1" customWidth="1"/>
    <col min="10" max="10" width="9.140625" style="78"/>
    <col min="11" max="11" width="13.85546875" style="78" bestFit="1" customWidth="1"/>
    <col min="12" max="12" width="21.85546875" style="78" bestFit="1" customWidth="1"/>
    <col min="13" max="15" width="9.140625" style="78"/>
    <col min="16" max="16" width="13.85546875" style="78" bestFit="1" customWidth="1"/>
    <col min="17" max="17" width="21.85546875" style="78" bestFit="1" customWidth="1"/>
    <col min="18" max="16384" width="9.140625" style="78"/>
  </cols>
  <sheetData>
    <row r="1" spans="1:17" ht="18" x14ac:dyDescent="0.35">
      <c r="A1" s="78" t="s">
        <v>525</v>
      </c>
    </row>
    <row r="2" spans="1:17" x14ac:dyDescent="0.25">
      <c r="A2" s="16" t="s">
        <v>487</v>
      </c>
    </row>
    <row r="4" spans="1:17" x14ac:dyDescent="0.25">
      <c r="A4" s="510" t="s">
        <v>983</v>
      </c>
    </row>
    <row r="5" spans="1:17" x14ac:dyDescent="0.25">
      <c r="A5" s="16"/>
    </row>
    <row r="6" spans="1:17" x14ac:dyDescent="0.25">
      <c r="C6" s="247"/>
      <c r="D6" s="247"/>
      <c r="E6" s="247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47"/>
    </row>
    <row r="9" spans="1:17" x14ac:dyDescent="0.25">
      <c r="A9" s="251" t="s">
        <v>427</v>
      </c>
      <c r="B9" s="78" t="s">
        <v>430</v>
      </c>
      <c r="C9" s="249"/>
    </row>
    <row r="10" spans="1:17" x14ac:dyDescent="0.25">
      <c r="A10" s="250" t="s">
        <v>432</v>
      </c>
      <c r="B10" s="225">
        <v>11.855202696629213</v>
      </c>
      <c r="D10" s="217"/>
    </row>
    <row r="11" spans="1:17" x14ac:dyDescent="0.25">
      <c r="A11" s="250" t="s">
        <v>433</v>
      </c>
      <c r="B11" s="225">
        <v>8.7193471428571421</v>
      </c>
      <c r="D11" s="217"/>
    </row>
    <row r="12" spans="1:17" x14ac:dyDescent="0.25">
      <c r="A12" s="250" t="s">
        <v>434</v>
      </c>
      <c r="B12" s="225">
        <v>13.702404354838713</v>
      </c>
      <c r="D12" s="217"/>
    </row>
    <row r="13" spans="1:17" x14ac:dyDescent="0.25">
      <c r="A13" s="250" t="s">
        <v>435</v>
      </c>
      <c r="B13" s="225">
        <v>17.847883404255317</v>
      </c>
      <c r="D13" s="217"/>
    </row>
    <row r="14" spans="1:17" x14ac:dyDescent="0.25">
      <c r="A14" s="250" t="s">
        <v>436</v>
      </c>
      <c r="B14" s="225">
        <v>25.911340869565219</v>
      </c>
      <c r="D14" s="217"/>
    </row>
    <row r="15" spans="1:17" x14ac:dyDescent="0.25">
      <c r="A15" s="250" t="s">
        <v>437</v>
      </c>
      <c r="B15" s="225">
        <v>35.561047407407408</v>
      </c>
      <c r="D15" s="217"/>
    </row>
    <row r="16" spans="1:17" x14ac:dyDescent="0.25">
      <c r="A16" s="250" t="s">
        <v>444</v>
      </c>
      <c r="B16" s="225">
        <v>29.886418125000006</v>
      </c>
      <c r="D16" s="217"/>
    </row>
    <row r="17" spans="1:4" x14ac:dyDescent="0.25">
      <c r="A17" s="250" t="s">
        <v>438</v>
      </c>
      <c r="B17" s="225">
        <v>29.966857692307695</v>
      </c>
      <c r="D17" s="217"/>
    </row>
    <row r="18" spans="1:4" x14ac:dyDescent="0.25">
      <c r="A18" s="250" t="s">
        <v>431</v>
      </c>
      <c r="B18" s="225">
        <v>41.58637045454546</v>
      </c>
      <c r="D18" s="217"/>
    </row>
    <row r="19" spans="1:4" x14ac:dyDescent="0.25">
      <c r="A19" s="250" t="s">
        <v>428</v>
      </c>
      <c r="B19" s="225">
        <v>19.579312593750004</v>
      </c>
      <c r="C19" s="249"/>
    </row>
    <row r="21" spans="1:4" x14ac:dyDescent="0.25">
      <c r="A21" s="78" t="s">
        <v>530</v>
      </c>
      <c r="B21" s="225"/>
    </row>
    <row r="23" spans="1:4" x14ac:dyDescent="0.25">
      <c r="A23" s="1" t="s">
        <v>427</v>
      </c>
      <c r="B23" t="s">
        <v>526</v>
      </c>
    </row>
    <row r="24" spans="1:4" x14ac:dyDescent="0.25">
      <c r="A24" s="2" t="s">
        <v>432</v>
      </c>
      <c r="B24" s="252">
        <v>89</v>
      </c>
      <c r="C24" s="217">
        <f>GETPIVOTDATA("Daily PM10",$A$23,"Daily all trucks","0-10")/GETPIVOTDATA("Daily PM10",$A$23)</f>
        <v>0.27812500000000001</v>
      </c>
    </row>
    <row r="25" spans="1:4" x14ac:dyDescent="0.25">
      <c r="A25" s="2" t="s">
        <v>433</v>
      </c>
      <c r="B25" s="252">
        <v>21</v>
      </c>
      <c r="C25" s="217">
        <f>GETPIVOTDATA("Daily PM10",$A$23,"Daily all trucks","10-20")/GETPIVOTDATA("Daily PM10",$A$23)</f>
        <v>6.5625000000000003E-2</v>
      </c>
    </row>
    <row r="26" spans="1:4" x14ac:dyDescent="0.25">
      <c r="A26" s="2" t="s">
        <v>434</v>
      </c>
      <c r="B26" s="252">
        <v>62</v>
      </c>
      <c r="C26" s="217">
        <f>GETPIVOTDATA("Daily PM10",$A$23,"Daily all trucks","20-30")/GETPIVOTDATA("Daily PM10",$A$23)</f>
        <v>0.19375000000000001</v>
      </c>
    </row>
    <row r="27" spans="1:4" x14ac:dyDescent="0.25">
      <c r="A27" s="2" t="s">
        <v>435</v>
      </c>
      <c r="B27" s="252">
        <v>47</v>
      </c>
      <c r="C27" s="217">
        <f>GETPIVOTDATA("Daily PM10",$A$23,"Daily all trucks","30-40")/GETPIVOTDATA("Daily PM10",$A$23)</f>
        <v>0.14687500000000001</v>
      </c>
    </row>
    <row r="28" spans="1:4" x14ac:dyDescent="0.25">
      <c r="A28" s="2" t="s">
        <v>436</v>
      </c>
      <c r="B28" s="252">
        <v>23</v>
      </c>
      <c r="C28" s="217">
        <f>GETPIVOTDATA("Daily PM10",$A$23,"Daily all trucks","40-50")/GETPIVOTDATA("Daily PM10",$A$23)</f>
        <v>7.1874999999999994E-2</v>
      </c>
    </row>
    <row r="29" spans="1:4" x14ac:dyDescent="0.25">
      <c r="A29" s="2" t="s">
        <v>437</v>
      </c>
      <c r="B29" s="252">
        <v>27</v>
      </c>
      <c r="C29" s="217">
        <f>GETPIVOTDATA("Daily PM10",$A$23,"Daily all trucks","50-60")/GETPIVOTDATA("Daily PM10",$A$23)</f>
        <v>8.4375000000000006E-2</v>
      </c>
    </row>
    <row r="30" spans="1:4" x14ac:dyDescent="0.25">
      <c r="A30" s="2" t="s">
        <v>444</v>
      </c>
      <c r="B30" s="252">
        <v>16</v>
      </c>
      <c r="C30" s="217">
        <f>GETPIVOTDATA("Daily PM10",$A$23,"Daily all trucks","60-70")/GETPIVOTDATA("Daily PM10",$A$23)</f>
        <v>0.05</v>
      </c>
    </row>
    <row r="31" spans="1:4" x14ac:dyDescent="0.25">
      <c r="A31" s="2" t="s">
        <v>438</v>
      </c>
      <c r="B31" s="252">
        <v>13</v>
      </c>
      <c r="C31" s="217">
        <f>GETPIVOTDATA("Daily PM10",$A$23,"Daily all trucks","70-80")/GETPIVOTDATA("Daily PM10",$A$23)</f>
        <v>4.0625000000000001E-2</v>
      </c>
    </row>
    <row r="32" spans="1:4" x14ac:dyDescent="0.25">
      <c r="A32" s="2" t="s">
        <v>431</v>
      </c>
      <c r="B32" s="252">
        <v>22</v>
      </c>
      <c r="C32" s="217">
        <f>GETPIVOTDATA("Daily PM10",$A$23,"Daily all trucks","&gt;80")/GETPIVOTDATA("Daily PM10",$A$23)</f>
        <v>6.8750000000000006E-2</v>
      </c>
    </row>
    <row r="33" spans="1:2" x14ac:dyDescent="0.25">
      <c r="A33" s="2" t="s">
        <v>462</v>
      </c>
      <c r="B33" s="252"/>
    </row>
    <row r="34" spans="1:2" x14ac:dyDescent="0.25">
      <c r="A34" s="2" t="s">
        <v>428</v>
      </c>
      <c r="B34" s="252">
        <v>320</v>
      </c>
    </row>
  </sheetData>
  <pageMargins left="0.7" right="0.7" top="0.75" bottom="0.75" header="0.3" footer="0.3"/>
  <pageSetup paperSize="9" orientation="portrait" r:id="rId3"/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D2D65A-DB02-44E4-8B84-2AEFAA57F7AF}">
  <dimension ref="A1:O28"/>
  <sheetViews>
    <sheetView zoomScaleNormal="100" workbookViewId="0">
      <selection activeCell="A2" sqref="A2"/>
    </sheetView>
  </sheetViews>
  <sheetFormatPr defaultColWidth="9.140625" defaultRowHeight="12" x14ac:dyDescent="0.2"/>
  <cols>
    <col min="1" max="1" width="14.42578125" style="3" bestFit="1" customWidth="1"/>
    <col min="2" max="2" width="22.140625" style="3" bestFit="1" customWidth="1"/>
    <col min="3" max="3" width="11" style="3" bestFit="1" customWidth="1"/>
    <col min="4" max="9" width="12" style="3" bestFit="1" customWidth="1"/>
    <col min="10" max="10" width="9.140625" style="3"/>
    <col min="11" max="11" width="13.85546875" style="3" bestFit="1" customWidth="1"/>
    <col min="12" max="12" width="21.85546875" style="3" bestFit="1" customWidth="1"/>
    <col min="13" max="15" width="9.140625" style="3"/>
    <col min="16" max="16" width="13.85546875" style="3" bestFit="1" customWidth="1"/>
    <col min="17" max="17" width="21.85546875" style="3" bestFit="1" customWidth="1"/>
    <col min="18" max="16384" width="9.140625" style="3"/>
  </cols>
  <sheetData>
    <row r="1" spans="1:3" ht="18" x14ac:dyDescent="0.35">
      <c r="A1" s="78" t="s">
        <v>527</v>
      </c>
    </row>
    <row r="2" spans="1:3" ht="15" x14ac:dyDescent="0.25">
      <c r="A2" s="16" t="s">
        <v>487</v>
      </c>
    </row>
    <row r="4" spans="1:3" ht="15" x14ac:dyDescent="0.25">
      <c r="A4" s="510" t="s">
        <v>983</v>
      </c>
    </row>
    <row r="5" spans="1:3" ht="15" x14ac:dyDescent="0.25">
      <c r="A5" s="16"/>
    </row>
    <row r="6" spans="1:3" ht="15" x14ac:dyDescent="0.25">
      <c r="A6" s="16"/>
    </row>
    <row r="9" spans="1:3" ht="15" x14ac:dyDescent="0.25">
      <c r="A9" s="248" t="s">
        <v>427</v>
      </c>
      <c r="B9" s="78" t="s">
        <v>430</v>
      </c>
      <c r="C9" s="6"/>
    </row>
    <row r="10" spans="1:3" ht="15" x14ac:dyDescent="0.25">
      <c r="A10" s="250" t="s">
        <v>440</v>
      </c>
      <c r="B10" s="225">
        <v>23.918315023923448</v>
      </c>
    </row>
    <row r="11" spans="1:3" ht="15" x14ac:dyDescent="0.25">
      <c r="A11" s="250" t="s">
        <v>441</v>
      </c>
      <c r="B11" s="225">
        <v>13.546702666666667</v>
      </c>
    </row>
    <row r="12" spans="1:3" ht="15" x14ac:dyDescent="0.25">
      <c r="A12" s="250" t="s">
        <v>442</v>
      </c>
      <c r="B12" s="225">
        <v>14.006914137931039</v>
      </c>
    </row>
    <row r="13" spans="1:3" ht="15" x14ac:dyDescent="0.25">
      <c r="A13" s="250" t="s">
        <v>443</v>
      </c>
      <c r="B13" s="225">
        <v>10.85418117647059</v>
      </c>
    </row>
    <row r="14" spans="1:3" ht="15" x14ac:dyDescent="0.25">
      <c r="A14" s="250" t="s">
        <v>433</v>
      </c>
      <c r="B14" s="225">
        <v>10.702352903225806</v>
      </c>
    </row>
    <row r="15" spans="1:3" ht="15" x14ac:dyDescent="0.25">
      <c r="A15" s="250" t="s">
        <v>439</v>
      </c>
      <c r="B15" s="225">
        <v>7.4082694736842098</v>
      </c>
    </row>
    <row r="16" spans="1:3" ht="15" x14ac:dyDescent="0.25">
      <c r="A16" s="250" t="s">
        <v>428</v>
      </c>
      <c r="B16" s="225">
        <v>19.579312593749997</v>
      </c>
      <c r="C16" s="6"/>
    </row>
    <row r="17" spans="1:15" ht="15" x14ac:dyDescent="0.25">
      <c r="A17" s="78"/>
      <c r="B17" s="78"/>
    </row>
    <row r="18" spans="1:15" ht="15" x14ac:dyDescent="0.25">
      <c r="A18" s="78" t="s">
        <v>530</v>
      </c>
      <c r="B18" s="78"/>
    </row>
    <row r="19" spans="1:15" ht="15" x14ac:dyDescent="0.25">
      <c r="A19" s="78"/>
      <c r="B19" s="78"/>
    </row>
    <row r="20" spans="1:15" ht="15" x14ac:dyDescent="0.25">
      <c r="A20" s="547" t="s">
        <v>427</v>
      </c>
      <c r="B20" s="548" t="s">
        <v>526</v>
      </c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</row>
    <row r="21" spans="1:15" ht="15" x14ac:dyDescent="0.25">
      <c r="A21" s="549" t="s">
        <v>440</v>
      </c>
      <c r="B21" s="550">
        <v>209</v>
      </c>
    </row>
    <row r="22" spans="1:15" ht="15" x14ac:dyDescent="0.25">
      <c r="A22" s="549" t="s">
        <v>441</v>
      </c>
      <c r="B22" s="550">
        <v>15</v>
      </c>
      <c r="C22" s="553"/>
    </row>
    <row r="23" spans="1:15" ht="15" x14ac:dyDescent="0.25">
      <c r="A23" s="549" t="s">
        <v>442</v>
      </c>
      <c r="B23" s="550">
        <v>29</v>
      </c>
    </row>
    <row r="24" spans="1:15" ht="15" x14ac:dyDescent="0.25">
      <c r="A24" s="549" t="s">
        <v>443</v>
      </c>
      <c r="B24" s="550">
        <v>17</v>
      </c>
    </row>
    <row r="25" spans="1:15" ht="15" x14ac:dyDescent="0.25">
      <c r="A25" s="549" t="s">
        <v>433</v>
      </c>
      <c r="B25" s="550">
        <v>31</v>
      </c>
    </row>
    <row r="26" spans="1:15" ht="15" x14ac:dyDescent="0.25">
      <c r="A26" s="549" t="s">
        <v>439</v>
      </c>
      <c r="B26" s="550">
        <v>19</v>
      </c>
    </row>
    <row r="27" spans="1:15" ht="15" x14ac:dyDescent="0.25">
      <c r="A27" s="549" t="s">
        <v>428</v>
      </c>
      <c r="B27" s="550">
        <v>320</v>
      </c>
    </row>
    <row r="28" spans="1:15" ht="12.75" x14ac:dyDescent="0.2">
      <c r="A28"/>
      <c r="B28"/>
    </row>
  </sheetData>
  <pageMargins left="0.7" right="0.7" top="0.75" bottom="0.75" header="0.3" footer="0.3"/>
  <pageSetup paperSize="9" orientation="portrait" horizontalDpi="0" verticalDpi="0" r:id="rId3"/>
  <drawing r:id="rId4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C8F120-CDE9-4DEE-99F4-AC3F17B55475}">
  <dimension ref="A1:J41"/>
  <sheetViews>
    <sheetView topLeftCell="A2" zoomScaleNormal="100" workbookViewId="0">
      <selection activeCell="J31" sqref="J31"/>
    </sheetView>
  </sheetViews>
  <sheetFormatPr defaultColWidth="9.140625" defaultRowHeight="15" x14ac:dyDescent="0.25"/>
  <cols>
    <col min="1" max="1" width="14.42578125" style="78" bestFit="1" customWidth="1"/>
    <col min="2" max="2" width="23.140625" style="78" bestFit="1" customWidth="1"/>
    <col min="3" max="3" width="9.140625" style="78"/>
    <col min="4" max="7" width="10.7109375" style="78" customWidth="1"/>
    <col min="8" max="16384" width="9.140625" style="78"/>
  </cols>
  <sheetData>
    <row r="1" spans="1:10" ht="15.75" customHeight="1" x14ac:dyDescent="0.25">
      <c r="A1" s="78" t="s">
        <v>529</v>
      </c>
    </row>
    <row r="2" spans="1:10" ht="15.75" customHeight="1" x14ac:dyDescent="0.25">
      <c r="A2" s="16" t="s">
        <v>487</v>
      </c>
    </row>
    <row r="3" spans="1:10" ht="15.75" customHeight="1" x14ac:dyDescent="0.25"/>
    <row r="4" spans="1:10" ht="15.75" customHeight="1" x14ac:dyDescent="0.25">
      <c r="A4" s="510" t="s">
        <v>983</v>
      </c>
    </row>
    <row r="9" spans="1:10" x14ac:dyDescent="0.25">
      <c r="A9" s="248" t="s">
        <v>427</v>
      </c>
      <c r="B9" s="78" t="s">
        <v>461</v>
      </c>
      <c r="D9"/>
      <c r="E9"/>
    </row>
    <row r="10" spans="1:10" x14ac:dyDescent="0.25">
      <c r="A10" s="250" t="s">
        <v>432</v>
      </c>
      <c r="B10" s="253">
        <v>0</v>
      </c>
      <c r="D10"/>
      <c r="E10"/>
      <c r="H10" s="250"/>
      <c r="I10" s="253"/>
      <c r="J10" s="253"/>
    </row>
    <row r="11" spans="1:10" x14ac:dyDescent="0.25">
      <c r="A11" s="250" t="s">
        <v>433</v>
      </c>
      <c r="B11" s="253">
        <v>0</v>
      </c>
      <c r="D11"/>
      <c r="E11"/>
      <c r="H11" s="250"/>
      <c r="I11" s="253"/>
      <c r="J11" s="253"/>
    </row>
    <row r="12" spans="1:10" x14ac:dyDescent="0.25">
      <c r="A12" s="250" t="s">
        <v>434</v>
      </c>
      <c r="B12" s="253">
        <v>0</v>
      </c>
      <c r="D12"/>
      <c r="E12"/>
      <c r="H12" s="250"/>
      <c r="I12" s="253"/>
      <c r="J12" s="253"/>
    </row>
    <row r="13" spans="1:10" x14ac:dyDescent="0.25">
      <c r="A13" s="250" t="s">
        <v>435</v>
      </c>
      <c r="B13" s="253">
        <v>0</v>
      </c>
      <c r="D13"/>
      <c r="E13"/>
      <c r="H13" s="250"/>
      <c r="I13" s="253"/>
      <c r="J13" s="253"/>
    </row>
    <row r="14" spans="1:10" x14ac:dyDescent="0.25">
      <c r="A14" s="250" t="s">
        <v>436</v>
      </c>
      <c r="B14" s="253">
        <v>4</v>
      </c>
      <c r="D14"/>
      <c r="E14"/>
      <c r="H14" s="250"/>
      <c r="I14" s="253"/>
      <c r="J14" s="253"/>
    </row>
    <row r="15" spans="1:10" x14ac:dyDescent="0.25">
      <c r="A15" s="250" t="s">
        <v>437</v>
      </c>
      <c r="B15" s="253">
        <v>6</v>
      </c>
      <c r="D15"/>
      <c r="E15"/>
      <c r="H15" s="250"/>
      <c r="I15" s="253"/>
      <c r="J15" s="253"/>
    </row>
    <row r="16" spans="1:10" x14ac:dyDescent="0.25">
      <c r="A16" s="250" t="s">
        <v>444</v>
      </c>
      <c r="B16" s="253">
        <v>4</v>
      </c>
      <c r="D16"/>
      <c r="E16"/>
      <c r="H16" s="250"/>
      <c r="I16" s="253"/>
      <c r="J16" s="253"/>
    </row>
    <row r="17" spans="1:10" x14ac:dyDescent="0.25">
      <c r="A17" s="250" t="s">
        <v>438</v>
      </c>
      <c r="B17" s="253">
        <v>4</v>
      </c>
      <c r="D17"/>
      <c r="E17"/>
      <c r="H17" s="250"/>
      <c r="I17" s="253"/>
      <c r="J17" s="253"/>
    </row>
    <row r="18" spans="1:10" x14ac:dyDescent="0.25">
      <c r="A18" s="250" t="s">
        <v>431</v>
      </c>
      <c r="B18" s="253">
        <v>6</v>
      </c>
      <c r="D18"/>
      <c r="E18"/>
      <c r="H18" s="250"/>
      <c r="I18" s="253"/>
      <c r="J18" s="253"/>
    </row>
    <row r="19" spans="1:10" x14ac:dyDescent="0.25">
      <c r="A19" s="250" t="s">
        <v>428</v>
      </c>
      <c r="B19" s="253">
        <v>24</v>
      </c>
      <c r="D19"/>
      <c r="E19"/>
    </row>
    <row r="20" spans="1:10" x14ac:dyDescent="0.25">
      <c r="D20"/>
      <c r="E20"/>
    </row>
    <row r="21" spans="1:10" x14ac:dyDescent="0.25">
      <c r="A21" s="78" t="s">
        <v>530</v>
      </c>
      <c r="D21"/>
      <c r="E21"/>
    </row>
    <row r="22" spans="1:10" x14ac:dyDescent="0.25">
      <c r="D22"/>
      <c r="E22"/>
    </row>
    <row r="23" spans="1:10" x14ac:dyDescent="0.25">
      <c r="A23" s="248" t="s">
        <v>427</v>
      </c>
      <c r="B23" s="78" t="s">
        <v>463</v>
      </c>
      <c r="D23"/>
      <c r="E23"/>
      <c r="H23" s="248"/>
      <c r="I23" s="248"/>
      <c r="J23" s="248"/>
    </row>
    <row r="24" spans="1:10" x14ac:dyDescent="0.25">
      <c r="A24" s="250" t="s">
        <v>432</v>
      </c>
      <c r="B24" s="253">
        <v>89</v>
      </c>
      <c r="D24"/>
      <c r="E24"/>
    </row>
    <row r="25" spans="1:10" x14ac:dyDescent="0.25">
      <c r="A25" s="250" t="s">
        <v>433</v>
      </c>
      <c r="B25" s="253">
        <v>21</v>
      </c>
      <c r="D25"/>
      <c r="E25"/>
    </row>
    <row r="26" spans="1:10" x14ac:dyDescent="0.25">
      <c r="A26" s="250" t="s">
        <v>434</v>
      </c>
      <c r="B26" s="253">
        <v>62</v>
      </c>
      <c r="D26"/>
      <c r="E26"/>
    </row>
    <row r="27" spans="1:10" x14ac:dyDescent="0.25">
      <c r="A27" s="250" t="s">
        <v>435</v>
      </c>
      <c r="B27" s="253">
        <v>47</v>
      </c>
      <c r="D27"/>
      <c r="E27"/>
    </row>
    <row r="28" spans="1:10" x14ac:dyDescent="0.25">
      <c r="A28" s="250" t="s">
        <v>436</v>
      </c>
      <c r="B28" s="515">
        <v>23</v>
      </c>
      <c r="D28"/>
      <c r="E28"/>
    </row>
    <row r="29" spans="1:10" x14ac:dyDescent="0.25">
      <c r="A29" s="250" t="s">
        <v>437</v>
      </c>
      <c r="B29" s="515">
        <v>27</v>
      </c>
      <c r="D29"/>
      <c r="E29"/>
    </row>
    <row r="30" spans="1:10" x14ac:dyDescent="0.25">
      <c r="A30" s="250" t="s">
        <v>444</v>
      </c>
      <c r="B30" s="515">
        <v>16</v>
      </c>
      <c r="D30"/>
      <c r="E30"/>
    </row>
    <row r="31" spans="1:10" x14ac:dyDescent="0.25">
      <c r="A31" s="250" t="s">
        <v>438</v>
      </c>
      <c r="B31" s="515">
        <v>13</v>
      </c>
      <c r="D31"/>
      <c r="E31"/>
      <c r="I31" s="265" t="s">
        <v>961</v>
      </c>
      <c r="J31" s="516">
        <f>SUM(B28:B32)</f>
        <v>101</v>
      </c>
    </row>
    <row r="32" spans="1:10" x14ac:dyDescent="0.25">
      <c r="A32" s="250" t="s">
        <v>431</v>
      </c>
      <c r="B32" s="515">
        <v>22</v>
      </c>
      <c r="D32"/>
      <c r="E32"/>
      <c r="I32" s="265" t="s">
        <v>962</v>
      </c>
      <c r="J32" s="78">
        <f>GETPIVOTDATA("Exceedances",$A$9)</f>
        <v>24</v>
      </c>
    </row>
    <row r="33" spans="1:10" x14ac:dyDescent="0.25">
      <c r="A33" s="250" t="s">
        <v>462</v>
      </c>
      <c r="B33" s="253"/>
      <c r="D33"/>
      <c r="E33"/>
      <c r="J33" s="217">
        <f>J32/J31</f>
        <v>0.23762376237623761</v>
      </c>
    </row>
    <row r="34" spans="1:10" x14ac:dyDescent="0.25">
      <c r="A34" s="250" t="s">
        <v>428</v>
      </c>
      <c r="B34" s="253">
        <v>320</v>
      </c>
      <c r="D34"/>
      <c r="E34"/>
    </row>
    <row r="35" spans="1:10" x14ac:dyDescent="0.25">
      <c r="H35" s="248"/>
      <c r="I35" s="248"/>
    </row>
    <row r="36" spans="1:10" x14ac:dyDescent="0.25">
      <c r="B36" s="514" t="s">
        <v>984</v>
      </c>
      <c r="C36" s="248"/>
      <c r="H36" s="248"/>
      <c r="I36" s="248"/>
    </row>
    <row r="41" spans="1:10" x14ac:dyDescent="0.25">
      <c r="C41" s="248"/>
    </row>
  </sheetData>
  <pageMargins left="0.7" right="0.7" top="0.75" bottom="0.75" header="0.3" footer="0.3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36AD47-64F7-4251-AFE4-9608F0DAAC2B}">
  <dimension ref="A1:O52"/>
  <sheetViews>
    <sheetView zoomScaleNormal="100" workbookViewId="0">
      <selection activeCell="K37" sqref="K37"/>
    </sheetView>
  </sheetViews>
  <sheetFormatPr defaultColWidth="9.140625" defaultRowHeight="12" x14ac:dyDescent="0.2"/>
  <cols>
    <col min="1" max="1" width="22.140625" style="3" bestFit="1" customWidth="1"/>
    <col min="2" max="2" width="18" style="540" bestFit="1" customWidth="1"/>
    <col min="3" max="4" width="4.7109375" style="540" bestFit="1" customWidth="1"/>
    <col min="5" max="5" width="6" style="540" bestFit="1" customWidth="1"/>
    <col min="6" max="6" width="7.28515625" style="540" bestFit="1" customWidth="1"/>
    <col min="7" max="7" width="5" style="540" bestFit="1" customWidth="1"/>
    <col min="8" max="8" width="12.85546875" style="540" bestFit="1" customWidth="1"/>
    <col min="9" max="9" width="12" style="3" bestFit="1" customWidth="1"/>
    <col min="10" max="10" width="9.140625" style="3"/>
    <col min="11" max="11" width="13.85546875" style="3" bestFit="1" customWidth="1"/>
    <col min="12" max="12" width="21.85546875" style="3" bestFit="1" customWidth="1"/>
    <col min="13" max="15" width="9.140625" style="3"/>
    <col min="16" max="16" width="13.85546875" style="3" bestFit="1" customWidth="1"/>
    <col min="17" max="17" width="21.85546875" style="3" bestFit="1" customWidth="1"/>
    <col min="18" max="16384" width="9.140625" style="3"/>
  </cols>
  <sheetData>
    <row r="1" spans="1:15" ht="18" x14ac:dyDescent="0.35">
      <c r="A1" s="78" t="s">
        <v>528</v>
      </c>
    </row>
    <row r="2" spans="1:15" ht="15" x14ac:dyDescent="0.25">
      <c r="A2" s="16" t="s">
        <v>487</v>
      </c>
    </row>
    <row r="4" spans="1:15" ht="15" x14ac:dyDescent="0.25">
      <c r="A4" s="510" t="s">
        <v>983</v>
      </c>
    </row>
    <row r="6" spans="1:15" x14ac:dyDescent="0.2">
      <c r="C6" s="541"/>
      <c r="D6" s="541"/>
      <c r="E6" s="541"/>
      <c r="F6" s="541"/>
      <c r="G6" s="541"/>
      <c r="H6" s="541"/>
      <c r="I6" s="4"/>
      <c r="J6" s="4"/>
      <c r="K6" s="4"/>
      <c r="L6" s="4"/>
      <c r="M6" s="4"/>
      <c r="N6" s="4"/>
      <c r="O6" s="4"/>
    </row>
    <row r="8" spans="1:15" ht="15" x14ac:dyDescent="0.25">
      <c r="A8" s="248" t="s">
        <v>430</v>
      </c>
      <c r="B8" s="544" t="s">
        <v>429</v>
      </c>
      <c r="C8" s="233"/>
      <c r="D8" s="233"/>
      <c r="E8" s="233"/>
      <c r="F8" s="233"/>
      <c r="G8" s="233"/>
      <c r="H8" s="233"/>
      <c r="K8"/>
      <c r="L8"/>
      <c r="M8" s="6"/>
    </row>
    <row r="9" spans="1:15" ht="15" x14ac:dyDescent="0.25">
      <c r="A9" s="248" t="s">
        <v>427</v>
      </c>
      <c r="B9" s="233" t="s">
        <v>440</v>
      </c>
      <c r="C9" s="233" t="s">
        <v>441</v>
      </c>
      <c r="D9" s="233" t="s">
        <v>442</v>
      </c>
      <c r="E9" s="233" t="s">
        <v>443</v>
      </c>
      <c r="F9" s="233" t="s">
        <v>433</v>
      </c>
      <c r="G9" s="233" t="s">
        <v>439</v>
      </c>
      <c r="H9" s="233" t="s">
        <v>428</v>
      </c>
      <c r="K9"/>
      <c r="L9"/>
      <c r="N9" s="7"/>
      <c r="O9" s="7"/>
    </row>
    <row r="10" spans="1:15" ht="15" x14ac:dyDescent="0.25">
      <c r="A10" s="250" t="s">
        <v>432</v>
      </c>
      <c r="B10" s="542">
        <v>13.3060885</v>
      </c>
      <c r="C10" s="246">
        <v>9.986975000000001</v>
      </c>
      <c r="D10" s="246"/>
      <c r="E10" s="246">
        <v>11.299476666666665</v>
      </c>
      <c r="F10" s="246">
        <v>8.6330809090909089</v>
      </c>
      <c r="G10" s="246">
        <v>6.7548849999999998</v>
      </c>
      <c r="H10" s="246">
        <v>11.85520269662921</v>
      </c>
      <c r="K10"/>
      <c r="L10"/>
      <c r="N10" s="7"/>
      <c r="O10" s="7"/>
    </row>
    <row r="11" spans="1:15" ht="15" x14ac:dyDescent="0.25">
      <c r="A11" s="250" t="s">
        <v>433</v>
      </c>
      <c r="B11" s="542">
        <v>12.03172625</v>
      </c>
      <c r="C11" s="246">
        <v>5.33866</v>
      </c>
      <c r="D11" s="246">
        <v>6.452939999999999</v>
      </c>
      <c r="E11" s="246"/>
      <c r="F11" s="246">
        <v>5.048235</v>
      </c>
      <c r="G11" s="246">
        <v>8.1749275000000008</v>
      </c>
      <c r="H11" s="246">
        <v>8.7193471428571439</v>
      </c>
      <c r="K11"/>
      <c r="L11"/>
      <c r="N11" s="7"/>
      <c r="O11" s="7"/>
    </row>
    <row r="12" spans="1:15" ht="15" x14ac:dyDescent="0.25">
      <c r="A12" s="250" t="s">
        <v>434</v>
      </c>
      <c r="B12" s="542">
        <v>17.176291621621623</v>
      </c>
      <c r="C12" s="246">
        <v>7.6748799999999999</v>
      </c>
      <c r="D12" s="246">
        <v>8.2386033333333337</v>
      </c>
      <c r="E12" s="246">
        <v>9.4203650000000003</v>
      </c>
      <c r="F12" s="246">
        <v>9.0502344444444436</v>
      </c>
      <c r="G12" s="246">
        <v>5.3955200000000003</v>
      </c>
      <c r="H12" s="246">
        <v>13.702404354838707</v>
      </c>
      <c r="K12"/>
      <c r="L12"/>
      <c r="N12" s="7"/>
      <c r="O12" s="7"/>
    </row>
    <row r="13" spans="1:15" ht="15" x14ac:dyDescent="0.25">
      <c r="A13" s="250" t="s">
        <v>435</v>
      </c>
      <c r="B13" s="542">
        <v>20.372643888888884</v>
      </c>
      <c r="C13" s="246">
        <v>5.9615766666666667</v>
      </c>
      <c r="D13" s="246">
        <v>8.8526300000000013</v>
      </c>
      <c r="E13" s="246">
        <v>14.16602</v>
      </c>
      <c r="F13" s="246">
        <v>10.378327500000001</v>
      </c>
      <c r="G13" s="246"/>
      <c r="H13" s="246">
        <v>17.847883404255317</v>
      </c>
      <c r="K13"/>
      <c r="L13"/>
      <c r="N13" s="7"/>
      <c r="O13" s="7"/>
    </row>
    <row r="14" spans="1:15" ht="15" x14ac:dyDescent="0.25">
      <c r="A14" s="250" t="s">
        <v>436</v>
      </c>
      <c r="B14" s="542">
        <v>37.658213333333336</v>
      </c>
      <c r="C14" s="246">
        <v>14.8764</v>
      </c>
      <c r="D14" s="246">
        <v>15.235059999999999</v>
      </c>
      <c r="E14" s="246">
        <v>10.89371</v>
      </c>
      <c r="F14" s="246">
        <v>14.30828</v>
      </c>
      <c r="G14" s="246">
        <v>6.0211699999999997</v>
      </c>
      <c r="H14" s="246">
        <v>25.911340869565219</v>
      </c>
      <c r="K14"/>
      <c r="L14"/>
      <c r="N14" s="7"/>
      <c r="O14" s="7"/>
    </row>
    <row r="15" spans="1:15" ht="15" x14ac:dyDescent="0.25">
      <c r="A15" s="250" t="s">
        <v>437</v>
      </c>
      <c r="B15" s="542">
        <v>39.676761428571425</v>
      </c>
      <c r="C15" s="246">
        <v>43.009625</v>
      </c>
      <c r="D15" s="246">
        <v>17.650970000000001</v>
      </c>
      <c r="E15" s="246">
        <v>8.88171</v>
      </c>
      <c r="F15" s="246"/>
      <c r="G15" s="246">
        <v>7.1921800000000005</v>
      </c>
      <c r="H15" s="246">
        <v>35.561047407407401</v>
      </c>
      <c r="K15"/>
      <c r="L15"/>
      <c r="N15" s="7"/>
      <c r="O15" s="7"/>
    </row>
    <row r="16" spans="1:15" ht="15" x14ac:dyDescent="0.25">
      <c r="A16" s="250" t="s">
        <v>444</v>
      </c>
      <c r="B16" s="542">
        <v>38.810757272727272</v>
      </c>
      <c r="C16" s="246">
        <v>3.8634200000000001</v>
      </c>
      <c r="D16" s="246">
        <v>13.93853</v>
      </c>
      <c r="E16" s="246"/>
      <c r="F16" s="246">
        <v>5.58535</v>
      </c>
      <c r="G16" s="246"/>
      <c r="H16" s="246">
        <v>29.886418125000006</v>
      </c>
      <c r="K16"/>
      <c r="L16"/>
      <c r="N16" s="7"/>
      <c r="O16" s="7"/>
    </row>
    <row r="17" spans="1:15" ht="15" x14ac:dyDescent="0.25">
      <c r="A17" s="250" t="s">
        <v>438</v>
      </c>
      <c r="B17" s="542">
        <v>39.579169999999998</v>
      </c>
      <c r="C17" s="246"/>
      <c r="D17" s="246">
        <v>15.160970000000001</v>
      </c>
      <c r="E17" s="246">
        <v>9.1478800000000007</v>
      </c>
      <c r="F17" s="246">
        <v>37.476565000000001</v>
      </c>
      <c r="G17" s="246">
        <v>6.6264900000000004</v>
      </c>
      <c r="H17" s="246">
        <v>29.966857692307691</v>
      </c>
      <c r="K17"/>
      <c r="L17"/>
      <c r="N17" s="7"/>
      <c r="O17" s="7"/>
    </row>
    <row r="18" spans="1:15" ht="15" x14ac:dyDescent="0.25">
      <c r="A18" s="250" t="s">
        <v>431</v>
      </c>
      <c r="B18" s="542">
        <v>43.899275294117658</v>
      </c>
      <c r="C18" s="246">
        <v>19.92042</v>
      </c>
      <c r="D18" s="246">
        <v>62.413675000000005</v>
      </c>
      <c r="E18" s="246"/>
      <c r="F18" s="246">
        <v>8.9003999999999994</v>
      </c>
      <c r="G18" s="246">
        <v>14.9643</v>
      </c>
      <c r="H18" s="246">
        <v>41.58637045454546</v>
      </c>
      <c r="K18"/>
      <c r="L18"/>
      <c r="M18" s="6"/>
    </row>
    <row r="19" spans="1:15" ht="15" x14ac:dyDescent="0.25">
      <c r="A19" s="250" t="s">
        <v>428</v>
      </c>
      <c r="B19" s="246">
        <v>23.918315023923448</v>
      </c>
      <c r="C19" s="246">
        <v>13.546702666666667</v>
      </c>
      <c r="D19" s="246">
        <v>14.006914137931036</v>
      </c>
      <c r="E19" s="246">
        <v>10.854181176470588</v>
      </c>
      <c r="F19" s="246">
        <v>10.702352903225805</v>
      </c>
      <c r="G19" s="246">
        <v>7.4082694736842116</v>
      </c>
      <c r="H19" s="246">
        <v>19.57931259375</v>
      </c>
    </row>
    <row r="20" spans="1:15" ht="15" x14ac:dyDescent="0.25">
      <c r="A20" s="250"/>
      <c r="B20" s="246"/>
      <c r="C20" s="246"/>
      <c r="D20" s="246"/>
      <c r="E20" s="246"/>
      <c r="F20" s="246"/>
      <c r="G20" s="246"/>
      <c r="H20" s="246"/>
    </row>
    <row r="21" spans="1:15" ht="15" x14ac:dyDescent="0.25">
      <c r="A21" s="491" t="s">
        <v>952</v>
      </c>
      <c r="B21" s="543"/>
      <c r="C21" s="545"/>
    </row>
    <row r="22" spans="1:15" ht="15" x14ac:dyDescent="0.25">
      <c r="A22" s="78"/>
    </row>
    <row r="24" spans="1:15" ht="15" x14ac:dyDescent="0.25">
      <c r="A24" s="248" t="s">
        <v>526</v>
      </c>
      <c r="B24" s="544" t="s">
        <v>429</v>
      </c>
      <c r="C24" s="233"/>
      <c r="D24" s="233"/>
      <c r="E24" s="233"/>
      <c r="F24" s="233"/>
      <c r="G24" s="233"/>
      <c r="H24" s="233"/>
    </row>
    <row r="25" spans="1:15" ht="15" x14ac:dyDescent="0.25">
      <c r="A25" s="248" t="s">
        <v>427</v>
      </c>
      <c r="B25" s="233" t="s">
        <v>440</v>
      </c>
      <c r="C25" s="233" t="s">
        <v>441</v>
      </c>
      <c r="D25" s="233" t="s">
        <v>442</v>
      </c>
      <c r="E25" s="233" t="s">
        <v>443</v>
      </c>
      <c r="F25" s="233" t="s">
        <v>433</v>
      </c>
      <c r="G25" s="233" t="s">
        <v>439</v>
      </c>
      <c r="H25" s="233" t="s">
        <v>428</v>
      </c>
    </row>
    <row r="26" spans="1:15" ht="15" x14ac:dyDescent="0.25">
      <c r="A26" s="250" t="s">
        <v>432</v>
      </c>
      <c r="B26" s="246">
        <v>60</v>
      </c>
      <c r="C26" s="246">
        <v>4</v>
      </c>
      <c r="D26" s="246"/>
      <c r="E26" s="246">
        <v>6</v>
      </c>
      <c r="F26" s="246">
        <v>11</v>
      </c>
      <c r="G26" s="246">
        <v>8</v>
      </c>
      <c r="H26" s="246">
        <v>89</v>
      </c>
    </row>
    <row r="27" spans="1:15" ht="15" x14ac:dyDescent="0.25">
      <c r="A27" s="250" t="s">
        <v>433</v>
      </c>
      <c r="B27" s="246">
        <v>8</v>
      </c>
      <c r="C27" s="246">
        <v>1</v>
      </c>
      <c r="D27" s="246">
        <v>6</v>
      </c>
      <c r="E27" s="246"/>
      <c r="F27" s="246">
        <v>2</v>
      </c>
      <c r="G27" s="246">
        <v>4</v>
      </c>
      <c r="H27" s="246">
        <v>21</v>
      </c>
    </row>
    <row r="28" spans="1:15" ht="15" x14ac:dyDescent="0.25">
      <c r="A28" s="250" t="s">
        <v>434</v>
      </c>
      <c r="B28" s="246">
        <v>37</v>
      </c>
      <c r="C28" s="246">
        <v>2</v>
      </c>
      <c r="D28" s="246">
        <v>9</v>
      </c>
      <c r="E28" s="246">
        <v>4</v>
      </c>
      <c r="F28" s="246">
        <v>9</v>
      </c>
      <c r="G28" s="246">
        <v>1</v>
      </c>
      <c r="H28" s="246">
        <v>62</v>
      </c>
    </row>
    <row r="29" spans="1:15" ht="15" x14ac:dyDescent="0.25">
      <c r="A29" s="250" t="s">
        <v>435</v>
      </c>
      <c r="B29" s="246">
        <v>36</v>
      </c>
      <c r="C29" s="246">
        <v>3</v>
      </c>
      <c r="D29" s="246">
        <v>2</v>
      </c>
      <c r="E29" s="246">
        <v>2</v>
      </c>
      <c r="F29" s="246">
        <v>4</v>
      </c>
      <c r="G29" s="246"/>
      <c r="H29" s="246">
        <v>47</v>
      </c>
    </row>
    <row r="30" spans="1:15" ht="15" x14ac:dyDescent="0.25">
      <c r="A30" s="250" t="s">
        <v>436</v>
      </c>
      <c r="B30" s="246">
        <v>12</v>
      </c>
      <c r="C30" s="246">
        <v>1</v>
      </c>
      <c r="D30" s="246">
        <v>5</v>
      </c>
      <c r="E30" s="246">
        <v>3</v>
      </c>
      <c r="F30" s="246">
        <v>1</v>
      </c>
      <c r="G30" s="246">
        <v>1</v>
      </c>
      <c r="H30" s="246">
        <v>23</v>
      </c>
    </row>
    <row r="31" spans="1:15" ht="15" x14ac:dyDescent="0.25">
      <c r="A31" s="250" t="s">
        <v>437</v>
      </c>
      <c r="B31" s="246">
        <v>21</v>
      </c>
      <c r="C31" s="246">
        <v>2</v>
      </c>
      <c r="D31" s="246">
        <v>1</v>
      </c>
      <c r="E31" s="246">
        <v>1</v>
      </c>
      <c r="F31" s="246"/>
      <c r="G31" s="246">
        <v>2</v>
      </c>
      <c r="H31" s="246">
        <v>27</v>
      </c>
    </row>
    <row r="32" spans="1:15" ht="15" x14ac:dyDescent="0.25">
      <c r="A32" s="250" t="s">
        <v>444</v>
      </c>
      <c r="B32" s="246">
        <v>11</v>
      </c>
      <c r="C32" s="246">
        <v>1</v>
      </c>
      <c r="D32" s="246">
        <v>3</v>
      </c>
      <c r="E32" s="246"/>
      <c r="F32" s="246">
        <v>1</v>
      </c>
      <c r="G32" s="246"/>
      <c r="H32" s="246">
        <v>16</v>
      </c>
    </row>
    <row r="33" spans="1:8" ht="15" x14ac:dyDescent="0.25">
      <c r="A33" s="250" t="s">
        <v>438</v>
      </c>
      <c r="B33" s="246">
        <v>7</v>
      </c>
      <c r="C33" s="246"/>
      <c r="D33" s="246">
        <v>1</v>
      </c>
      <c r="E33" s="246">
        <v>1</v>
      </c>
      <c r="F33" s="246">
        <v>2</v>
      </c>
      <c r="G33" s="246">
        <v>2</v>
      </c>
      <c r="H33" s="246">
        <v>13</v>
      </c>
    </row>
    <row r="34" spans="1:8" ht="15" x14ac:dyDescent="0.25">
      <c r="A34" s="250" t="s">
        <v>431</v>
      </c>
      <c r="B34" s="246">
        <v>17</v>
      </c>
      <c r="C34" s="246">
        <v>1</v>
      </c>
      <c r="D34" s="246">
        <v>2</v>
      </c>
      <c r="E34" s="246"/>
      <c r="F34" s="246">
        <v>1</v>
      </c>
      <c r="G34" s="246">
        <v>1</v>
      </c>
      <c r="H34" s="246">
        <v>22</v>
      </c>
    </row>
    <row r="35" spans="1:8" ht="15" x14ac:dyDescent="0.25">
      <c r="A35" s="250" t="s">
        <v>428</v>
      </c>
      <c r="B35" s="246">
        <v>209</v>
      </c>
      <c r="C35" s="246">
        <v>15</v>
      </c>
      <c r="D35" s="246">
        <v>29</v>
      </c>
      <c r="E35" s="246">
        <v>17</v>
      </c>
      <c r="F35" s="246">
        <v>31</v>
      </c>
      <c r="G35" s="246">
        <v>19</v>
      </c>
      <c r="H35" s="246">
        <v>320</v>
      </c>
    </row>
    <row r="36" spans="1:8" ht="15" x14ac:dyDescent="0.25">
      <c r="A36" s="250"/>
      <c r="B36" s="246"/>
      <c r="C36" s="246"/>
      <c r="D36" s="246"/>
      <c r="E36" s="246"/>
      <c r="F36" s="246"/>
      <c r="G36" s="246"/>
      <c r="H36" s="246"/>
    </row>
    <row r="37" spans="1:8" s="78" customFormat="1" ht="15" x14ac:dyDescent="0.25">
      <c r="A37" s="78" t="s">
        <v>986</v>
      </c>
      <c r="B37" s="233"/>
      <c r="C37" s="246">
        <f>SUM(C35:G35)</f>
        <v>111</v>
      </c>
      <c r="D37" s="233"/>
      <c r="E37" s="233"/>
      <c r="F37" s="233"/>
      <c r="G37" s="233"/>
      <c r="H37" s="233"/>
    </row>
    <row r="39" spans="1:8" ht="15" x14ac:dyDescent="0.25">
      <c r="A39" s="248" t="s">
        <v>951</v>
      </c>
      <c r="B39" s="544" t="s">
        <v>429</v>
      </c>
      <c r="C39" s="233"/>
      <c r="D39" s="233"/>
      <c r="E39" s="233"/>
      <c r="F39" s="233"/>
      <c r="G39" s="233"/>
      <c r="H39" s="233"/>
    </row>
    <row r="40" spans="1:8" ht="15" x14ac:dyDescent="0.25">
      <c r="A40" s="248" t="s">
        <v>427</v>
      </c>
      <c r="B40" s="233" t="s">
        <v>440</v>
      </c>
      <c r="C40" s="233" t="s">
        <v>441</v>
      </c>
      <c r="D40" s="233" t="s">
        <v>442</v>
      </c>
      <c r="E40" s="233" t="s">
        <v>443</v>
      </c>
      <c r="F40" s="233" t="s">
        <v>433</v>
      </c>
      <c r="G40" s="233" t="s">
        <v>439</v>
      </c>
      <c r="H40" s="233" t="s">
        <v>428</v>
      </c>
    </row>
    <row r="41" spans="1:8" ht="15" x14ac:dyDescent="0.25">
      <c r="A41" s="250" t="s">
        <v>432</v>
      </c>
      <c r="B41" s="542">
        <v>29.584399999999999</v>
      </c>
      <c r="C41" s="246">
        <v>11.93967</v>
      </c>
      <c r="D41" s="246"/>
      <c r="E41" s="246">
        <v>18.974769999999999</v>
      </c>
      <c r="F41" s="246">
        <v>15.63058</v>
      </c>
      <c r="G41" s="246">
        <v>12.976850000000001</v>
      </c>
      <c r="H41" s="246">
        <v>29.584399999999999</v>
      </c>
    </row>
    <row r="42" spans="1:8" ht="15" x14ac:dyDescent="0.25">
      <c r="A42" s="250" t="s">
        <v>433</v>
      </c>
      <c r="B42" s="542">
        <v>22.995439999999999</v>
      </c>
      <c r="C42" s="246">
        <v>5.33866</v>
      </c>
      <c r="D42" s="246">
        <v>8.6824300000000001</v>
      </c>
      <c r="E42" s="246"/>
      <c r="F42" s="246">
        <v>5.4262600000000001</v>
      </c>
      <c r="G42" s="246">
        <v>15.806340000000001</v>
      </c>
      <c r="H42" s="246">
        <v>22.995439999999999</v>
      </c>
    </row>
    <row r="43" spans="1:8" ht="15" x14ac:dyDescent="0.25">
      <c r="A43" s="250" t="s">
        <v>434</v>
      </c>
      <c r="B43" s="542">
        <v>42.192720000000001</v>
      </c>
      <c r="C43" s="246">
        <v>7.9</v>
      </c>
      <c r="D43" s="246">
        <v>12.76614</v>
      </c>
      <c r="E43" s="246">
        <v>14.119289999999999</v>
      </c>
      <c r="F43" s="246">
        <v>20.60314</v>
      </c>
      <c r="G43" s="246">
        <v>5.3955200000000003</v>
      </c>
      <c r="H43" s="246">
        <v>42.192720000000001</v>
      </c>
    </row>
    <row r="44" spans="1:8" ht="15" x14ac:dyDescent="0.25">
      <c r="A44" s="250" t="s">
        <v>435</v>
      </c>
      <c r="B44" s="542">
        <v>45.182569999999998</v>
      </c>
      <c r="C44" s="246">
        <v>7.41439</v>
      </c>
      <c r="D44" s="246">
        <v>9.2422500000000003</v>
      </c>
      <c r="E44" s="246">
        <v>20.885110000000001</v>
      </c>
      <c r="F44" s="246">
        <v>20.9175</v>
      </c>
      <c r="G44" s="246"/>
      <c r="H44" s="246">
        <v>45.182569999999998</v>
      </c>
    </row>
    <row r="45" spans="1:8" ht="15" x14ac:dyDescent="0.25">
      <c r="A45" s="250" t="s">
        <v>436</v>
      </c>
      <c r="B45" s="542">
        <v>109.5172</v>
      </c>
      <c r="C45" s="246">
        <v>14.8764</v>
      </c>
      <c r="D45" s="246">
        <v>26.523099999999999</v>
      </c>
      <c r="E45" s="246">
        <v>18.331410000000002</v>
      </c>
      <c r="F45" s="246">
        <v>14.30828</v>
      </c>
      <c r="G45" s="246">
        <v>6.0211699999999997</v>
      </c>
      <c r="H45" s="246">
        <v>109.5172</v>
      </c>
    </row>
    <row r="46" spans="1:8" ht="15" x14ac:dyDescent="0.25">
      <c r="A46" s="250" t="s">
        <v>437</v>
      </c>
      <c r="B46" s="542">
        <v>164.1849</v>
      </c>
      <c r="C46" s="246">
        <v>73.0124</v>
      </c>
      <c r="D46" s="246">
        <v>17.650970000000001</v>
      </c>
      <c r="E46" s="246">
        <v>8.88171</v>
      </c>
      <c r="F46" s="246"/>
      <c r="G46" s="246">
        <v>8.0366700000000009</v>
      </c>
      <c r="H46" s="246">
        <v>164.1849</v>
      </c>
    </row>
    <row r="47" spans="1:8" ht="15" x14ac:dyDescent="0.25">
      <c r="A47" s="250" t="s">
        <v>444</v>
      </c>
      <c r="B47" s="542">
        <v>87.766990000000007</v>
      </c>
      <c r="C47" s="246">
        <v>3.8634200000000001</v>
      </c>
      <c r="D47" s="246">
        <v>19.578050000000001</v>
      </c>
      <c r="E47" s="246"/>
      <c r="F47" s="246">
        <v>5.58535</v>
      </c>
      <c r="G47" s="246"/>
      <c r="H47" s="246">
        <v>87.766990000000007</v>
      </c>
    </row>
    <row r="48" spans="1:8" ht="15" x14ac:dyDescent="0.25">
      <c r="A48" s="250" t="s">
        <v>438</v>
      </c>
      <c r="B48" s="542">
        <v>73.341359999999995</v>
      </c>
      <c r="C48" s="246"/>
      <c r="D48" s="246">
        <v>15.160970000000001</v>
      </c>
      <c r="E48" s="246">
        <v>9.1478800000000007</v>
      </c>
      <c r="F48" s="246">
        <v>53.734999999999999</v>
      </c>
      <c r="G48" s="246">
        <v>8.0587900000000001</v>
      </c>
      <c r="H48" s="246">
        <v>73.341359999999995</v>
      </c>
    </row>
    <row r="49" spans="1:8" ht="15" x14ac:dyDescent="0.25">
      <c r="A49" s="250" t="s">
        <v>431</v>
      </c>
      <c r="B49" s="542">
        <v>116.6202</v>
      </c>
      <c r="C49" s="246">
        <v>19.92042</v>
      </c>
      <c r="D49" s="246">
        <v>103.13120000000001</v>
      </c>
      <c r="E49" s="246"/>
      <c r="F49" s="246">
        <v>8.9003999999999994</v>
      </c>
      <c r="G49" s="246">
        <v>14.9643</v>
      </c>
      <c r="H49" s="246">
        <v>116.6202</v>
      </c>
    </row>
    <row r="50" spans="1:8" ht="15" x14ac:dyDescent="0.25">
      <c r="A50" s="250" t="s">
        <v>428</v>
      </c>
      <c r="B50" s="246">
        <v>164.1849</v>
      </c>
      <c r="C50" s="246">
        <v>73.0124</v>
      </c>
      <c r="D50" s="246">
        <v>103.13120000000001</v>
      </c>
      <c r="E50" s="246">
        <v>20.885110000000001</v>
      </c>
      <c r="F50" s="246">
        <v>53.734999999999999</v>
      </c>
      <c r="G50" s="246">
        <v>15.806340000000001</v>
      </c>
      <c r="H50" s="246">
        <v>164.1849</v>
      </c>
    </row>
    <row r="51" spans="1:8" x14ac:dyDescent="0.2">
      <c r="C51" s="545"/>
    </row>
    <row r="52" spans="1:8" ht="15" x14ac:dyDescent="0.25">
      <c r="A52" s="491" t="s">
        <v>952</v>
      </c>
      <c r="B52" s="543"/>
    </row>
  </sheetData>
  <pageMargins left="0.7" right="0.7" top="0.75" bottom="0.75" header="0.3" footer="0.3"/>
  <pageSetup paperSize="9" orientation="portrait" horizontalDpi="0" verticalDpi="0" r:id="rId4"/>
  <drawing r:id="rId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F89F2C-F224-4F58-9F9C-3FBBDEDFFAD1}">
  <dimension ref="A1:P45"/>
  <sheetViews>
    <sheetView tabSelected="1" workbookViewId="0">
      <selection activeCell="N34" sqref="N34"/>
    </sheetView>
  </sheetViews>
  <sheetFormatPr defaultColWidth="8.85546875" defaultRowHeight="12.75" x14ac:dyDescent="0.2"/>
  <cols>
    <col min="1" max="1" width="21.28515625" bestFit="1" customWidth="1"/>
    <col min="2" max="2" width="20.28515625" style="256" bestFit="1" customWidth="1"/>
    <col min="3" max="4" width="4.7109375" style="256" bestFit="1" customWidth="1"/>
    <col min="5" max="5" width="6" style="256" bestFit="1" customWidth="1"/>
    <col min="6" max="6" width="7.28515625" style="256" bestFit="1" customWidth="1"/>
    <col min="7" max="7" width="5" style="256" bestFit="1" customWidth="1"/>
    <col min="8" max="8" width="12.85546875" style="256" bestFit="1" customWidth="1"/>
    <col min="9" max="9" width="11.7109375" bestFit="1" customWidth="1"/>
  </cols>
  <sheetData>
    <row r="1" spans="1:8" ht="15" x14ac:dyDescent="0.25">
      <c r="A1" s="78" t="s">
        <v>543</v>
      </c>
    </row>
    <row r="2" spans="1:8" ht="15" x14ac:dyDescent="0.25">
      <c r="A2" s="407" t="s">
        <v>966</v>
      </c>
      <c r="B2" s="408"/>
      <c r="C2" s="408"/>
    </row>
    <row r="4" spans="1:8" ht="15" x14ac:dyDescent="0.25">
      <c r="A4" s="510" t="s">
        <v>985</v>
      </c>
    </row>
    <row r="7" spans="1:8" ht="15" x14ac:dyDescent="0.25">
      <c r="A7" s="78"/>
      <c r="B7" s="233"/>
      <c r="C7" s="233"/>
      <c r="D7" s="233"/>
      <c r="E7" s="233"/>
      <c r="F7" s="233"/>
      <c r="G7" s="233"/>
      <c r="H7" s="233"/>
    </row>
    <row r="8" spans="1:8" ht="15" x14ac:dyDescent="0.25">
      <c r="A8" s="248" t="s">
        <v>461</v>
      </c>
      <c r="B8" s="273" t="s">
        <v>429</v>
      </c>
      <c r="C8" s="233"/>
      <c r="D8" s="233"/>
      <c r="E8" s="233"/>
      <c r="F8" s="233"/>
      <c r="G8" s="233"/>
      <c r="H8" s="233"/>
    </row>
    <row r="9" spans="1:8" ht="15" x14ac:dyDescent="0.25">
      <c r="A9" s="248" t="s">
        <v>427</v>
      </c>
      <c r="B9" s="233" t="s">
        <v>440</v>
      </c>
      <c r="C9" s="233" t="s">
        <v>441</v>
      </c>
      <c r="D9" s="233" t="s">
        <v>442</v>
      </c>
      <c r="E9" s="233" t="s">
        <v>443</v>
      </c>
      <c r="F9" s="233" t="s">
        <v>433</v>
      </c>
      <c r="G9" s="233" t="s">
        <v>439</v>
      </c>
      <c r="H9" s="233" t="s">
        <v>428</v>
      </c>
    </row>
    <row r="10" spans="1:8" ht="15" x14ac:dyDescent="0.25">
      <c r="A10" s="250" t="s">
        <v>432</v>
      </c>
      <c r="B10" s="274">
        <v>0</v>
      </c>
      <c r="C10" s="274">
        <v>0</v>
      </c>
      <c r="D10" s="274"/>
      <c r="E10" s="274">
        <v>0</v>
      </c>
      <c r="F10" s="274">
        <v>0</v>
      </c>
      <c r="G10" s="274">
        <v>0</v>
      </c>
      <c r="H10" s="274">
        <v>0</v>
      </c>
    </row>
    <row r="11" spans="1:8" ht="15" x14ac:dyDescent="0.25">
      <c r="A11" s="250" t="s">
        <v>433</v>
      </c>
      <c r="B11" s="274">
        <v>0</v>
      </c>
      <c r="C11" s="274">
        <v>0</v>
      </c>
      <c r="D11" s="274">
        <v>0</v>
      </c>
      <c r="E11" s="274"/>
      <c r="F11" s="274">
        <v>0</v>
      </c>
      <c r="G11" s="274">
        <v>0</v>
      </c>
      <c r="H11" s="274">
        <v>0</v>
      </c>
    </row>
    <row r="12" spans="1:8" ht="15" x14ac:dyDescent="0.25">
      <c r="A12" s="250" t="s">
        <v>434</v>
      </c>
      <c r="B12" s="274">
        <v>0</v>
      </c>
      <c r="C12" s="274">
        <v>0</v>
      </c>
      <c r="D12" s="274">
        <v>0</v>
      </c>
      <c r="E12" s="274">
        <v>0</v>
      </c>
      <c r="F12" s="274">
        <v>0</v>
      </c>
      <c r="G12" s="274">
        <v>0</v>
      </c>
      <c r="H12" s="274">
        <v>0</v>
      </c>
    </row>
    <row r="13" spans="1:8" ht="15" x14ac:dyDescent="0.25">
      <c r="A13" s="250" t="s">
        <v>435</v>
      </c>
      <c r="B13" s="274">
        <v>0</v>
      </c>
      <c r="C13" s="274">
        <v>0</v>
      </c>
      <c r="D13" s="274">
        <v>0</v>
      </c>
      <c r="E13" s="274">
        <v>0</v>
      </c>
      <c r="F13" s="274">
        <v>0</v>
      </c>
      <c r="G13" s="274"/>
      <c r="H13" s="274">
        <v>0</v>
      </c>
    </row>
    <row r="14" spans="1:8" ht="15" x14ac:dyDescent="0.25">
      <c r="A14" s="250" t="s">
        <v>436</v>
      </c>
      <c r="B14" s="613">
        <v>4</v>
      </c>
      <c r="C14" s="274">
        <v>0</v>
      </c>
      <c r="D14" s="274">
        <v>0</v>
      </c>
      <c r="E14" s="274">
        <v>0</v>
      </c>
      <c r="F14" s="274">
        <v>0</v>
      </c>
      <c r="G14" s="274">
        <v>0</v>
      </c>
      <c r="H14" s="274">
        <v>4</v>
      </c>
    </row>
    <row r="15" spans="1:8" ht="15" x14ac:dyDescent="0.25">
      <c r="A15" s="250" t="s">
        <v>437</v>
      </c>
      <c r="B15" s="613">
        <v>5</v>
      </c>
      <c r="C15" s="613">
        <v>1</v>
      </c>
      <c r="D15" s="274">
        <v>0</v>
      </c>
      <c r="E15" s="274">
        <v>0</v>
      </c>
      <c r="F15" s="274"/>
      <c r="G15" s="274">
        <v>0</v>
      </c>
      <c r="H15" s="274">
        <v>6</v>
      </c>
    </row>
    <row r="16" spans="1:8" ht="15" x14ac:dyDescent="0.25">
      <c r="A16" s="250" t="s">
        <v>444</v>
      </c>
      <c r="B16" s="613">
        <v>4</v>
      </c>
      <c r="C16" s="274">
        <v>0</v>
      </c>
      <c r="D16" s="274">
        <v>0</v>
      </c>
      <c r="E16" s="274"/>
      <c r="F16" s="274">
        <v>0</v>
      </c>
      <c r="G16" s="274"/>
      <c r="H16" s="274">
        <v>4</v>
      </c>
    </row>
    <row r="17" spans="1:16" ht="15" x14ac:dyDescent="0.25">
      <c r="A17" s="250" t="s">
        <v>438</v>
      </c>
      <c r="B17" s="613">
        <v>3</v>
      </c>
      <c r="C17" s="274"/>
      <c r="D17" s="274">
        <v>0</v>
      </c>
      <c r="E17" s="274">
        <v>0</v>
      </c>
      <c r="F17" s="613">
        <v>1</v>
      </c>
      <c r="G17" s="274">
        <v>0</v>
      </c>
      <c r="H17" s="274">
        <v>4</v>
      </c>
    </row>
    <row r="18" spans="1:16" ht="15" x14ac:dyDescent="0.25">
      <c r="A18" s="250" t="s">
        <v>431</v>
      </c>
      <c r="B18" s="613">
        <v>5</v>
      </c>
      <c r="C18" s="274">
        <v>0</v>
      </c>
      <c r="D18" s="613">
        <v>1</v>
      </c>
      <c r="E18" s="274"/>
      <c r="F18" s="274">
        <v>0</v>
      </c>
      <c r="G18" s="274">
        <v>0</v>
      </c>
      <c r="H18" s="274">
        <v>6</v>
      </c>
    </row>
    <row r="19" spans="1:16" ht="15" x14ac:dyDescent="0.25">
      <c r="A19" s="250" t="s">
        <v>428</v>
      </c>
      <c r="B19" s="274">
        <v>21</v>
      </c>
      <c r="C19" s="274">
        <v>1</v>
      </c>
      <c r="D19" s="274">
        <v>1</v>
      </c>
      <c r="E19" s="274">
        <v>0</v>
      </c>
      <c r="F19" s="274">
        <v>1</v>
      </c>
      <c r="G19" s="274">
        <v>0</v>
      </c>
      <c r="H19" s="274">
        <v>24</v>
      </c>
    </row>
    <row r="20" spans="1:16" ht="15" x14ac:dyDescent="0.25">
      <c r="A20" s="78"/>
      <c r="B20" s="233"/>
      <c r="C20" s="233"/>
      <c r="D20" s="233"/>
      <c r="E20" s="233"/>
      <c r="F20" s="233"/>
      <c r="G20" s="233"/>
      <c r="H20" s="233"/>
    </row>
    <row r="21" spans="1:16" ht="15" x14ac:dyDescent="0.25">
      <c r="A21" s="78" t="s">
        <v>530</v>
      </c>
      <c r="B21" s="233"/>
      <c r="C21" s="233"/>
      <c r="D21" s="233"/>
      <c r="E21" s="233"/>
      <c r="F21" s="233"/>
      <c r="G21" s="233"/>
      <c r="H21" s="233"/>
    </row>
    <row r="22" spans="1:16" ht="15" x14ac:dyDescent="0.25">
      <c r="A22" s="78"/>
      <c r="B22" s="233"/>
      <c r="C22" s="233"/>
      <c r="D22" s="233"/>
      <c r="E22" s="233"/>
      <c r="F22" s="233"/>
      <c r="G22" s="233"/>
      <c r="H22" s="233"/>
    </row>
    <row r="23" spans="1:16" ht="15" x14ac:dyDescent="0.25">
      <c r="A23" s="248" t="s">
        <v>463</v>
      </c>
      <c r="B23" s="273" t="s">
        <v>429</v>
      </c>
      <c r="C23" s="233"/>
      <c r="D23" s="233"/>
      <c r="E23" s="233"/>
      <c r="F23" s="233"/>
      <c r="G23" s="233"/>
      <c r="H23" s="233"/>
    </row>
    <row r="24" spans="1:16" ht="15" x14ac:dyDescent="0.25">
      <c r="A24" s="248" t="s">
        <v>427</v>
      </c>
      <c r="B24" s="233" t="s">
        <v>440</v>
      </c>
      <c r="C24" s="233" t="s">
        <v>441</v>
      </c>
      <c r="D24" s="233" t="s">
        <v>442</v>
      </c>
      <c r="E24" s="233" t="s">
        <v>443</v>
      </c>
      <c r="F24" s="233" t="s">
        <v>433</v>
      </c>
      <c r="G24" s="233" t="s">
        <v>439</v>
      </c>
      <c r="H24" s="233" t="s">
        <v>428</v>
      </c>
    </row>
    <row r="25" spans="1:16" ht="15" x14ac:dyDescent="0.25">
      <c r="A25" s="250" t="s">
        <v>432</v>
      </c>
      <c r="B25" s="274">
        <v>60</v>
      </c>
      <c r="C25" s="274">
        <v>4</v>
      </c>
      <c r="D25" s="274"/>
      <c r="E25" s="274">
        <v>6</v>
      </c>
      <c r="F25" s="274">
        <v>11</v>
      </c>
      <c r="G25" s="274">
        <v>8</v>
      </c>
      <c r="H25" s="274">
        <v>89</v>
      </c>
    </row>
    <row r="26" spans="1:16" ht="15" x14ac:dyDescent="0.25">
      <c r="A26" s="250" t="s">
        <v>433</v>
      </c>
      <c r="B26" s="274">
        <v>8</v>
      </c>
      <c r="C26" s="274">
        <v>1</v>
      </c>
      <c r="D26" s="274">
        <v>6</v>
      </c>
      <c r="E26" s="274"/>
      <c r="F26" s="274">
        <v>2</v>
      </c>
      <c r="G26" s="274">
        <v>4</v>
      </c>
      <c r="H26" s="274">
        <v>21</v>
      </c>
    </row>
    <row r="27" spans="1:16" ht="15" x14ac:dyDescent="0.25">
      <c r="A27" s="250" t="s">
        <v>434</v>
      </c>
      <c r="B27" s="274">
        <v>37</v>
      </c>
      <c r="C27" s="274">
        <v>2</v>
      </c>
      <c r="D27" s="274">
        <v>9</v>
      </c>
      <c r="E27" s="274">
        <v>4</v>
      </c>
      <c r="F27" s="274">
        <v>9</v>
      </c>
      <c r="G27" s="274">
        <v>1</v>
      </c>
      <c r="H27" s="274">
        <v>62</v>
      </c>
    </row>
    <row r="28" spans="1:16" ht="15" x14ac:dyDescent="0.25">
      <c r="A28" s="250" t="s">
        <v>435</v>
      </c>
      <c r="B28" s="274">
        <v>36</v>
      </c>
      <c r="C28" s="274">
        <v>3</v>
      </c>
      <c r="D28" s="274">
        <v>2</v>
      </c>
      <c r="E28" s="274">
        <v>2</v>
      </c>
      <c r="F28" s="274">
        <v>4</v>
      </c>
      <c r="G28" s="274"/>
      <c r="H28" s="274">
        <v>47</v>
      </c>
    </row>
    <row r="29" spans="1:16" ht="15" x14ac:dyDescent="0.25">
      <c r="A29" s="250" t="s">
        <v>436</v>
      </c>
      <c r="B29" s="275">
        <v>12</v>
      </c>
      <c r="C29" s="274">
        <v>1</v>
      </c>
      <c r="D29" s="274">
        <v>5</v>
      </c>
      <c r="E29" s="274">
        <v>3</v>
      </c>
      <c r="F29" s="274">
        <v>1</v>
      </c>
      <c r="G29" s="274">
        <v>1</v>
      </c>
      <c r="H29" s="274">
        <v>23</v>
      </c>
    </row>
    <row r="30" spans="1:16" ht="15" x14ac:dyDescent="0.25">
      <c r="A30" s="250" t="s">
        <v>437</v>
      </c>
      <c r="B30" s="275">
        <v>21</v>
      </c>
      <c r="C30" s="275">
        <v>2</v>
      </c>
      <c r="D30" s="274">
        <v>1</v>
      </c>
      <c r="E30" s="274">
        <v>1</v>
      </c>
      <c r="F30" s="274"/>
      <c r="G30" s="274">
        <v>2</v>
      </c>
      <c r="H30" s="274">
        <v>27</v>
      </c>
      <c r="M30" s="612" t="s">
        <v>961</v>
      </c>
      <c r="N30" s="516">
        <f>SUM(B29:B33)+GETPIVOTDATA("Exceedances",$A$23,"Daily all trucks","50-60","Daily rainfall","1-2")+GETPIVOTDATA("Exceedances",$A$23,"Daily all trucks","70-80","Daily rainfall","10-20")+GETPIVOTDATA("Exceedances",$A$23,"Daily all trucks","70-80","Daily rainfall","&gt;20")</f>
        <v>74</v>
      </c>
      <c r="O30" s="265"/>
      <c r="P30" s="265"/>
    </row>
    <row r="31" spans="1:16" ht="15" x14ac:dyDescent="0.25">
      <c r="A31" s="250" t="s">
        <v>444</v>
      </c>
      <c r="B31" s="275">
        <v>11</v>
      </c>
      <c r="C31" s="274">
        <v>1</v>
      </c>
      <c r="D31" s="274">
        <v>3</v>
      </c>
      <c r="E31" s="274"/>
      <c r="F31" s="274">
        <v>1</v>
      </c>
      <c r="G31" s="274"/>
      <c r="H31" s="274">
        <v>16</v>
      </c>
      <c r="M31" s="265" t="s">
        <v>994</v>
      </c>
      <c r="N31" s="267">
        <f>GETPIVOTDATA("Exceedances",$A$8,"Daily rainfall","0-1")+GETPIVOTDATA("Exceedances",$A$8,"Daily rainfall","&gt;20")</f>
        <v>21</v>
      </c>
      <c r="O31" s="265"/>
      <c r="P31" s="265"/>
    </row>
    <row r="32" spans="1:16" ht="15" x14ac:dyDescent="0.25">
      <c r="A32" s="250" t="s">
        <v>438</v>
      </c>
      <c r="B32" s="275">
        <v>7</v>
      </c>
      <c r="C32" s="274"/>
      <c r="D32" s="274">
        <v>1</v>
      </c>
      <c r="E32" s="274">
        <v>1</v>
      </c>
      <c r="F32" s="275">
        <v>2</v>
      </c>
      <c r="G32" s="614">
        <v>2</v>
      </c>
      <c r="H32" s="274">
        <v>13</v>
      </c>
      <c r="M32" s="268" t="s">
        <v>992</v>
      </c>
      <c r="N32" s="267">
        <f>GETPIVOTDATA("Exceedances",$A$8)</f>
        <v>24</v>
      </c>
      <c r="P32" s="265"/>
    </row>
    <row r="33" spans="1:16" ht="15" x14ac:dyDescent="0.25">
      <c r="A33" s="250" t="s">
        <v>431</v>
      </c>
      <c r="B33" s="275">
        <v>17</v>
      </c>
      <c r="C33" s="274">
        <v>1</v>
      </c>
      <c r="D33" s="275">
        <v>2</v>
      </c>
      <c r="E33" s="274"/>
      <c r="F33" s="274">
        <v>1</v>
      </c>
      <c r="G33" s="274">
        <v>1</v>
      </c>
      <c r="H33" s="274">
        <v>22</v>
      </c>
      <c r="N33" s="269">
        <f>N31/N32</f>
        <v>0.875</v>
      </c>
      <c r="O33" s="250" t="s">
        <v>993</v>
      </c>
      <c r="P33" s="265"/>
    </row>
    <row r="34" spans="1:16" ht="15" x14ac:dyDescent="0.25">
      <c r="A34" s="250" t="s">
        <v>428</v>
      </c>
      <c r="B34" s="274">
        <v>209</v>
      </c>
      <c r="C34" s="274">
        <v>15</v>
      </c>
      <c r="D34" s="274">
        <v>29</v>
      </c>
      <c r="E34" s="274">
        <v>17</v>
      </c>
      <c r="F34" s="274">
        <v>31</v>
      </c>
      <c r="G34" s="274">
        <v>19</v>
      </c>
      <c r="H34" s="274">
        <v>320</v>
      </c>
      <c r="N34" s="269">
        <f>N31/N30</f>
        <v>0.28378378378378377</v>
      </c>
      <c r="O34" s="250" t="s">
        <v>991</v>
      </c>
      <c r="P34" s="265"/>
    </row>
    <row r="35" spans="1:16" x14ac:dyDescent="0.2">
      <c r="K35" s="266"/>
      <c r="L35" s="266"/>
      <c r="M35" s="266"/>
      <c r="N35" s="266"/>
    </row>
    <row r="36" spans="1:16" ht="15" x14ac:dyDescent="0.25">
      <c r="B36" s="514" t="s">
        <v>542</v>
      </c>
      <c r="K36" s="267"/>
      <c r="L36" s="267"/>
    </row>
    <row r="37" spans="1:16" ht="15" x14ac:dyDescent="0.25">
      <c r="K37" s="267"/>
      <c r="L37" s="267"/>
    </row>
    <row r="38" spans="1:16" ht="15" x14ac:dyDescent="0.25">
      <c r="K38" s="267"/>
      <c r="L38" s="267"/>
    </row>
    <row r="40" spans="1:16" x14ac:dyDescent="0.2">
      <c r="M40" s="257"/>
      <c r="N40" s="258"/>
    </row>
    <row r="41" spans="1:16" x14ac:dyDescent="0.2">
      <c r="M41" s="257"/>
      <c r="N41" s="258"/>
    </row>
    <row r="42" spans="1:16" x14ac:dyDescent="0.2">
      <c r="M42" s="257"/>
      <c r="N42" s="258"/>
    </row>
    <row r="43" spans="1:16" x14ac:dyDescent="0.2">
      <c r="M43" s="257"/>
      <c r="N43" s="258"/>
    </row>
    <row r="44" spans="1:16" x14ac:dyDescent="0.2">
      <c r="M44" s="257"/>
      <c r="N44" s="258"/>
    </row>
    <row r="45" spans="1:16" x14ac:dyDescent="0.2">
      <c r="M45" s="257"/>
      <c r="N45" s="258"/>
    </row>
  </sheetData>
  <pageMargins left="0.7" right="0.7" top="0.75" bottom="0.75" header="0.3" footer="0.3"/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173770-DD6B-4B3D-AC55-C0D286C68E4B}">
  <sheetPr>
    <tabColor theme="0"/>
  </sheetPr>
  <dimension ref="A1:AU284"/>
  <sheetViews>
    <sheetView topLeftCell="A4" zoomScale="75" zoomScaleNormal="75" workbookViewId="0">
      <selection activeCell="B37" sqref="B37"/>
    </sheetView>
  </sheetViews>
  <sheetFormatPr defaultColWidth="9.140625" defaultRowHeight="15" customHeight="1" x14ac:dyDescent="0.25"/>
  <cols>
    <col min="1" max="1" width="9.140625" style="329"/>
    <col min="2" max="2" width="25.42578125" style="329" customWidth="1"/>
    <col min="3" max="3" width="14.28515625" style="329" customWidth="1"/>
    <col min="4" max="6" width="9.140625" style="329"/>
    <col min="7" max="7" width="15.85546875" style="329" customWidth="1"/>
    <col min="8" max="10" width="9.140625" style="329"/>
    <col min="11" max="11" width="9.140625" style="329" customWidth="1"/>
    <col min="12" max="13" width="9.140625" style="378" customWidth="1"/>
    <col min="14" max="14" width="9.140625" style="329"/>
    <col min="15" max="15" width="9.140625" style="378" customWidth="1"/>
    <col min="16" max="16" width="9.140625" style="329"/>
    <col min="17" max="17" width="9.140625" style="286" customWidth="1"/>
    <col min="18" max="18" width="9.140625" style="329"/>
    <col min="19" max="21" width="9.140625" style="378" customWidth="1"/>
    <col min="22" max="22" width="10.28515625" style="329" customWidth="1"/>
    <col min="23" max="37" width="9.140625" style="329"/>
    <col min="38" max="38" width="82.28515625" style="329" customWidth="1"/>
    <col min="39" max="39" width="86.28515625" style="329" customWidth="1"/>
    <col min="40" max="40" width="22.42578125" style="329" customWidth="1"/>
    <col min="41" max="16384" width="9.140625" style="279"/>
  </cols>
  <sheetData>
    <row r="1" spans="1:47" ht="20.25" customHeight="1" x14ac:dyDescent="0.25">
      <c r="A1" s="385" t="s">
        <v>925</v>
      </c>
    </row>
    <row r="2" spans="1:47" ht="20.25" customHeight="1" x14ac:dyDescent="0.25">
      <c r="A2" s="329" t="s">
        <v>908</v>
      </c>
    </row>
    <row r="3" spans="1:47" ht="20.25" customHeight="1" x14ac:dyDescent="0.35">
      <c r="A3" s="279"/>
      <c r="B3" s="289"/>
      <c r="C3" s="289"/>
      <c r="D3" s="290"/>
      <c r="E3" s="290"/>
      <c r="F3" s="290"/>
      <c r="G3" s="289"/>
      <c r="H3" s="291"/>
      <c r="I3" s="292"/>
      <c r="J3" s="292"/>
      <c r="K3" s="291"/>
      <c r="L3" s="279"/>
      <c r="M3" s="393"/>
      <c r="N3" s="291"/>
      <c r="O3" s="393"/>
      <c r="P3" s="291"/>
      <c r="Q3" s="277"/>
      <c r="R3" s="291"/>
      <c r="S3" s="393"/>
      <c r="T3" s="393"/>
      <c r="U3" s="393"/>
      <c r="V3" s="291"/>
      <c r="W3" s="291"/>
      <c r="X3" s="291"/>
      <c r="Y3" s="292"/>
      <c r="Z3" s="297"/>
      <c r="AA3" s="297"/>
      <c r="AB3" s="297"/>
      <c r="AC3" s="297"/>
      <c r="AD3" s="297"/>
      <c r="AE3" s="297"/>
      <c r="AF3" s="297"/>
      <c r="AG3" s="297"/>
      <c r="AH3" s="297"/>
      <c r="AI3" s="297"/>
      <c r="AJ3" s="297"/>
      <c r="AK3" s="297"/>
      <c r="AL3" s="289"/>
      <c r="AM3" s="333"/>
      <c r="AN3" s="333"/>
      <c r="AO3" s="276"/>
      <c r="AP3" s="276"/>
      <c r="AQ3" s="276"/>
      <c r="AR3" s="276"/>
      <c r="AS3" s="276"/>
      <c r="AT3" s="276"/>
      <c r="AU3" s="276"/>
    </row>
    <row r="4" spans="1:47" ht="23.25" x14ac:dyDescent="0.35">
      <c r="A4" s="289" t="s">
        <v>544</v>
      </c>
      <c r="B4" s="293"/>
      <c r="C4" s="293"/>
      <c r="D4" s="294"/>
      <c r="E4" s="294"/>
      <c r="F4" s="294"/>
      <c r="G4" s="293"/>
      <c r="H4" s="295"/>
      <c r="I4" s="296"/>
      <c r="J4" s="296"/>
      <c r="K4" s="295"/>
      <c r="L4" s="394"/>
      <c r="M4" s="394"/>
      <c r="N4" s="295"/>
      <c r="O4" s="394"/>
      <c r="P4" s="295"/>
      <c r="Q4" s="281"/>
      <c r="R4" s="295"/>
      <c r="S4" s="394"/>
      <c r="T4" s="394"/>
      <c r="U4" s="394"/>
      <c r="V4" s="295"/>
      <c r="W4" s="295"/>
      <c r="X4" s="295"/>
      <c r="Y4" s="296"/>
      <c r="Z4" s="297"/>
      <c r="AA4" s="297"/>
      <c r="AB4" s="297"/>
      <c r="AC4" s="297"/>
      <c r="AD4" s="297"/>
      <c r="AE4" s="297"/>
      <c r="AF4" s="297"/>
      <c r="AG4" s="297"/>
      <c r="AH4" s="297"/>
      <c r="AI4" s="297"/>
      <c r="AJ4" s="297"/>
      <c r="AK4" s="297"/>
      <c r="AL4" s="293"/>
      <c r="AM4" s="334"/>
      <c r="AN4" s="334"/>
      <c r="AO4" s="280"/>
      <c r="AP4" s="280"/>
      <c r="AQ4" s="280"/>
      <c r="AR4" s="280"/>
      <c r="AS4" s="280"/>
      <c r="AT4" s="280"/>
      <c r="AU4" s="280"/>
    </row>
    <row r="5" spans="1:47" ht="15.75" x14ac:dyDescent="0.25">
      <c r="A5" s="293" t="s">
        <v>545</v>
      </c>
      <c r="B5" s="293"/>
      <c r="C5" s="293"/>
      <c r="D5" s="294"/>
      <c r="E5" s="294"/>
      <c r="F5" s="294"/>
      <c r="G5" s="293"/>
      <c r="H5" s="295"/>
      <c r="I5" s="296"/>
      <c r="J5" s="296"/>
      <c r="K5" s="295"/>
      <c r="L5" s="394"/>
      <c r="M5" s="394"/>
      <c r="N5" s="295"/>
      <c r="O5" s="394"/>
      <c r="P5" s="295"/>
      <c r="Q5" s="281"/>
      <c r="R5" s="295"/>
      <c r="S5" s="394"/>
      <c r="T5" s="394"/>
      <c r="U5" s="394"/>
      <c r="V5" s="295"/>
      <c r="W5" s="295"/>
      <c r="X5" s="295"/>
      <c r="Y5" s="296"/>
      <c r="Z5" s="297"/>
      <c r="AA5" s="297"/>
      <c r="AB5" s="297"/>
      <c r="AC5" s="297"/>
      <c r="AD5" s="297"/>
      <c r="AE5" s="297"/>
      <c r="AF5" s="297"/>
      <c r="AG5" s="297"/>
      <c r="AH5" s="297"/>
      <c r="AI5" s="297"/>
      <c r="AJ5" s="297"/>
      <c r="AK5" s="297"/>
      <c r="AL5" s="293"/>
      <c r="AM5" s="334"/>
      <c r="AN5" s="334"/>
      <c r="AO5" s="280"/>
      <c r="AP5" s="280"/>
      <c r="AQ5" s="280"/>
      <c r="AR5" s="280"/>
      <c r="AS5" s="280"/>
      <c r="AT5" s="280"/>
      <c r="AU5" s="280"/>
    </row>
    <row r="6" spans="1:47" ht="15.75" x14ac:dyDescent="0.25">
      <c r="A6" s="293"/>
      <c r="B6" s="293"/>
      <c r="C6" s="293"/>
      <c r="D6" s="294"/>
      <c r="E6" s="294"/>
      <c r="F6" s="294"/>
      <c r="G6" s="293"/>
      <c r="H6" s="295"/>
      <c r="I6" s="296"/>
      <c r="J6" s="296"/>
      <c r="K6" s="295"/>
      <c r="L6" s="394"/>
      <c r="M6" s="394"/>
      <c r="N6" s="295"/>
      <c r="O6" s="394"/>
      <c r="P6" s="295"/>
      <c r="Q6" s="281"/>
      <c r="R6" s="295"/>
      <c r="S6" s="394"/>
      <c r="T6" s="394"/>
      <c r="U6" s="394"/>
      <c r="V6" s="295"/>
      <c r="W6" s="295"/>
      <c r="X6" s="295"/>
      <c r="Y6" s="296"/>
      <c r="Z6" s="297"/>
      <c r="AA6" s="297"/>
      <c r="AB6" s="297"/>
      <c r="AC6" s="297"/>
      <c r="AD6" s="297"/>
      <c r="AE6" s="297"/>
      <c r="AF6" s="297"/>
      <c r="AG6" s="297"/>
      <c r="AH6" s="297"/>
      <c r="AI6" s="297"/>
      <c r="AJ6" s="297"/>
      <c r="AK6" s="297"/>
      <c r="AL6" s="293"/>
      <c r="AM6" s="334"/>
      <c r="AN6" s="334"/>
      <c r="AO6" s="280"/>
      <c r="AP6" s="280"/>
      <c r="AQ6" s="280"/>
      <c r="AR6" s="280"/>
      <c r="AS6" s="280"/>
      <c r="AT6" s="280"/>
      <c r="AU6" s="280"/>
    </row>
    <row r="7" spans="1:47" ht="18.75" customHeight="1" thickBot="1" x14ac:dyDescent="0.3">
      <c r="A7" s="297"/>
      <c r="B7" s="297"/>
      <c r="C7" s="297"/>
      <c r="D7" s="297"/>
      <c r="E7" s="297"/>
      <c r="F7" s="297"/>
      <c r="G7" s="297"/>
      <c r="H7" s="297"/>
      <c r="I7" s="297"/>
      <c r="J7" s="297"/>
      <c r="K7" s="297"/>
      <c r="L7" s="394"/>
      <c r="M7" s="394"/>
      <c r="N7" s="297"/>
      <c r="O7" s="381"/>
      <c r="P7" s="297"/>
      <c r="Q7" s="282"/>
      <c r="R7" s="297"/>
      <c r="S7" s="381"/>
      <c r="T7" s="381"/>
      <c r="U7" s="381"/>
      <c r="V7" s="297"/>
      <c r="W7" s="297"/>
      <c r="X7" s="297"/>
      <c r="Y7" s="297"/>
      <c r="Z7" s="297"/>
      <c r="AA7" s="297"/>
      <c r="AB7" s="297"/>
      <c r="AC7" s="297"/>
      <c r="AD7" s="297"/>
      <c r="AE7" s="297"/>
      <c r="AF7" s="297"/>
      <c r="AG7" s="297"/>
      <c r="AH7" s="297"/>
      <c r="AI7" s="297"/>
      <c r="AJ7" s="297"/>
      <c r="AK7" s="297"/>
      <c r="AL7" s="297"/>
      <c r="AM7" s="297"/>
      <c r="AN7" s="297"/>
      <c r="AO7" s="278"/>
      <c r="AP7" s="278"/>
      <c r="AQ7" s="278"/>
      <c r="AR7" s="278"/>
      <c r="AS7" s="278"/>
      <c r="AT7" s="278"/>
      <c r="AU7" s="278"/>
    </row>
    <row r="8" spans="1:47" ht="25.5" customHeight="1" x14ac:dyDescent="0.25">
      <c r="A8" s="603" t="s">
        <v>546</v>
      </c>
      <c r="B8" s="605" t="s">
        <v>547</v>
      </c>
      <c r="C8" s="607" t="s">
        <v>548</v>
      </c>
      <c r="D8" s="609" t="s">
        <v>549</v>
      </c>
      <c r="E8" s="609"/>
      <c r="F8" s="609" t="s">
        <v>550</v>
      </c>
      <c r="G8" s="607" t="s">
        <v>551</v>
      </c>
      <c r="H8" s="584" t="s">
        <v>552</v>
      </c>
      <c r="I8" s="601" t="s">
        <v>553</v>
      </c>
      <c r="J8" s="601" t="s">
        <v>576</v>
      </c>
      <c r="K8" s="592" t="s">
        <v>554</v>
      </c>
      <c r="L8" s="582" t="s">
        <v>869</v>
      </c>
      <c r="M8" s="582" t="s">
        <v>870</v>
      </c>
      <c r="N8" s="592" t="s">
        <v>555</v>
      </c>
      <c r="O8" s="582" t="s">
        <v>871</v>
      </c>
      <c r="P8" s="598" t="s">
        <v>556</v>
      </c>
      <c r="Q8" s="599"/>
      <c r="R8" s="600"/>
      <c r="S8" s="582" t="s">
        <v>873</v>
      </c>
      <c r="T8" s="582" t="s">
        <v>874</v>
      </c>
      <c r="U8" s="582" t="s">
        <v>875</v>
      </c>
      <c r="V8" s="586" t="s">
        <v>557</v>
      </c>
      <c r="W8" s="590" t="s">
        <v>579</v>
      </c>
      <c r="X8" s="584" t="s">
        <v>558</v>
      </c>
      <c r="Y8" s="588" t="s">
        <v>559</v>
      </c>
      <c r="Z8" s="584" t="s">
        <v>560</v>
      </c>
      <c r="AA8" s="584" t="s">
        <v>561</v>
      </c>
      <c r="AB8" s="584" t="s">
        <v>562</v>
      </c>
      <c r="AC8" s="584" t="s">
        <v>563</v>
      </c>
      <c r="AD8" s="584" t="s">
        <v>564</v>
      </c>
      <c r="AE8" s="584" t="s">
        <v>565</v>
      </c>
      <c r="AF8" s="584" t="s">
        <v>566</v>
      </c>
      <c r="AG8" s="584" t="s">
        <v>567</v>
      </c>
      <c r="AH8" s="584" t="s">
        <v>568</v>
      </c>
      <c r="AI8" s="584" t="s">
        <v>569</v>
      </c>
      <c r="AJ8" s="584" t="s">
        <v>570</v>
      </c>
      <c r="AK8" s="584" t="s">
        <v>571</v>
      </c>
      <c r="AL8" s="592" t="s">
        <v>572</v>
      </c>
      <c r="AM8" s="594" t="s">
        <v>573</v>
      </c>
      <c r="AN8" s="596" t="s">
        <v>574</v>
      </c>
      <c r="AO8" s="283"/>
      <c r="AP8" s="283"/>
      <c r="AQ8" s="283"/>
      <c r="AR8" s="283"/>
      <c r="AS8" s="283"/>
      <c r="AT8" s="283"/>
      <c r="AU8" s="283"/>
    </row>
    <row r="9" spans="1:47" ht="40.5" customHeight="1" thickBot="1" x14ac:dyDescent="0.3">
      <c r="A9" s="604"/>
      <c r="B9" s="606"/>
      <c r="C9" s="608"/>
      <c r="D9" s="298" t="s">
        <v>253</v>
      </c>
      <c r="E9" s="298" t="s">
        <v>575</v>
      </c>
      <c r="F9" s="610"/>
      <c r="G9" s="608"/>
      <c r="H9" s="585"/>
      <c r="I9" s="602"/>
      <c r="J9" s="602"/>
      <c r="K9" s="593"/>
      <c r="L9" s="583"/>
      <c r="M9" s="583"/>
      <c r="N9" s="611"/>
      <c r="O9" s="583"/>
      <c r="P9" s="332" t="s">
        <v>577</v>
      </c>
      <c r="Q9" s="395" t="s">
        <v>872</v>
      </c>
      <c r="R9" s="332" t="s">
        <v>578</v>
      </c>
      <c r="S9" s="583"/>
      <c r="T9" s="583"/>
      <c r="U9" s="583"/>
      <c r="V9" s="587"/>
      <c r="W9" s="591"/>
      <c r="X9" s="585"/>
      <c r="Y9" s="589"/>
      <c r="Z9" s="585"/>
      <c r="AA9" s="585"/>
      <c r="AB9" s="585"/>
      <c r="AC9" s="585"/>
      <c r="AD9" s="585"/>
      <c r="AE9" s="585"/>
      <c r="AF9" s="585"/>
      <c r="AG9" s="585"/>
      <c r="AH9" s="585"/>
      <c r="AI9" s="585"/>
      <c r="AJ9" s="585"/>
      <c r="AK9" s="585"/>
      <c r="AL9" s="593"/>
      <c r="AM9" s="595"/>
      <c r="AN9" s="597"/>
      <c r="AO9" s="283"/>
      <c r="AP9" s="283"/>
      <c r="AQ9" s="283"/>
      <c r="AR9" s="283"/>
      <c r="AS9" s="283"/>
      <c r="AT9" s="283"/>
      <c r="AU9" s="283"/>
    </row>
    <row r="10" spans="1:47" x14ac:dyDescent="0.25">
      <c r="A10" s="299" t="s">
        <v>580</v>
      </c>
      <c r="B10" s="300" t="s">
        <v>581</v>
      </c>
      <c r="C10" s="301" t="s">
        <v>582</v>
      </c>
      <c r="D10" s="302">
        <v>8834</v>
      </c>
      <c r="E10" s="302">
        <v>13067</v>
      </c>
      <c r="F10" s="302">
        <v>4233</v>
      </c>
      <c r="G10" s="301" t="s">
        <v>583</v>
      </c>
      <c r="H10" s="303">
        <v>7</v>
      </c>
      <c r="I10" s="304">
        <v>1.653673517599811</v>
      </c>
      <c r="J10" s="304">
        <v>1</v>
      </c>
      <c r="K10" s="305">
        <v>220</v>
      </c>
      <c r="L10" s="372">
        <f>IF(P10&gt;0,K10,"")</f>
        <v>220</v>
      </c>
      <c r="M10" s="372" t="str">
        <f t="shared" ref="M10:M73" si="0">IF(R10&gt;0,K10,"")</f>
        <v/>
      </c>
      <c r="N10" s="330">
        <v>0.34</v>
      </c>
      <c r="O10" s="382">
        <f t="shared" ref="O10:O41" si="1">V10/K10</f>
        <v>0.34090909090909088</v>
      </c>
      <c r="P10" s="331">
        <v>8</v>
      </c>
      <c r="Q10" s="396">
        <f>IF(P10&gt;0,P10/K10,"")</f>
        <v>3.6363636363636362E-2</v>
      </c>
      <c r="R10" s="331">
        <v>0</v>
      </c>
      <c r="S10" s="387" t="str">
        <f t="shared" ref="S10:S49" si="2">IF(R10&gt;0,R10/K10,"")</f>
        <v/>
      </c>
      <c r="T10" s="388">
        <f t="shared" ref="T10:T73" si="3">IF(P10&gt;0,V10,"")</f>
        <v>75</v>
      </c>
      <c r="U10" s="388" t="str">
        <f t="shared" ref="U10:U73" si="4">IF(R10&gt;0,V10,"")</f>
        <v/>
      </c>
      <c r="V10" s="335">
        <v>75</v>
      </c>
      <c r="W10" s="336">
        <v>145</v>
      </c>
      <c r="X10" s="336" t="s">
        <v>584</v>
      </c>
      <c r="Y10" s="337" t="s">
        <v>585</v>
      </c>
      <c r="Z10" s="336">
        <v>5</v>
      </c>
      <c r="AA10" s="336">
        <v>2</v>
      </c>
      <c r="AB10" s="336">
        <v>2</v>
      </c>
      <c r="AC10" s="336">
        <v>2</v>
      </c>
      <c r="AD10" s="336">
        <v>2</v>
      </c>
      <c r="AE10" s="336">
        <v>1</v>
      </c>
      <c r="AF10" s="336">
        <v>0</v>
      </c>
      <c r="AG10" s="336">
        <v>0</v>
      </c>
      <c r="AH10" s="336">
        <v>2</v>
      </c>
      <c r="AI10" s="336">
        <v>2</v>
      </c>
      <c r="AJ10" s="336">
        <v>2</v>
      </c>
      <c r="AK10" s="338">
        <v>20</v>
      </c>
      <c r="AL10" s="339" t="s">
        <v>586</v>
      </c>
      <c r="AM10" s="340" t="s">
        <v>587</v>
      </c>
      <c r="AN10" s="341" t="s">
        <v>588</v>
      </c>
      <c r="AO10" s="278"/>
      <c r="AP10" s="278"/>
      <c r="AQ10" s="278"/>
      <c r="AR10" s="278"/>
      <c r="AS10" s="278"/>
      <c r="AT10" s="278"/>
      <c r="AU10" s="278"/>
    </row>
    <row r="11" spans="1:47" x14ac:dyDescent="0.25">
      <c r="A11" s="306" t="s">
        <v>580</v>
      </c>
      <c r="B11" s="307" t="s">
        <v>589</v>
      </c>
      <c r="C11" s="308" t="s">
        <v>582</v>
      </c>
      <c r="D11" s="309">
        <v>9740</v>
      </c>
      <c r="E11" s="309">
        <v>13073</v>
      </c>
      <c r="F11" s="309">
        <v>2400</v>
      </c>
      <c r="G11" s="308" t="s">
        <v>583</v>
      </c>
      <c r="H11" s="310">
        <v>5</v>
      </c>
      <c r="I11" s="311">
        <v>2.0833333333333335</v>
      </c>
      <c r="J11" s="311"/>
      <c r="K11" s="312">
        <v>160</v>
      </c>
      <c r="L11" s="372">
        <f t="shared" ref="L11:L74" si="5">IF(P11&gt;0,K11,"")</f>
        <v>160</v>
      </c>
      <c r="M11" s="372">
        <f t="shared" si="0"/>
        <v>160</v>
      </c>
      <c r="N11" s="330">
        <v>0.36</v>
      </c>
      <c r="O11" s="382">
        <f t="shared" si="1"/>
        <v>0.43125000000000002</v>
      </c>
      <c r="P11" s="331">
        <v>49</v>
      </c>
      <c r="Q11" s="396">
        <f t="shared" ref="Q11:Q74" si="6">IF(P11&gt;0,P11/K11,"")</f>
        <v>0.30625000000000002</v>
      </c>
      <c r="R11" s="331">
        <v>20</v>
      </c>
      <c r="S11" s="387">
        <f t="shared" si="2"/>
        <v>0.125</v>
      </c>
      <c r="T11" s="388">
        <f t="shared" si="3"/>
        <v>69</v>
      </c>
      <c r="U11" s="388">
        <f t="shared" si="4"/>
        <v>69</v>
      </c>
      <c r="V11" s="342">
        <v>69</v>
      </c>
      <c r="W11" s="343">
        <v>91</v>
      </c>
      <c r="X11" s="343" t="s">
        <v>584</v>
      </c>
      <c r="Y11" s="344" t="s">
        <v>585</v>
      </c>
      <c r="Z11" s="343">
        <v>5</v>
      </c>
      <c r="AA11" s="343">
        <v>2</v>
      </c>
      <c r="AB11" s="343">
        <v>1</v>
      </c>
      <c r="AC11" s="343">
        <v>1</v>
      </c>
      <c r="AD11" s="343">
        <v>2</v>
      </c>
      <c r="AE11" s="343">
        <v>1</v>
      </c>
      <c r="AF11" s="343">
        <v>0</v>
      </c>
      <c r="AG11" s="343">
        <v>0</v>
      </c>
      <c r="AH11" s="343">
        <v>2</v>
      </c>
      <c r="AI11" s="343">
        <v>2</v>
      </c>
      <c r="AJ11" s="343">
        <v>2</v>
      </c>
      <c r="AK11" s="345">
        <v>18</v>
      </c>
      <c r="AL11" s="346" t="s">
        <v>590</v>
      </c>
      <c r="AM11" s="340" t="s">
        <v>587</v>
      </c>
      <c r="AN11" s="347" t="s">
        <v>588</v>
      </c>
      <c r="AO11" s="278"/>
      <c r="AP11" s="278"/>
      <c r="AQ11" s="278"/>
      <c r="AR11" s="278"/>
      <c r="AS11" s="278"/>
      <c r="AT11" s="278"/>
      <c r="AU11" s="278"/>
    </row>
    <row r="12" spans="1:47" x14ac:dyDescent="0.25">
      <c r="A12" s="306" t="s">
        <v>580</v>
      </c>
      <c r="B12" s="307" t="s">
        <v>591</v>
      </c>
      <c r="C12" s="308" t="s">
        <v>582</v>
      </c>
      <c r="D12" s="309">
        <v>1300</v>
      </c>
      <c r="E12" s="309">
        <v>3600</v>
      </c>
      <c r="F12" s="309">
        <v>2300</v>
      </c>
      <c r="G12" s="308" t="s">
        <v>583</v>
      </c>
      <c r="H12" s="310">
        <v>4</v>
      </c>
      <c r="I12" s="311">
        <v>1.7391304347826089</v>
      </c>
      <c r="J12" s="311">
        <v>0</v>
      </c>
      <c r="K12" s="312">
        <v>133</v>
      </c>
      <c r="L12" s="372" t="str">
        <f t="shared" si="5"/>
        <v/>
      </c>
      <c r="M12" s="372" t="str">
        <f t="shared" si="0"/>
        <v/>
      </c>
      <c r="N12" s="330">
        <v>0.15</v>
      </c>
      <c r="O12" s="382">
        <f t="shared" si="1"/>
        <v>0.15037593984962405</v>
      </c>
      <c r="P12" s="331">
        <v>0</v>
      </c>
      <c r="Q12" s="396" t="str">
        <f t="shared" si="6"/>
        <v/>
      </c>
      <c r="R12" s="331">
        <v>0</v>
      </c>
      <c r="S12" s="387" t="str">
        <f t="shared" si="2"/>
        <v/>
      </c>
      <c r="T12" s="388" t="str">
        <f t="shared" si="3"/>
        <v/>
      </c>
      <c r="U12" s="388" t="str">
        <f t="shared" si="4"/>
        <v/>
      </c>
      <c r="V12" s="342">
        <v>20</v>
      </c>
      <c r="W12" s="343">
        <v>113</v>
      </c>
      <c r="X12" s="343" t="s">
        <v>584</v>
      </c>
      <c r="Y12" s="344" t="s">
        <v>585</v>
      </c>
      <c r="Z12" s="343">
        <v>3</v>
      </c>
      <c r="AA12" s="343">
        <v>2</v>
      </c>
      <c r="AB12" s="343">
        <v>2</v>
      </c>
      <c r="AC12" s="343">
        <v>2</v>
      </c>
      <c r="AD12" s="343">
        <v>2</v>
      </c>
      <c r="AE12" s="343">
        <v>0</v>
      </c>
      <c r="AF12" s="343">
        <v>0</v>
      </c>
      <c r="AG12" s="343">
        <v>0</v>
      </c>
      <c r="AH12" s="343">
        <v>2</v>
      </c>
      <c r="AI12" s="343">
        <v>2</v>
      </c>
      <c r="AJ12" s="343">
        <v>2</v>
      </c>
      <c r="AK12" s="345">
        <v>17</v>
      </c>
      <c r="AL12" s="346" t="s">
        <v>590</v>
      </c>
      <c r="AM12" s="340" t="s">
        <v>587</v>
      </c>
      <c r="AN12" s="347" t="s">
        <v>588</v>
      </c>
      <c r="AO12" s="278"/>
      <c r="AP12" s="278"/>
      <c r="AQ12" s="278"/>
      <c r="AR12" s="278"/>
      <c r="AS12" s="278"/>
      <c r="AT12" s="278"/>
      <c r="AU12" s="278"/>
    </row>
    <row r="13" spans="1:47" x14ac:dyDescent="0.25">
      <c r="A13" s="306" t="s">
        <v>580</v>
      </c>
      <c r="B13" s="307" t="s">
        <v>592</v>
      </c>
      <c r="C13" s="308" t="s">
        <v>582</v>
      </c>
      <c r="D13" s="309">
        <v>4250</v>
      </c>
      <c r="E13" s="309">
        <v>9050</v>
      </c>
      <c r="F13" s="309">
        <v>4800</v>
      </c>
      <c r="G13" s="308" t="s">
        <v>583</v>
      </c>
      <c r="H13" s="310">
        <v>7</v>
      </c>
      <c r="I13" s="311">
        <v>1.4583333333333337</v>
      </c>
      <c r="J13" s="311"/>
      <c r="K13" s="312">
        <v>100</v>
      </c>
      <c r="L13" s="372">
        <f t="shared" si="5"/>
        <v>100</v>
      </c>
      <c r="M13" s="372">
        <f t="shared" si="0"/>
        <v>100</v>
      </c>
      <c r="N13" s="330">
        <v>0.32</v>
      </c>
      <c r="O13" s="382">
        <f t="shared" si="1"/>
        <v>0.39</v>
      </c>
      <c r="P13" s="331">
        <v>26</v>
      </c>
      <c r="Q13" s="396">
        <f t="shared" si="6"/>
        <v>0.26</v>
      </c>
      <c r="R13" s="331">
        <v>13</v>
      </c>
      <c r="S13" s="387">
        <f t="shared" si="2"/>
        <v>0.13</v>
      </c>
      <c r="T13" s="388">
        <f t="shared" si="3"/>
        <v>39</v>
      </c>
      <c r="U13" s="388">
        <f t="shared" si="4"/>
        <v>39</v>
      </c>
      <c r="V13" s="342">
        <v>39</v>
      </c>
      <c r="W13" s="343">
        <v>61</v>
      </c>
      <c r="X13" s="343" t="s">
        <v>584</v>
      </c>
      <c r="Y13" s="344" t="s">
        <v>585</v>
      </c>
      <c r="Z13" s="343">
        <v>4</v>
      </c>
      <c r="AA13" s="343">
        <v>2</v>
      </c>
      <c r="AB13" s="343">
        <v>2</v>
      </c>
      <c r="AC13" s="343">
        <v>1</v>
      </c>
      <c r="AD13" s="343">
        <v>1</v>
      </c>
      <c r="AE13" s="343">
        <v>0</v>
      </c>
      <c r="AF13" s="343">
        <v>0</v>
      </c>
      <c r="AG13" s="343">
        <v>0</v>
      </c>
      <c r="AH13" s="343">
        <v>2</v>
      </c>
      <c r="AI13" s="343">
        <v>2</v>
      </c>
      <c r="AJ13" s="343">
        <v>2</v>
      </c>
      <c r="AK13" s="348">
        <v>16</v>
      </c>
      <c r="AL13" s="346" t="s">
        <v>590</v>
      </c>
      <c r="AM13" s="340" t="s">
        <v>587</v>
      </c>
      <c r="AN13" s="347" t="s">
        <v>588</v>
      </c>
      <c r="AO13" s="278"/>
      <c r="AP13" s="278"/>
      <c r="AQ13" s="278"/>
      <c r="AR13" s="278"/>
      <c r="AS13" s="278"/>
      <c r="AT13" s="278"/>
      <c r="AU13" s="278"/>
    </row>
    <row r="14" spans="1:47" x14ac:dyDescent="0.25">
      <c r="A14" s="306" t="s">
        <v>580</v>
      </c>
      <c r="B14" s="307" t="s">
        <v>593</v>
      </c>
      <c r="C14" s="308"/>
      <c r="D14" s="309">
        <v>0</v>
      </c>
      <c r="E14" s="309">
        <v>3300</v>
      </c>
      <c r="F14" s="309">
        <v>3300</v>
      </c>
      <c r="G14" s="308" t="s">
        <v>583</v>
      </c>
      <c r="H14" s="310">
        <v>14</v>
      </c>
      <c r="I14" s="311">
        <v>4.2424242424242431</v>
      </c>
      <c r="J14" s="311"/>
      <c r="K14" s="312">
        <v>150</v>
      </c>
      <c r="L14" s="372" t="str">
        <f t="shared" si="5"/>
        <v/>
      </c>
      <c r="M14" s="372" t="str">
        <f t="shared" si="0"/>
        <v/>
      </c>
      <c r="N14" s="330">
        <v>0.11</v>
      </c>
      <c r="O14" s="382">
        <f t="shared" si="1"/>
        <v>0.11333333333333333</v>
      </c>
      <c r="P14" s="331">
        <v>0</v>
      </c>
      <c r="Q14" s="396" t="str">
        <f t="shared" si="6"/>
        <v/>
      </c>
      <c r="R14" s="331">
        <v>0</v>
      </c>
      <c r="S14" s="387" t="str">
        <f t="shared" si="2"/>
        <v/>
      </c>
      <c r="T14" s="388" t="str">
        <f t="shared" si="3"/>
        <v/>
      </c>
      <c r="U14" s="388" t="str">
        <f t="shared" si="4"/>
        <v/>
      </c>
      <c r="V14" s="342">
        <v>17</v>
      </c>
      <c r="W14" s="343">
        <v>133</v>
      </c>
      <c r="X14" s="343" t="s">
        <v>584</v>
      </c>
      <c r="Y14" s="349" t="s">
        <v>594</v>
      </c>
      <c r="Z14" s="343">
        <v>3</v>
      </c>
      <c r="AA14" s="343">
        <v>2</v>
      </c>
      <c r="AB14" s="343">
        <v>1</v>
      </c>
      <c r="AC14" s="343">
        <v>2</v>
      </c>
      <c r="AD14" s="343">
        <v>2</v>
      </c>
      <c r="AE14" s="343">
        <v>0</v>
      </c>
      <c r="AF14" s="343">
        <v>0</v>
      </c>
      <c r="AG14" s="343">
        <v>0</v>
      </c>
      <c r="AH14" s="343">
        <v>2</v>
      </c>
      <c r="AI14" s="343">
        <v>2</v>
      </c>
      <c r="AJ14" s="343">
        <v>2</v>
      </c>
      <c r="AK14" s="348">
        <v>16</v>
      </c>
      <c r="AL14" s="346" t="s">
        <v>595</v>
      </c>
      <c r="AM14" s="340" t="s">
        <v>596</v>
      </c>
      <c r="AN14" s="347" t="s">
        <v>588</v>
      </c>
      <c r="AO14" s="278"/>
      <c r="AP14" s="278"/>
      <c r="AQ14" s="278"/>
      <c r="AR14" s="278"/>
      <c r="AS14" s="278"/>
      <c r="AT14" s="278"/>
      <c r="AU14" s="278"/>
    </row>
    <row r="15" spans="1:47" x14ac:dyDescent="0.25">
      <c r="A15" s="306" t="s">
        <v>580</v>
      </c>
      <c r="B15" s="307" t="s">
        <v>597</v>
      </c>
      <c r="C15" s="308" t="s">
        <v>582</v>
      </c>
      <c r="D15" s="309">
        <v>0</v>
      </c>
      <c r="E15" s="309">
        <v>6400</v>
      </c>
      <c r="F15" s="309">
        <v>6400</v>
      </c>
      <c r="G15" s="308" t="s">
        <v>583</v>
      </c>
      <c r="H15" s="310">
        <v>10</v>
      </c>
      <c r="I15" s="311">
        <v>1.5625</v>
      </c>
      <c r="J15" s="311"/>
      <c r="K15" s="312">
        <v>170</v>
      </c>
      <c r="L15" s="372">
        <f t="shared" si="5"/>
        <v>170</v>
      </c>
      <c r="M15" s="372" t="str">
        <f t="shared" si="0"/>
        <v/>
      </c>
      <c r="N15" s="330">
        <v>0.15</v>
      </c>
      <c r="O15" s="382">
        <f t="shared" si="1"/>
        <v>0.15294117647058825</v>
      </c>
      <c r="P15" s="331">
        <v>3</v>
      </c>
      <c r="Q15" s="396">
        <f t="shared" si="6"/>
        <v>1.7647058823529412E-2</v>
      </c>
      <c r="R15" s="331">
        <v>0</v>
      </c>
      <c r="S15" s="387" t="str">
        <f t="shared" si="2"/>
        <v/>
      </c>
      <c r="T15" s="388">
        <f t="shared" si="3"/>
        <v>26</v>
      </c>
      <c r="U15" s="388" t="str">
        <f t="shared" si="4"/>
        <v/>
      </c>
      <c r="V15" s="342">
        <v>26</v>
      </c>
      <c r="W15" s="343">
        <v>144</v>
      </c>
      <c r="X15" s="343" t="s">
        <v>584</v>
      </c>
      <c r="Y15" s="349" t="s">
        <v>598</v>
      </c>
      <c r="Z15" s="343">
        <v>4</v>
      </c>
      <c r="AA15" s="343">
        <v>2</v>
      </c>
      <c r="AB15" s="343">
        <v>1</v>
      </c>
      <c r="AC15" s="343">
        <v>1</v>
      </c>
      <c r="AD15" s="343">
        <v>2</v>
      </c>
      <c r="AE15" s="343">
        <v>0</v>
      </c>
      <c r="AF15" s="343">
        <v>0</v>
      </c>
      <c r="AG15" s="343">
        <v>0</v>
      </c>
      <c r="AH15" s="343">
        <v>2</v>
      </c>
      <c r="AI15" s="343">
        <v>2</v>
      </c>
      <c r="AJ15" s="343">
        <v>2</v>
      </c>
      <c r="AK15" s="348">
        <v>16</v>
      </c>
      <c r="AL15" s="346" t="s">
        <v>599</v>
      </c>
      <c r="AM15" s="340" t="s">
        <v>600</v>
      </c>
      <c r="AN15" s="347" t="s">
        <v>588</v>
      </c>
      <c r="AO15" s="278"/>
      <c r="AP15" s="278"/>
      <c r="AQ15" s="278"/>
      <c r="AR15" s="278"/>
      <c r="AS15" s="278"/>
      <c r="AT15" s="278"/>
      <c r="AU15" s="278"/>
    </row>
    <row r="16" spans="1:47" x14ac:dyDescent="0.25">
      <c r="A16" s="306" t="s">
        <v>580</v>
      </c>
      <c r="B16" s="307" t="s">
        <v>597</v>
      </c>
      <c r="C16" s="308" t="s">
        <v>582</v>
      </c>
      <c r="D16" s="309">
        <v>16040</v>
      </c>
      <c r="E16" s="309">
        <v>19034</v>
      </c>
      <c r="F16" s="309">
        <v>2994</v>
      </c>
      <c r="G16" s="308" t="s">
        <v>583</v>
      </c>
      <c r="H16" s="310">
        <v>5</v>
      </c>
      <c r="I16" s="311">
        <v>1.6700066800267199</v>
      </c>
      <c r="J16" s="311"/>
      <c r="K16" s="312">
        <v>170</v>
      </c>
      <c r="L16" s="372">
        <f t="shared" si="5"/>
        <v>170</v>
      </c>
      <c r="M16" s="372">
        <f t="shared" si="0"/>
        <v>170</v>
      </c>
      <c r="N16" s="330">
        <v>0.15</v>
      </c>
      <c r="O16" s="382">
        <f t="shared" si="1"/>
        <v>0.15294117647058825</v>
      </c>
      <c r="P16" s="331">
        <v>13</v>
      </c>
      <c r="Q16" s="396">
        <f t="shared" si="6"/>
        <v>7.6470588235294124E-2</v>
      </c>
      <c r="R16" s="331">
        <v>13</v>
      </c>
      <c r="S16" s="387">
        <f t="shared" si="2"/>
        <v>7.6470588235294124E-2</v>
      </c>
      <c r="T16" s="388">
        <f t="shared" si="3"/>
        <v>26</v>
      </c>
      <c r="U16" s="388">
        <f t="shared" si="4"/>
        <v>26</v>
      </c>
      <c r="V16" s="342">
        <v>26</v>
      </c>
      <c r="W16" s="343">
        <v>144</v>
      </c>
      <c r="X16" s="343" t="s">
        <v>584</v>
      </c>
      <c r="Y16" s="349" t="s">
        <v>598</v>
      </c>
      <c r="Z16" s="343">
        <v>4</v>
      </c>
      <c r="AA16" s="343">
        <v>2</v>
      </c>
      <c r="AB16" s="343">
        <v>1</v>
      </c>
      <c r="AC16" s="343">
        <v>1</v>
      </c>
      <c r="AD16" s="343">
        <v>2</v>
      </c>
      <c r="AE16" s="343">
        <v>0</v>
      </c>
      <c r="AF16" s="343">
        <v>0</v>
      </c>
      <c r="AG16" s="343">
        <v>0</v>
      </c>
      <c r="AH16" s="343">
        <v>2</v>
      </c>
      <c r="AI16" s="343">
        <v>2</v>
      </c>
      <c r="AJ16" s="343">
        <v>2</v>
      </c>
      <c r="AK16" s="348">
        <v>16</v>
      </c>
      <c r="AL16" s="346" t="s">
        <v>599</v>
      </c>
      <c r="AM16" s="340" t="s">
        <v>600</v>
      </c>
      <c r="AN16" s="347" t="s">
        <v>588</v>
      </c>
      <c r="AO16" s="278"/>
      <c r="AP16" s="278"/>
      <c r="AQ16" s="278"/>
      <c r="AR16" s="278"/>
      <c r="AS16" s="278"/>
      <c r="AT16" s="278"/>
      <c r="AU16" s="278"/>
    </row>
    <row r="17" spans="1:47" x14ac:dyDescent="0.25">
      <c r="A17" s="306" t="s">
        <v>580</v>
      </c>
      <c r="B17" s="307" t="s">
        <v>601</v>
      </c>
      <c r="C17" s="308" t="s">
        <v>602</v>
      </c>
      <c r="D17" s="309">
        <v>0</v>
      </c>
      <c r="E17" s="309">
        <v>3000</v>
      </c>
      <c r="F17" s="309">
        <v>3000</v>
      </c>
      <c r="G17" s="308" t="s">
        <v>583</v>
      </c>
      <c r="H17" s="310">
        <v>5</v>
      </c>
      <c r="I17" s="311">
        <v>1.6666666666666667</v>
      </c>
      <c r="J17" s="311"/>
      <c r="K17" s="312">
        <v>30</v>
      </c>
      <c r="L17" s="372">
        <f t="shared" si="5"/>
        <v>30</v>
      </c>
      <c r="M17" s="372">
        <f t="shared" si="0"/>
        <v>30</v>
      </c>
      <c r="N17" s="330">
        <v>0.1</v>
      </c>
      <c r="O17" s="382">
        <f t="shared" si="1"/>
        <v>1.0333333333333334</v>
      </c>
      <c r="P17" s="331">
        <v>21</v>
      </c>
      <c r="Q17" s="396">
        <f t="shared" si="6"/>
        <v>0.7</v>
      </c>
      <c r="R17" s="331">
        <v>10</v>
      </c>
      <c r="S17" s="387">
        <f t="shared" si="2"/>
        <v>0.33333333333333331</v>
      </c>
      <c r="T17" s="388">
        <f t="shared" si="3"/>
        <v>31</v>
      </c>
      <c r="U17" s="388">
        <f t="shared" si="4"/>
        <v>31</v>
      </c>
      <c r="V17" s="342">
        <v>31</v>
      </c>
      <c r="W17" s="343">
        <v>-1</v>
      </c>
      <c r="X17" s="343" t="s">
        <v>584</v>
      </c>
      <c r="Y17" s="349" t="s">
        <v>598</v>
      </c>
      <c r="Z17" s="343">
        <v>4</v>
      </c>
      <c r="AA17" s="343">
        <v>2</v>
      </c>
      <c r="AB17" s="343">
        <v>0</v>
      </c>
      <c r="AC17" s="343">
        <v>2</v>
      </c>
      <c r="AD17" s="343">
        <v>2</v>
      </c>
      <c r="AE17" s="343">
        <v>0</v>
      </c>
      <c r="AF17" s="343">
        <v>0</v>
      </c>
      <c r="AG17" s="343">
        <v>0</v>
      </c>
      <c r="AH17" s="343">
        <v>2</v>
      </c>
      <c r="AI17" s="343">
        <v>2</v>
      </c>
      <c r="AJ17" s="343">
        <v>2</v>
      </c>
      <c r="AK17" s="348">
        <v>16</v>
      </c>
      <c r="AL17" s="346" t="s">
        <v>603</v>
      </c>
      <c r="AM17" s="340" t="s">
        <v>600</v>
      </c>
      <c r="AN17" s="347" t="s">
        <v>588</v>
      </c>
      <c r="AO17" s="278"/>
      <c r="AP17" s="278"/>
      <c r="AQ17" s="278"/>
      <c r="AR17" s="278"/>
      <c r="AS17" s="278"/>
      <c r="AT17" s="278"/>
      <c r="AU17" s="278"/>
    </row>
    <row r="18" spans="1:47" x14ac:dyDescent="0.25">
      <c r="A18" s="306" t="s">
        <v>604</v>
      </c>
      <c r="B18" s="307" t="s">
        <v>605</v>
      </c>
      <c r="C18" s="308"/>
      <c r="D18" s="309">
        <v>3057</v>
      </c>
      <c r="E18" s="309">
        <v>4195</v>
      </c>
      <c r="F18" s="309">
        <v>1138</v>
      </c>
      <c r="G18" s="308" t="s">
        <v>583</v>
      </c>
      <c r="H18" s="310">
        <v>3</v>
      </c>
      <c r="I18" s="311">
        <v>3</v>
      </c>
      <c r="J18" s="311"/>
      <c r="K18" s="312">
        <v>155</v>
      </c>
      <c r="L18" s="372" t="str">
        <f t="shared" si="5"/>
        <v/>
      </c>
      <c r="M18" s="372" t="str">
        <f t="shared" si="0"/>
        <v/>
      </c>
      <c r="N18" s="331"/>
      <c r="O18" s="382">
        <f t="shared" si="1"/>
        <v>0.58064516129032262</v>
      </c>
      <c r="P18" s="331"/>
      <c r="Q18" s="396" t="str">
        <f t="shared" si="6"/>
        <v/>
      </c>
      <c r="R18" s="331"/>
      <c r="S18" s="387" t="str">
        <f t="shared" si="2"/>
        <v/>
      </c>
      <c r="T18" s="388" t="str">
        <f t="shared" si="3"/>
        <v/>
      </c>
      <c r="U18" s="388" t="str">
        <f t="shared" si="4"/>
        <v/>
      </c>
      <c r="V18" s="342">
        <v>90</v>
      </c>
      <c r="W18" s="343"/>
      <c r="X18" s="343" t="s">
        <v>584</v>
      </c>
      <c r="Y18" s="343"/>
      <c r="Z18" s="343">
        <v>5</v>
      </c>
      <c r="AA18" s="343">
        <v>2</v>
      </c>
      <c r="AB18" s="343">
        <v>1</v>
      </c>
      <c r="AC18" s="343">
        <v>0</v>
      </c>
      <c r="AD18" s="343">
        <v>2</v>
      </c>
      <c r="AE18" s="343">
        <v>0</v>
      </c>
      <c r="AF18" s="343">
        <v>0</v>
      </c>
      <c r="AG18" s="343">
        <v>0</v>
      </c>
      <c r="AH18" s="343">
        <v>2</v>
      </c>
      <c r="AI18" s="343">
        <v>2</v>
      </c>
      <c r="AJ18" s="343">
        <v>2</v>
      </c>
      <c r="AK18" s="348">
        <v>16</v>
      </c>
      <c r="AL18" s="343"/>
      <c r="AM18" s="340" t="s">
        <v>587</v>
      </c>
      <c r="AN18" s="347" t="s">
        <v>606</v>
      </c>
      <c r="AO18" s="278"/>
      <c r="AP18" s="278"/>
      <c r="AQ18" s="278"/>
      <c r="AR18" s="278"/>
      <c r="AS18" s="278"/>
      <c r="AT18" s="284"/>
      <c r="AU18" s="285"/>
    </row>
    <row r="19" spans="1:47" x14ac:dyDescent="0.25">
      <c r="A19" s="306" t="s">
        <v>604</v>
      </c>
      <c r="B19" s="307" t="s">
        <v>607</v>
      </c>
      <c r="C19" s="308"/>
      <c r="D19" s="309">
        <v>0</v>
      </c>
      <c r="E19" s="309">
        <v>7738</v>
      </c>
      <c r="F19" s="309">
        <v>7738</v>
      </c>
      <c r="G19" s="308" t="s">
        <v>583</v>
      </c>
      <c r="H19" s="310">
        <v>4</v>
      </c>
      <c r="I19" s="311">
        <v>1</v>
      </c>
      <c r="J19" s="311"/>
      <c r="K19" s="312">
        <v>155</v>
      </c>
      <c r="L19" s="372" t="str">
        <f t="shared" si="5"/>
        <v/>
      </c>
      <c r="M19" s="372" t="str">
        <f t="shared" si="0"/>
        <v/>
      </c>
      <c r="N19" s="331"/>
      <c r="O19" s="382">
        <f t="shared" si="1"/>
        <v>0.58064516129032262</v>
      </c>
      <c r="P19" s="331"/>
      <c r="Q19" s="396" t="str">
        <f t="shared" si="6"/>
        <v/>
      </c>
      <c r="R19" s="331"/>
      <c r="S19" s="387" t="str">
        <f t="shared" si="2"/>
        <v/>
      </c>
      <c r="T19" s="388" t="str">
        <f t="shared" si="3"/>
        <v/>
      </c>
      <c r="U19" s="388" t="str">
        <f t="shared" si="4"/>
        <v/>
      </c>
      <c r="V19" s="342">
        <v>90</v>
      </c>
      <c r="W19" s="343"/>
      <c r="X19" s="343" t="s">
        <v>584</v>
      </c>
      <c r="Y19" s="343"/>
      <c r="Z19" s="343">
        <v>5</v>
      </c>
      <c r="AA19" s="343">
        <v>2</v>
      </c>
      <c r="AB19" s="343">
        <v>1</v>
      </c>
      <c r="AC19" s="343">
        <v>0</v>
      </c>
      <c r="AD19" s="343">
        <v>2</v>
      </c>
      <c r="AE19" s="343">
        <v>0</v>
      </c>
      <c r="AF19" s="343">
        <v>0</v>
      </c>
      <c r="AG19" s="343">
        <v>0</v>
      </c>
      <c r="AH19" s="343">
        <v>2</v>
      </c>
      <c r="AI19" s="343">
        <v>2</v>
      </c>
      <c r="AJ19" s="343">
        <v>2</v>
      </c>
      <c r="AK19" s="348">
        <v>16</v>
      </c>
      <c r="AL19" s="343"/>
      <c r="AM19" s="340" t="s">
        <v>587</v>
      </c>
      <c r="AN19" s="347" t="s">
        <v>606</v>
      </c>
      <c r="AO19" s="278"/>
      <c r="AP19" s="278"/>
      <c r="AQ19" s="278"/>
      <c r="AR19" s="278"/>
      <c r="AS19" s="278"/>
      <c r="AT19" s="284"/>
      <c r="AU19" s="285"/>
    </row>
    <row r="20" spans="1:47" x14ac:dyDescent="0.25">
      <c r="A20" s="306" t="s">
        <v>608</v>
      </c>
      <c r="B20" s="307" t="s">
        <v>609</v>
      </c>
      <c r="C20" s="308"/>
      <c r="D20" s="309">
        <v>6011</v>
      </c>
      <c r="E20" s="309">
        <v>6467</v>
      </c>
      <c r="F20" s="309">
        <v>456</v>
      </c>
      <c r="G20" s="308" t="s">
        <v>583</v>
      </c>
      <c r="H20" s="310">
        <v>4</v>
      </c>
      <c r="I20" s="311">
        <v>9</v>
      </c>
      <c r="J20" s="311"/>
      <c r="K20" s="312">
        <v>80</v>
      </c>
      <c r="L20" s="372" t="str">
        <f t="shared" si="5"/>
        <v/>
      </c>
      <c r="M20" s="372" t="str">
        <f t="shared" si="0"/>
        <v/>
      </c>
      <c r="N20" s="331"/>
      <c r="O20" s="382">
        <f t="shared" si="1"/>
        <v>0.09</v>
      </c>
      <c r="P20" s="331"/>
      <c r="Q20" s="396" t="str">
        <f t="shared" si="6"/>
        <v/>
      </c>
      <c r="R20" s="331"/>
      <c r="S20" s="387" t="str">
        <f t="shared" si="2"/>
        <v/>
      </c>
      <c r="T20" s="388" t="str">
        <f t="shared" si="3"/>
        <v/>
      </c>
      <c r="U20" s="388" t="str">
        <f t="shared" si="4"/>
        <v/>
      </c>
      <c r="V20" s="350">
        <v>7.1999999999999993</v>
      </c>
      <c r="W20" s="344"/>
      <c r="X20" s="344" t="s">
        <v>584</v>
      </c>
      <c r="Y20" s="344"/>
      <c r="Z20" s="343">
        <v>2</v>
      </c>
      <c r="AA20" s="343">
        <v>2</v>
      </c>
      <c r="AB20" s="343">
        <v>0</v>
      </c>
      <c r="AC20" s="343">
        <v>2</v>
      </c>
      <c r="AD20" s="343">
        <v>4</v>
      </c>
      <c r="AE20" s="343">
        <v>0</v>
      </c>
      <c r="AF20" s="343">
        <v>1</v>
      </c>
      <c r="AG20" s="343">
        <v>0</v>
      </c>
      <c r="AH20" s="343">
        <v>1</v>
      </c>
      <c r="AI20" s="343">
        <v>2</v>
      </c>
      <c r="AJ20" s="343">
        <v>2</v>
      </c>
      <c r="AK20" s="348">
        <v>16</v>
      </c>
      <c r="AL20" s="343"/>
      <c r="AM20" s="346" t="s">
        <v>610</v>
      </c>
      <c r="AN20" s="347"/>
      <c r="AO20" s="278"/>
      <c r="AP20" s="278"/>
      <c r="AQ20" s="278"/>
      <c r="AR20" s="278"/>
      <c r="AS20" s="278"/>
      <c r="AT20" s="284"/>
      <c r="AU20" s="285"/>
    </row>
    <row r="21" spans="1:47" x14ac:dyDescent="0.25">
      <c r="A21" s="306" t="s">
        <v>608</v>
      </c>
      <c r="B21" s="307" t="s">
        <v>611</v>
      </c>
      <c r="C21" s="308"/>
      <c r="D21" s="309">
        <v>42506</v>
      </c>
      <c r="E21" s="309">
        <v>65814</v>
      </c>
      <c r="F21" s="309">
        <v>23308</v>
      </c>
      <c r="G21" s="308" t="s">
        <v>583</v>
      </c>
      <c r="H21" s="310">
        <v>16</v>
      </c>
      <c r="I21" s="311">
        <v>1</v>
      </c>
      <c r="J21" s="311"/>
      <c r="K21" s="312">
        <v>207</v>
      </c>
      <c r="L21" s="372" t="str">
        <f t="shared" si="5"/>
        <v/>
      </c>
      <c r="M21" s="372" t="str">
        <f t="shared" si="0"/>
        <v/>
      </c>
      <c r="N21" s="331"/>
      <c r="O21" s="382">
        <f t="shared" si="1"/>
        <v>0.31</v>
      </c>
      <c r="P21" s="331"/>
      <c r="Q21" s="396" t="str">
        <f t="shared" si="6"/>
        <v/>
      </c>
      <c r="R21" s="331"/>
      <c r="S21" s="387" t="str">
        <f t="shared" si="2"/>
        <v/>
      </c>
      <c r="T21" s="388" t="str">
        <f t="shared" si="3"/>
        <v/>
      </c>
      <c r="U21" s="388" t="str">
        <f t="shared" si="4"/>
        <v/>
      </c>
      <c r="V21" s="350">
        <v>64.17</v>
      </c>
      <c r="W21" s="344"/>
      <c r="X21" s="344" t="s">
        <v>584</v>
      </c>
      <c r="Y21" s="344"/>
      <c r="Z21" s="343">
        <v>5</v>
      </c>
      <c r="AA21" s="343">
        <v>2</v>
      </c>
      <c r="AB21" s="343">
        <v>0</v>
      </c>
      <c r="AC21" s="343">
        <v>2</v>
      </c>
      <c r="AD21" s="343">
        <v>1</v>
      </c>
      <c r="AE21" s="343">
        <v>1</v>
      </c>
      <c r="AF21" s="343">
        <v>0</v>
      </c>
      <c r="AG21" s="343">
        <v>0</v>
      </c>
      <c r="AH21" s="343">
        <v>1</v>
      </c>
      <c r="AI21" s="343">
        <v>2</v>
      </c>
      <c r="AJ21" s="343">
        <v>2</v>
      </c>
      <c r="AK21" s="348">
        <v>16</v>
      </c>
      <c r="AL21" s="343"/>
      <c r="AM21" s="346" t="s">
        <v>610</v>
      </c>
      <c r="AN21" s="347"/>
      <c r="AO21" s="278"/>
      <c r="AP21" s="278"/>
      <c r="AQ21" s="278"/>
      <c r="AR21" s="278"/>
      <c r="AS21" s="278"/>
      <c r="AT21" s="284"/>
      <c r="AU21" s="285"/>
    </row>
    <row r="22" spans="1:47" x14ac:dyDescent="0.25">
      <c r="A22" s="306" t="s">
        <v>580</v>
      </c>
      <c r="B22" s="307" t="s">
        <v>612</v>
      </c>
      <c r="C22" s="308" t="s">
        <v>602</v>
      </c>
      <c r="D22" s="309">
        <v>0</v>
      </c>
      <c r="E22" s="309">
        <v>8545</v>
      </c>
      <c r="F22" s="309">
        <v>8545</v>
      </c>
      <c r="G22" s="308" t="s">
        <v>583</v>
      </c>
      <c r="H22" s="310">
        <v>22</v>
      </c>
      <c r="I22" s="311">
        <v>2.5746050321825629</v>
      </c>
      <c r="J22" s="311"/>
      <c r="K22" s="312">
        <v>101</v>
      </c>
      <c r="L22" s="372">
        <f t="shared" si="5"/>
        <v>101</v>
      </c>
      <c r="M22" s="372">
        <f t="shared" si="0"/>
        <v>101</v>
      </c>
      <c r="N22" s="330">
        <v>0.11</v>
      </c>
      <c r="O22" s="382">
        <f t="shared" si="1"/>
        <v>0.19801980198019803</v>
      </c>
      <c r="P22" s="331">
        <v>10</v>
      </c>
      <c r="Q22" s="396">
        <f t="shared" si="6"/>
        <v>9.9009900990099015E-2</v>
      </c>
      <c r="R22" s="331">
        <v>10</v>
      </c>
      <c r="S22" s="387">
        <f t="shared" si="2"/>
        <v>9.9009900990099015E-2</v>
      </c>
      <c r="T22" s="388">
        <f t="shared" si="3"/>
        <v>20</v>
      </c>
      <c r="U22" s="388">
        <f t="shared" si="4"/>
        <v>20</v>
      </c>
      <c r="V22" s="342">
        <v>20</v>
      </c>
      <c r="W22" s="343">
        <v>81</v>
      </c>
      <c r="X22" s="343" t="s">
        <v>584</v>
      </c>
      <c r="Y22" s="344">
        <v>5</v>
      </c>
      <c r="Z22" s="343">
        <v>3</v>
      </c>
      <c r="AA22" s="343">
        <v>2</v>
      </c>
      <c r="AB22" s="343">
        <v>0</v>
      </c>
      <c r="AC22" s="343">
        <v>2</v>
      </c>
      <c r="AD22" s="343">
        <v>2</v>
      </c>
      <c r="AE22" s="343">
        <v>0</v>
      </c>
      <c r="AF22" s="343">
        <v>0</v>
      </c>
      <c r="AG22" s="343">
        <v>0</v>
      </c>
      <c r="AH22" s="343">
        <v>2</v>
      </c>
      <c r="AI22" s="343">
        <v>2</v>
      </c>
      <c r="AJ22" s="343">
        <v>2</v>
      </c>
      <c r="AK22" s="351">
        <v>15</v>
      </c>
      <c r="AL22" s="346" t="s">
        <v>613</v>
      </c>
      <c r="AM22" s="340" t="s">
        <v>596</v>
      </c>
      <c r="AN22" s="347" t="s">
        <v>588</v>
      </c>
      <c r="AO22" s="278"/>
      <c r="AP22" s="278"/>
      <c r="AQ22" s="278"/>
      <c r="AR22" s="278"/>
      <c r="AS22" s="278"/>
      <c r="AT22" s="278"/>
      <c r="AU22" s="278"/>
    </row>
    <row r="23" spans="1:47" x14ac:dyDescent="0.25">
      <c r="A23" s="306" t="s">
        <v>580</v>
      </c>
      <c r="B23" s="307" t="s">
        <v>614</v>
      </c>
      <c r="C23" s="308" t="s">
        <v>602</v>
      </c>
      <c r="D23" s="309">
        <v>1460</v>
      </c>
      <c r="E23" s="309">
        <v>2440</v>
      </c>
      <c r="F23" s="309">
        <v>980</v>
      </c>
      <c r="G23" s="308" t="s">
        <v>583</v>
      </c>
      <c r="H23" s="310">
        <v>1</v>
      </c>
      <c r="I23" s="311">
        <v>1.0204081632653059</v>
      </c>
      <c r="J23" s="311"/>
      <c r="K23" s="312">
        <v>179</v>
      </c>
      <c r="L23" s="372">
        <f t="shared" si="5"/>
        <v>179</v>
      </c>
      <c r="M23" s="372">
        <f t="shared" si="0"/>
        <v>179</v>
      </c>
      <c r="N23" s="330">
        <v>0.06</v>
      </c>
      <c r="O23" s="382">
        <f t="shared" si="1"/>
        <v>0.1787709497206704</v>
      </c>
      <c r="P23" s="331">
        <v>10</v>
      </c>
      <c r="Q23" s="396">
        <f t="shared" si="6"/>
        <v>5.5865921787709494E-2</v>
      </c>
      <c r="R23" s="331">
        <v>22</v>
      </c>
      <c r="S23" s="387">
        <f t="shared" si="2"/>
        <v>0.12290502793296089</v>
      </c>
      <c r="T23" s="388">
        <f t="shared" si="3"/>
        <v>32</v>
      </c>
      <c r="U23" s="388">
        <f t="shared" si="4"/>
        <v>32</v>
      </c>
      <c r="V23" s="342">
        <v>32</v>
      </c>
      <c r="W23" s="343">
        <v>147</v>
      </c>
      <c r="X23" s="343" t="s">
        <v>584</v>
      </c>
      <c r="Y23" s="344" t="s">
        <v>585</v>
      </c>
      <c r="Z23" s="343">
        <v>4</v>
      </c>
      <c r="AA23" s="343">
        <v>2</v>
      </c>
      <c r="AB23" s="343">
        <v>1</v>
      </c>
      <c r="AC23" s="343">
        <v>2</v>
      </c>
      <c r="AD23" s="343">
        <v>1</v>
      </c>
      <c r="AE23" s="343">
        <v>0</v>
      </c>
      <c r="AF23" s="343">
        <v>0</v>
      </c>
      <c r="AG23" s="343">
        <v>0</v>
      </c>
      <c r="AH23" s="343">
        <v>1</v>
      </c>
      <c r="AI23" s="343">
        <v>2</v>
      </c>
      <c r="AJ23" s="343">
        <v>2</v>
      </c>
      <c r="AK23" s="351">
        <v>15</v>
      </c>
      <c r="AL23" s="346" t="s">
        <v>615</v>
      </c>
      <c r="AM23" s="340" t="s">
        <v>596</v>
      </c>
      <c r="AN23" s="347" t="s">
        <v>588</v>
      </c>
      <c r="AO23" s="278"/>
      <c r="AP23" s="278"/>
      <c r="AQ23" s="278"/>
      <c r="AR23" s="278"/>
      <c r="AS23" s="278"/>
      <c r="AT23" s="278"/>
      <c r="AU23" s="278"/>
    </row>
    <row r="24" spans="1:47" x14ac:dyDescent="0.25">
      <c r="A24" s="306" t="s">
        <v>580</v>
      </c>
      <c r="B24" s="307" t="s">
        <v>616</v>
      </c>
      <c r="C24" s="308"/>
      <c r="D24" s="309">
        <v>2601</v>
      </c>
      <c r="E24" s="309">
        <v>12570</v>
      </c>
      <c r="F24" s="309">
        <v>9969</v>
      </c>
      <c r="G24" s="308" t="s">
        <v>583</v>
      </c>
      <c r="H24" s="310">
        <v>24</v>
      </c>
      <c r="I24" s="311">
        <v>2.4074631357207346</v>
      </c>
      <c r="J24" s="311"/>
      <c r="K24" s="312">
        <v>165</v>
      </c>
      <c r="L24" s="372" t="str">
        <f t="shared" si="5"/>
        <v/>
      </c>
      <c r="M24" s="372" t="str">
        <f t="shared" si="0"/>
        <v/>
      </c>
      <c r="N24" s="330">
        <v>0.12</v>
      </c>
      <c r="O24" s="382">
        <f t="shared" si="1"/>
        <v>0.12121212121212122</v>
      </c>
      <c r="P24" s="331">
        <v>0</v>
      </c>
      <c r="Q24" s="396" t="str">
        <f t="shared" si="6"/>
        <v/>
      </c>
      <c r="R24" s="331">
        <v>0</v>
      </c>
      <c r="S24" s="387" t="str">
        <f t="shared" si="2"/>
        <v/>
      </c>
      <c r="T24" s="388" t="str">
        <f t="shared" si="3"/>
        <v/>
      </c>
      <c r="U24" s="388" t="str">
        <f t="shared" si="4"/>
        <v/>
      </c>
      <c r="V24" s="342">
        <v>20</v>
      </c>
      <c r="W24" s="343">
        <v>145</v>
      </c>
      <c r="X24" s="343" t="s">
        <v>584</v>
      </c>
      <c r="Y24" s="344">
        <v>5</v>
      </c>
      <c r="Z24" s="343">
        <v>3</v>
      </c>
      <c r="AA24" s="343">
        <v>2</v>
      </c>
      <c r="AB24" s="343">
        <v>1</v>
      </c>
      <c r="AC24" s="343">
        <v>2</v>
      </c>
      <c r="AD24" s="343">
        <v>2</v>
      </c>
      <c r="AE24" s="343">
        <v>0</v>
      </c>
      <c r="AF24" s="343">
        <v>0</v>
      </c>
      <c r="AG24" s="343">
        <v>0</v>
      </c>
      <c r="AH24" s="343">
        <v>1</v>
      </c>
      <c r="AI24" s="343">
        <v>2</v>
      </c>
      <c r="AJ24" s="343">
        <v>2</v>
      </c>
      <c r="AK24" s="351">
        <v>15</v>
      </c>
      <c r="AL24" s="346" t="s">
        <v>617</v>
      </c>
      <c r="AM24" s="340" t="s">
        <v>596</v>
      </c>
      <c r="AN24" s="347" t="s">
        <v>588</v>
      </c>
      <c r="AO24" s="278"/>
      <c r="AP24" s="278"/>
      <c r="AQ24" s="278"/>
      <c r="AR24" s="278"/>
      <c r="AS24" s="278"/>
      <c r="AT24" s="278"/>
      <c r="AU24" s="278"/>
    </row>
    <row r="25" spans="1:47" x14ac:dyDescent="0.25">
      <c r="A25" s="306" t="s">
        <v>580</v>
      </c>
      <c r="B25" s="307" t="s">
        <v>618</v>
      </c>
      <c r="C25" s="308" t="s">
        <v>602</v>
      </c>
      <c r="D25" s="309">
        <v>20</v>
      </c>
      <c r="E25" s="309">
        <v>3000</v>
      </c>
      <c r="F25" s="309">
        <v>2980</v>
      </c>
      <c r="G25" s="308" t="s">
        <v>583</v>
      </c>
      <c r="H25" s="310">
        <v>5</v>
      </c>
      <c r="I25" s="311">
        <v>1.6778523489932886</v>
      </c>
      <c r="J25" s="311"/>
      <c r="K25" s="312">
        <v>125</v>
      </c>
      <c r="L25" s="372">
        <f t="shared" si="5"/>
        <v>125</v>
      </c>
      <c r="M25" s="372">
        <f t="shared" si="0"/>
        <v>125</v>
      </c>
      <c r="N25" s="330">
        <v>0.16</v>
      </c>
      <c r="O25" s="382">
        <f t="shared" si="1"/>
        <v>0.20799999999999999</v>
      </c>
      <c r="P25" s="331">
        <v>13</v>
      </c>
      <c r="Q25" s="396">
        <f t="shared" si="6"/>
        <v>0.104</v>
      </c>
      <c r="R25" s="331">
        <v>13</v>
      </c>
      <c r="S25" s="387">
        <f t="shared" si="2"/>
        <v>0.104</v>
      </c>
      <c r="T25" s="388">
        <f t="shared" si="3"/>
        <v>26</v>
      </c>
      <c r="U25" s="388">
        <f t="shared" si="4"/>
        <v>26</v>
      </c>
      <c r="V25" s="342">
        <v>26</v>
      </c>
      <c r="W25" s="343">
        <v>99</v>
      </c>
      <c r="X25" s="343" t="s">
        <v>584</v>
      </c>
      <c r="Y25" s="349" t="s">
        <v>443</v>
      </c>
      <c r="Z25" s="343">
        <v>4</v>
      </c>
      <c r="AA25" s="343">
        <v>2</v>
      </c>
      <c r="AB25" s="343">
        <v>0</v>
      </c>
      <c r="AC25" s="343">
        <v>1</v>
      </c>
      <c r="AD25" s="343">
        <v>2</v>
      </c>
      <c r="AE25" s="343">
        <v>0</v>
      </c>
      <c r="AF25" s="343">
        <v>0</v>
      </c>
      <c r="AG25" s="343">
        <v>0</v>
      </c>
      <c r="AH25" s="343">
        <v>2</v>
      </c>
      <c r="AI25" s="343">
        <v>2</v>
      </c>
      <c r="AJ25" s="343">
        <v>2</v>
      </c>
      <c r="AK25" s="351">
        <v>15</v>
      </c>
      <c r="AL25" s="346" t="s">
        <v>619</v>
      </c>
      <c r="AM25" s="340" t="s">
        <v>596</v>
      </c>
      <c r="AN25" s="347" t="s">
        <v>588</v>
      </c>
      <c r="AO25" s="278"/>
      <c r="AP25" s="278"/>
      <c r="AQ25" s="278"/>
      <c r="AR25" s="278"/>
      <c r="AS25" s="278"/>
      <c r="AT25" s="278"/>
      <c r="AU25" s="278"/>
    </row>
    <row r="26" spans="1:47" x14ac:dyDescent="0.25">
      <c r="A26" s="306" t="s">
        <v>580</v>
      </c>
      <c r="B26" s="307" t="s">
        <v>620</v>
      </c>
      <c r="C26" s="308" t="s">
        <v>582</v>
      </c>
      <c r="D26" s="309">
        <v>0</v>
      </c>
      <c r="E26" s="309">
        <v>1850</v>
      </c>
      <c r="F26" s="309">
        <v>1850</v>
      </c>
      <c r="G26" s="308" t="s">
        <v>583</v>
      </c>
      <c r="H26" s="310">
        <v>7</v>
      </c>
      <c r="I26" s="311">
        <v>3.7837837837837842</v>
      </c>
      <c r="J26" s="311"/>
      <c r="K26" s="312">
        <v>67</v>
      </c>
      <c r="L26" s="372">
        <f t="shared" si="5"/>
        <v>67</v>
      </c>
      <c r="M26" s="372">
        <f t="shared" si="0"/>
        <v>67</v>
      </c>
      <c r="N26" s="330">
        <v>0.36</v>
      </c>
      <c r="O26" s="382">
        <f t="shared" si="1"/>
        <v>0.55223880597014929</v>
      </c>
      <c r="P26" s="331">
        <v>19</v>
      </c>
      <c r="Q26" s="396">
        <f t="shared" si="6"/>
        <v>0.28358208955223879</v>
      </c>
      <c r="R26" s="331">
        <v>18</v>
      </c>
      <c r="S26" s="387">
        <f t="shared" si="2"/>
        <v>0.26865671641791045</v>
      </c>
      <c r="T26" s="388">
        <f t="shared" si="3"/>
        <v>37</v>
      </c>
      <c r="U26" s="388">
        <f t="shared" si="4"/>
        <v>37</v>
      </c>
      <c r="V26" s="342">
        <v>37</v>
      </c>
      <c r="W26" s="343">
        <v>30</v>
      </c>
      <c r="X26" s="343" t="s">
        <v>584</v>
      </c>
      <c r="Y26" s="349">
        <v>3</v>
      </c>
      <c r="Z26" s="343">
        <v>4</v>
      </c>
      <c r="AA26" s="343">
        <v>2</v>
      </c>
      <c r="AB26" s="343">
        <v>0</v>
      </c>
      <c r="AC26" s="343">
        <v>1</v>
      </c>
      <c r="AD26" s="343">
        <v>2</v>
      </c>
      <c r="AE26" s="343">
        <v>0</v>
      </c>
      <c r="AF26" s="343">
        <v>0</v>
      </c>
      <c r="AG26" s="343">
        <v>0</v>
      </c>
      <c r="AH26" s="343">
        <v>2</v>
      </c>
      <c r="AI26" s="343">
        <v>2</v>
      </c>
      <c r="AJ26" s="343">
        <v>2</v>
      </c>
      <c r="AK26" s="351">
        <v>15</v>
      </c>
      <c r="AL26" s="346" t="s">
        <v>621</v>
      </c>
      <c r="AM26" s="340" t="s">
        <v>600</v>
      </c>
      <c r="AN26" s="347" t="s">
        <v>588</v>
      </c>
      <c r="AO26" s="278"/>
      <c r="AP26" s="278"/>
      <c r="AQ26" s="278"/>
      <c r="AR26" s="278"/>
      <c r="AS26" s="278"/>
      <c r="AT26" s="278"/>
      <c r="AU26" s="278"/>
    </row>
    <row r="27" spans="1:47" x14ac:dyDescent="0.25">
      <c r="A27" s="306" t="s">
        <v>580</v>
      </c>
      <c r="B27" s="307" t="s">
        <v>622</v>
      </c>
      <c r="C27" s="308"/>
      <c r="D27" s="309">
        <v>0</v>
      </c>
      <c r="E27" s="309">
        <v>768</v>
      </c>
      <c r="F27" s="309">
        <v>768</v>
      </c>
      <c r="G27" s="308" t="s">
        <v>583</v>
      </c>
      <c r="H27" s="310">
        <v>3</v>
      </c>
      <c r="I27" s="311">
        <v>3.90625</v>
      </c>
      <c r="J27" s="311"/>
      <c r="K27" s="312">
        <v>120</v>
      </c>
      <c r="L27" s="372" t="str">
        <f t="shared" si="5"/>
        <v/>
      </c>
      <c r="M27" s="372" t="str">
        <f t="shared" si="0"/>
        <v/>
      </c>
      <c r="N27" s="330">
        <v>0.1</v>
      </c>
      <c r="O27" s="382">
        <f t="shared" si="1"/>
        <v>0.1</v>
      </c>
      <c r="P27" s="331"/>
      <c r="Q27" s="396" t="str">
        <f t="shared" si="6"/>
        <v/>
      </c>
      <c r="R27" s="331"/>
      <c r="S27" s="387" t="str">
        <f t="shared" si="2"/>
        <v/>
      </c>
      <c r="T27" s="388" t="str">
        <f t="shared" si="3"/>
        <v/>
      </c>
      <c r="U27" s="388" t="str">
        <f t="shared" si="4"/>
        <v/>
      </c>
      <c r="V27" s="342">
        <v>12</v>
      </c>
      <c r="W27" s="343">
        <v>108</v>
      </c>
      <c r="X27" s="343" t="s">
        <v>584</v>
      </c>
      <c r="Y27" s="349">
        <v>5</v>
      </c>
      <c r="Z27" s="343">
        <v>3</v>
      </c>
      <c r="AA27" s="343">
        <v>2</v>
      </c>
      <c r="AB27" s="343">
        <v>1</v>
      </c>
      <c r="AC27" s="343">
        <v>2</v>
      </c>
      <c r="AD27" s="343">
        <v>2</v>
      </c>
      <c r="AE27" s="343">
        <v>0</v>
      </c>
      <c r="AF27" s="343">
        <v>0</v>
      </c>
      <c r="AG27" s="343">
        <v>0</v>
      </c>
      <c r="AH27" s="343">
        <v>1</v>
      </c>
      <c r="AI27" s="343">
        <v>2</v>
      </c>
      <c r="AJ27" s="343">
        <v>2</v>
      </c>
      <c r="AK27" s="351">
        <v>15</v>
      </c>
      <c r="AL27" s="346" t="s">
        <v>623</v>
      </c>
      <c r="AM27" s="340" t="s">
        <v>596</v>
      </c>
      <c r="AN27" s="347" t="s">
        <v>588</v>
      </c>
      <c r="AO27" s="278"/>
      <c r="AP27" s="278"/>
      <c r="AQ27" s="278"/>
      <c r="AR27" s="278"/>
      <c r="AS27" s="278"/>
      <c r="AT27" s="278"/>
      <c r="AU27" s="278"/>
    </row>
    <row r="28" spans="1:47" x14ac:dyDescent="0.25">
      <c r="A28" s="306" t="s">
        <v>580</v>
      </c>
      <c r="B28" s="307" t="s">
        <v>624</v>
      </c>
      <c r="C28" s="308" t="s">
        <v>582</v>
      </c>
      <c r="D28" s="309">
        <v>245</v>
      </c>
      <c r="E28" s="309">
        <v>4650</v>
      </c>
      <c r="F28" s="309">
        <v>4405</v>
      </c>
      <c r="G28" s="308" t="s">
        <v>583</v>
      </c>
      <c r="H28" s="310">
        <v>4</v>
      </c>
      <c r="I28" s="311">
        <v>0.90805902383654924</v>
      </c>
      <c r="J28" s="311"/>
      <c r="K28" s="312">
        <v>140</v>
      </c>
      <c r="L28" s="372">
        <f t="shared" si="5"/>
        <v>140</v>
      </c>
      <c r="M28" s="372">
        <f t="shared" si="0"/>
        <v>140</v>
      </c>
      <c r="N28" s="330">
        <v>7.0000000000000007E-2</v>
      </c>
      <c r="O28" s="382">
        <f t="shared" si="1"/>
        <v>0.37142857142857144</v>
      </c>
      <c r="P28" s="331">
        <v>49</v>
      </c>
      <c r="Q28" s="396">
        <f t="shared" si="6"/>
        <v>0.35</v>
      </c>
      <c r="R28" s="331">
        <v>3</v>
      </c>
      <c r="S28" s="387">
        <f t="shared" si="2"/>
        <v>2.1428571428571429E-2</v>
      </c>
      <c r="T28" s="388">
        <f t="shared" si="3"/>
        <v>52</v>
      </c>
      <c r="U28" s="388">
        <f t="shared" si="4"/>
        <v>52</v>
      </c>
      <c r="V28" s="342">
        <v>52</v>
      </c>
      <c r="W28" s="343">
        <v>88</v>
      </c>
      <c r="X28" s="343" t="s">
        <v>584</v>
      </c>
      <c r="Y28" s="349" t="s">
        <v>441</v>
      </c>
      <c r="Z28" s="343">
        <v>5</v>
      </c>
      <c r="AA28" s="343">
        <v>2</v>
      </c>
      <c r="AB28" s="343">
        <v>0</v>
      </c>
      <c r="AC28" s="343">
        <v>2</v>
      </c>
      <c r="AD28" s="343">
        <v>1</v>
      </c>
      <c r="AE28" s="343">
        <v>0</v>
      </c>
      <c r="AF28" s="343">
        <v>0</v>
      </c>
      <c r="AG28" s="343">
        <v>0</v>
      </c>
      <c r="AH28" s="343">
        <v>2</v>
      </c>
      <c r="AI28" s="343">
        <v>2</v>
      </c>
      <c r="AJ28" s="343">
        <v>1</v>
      </c>
      <c r="AK28" s="351">
        <v>15</v>
      </c>
      <c r="AL28" s="346" t="s">
        <v>625</v>
      </c>
      <c r="AM28" s="340" t="s">
        <v>600</v>
      </c>
      <c r="AN28" s="347" t="s">
        <v>588</v>
      </c>
      <c r="AO28" s="278"/>
      <c r="AP28" s="278"/>
      <c r="AQ28" s="278"/>
      <c r="AR28" s="278"/>
      <c r="AS28" s="278"/>
      <c r="AT28" s="278"/>
      <c r="AU28" s="278"/>
    </row>
    <row r="29" spans="1:47" x14ac:dyDescent="0.25">
      <c r="A29" s="306" t="s">
        <v>580</v>
      </c>
      <c r="B29" s="307" t="s">
        <v>626</v>
      </c>
      <c r="C29" s="308" t="s">
        <v>582</v>
      </c>
      <c r="D29" s="309">
        <v>272</v>
      </c>
      <c r="E29" s="309">
        <v>8009</v>
      </c>
      <c r="F29" s="309">
        <v>7737</v>
      </c>
      <c r="G29" s="308" t="s">
        <v>583</v>
      </c>
      <c r="H29" s="310">
        <v>6</v>
      </c>
      <c r="I29" s="311">
        <v>0.7754943776657619</v>
      </c>
      <c r="J29" s="311"/>
      <c r="K29" s="312">
        <v>135</v>
      </c>
      <c r="L29" s="372">
        <f t="shared" si="5"/>
        <v>135</v>
      </c>
      <c r="M29" s="372">
        <f t="shared" si="0"/>
        <v>135</v>
      </c>
      <c r="N29" s="330">
        <v>0.1</v>
      </c>
      <c r="O29" s="382">
        <f t="shared" si="1"/>
        <v>0.2</v>
      </c>
      <c r="P29" s="331">
        <v>14</v>
      </c>
      <c r="Q29" s="396">
        <f t="shared" si="6"/>
        <v>0.1037037037037037</v>
      </c>
      <c r="R29" s="331">
        <v>13</v>
      </c>
      <c r="S29" s="387">
        <f t="shared" si="2"/>
        <v>9.6296296296296297E-2</v>
      </c>
      <c r="T29" s="388">
        <f t="shared" si="3"/>
        <v>27</v>
      </c>
      <c r="U29" s="388">
        <f t="shared" si="4"/>
        <v>27</v>
      </c>
      <c r="V29" s="342">
        <v>27</v>
      </c>
      <c r="W29" s="343">
        <v>108</v>
      </c>
      <c r="X29" s="343" t="s">
        <v>584</v>
      </c>
      <c r="Y29" s="349" t="s">
        <v>594</v>
      </c>
      <c r="Z29" s="343">
        <v>4</v>
      </c>
      <c r="AA29" s="343">
        <v>2</v>
      </c>
      <c r="AB29" s="343">
        <v>1</v>
      </c>
      <c r="AC29" s="343">
        <v>2</v>
      </c>
      <c r="AD29" s="343">
        <v>1</v>
      </c>
      <c r="AE29" s="343">
        <v>0</v>
      </c>
      <c r="AF29" s="343">
        <v>0</v>
      </c>
      <c r="AG29" s="343">
        <v>0</v>
      </c>
      <c r="AH29" s="343">
        <v>1</v>
      </c>
      <c r="AI29" s="343">
        <v>2</v>
      </c>
      <c r="AJ29" s="343">
        <v>2</v>
      </c>
      <c r="AK29" s="351">
        <v>15</v>
      </c>
      <c r="AL29" s="346" t="s">
        <v>599</v>
      </c>
      <c r="AM29" s="340" t="s">
        <v>596</v>
      </c>
      <c r="AN29" s="347" t="s">
        <v>588</v>
      </c>
      <c r="AO29" s="278"/>
      <c r="AP29" s="278"/>
      <c r="AQ29" s="278"/>
      <c r="AR29" s="278"/>
      <c r="AS29" s="278"/>
      <c r="AT29" s="278"/>
      <c r="AU29" s="278"/>
    </row>
    <row r="30" spans="1:47" x14ac:dyDescent="0.25">
      <c r="A30" s="306" t="s">
        <v>580</v>
      </c>
      <c r="B30" s="307" t="s">
        <v>627</v>
      </c>
      <c r="C30" s="308" t="s">
        <v>582</v>
      </c>
      <c r="D30" s="309">
        <v>0</v>
      </c>
      <c r="E30" s="309">
        <v>4300</v>
      </c>
      <c r="F30" s="309">
        <v>4300</v>
      </c>
      <c r="G30" s="308" t="s">
        <v>583</v>
      </c>
      <c r="H30" s="310">
        <v>24</v>
      </c>
      <c r="I30" s="311">
        <v>5.5813953488372094</v>
      </c>
      <c r="J30" s="311"/>
      <c r="K30" s="312">
        <v>200</v>
      </c>
      <c r="L30" s="372">
        <f t="shared" si="5"/>
        <v>200</v>
      </c>
      <c r="M30" s="372">
        <f t="shared" si="0"/>
        <v>200</v>
      </c>
      <c r="N30" s="330">
        <v>0.1</v>
      </c>
      <c r="O30" s="382">
        <f t="shared" si="1"/>
        <v>0.105</v>
      </c>
      <c r="P30" s="331">
        <v>13</v>
      </c>
      <c r="Q30" s="396">
        <f t="shared" si="6"/>
        <v>6.5000000000000002E-2</v>
      </c>
      <c r="R30" s="331">
        <v>8</v>
      </c>
      <c r="S30" s="387">
        <f t="shared" si="2"/>
        <v>0.04</v>
      </c>
      <c r="T30" s="388">
        <f t="shared" si="3"/>
        <v>21</v>
      </c>
      <c r="U30" s="388">
        <f t="shared" si="4"/>
        <v>21</v>
      </c>
      <c r="V30" s="342">
        <v>21</v>
      </c>
      <c r="W30" s="343">
        <v>179</v>
      </c>
      <c r="X30" s="343" t="s">
        <v>584</v>
      </c>
      <c r="Y30" s="349" t="s">
        <v>598</v>
      </c>
      <c r="Z30" s="343">
        <v>3</v>
      </c>
      <c r="AA30" s="343">
        <v>2</v>
      </c>
      <c r="AB30" s="343">
        <v>1</v>
      </c>
      <c r="AC30" s="343">
        <v>2</v>
      </c>
      <c r="AD30" s="343">
        <v>3</v>
      </c>
      <c r="AE30" s="343">
        <v>0</v>
      </c>
      <c r="AF30" s="343">
        <v>0</v>
      </c>
      <c r="AG30" s="343">
        <v>0</v>
      </c>
      <c r="AH30" s="343">
        <v>0</v>
      </c>
      <c r="AI30" s="343">
        <v>2</v>
      </c>
      <c r="AJ30" s="343">
        <v>2</v>
      </c>
      <c r="AK30" s="351">
        <v>15</v>
      </c>
      <c r="AL30" s="346" t="s">
        <v>628</v>
      </c>
      <c r="AM30" s="340" t="s">
        <v>600</v>
      </c>
      <c r="AN30" s="347" t="s">
        <v>588</v>
      </c>
      <c r="AO30" s="278"/>
      <c r="AP30" s="278"/>
      <c r="AQ30" s="278"/>
      <c r="AR30" s="278"/>
      <c r="AS30" s="278"/>
      <c r="AT30" s="278"/>
      <c r="AU30" s="278"/>
    </row>
    <row r="31" spans="1:47" x14ac:dyDescent="0.25">
      <c r="A31" s="306" t="s">
        <v>580</v>
      </c>
      <c r="B31" s="307" t="s">
        <v>629</v>
      </c>
      <c r="C31" s="308"/>
      <c r="D31" s="309">
        <v>0</v>
      </c>
      <c r="E31" s="309">
        <v>6561</v>
      </c>
      <c r="F31" s="309">
        <v>6561</v>
      </c>
      <c r="G31" s="308" t="s">
        <v>583</v>
      </c>
      <c r="H31" s="310">
        <v>17</v>
      </c>
      <c r="I31" s="311">
        <v>2.5910684346898334</v>
      </c>
      <c r="J31" s="311"/>
      <c r="K31" s="312">
        <v>210</v>
      </c>
      <c r="L31" s="372" t="str">
        <f t="shared" si="5"/>
        <v/>
      </c>
      <c r="M31" s="372" t="str">
        <f t="shared" si="0"/>
        <v/>
      </c>
      <c r="N31" s="330">
        <v>0.1</v>
      </c>
      <c r="O31" s="382">
        <f t="shared" si="1"/>
        <v>0.1</v>
      </c>
      <c r="P31" s="331"/>
      <c r="Q31" s="396" t="str">
        <f t="shared" si="6"/>
        <v/>
      </c>
      <c r="R31" s="331"/>
      <c r="S31" s="387" t="str">
        <f t="shared" si="2"/>
        <v/>
      </c>
      <c r="T31" s="388" t="str">
        <f t="shared" si="3"/>
        <v/>
      </c>
      <c r="U31" s="388" t="str">
        <f t="shared" si="4"/>
        <v/>
      </c>
      <c r="V31" s="342">
        <v>21</v>
      </c>
      <c r="W31" s="343">
        <v>189</v>
      </c>
      <c r="X31" s="343" t="s">
        <v>584</v>
      </c>
      <c r="Y31" s="349" t="s">
        <v>598</v>
      </c>
      <c r="Z31" s="343">
        <v>3</v>
      </c>
      <c r="AA31" s="343">
        <v>2</v>
      </c>
      <c r="AB31" s="343">
        <v>1</v>
      </c>
      <c r="AC31" s="343">
        <v>1</v>
      </c>
      <c r="AD31" s="343">
        <v>2</v>
      </c>
      <c r="AE31" s="343">
        <v>0</v>
      </c>
      <c r="AF31" s="343">
        <v>0</v>
      </c>
      <c r="AG31" s="343">
        <v>0</v>
      </c>
      <c r="AH31" s="343">
        <v>2</v>
      </c>
      <c r="AI31" s="343">
        <v>2</v>
      </c>
      <c r="AJ31" s="343">
        <v>2</v>
      </c>
      <c r="AK31" s="351">
        <v>15</v>
      </c>
      <c r="AL31" s="346" t="s">
        <v>630</v>
      </c>
      <c r="AM31" s="340" t="s">
        <v>600</v>
      </c>
      <c r="AN31" s="347" t="s">
        <v>588</v>
      </c>
      <c r="AO31" s="278"/>
      <c r="AP31" s="278"/>
      <c r="AQ31" s="278"/>
      <c r="AR31" s="278"/>
      <c r="AS31" s="278"/>
      <c r="AT31" s="278"/>
      <c r="AU31" s="278"/>
    </row>
    <row r="32" spans="1:47" x14ac:dyDescent="0.25">
      <c r="A32" s="306" t="s">
        <v>580</v>
      </c>
      <c r="B32" s="307" t="s">
        <v>631</v>
      </c>
      <c r="C32" s="308" t="s">
        <v>582</v>
      </c>
      <c r="D32" s="309">
        <v>0</v>
      </c>
      <c r="E32" s="309">
        <v>1400</v>
      </c>
      <c r="F32" s="309">
        <v>1400</v>
      </c>
      <c r="G32" s="308" t="s">
        <v>583</v>
      </c>
      <c r="H32" s="310">
        <v>11</v>
      </c>
      <c r="I32" s="311">
        <v>7.8571428571428577</v>
      </c>
      <c r="J32" s="311"/>
      <c r="K32" s="312">
        <v>168</v>
      </c>
      <c r="L32" s="372">
        <f t="shared" si="5"/>
        <v>168</v>
      </c>
      <c r="M32" s="372" t="str">
        <f t="shared" si="0"/>
        <v/>
      </c>
      <c r="N32" s="330">
        <v>0.1</v>
      </c>
      <c r="O32" s="382">
        <f t="shared" si="1"/>
        <v>0.10119047619047619</v>
      </c>
      <c r="P32" s="331">
        <v>10</v>
      </c>
      <c r="Q32" s="396">
        <f t="shared" si="6"/>
        <v>5.9523809523809521E-2</v>
      </c>
      <c r="R32" s="331">
        <v>0</v>
      </c>
      <c r="S32" s="387" t="str">
        <f t="shared" si="2"/>
        <v/>
      </c>
      <c r="T32" s="388">
        <f t="shared" si="3"/>
        <v>17</v>
      </c>
      <c r="U32" s="388" t="str">
        <f t="shared" si="4"/>
        <v/>
      </c>
      <c r="V32" s="342">
        <v>17</v>
      </c>
      <c r="W32" s="343">
        <v>151</v>
      </c>
      <c r="X32" s="343" t="s">
        <v>584</v>
      </c>
      <c r="Y32" s="344">
        <v>1</v>
      </c>
      <c r="Z32" s="343">
        <v>3</v>
      </c>
      <c r="AA32" s="343">
        <v>2</v>
      </c>
      <c r="AB32" s="343">
        <v>1</v>
      </c>
      <c r="AC32" s="343">
        <v>2</v>
      </c>
      <c r="AD32" s="343">
        <v>3</v>
      </c>
      <c r="AE32" s="343">
        <v>0</v>
      </c>
      <c r="AF32" s="343">
        <v>0</v>
      </c>
      <c r="AG32" s="343">
        <v>0</v>
      </c>
      <c r="AH32" s="343">
        <v>1</v>
      </c>
      <c r="AI32" s="343">
        <v>2</v>
      </c>
      <c r="AJ32" s="343">
        <v>1</v>
      </c>
      <c r="AK32" s="351">
        <v>15</v>
      </c>
      <c r="AL32" s="346" t="s">
        <v>632</v>
      </c>
      <c r="AM32" s="340" t="s">
        <v>600</v>
      </c>
      <c r="AN32" s="347" t="s">
        <v>588</v>
      </c>
      <c r="AO32" s="278"/>
      <c r="AP32" s="278"/>
      <c r="AQ32" s="278"/>
      <c r="AR32" s="278"/>
      <c r="AS32" s="278"/>
      <c r="AT32" s="278"/>
      <c r="AU32" s="278"/>
    </row>
    <row r="33" spans="1:47" x14ac:dyDescent="0.25">
      <c r="A33" s="306" t="s">
        <v>580</v>
      </c>
      <c r="B33" s="307" t="s">
        <v>633</v>
      </c>
      <c r="C33" s="308"/>
      <c r="D33" s="309">
        <v>25167</v>
      </c>
      <c r="E33" s="309">
        <v>34117</v>
      </c>
      <c r="F33" s="309">
        <v>8950</v>
      </c>
      <c r="G33" s="308" t="s">
        <v>583</v>
      </c>
      <c r="H33" s="310">
        <v>17</v>
      </c>
      <c r="I33" s="311">
        <v>1.8994413407821229</v>
      </c>
      <c r="J33" s="311">
        <v>2</v>
      </c>
      <c r="K33" s="312">
        <v>192</v>
      </c>
      <c r="L33" s="372" t="str">
        <f t="shared" si="5"/>
        <v/>
      </c>
      <c r="M33" s="372">
        <f t="shared" si="0"/>
        <v>192</v>
      </c>
      <c r="N33" s="330">
        <v>0.25</v>
      </c>
      <c r="O33" s="382">
        <f t="shared" si="1"/>
        <v>0.25</v>
      </c>
      <c r="P33" s="331"/>
      <c r="Q33" s="396" t="str">
        <f t="shared" si="6"/>
        <v/>
      </c>
      <c r="R33" s="331">
        <v>8</v>
      </c>
      <c r="S33" s="387">
        <f t="shared" si="2"/>
        <v>4.1666666666666664E-2</v>
      </c>
      <c r="T33" s="388" t="str">
        <f t="shared" si="3"/>
        <v/>
      </c>
      <c r="U33" s="388">
        <f t="shared" si="4"/>
        <v>48</v>
      </c>
      <c r="V33" s="342">
        <v>48</v>
      </c>
      <c r="W33" s="343">
        <v>144</v>
      </c>
      <c r="X33" s="343" t="s">
        <v>584</v>
      </c>
      <c r="Y33" s="349" t="s">
        <v>634</v>
      </c>
      <c r="Z33" s="343">
        <v>4</v>
      </c>
      <c r="AA33" s="343">
        <v>2</v>
      </c>
      <c r="AB33" s="343">
        <v>1</v>
      </c>
      <c r="AC33" s="343">
        <v>1</v>
      </c>
      <c r="AD33" s="343">
        <v>2</v>
      </c>
      <c r="AE33" s="343">
        <v>0</v>
      </c>
      <c r="AF33" s="343">
        <v>0</v>
      </c>
      <c r="AG33" s="343">
        <v>0</v>
      </c>
      <c r="AH33" s="343">
        <v>1</v>
      </c>
      <c r="AI33" s="343">
        <v>2</v>
      </c>
      <c r="AJ33" s="343">
        <v>2</v>
      </c>
      <c r="AK33" s="351">
        <v>15</v>
      </c>
      <c r="AL33" s="346" t="s">
        <v>635</v>
      </c>
      <c r="AM33" s="340" t="s">
        <v>596</v>
      </c>
      <c r="AN33" s="347" t="s">
        <v>588</v>
      </c>
      <c r="AO33" s="278"/>
      <c r="AP33" s="278"/>
      <c r="AQ33" s="278"/>
      <c r="AR33" s="278"/>
      <c r="AS33" s="278"/>
      <c r="AT33" s="278"/>
      <c r="AU33" s="278"/>
    </row>
    <row r="34" spans="1:47" x14ac:dyDescent="0.25">
      <c r="A34" s="306" t="s">
        <v>604</v>
      </c>
      <c r="B34" s="307" t="s">
        <v>636</v>
      </c>
      <c r="C34" s="308"/>
      <c r="D34" s="309">
        <v>0</v>
      </c>
      <c r="E34" s="309">
        <v>3600</v>
      </c>
      <c r="F34" s="309">
        <v>3600</v>
      </c>
      <c r="G34" s="308" t="s">
        <v>583</v>
      </c>
      <c r="H34" s="310">
        <v>29</v>
      </c>
      <c r="I34" s="311">
        <v>8</v>
      </c>
      <c r="J34" s="311"/>
      <c r="K34" s="312">
        <v>200</v>
      </c>
      <c r="L34" s="372" t="str">
        <f t="shared" si="5"/>
        <v/>
      </c>
      <c r="M34" s="372" t="str">
        <f t="shared" si="0"/>
        <v/>
      </c>
      <c r="N34" s="331"/>
      <c r="O34" s="382">
        <f t="shared" si="1"/>
        <v>7.0000000000000007E-2</v>
      </c>
      <c r="P34" s="331"/>
      <c r="Q34" s="396" t="str">
        <f t="shared" si="6"/>
        <v/>
      </c>
      <c r="R34" s="331"/>
      <c r="S34" s="387" t="str">
        <f t="shared" si="2"/>
        <v/>
      </c>
      <c r="T34" s="388" t="str">
        <f t="shared" si="3"/>
        <v/>
      </c>
      <c r="U34" s="388" t="str">
        <f t="shared" si="4"/>
        <v/>
      </c>
      <c r="V34" s="342">
        <v>14</v>
      </c>
      <c r="W34" s="343"/>
      <c r="X34" s="343"/>
      <c r="Y34" s="343"/>
      <c r="Z34" s="343">
        <v>3</v>
      </c>
      <c r="AA34" s="343">
        <v>1</v>
      </c>
      <c r="AB34" s="343">
        <v>1</v>
      </c>
      <c r="AC34" s="343">
        <v>0</v>
      </c>
      <c r="AD34" s="343">
        <v>4</v>
      </c>
      <c r="AE34" s="343">
        <v>1</v>
      </c>
      <c r="AF34" s="343">
        <v>0</v>
      </c>
      <c r="AG34" s="343">
        <v>0</v>
      </c>
      <c r="AH34" s="343">
        <v>1</v>
      </c>
      <c r="AI34" s="343">
        <v>2</v>
      </c>
      <c r="AJ34" s="343">
        <v>2</v>
      </c>
      <c r="AK34" s="351">
        <v>15</v>
      </c>
      <c r="AL34" s="343"/>
      <c r="AM34" s="346" t="s">
        <v>637</v>
      </c>
      <c r="AN34" s="347" t="s">
        <v>638</v>
      </c>
      <c r="AO34" s="278"/>
      <c r="AP34" s="278"/>
      <c r="AQ34" s="278"/>
      <c r="AR34" s="278"/>
      <c r="AS34" s="278"/>
      <c r="AT34" s="284"/>
      <c r="AU34" s="285"/>
    </row>
    <row r="35" spans="1:47" x14ac:dyDescent="0.25">
      <c r="A35" s="306" t="s">
        <v>604</v>
      </c>
      <c r="B35" s="307" t="s">
        <v>639</v>
      </c>
      <c r="C35" s="308"/>
      <c r="D35" s="309">
        <v>0</v>
      </c>
      <c r="E35" s="309">
        <v>3200</v>
      </c>
      <c r="F35" s="309">
        <v>3200</v>
      </c>
      <c r="G35" s="308" t="s">
        <v>583</v>
      </c>
      <c r="H35" s="310">
        <v>29</v>
      </c>
      <c r="I35" s="311">
        <v>9</v>
      </c>
      <c r="J35" s="311"/>
      <c r="K35" s="312">
        <v>200</v>
      </c>
      <c r="L35" s="372" t="str">
        <f t="shared" si="5"/>
        <v/>
      </c>
      <c r="M35" s="372" t="str">
        <f t="shared" si="0"/>
        <v/>
      </c>
      <c r="N35" s="331"/>
      <c r="O35" s="382">
        <f t="shared" si="1"/>
        <v>0.08</v>
      </c>
      <c r="P35" s="331"/>
      <c r="Q35" s="396" t="str">
        <f t="shared" si="6"/>
        <v/>
      </c>
      <c r="R35" s="331"/>
      <c r="S35" s="387" t="str">
        <f t="shared" si="2"/>
        <v/>
      </c>
      <c r="T35" s="388" t="str">
        <f t="shared" si="3"/>
        <v/>
      </c>
      <c r="U35" s="388" t="str">
        <f t="shared" si="4"/>
        <v/>
      </c>
      <c r="V35" s="342">
        <v>16</v>
      </c>
      <c r="W35" s="343"/>
      <c r="X35" s="343"/>
      <c r="Y35" s="343"/>
      <c r="Z35" s="343">
        <v>3</v>
      </c>
      <c r="AA35" s="343">
        <v>1</v>
      </c>
      <c r="AB35" s="343">
        <v>1</v>
      </c>
      <c r="AC35" s="343">
        <v>0</v>
      </c>
      <c r="AD35" s="343">
        <v>4</v>
      </c>
      <c r="AE35" s="343">
        <v>1</v>
      </c>
      <c r="AF35" s="343">
        <v>0</v>
      </c>
      <c r="AG35" s="343">
        <v>0</v>
      </c>
      <c r="AH35" s="343">
        <v>1</v>
      </c>
      <c r="AI35" s="343">
        <v>2</v>
      </c>
      <c r="AJ35" s="343">
        <v>2</v>
      </c>
      <c r="AK35" s="351">
        <v>15</v>
      </c>
      <c r="AL35" s="343"/>
      <c r="AM35" s="346" t="s">
        <v>637</v>
      </c>
      <c r="AN35" s="347" t="s">
        <v>638</v>
      </c>
      <c r="AO35" s="278"/>
      <c r="AP35" s="278"/>
      <c r="AQ35" s="278"/>
      <c r="AR35" s="278"/>
      <c r="AS35" s="278"/>
      <c r="AT35" s="284"/>
      <c r="AU35" s="285"/>
    </row>
    <row r="36" spans="1:47" x14ac:dyDescent="0.25">
      <c r="A36" s="306" t="s">
        <v>608</v>
      </c>
      <c r="B36" s="307" t="s">
        <v>640</v>
      </c>
      <c r="C36" s="308"/>
      <c r="D36" s="309">
        <v>592</v>
      </c>
      <c r="E36" s="309">
        <v>1912</v>
      </c>
      <c r="F36" s="309">
        <v>1320</v>
      </c>
      <c r="G36" s="308" t="s">
        <v>583</v>
      </c>
      <c r="H36" s="310">
        <v>8</v>
      </c>
      <c r="I36" s="311">
        <v>6</v>
      </c>
      <c r="J36" s="311"/>
      <c r="K36" s="312">
        <v>583</v>
      </c>
      <c r="L36" s="372" t="str">
        <f t="shared" si="5"/>
        <v/>
      </c>
      <c r="M36" s="372" t="str">
        <f t="shared" si="0"/>
        <v/>
      </c>
      <c r="N36" s="331"/>
      <c r="O36" s="382">
        <f t="shared" si="1"/>
        <v>0.08</v>
      </c>
      <c r="P36" s="331"/>
      <c r="Q36" s="396" t="str">
        <f t="shared" si="6"/>
        <v/>
      </c>
      <c r="R36" s="331"/>
      <c r="S36" s="387" t="str">
        <f t="shared" si="2"/>
        <v/>
      </c>
      <c r="T36" s="388" t="str">
        <f t="shared" si="3"/>
        <v/>
      </c>
      <c r="U36" s="388" t="str">
        <f t="shared" si="4"/>
        <v/>
      </c>
      <c r="V36" s="350">
        <v>46.64</v>
      </c>
      <c r="W36" s="344"/>
      <c r="X36" s="344" t="s">
        <v>584</v>
      </c>
      <c r="Y36" s="344"/>
      <c r="Z36" s="343">
        <v>4</v>
      </c>
      <c r="AA36" s="343">
        <v>2</v>
      </c>
      <c r="AB36" s="343">
        <v>0</v>
      </c>
      <c r="AC36" s="343">
        <v>2</v>
      </c>
      <c r="AD36" s="343">
        <v>3</v>
      </c>
      <c r="AE36" s="343">
        <v>0</v>
      </c>
      <c r="AF36" s="343">
        <v>0</v>
      </c>
      <c r="AG36" s="343">
        <v>0</v>
      </c>
      <c r="AH36" s="343">
        <v>0</v>
      </c>
      <c r="AI36" s="343">
        <v>2</v>
      </c>
      <c r="AJ36" s="343">
        <v>2</v>
      </c>
      <c r="AK36" s="351">
        <v>15</v>
      </c>
      <c r="AL36" s="343"/>
      <c r="AM36" s="346" t="s">
        <v>610</v>
      </c>
      <c r="AN36" s="347"/>
      <c r="AO36" s="278"/>
      <c r="AP36" s="278"/>
      <c r="AQ36" s="278"/>
      <c r="AR36" s="278"/>
      <c r="AS36" s="278"/>
      <c r="AT36" s="284"/>
      <c r="AU36" s="285"/>
    </row>
    <row r="37" spans="1:47" x14ac:dyDescent="0.25">
      <c r="A37" s="306" t="s">
        <v>608</v>
      </c>
      <c r="B37" s="506" t="s">
        <v>641</v>
      </c>
      <c r="C37" s="308"/>
      <c r="D37" s="309">
        <v>30</v>
      </c>
      <c r="E37" s="309">
        <v>1263</v>
      </c>
      <c r="F37" s="309">
        <v>1233</v>
      </c>
      <c r="G37" s="308" t="s">
        <v>583</v>
      </c>
      <c r="H37" s="310">
        <v>22</v>
      </c>
      <c r="I37" s="311">
        <v>18</v>
      </c>
      <c r="J37" s="311"/>
      <c r="K37" s="312">
        <v>55</v>
      </c>
      <c r="L37" s="372" t="str">
        <f t="shared" si="5"/>
        <v/>
      </c>
      <c r="M37" s="372" t="str">
        <f t="shared" si="0"/>
        <v/>
      </c>
      <c r="N37" s="331"/>
      <c r="O37" s="382">
        <f t="shared" si="1"/>
        <v>7.0000000000000021E-2</v>
      </c>
      <c r="P37" s="331"/>
      <c r="Q37" s="396" t="str">
        <f t="shared" si="6"/>
        <v/>
      </c>
      <c r="R37" s="331"/>
      <c r="S37" s="387" t="str">
        <f t="shared" si="2"/>
        <v/>
      </c>
      <c r="T37" s="388" t="str">
        <f t="shared" si="3"/>
        <v/>
      </c>
      <c r="U37" s="388" t="str">
        <f t="shared" si="4"/>
        <v/>
      </c>
      <c r="V37" s="350">
        <v>3.850000000000001</v>
      </c>
      <c r="W37" s="344"/>
      <c r="X37" s="344"/>
      <c r="Y37" s="344"/>
      <c r="Z37" s="343">
        <v>1</v>
      </c>
      <c r="AA37" s="343">
        <v>2</v>
      </c>
      <c r="AB37" s="343">
        <v>0</v>
      </c>
      <c r="AC37" s="343">
        <v>1</v>
      </c>
      <c r="AD37" s="343">
        <v>5</v>
      </c>
      <c r="AE37" s="343">
        <v>1</v>
      </c>
      <c r="AF37" s="343">
        <v>1</v>
      </c>
      <c r="AG37" s="343">
        <v>0</v>
      </c>
      <c r="AH37" s="343">
        <v>2</v>
      </c>
      <c r="AI37" s="343">
        <v>2</v>
      </c>
      <c r="AJ37" s="343">
        <v>0</v>
      </c>
      <c r="AK37" s="351">
        <v>15</v>
      </c>
      <c r="AL37" s="343"/>
      <c r="AM37" s="346" t="s">
        <v>610</v>
      </c>
      <c r="AN37" s="347"/>
      <c r="AO37" s="278"/>
      <c r="AP37" s="278"/>
      <c r="AQ37" s="278"/>
      <c r="AR37" s="278"/>
      <c r="AS37" s="278"/>
      <c r="AT37" s="284"/>
      <c r="AU37" s="285"/>
    </row>
    <row r="38" spans="1:47" x14ac:dyDescent="0.25">
      <c r="A38" s="306" t="s">
        <v>580</v>
      </c>
      <c r="B38" s="307" t="s">
        <v>642</v>
      </c>
      <c r="C38" s="308"/>
      <c r="D38" s="309">
        <v>328</v>
      </c>
      <c r="E38" s="309">
        <v>4595</v>
      </c>
      <c r="F38" s="309">
        <v>4267</v>
      </c>
      <c r="G38" s="308" t="s">
        <v>583</v>
      </c>
      <c r="H38" s="310">
        <v>7</v>
      </c>
      <c r="I38" s="311">
        <v>1.640496836184673</v>
      </c>
      <c r="J38" s="311"/>
      <c r="K38" s="312">
        <v>160</v>
      </c>
      <c r="L38" s="372" t="str">
        <f t="shared" si="5"/>
        <v/>
      </c>
      <c r="M38" s="372" t="str">
        <f t="shared" si="0"/>
        <v/>
      </c>
      <c r="N38" s="330">
        <v>0.1</v>
      </c>
      <c r="O38" s="382">
        <f t="shared" si="1"/>
        <v>0.1</v>
      </c>
      <c r="P38" s="331"/>
      <c r="Q38" s="396" t="str">
        <f t="shared" si="6"/>
        <v/>
      </c>
      <c r="R38" s="331"/>
      <c r="S38" s="387" t="str">
        <f t="shared" si="2"/>
        <v/>
      </c>
      <c r="T38" s="388" t="str">
        <f t="shared" si="3"/>
        <v/>
      </c>
      <c r="U38" s="388" t="str">
        <f t="shared" si="4"/>
        <v/>
      </c>
      <c r="V38" s="342">
        <v>16</v>
      </c>
      <c r="W38" s="343">
        <v>144</v>
      </c>
      <c r="X38" s="343" t="s">
        <v>584</v>
      </c>
      <c r="Y38" s="344">
        <v>3</v>
      </c>
      <c r="Z38" s="343">
        <v>3</v>
      </c>
      <c r="AA38" s="343">
        <v>2</v>
      </c>
      <c r="AB38" s="343">
        <v>1</v>
      </c>
      <c r="AC38" s="343">
        <v>1</v>
      </c>
      <c r="AD38" s="343">
        <v>2</v>
      </c>
      <c r="AE38" s="343">
        <v>0</v>
      </c>
      <c r="AF38" s="343">
        <v>0</v>
      </c>
      <c r="AG38" s="343">
        <v>0</v>
      </c>
      <c r="AH38" s="343">
        <v>1</v>
      </c>
      <c r="AI38" s="343">
        <v>2</v>
      </c>
      <c r="AJ38" s="343">
        <v>2</v>
      </c>
      <c r="AK38" s="352">
        <v>14</v>
      </c>
      <c r="AL38" s="346" t="s">
        <v>630</v>
      </c>
      <c r="AM38" s="340" t="s">
        <v>600</v>
      </c>
      <c r="AN38" s="347" t="s">
        <v>588</v>
      </c>
      <c r="AO38" s="278"/>
      <c r="AP38" s="278"/>
      <c r="AQ38" s="278"/>
      <c r="AR38" s="278"/>
      <c r="AS38" s="278"/>
      <c r="AT38" s="278"/>
      <c r="AU38" s="278"/>
    </row>
    <row r="39" spans="1:47" x14ac:dyDescent="0.25">
      <c r="A39" s="306" t="s">
        <v>580</v>
      </c>
      <c r="B39" s="307" t="s">
        <v>593</v>
      </c>
      <c r="C39" s="308"/>
      <c r="D39" s="309">
        <v>15300</v>
      </c>
      <c r="E39" s="309">
        <v>21878</v>
      </c>
      <c r="F39" s="309">
        <v>6578</v>
      </c>
      <c r="G39" s="308" t="s">
        <v>583</v>
      </c>
      <c r="H39" s="310">
        <v>14</v>
      </c>
      <c r="I39" s="311">
        <v>2.128306476132563</v>
      </c>
      <c r="J39" s="311"/>
      <c r="K39" s="312">
        <v>150</v>
      </c>
      <c r="L39" s="372" t="str">
        <f t="shared" si="5"/>
        <v/>
      </c>
      <c r="M39" s="372" t="str">
        <f t="shared" si="0"/>
        <v/>
      </c>
      <c r="N39" s="330">
        <v>0.11</v>
      </c>
      <c r="O39" s="382">
        <f t="shared" si="1"/>
        <v>0.11333333333333333</v>
      </c>
      <c r="P39" s="331">
        <v>0</v>
      </c>
      <c r="Q39" s="396" t="str">
        <f t="shared" si="6"/>
        <v/>
      </c>
      <c r="R39" s="331">
        <v>0</v>
      </c>
      <c r="S39" s="387" t="str">
        <f t="shared" si="2"/>
        <v/>
      </c>
      <c r="T39" s="388" t="str">
        <f t="shared" si="3"/>
        <v/>
      </c>
      <c r="U39" s="388" t="str">
        <f t="shared" si="4"/>
        <v/>
      </c>
      <c r="V39" s="342">
        <v>17</v>
      </c>
      <c r="W39" s="343">
        <v>133</v>
      </c>
      <c r="X39" s="343" t="s">
        <v>584</v>
      </c>
      <c r="Y39" s="349" t="s">
        <v>594</v>
      </c>
      <c r="Z39" s="343">
        <v>3</v>
      </c>
      <c r="AA39" s="343">
        <v>1</v>
      </c>
      <c r="AB39" s="343">
        <v>1</v>
      </c>
      <c r="AC39" s="343">
        <v>1</v>
      </c>
      <c r="AD39" s="343">
        <v>2</v>
      </c>
      <c r="AE39" s="343">
        <v>0</v>
      </c>
      <c r="AF39" s="343">
        <v>0</v>
      </c>
      <c r="AG39" s="343">
        <v>0</v>
      </c>
      <c r="AH39" s="343">
        <v>2</v>
      </c>
      <c r="AI39" s="343">
        <v>2</v>
      </c>
      <c r="AJ39" s="343">
        <v>2</v>
      </c>
      <c r="AK39" s="352">
        <v>14</v>
      </c>
      <c r="AL39" s="346" t="s">
        <v>595</v>
      </c>
      <c r="AM39" s="340" t="s">
        <v>596</v>
      </c>
      <c r="AN39" s="347" t="s">
        <v>588</v>
      </c>
      <c r="AO39" s="278"/>
      <c r="AP39" s="278"/>
      <c r="AQ39" s="278"/>
      <c r="AR39" s="278"/>
      <c r="AS39" s="278"/>
      <c r="AT39" s="278"/>
      <c r="AU39" s="278"/>
    </row>
    <row r="40" spans="1:47" x14ac:dyDescent="0.25">
      <c r="A40" s="306" t="s">
        <v>580</v>
      </c>
      <c r="B40" s="307" t="s">
        <v>643</v>
      </c>
      <c r="C40" s="308"/>
      <c r="D40" s="309">
        <v>3300</v>
      </c>
      <c r="E40" s="309">
        <v>10700</v>
      </c>
      <c r="F40" s="309">
        <v>7400</v>
      </c>
      <c r="G40" s="308" t="s">
        <v>583</v>
      </c>
      <c r="H40" s="310">
        <v>16</v>
      </c>
      <c r="I40" s="311">
        <v>2.1621621621621623</v>
      </c>
      <c r="J40" s="311"/>
      <c r="K40" s="312">
        <v>150</v>
      </c>
      <c r="L40" s="372" t="str">
        <f t="shared" si="5"/>
        <v/>
      </c>
      <c r="M40" s="372" t="str">
        <f t="shared" si="0"/>
        <v/>
      </c>
      <c r="N40" s="330">
        <v>0.1</v>
      </c>
      <c r="O40" s="382">
        <f t="shared" si="1"/>
        <v>0.1</v>
      </c>
      <c r="P40" s="331"/>
      <c r="Q40" s="396" t="str">
        <f t="shared" si="6"/>
        <v/>
      </c>
      <c r="R40" s="331"/>
      <c r="S40" s="387" t="str">
        <f t="shared" si="2"/>
        <v/>
      </c>
      <c r="T40" s="388" t="str">
        <f t="shared" si="3"/>
        <v/>
      </c>
      <c r="U40" s="388" t="str">
        <f t="shared" si="4"/>
        <v/>
      </c>
      <c r="V40" s="342">
        <v>15</v>
      </c>
      <c r="W40" s="343">
        <v>135</v>
      </c>
      <c r="X40" s="343" t="s">
        <v>584</v>
      </c>
      <c r="Y40" s="349" t="s">
        <v>441</v>
      </c>
      <c r="Z40" s="343">
        <v>3</v>
      </c>
      <c r="AA40" s="343">
        <v>2</v>
      </c>
      <c r="AB40" s="343">
        <v>1</v>
      </c>
      <c r="AC40" s="343">
        <v>1</v>
      </c>
      <c r="AD40" s="343">
        <v>2</v>
      </c>
      <c r="AE40" s="343">
        <v>0</v>
      </c>
      <c r="AF40" s="343">
        <v>0</v>
      </c>
      <c r="AG40" s="343">
        <v>0</v>
      </c>
      <c r="AH40" s="343">
        <v>2</v>
      </c>
      <c r="AI40" s="343">
        <v>2</v>
      </c>
      <c r="AJ40" s="343">
        <v>1</v>
      </c>
      <c r="AK40" s="352">
        <v>14</v>
      </c>
      <c r="AL40" s="346" t="s">
        <v>613</v>
      </c>
      <c r="AM40" s="340" t="s">
        <v>600</v>
      </c>
      <c r="AN40" s="347" t="s">
        <v>588</v>
      </c>
      <c r="AO40" s="278"/>
      <c r="AP40" s="278"/>
      <c r="AQ40" s="278"/>
      <c r="AR40" s="278"/>
      <c r="AS40" s="278"/>
      <c r="AT40" s="278"/>
      <c r="AU40" s="278"/>
    </row>
    <row r="41" spans="1:47" x14ac:dyDescent="0.25">
      <c r="A41" s="306" t="s">
        <v>580</v>
      </c>
      <c r="B41" s="307" t="s">
        <v>644</v>
      </c>
      <c r="C41" s="308"/>
      <c r="D41" s="309">
        <v>0</v>
      </c>
      <c r="E41" s="309">
        <v>10465</v>
      </c>
      <c r="F41" s="309">
        <v>10465</v>
      </c>
      <c r="G41" s="308" t="s">
        <v>583</v>
      </c>
      <c r="H41" s="310">
        <v>21</v>
      </c>
      <c r="I41" s="311">
        <v>2.0066889632107023</v>
      </c>
      <c r="J41" s="311"/>
      <c r="K41" s="312">
        <v>100</v>
      </c>
      <c r="L41" s="372" t="str">
        <f t="shared" si="5"/>
        <v/>
      </c>
      <c r="M41" s="372" t="str">
        <f t="shared" si="0"/>
        <v/>
      </c>
      <c r="N41" s="330">
        <v>0.1</v>
      </c>
      <c r="O41" s="382">
        <f t="shared" si="1"/>
        <v>0.1</v>
      </c>
      <c r="P41" s="331">
        <v>0</v>
      </c>
      <c r="Q41" s="396" t="str">
        <f t="shared" si="6"/>
        <v/>
      </c>
      <c r="R41" s="331">
        <v>0</v>
      </c>
      <c r="S41" s="387" t="str">
        <f t="shared" si="2"/>
        <v/>
      </c>
      <c r="T41" s="388" t="str">
        <f t="shared" si="3"/>
        <v/>
      </c>
      <c r="U41" s="388" t="str">
        <f t="shared" si="4"/>
        <v/>
      </c>
      <c r="V41" s="342">
        <v>10</v>
      </c>
      <c r="W41" s="343">
        <v>90</v>
      </c>
      <c r="X41" s="343" t="s">
        <v>584</v>
      </c>
      <c r="Y41" s="349">
        <v>2</v>
      </c>
      <c r="Z41" s="343">
        <v>2</v>
      </c>
      <c r="AA41" s="343">
        <v>2</v>
      </c>
      <c r="AB41" s="343">
        <v>1</v>
      </c>
      <c r="AC41" s="343">
        <v>1</v>
      </c>
      <c r="AD41" s="343">
        <v>2</v>
      </c>
      <c r="AE41" s="343">
        <v>0</v>
      </c>
      <c r="AF41" s="343">
        <v>0</v>
      </c>
      <c r="AG41" s="343">
        <v>0</v>
      </c>
      <c r="AH41" s="343">
        <v>2</v>
      </c>
      <c r="AI41" s="343">
        <v>2</v>
      </c>
      <c r="AJ41" s="343">
        <v>2</v>
      </c>
      <c r="AK41" s="352">
        <v>14</v>
      </c>
      <c r="AL41" s="346" t="s">
        <v>630</v>
      </c>
      <c r="AM41" s="340" t="s">
        <v>600</v>
      </c>
      <c r="AN41" s="347" t="s">
        <v>588</v>
      </c>
      <c r="AO41" s="278"/>
      <c r="AP41" s="278"/>
      <c r="AQ41" s="278"/>
      <c r="AR41" s="278"/>
      <c r="AS41" s="278"/>
      <c r="AT41" s="278"/>
      <c r="AU41" s="278"/>
    </row>
    <row r="42" spans="1:47" x14ac:dyDescent="0.25">
      <c r="A42" s="306" t="s">
        <v>580</v>
      </c>
      <c r="B42" s="307" t="s">
        <v>645</v>
      </c>
      <c r="C42" s="308" t="s">
        <v>582</v>
      </c>
      <c r="D42" s="309">
        <v>80</v>
      </c>
      <c r="E42" s="309">
        <v>5000</v>
      </c>
      <c r="F42" s="309">
        <v>4920</v>
      </c>
      <c r="G42" s="308" t="s">
        <v>583</v>
      </c>
      <c r="H42" s="310">
        <v>7</v>
      </c>
      <c r="I42" s="311">
        <v>1.4227642276422765</v>
      </c>
      <c r="J42" s="311"/>
      <c r="K42" s="312">
        <v>100</v>
      </c>
      <c r="L42" s="372">
        <f t="shared" si="5"/>
        <v>100</v>
      </c>
      <c r="M42" s="372">
        <f t="shared" si="0"/>
        <v>100</v>
      </c>
      <c r="N42" s="330">
        <v>0.25</v>
      </c>
      <c r="O42" s="382">
        <f t="shared" ref="O42:O73" si="7">V42/K42</f>
        <v>0.27</v>
      </c>
      <c r="P42" s="331">
        <v>11</v>
      </c>
      <c r="Q42" s="396">
        <f t="shared" si="6"/>
        <v>0.11</v>
      </c>
      <c r="R42" s="331">
        <v>16</v>
      </c>
      <c r="S42" s="387">
        <f t="shared" si="2"/>
        <v>0.16</v>
      </c>
      <c r="T42" s="388">
        <f t="shared" si="3"/>
        <v>27</v>
      </c>
      <c r="U42" s="388">
        <f t="shared" si="4"/>
        <v>27</v>
      </c>
      <c r="V42" s="342">
        <v>27</v>
      </c>
      <c r="W42" s="343">
        <v>73</v>
      </c>
      <c r="X42" s="343" t="s">
        <v>584</v>
      </c>
      <c r="Y42" s="349" t="s">
        <v>594</v>
      </c>
      <c r="Z42" s="343">
        <v>4</v>
      </c>
      <c r="AA42" s="343">
        <v>2</v>
      </c>
      <c r="AB42" s="343">
        <v>0</v>
      </c>
      <c r="AC42" s="343">
        <v>2</v>
      </c>
      <c r="AD42" s="343">
        <v>1</v>
      </c>
      <c r="AE42" s="343">
        <v>0</v>
      </c>
      <c r="AF42" s="343">
        <v>0</v>
      </c>
      <c r="AG42" s="343">
        <v>0</v>
      </c>
      <c r="AH42" s="343">
        <v>1</v>
      </c>
      <c r="AI42" s="343">
        <v>2</v>
      </c>
      <c r="AJ42" s="343">
        <v>2</v>
      </c>
      <c r="AK42" s="352">
        <v>14</v>
      </c>
      <c r="AL42" s="346" t="s">
        <v>603</v>
      </c>
      <c r="AM42" s="340" t="s">
        <v>596</v>
      </c>
      <c r="AN42" s="347" t="s">
        <v>588</v>
      </c>
      <c r="AO42" s="278"/>
      <c r="AP42" s="278"/>
      <c r="AQ42" s="278"/>
      <c r="AR42" s="278"/>
      <c r="AS42" s="278"/>
      <c r="AT42" s="278"/>
      <c r="AU42" s="278"/>
    </row>
    <row r="43" spans="1:47" x14ac:dyDescent="0.25">
      <c r="A43" s="306" t="s">
        <v>580</v>
      </c>
      <c r="B43" s="307" t="s">
        <v>646</v>
      </c>
      <c r="C43" s="308"/>
      <c r="D43" s="309">
        <v>0</v>
      </c>
      <c r="E43" s="309">
        <v>800</v>
      </c>
      <c r="F43" s="309">
        <v>800</v>
      </c>
      <c r="G43" s="308" t="s">
        <v>583</v>
      </c>
      <c r="H43" s="310">
        <v>6</v>
      </c>
      <c r="I43" s="311">
        <v>7.5</v>
      </c>
      <c r="J43" s="311"/>
      <c r="K43" s="312">
        <v>200</v>
      </c>
      <c r="L43" s="372" t="str">
        <f t="shared" si="5"/>
        <v/>
      </c>
      <c r="M43" s="372" t="str">
        <f t="shared" si="0"/>
        <v/>
      </c>
      <c r="N43" s="330">
        <v>0.1</v>
      </c>
      <c r="O43" s="382">
        <f t="shared" si="7"/>
        <v>0.1</v>
      </c>
      <c r="P43" s="331"/>
      <c r="Q43" s="396" t="str">
        <f t="shared" si="6"/>
        <v/>
      </c>
      <c r="R43" s="331"/>
      <c r="S43" s="387" t="str">
        <f t="shared" si="2"/>
        <v/>
      </c>
      <c r="T43" s="388" t="str">
        <f t="shared" si="3"/>
        <v/>
      </c>
      <c r="U43" s="388" t="str">
        <f t="shared" si="4"/>
        <v/>
      </c>
      <c r="V43" s="342">
        <v>20</v>
      </c>
      <c r="W43" s="343">
        <v>180</v>
      </c>
      <c r="X43" s="343" t="s">
        <v>584</v>
      </c>
      <c r="Y43" s="349" t="s">
        <v>441</v>
      </c>
      <c r="Z43" s="343">
        <v>3</v>
      </c>
      <c r="AA43" s="343">
        <v>1</v>
      </c>
      <c r="AB43" s="343">
        <v>1</v>
      </c>
      <c r="AC43" s="343">
        <v>0</v>
      </c>
      <c r="AD43" s="343">
        <v>4</v>
      </c>
      <c r="AE43" s="343">
        <v>0</v>
      </c>
      <c r="AF43" s="343">
        <v>0</v>
      </c>
      <c r="AG43" s="343">
        <v>0</v>
      </c>
      <c r="AH43" s="343">
        <v>2</v>
      </c>
      <c r="AI43" s="343">
        <v>2</v>
      </c>
      <c r="AJ43" s="343">
        <v>1</v>
      </c>
      <c r="AK43" s="352">
        <v>14</v>
      </c>
      <c r="AL43" s="346" t="s">
        <v>647</v>
      </c>
      <c r="AM43" s="340" t="s">
        <v>600</v>
      </c>
      <c r="AN43" s="347" t="s">
        <v>588</v>
      </c>
      <c r="AO43" s="278"/>
      <c r="AP43" s="278"/>
      <c r="AQ43" s="278"/>
      <c r="AR43" s="278"/>
      <c r="AS43" s="278"/>
      <c r="AT43" s="278"/>
      <c r="AU43" s="278"/>
    </row>
    <row r="44" spans="1:47" x14ac:dyDescent="0.25">
      <c r="A44" s="306" t="s">
        <v>580</v>
      </c>
      <c r="B44" s="307" t="s">
        <v>648</v>
      </c>
      <c r="C44" s="308"/>
      <c r="D44" s="309">
        <v>3757</v>
      </c>
      <c r="E44" s="309">
        <v>5689</v>
      </c>
      <c r="F44" s="309">
        <v>1932</v>
      </c>
      <c r="G44" s="308" t="s">
        <v>583</v>
      </c>
      <c r="H44" s="310">
        <v>13</v>
      </c>
      <c r="I44" s="311">
        <v>6.7287784679089029</v>
      </c>
      <c r="J44" s="311"/>
      <c r="K44" s="312">
        <v>200</v>
      </c>
      <c r="L44" s="372" t="str">
        <f t="shared" si="5"/>
        <v/>
      </c>
      <c r="M44" s="372" t="str">
        <f t="shared" si="0"/>
        <v/>
      </c>
      <c r="N44" s="330">
        <v>0.1</v>
      </c>
      <c r="O44" s="382">
        <f t="shared" si="7"/>
        <v>0.1</v>
      </c>
      <c r="P44" s="331"/>
      <c r="Q44" s="396" t="str">
        <f t="shared" si="6"/>
        <v/>
      </c>
      <c r="R44" s="331"/>
      <c r="S44" s="387" t="str">
        <f t="shared" si="2"/>
        <v/>
      </c>
      <c r="T44" s="388" t="str">
        <f t="shared" si="3"/>
        <v/>
      </c>
      <c r="U44" s="388" t="str">
        <f t="shared" si="4"/>
        <v/>
      </c>
      <c r="V44" s="342">
        <v>20</v>
      </c>
      <c r="W44" s="343">
        <v>180</v>
      </c>
      <c r="X44" s="343" t="s">
        <v>584</v>
      </c>
      <c r="Y44" s="349" t="s">
        <v>441</v>
      </c>
      <c r="Z44" s="343">
        <v>3</v>
      </c>
      <c r="AA44" s="343">
        <v>2</v>
      </c>
      <c r="AB44" s="343">
        <v>1</v>
      </c>
      <c r="AC44" s="343">
        <v>2</v>
      </c>
      <c r="AD44" s="343">
        <v>3</v>
      </c>
      <c r="AE44" s="343">
        <v>0</v>
      </c>
      <c r="AF44" s="343">
        <v>0</v>
      </c>
      <c r="AG44" s="343">
        <v>0</v>
      </c>
      <c r="AH44" s="343">
        <v>0</v>
      </c>
      <c r="AI44" s="343">
        <v>2</v>
      </c>
      <c r="AJ44" s="343">
        <v>1</v>
      </c>
      <c r="AK44" s="352">
        <v>14</v>
      </c>
      <c r="AL44" s="346" t="s">
        <v>649</v>
      </c>
      <c r="AM44" s="340" t="s">
        <v>600</v>
      </c>
      <c r="AN44" s="347" t="s">
        <v>588</v>
      </c>
      <c r="AO44" s="278"/>
      <c r="AP44" s="278"/>
      <c r="AQ44" s="278"/>
      <c r="AR44" s="278"/>
      <c r="AS44" s="278"/>
      <c r="AT44" s="278"/>
      <c r="AU44" s="278"/>
    </row>
    <row r="45" spans="1:47" x14ac:dyDescent="0.25">
      <c r="A45" s="306" t="s">
        <v>580</v>
      </c>
      <c r="B45" s="307" t="s">
        <v>650</v>
      </c>
      <c r="C45" s="308"/>
      <c r="D45" s="309">
        <v>930</v>
      </c>
      <c r="E45" s="309">
        <v>7047</v>
      </c>
      <c r="F45" s="309">
        <v>6117</v>
      </c>
      <c r="G45" s="308" t="s">
        <v>583</v>
      </c>
      <c r="H45" s="310">
        <v>28</v>
      </c>
      <c r="I45" s="311">
        <v>4.5774072257642633</v>
      </c>
      <c r="J45" s="311"/>
      <c r="K45" s="312">
        <v>200</v>
      </c>
      <c r="L45" s="372" t="str">
        <f t="shared" si="5"/>
        <v/>
      </c>
      <c r="M45" s="372" t="str">
        <f t="shared" si="0"/>
        <v/>
      </c>
      <c r="N45" s="330">
        <v>0.1</v>
      </c>
      <c r="O45" s="382">
        <f t="shared" si="7"/>
        <v>0.1</v>
      </c>
      <c r="P45" s="331"/>
      <c r="Q45" s="396" t="str">
        <f t="shared" si="6"/>
        <v/>
      </c>
      <c r="R45" s="331"/>
      <c r="S45" s="387" t="str">
        <f t="shared" si="2"/>
        <v/>
      </c>
      <c r="T45" s="388" t="str">
        <f t="shared" si="3"/>
        <v/>
      </c>
      <c r="U45" s="388" t="str">
        <f t="shared" si="4"/>
        <v/>
      </c>
      <c r="V45" s="342">
        <v>20</v>
      </c>
      <c r="W45" s="343">
        <v>180</v>
      </c>
      <c r="X45" s="343" t="s">
        <v>584</v>
      </c>
      <c r="Y45" s="349" t="s">
        <v>598</v>
      </c>
      <c r="Z45" s="343">
        <v>3</v>
      </c>
      <c r="AA45" s="343">
        <v>1</v>
      </c>
      <c r="AB45" s="343">
        <v>1</v>
      </c>
      <c r="AC45" s="343">
        <v>0</v>
      </c>
      <c r="AD45" s="343">
        <v>3</v>
      </c>
      <c r="AE45" s="343">
        <v>0</v>
      </c>
      <c r="AF45" s="343">
        <v>0</v>
      </c>
      <c r="AG45" s="343">
        <v>0</v>
      </c>
      <c r="AH45" s="343">
        <v>2</v>
      </c>
      <c r="AI45" s="343">
        <v>2</v>
      </c>
      <c r="AJ45" s="343">
        <v>2</v>
      </c>
      <c r="AK45" s="352">
        <v>14</v>
      </c>
      <c r="AL45" s="346" t="s">
        <v>651</v>
      </c>
      <c r="AM45" s="340" t="s">
        <v>600</v>
      </c>
      <c r="AN45" s="347" t="s">
        <v>588</v>
      </c>
      <c r="AO45" s="278"/>
      <c r="AP45" s="278"/>
      <c r="AQ45" s="278"/>
      <c r="AR45" s="278"/>
      <c r="AS45" s="278"/>
      <c r="AT45" s="278"/>
      <c r="AU45" s="278"/>
    </row>
    <row r="46" spans="1:47" x14ac:dyDescent="0.25">
      <c r="A46" s="306" t="s">
        <v>580</v>
      </c>
      <c r="B46" s="307" t="s">
        <v>618</v>
      </c>
      <c r="C46" s="308" t="s">
        <v>602</v>
      </c>
      <c r="D46" s="309">
        <v>4120</v>
      </c>
      <c r="E46" s="309">
        <v>11500</v>
      </c>
      <c r="F46" s="309">
        <v>7380</v>
      </c>
      <c r="G46" s="308" t="s">
        <v>583</v>
      </c>
      <c r="H46" s="310">
        <v>6</v>
      </c>
      <c r="I46" s="311">
        <v>0.81300813008130079</v>
      </c>
      <c r="J46" s="311"/>
      <c r="K46" s="312">
        <v>125</v>
      </c>
      <c r="L46" s="372">
        <f t="shared" si="5"/>
        <v>125</v>
      </c>
      <c r="M46" s="372">
        <f t="shared" si="0"/>
        <v>125</v>
      </c>
      <c r="N46" s="330">
        <v>0.16</v>
      </c>
      <c r="O46" s="382">
        <f t="shared" si="7"/>
        <v>0.20799999999999999</v>
      </c>
      <c r="P46" s="331">
        <v>13</v>
      </c>
      <c r="Q46" s="396">
        <f t="shared" si="6"/>
        <v>0.104</v>
      </c>
      <c r="R46" s="331">
        <v>13</v>
      </c>
      <c r="S46" s="387">
        <f t="shared" si="2"/>
        <v>0.104</v>
      </c>
      <c r="T46" s="388">
        <f t="shared" si="3"/>
        <v>26</v>
      </c>
      <c r="U46" s="388">
        <f t="shared" si="4"/>
        <v>26</v>
      </c>
      <c r="V46" s="342">
        <v>26</v>
      </c>
      <c r="W46" s="343">
        <v>99</v>
      </c>
      <c r="X46" s="343" t="s">
        <v>584</v>
      </c>
      <c r="Y46" s="349" t="s">
        <v>443</v>
      </c>
      <c r="Z46" s="343">
        <v>4</v>
      </c>
      <c r="AA46" s="343">
        <v>2</v>
      </c>
      <c r="AB46" s="343">
        <v>0</v>
      </c>
      <c r="AC46" s="343">
        <v>1</v>
      </c>
      <c r="AD46" s="343">
        <v>1</v>
      </c>
      <c r="AE46" s="343">
        <v>0</v>
      </c>
      <c r="AF46" s="343">
        <v>0</v>
      </c>
      <c r="AG46" s="343">
        <v>0</v>
      </c>
      <c r="AH46" s="343">
        <v>2</v>
      </c>
      <c r="AI46" s="343">
        <v>2</v>
      </c>
      <c r="AJ46" s="343">
        <v>2</v>
      </c>
      <c r="AK46" s="352">
        <v>14</v>
      </c>
      <c r="AL46" s="346" t="s">
        <v>619</v>
      </c>
      <c r="AM46" s="340" t="s">
        <v>596</v>
      </c>
      <c r="AN46" s="347" t="s">
        <v>588</v>
      </c>
      <c r="AO46" s="278"/>
      <c r="AP46" s="278"/>
      <c r="AQ46" s="278"/>
      <c r="AR46" s="278"/>
      <c r="AS46" s="278"/>
      <c r="AT46" s="278"/>
      <c r="AU46" s="278"/>
    </row>
    <row r="47" spans="1:47" x14ac:dyDescent="0.25">
      <c r="A47" s="306" t="s">
        <v>580</v>
      </c>
      <c r="B47" s="307" t="s">
        <v>652</v>
      </c>
      <c r="C47" s="308" t="s">
        <v>582</v>
      </c>
      <c r="D47" s="309">
        <v>3600</v>
      </c>
      <c r="E47" s="309">
        <v>7790</v>
      </c>
      <c r="F47" s="309">
        <v>4190</v>
      </c>
      <c r="G47" s="308" t="s">
        <v>583</v>
      </c>
      <c r="H47" s="310">
        <v>1</v>
      </c>
      <c r="I47" s="311">
        <v>0.23866348448687352</v>
      </c>
      <c r="J47" s="311">
        <v>0</v>
      </c>
      <c r="K47" s="312">
        <v>133</v>
      </c>
      <c r="L47" s="372" t="str">
        <f t="shared" si="5"/>
        <v/>
      </c>
      <c r="M47" s="372" t="str">
        <f t="shared" si="0"/>
        <v/>
      </c>
      <c r="N47" s="330">
        <v>0.15</v>
      </c>
      <c r="O47" s="382">
        <f t="shared" si="7"/>
        <v>0.15037593984962405</v>
      </c>
      <c r="P47" s="331">
        <v>0</v>
      </c>
      <c r="Q47" s="396" t="str">
        <f t="shared" si="6"/>
        <v/>
      </c>
      <c r="R47" s="331">
        <v>0</v>
      </c>
      <c r="S47" s="387" t="str">
        <f t="shared" si="2"/>
        <v/>
      </c>
      <c r="T47" s="388" t="str">
        <f t="shared" si="3"/>
        <v/>
      </c>
      <c r="U47" s="388" t="str">
        <f t="shared" si="4"/>
        <v/>
      </c>
      <c r="V47" s="342">
        <v>20</v>
      </c>
      <c r="W47" s="343">
        <v>113</v>
      </c>
      <c r="X47" s="343" t="s">
        <v>584</v>
      </c>
      <c r="Y47" s="344" t="s">
        <v>585</v>
      </c>
      <c r="Z47" s="343">
        <v>3</v>
      </c>
      <c r="AA47" s="343">
        <v>2</v>
      </c>
      <c r="AB47" s="343">
        <v>1</v>
      </c>
      <c r="AC47" s="343">
        <v>2</v>
      </c>
      <c r="AD47" s="343">
        <v>0</v>
      </c>
      <c r="AE47" s="343">
        <v>0</v>
      </c>
      <c r="AF47" s="343">
        <v>0</v>
      </c>
      <c r="AG47" s="343">
        <v>0</v>
      </c>
      <c r="AH47" s="343">
        <v>2</v>
      </c>
      <c r="AI47" s="343">
        <v>2</v>
      </c>
      <c r="AJ47" s="343">
        <v>2</v>
      </c>
      <c r="AK47" s="352">
        <v>14</v>
      </c>
      <c r="AL47" s="346" t="s">
        <v>590</v>
      </c>
      <c r="AM47" s="340" t="s">
        <v>653</v>
      </c>
      <c r="AN47" s="347" t="s">
        <v>588</v>
      </c>
      <c r="AO47" s="278"/>
      <c r="AP47" s="278"/>
      <c r="AQ47" s="278"/>
      <c r="AR47" s="278"/>
      <c r="AS47" s="278"/>
      <c r="AT47" s="278"/>
      <c r="AU47" s="278"/>
    </row>
    <row r="48" spans="1:47" x14ac:dyDescent="0.25">
      <c r="A48" s="306" t="s">
        <v>580</v>
      </c>
      <c r="B48" s="307" t="s">
        <v>654</v>
      </c>
      <c r="C48" s="308" t="s">
        <v>582</v>
      </c>
      <c r="D48" s="309">
        <v>350</v>
      </c>
      <c r="E48" s="309">
        <v>14000</v>
      </c>
      <c r="F48" s="309">
        <v>13650</v>
      </c>
      <c r="G48" s="308" t="s">
        <v>583</v>
      </c>
      <c r="H48" s="310">
        <v>26</v>
      </c>
      <c r="I48" s="311">
        <v>1.9047619047619049</v>
      </c>
      <c r="J48" s="311"/>
      <c r="K48" s="312">
        <v>137</v>
      </c>
      <c r="L48" s="372">
        <f t="shared" si="5"/>
        <v>137</v>
      </c>
      <c r="M48" s="372" t="str">
        <f t="shared" si="0"/>
        <v/>
      </c>
      <c r="N48" s="330">
        <v>0.04</v>
      </c>
      <c r="O48" s="382">
        <f t="shared" si="7"/>
        <v>8.0291970802919707E-2</v>
      </c>
      <c r="P48" s="331">
        <v>11</v>
      </c>
      <c r="Q48" s="396">
        <f t="shared" si="6"/>
        <v>8.0291970802919707E-2</v>
      </c>
      <c r="R48" s="331">
        <v>0</v>
      </c>
      <c r="S48" s="387" t="str">
        <f t="shared" si="2"/>
        <v/>
      </c>
      <c r="T48" s="388">
        <f t="shared" si="3"/>
        <v>11</v>
      </c>
      <c r="U48" s="388" t="str">
        <f t="shared" si="4"/>
        <v/>
      </c>
      <c r="V48" s="342">
        <v>11</v>
      </c>
      <c r="W48" s="343">
        <v>126</v>
      </c>
      <c r="X48" s="343" t="s">
        <v>584</v>
      </c>
      <c r="Y48" s="344">
        <v>5</v>
      </c>
      <c r="Z48" s="343">
        <v>3</v>
      </c>
      <c r="AA48" s="343">
        <v>2</v>
      </c>
      <c r="AB48" s="343">
        <v>1</v>
      </c>
      <c r="AC48" s="343">
        <v>1</v>
      </c>
      <c r="AD48" s="343">
        <v>2</v>
      </c>
      <c r="AE48" s="343">
        <v>0</v>
      </c>
      <c r="AF48" s="343">
        <v>0</v>
      </c>
      <c r="AG48" s="343">
        <v>0</v>
      </c>
      <c r="AH48" s="343">
        <v>1</v>
      </c>
      <c r="AI48" s="343">
        <v>2</v>
      </c>
      <c r="AJ48" s="343">
        <v>2</v>
      </c>
      <c r="AK48" s="352">
        <v>14</v>
      </c>
      <c r="AL48" s="346" t="s">
        <v>655</v>
      </c>
      <c r="AM48" s="340" t="s">
        <v>596</v>
      </c>
      <c r="AN48" s="347" t="s">
        <v>588</v>
      </c>
      <c r="AO48" s="278"/>
      <c r="AP48" s="278"/>
      <c r="AQ48" s="278"/>
      <c r="AR48" s="278"/>
      <c r="AS48" s="278"/>
      <c r="AT48" s="278"/>
      <c r="AU48" s="278"/>
    </row>
    <row r="49" spans="1:47" x14ac:dyDescent="0.25">
      <c r="A49" s="306" t="s">
        <v>580</v>
      </c>
      <c r="B49" s="307" t="s">
        <v>656</v>
      </c>
      <c r="C49" s="308" t="s">
        <v>582</v>
      </c>
      <c r="D49" s="309">
        <v>7350</v>
      </c>
      <c r="E49" s="309">
        <v>8300</v>
      </c>
      <c r="F49" s="309">
        <v>950</v>
      </c>
      <c r="G49" s="308" t="s">
        <v>583</v>
      </c>
      <c r="H49" s="310">
        <v>0</v>
      </c>
      <c r="I49" s="311">
        <v>0</v>
      </c>
      <c r="J49" s="311"/>
      <c r="K49" s="312">
        <v>200</v>
      </c>
      <c r="L49" s="372">
        <f t="shared" si="5"/>
        <v>200</v>
      </c>
      <c r="M49" s="372">
        <f t="shared" si="0"/>
        <v>200</v>
      </c>
      <c r="N49" s="330">
        <v>0.1</v>
      </c>
      <c r="O49" s="382">
        <f t="shared" si="7"/>
        <v>0.22</v>
      </c>
      <c r="P49" s="331">
        <v>26</v>
      </c>
      <c r="Q49" s="396">
        <f t="shared" si="6"/>
        <v>0.13</v>
      </c>
      <c r="R49" s="331">
        <v>18</v>
      </c>
      <c r="S49" s="387">
        <f t="shared" si="2"/>
        <v>0.09</v>
      </c>
      <c r="T49" s="388">
        <f t="shared" si="3"/>
        <v>44</v>
      </c>
      <c r="U49" s="388">
        <f t="shared" si="4"/>
        <v>44</v>
      </c>
      <c r="V49" s="342">
        <v>44</v>
      </c>
      <c r="W49" s="343">
        <v>156</v>
      </c>
      <c r="X49" s="343" t="s">
        <v>584</v>
      </c>
      <c r="Y49" s="349" t="s">
        <v>594</v>
      </c>
      <c r="Z49" s="343">
        <v>4</v>
      </c>
      <c r="AA49" s="343">
        <v>2</v>
      </c>
      <c r="AB49" s="343">
        <v>1</v>
      </c>
      <c r="AC49" s="343">
        <v>1</v>
      </c>
      <c r="AD49" s="343">
        <v>0</v>
      </c>
      <c r="AE49" s="343">
        <v>0</v>
      </c>
      <c r="AF49" s="343">
        <v>0</v>
      </c>
      <c r="AG49" s="343">
        <v>0</v>
      </c>
      <c r="AH49" s="343">
        <v>2</v>
      </c>
      <c r="AI49" s="343">
        <v>2</v>
      </c>
      <c r="AJ49" s="343">
        <v>2</v>
      </c>
      <c r="AK49" s="352">
        <v>14</v>
      </c>
      <c r="AL49" s="346" t="s">
        <v>599</v>
      </c>
      <c r="AM49" s="340" t="s">
        <v>657</v>
      </c>
      <c r="AN49" s="347"/>
      <c r="AO49" s="278"/>
      <c r="AP49" s="278"/>
      <c r="AQ49" s="278"/>
      <c r="AR49" s="278"/>
      <c r="AS49" s="278"/>
      <c r="AT49" s="278"/>
      <c r="AU49" s="278"/>
    </row>
    <row r="50" spans="1:47" x14ac:dyDescent="0.25">
      <c r="A50" s="306" t="s">
        <v>580</v>
      </c>
      <c r="B50" s="307" t="s">
        <v>658</v>
      </c>
      <c r="C50" s="308"/>
      <c r="D50" s="309">
        <v>8980</v>
      </c>
      <c r="E50" s="309">
        <v>12410</v>
      </c>
      <c r="F50" s="309">
        <v>3430</v>
      </c>
      <c r="G50" s="308" t="s">
        <v>583</v>
      </c>
      <c r="H50" s="310">
        <v>6</v>
      </c>
      <c r="I50" s="311">
        <v>1.749271137026239</v>
      </c>
      <c r="J50" s="311"/>
      <c r="K50" s="312">
        <v>169</v>
      </c>
      <c r="L50" s="372" t="str">
        <f t="shared" si="5"/>
        <v/>
      </c>
      <c r="M50" s="372">
        <f t="shared" si="0"/>
        <v>169</v>
      </c>
      <c r="N50" s="330">
        <v>0.1</v>
      </c>
      <c r="O50" s="382">
        <f t="shared" si="7"/>
        <v>0.10059171597633136</v>
      </c>
      <c r="P50" s="331"/>
      <c r="Q50" s="396" t="str">
        <f t="shared" si="6"/>
        <v/>
      </c>
      <c r="R50" s="331" t="s">
        <v>659</v>
      </c>
      <c r="S50" s="387"/>
      <c r="T50" s="388" t="str">
        <f t="shared" si="3"/>
        <v/>
      </c>
      <c r="U50" s="388">
        <f t="shared" si="4"/>
        <v>17</v>
      </c>
      <c r="V50" s="342">
        <v>17</v>
      </c>
      <c r="W50" s="343">
        <v>152</v>
      </c>
      <c r="X50" s="343" t="s">
        <v>584</v>
      </c>
      <c r="Y50" s="349" t="s">
        <v>441</v>
      </c>
      <c r="Z50" s="343">
        <v>3</v>
      </c>
      <c r="AA50" s="343">
        <v>2</v>
      </c>
      <c r="AB50" s="343">
        <v>1</v>
      </c>
      <c r="AC50" s="343">
        <v>2</v>
      </c>
      <c r="AD50" s="343">
        <v>2</v>
      </c>
      <c r="AE50" s="343">
        <v>0</v>
      </c>
      <c r="AF50" s="343">
        <v>0</v>
      </c>
      <c r="AG50" s="343">
        <v>0</v>
      </c>
      <c r="AH50" s="343">
        <v>1</v>
      </c>
      <c r="AI50" s="343">
        <v>2</v>
      </c>
      <c r="AJ50" s="343">
        <v>1</v>
      </c>
      <c r="AK50" s="352">
        <v>14</v>
      </c>
      <c r="AL50" s="346" t="s">
        <v>660</v>
      </c>
      <c r="AM50" s="340" t="s">
        <v>600</v>
      </c>
      <c r="AN50" s="347" t="s">
        <v>588</v>
      </c>
      <c r="AO50" s="278"/>
      <c r="AP50" s="278"/>
      <c r="AQ50" s="278"/>
      <c r="AR50" s="278"/>
      <c r="AS50" s="278"/>
      <c r="AT50" s="278"/>
      <c r="AU50" s="278"/>
    </row>
    <row r="51" spans="1:47" x14ac:dyDescent="0.25">
      <c r="A51" s="306" t="s">
        <v>580</v>
      </c>
      <c r="B51" s="307" t="s">
        <v>661</v>
      </c>
      <c r="C51" s="308" t="s">
        <v>582</v>
      </c>
      <c r="D51" s="309">
        <v>0</v>
      </c>
      <c r="E51" s="309">
        <v>2700</v>
      </c>
      <c r="F51" s="309">
        <v>2700</v>
      </c>
      <c r="G51" s="308" t="s">
        <v>583</v>
      </c>
      <c r="H51" s="310">
        <v>6</v>
      </c>
      <c r="I51" s="311">
        <v>2.2222222222222223</v>
      </c>
      <c r="J51" s="311"/>
      <c r="K51" s="312">
        <v>90</v>
      </c>
      <c r="L51" s="372">
        <f t="shared" si="5"/>
        <v>90</v>
      </c>
      <c r="M51" s="372">
        <f t="shared" si="0"/>
        <v>90</v>
      </c>
      <c r="N51" s="330">
        <v>0.18</v>
      </c>
      <c r="O51" s="382">
        <f t="shared" si="7"/>
        <v>0.28888888888888886</v>
      </c>
      <c r="P51" s="331">
        <v>24</v>
      </c>
      <c r="Q51" s="396">
        <f t="shared" si="6"/>
        <v>0.26666666666666666</v>
      </c>
      <c r="R51" s="331">
        <v>2</v>
      </c>
      <c r="S51" s="387">
        <f t="shared" ref="S51:S82" si="8">IF(R51&gt;0,R51/K51,"")</f>
        <v>2.2222222222222223E-2</v>
      </c>
      <c r="T51" s="388">
        <f t="shared" si="3"/>
        <v>26</v>
      </c>
      <c r="U51" s="388">
        <f t="shared" si="4"/>
        <v>26</v>
      </c>
      <c r="V51" s="342">
        <v>26</v>
      </c>
      <c r="W51" s="343">
        <v>64</v>
      </c>
      <c r="X51" s="343" t="s">
        <v>584</v>
      </c>
      <c r="Y51" s="349" t="s">
        <v>441</v>
      </c>
      <c r="Z51" s="343">
        <v>4</v>
      </c>
      <c r="AA51" s="343">
        <v>2</v>
      </c>
      <c r="AB51" s="343">
        <v>0</v>
      </c>
      <c r="AC51" s="343">
        <v>2</v>
      </c>
      <c r="AD51" s="343">
        <v>2</v>
      </c>
      <c r="AE51" s="343">
        <v>0</v>
      </c>
      <c r="AF51" s="343">
        <v>0</v>
      </c>
      <c r="AG51" s="343">
        <v>0</v>
      </c>
      <c r="AH51" s="343">
        <v>1</v>
      </c>
      <c r="AI51" s="343">
        <v>2</v>
      </c>
      <c r="AJ51" s="343">
        <v>1</v>
      </c>
      <c r="AK51" s="352">
        <v>14</v>
      </c>
      <c r="AL51" s="346" t="s">
        <v>603</v>
      </c>
      <c r="AM51" s="340" t="s">
        <v>600</v>
      </c>
      <c r="AN51" s="347" t="s">
        <v>588</v>
      </c>
      <c r="AO51" s="278"/>
      <c r="AP51" s="278"/>
      <c r="AQ51" s="278"/>
      <c r="AR51" s="278"/>
      <c r="AS51" s="278"/>
      <c r="AT51" s="278"/>
      <c r="AU51" s="278"/>
    </row>
    <row r="52" spans="1:47" x14ac:dyDescent="0.25">
      <c r="A52" s="306" t="s">
        <v>580</v>
      </c>
      <c r="B52" s="307" t="s">
        <v>662</v>
      </c>
      <c r="C52" s="308" t="s">
        <v>582</v>
      </c>
      <c r="D52" s="309">
        <v>0</v>
      </c>
      <c r="E52" s="309">
        <v>6500</v>
      </c>
      <c r="F52" s="309">
        <v>6500</v>
      </c>
      <c r="G52" s="308" t="s">
        <v>583</v>
      </c>
      <c r="H52" s="310">
        <v>7</v>
      </c>
      <c r="I52" s="311">
        <v>1.0769230769230769</v>
      </c>
      <c r="J52" s="311">
        <v>0</v>
      </c>
      <c r="K52" s="312">
        <v>151</v>
      </c>
      <c r="L52" s="372">
        <f t="shared" si="5"/>
        <v>151</v>
      </c>
      <c r="M52" s="372">
        <f t="shared" si="0"/>
        <v>151</v>
      </c>
      <c r="N52" s="330">
        <v>0.28999999999999998</v>
      </c>
      <c r="O52" s="382">
        <f t="shared" si="7"/>
        <v>0.29139072847682118</v>
      </c>
      <c r="P52" s="331">
        <v>8</v>
      </c>
      <c r="Q52" s="396">
        <f t="shared" si="6"/>
        <v>5.2980132450331126E-2</v>
      </c>
      <c r="R52" s="331">
        <v>8</v>
      </c>
      <c r="S52" s="387">
        <f t="shared" si="8"/>
        <v>5.2980132450331126E-2</v>
      </c>
      <c r="T52" s="388">
        <f t="shared" si="3"/>
        <v>44</v>
      </c>
      <c r="U52" s="388">
        <f t="shared" si="4"/>
        <v>44</v>
      </c>
      <c r="V52" s="342">
        <v>44</v>
      </c>
      <c r="W52" s="343">
        <v>107</v>
      </c>
      <c r="X52" s="343" t="s">
        <v>584</v>
      </c>
      <c r="Y52" s="349" t="s">
        <v>598</v>
      </c>
      <c r="Z52" s="343">
        <v>4</v>
      </c>
      <c r="AA52" s="343">
        <v>1</v>
      </c>
      <c r="AB52" s="343">
        <v>1</v>
      </c>
      <c r="AC52" s="343">
        <v>1</v>
      </c>
      <c r="AD52" s="343">
        <v>1</v>
      </c>
      <c r="AE52" s="343">
        <v>0</v>
      </c>
      <c r="AF52" s="343">
        <v>0</v>
      </c>
      <c r="AG52" s="343">
        <v>0</v>
      </c>
      <c r="AH52" s="343">
        <v>2</v>
      </c>
      <c r="AI52" s="343">
        <v>2</v>
      </c>
      <c r="AJ52" s="343">
        <v>2</v>
      </c>
      <c r="AK52" s="352">
        <v>14</v>
      </c>
      <c r="AL52" s="346" t="s">
        <v>663</v>
      </c>
      <c r="AM52" s="340" t="s">
        <v>600</v>
      </c>
      <c r="AN52" s="347" t="s">
        <v>588</v>
      </c>
      <c r="AO52" s="278"/>
      <c r="AP52" s="278"/>
      <c r="AQ52" s="278"/>
      <c r="AR52" s="278"/>
      <c r="AS52" s="278"/>
      <c r="AT52" s="278"/>
      <c r="AU52" s="278"/>
    </row>
    <row r="53" spans="1:47" x14ac:dyDescent="0.25">
      <c r="A53" s="306" t="s">
        <v>580</v>
      </c>
      <c r="B53" s="307" t="s">
        <v>664</v>
      </c>
      <c r="C53" s="308"/>
      <c r="D53" s="309">
        <v>3785</v>
      </c>
      <c r="E53" s="309">
        <v>6624</v>
      </c>
      <c r="F53" s="309">
        <v>2839</v>
      </c>
      <c r="G53" s="308" t="s">
        <v>583</v>
      </c>
      <c r="H53" s="310">
        <v>7</v>
      </c>
      <c r="I53" s="311">
        <v>2.4656569214512154</v>
      </c>
      <c r="J53" s="311"/>
      <c r="K53" s="312">
        <v>384</v>
      </c>
      <c r="L53" s="372" t="str">
        <f t="shared" si="5"/>
        <v/>
      </c>
      <c r="M53" s="372" t="str">
        <f t="shared" si="0"/>
        <v/>
      </c>
      <c r="N53" s="330">
        <v>0.03</v>
      </c>
      <c r="O53" s="382">
        <f t="shared" si="7"/>
        <v>3.125E-2</v>
      </c>
      <c r="P53" s="331">
        <v>0</v>
      </c>
      <c r="Q53" s="396" t="str">
        <f t="shared" si="6"/>
        <v/>
      </c>
      <c r="R53" s="331">
        <v>0</v>
      </c>
      <c r="S53" s="387" t="str">
        <f t="shared" si="8"/>
        <v/>
      </c>
      <c r="T53" s="388" t="str">
        <f t="shared" si="3"/>
        <v/>
      </c>
      <c r="U53" s="388" t="str">
        <f t="shared" si="4"/>
        <v/>
      </c>
      <c r="V53" s="342">
        <v>12</v>
      </c>
      <c r="W53" s="343">
        <v>372</v>
      </c>
      <c r="X53" s="343" t="s">
        <v>584</v>
      </c>
      <c r="Y53" s="349" t="s">
        <v>665</v>
      </c>
      <c r="Z53" s="343">
        <v>3</v>
      </c>
      <c r="AA53" s="343">
        <v>2</v>
      </c>
      <c r="AB53" s="343">
        <v>2</v>
      </c>
      <c r="AC53" s="343">
        <v>2</v>
      </c>
      <c r="AD53" s="343">
        <v>2</v>
      </c>
      <c r="AE53" s="343">
        <v>0</v>
      </c>
      <c r="AF53" s="343">
        <v>0</v>
      </c>
      <c r="AG53" s="343">
        <v>0</v>
      </c>
      <c r="AH53" s="343">
        <v>0</v>
      </c>
      <c r="AI53" s="343">
        <v>2</v>
      </c>
      <c r="AJ53" s="343">
        <v>1</v>
      </c>
      <c r="AK53" s="352">
        <v>14</v>
      </c>
      <c r="AL53" s="346" t="s">
        <v>666</v>
      </c>
      <c r="AM53" s="340" t="s">
        <v>600</v>
      </c>
      <c r="AN53" s="347" t="s">
        <v>588</v>
      </c>
      <c r="AO53" s="278"/>
      <c r="AP53" s="278"/>
      <c r="AQ53" s="278"/>
      <c r="AR53" s="278"/>
      <c r="AS53" s="278"/>
      <c r="AT53" s="278"/>
      <c r="AU53" s="278"/>
    </row>
    <row r="54" spans="1:47" x14ac:dyDescent="0.25">
      <c r="A54" s="306" t="s">
        <v>580</v>
      </c>
      <c r="B54" s="307" t="s">
        <v>667</v>
      </c>
      <c r="C54" s="308" t="s">
        <v>582</v>
      </c>
      <c r="D54" s="309">
        <v>352</v>
      </c>
      <c r="E54" s="309">
        <v>3000</v>
      </c>
      <c r="F54" s="309">
        <v>2648</v>
      </c>
      <c r="G54" s="308" t="s">
        <v>583</v>
      </c>
      <c r="H54" s="310">
        <v>10</v>
      </c>
      <c r="I54" s="311">
        <v>3.7764350453172209</v>
      </c>
      <c r="J54" s="311"/>
      <c r="K54" s="312">
        <v>129</v>
      </c>
      <c r="L54" s="372">
        <f t="shared" si="5"/>
        <v>129</v>
      </c>
      <c r="M54" s="372" t="str">
        <f t="shared" si="0"/>
        <v/>
      </c>
      <c r="N54" s="330">
        <v>0.15</v>
      </c>
      <c r="O54" s="382">
        <f t="shared" si="7"/>
        <v>0.14728682170542637</v>
      </c>
      <c r="P54" s="331">
        <v>6</v>
      </c>
      <c r="Q54" s="396">
        <f t="shared" si="6"/>
        <v>4.6511627906976744E-2</v>
      </c>
      <c r="R54" s="331">
        <v>0</v>
      </c>
      <c r="S54" s="387" t="str">
        <f t="shared" si="8"/>
        <v/>
      </c>
      <c r="T54" s="388">
        <f t="shared" si="3"/>
        <v>19</v>
      </c>
      <c r="U54" s="388" t="str">
        <f t="shared" si="4"/>
        <v/>
      </c>
      <c r="V54" s="342">
        <v>19</v>
      </c>
      <c r="W54" s="343">
        <v>110</v>
      </c>
      <c r="X54" s="343" t="s">
        <v>584</v>
      </c>
      <c r="Y54" s="349" t="s">
        <v>594</v>
      </c>
      <c r="Z54" s="343">
        <v>3</v>
      </c>
      <c r="AA54" s="343">
        <v>2</v>
      </c>
      <c r="AB54" s="343">
        <v>1</v>
      </c>
      <c r="AC54" s="343">
        <v>1</v>
      </c>
      <c r="AD54" s="343">
        <v>2</v>
      </c>
      <c r="AE54" s="343">
        <v>0</v>
      </c>
      <c r="AF54" s="343">
        <v>0</v>
      </c>
      <c r="AG54" s="343">
        <v>0</v>
      </c>
      <c r="AH54" s="343">
        <v>1</v>
      </c>
      <c r="AI54" s="343">
        <v>2</v>
      </c>
      <c r="AJ54" s="343">
        <v>2</v>
      </c>
      <c r="AK54" s="352">
        <v>14</v>
      </c>
      <c r="AL54" s="346" t="s">
        <v>668</v>
      </c>
      <c r="AM54" s="340" t="s">
        <v>596</v>
      </c>
      <c r="AN54" s="347" t="s">
        <v>588</v>
      </c>
      <c r="AO54" s="278"/>
      <c r="AP54" s="278"/>
      <c r="AQ54" s="278"/>
      <c r="AR54" s="278"/>
      <c r="AS54" s="278"/>
      <c r="AT54" s="278"/>
      <c r="AU54" s="278"/>
    </row>
    <row r="55" spans="1:47" x14ac:dyDescent="0.25">
      <c r="A55" s="306" t="s">
        <v>580</v>
      </c>
      <c r="B55" s="307" t="s">
        <v>669</v>
      </c>
      <c r="C55" s="308"/>
      <c r="D55" s="309">
        <v>0</v>
      </c>
      <c r="E55" s="309">
        <v>3212</v>
      </c>
      <c r="F55" s="309">
        <v>3212</v>
      </c>
      <c r="G55" s="308" t="s">
        <v>583</v>
      </c>
      <c r="H55" s="310">
        <v>14</v>
      </c>
      <c r="I55" s="311">
        <v>4.3586550435865501</v>
      </c>
      <c r="J55" s="311"/>
      <c r="K55" s="312">
        <v>250</v>
      </c>
      <c r="L55" s="372" t="str">
        <f t="shared" si="5"/>
        <v/>
      </c>
      <c r="M55" s="372" t="str">
        <f t="shared" si="0"/>
        <v/>
      </c>
      <c r="N55" s="330">
        <v>0.1</v>
      </c>
      <c r="O55" s="382">
        <f t="shared" si="7"/>
        <v>0.1</v>
      </c>
      <c r="P55" s="331"/>
      <c r="Q55" s="396" t="str">
        <f t="shared" si="6"/>
        <v/>
      </c>
      <c r="R55" s="331"/>
      <c r="S55" s="387" t="str">
        <f t="shared" si="8"/>
        <v/>
      </c>
      <c r="T55" s="388" t="str">
        <f t="shared" si="3"/>
        <v/>
      </c>
      <c r="U55" s="388" t="str">
        <f t="shared" si="4"/>
        <v/>
      </c>
      <c r="V55" s="342">
        <v>25</v>
      </c>
      <c r="W55" s="343">
        <v>225</v>
      </c>
      <c r="X55" s="343" t="s">
        <v>584</v>
      </c>
      <c r="Y55" s="349" t="s">
        <v>585</v>
      </c>
      <c r="Z55" s="343">
        <v>3</v>
      </c>
      <c r="AA55" s="343">
        <v>2</v>
      </c>
      <c r="AB55" s="343">
        <v>1</v>
      </c>
      <c r="AC55" s="343">
        <v>2</v>
      </c>
      <c r="AD55" s="343">
        <v>2</v>
      </c>
      <c r="AE55" s="343">
        <v>0</v>
      </c>
      <c r="AF55" s="343">
        <v>0</v>
      </c>
      <c r="AG55" s="343">
        <v>0</v>
      </c>
      <c r="AH55" s="343">
        <v>0</v>
      </c>
      <c r="AI55" s="343">
        <v>2</v>
      </c>
      <c r="AJ55" s="343">
        <v>2</v>
      </c>
      <c r="AK55" s="352">
        <v>14</v>
      </c>
      <c r="AL55" s="346" t="s">
        <v>670</v>
      </c>
      <c r="AM55" s="340" t="s">
        <v>596</v>
      </c>
      <c r="AN55" s="347" t="s">
        <v>588</v>
      </c>
      <c r="AO55" s="278"/>
      <c r="AP55" s="278"/>
      <c r="AQ55" s="278"/>
      <c r="AR55" s="278"/>
      <c r="AS55" s="278"/>
      <c r="AT55" s="278"/>
      <c r="AU55" s="278"/>
    </row>
    <row r="56" spans="1:47" x14ac:dyDescent="0.25">
      <c r="A56" s="306" t="s">
        <v>580</v>
      </c>
      <c r="B56" s="307" t="s">
        <v>671</v>
      </c>
      <c r="C56" s="308"/>
      <c r="D56" s="309">
        <v>0</v>
      </c>
      <c r="E56" s="309">
        <v>2877</v>
      </c>
      <c r="F56" s="309">
        <v>2877</v>
      </c>
      <c r="G56" s="308" t="s">
        <v>583</v>
      </c>
      <c r="H56" s="310">
        <v>14</v>
      </c>
      <c r="I56" s="311">
        <v>4.8661800486618008</v>
      </c>
      <c r="J56" s="311"/>
      <c r="K56" s="312">
        <v>120</v>
      </c>
      <c r="L56" s="372" t="str">
        <f t="shared" si="5"/>
        <v/>
      </c>
      <c r="M56" s="372" t="str">
        <f t="shared" si="0"/>
        <v/>
      </c>
      <c r="N56" s="330">
        <v>0.1</v>
      </c>
      <c r="O56" s="382">
        <f t="shared" si="7"/>
        <v>0.1</v>
      </c>
      <c r="P56" s="331"/>
      <c r="Q56" s="396" t="str">
        <f t="shared" si="6"/>
        <v/>
      </c>
      <c r="R56" s="331"/>
      <c r="S56" s="387" t="str">
        <f t="shared" si="8"/>
        <v/>
      </c>
      <c r="T56" s="388" t="str">
        <f t="shared" si="3"/>
        <v/>
      </c>
      <c r="U56" s="388" t="str">
        <f t="shared" si="4"/>
        <v/>
      </c>
      <c r="V56" s="342">
        <v>12</v>
      </c>
      <c r="W56" s="343">
        <v>108</v>
      </c>
      <c r="X56" s="343" t="s">
        <v>584</v>
      </c>
      <c r="Y56" s="349" t="s">
        <v>441</v>
      </c>
      <c r="Z56" s="343">
        <v>3</v>
      </c>
      <c r="AA56" s="343">
        <v>2</v>
      </c>
      <c r="AB56" s="343">
        <v>1</v>
      </c>
      <c r="AC56" s="343">
        <v>2</v>
      </c>
      <c r="AD56" s="343">
        <v>3</v>
      </c>
      <c r="AE56" s="343">
        <v>0</v>
      </c>
      <c r="AF56" s="343">
        <v>0</v>
      </c>
      <c r="AG56" s="343">
        <v>0</v>
      </c>
      <c r="AH56" s="343">
        <v>0</v>
      </c>
      <c r="AI56" s="343">
        <v>2</v>
      </c>
      <c r="AJ56" s="343">
        <v>1</v>
      </c>
      <c r="AK56" s="352">
        <v>14</v>
      </c>
      <c r="AL56" s="346" t="s">
        <v>647</v>
      </c>
      <c r="AM56" s="340" t="s">
        <v>600</v>
      </c>
      <c r="AN56" s="347" t="s">
        <v>588</v>
      </c>
      <c r="AO56" s="278"/>
      <c r="AP56" s="278"/>
      <c r="AQ56" s="278"/>
      <c r="AR56" s="278"/>
      <c r="AS56" s="278"/>
      <c r="AT56" s="278"/>
      <c r="AU56" s="278"/>
    </row>
    <row r="57" spans="1:47" x14ac:dyDescent="0.25">
      <c r="A57" s="306" t="s">
        <v>580</v>
      </c>
      <c r="B57" s="307" t="s">
        <v>672</v>
      </c>
      <c r="C57" s="308" t="s">
        <v>582</v>
      </c>
      <c r="D57" s="309">
        <v>8260</v>
      </c>
      <c r="E57" s="309">
        <v>16340</v>
      </c>
      <c r="F57" s="309">
        <v>8080</v>
      </c>
      <c r="G57" s="308" t="s">
        <v>583</v>
      </c>
      <c r="H57" s="310">
        <v>18</v>
      </c>
      <c r="I57" s="311">
        <v>2.2277227722772275</v>
      </c>
      <c r="J57" s="311"/>
      <c r="K57" s="312">
        <v>200</v>
      </c>
      <c r="L57" s="372">
        <f t="shared" si="5"/>
        <v>200</v>
      </c>
      <c r="M57" s="372" t="str">
        <f t="shared" si="0"/>
        <v/>
      </c>
      <c r="N57" s="330">
        <v>0.1</v>
      </c>
      <c r="O57" s="382">
        <f t="shared" si="7"/>
        <v>0.1</v>
      </c>
      <c r="P57" s="331">
        <v>15</v>
      </c>
      <c r="Q57" s="396">
        <f t="shared" si="6"/>
        <v>7.4999999999999997E-2</v>
      </c>
      <c r="R57" s="331">
        <v>0</v>
      </c>
      <c r="S57" s="387" t="str">
        <f t="shared" si="8"/>
        <v/>
      </c>
      <c r="T57" s="388">
        <f t="shared" si="3"/>
        <v>20</v>
      </c>
      <c r="U57" s="388" t="str">
        <f t="shared" si="4"/>
        <v/>
      </c>
      <c r="V57" s="342">
        <v>20</v>
      </c>
      <c r="W57" s="343">
        <v>180</v>
      </c>
      <c r="X57" s="343" t="s">
        <v>584</v>
      </c>
      <c r="Y57" s="349">
        <v>3</v>
      </c>
      <c r="Z57" s="343">
        <v>3</v>
      </c>
      <c r="AA57" s="343">
        <v>1</v>
      </c>
      <c r="AB57" s="343">
        <v>1</v>
      </c>
      <c r="AC57" s="343">
        <v>1</v>
      </c>
      <c r="AD57" s="343">
        <v>2</v>
      </c>
      <c r="AE57" s="343">
        <v>0</v>
      </c>
      <c r="AF57" s="343">
        <v>0</v>
      </c>
      <c r="AG57" s="343">
        <v>0</v>
      </c>
      <c r="AH57" s="343">
        <v>2</v>
      </c>
      <c r="AI57" s="343">
        <v>2</v>
      </c>
      <c r="AJ57" s="343">
        <v>2</v>
      </c>
      <c r="AK57" s="352">
        <v>14</v>
      </c>
      <c r="AL57" s="346" t="s">
        <v>599</v>
      </c>
      <c r="AM57" s="340" t="s">
        <v>600</v>
      </c>
      <c r="AN57" s="347" t="s">
        <v>588</v>
      </c>
      <c r="AO57" s="278"/>
      <c r="AP57" s="278"/>
      <c r="AQ57" s="278"/>
      <c r="AR57" s="278"/>
      <c r="AS57" s="278"/>
      <c r="AT57" s="278"/>
      <c r="AU57" s="278"/>
    </row>
    <row r="58" spans="1:47" x14ac:dyDescent="0.25">
      <c r="A58" s="306" t="s">
        <v>604</v>
      </c>
      <c r="B58" s="307" t="s">
        <v>673</v>
      </c>
      <c r="C58" s="308"/>
      <c r="D58" s="309">
        <v>2893</v>
      </c>
      <c r="E58" s="309">
        <v>9100</v>
      </c>
      <c r="F58" s="309">
        <v>6207</v>
      </c>
      <c r="G58" s="308" t="s">
        <v>583</v>
      </c>
      <c r="H58" s="310">
        <v>16</v>
      </c>
      <c r="I58" s="311">
        <v>3</v>
      </c>
      <c r="J58" s="311"/>
      <c r="K58" s="312">
        <v>237</v>
      </c>
      <c r="L58" s="372" t="str">
        <f t="shared" si="5"/>
        <v/>
      </c>
      <c r="M58" s="372" t="str">
        <f t="shared" si="0"/>
        <v/>
      </c>
      <c r="N58" s="331"/>
      <c r="O58" s="382">
        <f t="shared" si="7"/>
        <v>8.4388185654008435E-2</v>
      </c>
      <c r="P58" s="331"/>
      <c r="Q58" s="396" t="str">
        <f t="shared" si="6"/>
        <v/>
      </c>
      <c r="R58" s="331"/>
      <c r="S58" s="387" t="str">
        <f t="shared" si="8"/>
        <v/>
      </c>
      <c r="T58" s="388" t="str">
        <f t="shared" si="3"/>
        <v/>
      </c>
      <c r="U58" s="388" t="str">
        <f t="shared" si="4"/>
        <v/>
      </c>
      <c r="V58" s="342">
        <v>20</v>
      </c>
      <c r="W58" s="343"/>
      <c r="X58" s="343" t="s">
        <v>584</v>
      </c>
      <c r="Y58" s="343"/>
      <c r="Z58" s="343">
        <v>3</v>
      </c>
      <c r="AA58" s="343">
        <v>2</v>
      </c>
      <c r="AB58" s="343">
        <v>1</v>
      </c>
      <c r="AC58" s="343">
        <v>1</v>
      </c>
      <c r="AD58" s="343">
        <v>2</v>
      </c>
      <c r="AE58" s="343">
        <v>0</v>
      </c>
      <c r="AF58" s="343">
        <v>0</v>
      </c>
      <c r="AG58" s="343">
        <v>0</v>
      </c>
      <c r="AH58" s="343">
        <v>1</v>
      </c>
      <c r="AI58" s="343">
        <v>2</v>
      </c>
      <c r="AJ58" s="343">
        <v>2</v>
      </c>
      <c r="AK58" s="352">
        <v>14</v>
      </c>
      <c r="AL58" s="343"/>
      <c r="AM58" s="346" t="s">
        <v>674</v>
      </c>
      <c r="AN58" s="347" t="s">
        <v>606</v>
      </c>
      <c r="AO58" s="278"/>
      <c r="AP58" s="278"/>
      <c r="AQ58" s="278"/>
      <c r="AR58" s="278"/>
      <c r="AS58" s="278"/>
      <c r="AT58" s="284"/>
      <c r="AU58" s="285"/>
    </row>
    <row r="59" spans="1:47" x14ac:dyDescent="0.25">
      <c r="A59" s="306" t="s">
        <v>604</v>
      </c>
      <c r="B59" s="307" t="s">
        <v>675</v>
      </c>
      <c r="C59" s="308"/>
      <c r="D59" s="309">
        <v>4220</v>
      </c>
      <c r="E59" s="309">
        <v>7900</v>
      </c>
      <c r="F59" s="309">
        <v>3680</v>
      </c>
      <c r="G59" s="308" t="s">
        <v>583</v>
      </c>
      <c r="H59" s="310">
        <v>6</v>
      </c>
      <c r="I59" s="311">
        <v>2</v>
      </c>
      <c r="J59" s="311"/>
      <c r="K59" s="312">
        <v>214</v>
      </c>
      <c r="L59" s="372" t="str">
        <f t="shared" si="5"/>
        <v/>
      </c>
      <c r="M59" s="372" t="str">
        <f t="shared" si="0"/>
        <v/>
      </c>
      <c r="N59" s="331"/>
      <c r="O59" s="382">
        <f t="shared" si="7"/>
        <v>0.4719626168224299</v>
      </c>
      <c r="P59" s="331"/>
      <c r="Q59" s="396" t="str">
        <f t="shared" si="6"/>
        <v/>
      </c>
      <c r="R59" s="331"/>
      <c r="S59" s="387" t="str">
        <f t="shared" si="8"/>
        <v/>
      </c>
      <c r="T59" s="388" t="str">
        <f t="shared" si="3"/>
        <v/>
      </c>
      <c r="U59" s="388" t="str">
        <f t="shared" si="4"/>
        <v/>
      </c>
      <c r="V59" s="342">
        <v>101</v>
      </c>
      <c r="W59" s="343"/>
      <c r="X59" s="343" t="s">
        <v>584</v>
      </c>
      <c r="Y59" s="343"/>
      <c r="Z59" s="343">
        <v>5</v>
      </c>
      <c r="AA59" s="343">
        <v>1</v>
      </c>
      <c r="AB59" s="343">
        <v>1</v>
      </c>
      <c r="AC59" s="343">
        <v>0</v>
      </c>
      <c r="AD59" s="343">
        <v>2</v>
      </c>
      <c r="AE59" s="343">
        <v>0</v>
      </c>
      <c r="AF59" s="343">
        <v>0</v>
      </c>
      <c r="AG59" s="343">
        <v>0</v>
      </c>
      <c r="AH59" s="343">
        <v>2</v>
      </c>
      <c r="AI59" s="343">
        <v>2</v>
      </c>
      <c r="AJ59" s="343">
        <v>1</v>
      </c>
      <c r="AK59" s="352">
        <v>14</v>
      </c>
      <c r="AL59" s="343"/>
      <c r="AM59" s="346" t="s">
        <v>676</v>
      </c>
      <c r="AN59" s="347" t="s">
        <v>677</v>
      </c>
      <c r="AO59" s="278"/>
      <c r="AP59" s="278"/>
      <c r="AQ59" s="278"/>
      <c r="AR59" s="278"/>
      <c r="AS59" s="278"/>
      <c r="AT59" s="284"/>
      <c r="AU59" s="285"/>
    </row>
    <row r="60" spans="1:47" x14ac:dyDescent="0.25">
      <c r="A60" s="306" t="s">
        <v>604</v>
      </c>
      <c r="B60" s="307" t="s">
        <v>678</v>
      </c>
      <c r="C60" s="308"/>
      <c r="D60" s="309">
        <v>5431</v>
      </c>
      <c r="E60" s="309">
        <v>6791</v>
      </c>
      <c r="F60" s="309">
        <v>1360</v>
      </c>
      <c r="G60" s="308" t="s">
        <v>583</v>
      </c>
      <c r="H60" s="310">
        <v>23</v>
      </c>
      <c r="I60" s="311">
        <v>17</v>
      </c>
      <c r="J60" s="311"/>
      <c r="K60" s="312">
        <v>90</v>
      </c>
      <c r="L60" s="372" t="str">
        <f t="shared" si="5"/>
        <v/>
      </c>
      <c r="M60" s="372" t="str">
        <f t="shared" si="0"/>
        <v/>
      </c>
      <c r="N60" s="331"/>
      <c r="O60" s="382">
        <f t="shared" si="7"/>
        <v>0.1111111111111111</v>
      </c>
      <c r="P60" s="331"/>
      <c r="Q60" s="396" t="str">
        <f t="shared" si="6"/>
        <v/>
      </c>
      <c r="R60" s="331"/>
      <c r="S60" s="387" t="str">
        <f t="shared" si="8"/>
        <v/>
      </c>
      <c r="T60" s="388" t="str">
        <f t="shared" si="3"/>
        <v/>
      </c>
      <c r="U60" s="388" t="str">
        <f t="shared" si="4"/>
        <v/>
      </c>
      <c r="V60" s="342">
        <v>10</v>
      </c>
      <c r="W60" s="343"/>
      <c r="X60" s="343"/>
      <c r="Y60" s="343"/>
      <c r="Z60" s="343">
        <v>2</v>
      </c>
      <c r="AA60" s="343">
        <v>1</v>
      </c>
      <c r="AB60" s="343">
        <v>0</v>
      </c>
      <c r="AC60" s="343">
        <v>0</v>
      </c>
      <c r="AD60" s="343">
        <v>5</v>
      </c>
      <c r="AE60" s="343">
        <v>1</v>
      </c>
      <c r="AF60" s="343">
        <v>0</v>
      </c>
      <c r="AG60" s="343">
        <v>0</v>
      </c>
      <c r="AH60" s="343">
        <v>1</v>
      </c>
      <c r="AI60" s="343">
        <v>2</v>
      </c>
      <c r="AJ60" s="343">
        <v>2</v>
      </c>
      <c r="AK60" s="352">
        <v>14</v>
      </c>
      <c r="AL60" s="343"/>
      <c r="AM60" s="346" t="s">
        <v>637</v>
      </c>
      <c r="AN60" s="347" t="s">
        <v>638</v>
      </c>
      <c r="AO60" s="278"/>
      <c r="AP60" s="278"/>
      <c r="AQ60" s="278"/>
      <c r="AR60" s="278"/>
      <c r="AS60" s="278"/>
      <c r="AT60" s="284"/>
      <c r="AU60" s="285"/>
    </row>
    <row r="61" spans="1:47" x14ac:dyDescent="0.25">
      <c r="A61" s="306" t="s">
        <v>604</v>
      </c>
      <c r="B61" s="307" t="s">
        <v>679</v>
      </c>
      <c r="C61" s="308"/>
      <c r="D61" s="309">
        <v>1700</v>
      </c>
      <c r="E61" s="309">
        <v>5100</v>
      </c>
      <c r="F61" s="309">
        <v>3400</v>
      </c>
      <c r="G61" s="308" t="s">
        <v>583</v>
      </c>
      <c r="H61" s="310">
        <v>20</v>
      </c>
      <c r="I61" s="311">
        <v>6</v>
      </c>
      <c r="J61" s="311"/>
      <c r="K61" s="312">
        <v>120</v>
      </c>
      <c r="L61" s="372" t="str">
        <f t="shared" si="5"/>
        <v/>
      </c>
      <c r="M61" s="372" t="str">
        <f t="shared" si="0"/>
        <v/>
      </c>
      <c r="N61" s="331"/>
      <c r="O61" s="382">
        <f t="shared" si="7"/>
        <v>8.3333333333333329E-2</v>
      </c>
      <c r="P61" s="331"/>
      <c r="Q61" s="396" t="str">
        <f t="shared" si="6"/>
        <v/>
      </c>
      <c r="R61" s="331"/>
      <c r="S61" s="387" t="str">
        <f t="shared" si="8"/>
        <v/>
      </c>
      <c r="T61" s="388" t="str">
        <f t="shared" si="3"/>
        <v/>
      </c>
      <c r="U61" s="388" t="str">
        <f t="shared" si="4"/>
        <v/>
      </c>
      <c r="V61" s="342">
        <v>10</v>
      </c>
      <c r="W61" s="343"/>
      <c r="X61" s="343"/>
      <c r="Y61" s="343"/>
      <c r="Z61" s="343">
        <v>2</v>
      </c>
      <c r="AA61" s="343">
        <v>2</v>
      </c>
      <c r="AB61" s="343">
        <v>1</v>
      </c>
      <c r="AC61" s="343">
        <v>1</v>
      </c>
      <c r="AD61" s="343">
        <v>3</v>
      </c>
      <c r="AE61" s="343">
        <v>0</v>
      </c>
      <c r="AF61" s="343">
        <v>0</v>
      </c>
      <c r="AG61" s="343">
        <v>0</v>
      </c>
      <c r="AH61" s="343">
        <v>1</v>
      </c>
      <c r="AI61" s="343">
        <v>2</v>
      </c>
      <c r="AJ61" s="343">
        <v>2</v>
      </c>
      <c r="AK61" s="352">
        <v>14</v>
      </c>
      <c r="AL61" s="343"/>
      <c r="AM61" s="346" t="s">
        <v>637</v>
      </c>
      <c r="AN61" s="347" t="s">
        <v>638</v>
      </c>
      <c r="AO61" s="278"/>
      <c r="AP61" s="278"/>
      <c r="AQ61" s="278"/>
      <c r="AR61" s="278"/>
      <c r="AS61" s="278"/>
      <c r="AT61" s="284"/>
      <c r="AU61" s="285"/>
    </row>
    <row r="62" spans="1:47" x14ac:dyDescent="0.25">
      <c r="A62" s="306" t="s">
        <v>604</v>
      </c>
      <c r="B62" s="307" t="s">
        <v>680</v>
      </c>
      <c r="C62" s="308"/>
      <c r="D62" s="309">
        <v>1800</v>
      </c>
      <c r="E62" s="309">
        <v>2645</v>
      </c>
      <c r="F62" s="309">
        <v>845</v>
      </c>
      <c r="G62" s="308" t="s">
        <v>583</v>
      </c>
      <c r="H62" s="310">
        <v>10</v>
      </c>
      <c r="I62" s="311">
        <v>12</v>
      </c>
      <c r="J62" s="311"/>
      <c r="K62" s="312">
        <v>90</v>
      </c>
      <c r="L62" s="372" t="str">
        <f t="shared" si="5"/>
        <v/>
      </c>
      <c r="M62" s="372" t="str">
        <f t="shared" si="0"/>
        <v/>
      </c>
      <c r="N62" s="331"/>
      <c r="O62" s="382">
        <f t="shared" si="7"/>
        <v>7.7777777777777779E-2</v>
      </c>
      <c r="P62" s="331"/>
      <c r="Q62" s="396" t="str">
        <f t="shared" si="6"/>
        <v/>
      </c>
      <c r="R62" s="331"/>
      <c r="S62" s="387" t="str">
        <f t="shared" si="8"/>
        <v/>
      </c>
      <c r="T62" s="388" t="str">
        <f t="shared" si="3"/>
        <v/>
      </c>
      <c r="U62" s="388" t="str">
        <f t="shared" si="4"/>
        <v/>
      </c>
      <c r="V62" s="342">
        <v>7</v>
      </c>
      <c r="W62" s="343"/>
      <c r="X62" s="343"/>
      <c r="Y62" s="343"/>
      <c r="Z62" s="343">
        <v>2</v>
      </c>
      <c r="AA62" s="343">
        <v>2</v>
      </c>
      <c r="AB62" s="343">
        <v>0</v>
      </c>
      <c r="AC62" s="343">
        <v>1</v>
      </c>
      <c r="AD62" s="343">
        <v>5</v>
      </c>
      <c r="AE62" s="343">
        <v>0</v>
      </c>
      <c r="AF62" s="343">
        <v>0</v>
      </c>
      <c r="AG62" s="343">
        <v>0</v>
      </c>
      <c r="AH62" s="343">
        <v>0</v>
      </c>
      <c r="AI62" s="343">
        <v>2</v>
      </c>
      <c r="AJ62" s="343">
        <v>2</v>
      </c>
      <c r="AK62" s="352">
        <v>14</v>
      </c>
      <c r="AL62" s="343"/>
      <c r="AM62" s="346" t="s">
        <v>637</v>
      </c>
      <c r="AN62" s="347" t="s">
        <v>638</v>
      </c>
      <c r="AO62" s="278"/>
      <c r="AP62" s="278"/>
      <c r="AQ62" s="278"/>
      <c r="AR62" s="278"/>
      <c r="AS62" s="278"/>
      <c r="AT62" s="284"/>
      <c r="AU62" s="285"/>
    </row>
    <row r="63" spans="1:47" x14ac:dyDescent="0.25">
      <c r="A63" s="306" t="s">
        <v>608</v>
      </c>
      <c r="B63" s="307" t="s">
        <v>681</v>
      </c>
      <c r="C63" s="308"/>
      <c r="D63" s="309">
        <v>478</v>
      </c>
      <c r="E63" s="309">
        <v>10674</v>
      </c>
      <c r="F63" s="309">
        <v>10196</v>
      </c>
      <c r="G63" s="308" t="s">
        <v>583</v>
      </c>
      <c r="H63" s="310">
        <v>11</v>
      </c>
      <c r="I63" s="311">
        <v>1</v>
      </c>
      <c r="J63" s="311"/>
      <c r="K63" s="312">
        <v>105</v>
      </c>
      <c r="L63" s="372" t="str">
        <f t="shared" si="5"/>
        <v/>
      </c>
      <c r="M63" s="372" t="str">
        <f t="shared" si="0"/>
        <v/>
      </c>
      <c r="N63" s="331"/>
      <c r="O63" s="382">
        <f t="shared" si="7"/>
        <v>0.13999999999999999</v>
      </c>
      <c r="P63" s="331"/>
      <c r="Q63" s="396" t="str">
        <f t="shared" si="6"/>
        <v/>
      </c>
      <c r="R63" s="331"/>
      <c r="S63" s="387" t="str">
        <f t="shared" si="8"/>
        <v/>
      </c>
      <c r="T63" s="388" t="str">
        <f t="shared" si="3"/>
        <v/>
      </c>
      <c r="U63" s="388" t="str">
        <f t="shared" si="4"/>
        <v/>
      </c>
      <c r="V63" s="350">
        <v>14.7</v>
      </c>
      <c r="W63" s="344"/>
      <c r="X63" s="344" t="s">
        <v>584</v>
      </c>
      <c r="Y63" s="344"/>
      <c r="Z63" s="343">
        <v>3</v>
      </c>
      <c r="AA63" s="343">
        <v>2</v>
      </c>
      <c r="AB63" s="343">
        <v>0</v>
      </c>
      <c r="AC63" s="343">
        <v>2</v>
      </c>
      <c r="AD63" s="343">
        <v>1</v>
      </c>
      <c r="AE63" s="343">
        <v>0</v>
      </c>
      <c r="AF63" s="343">
        <v>0</v>
      </c>
      <c r="AG63" s="343">
        <v>0</v>
      </c>
      <c r="AH63" s="343">
        <v>2</v>
      </c>
      <c r="AI63" s="343">
        <v>2</v>
      </c>
      <c r="AJ63" s="343">
        <v>2</v>
      </c>
      <c r="AK63" s="352">
        <v>14</v>
      </c>
      <c r="AL63" s="343"/>
      <c r="AM63" s="346" t="s">
        <v>610</v>
      </c>
      <c r="AN63" s="347"/>
      <c r="AO63" s="278"/>
      <c r="AP63" s="278"/>
      <c r="AQ63" s="278"/>
      <c r="AR63" s="278"/>
      <c r="AS63" s="278"/>
      <c r="AT63" s="284"/>
      <c r="AU63" s="285"/>
    </row>
    <row r="64" spans="1:47" x14ac:dyDescent="0.25">
      <c r="A64" s="306" t="s">
        <v>580</v>
      </c>
      <c r="B64" s="307" t="s">
        <v>593</v>
      </c>
      <c r="C64" s="308"/>
      <c r="D64" s="309">
        <v>3300</v>
      </c>
      <c r="E64" s="309">
        <v>15300</v>
      </c>
      <c r="F64" s="309">
        <v>12000</v>
      </c>
      <c r="G64" s="308" t="s">
        <v>583</v>
      </c>
      <c r="H64" s="310">
        <v>6</v>
      </c>
      <c r="I64" s="311">
        <v>0.5</v>
      </c>
      <c r="J64" s="311"/>
      <c r="K64" s="312">
        <v>150</v>
      </c>
      <c r="L64" s="372" t="str">
        <f t="shared" si="5"/>
        <v/>
      </c>
      <c r="M64" s="372" t="str">
        <f t="shared" si="0"/>
        <v/>
      </c>
      <c r="N64" s="330">
        <v>0.11</v>
      </c>
      <c r="O64" s="382">
        <f t="shared" si="7"/>
        <v>0.11333333333333333</v>
      </c>
      <c r="P64" s="331">
        <v>0</v>
      </c>
      <c r="Q64" s="396" t="str">
        <f t="shared" si="6"/>
        <v/>
      </c>
      <c r="R64" s="331">
        <v>0</v>
      </c>
      <c r="S64" s="387" t="str">
        <f t="shared" si="8"/>
        <v/>
      </c>
      <c r="T64" s="388" t="str">
        <f t="shared" si="3"/>
        <v/>
      </c>
      <c r="U64" s="388" t="str">
        <f t="shared" si="4"/>
        <v/>
      </c>
      <c r="V64" s="342">
        <v>17</v>
      </c>
      <c r="W64" s="343">
        <v>133</v>
      </c>
      <c r="X64" s="343" t="s">
        <v>584</v>
      </c>
      <c r="Y64" s="349" t="s">
        <v>594</v>
      </c>
      <c r="Z64" s="343">
        <v>3</v>
      </c>
      <c r="AA64" s="343">
        <v>1</v>
      </c>
      <c r="AB64" s="343">
        <v>1</v>
      </c>
      <c r="AC64" s="343">
        <v>1</v>
      </c>
      <c r="AD64" s="343">
        <v>1</v>
      </c>
      <c r="AE64" s="343">
        <v>0</v>
      </c>
      <c r="AF64" s="343">
        <v>0</v>
      </c>
      <c r="AG64" s="343">
        <v>0</v>
      </c>
      <c r="AH64" s="343">
        <v>2</v>
      </c>
      <c r="AI64" s="343">
        <v>2</v>
      </c>
      <c r="AJ64" s="343">
        <v>2</v>
      </c>
      <c r="AK64" s="353">
        <v>13</v>
      </c>
      <c r="AL64" s="346" t="s">
        <v>595</v>
      </c>
      <c r="AM64" s="340" t="s">
        <v>596</v>
      </c>
      <c r="AN64" s="347" t="s">
        <v>588</v>
      </c>
      <c r="AO64" s="278"/>
      <c r="AP64" s="278"/>
      <c r="AQ64" s="278"/>
      <c r="AR64" s="278"/>
      <c r="AS64" s="278"/>
      <c r="AT64" s="278"/>
      <c r="AU64" s="278"/>
    </row>
    <row r="65" spans="1:47" x14ac:dyDescent="0.25">
      <c r="A65" s="306" t="s">
        <v>580</v>
      </c>
      <c r="B65" s="307" t="s">
        <v>682</v>
      </c>
      <c r="C65" s="308"/>
      <c r="D65" s="309">
        <v>0</v>
      </c>
      <c r="E65" s="309">
        <v>420</v>
      </c>
      <c r="F65" s="309">
        <v>420</v>
      </c>
      <c r="G65" s="308" t="s">
        <v>583</v>
      </c>
      <c r="H65" s="310">
        <v>5</v>
      </c>
      <c r="I65" s="311">
        <v>11.904761904761903</v>
      </c>
      <c r="J65" s="311"/>
      <c r="K65" s="312">
        <v>50</v>
      </c>
      <c r="L65" s="372" t="str">
        <f t="shared" si="5"/>
        <v/>
      </c>
      <c r="M65" s="372" t="str">
        <f t="shared" si="0"/>
        <v/>
      </c>
      <c r="N65" s="330">
        <v>0.1</v>
      </c>
      <c r="O65" s="382">
        <f t="shared" si="7"/>
        <v>0.1</v>
      </c>
      <c r="P65" s="331"/>
      <c r="Q65" s="396" t="str">
        <f t="shared" si="6"/>
        <v/>
      </c>
      <c r="R65" s="331"/>
      <c r="S65" s="387" t="str">
        <f t="shared" si="8"/>
        <v/>
      </c>
      <c r="T65" s="388" t="str">
        <f t="shared" si="3"/>
        <v/>
      </c>
      <c r="U65" s="388" t="str">
        <f t="shared" si="4"/>
        <v/>
      </c>
      <c r="V65" s="342">
        <v>5</v>
      </c>
      <c r="W65" s="343">
        <v>45</v>
      </c>
      <c r="X65" s="343" t="s">
        <v>584</v>
      </c>
      <c r="Y65" s="349">
        <v>3</v>
      </c>
      <c r="Z65" s="343">
        <v>1</v>
      </c>
      <c r="AA65" s="343">
        <v>1</v>
      </c>
      <c r="AB65" s="343">
        <v>0</v>
      </c>
      <c r="AC65" s="343">
        <v>0</v>
      </c>
      <c r="AD65" s="343">
        <v>5</v>
      </c>
      <c r="AE65" s="343">
        <v>0</v>
      </c>
      <c r="AF65" s="343">
        <v>0</v>
      </c>
      <c r="AG65" s="343">
        <v>0</v>
      </c>
      <c r="AH65" s="343">
        <v>2</v>
      </c>
      <c r="AI65" s="343">
        <v>2</v>
      </c>
      <c r="AJ65" s="343">
        <v>2</v>
      </c>
      <c r="AK65" s="353">
        <v>13</v>
      </c>
      <c r="AL65" s="346" t="s">
        <v>683</v>
      </c>
      <c r="AM65" s="340" t="s">
        <v>600</v>
      </c>
      <c r="AN65" s="347" t="s">
        <v>588</v>
      </c>
      <c r="AO65" s="278"/>
      <c r="AP65" s="278"/>
      <c r="AQ65" s="278"/>
      <c r="AR65" s="278"/>
      <c r="AS65" s="278"/>
      <c r="AT65" s="278"/>
      <c r="AU65" s="278"/>
    </row>
    <row r="66" spans="1:47" x14ac:dyDescent="0.25">
      <c r="A66" s="306" t="s">
        <v>580</v>
      </c>
      <c r="B66" s="307" t="s">
        <v>684</v>
      </c>
      <c r="C66" s="308" t="s">
        <v>582</v>
      </c>
      <c r="D66" s="309">
        <v>0</v>
      </c>
      <c r="E66" s="309">
        <v>2000</v>
      </c>
      <c r="F66" s="309">
        <v>2000</v>
      </c>
      <c r="G66" s="308" t="s">
        <v>583</v>
      </c>
      <c r="H66" s="310">
        <v>3</v>
      </c>
      <c r="I66" s="311">
        <v>1.5</v>
      </c>
      <c r="J66" s="311"/>
      <c r="K66" s="312">
        <v>34</v>
      </c>
      <c r="L66" s="372" t="str">
        <f t="shared" si="5"/>
        <v/>
      </c>
      <c r="M66" s="372">
        <f t="shared" si="0"/>
        <v>34</v>
      </c>
      <c r="N66" s="330">
        <v>0.17</v>
      </c>
      <c r="O66" s="382">
        <f t="shared" si="7"/>
        <v>0.47058823529411764</v>
      </c>
      <c r="P66" s="331"/>
      <c r="Q66" s="396" t="str">
        <f t="shared" si="6"/>
        <v/>
      </c>
      <c r="R66" s="331">
        <v>16</v>
      </c>
      <c r="S66" s="387">
        <f t="shared" si="8"/>
        <v>0.47058823529411764</v>
      </c>
      <c r="T66" s="388" t="str">
        <f t="shared" si="3"/>
        <v/>
      </c>
      <c r="U66" s="388">
        <f t="shared" si="4"/>
        <v>16</v>
      </c>
      <c r="V66" s="342">
        <v>16</v>
      </c>
      <c r="W66" s="343">
        <v>18</v>
      </c>
      <c r="X66" s="343" t="s">
        <v>584</v>
      </c>
      <c r="Y66" s="349" t="s">
        <v>441</v>
      </c>
      <c r="Z66" s="343">
        <v>3</v>
      </c>
      <c r="AA66" s="343">
        <v>1</v>
      </c>
      <c r="AB66" s="343">
        <v>0</v>
      </c>
      <c r="AC66" s="343">
        <v>1</v>
      </c>
      <c r="AD66" s="343">
        <v>2</v>
      </c>
      <c r="AE66" s="343">
        <v>0</v>
      </c>
      <c r="AF66" s="343">
        <v>0</v>
      </c>
      <c r="AG66" s="343">
        <v>0</v>
      </c>
      <c r="AH66" s="343">
        <v>2</v>
      </c>
      <c r="AI66" s="343">
        <v>2</v>
      </c>
      <c r="AJ66" s="343">
        <v>2</v>
      </c>
      <c r="AK66" s="353">
        <v>13</v>
      </c>
      <c r="AL66" s="346" t="s">
        <v>603</v>
      </c>
      <c r="AM66" s="340" t="s">
        <v>600</v>
      </c>
      <c r="AN66" s="347" t="s">
        <v>588</v>
      </c>
      <c r="AO66" s="278"/>
      <c r="AP66" s="278"/>
      <c r="AQ66" s="278"/>
      <c r="AR66" s="278"/>
      <c r="AS66" s="278"/>
      <c r="AT66" s="278"/>
      <c r="AU66" s="278"/>
    </row>
    <row r="67" spans="1:47" x14ac:dyDescent="0.25">
      <c r="A67" s="306" t="s">
        <v>580</v>
      </c>
      <c r="B67" s="307" t="s">
        <v>685</v>
      </c>
      <c r="C67" s="308" t="s">
        <v>602</v>
      </c>
      <c r="D67" s="309">
        <v>63</v>
      </c>
      <c r="E67" s="309">
        <v>4245</v>
      </c>
      <c r="F67" s="309">
        <v>4182</v>
      </c>
      <c r="G67" s="308" t="s">
        <v>583</v>
      </c>
      <c r="H67" s="310">
        <v>5</v>
      </c>
      <c r="I67" s="311">
        <v>1.1956001912960306</v>
      </c>
      <c r="J67" s="311"/>
      <c r="K67" s="312">
        <v>146</v>
      </c>
      <c r="L67" s="372">
        <f t="shared" si="5"/>
        <v>146</v>
      </c>
      <c r="M67" s="372" t="str">
        <f t="shared" si="0"/>
        <v/>
      </c>
      <c r="N67" s="330">
        <v>0.2</v>
      </c>
      <c r="O67" s="382">
        <f t="shared" si="7"/>
        <v>0.19863013698630136</v>
      </c>
      <c r="P67" s="331">
        <v>8</v>
      </c>
      <c r="Q67" s="396">
        <f t="shared" si="6"/>
        <v>5.4794520547945202E-2</v>
      </c>
      <c r="R67" s="331">
        <v>0</v>
      </c>
      <c r="S67" s="387" t="str">
        <f t="shared" si="8"/>
        <v/>
      </c>
      <c r="T67" s="388">
        <f t="shared" si="3"/>
        <v>29</v>
      </c>
      <c r="U67" s="388" t="str">
        <f t="shared" si="4"/>
        <v/>
      </c>
      <c r="V67" s="342">
        <v>29</v>
      </c>
      <c r="W67" s="343">
        <v>117</v>
      </c>
      <c r="X67" s="343" t="s">
        <v>584</v>
      </c>
      <c r="Y67" s="344">
        <v>3</v>
      </c>
      <c r="Z67" s="343">
        <v>4</v>
      </c>
      <c r="AA67" s="343">
        <v>2</v>
      </c>
      <c r="AB67" s="343">
        <v>1</v>
      </c>
      <c r="AC67" s="343">
        <v>1</v>
      </c>
      <c r="AD67" s="343">
        <v>1</v>
      </c>
      <c r="AE67" s="343">
        <v>0</v>
      </c>
      <c r="AF67" s="343">
        <v>0</v>
      </c>
      <c r="AG67" s="343">
        <v>0</v>
      </c>
      <c r="AH67" s="343">
        <v>0</v>
      </c>
      <c r="AI67" s="343">
        <v>2</v>
      </c>
      <c r="AJ67" s="343">
        <v>2</v>
      </c>
      <c r="AK67" s="353">
        <v>13</v>
      </c>
      <c r="AL67" s="346" t="s">
        <v>619</v>
      </c>
      <c r="AM67" s="340" t="s">
        <v>600</v>
      </c>
      <c r="AN67" s="347" t="s">
        <v>588</v>
      </c>
      <c r="AO67" s="278"/>
      <c r="AP67" s="278"/>
      <c r="AQ67" s="278"/>
      <c r="AR67" s="278"/>
      <c r="AS67" s="278"/>
      <c r="AT67" s="278"/>
      <c r="AU67" s="278"/>
    </row>
    <row r="68" spans="1:47" x14ac:dyDescent="0.25">
      <c r="A68" s="306" t="s">
        <v>580</v>
      </c>
      <c r="B68" s="307" t="s">
        <v>686</v>
      </c>
      <c r="C68" s="308"/>
      <c r="D68" s="309">
        <v>0</v>
      </c>
      <c r="E68" s="309">
        <v>5277</v>
      </c>
      <c r="F68" s="309">
        <v>5277</v>
      </c>
      <c r="G68" s="308" t="s">
        <v>583</v>
      </c>
      <c r="H68" s="310">
        <v>10</v>
      </c>
      <c r="I68" s="311">
        <v>1.8950161076369147</v>
      </c>
      <c r="J68" s="311"/>
      <c r="K68" s="312">
        <v>150</v>
      </c>
      <c r="L68" s="372" t="str">
        <f t="shared" si="5"/>
        <v/>
      </c>
      <c r="M68" s="372" t="str">
        <f t="shared" si="0"/>
        <v/>
      </c>
      <c r="N68" s="330">
        <v>0.1</v>
      </c>
      <c r="O68" s="382">
        <f t="shared" si="7"/>
        <v>0.1</v>
      </c>
      <c r="P68" s="331"/>
      <c r="Q68" s="396" t="str">
        <f t="shared" si="6"/>
        <v/>
      </c>
      <c r="R68" s="331"/>
      <c r="S68" s="387" t="str">
        <f t="shared" si="8"/>
        <v/>
      </c>
      <c r="T68" s="388" t="str">
        <f t="shared" si="3"/>
        <v/>
      </c>
      <c r="U68" s="388" t="str">
        <f t="shared" si="4"/>
        <v/>
      </c>
      <c r="V68" s="342">
        <v>15</v>
      </c>
      <c r="W68" s="343">
        <v>135</v>
      </c>
      <c r="X68" s="343" t="s">
        <v>584</v>
      </c>
      <c r="Y68" s="349" t="s">
        <v>441</v>
      </c>
      <c r="Z68" s="343">
        <v>3</v>
      </c>
      <c r="AA68" s="343">
        <v>2</v>
      </c>
      <c r="AB68" s="343">
        <v>1</v>
      </c>
      <c r="AC68" s="343">
        <v>1</v>
      </c>
      <c r="AD68" s="343">
        <v>2</v>
      </c>
      <c r="AE68" s="343">
        <v>0</v>
      </c>
      <c r="AF68" s="343">
        <v>0</v>
      </c>
      <c r="AG68" s="343">
        <v>0</v>
      </c>
      <c r="AH68" s="343">
        <v>1</v>
      </c>
      <c r="AI68" s="343">
        <v>2</v>
      </c>
      <c r="AJ68" s="343">
        <v>1</v>
      </c>
      <c r="AK68" s="353">
        <v>13</v>
      </c>
      <c r="AL68" s="346" t="s">
        <v>687</v>
      </c>
      <c r="AM68" s="340" t="s">
        <v>600</v>
      </c>
      <c r="AN68" s="347" t="s">
        <v>588</v>
      </c>
      <c r="AO68" s="278"/>
      <c r="AP68" s="278"/>
      <c r="AQ68" s="278"/>
      <c r="AR68" s="278"/>
      <c r="AS68" s="278"/>
      <c r="AT68" s="278"/>
      <c r="AU68" s="278"/>
    </row>
    <row r="69" spans="1:47" x14ac:dyDescent="0.25">
      <c r="A69" s="306" t="s">
        <v>580</v>
      </c>
      <c r="B69" s="307" t="s">
        <v>688</v>
      </c>
      <c r="C69" s="308" t="s">
        <v>602</v>
      </c>
      <c r="D69" s="309">
        <v>0</v>
      </c>
      <c r="E69" s="309">
        <v>5270</v>
      </c>
      <c r="F69" s="309">
        <v>5270</v>
      </c>
      <c r="G69" s="308" t="s">
        <v>583</v>
      </c>
      <c r="H69" s="310">
        <v>6</v>
      </c>
      <c r="I69" s="311">
        <v>1.1385199240986716</v>
      </c>
      <c r="J69" s="311"/>
      <c r="K69" s="312">
        <v>70</v>
      </c>
      <c r="L69" s="372" t="str">
        <f t="shared" si="5"/>
        <v/>
      </c>
      <c r="M69" s="372" t="str">
        <f t="shared" si="0"/>
        <v/>
      </c>
      <c r="N69" s="330">
        <v>0.44</v>
      </c>
      <c r="O69" s="382">
        <f t="shared" si="7"/>
        <v>0.44285714285714284</v>
      </c>
      <c r="P69" s="331">
        <v>0</v>
      </c>
      <c r="Q69" s="396" t="str">
        <f t="shared" si="6"/>
        <v/>
      </c>
      <c r="R69" s="331">
        <v>0</v>
      </c>
      <c r="S69" s="387" t="str">
        <f t="shared" si="8"/>
        <v/>
      </c>
      <c r="T69" s="388" t="str">
        <f t="shared" si="3"/>
        <v/>
      </c>
      <c r="U69" s="388" t="str">
        <f t="shared" si="4"/>
        <v/>
      </c>
      <c r="V69" s="342">
        <v>31</v>
      </c>
      <c r="W69" s="343">
        <v>39</v>
      </c>
      <c r="X69" s="343" t="s">
        <v>584</v>
      </c>
      <c r="Y69" s="349" t="s">
        <v>441</v>
      </c>
      <c r="Z69" s="343">
        <v>4</v>
      </c>
      <c r="AA69" s="343">
        <v>2</v>
      </c>
      <c r="AB69" s="343">
        <v>0</v>
      </c>
      <c r="AC69" s="343">
        <v>2</v>
      </c>
      <c r="AD69" s="343">
        <v>1</v>
      </c>
      <c r="AE69" s="343">
        <v>0</v>
      </c>
      <c r="AF69" s="343">
        <v>0</v>
      </c>
      <c r="AG69" s="343">
        <v>0</v>
      </c>
      <c r="AH69" s="343">
        <v>1</v>
      </c>
      <c r="AI69" s="343">
        <v>2</v>
      </c>
      <c r="AJ69" s="343">
        <v>1</v>
      </c>
      <c r="AK69" s="353">
        <v>13</v>
      </c>
      <c r="AL69" s="346" t="s">
        <v>689</v>
      </c>
      <c r="AM69" s="340" t="s">
        <v>600</v>
      </c>
      <c r="AN69" s="347" t="s">
        <v>588</v>
      </c>
    </row>
    <row r="70" spans="1:47" x14ac:dyDescent="0.25">
      <c r="A70" s="306" t="s">
        <v>580</v>
      </c>
      <c r="B70" s="307" t="s">
        <v>626</v>
      </c>
      <c r="C70" s="308" t="s">
        <v>582</v>
      </c>
      <c r="D70" s="309">
        <v>8103</v>
      </c>
      <c r="E70" s="309">
        <v>14822</v>
      </c>
      <c r="F70" s="309">
        <v>6719</v>
      </c>
      <c r="G70" s="308" t="s">
        <v>583</v>
      </c>
      <c r="H70" s="310">
        <v>6</v>
      </c>
      <c r="I70" s="311">
        <v>0.89299002827801754</v>
      </c>
      <c r="J70" s="311"/>
      <c r="K70" s="312">
        <v>150</v>
      </c>
      <c r="L70" s="372" t="str">
        <f t="shared" si="5"/>
        <v/>
      </c>
      <c r="M70" s="372" t="str">
        <f t="shared" si="0"/>
        <v/>
      </c>
      <c r="N70" s="330">
        <v>0.1</v>
      </c>
      <c r="O70" s="382">
        <f t="shared" si="7"/>
        <v>0.1</v>
      </c>
      <c r="P70" s="331">
        <v>0</v>
      </c>
      <c r="Q70" s="396" t="str">
        <f t="shared" si="6"/>
        <v/>
      </c>
      <c r="R70" s="331">
        <v>0</v>
      </c>
      <c r="S70" s="387" t="str">
        <f t="shared" si="8"/>
        <v/>
      </c>
      <c r="T70" s="388" t="str">
        <f t="shared" si="3"/>
        <v/>
      </c>
      <c r="U70" s="388" t="str">
        <f t="shared" si="4"/>
        <v/>
      </c>
      <c r="V70" s="342">
        <v>15</v>
      </c>
      <c r="W70" s="343">
        <v>135</v>
      </c>
      <c r="X70" s="343" t="s">
        <v>584</v>
      </c>
      <c r="Y70" s="344">
        <v>5</v>
      </c>
      <c r="Z70" s="343">
        <v>3</v>
      </c>
      <c r="AA70" s="343">
        <v>1</v>
      </c>
      <c r="AB70" s="343">
        <v>1</v>
      </c>
      <c r="AC70" s="343">
        <v>1</v>
      </c>
      <c r="AD70" s="343">
        <v>1</v>
      </c>
      <c r="AE70" s="343">
        <v>0</v>
      </c>
      <c r="AF70" s="343">
        <v>0</v>
      </c>
      <c r="AG70" s="343">
        <v>0</v>
      </c>
      <c r="AH70" s="343">
        <v>2</v>
      </c>
      <c r="AI70" s="343">
        <v>2</v>
      </c>
      <c r="AJ70" s="343">
        <v>2</v>
      </c>
      <c r="AK70" s="353">
        <v>13</v>
      </c>
      <c r="AL70" s="346" t="s">
        <v>599</v>
      </c>
      <c r="AM70" s="340" t="s">
        <v>596</v>
      </c>
      <c r="AN70" s="347" t="s">
        <v>588</v>
      </c>
    </row>
    <row r="71" spans="1:47" x14ac:dyDescent="0.25">
      <c r="A71" s="306" t="s">
        <v>580</v>
      </c>
      <c r="B71" s="307" t="s">
        <v>690</v>
      </c>
      <c r="C71" s="308" t="s">
        <v>602</v>
      </c>
      <c r="D71" s="309">
        <v>1900</v>
      </c>
      <c r="E71" s="309">
        <v>4922</v>
      </c>
      <c r="F71" s="309">
        <v>3022</v>
      </c>
      <c r="G71" s="308" t="s">
        <v>583</v>
      </c>
      <c r="H71" s="310">
        <v>3</v>
      </c>
      <c r="I71" s="311">
        <v>0.9927200529450696</v>
      </c>
      <c r="J71" s="311"/>
      <c r="K71" s="312">
        <v>34</v>
      </c>
      <c r="L71" s="372">
        <f t="shared" si="5"/>
        <v>34</v>
      </c>
      <c r="M71" s="372">
        <f t="shared" si="0"/>
        <v>34</v>
      </c>
      <c r="N71" s="330">
        <v>0.22</v>
      </c>
      <c r="O71" s="382">
        <f t="shared" si="7"/>
        <v>1.0294117647058822</v>
      </c>
      <c r="P71" s="331">
        <v>20</v>
      </c>
      <c r="Q71" s="396">
        <f t="shared" si="6"/>
        <v>0.58823529411764708</v>
      </c>
      <c r="R71" s="331">
        <v>15</v>
      </c>
      <c r="S71" s="387">
        <f t="shared" si="8"/>
        <v>0.44117647058823528</v>
      </c>
      <c r="T71" s="388">
        <f t="shared" si="3"/>
        <v>35</v>
      </c>
      <c r="U71" s="388">
        <f t="shared" si="4"/>
        <v>35</v>
      </c>
      <c r="V71" s="342">
        <v>35</v>
      </c>
      <c r="W71" s="343">
        <v>-1</v>
      </c>
      <c r="X71" s="343" t="s">
        <v>584</v>
      </c>
      <c r="Y71" s="349" t="s">
        <v>598</v>
      </c>
      <c r="Z71" s="343">
        <v>4</v>
      </c>
      <c r="AA71" s="343">
        <v>1</v>
      </c>
      <c r="AB71" s="343">
        <v>0</v>
      </c>
      <c r="AC71" s="343">
        <v>1</v>
      </c>
      <c r="AD71" s="343">
        <v>1</v>
      </c>
      <c r="AE71" s="343">
        <v>0</v>
      </c>
      <c r="AF71" s="343">
        <v>0</v>
      </c>
      <c r="AG71" s="343">
        <v>0</v>
      </c>
      <c r="AH71" s="343">
        <v>2</v>
      </c>
      <c r="AI71" s="343">
        <v>2</v>
      </c>
      <c r="AJ71" s="343">
        <v>2</v>
      </c>
      <c r="AK71" s="353">
        <v>13</v>
      </c>
      <c r="AL71" s="346" t="s">
        <v>663</v>
      </c>
      <c r="AM71" s="340" t="s">
        <v>600</v>
      </c>
      <c r="AN71" s="347" t="s">
        <v>588</v>
      </c>
    </row>
    <row r="72" spans="1:47" x14ac:dyDescent="0.25">
      <c r="A72" s="306" t="s">
        <v>580</v>
      </c>
      <c r="B72" s="307" t="s">
        <v>691</v>
      </c>
      <c r="C72" s="308"/>
      <c r="D72" s="309">
        <v>0</v>
      </c>
      <c r="E72" s="309">
        <v>5159</v>
      </c>
      <c r="F72" s="309">
        <v>5159</v>
      </c>
      <c r="G72" s="308" t="s">
        <v>583</v>
      </c>
      <c r="H72" s="310">
        <v>10</v>
      </c>
      <c r="I72" s="311">
        <v>1.9383601473153711</v>
      </c>
      <c r="J72" s="311"/>
      <c r="K72" s="312">
        <v>60</v>
      </c>
      <c r="L72" s="372" t="str">
        <f t="shared" si="5"/>
        <v/>
      </c>
      <c r="M72" s="372" t="str">
        <f t="shared" si="0"/>
        <v/>
      </c>
      <c r="N72" s="330">
        <v>0.1</v>
      </c>
      <c r="O72" s="382">
        <f t="shared" si="7"/>
        <v>0.1</v>
      </c>
      <c r="P72" s="331"/>
      <c r="Q72" s="396" t="str">
        <f t="shared" si="6"/>
        <v/>
      </c>
      <c r="R72" s="331"/>
      <c r="S72" s="387" t="str">
        <f t="shared" si="8"/>
        <v/>
      </c>
      <c r="T72" s="388" t="str">
        <f t="shared" si="3"/>
        <v/>
      </c>
      <c r="U72" s="388" t="str">
        <f t="shared" si="4"/>
        <v/>
      </c>
      <c r="V72" s="342">
        <v>6</v>
      </c>
      <c r="W72" s="343">
        <v>54</v>
      </c>
      <c r="X72" s="343" t="s">
        <v>584</v>
      </c>
      <c r="Y72" s="349" t="s">
        <v>594</v>
      </c>
      <c r="Z72" s="343">
        <v>2</v>
      </c>
      <c r="AA72" s="343">
        <v>2</v>
      </c>
      <c r="AB72" s="343">
        <v>0</v>
      </c>
      <c r="AC72" s="343">
        <v>1</v>
      </c>
      <c r="AD72" s="343">
        <v>2</v>
      </c>
      <c r="AE72" s="343">
        <v>0</v>
      </c>
      <c r="AF72" s="343">
        <v>0</v>
      </c>
      <c r="AG72" s="343">
        <v>0</v>
      </c>
      <c r="AH72" s="343">
        <v>2</v>
      </c>
      <c r="AI72" s="343">
        <v>2</v>
      </c>
      <c r="AJ72" s="343">
        <v>2</v>
      </c>
      <c r="AK72" s="353">
        <v>13</v>
      </c>
      <c r="AL72" s="346" t="s">
        <v>670</v>
      </c>
      <c r="AM72" s="340" t="s">
        <v>596</v>
      </c>
      <c r="AN72" s="347" t="s">
        <v>588</v>
      </c>
    </row>
    <row r="73" spans="1:47" x14ac:dyDescent="0.25">
      <c r="A73" s="306" t="s">
        <v>580</v>
      </c>
      <c r="B73" s="307" t="s">
        <v>692</v>
      </c>
      <c r="C73" s="308"/>
      <c r="D73" s="309">
        <v>5868</v>
      </c>
      <c r="E73" s="309">
        <v>19191</v>
      </c>
      <c r="F73" s="309">
        <v>13323</v>
      </c>
      <c r="G73" s="308" t="s">
        <v>583</v>
      </c>
      <c r="H73" s="310">
        <v>36</v>
      </c>
      <c r="I73" s="311">
        <v>2.7020941229452826</v>
      </c>
      <c r="J73" s="311"/>
      <c r="K73" s="312">
        <v>150</v>
      </c>
      <c r="L73" s="372" t="str">
        <f t="shared" si="5"/>
        <v/>
      </c>
      <c r="M73" s="372" t="str">
        <f t="shared" si="0"/>
        <v/>
      </c>
      <c r="N73" s="330">
        <v>0.1</v>
      </c>
      <c r="O73" s="382">
        <f t="shared" si="7"/>
        <v>0.1</v>
      </c>
      <c r="P73" s="331"/>
      <c r="Q73" s="396" t="str">
        <f t="shared" si="6"/>
        <v/>
      </c>
      <c r="R73" s="331"/>
      <c r="S73" s="387" t="str">
        <f t="shared" si="8"/>
        <v/>
      </c>
      <c r="T73" s="388" t="str">
        <f t="shared" si="3"/>
        <v/>
      </c>
      <c r="U73" s="388" t="str">
        <f t="shared" si="4"/>
        <v/>
      </c>
      <c r="V73" s="342">
        <v>15</v>
      </c>
      <c r="W73" s="343">
        <v>135</v>
      </c>
      <c r="X73" s="343" t="s">
        <v>584</v>
      </c>
      <c r="Y73" s="349">
        <v>1</v>
      </c>
      <c r="Z73" s="343">
        <v>3</v>
      </c>
      <c r="AA73" s="343">
        <v>2</v>
      </c>
      <c r="AB73" s="343">
        <v>1</v>
      </c>
      <c r="AC73" s="343">
        <v>2</v>
      </c>
      <c r="AD73" s="343">
        <v>2</v>
      </c>
      <c r="AE73" s="343">
        <v>0</v>
      </c>
      <c r="AF73" s="343">
        <v>0</v>
      </c>
      <c r="AG73" s="343">
        <v>0</v>
      </c>
      <c r="AH73" s="343">
        <v>0</v>
      </c>
      <c r="AI73" s="343">
        <v>2</v>
      </c>
      <c r="AJ73" s="343">
        <v>1</v>
      </c>
      <c r="AK73" s="353">
        <v>13</v>
      </c>
      <c r="AL73" s="346" t="s">
        <v>693</v>
      </c>
      <c r="AM73" s="340" t="s">
        <v>600</v>
      </c>
      <c r="AN73" s="347" t="s">
        <v>588</v>
      </c>
    </row>
    <row r="74" spans="1:47" x14ac:dyDescent="0.25">
      <c r="A74" s="306" t="s">
        <v>580</v>
      </c>
      <c r="B74" s="307" t="s">
        <v>694</v>
      </c>
      <c r="C74" s="308" t="s">
        <v>582</v>
      </c>
      <c r="D74" s="309">
        <v>979</v>
      </c>
      <c r="E74" s="309">
        <v>5287</v>
      </c>
      <c r="F74" s="309">
        <v>4308</v>
      </c>
      <c r="G74" s="308" t="s">
        <v>583</v>
      </c>
      <c r="H74" s="310">
        <v>4</v>
      </c>
      <c r="I74" s="311">
        <v>0.9285051067780874</v>
      </c>
      <c r="J74" s="311"/>
      <c r="K74" s="312">
        <v>250</v>
      </c>
      <c r="L74" s="372" t="str">
        <f t="shared" si="5"/>
        <v/>
      </c>
      <c r="M74" s="372" t="str">
        <f t="shared" ref="M74:M137" si="9">IF(R74&gt;0,K74,"")</f>
        <v/>
      </c>
      <c r="N74" s="330">
        <v>0.1</v>
      </c>
      <c r="O74" s="382">
        <f t="shared" ref="O74:O105" si="10">V74/K74</f>
        <v>0.1</v>
      </c>
      <c r="P74" s="331">
        <v>0</v>
      </c>
      <c r="Q74" s="396" t="str">
        <f t="shared" si="6"/>
        <v/>
      </c>
      <c r="R74" s="331">
        <v>0</v>
      </c>
      <c r="S74" s="387" t="str">
        <f t="shared" si="8"/>
        <v/>
      </c>
      <c r="T74" s="388" t="str">
        <f t="shared" ref="T74:T137" si="11">IF(P74&gt;0,V74,"")</f>
        <v/>
      </c>
      <c r="U74" s="388" t="str">
        <f t="shared" ref="U74:U137" si="12">IF(R74&gt;0,V74,"")</f>
        <v/>
      </c>
      <c r="V74" s="342">
        <v>25</v>
      </c>
      <c r="W74" s="343">
        <v>225</v>
      </c>
      <c r="X74" s="343" t="s">
        <v>584</v>
      </c>
      <c r="Y74" s="344" t="s">
        <v>585</v>
      </c>
      <c r="Z74" s="343">
        <v>3</v>
      </c>
      <c r="AA74" s="343">
        <v>2</v>
      </c>
      <c r="AB74" s="343">
        <v>1</v>
      </c>
      <c r="AC74" s="343">
        <v>2</v>
      </c>
      <c r="AD74" s="343">
        <v>1</v>
      </c>
      <c r="AE74" s="343">
        <v>0</v>
      </c>
      <c r="AF74" s="343">
        <v>0</v>
      </c>
      <c r="AG74" s="343">
        <v>0</v>
      </c>
      <c r="AH74" s="343">
        <v>0</v>
      </c>
      <c r="AI74" s="343">
        <v>2</v>
      </c>
      <c r="AJ74" s="343">
        <v>2</v>
      </c>
      <c r="AK74" s="353">
        <v>13</v>
      </c>
      <c r="AL74" s="346" t="s">
        <v>695</v>
      </c>
      <c r="AM74" s="340" t="s">
        <v>596</v>
      </c>
      <c r="AN74" s="347" t="s">
        <v>588</v>
      </c>
    </row>
    <row r="75" spans="1:47" x14ac:dyDescent="0.25">
      <c r="A75" s="306" t="s">
        <v>580</v>
      </c>
      <c r="B75" s="307" t="s">
        <v>696</v>
      </c>
      <c r="C75" s="308" t="s">
        <v>582</v>
      </c>
      <c r="D75" s="309">
        <v>3200</v>
      </c>
      <c r="E75" s="309">
        <v>4250</v>
      </c>
      <c r="F75" s="309">
        <v>1050</v>
      </c>
      <c r="G75" s="308" t="s">
        <v>583</v>
      </c>
      <c r="H75" s="310">
        <v>0</v>
      </c>
      <c r="I75" s="311">
        <v>0</v>
      </c>
      <c r="J75" s="311"/>
      <c r="K75" s="312">
        <v>100</v>
      </c>
      <c r="L75" s="372">
        <f t="shared" ref="L75:L138" si="13">IF(P75&gt;0,K75,"")</f>
        <v>100</v>
      </c>
      <c r="M75" s="372">
        <f t="shared" si="9"/>
        <v>100</v>
      </c>
      <c r="N75" s="330">
        <v>0.32</v>
      </c>
      <c r="O75" s="382">
        <f t="shared" si="10"/>
        <v>0.39</v>
      </c>
      <c r="P75" s="331">
        <v>26</v>
      </c>
      <c r="Q75" s="396">
        <f t="shared" ref="Q75:Q138" si="14">IF(P75&gt;0,P75/K75,"")</f>
        <v>0.26</v>
      </c>
      <c r="R75" s="331">
        <v>13</v>
      </c>
      <c r="S75" s="387">
        <f t="shared" si="8"/>
        <v>0.13</v>
      </c>
      <c r="T75" s="388">
        <f t="shared" si="11"/>
        <v>39</v>
      </c>
      <c r="U75" s="388">
        <f t="shared" si="12"/>
        <v>39</v>
      </c>
      <c r="V75" s="342">
        <v>39</v>
      </c>
      <c r="W75" s="343">
        <v>61</v>
      </c>
      <c r="X75" s="343" t="s">
        <v>584</v>
      </c>
      <c r="Y75" s="344" t="s">
        <v>585</v>
      </c>
      <c r="Z75" s="343">
        <v>4</v>
      </c>
      <c r="AA75" s="343">
        <v>2</v>
      </c>
      <c r="AB75" s="343">
        <v>0</v>
      </c>
      <c r="AC75" s="343">
        <v>1</v>
      </c>
      <c r="AD75" s="343">
        <v>0</v>
      </c>
      <c r="AE75" s="343">
        <v>0</v>
      </c>
      <c r="AF75" s="343">
        <v>0</v>
      </c>
      <c r="AG75" s="343">
        <v>0</v>
      </c>
      <c r="AH75" s="343">
        <v>2</v>
      </c>
      <c r="AI75" s="343">
        <v>2</v>
      </c>
      <c r="AJ75" s="343">
        <v>2</v>
      </c>
      <c r="AK75" s="353">
        <v>13</v>
      </c>
      <c r="AL75" s="346" t="s">
        <v>590</v>
      </c>
      <c r="AM75" s="340" t="s">
        <v>653</v>
      </c>
      <c r="AN75" s="347" t="s">
        <v>588</v>
      </c>
    </row>
    <row r="76" spans="1:47" x14ac:dyDescent="0.25">
      <c r="A76" s="306" t="s">
        <v>580</v>
      </c>
      <c r="B76" s="307" t="s">
        <v>696</v>
      </c>
      <c r="C76" s="308" t="s">
        <v>582</v>
      </c>
      <c r="D76" s="309">
        <v>0</v>
      </c>
      <c r="E76" s="309">
        <v>3200</v>
      </c>
      <c r="F76" s="309">
        <v>3200</v>
      </c>
      <c r="G76" s="308" t="s">
        <v>583</v>
      </c>
      <c r="H76" s="310">
        <v>0</v>
      </c>
      <c r="I76" s="311">
        <v>0</v>
      </c>
      <c r="J76" s="311"/>
      <c r="K76" s="312">
        <v>95</v>
      </c>
      <c r="L76" s="372">
        <f t="shared" si="13"/>
        <v>95</v>
      </c>
      <c r="M76" s="372" t="str">
        <f t="shared" si="9"/>
        <v/>
      </c>
      <c r="N76" s="330">
        <v>0.3</v>
      </c>
      <c r="O76" s="382">
        <f t="shared" si="10"/>
        <v>0.30526315789473685</v>
      </c>
      <c r="P76" s="331">
        <v>5</v>
      </c>
      <c r="Q76" s="396">
        <f t="shared" si="14"/>
        <v>5.2631578947368418E-2</v>
      </c>
      <c r="R76" s="331">
        <v>0</v>
      </c>
      <c r="S76" s="387" t="str">
        <f t="shared" si="8"/>
        <v/>
      </c>
      <c r="T76" s="388">
        <f t="shared" si="11"/>
        <v>29</v>
      </c>
      <c r="U76" s="388" t="str">
        <f t="shared" si="12"/>
        <v/>
      </c>
      <c r="V76" s="342">
        <v>29</v>
      </c>
      <c r="W76" s="343">
        <v>66</v>
      </c>
      <c r="X76" s="343" t="s">
        <v>584</v>
      </c>
      <c r="Y76" s="344" t="s">
        <v>585</v>
      </c>
      <c r="Z76" s="343">
        <v>4</v>
      </c>
      <c r="AA76" s="343">
        <v>2</v>
      </c>
      <c r="AB76" s="343">
        <v>0</v>
      </c>
      <c r="AC76" s="343">
        <v>1</v>
      </c>
      <c r="AD76" s="343">
        <v>0</v>
      </c>
      <c r="AE76" s="343">
        <v>0</v>
      </c>
      <c r="AF76" s="343">
        <v>0</v>
      </c>
      <c r="AG76" s="343">
        <v>0</v>
      </c>
      <c r="AH76" s="343">
        <v>2</v>
      </c>
      <c r="AI76" s="343">
        <v>2</v>
      </c>
      <c r="AJ76" s="343">
        <v>2</v>
      </c>
      <c r="AK76" s="353">
        <v>13</v>
      </c>
      <c r="AL76" s="346" t="s">
        <v>590</v>
      </c>
      <c r="AM76" s="340" t="s">
        <v>653</v>
      </c>
      <c r="AN76" s="347" t="s">
        <v>588</v>
      </c>
    </row>
    <row r="77" spans="1:47" x14ac:dyDescent="0.25">
      <c r="A77" s="306" t="s">
        <v>580</v>
      </c>
      <c r="B77" s="307" t="s">
        <v>656</v>
      </c>
      <c r="C77" s="308" t="s">
        <v>582</v>
      </c>
      <c r="D77" s="309">
        <v>8300</v>
      </c>
      <c r="E77" s="309">
        <v>12486</v>
      </c>
      <c r="F77" s="309">
        <v>4186</v>
      </c>
      <c r="G77" s="308" t="s">
        <v>583</v>
      </c>
      <c r="H77" s="310">
        <v>0</v>
      </c>
      <c r="I77" s="311">
        <v>0</v>
      </c>
      <c r="J77" s="311"/>
      <c r="K77" s="312">
        <v>200</v>
      </c>
      <c r="L77" s="372">
        <f t="shared" si="13"/>
        <v>200</v>
      </c>
      <c r="M77" s="372" t="str">
        <f t="shared" si="9"/>
        <v/>
      </c>
      <c r="N77" s="330">
        <v>0.1</v>
      </c>
      <c r="O77" s="382">
        <f t="shared" si="10"/>
        <v>0.1</v>
      </c>
      <c r="P77" s="331">
        <v>6</v>
      </c>
      <c r="Q77" s="396">
        <f t="shared" si="14"/>
        <v>0.03</v>
      </c>
      <c r="R77" s="331">
        <v>0</v>
      </c>
      <c r="S77" s="387" t="str">
        <f t="shared" si="8"/>
        <v/>
      </c>
      <c r="T77" s="388">
        <f t="shared" si="11"/>
        <v>20</v>
      </c>
      <c r="U77" s="388" t="str">
        <f t="shared" si="12"/>
        <v/>
      </c>
      <c r="V77" s="342">
        <v>20</v>
      </c>
      <c r="W77" s="343">
        <v>180</v>
      </c>
      <c r="X77" s="343" t="s">
        <v>584</v>
      </c>
      <c r="Y77" s="349" t="s">
        <v>598</v>
      </c>
      <c r="Z77" s="343">
        <v>3</v>
      </c>
      <c r="AA77" s="343">
        <v>2</v>
      </c>
      <c r="AB77" s="343">
        <v>1</v>
      </c>
      <c r="AC77" s="343">
        <v>1</v>
      </c>
      <c r="AD77" s="343">
        <v>0</v>
      </c>
      <c r="AE77" s="343">
        <v>0</v>
      </c>
      <c r="AF77" s="343">
        <v>0</v>
      </c>
      <c r="AG77" s="343">
        <v>0</v>
      </c>
      <c r="AH77" s="343">
        <v>2</v>
      </c>
      <c r="AI77" s="343">
        <v>2</v>
      </c>
      <c r="AJ77" s="343">
        <v>2</v>
      </c>
      <c r="AK77" s="353">
        <v>13</v>
      </c>
      <c r="AL77" s="346" t="s">
        <v>599</v>
      </c>
      <c r="AM77" s="340" t="s">
        <v>657</v>
      </c>
      <c r="AN77" s="347"/>
    </row>
    <row r="78" spans="1:47" x14ac:dyDescent="0.25">
      <c r="A78" s="306" t="s">
        <v>580</v>
      </c>
      <c r="B78" s="307" t="s">
        <v>697</v>
      </c>
      <c r="C78" s="308" t="s">
        <v>582</v>
      </c>
      <c r="D78" s="309">
        <v>967</v>
      </c>
      <c r="E78" s="309">
        <v>5515</v>
      </c>
      <c r="F78" s="309">
        <v>4548</v>
      </c>
      <c r="G78" s="308" t="s">
        <v>583</v>
      </c>
      <c r="H78" s="310">
        <v>14</v>
      </c>
      <c r="I78" s="311">
        <v>3.0782761653474053</v>
      </c>
      <c r="J78" s="311"/>
      <c r="K78" s="312">
        <v>75</v>
      </c>
      <c r="L78" s="372">
        <f t="shared" si="13"/>
        <v>75</v>
      </c>
      <c r="M78" s="372">
        <f t="shared" si="9"/>
        <v>75</v>
      </c>
      <c r="N78" s="330">
        <v>0.08</v>
      </c>
      <c r="O78" s="382">
        <f t="shared" si="10"/>
        <v>0.28000000000000003</v>
      </c>
      <c r="P78" s="331">
        <v>13</v>
      </c>
      <c r="Q78" s="396">
        <f t="shared" si="14"/>
        <v>0.17333333333333334</v>
      </c>
      <c r="R78" s="331">
        <v>8</v>
      </c>
      <c r="S78" s="387">
        <f t="shared" si="8"/>
        <v>0.10666666666666667</v>
      </c>
      <c r="T78" s="388">
        <f t="shared" si="11"/>
        <v>21</v>
      </c>
      <c r="U78" s="388">
        <f t="shared" si="12"/>
        <v>21</v>
      </c>
      <c r="V78" s="342">
        <v>21</v>
      </c>
      <c r="W78" s="343">
        <v>54</v>
      </c>
      <c r="X78" s="343" t="s">
        <v>584</v>
      </c>
      <c r="Y78" s="349" t="s">
        <v>598</v>
      </c>
      <c r="Z78" s="343">
        <v>3</v>
      </c>
      <c r="AA78" s="343">
        <v>2</v>
      </c>
      <c r="AB78" s="343">
        <v>0</v>
      </c>
      <c r="AC78" s="343">
        <v>2</v>
      </c>
      <c r="AD78" s="343">
        <v>2</v>
      </c>
      <c r="AE78" s="343">
        <v>0</v>
      </c>
      <c r="AF78" s="343">
        <v>0</v>
      </c>
      <c r="AG78" s="343">
        <v>0</v>
      </c>
      <c r="AH78" s="343">
        <v>0</v>
      </c>
      <c r="AI78" s="343">
        <v>2</v>
      </c>
      <c r="AJ78" s="343">
        <v>2</v>
      </c>
      <c r="AK78" s="353">
        <v>13</v>
      </c>
      <c r="AL78" s="346" t="s">
        <v>625</v>
      </c>
      <c r="AM78" s="340" t="s">
        <v>600</v>
      </c>
      <c r="AN78" s="347" t="s">
        <v>588</v>
      </c>
    </row>
    <row r="79" spans="1:47" x14ac:dyDescent="0.25">
      <c r="A79" s="306" t="s">
        <v>580</v>
      </c>
      <c r="B79" s="307" t="s">
        <v>698</v>
      </c>
      <c r="C79" s="308"/>
      <c r="D79" s="309">
        <v>2709</v>
      </c>
      <c r="E79" s="309">
        <v>11500</v>
      </c>
      <c r="F79" s="309">
        <v>8791</v>
      </c>
      <c r="G79" s="308" t="s">
        <v>583</v>
      </c>
      <c r="H79" s="310">
        <v>21</v>
      </c>
      <c r="I79" s="311">
        <v>2.3888067341599362</v>
      </c>
      <c r="J79" s="311"/>
      <c r="K79" s="312">
        <v>200</v>
      </c>
      <c r="L79" s="372" t="str">
        <f t="shared" si="13"/>
        <v/>
      </c>
      <c r="M79" s="372" t="str">
        <f t="shared" si="9"/>
        <v/>
      </c>
      <c r="N79" s="330">
        <v>0.1</v>
      </c>
      <c r="O79" s="382">
        <f t="shared" si="10"/>
        <v>0.1</v>
      </c>
      <c r="P79" s="331"/>
      <c r="Q79" s="396" t="str">
        <f t="shared" si="14"/>
        <v/>
      </c>
      <c r="R79" s="331"/>
      <c r="S79" s="387" t="str">
        <f t="shared" si="8"/>
        <v/>
      </c>
      <c r="T79" s="388" t="str">
        <f t="shared" si="11"/>
        <v/>
      </c>
      <c r="U79" s="388" t="str">
        <f t="shared" si="12"/>
        <v/>
      </c>
      <c r="V79" s="342">
        <v>20</v>
      </c>
      <c r="W79" s="343">
        <v>180</v>
      </c>
      <c r="X79" s="343" t="s">
        <v>584</v>
      </c>
      <c r="Y79" s="349" t="s">
        <v>441</v>
      </c>
      <c r="Z79" s="343">
        <v>3</v>
      </c>
      <c r="AA79" s="343">
        <v>2</v>
      </c>
      <c r="AB79" s="343">
        <v>1</v>
      </c>
      <c r="AC79" s="343">
        <v>1</v>
      </c>
      <c r="AD79" s="343">
        <v>2</v>
      </c>
      <c r="AE79" s="343">
        <v>0</v>
      </c>
      <c r="AF79" s="343">
        <v>0</v>
      </c>
      <c r="AG79" s="343">
        <v>0</v>
      </c>
      <c r="AH79" s="343">
        <v>1</v>
      </c>
      <c r="AI79" s="343">
        <v>2</v>
      </c>
      <c r="AJ79" s="343">
        <v>1</v>
      </c>
      <c r="AK79" s="353">
        <v>13</v>
      </c>
      <c r="AL79" s="346" t="s">
        <v>647</v>
      </c>
      <c r="AM79" s="340" t="s">
        <v>600</v>
      </c>
      <c r="AN79" s="347" t="s">
        <v>588</v>
      </c>
    </row>
    <row r="80" spans="1:47" x14ac:dyDescent="0.25">
      <c r="A80" s="306" t="s">
        <v>580</v>
      </c>
      <c r="B80" s="307" t="s">
        <v>699</v>
      </c>
      <c r="C80" s="308" t="s">
        <v>582</v>
      </c>
      <c r="D80" s="309">
        <v>6206</v>
      </c>
      <c r="E80" s="309">
        <v>6440</v>
      </c>
      <c r="F80" s="309">
        <v>234</v>
      </c>
      <c r="G80" s="308" t="s">
        <v>583</v>
      </c>
      <c r="H80" s="310">
        <v>1</v>
      </c>
      <c r="I80" s="311">
        <v>4.2735042735042743</v>
      </c>
      <c r="J80" s="311"/>
      <c r="K80" s="312">
        <v>168</v>
      </c>
      <c r="L80" s="372">
        <f t="shared" si="13"/>
        <v>168</v>
      </c>
      <c r="M80" s="372" t="str">
        <f t="shared" si="9"/>
        <v/>
      </c>
      <c r="N80" s="330">
        <v>0.06</v>
      </c>
      <c r="O80" s="382">
        <f t="shared" si="10"/>
        <v>7.7380952380952384E-2</v>
      </c>
      <c r="P80" s="331">
        <v>13</v>
      </c>
      <c r="Q80" s="396">
        <f t="shared" si="14"/>
        <v>7.7380952380952384E-2</v>
      </c>
      <c r="R80" s="331">
        <v>0</v>
      </c>
      <c r="S80" s="387" t="str">
        <f t="shared" si="8"/>
        <v/>
      </c>
      <c r="T80" s="388">
        <f t="shared" si="11"/>
        <v>13</v>
      </c>
      <c r="U80" s="388" t="str">
        <f t="shared" si="12"/>
        <v/>
      </c>
      <c r="V80" s="342">
        <v>13</v>
      </c>
      <c r="W80" s="343">
        <v>155</v>
      </c>
      <c r="X80" s="343" t="s">
        <v>584</v>
      </c>
      <c r="Y80" s="349" t="s">
        <v>594</v>
      </c>
      <c r="Z80" s="343">
        <v>3</v>
      </c>
      <c r="AA80" s="343">
        <v>1</v>
      </c>
      <c r="AB80" s="343">
        <v>1</v>
      </c>
      <c r="AC80" s="343">
        <v>1</v>
      </c>
      <c r="AD80" s="343">
        <v>2</v>
      </c>
      <c r="AE80" s="343">
        <v>0</v>
      </c>
      <c r="AF80" s="343">
        <v>0</v>
      </c>
      <c r="AG80" s="343">
        <v>0</v>
      </c>
      <c r="AH80" s="343">
        <v>1</v>
      </c>
      <c r="AI80" s="343">
        <v>2</v>
      </c>
      <c r="AJ80" s="343">
        <v>2</v>
      </c>
      <c r="AK80" s="353">
        <v>13</v>
      </c>
      <c r="AL80" s="346" t="s">
        <v>695</v>
      </c>
      <c r="AM80" s="340" t="s">
        <v>596</v>
      </c>
      <c r="AN80" s="347" t="s">
        <v>588</v>
      </c>
    </row>
    <row r="81" spans="1:47" x14ac:dyDescent="0.25">
      <c r="A81" s="306" t="s">
        <v>580</v>
      </c>
      <c r="B81" s="307" t="s">
        <v>664</v>
      </c>
      <c r="C81" s="308"/>
      <c r="D81" s="309">
        <v>1300</v>
      </c>
      <c r="E81" s="309">
        <v>2923</v>
      </c>
      <c r="F81" s="309">
        <v>1623</v>
      </c>
      <c r="G81" s="308" t="s">
        <v>583</v>
      </c>
      <c r="H81" s="310">
        <v>2</v>
      </c>
      <c r="I81" s="311">
        <v>1.2322858903265561</v>
      </c>
      <c r="J81" s="311"/>
      <c r="K81" s="312">
        <v>384</v>
      </c>
      <c r="L81" s="372" t="str">
        <f t="shared" si="13"/>
        <v/>
      </c>
      <c r="M81" s="372" t="str">
        <f t="shared" si="9"/>
        <v/>
      </c>
      <c r="N81" s="330">
        <v>0.03</v>
      </c>
      <c r="O81" s="382">
        <f t="shared" si="10"/>
        <v>3.125E-2</v>
      </c>
      <c r="P81" s="331">
        <v>0</v>
      </c>
      <c r="Q81" s="396" t="str">
        <f t="shared" si="14"/>
        <v/>
      </c>
      <c r="R81" s="331">
        <v>0</v>
      </c>
      <c r="S81" s="387" t="str">
        <f t="shared" si="8"/>
        <v/>
      </c>
      <c r="T81" s="388" t="str">
        <f t="shared" si="11"/>
        <v/>
      </c>
      <c r="U81" s="388" t="str">
        <f t="shared" si="12"/>
        <v/>
      </c>
      <c r="V81" s="342">
        <v>12</v>
      </c>
      <c r="W81" s="343">
        <v>372</v>
      </c>
      <c r="X81" s="343" t="s">
        <v>584</v>
      </c>
      <c r="Y81" s="349" t="s">
        <v>700</v>
      </c>
      <c r="Z81" s="343">
        <v>3</v>
      </c>
      <c r="AA81" s="343">
        <v>2</v>
      </c>
      <c r="AB81" s="343">
        <v>2</v>
      </c>
      <c r="AC81" s="343">
        <v>2</v>
      </c>
      <c r="AD81" s="343">
        <v>1</v>
      </c>
      <c r="AE81" s="343">
        <v>0</v>
      </c>
      <c r="AF81" s="343">
        <v>0</v>
      </c>
      <c r="AG81" s="343">
        <v>0</v>
      </c>
      <c r="AH81" s="343">
        <v>0</v>
      </c>
      <c r="AI81" s="343">
        <v>2</v>
      </c>
      <c r="AJ81" s="343">
        <v>1</v>
      </c>
      <c r="AK81" s="353">
        <v>13</v>
      </c>
      <c r="AL81" s="346" t="s">
        <v>666</v>
      </c>
      <c r="AM81" s="340" t="s">
        <v>600</v>
      </c>
      <c r="AN81" s="347" t="s">
        <v>588</v>
      </c>
    </row>
    <row r="82" spans="1:47" x14ac:dyDescent="0.25">
      <c r="A82" s="306" t="s">
        <v>580</v>
      </c>
      <c r="B82" s="307" t="s">
        <v>701</v>
      </c>
      <c r="C82" s="308"/>
      <c r="D82" s="309">
        <v>0</v>
      </c>
      <c r="E82" s="309">
        <v>230</v>
      </c>
      <c r="F82" s="309">
        <v>230</v>
      </c>
      <c r="G82" s="308" t="s">
        <v>583</v>
      </c>
      <c r="H82" s="310">
        <v>3</v>
      </c>
      <c r="I82" s="311">
        <v>13.043478260869565</v>
      </c>
      <c r="J82" s="311"/>
      <c r="K82" s="312">
        <v>50</v>
      </c>
      <c r="L82" s="372" t="str">
        <f t="shared" si="13"/>
        <v/>
      </c>
      <c r="M82" s="372" t="str">
        <f t="shared" si="9"/>
        <v/>
      </c>
      <c r="N82" s="330">
        <v>0.1</v>
      </c>
      <c r="O82" s="382">
        <f t="shared" si="10"/>
        <v>0.1</v>
      </c>
      <c r="P82" s="331"/>
      <c r="Q82" s="396" t="str">
        <f t="shared" si="14"/>
        <v/>
      </c>
      <c r="R82" s="331"/>
      <c r="S82" s="387" t="str">
        <f t="shared" si="8"/>
        <v/>
      </c>
      <c r="T82" s="388" t="str">
        <f t="shared" si="11"/>
        <v/>
      </c>
      <c r="U82" s="388" t="str">
        <f t="shared" si="12"/>
        <v/>
      </c>
      <c r="V82" s="342">
        <v>5</v>
      </c>
      <c r="W82" s="343">
        <v>45</v>
      </c>
      <c r="X82" s="343" t="s">
        <v>584</v>
      </c>
      <c r="Y82" s="349" t="s">
        <v>702</v>
      </c>
      <c r="Z82" s="343">
        <v>1</v>
      </c>
      <c r="AA82" s="343">
        <v>1</v>
      </c>
      <c r="AB82" s="343">
        <v>0</v>
      </c>
      <c r="AC82" s="343">
        <v>0</v>
      </c>
      <c r="AD82" s="343">
        <v>5</v>
      </c>
      <c r="AE82" s="343">
        <v>0</v>
      </c>
      <c r="AF82" s="343">
        <v>0</v>
      </c>
      <c r="AG82" s="343">
        <v>0</v>
      </c>
      <c r="AH82" s="343">
        <v>2</v>
      </c>
      <c r="AI82" s="343">
        <v>2</v>
      </c>
      <c r="AJ82" s="343">
        <v>2</v>
      </c>
      <c r="AK82" s="353">
        <v>13</v>
      </c>
      <c r="AL82" s="346" t="s">
        <v>683</v>
      </c>
      <c r="AM82" s="340" t="s">
        <v>600</v>
      </c>
      <c r="AN82" s="347" t="s">
        <v>588</v>
      </c>
    </row>
    <row r="83" spans="1:47" x14ac:dyDescent="0.25">
      <c r="A83" s="306" t="s">
        <v>580</v>
      </c>
      <c r="B83" s="307" t="s">
        <v>667</v>
      </c>
      <c r="C83" s="308" t="s">
        <v>582</v>
      </c>
      <c r="D83" s="309">
        <v>3000</v>
      </c>
      <c r="E83" s="309">
        <v>11400</v>
      </c>
      <c r="F83" s="309">
        <v>8400</v>
      </c>
      <c r="G83" s="308" t="s">
        <v>583</v>
      </c>
      <c r="H83" s="310">
        <v>8</v>
      </c>
      <c r="I83" s="311">
        <v>0.95238095238095244</v>
      </c>
      <c r="J83" s="311"/>
      <c r="K83" s="312">
        <v>129</v>
      </c>
      <c r="L83" s="372">
        <f t="shared" si="13"/>
        <v>129</v>
      </c>
      <c r="M83" s="372" t="str">
        <f t="shared" si="9"/>
        <v/>
      </c>
      <c r="N83" s="330">
        <v>0.15</v>
      </c>
      <c r="O83" s="382">
        <f t="shared" si="10"/>
        <v>0.14728682170542637</v>
      </c>
      <c r="P83" s="331">
        <v>6</v>
      </c>
      <c r="Q83" s="396">
        <f t="shared" si="14"/>
        <v>4.6511627906976744E-2</v>
      </c>
      <c r="R83" s="331">
        <v>0</v>
      </c>
      <c r="S83" s="387" t="str">
        <f t="shared" ref="S83:S111" si="15">IF(R83&gt;0,R83/K83,"")</f>
        <v/>
      </c>
      <c r="T83" s="388">
        <f t="shared" si="11"/>
        <v>19</v>
      </c>
      <c r="U83" s="388" t="str">
        <f t="shared" si="12"/>
        <v/>
      </c>
      <c r="V83" s="342">
        <v>19</v>
      </c>
      <c r="W83" s="343">
        <v>110</v>
      </c>
      <c r="X83" s="343" t="s">
        <v>584</v>
      </c>
      <c r="Y83" s="349" t="s">
        <v>594</v>
      </c>
      <c r="Z83" s="343">
        <v>3</v>
      </c>
      <c r="AA83" s="343">
        <v>1</v>
      </c>
      <c r="AB83" s="343">
        <v>1</v>
      </c>
      <c r="AC83" s="343">
        <v>1</v>
      </c>
      <c r="AD83" s="343">
        <v>2</v>
      </c>
      <c r="AE83" s="343">
        <v>0</v>
      </c>
      <c r="AF83" s="343">
        <v>0</v>
      </c>
      <c r="AG83" s="343">
        <v>0</v>
      </c>
      <c r="AH83" s="343">
        <v>1</v>
      </c>
      <c r="AI83" s="343">
        <v>2</v>
      </c>
      <c r="AJ83" s="343">
        <v>2</v>
      </c>
      <c r="AK83" s="353">
        <v>13</v>
      </c>
      <c r="AL83" s="346" t="s">
        <v>703</v>
      </c>
      <c r="AM83" s="340" t="s">
        <v>596</v>
      </c>
      <c r="AN83" s="347" t="s">
        <v>588</v>
      </c>
    </row>
    <row r="84" spans="1:47" x14ac:dyDescent="0.25">
      <c r="A84" s="306" t="s">
        <v>580</v>
      </c>
      <c r="B84" s="307" t="s">
        <v>704</v>
      </c>
      <c r="C84" s="308" t="s">
        <v>582</v>
      </c>
      <c r="D84" s="309">
        <v>0</v>
      </c>
      <c r="E84" s="309">
        <v>600</v>
      </c>
      <c r="F84" s="309">
        <v>600</v>
      </c>
      <c r="G84" s="308" t="s">
        <v>583</v>
      </c>
      <c r="H84" s="310">
        <v>4</v>
      </c>
      <c r="I84" s="311">
        <v>6.666666666666667</v>
      </c>
      <c r="J84" s="311"/>
      <c r="K84" s="312">
        <v>50</v>
      </c>
      <c r="L84" s="372">
        <f t="shared" si="13"/>
        <v>50</v>
      </c>
      <c r="M84" s="372">
        <f t="shared" si="9"/>
        <v>50</v>
      </c>
      <c r="N84" s="330">
        <v>0.1</v>
      </c>
      <c r="O84" s="382">
        <f t="shared" si="10"/>
        <v>0.5</v>
      </c>
      <c r="P84" s="331">
        <v>15</v>
      </c>
      <c r="Q84" s="396">
        <f t="shared" si="14"/>
        <v>0.3</v>
      </c>
      <c r="R84" s="331">
        <v>10</v>
      </c>
      <c r="S84" s="387">
        <f t="shared" si="15"/>
        <v>0.2</v>
      </c>
      <c r="T84" s="388">
        <f t="shared" si="11"/>
        <v>25</v>
      </c>
      <c r="U84" s="388">
        <f t="shared" si="12"/>
        <v>25</v>
      </c>
      <c r="V84" s="342">
        <v>25</v>
      </c>
      <c r="W84" s="343">
        <v>25</v>
      </c>
      <c r="X84" s="343" t="s">
        <v>584</v>
      </c>
      <c r="Y84" s="349" t="s">
        <v>700</v>
      </c>
      <c r="Z84" s="343">
        <v>3</v>
      </c>
      <c r="AA84" s="343">
        <v>2</v>
      </c>
      <c r="AB84" s="343">
        <v>0</v>
      </c>
      <c r="AC84" s="343">
        <v>1</v>
      </c>
      <c r="AD84" s="343">
        <v>3</v>
      </c>
      <c r="AE84" s="343">
        <v>0</v>
      </c>
      <c r="AF84" s="343">
        <v>0</v>
      </c>
      <c r="AG84" s="343">
        <v>0</v>
      </c>
      <c r="AH84" s="343">
        <v>1</v>
      </c>
      <c r="AI84" s="343">
        <v>2</v>
      </c>
      <c r="AJ84" s="343">
        <v>1</v>
      </c>
      <c r="AK84" s="353">
        <v>13</v>
      </c>
      <c r="AL84" s="346" t="s">
        <v>683</v>
      </c>
      <c r="AM84" s="340" t="s">
        <v>600</v>
      </c>
      <c r="AN84" s="347" t="s">
        <v>588</v>
      </c>
    </row>
    <row r="85" spans="1:47" x14ac:dyDescent="0.25">
      <c r="A85" s="306" t="s">
        <v>580</v>
      </c>
      <c r="B85" s="307" t="s">
        <v>705</v>
      </c>
      <c r="C85" s="308"/>
      <c r="D85" s="309">
        <v>12581</v>
      </c>
      <c r="E85" s="309">
        <v>29879</v>
      </c>
      <c r="F85" s="309">
        <v>17298</v>
      </c>
      <c r="G85" s="308" t="s">
        <v>583</v>
      </c>
      <c r="H85" s="310">
        <v>32</v>
      </c>
      <c r="I85" s="311">
        <v>1.8499248468030984</v>
      </c>
      <c r="J85" s="311"/>
      <c r="K85" s="312">
        <v>130</v>
      </c>
      <c r="L85" s="372" t="str">
        <f t="shared" si="13"/>
        <v/>
      </c>
      <c r="M85" s="372" t="str">
        <f t="shared" si="9"/>
        <v/>
      </c>
      <c r="N85" s="330">
        <v>0.1</v>
      </c>
      <c r="O85" s="382">
        <f t="shared" si="10"/>
        <v>0.1</v>
      </c>
      <c r="P85" s="331"/>
      <c r="Q85" s="396" t="str">
        <f t="shared" si="14"/>
        <v/>
      </c>
      <c r="R85" s="331"/>
      <c r="S85" s="387" t="str">
        <f t="shared" si="15"/>
        <v/>
      </c>
      <c r="T85" s="388" t="str">
        <f t="shared" si="11"/>
        <v/>
      </c>
      <c r="U85" s="388" t="str">
        <f t="shared" si="12"/>
        <v/>
      </c>
      <c r="V85" s="342">
        <v>13</v>
      </c>
      <c r="W85" s="343">
        <v>117</v>
      </c>
      <c r="X85" s="343" t="s">
        <v>584</v>
      </c>
      <c r="Y85" s="349" t="s">
        <v>598</v>
      </c>
      <c r="Z85" s="343">
        <v>3</v>
      </c>
      <c r="AA85" s="343">
        <v>1</v>
      </c>
      <c r="AB85" s="343">
        <v>1</v>
      </c>
      <c r="AC85" s="343">
        <v>0</v>
      </c>
      <c r="AD85" s="343">
        <v>2</v>
      </c>
      <c r="AE85" s="343">
        <v>0</v>
      </c>
      <c r="AF85" s="343">
        <v>0</v>
      </c>
      <c r="AG85" s="343">
        <v>0</v>
      </c>
      <c r="AH85" s="343">
        <v>2</v>
      </c>
      <c r="AI85" s="343">
        <v>2</v>
      </c>
      <c r="AJ85" s="343">
        <v>2</v>
      </c>
      <c r="AK85" s="353">
        <v>13</v>
      </c>
      <c r="AL85" s="346" t="s">
        <v>706</v>
      </c>
      <c r="AM85" s="340" t="s">
        <v>600</v>
      </c>
      <c r="AN85" s="347" t="s">
        <v>588</v>
      </c>
      <c r="AO85" s="278"/>
      <c r="AP85" s="278"/>
      <c r="AQ85" s="278"/>
      <c r="AR85" s="278"/>
      <c r="AS85" s="278"/>
      <c r="AT85" s="278"/>
      <c r="AU85" s="278"/>
    </row>
    <row r="86" spans="1:47" x14ac:dyDescent="0.25">
      <c r="A86" s="306" t="s">
        <v>580</v>
      </c>
      <c r="B86" s="307" t="s">
        <v>631</v>
      </c>
      <c r="C86" s="308" t="s">
        <v>582</v>
      </c>
      <c r="D86" s="309">
        <v>1400</v>
      </c>
      <c r="E86" s="309">
        <v>5557</v>
      </c>
      <c r="F86" s="309">
        <v>4157</v>
      </c>
      <c r="G86" s="308" t="s">
        <v>583</v>
      </c>
      <c r="H86" s="310">
        <v>12</v>
      </c>
      <c r="I86" s="311">
        <v>2.8866971373586723</v>
      </c>
      <c r="J86" s="311"/>
      <c r="K86" s="312">
        <v>168</v>
      </c>
      <c r="L86" s="372">
        <f t="shared" si="13"/>
        <v>168</v>
      </c>
      <c r="M86" s="372" t="str">
        <f t="shared" si="9"/>
        <v/>
      </c>
      <c r="N86" s="330">
        <v>0.1</v>
      </c>
      <c r="O86" s="382">
        <f t="shared" si="10"/>
        <v>0.10119047619047619</v>
      </c>
      <c r="P86" s="331">
        <v>10</v>
      </c>
      <c r="Q86" s="396">
        <f t="shared" si="14"/>
        <v>5.9523809523809521E-2</v>
      </c>
      <c r="R86" s="331">
        <v>0</v>
      </c>
      <c r="S86" s="387" t="str">
        <f t="shared" si="15"/>
        <v/>
      </c>
      <c r="T86" s="388">
        <f t="shared" si="11"/>
        <v>17</v>
      </c>
      <c r="U86" s="388" t="str">
        <f t="shared" si="12"/>
        <v/>
      </c>
      <c r="V86" s="342">
        <v>17</v>
      </c>
      <c r="W86" s="343">
        <v>151</v>
      </c>
      <c r="X86" s="343" t="s">
        <v>584</v>
      </c>
      <c r="Y86" s="344">
        <v>1</v>
      </c>
      <c r="Z86" s="343">
        <v>3</v>
      </c>
      <c r="AA86" s="343">
        <v>2</v>
      </c>
      <c r="AB86" s="343">
        <v>1</v>
      </c>
      <c r="AC86" s="343">
        <v>2</v>
      </c>
      <c r="AD86" s="343">
        <v>1</v>
      </c>
      <c r="AE86" s="343">
        <v>0</v>
      </c>
      <c r="AF86" s="343">
        <v>0</v>
      </c>
      <c r="AG86" s="343">
        <v>0</v>
      </c>
      <c r="AH86" s="343">
        <v>1</v>
      </c>
      <c r="AI86" s="343">
        <v>2</v>
      </c>
      <c r="AJ86" s="343">
        <v>1</v>
      </c>
      <c r="AK86" s="353">
        <v>13</v>
      </c>
      <c r="AL86" s="346" t="s">
        <v>632</v>
      </c>
      <c r="AM86" s="340" t="s">
        <v>600</v>
      </c>
      <c r="AN86" s="347" t="s">
        <v>588</v>
      </c>
      <c r="AO86" s="278"/>
      <c r="AP86" s="278"/>
      <c r="AQ86" s="278"/>
      <c r="AR86" s="278"/>
      <c r="AS86" s="278"/>
      <c r="AT86" s="278"/>
      <c r="AU86" s="278"/>
    </row>
    <row r="87" spans="1:47" x14ac:dyDescent="0.25">
      <c r="A87" s="306" t="s">
        <v>580</v>
      </c>
      <c r="B87" s="307" t="s">
        <v>707</v>
      </c>
      <c r="C87" s="308" t="s">
        <v>602</v>
      </c>
      <c r="D87" s="309">
        <v>0</v>
      </c>
      <c r="E87" s="309">
        <v>465</v>
      </c>
      <c r="F87" s="309">
        <v>465</v>
      </c>
      <c r="G87" s="308" t="s">
        <v>583</v>
      </c>
      <c r="H87" s="310">
        <v>2</v>
      </c>
      <c r="I87" s="311">
        <v>4.301075268817204</v>
      </c>
      <c r="J87" s="311"/>
      <c r="K87" s="312">
        <v>30</v>
      </c>
      <c r="L87" s="372">
        <f t="shared" si="13"/>
        <v>30</v>
      </c>
      <c r="M87" s="372">
        <f t="shared" si="9"/>
        <v>30</v>
      </c>
      <c r="N87" s="330">
        <v>0.1</v>
      </c>
      <c r="O87" s="382">
        <f t="shared" si="10"/>
        <v>0.53333333333333333</v>
      </c>
      <c r="P87" s="331">
        <v>8</v>
      </c>
      <c r="Q87" s="396">
        <f t="shared" si="14"/>
        <v>0.26666666666666666</v>
      </c>
      <c r="R87" s="331">
        <v>8</v>
      </c>
      <c r="S87" s="387">
        <f t="shared" si="15"/>
        <v>0.26666666666666666</v>
      </c>
      <c r="T87" s="388">
        <f t="shared" si="11"/>
        <v>16</v>
      </c>
      <c r="U87" s="388">
        <f t="shared" si="12"/>
        <v>16</v>
      </c>
      <c r="V87" s="342">
        <v>16</v>
      </c>
      <c r="W87" s="343">
        <v>14</v>
      </c>
      <c r="X87" s="343" t="s">
        <v>584</v>
      </c>
      <c r="Y87" s="349" t="s">
        <v>594</v>
      </c>
      <c r="Z87" s="343">
        <v>3</v>
      </c>
      <c r="AA87" s="343">
        <v>2</v>
      </c>
      <c r="AB87" s="343">
        <v>0</v>
      </c>
      <c r="AC87" s="343">
        <v>1</v>
      </c>
      <c r="AD87" s="343">
        <v>2</v>
      </c>
      <c r="AE87" s="343">
        <v>0</v>
      </c>
      <c r="AF87" s="343">
        <v>0</v>
      </c>
      <c r="AG87" s="343">
        <v>0</v>
      </c>
      <c r="AH87" s="343">
        <v>1</v>
      </c>
      <c r="AI87" s="343">
        <v>2</v>
      </c>
      <c r="AJ87" s="343">
        <v>2</v>
      </c>
      <c r="AK87" s="353">
        <v>13</v>
      </c>
      <c r="AL87" s="346" t="s">
        <v>708</v>
      </c>
      <c r="AM87" s="340" t="s">
        <v>596</v>
      </c>
      <c r="AN87" s="347" t="s">
        <v>588</v>
      </c>
      <c r="AO87" s="278"/>
      <c r="AP87" s="278"/>
      <c r="AQ87" s="278"/>
      <c r="AR87" s="278"/>
      <c r="AS87" s="278"/>
      <c r="AT87" s="278"/>
      <c r="AU87" s="278"/>
    </row>
    <row r="88" spans="1:47" x14ac:dyDescent="0.25">
      <c r="A88" s="306" t="s">
        <v>580</v>
      </c>
      <c r="B88" s="307" t="s">
        <v>709</v>
      </c>
      <c r="C88" s="308"/>
      <c r="D88" s="309">
        <v>150</v>
      </c>
      <c r="E88" s="309">
        <v>532</v>
      </c>
      <c r="F88" s="309">
        <v>382</v>
      </c>
      <c r="G88" s="308" t="s">
        <v>583</v>
      </c>
      <c r="H88" s="310">
        <v>3</v>
      </c>
      <c r="I88" s="311">
        <v>7.8534031413612562</v>
      </c>
      <c r="J88" s="311"/>
      <c r="K88" s="312">
        <v>100</v>
      </c>
      <c r="L88" s="372" t="str">
        <f t="shared" si="13"/>
        <v/>
      </c>
      <c r="M88" s="372" t="str">
        <f t="shared" si="9"/>
        <v/>
      </c>
      <c r="N88" s="330">
        <v>0.1</v>
      </c>
      <c r="O88" s="382">
        <f t="shared" si="10"/>
        <v>0.1</v>
      </c>
      <c r="P88" s="331"/>
      <c r="Q88" s="396" t="str">
        <f t="shared" si="14"/>
        <v/>
      </c>
      <c r="R88" s="331"/>
      <c r="S88" s="387" t="str">
        <f t="shared" si="15"/>
        <v/>
      </c>
      <c r="T88" s="388" t="str">
        <f t="shared" si="11"/>
        <v/>
      </c>
      <c r="U88" s="388" t="str">
        <f t="shared" si="12"/>
        <v/>
      </c>
      <c r="V88" s="342">
        <v>10</v>
      </c>
      <c r="W88" s="343">
        <v>90</v>
      </c>
      <c r="X88" s="343" t="s">
        <v>584</v>
      </c>
      <c r="Y88" s="349">
        <v>3</v>
      </c>
      <c r="Z88" s="343">
        <v>2</v>
      </c>
      <c r="AA88" s="343">
        <v>2</v>
      </c>
      <c r="AB88" s="343">
        <v>0</v>
      </c>
      <c r="AC88" s="343">
        <v>1</v>
      </c>
      <c r="AD88" s="343">
        <v>4</v>
      </c>
      <c r="AE88" s="343">
        <v>0</v>
      </c>
      <c r="AF88" s="343">
        <v>0</v>
      </c>
      <c r="AG88" s="343">
        <v>0</v>
      </c>
      <c r="AH88" s="343">
        <v>0</v>
      </c>
      <c r="AI88" s="343">
        <v>2</v>
      </c>
      <c r="AJ88" s="343">
        <v>2</v>
      </c>
      <c r="AK88" s="353">
        <v>13</v>
      </c>
      <c r="AL88" s="346" t="s">
        <v>710</v>
      </c>
      <c r="AM88" s="340" t="s">
        <v>600</v>
      </c>
      <c r="AN88" s="347" t="s">
        <v>588</v>
      </c>
      <c r="AO88" s="278"/>
      <c r="AP88" s="278"/>
      <c r="AQ88" s="278"/>
      <c r="AR88" s="278"/>
      <c r="AS88" s="278"/>
      <c r="AT88" s="278"/>
      <c r="AU88" s="278"/>
    </row>
    <row r="89" spans="1:47" x14ac:dyDescent="0.25">
      <c r="A89" s="306" t="s">
        <v>604</v>
      </c>
      <c r="B89" s="307" t="s">
        <v>711</v>
      </c>
      <c r="C89" s="308"/>
      <c r="D89" s="309">
        <v>0</v>
      </c>
      <c r="E89" s="309">
        <v>3052</v>
      </c>
      <c r="F89" s="309">
        <v>3052</v>
      </c>
      <c r="G89" s="308" t="s">
        <v>583</v>
      </c>
      <c r="H89" s="310">
        <v>14</v>
      </c>
      <c r="I89" s="311">
        <v>5</v>
      </c>
      <c r="J89" s="311"/>
      <c r="K89" s="312">
        <v>100</v>
      </c>
      <c r="L89" s="372" t="str">
        <f t="shared" si="13"/>
        <v/>
      </c>
      <c r="M89" s="372" t="str">
        <f t="shared" si="9"/>
        <v/>
      </c>
      <c r="N89" s="331"/>
      <c r="O89" s="382">
        <f t="shared" si="10"/>
        <v>7.0000000000000007E-2</v>
      </c>
      <c r="P89" s="331"/>
      <c r="Q89" s="396" t="str">
        <f t="shared" si="14"/>
        <v/>
      </c>
      <c r="R89" s="331"/>
      <c r="S89" s="387" t="str">
        <f t="shared" si="15"/>
        <v/>
      </c>
      <c r="T89" s="388" t="str">
        <f t="shared" si="11"/>
        <v/>
      </c>
      <c r="U89" s="388" t="str">
        <f t="shared" si="12"/>
        <v/>
      </c>
      <c r="V89" s="342">
        <v>7</v>
      </c>
      <c r="W89" s="343"/>
      <c r="X89" s="343"/>
      <c r="Y89" s="343"/>
      <c r="Z89" s="343">
        <v>2</v>
      </c>
      <c r="AA89" s="343">
        <v>2</v>
      </c>
      <c r="AB89" s="343">
        <v>0</v>
      </c>
      <c r="AC89" s="343">
        <v>1</v>
      </c>
      <c r="AD89" s="343">
        <v>3</v>
      </c>
      <c r="AE89" s="343">
        <v>0</v>
      </c>
      <c r="AF89" s="343">
        <v>0</v>
      </c>
      <c r="AG89" s="343">
        <v>0</v>
      </c>
      <c r="AH89" s="343">
        <v>1</v>
      </c>
      <c r="AI89" s="343">
        <v>2</v>
      </c>
      <c r="AJ89" s="343">
        <v>2</v>
      </c>
      <c r="AK89" s="353">
        <v>13</v>
      </c>
      <c r="AL89" s="343"/>
      <c r="AM89" s="346" t="s">
        <v>637</v>
      </c>
      <c r="AN89" s="347" t="s">
        <v>638</v>
      </c>
      <c r="AO89" s="278"/>
      <c r="AP89" s="278"/>
      <c r="AQ89" s="278"/>
      <c r="AR89" s="278"/>
      <c r="AS89" s="278"/>
      <c r="AT89" s="284"/>
      <c r="AU89" s="285"/>
    </row>
    <row r="90" spans="1:47" x14ac:dyDescent="0.25">
      <c r="A90" s="306" t="s">
        <v>604</v>
      </c>
      <c r="B90" s="307" t="s">
        <v>712</v>
      </c>
      <c r="C90" s="308"/>
      <c r="D90" s="309">
        <v>4626</v>
      </c>
      <c r="E90" s="309">
        <v>7630</v>
      </c>
      <c r="F90" s="309">
        <v>3004</v>
      </c>
      <c r="G90" s="308" t="s">
        <v>583</v>
      </c>
      <c r="H90" s="310">
        <v>12</v>
      </c>
      <c r="I90" s="311">
        <v>4</v>
      </c>
      <c r="J90" s="311"/>
      <c r="K90" s="312">
        <v>170</v>
      </c>
      <c r="L90" s="372" t="str">
        <f t="shared" si="13"/>
        <v/>
      </c>
      <c r="M90" s="372" t="str">
        <f t="shared" si="9"/>
        <v/>
      </c>
      <c r="N90" s="331"/>
      <c r="O90" s="382">
        <f t="shared" si="10"/>
        <v>0.11764705882352941</v>
      </c>
      <c r="P90" s="331"/>
      <c r="Q90" s="396" t="str">
        <f t="shared" si="14"/>
        <v/>
      </c>
      <c r="R90" s="331"/>
      <c r="S90" s="387" t="str">
        <f t="shared" si="15"/>
        <v/>
      </c>
      <c r="T90" s="388" t="str">
        <f t="shared" si="11"/>
        <v/>
      </c>
      <c r="U90" s="388" t="str">
        <f t="shared" si="12"/>
        <v/>
      </c>
      <c r="V90" s="342">
        <v>20</v>
      </c>
      <c r="W90" s="343"/>
      <c r="X90" s="343" t="s">
        <v>584</v>
      </c>
      <c r="Y90" s="343"/>
      <c r="Z90" s="343">
        <v>3</v>
      </c>
      <c r="AA90" s="343">
        <v>2</v>
      </c>
      <c r="AB90" s="343">
        <v>1</v>
      </c>
      <c r="AC90" s="343">
        <v>1</v>
      </c>
      <c r="AD90" s="343">
        <v>2</v>
      </c>
      <c r="AE90" s="343">
        <v>0</v>
      </c>
      <c r="AF90" s="343">
        <v>0</v>
      </c>
      <c r="AG90" s="343">
        <v>0</v>
      </c>
      <c r="AH90" s="343">
        <v>1</v>
      </c>
      <c r="AI90" s="343">
        <v>2</v>
      </c>
      <c r="AJ90" s="343">
        <v>1</v>
      </c>
      <c r="AK90" s="353">
        <v>13</v>
      </c>
      <c r="AL90" s="343"/>
      <c r="AM90" s="346" t="s">
        <v>674</v>
      </c>
      <c r="AN90" s="347" t="s">
        <v>606</v>
      </c>
      <c r="AO90" s="278"/>
      <c r="AP90" s="278"/>
      <c r="AQ90" s="278"/>
      <c r="AR90" s="278"/>
      <c r="AS90" s="278"/>
      <c r="AT90" s="284"/>
      <c r="AU90" s="285"/>
    </row>
    <row r="91" spans="1:47" x14ac:dyDescent="0.25">
      <c r="A91" s="306" t="s">
        <v>604</v>
      </c>
      <c r="B91" s="307" t="s">
        <v>713</v>
      </c>
      <c r="C91" s="308"/>
      <c r="D91" s="309">
        <v>26</v>
      </c>
      <c r="E91" s="309">
        <v>1970</v>
      </c>
      <c r="F91" s="309">
        <v>1944</v>
      </c>
      <c r="G91" s="308" t="s">
        <v>583</v>
      </c>
      <c r="H91" s="310">
        <v>14</v>
      </c>
      <c r="I91" s="311">
        <v>7</v>
      </c>
      <c r="J91" s="311"/>
      <c r="K91" s="312">
        <v>100</v>
      </c>
      <c r="L91" s="372" t="str">
        <f t="shared" si="13"/>
        <v/>
      </c>
      <c r="M91" s="372" t="str">
        <f t="shared" si="9"/>
        <v/>
      </c>
      <c r="N91" s="331"/>
      <c r="O91" s="382">
        <f t="shared" si="10"/>
        <v>0.11</v>
      </c>
      <c r="P91" s="331"/>
      <c r="Q91" s="396" t="str">
        <f t="shared" si="14"/>
        <v/>
      </c>
      <c r="R91" s="331"/>
      <c r="S91" s="387" t="str">
        <f t="shared" si="15"/>
        <v/>
      </c>
      <c r="T91" s="388" t="str">
        <f t="shared" si="11"/>
        <v/>
      </c>
      <c r="U91" s="388" t="str">
        <f t="shared" si="12"/>
        <v/>
      </c>
      <c r="V91" s="342">
        <v>11</v>
      </c>
      <c r="W91" s="343"/>
      <c r="X91" s="343"/>
      <c r="Y91" s="343"/>
      <c r="Z91" s="343">
        <v>3</v>
      </c>
      <c r="AA91" s="343">
        <v>2</v>
      </c>
      <c r="AB91" s="343">
        <v>0</v>
      </c>
      <c r="AC91" s="343">
        <v>1</v>
      </c>
      <c r="AD91" s="343">
        <v>3</v>
      </c>
      <c r="AE91" s="343">
        <v>0</v>
      </c>
      <c r="AF91" s="343">
        <v>0</v>
      </c>
      <c r="AG91" s="343">
        <v>0</v>
      </c>
      <c r="AH91" s="343">
        <v>0</v>
      </c>
      <c r="AI91" s="343">
        <v>2</v>
      </c>
      <c r="AJ91" s="343">
        <v>2</v>
      </c>
      <c r="AK91" s="353">
        <v>13</v>
      </c>
      <c r="AL91" s="343"/>
      <c r="AM91" s="346" t="s">
        <v>637</v>
      </c>
      <c r="AN91" s="347" t="s">
        <v>638</v>
      </c>
      <c r="AO91" s="278"/>
      <c r="AP91" s="278"/>
      <c r="AQ91" s="278"/>
      <c r="AR91" s="278"/>
      <c r="AS91" s="278"/>
      <c r="AT91" s="284"/>
      <c r="AU91" s="285"/>
    </row>
    <row r="92" spans="1:47" x14ac:dyDescent="0.25">
      <c r="A92" s="306" t="s">
        <v>604</v>
      </c>
      <c r="B92" s="307" t="s">
        <v>714</v>
      </c>
      <c r="C92" s="308"/>
      <c r="D92" s="309">
        <v>22</v>
      </c>
      <c r="E92" s="309">
        <v>1900</v>
      </c>
      <c r="F92" s="309">
        <v>1878</v>
      </c>
      <c r="G92" s="308" t="s">
        <v>583</v>
      </c>
      <c r="H92" s="310">
        <v>4</v>
      </c>
      <c r="I92" s="311">
        <v>2</v>
      </c>
      <c r="J92" s="311"/>
      <c r="K92" s="312">
        <v>120</v>
      </c>
      <c r="L92" s="372" t="str">
        <f t="shared" si="13"/>
        <v/>
      </c>
      <c r="M92" s="372" t="str">
        <f t="shared" si="9"/>
        <v/>
      </c>
      <c r="N92" s="331"/>
      <c r="O92" s="382">
        <f t="shared" si="10"/>
        <v>0.4</v>
      </c>
      <c r="P92" s="331"/>
      <c r="Q92" s="396" t="str">
        <f t="shared" si="14"/>
        <v/>
      </c>
      <c r="R92" s="331"/>
      <c r="S92" s="387" t="str">
        <f t="shared" si="15"/>
        <v/>
      </c>
      <c r="T92" s="388" t="str">
        <f t="shared" si="11"/>
        <v/>
      </c>
      <c r="U92" s="388" t="str">
        <f t="shared" si="12"/>
        <v/>
      </c>
      <c r="V92" s="342">
        <v>48</v>
      </c>
      <c r="W92" s="343"/>
      <c r="X92" s="343" t="s">
        <v>584</v>
      </c>
      <c r="Y92" s="343"/>
      <c r="Z92" s="343">
        <v>4</v>
      </c>
      <c r="AA92" s="343">
        <v>1</v>
      </c>
      <c r="AB92" s="343">
        <v>0</v>
      </c>
      <c r="AC92" s="343">
        <v>0</v>
      </c>
      <c r="AD92" s="343">
        <v>2</v>
      </c>
      <c r="AE92" s="343">
        <v>0</v>
      </c>
      <c r="AF92" s="343">
        <v>0</v>
      </c>
      <c r="AG92" s="343">
        <v>0</v>
      </c>
      <c r="AH92" s="343">
        <v>2</v>
      </c>
      <c r="AI92" s="343">
        <v>2</v>
      </c>
      <c r="AJ92" s="343">
        <v>2</v>
      </c>
      <c r="AK92" s="353">
        <v>13</v>
      </c>
      <c r="AL92" s="343"/>
      <c r="AM92" s="346" t="s">
        <v>674</v>
      </c>
      <c r="AN92" s="347" t="s">
        <v>606</v>
      </c>
      <c r="AO92" s="278"/>
      <c r="AP92" s="278"/>
      <c r="AQ92" s="278"/>
      <c r="AR92" s="278"/>
      <c r="AS92" s="278"/>
      <c r="AT92" s="284"/>
      <c r="AU92" s="285"/>
    </row>
    <row r="93" spans="1:47" x14ac:dyDescent="0.25">
      <c r="A93" s="306" t="s">
        <v>604</v>
      </c>
      <c r="B93" s="307" t="s">
        <v>715</v>
      </c>
      <c r="C93" s="308"/>
      <c r="D93" s="309">
        <v>34</v>
      </c>
      <c r="E93" s="309">
        <v>1200</v>
      </c>
      <c r="F93" s="309">
        <v>1166</v>
      </c>
      <c r="G93" s="308" t="s">
        <v>583</v>
      </c>
      <c r="H93" s="310">
        <v>7</v>
      </c>
      <c r="I93" s="311">
        <v>6</v>
      </c>
      <c r="J93" s="311"/>
      <c r="K93" s="312">
        <v>100</v>
      </c>
      <c r="L93" s="372" t="str">
        <f t="shared" si="13"/>
        <v/>
      </c>
      <c r="M93" s="372" t="str">
        <f t="shared" si="9"/>
        <v/>
      </c>
      <c r="N93" s="331"/>
      <c r="O93" s="382">
        <f t="shared" si="10"/>
        <v>0.1</v>
      </c>
      <c r="P93" s="331"/>
      <c r="Q93" s="396" t="str">
        <f t="shared" si="14"/>
        <v/>
      </c>
      <c r="R93" s="331"/>
      <c r="S93" s="387" t="str">
        <f t="shared" si="15"/>
        <v/>
      </c>
      <c r="T93" s="388" t="str">
        <f t="shared" si="11"/>
        <v/>
      </c>
      <c r="U93" s="388" t="str">
        <f t="shared" si="12"/>
        <v/>
      </c>
      <c r="V93" s="342">
        <v>10</v>
      </c>
      <c r="W93" s="343"/>
      <c r="X93" s="343"/>
      <c r="Y93" s="343"/>
      <c r="Z93" s="343">
        <v>2</v>
      </c>
      <c r="AA93" s="343">
        <v>2</v>
      </c>
      <c r="AB93" s="343">
        <v>0</v>
      </c>
      <c r="AC93" s="343">
        <v>1</v>
      </c>
      <c r="AD93" s="343">
        <v>3</v>
      </c>
      <c r="AE93" s="343">
        <v>1</v>
      </c>
      <c r="AF93" s="343">
        <v>0</v>
      </c>
      <c r="AG93" s="343">
        <v>0</v>
      </c>
      <c r="AH93" s="343">
        <v>0</v>
      </c>
      <c r="AI93" s="343">
        <v>2</v>
      </c>
      <c r="AJ93" s="343">
        <v>2</v>
      </c>
      <c r="AK93" s="353">
        <v>13</v>
      </c>
      <c r="AL93" s="343"/>
      <c r="AM93" s="346" t="s">
        <v>674</v>
      </c>
      <c r="AN93" s="347" t="s">
        <v>606</v>
      </c>
      <c r="AO93" s="278"/>
      <c r="AP93" s="278"/>
      <c r="AQ93" s="278"/>
      <c r="AR93" s="278"/>
      <c r="AS93" s="278"/>
      <c r="AT93" s="284"/>
      <c r="AU93" s="285"/>
    </row>
    <row r="94" spans="1:47" x14ac:dyDescent="0.25">
      <c r="A94" s="306" t="s">
        <v>604</v>
      </c>
      <c r="B94" s="307" t="s">
        <v>716</v>
      </c>
      <c r="C94" s="308"/>
      <c r="D94" s="309">
        <v>414</v>
      </c>
      <c r="E94" s="309">
        <v>1132</v>
      </c>
      <c r="F94" s="309">
        <v>718</v>
      </c>
      <c r="G94" s="308" t="s">
        <v>583</v>
      </c>
      <c r="H94" s="310">
        <v>9</v>
      </c>
      <c r="I94" s="311">
        <v>13</v>
      </c>
      <c r="J94" s="311"/>
      <c r="K94" s="312">
        <v>60</v>
      </c>
      <c r="L94" s="372" t="str">
        <f t="shared" si="13"/>
        <v/>
      </c>
      <c r="M94" s="372" t="str">
        <f t="shared" si="9"/>
        <v/>
      </c>
      <c r="N94" s="331"/>
      <c r="O94" s="382">
        <f t="shared" si="10"/>
        <v>6.6666666666666666E-2</v>
      </c>
      <c r="P94" s="331"/>
      <c r="Q94" s="396" t="str">
        <f t="shared" si="14"/>
        <v/>
      </c>
      <c r="R94" s="331"/>
      <c r="S94" s="387" t="str">
        <f t="shared" si="15"/>
        <v/>
      </c>
      <c r="T94" s="388" t="str">
        <f t="shared" si="11"/>
        <v/>
      </c>
      <c r="U94" s="388" t="str">
        <f t="shared" si="12"/>
        <v/>
      </c>
      <c r="V94" s="342">
        <v>4</v>
      </c>
      <c r="W94" s="343"/>
      <c r="X94" s="343"/>
      <c r="Y94" s="343"/>
      <c r="Z94" s="343">
        <v>1</v>
      </c>
      <c r="AA94" s="343">
        <v>2</v>
      </c>
      <c r="AB94" s="343">
        <v>0</v>
      </c>
      <c r="AC94" s="343">
        <v>1</v>
      </c>
      <c r="AD94" s="343">
        <v>5</v>
      </c>
      <c r="AE94" s="343">
        <v>0</v>
      </c>
      <c r="AF94" s="343">
        <v>0</v>
      </c>
      <c r="AG94" s="343">
        <v>0</v>
      </c>
      <c r="AH94" s="343">
        <v>0</v>
      </c>
      <c r="AI94" s="343">
        <v>2</v>
      </c>
      <c r="AJ94" s="343">
        <v>2</v>
      </c>
      <c r="AK94" s="353">
        <v>13</v>
      </c>
      <c r="AL94" s="343"/>
      <c r="AM94" s="346" t="s">
        <v>637</v>
      </c>
      <c r="AN94" s="347" t="s">
        <v>638</v>
      </c>
      <c r="AO94" s="278"/>
      <c r="AP94" s="278"/>
      <c r="AQ94" s="278"/>
      <c r="AR94" s="278"/>
      <c r="AS94" s="278"/>
      <c r="AT94" s="284"/>
      <c r="AU94" s="285"/>
    </row>
    <row r="95" spans="1:47" x14ac:dyDescent="0.25">
      <c r="A95" s="306" t="s">
        <v>604</v>
      </c>
      <c r="B95" s="307" t="s">
        <v>717</v>
      </c>
      <c r="C95" s="308"/>
      <c r="D95" s="309">
        <v>233</v>
      </c>
      <c r="E95" s="309">
        <v>4045</v>
      </c>
      <c r="F95" s="309">
        <v>3812</v>
      </c>
      <c r="G95" s="308" t="s">
        <v>583</v>
      </c>
      <c r="H95" s="310">
        <v>10</v>
      </c>
      <c r="I95" s="311">
        <v>3</v>
      </c>
      <c r="J95" s="311"/>
      <c r="K95" s="312">
        <v>150</v>
      </c>
      <c r="L95" s="372" t="str">
        <f t="shared" si="13"/>
        <v/>
      </c>
      <c r="M95" s="372" t="str">
        <f t="shared" si="9"/>
        <v/>
      </c>
      <c r="N95" s="331"/>
      <c r="O95" s="382">
        <f t="shared" si="10"/>
        <v>0.1</v>
      </c>
      <c r="P95" s="331"/>
      <c r="Q95" s="396" t="str">
        <f t="shared" si="14"/>
        <v/>
      </c>
      <c r="R95" s="331"/>
      <c r="S95" s="387" t="str">
        <f t="shared" si="15"/>
        <v/>
      </c>
      <c r="T95" s="388" t="str">
        <f t="shared" si="11"/>
        <v/>
      </c>
      <c r="U95" s="388" t="str">
        <f t="shared" si="12"/>
        <v/>
      </c>
      <c r="V95" s="342">
        <v>15</v>
      </c>
      <c r="W95" s="343"/>
      <c r="X95" s="343"/>
      <c r="Y95" s="343"/>
      <c r="Z95" s="343">
        <v>3</v>
      </c>
      <c r="AA95" s="343">
        <v>2</v>
      </c>
      <c r="AB95" s="343">
        <v>1</v>
      </c>
      <c r="AC95" s="343">
        <v>1</v>
      </c>
      <c r="AD95" s="343">
        <v>2</v>
      </c>
      <c r="AE95" s="343">
        <v>0</v>
      </c>
      <c r="AF95" s="343">
        <v>0</v>
      </c>
      <c r="AG95" s="343">
        <v>0</v>
      </c>
      <c r="AH95" s="343">
        <v>0</v>
      </c>
      <c r="AI95" s="343">
        <v>2</v>
      </c>
      <c r="AJ95" s="343">
        <v>2</v>
      </c>
      <c r="AK95" s="353">
        <v>13</v>
      </c>
      <c r="AL95" s="343"/>
      <c r="AM95" s="346" t="s">
        <v>674</v>
      </c>
      <c r="AN95" s="347" t="s">
        <v>606</v>
      </c>
      <c r="AO95" s="278"/>
      <c r="AP95" s="278"/>
      <c r="AQ95" s="278"/>
      <c r="AR95" s="278"/>
      <c r="AS95" s="278"/>
      <c r="AT95" s="284"/>
      <c r="AU95" s="285"/>
    </row>
    <row r="96" spans="1:47" x14ac:dyDescent="0.25">
      <c r="A96" s="306" t="s">
        <v>604</v>
      </c>
      <c r="B96" s="307" t="s">
        <v>718</v>
      </c>
      <c r="C96" s="308"/>
      <c r="D96" s="309">
        <v>6809</v>
      </c>
      <c r="E96" s="309">
        <v>9007</v>
      </c>
      <c r="F96" s="309">
        <v>2198</v>
      </c>
      <c r="G96" s="308" t="s">
        <v>583</v>
      </c>
      <c r="H96" s="310">
        <v>11</v>
      </c>
      <c r="I96" s="311">
        <v>5</v>
      </c>
      <c r="J96" s="311"/>
      <c r="K96" s="312">
        <v>250</v>
      </c>
      <c r="L96" s="372" t="str">
        <f t="shared" si="13"/>
        <v/>
      </c>
      <c r="M96" s="372" t="str">
        <f t="shared" si="9"/>
        <v/>
      </c>
      <c r="N96" s="331"/>
      <c r="O96" s="382">
        <f t="shared" si="10"/>
        <v>0.1</v>
      </c>
      <c r="P96" s="331"/>
      <c r="Q96" s="396" t="str">
        <f t="shared" si="14"/>
        <v/>
      </c>
      <c r="R96" s="331"/>
      <c r="S96" s="387" t="str">
        <f t="shared" si="15"/>
        <v/>
      </c>
      <c r="T96" s="388" t="str">
        <f t="shared" si="11"/>
        <v/>
      </c>
      <c r="U96" s="388" t="str">
        <f t="shared" si="12"/>
        <v/>
      </c>
      <c r="V96" s="342">
        <v>25</v>
      </c>
      <c r="W96" s="343"/>
      <c r="X96" s="343" t="s">
        <v>584</v>
      </c>
      <c r="Y96" s="343"/>
      <c r="Z96" s="343">
        <v>3</v>
      </c>
      <c r="AA96" s="343">
        <v>1</v>
      </c>
      <c r="AB96" s="343">
        <v>1</v>
      </c>
      <c r="AC96" s="343">
        <v>0</v>
      </c>
      <c r="AD96" s="343">
        <v>3</v>
      </c>
      <c r="AE96" s="343">
        <v>0</v>
      </c>
      <c r="AF96" s="343">
        <v>0</v>
      </c>
      <c r="AG96" s="343">
        <v>0</v>
      </c>
      <c r="AH96" s="343">
        <v>1</v>
      </c>
      <c r="AI96" s="343">
        <v>2</v>
      </c>
      <c r="AJ96" s="343">
        <v>2</v>
      </c>
      <c r="AK96" s="353">
        <v>13</v>
      </c>
      <c r="AL96" s="343"/>
      <c r="AM96" s="346" t="s">
        <v>674</v>
      </c>
      <c r="AN96" s="347" t="s">
        <v>606</v>
      </c>
      <c r="AO96" s="278"/>
      <c r="AP96" s="278"/>
      <c r="AQ96" s="278"/>
      <c r="AR96" s="278"/>
      <c r="AS96" s="278"/>
      <c r="AT96" s="284"/>
      <c r="AU96" s="285"/>
    </row>
    <row r="97" spans="1:47" x14ac:dyDescent="0.25">
      <c r="A97" s="306" t="s">
        <v>604</v>
      </c>
      <c r="B97" s="307" t="s">
        <v>719</v>
      </c>
      <c r="C97" s="308"/>
      <c r="D97" s="309">
        <v>180</v>
      </c>
      <c r="E97" s="309">
        <v>971</v>
      </c>
      <c r="F97" s="309">
        <v>791</v>
      </c>
      <c r="G97" s="308" t="s">
        <v>583</v>
      </c>
      <c r="H97" s="310">
        <v>5</v>
      </c>
      <c r="I97" s="311">
        <v>6</v>
      </c>
      <c r="J97" s="311"/>
      <c r="K97" s="312">
        <v>80</v>
      </c>
      <c r="L97" s="372" t="str">
        <f t="shared" si="13"/>
        <v/>
      </c>
      <c r="M97" s="372" t="str">
        <f t="shared" si="9"/>
        <v/>
      </c>
      <c r="N97" s="331"/>
      <c r="O97" s="382">
        <f t="shared" si="10"/>
        <v>7.4999999999999997E-2</v>
      </c>
      <c r="P97" s="331"/>
      <c r="Q97" s="396" t="str">
        <f t="shared" si="14"/>
        <v/>
      </c>
      <c r="R97" s="331"/>
      <c r="S97" s="387" t="str">
        <f t="shared" si="15"/>
        <v/>
      </c>
      <c r="T97" s="388" t="str">
        <f t="shared" si="11"/>
        <v/>
      </c>
      <c r="U97" s="388" t="str">
        <f t="shared" si="12"/>
        <v/>
      </c>
      <c r="V97" s="342">
        <v>6</v>
      </c>
      <c r="W97" s="343"/>
      <c r="X97" s="343"/>
      <c r="Y97" s="343"/>
      <c r="Z97" s="343">
        <v>2</v>
      </c>
      <c r="AA97" s="343">
        <v>2</v>
      </c>
      <c r="AB97" s="343">
        <v>0</v>
      </c>
      <c r="AC97" s="343">
        <v>1</v>
      </c>
      <c r="AD97" s="343">
        <v>3</v>
      </c>
      <c r="AE97" s="343">
        <v>1</v>
      </c>
      <c r="AF97" s="343">
        <v>0</v>
      </c>
      <c r="AG97" s="343">
        <v>0</v>
      </c>
      <c r="AH97" s="343">
        <v>0</v>
      </c>
      <c r="AI97" s="343">
        <v>2</v>
      </c>
      <c r="AJ97" s="343">
        <v>2</v>
      </c>
      <c r="AK97" s="353">
        <v>13</v>
      </c>
      <c r="AL97" s="343"/>
      <c r="AM97" s="346" t="s">
        <v>637</v>
      </c>
      <c r="AN97" s="347" t="s">
        <v>638</v>
      </c>
      <c r="AO97" s="278"/>
      <c r="AP97" s="278"/>
      <c r="AQ97" s="278"/>
      <c r="AR97" s="278"/>
      <c r="AS97" s="278"/>
      <c r="AT97" s="284"/>
      <c r="AU97" s="285"/>
    </row>
    <row r="98" spans="1:47" x14ac:dyDescent="0.25">
      <c r="A98" s="306" t="s">
        <v>608</v>
      </c>
      <c r="B98" s="307" t="s">
        <v>720</v>
      </c>
      <c r="C98" s="308"/>
      <c r="D98" s="309">
        <v>3687</v>
      </c>
      <c r="E98" s="309">
        <v>13476</v>
      </c>
      <c r="F98" s="309">
        <v>9789</v>
      </c>
      <c r="G98" s="308" t="s">
        <v>583</v>
      </c>
      <c r="H98" s="310">
        <v>18</v>
      </c>
      <c r="I98" s="311">
        <v>2</v>
      </c>
      <c r="J98" s="311"/>
      <c r="K98" s="312">
        <v>100</v>
      </c>
      <c r="L98" s="372" t="str">
        <f t="shared" si="13"/>
        <v/>
      </c>
      <c r="M98" s="372" t="str">
        <f t="shared" si="9"/>
        <v/>
      </c>
      <c r="N98" s="331"/>
      <c r="O98" s="382">
        <f t="shared" si="10"/>
        <v>7.0000000000000007E-2</v>
      </c>
      <c r="P98" s="331"/>
      <c r="Q98" s="396" t="str">
        <f t="shared" si="14"/>
        <v/>
      </c>
      <c r="R98" s="331"/>
      <c r="S98" s="387" t="str">
        <f t="shared" si="15"/>
        <v/>
      </c>
      <c r="T98" s="388" t="str">
        <f t="shared" si="11"/>
        <v/>
      </c>
      <c r="U98" s="388" t="str">
        <f t="shared" si="12"/>
        <v/>
      </c>
      <c r="V98" s="350">
        <v>7.0000000000000009</v>
      </c>
      <c r="W98" s="344"/>
      <c r="X98" s="344" t="s">
        <v>584</v>
      </c>
      <c r="Y98" s="344"/>
      <c r="Z98" s="343">
        <v>2</v>
      </c>
      <c r="AA98" s="343">
        <v>2</v>
      </c>
      <c r="AB98" s="343">
        <v>0</v>
      </c>
      <c r="AC98" s="343">
        <v>2</v>
      </c>
      <c r="AD98" s="343">
        <v>2</v>
      </c>
      <c r="AE98" s="343">
        <v>0</v>
      </c>
      <c r="AF98" s="343">
        <v>0</v>
      </c>
      <c r="AG98" s="343">
        <v>0</v>
      </c>
      <c r="AH98" s="343">
        <v>1</v>
      </c>
      <c r="AI98" s="343">
        <v>2</v>
      </c>
      <c r="AJ98" s="343">
        <v>2</v>
      </c>
      <c r="AK98" s="353">
        <v>13</v>
      </c>
      <c r="AL98" s="343"/>
      <c r="AM98" s="346" t="s">
        <v>610</v>
      </c>
      <c r="AN98" s="347"/>
      <c r="AO98" s="278"/>
      <c r="AP98" s="278"/>
      <c r="AQ98" s="278"/>
      <c r="AR98" s="278"/>
      <c r="AS98" s="278"/>
      <c r="AT98" s="284"/>
      <c r="AU98" s="285"/>
    </row>
    <row r="99" spans="1:47" x14ac:dyDescent="0.25">
      <c r="A99" s="306" t="s">
        <v>608</v>
      </c>
      <c r="B99" s="307" t="s">
        <v>721</v>
      </c>
      <c r="C99" s="308"/>
      <c r="D99" s="309">
        <v>468</v>
      </c>
      <c r="E99" s="309">
        <v>3971</v>
      </c>
      <c r="F99" s="309">
        <v>3503</v>
      </c>
      <c r="G99" s="308" t="s">
        <v>583</v>
      </c>
      <c r="H99" s="310">
        <v>8</v>
      </c>
      <c r="I99" s="311">
        <v>2</v>
      </c>
      <c r="J99" s="311"/>
      <c r="K99" s="312">
        <v>110</v>
      </c>
      <c r="L99" s="372" t="str">
        <f t="shared" si="13"/>
        <v/>
      </c>
      <c r="M99" s="372" t="str">
        <f t="shared" si="9"/>
        <v/>
      </c>
      <c r="N99" s="331"/>
      <c r="O99" s="382">
        <f t="shared" si="10"/>
        <v>7.2727272727272724E-2</v>
      </c>
      <c r="P99" s="331"/>
      <c r="Q99" s="396" t="str">
        <f t="shared" si="14"/>
        <v/>
      </c>
      <c r="R99" s="331"/>
      <c r="S99" s="387" t="str">
        <f t="shared" si="15"/>
        <v/>
      </c>
      <c r="T99" s="388" t="str">
        <f t="shared" si="11"/>
        <v/>
      </c>
      <c r="U99" s="388" t="str">
        <f t="shared" si="12"/>
        <v/>
      </c>
      <c r="V99" s="350">
        <v>8</v>
      </c>
      <c r="W99" s="344"/>
      <c r="X99" s="344"/>
      <c r="Y99" s="344"/>
      <c r="Z99" s="343">
        <v>2</v>
      </c>
      <c r="AA99" s="343">
        <v>2</v>
      </c>
      <c r="AB99" s="343">
        <v>0</v>
      </c>
      <c r="AC99" s="343">
        <v>2</v>
      </c>
      <c r="AD99" s="343">
        <v>2</v>
      </c>
      <c r="AE99" s="343">
        <v>1</v>
      </c>
      <c r="AF99" s="343">
        <v>0</v>
      </c>
      <c r="AG99" s="343">
        <v>0</v>
      </c>
      <c r="AH99" s="343">
        <v>1</v>
      </c>
      <c r="AI99" s="343">
        <v>2</v>
      </c>
      <c r="AJ99" s="343">
        <v>1</v>
      </c>
      <c r="AK99" s="353">
        <v>13</v>
      </c>
      <c r="AL99" s="343"/>
      <c r="AM99" s="346" t="s">
        <v>610</v>
      </c>
      <c r="AN99" s="347"/>
      <c r="AO99" s="278"/>
      <c r="AP99" s="278"/>
      <c r="AQ99" s="278"/>
      <c r="AR99" s="278"/>
      <c r="AS99" s="278"/>
      <c r="AT99" s="284"/>
      <c r="AU99" s="285"/>
    </row>
    <row r="100" spans="1:47" x14ac:dyDescent="0.25">
      <c r="A100" s="306" t="s">
        <v>608</v>
      </c>
      <c r="B100" s="307" t="s">
        <v>722</v>
      </c>
      <c r="C100" s="308"/>
      <c r="D100" s="309">
        <v>55</v>
      </c>
      <c r="E100" s="309">
        <v>14409</v>
      </c>
      <c r="F100" s="309">
        <v>14354</v>
      </c>
      <c r="G100" s="308" t="s">
        <v>583</v>
      </c>
      <c r="H100" s="310">
        <v>8</v>
      </c>
      <c r="I100" s="311">
        <v>1</v>
      </c>
      <c r="J100" s="311"/>
      <c r="K100" s="312">
        <v>95</v>
      </c>
      <c r="L100" s="372" t="str">
        <f t="shared" si="13"/>
        <v/>
      </c>
      <c r="M100" s="372" t="str">
        <f t="shared" si="9"/>
        <v/>
      </c>
      <c r="N100" s="331"/>
      <c r="O100" s="382">
        <f t="shared" si="10"/>
        <v>0.14000000000000001</v>
      </c>
      <c r="P100" s="331"/>
      <c r="Q100" s="396" t="str">
        <f t="shared" si="14"/>
        <v/>
      </c>
      <c r="R100" s="331"/>
      <c r="S100" s="387" t="str">
        <f t="shared" si="15"/>
        <v/>
      </c>
      <c r="T100" s="388" t="str">
        <f t="shared" si="11"/>
        <v/>
      </c>
      <c r="U100" s="388" t="str">
        <f t="shared" si="12"/>
        <v/>
      </c>
      <c r="V100" s="350">
        <v>13.3</v>
      </c>
      <c r="W100" s="344"/>
      <c r="X100" s="344" t="s">
        <v>584</v>
      </c>
      <c r="Y100" s="344"/>
      <c r="Z100" s="343">
        <v>3</v>
      </c>
      <c r="AA100" s="343">
        <v>2</v>
      </c>
      <c r="AB100" s="343">
        <v>0</v>
      </c>
      <c r="AC100" s="343">
        <v>2</v>
      </c>
      <c r="AD100" s="343">
        <v>1</v>
      </c>
      <c r="AE100" s="343">
        <v>0</v>
      </c>
      <c r="AF100" s="343">
        <v>0</v>
      </c>
      <c r="AG100" s="343">
        <v>0</v>
      </c>
      <c r="AH100" s="343">
        <v>1</v>
      </c>
      <c r="AI100" s="343">
        <v>2</v>
      </c>
      <c r="AJ100" s="343">
        <v>2</v>
      </c>
      <c r="AK100" s="353">
        <v>13</v>
      </c>
      <c r="AL100" s="343"/>
      <c r="AM100" s="346" t="s">
        <v>610</v>
      </c>
      <c r="AN100" s="347"/>
      <c r="AO100" s="278"/>
      <c r="AP100" s="278"/>
      <c r="AQ100" s="278"/>
      <c r="AR100" s="278"/>
      <c r="AS100" s="278"/>
      <c r="AT100" s="284"/>
      <c r="AU100" s="285"/>
    </row>
    <row r="101" spans="1:47" x14ac:dyDescent="0.25">
      <c r="A101" s="306" t="s">
        <v>608</v>
      </c>
      <c r="B101" s="307" t="s">
        <v>723</v>
      </c>
      <c r="C101" s="308"/>
      <c r="D101" s="309">
        <v>51</v>
      </c>
      <c r="E101" s="309">
        <v>5207</v>
      </c>
      <c r="F101" s="309">
        <v>5156</v>
      </c>
      <c r="G101" s="308" t="s">
        <v>583</v>
      </c>
      <c r="H101" s="310">
        <v>27</v>
      </c>
      <c r="I101" s="311">
        <v>5</v>
      </c>
      <c r="J101" s="311"/>
      <c r="K101" s="312">
        <v>105</v>
      </c>
      <c r="L101" s="372" t="str">
        <f t="shared" si="13"/>
        <v/>
      </c>
      <c r="M101" s="372" t="str">
        <f t="shared" si="9"/>
        <v/>
      </c>
      <c r="N101" s="331"/>
      <c r="O101" s="382">
        <f t="shared" si="10"/>
        <v>0.13999999999999999</v>
      </c>
      <c r="P101" s="331"/>
      <c r="Q101" s="396" t="str">
        <f t="shared" si="14"/>
        <v/>
      </c>
      <c r="R101" s="331"/>
      <c r="S101" s="387" t="str">
        <f t="shared" si="15"/>
        <v/>
      </c>
      <c r="T101" s="388" t="str">
        <f t="shared" si="11"/>
        <v/>
      </c>
      <c r="U101" s="388" t="str">
        <f t="shared" si="12"/>
        <v/>
      </c>
      <c r="V101" s="350">
        <v>14.7</v>
      </c>
      <c r="W101" s="344"/>
      <c r="X101" s="343"/>
      <c r="Y101" s="343"/>
      <c r="Z101" s="343">
        <v>3</v>
      </c>
      <c r="AA101" s="343">
        <v>2</v>
      </c>
      <c r="AB101" s="343">
        <v>0</v>
      </c>
      <c r="AC101" s="343">
        <v>2</v>
      </c>
      <c r="AD101" s="343">
        <v>3</v>
      </c>
      <c r="AE101" s="343">
        <v>0</v>
      </c>
      <c r="AF101" s="343">
        <v>0</v>
      </c>
      <c r="AG101" s="343">
        <v>0</v>
      </c>
      <c r="AH101" s="343">
        <v>1</v>
      </c>
      <c r="AI101" s="343">
        <v>2</v>
      </c>
      <c r="AJ101" s="343">
        <v>0</v>
      </c>
      <c r="AK101" s="353">
        <v>13</v>
      </c>
      <c r="AL101" s="343"/>
      <c r="AM101" s="346" t="s">
        <v>610</v>
      </c>
      <c r="AN101" s="347"/>
      <c r="AO101" s="278"/>
      <c r="AP101" s="278"/>
      <c r="AQ101" s="278"/>
      <c r="AR101" s="278"/>
      <c r="AS101" s="278"/>
      <c r="AT101" s="284"/>
      <c r="AU101" s="285"/>
    </row>
    <row r="102" spans="1:47" x14ac:dyDescent="0.25">
      <c r="A102" s="306" t="s">
        <v>608</v>
      </c>
      <c r="B102" s="307" t="s">
        <v>724</v>
      </c>
      <c r="C102" s="308"/>
      <c r="D102" s="309">
        <v>12302</v>
      </c>
      <c r="E102" s="309">
        <v>27205</v>
      </c>
      <c r="F102" s="309">
        <v>14903</v>
      </c>
      <c r="G102" s="308" t="s">
        <v>583</v>
      </c>
      <c r="H102" s="310">
        <v>30</v>
      </c>
      <c r="I102" s="311">
        <v>2</v>
      </c>
      <c r="J102" s="311"/>
      <c r="K102" s="312">
        <v>75</v>
      </c>
      <c r="L102" s="372" t="str">
        <f t="shared" si="13"/>
        <v/>
      </c>
      <c r="M102" s="372" t="str">
        <f t="shared" si="9"/>
        <v/>
      </c>
      <c r="N102" s="331"/>
      <c r="O102" s="382">
        <f t="shared" si="10"/>
        <v>0.14000000000000001</v>
      </c>
      <c r="P102" s="331"/>
      <c r="Q102" s="396" t="str">
        <f t="shared" si="14"/>
        <v/>
      </c>
      <c r="R102" s="331"/>
      <c r="S102" s="387" t="str">
        <f t="shared" si="15"/>
        <v/>
      </c>
      <c r="T102" s="388" t="str">
        <f t="shared" si="11"/>
        <v/>
      </c>
      <c r="U102" s="388" t="str">
        <f t="shared" si="12"/>
        <v/>
      </c>
      <c r="V102" s="350">
        <v>10.500000000000002</v>
      </c>
      <c r="W102" s="344"/>
      <c r="X102" s="344" t="s">
        <v>584</v>
      </c>
      <c r="Y102" s="344"/>
      <c r="Z102" s="343">
        <v>2</v>
      </c>
      <c r="AA102" s="343">
        <v>2</v>
      </c>
      <c r="AB102" s="343">
        <v>0</v>
      </c>
      <c r="AC102" s="343">
        <v>2</v>
      </c>
      <c r="AD102" s="343">
        <v>2</v>
      </c>
      <c r="AE102" s="343">
        <v>0</v>
      </c>
      <c r="AF102" s="343">
        <v>0</v>
      </c>
      <c r="AG102" s="343">
        <v>0</v>
      </c>
      <c r="AH102" s="343">
        <v>1</v>
      </c>
      <c r="AI102" s="343">
        <v>2</v>
      </c>
      <c r="AJ102" s="343">
        <v>2</v>
      </c>
      <c r="AK102" s="353">
        <v>13</v>
      </c>
      <c r="AL102" s="343"/>
      <c r="AM102" s="346" t="s">
        <v>610</v>
      </c>
      <c r="AN102" s="347"/>
      <c r="AO102" s="278"/>
      <c r="AP102" s="278"/>
      <c r="AQ102" s="278"/>
      <c r="AR102" s="278"/>
      <c r="AS102" s="278"/>
      <c r="AT102" s="284"/>
      <c r="AU102" s="285"/>
    </row>
    <row r="103" spans="1:47" x14ac:dyDescent="0.25">
      <c r="A103" s="306" t="s">
        <v>580</v>
      </c>
      <c r="B103" s="307" t="s">
        <v>725</v>
      </c>
      <c r="C103" s="308"/>
      <c r="D103" s="309">
        <v>0</v>
      </c>
      <c r="E103" s="309">
        <v>12774</v>
      </c>
      <c r="F103" s="309">
        <v>12774</v>
      </c>
      <c r="G103" s="308" t="s">
        <v>583</v>
      </c>
      <c r="H103" s="310">
        <v>10</v>
      </c>
      <c r="I103" s="311">
        <v>0.78284014404258651</v>
      </c>
      <c r="J103" s="311"/>
      <c r="K103" s="312">
        <v>150</v>
      </c>
      <c r="L103" s="372" t="str">
        <f t="shared" si="13"/>
        <v/>
      </c>
      <c r="M103" s="372" t="str">
        <f t="shared" si="9"/>
        <v/>
      </c>
      <c r="N103" s="330">
        <v>0.1</v>
      </c>
      <c r="O103" s="382">
        <f t="shared" si="10"/>
        <v>0.1</v>
      </c>
      <c r="P103" s="331">
        <v>0</v>
      </c>
      <c r="Q103" s="396" t="str">
        <f t="shared" si="14"/>
        <v/>
      </c>
      <c r="R103" s="331">
        <v>0</v>
      </c>
      <c r="S103" s="387" t="str">
        <f t="shared" si="15"/>
        <v/>
      </c>
      <c r="T103" s="388" t="str">
        <f t="shared" si="11"/>
        <v/>
      </c>
      <c r="U103" s="388" t="str">
        <f t="shared" si="12"/>
        <v/>
      </c>
      <c r="V103" s="342">
        <v>15</v>
      </c>
      <c r="W103" s="343">
        <v>135</v>
      </c>
      <c r="X103" s="343" t="s">
        <v>584</v>
      </c>
      <c r="Y103" s="349" t="s">
        <v>598</v>
      </c>
      <c r="Z103" s="343">
        <v>3</v>
      </c>
      <c r="AA103" s="343">
        <v>1</v>
      </c>
      <c r="AB103" s="343">
        <v>1</v>
      </c>
      <c r="AC103" s="343">
        <v>0</v>
      </c>
      <c r="AD103" s="343">
        <v>1</v>
      </c>
      <c r="AE103" s="343">
        <v>0</v>
      </c>
      <c r="AF103" s="343">
        <v>0</v>
      </c>
      <c r="AG103" s="343">
        <v>0</v>
      </c>
      <c r="AH103" s="343">
        <v>2</v>
      </c>
      <c r="AI103" s="343">
        <v>2</v>
      </c>
      <c r="AJ103" s="343">
        <v>2</v>
      </c>
      <c r="AK103" s="353">
        <v>12</v>
      </c>
      <c r="AL103" s="346" t="s">
        <v>726</v>
      </c>
      <c r="AM103" s="340" t="s">
        <v>600</v>
      </c>
      <c r="AN103" s="347" t="s">
        <v>588</v>
      </c>
      <c r="AO103" s="278"/>
      <c r="AP103" s="278"/>
      <c r="AQ103" s="278"/>
      <c r="AR103" s="278"/>
      <c r="AS103" s="278"/>
      <c r="AT103" s="278"/>
      <c r="AU103" s="278"/>
    </row>
    <row r="104" spans="1:47" x14ac:dyDescent="0.25">
      <c r="A104" s="306" t="s">
        <v>580</v>
      </c>
      <c r="B104" s="307" t="s">
        <v>685</v>
      </c>
      <c r="C104" s="308" t="s">
        <v>602</v>
      </c>
      <c r="D104" s="309">
        <v>4245</v>
      </c>
      <c r="E104" s="309">
        <v>12800</v>
      </c>
      <c r="F104" s="309">
        <v>8555</v>
      </c>
      <c r="G104" s="308" t="s">
        <v>583</v>
      </c>
      <c r="H104" s="310">
        <v>13</v>
      </c>
      <c r="I104" s="311">
        <v>1.5195791934541203</v>
      </c>
      <c r="J104" s="311"/>
      <c r="K104" s="312">
        <v>100</v>
      </c>
      <c r="L104" s="372">
        <f t="shared" si="13"/>
        <v>100</v>
      </c>
      <c r="M104" s="372" t="str">
        <f t="shared" si="9"/>
        <v/>
      </c>
      <c r="N104" s="330">
        <v>0.1</v>
      </c>
      <c r="O104" s="382">
        <f t="shared" si="10"/>
        <v>0.1</v>
      </c>
      <c r="P104" s="331">
        <v>8</v>
      </c>
      <c r="Q104" s="396">
        <f t="shared" si="14"/>
        <v>0.08</v>
      </c>
      <c r="R104" s="331">
        <v>0</v>
      </c>
      <c r="S104" s="387" t="str">
        <f t="shared" si="15"/>
        <v/>
      </c>
      <c r="T104" s="388">
        <f t="shared" si="11"/>
        <v>10</v>
      </c>
      <c r="U104" s="388" t="str">
        <f t="shared" si="12"/>
        <v/>
      </c>
      <c r="V104" s="342">
        <v>10</v>
      </c>
      <c r="W104" s="343">
        <v>90</v>
      </c>
      <c r="X104" s="343" t="s">
        <v>584</v>
      </c>
      <c r="Y104" s="344">
        <v>3</v>
      </c>
      <c r="Z104" s="343">
        <v>2</v>
      </c>
      <c r="AA104" s="343">
        <v>1</v>
      </c>
      <c r="AB104" s="343">
        <v>1</v>
      </c>
      <c r="AC104" s="343">
        <v>0</v>
      </c>
      <c r="AD104" s="343">
        <v>2</v>
      </c>
      <c r="AE104" s="343">
        <v>0</v>
      </c>
      <c r="AF104" s="343">
        <v>0</v>
      </c>
      <c r="AG104" s="343">
        <v>0</v>
      </c>
      <c r="AH104" s="343">
        <v>2</v>
      </c>
      <c r="AI104" s="343">
        <v>2</v>
      </c>
      <c r="AJ104" s="343">
        <v>2</v>
      </c>
      <c r="AK104" s="353">
        <v>12</v>
      </c>
      <c r="AL104" s="346" t="s">
        <v>619</v>
      </c>
      <c r="AM104" s="340" t="s">
        <v>600</v>
      </c>
      <c r="AN104" s="347" t="s">
        <v>588</v>
      </c>
      <c r="AO104" s="278"/>
      <c r="AP104" s="278"/>
      <c r="AQ104" s="278"/>
      <c r="AR104" s="278"/>
      <c r="AS104" s="278"/>
      <c r="AT104" s="278"/>
      <c r="AU104" s="278"/>
    </row>
    <row r="105" spans="1:47" x14ac:dyDescent="0.25">
      <c r="A105" s="306" t="s">
        <v>580</v>
      </c>
      <c r="B105" s="307" t="s">
        <v>727</v>
      </c>
      <c r="C105" s="308"/>
      <c r="D105" s="309">
        <v>0</v>
      </c>
      <c r="E105" s="309">
        <v>3253</v>
      </c>
      <c r="F105" s="309">
        <v>3253</v>
      </c>
      <c r="G105" s="308" t="s">
        <v>583</v>
      </c>
      <c r="H105" s="310">
        <v>1</v>
      </c>
      <c r="I105" s="311">
        <v>0.30740854595757761</v>
      </c>
      <c r="J105" s="311"/>
      <c r="K105" s="312">
        <v>50</v>
      </c>
      <c r="L105" s="372" t="str">
        <f t="shared" si="13"/>
        <v/>
      </c>
      <c r="M105" s="372" t="str">
        <f t="shared" si="9"/>
        <v/>
      </c>
      <c r="N105" s="330">
        <v>0.1</v>
      </c>
      <c r="O105" s="382">
        <f t="shared" si="10"/>
        <v>0.1</v>
      </c>
      <c r="P105" s="331"/>
      <c r="Q105" s="396" t="str">
        <f t="shared" si="14"/>
        <v/>
      </c>
      <c r="R105" s="331"/>
      <c r="S105" s="387" t="str">
        <f t="shared" si="15"/>
        <v/>
      </c>
      <c r="T105" s="388" t="str">
        <f t="shared" si="11"/>
        <v/>
      </c>
      <c r="U105" s="388" t="str">
        <f t="shared" si="12"/>
        <v/>
      </c>
      <c r="V105" s="342">
        <v>5</v>
      </c>
      <c r="W105" s="343">
        <v>45</v>
      </c>
      <c r="X105" s="343" t="s">
        <v>584</v>
      </c>
      <c r="Y105" s="349" t="s">
        <v>594</v>
      </c>
      <c r="Z105" s="343">
        <v>1</v>
      </c>
      <c r="AA105" s="343">
        <v>2</v>
      </c>
      <c r="AB105" s="343">
        <v>0</v>
      </c>
      <c r="AC105" s="343">
        <v>1</v>
      </c>
      <c r="AD105" s="343">
        <v>1</v>
      </c>
      <c r="AE105" s="343">
        <v>1</v>
      </c>
      <c r="AF105" s="343">
        <v>0</v>
      </c>
      <c r="AG105" s="343">
        <v>0</v>
      </c>
      <c r="AH105" s="343">
        <v>2</v>
      </c>
      <c r="AI105" s="343">
        <v>2</v>
      </c>
      <c r="AJ105" s="343">
        <v>2</v>
      </c>
      <c r="AK105" s="353">
        <v>12</v>
      </c>
      <c r="AL105" s="346" t="s">
        <v>728</v>
      </c>
      <c r="AM105" s="340" t="s">
        <v>596</v>
      </c>
      <c r="AN105" s="347" t="s">
        <v>588</v>
      </c>
      <c r="AO105" s="278"/>
      <c r="AP105" s="278"/>
      <c r="AQ105" s="278"/>
      <c r="AR105" s="278"/>
      <c r="AS105" s="278"/>
      <c r="AT105" s="278"/>
      <c r="AU105" s="278"/>
    </row>
    <row r="106" spans="1:47" x14ac:dyDescent="0.25">
      <c r="A106" s="306" t="s">
        <v>580</v>
      </c>
      <c r="B106" s="307" t="s">
        <v>690</v>
      </c>
      <c r="C106" s="308" t="s">
        <v>602</v>
      </c>
      <c r="D106" s="309">
        <v>0</v>
      </c>
      <c r="E106" s="309">
        <v>1900</v>
      </c>
      <c r="F106" s="309">
        <v>1900</v>
      </c>
      <c r="G106" s="308" t="s">
        <v>583</v>
      </c>
      <c r="H106" s="310">
        <v>0</v>
      </c>
      <c r="I106" s="311">
        <v>0</v>
      </c>
      <c r="J106" s="311"/>
      <c r="K106" s="312">
        <v>34</v>
      </c>
      <c r="L106" s="372">
        <f t="shared" si="13"/>
        <v>34</v>
      </c>
      <c r="M106" s="372">
        <f t="shared" si="9"/>
        <v>34</v>
      </c>
      <c r="N106" s="330">
        <v>0.22</v>
      </c>
      <c r="O106" s="382">
        <f t="shared" ref="O106:O111" si="16">V106/K106</f>
        <v>1.2647058823529411</v>
      </c>
      <c r="P106" s="331">
        <v>28</v>
      </c>
      <c r="Q106" s="396">
        <f t="shared" si="14"/>
        <v>0.82352941176470584</v>
      </c>
      <c r="R106" s="331">
        <v>15</v>
      </c>
      <c r="S106" s="387">
        <f t="shared" si="15"/>
        <v>0.44117647058823528</v>
      </c>
      <c r="T106" s="388">
        <f t="shared" si="11"/>
        <v>43</v>
      </c>
      <c r="U106" s="388">
        <f t="shared" si="12"/>
        <v>43</v>
      </c>
      <c r="V106" s="342">
        <v>43</v>
      </c>
      <c r="W106" s="343">
        <v>-9</v>
      </c>
      <c r="X106" s="343" t="s">
        <v>584</v>
      </c>
      <c r="Y106" s="349" t="s">
        <v>598</v>
      </c>
      <c r="Z106" s="343">
        <v>4</v>
      </c>
      <c r="AA106" s="343">
        <v>1</v>
      </c>
      <c r="AB106" s="343">
        <v>0</v>
      </c>
      <c r="AC106" s="343">
        <v>1</v>
      </c>
      <c r="AD106" s="343">
        <v>0</v>
      </c>
      <c r="AE106" s="343">
        <v>0</v>
      </c>
      <c r="AF106" s="343">
        <v>0</v>
      </c>
      <c r="AG106" s="343">
        <v>0</v>
      </c>
      <c r="AH106" s="343">
        <v>2</v>
      </c>
      <c r="AI106" s="343">
        <v>2</v>
      </c>
      <c r="AJ106" s="343">
        <v>2</v>
      </c>
      <c r="AK106" s="353">
        <v>12</v>
      </c>
      <c r="AL106" s="346" t="s">
        <v>663</v>
      </c>
      <c r="AM106" s="340" t="s">
        <v>657</v>
      </c>
      <c r="AN106" s="347"/>
      <c r="AO106" s="278"/>
      <c r="AP106" s="278"/>
      <c r="AQ106" s="278"/>
      <c r="AR106" s="278"/>
      <c r="AS106" s="278"/>
      <c r="AT106" s="278"/>
      <c r="AU106" s="278"/>
    </row>
    <row r="107" spans="1:47" x14ac:dyDescent="0.25">
      <c r="A107" s="306" t="s">
        <v>580</v>
      </c>
      <c r="B107" s="307" t="s">
        <v>690</v>
      </c>
      <c r="C107" s="308" t="s">
        <v>602</v>
      </c>
      <c r="D107" s="309">
        <v>4922</v>
      </c>
      <c r="E107" s="309">
        <v>15606</v>
      </c>
      <c r="F107" s="309">
        <v>10684</v>
      </c>
      <c r="G107" s="308" t="s">
        <v>583</v>
      </c>
      <c r="H107" s="310">
        <v>23</v>
      </c>
      <c r="I107" s="311">
        <v>2.1527517783601646</v>
      </c>
      <c r="J107" s="311"/>
      <c r="K107" s="312">
        <v>100</v>
      </c>
      <c r="L107" s="372" t="str">
        <f t="shared" si="13"/>
        <v/>
      </c>
      <c r="M107" s="372" t="str">
        <f t="shared" si="9"/>
        <v/>
      </c>
      <c r="N107" s="330">
        <v>0.1</v>
      </c>
      <c r="O107" s="382">
        <f t="shared" si="16"/>
        <v>0.1</v>
      </c>
      <c r="P107" s="331"/>
      <c r="Q107" s="396" t="str">
        <f t="shared" si="14"/>
        <v/>
      </c>
      <c r="R107" s="331"/>
      <c r="S107" s="387" t="str">
        <f t="shared" si="15"/>
        <v/>
      </c>
      <c r="T107" s="388" t="str">
        <f t="shared" si="11"/>
        <v/>
      </c>
      <c r="U107" s="388" t="str">
        <f t="shared" si="12"/>
        <v/>
      </c>
      <c r="V107" s="342">
        <v>10</v>
      </c>
      <c r="W107" s="343">
        <v>90</v>
      </c>
      <c r="X107" s="343" t="s">
        <v>584</v>
      </c>
      <c r="Y107" s="349" t="s">
        <v>598</v>
      </c>
      <c r="Z107" s="343">
        <v>2</v>
      </c>
      <c r="AA107" s="343">
        <v>1</v>
      </c>
      <c r="AB107" s="343">
        <v>0</v>
      </c>
      <c r="AC107" s="343">
        <v>1</v>
      </c>
      <c r="AD107" s="343">
        <v>2</v>
      </c>
      <c r="AE107" s="343">
        <v>0</v>
      </c>
      <c r="AF107" s="343">
        <v>0</v>
      </c>
      <c r="AG107" s="343">
        <v>0</v>
      </c>
      <c r="AH107" s="343">
        <v>2</v>
      </c>
      <c r="AI107" s="343">
        <v>2</v>
      </c>
      <c r="AJ107" s="343">
        <v>2</v>
      </c>
      <c r="AK107" s="353">
        <v>12</v>
      </c>
      <c r="AL107" s="346" t="s">
        <v>663</v>
      </c>
      <c r="AM107" s="340" t="s">
        <v>600</v>
      </c>
      <c r="AN107" s="347" t="s">
        <v>588</v>
      </c>
      <c r="AO107" s="278"/>
      <c r="AP107" s="278"/>
      <c r="AQ107" s="278"/>
      <c r="AR107" s="278"/>
      <c r="AS107" s="278"/>
      <c r="AT107" s="278"/>
      <c r="AU107" s="278"/>
    </row>
    <row r="108" spans="1:47" x14ac:dyDescent="0.25">
      <c r="A108" s="306" t="s">
        <v>580</v>
      </c>
      <c r="B108" s="307" t="s">
        <v>729</v>
      </c>
      <c r="C108" s="308"/>
      <c r="D108" s="309">
        <v>0</v>
      </c>
      <c r="E108" s="309">
        <v>10463</v>
      </c>
      <c r="F108" s="309">
        <v>10463</v>
      </c>
      <c r="G108" s="308" t="s">
        <v>583</v>
      </c>
      <c r="H108" s="310">
        <v>10</v>
      </c>
      <c r="I108" s="311">
        <v>0.955748829207684</v>
      </c>
      <c r="J108" s="311"/>
      <c r="K108" s="312">
        <v>80</v>
      </c>
      <c r="L108" s="372" t="str">
        <f t="shared" si="13"/>
        <v/>
      </c>
      <c r="M108" s="372" t="str">
        <f t="shared" si="9"/>
        <v/>
      </c>
      <c r="N108" s="330">
        <v>0.1</v>
      </c>
      <c r="O108" s="382">
        <f t="shared" si="16"/>
        <v>0.1</v>
      </c>
      <c r="P108" s="331"/>
      <c r="Q108" s="396" t="str">
        <f t="shared" si="14"/>
        <v/>
      </c>
      <c r="R108" s="331"/>
      <c r="S108" s="387" t="str">
        <f t="shared" si="15"/>
        <v/>
      </c>
      <c r="T108" s="388" t="str">
        <f t="shared" si="11"/>
        <v/>
      </c>
      <c r="U108" s="388" t="str">
        <f t="shared" si="12"/>
        <v/>
      </c>
      <c r="V108" s="342">
        <v>8</v>
      </c>
      <c r="W108" s="343">
        <v>72</v>
      </c>
      <c r="X108" s="343" t="s">
        <v>584</v>
      </c>
      <c r="Y108" s="349">
        <v>5</v>
      </c>
      <c r="Z108" s="343">
        <v>2</v>
      </c>
      <c r="AA108" s="343">
        <v>2</v>
      </c>
      <c r="AB108" s="343">
        <v>0</v>
      </c>
      <c r="AC108" s="343">
        <v>1</v>
      </c>
      <c r="AD108" s="343">
        <v>1</v>
      </c>
      <c r="AE108" s="343">
        <v>0</v>
      </c>
      <c r="AF108" s="343">
        <v>0</v>
      </c>
      <c r="AG108" s="343">
        <v>0</v>
      </c>
      <c r="AH108" s="343">
        <v>2</v>
      </c>
      <c r="AI108" s="343">
        <v>2</v>
      </c>
      <c r="AJ108" s="343">
        <v>2</v>
      </c>
      <c r="AK108" s="353">
        <v>12</v>
      </c>
      <c r="AL108" s="346" t="s">
        <v>670</v>
      </c>
      <c r="AM108" s="340" t="s">
        <v>600</v>
      </c>
      <c r="AN108" s="347" t="s">
        <v>588</v>
      </c>
      <c r="AO108" s="278"/>
      <c r="AP108" s="278"/>
      <c r="AQ108" s="278"/>
      <c r="AR108" s="278"/>
      <c r="AS108" s="278"/>
      <c r="AT108" s="278"/>
      <c r="AU108" s="278"/>
    </row>
    <row r="109" spans="1:47" x14ac:dyDescent="0.25">
      <c r="A109" s="306" t="s">
        <v>580</v>
      </c>
      <c r="B109" s="307" t="s">
        <v>730</v>
      </c>
      <c r="C109" s="308"/>
      <c r="D109" s="309">
        <v>0</v>
      </c>
      <c r="E109" s="309">
        <v>1104</v>
      </c>
      <c r="F109" s="309">
        <v>1104</v>
      </c>
      <c r="G109" s="308" t="s">
        <v>583</v>
      </c>
      <c r="H109" s="310">
        <v>4</v>
      </c>
      <c r="I109" s="311">
        <v>3.6231884057971016</v>
      </c>
      <c r="J109" s="311"/>
      <c r="K109" s="312">
        <v>162</v>
      </c>
      <c r="L109" s="372" t="str">
        <f t="shared" si="13"/>
        <v/>
      </c>
      <c r="M109" s="372" t="str">
        <f t="shared" si="9"/>
        <v/>
      </c>
      <c r="N109" s="330">
        <v>0.1</v>
      </c>
      <c r="O109" s="382">
        <f t="shared" si="16"/>
        <v>9.8765432098765427E-2</v>
      </c>
      <c r="P109" s="331">
        <v>0</v>
      </c>
      <c r="Q109" s="396" t="str">
        <f t="shared" si="14"/>
        <v/>
      </c>
      <c r="R109" s="331">
        <v>0</v>
      </c>
      <c r="S109" s="387" t="str">
        <f t="shared" si="15"/>
        <v/>
      </c>
      <c r="T109" s="388" t="str">
        <f t="shared" si="11"/>
        <v/>
      </c>
      <c r="U109" s="388" t="str">
        <f t="shared" si="12"/>
        <v/>
      </c>
      <c r="V109" s="342">
        <v>16</v>
      </c>
      <c r="W109" s="343">
        <v>146</v>
      </c>
      <c r="X109" s="343" t="s">
        <v>584</v>
      </c>
      <c r="Y109" s="349" t="s">
        <v>441</v>
      </c>
      <c r="Z109" s="343">
        <v>3</v>
      </c>
      <c r="AA109" s="343">
        <v>2</v>
      </c>
      <c r="AB109" s="343">
        <v>1</v>
      </c>
      <c r="AC109" s="343">
        <v>1</v>
      </c>
      <c r="AD109" s="343">
        <v>2</v>
      </c>
      <c r="AE109" s="343">
        <v>0</v>
      </c>
      <c r="AF109" s="343">
        <v>0</v>
      </c>
      <c r="AG109" s="343">
        <v>0</v>
      </c>
      <c r="AH109" s="343">
        <v>0</v>
      </c>
      <c r="AI109" s="343">
        <v>2</v>
      </c>
      <c r="AJ109" s="343">
        <v>1</v>
      </c>
      <c r="AK109" s="353">
        <v>12</v>
      </c>
      <c r="AL109" s="346" t="s">
        <v>731</v>
      </c>
      <c r="AM109" s="340" t="s">
        <v>600</v>
      </c>
      <c r="AN109" s="347" t="s">
        <v>588</v>
      </c>
      <c r="AO109" s="278"/>
      <c r="AP109" s="278"/>
      <c r="AQ109" s="278"/>
      <c r="AR109" s="278"/>
      <c r="AS109" s="278"/>
      <c r="AT109" s="278"/>
      <c r="AU109" s="278"/>
    </row>
    <row r="110" spans="1:47" x14ac:dyDescent="0.25">
      <c r="A110" s="306" t="s">
        <v>580</v>
      </c>
      <c r="B110" s="307" t="s">
        <v>730</v>
      </c>
      <c r="C110" s="308"/>
      <c r="D110" s="309">
        <v>3882</v>
      </c>
      <c r="E110" s="309">
        <v>5182</v>
      </c>
      <c r="F110" s="309">
        <v>1300</v>
      </c>
      <c r="G110" s="308" t="s">
        <v>583</v>
      </c>
      <c r="H110" s="310">
        <v>4</v>
      </c>
      <c r="I110" s="311">
        <v>3.0769230769230771</v>
      </c>
      <c r="J110" s="311"/>
      <c r="K110" s="312">
        <v>162</v>
      </c>
      <c r="L110" s="372" t="str">
        <f t="shared" si="13"/>
        <v/>
      </c>
      <c r="M110" s="372" t="str">
        <f t="shared" si="9"/>
        <v/>
      </c>
      <c r="N110" s="330">
        <v>0.1</v>
      </c>
      <c r="O110" s="382">
        <f t="shared" si="16"/>
        <v>9.8765432098765427E-2</v>
      </c>
      <c r="P110" s="331">
        <v>0</v>
      </c>
      <c r="Q110" s="396" t="str">
        <f t="shared" si="14"/>
        <v/>
      </c>
      <c r="R110" s="331">
        <v>0</v>
      </c>
      <c r="S110" s="387" t="str">
        <f t="shared" si="15"/>
        <v/>
      </c>
      <c r="T110" s="388" t="str">
        <f t="shared" si="11"/>
        <v/>
      </c>
      <c r="U110" s="388" t="str">
        <f t="shared" si="12"/>
        <v/>
      </c>
      <c r="V110" s="342">
        <v>16</v>
      </c>
      <c r="W110" s="343">
        <v>146</v>
      </c>
      <c r="X110" s="343" t="s">
        <v>584</v>
      </c>
      <c r="Y110" s="349" t="s">
        <v>441</v>
      </c>
      <c r="Z110" s="343">
        <v>3</v>
      </c>
      <c r="AA110" s="343">
        <v>2</v>
      </c>
      <c r="AB110" s="343">
        <v>1</v>
      </c>
      <c r="AC110" s="343">
        <v>1</v>
      </c>
      <c r="AD110" s="343">
        <v>2</v>
      </c>
      <c r="AE110" s="343">
        <v>0</v>
      </c>
      <c r="AF110" s="343">
        <v>0</v>
      </c>
      <c r="AG110" s="343">
        <v>0</v>
      </c>
      <c r="AH110" s="343">
        <v>0</v>
      </c>
      <c r="AI110" s="343">
        <v>2</v>
      </c>
      <c r="AJ110" s="343">
        <v>1</v>
      </c>
      <c r="AK110" s="353">
        <v>12</v>
      </c>
      <c r="AL110" s="346" t="s">
        <v>731</v>
      </c>
      <c r="AM110" s="340" t="s">
        <v>600</v>
      </c>
      <c r="AN110" s="347" t="s">
        <v>588</v>
      </c>
      <c r="AO110" s="278"/>
      <c r="AP110" s="278"/>
      <c r="AQ110" s="278"/>
      <c r="AR110" s="278"/>
      <c r="AS110" s="278"/>
      <c r="AT110" s="278"/>
      <c r="AU110" s="278"/>
    </row>
    <row r="111" spans="1:47" x14ac:dyDescent="0.25">
      <c r="A111" s="306" t="s">
        <v>580</v>
      </c>
      <c r="B111" s="307" t="s">
        <v>732</v>
      </c>
      <c r="C111" s="308" t="s">
        <v>582</v>
      </c>
      <c r="D111" s="309">
        <v>24000</v>
      </c>
      <c r="E111" s="309">
        <v>31500</v>
      </c>
      <c r="F111" s="309">
        <v>7500</v>
      </c>
      <c r="G111" s="308" t="s">
        <v>583</v>
      </c>
      <c r="H111" s="310">
        <v>2</v>
      </c>
      <c r="I111" s="311">
        <v>0.26666666666666666</v>
      </c>
      <c r="J111" s="311"/>
      <c r="K111" s="312">
        <v>180</v>
      </c>
      <c r="L111" s="372">
        <f t="shared" si="13"/>
        <v>180</v>
      </c>
      <c r="M111" s="372" t="str">
        <f t="shared" si="9"/>
        <v/>
      </c>
      <c r="N111" s="330">
        <v>0.1</v>
      </c>
      <c r="O111" s="382">
        <f t="shared" si="16"/>
        <v>0.1</v>
      </c>
      <c r="P111" s="331">
        <v>15</v>
      </c>
      <c r="Q111" s="396">
        <f t="shared" si="14"/>
        <v>8.3333333333333329E-2</v>
      </c>
      <c r="R111" s="331">
        <v>0</v>
      </c>
      <c r="S111" s="387" t="str">
        <f t="shared" si="15"/>
        <v/>
      </c>
      <c r="T111" s="388">
        <f t="shared" si="11"/>
        <v>18</v>
      </c>
      <c r="U111" s="388" t="str">
        <f t="shared" si="12"/>
        <v/>
      </c>
      <c r="V111" s="342">
        <v>18</v>
      </c>
      <c r="W111" s="343">
        <v>162</v>
      </c>
      <c r="X111" s="343" t="s">
        <v>584</v>
      </c>
      <c r="Y111" s="349" t="s">
        <v>594</v>
      </c>
      <c r="Z111" s="343">
        <v>3</v>
      </c>
      <c r="AA111" s="343">
        <v>1</v>
      </c>
      <c r="AB111" s="343">
        <v>1</v>
      </c>
      <c r="AC111" s="343">
        <v>1</v>
      </c>
      <c r="AD111" s="343">
        <v>0</v>
      </c>
      <c r="AE111" s="343">
        <v>0</v>
      </c>
      <c r="AF111" s="343">
        <v>0</v>
      </c>
      <c r="AG111" s="343">
        <v>0</v>
      </c>
      <c r="AH111" s="343">
        <v>2</v>
      </c>
      <c r="AI111" s="343">
        <v>2</v>
      </c>
      <c r="AJ111" s="343">
        <v>2</v>
      </c>
      <c r="AK111" s="353">
        <v>12</v>
      </c>
      <c r="AL111" s="346" t="s">
        <v>651</v>
      </c>
      <c r="AM111" s="340" t="s">
        <v>596</v>
      </c>
      <c r="AN111" s="347" t="s">
        <v>588</v>
      </c>
      <c r="AO111" s="278"/>
      <c r="AP111" s="278"/>
      <c r="AQ111" s="278"/>
      <c r="AR111" s="278"/>
      <c r="AS111" s="278"/>
      <c r="AT111" s="278"/>
      <c r="AU111" s="278"/>
    </row>
    <row r="112" spans="1:47" x14ac:dyDescent="0.25">
      <c r="A112" s="306" t="s">
        <v>580</v>
      </c>
      <c r="B112" s="307" t="s">
        <v>733</v>
      </c>
      <c r="C112" s="308" t="s">
        <v>582</v>
      </c>
      <c r="D112" s="309">
        <v>0</v>
      </c>
      <c r="E112" s="309">
        <v>230</v>
      </c>
      <c r="F112" s="309">
        <v>230</v>
      </c>
      <c r="G112" s="308" t="s">
        <v>583</v>
      </c>
      <c r="H112" s="310">
        <v>1</v>
      </c>
      <c r="I112" s="311">
        <v>4.3478260869565215</v>
      </c>
      <c r="J112" s="311"/>
      <c r="K112" s="312"/>
      <c r="L112" s="372">
        <f t="shared" si="13"/>
        <v>0</v>
      </c>
      <c r="M112" s="372">
        <f t="shared" si="9"/>
        <v>0</v>
      </c>
      <c r="N112" s="331"/>
      <c r="O112" s="382"/>
      <c r="P112" s="331">
        <v>13</v>
      </c>
      <c r="Q112" s="396"/>
      <c r="R112" s="331">
        <v>13</v>
      </c>
      <c r="S112" s="387"/>
      <c r="T112" s="388">
        <f t="shared" si="11"/>
        <v>26</v>
      </c>
      <c r="U112" s="388">
        <f t="shared" si="12"/>
        <v>26</v>
      </c>
      <c r="V112" s="342">
        <v>26</v>
      </c>
      <c r="W112" s="343">
        <v>-26</v>
      </c>
      <c r="X112" s="343" t="s">
        <v>584</v>
      </c>
      <c r="Y112" s="349" t="s">
        <v>700</v>
      </c>
      <c r="Z112" s="343">
        <v>4</v>
      </c>
      <c r="AA112" s="343">
        <v>1</v>
      </c>
      <c r="AB112" s="343">
        <v>0</v>
      </c>
      <c r="AC112" s="343">
        <v>1</v>
      </c>
      <c r="AD112" s="343">
        <v>2</v>
      </c>
      <c r="AE112" s="343">
        <v>0</v>
      </c>
      <c r="AF112" s="343">
        <v>0</v>
      </c>
      <c r="AG112" s="343">
        <v>0</v>
      </c>
      <c r="AH112" s="343">
        <v>1</v>
      </c>
      <c r="AI112" s="343">
        <v>2</v>
      </c>
      <c r="AJ112" s="343">
        <v>1</v>
      </c>
      <c r="AK112" s="353">
        <v>12</v>
      </c>
      <c r="AL112" s="346" t="s">
        <v>683</v>
      </c>
      <c r="AM112" s="340" t="s">
        <v>600</v>
      </c>
      <c r="AN112" s="347" t="s">
        <v>588</v>
      </c>
      <c r="AO112" s="278"/>
      <c r="AP112" s="278"/>
      <c r="AQ112" s="278"/>
      <c r="AR112" s="278"/>
      <c r="AS112" s="278"/>
      <c r="AT112" s="278"/>
      <c r="AU112" s="278"/>
    </row>
    <row r="113" spans="1:47" x14ac:dyDescent="0.25">
      <c r="A113" s="306" t="s">
        <v>580</v>
      </c>
      <c r="B113" s="307" t="s">
        <v>734</v>
      </c>
      <c r="C113" s="308"/>
      <c r="D113" s="309">
        <v>0</v>
      </c>
      <c r="E113" s="309">
        <v>2890</v>
      </c>
      <c r="F113" s="309">
        <v>2890</v>
      </c>
      <c r="G113" s="308" t="s">
        <v>583</v>
      </c>
      <c r="H113" s="310">
        <v>13</v>
      </c>
      <c r="I113" s="311">
        <v>4.4982698961937722</v>
      </c>
      <c r="J113" s="311"/>
      <c r="K113" s="312">
        <v>57</v>
      </c>
      <c r="L113" s="372" t="str">
        <f t="shared" si="13"/>
        <v/>
      </c>
      <c r="M113" s="372" t="str">
        <f t="shared" si="9"/>
        <v/>
      </c>
      <c r="N113" s="330">
        <v>0.36</v>
      </c>
      <c r="O113" s="382">
        <f t="shared" ref="O113:O144" si="17">V113/K113</f>
        <v>0.36842105263157893</v>
      </c>
      <c r="P113" s="331">
        <v>0</v>
      </c>
      <c r="Q113" s="396" t="str">
        <f t="shared" si="14"/>
        <v/>
      </c>
      <c r="R113" s="331">
        <v>0</v>
      </c>
      <c r="S113" s="387" t="str">
        <f t="shared" ref="S113:S144" si="18">IF(R113&gt;0,R113/K113,"")</f>
        <v/>
      </c>
      <c r="T113" s="388" t="str">
        <f t="shared" si="11"/>
        <v/>
      </c>
      <c r="U113" s="388" t="str">
        <f t="shared" si="12"/>
        <v/>
      </c>
      <c r="V113" s="342">
        <v>21</v>
      </c>
      <c r="W113" s="343">
        <v>36</v>
      </c>
      <c r="X113" s="343" t="s">
        <v>584</v>
      </c>
      <c r="Y113" s="344">
        <v>1</v>
      </c>
      <c r="Z113" s="343">
        <v>3</v>
      </c>
      <c r="AA113" s="343">
        <v>1</v>
      </c>
      <c r="AB113" s="343">
        <v>0</v>
      </c>
      <c r="AC113" s="343">
        <v>1</v>
      </c>
      <c r="AD113" s="343">
        <v>2</v>
      </c>
      <c r="AE113" s="343">
        <v>0</v>
      </c>
      <c r="AF113" s="343">
        <v>0</v>
      </c>
      <c r="AG113" s="343">
        <v>0</v>
      </c>
      <c r="AH113" s="343">
        <v>2</v>
      </c>
      <c r="AI113" s="343">
        <v>2</v>
      </c>
      <c r="AJ113" s="343">
        <v>1</v>
      </c>
      <c r="AK113" s="353">
        <v>12</v>
      </c>
      <c r="AL113" s="346" t="s">
        <v>708</v>
      </c>
      <c r="AM113" s="340" t="s">
        <v>600</v>
      </c>
      <c r="AN113" s="347" t="s">
        <v>588</v>
      </c>
      <c r="AO113" s="278"/>
      <c r="AP113" s="278"/>
      <c r="AQ113" s="278"/>
      <c r="AR113" s="278"/>
      <c r="AS113" s="278"/>
      <c r="AT113" s="278"/>
      <c r="AU113" s="278"/>
    </row>
    <row r="114" spans="1:47" x14ac:dyDescent="0.25">
      <c r="A114" s="306" t="s">
        <v>580</v>
      </c>
      <c r="B114" s="307" t="s">
        <v>735</v>
      </c>
      <c r="C114" s="308"/>
      <c r="D114" s="309">
        <v>0</v>
      </c>
      <c r="E114" s="309">
        <v>7763</v>
      </c>
      <c r="F114" s="309">
        <v>7763</v>
      </c>
      <c r="G114" s="308" t="s">
        <v>583</v>
      </c>
      <c r="H114" s="310">
        <v>9</v>
      </c>
      <c r="I114" s="311">
        <v>1.1593456138090945</v>
      </c>
      <c r="J114" s="311"/>
      <c r="K114" s="312">
        <v>60</v>
      </c>
      <c r="L114" s="372" t="str">
        <f t="shared" si="13"/>
        <v/>
      </c>
      <c r="M114" s="372" t="str">
        <f t="shared" si="9"/>
        <v/>
      </c>
      <c r="N114" s="330">
        <v>0.1</v>
      </c>
      <c r="O114" s="382">
        <f t="shared" si="17"/>
        <v>0.1</v>
      </c>
      <c r="P114" s="331"/>
      <c r="Q114" s="396" t="str">
        <f t="shared" si="14"/>
        <v/>
      </c>
      <c r="R114" s="331"/>
      <c r="S114" s="387" t="str">
        <f t="shared" si="18"/>
        <v/>
      </c>
      <c r="T114" s="388" t="str">
        <f t="shared" si="11"/>
        <v/>
      </c>
      <c r="U114" s="388" t="str">
        <f t="shared" si="12"/>
        <v/>
      </c>
      <c r="V114" s="342">
        <v>6</v>
      </c>
      <c r="W114" s="343">
        <v>54</v>
      </c>
      <c r="X114" s="343" t="s">
        <v>584</v>
      </c>
      <c r="Y114" s="349" t="s">
        <v>585</v>
      </c>
      <c r="Z114" s="343">
        <v>2</v>
      </c>
      <c r="AA114" s="343">
        <v>2</v>
      </c>
      <c r="AB114" s="343">
        <v>0</v>
      </c>
      <c r="AC114" s="343">
        <v>1</v>
      </c>
      <c r="AD114" s="343">
        <v>1</v>
      </c>
      <c r="AE114" s="343">
        <v>0</v>
      </c>
      <c r="AF114" s="343">
        <v>0</v>
      </c>
      <c r="AG114" s="343">
        <v>0</v>
      </c>
      <c r="AH114" s="343">
        <v>2</v>
      </c>
      <c r="AI114" s="343">
        <v>2</v>
      </c>
      <c r="AJ114" s="343">
        <v>2</v>
      </c>
      <c r="AK114" s="353">
        <v>12</v>
      </c>
      <c r="AL114" s="346" t="s">
        <v>670</v>
      </c>
      <c r="AM114" s="340" t="s">
        <v>596</v>
      </c>
      <c r="AN114" s="347" t="s">
        <v>588</v>
      </c>
      <c r="AO114" s="278"/>
      <c r="AP114" s="278"/>
      <c r="AQ114" s="278"/>
      <c r="AR114" s="278"/>
      <c r="AS114" s="278"/>
      <c r="AT114" s="278"/>
      <c r="AU114" s="278"/>
    </row>
    <row r="115" spans="1:47" x14ac:dyDescent="0.25">
      <c r="A115" s="306" t="s">
        <v>604</v>
      </c>
      <c r="B115" s="307" t="s">
        <v>736</v>
      </c>
      <c r="C115" s="308"/>
      <c r="D115" s="309">
        <v>56</v>
      </c>
      <c r="E115" s="309">
        <v>2064</v>
      </c>
      <c r="F115" s="309">
        <v>2008</v>
      </c>
      <c r="G115" s="308" t="s">
        <v>583</v>
      </c>
      <c r="H115" s="310">
        <v>3</v>
      </c>
      <c r="I115" s="311">
        <v>1</v>
      </c>
      <c r="J115" s="311"/>
      <c r="K115" s="312">
        <v>60</v>
      </c>
      <c r="L115" s="372" t="str">
        <f t="shared" si="13"/>
        <v/>
      </c>
      <c r="M115" s="372" t="str">
        <f t="shared" si="9"/>
        <v/>
      </c>
      <c r="N115" s="331"/>
      <c r="O115" s="382">
        <f t="shared" si="17"/>
        <v>0.25</v>
      </c>
      <c r="P115" s="331"/>
      <c r="Q115" s="396" t="str">
        <f t="shared" si="14"/>
        <v/>
      </c>
      <c r="R115" s="331"/>
      <c r="S115" s="387" t="str">
        <f t="shared" si="18"/>
        <v/>
      </c>
      <c r="T115" s="388" t="str">
        <f t="shared" si="11"/>
        <v/>
      </c>
      <c r="U115" s="388" t="str">
        <f t="shared" si="12"/>
        <v/>
      </c>
      <c r="V115" s="342">
        <v>15</v>
      </c>
      <c r="W115" s="343"/>
      <c r="X115" s="343" t="s">
        <v>584</v>
      </c>
      <c r="Y115" s="343"/>
      <c r="Z115" s="343">
        <v>3</v>
      </c>
      <c r="AA115" s="343">
        <v>2</v>
      </c>
      <c r="AB115" s="343">
        <v>0</v>
      </c>
      <c r="AC115" s="343">
        <v>1</v>
      </c>
      <c r="AD115" s="343">
        <v>1</v>
      </c>
      <c r="AE115" s="343">
        <v>0</v>
      </c>
      <c r="AF115" s="343">
        <v>0</v>
      </c>
      <c r="AG115" s="343">
        <v>0</v>
      </c>
      <c r="AH115" s="343">
        <v>2</v>
      </c>
      <c r="AI115" s="343">
        <v>2</v>
      </c>
      <c r="AJ115" s="343">
        <v>1</v>
      </c>
      <c r="AK115" s="353">
        <v>12</v>
      </c>
      <c r="AL115" s="343"/>
      <c r="AM115" s="346" t="s">
        <v>674</v>
      </c>
      <c r="AN115" s="347" t="s">
        <v>606</v>
      </c>
      <c r="AO115" s="278"/>
      <c r="AP115" s="278"/>
      <c r="AQ115" s="278"/>
      <c r="AR115" s="278"/>
      <c r="AS115" s="278"/>
      <c r="AT115" s="284"/>
      <c r="AU115" s="285"/>
    </row>
    <row r="116" spans="1:47" x14ac:dyDescent="0.25">
      <c r="A116" s="306" t="s">
        <v>604</v>
      </c>
      <c r="B116" s="307" t="s">
        <v>737</v>
      </c>
      <c r="C116" s="308"/>
      <c r="D116" s="309">
        <v>21</v>
      </c>
      <c r="E116" s="309">
        <v>3423</v>
      </c>
      <c r="F116" s="309">
        <v>3402</v>
      </c>
      <c r="G116" s="308" t="s">
        <v>583</v>
      </c>
      <c r="H116" s="310">
        <v>17</v>
      </c>
      <c r="I116" s="311">
        <v>5</v>
      </c>
      <c r="J116" s="311"/>
      <c r="K116" s="312">
        <v>150</v>
      </c>
      <c r="L116" s="372" t="str">
        <f t="shared" si="13"/>
        <v/>
      </c>
      <c r="M116" s="372" t="str">
        <f t="shared" si="9"/>
        <v/>
      </c>
      <c r="N116" s="331"/>
      <c r="O116" s="382">
        <f t="shared" si="17"/>
        <v>3.3333333333333333E-2</v>
      </c>
      <c r="P116" s="331"/>
      <c r="Q116" s="396" t="str">
        <f t="shared" si="14"/>
        <v/>
      </c>
      <c r="R116" s="331"/>
      <c r="S116" s="387" t="str">
        <f t="shared" si="18"/>
        <v/>
      </c>
      <c r="T116" s="388" t="str">
        <f t="shared" si="11"/>
        <v/>
      </c>
      <c r="U116" s="388" t="str">
        <f t="shared" si="12"/>
        <v/>
      </c>
      <c r="V116" s="342">
        <v>5</v>
      </c>
      <c r="W116" s="343"/>
      <c r="X116" s="343"/>
      <c r="Y116" s="343"/>
      <c r="Z116" s="343">
        <v>1</v>
      </c>
      <c r="AA116" s="343">
        <v>2</v>
      </c>
      <c r="AB116" s="343">
        <v>1</v>
      </c>
      <c r="AC116" s="343">
        <v>1</v>
      </c>
      <c r="AD116" s="343">
        <v>3</v>
      </c>
      <c r="AE116" s="343">
        <v>0</v>
      </c>
      <c r="AF116" s="343">
        <v>0</v>
      </c>
      <c r="AG116" s="343">
        <v>0</v>
      </c>
      <c r="AH116" s="343">
        <v>0</v>
      </c>
      <c r="AI116" s="343">
        <v>2</v>
      </c>
      <c r="AJ116" s="343">
        <v>2</v>
      </c>
      <c r="AK116" s="353">
        <v>12</v>
      </c>
      <c r="AL116" s="343"/>
      <c r="AM116" s="346" t="s">
        <v>637</v>
      </c>
      <c r="AN116" s="347" t="s">
        <v>638</v>
      </c>
      <c r="AO116" s="278"/>
      <c r="AP116" s="278"/>
      <c r="AQ116" s="278"/>
      <c r="AR116" s="278"/>
      <c r="AS116" s="278"/>
      <c r="AT116" s="284"/>
      <c r="AU116" s="285"/>
    </row>
    <row r="117" spans="1:47" x14ac:dyDescent="0.25">
      <c r="A117" s="306" t="s">
        <v>604</v>
      </c>
      <c r="B117" s="307" t="s">
        <v>738</v>
      </c>
      <c r="C117" s="308"/>
      <c r="D117" s="309">
        <v>4200</v>
      </c>
      <c r="E117" s="309">
        <v>7590</v>
      </c>
      <c r="F117" s="309">
        <v>3390</v>
      </c>
      <c r="G117" s="308" t="s">
        <v>583</v>
      </c>
      <c r="H117" s="310">
        <v>10</v>
      </c>
      <c r="I117" s="311">
        <v>3</v>
      </c>
      <c r="J117" s="311"/>
      <c r="K117" s="312">
        <v>120</v>
      </c>
      <c r="L117" s="372" t="str">
        <f t="shared" si="13"/>
        <v/>
      </c>
      <c r="M117" s="372" t="str">
        <f t="shared" si="9"/>
        <v/>
      </c>
      <c r="N117" s="331"/>
      <c r="O117" s="382">
        <f t="shared" si="17"/>
        <v>6.6666666666666666E-2</v>
      </c>
      <c r="P117" s="331"/>
      <c r="Q117" s="396" t="str">
        <f t="shared" si="14"/>
        <v/>
      </c>
      <c r="R117" s="331"/>
      <c r="S117" s="387" t="str">
        <f t="shared" si="18"/>
        <v/>
      </c>
      <c r="T117" s="388" t="str">
        <f t="shared" si="11"/>
        <v/>
      </c>
      <c r="U117" s="388" t="str">
        <f t="shared" si="12"/>
        <v/>
      </c>
      <c r="V117" s="342">
        <v>8</v>
      </c>
      <c r="W117" s="343"/>
      <c r="X117" s="343"/>
      <c r="Y117" s="343"/>
      <c r="Z117" s="343">
        <v>2</v>
      </c>
      <c r="AA117" s="343">
        <v>2</v>
      </c>
      <c r="AB117" s="343">
        <v>1</v>
      </c>
      <c r="AC117" s="343">
        <v>1</v>
      </c>
      <c r="AD117" s="343">
        <v>2</v>
      </c>
      <c r="AE117" s="343">
        <v>0</v>
      </c>
      <c r="AF117" s="343">
        <v>0</v>
      </c>
      <c r="AG117" s="343">
        <v>0</v>
      </c>
      <c r="AH117" s="343">
        <v>0</v>
      </c>
      <c r="AI117" s="343">
        <v>2</v>
      </c>
      <c r="AJ117" s="343">
        <v>2</v>
      </c>
      <c r="AK117" s="353">
        <v>12</v>
      </c>
      <c r="AL117" s="343"/>
      <c r="AM117" s="346" t="s">
        <v>637</v>
      </c>
      <c r="AN117" s="347" t="s">
        <v>638</v>
      </c>
      <c r="AO117" s="278"/>
      <c r="AP117" s="278"/>
      <c r="AQ117" s="278"/>
      <c r="AR117" s="278"/>
      <c r="AS117" s="278"/>
      <c r="AT117" s="284"/>
      <c r="AU117" s="285"/>
    </row>
    <row r="118" spans="1:47" x14ac:dyDescent="0.25">
      <c r="A118" s="306" t="s">
        <v>604</v>
      </c>
      <c r="B118" s="307" t="s">
        <v>739</v>
      </c>
      <c r="C118" s="308"/>
      <c r="D118" s="309">
        <v>945</v>
      </c>
      <c r="E118" s="309">
        <v>1355</v>
      </c>
      <c r="F118" s="309">
        <v>410</v>
      </c>
      <c r="G118" s="308" t="s">
        <v>583</v>
      </c>
      <c r="H118" s="310">
        <v>1</v>
      </c>
      <c r="I118" s="311">
        <v>2</v>
      </c>
      <c r="J118" s="311"/>
      <c r="K118" s="312">
        <v>150</v>
      </c>
      <c r="L118" s="372" t="str">
        <f t="shared" si="13"/>
        <v/>
      </c>
      <c r="M118" s="372" t="str">
        <f t="shared" si="9"/>
        <v/>
      </c>
      <c r="N118" s="331"/>
      <c r="O118" s="382">
        <f t="shared" si="17"/>
        <v>0.1</v>
      </c>
      <c r="P118" s="331"/>
      <c r="Q118" s="396" t="str">
        <f t="shared" si="14"/>
        <v/>
      </c>
      <c r="R118" s="331"/>
      <c r="S118" s="387" t="str">
        <f t="shared" si="18"/>
        <v/>
      </c>
      <c r="T118" s="388" t="str">
        <f t="shared" si="11"/>
        <v/>
      </c>
      <c r="U118" s="388" t="str">
        <f t="shared" si="12"/>
        <v/>
      </c>
      <c r="V118" s="342">
        <v>15</v>
      </c>
      <c r="W118" s="343"/>
      <c r="X118" s="343" t="s">
        <v>584</v>
      </c>
      <c r="Y118" s="343"/>
      <c r="Z118" s="343">
        <v>3</v>
      </c>
      <c r="AA118" s="343">
        <v>1</v>
      </c>
      <c r="AB118" s="343">
        <v>1</v>
      </c>
      <c r="AC118" s="343">
        <v>0</v>
      </c>
      <c r="AD118" s="343">
        <v>2</v>
      </c>
      <c r="AE118" s="343">
        <v>0</v>
      </c>
      <c r="AF118" s="343">
        <v>0</v>
      </c>
      <c r="AG118" s="343">
        <v>0</v>
      </c>
      <c r="AH118" s="343">
        <v>2</v>
      </c>
      <c r="AI118" s="343">
        <v>2</v>
      </c>
      <c r="AJ118" s="343">
        <v>1</v>
      </c>
      <c r="AK118" s="353">
        <v>12</v>
      </c>
      <c r="AL118" s="343"/>
      <c r="AM118" s="346" t="s">
        <v>674</v>
      </c>
      <c r="AN118" s="347" t="s">
        <v>606</v>
      </c>
      <c r="AO118" s="278"/>
      <c r="AP118" s="278"/>
      <c r="AQ118" s="278"/>
      <c r="AR118" s="278"/>
      <c r="AS118" s="278"/>
      <c r="AT118" s="284"/>
      <c r="AU118" s="285"/>
    </row>
    <row r="119" spans="1:47" x14ac:dyDescent="0.25">
      <c r="A119" s="306" t="s">
        <v>604</v>
      </c>
      <c r="B119" s="307" t="s">
        <v>740</v>
      </c>
      <c r="C119" s="308"/>
      <c r="D119" s="309">
        <v>117</v>
      </c>
      <c r="E119" s="309">
        <v>5562</v>
      </c>
      <c r="F119" s="309">
        <v>5445</v>
      </c>
      <c r="G119" s="308" t="s">
        <v>583</v>
      </c>
      <c r="H119" s="310">
        <v>16</v>
      </c>
      <c r="I119" s="311">
        <v>3</v>
      </c>
      <c r="J119" s="311"/>
      <c r="K119" s="312">
        <v>117</v>
      </c>
      <c r="L119" s="372" t="str">
        <f t="shared" si="13"/>
        <v/>
      </c>
      <c r="M119" s="372" t="str">
        <f t="shared" si="9"/>
        <v/>
      </c>
      <c r="N119" s="331"/>
      <c r="O119" s="382">
        <f t="shared" si="17"/>
        <v>9.4017094017094016E-2</v>
      </c>
      <c r="P119" s="331"/>
      <c r="Q119" s="396" t="str">
        <f t="shared" si="14"/>
        <v/>
      </c>
      <c r="R119" s="331"/>
      <c r="S119" s="387" t="str">
        <f t="shared" si="18"/>
        <v/>
      </c>
      <c r="T119" s="388" t="str">
        <f t="shared" si="11"/>
        <v/>
      </c>
      <c r="U119" s="388" t="str">
        <f t="shared" si="12"/>
        <v/>
      </c>
      <c r="V119" s="342">
        <v>11</v>
      </c>
      <c r="W119" s="343"/>
      <c r="X119" s="343" t="s">
        <v>584</v>
      </c>
      <c r="Y119" s="343"/>
      <c r="Z119" s="343">
        <v>3</v>
      </c>
      <c r="AA119" s="343">
        <v>1</v>
      </c>
      <c r="AB119" s="343">
        <v>1</v>
      </c>
      <c r="AC119" s="343">
        <v>0</v>
      </c>
      <c r="AD119" s="343">
        <v>2</v>
      </c>
      <c r="AE119" s="343">
        <v>0</v>
      </c>
      <c r="AF119" s="343">
        <v>0</v>
      </c>
      <c r="AG119" s="343">
        <v>0</v>
      </c>
      <c r="AH119" s="343">
        <v>1</v>
      </c>
      <c r="AI119" s="343">
        <v>2</v>
      </c>
      <c r="AJ119" s="343">
        <v>2</v>
      </c>
      <c r="AK119" s="353">
        <v>12</v>
      </c>
      <c r="AL119" s="343"/>
      <c r="AM119" s="346" t="s">
        <v>674</v>
      </c>
      <c r="AN119" s="347" t="s">
        <v>606</v>
      </c>
      <c r="AO119" s="278"/>
      <c r="AP119" s="278"/>
      <c r="AQ119" s="278"/>
      <c r="AR119" s="278"/>
      <c r="AS119" s="278"/>
      <c r="AT119" s="284"/>
      <c r="AU119" s="285"/>
    </row>
    <row r="120" spans="1:47" x14ac:dyDescent="0.25">
      <c r="A120" s="306" t="s">
        <v>604</v>
      </c>
      <c r="B120" s="307" t="s">
        <v>741</v>
      </c>
      <c r="C120" s="308"/>
      <c r="D120" s="309">
        <v>3615</v>
      </c>
      <c r="E120" s="309">
        <v>4962</v>
      </c>
      <c r="F120" s="309">
        <v>1347</v>
      </c>
      <c r="G120" s="308" t="s">
        <v>583</v>
      </c>
      <c r="H120" s="310">
        <v>11</v>
      </c>
      <c r="I120" s="311">
        <v>8</v>
      </c>
      <c r="J120" s="311"/>
      <c r="K120" s="312">
        <v>50</v>
      </c>
      <c r="L120" s="372" t="str">
        <f t="shared" si="13"/>
        <v/>
      </c>
      <c r="M120" s="372" t="str">
        <f t="shared" si="9"/>
        <v/>
      </c>
      <c r="N120" s="331"/>
      <c r="O120" s="382">
        <f t="shared" si="17"/>
        <v>0.08</v>
      </c>
      <c r="P120" s="331"/>
      <c r="Q120" s="396" t="str">
        <f t="shared" si="14"/>
        <v/>
      </c>
      <c r="R120" s="331"/>
      <c r="S120" s="387" t="str">
        <f t="shared" si="18"/>
        <v/>
      </c>
      <c r="T120" s="388" t="str">
        <f t="shared" si="11"/>
        <v/>
      </c>
      <c r="U120" s="388" t="str">
        <f t="shared" si="12"/>
        <v/>
      </c>
      <c r="V120" s="342">
        <v>4</v>
      </c>
      <c r="W120" s="343"/>
      <c r="X120" s="343"/>
      <c r="Y120" s="343"/>
      <c r="Z120" s="343">
        <v>1</v>
      </c>
      <c r="AA120" s="343">
        <v>2</v>
      </c>
      <c r="AB120" s="343">
        <v>0</v>
      </c>
      <c r="AC120" s="343">
        <v>1</v>
      </c>
      <c r="AD120" s="343">
        <v>4</v>
      </c>
      <c r="AE120" s="343">
        <v>0</v>
      </c>
      <c r="AF120" s="343">
        <v>0</v>
      </c>
      <c r="AG120" s="343">
        <v>0</v>
      </c>
      <c r="AH120" s="343">
        <v>0</v>
      </c>
      <c r="AI120" s="343">
        <v>2</v>
      </c>
      <c r="AJ120" s="343">
        <v>2</v>
      </c>
      <c r="AK120" s="353">
        <v>12</v>
      </c>
      <c r="AL120" s="343"/>
      <c r="AM120" s="346" t="s">
        <v>637</v>
      </c>
      <c r="AN120" s="347" t="s">
        <v>638</v>
      </c>
      <c r="AO120" s="278"/>
      <c r="AP120" s="278"/>
      <c r="AQ120" s="278"/>
      <c r="AR120" s="278"/>
      <c r="AS120" s="278"/>
      <c r="AT120" s="284"/>
      <c r="AU120" s="285"/>
    </row>
    <row r="121" spans="1:47" x14ac:dyDescent="0.25">
      <c r="A121" s="306" t="s">
        <v>604</v>
      </c>
      <c r="B121" s="307" t="s">
        <v>742</v>
      </c>
      <c r="C121" s="308"/>
      <c r="D121" s="309">
        <v>1407</v>
      </c>
      <c r="E121" s="309">
        <v>2483</v>
      </c>
      <c r="F121" s="309">
        <v>1076</v>
      </c>
      <c r="G121" s="308" t="s">
        <v>583</v>
      </c>
      <c r="H121" s="310">
        <v>8</v>
      </c>
      <c r="I121" s="311">
        <v>7</v>
      </c>
      <c r="J121" s="311"/>
      <c r="K121" s="312">
        <v>150</v>
      </c>
      <c r="L121" s="372" t="str">
        <f t="shared" si="13"/>
        <v/>
      </c>
      <c r="M121" s="372" t="str">
        <f t="shared" si="9"/>
        <v/>
      </c>
      <c r="N121" s="331"/>
      <c r="O121" s="382">
        <f t="shared" si="17"/>
        <v>5.3333333333333337E-2</v>
      </c>
      <c r="P121" s="331"/>
      <c r="Q121" s="396" t="str">
        <f t="shared" si="14"/>
        <v/>
      </c>
      <c r="R121" s="331"/>
      <c r="S121" s="387" t="str">
        <f t="shared" si="18"/>
        <v/>
      </c>
      <c r="T121" s="388" t="str">
        <f t="shared" si="11"/>
        <v/>
      </c>
      <c r="U121" s="388" t="str">
        <f t="shared" si="12"/>
        <v/>
      </c>
      <c r="V121" s="342">
        <v>8</v>
      </c>
      <c r="W121" s="343"/>
      <c r="X121" s="343"/>
      <c r="Y121" s="343"/>
      <c r="Z121" s="343">
        <v>2</v>
      </c>
      <c r="AA121" s="343">
        <v>1</v>
      </c>
      <c r="AB121" s="343">
        <v>1</v>
      </c>
      <c r="AC121" s="343">
        <v>0</v>
      </c>
      <c r="AD121" s="343">
        <v>3</v>
      </c>
      <c r="AE121" s="343">
        <v>0</v>
      </c>
      <c r="AF121" s="343">
        <v>0</v>
      </c>
      <c r="AG121" s="343">
        <v>0</v>
      </c>
      <c r="AH121" s="343">
        <v>1</v>
      </c>
      <c r="AI121" s="343">
        <v>2</v>
      </c>
      <c r="AJ121" s="343">
        <v>2</v>
      </c>
      <c r="AK121" s="353">
        <v>12</v>
      </c>
      <c r="AL121" s="343"/>
      <c r="AM121" s="346" t="s">
        <v>637</v>
      </c>
      <c r="AN121" s="347" t="s">
        <v>638</v>
      </c>
      <c r="AO121" s="278"/>
      <c r="AP121" s="278"/>
      <c r="AQ121" s="278"/>
      <c r="AR121" s="278"/>
      <c r="AS121" s="278"/>
      <c r="AT121" s="284"/>
      <c r="AU121" s="285"/>
    </row>
    <row r="122" spans="1:47" x14ac:dyDescent="0.25">
      <c r="A122" s="306" t="s">
        <v>608</v>
      </c>
      <c r="B122" s="307" t="s">
        <v>743</v>
      </c>
      <c r="C122" s="308"/>
      <c r="D122" s="309">
        <v>273</v>
      </c>
      <c r="E122" s="309">
        <v>17417</v>
      </c>
      <c r="F122" s="309">
        <v>17144</v>
      </c>
      <c r="G122" s="308" t="s">
        <v>583</v>
      </c>
      <c r="H122" s="310">
        <v>13</v>
      </c>
      <c r="I122" s="311">
        <v>1</v>
      </c>
      <c r="J122" s="311"/>
      <c r="K122" s="312">
        <v>110</v>
      </c>
      <c r="L122" s="372" t="str">
        <f t="shared" si="13"/>
        <v/>
      </c>
      <c r="M122" s="372" t="str">
        <f t="shared" si="9"/>
        <v/>
      </c>
      <c r="N122" s="331"/>
      <c r="O122" s="382">
        <f t="shared" si="17"/>
        <v>7.0000000000000021E-2</v>
      </c>
      <c r="P122" s="331"/>
      <c r="Q122" s="396" t="str">
        <f t="shared" si="14"/>
        <v/>
      </c>
      <c r="R122" s="331"/>
      <c r="S122" s="387" t="str">
        <f t="shared" si="18"/>
        <v/>
      </c>
      <c r="T122" s="388" t="str">
        <f t="shared" si="11"/>
        <v/>
      </c>
      <c r="U122" s="388" t="str">
        <f t="shared" si="12"/>
        <v/>
      </c>
      <c r="V122" s="350">
        <v>7.700000000000002</v>
      </c>
      <c r="W122" s="344"/>
      <c r="X122" s="344" t="s">
        <v>584</v>
      </c>
      <c r="Y122" s="344"/>
      <c r="Z122" s="343">
        <v>2</v>
      </c>
      <c r="AA122" s="343">
        <v>2</v>
      </c>
      <c r="AB122" s="343">
        <v>0</v>
      </c>
      <c r="AC122" s="343">
        <v>2</v>
      </c>
      <c r="AD122" s="343">
        <v>1</v>
      </c>
      <c r="AE122" s="343">
        <v>0</v>
      </c>
      <c r="AF122" s="343">
        <v>0</v>
      </c>
      <c r="AG122" s="343">
        <v>0</v>
      </c>
      <c r="AH122" s="343">
        <v>1</v>
      </c>
      <c r="AI122" s="343">
        <v>2</v>
      </c>
      <c r="AJ122" s="343">
        <v>2</v>
      </c>
      <c r="AK122" s="353">
        <v>12</v>
      </c>
      <c r="AL122" s="343"/>
      <c r="AM122" s="346" t="s">
        <v>610</v>
      </c>
      <c r="AN122" s="347"/>
      <c r="AO122" s="278"/>
      <c r="AP122" s="278"/>
      <c r="AQ122" s="278"/>
      <c r="AR122" s="278"/>
      <c r="AS122" s="278"/>
      <c r="AT122" s="284"/>
      <c r="AU122" s="285"/>
    </row>
    <row r="123" spans="1:47" x14ac:dyDescent="0.25">
      <c r="A123" s="306" t="s">
        <v>608</v>
      </c>
      <c r="B123" s="307" t="s">
        <v>744</v>
      </c>
      <c r="C123" s="308"/>
      <c r="D123" s="309">
        <v>250</v>
      </c>
      <c r="E123" s="309">
        <v>5015</v>
      </c>
      <c r="F123" s="309">
        <v>4765</v>
      </c>
      <c r="G123" s="308" t="s">
        <v>583</v>
      </c>
      <c r="H123" s="310">
        <v>10</v>
      </c>
      <c r="I123" s="311">
        <v>2</v>
      </c>
      <c r="J123" s="311"/>
      <c r="K123" s="312">
        <v>30</v>
      </c>
      <c r="L123" s="372" t="str">
        <f t="shared" si="13"/>
        <v/>
      </c>
      <c r="M123" s="372" t="str">
        <f t="shared" si="9"/>
        <v/>
      </c>
      <c r="N123" s="331"/>
      <c r="O123" s="382">
        <f t="shared" si="17"/>
        <v>0.14000000000000001</v>
      </c>
      <c r="P123" s="331"/>
      <c r="Q123" s="396" t="str">
        <f t="shared" si="14"/>
        <v/>
      </c>
      <c r="R123" s="331"/>
      <c r="S123" s="387" t="str">
        <f t="shared" si="18"/>
        <v/>
      </c>
      <c r="T123" s="388" t="str">
        <f t="shared" si="11"/>
        <v/>
      </c>
      <c r="U123" s="388" t="str">
        <f t="shared" si="12"/>
        <v/>
      </c>
      <c r="V123" s="350">
        <v>4.2</v>
      </c>
      <c r="W123" s="344"/>
      <c r="X123" s="343" t="s">
        <v>584</v>
      </c>
      <c r="Y123" s="343"/>
      <c r="Z123" s="343">
        <v>1</v>
      </c>
      <c r="AA123" s="343">
        <v>2</v>
      </c>
      <c r="AB123" s="343">
        <v>0</v>
      </c>
      <c r="AC123" s="343">
        <v>1</v>
      </c>
      <c r="AD123" s="343">
        <v>2</v>
      </c>
      <c r="AE123" s="343">
        <v>0</v>
      </c>
      <c r="AF123" s="343">
        <v>0</v>
      </c>
      <c r="AG123" s="343">
        <v>0</v>
      </c>
      <c r="AH123" s="343">
        <v>2</v>
      </c>
      <c r="AI123" s="343">
        <v>2</v>
      </c>
      <c r="AJ123" s="343">
        <v>2</v>
      </c>
      <c r="AK123" s="353">
        <v>12</v>
      </c>
      <c r="AL123" s="343"/>
      <c r="AM123" s="346" t="s">
        <v>610</v>
      </c>
      <c r="AN123" s="347"/>
      <c r="AO123" s="278"/>
      <c r="AP123" s="278"/>
      <c r="AQ123" s="278"/>
      <c r="AR123" s="278"/>
      <c r="AS123" s="278"/>
      <c r="AT123" s="284"/>
      <c r="AU123" s="285"/>
    </row>
    <row r="124" spans="1:47" x14ac:dyDescent="0.25">
      <c r="A124" s="306" t="s">
        <v>608</v>
      </c>
      <c r="B124" s="307" t="s">
        <v>745</v>
      </c>
      <c r="C124" s="308"/>
      <c r="D124" s="309">
        <v>0</v>
      </c>
      <c r="E124" s="309">
        <v>6011</v>
      </c>
      <c r="F124" s="309">
        <v>6011</v>
      </c>
      <c r="G124" s="308" t="s">
        <v>583</v>
      </c>
      <c r="H124" s="310">
        <v>2</v>
      </c>
      <c r="I124" s="311">
        <v>0.33272334054233904</v>
      </c>
      <c r="J124" s="311"/>
      <c r="K124" s="312">
        <v>105</v>
      </c>
      <c r="L124" s="372" t="str">
        <f t="shared" si="13"/>
        <v/>
      </c>
      <c r="M124" s="372" t="str">
        <f t="shared" si="9"/>
        <v/>
      </c>
      <c r="N124" s="331"/>
      <c r="O124" s="382">
        <f t="shared" si="17"/>
        <v>0.09</v>
      </c>
      <c r="P124" s="331"/>
      <c r="Q124" s="396" t="str">
        <f t="shared" si="14"/>
        <v/>
      </c>
      <c r="R124" s="331"/>
      <c r="S124" s="387" t="str">
        <f t="shared" si="18"/>
        <v/>
      </c>
      <c r="T124" s="388" t="str">
        <f t="shared" si="11"/>
        <v/>
      </c>
      <c r="U124" s="388" t="str">
        <f t="shared" si="12"/>
        <v/>
      </c>
      <c r="V124" s="350">
        <v>9.4499999999999993</v>
      </c>
      <c r="W124" s="344"/>
      <c r="X124" s="343" t="s">
        <v>584</v>
      </c>
      <c r="Y124" s="343"/>
      <c r="Z124" s="343">
        <v>2</v>
      </c>
      <c r="AA124" s="343">
        <v>2</v>
      </c>
      <c r="AB124" s="343">
        <v>0</v>
      </c>
      <c r="AC124" s="343">
        <v>2</v>
      </c>
      <c r="AD124" s="343">
        <v>0</v>
      </c>
      <c r="AE124" s="343">
        <v>0</v>
      </c>
      <c r="AF124" s="343">
        <v>1</v>
      </c>
      <c r="AG124" s="343">
        <v>0</v>
      </c>
      <c r="AH124" s="343">
        <v>1</v>
      </c>
      <c r="AI124" s="343">
        <v>2</v>
      </c>
      <c r="AJ124" s="343">
        <v>2</v>
      </c>
      <c r="AK124" s="353">
        <v>12</v>
      </c>
      <c r="AL124" s="343"/>
      <c r="AM124" s="346" t="s">
        <v>610</v>
      </c>
      <c r="AN124" s="347"/>
      <c r="AO124" s="278"/>
      <c r="AP124" s="278"/>
      <c r="AQ124" s="278"/>
      <c r="AR124" s="278"/>
      <c r="AS124" s="278"/>
      <c r="AT124" s="284"/>
      <c r="AU124" s="285"/>
    </row>
    <row r="125" spans="1:47" x14ac:dyDescent="0.25">
      <c r="A125" s="306" t="s">
        <v>608</v>
      </c>
      <c r="B125" s="307" t="s">
        <v>746</v>
      </c>
      <c r="C125" s="308"/>
      <c r="D125" s="309">
        <v>55</v>
      </c>
      <c r="E125" s="309">
        <v>3125</v>
      </c>
      <c r="F125" s="309">
        <v>3070</v>
      </c>
      <c r="G125" s="308" t="s">
        <v>583</v>
      </c>
      <c r="H125" s="310">
        <v>9</v>
      </c>
      <c r="I125" s="311">
        <v>3</v>
      </c>
      <c r="J125" s="311"/>
      <c r="K125" s="312">
        <v>157</v>
      </c>
      <c r="L125" s="372" t="str">
        <f t="shared" si="13"/>
        <v/>
      </c>
      <c r="M125" s="372" t="str">
        <f t="shared" si="9"/>
        <v/>
      </c>
      <c r="N125" s="331"/>
      <c r="O125" s="382">
        <f t="shared" si="17"/>
        <v>0.10191082802547771</v>
      </c>
      <c r="P125" s="331"/>
      <c r="Q125" s="396" t="str">
        <f t="shared" si="14"/>
        <v/>
      </c>
      <c r="R125" s="331"/>
      <c r="S125" s="387" t="str">
        <f t="shared" si="18"/>
        <v/>
      </c>
      <c r="T125" s="388" t="str">
        <f t="shared" si="11"/>
        <v/>
      </c>
      <c r="U125" s="388" t="str">
        <f t="shared" si="12"/>
        <v/>
      </c>
      <c r="V125" s="350">
        <v>16</v>
      </c>
      <c r="W125" s="344"/>
      <c r="X125" s="344"/>
      <c r="Y125" s="344"/>
      <c r="Z125" s="343">
        <v>3</v>
      </c>
      <c r="AA125" s="343">
        <v>2</v>
      </c>
      <c r="AB125" s="343">
        <v>0</v>
      </c>
      <c r="AC125" s="343">
        <v>2</v>
      </c>
      <c r="AD125" s="343">
        <v>2</v>
      </c>
      <c r="AE125" s="343">
        <v>0</v>
      </c>
      <c r="AF125" s="343">
        <v>0</v>
      </c>
      <c r="AG125" s="343">
        <v>0</v>
      </c>
      <c r="AH125" s="343">
        <v>1</v>
      </c>
      <c r="AI125" s="343">
        <v>2</v>
      </c>
      <c r="AJ125" s="343">
        <v>0</v>
      </c>
      <c r="AK125" s="353">
        <v>12</v>
      </c>
      <c r="AL125" s="343"/>
      <c r="AM125" s="346" t="s">
        <v>610</v>
      </c>
      <c r="AN125" s="347"/>
      <c r="AO125" s="278"/>
      <c r="AP125" s="278"/>
      <c r="AQ125" s="278"/>
      <c r="AR125" s="278"/>
      <c r="AS125" s="278"/>
      <c r="AT125" s="284"/>
      <c r="AU125" s="285"/>
    </row>
    <row r="126" spans="1:47" x14ac:dyDescent="0.25">
      <c r="A126" s="306" t="s">
        <v>608</v>
      </c>
      <c r="B126" s="307" t="s">
        <v>747</v>
      </c>
      <c r="C126" s="308"/>
      <c r="D126" s="309">
        <v>0</v>
      </c>
      <c r="E126" s="309">
        <v>1235</v>
      </c>
      <c r="F126" s="309">
        <v>1235</v>
      </c>
      <c r="G126" s="308" t="s">
        <v>583</v>
      </c>
      <c r="H126" s="310">
        <v>5</v>
      </c>
      <c r="I126" s="311">
        <v>4</v>
      </c>
      <c r="J126" s="311"/>
      <c r="K126" s="312">
        <v>54</v>
      </c>
      <c r="L126" s="372" t="str">
        <f t="shared" si="13"/>
        <v/>
      </c>
      <c r="M126" s="372" t="str">
        <f t="shared" si="9"/>
        <v/>
      </c>
      <c r="N126" s="331"/>
      <c r="O126" s="382">
        <f t="shared" si="17"/>
        <v>0.1</v>
      </c>
      <c r="P126" s="331"/>
      <c r="Q126" s="396" t="str">
        <f t="shared" si="14"/>
        <v/>
      </c>
      <c r="R126" s="331"/>
      <c r="S126" s="387" t="str">
        <f t="shared" si="18"/>
        <v/>
      </c>
      <c r="T126" s="388" t="str">
        <f t="shared" si="11"/>
        <v/>
      </c>
      <c r="U126" s="388" t="str">
        <f t="shared" si="12"/>
        <v/>
      </c>
      <c r="V126" s="350">
        <v>5.4</v>
      </c>
      <c r="W126" s="344"/>
      <c r="X126" s="343" t="s">
        <v>584</v>
      </c>
      <c r="Y126" s="343"/>
      <c r="Z126" s="343">
        <v>2</v>
      </c>
      <c r="AA126" s="343">
        <v>1</v>
      </c>
      <c r="AB126" s="343">
        <v>0</v>
      </c>
      <c r="AC126" s="343">
        <v>1</v>
      </c>
      <c r="AD126" s="343">
        <v>3</v>
      </c>
      <c r="AE126" s="343">
        <v>0</v>
      </c>
      <c r="AF126" s="343">
        <v>0</v>
      </c>
      <c r="AG126" s="343">
        <v>0</v>
      </c>
      <c r="AH126" s="343">
        <v>1</v>
      </c>
      <c r="AI126" s="343">
        <v>2</v>
      </c>
      <c r="AJ126" s="343">
        <v>2</v>
      </c>
      <c r="AK126" s="353">
        <v>12</v>
      </c>
      <c r="AL126" s="343"/>
      <c r="AM126" s="346" t="s">
        <v>610</v>
      </c>
      <c r="AN126" s="347"/>
      <c r="AO126" s="278"/>
      <c r="AP126" s="278"/>
      <c r="AQ126" s="278"/>
      <c r="AR126" s="278"/>
      <c r="AS126" s="278"/>
      <c r="AT126" s="284"/>
      <c r="AU126" s="285"/>
    </row>
    <row r="127" spans="1:47" x14ac:dyDescent="0.25">
      <c r="A127" s="306" t="s">
        <v>608</v>
      </c>
      <c r="B127" s="307" t="s">
        <v>748</v>
      </c>
      <c r="C127" s="308"/>
      <c r="D127" s="309">
        <v>12335</v>
      </c>
      <c r="E127" s="309">
        <v>22371</v>
      </c>
      <c r="F127" s="309">
        <v>10036</v>
      </c>
      <c r="G127" s="308" t="s">
        <v>583</v>
      </c>
      <c r="H127" s="310">
        <v>13</v>
      </c>
      <c r="I127" s="311">
        <v>1</v>
      </c>
      <c r="J127" s="311"/>
      <c r="K127" s="312">
        <v>240</v>
      </c>
      <c r="L127" s="372" t="str">
        <f t="shared" si="13"/>
        <v/>
      </c>
      <c r="M127" s="372" t="str">
        <f t="shared" si="9"/>
        <v/>
      </c>
      <c r="N127" s="331"/>
      <c r="O127" s="382">
        <f t="shared" si="17"/>
        <v>0.16999999999999998</v>
      </c>
      <c r="P127" s="331"/>
      <c r="Q127" s="396" t="str">
        <f t="shared" si="14"/>
        <v/>
      </c>
      <c r="R127" s="331"/>
      <c r="S127" s="387" t="str">
        <f t="shared" si="18"/>
        <v/>
      </c>
      <c r="T127" s="388" t="str">
        <f t="shared" si="11"/>
        <v/>
      </c>
      <c r="U127" s="388" t="str">
        <f t="shared" si="12"/>
        <v/>
      </c>
      <c r="V127" s="350">
        <v>40.799999999999997</v>
      </c>
      <c r="W127" s="344"/>
      <c r="X127" s="343"/>
      <c r="Y127" s="343"/>
      <c r="Z127" s="343">
        <v>4</v>
      </c>
      <c r="AA127" s="343">
        <v>2</v>
      </c>
      <c r="AB127" s="343">
        <v>0</v>
      </c>
      <c r="AC127" s="343">
        <v>2</v>
      </c>
      <c r="AD127" s="343">
        <v>1</v>
      </c>
      <c r="AE127" s="343">
        <v>0</v>
      </c>
      <c r="AF127" s="343">
        <v>0</v>
      </c>
      <c r="AG127" s="343">
        <v>0</v>
      </c>
      <c r="AH127" s="343">
        <v>1</v>
      </c>
      <c r="AI127" s="343">
        <v>2</v>
      </c>
      <c r="AJ127" s="343">
        <v>0</v>
      </c>
      <c r="AK127" s="353">
        <v>12</v>
      </c>
      <c r="AL127" s="343"/>
      <c r="AM127" s="346" t="s">
        <v>610</v>
      </c>
      <c r="AN127" s="347"/>
      <c r="AO127" s="278"/>
      <c r="AP127" s="278"/>
      <c r="AQ127" s="278"/>
      <c r="AR127" s="278"/>
      <c r="AS127" s="278"/>
      <c r="AT127" s="284"/>
      <c r="AU127" s="285"/>
    </row>
    <row r="128" spans="1:47" x14ac:dyDescent="0.25">
      <c r="A128" s="306" t="s">
        <v>608</v>
      </c>
      <c r="B128" s="307" t="s">
        <v>749</v>
      </c>
      <c r="C128" s="308"/>
      <c r="D128" s="309">
        <v>0</v>
      </c>
      <c r="E128" s="309">
        <v>2855</v>
      </c>
      <c r="F128" s="309">
        <v>2855</v>
      </c>
      <c r="G128" s="308" t="s">
        <v>583</v>
      </c>
      <c r="H128" s="310">
        <v>7</v>
      </c>
      <c r="I128" s="311">
        <v>2</v>
      </c>
      <c r="J128" s="311"/>
      <c r="K128" s="312">
        <v>46</v>
      </c>
      <c r="L128" s="372" t="str">
        <f t="shared" si="13"/>
        <v/>
      </c>
      <c r="M128" s="372" t="str">
        <f t="shared" si="9"/>
        <v/>
      </c>
      <c r="N128" s="331"/>
      <c r="O128" s="382">
        <f t="shared" si="17"/>
        <v>0.1</v>
      </c>
      <c r="P128" s="331"/>
      <c r="Q128" s="396" t="str">
        <f t="shared" si="14"/>
        <v/>
      </c>
      <c r="R128" s="331"/>
      <c r="S128" s="387" t="str">
        <f t="shared" si="18"/>
        <v/>
      </c>
      <c r="T128" s="388" t="str">
        <f t="shared" si="11"/>
        <v/>
      </c>
      <c r="U128" s="388" t="str">
        <f t="shared" si="12"/>
        <v/>
      </c>
      <c r="V128" s="350">
        <v>4.6000000000000005</v>
      </c>
      <c r="W128" s="344"/>
      <c r="X128" s="344" t="s">
        <v>584</v>
      </c>
      <c r="Y128" s="344"/>
      <c r="Z128" s="343">
        <v>1</v>
      </c>
      <c r="AA128" s="343">
        <v>2</v>
      </c>
      <c r="AB128" s="343">
        <v>0</v>
      </c>
      <c r="AC128" s="343">
        <v>2</v>
      </c>
      <c r="AD128" s="343">
        <v>2</v>
      </c>
      <c r="AE128" s="343">
        <v>0</v>
      </c>
      <c r="AF128" s="343">
        <v>0</v>
      </c>
      <c r="AG128" s="343">
        <v>0</v>
      </c>
      <c r="AH128" s="343">
        <v>1</v>
      </c>
      <c r="AI128" s="343">
        <v>2</v>
      </c>
      <c r="AJ128" s="343">
        <v>2</v>
      </c>
      <c r="AK128" s="353">
        <v>12</v>
      </c>
      <c r="AL128" s="343"/>
      <c r="AM128" s="346" t="s">
        <v>610</v>
      </c>
      <c r="AN128" s="347"/>
      <c r="AO128" s="278"/>
      <c r="AP128" s="278"/>
      <c r="AQ128" s="278"/>
      <c r="AR128" s="278"/>
      <c r="AS128" s="278"/>
      <c r="AT128" s="284"/>
      <c r="AU128" s="285"/>
    </row>
    <row r="129" spans="1:47" x14ac:dyDescent="0.25">
      <c r="A129" s="306" t="s">
        <v>608</v>
      </c>
      <c r="B129" s="307" t="s">
        <v>750</v>
      </c>
      <c r="C129" s="308"/>
      <c r="D129" s="309">
        <v>34</v>
      </c>
      <c r="E129" s="309">
        <v>1693</v>
      </c>
      <c r="F129" s="309">
        <v>1659</v>
      </c>
      <c r="G129" s="308" t="s">
        <v>583</v>
      </c>
      <c r="H129" s="310">
        <v>4</v>
      </c>
      <c r="I129" s="311">
        <v>2</v>
      </c>
      <c r="J129" s="311"/>
      <c r="K129" s="312">
        <v>50</v>
      </c>
      <c r="L129" s="372" t="str">
        <f t="shared" si="13"/>
        <v/>
      </c>
      <c r="M129" s="372" t="str">
        <f t="shared" si="9"/>
        <v/>
      </c>
      <c r="N129" s="331"/>
      <c r="O129" s="382">
        <f t="shared" si="17"/>
        <v>0.06</v>
      </c>
      <c r="P129" s="331"/>
      <c r="Q129" s="396" t="str">
        <f t="shared" si="14"/>
        <v/>
      </c>
      <c r="R129" s="331"/>
      <c r="S129" s="387" t="str">
        <f t="shared" si="18"/>
        <v/>
      </c>
      <c r="T129" s="388" t="str">
        <f t="shared" si="11"/>
        <v/>
      </c>
      <c r="U129" s="388" t="str">
        <f t="shared" si="12"/>
        <v/>
      </c>
      <c r="V129" s="350">
        <v>3</v>
      </c>
      <c r="W129" s="344"/>
      <c r="X129" s="344" t="s">
        <v>584</v>
      </c>
      <c r="Y129" s="344"/>
      <c r="Z129" s="343">
        <v>1</v>
      </c>
      <c r="AA129" s="343">
        <v>2</v>
      </c>
      <c r="AB129" s="343">
        <v>0</v>
      </c>
      <c r="AC129" s="343">
        <v>2</v>
      </c>
      <c r="AD129" s="343">
        <v>2</v>
      </c>
      <c r="AE129" s="343">
        <v>0</v>
      </c>
      <c r="AF129" s="343">
        <v>0</v>
      </c>
      <c r="AG129" s="343">
        <v>0</v>
      </c>
      <c r="AH129" s="343">
        <v>1</v>
      </c>
      <c r="AI129" s="343">
        <v>2</v>
      </c>
      <c r="AJ129" s="343">
        <v>2</v>
      </c>
      <c r="AK129" s="353">
        <v>12</v>
      </c>
      <c r="AL129" s="343"/>
      <c r="AM129" s="346" t="s">
        <v>610</v>
      </c>
      <c r="AN129" s="347"/>
      <c r="AO129" s="278"/>
      <c r="AP129" s="278"/>
      <c r="AQ129" s="278"/>
      <c r="AR129" s="278"/>
      <c r="AS129" s="278"/>
      <c r="AT129" s="284"/>
      <c r="AU129" s="285"/>
    </row>
    <row r="130" spans="1:47" x14ac:dyDescent="0.25">
      <c r="A130" s="306" t="s">
        <v>608</v>
      </c>
      <c r="B130" s="307" t="s">
        <v>751</v>
      </c>
      <c r="C130" s="308"/>
      <c r="D130" s="309">
        <v>17308</v>
      </c>
      <c r="E130" s="309">
        <v>24199</v>
      </c>
      <c r="F130" s="309">
        <v>6891</v>
      </c>
      <c r="G130" s="308" t="s">
        <v>583</v>
      </c>
      <c r="H130" s="310">
        <v>10</v>
      </c>
      <c r="I130" s="311">
        <v>1</v>
      </c>
      <c r="J130" s="311"/>
      <c r="K130" s="312">
        <v>135</v>
      </c>
      <c r="L130" s="372" t="str">
        <f t="shared" si="13"/>
        <v/>
      </c>
      <c r="M130" s="372" t="str">
        <f t="shared" si="9"/>
        <v/>
      </c>
      <c r="N130" s="331"/>
      <c r="O130" s="382">
        <f t="shared" si="17"/>
        <v>0.13999999999999999</v>
      </c>
      <c r="P130" s="331"/>
      <c r="Q130" s="396" t="str">
        <f t="shared" si="14"/>
        <v/>
      </c>
      <c r="R130" s="331"/>
      <c r="S130" s="387" t="str">
        <f t="shared" si="18"/>
        <v/>
      </c>
      <c r="T130" s="388" t="str">
        <f t="shared" si="11"/>
        <v/>
      </c>
      <c r="U130" s="388" t="str">
        <f t="shared" si="12"/>
        <v/>
      </c>
      <c r="V130" s="350">
        <v>18.899999999999999</v>
      </c>
      <c r="W130" s="344"/>
      <c r="X130" s="344" t="s">
        <v>584</v>
      </c>
      <c r="Y130" s="344"/>
      <c r="Z130" s="343">
        <v>3</v>
      </c>
      <c r="AA130" s="343">
        <v>1</v>
      </c>
      <c r="AB130" s="343">
        <v>0</v>
      </c>
      <c r="AC130" s="343">
        <v>2</v>
      </c>
      <c r="AD130" s="343">
        <v>1</v>
      </c>
      <c r="AE130" s="343">
        <v>0</v>
      </c>
      <c r="AF130" s="343">
        <v>0</v>
      </c>
      <c r="AG130" s="343">
        <v>0</v>
      </c>
      <c r="AH130" s="343">
        <v>2</v>
      </c>
      <c r="AI130" s="343">
        <v>2</v>
      </c>
      <c r="AJ130" s="343">
        <v>1</v>
      </c>
      <c r="AK130" s="353">
        <v>12</v>
      </c>
      <c r="AL130" s="343"/>
      <c r="AM130" s="346" t="s">
        <v>610</v>
      </c>
      <c r="AN130" s="347"/>
      <c r="AO130" s="278"/>
      <c r="AP130" s="278"/>
      <c r="AQ130" s="278"/>
      <c r="AR130" s="278"/>
      <c r="AS130" s="278"/>
      <c r="AT130" s="284"/>
      <c r="AU130" s="285"/>
    </row>
    <row r="131" spans="1:47" x14ac:dyDescent="0.25">
      <c r="A131" s="306" t="s">
        <v>608</v>
      </c>
      <c r="B131" s="307" t="s">
        <v>752</v>
      </c>
      <c r="C131" s="308"/>
      <c r="D131" s="309">
        <v>4175</v>
      </c>
      <c r="E131" s="309">
        <v>11221</v>
      </c>
      <c r="F131" s="309">
        <v>7046</v>
      </c>
      <c r="G131" s="308" t="s">
        <v>583</v>
      </c>
      <c r="H131" s="310">
        <v>20</v>
      </c>
      <c r="I131" s="311">
        <v>3</v>
      </c>
      <c r="J131" s="311"/>
      <c r="K131" s="312">
        <v>190</v>
      </c>
      <c r="L131" s="372" t="str">
        <f t="shared" si="13"/>
        <v/>
      </c>
      <c r="M131" s="372" t="str">
        <f t="shared" si="9"/>
        <v/>
      </c>
      <c r="N131" s="331"/>
      <c r="O131" s="382">
        <f t="shared" si="17"/>
        <v>0.10999999999999999</v>
      </c>
      <c r="P131" s="331"/>
      <c r="Q131" s="396" t="str">
        <f t="shared" si="14"/>
        <v/>
      </c>
      <c r="R131" s="331"/>
      <c r="S131" s="387" t="str">
        <f t="shared" si="18"/>
        <v/>
      </c>
      <c r="T131" s="388" t="str">
        <f t="shared" si="11"/>
        <v/>
      </c>
      <c r="U131" s="388" t="str">
        <f t="shared" si="12"/>
        <v/>
      </c>
      <c r="V131" s="350">
        <v>20.9</v>
      </c>
      <c r="W131" s="344"/>
      <c r="X131" s="344"/>
      <c r="Y131" s="344"/>
      <c r="Z131" s="343">
        <v>3</v>
      </c>
      <c r="AA131" s="343">
        <v>2</v>
      </c>
      <c r="AB131" s="343">
        <v>0</v>
      </c>
      <c r="AC131" s="343">
        <v>2</v>
      </c>
      <c r="AD131" s="343">
        <v>2</v>
      </c>
      <c r="AE131" s="343">
        <v>0</v>
      </c>
      <c r="AF131" s="343">
        <v>0</v>
      </c>
      <c r="AG131" s="343">
        <v>0</v>
      </c>
      <c r="AH131" s="343">
        <v>1</v>
      </c>
      <c r="AI131" s="343">
        <v>2</v>
      </c>
      <c r="AJ131" s="343">
        <v>0</v>
      </c>
      <c r="AK131" s="353">
        <v>12</v>
      </c>
      <c r="AL131" s="343"/>
      <c r="AM131" s="346" t="s">
        <v>610</v>
      </c>
      <c r="AN131" s="347"/>
      <c r="AO131" s="278"/>
      <c r="AP131" s="278"/>
      <c r="AQ131" s="278"/>
      <c r="AR131" s="278"/>
      <c r="AS131" s="278"/>
      <c r="AT131" s="284"/>
      <c r="AU131" s="285"/>
    </row>
    <row r="132" spans="1:47" x14ac:dyDescent="0.25">
      <c r="A132" s="306" t="s">
        <v>608</v>
      </c>
      <c r="B132" s="307" t="s">
        <v>753</v>
      </c>
      <c r="C132" s="308"/>
      <c r="D132" s="309">
        <v>0</v>
      </c>
      <c r="E132" s="309">
        <v>1323</v>
      </c>
      <c r="F132" s="309">
        <v>1323</v>
      </c>
      <c r="G132" s="308" t="s">
        <v>583</v>
      </c>
      <c r="H132" s="310">
        <v>1</v>
      </c>
      <c r="I132" s="311">
        <v>0.75585789871504161</v>
      </c>
      <c r="J132" s="311"/>
      <c r="K132" s="312">
        <v>46</v>
      </c>
      <c r="L132" s="372" t="str">
        <f t="shared" si="13"/>
        <v/>
      </c>
      <c r="M132" s="372" t="str">
        <f t="shared" si="9"/>
        <v/>
      </c>
      <c r="N132" s="331"/>
      <c r="O132" s="382">
        <f t="shared" si="17"/>
        <v>0.42</v>
      </c>
      <c r="P132" s="331"/>
      <c r="Q132" s="396" t="str">
        <f t="shared" si="14"/>
        <v/>
      </c>
      <c r="R132" s="331"/>
      <c r="S132" s="387" t="str">
        <f t="shared" si="18"/>
        <v/>
      </c>
      <c r="T132" s="388" t="str">
        <f t="shared" si="11"/>
        <v/>
      </c>
      <c r="U132" s="388" t="str">
        <f t="shared" si="12"/>
        <v/>
      </c>
      <c r="V132" s="350">
        <v>19.32</v>
      </c>
      <c r="W132" s="344"/>
      <c r="X132" s="344" t="s">
        <v>584</v>
      </c>
      <c r="Y132" s="344"/>
      <c r="Z132" s="343">
        <v>3</v>
      </c>
      <c r="AA132" s="343">
        <v>2</v>
      </c>
      <c r="AB132" s="343">
        <v>0</v>
      </c>
      <c r="AC132" s="343">
        <v>2</v>
      </c>
      <c r="AD132" s="343">
        <v>0</v>
      </c>
      <c r="AE132" s="343">
        <v>0</v>
      </c>
      <c r="AF132" s="343">
        <v>0</v>
      </c>
      <c r="AG132" s="343">
        <v>0</v>
      </c>
      <c r="AH132" s="343">
        <v>1</v>
      </c>
      <c r="AI132" s="343">
        <v>2</v>
      </c>
      <c r="AJ132" s="343">
        <v>2</v>
      </c>
      <c r="AK132" s="353">
        <v>12</v>
      </c>
      <c r="AL132" s="343"/>
      <c r="AM132" s="346" t="s">
        <v>610</v>
      </c>
      <c r="AN132" s="347"/>
      <c r="AO132" s="278"/>
      <c r="AP132" s="278"/>
      <c r="AQ132" s="278"/>
      <c r="AR132" s="278"/>
      <c r="AS132" s="278"/>
      <c r="AT132" s="284"/>
      <c r="AU132" s="285"/>
    </row>
    <row r="133" spans="1:47" x14ac:dyDescent="0.25">
      <c r="A133" s="306" t="s">
        <v>580</v>
      </c>
      <c r="B133" s="307" t="s">
        <v>754</v>
      </c>
      <c r="C133" s="308"/>
      <c r="D133" s="309">
        <v>0</v>
      </c>
      <c r="E133" s="309">
        <v>976</v>
      </c>
      <c r="F133" s="309">
        <v>976</v>
      </c>
      <c r="G133" s="308" t="s">
        <v>583</v>
      </c>
      <c r="H133" s="310">
        <v>4</v>
      </c>
      <c r="I133" s="311">
        <v>4.0983606557377055</v>
      </c>
      <c r="J133" s="311"/>
      <c r="K133" s="312">
        <v>30</v>
      </c>
      <c r="L133" s="372" t="str">
        <f t="shared" si="13"/>
        <v/>
      </c>
      <c r="M133" s="372" t="str">
        <f t="shared" si="9"/>
        <v/>
      </c>
      <c r="N133" s="330">
        <v>0.1</v>
      </c>
      <c r="O133" s="382">
        <f t="shared" si="17"/>
        <v>0.1</v>
      </c>
      <c r="P133" s="331"/>
      <c r="Q133" s="396" t="str">
        <f t="shared" si="14"/>
        <v/>
      </c>
      <c r="R133" s="331"/>
      <c r="S133" s="387" t="str">
        <f t="shared" si="18"/>
        <v/>
      </c>
      <c r="T133" s="388" t="str">
        <f t="shared" si="11"/>
        <v/>
      </c>
      <c r="U133" s="388" t="str">
        <f t="shared" si="12"/>
        <v/>
      </c>
      <c r="V133" s="342">
        <v>3</v>
      </c>
      <c r="W133" s="343">
        <v>27</v>
      </c>
      <c r="X133" s="343" t="s">
        <v>584</v>
      </c>
      <c r="Y133" s="349">
        <v>3</v>
      </c>
      <c r="Z133" s="343">
        <v>1</v>
      </c>
      <c r="AA133" s="343">
        <v>2</v>
      </c>
      <c r="AB133" s="343">
        <v>0</v>
      </c>
      <c r="AC133" s="343">
        <v>1</v>
      </c>
      <c r="AD133" s="343">
        <v>2</v>
      </c>
      <c r="AE133" s="343">
        <v>0</v>
      </c>
      <c r="AF133" s="343">
        <v>0</v>
      </c>
      <c r="AG133" s="343">
        <v>0</v>
      </c>
      <c r="AH133" s="343">
        <v>1</v>
      </c>
      <c r="AI133" s="343">
        <v>2</v>
      </c>
      <c r="AJ133" s="343">
        <v>2</v>
      </c>
      <c r="AK133" s="354">
        <v>11</v>
      </c>
      <c r="AL133" s="346"/>
      <c r="AM133" s="340" t="s">
        <v>600</v>
      </c>
      <c r="AN133" s="347" t="s">
        <v>588</v>
      </c>
    </row>
    <row r="134" spans="1:47" x14ac:dyDescent="0.25">
      <c r="A134" s="306" t="s">
        <v>580</v>
      </c>
      <c r="B134" s="307" t="s">
        <v>755</v>
      </c>
      <c r="C134" s="308" t="s">
        <v>582</v>
      </c>
      <c r="D134" s="309">
        <v>0</v>
      </c>
      <c r="E134" s="309">
        <v>750</v>
      </c>
      <c r="F134" s="309">
        <v>750</v>
      </c>
      <c r="G134" s="308" t="s">
        <v>583</v>
      </c>
      <c r="H134" s="310">
        <v>2</v>
      </c>
      <c r="I134" s="311">
        <v>2.6666666666666665</v>
      </c>
      <c r="J134" s="311"/>
      <c r="K134" s="312">
        <v>50</v>
      </c>
      <c r="L134" s="372">
        <f t="shared" si="13"/>
        <v>50</v>
      </c>
      <c r="M134" s="372" t="str">
        <f t="shared" si="9"/>
        <v/>
      </c>
      <c r="N134" s="330">
        <v>0.1</v>
      </c>
      <c r="O134" s="382">
        <f t="shared" si="17"/>
        <v>0.1</v>
      </c>
      <c r="P134" s="331">
        <v>4</v>
      </c>
      <c r="Q134" s="396">
        <f t="shared" si="14"/>
        <v>0.08</v>
      </c>
      <c r="R134" s="331">
        <v>0</v>
      </c>
      <c r="S134" s="387" t="str">
        <f t="shared" si="18"/>
        <v/>
      </c>
      <c r="T134" s="388">
        <f t="shared" si="11"/>
        <v>5</v>
      </c>
      <c r="U134" s="388" t="str">
        <f t="shared" si="12"/>
        <v/>
      </c>
      <c r="V134" s="342">
        <v>5</v>
      </c>
      <c r="W134" s="343">
        <v>45</v>
      </c>
      <c r="X134" s="343" t="s">
        <v>584</v>
      </c>
      <c r="Y134" s="349">
        <v>1</v>
      </c>
      <c r="Z134" s="343">
        <v>2</v>
      </c>
      <c r="AA134" s="343">
        <v>1</v>
      </c>
      <c r="AB134" s="343">
        <v>0</v>
      </c>
      <c r="AC134" s="343">
        <v>1</v>
      </c>
      <c r="AD134" s="343">
        <v>2</v>
      </c>
      <c r="AE134" s="343">
        <v>0</v>
      </c>
      <c r="AF134" s="343">
        <v>0</v>
      </c>
      <c r="AG134" s="343">
        <v>0</v>
      </c>
      <c r="AH134" s="343">
        <v>2</v>
      </c>
      <c r="AI134" s="343">
        <v>2</v>
      </c>
      <c r="AJ134" s="343">
        <v>1</v>
      </c>
      <c r="AK134" s="354">
        <v>11</v>
      </c>
      <c r="AL134" s="346" t="s">
        <v>647</v>
      </c>
      <c r="AM134" s="340" t="s">
        <v>600</v>
      </c>
      <c r="AN134" s="347" t="s">
        <v>588</v>
      </c>
    </row>
    <row r="135" spans="1:47" x14ac:dyDescent="0.25">
      <c r="A135" s="306" t="s">
        <v>580</v>
      </c>
      <c r="B135" s="307" t="s">
        <v>756</v>
      </c>
      <c r="C135" s="308"/>
      <c r="D135" s="309">
        <v>0</v>
      </c>
      <c r="E135" s="309">
        <v>3739</v>
      </c>
      <c r="F135" s="309">
        <v>3739</v>
      </c>
      <c r="G135" s="308" t="s">
        <v>583</v>
      </c>
      <c r="H135" s="310">
        <v>11</v>
      </c>
      <c r="I135" s="311">
        <v>2.941963091735758</v>
      </c>
      <c r="J135" s="311"/>
      <c r="K135" s="312">
        <v>120</v>
      </c>
      <c r="L135" s="372" t="str">
        <f t="shared" si="13"/>
        <v/>
      </c>
      <c r="M135" s="372" t="str">
        <f t="shared" si="9"/>
        <v/>
      </c>
      <c r="N135" s="330">
        <v>0.1</v>
      </c>
      <c r="O135" s="382">
        <f t="shared" si="17"/>
        <v>0.1</v>
      </c>
      <c r="P135" s="331"/>
      <c r="Q135" s="396" t="str">
        <f t="shared" si="14"/>
        <v/>
      </c>
      <c r="R135" s="331"/>
      <c r="S135" s="387" t="str">
        <f t="shared" si="18"/>
        <v/>
      </c>
      <c r="T135" s="388" t="str">
        <f t="shared" si="11"/>
        <v/>
      </c>
      <c r="U135" s="388" t="str">
        <f t="shared" si="12"/>
        <v/>
      </c>
      <c r="V135" s="342">
        <v>12</v>
      </c>
      <c r="W135" s="343">
        <v>108</v>
      </c>
      <c r="X135" s="343" t="s">
        <v>584</v>
      </c>
      <c r="Y135" s="349">
        <v>1</v>
      </c>
      <c r="Z135" s="343">
        <v>3</v>
      </c>
      <c r="AA135" s="343">
        <v>1</v>
      </c>
      <c r="AB135" s="343">
        <v>1</v>
      </c>
      <c r="AC135" s="343">
        <v>0</v>
      </c>
      <c r="AD135" s="343">
        <v>2</v>
      </c>
      <c r="AE135" s="343">
        <v>0</v>
      </c>
      <c r="AF135" s="343">
        <v>0</v>
      </c>
      <c r="AG135" s="343">
        <v>0</v>
      </c>
      <c r="AH135" s="343">
        <v>1</v>
      </c>
      <c r="AI135" s="343">
        <v>2</v>
      </c>
      <c r="AJ135" s="343">
        <v>1</v>
      </c>
      <c r="AK135" s="354">
        <v>11</v>
      </c>
      <c r="AL135" s="346" t="s">
        <v>647</v>
      </c>
      <c r="AM135" s="340" t="s">
        <v>600</v>
      </c>
      <c r="AN135" s="347" t="s">
        <v>588</v>
      </c>
    </row>
    <row r="136" spans="1:47" x14ac:dyDescent="0.25">
      <c r="A136" s="306" t="s">
        <v>580</v>
      </c>
      <c r="B136" s="307" t="s">
        <v>757</v>
      </c>
      <c r="C136" s="308"/>
      <c r="D136" s="309">
        <v>1951</v>
      </c>
      <c r="E136" s="309">
        <v>4845</v>
      </c>
      <c r="F136" s="309">
        <v>2894</v>
      </c>
      <c r="G136" s="308" t="s">
        <v>583</v>
      </c>
      <c r="H136" s="310">
        <v>8</v>
      </c>
      <c r="I136" s="311">
        <v>2.7643400138217</v>
      </c>
      <c r="J136" s="311"/>
      <c r="K136" s="312">
        <v>50</v>
      </c>
      <c r="L136" s="372" t="str">
        <f t="shared" si="13"/>
        <v/>
      </c>
      <c r="M136" s="372" t="str">
        <f t="shared" si="9"/>
        <v/>
      </c>
      <c r="N136" s="330">
        <v>0.1</v>
      </c>
      <c r="O136" s="382">
        <f t="shared" si="17"/>
        <v>0.1</v>
      </c>
      <c r="P136" s="331"/>
      <c r="Q136" s="396" t="str">
        <f t="shared" si="14"/>
        <v/>
      </c>
      <c r="R136" s="331"/>
      <c r="S136" s="387" t="str">
        <f t="shared" si="18"/>
        <v/>
      </c>
      <c r="T136" s="388" t="str">
        <f t="shared" si="11"/>
        <v/>
      </c>
      <c r="U136" s="388" t="str">
        <f t="shared" si="12"/>
        <v/>
      </c>
      <c r="V136" s="342">
        <v>5</v>
      </c>
      <c r="W136" s="343">
        <v>45</v>
      </c>
      <c r="X136" s="343" t="s">
        <v>584</v>
      </c>
      <c r="Y136" s="349">
        <v>3</v>
      </c>
      <c r="Z136" s="343">
        <v>1</v>
      </c>
      <c r="AA136" s="343">
        <v>2</v>
      </c>
      <c r="AB136" s="343">
        <v>0</v>
      </c>
      <c r="AC136" s="343">
        <v>1</v>
      </c>
      <c r="AD136" s="343">
        <v>2</v>
      </c>
      <c r="AE136" s="343">
        <v>0</v>
      </c>
      <c r="AF136" s="343">
        <v>0</v>
      </c>
      <c r="AG136" s="343">
        <v>0</v>
      </c>
      <c r="AH136" s="343">
        <v>1</v>
      </c>
      <c r="AI136" s="343">
        <v>2</v>
      </c>
      <c r="AJ136" s="343">
        <v>2</v>
      </c>
      <c r="AK136" s="354">
        <v>11</v>
      </c>
      <c r="AL136" s="346" t="s">
        <v>758</v>
      </c>
      <c r="AM136" s="340" t="s">
        <v>600</v>
      </c>
      <c r="AN136" s="347" t="s">
        <v>588</v>
      </c>
    </row>
    <row r="137" spans="1:47" x14ac:dyDescent="0.25">
      <c r="A137" s="306" t="s">
        <v>580</v>
      </c>
      <c r="B137" s="307" t="s">
        <v>759</v>
      </c>
      <c r="C137" s="308"/>
      <c r="D137" s="309">
        <v>331</v>
      </c>
      <c r="E137" s="309">
        <v>4421</v>
      </c>
      <c r="F137" s="309">
        <v>4090</v>
      </c>
      <c r="G137" s="308" t="s">
        <v>583</v>
      </c>
      <c r="H137" s="310">
        <v>5</v>
      </c>
      <c r="I137" s="311">
        <v>1.2224938875305624</v>
      </c>
      <c r="J137" s="311"/>
      <c r="K137" s="312">
        <v>100</v>
      </c>
      <c r="L137" s="372" t="str">
        <f t="shared" si="13"/>
        <v/>
      </c>
      <c r="M137" s="372" t="str">
        <f t="shared" si="9"/>
        <v/>
      </c>
      <c r="N137" s="330">
        <v>0.1</v>
      </c>
      <c r="O137" s="382">
        <f t="shared" si="17"/>
        <v>0.1</v>
      </c>
      <c r="P137" s="331"/>
      <c r="Q137" s="396" t="str">
        <f t="shared" si="14"/>
        <v/>
      </c>
      <c r="R137" s="331"/>
      <c r="S137" s="387" t="str">
        <f t="shared" si="18"/>
        <v/>
      </c>
      <c r="T137" s="388" t="str">
        <f t="shared" si="11"/>
        <v/>
      </c>
      <c r="U137" s="388" t="str">
        <f t="shared" si="12"/>
        <v/>
      </c>
      <c r="V137" s="342">
        <v>10</v>
      </c>
      <c r="W137" s="343">
        <v>90</v>
      </c>
      <c r="X137" s="343" t="s">
        <v>584</v>
      </c>
      <c r="Y137" s="349">
        <v>2</v>
      </c>
      <c r="Z137" s="343">
        <v>2</v>
      </c>
      <c r="AA137" s="343">
        <v>2</v>
      </c>
      <c r="AB137" s="343">
        <v>0</v>
      </c>
      <c r="AC137" s="343">
        <v>1</v>
      </c>
      <c r="AD137" s="343">
        <v>1</v>
      </c>
      <c r="AE137" s="343">
        <v>1</v>
      </c>
      <c r="AF137" s="343">
        <v>0</v>
      </c>
      <c r="AG137" s="343">
        <v>0</v>
      </c>
      <c r="AH137" s="343">
        <v>1</v>
      </c>
      <c r="AI137" s="343">
        <v>2</v>
      </c>
      <c r="AJ137" s="343">
        <v>1</v>
      </c>
      <c r="AK137" s="354">
        <v>11</v>
      </c>
      <c r="AL137" s="346" t="s">
        <v>760</v>
      </c>
      <c r="AM137" s="340" t="s">
        <v>600</v>
      </c>
      <c r="AN137" s="347" t="s">
        <v>588</v>
      </c>
    </row>
    <row r="138" spans="1:47" x14ac:dyDescent="0.25">
      <c r="A138" s="306" t="s">
        <v>580</v>
      </c>
      <c r="B138" s="307" t="s">
        <v>761</v>
      </c>
      <c r="C138" s="308"/>
      <c r="D138" s="309">
        <v>556</v>
      </c>
      <c r="E138" s="309">
        <v>1530</v>
      </c>
      <c r="F138" s="309">
        <v>974</v>
      </c>
      <c r="G138" s="308" t="s">
        <v>583</v>
      </c>
      <c r="H138" s="310">
        <v>3</v>
      </c>
      <c r="I138" s="311">
        <v>3.0800821355236141</v>
      </c>
      <c r="J138" s="311"/>
      <c r="K138" s="312">
        <v>80</v>
      </c>
      <c r="L138" s="372" t="str">
        <f t="shared" si="13"/>
        <v/>
      </c>
      <c r="M138" s="372" t="str">
        <f t="shared" ref="M138:M201" si="19">IF(R138&gt;0,K138,"")</f>
        <v/>
      </c>
      <c r="N138" s="330">
        <v>0.1</v>
      </c>
      <c r="O138" s="382">
        <f t="shared" si="17"/>
        <v>0.1</v>
      </c>
      <c r="P138" s="331"/>
      <c r="Q138" s="396" t="str">
        <f t="shared" si="14"/>
        <v/>
      </c>
      <c r="R138" s="331"/>
      <c r="S138" s="387" t="str">
        <f t="shared" si="18"/>
        <v/>
      </c>
      <c r="T138" s="388" t="str">
        <f t="shared" ref="T138:T201" si="20">IF(P138&gt;0,V138,"")</f>
        <v/>
      </c>
      <c r="U138" s="388" t="str">
        <f t="shared" ref="U138:U201" si="21">IF(R138&gt;0,V138,"")</f>
        <v/>
      </c>
      <c r="V138" s="342">
        <v>8</v>
      </c>
      <c r="W138" s="343">
        <v>72</v>
      </c>
      <c r="X138" s="343" t="s">
        <v>584</v>
      </c>
      <c r="Y138" s="349" t="s">
        <v>441</v>
      </c>
      <c r="Z138" s="343">
        <v>2</v>
      </c>
      <c r="AA138" s="343">
        <v>2</v>
      </c>
      <c r="AB138" s="343">
        <v>0</v>
      </c>
      <c r="AC138" s="343">
        <v>1</v>
      </c>
      <c r="AD138" s="343">
        <v>2</v>
      </c>
      <c r="AE138" s="343">
        <v>0</v>
      </c>
      <c r="AF138" s="343">
        <v>0</v>
      </c>
      <c r="AG138" s="343">
        <v>0</v>
      </c>
      <c r="AH138" s="343">
        <v>1</v>
      </c>
      <c r="AI138" s="343">
        <v>2</v>
      </c>
      <c r="AJ138" s="343">
        <v>1</v>
      </c>
      <c r="AK138" s="354">
        <v>11</v>
      </c>
      <c r="AL138" s="346" t="s">
        <v>647</v>
      </c>
      <c r="AM138" s="340" t="s">
        <v>600</v>
      </c>
      <c r="AN138" s="347" t="s">
        <v>588</v>
      </c>
    </row>
    <row r="139" spans="1:47" x14ac:dyDescent="0.25">
      <c r="A139" s="306" t="s">
        <v>580</v>
      </c>
      <c r="B139" s="307" t="s">
        <v>762</v>
      </c>
      <c r="C139" s="308"/>
      <c r="D139" s="309">
        <v>2952</v>
      </c>
      <c r="E139" s="309">
        <v>13064</v>
      </c>
      <c r="F139" s="309">
        <v>10112</v>
      </c>
      <c r="G139" s="308" t="s">
        <v>583</v>
      </c>
      <c r="H139" s="310">
        <v>15</v>
      </c>
      <c r="I139" s="311">
        <v>1.4833860759493671</v>
      </c>
      <c r="J139" s="311"/>
      <c r="K139" s="312">
        <v>150</v>
      </c>
      <c r="L139" s="372" t="str">
        <f t="shared" ref="L139:L202" si="22">IF(P139&gt;0,K139,"")</f>
        <v/>
      </c>
      <c r="M139" s="372" t="str">
        <f t="shared" si="19"/>
        <v/>
      </c>
      <c r="N139" s="330">
        <v>0.1</v>
      </c>
      <c r="O139" s="382">
        <f t="shared" si="17"/>
        <v>0.1</v>
      </c>
      <c r="P139" s="331"/>
      <c r="Q139" s="396" t="str">
        <f t="shared" ref="Q139:Q202" si="23">IF(P139&gt;0,P139/K139,"")</f>
        <v/>
      </c>
      <c r="R139" s="331"/>
      <c r="S139" s="387" t="str">
        <f t="shared" si="18"/>
        <v/>
      </c>
      <c r="T139" s="388" t="str">
        <f t="shared" si="20"/>
        <v/>
      </c>
      <c r="U139" s="388" t="str">
        <f t="shared" si="21"/>
        <v/>
      </c>
      <c r="V139" s="342">
        <v>15</v>
      </c>
      <c r="W139" s="343">
        <v>135</v>
      </c>
      <c r="X139" s="343" t="s">
        <v>584</v>
      </c>
      <c r="Y139" s="349" t="s">
        <v>763</v>
      </c>
      <c r="Z139" s="343">
        <v>3</v>
      </c>
      <c r="AA139" s="343">
        <v>1</v>
      </c>
      <c r="AB139" s="343">
        <v>1</v>
      </c>
      <c r="AC139" s="343">
        <v>0</v>
      </c>
      <c r="AD139" s="343">
        <v>1</v>
      </c>
      <c r="AE139" s="343">
        <v>0</v>
      </c>
      <c r="AF139" s="343">
        <v>0</v>
      </c>
      <c r="AG139" s="343">
        <v>0</v>
      </c>
      <c r="AH139" s="343">
        <v>2</v>
      </c>
      <c r="AI139" s="343">
        <v>2</v>
      </c>
      <c r="AJ139" s="343">
        <v>1</v>
      </c>
      <c r="AK139" s="354">
        <v>11</v>
      </c>
      <c r="AL139" s="346" t="s">
        <v>647</v>
      </c>
      <c r="AM139" s="340" t="s">
        <v>600</v>
      </c>
      <c r="AN139" s="347" t="s">
        <v>588</v>
      </c>
    </row>
    <row r="140" spans="1:47" x14ac:dyDescent="0.25">
      <c r="A140" s="306" t="s">
        <v>580</v>
      </c>
      <c r="B140" s="307" t="s">
        <v>764</v>
      </c>
      <c r="C140" s="308"/>
      <c r="D140" s="309">
        <v>0</v>
      </c>
      <c r="E140" s="309">
        <v>1395</v>
      </c>
      <c r="F140" s="309">
        <v>1395</v>
      </c>
      <c r="G140" s="308" t="s">
        <v>583</v>
      </c>
      <c r="H140" s="310">
        <v>3</v>
      </c>
      <c r="I140" s="311">
        <v>2.150537634408602</v>
      </c>
      <c r="J140" s="311"/>
      <c r="K140" s="312">
        <v>50</v>
      </c>
      <c r="L140" s="372" t="str">
        <f t="shared" si="22"/>
        <v/>
      </c>
      <c r="M140" s="372" t="str">
        <f t="shared" si="19"/>
        <v/>
      </c>
      <c r="N140" s="330">
        <v>0.1</v>
      </c>
      <c r="O140" s="382">
        <f t="shared" si="17"/>
        <v>0.1</v>
      </c>
      <c r="P140" s="331"/>
      <c r="Q140" s="396" t="str">
        <f t="shared" si="23"/>
        <v/>
      </c>
      <c r="R140" s="331"/>
      <c r="S140" s="387" t="str">
        <f t="shared" si="18"/>
        <v/>
      </c>
      <c r="T140" s="388" t="str">
        <f t="shared" si="20"/>
        <v/>
      </c>
      <c r="U140" s="388" t="str">
        <f t="shared" si="21"/>
        <v/>
      </c>
      <c r="V140" s="342">
        <v>5</v>
      </c>
      <c r="W140" s="343">
        <v>45</v>
      </c>
      <c r="X140" s="343" t="s">
        <v>584</v>
      </c>
      <c r="Y140" s="349" t="s">
        <v>441</v>
      </c>
      <c r="Z140" s="343">
        <v>1</v>
      </c>
      <c r="AA140" s="343">
        <v>2</v>
      </c>
      <c r="AB140" s="343">
        <v>0</v>
      </c>
      <c r="AC140" s="343">
        <v>1</v>
      </c>
      <c r="AD140" s="343">
        <v>2</v>
      </c>
      <c r="AE140" s="343">
        <v>0</v>
      </c>
      <c r="AF140" s="343">
        <v>0</v>
      </c>
      <c r="AG140" s="343">
        <v>0</v>
      </c>
      <c r="AH140" s="343">
        <v>2</v>
      </c>
      <c r="AI140" s="343">
        <v>2</v>
      </c>
      <c r="AJ140" s="343">
        <v>1</v>
      </c>
      <c r="AK140" s="354">
        <v>11</v>
      </c>
      <c r="AL140" s="346" t="s">
        <v>647</v>
      </c>
      <c r="AM140" s="340" t="s">
        <v>600</v>
      </c>
      <c r="AN140" s="347" t="s">
        <v>588</v>
      </c>
    </row>
    <row r="141" spans="1:47" x14ac:dyDescent="0.25">
      <c r="A141" s="306" t="s">
        <v>580</v>
      </c>
      <c r="B141" s="307" t="s">
        <v>765</v>
      </c>
      <c r="C141" s="308"/>
      <c r="D141" s="309">
        <v>0</v>
      </c>
      <c r="E141" s="309">
        <v>1012</v>
      </c>
      <c r="F141" s="309">
        <v>1012</v>
      </c>
      <c r="G141" s="308" t="s">
        <v>583</v>
      </c>
      <c r="H141" s="310">
        <v>3</v>
      </c>
      <c r="I141" s="311">
        <v>2.9644268774703555</v>
      </c>
      <c r="J141" s="311"/>
      <c r="K141" s="312">
        <v>25</v>
      </c>
      <c r="L141" s="372" t="str">
        <f t="shared" si="22"/>
        <v/>
      </c>
      <c r="M141" s="372" t="str">
        <f t="shared" si="19"/>
        <v/>
      </c>
      <c r="N141" s="330">
        <v>0.1</v>
      </c>
      <c r="O141" s="382">
        <f t="shared" si="17"/>
        <v>0.12</v>
      </c>
      <c r="P141" s="331"/>
      <c r="Q141" s="396" t="str">
        <f t="shared" si="23"/>
        <v/>
      </c>
      <c r="R141" s="331"/>
      <c r="S141" s="387" t="str">
        <f t="shared" si="18"/>
        <v/>
      </c>
      <c r="T141" s="388" t="str">
        <f t="shared" si="20"/>
        <v/>
      </c>
      <c r="U141" s="388" t="str">
        <f t="shared" si="21"/>
        <v/>
      </c>
      <c r="V141" s="342">
        <v>3</v>
      </c>
      <c r="W141" s="343">
        <v>22</v>
      </c>
      <c r="X141" s="343" t="s">
        <v>584</v>
      </c>
      <c r="Y141" s="349">
        <v>3</v>
      </c>
      <c r="Z141" s="343">
        <v>1</v>
      </c>
      <c r="AA141" s="343">
        <v>2</v>
      </c>
      <c r="AB141" s="343">
        <v>0</v>
      </c>
      <c r="AC141" s="343">
        <v>1</v>
      </c>
      <c r="AD141" s="343">
        <v>2</v>
      </c>
      <c r="AE141" s="343">
        <v>0</v>
      </c>
      <c r="AF141" s="343">
        <v>0</v>
      </c>
      <c r="AG141" s="343">
        <v>0</v>
      </c>
      <c r="AH141" s="343">
        <v>1</v>
      </c>
      <c r="AI141" s="343">
        <v>2</v>
      </c>
      <c r="AJ141" s="343">
        <v>2</v>
      </c>
      <c r="AK141" s="354">
        <v>11</v>
      </c>
      <c r="AL141" s="346" t="s">
        <v>670</v>
      </c>
      <c r="AM141" s="340" t="s">
        <v>600</v>
      </c>
      <c r="AN141" s="347" t="s">
        <v>588</v>
      </c>
    </row>
    <row r="142" spans="1:47" x14ac:dyDescent="0.25">
      <c r="A142" s="306" t="s">
        <v>580</v>
      </c>
      <c r="B142" s="307" t="s">
        <v>766</v>
      </c>
      <c r="C142" s="308"/>
      <c r="D142" s="309">
        <v>0</v>
      </c>
      <c r="E142" s="309">
        <v>7296</v>
      </c>
      <c r="F142" s="309">
        <v>7296</v>
      </c>
      <c r="G142" s="308" t="s">
        <v>583</v>
      </c>
      <c r="H142" s="310">
        <v>29</v>
      </c>
      <c r="I142" s="311">
        <v>3.9747807017543866</v>
      </c>
      <c r="J142" s="311"/>
      <c r="K142" s="312">
        <v>60</v>
      </c>
      <c r="L142" s="372" t="str">
        <f t="shared" si="22"/>
        <v/>
      </c>
      <c r="M142" s="372" t="str">
        <f t="shared" si="19"/>
        <v/>
      </c>
      <c r="N142" s="330">
        <v>0.1</v>
      </c>
      <c r="O142" s="382">
        <f t="shared" si="17"/>
        <v>0.1</v>
      </c>
      <c r="P142" s="331"/>
      <c r="Q142" s="396" t="str">
        <f t="shared" si="23"/>
        <v/>
      </c>
      <c r="R142" s="331"/>
      <c r="S142" s="387" t="str">
        <f t="shared" si="18"/>
        <v/>
      </c>
      <c r="T142" s="388" t="str">
        <f t="shared" si="20"/>
        <v/>
      </c>
      <c r="U142" s="388" t="str">
        <f t="shared" si="21"/>
        <v/>
      </c>
      <c r="V142" s="342">
        <v>6</v>
      </c>
      <c r="W142" s="343">
        <v>54</v>
      </c>
      <c r="X142" s="343" t="s">
        <v>584</v>
      </c>
      <c r="Y142" s="349">
        <v>3</v>
      </c>
      <c r="Z142" s="343">
        <v>2</v>
      </c>
      <c r="AA142" s="343">
        <v>2</v>
      </c>
      <c r="AB142" s="343">
        <v>0</v>
      </c>
      <c r="AC142" s="343">
        <v>1</v>
      </c>
      <c r="AD142" s="343">
        <v>2</v>
      </c>
      <c r="AE142" s="343">
        <v>0</v>
      </c>
      <c r="AF142" s="343">
        <v>0</v>
      </c>
      <c r="AG142" s="343">
        <v>0</v>
      </c>
      <c r="AH142" s="343">
        <v>0</v>
      </c>
      <c r="AI142" s="343">
        <v>2</v>
      </c>
      <c r="AJ142" s="343">
        <v>2</v>
      </c>
      <c r="AK142" s="354">
        <v>11</v>
      </c>
      <c r="AL142" s="346" t="s">
        <v>632</v>
      </c>
      <c r="AM142" s="340" t="s">
        <v>600</v>
      </c>
      <c r="AN142" s="347" t="s">
        <v>588</v>
      </c>
    </row>
    <row r="143" spans="1:47" x14ac:dyDescent="0.25">
      <c r="A143" s="306" t="s">
        <v>580</v>
      </c>
      <c r="B143" s="307" t="s">
        <v>767</v>
      </c>
      <c r="C143" s="308"/>
      <c r="D143" s="309">
        <v>3030</v>
      </c>
      <c r="E143" s="309">
        <v>10538</v>
      </c>
      <c r="F143" s="309">
        <v>7508</v>
      </c>
      <c r="G143" s="308" t="s">
        <v>583</v>
      </c>
      <c r="H143" s="310">
        <v>4</v>
      </c>
      <c r="I143" s="311">
        <v>0.53276505061267976</v>
      </c>
      <c r="J143" s="311"/>
      <c r="K143" s="312">
        <v>120</v>
      </c>
      <c r="L143" s="372" t="str">
        <f t="shared" si="22"/>
        <v/>
      </c>
      <c r="M143" s="372" t="str">
        <f t="shared" si="19"/>
        <v/>
      </c>
      <c r="N143" s="330">
        <v>0.1</v>
      </c>
      <c r="O143" s="382">
        <f t="shared" si="17"/>
        <v>0.1</v>
      </c>
      <c r="P143" s="331"/>
      <c r="Q143" s="396" t="str">
        <f t="shared" si="23"/>
        <v/>
      </c>
      <c r="R143" s="331"/>
      <c r="S143" s="387" t="str">
        <f t="shared" si="18"/>
        <v/>
      </c>
      <c r="T143" s="388" t="str">
        <f t="shared" si="20"/>
        <v/>
      </c>
      <c r="U143" s="388" t="str">
        <f t="shared" si="21"/>
        <v/>
      </c>
      <c r="V143" s="342">
        <v>12</v>
      </c>
      <c r="W143" s="343">
        <v>108</v>
      </c>
      <c r="X143" s="343" t="s">
        <v>584</v>
      </c>
      <c r="Y143" s="349" t="s">
        <v>585</v>
      </c>
      <c r="Z143" s="343">
        <v>3</v>
      </c>
      <c r="AA143" s="343">
        <v>1</v>
      </c>
      <c r="AB143" s="343">
        <v>1</v>
      </c>
      <c r="AC143" s="343">
        <v>0</v>
      </c>
      <c r="AD143" s="343">
        <v>1</v>
      </c>
      <c r="AE143" s="343">
        <v>0</v>
      </c>
      <c r="AF143" s="343">
        <v>0</v>
      </c>
      <c r="AG143" s="343">
        <v>0</v>
      </c>
      <c r="AH143" s="343">
        <v>1</v>
      </c>
      <c r="AI143" s="343">
        <v>2</v>
      </c>
      <c r="AJ143" s="343">
        <v>2</v>
      </c>
      <c r="AK143" s="354">
        <v>11</v>
      </c>
      <c r="AL143" s="346" t="s">
        <v>768</v>
      </c>
      <c r="AM143" s="340" t="s">
        <v>596</v>
      </c>
      <c r="AN143" s="347" t="s">
        <v>588</v>
      </c>
    </row>
    <row r="144" spans="1:47" x14ac:dyDescent="0.25">
      <c r="A144" s="306" t="s">
        <v>580</v>
      </c>
      <c r="B144" s="307" t="s">
        <v>769</v>
      </c>
      <c r="C144" s="308"/>
      <c r="D144" s="309">
        <v>1149</v>
      </c>
      <c r="E144" s="309">
        <v>8085</v>
      </c>
      <c r="F144" s="309">
        <v>6936</v>
      </c>
      <c r="G144" s="308" t="s">
        <v>583</v>
      </c>
      <c r="H144" s="310">
        <v>19</v>
      </c>
      <c r="I144" s="311">
        <v>2.7393310265282587</v>
      </c>
      <c r="J144" s="311"/>
      <c r="K144" s="312">
        <v>100</v>
      </c>
      <c r="L144" s="372" t="str">
        <f t="shared" si="22"/>
        <v/>
      </c>
      <c r="M144" s="372" t="str">
        <f t="shared" si="19"/>
        <v/>
      </c>
      <c r="N144" s="330">
        <v>0.1</v>
      </c>
      <c r="O144" s="382">
        <f t="shared" si="17"/>
        <v>0.1</v>
      </c>
      <c r="P144" s="331"/>
      <c r="Q144" s="396" t="str">
        <f t="shared" si="23"/>
        <v/>
      </c>
      <c r="R144" s="331"/>
      <c r="S144" s="387" t="str">
        <f t="shared" si="18"/>
        <v/>
      </c>
      <c r="T144" s="388" t="str">
        <f t="shared" si="20"/>
        <v/>
      </c>
      <c r="U144" s="388" t="str">
        <f t="shared" si="21"/>
        <v/>
      </c>
      <c r="V144" s="342">
        <v>10</v>
      </c>
      <c r="W144" s="343">
        <v>90</v>
      </c>
      <c r="X144" s="343" t="s">
        <v>584</v>
      </c>
      <c r="Y144" s="349" t="s">
        <v>441</v>
      </c>
      <c r="Z144" s="343">
        <v>2</v>
      </c>
      <c r="AA144" s="343">
        <v>2</v>
      </c>
      <c r="AB144" s="343">
        <v>0</v>
      </c>
      <c r="AC144" s="343">
        <v>1</v>
      </c>
      <c r="AD144" s="343">
        <v>2</v>
      </c>
      <c r="AE144" s="343">
        <v>0</v>
      </c>
      <c r="AF144" s="343">
        <v>0</v>
      </c>
      <c r="AG144" s="343">
        <v>0</v>
      </c>
      <c r="AH144" s="343">
        <v>1</v>
      </c>
      <c r="AI144" s="343">
        <v>2</v>
      </c>
      <c r="AJ144" s="343">
        <v>1</v>
      </c>
      <c r="AK144" s="354">
        <v>11</v>
      </c>
      <c r="AL144" s="346" t="s">
        <v>758</v>
      </c>
      <c r="AM144" s="340" t="s">
        <v>600</v>
      </c>
      <c r="AN144" s="347" t="s">
        <v>588</v>
      </c>
    </row>
    <row r="145" spans="1:47" x14ac:dyDescent="0.25">
      <c r="A145" s="313" t="s">
        <v>580</v>
      </c>
      <c r="B145" s="314" t="s">
        <v>770</v>
      </c>
      <c r="C145" s="315"/>
      <c r="D145" s="316">
        <v>0</v>
      </c>
      <c r="E145" s="316">
        <v>5944</v>
      </c>
      <c r="F145" s="316">
        <v>5944</v>
      </c>
      <c r="G145" s="315" t="s">
        <v>583</v>
      </c>
      <c r="H145" s="317">
        <v>8</v>
      </c>
      <c r="I145" s="318">
        <v>1.3458950201884252</v>
      </c>
      <c r="J145" s="318"/>
      <c r="K145" s="319">
        <v>100</v>
      </c>
      <c r="L145" s="372" t="str">
        <f t="shared" si="22"/>
        <v/>
      </c>
      <c r="M145" s="372" t="str">
        <f t="shared" si="19"/>
        <v/>
      </c>
      <c r="N145" s="330">
        <v>0.1</v>
      </c>
      <c r="O145" s="382">
        <f t="shared" ref="O145:O176" si="24">V145/K145</f>
        <v>0.1</v>
      </c>
      <c r="P145" s="331"/>
      <c r="Q145" s="396" t="str">
        <f t="shared" si="23"/>
        <v/>
      </c>
      <c r="R145" s="331"/>
      <c r="S145" s="387" t="str">
        <f t="shared" ref="S145:S176" si="25">IF(R145&gt;0,R145/K145,"")</f>
        <v/>
      </c>
      <c r="T145" s="388" t="str">
        <f t="shared" si="20"/>
        <v/>
      </c>
      <c r="U145" s="388" t="str">
        <f t="shared" si="21"/>
        <v/>
      </c>
      <c r="V145" s="355">
        <v>10</v>
      </c>
      <c r="W145" s="356">
        <v>90</v>
      </c>
      <c r="X145" s="356" t="s">
        <v>584</v>
      </c>
      <c r="Y145" s="357" t="s">
        <v>598</v>
      </c>
      <c r="Z145" s="356">
        <v>2</v>
      </c>
      <c r="AA145" s="356">
        <v>2</v>
      </c>
      <c r="AB145" s="356">
        <v>0</v>
      </c>
      <c r="AC145" s="356">
        <v>1</v>
      </c>
      <c r="AD145" s="356">
        <v>1</v>
      </c>
      <c r="AE145" s="356">
        <v>0</v>
      </c>
      <c r="AF145" s="356">
        <v>0</v>
      </c>
      <c r="AG145" s="356">
        <v>0</v>
      </c>
      <c r="AH145" s="356">
        <v>2</v>
      </c>
      <c r="AI145" s="356">
        <v>2</v>
      </c>
      <c r="AJ145" s="356">
        <v>1</v>
      </c>
      <c r="AK145" s="358">
        <v>11</v>
      </c>
      <c r="AL145" s="359" t="s">
        <v>771</v>
      </c>
      <c r="AM145" s="360" t="s">
        <v>600</v>
      </c>
      <c r="AN145" s="361" t="s">
        <v>588</v>
      </c>
    </row>
    <row r="146" spans="1:47" x14ac:dyDescent="0.25">
      <c r="A146" s="306" t="s">
        <v>580</v>
      </c>
      <c r="B146" s="308" t="s">
        <v>672</v>
      </c>
      <c r="C146" s="308" t="s">
        <v>582</v>
      </c>
      <c r="D146" s="309">
        <v>16340</v>
      </c>
      <c r="E146" s="309">
        <v>22200</v>
      </c>
      <c r="F146" s="309">
        <v>5860</v>
      </c>
      <c r="G146" s="308" t="s">
        <v>583</v>
      </c>
      <c r="H146" s="310">
        <v>2</v>
      </c>
      <c r="I146" s="311">
        <v>0.34129692832764508</v>
      </c>
      <c r="J146" s="311"/>
      <c r="K146" s="312">
        <v>100</v>
      </c>
      <c r="L146" s="372">
        <f t="shared" si="22"/>
        <v>100</v>
      </c>
      <c r="M146" s="372" t="str">
        <f t="shared" si="19"/>
        <v/>
      </c>
      <c r="N146" s="330">
        <v>0.1</v>
      </c>
      <c r="O146" s="382">
        <f t="shared" si="24"/>
        <v>0.12</v>
      </c>
      <c r="P146" s="331">
        <v>12</v>
      </c>
      <c r="Q146" s="396">
        <f t="shared" si="23"/>
        <v>0.12</v>
      </c>
      <c r="R146" s="331">
        <v>0</v>
      </c>
      <c r="S146" s="387" t="str">
        <f t="shared" si="25"/>
        <v/>
      </c>
      <c r="T146" s="388">
        <f t="shared" si="20"/>
        <v>12</v>
      </c>
      <c r="U146" s="388" t="str">
        <f t="shared" si="21"/>
        <v/>
      </c>
      <c r="V146" s="342">
        <v>12</v>
      </c>
      <c r="W146" s="343">
        <v>88</v>
      </c>
      <c r="X146" s="343" t="s">
        <v>584</v>
      </c>
      <c r="Y146" s="344">
        <v>3</v>
      </c>
      <c r="Z146" s="343">
        <v>3</v>
      </c>
      <c r="AA146" s="343">
        <v>1</v>
      </c>
      <c r="AB146" s="343">
        <v>0</v>
      </c>
      <c r="AC146" s="343">
        <v>1</v>
      </c>
      <c r="AD146" s="343">
        <v>0</v>
      </c>
      <c r="AE146" s="343">
        <v>0</v>
      </c>
      <c r="AF146" s="343">
        <v>0</v>
      </c>
      <c r="AG146" s="343">
        <v>0</v>
      </c>
      <c r="AH146" s="343">
        <v>2</v>
      </c>
      <c r="AI146" s="343">
        <v>2</v>
      </c>
      <c r="AJ146" s="343">
        <v>2</v>
      </c>
      <c r="AK146" s="354">
        <v>11</v>
      </c>
      <c r="AL146" s="346" t="s">
        <v>599</v>
      </c>
      <c r="AM146" s="340" t="s">
        <v>600</v>
      </c>
      <c r="AN146" s="347" t="s">
        <v>588</v>
      </c>
    </row>
    <row r="147" spans="1:47" x14ac:dyDescent="0.25">
      <c r="A147" s="306" t="s">
        <v>580</v>
      </c>
      <c r="B147" s="308" t="s">
        <v>772</v>
      </c>
      <c r="C147" s="308"/>
      <c r="D147" s="309">
        <v>0</v>
      </c>
      <c r="E147" s="309">
        <v>2952</v>
      </c>
      <c r="F147" s="309">
        <v>2952</v>
      </c>
      <c r="G147" s="308" t="s">
        <v>583</v>
      </c>
      <c r="H147" s="310">
        <v>8</v>
      </c>
      <c r="I147" s="311">
        <v>2.7100271002710028</v>
      </c>
      <c r="J147" s="311"/>
      <c r="K147" s="312">
        <v>70</v>
      </c>
      <c r="L147" s="372" t="str">
        <f t="shared" si="22"/>
        <v/>
      </c>
      <c r="M147" s="372" t="str">
        <f t="shared" si="19"/>
        <v/>
      </c>
      <c r="N147" s="330">
        <v>0.1</v>
      </c>
      <c r="O147" s="382">
        <f t="shared" si="24"/>
        <v>0.1</v>
      </c>
      <c r="P147" s="331"/>
      <c r="Q147" s="396" t="str">
        <f t="shared" si="23"/>
        <v/>
      </c>
      <c r="R147" s="331"/>
      <c r="S147" s="387" t="str">
        <f t="shared" si="25"/>
        <v/>
      </c>
      <c r="T147" s="388" t="str">
        <f t="shared" si="20"/>
        <v/>
      </c>
      <c r="U147" s="388" t="str">
        <f t="shared" si="21"/>
        <v/>
      </c>
      <c r="V147" s="342">
        <v>7</v>
      </c>
      <c r="W147" s="343">
        <v>63</v>
      </c>
      <c r="X147" s="343" t="s">
        <v>584</v>
      </c>
      <c r="Y147" s="349">
        <v>1</v>
      </c>
      <c r="Z147" s="343">
        <v>2</v>
      </c>
      <c r="AA147" s="343">
        <v>2</v>
      </c>
      <c r="AB147" s="343">
        <v>0</v>
      </c>
      <c r="AC147" s="343">
        <v>1</v>
      </c>
      <c r="AD147" s="343">
        <v>2</v>
      </c>
      <c r="AE147" s="343">
        <v>0</v>
      </c>
      <c r="AF147" s="343">
        <v>0</v>
      </c>
      <c r="AG147" s="343">
        <v>0</v>
      </c>
      <c r="AH147" s="343">
        <v>1</v>
      </c>
      <c r="AI147" s="343">
        <v>2</v>
      </c>
      <c r="AJ147" s="343">
        <v>1</v>
      </c>
      <c r="AK147" s="354">
        <v>11</v>
      </c>
      <c r="AL147" s="346" t="s">
        <v>773</v>
      </c>
      <c r="AM147" s="340" t="s">
        <v>600</v>
      </c>
      <c r="AN147" s="347" t="s">
        <v>588</v>
      </c>
    </row>
    <row r="148" spans="1:47" x14ac:dyDescent="0.25">
      <c r="A148" s="306" t="s">
        <v>580</v>
      </c>
      <c r="B148" s="308" t="s">
        <v>774</v>
      </c>
      <c r="C148" s="308"/>
      <c r="D148" s="309">
        <v>0</v>
      </c>
      <c r="E148" s="309">
        <v>2514</v>
      </c>
      <c r="F148" s="309">
        <v>2514</v>
      </c>
      <c r="G148" s="308" t="s">
        <v>583</v>
      </c>
      <c r="H148" s="310">
        <v>4</v>
      </c>
      <c r="I148" s="311">
        <v>1.5910898965791569</v>
      </c>
      <c r="J148" s="311"/>
      <c r="K148" s="312">
        <v>40</v>
      </c>
      <c r="L148" s="372" t="str">
        <f t="shared" si="22"/>
        <v/>
      </c>
      <c r="M148" s="372" t="str">
        <f t="shared" si="19"/>
        <v/>
      </c>
      <c r="N148" s="330">
        <v>0.1</v>
      </c>
      <c r="O148" s="382">
        <f t="shared" si="24"/>
        <v>0.1</v>
      </c>
      <c r="P148" s="331"/>
      <c r="Q148" s="396" t="str">
        <f t="shared" si="23"/>
        <v/>
      </c>
      <c r="R148" s="331"/>
      <c r="S148" s="387" t="str">
        <f t="shared" si="25"/>
        <v/>
      </c>
      <c r="T148" s="388" t="str">
        <f t="shared" si="20"/>
        <v/>
      </c>
      <c r="U148" s="388" t="str">
        <f t="shared" si="21"/>
        <v/>
      </c>
      <c r="V148" s="342">
        <v>4</v>
      </c>
      <c r="W148" s="343">
        <v>36</v>
      </c>
      <c r="X148" s="343" t="s">
        <v>584</v>
      </c>
      <c r="Y148" s="349">
        <v>3</v>
      </c>
      <c r="Z148" s="343">
        <v>1</v>
      </c>
      <c r="AA148" s="343">
        <v>2</v>
      </c>
      <c r="AB148" s="343">
        <v>0</v>
      </c>
      <c r="AC148" s="343">
        <v>2</v>
      </c>
      <c r="AD148" s="343">
        <v>2</v>
      </c>
      <c r="AE148" s="343">
        <v>0</v>
      </c>
      <c r="AF148" s="343">
        <v>0</v>
      </c>
      <c r="AG148" s="343">
        <v>0</v>
      </c>
      <c r="AH148" s="343">
        <v>0</v>
      </c>
      <c r="AI148" s="343">
        <v>2</v>
      </c>
      <c r="AJ148" s="343">
        <v>2</v>
      </c>
      <c r="AK148" s="354">
        <v>11</v>
      </c>
      <c r="AL148" s="346" t="s">
        <v>775</v>
      </c>
      <c r="AM148" s="340" t="s">
        <v>600</v>
      </c>
      <c r="AN148" s="347" t="s">
        <v>588</v>
      </c>
    </row>
    <row r="149" spans="1:47" x14ac:dyDescent="0.25">
      <c r="A149" s="306" t="s">
        <v>604</v>
      </c>
      <c r="B149" s="308" t="s">
        <v>776</v>
      </c>
      <c r="C149" s="308"/>
      <c r="D149" s="309">
        <v>24</v>
      </c>
      <c r="E149" s="309">
        <v>1940</v>
      </c>
      <c r="F149" s="309">
        <v>1916</v>
      </c>
      <c r="G149" s="308" t="s">
        <v>583</v>
      </c>
      <c r="H149" s="310">
        <v>4</v>
      </c>
      <c r="I149" s="311">
        <v>2</v>
      </c>
      <c r="J149" s="311"/>
      <c r="K149" s="312">
        <v>100</v>
      </c>
      <c r="L149" s="372" t="str">
        <f t="shared" si="22"/>
        <v/>
      </c>
      <c r="M149" s="372" t="str">
        <f t="shared" si="19"/>
        <v/>
      </c>
      <c r="N149" s="331"/>
      <c r="O149" s="382">
        <f t="shared" si="24"/>
        <v>0.2</v>
      </c>
      <c r="P149" s="331"/>
      <c r="Q149" s="396" t="str">
        <f t="shared" si="23"/>
        <v/>
      </c>
      <c r="R149" s="331"/>
      <c r="S149" s="387" t="str">
        <f t="shared" si="25"/>
        <v/>
      </c>
      <c r="T149" s="388" t="str">
        <f t="shared" si="20"/>
        <v/>
      </c>
      <c r="U149" s="388" t="str">
        <f t="shared" si="21"/>
        <v/>
      </c>
      <c r="V149" s="342">
        <v>20</v>
      </c>
      <c r="W149" s="343"/>
      <c r="X149" s="343" t="s">
        <v>584</v>
      </c>
      <c r="Y149" s="343"/>
      <c r="Z149" s="343">
        <v>3</v>
      </c>
      <c r="AA149" s="343">
        <v>1</v>
      </c>
      <c r="AB149" s="343">
        <v>0</v>
      </c>
      <c r="AC149" s="343">
        <v>0</v>
      </c>
      <c r="AD149" s="343">
        <v>2</v>
      </c>
      <c r="AE149" s="343">
        <v>0</v>
      </c>
      <c r="AF149" s="343">
        <v>0</v>
      </c>
      <c r="AG149" s="343">
        <v>0</v>
      </c>
      <c r="AH149" s="343">
        <v>2</v>
      </c>
      <c r="AI149" s="343">
        <v>2</v>
      </c>
      <c r="AJ149" s="343">
        <v>1</v>
      </c>
      <c r="AK149" s="354">
        <v>11</v>
      </c>
      <c r="AL149" s="343"/>
      <c r="AM149" s="340" t="s">
        <v>777</v>
      </c>
      <c r="AN149" s="347"/>
      <c r="AO149" s="278"/>
      <c r="AP149" s="278"/>
      <c r="AQ149" s="278"/>
      <c r="AR149" s="278"/>
      <c r="AS149" s="278"/>
      <c r="AT149" s="284"/>
      <c r="AU149" s="285"/>
    </row>
    <row r="150" spans="1:47" x14ac:dyDescent="0.25">
      <c r="A150" s="306" t="s">
        <v>604</v>
      </c>
      <c r="B150" s="308" t="s">
        <v>778</v>
      </c>
      <c r="C150" s="308"/>
      <c r="D150" s="309">
        <v>45</v>
      </c>
      <c r="E150" s="309">
        <v>625</v>
      </c>
      <c r="F150" s="309">
        <v>580</v>
      </c>
      <c r="G150" s="308" t="s">
        <v>583</v>
      </c>
      <c r="H150" s="310">
        <v>1</v>
      </c>
      <c r="I150" s="311">
        <v>2</v>
      </c>
      <c r="J150" s="311"/>
      <c r="K150" s="312">
        <v>70</v>
      </c>
      <c r="L150" s="372" t="str">
        <f t="shared" si="22"/>
        <v/>
      </c>
      <c r="M150" s="372" t="str">
        <f t="shared" si="19"/>
        <v/>
      </c>
      <c r="N150" s="331"/>
      <c r="O150" s="382">
        <f t="shared" si="24"/>
        <v>0.1</v>
      </c>
      <c r="P150" s="331"/>
      <c r="Q150" s="396" t="str">
        <f t="shared" si="23"/>
        <v/>
      </c>
      <c r="R150" s="331"/>
      <c r="S150" s="387" t="str">
        <f t="shared" si="25"/>
        <v/>
      </c>
      <c r="T150" s="388" t="str">
        <f t="shared" si="20"/>
        <v/>
      </c>
      <c r="U150" s="388" t="str">
        <f t="shared" si="21"/>
        <v/>
      </c>
      <c r="V150" s="342">
        <v>7</v>
      </c>
      <c r="W150" s="343"/>
      <c r="X150" s="343"/>
      <c r="Y150" s="343"/>
      <c r="Z150" s="343">
        <v>2</v>
      </c>
      <c r="AA150" s="343">
        <v>2</v>
      </c>
      <c r="AB150" s="343">
        <v>0</v>
      </c>
      <c r="AC150" s="343">
        <v>1</v>
      </c>
      <c r="AD150" s="343">
        <v>2</v>
      </c>
      <c r="AE150" s="343">
        <v>0</v>
      </c>
      <c r="AF150" s="343">
        <v>0</v>
      </c>
      <c r="AG150" s="343">
        <v>0</v>
      </c>
      <c r="AH150" s="343">
        <v>0</v>
      </c>
      <c r="AI150" s="343">
        <v>2</v>
      </c>
      <c r="AJ150" s="343">
        <v>2</v>
      </c>
      <c r="AK150" s="354">
        <v>11</v>
      </c>
      <c r="AL150" s="343"/>
      <c r="AM150" s="340" t="s">
        <v>777</v>
      </c>
      <c r="AN150" s="347"/>
      <c r="AO150" s="278"/>
      <c r="AP150" s="278"/>
      <c r="AQ150" s="278"/>
      <c r="AR150" s="278"/>
      <c r="AS150" s="278"/>
      <c r="AT150" s="284"/>
      <c r="AU150" s="285"/>
    </row>
    <row r="151" spans="1:47" x14ac:dyDescent="0.25">
      <c r="A151" s="306" t="s">
        <v>604</v>
      </c>
      <c r="B151" s="308" t="s">
        <v>779</v>
      </c>
      <c r="C151" s="308"/>
      <c r="D151" s="309">
        <v>4756</v>
      </c>
      <c r="E151" s="309">
        <v>5776</v>
      </c>
      <c r="F151" s="309">
        <v>1020</v>
      </c>
      <c r="G151" s="308" t="s">
        <v>583</v>
      </c>
      <c r="H151" s="310">
        <v>7</v>
      </c>
      <c r="I151" s="311">
        <v>7</v>
      </c>
      <c r="J151" s="311"/>
      <c r="K151" s="312">
        <v>164</v>
      </c>
      <c r="L151" s="372" t="str">
        <f t="shared" si="22"/>
        <v/>
      </c>
      <c r="M151" s="372" t="str">
        <f t="shared" si="19"/>
        <v/>
      </c>
      <c r="N151" s="331"/>
      <c r="O151" s="382">
        <f t="shared" si="24"/>
        <v>9.1463414634146339E-2</v>
      </c>
      <c r="P151" s="331"/>
      <c r="Q151" s="396" t="str">
        <f t="shared" si="23"/>
        <v/>
      </c>
      <c r="R151" s="331"/>
      <c r="S151" s="387" t="str">
        <f t="shared" si="25"/>
        <v/>
      </c>
      <c r="T151" s="388" t="str">
        <f t="shared" si="20"/>
        <v/>
      </c>
      <c r="U151" s="388" t="str">
        <f t="shared" si="21"/>
        <v/>
      </c>
      <c r="V151" s="342">
        <v>15</v>
      </c>
      <c r="W151" s="343"/>
      <c r="X151" s="343" t="s">
        <v>584</v>
      </c>
      <c r="Y151" s="343"/>
      <c r="Z151" s="343">
        <v>2</v>
      </c>
      <c r="AA151" s="343">
        <v>1</v>
      </c>
      <c r="AB151" s="343">
        <v>1</v>
      </c>
      <c r="AC151" s="343">
        <v>0</v>
      </c>
      <c r="AD151" s="343">
        <v>3</v>
      </c>
      <c r="AE151" s="343">
        <v>0</v>
      </c>
      <c r="AF151" s="343">
        <v>0</v>
      </c>
      <c r="AG151" s="343">
        <v>0</v>
      </c>
      <c r="AH151" s="343">
        <v>1</v>
      </c>
      <c r="AI151" s="343">
        <v>2</v>
      </c>
      <c r="AJ151" s="343">
        <v>1</v>
      </c>
      <c r="AK151" s="354">
        <v>11</v>
      </c>
      <c r="AL151" s="343"/>
      <c r="AM151" s="340" t="s">
        <v>777</v>
      </c>
      <c r="AN151" s="347"/>
      <c r="AO151" s="278"/>
      <c r="AP151" s="278"/>
      <c r="AQ151" s="278"/>
      <c r="AR151" s="278"/>
      <c r="AS151" s="278"/>
      <c r="AT151" s="284"/>
      <c r="AU151" s="285"/>
    </row>
    <row r="152" spans="1:47" x14ac:dyDescent="0.25">
      <c r="A152" s="306" t="s">
        <v>604</v>
      </c>
      <c r="B152" s="308" t="s">
        <v>780</v>
      </c>
      <c r="C152" s="308"/>
      <c r="D152" s="309">
        <v>90</v>
      </c>
      <c r="E152" s="309">
        <v>7909</v>
      </c>
      <c r="F152" s="309">
        <v>7819</v>
      </c>
      <c r="G152" s="308" t="s">
        <v>583</v>
      </c>
      <c r="H152" s="310">
        <v>16</v>
      </c>
      <c r="I152" s="311">
        <v>2</v>
      </c>
      <c r="J152" s="311"/>
      <c r="K152" s="312">
        <v>70</v>
      </c>
      <c r="L152" s="372" t="str">
        <f t="shared" si="22"/>
        <v/>
      </c>
      <c r="M152" s="372" t="str">
        <f t="shared" si="19"/>
        <v/>
      </c>
      <c r="N152" s="331"/>
      <c r="O152" s="382">
        <f t="shared" si="24"/>
        <v>0.1</v>
      </c>
      <c r="P152" s="331"/>
      <c r="Q152" s="396" t="str">
        <f t="shared" si="23"/>
        <v/>
      </c>
      <c r="R152" s="331"/>
      <c r="S152" s="387" t="str">
        <f t="shared" si="25"/>
        <v/>
      </c>
      <c r="T152" s="388" t="str">
        <f t="shared" si="20"/>
        <v/>
      </c>
      <c r="U152" s="388" t="str">
        <f t="shared" si="21"/>
        <v/>
      </c>
      <c r="V152" s="342">
        <v>7</v>
      </c>
      <c r="W152" s="343"/>
      <c r="X152" s="343"/>
      <c r="Y152" s="343"/>
      <c r="Z152" s="343">
        <v>2</v>
      </c>
      <c r="AA152" s="343">
        <v>1</v>
      </c>
      <c r="AB152" s="343">
        <v>0</v>
      </c>
      <c r="AC152" s="343">
        <v>0</v>
      </c>
      <c r="AD152" s="343">
        <v>2</v>
      </c>
      <c r="AE152" s="343">
        <v>0</v>
      </c>
      <c r="AF152" s="343">
        <v>0</v>
      </c>
      <c r="AG152" s="343">
        <v>0</v>
      </c>
      <c r="AH152" s="343">
        <v>2</v>
      </c>
      <c r="AI152" s="343">
        <v>2</v>
      </c>
      <c r="AJ152" s="343">
        <v>2</v>
      </c>
      <c r="AK152" s="354">
        <v>11</v>
      </c>
      <c r="AL152" s="343"/>
      <c r="AM152" s="340" t="s">
        <v>777</v>
      </c>
      <c r="AN152" s="347"/>
      <c r="AO152" s="278"/>
      <c r="AP152" s="278"/>
      <c r="AQ152" s="278"/>
      <c r="AR152" s="278"/>
      <c r="AS152" s="278"/>
      <c r="AT152" s="284"/>
      <c r="AU152" s="285"/>
    </row>
    <row r="153" spans="1:47" x14ac:dyDescent="0.25">
      <c r="A153" s="306" t="s">
        <v>604</v>
      </c>
      <c r="B153" s="308" t="s">
        <v>781</v>
      </c>
      <c r="C153" s="308"/>
      <c r="D153" s="309">
        <v>900</v>
      </c>
      <c r="E153" s="309">
        <v>1900</v>
      </c>
      <c r="F153" s="309">
        <v>1000</v>
      </c>
      <c r="G153" s="308" t="s">
        <v>583</v>
      </c>
      <c r="H153" s="310">
        <v>4</v>
      </c>
      <c r="I153" s="311">
        <v>4</v>
      </c>
      <c r="J153" s="311"/>
      <c r="K153" s="312">
        <v>30</v>
      </c>
      <c r="L153" s="372" t="str">
        <f t="shared" si="22"/>
        <v/>
      </c>
      <c r="M153" s="372" t="str">
        <f t="shared" si="19"/>
        <v/>
      </c>
      <c r="N153" s="331"/>
      <c r="O153" s="382">
        <f t="shared" si="24"/>
        <v>0.1</v>
      </c>
      <c r="P153" s="331"/>
      <c r="Q153" s="396" t="str">
        <f t="shared" si="23"/>
        <v/>
      </c>
      <c r="R153" s="331"/>
      <c r="S153" s="387" t="str">
        <f t="shared" si="25"/>
        <v/>
      </c>
      <c r="T153" s="388" t="str">
        <f t="shared" si="20"/>
        <v/>
      </c>
      <c r="U153" s="388" t="str">
        <f t="shared" si="21"/>
        <v/>
      </c>
      <c r="V153" s="342">
        <v>3</v>
      </c>
      <c r="W153" s="343"/>
      <c r="X153" s="343"/>
      <c r="Y153" s="343"/>
      <c r="Z153" s="343">
        <v>1</v>
      </c>
      <c r="AA153" s="343">
        <v>2</v>
      </c>
      <c r="AB153" s="343">
        <v>0</v>
      </c>
      <c r="AC153" s="343">
        <v>1</v>
      </c>
      <c r="AD153" s="343">
        <v>2</v>
      </c>
      <c r="AE153" s="343">
        <v>1</v>
      </c>
      <c r="AF153" s="343">
        <v>0</v>
      </c>
      <c r="AG153" s="343">
        <v>0</v>
      </c>
      <c r="AH153" s="343">
        <v>0</v>
      </c>
      <c r="AI153" s="343">
        <v>2</v>
      </c>
      <c r="AJ153" s="343">
        <v>2</v>
      </c>
      <c r="AK153" s="354">
        <v>11</v>
      </c>
      <c r="AL153" s="343"/>
      <c r="AM153" s="340" t="s">
        <v>777</v>
      </c>
      <c r="AN153" s="347"/>
      <c r="AO153" s="278"/>
      <c r="AP153" s="278"/>
      <c r="AQ153" s="278"/>
      <c r="AR153" s="278"/>
      <c r="AS153" s="278"/>
      <c r="AT153" s="284"/>
      <c r="AU153" s="285"/>
    </row>
    <row r="154" spans="1:47" x14ac:dyDescent="0.25">
      <c r="A154" s="306" t="s">
        <v>604</v>
      </c>
      <c r="B154" s="308" t="s">
        <v>782</v>
      </c>
      <c r="C154" s="308"/>
      <c r="D154" s="309">
        <v>3000</v>
      </c>
      <c r="E154" s="309">
        <v>7500</v>
      </c>
      <c r="F154" s="309">
        <v>4500</v>
      </c>
      <c r="G154" s="308" t="s">
        <v>583</v>
      </c>
      <c r="H154" s="310">
        <v>17</v>
      </c>
      <c r="I154" s="311">
        <v>4</v>
      </c>
      <c r="J154" s="311"/>
      <c r="K154" s="312">
        <v>150</v>
      </c>
      <c r="L154" s="372" t="str">
        <f t="shared" si="22"/>
        <v/>
      </c>
      <c r="M154" s="372" t="str">
        <f t="shared" si="19"/>
        <v/>
      </c>
      <c r="N154" s="331"/>
      <c r="O154" s="382">
        <f t="shared" si="24"/>
        <v>5.3333333333333337E-2</v>
      </c>
      <c r="P154" s="331"/>
      <c r="Q154" s="396" t="str">
        <f t="shared" si="23"/>
        <v/>
      </c>
      <c r="R154" s="331"/>
      <c r="S154" s="387" t="str">
        <f t="shared" si="25"/>
        <v/>
      </c>
      <c r="T154" s="388" t="str">
        <f t="shared" si="20"/>
        <v/>
      </c>
      <c r="U154" s="388" t="str">
        <f t="shared" si="21"/>
        <v/>
      </c>
      <c r="V154" s="342">
        <v>8</v>
      </c>
      <c r="W154" s="343"/>
      <c r="X154" s="343"/>
      <c r="Y154" s="343"/>
      <c r="Z154" s="343">
        <v>2</v>
      </c>
      <c r="AA154" s="343">
        <v>1</v>
      </c>
      <c r="AB154" s="343">
        <v>1</v>
      </c>
      <c r="AC154" s="343">
        <v>0</v>
      </c>
      <c r="AD154" s="343">
        <v>2</v>
      </c>
      <c r="AE154" s="343">
        <v>0</v>
      </c>
      <c r="AF154" s="343">
        <v>0</v>
      </c>
      <c r="AG154" s="343">
        <v>0</v>
      </c>
      <c r="AH154" s="343">
        <v>1</v>
      </c>
      <c r="AI154" s="343">
        <v>2</v>
      </c>
      <c r="AJ154" s="343">
        <v>2</v>
      </c>
      <c r="AK154" s="354">
        <v>11</v>
      </c>
      <c r="AL154" s="343"/>
      <c r="AM154" s="340" t="s">
        <v>777</v>
      </c>
      <c r="AN154" s="347"/>
      <c r="AO154" s="278"/>
      <c r="AP154" s="278"/>
      <c r="AQ154" s="278"/>
      <c r="AR154" s="278"/>
      <c r="AS154" s="278"/>
      <c r="AT154" s="284"/>
      <c r="AU154" s="285"/>
    </row>
    <row r="155" spans="1:47" x14ac:dyDescent="0.25">
      <c r="A155" s="306" t="s">
        <v>604</v>
      </c>
      <c r="B155" s="308" t="s">
        <v>783</v>
      </c>
      <c r="C155" s="308"/>
      <c r="D155" s="309">
        <v>34</v>
      </c>
      <c r="E155" s="309">
        <v>5900</v>
      </c>
      <c r="F155" s="309">
        <v>5866</v>
      </c>
      <c r="G155" s="308" t="s">
        <v>583</v>
      </c>
      <c r="H155" s="310">
        <v>11</v>
      </c>
      <c r="I155" s="311">
        <v>2</v>
      </c>
      <c r="J155" s="311"/>
      <c r="K155" s="312">
        <v>95</v>
      </c>
      <c r="L155" s="372" t="str">
        <f t="shared" si="22"/>
        <v/>
      </c>
      <c r="M155" s="372" t="str">
        <f t="shared" si="19"/>
        <v/>
      </c>
      <c r="N155" s="331"/>
      <c r="O155" s="382">
        <f t="shared" si="24"/>
        <v>0.10526315789473684</v>
      </c>
      <c r="P155" s="331"/>
      <c r="Q155" s="396" t="str">
        <f t="shared" si="23"/>
        <v/>
      </c>
      <c r="R155" s="331"/>
      <c r="S155" s="387" t="str">
        <f t="shared" si="25"/>
        <v/>
      </c>
      <c r="T155" s="388" t="str">
        <f t="shared" si="20"/>
        <v/>
      </c>
      <c r="U155" s="388" t="str">
        <f t="shared" si="21"/>
        <v/>
      </c>
      <c r="V155" s="342">
        <v>10</v>
      </c>
      <c r="W155" s="343"/>
      <c r="X155" s="343"/>
      <c r="Y155" s="343"/>
      <c r="Z155" s="343">
        <v>2</v>
      </c>
      <c r="AA155" s="343">
        <v>2</v>
      </c>
      <c r="AB155" s="343">
        <v>0</v>
      </c>
      <c r="AC155" s="343">
        <v>1</v>
      </c>
      <c r="AD155" s="343">
        <v>2</v>
      </c>
      <c r="AE155" s="343">
        <v>0</v>
      </c>
      <c r="AF155" s="343">
        <v>0</v>
      </c>
      <c r="AG155" s="343">
        <v>0</v>
      </c>
      <c r="AH155" s="343">
        <v>0</v>
      </c>
      <c r="AI155" s="343">
        <v>2</v>
      </c>
      <c r="AJ155" s="343">
        <v>2</v>
      </c>
      <c r="AK155" s="354">
        <v>11</v>
      </c>
      <c r="AL155" s="343"/>
      <c r="AM155" s="340" t="s">
        <v>777</v>
      </c>
      <c r="AN155" s="347"/>
      <c r="AO155" s="278"/>
      <c r="AP155" s="278"/>
      <c r="AQ155" s="278"/>
      <c r="AR155" s="278"/>
      <c r="AS155" s="278"/>
      <c r="AT155" s="284"/>
      <c r="AU155" s="285"/>
    </row>
    <row r="156" spans="1:47" x14ac:dyDescent="0.25">
      <c r="A156" s="306" t="s">
        <v>604</v>
      </c>
      <c r="B156" s="308" t="s">
        <v>784</v>
      </c>
      <c r="C156" s="308"/>
      <c r="D156" s="309">
        <v>8874</v>
      </c>
      <c r="E156" s="309">
        <v>12571</v>
      </c>
      <c r="F156" s="309">
        <v>3697</v>
      </c>
      <c r="G156" s="308" t="s">
        <v>583</v>
      </c>
      <c r="H156" s="310">
        <v>2</v>
      </c>
      <c r="I156" s="311">
        <v>1</v>
      </c>
      <c r="J156" s="311"/>
      <c r="K156" s="312">
        <v>150</v>
      </c>
      <c r="L156" s="372" t="str">
        <f t="shared" si="22"/>
        <v/>
      </c>
      <c r="M156" s="372" t="str">
        <f t="shared" si="19"/>
        <v/>
      </c>
      <c r="N156" s="331"/>
      <c r="O156" s="382">
        <f t="shared" si="24"/>
        <v>0.1</v>
      </c>
      <c r="P156" s="331"/>
      <c r="Q156" s="396" t="str">
        <f t="shared" si="23"/>
        <v/>
      </c>
      <c r="R156" s="331"/>
      <c r="S156" s="387" t="str">
        <f t="shared" si="25"/>
        <v/>
      </c>
      <c r="T156" s="388" t="str">
        <f t="shared" si="20"/>
        <v/>
      </c>
      <c r="U156" s="388" t="str">
        <f t="shared" si="21"/>
        <v/>
      </c>
      <c r="V156" s="342">
        <v>15</v>
      </c>
      <c r="W156" s="343"/>
      <c r="X156" s="343" t="s">
        <v>584</v>
      </c>
      <c r="Y156" s="343"/>
      <c r="Z156" s="343">
        <v>3</v>
      </c>
      <c r="AA156" s="343">
        <v>1</v>
      </c>
      <c r="AB156" s="343">
        <v>1</v>
      </c>
      <c r="AC156" s="343">
        <v>0</v>
      </c>
      <c r="AD156" s="343">
        <v>1</v>
      </c>
      <c r="AE156" s="343">
        <v>0</v>
      </c>
      <c r="AF156" s="343">
        <v>0</v>
      </c>
      <c r="AG156" s="343">
        <v>0</v>
      </c>
      <c r="AH156" s="343">
        <v>2</v>
      </c>
      <c r="AI156" s="343">
        <v>2</v>
      </c>
      <c r="AJ156" s="343">
        <v>1</v>
      </c>
      <c r="AK156" s="354">
        <v>11</v>
      </c>
      <c r="AL156" s="343"/>
      <c r="AM156" s="340" t="s">
        <v>777</v>
      </c>
      <c r="AN156" s="347"/>
      <c r="AO156" s="278"/>
      <c r="AP156" s="278"/>
      <c r="AQ156" s="278"/>
      <c r="AR156" s="278"/>
      <c r="AS156" s="278"/>
      <c r="AT156" s="284"/>
      <c r="AU156" s="285"/>
    </row>
    <row r="157" spans="1:47" x14ac:dyDescent="0.25">
      <c r="A157" s="306" t="s">
        <v>604</v>
      </c>
      <c r="B157" s="308" t="s">
        <v>785</v>
      </c>
      <c r="C157" s="308"/>
      <c r="D157" s="309">
        <v>23</v>
      </c>
      <c r="E157" s="309">
        <v>2923</v>
      </c>
      <c r="F157" s="309">
        <v>2900</v>
      </c>
      <c r="G157" s="308" t="s">
        <v>583</v>
      </c>
      <c r="H157" s="310">
        <v>5</v>
      </c>
      <c r="I157" s="311">
        <v>2</v>
      </c>
      <c r="J157" s="311"/>
      <c r="K157" s="312">
        <v>60</v>
      </c>
      <c r="L157" s="372" t="str">
        <f t="shared" si="22"/>
        <v/>
      </c>
      <c r="M157" s="372" t="str">
        <f t="shared" si="19"/>
        <v/>
      </c>
      <c r="N157" s="331"/>
      <c r="O157" s="382">
        <f t="shared" si="24"/>
        <v>0.11666666666666667</v>
      </c>
      <c r="P157" s="331"/>
      <c r="Q157" s="396" t="str">
        <f t="shared" si="23"/>
        <v/>
      </c>
      <c r="R157" s="331"/>
      <c r="S157" s="387" t="str">
        <f t="shared" si="25"/>
        <v/>
      </c>
      <c r="T157" s="388" t="str">
        <f t="shared" si="20"/>
        <v/>
      </c>
      <c r="U157" s="388" t="str">
        <f t="shared" si="21"/>
        <v/>
      </c>
      <c r="V157" s="342">
        <v>7</v>
      </c>
      <c r="W157" s="343"/>
      <c r="X157" s="343"/>
      <c r="Y157" s="343"/>
      <c r="Z157" s="343">
        <v>2</v>
      </c>
      <c r="AA157" s="343">
        <v>2</v>
      </c>
      <c r="AB157" s="343">
        <v>0</v>
      </c>
      <c r="AC157" s="343">
        <v>1</v>
      </c>
      <c r="AD157" s="343">
        <v>2</v>
      </c>
      <c r="AE157" s="343">
        <v>0</v>
      </c>
      <c r="AF157" s="343">
        <v>0</v>
      </c>
      <c r="AG157" s="343">
        <v>0</v>
      </c>
      <c r="AH157" s="343">
        <v>0</v>
      </c>
      <c r="AI157" s="343">
        <v>2</v>
      </c>
      <c r="AJ157" s="343">
        <v>2</v>
      </c>
      <c r="AK157" s="354">
        <v>11</v>
      </c>
      <c r="AL157" s="343"/>
      <c r="AM157" s="340" t="s">
        <v>777</v>
      </c>
      <c r="AN157" s="347"/>
      <c r="AO157" s="278"/>
      <c r="AP157" s="278"/>
      <c r="AQ157" s="278"/>
      <c r="AR157" s="278"/>
      <c r="AS157" s="278"/>
      <c r="AT157" s="284"/>
      <c r="AU157" s="285"/>
    </row>
    <row r="158" spans="1:47" x14ac:dyDescent="0.25">
      <c r="A158" s="306" t="s">
        <v>604</v>
      </c>
      <c r="B158" s="308" t="s">
        <v>786</v>
      </c>
      <c r="C158" s="308"/>
      <c r="D158" s="309">
        <v>8331</v>
      </c>
      <c r="E158" s="309">
        <v>10848</v>
      </c>
      <c r="F158" s="309">
        <v>2517</v>
      </c>
      <c r="G158" s="308" t="s">
        <v>583</v>
      </c>
      <c r="H158" s="310">
        <v>10</v>
      </c>
      <c r="I158" s="311">
        <v>4</v>
      </c>
      <c r="J158" s="311"/>
      <c r="K158" s="312">
        <v>90</v>
      </c>
      <c r="L158" s="372" t="str">
        <f t="shared" si="22"/>
        <v/>
      </c>
      <c r="M158" s="372" t="str">
        <f t="shared" si="19"/>
        <v/>
      </c>
      <c r="N158" s="331"/>
      <c r="O158" s="382">
        <f t="shared" si="24"/>
        <v>0.1111111111111111</v>
      </c>
      <c r="P158" s="331"/>
      <c r="Q158" s="396" t="str">
        <f t="shared" si="23"/>
        <v/>
      </c>
      <c r="R158" s="331"/>
      <c r="S158" s="387" t="str">
        <f t="shared" si="25"/>
        <v/>
      </c>
      <c r="T158" s="388" t="str">
        <f t="shared" si="20"/>
        <v/>
      </c>
      <c r="U158" s="388" t="str">
        <f t="shared" si="21"/>
        <v/>
      </c>
      <c r="V158" s="342">
        <v>10</v>
      </c>
      <c r="W158" s="343"/>
      <c r="X158" s="343"/>
      <c r="Y158" s="343"/>
      <c r="Z158" s="343">
        <v>2</v>
      </c>
      <c r="AA158" s="343">
        <v>2</v>
      </c>
      <c r="AB158" s="343">
        <v>0</v>
      </c>
      <c r="AC158" s="343">
        <v>1</v>
      </c>
      <c r="AD158" s="343">
        <v>2</v>
      </c>
      <c r="AE158" s="343">
        <v>0</v>
      </c>
      <c r="AF158" s="343">
        <v>0</v>
      </c>
      <c r="AG158" s="343">
        <v>0</v>
      </c>
      <c r="AH158" s="343">
        <v>0</v>
      </c>
      <c r="AI158" s="343">
        <v>2</v>
      </c>
      <c r="AJ158" s="343">
        <v>2</v>
      </c>
      <c r="AK158" s="354">
        <v>11</v>
      </c>
      <c r="AL158" s="343"/>
      <c r="AM158" s="340" t="s">
        <v>777</v>
      </c>
      <c r="AN158" s="347"/>
      <c r="AO158" s="278"/>
      <c r="AP158" s="278"/>
      <c r="AQ158" s="278"/>
      <c r="AR158" s="278"/>
      <c r="AS158" s="278"/>
      <c r="AT158" s="284"/>
      <c r="AU158" s="285"/>
    </row>
    <row r="159" spans="1:47" x14ac:dyDescent="0.25">
      <c r="A159" s="306" t="s">
        <v>608</v>
      </c>
      <c r="B159" s="308" t="s">
        <v>787</v>
      </c>
      <c r="C159" s="308"/>
      <c r="D159" s="309">
        <v>0</v>
      </c>
      <c r="E159" s="309">
        <v>1645</v>
      </c>
      <c r="F159" s="309">
        <v>1645</v>
      </c>
      <c r="G159" s="308" t="s">
        <v>583</v>
      </c>
      <c r="H159" s="310">
        <v>4</v>
      </c>
      <c r="I159" s="311">
        <v>2</v>
      </c>
      <c r="J159" s="311"/>
      <c r="K159" s="312">
        <v>30</v>
      </c>
      <c r="L159" s="372" t="str">
        <f t="shared" si="22"/>
        <v/>
      </c>
      <c r="M159" s="372" t="str">
        <f t="shared" si="19"/>
        <v/>
      </c>
      <c r="N159" s="331"/>
      <c r="O159" s="382">
        <f t="shared" si="24"/>
        <v>0.14000000000000001</v>
      </c>
      <c r="P159" s="331"/>
      <c r="Q159" s="396" t="str">
        <f t="shared" si="23"/>
        <v/>
      </c>
      <c r="R159" s="331"/>
      <c r="S159" s="387" t="str">
        <f t="shared" si="25"/>
        <v/>
      </c>
      <c r="T159" s="388" t="str">
        <f t="shared" si="20"/>
        <v/>
      </c>
      <c r="U159" s="388" t="str">
        <f t="shared" si="21"/>
        <v/>
      </c>
      <c r="V159" s="350">
        <v>4.2</v>
      </c>
      <c r="W159" s="344"/>
      <c r="X159" s="343" t="s">
        <v>584</v>
      </c>
      <c r="Y159" s="343"/>
      <c r="Z159" s="343">
        <v>1</v>
      </c>
      <c r="AA159" s="343">
        <v>1</v>
      </c>
      <c r="AB159" s="343">
        <v>0</v>
      </c>
      <c r="AC159" s="343">
        <v>2</v>
      </c>
      <c r="AD159" s="343">
        <v>2</v>
      </c>
      <c r="AE159" s="343">
        <v>0</v>
      </c>
      <c r="AF159" s="343">
        <v>0</v>
      </c>
      <c r="AG159" s="343">
        <v>0</v>
      </c>
      <c r="AH159" s="343">
        <v>1</v>
      </c>
      <c r="AI159" s="343">
        <v>2</v>
      </c>
      <c r="AJ159" s="343">
        <v>2</v>
      </c>
      <c r="AK159" s="354">
        <v>11</v>
      </c>
      <c r="AL159" s="343"/>
      <c r="AM159" s="346" t="s">
        <v>610</v>
      </c>
      <c r="AN159" s="347"/>
      <c r="AO159" s="278"/>
      <c r="AP159" s="278"/>
      <c r="AQ159" s="278"/>
      <c r="AR159" s="278"/>
      <c r="AS159" s="278"/>
      <c r="AT159" s="284"/>
      <c r="AU159" s="285"/>
    </row>
    <row r="160" spans="1:47" x14ac:dyDescent="0.25">
      <c r="A160" s="306" t="s">
        <v>608</v>
      </c>
      <c r="B160" s="308" t="s">
        <v>788</v>
      </c>
      <c r="C160" s="308"/>
      <c r="D160" s="309">
        <v>38</v>
      </c>
      <c r="E160" s="309">
        <v>2160</v>
      </c>
      <c r="F160" s="309">
        <v>2122</v>
      </c>
      <c r="G160" s="308" t="s">
        <v>583</v>
      </c>
      <c r="H160" s="310">
        <v>15</v>
      </c>
      <c r="I160" s="311">
        <v>7.0688030160226205</v>
      </c>
      <c r="J160" s="311"/>
      <c r="K160" s="312">
        <v>256</v>
      </c>
      <c r="L160" s="372" t="str">
        <f t="shared" si="22"/>
        <v/>
      </c>
      <c r="M160" s="372" t="str">
        <f t="shared" si="19"/>
        <v/>
      </c>
      <c r="N160" s="331"/>
      <c r="O160" s="382">
        <f t="shared" si="24"/>
        <v>0.1</v>
      </c>
      <c r="P160" s="331"/>
      <c r="Q160" s="396" t="str">
        <f t="shared" si="23"/>
        <v/>
      </c>
      <c r="R160" s="331"/>
      <c r="S160" s="387" t="str">
        <f t="shared" si="25"/>
        <v/>
      </c>
      <c r="T160" s="388" t="str">
        <f t="shared" si="20"/>
        <v/>
      </c>
      <c r="U160" s="388" t="str">
        <f t="shared" si="21"/>
        <v/>
      </c>
      <c r="V160" s="350">
        <v>25.6</v>
      </c>
      <c r="W160" s="344"/>
      <c r="X160" s="344"/>
      <c r="Y160" s="344"/>
      <c r="Z160" s="343">
        <v>4</v>
      </c>
      <c r="AA160" s="343">
        <v>2</v>
      </c>
      <c r="AB160" s="343">
        <v>0</v>
      </c>
      <c r="AC160" s="343">
        <v>2</v>
      </c>
      <c r="AD160" s="343">
        <v>0</v>
      </c>
      <c r="AE160" s="343">
        <v>0</v>
      </c>
      <c r="AF160" s="343">
        <v>0</v>
      </c>
      <c r="AG160" s="343">
        <v>0</v>
      </c>
      <c r="AH160" s="343">
        <v>1</v>
      </c>
      <c r="AI160" s="343">
        <v>2</v>
      </c>
      <c r="AJ160" s="343">
        <v>0</v>
      </c>
      <c r="AK160" s="354">
        <v>11</v>
      </c>
      <c r="AL160" s="343"/>
      <c r="AM160" s="346" t="s">
        <v>610</v>
      </c>
      <c r="AN160" s="347"/>
      <c r="AO160" s="278"/>
      <c r="AP160" s="278"/>
      <c r="AQ160" s="278"/>
      <c r="AR160" s="278"/>
      <c r="AS160" s="278"/>
      <c r="AT160" s="284"/>
      <c r="AU160" s="285"/>
    </row>
    <row r="161" spans="1:47" x14ac:dyDescent="0.25">
      <c r="A161" s="306" t="s">
        <v>608</v>
      </c>
      <c r="B161" s="308" t="s">
        <v>789</v>
      </c>
      <c r="C161" s="308"/>
      <c r="D161" s="309">
        <v>0</v>
      </c>
      <c r="E161" s="309">
        <v>13845</v>
      </c>
      <c r="F161" s="309">
        <v>13845</v>
      </c>
      <c r="G161" s="308" t="s">
        <v>583</v>
      </c>
      <c r="H161" s="310">
        <v>3</v>
      </c>
      <c r="I161" s="311">
        <v>0</v>
      </c>
      <c r="J161" s="311"/>
      <c r="K161" s="312">
        <v>50</v>
      </c>
      <c r="L161" s="372" t="str">
        <f t="shared" si="22"/>
        <v/>
      </c>
      <c r="M161" s="372" t="str">
        <f t="shared" si="19"/>
        <v/>
      </c>
      <c r="N161" s="331"/>
      <c r="O161" s="382">
        <f t="shared" si="24"/>
        <v>0.4</v>
      </c>
      <c r="P161" s="331"/>
      <c r="Q161" s="396" t="str">
        <f t="shared" si="23"/>
        <v/>
      </c>
      <c r="R161" s="331"/>
      <c r="S161" s="387" t="str">
        <f t="shared" si="25"/>
        <v/>
      </c>
      <c r="T161" s="388" t="str">
        <f t="shared" si="20"/>
        <v/>
      </c>
      <c r="U161" s="388" t="str">
        <f t="shared" si="21"/>
        <v/>
      </c>
      <c r="V161" s="350">
        <v>20</v>
      </c>
      <c r="W161" s="344"/>
      <c r="X161" s="344" t="s">
        <v>584</v>
      </c>
      <c r="Y161" s="344"/>
      <c r="Z161" s="343">
        <v>3</v>
      </c>
      <c r="AA161" s="343">
        <v>2</v>
      </c>
      <c r="AB161" s="343">
        <v>0</v>
      </c>
      <c r="AC161" s="343">
        <v>1</v>
      </c>
      <c r="AD161" s="343">
        <v>0</v>
      </c>
      <c r="AE161" s="343">
        <v>0</v>
      </c>
      <c r="AF161" s="343">
        <v>0</v>
      </c>
      <c r="AG161" s="343">
        <v>0</v>
      </c>
      <c r="AH161" s="343">
        <v>1</v>
      </c>
      <c r="AI161" s="343">
        <v>2</v>
      </c>
      <c r="AJ161" s="343">
        <v>2</v>
      </c>
      <c r="AK161" s="354">
        <v>11</v>
      </c>
      <c r="AL161" s="343"/>
      <c r="AM161" s="346" t="s">
        <v>610</v>
      </c>
      <c r="AN161" s="347"/>
      <c r="AO161" s="278"/>
      <c r="AP161" s="278"/>
      <c r="AQ161" s="278"/>
      <c r="AR161" s="278"/>
      <c r="AS161" s="278"/>
      <c r="AT161" s="284"/>
      <c r="AU161" s="285"/>
    </row>
    <row r="162" spans="1:47" x14ac:dyDescent="0.25">
      <c r="A162" s="306" t="s">
        <v>608</v>
      </c>
      <c r="B162" s="308" t="s">
        <v>790</v>
      </c>
      <c r="C162" s="308"/>
      <c r="D162" s="309">
        <v>68</v>
      </c>
      <c r="E162" s="309">
        <v>7763</v>
      </c>
      <c r="F162" s="309">
        <v>7695</v>
      </c>
      <c r="G162" s="308" t="s">
        <v>583</v>
      </c>
      <c r="H162" s="310">
        <v>43</v>
      </c>
      <c r="I162" s="311">
        <v>5.5880441845354127</v>
      </c>
      <c r="J162" s="311"/>
      <c r="K162" s="312">
        <v>595</v>
      </c>
      <c r="L162" s="372" t="str">
        <f t="shared" si="22"/>
        <v/>
      </c>
      <c r="M162" s="372" t="str">
        <f t="shared" si="19"/>
        <v/>
      </c>
      <c r="N162" s="331"/>
      <c r="O162" s="382">
        <f t="shared" si="24"/>
        <v>0.05</v>
      </c>
      <c r="P162" s="331"/>
      <c r="Q162" s="396" t="str">
        <f t="shared" si="23"/>
        <v/>
      </c>
      <c r="R162" s="331"/>
      <c r="S162" s="387" t="str">
        <f t="shared" si="25"/>
        <v/>
      </c>
      <c r="T162" s="388" t="str">
        <f t="shared" si="20"/>
        <v/>
      </c>
      <c r="U162" s="388" t="str">
        <f t="shared" si="21"/>
        <v/>
      </c>
      <c r="V162" s="350">
        <v>29.75</v>
      </c>
      <c r="W162" s="344"/>
      <c r="X162" s="344"/>
      <c r="Y162" s="344"/>
      <c r="Z162" s="343">
        <v>4</v>
      </c>
      <c r="AA162" s="343">
        <v>2</v>
      </c>
      <c r="AB162" s="343">
        <v>0</v>
      </c>
      <c r="AC162" s="343">
        <v>2</v>
      </c>
      <c r="AD162" s="343">
        <v>0</v>
      </c>
      <c r="AE162" s="343">
        <v>0</v>
      </c>
      <c r="AF162" s="343">
        <v>0</v>
      </c>
      <c r="AG162" s="343">
        <v>0</v>
      </c>
      <c r="AH162" s="343">
        <v>1</v>
      </c>
      <c r="AI162" s="343">
        <v>2</v>
      </c>
      <c r="AJ162" s="343">
        <v>0</v>
      </c>
      <c r="AK162" s="354">
        <v>11</v>
      </c>
      <c r="AL162" s="343"/>
      <c r="AM162" s="346" t="s">
        <v>610</v>
      </c>
      <c r="AN162" s="347"/>
      <c r="AO162" s="278"/>
      <c r="AP162" s="278"/>
      <c r="AQ162" s="278"/>
      <c r="AR162" s="278"/>
      <c r="AS162" s="278"/>
      <c r="AT162" s="284"/>
      <c r="AU162" s="285"/>
    </row>
    <row r="163" spans="1:47" x14ac:dyDescent="0.25">
      <c r="A163" s="306" t="s">
        <v>608</v>
      </c>
      <c r="B163" s="308" t="s">
        <v>791</v>
      </c>
      <c r="C163" s="308"/>
      <c r="D163" s="309">
        <v>34</v>
      </c>
      <c r="E163" s="309">
        <v>4325</v>
      </c>
      <c r="F163" s="309">
        <v>4291</v>
      </c>
      <c r="G163" s="308" t="s">
        <v>583</v>
      </c>
      <c r="H163" s="310">
        <v>5</v>
      </c>
      <c r="I163" s="311">
        <v>1</v>
      </c>
      <c r="J163" s="311"/>
      <c r="K163" s="312">
        <v>60</v>
      </c>
      <c r="L163" s="372" t="str">
        <f t="shared" si="22"/>
        <v/>
      </c>
      <c r="M163" s="372" t="str">
        <f t="shared" si="19"/>
        <v/>
      </c>
      <c r="N163" s="331"/>
      <c r="O163" s="382">
        <f t="shared" si="24"/>
        <v>0.14000000000000001</v>
      </c>
      <c r="P163" s="331"/>
      <c r="Q163" s="396" t="str">
        <f t="shared" si="23"/>
        <v/>
      </c>
      <c r="R163" s="331"/>
      <c r="S163" s="387" t="str">
        <f t="shared" si="25"/>
        <v/>
      </c>
      <c r="T163" s="388" t="str">
        <f t="shared" si="20"/>
        <v/>
      </c>
      <c r="U163" s="388" t="str">
        <f t="shared" si="21"/>
        <v/>
      </c>
      <c r="V163" s="350">
        <v>8.4</v>
      </c>
      <c r="W163" s="344"/>
      <c r="X163" s="344" t="s">
        <v>584</v>
      </c>
      <c r="Y163" s="344"/>
      <c r="Z163" s="343">
        <v>2</v>
      </c>
      <c r="AA163" s="343">
        <v>2</v>
      </c>
      <c r="AB163" s="343">
        <v>0</v>
      </c>
      <c r="AC163" s="343">
        <v>1</v>
      </c>
      <c r="AD163" s="343">
        <v>1</v>
      </c>
      <c r="AE163" s="343">
        <v>0</v>
      </c>
      <c r="AF163" s="343">
        <v>0</v>
      </c>
      <c r="AG163" s="343">
        <v>0</v>
      </c>
      <c r="AH163" s="343">
        <v>2</v>
      </c>
      <c r="AI163" s="343">
        <v>2</v>
      </c>
      <c r="AJ163" s="343">
        <v>1</v>
      </c>
      <c r="AK163" s="354">
        <v>11</v>
      </c>
      <c r="AL163" s="343"/>
      <c r="AM163" s="346" t="s">
        <v>610</v>
      </c>
      <c r="AN163" s="347"/>
      <c r="AO163" s="278"/>
      <c r="AP163" s="278"/>
      <c r="AQ163" s="278"/>
      <c r="AR163" s="278"/>
      <c r="AS163" s="278"/>
      <c r="AT163" s="284"/>
      <c r="AU163" s="285"/>
    </row>
    <row r="164" spans="1:47" x14ac:dyDescent="0.25">
      <c r="A164" s="306" t="s">
        <v>580</v>
      </c>
      <c r="B164" s="308" t="s">
        <v>792</v>
      </c>
      <c r="C164" s="308"/>
      <c r="D164" s="309">
        <v>0</v>
      </c>
      <c r="E164" s="309">
        <v>742</v>
      </c>
      <c r="F164" s="309">
        <v>742</v>
      </c>
      <c r="G164" s="308" t="s">
        <v>583</v>
      </c>
      <c r="H164" s="310">
        <v>4</v>
      </c>
      <c r="I164" s="311">
        <v>5.3908355795148255</v>
      </c>
      <c r="J164" s="311"/>
      <c r="K164" s="312">
        <v>20</v>
      </c>
      <c r="L164" s="372" t="str">
        <f t="shared" si="22"/>
        <v/>
      </c>
      <c r="M164" s="372" t="str">
        <f t="shared" si="19"/>
        <v/>
      </c>
      <c r="N164" s="330">
        <v>0.1</v>
      </c>
      <c r="O164" s="382">
        <f t="shared" si="24"/>
        <v>0.1</v>
      </c>
      <c r="P164" s="331"/>
      <c r="Q164" s="396" t="str">
        <f t="shared" si="23"/>
        <v/>
      </c>
      <c r="R164" s="331"/>
      <c r="S164" s="387" t="str">
        <f t="shared" si="25"/>
        <v/>
      </c>
      <c r="T164" s="388" t="str">
        <f t="shared" si="20"/>
        <v/>
      </c>
      <c r="U164" s="388" t="str">
        <f t="shared" si="21"/>
        <v/>
      </c>
      <c r="V164" s="342">
        <v>2</v>
      </c>
      <c r="W164" s="343">
        <v>18</v>
      </c>
      <c r="X164" s="343" t="s">
        <v>584</v>
      </c>
      <c r="Y164" s="349">
        <v>2</v>
      </c>
      <c r="Z164" s="343">
        <v>1</v>
      </c>
      <c r="AA164" s="343">
        <v>1</v>
      </c>
      <c r="AB164" s="343">
        <v>0</v>
      </c>
      <c r="AC164" s="343">
        <v>0</v>
      </c>
      <c r="AD164" s="343">
        <v>3</v>
      </c>
      <c r="AE164" s="343">
        <v>0</v>
      </c>
      <c r="AF164" s="343">
        <v>0</v>
      </c>
      <c r="AG164" s="343">
        <v>0</v>
      </c>
      <c r="AH164" s="343">
        <v>2</v>
      </c>
      <c r="AI164" s="343">
        <v>2</v>
      </c>
      <c r="AJ164" s="343">
        <v>1</v>
      </c>
      <c r="AK164" s="354">
        <v>10</v>
      </c>
      <c r="AL164" s="346" t="s">
        <v>647</v>
      </c>
      <c r="AM164" s="340" t="s">
        <v>600</v>
      </c>
      <c r="AN164" s="347" t="s">
        <v>588</v>
      </c>
      <c r="AO164" s="278"/>
      <c r="AP164" s="278"/>
      <c r="AQ164" s="278"/>
      <c r="AR164" s="278"/>
      <c r="AS164" s="278"/>
      <c r="AT164" s="278"/>
      <c r="AU164" s="278"/>
    </row>
    <row r="165" spans="1:47" x14ac:dyDescent="0.25">
      <c r="A165" s="306" t="s">
        <v>580</v>
      </c>
      <c r="B165" s="308" t="s">
        <v>643</v>
      </c>
      <c r="C165" s="308"/>
      <c r="D165" s="309">
        <v>10700</v>
      </c>
      <c r="E165" s="309">
        <v>15890</v>
      </c>
      <c r="F165" s="309">
        <v>5190</v>
      </c>
      <c r="G165" s="308" t="s">
        <v>583</v>
      </c>
      <c r="H165" s="310">
        <v>5</v>
      </c>
      <c r="I165" s="311">
        <v>0.96339113680154143</v>
      </c>
      <c r="J165" s="311"/>
      <c r="K165" s="312">
        <v>50</v>
      </c>
      <c r="L165" s="372" t="str">
        <f t="shared" si="22"/>
        <v/>
      </c>
      <c r="M165" s="372" t="str">
        <f t="shared" si="19"/>
        <v/>
      </c>
      <c r="N165" s="330">
        <v>0.1</v>
      </c>
      <c r="O165" s="382">
        <f t="shared" si="24"/>
        <v>0.1</v>
      </c>
      <c r="P165" s="331"/>
      <c r="Q165" s="396" t="str">
        <f t="shared" si="23"/>
        <v/>
      </c>
      <c r="R165" s="331"/>
      <c r="S165" s="387" t="str">
        <f t="shared" si="25"/>
        <v/>
      </c>
      <c r="T165" s="388" t="str">
        <f t="shared" si="20"/>
        <v/>
      </c>
      <c r="U165" s="388" t="str">
        <f t="shared" si="21"/>
        <v/>
      </c>
      <c r="V165" s="342">
        <v>5</v>
      </c>
      <c r="W165" s="343">
        <v>45</v>
      </c>
      <c r="X165" s="343" t="s">
        <v>584</v>
      </c>
      <c r="Y165" s="349" t="s">
        <v>598</v>
      </c>
      <c r="Z165" s="343">
        <v>1</v>
      </c>
      <c r="AA165" s="343">
        <v>2</v>
      </c>
      <c r="AB165" s="343">
        <v>0</v>
      </c>
      <c r="AC165" s="343">
        <v>1</v>
      </c>
      <c r="AD165" s="343">
        <v>1</v>
      </c>
      <c r="AE165" s="343">
        <v>0</v>
      </c>
      <c r="AF165" s="343">
        <v>0</v>
      </c>
      <c r="AG165" s="343">
        <v>0</v>
      </c>
      <c r="AH165" s="343">
        <v>1</v>
      </c>
      <c r="AI165" s="343">
        <v>2</v>
      </c>
      <c r="AJ165" s="343">
        <v>2</v>
      </c>
      <c r="AK165" s="354">
        <v>10</v>
      </c>
      <c r="AL165" s="346" t="s">
        <v>613</v>
      </c>
      <c r="AM165" s="340" t="s">
        <v>600</v>
      </c>
      <c r="AN165" s="347" t="s">
        <v>588</v>
      </c>
      <c r="AO165" s="278"/>
      <c r="AP165" s="278"/>
      <c r="AQ165" s="278"/>
      <c r="AR165" s="278"/>
      <c r="AS165" s="278"/>
      <c r="AT165" s="278"/>
      <c r="AU165" s="278"/>
    </row>
    <row r="166" spans="1:47" x14ac:dyDescent="0.25">
      <c r="A166" s="306" t="s">
        <v>580</v>
      </c>
      <c r="B166" s="308" t="s">
        <v>793</v>
      </c>
      <c r="C166" s="308"/>
      <c r="D166" s="309">
        <v>0</v>
      </c>
      <c r="E166" s="309">
        <v>2242</v>
      </c>
      <c r="F166" s="309">
        <v>2242</v>
      </c>
      <c r="G166" s="308" t="s">
        <v>583</v>
      </c>
      <c r="H166" s="310">
        <v>6</v>
      </c>
      <c r="I166" s="311">
        <v>2.6761819803746651</v>
      </c>
      <c r="J166" s="311"/>
      <c r="K166" s="312">
        <v>20</v>
      </c>
      <c r="L166" s="372" t="str">
        <f t="shared" si="22"/>
        <v/>
      </c>
      <c r="M166" s="372" t="str">
        <f t="shared" si="19"/>
        <v/>
      </c>
      <c r="N166" s="330">
        <v>0.1</v>
      </c>
      <c r="O166" s="382">
        <f t="shared" si="24"/>
        <v>0.1</v>
      </c>
      <c r="P166" s="331"/>
      <c r="Q166" s="396" t="str">
        <f t="shared" si="23"/>
        <v/>
      </c>
      <c r="R166" s="331"/>
      <c r="S166" s="387" t="str">
        <f t="shared" si="25"/>
        <v/>
      </c>
      <c r="T166" s="388" t="str">
        <f t="shared" si="20"/>
        <v/>
      </c>
      <c r="U166" s="388" t="str">
        <f t="shared" si="21"/>
        <v/>
      </c>
      <c r="V166" s="342">
        <v>2</v>
      </c>
      <c r="W166" s="343">
        <v>18</v>
      </c>
      <c r="X166" s="343" t="s">
        <v>584</v>
      </c>
      <c r="Y166" s="349">
        <v>5</v>
      </c>
      <c r="Z166" s="343">
        <v>1</v>
      </c>
      <c r="AA166" s="343">
        <v>1</v>
      </c>
      <c r="AB166" s="343">
        <v>0</v>
      </c>
      <c r="AC166" s="343">
        <v>0</v>
      </c>
      <c r="AD166" s="343">
        <v>2</v>
      </c>
      <c r="AE166" s="343">
        <v>0</v>
      </c>
      <c r="AF166" s="343">
        <v>0</v>
      </c>
      <c r="AG166" s="343">
        <v>0</v>
      </c>
      <c r="AH166" s="343">
        <v>2</v>
      </c>
      <c r="AI166" s="343">
        <v>2</v>
      </c>
      <c r="AJ166" s="343">
        <v>2</v>
      </c>
      <c r="AK166" s="354">
        <v>10</v>
      </c>
      <c r="AL166" s="346" t="s">
        <v>703</v>
      </c>
      <c r="AM166" s="340" t="s">
        <v>596</v>
      </c>
      <c r="AN166" s="347" t="s">
        <v>588</v>
      </c>
      <c r="AO166" s="278"/>
      <c r="AP166" s="278"/>
      <c r="AQ166" s="278"/>
      <c r="AR166" s="278"/>
      <c r="AS166" s="278"/>
      <c r="AT166" s="278"/>
      <c r="AU166" s="278"/>
    </row>
    <row r="167" spans="1:47" x14ac:dyDescent="0.25">
      <c r="A167" s="306" t="s">
        <v>580</v>
      </c>
      <c r="B167" s="308" t="s">
        <v>794</v>
      </c>
      <c r="C167" s="308"/>
      <c r="D167" s="309">
        <v>0</v>
      </c>
      <c r="E167" s="309">
        <v>2242</v>
      </c>
      <c r="F167" s="309">
        <v>2242</v>
      </c>
      <c r="G167" s="308" t="s">
        <v>583</v>
      </c>
      <c r="H167" s="310">
        <v>5</v>
      </c>
      <c r="I167" s="311">
        <v>2.2301516503122212</v>
      </c>
      <c r="J167" s="311"/>
      <c r="K167" s="312">
        <v>70</v>
      </c>
      <c r="L167" s="372" t="str">
        <f t="shared" si="22"/>
        <v/>
      </c>
      <c r="M167" s="372" t="str">
        <f t="shared" si="19"/>
        <v/>
      </c>
      <c r="N167" s="330">
        <v>0.1</v>
      </c>
      <c r="O167" s="382">
        <f t="shared" si="24"/>
        <v>0.1</v>
      </c>
      <c r="P167" s="331"/>
      <c r="Q167" s="396" t="str">
        <f t="shared" si="23"/>
        <v/>
      </c>
      <c r="R167" s="331"/>
      <c r="S167" s="387" t="str">
        <f t="shared" si="25"/>
        <v/>
      </c>
      <c r="T167" s="388" t="str">
        <f t="shared" si="20"/>
        <v/>
      </c>
      <c r="U167" s="388" t="str">
        <f t="shared" si="21"/>
        <v/>
      </c>
      <c r="V167" s="342">
        <v>7</v>
      </c>
      <c r="W167" s="343">
        <v>63</v>
      </c>
      <c r="X167" s="343" t="s">
        <v>584</v>
      </c>
      <c r="Y167" s="349" t="s">
        <v>441</v>
      </c>
      <c r="Z167" s="343">
        <v>2</v>
      </c>
      <c r="AA167" s="343">
        <v>1</v>
      </c>
      <c r="AB167" s="343">
        <v>0</v>
      </c>
      <c r="AC167" s="343">
        <v>0</v>
      </c>
      <c r="AD167" s="343">
        <v>3</v>
      </c>
      <c r="AE167" s="343">
        <v>0</v>
      </c>
      <c r="AF167" s="343">
        <v>0</v>
      </c>
      <c r="AG167" s="343">
        <v>0</v>
      </c>
      <c r="AH167" s="343">
        <v>1</v>
      </c>
      <c r="AI167" s="343">
        <v>2</v>
      </c>
      <c r="AJ167" s="343">
        <v>1</v>
      </c>
      <c r="AK167" s="354">
        <v>10</v>
      </c>
      <c r="AL167" s="346" t="s">
        <v>647</v>
      </c>
      <c r="AM167" s="340" t="s">
        <v>600</v>
      </c>
      <c r="AN167" s="347" t="s">
        <v>588</v>
      </c>
      <c r="AO167" s="278"/>
      <c r="AP167" s="278"/>
      <c r="AQ167" s="278"/>
      <c r="AR167" s="278"/>
      <c r="AS167" s="278"/>
      <c r="AT167" s="278"/>
      <c r="AU167" s="278"/>
    </row>
    <row r="168" spans="1:47" x14ac:dyDescent="0.25">
      <c r="A168" s="306" t="s">
        <v>580</v>
      </c>
      <c r="B168" s="308" t="s">
        <v>795</v>
      </c>
      <c r="C168" s="308"/>
      <c r="D168" s="309">
        <v>0</v>
      </c>
      <c r="E168" s="309">
        <v>1670</v>
      </c>
      <c r="F168" s="309">
        <v>1670</v>
      </c>
      <c r="G168" s="308" t="s">
        <v>583</v>
      </c>
      <c r="H168" s="310">
        <v>1</v>
      </c>
      <c r="I168" s="311">
        <v>0.59880239520958078</v>
      </c>
      <c r="J168" s="311"/>
      <c r="K168" s="312">
        <v>20</v>
      </c>
      <c r="L168" s="372" t="str">
        <f t="shared" si="22"/>
        <v/>
      </c>
      <c r="M168" s="372" t="str">
        <f t="shared" si="19"/>
        <v/>
      </c>
      <c r="N168" s="330">
        <v>0.1</v>
      </c>
      <c r="O168" s="382">
        <f t="shared" si="24"/>
        <v>0.1</v>
      </c>
      <c r="P168" s="331"/>
      <c r="Q168" s="396" t="str">
        <f t="shared" si="23"/>
        <v/>
      </c>
      <c r="R168" s="331"/>
      <c r="S168" s="387" t="str">
        <f t="shared" si="25"/>
        <v/>
      </c>
      <c r="T168" s="388" t="str">
        <f t="shared" si="20"/>
        <v/>
      </c>
      <c r="U168" s="388" t="str">
        <f t="shared" si="21"/>
        <v/>
      </c>
      <c r="V168" s="342">
        <v>2</v>
      </c>
      <c r="W168" s="343">
        <v>18</v>
      </c>
      <c r="X168" s="343" t="s">
        <v>584</v>
      </c>
      <c r="Y168" s="349" t="s">
        <v>441</v>
      </c>
      <c r="Z168" s="343">
        <v>1</v>
      </c>
      <c r="AA168" s="343">
        <v>2</v>
      </c>
      <c r="AB168" s="343">
        <v>0</v>
      </c>
      <c r="AC168" s="343">
        <v>1</v>
      </c>
      <c r="AD168" s="343">
        <v>1</v>
      </c>
      <c r="AE168" s="343">
        <v>0</v>
      </c>
      <c r="AF168" s="343">
        <v>0</v>
      </c>
      <c r="AG168" s="343">
        <v>0</v>
      </c>
      <c r="AH168" s="343">
        <v>2</v>
      </c>
      <c r="AI168" s="343">
        <v>2</v>
      </c>
      <c r="AJ168" s="343">
        <v>1</v>
      </c>
      <c r="AK168" s="354">
        <v>10</v>
      </c>
      <c r="AL168" s="346" t="s">
        <v>683</v>
      </c>
      <c r="AM168" s="340" t="s">
        <v>600</v>
      </c>
      <c r="AN168" s="347" t="s">
        <v>588</v>
      </c>
      <c r="AO168" s="278"/>
      <c r="AP168" s="278"/>
      <c r="AQ168" s="278"/>
      <c r="AR168" s="278"/>
      <c r="AS168" s="278"/>
      <c r="AT168" s="278"/>
      <c r="AU168" s="278"/>
    </row>
    <row r="169" spans="1:47" x14ac:dyDescent="0.25">
      <c r="A169" s="306" t="s">
        <v>580</v>
      </c>
      <c r="B169" s="308" t="s">
        <v>796</v>
      </c>
      <c r="C169" s="308"/>
      <c r="D169" s="309">
        <v>0</v>
      </c>
      <c r="E169" s="309">
        <v>3712</v>
      </c>
      <c r="F169" s="309">
        <v>3712</v>
      </c>
      <c r="G169" s="308" t="s">
        <v>583</v>
      </c>
      <c r="H169" s="310">
        <v>8</v>
      </c>
      <c r="I169" s="311">
        <v>2.1551724137931032</v>
      </c>
      <c r="J169" s="311"/>
      <c r="K169" s="312">
        <v>100</v>
      </c>
      <c r="L169" s="372" t="str">
        <f t="shared" si="22"/>
        <v/>
      </c>
      <c r="M169" s="372" t="str">
        <f t="shared" si="19"/>
        <v/>
      </c>
      <c r="N169" s="330">
        <v>0.1</v>
      </c>
      <c r="O169" s="382">
        <f t="shared" si="24"/>
        <v>0.1</v>
      </c>
      <c r="P169" s="331"/>
      <c r="Q169" s="396" t="str">
        <f t="shared" si="23"/>
        <v/>
      </c>
      <c r="R169" s="331"/>
      <c r="S169" s="387" t="str">
        <f t="shared" si="25"/>
        <v/>
      </c>
      <c r="T169" s="388" t="str">
        <f t="shared" si="20"/>
        <v/>
      </c>
      <c r="U169" s="388" t="str">
        <f t="shared" si="21"/>
        <v/>
      </c>
      <c r="V169" s="342">
        <v>10</v>
      </c>
      <c r="W169" s="343">
        <v>90</v>
      </c>
      <c r="X169" s="343" t="s">
        <v>584</v>
      </c>
      <c r="Y169" s="349" t="s">
        <v>594</v>
      </c>
      <c r="Z169" s="343">
        <v>2</v>
      </c>
      <c r="AA169" s="343">
        <v>1</v>
      </c>
      <c r="AB169" s="343">
        <v>0</v>
      </c>
      <c r="AC169" s="343">
        <v>0</v>
      </c>
      <c r="AD169" s="343">
        <v>2</v>
      </c>
      <c r="AE169" s="343">
        <v>0</v>
      </c>
      <c r="AF169" s="343">
        <v>0</v>
      </c>
      <c r="AG169" s="343">
        <v>0</v>
      </c>
      <c r="AH169" s="343">
        <v>1</v>
      </c>
      <c r="AI169" s="343">
        <v>2</v>
      </c>
      <c r="AJ169" s="343">
        <v>2</v>
      </c>
      <c r="AK169" s="354">
        <v>10</v>
      </c>
      <c r="AL169" s="346" t="s">
        <v>663</v>
      </c>
      <c r="AM169" s="340" t="s">
        <v>596</v>
      </c>
      <c r="AN169" s="347" t="s">
        <v>588</v>
      </c>
      <c r="AO169" s="278"/>
      <c r="AP169" s="278"/>
      <c r="AQ169" s="278"/>
      <c r="AR169" s="278"/>
      <c r="AS169" s="278"/>
      <c r="AT169" s="278"/>
      <c r="AU169" s="278"/>
    </row>
    <row r="170" spans="1:47" x14ac:dyDescent="0.25">
      <c r="A170" s="306" t="s">
        <v>580</v>
      </c>
      <c r="B170" s="308" t="s">
        <v>797</v>
      </c>
      <c r="C170" s="308"/>
      <c r="D170" s="309">
        <v>0</v>
      </c>
      <c r="E170" s="309">
        <v>1781</v>
      </c>
      <c r="F170" s="309">
        <v>1781</v>
      </c>
      <c r="G170" s="308" t="s">
        <v>583</v>
      </c>
      <c r="H170" s="310">
        <v>5</v>
      </c>
      <c r="I170" s="311">
        <v>2.807411566535654</v>
      </c>
      <c r="J170" s="311"/>
      <c r="K170" s="312">
        <v>50</v>
      </c>
      <c r="L170" s="372" t="str">
        <f t="shared" si="22"/>
        <v/>
      </c>
      <c r="M170" s="372" t="str">
        <f t="shared" si="19"/>
        <v/>
      </c>
      <c r="N170" s="330">
        <v>0.1</v>
      </c>
      <c r="O170" s="382">
        <f t="shared" si="24"/>
        <v>0.1</v>
      </c>
      <c r="P170" s="331"/>
      <c r="Q170" s="396" t="str">
        <f t="shared" si="23"/>
        <v/>
      </c>
      <c r="R170" s="331"/>
      <c r="S170" s="387" t="str">
        <f t="shared" si="25"/>
        <v/>
      </c>
      <c r="T170" s="388" t="str">
        <f t="shared" si="20"/>
        <v/>
      </c>
      <c r="U170" s="388" t="str">
        <f t="shared" si="21"/>
        <v/>
      </c>
      <c r="V170" s="342">
        <v>5</v>
      </c>
      <c r="W170" s="343">
        <v>45</v>
      </c>
      <c r="X170" s="343" t="s">
        <v>584</v>
      </c>
      <c r="Y170" s="349">
        <v>1</v>
      </c>
      <c r="Z170" s="343">
        <v>1</v>
      </c>
      <c r="AA170" s="343">
        <v>2</v>
      </c>
      <c r="AB170" s="343">
        <v>0</v>
      </c>
      <c r="AC170" s="343">
        <v>1</v>
      </c>
      <c r="AD170" s="343">
        <v>2</v>
      </c>
      <c r="AE170" s="343">
        <v>0</v>
      </c>
      <c r="AF170" s="343">
        <v>0</v>
      </c>
      <c r="AG170" s="343">
        <v>0</v>
      </c>
      <c r="AH170" s="343">
        <v>1</v>
      </c>
      <c r="AI170" s="343">
        <v>2</v>
      </c>
      <c r="AJ170" s="343">
        <v>1</v>
      </c>
      <c r="AK170" s="354">
        <v>10</v>
      </c>
      <c r="AL170" s="346" t="s">
        <v>647</v>
      </c>
      <c r="AM170" s="340" t="s">
        <v>600</v>
      </c>
      <c r="AN170" s="347" t="s">
        <v>588</v>
      </c>
      <c r="AO170" s="278"/>
      <c r="AP170" s="278"/>
      <c r="AQ170" s="278"/>
      <c r="AR170" s="278"/>
      <c r="AS170" s="278"/>
      <c r="AT170" s="278"/>
      <c r="AU170" s="278"/>
    </row>
    <row r="171" spans="1:47" x14ac:dyDescent="0.25">
      <c r="A171" s="306" t="s">
        <v>580</v>
      </c>
      <c r="B171" s="308" t="s">
        <v>798</v>
      </c>
      <c r="C171" s="308"/>
      <c r="D171" s="309">
        <v>0</v>
      </c>
      <c r="E171" s="309">
        <v>368</v>
      </c>
      <c r="F171" s="309">
        <v>368</v>
      </c>
      <c r="G171" s="308" t="s">
        <v>583</v>
      </c>
      <c r="H171" s="310">
        <v>1</v>
      </c>
      <c r="I171" s="311">
        <v>2.7173913043478266</v>
      </c>
      <c r="J171" s="311"/>
      <c r="K171" s="312">
        <v>20</v>
      </c>
      <c r="L171" s="372" t="str">
        <f t="shared" si="22"/>
        <v/>
      </c>
      <c r="M171" s="372" t="str">
        <f t="shared" si="19"/>
        <v/>
      </c>
      <c r="N171" s="330">
        <v>0.1</v>
      </c>
      <c r="O171" s="382">
        <f t="shared" si="24"/>
        <v>0.1</v>
      </c>
      <c r="P171" s="331"/>
      <c r="Q171" s="396" t="str">
        <f t="shared" si="23"/>
        <v/>
      </c>
      <c r="R171" s="331"/>
      <c r="S171" s="387" t="str">
        <f t="shared" si="25"/>
        <v/>
      </c>
      <c r="T171" s="388" t="str">
        <f t="shared" si="20"/>
        <v/>
      </c>
      <c r="U171" s="388" t="str">
        <f t="shared" si="21"/>
        <v/>
      </c>
      <c r="V171" s="342">
        <v>2</v>
      </c>
      <c r="W171" s="343">
        <v>18</v>
      </c>
      <c r="X171" s="343" t="s">
        <v>584</v>
      </c>
      <c r="Y171" s="349">
        <v>3</v>
      </c>
      <c r="Z171" s="343">
        <v>1</v>
      </c>
      <c r="AA171" s="343">
        <v>1</v>
      </c>
      <c r="AB171" s="343">
        <v>0</v>
      </c>
      <c r="AC171" s="343">
        <v>0</v>
      </c>
      <c r="AD171" s="343">
        <v>2</v>
      </c>
      <c r="AE171" s="343">
        <v>0</v>
      </c>
      <c r="AF171" s="343">
        <v>0</v>
      </c>
      <c r="AG171" s="343">
        <v>0</v>
      </c>
      <c r="AH171" s="343">
        <v>2</v>
      </c>
      <c r="AI171" s="343">
        <v>2</v>
      </c>
      <c r="AJ171" s="343">
        <v>2</v>
      </c>
      <c r="AK171" s="354">
        <v>10</v>
      </c>
      <c r="AL171" s="346" t="s">
        <v>683</v>
      </c>
      <c r="AM171" s="340" t="s">
        <v>600</v>
      </c>
      <c r="AN171" s="347" t="s">
        <v>588</v>
      </c>
      <c r="AO171" s="278"/>
      <c r="AP171" s="278"/>
      <c r="AQ171" s="278"/>
      <c r="AR171" s="278"/>
      <c r="AS171" s="278"/>
      <c r="AT171" s="278"/>
      <c r="AU171" s="278"/>
    </row>
    <row r="172" spans="1:47" x14ac:dyDescent="0.25">
      <c r="A172" s="306" t="s">
        <v>580</v>
      </c>
      <c r="B172" s="308" t="s">
        <v>799</v>
      </c>
      <c r="C172" s="308"/>
      <c r="D172" s="309">
        <v>9578</v>
      </c>
      <c r="E172" s="309">
        <v>15440</v>
      </c>
      <c r="F172" s="309">
        <v>5862</v>
      </c>
      <c r="G172" s="308" t="s">
        <v>583</v>
      </c>
      <c r="H172" s="310">
        <v>3</v>
      </c>
      <c r="I172" s="311">
        <v>0.51177072671443191</v>
      </c>
      <c r="J172" s="311"/>
      <c r="K172" s="312">
        <v>100</v>
      </c>
      <c r="L172" s="372" t="str">
        <f t="shared" si="22"/>
        <v/>
      </c>
      <c r="M172" s="372" t="str">
        <f t="shared" si="19"/>
        <v/>
      </c>
      <c r="N172" s="330">
        <v>0.1</v>
      </c>
      <c r="O172" s="382">
        <f t="shared" si="24"/>
        <v>0.1</v>
      </c>
      <c r="P172" s="331"/>
      <c r="Q172" s="396" t="str">
        <f t="shared" si="23"/>
        <v/>
      </c>
      <c r="R172" s="331"/>
      <c r="S172" s="387" t="str">
        <f t="shared" si="25"/>
        <v/>
      </c>
      <c r="T172" s="388" t="str">
        <f t="shared" si="20"/>
        <v/>
      </c>
      <c r="U172" s="388" t="str">
        <f t="shared" si="21"/>
        <v/>
      </c>
      <c r="V172" s="342">
        <v>10</v>
      </c>
      <c r="W172" s="343">
        <v>90</v>
      </c>
      <c r="X172" s="343" t="s">
        <v>584</v>
      </c>
      <c r="Y172" s="349">
        <v>1</v>
      </c>
      <c r="Z172" s="343">
        <v>2</v>
      </c>
      <c r="AA172" s="343">
        <v>2</v>
      </c>
      <c r="AB172" s="343">
        <v>0</v>
      </c>
      <c r="AC172" s="343">
        <v>2</v>
      </c>
      <c r="AD172" s="343">
        <v>1</v>
      </c>
      <c r="AE172" s="343">
        <v>0</v>
      </c>
      <c r="AF172" s="343">
        <v>0</v>
      </c>
      <c r="AG172" s="343">
        <v>0</v>
      </c>
      <c r="AH172" s="343">
        <v>0</v>
      </c>
      <c r="AI172" s="343">
        <v>2</v>
      </c>
      <c r="AJ172" s="343">
        <v>1</v>
      </c>
      <c r="AK172" s="354">
        <v>10</v>
      </c>
      <c r="AL172" s="346" t="s">
        <v>800</v>
      </c>
      <c r="AM172" s="340" t="s">
        <v>600</v>
      </c>
      <c r="AN172" s="347" t="s">
        <v>588</v>
      </c>
      <c r="AO172" s="278"/>
      <c r="AP172" s="278"/>
      <c r="AQ172" s="278"/>
      <c r="AR172" s="278"/>
      <c r="AS172" s="278"/>
      <c r="AT172" s="278"/>
      <c r="AU172" s="278"/>
    </row>
    <row r="173" spans="1:47" x14ac:dyDescent="0.25">
      <c r="A173" s="306" t="s">
        <v>580</v>
      </c>
      <c r="B173" s="308" t="s">
        <v>801</v>
      </c>
      <c r="C173" s="308"/>
      <c r="D173" s="309">
        <v>0</v>
      </c>
      <c r="E173" s="309">
        <v>825</v>
      </c>
      <c r="F173" s="309">
        <v>825</v>
      </c>
      <c r="G173" s="308" t="s">
        <v>583</v>
      </c>
      <c r="H173" s="310">
        <v>3</v>
      </c>
      <c r="I173" s="311">
        <v>3.6363636363636358</v>
      </c>
      <c r="J173" s="311"/>
      <c r="K173" s="312">
        <v>25</v>
      </c>
      <c r="L173" s="372" t="str">
        <f t="shared" si="22"/>
        <v/>
      </c>
      <c r="M173" s="372" t="str">
        <f t="shared" si="19"/>
        <v/>
      </c>
      <c r="N173" s="330">
        <v>0.1</v>
      </c>
      <c r="O173" s="382">
        <f t="shared" si="24"/>
        <v>0.12</v>
      </c>
      <c r="P173" s="331"/>
      <c r="Q173" s="396" t="str">
        <f t="shared" si="23"/>
        <v/>
      </c>
      <c r="R173" s="331"/>
      <c r="S173" s="387" t="str">
        <f t="shared" si="25"/>
        <v/>
      </c>
      <c r="T173" s="388" t="str">
        <f t="shared" si="20"/>
        <v/>
      </c>
      <c r="U173" s="388" t="str">
        <f t="shared" si="21"/>
        <v/>
      </c>
      <c r="V173" s="342">
        <v>3</v>
      </c>
      <c r="W173" s="343">
        <v>22</v>
      </c>
      <c r="X173" s="343" t="s">
        <v>584</v>
      </c>
      <c r="Y173" s="349" t="s">
        <v>598</v>
      </c>
      <c r="Z173" s="343">
        <v>1</v>
      </c>
      <c r="AA173" s="343">
        <v>1</v>
      </c>
      <c r="AB173" s="343">
        <v>0</v>
      </c>
      <c r="AC173" s="343">
        <v>0</v>
      </c>
      <c r="AD173" s="343">
        <v>2</v>
      </c>
      <c r="AE173" s="343">
        <v>0</v>
      </c>
      <c r="AF173" s="343">
        <v>0</v>
      </c>
      <c r="AG173" s="343">
        <v>0</v>
      </c>
      <c r="AH173" s="343">
        <v>2</v>
      </c>
      <c r="AI173" s="343">
        <v>2</v>
      </c>
      <c r="AJ173" s="343">
        <v>2</v>
      </c>
      <c r="AK173" s="354">
        <v>10</v>
      </c>
      <c r="AL173" s="346" t="s">
        <v>683</v>
      </c>
      <c r="AM173" s="340" t="s">
        <v>600</v>
      </c>
      <c r="AN173" s="347" t="s">
        <v>588</v>
      </c>
      <c r="AO173" s="278"/>
      <c r="AP173" s="278"/>
      <c r="AQ173" s="278"/>
      <c r="AR173" s="278"/>
      <c r="AS173" s="278"/>
      <c r="AT173" s="278"/>
      <c r="AU173" s="278"/>
    </row>
    <row r="174" spans="1:47" x14ac:dyDescent="0.25">
      <c r="A174" s="306" t="s">
        <v>580</v>
      </c>
      <c r="B174" s="308" t="s">
        <v>802</v>
      </c>
      <c r="C174" s="308"/>
      <c r="D174" s="309">
        <v>0</v>
      </c>
      <c r="E174" s="309">
        <v>2713</v>
      </c>
      <c r="F174" s="309">
        <v>2713</v>
      </c>
      <c r="G174" s="308" t="s">
        <v>583</v>
      </c>
      <c r="H174" s="310">
        <v>11</v>
      </c>
      <c r="I174" s="311">
        <v>4.0545521562845561</v>
      </c>
      <c r="J174" s="311"/>
      <c r="K174" s="312">
        <v>30</v>
      </c>
      <c r="L174" s="372" t="str">
        <f t="shared" si="22"/>
        <v/>
      </c>
      <c r="M174" s="372" t="str">
        <f t="shared" si="19"/>
        <v/>
      </c>
      <c r="N174" s="330">
        <v>0.1</v>
      </c>
      <c r="O174" s="382">
        <f t="shared" si="24"/>
        <v>0.1</v>
      </c>
      <c r="P174" s="331"/>
      <c r="Q174" s="396" t="str">
        <f t="shared" si="23"/>
        <v/>
      </c>
      <c r="R174" s="331"/>
      <c r="S174" s="387" t="str">
        <f t="shared" si="25"/>
        <v/>
      </c>
      <c r="T174" s="388" t="str">
        <f t="shared" si="20"/>
        <v/>
      </c>
      <c r="U174" s="388" t="str">
        <f t="shared" si="21"/>
        <v/>
      </c>
      <c r="V174" s="342">
        <v>3</v>
      </c>
      <c r="W174" s="343">
        <v>27</v>
      </c>
      <c r="X174" s="343" t="s">
        <v>584</v>
      </c>
      <c r="Y174" s="349">
        <v>3</v>
      </c>
      <c r="Z174" s="343">
        <v>1</v>
      </c>
      <c r="AA174" s="343">
        <v>1</v>
      </c>
      <c r="AB174" s="343">
        <v>0</v>
      </c>
      <c r="AC174" s="343">
        <v>0</v>
      </c>
      <c r="AD174" s="343">
        <v>2</v>
      </c>
      <c r="AE174" s="343">
        <v>0</v>
      </c>
      <c r="AF174" s="343">
        <v>0</v>
      </c>
      <c r="AG174" s="343">
        <v>0</v>
      </c>
      <c r="AH174" s="343">
        <v>2</v>
      </c>
      <c r="AI174" s="343">
        <v>2</v>
      </c>
      <c r="AJ174" s="343">
        <v>2</v>
      </c>
      <c r="AK174" s="354">
        <v>10</v>
      </c>
      <c r="AL174" s="346" t="s">
        <v>803</v>
      </c>
      <c r="AM174" s="340" t="s">
        <v>600</v>
      </c>
      <c r="AN174" s="347" t="s">
        <v>588</v>
      </c>
      <c r="AO174" s="278"/>
      <c r="AP174" s="278"/>
      <c r="AQ174" s="278"/>
      <c r="AR174" s="278"/>
      <c r="AS174" s="278"/>
      <c r="AT174" s="278"/>
      <c r="AU174" s="278"/>
    </row>
    <row r="175" spans="1:47" x14ac:dyDescent="0.25">
      <c r="A175" s="306" t="s">
        <v>580</v>
      </c>
      <c r="B175" s="308" t="s">
        <v>804</v>
      </c>
      <c r="C175" s="308"/>
      <c r="D175" s="309">
        <v>0</v>
      </c>
      <c r="E175" s="309">
        <v>1938</v>
      </c>
      <c r="F175" s="309">
        <v>1938</v>
      </c>
      <c r="G175" s="308" t="s">
        <v>583</v>
      </c>
      <c r="H175" s="310">
        <v>3</v>
      </c>
      <c r="I175" s="311">
        <v>1.5479876160990711</v>
      </c>
      <c r="J175" s="311"/>
      <c r="K175" s="312">
        <v>30</v>
      </c>
      <c r="L175" s="372" t="str">
        <f t="shared" si="22"/>
        <v/>
      </c>
      <c r="M175" s="372" t="str">
        <f t="shared" si="19"/>
        <v/>
      </c>
      <c r="N175" s="330">
        <v>0.1</v>
      </c>
      <c r="O175" s="382">
        <f t="shared" si="24"/>
        <v>0.1</v>
      </c>
      <c r="P175" s="331"/>
      <c r="Q175" s="396" t="str">
        <f t="shared" si="23"/>
        <v/>
      </c>
      <c r="R175" s="331"/>
      <c r="S175" s="387" t="str">
        <f t="shared" si="25"/>
        <v/>
      </c>
      <c r="T175" s="388" t="str">
        <f t="shared" si="20"/>
        <v/>
      </c>
      <c r="U175" s="388" t="str">
        <f t="shared" si="21"/>
        <v/>
      </c>
      <c r="V175" s="342">
        <v>3</v>
      </c>
      <c r="W175" s="343">
        <v>27</v>
      </c>
      <c r="X175" s="343" t="s">
        <v>584</v>
      </c>
      <c r="Y175" s="349">
        <v>1</v>
      </c>
      <c r="Z175" s="343">
        <v>1</v>
      </c>
      <c r="AA175" s="343">
        <v>2</v>
      </c>
      <c r="AB175" s="343">
        <v>0</v>
      </c>
      <c r="AC175" s="343">
        <v>1</v>
      </c>
      <c r="AD175" s="343">
        <v>2</v>
      </c>
      <c r="AE175" s="343">
        <v>0</v>
      </c>
      <c r="AF175" s="343">
        <v>0</v>
      </c>
      <c r="AG175" s="343">
        <v>0</v>
      </c>
      <c r="AH175" s="343">
        <v>1</v>
      </c>
      <c r="AI175" s="343">
        <v>2</v>
      </c>
      <c r="AJ175" s="343">
        <v>1</v>
      </c>
      <c r="AK175" s="354">
        <v>10</v>
      </c>
      <c r="AL175" s="346" t="s">
        <v>647</v>
      </c>
      <c r="AM175" s="340" t="s">
        <v>600</v>
      </c>
      <c r="AN175" s="347" t="s">
        <v>588</v>
      </c>
      <c r="AO175" s="278"/>
      <c r="AP175" s="278"/>
      <c r="AQ175" s="278"/>
      <c r="AR175" s="278"/>
      <c r="AS175" s="278"/>
      <c r="AT175" s="278"/>
      <c r="AU175" s="278"/>
    </row>
    <row r="176" spans="1:47" x14ac:dyDescent="0.25">
      <c r="A176" s="306" t="s">
        <v>580</v>
      </c>
      <c r="B176" s="308" t="s">
        <v>805</v>
      </c>
      <c r="C176" s="308"/>
      <c r="D176" s="309">
        <v>374</v>
      </c>
      <c r="E176" s="309">
        <v>11612</v>
      </c>
      <c r="F176" s="309">
        <v>11238</v>
      </c>
      <c r="G176" s="308" t="s">
        <v>583</v>
      </c>
      <c r="H176" s="310">
        <v>10</v>
      </c>
      <c r="I176" s="311">
        <v>0.88983804947499556</v>
      </c>
      <c r="J176" s="311"/>
      <c r="K176" s="312">
        <v>30</v>
      </c>
      <c r="L176" s="372" t="str">
        <f t="shared" si="22"/>
        <v/>
      </c>
      <c r="M176" s="372" t="str">
        <f t="shared" si="19"/>
        <v/>
      </c>
      <c r="N176" s="330">
        <v>0.1</v>
      </c>
      <c r="O176" s="382">
        <f t="shared" si="24"/>
        <v>0.1</v>
      </c>
      <c r="P176" s="331"/>
      <c r="Q176" s="396" t="str">
        <f t="shared" si="23"/>
        <v/>
      </c>
      <c r="R176" s="331"/>
      <c r="S176" s="387" t="str">
        <f t="shared" si="25"/>
        <v/>
      </c>
      <c r="T176" s="388" t="str">
        <f t="shared" si="20"/>
        <v/>
      </c>
      <c r="U176" s="388" t="str">
        <f t="shared" si="21"/>
        <v/>
      </c>
      <c r="V176" s="342">
        <v>3</v>
      </c>
      <c r="W176" s="343">
        <v>27</v>
      </c>
      <c r="X176" s="343" t="s">
        <v>584</v>
      </c>
      <c r="Y176" s="349" t="s">
        <v>594</v>
      </c>
      <c r="Z176" s="343">
        <v>1</v>
      </c>
      <c r="AA176" s="343">
        <v>2</v>
      </c>
      <c r="AB176" s="343">
        <v>0</v>
      </c>
      <c r="AC176" s="343">
        <v>1</v>
      </c>
      <c r="AD176" s="343">
        <v>1</v>
      </c>
      <c r="AE176" s="343">
        <v>0</v>
      </c>
      <c r="AF176" s="343">
        <v>0</v>
      </c>
      <c r="AG176" s="343">
        <v>0</v>
      </c>
      <c r="AH176" s="343">
        <v>1</v>
      </c>
      <c r="AI176" s="343">
        <v>2</v>
      </c>
      <c r="AJ176" s="343">
        <v>2</v>
      </c>
      <c r="AK176" s="354">
        <v>10</v>
      </c>
      <c r="AL176" s="346" t="s">
        <v>806</v>
      </c>
      <c r="AM176" s="340" t="s">
        <v>596</v>
      </c>
      <c r="AN176" s="347" t="s">
        <v>588</v>
      </c>
      <c r="AO176" s="278"/>
      <c r="AP176" s="278"/>
      <c r="AQ176" s="278"/>
      <c r="AR176" s="278"/>
      <c r="AS176" s="278"/>
      <c r="AT176" s="278"/>
      <c r="AU176" s="278"/>
    </row>
    <row r="177" spans="1:47" x14ac:dyDescent="0.25">
      <c r="A177" s="306" t="s">
        <v>580</v>
      </c>
      <c r="B177" s="308" t="s">
        <v>807</v>
      </c>
      <c r="C177" s="308"/>
      <c r="D177" s="309">
        <v>0</v>
      </c>
      <c r="E177" s="309">
        <v>774</v>
      </c>
      <c r="F177" s="309">
        <v>774</v>
      </c>
      <c r="G177" s="308" t="s">
        <v>583</v>
      </c>
      <c r="H177" s="310">
        <v>1</v>
      </c>
      <c r="I177" s="311">
        <v>1.2919896640826871</v>
      </c>
      <c r="J177" s="311"/>
      <c r="K177" s="312">
        <v>20</v>
      </c>
      <c r="L177" s="372" t="str">
        <f t="shared" si="22"/>
        <v/>
      </c>
      <c r="M177" s="372" t="str">
        <f t="shared" si="19"/>
        <v/>
      </c>
      <c r="N177" s="330">
        <v>0.1</v>
      </c>
      <c r="O177" s="382">
        <f t="shared" ref="O177:O208" si="26">V177/K177</f>
        <v>0.1</v>
      </c>
      <c r="P177" s="331"/>
      <c r="Q177" s="396" t="str">
        <f t="shared" si="23"/>
        <v/>
      </c>
      <c r="R177" s="331"/>
      <c r="S177" s="387" t="str">
        <f t="shared" ref="S177:S195" si="27">IF(R177&gt;0,R177/K177,"")</f>
        <v/>
      </c>
      <c r="T177" s="388" t="str">
        <f t="shared" si="20"/>
        <v/>
      </c>
      <c r="U177" s="388" t="str">
        <f t="shared" si="21"/>
        <v/>
      </c>
      <c r="V177" s="342">
        <v>2</v>
      </c>
      <c r="W177" s="343">
        <v>18</v>
      </c>
      <c r="X177" s="343" t="s">
        <v>584</v>
      </c>
      <c r="Y177" s="349" t="s">
        <v>441</v>
      </c>
      <c r="Z177" s="343">
        <v>1</v>
      </c>
      <c r="AA177" s="343">
        <v>2</v>
      </c>
      <c r="AB177" s="343">
        <v>0</v>
      </c>
      <c r="AC177" s="343">
        <v>1</v>
      </c>
      <c r="AD177" s="343">
        <v>1</v>
      </c>
      <c r="AE177" s="343">
        <v>0</v>
      </c>
      <c r="AF177" s="343">
        <v>0</v>
      </c>
      <c r="AG177" s="343">
        <v>0</v>
      </c>
      <c r="AH177" s="343">
        <v>2</v>
      </c>
      <c r="AI177" s="343">
        <v>2</v>
      </c>
      <c r="AJ177" s="343">
        <v>1</v>
      </c>
      <c r="AK177" s="354">
        <v>10</v>
      </c>
      <c r="AL177" s="346" t="s">
        <v>647</v>
      </c>
      <c r="AM177" s="340" t="s">
        <v>600</v>
      </c>
      <c r="AN177" s="347" t="s">
        <v>588</v>
      </c>
      <c r="AO177" s="278"/>
      <c r="AP177" s="278"/>
      <c r="AQ177" s="278"/>
      <c r="AR177" s="278"/>
      <c r="AS177" s="278"/>
      <c r="AT177" s="278"/>
      <c r="AU177" s="278"/>
    </row>
    <row r="178" spans="1:47" x14ac:dyDescent="0.25">
      <c r="A178" s="306" t="s">
        <v>580</v>
      </c>
      <c r="B178" s="308" t="s">
        <v>808</v>
      </c>
      <c r="C178" s="308"/>
      <c r="D178" s="309">
        <v>0</v>
      </c>
      <c r="E178" s="309">
        <v>1550</v>
      </c>
      <c r="F178" s="309">
        <v>1550</v>
      </c>
      <c r="G178" s="308" t="s">
        <v>583</v>
      </c>
      <c r="H178" s="310">
        <v>1</v>
      </c>
      <c r="I178" s="311">
        <v>0.64516129032258063</v>
      </c>
      <c r="J178" s="311"/>
      <c r="K178" s="312">
        <v>40</v>
      </c>
      <c r="L178" s="372" t="str">
        <f t="shared" si="22"/>
        <v/>
      </c>
      <c r="M178" s="372" t="str">
        <f t="shared" si="19"/>
        <v/>
      </c>
      <c r="N178" s="330">
        <v>0.1</v>
      </c>
      <c r="O178" s="382">
        <f t="shared" si="26"/>
        <v>0.1</v>
      </c>
      <c r="P178" s="331"/>
      <c r="Q178" s="396" t="str">
        <f t="shared" si="23"/>
        <v/>
      </c>
      <c r="R178" s="331"/>
      <c r="S178" s="387" t="str">
        <f t="shared" si="27"/>
        <v/>
      </c>
      <c r="T178" s="388" t="str">
        <f t="shared" si="20"/>
        <v/>
      </c>
      <c r="U178" s="388" t="str">
        <f t="shared" si="21"/>
        <v/>
      </c>
      <c r="V178" s="342">
        <v>4</v>
      </c>
      <c r="W178" s="343">
        <v>36</v>
      </c>
      <c r="X178" s="343" t="s">
        <v>584</v>
      </c>
      <c r="Y178" s="349" t="s">
        <v>598</v>
      </c>
      <c r="Z178" s="343">
        <v>1</v>
      </c>
      <c r="AA178" s="343">
        <v>2</v>
      </c>
      <c r="AB178" s="343">
        <v>0</v>
      </c>
      <c r="AC178" s="343">
        <v>2</v>
      </c>
      <c r="AD178" s="343">
        <v>1</v>
      </c>
      <c r="AE178" s="343">
        <v>0</v>
      </c>
      <c r="AF178" s="343">
        <v>0</v>
      </c>
      <c r="AG178" s="343">
        <v>0</v>
      </c>
      <c r="AH178" s="343">
        <v>0</v>
      </c>
      <c r="AI178" s="343">
        <v>2</v>
      </c>
      <c r="AJ178" s="343">
        <v>2</v>
      </c>
      <c r="AK178" s="354">
        <v>10</v>
      </c>
      <c r="AL178" s="346" t="s">
        <v>647</v>
      </c>
      <c r="AM178" s="340" t="s">
        <v>600</v>
      </c>
      <c r="AN178" s="347" t="s">
        <v>588</v>
      </c>
      <c r="AO178" s="278"/>
      <c r="AP178" s="278"/>
      <c r="AQ178" s="278"/>
      <c r="AR178" s="278"/>
      <c r="AS178" s="278"/>
      <c r="AT178" s="278"/>
      <c r="AU178" s="278"/>
    </row>
    <row r="179" spans="1:47" x14ac:dyDescent="0.25">
      <c r="A179" s="306" t="s">
        <v>580</v>
      </c>
      <c r="B179" s="308" t="s">
        <v>809</v>
      </c>
      <c r="C179" s="308" t="s">
        <v>582</v>
      </c>
      <c r="D179" s="309">
        <v>0</v>
      </c>
      <c r="E179" s="309">
        <v>1407</v>
      </c>
      <c r="F179" s="309">
        <v>1407</v>
      </c>
      <c r="G179" s="308" t="s">
        <v>583</v>
      </c>
      <c r="H179" s="310">
        <v>2</v>
      </c>
      <c r="I179" s="311">
        <v>1.4214641080312722</v>
      </c>
      <c r="J179" s="311"/>
      <c r="K179" s="312">
        <v>20</v>
      </c>
      <c r="L179" s="372">
        <f t="shared" si="22"/>
        <v>20</v>
      </c>
      <c r="M179" s="372">
        <f t="shared" si="19"/>
        <v>20</v>
      </c>
      <c r="N179" s="330">
        <v>0.05</v>
      </c>
      <c r="O179" s="382">
        <f t="shared" si="26"/>
        <v>0.8</v>
      </c>
      <c r="P179" s="331">
        <v>8</v>
      </c>
      <c r="Q179" s="396">
        <f t="shared" si="23"/>
        <v>0.4</v>
      </c>
      <c r="R179" s="331">
        <v>8</v>
      </c>
      <c r="S179" s="387">
        <f t="shared" si="27"/>
        <v>0.4</v>
      </c>
      <c r="T179" s="388">
        <f t="shared" si="20"/>
        <v>16</v>
      </c>
      <c r="U179" s="388">
        <f t="shared" si="21"/>
        <v>16</v>
      </c>
      <c r="V179" s="342">
        <v>16</v>
      </c>
      <c r="W179" s="343">
        <v>4</v>
      </c>
      <c r="X179" s="343" t="s">
        <v>584</v>
      </c>
      <c r="Y179" s="349" t="s">
        <v>598</v>
      </c>
      <c r="Z179" s="343">
        <v>3</v>
      </c>
      <c r="AA179" s="343">
        <v>1</v>
      </c>
      <c r="AB179" s="343">
        <v>0</v>
      </c>
      <c r="AC179" s="343">
        <v>0</v>
      </c>
      <c r="AD179" s="343">
        <v>1</v>
      </c>
      <c r="AE179" s="343">
        <v>0</v>
      </c>
      <c r="AF179" s="343">
        <v>0</v>
      </c>
      <c r="AG179" s="343">
        <v>0</v>
      </c>
      <c r="AH179" s="343">
        <v>1</v>
      </c>
      <c r="AI179" s="343">
        <v>2</v>
      </c>
      <c r="AJ179" s="343">
        <v>2</v>
      </c>
      <c r="AK179" s="354">
        <v>10</v>
      </c>
      <c r="AL179" s="346" t="s">
        <v>630</v>
      </c>
      <c r="AM179" s="340" t="s">
        <v>600</v>
      </c>
      <c r="AN179" s="347" t="s">
        <v>588</v>
      </c>
      <c r="AO179" s="278"/>
      <c r="AP179" s="278"/>
      <c r="AQ179" s="278"/>
      <c r="AR179" s="278"/>
      <c r="AS179" s="278"/>
      <c r="AT179" s="278"/>
      <c r="AU179" s="278"/>
    </row>
    <row r="180" spans="1:47" x14ac:dyDescent="0.25">
      <c r="A180" s="306" t="s">
        <v>604</v>
      </c>
      <c r="B180" s="308" t="s">
        <v>810</v>
      </c>
      <c r="C180" s="308"/>
      <c r="D180" s="309">
        <v>24</v>
      </c>
      <c r="E180" s="309">
        <v>420</v>
      </c>
      <c r="F180" s="309">
        <v>396</v>
      </c>
      <c r="G180" s="308" t="s">
        <v>583</v>
      </c>
      <c r="H180" s="310">
        <v>1</v>
      </c>
      <c r="I180" s="311">
        <v>3</v>
      </c>
      <c r="J180" s="311"/>
      <c r="K180" s="312">
        <v>80</v>
      </c>
      <c r="L180" s="372" t="str">
        <f t="shared" si="22"/>
        <v/>
      </c>
      <c r="M180" s="372" t="str">
        <f t="shared" si="19"/>
        <v/>
      </c>
      <c r="N180" s="331"/>
      <c r="O180" s="382">
        <f t="shared" si="26"/>
        <v>0.2</v>
      </c>
      <c r="P180" s="331"/>
      <c r="Q180" s="396" t="str">
        <f t="shared" si="23"/>
        <v/>
      </c>
      <c r="R180" s="331"/>
      <c r="S180" s="387" t="str">
        <f t="shared" si="27"/>
        <v/>
      </c>
      <c r="T180" s="388" t="str">
        <f t="shared" si="20"/>
        <v/>
      </c>
      <c r="U180" s="388" t="str">
        <f t="shared" si="21"/>
        <v/>
      </c>
      <c r="V180" s="342">
        <v>16</v>
      </c>
      <c r="W180" s="343"/>
      <c r="X180" s="343" t="s">
        <v>584</v>
      </c>
      <c r="Y180" s="343"/>
      <c r="Z180" s="343">
        <v>3</v>
      </c>
      <c r="AA180" s="343">
        <v>1</v>
      </c>
      <c r="AB180" s="343">
        <v>0</v>
      </c>
      <c r="AC180" s="343">
        <v>0</v>
      </c>
      <c r="AD180" s="343">
        <v>2</v>
      </c>
      <c r="AE180" s="343">
        <v>0</v>
      </c>
      <c r="AF180" s="343">
        <v>0</v>
      </c>
      <c r="AG180" s="343">
        <v>0</v>
      </c>
      <c r="AH180" s="343">
        <v>1</v>
      </c>
      <c r="AI180" s="343">
        <v>2</v>
      </c>
      <c r="AJ180" s="343">
        <v>1</v>
      </c>
      <c r="AK180" s="354">
        <v>10</v>
      </c>
      <c r="AL180" s="343"/>
      <c r="AM180" s="340" t="s">
        <v>777</v>
      </c>
      <c r="AN180" s="347"/>
      <c r="AO180" s="278"/>
      <c r="AP180" s="278"/>
      <c r="AQ180" s="278"/>
      <c r="AR180" s="278"/>
      <c r="AS180" s="278"/>
      <c r="AT180" s="284"/>
      <c r="AU180" s="285"/>
    </row>
    <row r="181" spans="1:47" x14ac:dyDescent="0.25">
      <c r="A181" s="306" t="s">
        <v>604</v>
      </c>
      <c r="B181" s="308" t="s">
        <v>811</v>
      </c>
      <c r="C181" s="308"/>
      <c r="D181" s="309">
        <v>0</v>
      </c>
      <c r="E181" s="309">
        <v>3710</v>
      </c>
      <c r="F181" s="309">
        <v>3710</v>
      </c>
      <c r="G181" s="308" t="s">
        <v>583</v>
      </c>
      <c r="H181" s="310">
        <v>1</v>
      </c>
      <c r="I181" s="311">
        <v>0</v>
      </c>
      <c r="J181" s="311"/>
      <c r="K181" s="312">
        <v>100</v>
      </c>
      <c r="L181" s="372" t="str">
        <f t="shared" si="22"/>
        <v/>
      </c>
      <c r="M181" s="372" t="str">
        <f t="shared" si="19"/>
        <v/>
      </c>
      <c r="N181" s="331"/>
      <c r="O181" s="382">
        <f t="shared" si="26"/>
        <v>0.3</v>
      </c>
      <c r="P181" s="331"/>
      <c r="Q181" s="396" t="str">
        <f t="shared" si="23"/>
        <v/>
      </c>
      <c r="R181" s="331"/>
      <c r="S181" s="387" t="str">
        <f t="shared" si="27"/>
        <v/>
      </c>
      <c r="T181" s="388" t="str">
        <f t="shared" si="20"/>
        <v/>
      </c>
      <c r="U181" s="388" t="str">
        <f t="shared" si="21"/>
        <v/>
      </c>
      <c r="V181" s="342">
        <v>30</v>
      </c>
      <c r="W181" s="343"/>
      <c r="X181" s="343" t="s">
        <v>584</v>
      </c>
      <c r="Y181" s="343"/>
      <c r="Z181" s="343">
        <v>4</v>
      </c>
      <c r="AA181" s="343">
        <v>1</v>
      </c>
      <c r="AB181" s="343">
        <v>0</v>
      </c>
      <c r="AC181" s="343">
        <v>0</v>
      </c>
      <c r="AD181" s="343">
        <v>0</v>
      </c>
      <c r="AE181" s="343">
        <v>0</v>
      </c>
      <c r="AF181" s="343">
        <v>0</v>
      </c>
      <c r="AG181" s="343">
        <v>0</v>
      </c>
      <c r="AH181" s="343">
        <v>2</v>
      </c>
      <c r="AI181" s="343">
        <v>2</v>
      </c>
      <c r="AJ181" s="343">
        <v>1</v>
      </c>
      <c r="AK181" s="354">
        <v>10</v>
      </c>
      <c r="AL181" s="343"/>
      <c r="AM181" s="340" t="s">
        <v>777</v>
      </c>
      <c r="AN181" s="347"/>
      <c r="AO181" s="278"/>
      <c r="AP181" s="278"/>
      <c r="AQ181" s="278"/>
      <c r="AR181" s="278"/>
      <c r="AS181" s="278"/>
      <c r="AT181" s="284"/>
      <c r="AU181" s="285"/>
    </row>
    <row r="182" spans="1:47" x14ac:dyDescent="0.25">
      <c r="A182" s="306" t="s">
        <v>604</v>
      </c>
      <c r="B182" s="308" t="s">
        <v>812</v>
      </c>
      <c r="C182" s="308"/>
      <c r="D182" s="309">
        <v>0</v>
      </c>
      <c r="E182" s="309">
        <v>2300</v>
      </c>
      <c r="F182" s="309">
        <v>2300</v>
      </c>
      <c r="G182" s="308" t="s">
        <v>583</v>
      </c>
      <c r="H182" s="310">
        <v>7</v>
      </c>
      <c r="I182" s="311">
        <v>3</v>
      </c>
      <c r="J182" s="311"/>
      <c r="K182" s="312">
        <v>50</v>
      </c>
      <c r="L182" s="372" t="str">
        <f t="shared" si="22"/>
        <v/>
      </c>
      <c r="M182" s="372" t="str">
        <f t="shared" si="19"/>
        <v/>
      </c>
      <c r="N182" s="331"/>
      <c r="O182" s="382">
        <f t="shared" si="26"/>
        <v>0.08</v>
      </c>
      <c r="P182" s="331"/>
      <c r="Q182" s="396" t="str">
        <f t="shared" si="23"/>
        <v/>
      </c>
      <c r="R182" s="331"/>
      <c r="S182" s="387" t="str">
        <f t="shared" si="27"/>
        <v/>
      </c>
      <c r="T182" s="388" t="str">
        <f t="shared" si="20"/>
        <v/>
      </c>
      <c r="U182" s="388" t="str">
        <f t="shared" si="21"/>
        <v/>
      </c>
      <c r="V182" s="342">
        <v>4</v>
      </c>
      <c r="W182" s="343"/>
      <c r="X182" s="343"/>
      <c r="Y182" s="343"/>
      <c r="Z182" s="343">
        <v>1</v>
      </c>
      <c r="AA182" s="343">
        <v>2</v>
      </c>
      <c r="AB182" s="343">
        <v>0</v>
      </c>
      <c r="AC182" s="343">
        <v>1</v>
      </c>
      <c r="AD182" s="343">
        <v>2</v>
      </c>
      <c r="AE182" s="343">
        <v>0</v>
      </c>
      <c r="AF182" s="343">
        <v>0</v>
      </c>
      <c r="AG182" s="343">
        <v>0</v>
      </c>
      <c r="AH182" s="343">
        <v>0</v>
      </c>
      <c r="AI182" s="343">
        <v>2</v>
      </c>
      <c r="AJ182" s="343">
        <v>2</v>
      </c>
      <c r="AK182" s="354">
        <v>10</v>
      </c>
      <c r="AL182" s="343"/>
      <c r="AM182" s="340" t="s">
        <v>777</v>
      </c>
      <c r="AN182" s="347"/>
      <c r="AO182" s="278"/>
      <c r="AP182" s="278"/>
      <c r="AQ182" s="278"/>
      <c r="AR182" s="278"/>
      <c r="AS182" s="278"/>
      <c r="AT182" s="284"/>
      <c r="AU182" s="285"/>
    </row>
    <row r="183" spans="1:47" x14ac:dyDescent="0.25">
      <c r="A183" s="306" t="s">
        <v>604</v>
      </c>
      <c r="B183" s="308" t="s">
        <v>813</v>
      </c>
      <c r="C183" s="308"/>
      <c r="D183" s="309">
        <v>31</v>
      </c>
      <c r="E183" s="309">
        <v>2601</v>
      </c>
      <c r="F183" s="309">
        <v>2570</v>
      </c>
      <c r="G183" s="308" t="s">
        <v>583</v>
      </c>
      <c r="H183" s="310">
        <v>12</v>
      </c>
      <c r="I183" s="311">
        <v>5</v>
      </c>
      <c r="J183" s="311"/>
      <c r="K183" s="312">
        <v>50</v>
      </c>
      <c r="L183" s="372" t="str">
        <f t="shared" si="22"/>
        <v/>
      </c>
      <c r="M183" s="372" t="str">
        <f t="shared" si="19"/>
        <v/>
      </c>
      <c r="N183" s="331"/>
      <c r="O183" s="382">
        <f t="shared" si="26"/>
        <v>0.1</v>
      </c>
      <c r="P183" s="331"/>
      <c r="Q183" s="396" t="str">
        <f t="shared" si="23"/>
        <v/>
      </c>
      <c r="R183" s="331"/>
      <c r="S183" s="387" t="str">
        <f t="shared" si="27"/>
        <v/>
      </c>
      <c r="T183" s="388" t="str">
        <f t="shared" si="20"/>
        <v/>
      </c>
      <c r="U183" s="388" t="str">
        <f t="shared" si="21"/>
        <v/>
      </c>
      <c r="V183" s="342">
        <v>5</v>
      </c>
      <c r="W183" s="343"/>
      <c r="X183" s="343"/>
      <c r="Y183" s="343"/>
      <c r="Z183" s="343">
        <v>1</v>
      </c>
      <c r="AA183" s="343">
        <v>1</v>
      </c>
      <c r="AB183" s="343">
        <v>0</v>
      </c>
      <c r="AC183" s="343">
        <v>0</v>
      </c>
      <c r="AD183" s="343">
        <v>3</v>
      </c>
      <c r="AE183" s="343">
        <v>0</v>
      </c>
      <c r="AF183" s="343">
        <v>0</v>
      </c>
      <c r="AG183" s="343">
        <v>0</v>
      </c>
      <c r="AH183" s="343">
        <v>1</v>
      </c>
      <c r="AI183" s="343">
        <v>2</v>
      </c>
      <c r="AJ183" s="343">
        <v>2</v>
      </c>
      <c r="AK183" s="354">
        <v>10</v>
      </c>
      <c r="AL183" s="343"/>
      <c r="AM183" s="340" t="s">
        <v>777</v>
      </c>
      <c r="AN183" s="347"/>
      <c r="AO183" s="278"/>
      <c r="AP183" s="278"/>
      <c r="AQ183" s="278"/>
      <c r="AR183" s="278"/>
      <c r="AS183" s="278"/>
      <c r="AT183" s="284"/>
      <c r="AU183" s="285"/>
    </row>
    <row r="184" spans="1:47" x14ac:dyDescent="0.25">
      <c r="A184" s="306" t="s">
        <v>604</v>
      </c>
      <c r="B184" s="308" t="s">
        <v>814</v>
      </c>
      <c r="C184" s="308"/>
      <c r="D184" s="309">
        <v>0</v>
      </c>
      <c r="E184" s="309">
        <v>2455</v>
      </c>
      <c r="F184" s="309">
        <v>2455</v>
      </c>
      <c r="G184" s="308" t="s">
        <v>583</v>
      </c>
      <c r="H184" s="310">
        <v>14</v>
      </c>
      <c r="I184" s="311">
        <v>6</v>
      </c>
      <c r="J184" s="311"/>
      <c r="K184" s="312">
        <v>95</v>
      </c>
      <c r="L184" s="372" t="str">
        <f t="shared" si="22"/>
        <v/>
      </c>
      <c r="M184" s="372" t="str">
        <f t="shared" si="19"/>
        <v/>
      </c>
      <c r="N184" s="331"/>
      <c r="O184" s="382">
        <f t="shared" si="26"/>
        <v>4.2105263157894736E-2</v>
      </c>
      <c r="P184" s="331"/>
      <c r="Q184" s="396" t="str">
        <f t="shared" si="23"/>
        <v/>
      </c>
      <c r="R184" s="331"/>
      <c r="S184" s="387" t="str">
        <f t="shared" si="27"/>
        <v/>
      </c>
      <c r="T184" s="388" t="str">
        <f t="shared" si="20"/>
        <v/>
      </c>
      <c r="U184" s="388" t="str">
        <f t="shared" si="21"/>
        <v/>
      </c>
      <c r="V184" s="342">
        <v>4</v>
      </c>
      <c r="W184" s="343"/>
      <c r="X184" s="343"/>
      <c r="Y184" s="343"/>
      <c r="Z184" s="343">
        <v>1</v>
      </c>
      <c r="AA184" s="343">
        <v>1</v>
      </c>
      <c r="AB184" s="343">
        <v>0</v>
      </c>
      <c r="AC184" s="343">
        <v>0</v>
      </c>
      <c r="AD184" s="343">
        <v>3</v>
      </c>
      <c r="AE184" s="343">
        <v>0</v>
      </c>
      <c r="AF184" s="343">
        <v>0</v>
      </c>
      <c r="AG184" s="343">
        <v>0</v>
      </c>
      <c r="AH184" s="343">
        <v>1</v>
      </c>
      <c r="AI184" s="343">
        <v>2</v>
      </c>
      <c r="AJ184" s="343">
        <v>2</v>
      </c>
      <c r="AK184" s="354">
        <v>10</v>
      </c>
      <c r="AL184" s="343"/>
      <c r="AM184" s="340" t="s">
        <v>777</v>
      </c>
      <c r="AN184" s="347"/>
      <c r="AO184" s="278"/>
      <c r="AP184" s="278"/>
      <c r="AQ184" s="278"/>
      <c r="AR184" s="278"/>
      <c r="AS184" s="278"/>
      <c r="AT184" s="284"/>
      <c r="AU184" s="285"/>
    </row>
    <row r="185" spans="1:47" x14ac:dyDescent="0.25">
      <c r="A185" s="306" t="s">
        <v>604</v>
      </c>
      <c r="B185" s="308" t="s">
        <v>815</v>
      </c>
      <c r="C185" s="308"/>
      <c r="D185" s="309">
        <v>0</v>
      </c>
      <c r="E185" s="309">
        <v>4500</v>
      </c>
      <c r="F185" s="309">
        <v>4500</v>
      </c>
      <c r="G185" s="308" t="s">
        <v>583</v>
      </c>
      <c r="H185" s="310">
        <v>10</v>
      </c>
      <c r="I185" s="311">
        <v>2</v>
      </c>
      <c r="J185" s="311"/>
      <c r="K185" s="312">
        <v>100</v>
      </c>
      <c r="L185" s="372" t="str">
        <f t="shared" si="22"/>
        <v/>
      </c>
      <c r="M185" s="372" t="str">
        <f t="shared" si="19"/>
        <v/>
      </c>
      <c r="N185" s="331"/>
      <c r="O185" s="382">
        <f t="shared" si="26"/>
        <v>0.1</v>
      </c>
      <c r="P185" s="331"/>
      <c r="Q185" s="396" t="str">
        <f t="shared" si="23"/>
        <v/>
      </c>
      <c r="R185" s="331"/>
      <c r="S185" s="387" t="str">
        <f t="shared" si="27"/>
        <v/>
      </c>
      <c r="T185" s="388" t="str">
        <f t="shared" si="20"/>
        <v/>
      </c>
      <c r="U185" s="388" t="str">
        <f t="shared" si="21"/>
        <v/>
      </c>
      <c r="V185" s="342">
        <v>10</v>
      </c>
      <c r="W185" s="343"/>
      <c r="X185" s="343"/>
      <c r="Y185" s="343"/>
      <c r="Z185" s="343">
        <v>2</v>
      </c>
      <c r="AA185" s="343">
        <v>1</v>
      </c>
      <c r="AB185" s="343">
        <v>0</v>
      </c>
      <c r="AC185" s="343">
        <v>0</v>
      </c>
      <c r="AD185" s="343">
        <v>2</v>
      </c>
      <c r="AE185" s="343">
        <v>0</v>
      </c>
      <c r="AF185" s="343">
        <v>0</v>
      </c>
      <c r="AG185" s="343">
        <v>0</v>
      </c>
      <c r="AH185" s="343">
        <v>1</v>
      </c>
      <c r="AI185" s="343">
        <v>2</v>
      </c>
      <c r="AJ185" s="343">
        <v>2</v>
      </c>
      <c r="AK185" s="354">
        <v>10</v>
      </c>
      <c r="AL185" s="343"/>
      <c r="AM185" s="340" t="s">
        <v>777</v>
      </c>
      <c r="AN185" s="347"/>
      <c r="AO185" s="278"/>
      <c r="AP185" s="278"/>
      <c r="AQ185" s="278"/>
      <c r="AR185" s="278"/>
      <c r="AS185" s="278"/>
      <c r="AT185" s="284"/>
      <c r="AU185" s="285"/>
    </row>
    <row r="186" spans="1:47" x14ac:dyDescent="0.25">
      <c r="A186" s="306" t="s">
        <v>604</v>
      </c>
      <c r="B186" s="308" t="s">
        <v>816</v>
      </c>
      <c r="C186" s="308"/>
      <c r="D186" s="309">
        <v>400</v>
      </c>
      <c r="E186" s="309">
        <v>1910</v>
      </c>
      <c r="F186" s="309">
        <v>1510</v>
      </c>
      <c r="G186" s="308" t="s">
        <v>583</v>
      </c>
      <c r="H186" s="310">
        <v>10</v>
      </c>
      <c r="I186" s="311">
        <v>7</v>
      </c>
      <c r="J186" s="311"/>
      <c r="K186" s="312">
        <v>100</v>
      </c>
      <c r="L186" s="372" t="str">
        <f t="shared" si="22"/>
        <v/>
      </c>
      <c r="M186" s="372" t="str">
        <f t="shared" si="19"/>
        <v/>
      </c>
      <c r="N186" s="331"/>
      <c r="O186" s="382">
        <f t="shared" si="26"/>
        <v>0.1</v>
      </c>
      <c r="P186" s="331"/>
      <c r="Q186" s="396" t="str">
        <f t="shared" si="23"/>
        <v/>
      </c>
      <c r="R186" s="331"/>
      <c r="S186" s="387" t="str">
        <f t="shared" si="27"/>
        <v/>
      </c>
      <c r="T186" s="388" t="str">
        <f t="shared" si="20"/>
        <v/>
      </c>
      <c r="U186" s="388" t="str">
        <f t="shared" si="21"/>
        <v/>
      </c>
      <c r="V186" s="342">
        <v>10</v>
      </c>
      <c r="W186" s="343"/>
      <c r="X186" s="343"/>
      <c r="Y186" s="343"/>
      <c r="Z186" s="343">
        <v>2</v>
      </c>
      <c r="AA186" s="343">
        <v>1</v>
      </c>
      <c r="AB186" s="343">
        <v>0</v>
      </c>
      <c r="AC186" s="343">
        <v>0</v>
      </c>
      <c r="AD186" s="343">
        <v>3</v>
      </c>
      <c r="AE186" s="343">
        <v>0</v>
      </c>
      <c r="AF186" s="343">
        <v>0</v>
      </c>
      <c r="AG186" s="343">
        <v>0</v>
      </c>
      <c r="AH186" s="343">
        <v>0</v>
      </c>
      <c r="AI186" s="343">
        <v>2</v>
      </c>
      <c r="AJ186" s="343">
        <v>2</v>
      </c>
      <c r="AK186" s="354">
        <v>10</v>
      </c>
      <c r="AL186" s="343"/>
      <c r="AM186" s="340" t="s">
        <v>777</v>
      </c>
      <c r="AN186" s="347"/>
      <c r="AO186" s="278"/>
      <c r="AP186" s="278"/>
      <c r="AQ186" s="278"/>
      <c r="AR186" s="278"/>
      <c r="AS186" s="278"/>
      <c r="AT186" s="284"/>
      <c r="AU186" s="285"/>
    </row>
    <row r="187" spans="1:47" x14ac:dyDescent="0.25">
      <c r="A187" s="306" t="s">
        <v>604</v>
      </c>
      <c r="B187" s="308" t="s">
        <v>817</v>
      </c>
      <c r="C187" s="308"/>
      <c r="D187" s="309">
        <v>11</v>
      </c>
      <c r="E187" s="309">
        <v>8272</v>
      </c>
      <c r="F187" s="309">
        <v>8261</v>
      </c>
      <c r="G187" s="308" t="s">
        <v>583</v>
      </c>
      <c r="H187" s="310">
        <v>8</v>
      </c>
      <c r="I187" s="311">
        <v>1</v>
      </c>
      <c r="J187" s="311"/>
      <c r="K187" s="312">
        <v>100</v>
      </c>
      <c r="L187" s="372" t="str">
        <f t="shared" si="22"/>
        <v/>
      </c>
      <c r="M187" s="372" t="str">
        <f t="shared" si="19"/>
        <v/>
      </c>
      <c r="N187" s="331"/>
      <c r="O187" s="382">
        <f t="shared" si="26"/>
        <v>0.15</v>
      </c>
      <c r="P187" s="331"/>
      <c r="Q187" s="396" t="str">
        <f t="shared" si="23"/>
        <v/>
      </c>
      <c r="R187" s="331"/>
      <c r="S187" s="387" t="str">
        <f t="shared" si="27"/>
        <v/>
      </c>
      <c r="T187" s="388" t="str">
        <f t="shared" si="20"/>
        <v/>
      </c>
      <c r="U187" s="388" t="str">
        <f t="shared" si="21"/>
        <v/>
      </c>
      <c r="V187" s="342">
        <v>15</v>
      </c>
      <c r="W187" s="343"/>
      <c r="X187" s="343" t="s">
        <v>584</v>
      </c>
      <c r="Y187" s="343"/>
      <c r="Z187" s="343">
        <v>3</v>
      </c>
      <c r="AA187" s="343">
        <v>1</v>
      </c>
      <c r="AB187" s="343">
        <v>0</v>
      </c>
      <c r="AC187" s="343">
        <v>0</v>
      </c>
      <c r="AD187" s="343">
        <v>1</v>
      </c>
      <c r="AE187" s="343">
        <v>0</v>
      </c>
      <c r="AF187" s="343">
        <v>0</v>
      </c>
      <c r="AG187" s="343">
        <v>0</v>
      </c>
      <c r="AH187" s="343">
        <v>2</v>
      </c>
      <c r="AI187" s="343">
        <v>2</v>
      </c>
      <c r="AJ187" s="343">
        <v>1</v>
      </c>
      <c r="AK187" s="354">
        <v>10</v>
      </c>
      <c r="AL187" s="343"/>
      <c r="AM187" s="340" t="s">
        <v>777</v>
      </c>
      <c r="AN187" s="347"/>
      <c r="AO187" s="278"/>
      <c r="AP187" s="278"/>
      <c r="AQ187" s="278"/>
      <c r="AR187" s="278"/>
      <c r="AS187" s="278"/>
      <c r="AT187" s="284"/>
      <c r="AU187" s="285"/>
    </row>
    <row r="188" spans="1:47" x14ac:dyDescent="0.25">
      <c r="A188" s="306" t="s">
        <v>604</v>
      </c>
      <c r="B188" s="308" t="s">
        <v>818</v>
      </c>
      <c r="C188" s="308"/>
      <c r="D188" s="309">
        <v>3568</v>
      </c>
      <c r="E188" s="309">
        <v>15535</v>
      </c>
      <c r="F188" s="309">
        <v>11967</v>
      </c>
      <c r="G188" s="308" t="s">
        <v>583</v>
      </c>
      <c r="H188" s="310">
        <v>12</v>
      </c>
      <c r="I188" s="311">
        <v>1</v>
      </c>
      <c r="J188" s="311"/>
      <c r="K188" s="312">
        <v>60</v>
      </c>
      <c r="L188" s="372" t="str">
        <f t="shared" si="22"/>
        <v/>
      </c>
      <c r="M188" s="372" t="str">
        <f t="shared" si="19"/>
        <v/>
      </c>
      <c r="N188" s="331"/>
      <c r="O188" s="382">
        <f t="shared" si="26"/>
        <v>0.1</v>
      </c>
      <c r="P188" s="331"/>
      <c r="Q188" s="396" t="str">
        <f t="shared" si="23"/>
        <v/>
      </c>
      <c r="R188" s="331"/>
      <c r="S188" s="387" t="str">
        <f t="shared" si="27"/>
        <v/>
      </c>
      <c r="T188" s="388" t="str">
        <f t="shared" si="20"/>
        <v/>
      </c>
      <c r="U188" s="388" t="str">
        <f t="shared" si="21"/>
        <v/>
      </c>
      <c r="V188" s="342">
        <v>6</v>
      </c>
      <c r="W188" s="343"/>
      <c r="X188" s="343"/>
      <c r="Y188" s="343"/>
      <c r="Z188" s="343">
        <v>2</v>
      </c>
      <c r="AA188" s="343">
        <v>2</v>
      </c>
      <c r="AB188" s="343">
        <v>0</v>
      </c>
      <c r="AC188" s="343">
        <v>1</v>
      </c>
      <c r="AD188" s="343">
        <v>1</v>
      </c>
      <c r="AE188" s="343">
        <v>0</v>
      </c>
      <c r="AF188" s="343">
        <v>0</v>
      </c>
      <c r="AG188" s="343">
        <v>0</v>
      </c>
      <c r="AH188" s="343">
        <v>0</v>
      </c>
      <c r="AI188" s="343">
        <v>2</v>
      </c>
      <c r="AJ188" s="343">
        <v>2</v>
      </c>
      <c r="AK188" s="354">
        <v>10</v>
      </c>
      <c r="AL188" s="343"/>
      <c r="AM188" s="340" t="s">
        <v>777</v>
      </c>
      <c r="AN188" s="347"/>
      <c r="AO188" s="278"/>
      <c r="AP188" s="278"/>
      <c r="AQ188" s="278"/>
      <c r="AR188" s="278"/>
      <c r="AS188" s="278"/>
      <c r="AT188" s="284"/>
      <c r="AU188" s="285"/>
    </row>
    <row r="189" spans="1:47" x14ac:dyDescent="0.25">
      <c r="A189" s="306" t="s">
        <v>604</v>
      </c>
      <c r="B189" s="308" t="s">
        <v>819</v>
      </c>
      <c r="C189" s="308"/>
      <c r="D189" s="309">
        <v>0</v>
      </c>
      <c r="E189" s="309">
        <v>1000</v>
      </c>
      <c r="F189" s="309">
        <v>1000</v>
      </c>
      <c r="G189" s="308" t="s">
        <v>583</v>
      </c>
      <c r="H189" s="310">
        <v>4</v>
      </c>
      <c r="I189" s="311">
        <v>4</v>
      </c>
      <c r="J189" s="311"/>
      <c r="K189" s="312">
        <v>90</v>
      </c>
      <c r="L189" s="372" t="str">
        <f t="shared" si="22"/>
        <v/>
      </c>
      <c r="M189" s="372" t="str">
        <f t="shared" si="19"/>
        <v/>
      </c>
      <c r="N189" s="331"/>
      <c r="O189" s="382">
        <f t="shared" si="26"/>
        <v>7.7777777777777779E-2</v>
      </c>
      <c r="P189" s="331"/>
      <c r="Q189" s="396" t="str">
        <f t="shared" si="23"/>
        <v/>
      </c>
      <c r="R189" s="331"/>
      <c r="S189" s="387" t="str">
        <f t="shared" si="27"/>
        <v/>
      </c>
      <c r="T189" s="388" t="str">
        <f t="shared" si="20"/>
        <v/>
      </c>
      <c r="U189" s="388" t="str">
        <f t="shared" si="21"/>
        <v/>
      </c>
      <c r="V189" s="342">
        <v>7</v>
      </c>
      <c r="W189" s="343"/>
      <c r="X189" s="343"/>
      <c r="Y189" s="343"/>
      <c r="Z189" s="343">
        <v>2</v>
      </c>
      <c r="AA189" s="343">
        <v>1</v>
      </c>
      <c r="AB189" s="343">
        <v>0</v>
      </c>
      <c r="AC189" s="343">
        <v>0</v>
      </c>
      <c r="AD189" s="343">
        <v>2</v>
      </c>
      <c r="AE189" s="343">
        <v>0</v>
      </c>
      <c r="AF189" s="343">
        <v>0</v>
      </c>
      <c r="AG189" s="343">
        <v>0</v>
      </c>
      <c r="AH189" s="343">
        <v>1</v>
      </c>
      <c r="AI189" s="343">
        <v>2</v>
      </c>
      <c r="AJ189" s="343">
        <v>2</v>
      </c>
      <c r="AK189" s="354">
        <v>10</v>
      </c>
      <c r="AL189" s="343"/>
      <c r="AM189" s="340" t="s">
        <v>777</v>
      </c>
      <c r="AN189" s="347"/>
      <c r="AO189" s="278"/>
      <c r="AP189" s="278"/>
      <c r="AQ189" s="278"/>
      <c r="AR189" s="278"/>
      <c r="AS189" s="278"/>
      <c r="AT189" s="284"/>
      <c r="AU189" s="285"/>
    </row>
    <row r="190" spans="1:47" x14ac:dyDescent="0.25">
      <c r="A190" s="306" t="s">
        <v>608</v>
      </c>
      <c r="B190" s="308" t="s">
        <v>820</v>
      </c>
      <c r="C190" s="308"/>
      <c r="D190" s="309">
        <v>68</v>
      </c>
      <c r="E190" s="309">
        <v>2499</v>
      </c>
      <c r="F190" s="309">
        <v>2431</v>
      </c>
      <c r="G190" s="308" t="s">
        <v>583</v>
      </c>
      <c r="H190" s="310">
        <v>5</v>
      </c>
      <c r="I190" s="311">
        <v>2.0567667626491155</v>
      </c>
      <c r="J190" s="311"/>
      <c r="K190" s="312">
        <v>200</v>
      </c>
      <c r="L190" s="372" t="str">
        <f t="shared" si="22"/>
        <v/>
      </c>
      <c r="M190" s="372" t="str">
        <f t="shared" si="19"/>
        <v/>
      </c>
      <c r="N190" s="331"/>
      <c r="O190" s="382">
        <f t="shared" si="26"/>
        <v>0.06</v>
      </c>
      <c r="P190" s="331"/>
      <c r="Q190" s="396" t="str">
        <f t="shared" si="23"/>
        <v/>
      </c>
      <c r="R190" s="331"/>
      <c r="S190" s="387" t="str">
        <f t="shared" si="27"/>
        <v/>
      </c>
      <c r="T190" s="388" t="str">
        <f t="shared" si="20"/>
        <v/>
      </c>
      <c r="U190" s="388" t="str">
        <f t="shared" si="21"/>
        <v/>
      </c>
      <c r="V190" s="350">
        <v>12</v>
      </c>
      <c r="W190" s="344"/>
      <c r="X190" s="344"/>
      <c r="Y190" s="344"/>
      <c r="Z190" s="343">
        <v>3</v>
      </c>
      <c r="AA190" s="343">
        <v>2</v>
      </c>
      <c r="AB190" s="343">
        <v>0</v>
      </c>
      <c r="AC190" s="343">
        <v>2</v>
      </c>
      <c r="AD190" s="343">
        <v>0</v>
      </c>
      <c r="AE190" s="343">
        <v>0</v>
      </c>
      <c r="AF190" s="343">
        <v>0</v>
      </c>
      <c r="AG190" s="343">
        <v>0</v>
      </c>
      <c r="AH190" s="343">
        <v>1</v>
      </c>
      <c r="AI190" s="343">
        <v>2</v>
      </c>
      <c r="AJ190" s="343">
        <v>0</v>
      </c>
      <c r="AK190" s="354">
        <v>10</v>
      </c>
      <c r="AL190" s="343"/>
      <c r="AM190" s="346" t="s">
        <v>610</v>
      </c>
      <c r="AN190" s="347"/>
      <c r="AO190" s="278"/>
      <c r="AP190" s="278"/>
      <c r="AQ190" s="278"/>
      <c r="AR190" s="278"/>
      <c r="AS190" s="278"/>
      <c r="AT190" s="284"/>
      <c r="AU190" s="285"/>
    </row>
    <row r="191" spans="1:47" x14ac:dyDescent="0.25">
      <c r="A191" s="306" t="s">
        <v>608</v>
      </c>
      <c r="B191" s="308" t="s">
        <v>821</v>
      </c>
      <c r="C191" s="308"/>
      <c r="D191" s="309">
        <v>0</v>
      </c>
      <c r="E191" s="309">
        <v>6100</v>
      </c>
      <c r="F191" s="309">
        <v>6100</v>
      </c>
      <c r="G191" s="308" t="s">
        <v>583</v>
      </c>
      <c r="H191" s="310">
        <v>3</v>
      </c>
      <c r="I191" s="311">
        <v>0</v>
      </c>
      <c r="J191" s="311"/>
      <c r="K191" s="312">
        <v>40</v>
      </c>
      <c r="L191" s="372" t="str">
        <f t="shared" si="22"/>
        <v/>
      </c>
      <c r="M191" s="372" t="str">
        <f t="shared" si="19"/>
        <v/>
      </c>
      <c r="N191" s="331"/>
      <c r="O191" s="382">
        <f t="shared" si="26"/>
        <v>0.14000000000000001</v>
      </c>
      <c r="P191" s="331"/>
      <c r="Q191" s="396" t="str">
        <f t="shared" si="23"/>
        <v/>
      </c>
      <c r="R191" s="331"/>
      <c r="S191" s="387" t="str">
        <f t="shared" si="27"/>
        <v/>
      </c>
      <c r="T191" s="388" t="str">
        <f t="shared" si="20"/>
        <v/>
      </c>
      <c r="U191" s="388" t="str">
        <f t="shared" si="21"/>
        <v/>
      </c>
      <c r="V191" s="350">
        <v>5.6000000000000005</v>
      </c>
      <c r="W191" s="344"/>
      <c r="X191" s="344" t="s">
        <v>584</v>
      </c>
      <c r="Y191" s="344"/>
      <c r="Z191" s="343">
        <v>2</v>
      </c>
      <c r="AA191" s="343">
        <v>2</v>
      </c>
      <c r="AB191" s="343">
        <v>0</v>
      </c>
      <c r="AC191" s="343">
        <v>1</v>
      </c>
      <c r="AD191" s="343">
        <v>0</v>
      </c>
      <c r="AE191" s="343">
        <v>1</v>
      </c>
      <c r="AF191" s="343">
        <v>0</v>
      </c>
      <c r="AG191" s="343">
        <v>0</v>
      </c>
      <c r="AH191" s="343">
        <v>1</v>
      </c>
      <c r="AI191" s="343">
        <v>2</v>
      </c>
      <c r="AJ191" s="343">
        <v>1</v>
      </c>
      <c r="AK191" s="354">
        <v>10</v>
      </c>
      <c r="AL191" s="343"/>
      <c r="AM191" s="346" t="s">
        <v>610</v>
      </c>
      <c r="AN191" s="347"/>
      <c r="AO191" s="278"/>
      <c r="AP191" s="278"/>
      <c r="AQ191" s="278"/>
      <c r="AR191" s="278"/>
      <c r="AS191" s="278"/>
      <c r="AT191" s="284"/>
      <c r="AU191" s="285"/>
    </row>
    <row r="192" spans="1:47" x14ac:dyDescent="0.25">
      <c r="A192" s="306" t="s">
        <v>608</v>
      </c>
      <c r="B192" s="308" t="s">
        <v>822</v>
      </c>
      <c r="C192" s="308"/>
      <c r="D192" s="309">
        <v>0</v>
      </c>
      <c r="E192" s="309">
        <v>4535</v>
      </c>
      <c r="F192" s="309">
        <v>4535</v>
      </c>
      <c r="G192" s="308" t="s">
        <v>583</v>
      </c>
      <c r="H192" s="310">
        <v>3</v>
      </c>
      <c r="I192" s="311">
        <v>1</v>
      </c>
      <c r="J192" s="311"/>
      <c r="K192" s="312">
        <v>44</v>
      </c>
      <c r="L192" s="372" t="str">
        <f t="shared" si="22"/>
        <v/>
      </c>
      <c r="M192" s="372" t="str">
        <f t="shared" si="19"/>
        <v/>
      </c>
      <c r="N192" s="331"/>
      <c r="O192" s="382">
        <f t="shared" si="26"/>
        <v>0.17</v>
      </c>
      <c r="P192" s="331"/>
      <c r="Q192" s="396" t="str">
        <f t="shared" si="23"/>
        <v/>
      </c>
      <c r="R192" s="331"/>
      <c r="S192" s="387" t="str">
        <f t="shared" si="27"/>
        <v/>
      </c>
      <c r="T192" s="388" t="str">
        <f t="shared" si="20"/>
        <v/>
      </c>
      <c r="U192" s="388" t="str">
        <f t="shared" si="21"/>
        <v/>
      </c>
      <c r="V192" s="350">
        <v>7.48</v>
      </c>
      <c r="W192" s="344"/>
      <c r="X192" s="344"/>
      <c r="Y192" s="344"/>
      <c r="Z192" s="343">
        <v>2</v>
      </c>
      <c r="AA192" s="343">
        <v>2</v>
      </c>
      <c r="AB192" s="343">
        <v>0</v>
      </c>
      <c r="AC192" s="343">
        <v>2</v>
      </c>
      <c r="AD192" s="343">
        <v>1</v>
      </c>
      <c r="AE192" s="343">
        <v>1</v>
      </c>
      <c r="AF192" s="343">
        <v>0</v>
      </c>
      <c r="AG192" s="343">
        <v>0</v>
      </c>
      <c r="AH192" s="343">
        <v>0</v>
      </c>
      <c r="AI192" s="343">
        <v>2</v>
      </c>
      <c r="AJ192" s="343">
        <v>0</v>
      </c>
      <c r="AK192" s="354">
        <v>10</v>
      </c>
      <c r="AL192" s="343"/>
      <c r="AM192" s="346" t="s">
        <v>610</v>
      </c>
      <c r="AN192" s="347"/>
      <c r="AO192" s="278"/>
      <c r="AP192" s="278"/>
      <c r="AQ192" s="278"/>
      <c r="AR192" s="278"/>
      <c r="AS192" s="278"/>
      <c r="AT192" s="284"/>
      <c r="AU192" s="285"/>
    </row>
    <row r="193" spans="1:47" x14ac:dyDescent="0.25">
      <c r="A193" s="306" t="s">
        <v>608</v>
      </c>
      <c r="B193" s="308" t="s">
        <v>823</v>
      </c>
      <c r="C193" s="308"/>
      <c r="D193" s="309">
        <v>53</v>
      </c>
      <c r="E193" s="309">
        <v>1027</v>
      </c>
      <c r="F193" s="309">
        <v>974</v>
      </c>
      <c r="G193" s="308" t="s">
        <v>583</v>
      </c>
      <c r="H193" s="310">
        <v>10</v>
      </c>
      <c r="I193" s="311">
        <v>10.266940451745381</v>
      </c>
      <c r="J193" s="311"/>
      <c r="K193" s="312">
        <v>205</v>
      </c>
      <c r="L193" s="372" t="str">
        <f t="shared" si="22"/>
        <v/>
      </c>
      <c r="M193" s="372" t="str">
        <f t="shared" si="19"/>
        <v/>
      </c>
      <c r="N193" s="331"/>
      <c r="O193" s="382">
        <f t="shared" si="26"/>
        <v>0.14000000000000001</v>
      </c>
      <c r="P193" s="331"/>
      <c r="Q193" s="396" t="str">
        <f t="shared" si="23"/>
        <v/>
      </c>
      <c r="R193" s="331"/>
      <c r="S193" s="387" t="str">
        <f t="shared" si="27"/>
        <v/>
      </c>
      <c r="T193" s="388" t="str">
        <f t="shared" si="20"/>
        <v/>
      </c>
      <c r="U193" s="388" t="str">
        <f t="shared" si="21"/>
        <v/>
      </c>
      <c r="V193" s="350">
        <v>28.700000000000003</v>
      </c>
      <c r="W193" s="344"/>
      <c r="X193" s="343"/>
      <c r="Y193" s="343"/>
      <c r="Z193" s="343">
        <v>4</v>
      </c>
      <c r="AA193" s="343">
        <v>2</v>
      </c>
      <c r="AB193" s="343">
        <v>0</v>
      </c>
      <c r="AC193" s="343">
        <v>2</v>
      </c>
      <c r="AD193" s="343">
        <v>0</v>
      </c>
      <c r="AE193" s="343">
        <v>0</v>
      </c>
      <c r="AF193" s="343">
        <v>0</v>
      </c>
      <c r="AG193" s="343">
        <v>0</v>
      </c>
      <c r="AH193" s="343">
        <v>0</v>
      </c>
      <c r="AI193" s="343">
        <v>2</v>
      </c>
      <c r="AJ193" s="343">
        <v>0</v>
      </c>
      <c r="AK193" s="354">
        <v>10</v>
      </c>
      <c r="AL193" s="343"/>
      <c r="AM193" s="346" t="s">
        <v>610</v>
      </c>
      <c r="AN193" s="347"/>
      <c r="AO193" s="278"/>
      <c r="AP193" s="278"/>
      <c r="AQ193" s="278"/>
      <c r="AR193" s="278"/>
      <c r="AS193" s="278"/>
      <c r="AT193" s="284"/>
      <c r="AU193" s="285"/>
    </row>
    <row r="194" spans="1:47" x14ac:dyDescent="0.25">
      <c r="A194" s="306" t="s">
        <v>608</v>
      </c>
      <c r="B194" s="308" t="s">
        <v>675</v>
      </c>
      <c r="C194" s="308"/>
      <c r="D194" s="309">
        <v>1744</v>
      </c>
      <c r="E194" s="309">
        <v>13870</v>
      </c>
      <c r="F194" s="309">
        <v>12126</v>
      </c>
      <c r="G194" s="308" t="s">
        <v>583</v>
      </c>
      <c r="H194" s="310">
        <v>5</v>
      </c>
      <c r="I194" s="311">
        <v>0</v>
      </c>
      <c r="J194" s="311"/>
      <c r="K194" s="312">
        <v>20</v>
      </c>
      <c r="L194" s="372" t="str">
        <f t="shared" si="22"/>
        <v/>
      </c>
      <c r="M194" s="372" t="str">
        <f t="shared" si="19"/>
        <v/>
      </c>
      <c r="N194" s="331"/>
      <c r="O194" s="382">
        <f t="shared" si="26"/>
        <v>0.23000000000000004</v>
      </c>
      <c r="P194" s="331"/>
      <c r="Q194" s="396" t="str">
        <f t="shared" si="23"/>
        <v/>
      </c>
      <c r="R194" s="331"/>
      <c r="S194" s="387" t="str">
        <f t="shared" si="27"/>
        <v/>
      </c>
      <c r="T194" s="388" t="str">
        <f t="shared" si="20"/>
        <v/>
      </c>
      <c r="U194" s="388" t="str">
        <f t="shared" si="21"/>
        <v/>
      </c>
      <c r="V194" s="350">
        <v>4.6000000000000005</v>
      </c>
      <c r="W194" s="344"/>
      <c r="X194" s="344" t="s">
        <v>584</v>
      </c>
      <c r="Y194" s="344"/>
      <c r="Z194" s="343">
        <v>1</v>
      </c>
      <c r="AA194" s="343">
        <v>2</v>
      </c>
      <c r="AB194" s="343">
        <v>0</v>
      </c>
      <c r="AC194" s="343">
        <v>1</v>
      </c>
      <c r="AD194" s="343">
        <v>0</v>
      </c>
      <c r="AE194" s="343">
        <v>0</v>
      </c>
      <c r="AF194" s="343">
        <v>0</v>
      </c>
      <c r="AG194" s="343">
        <v>0</v>
      </c>
      <c r="AH194" s="343">
        <v>2</v>
      </c>
      <c r="AI194" s="343">
        <v>2</v>
      </c>
      <c r="AJ194" s="343">
        <v>2</v>
      </c>
      <c r="AK194" s="354">
        <v>10</v>
      </c>
      <c r="AL194" s="343"/>
      <c r="AM194" s="346" t="s">
        <v>610</v>
      </c>
      <c r="AN194" s="347"/>
      <c r="AO194" s="278"/>
      <c r="AP194" s="278"/>
      <c r="AQ194" s="278"/>
      <c r="AR194" s="278"/>
      <c r="AS194" s="278"/>
      <c r="AT194" s="284"/>
      <c r="AU194" s="285"/>
    </row>
    <row r="195" spans="1:47" x14ac:dyDescent="0.25">
      <c r="A195" s="306" t="s">
        <v>580</v>
      </c>
      <c r="B195" s="308" t="s">
        <v>824</v>
      </c>
      <c r="C195" s="308"/>
      <c r="D195" s="309">
        <v>0</v>
      </c>
      <c r="E195" s="309">
        <v>5212</v>
      </c>
      <c r="F195" s="309">
        <v>5212</v>
      </c>
      <c r="G195" s="308" t="s">
        <v>583</v>
      </c>
      <c r="H195" s="310">
        <v>10</v>
      </c>
      <c r="I195" s="311">
        <v>1.918649270913277</v>
      </c>
      <c r="J195" s="311"/>
      <c r="K195" s="312">
        <v>100</v>
      </c>
      <c r="L195" s="372" t="str">
        <f t="shared" si="22"/>
        <v/>
      </c>
      <c r="M195" s="372" t="str">
        <f t="shared" si="19"/>
        <v/>
      </c>
      <c r="N195" s="330">
        <v>0.1</v>
      </c>
      <c r="O195" s="382">
        <f t="shared" si="26"/>
        <v>0.1</v>
      </c>
      <c r="P195" s="331"/>
      <c r="Q195" s="396" t="str">
        <f t="shared" si="23"/>
        <v/>
      </c>
      <c r="R195" s="331"/>
      <c r="S195" s="387" t="str">
        <f t="shared" si="27"/>
        <v/>
      </c>
      <c r="T195" s="388" t="str">
        <f t="shared" si="20"/>
        <v/>
      </c>
      <c r="U195" s="388" t="str">
        <f t="shared" si="21"/>
        <v/>
      </c>
      <c r="V195" s="342">
        <v>10</v>
      </c>
      <c r="W195" s="343">
        <v>90</v>
      </c>
      <c r="X195" s="343" t="s">
        <v>584</v>
      </c>
      <c r="Y195" s="349">
        <v>1</v>
      </c>
      <c r="Z195" s="343">
        <v>2</v>
      </c>
      <c r="AA195" s="343">
        <v>1</v>
      </c>
      <c r="AB195" s="343">
        <v>0</v>
      </c>
      <c r="AC195" s="343">
        <v>0</v>
      </c>
      <c r="AD195" s="343">
        <v>2</v>
      </c>
      <c r="AE195" s="343">
        <v>0</v>
      </c>
      <c r="AF195" s="343">
        <v>0</v>
      </c>
      <c r="AG195" s="343">
        <v>0</v>
      </c>
      <c r="AH195" s="343">
        <v>1</v>
      </c>
      <c r="AI195" s="343">
        <v>2</v>
      </c>
      <c r="AJ195" s="343">
        <v>1</v>
      </c>
      <c r="AK195" s="362">
        <v>9</v>
      </c>
      <c r="AL195" s="346" t="s">
        <v>651</v>
      </c>
      <c r="AM195" s="340" t="s">
        <v>777</v>
      </c>
      <c r="AN195" s="347"/>
      <c r="AO195" s="278"/>
      <c r="AP195" s="278"/>
      <c r="AQ195" s="278"/>
      <c r="AR195" s="278"/>
      <c r="AS195" s="278"/>
      <c r="AT195" s="278"/>
      <c r="AU195" s="278"/>
    </row>
    <row r="196" spans="1:47" x14ac:dyDescent="0.25">
      <c r="A196" s="306" t="s">
        <v>580</v>
      </c>
      <c r="B196" s="308" t="s">
        <v>825</v>
      </c>
      <c r="C196" s="308"/>
      <c r="D196" s="309">
        <v>20</v>
      </c>
      <c r="E196" s="309">
        <v>460</v>
      </c>
      <c r="F196" s="309">
        <v>440</v>
      </c>
      <c r="G196" s="308" t="s">
        <v>583</v>
      </c>
      <c r="H196" s="310">
        <v>0</v>
      </c>
      <c r="I196" s="311">
        <v>0</v>
      </c>
      <c r="J196" s="311"/>
      <c r="K196" s="312">
        <v>20</v>
      </c>
      <c r="L196" s="372" t="str">
        <f t="shared" si="22"/>
        <v/>
      </c>
      <c r="M196" s="372">
        <f t="shared" si="19"/>
        <v>20</v>
      </c>
      <c r="N196" s="330">
        <v>0.1</v>
      </c>
      <c r="O196" s="382">
        <f t="shared" si="26"/>
        <v>0.1</v>
      </c>
      <c r="P196" s="331"/>
      <c r="Q196" s="396" t="str">
        <f t="shared" si="23"/>
        <v/>
      </c>
      <c r="R196" s="331" t="s">
        <v>659</v>
      </c>
      <c r="S196" s="387"/>
      <c r="T196" s="388" t="str">
        <f t="shared" si="20"/>
        <v/>
      </c>
      <c r="U196" s="388">
        <f t="shared" si="21"/>
        <v>2</v>
      </c>
      <c r="V196" s="342">
        <v>2</v>
      </c>
      <c r="W196" s="343">
        <v>18</v>
      </c>
      <c r="X196" s="343" t="s">
        <v>584</v>
      </c>
      <c r="Y196" s="349" t="s">
        <v>594</v>
      </c>
      <c r="Z196" s="343">
        <v>1</v>
      </c>
      <c r="AA196" s="343">
        <v>1</v>
      </c>
      <c r="AB196" s="343">
        <v>0</v>
      </c>
      <c r="AC196" s="343">
        <v>1</v>
      </c>
      <c r="AD196" s="343">
        <v>0</v>
      </c>
      <c r="AE196" s="343">
        <v>0</v>
      </c>
      <c r="AF196" s="343">
        <v>0</v>
      </c>
      <c r="AG196" s="343">
        <v>0</v>
      </c>
      <c r="AH196" s="343">
        <v>2</v>
      </c>
      <c r="AI196" s="343">
        <v>2</v>
      </c>
      <c r="AJ196" s="343">
        <v>2</v>
      </c>
      <c r="AK196" s="362">
        <v>9</v>
      </c>
      <c r="AL196" s="346" t="s">
        <v>683</v>
      </c>
      <c r="AM196" s="340" t="s">
        <v>826</v>
      </c>
      <c r="AN196" s="347"/>
      <c r="AO196" s="278"/>
      <c r="AP196" s="278"/>
      <c r="AQ196" s="278"/>
      <c r="AR196" s="278"/>
      <c r="AS196" s="278"/>
      <c r="AT196" s="278"/>
      <c r="AU196" s="278"/>
    </row>
    <row r="197" spans="1:47" x14ac:dyDescent="0.25">
      <c r="A197" s="306" t="s">
        <v>580</v>
      </c>
      <c r="B197" s="308" t="s">
        <v>827</v>
      </c>
      <c r="C197" s="308" t="s">
        <v>582</v>
      </c>
      <c r="D197" s="309">
        <v>0</v>
      </c>
      <c r="E197" s="309">
        <v>800</v>
      </c>
      <c r="F197" s="309">
        <v>800</v>
      </c>
      <c r="G197" s="308" t="s">
        <v>583</v>
      </c>
      <c r="H197" s="310">
        <v>1</v>
      </c>
      <c r="I197" s="311">
        <v>1.25</v>
      </c>
      <c r="J197" s="311"/>
      <c r="K197" s="312">
        <v>18</v>
      </c>
      <c r="L197" s="372">
        <f t="shared" si="22"/>
        <v>18</v>
      </c>
      <c r="M197" s="372" t="str">
        <f t="shared" si="19"/>
        <v/>
      </c>
      <c r="N197" s="330">
        <v>0.21</v>
      </c>
      <c r="O197" s="382">
        <f t="shared" si="26"/>
        <v>0.22222222222222221</v>
      </c>
      <c r="P197" s="331">
        <v>3</v>
      </c>
      <c r="Q197" s="396">
        <f t="shared" si="23"/>
        <v>0.16666666666666666</v>
      </c>
      <c r="R197" s="331">
        <v>0</v>
      </c>
      <c r="S197" s="387" t="str">
        <f t="shared" ref="S197:S202" si="28">IF(R197&gt;0,R197/K197,"")</f>
        <v/>
      </c>
      <c r="T197" s="388">
        <f t="shared" si="20"/>
        <v>4</v>
      </c>
      <c r="U197" s="388" t="str">
        <f t="shared" si="21"/>
        <v/>
      </c>
      <c r="V197" s="342">
        <v>4</v>
      </c>
      <c r="W197" s="343">
        <v>14</v>
      </c>
      <c r="X197" s="343" t="s">
        <v>584</v>
      </c>
      <c r="Y197" s="349" t="s">
        <v>441</v>
      </c>
      <c r="Z197" s="343">
        <v>1</v>
      </c>
      <c r="AA197" s="343">
        <v>1</v>
      </c>
      <c r="AB197" s="343">
        <v>0</v>
      </c>
      <c r="AC197" s="343">
        <v>1</v>
      </c>
      <c r="AD197" s="343">
        <v>1</v>
      </c>
      <c r="AE197" s="343">
        <v>0</v>
      </c>
      <c r="AF197" s="343">
        <v>0</v>
      </c>
      <c r="AG197" s="343">
        <v>0</v>
      </c>
      <c r="AH197" s="343">
        <v>2</v>
      </c>
      <c r="AI197" s="343">
        <v>2</v>
      </c>
      <c r="AJ197" s="343">
        <v>1</v>
      </c>
      <c r="AK197" s="362">
        <v>9</v>
      </c>
      <c r="AL197" s="346" t="s">
        <v>683</v>
      </c>
      <c r="AM197" s="340" t="s">
        <v>777</v>
      </c>
      <c r="AN197" s="347"/>
      <c r="AO197" s="278"/>
      <c r="AP197" s="278"/>
      <c r="AQ197" s="278"/>
      <c r="AR197" s="278"/>
      <c r="AS197" s="278"/>
      <c r="AT197" s="278"/>
      <c r="AU197" s="278"/>
    </row>
    <row r="198" spans="1:47" x14ac:dyDescent="0.25">
      <c r="A198" s="306" t="s">
        <v>580</v>
      </c>
      <c r="B198" s="308" t="s">
        <v>828</v>
      </c>
      <c r="C198" s="308" t="s">
        <v>602</v>
      </c>
      <c r="D198" s="309">
        <v>0</v>
      </c>
      <c r="E198" s="309">
        <v>4967</v>
      </c>
      <c r="F198" s="309">
        <v>4967</v>
      </c>
      <c r="G198" s="308" t="s">
        <v>583</v>
      </c>
      <c r="H198" s="310">
        <v>5</v>
      </c>
      <c r="I198" s="311">
        <v>1.0066438494060801</v>
      </c>
      <c r="J198" s="311"/>
      <c r="K198" s="312">
        <v>80</v>
      </c>
      <c r="L198" s="372">
        <f t="shared" si="22"/>
        <v>80</v>
      </c>
      <c r="M198" s="372" t="str">
        <f t="shared" si="19"/>
        <v/>
      </c>
      <c r="N198" s="330">
        <v>0.1</v>
      </c>
      <c r="O198" s="382">
        <f t="shared" si="26"/>
        <v>0.1</v>
      </c>
      <c r="P198" s="331">
        <v>8</v>
      </c>
      <c r="Q198" s="396">
        <f t="shared" si="23"/>
        <v>0.1</v>
      </c>
      <c r="R198" s="331">
        <v>0</v>
      </c>
      <c r="S198" s="387" t="str">
        <f t="shared" si="28"/>
        <v/>
      </c>
      <c r="T198" s="388">
        <f t="shared" si="20"/>
        <v>8</v>
      </c>
      <c r="U198" s="388" t="str">
        <f t="shared" si="21"/>
        <v/>
      </c>
      <c r="V198" s="342">
        <v>8</v>
      </c>
      <c r="W198" s="343">
        <v>72</v>
      </c>
      <c r="X198" s="343" t="s">
        <v>584</v>
      </c>
      <c r="Y198" s="349" t="s">
        <v>441</v>
      </c>
      <c r="Z198" s="343">
        <v>2</v>
      </c>
      <c r="AA198" s="343">
        <v>1</v>
      </c>
      <c r="AB198" s="343">
        <v>0</v>
      </c>
      <c r="AC198" s="343">
        <v>1</v>
      </c>
      <c r="AD198" s="343">
        <v>1</v>
      </c>
      <c r="AE198" s="343">
        <v>0</v>
      </c>
      <c r="AF198" s="343">
        <v>0</v>
      </c>
      <c r="AG198" s="343">
        <v>0</v>
      </c>
      <c r="AH198" s="343">
        <v>1</v>
      </c>
      <c r="AI198" s="343">
        <v>2</v>
      </c>
      <c r="AJ198" s="343">
        <v>1</v>
      </c>
      <c r="AK198" s="362">
        <v>9</v>
      </c>
      <c r="AL198" s="346" t="s">
        <v>829</v>
      </c>
      <c r="AM198" s="340" t="s">
        <v>777</v>
      </c>
      <c r="AN198" s="347"/>
      <c r="AO198" s="278"/>
      <c r="AP198" s="278"/>
      <c r="AQ198" s="278"/>
      <c r="AR198" s="278"/>
      <c r="AS198" s="278"/>
      <c r="AT198" s="278"/>
      <c r="AU198" s="278"/>
    </row>
    <row r="199" spans="1:47" x14ac:dyDescent="0.25">
      <c r="A199" s="306" t="s">
        <v>580</v>
      </c>
      <c r="B199" s="308" t="s">
        <v>830</v>
      </c>
      <c r="C199" s="308"/>
      <c r="D199" s="309">
        <v>0</v>
      </c>
      <c r="E199" s="309">
        <v>5760</v>
      </c>
      <c r="F199" s="309">
        <v>5760</v>
      </c>
      <c r="G199" s="308" t="s">
        <v>583</v>
      </c>
      <c r="H199" s="310">
        <v>2</v>
      </c>
      <c r="I199" s="311">
        <v>0.34722222222222221</v>
      </c>
      <c r="J199" s="311"/>
      <c r="K199" s="312">
        <v>20</v>
      </c>
      <c r="L199" s="372" t="str">
        <f t="shared" si="22"/>
        <v/>
      </c>
      <c r="M199" s="372" t="str">
        <f t="shared" si="19"/>
        <v/>
      </c>
      <c r="N199" s="330">
        <v>0.1</v>
      </c>
      <c r="O199" s="382">
        <f t="shared" si="26"/>
        <v>0.1</v>
      </c>
      <c r="P199" s="331"/>
      <c r="Q199" s="396" t="str">
        <f t="shared" si="23"/>
        <v/>
      </c>
      <c r="R199" s="331"/>
      <c r="S199" s="387" t="str">
        <f t="shared" si="28"/>
        <v/>
      </c>
      <c r="T199" s="388" t="str">
        <f t="shared" si="20"/>
        <v/>
      </c>
      <c r="U199" s="388" t="str">
        <f t="shared" si="21"/>
        <v/>
      </c>
      <c r="V199" s="342">
        <v>2</v>
      </c>
      <c r="W199" s="343">
        <v>18</v>
      </c>
      <c r="X199" s="343" t="s">
        <v>584</v>
      </c>
      <c r="Y199" s="349" t="s">
        <v>702</v>
      </c>
      <c r="Z199" s="343">
        <v>1</v>
      </c>
      <c r="AA199" s="343">
        <v>2</v>
      </c>
      <c r="AB199" s="343">
        <v>0</v>
      </c>
      <c r="AC199" s="343">
        <v>1</v>
      </c>
      <c r="AD199" s="343">
        <v>0</v>
      </c>
      <c r="AE199" s="343">
        <v>0</v>
      </c>
      <c r="AF199" s="343">
        <v>0</v>
      </c>
      <c r="AG199" s="343">
        <v>0</v>
      </c>
      <c r="AH199" s="343">
        <v>1</v>
      </c>
      <c r="AI199" s="343">
        <v>2</v>
      </c>
      <c r="AJ199" s="343">
        <v>2</v>
      </c>
      <c r="AK199" s="362">
        <v>9</v>
      </c>
      <c r="AL199" s="346" t="s">
        <v>831</v>
      </c>
      <c r="AM199" s="340" t="s">
        <v>777</v>
      </c>
      <c r="AN199" s="347"/>
      <c r="AO199" s="278"/>
      <c r="AP199" s="278"/>
      <c r="AQ199" s="278"/>
      <c r="AR199" s="278"/>
      <c r="AS199" s="278"/>
      <c r="AT199" s="278"/>
      <c r="AU199" s="278"/>
    </row>
    <row r="200" spans="1:47" x14ac:dyDescent="0.25">
      <c r="A200" s="306" t="s">
        <v>580</v>
      </c>
      <c r="B200" s="308" t="s">
        <v>686</v>
      </c>
      <c r="C200" s="308"/>
      <c r="D200" s="309">
        <v>5277</v>
      </c>
      <c r="E200" s="309">
        <v>13880</v>
      </c>
      <c r="F200" s="309">
        <v>8603</v>
      </c>
      <c r="G200" s="308" t="s">
        <v>583</v>
      </c>
      <c r="H200" s="310">
        <v>4</v>
      </c>
      <c r="I200" s="311">
        <v>0.4649540857840288</v>
      </c>
      <c r="J200" s="311"/>
      <c r="K200" s="312">
        <v>100</v>
      </c>
      <c r="L200" s="372" t="str">
        <f t="shared" si="22"/>
        <v/>
      </c>
      <c r="M200" s="372" t="str">
        <f t="shared" si="19"/>
        <v/>
      </c>
      <c r="N200" s="330">
        <v>0.1</v>
      </c>
      <c r="O200" s="382">
        <f t="shared" si="26"/>
        <v>0.1</v>
      </c>
      <c r="P200" s="331"/>
      <c r="Q200" s="396" t="str">
        <f t="shared" si="23"/>
        <v/>
      </c>
      <c r="R200" s="331"/>
      <c r="S200" s="387" t="str">
        <f t="shared" si="28"/>
        <v/>
      </c>
      <c r="T200" s="388" t="str">
        <f t="shared" si="20"/>
        <v/>
      </c>
      <c r="U200" s="388" t="str">
        <f t="shared" si="21"/>
        <v/>
      </c>
      <c r="V200" s="342">
        <v>10</v>
      </c>
      <c r="W200" s="343">
        <v>90</v>
      </c>
      <c r="X200" s="343" t="s">
        <v>584</v>
      </c>
      <c r="Y200" s="349" t="s">
        <v>441</v>
      </c>
      <c r="Z200" s="343">
        <v>2</v>
      </c>
      <c r="AA200" s="343">
        <v>2</v>
      </c>
      <c r="AB200" s="343">
        <v>0</v>
      </c>
      <c r="AC200" s="343">
        <v>1</v>
      </c>
      <c r="AD200" s="343">
        <v>0</v>
      </c>
      <c r="AE200" s="343">
        <v>0</v>
      </c>
      <c r="AF200" s="343">
        <v>0</v>
      </c>
      <c r="AG200" s="343">
        <v>0</v>
      </c>
      <c r="AH200" s="343">
        <v>1</v>
      </c>
      <c r="AI200" s="343">
        <v>2</v>
      </c>
      <c r="AJ200" s="343">
        <v>1</v>
      </c>
      <c r="AK200" s="362">
        <v>9</v>
      </c>
      <c r="AL200" s="346" t="s">
        <v>687</v>
      </c>
      <c r="AM200" s="340" t="s">
        <v>777</v>
      </c>
      <c r="AN200" s="347"/>
      <c r="AO200" s="278"/>
      <c r="AP200" s="278"/>
      <c r="AQ200" s="278"/>
      <c r="AR200" s="278"/>
      <c r="AS200" s="278"/>
      <c r="AT200" s="278"/>
      <c r="AU200" s="278"/>
    </row>
    <row r="201" spans="1:47" x14ac:dyDescent="0.25">
      <c r="A201" s="306" t="s">
        <v>580</v>
      </c>
      <c r="B201" s="308" t="s">
        <v>832</v>
      </c>
      <c r="C201" s="308"/>
      <c r="D201" s="309">
        <v>0</v>
      </c>
      <c r="E201" s="309">
        <v>1584</v>
      </c>
      <c r="F201" s="309">
        <v>1584</v>
      </c>
      <c r="G201" s="308" t="s">
        <v>583</v>
      </c>
      <c r="H201" s="310">
        <v>4</v>
      </c>
      <c r="I201" s="311">
        <v>2.5252525252525255</v>
      </c>
      <c r="J201" s="311"/>
      <c r="K201" s="312">
        <v>25</v>
      </c>
      <c r="L201" s="372" t="str">
        <f t="shared" si="22"/>
        <v/>
      </c>
      <c r="M201" s="372" t="str">
        <f t="shared" si="19"/>
        <v/>
      </c>
      <c r="N201" s="330">
        <v>0.1</v>
      </c>
      <c r="O201" s="382">
        <f t="shared" si="26"/>
        <v>0.12</v>
      </c>
      <c r="P201" s="331"/>
      <c r="Q201" s="396" t="str">
        <f t="shared" si="23"/>
        <v/>
      </c>
      <c r="R201" s="331"/>
      <c r="S201" s="387" t="str">
        <f t="shared" si="28"/>
        <v/>
      </c>
      <c r="T201" s="388" t="str">
        <f t="shared" si="20"/>
        <v/>
      </c>
      <c r="U201" s="388" t="str">
        <f t="shared" si="21"/>
        <v/>
      </c>
      <c r="V201" s="342">
        <v>3</v>
      </c>
      <c r="W201" s="343">
        <v>22</v>
      </c>
      <c r="X201" s="343" t="s">
        <v>584</v>
      </c>
      <c r="Y201" s="349">
        <v>1</v>
      </c>
      <c r="Z201" s="343">
        <v>1</v>
      </c>
      <c r="AA201" s="343">
        <v>2</v>
      </c>
      <c r="AB201" s="343">
        <v>0</v>
      </c>
      <c r="AC201" s="343">
        <v>1</v>
      </c>
      <c r="AD201" s="343">
        <v>2</v>
      </c>
      <c r="AE201" s="343">
        <v>0</v>
      </c>
      <c r="AF201" s="343">
        <v>0</v>
      </c>
      <c r="AG201" s="343">
        <v>0</v>
      </c>
      <c r="AH201" s="343">
        <v>0</v>
      </c>
      <c r="AI201" s="343">
        <v>2</v>
      </c>
      <c r="AJ201" s="343">
        <v>1</v>
      </c>
      <c r="AK201" s="362">
        <v>9</v>
      </c>
      <c r="AL201" s="346" t="s">
        <v>647</v>
      </c>
      <c r="AM201" s="340" t="s">
        <v>777</v>
      </c>
      <c r="AN201" s="347"/>
      <c r="AO201" s="278"/>
      <c r="AP201" s="278"/>
      <c r="AQ201" s="278"/>
      <c r="AR201" s="278"/>
      <c r="AS201" s="278"/>
      <c r="AT201" s="278"/>
      <c r="AU201" s="278"/>
    </row>
    <row r="202" spans="1:47" x14ac:dyDescent="0.25">
      <c r="A202" s="306" t="s">
        <v>580</v>
      </c>
      <c r="B202" s="308" t="s">
        <v>833</v>
      </c>
      <c r="C202" s="308" t="s">
        <v>582</v>
      </c>
      <c r="D202" s="309">
        <v>0</v>
      </c>
      <c r="E202" s="309">
        <v>500</v>
      </c>
      <c r="F202" s="309">
        <v>500</v>
      </c>
      <c r="G202" s="308" t="s">
        <v>583</v>
      </c>
      <c r="H202" s="310">
        <v>0</v>
      </c>
      <c r="I202" s="311">
        <v>0</v>
      </c>
      <c r="J202" s="311"/>
      <c r="K202" s="312">
        <v>20</v>
      </c>
      <c r="L202" s="372" t="str">
        <f t="shared" si="22"/>
        <v/>
      </c>
      <c r="M202" s="372" t="str">
        <f t="shared" ref="M202:M238" si="29">IF(R202&gt;0,K202,"")</f>
        <v/>
      </c>
      <c r="N202" s="330">
        <v>0.1</v>
      </c>
      <c r="O202" s="382">
        <f t="shared" si="26"/>
        <v>0.1</v>
      </c>
      <c r="P202" s="331">
        <v>0</v>
      </c>
      <c r="Q202" s="396" t="str">
        <f t="shared" si="23"/>
        <v/>
      </c>
      <c r="R202" s="331">
        <v>0</v>
      </c>
      <c r="S202" s="387" t="str">
        <f t="shared" si="28"/>
        <v/>
      </c>
      <c r="T202" s="388" t="str">
        <f t="shared" ref="T202:T238" si="30">IF(P202&gt;0,V202,"")</f>
        <v/>
      </c>
      <c r="U202" s="388" t="str">
        <f t="shared" ref="U202:U238" si="31">IF(R202&gt;0,V202,"")</f>
        <v/>
      </c>
      <c r="V202" s="342">
        <v>2</v>
      </c>
      <c r="W202" s="343">
        <v>18</v>
      </c>
      <c r="X202" s="343" t="s">
        <v>584</v>
      </c>
      <c r="Y202" s="349" t="s">
        <v>441</v>
      </c>
      <c r="Z202" s="343">
        <v>1</v>
      </c>
      <c r="AA202" s="343">
        <v>2</v>
      </c>
      <c r="AB202" s="343">
        <v>0</v>
      </c>
      <c r="AC202" s="343">
        <v>1</v>
      </c>
      <c r="AD202" s="343">
        <v>0</v>
      </c>
      <c r="AE202" s="343">
        <v>0</v>
      </c>
      <c r="AF202" s="343">
        <v>0</v>
      </c>
      <c r="AG202" s="343">
        <v>0</v>
      </c>
      <c r="AH202" s="343">
        <v>2</v>
      </c>
      <c r="AI202" s="343">
        <v>2</v>
      </c>
      <c r="AJ202" s="343">
        <v>1</v>
      </c>
      <c r="AK202" s="362">
        <v>9</v>
      </c>
      <c r="AL202" s="346" t="s">
        <v>683</v>
      </c>
      <c r="AM202" s="340" t="s">
        <v>826</v>
      </c>
      <c r="AN202" s="347"/>
      <c r="AO202" s="278"/>
      <c r="AP202" s="278"/>
      <c r="AQ202" s="278"/>
      <c r="AR202" s="278"/>
      <c r="AS202" s="278"/>
      <c r="AT202" s="278"/>
      <c r="AU202" s="278"/>
    </row>
    <row r="203" spans="1:47" x14ac:dyDescent="0.25">
      <c r="A203" s="306" t="s">
        <v>580</v>
      </c>
      <c r="B203" s="308" t="s">
        <v>834</v>
      </c>
      <c r="C203" s="308"/>
      <c r="D203" s="309">
        <v>0</v>
      </c>
      <c r="E203" s="309">
        <v>990</v>
      </c>
      <c r="F203" s="309">
        <v>990</v>
      </c>
      <c r="G203" s="308" t="s">
        <v>583</v>
      </c>
      <c r="H203" s="310">
        <v>3</v>
      </c>
      <c r="I203" s="311">
        <v>3.0303030303030303</v>
      </c>
      <c r="J203" s="311"/>
      <c r="K203" s="312">
        <v>20</v>
      </c>
      <c r="L203" s="372" t="str">
        <f t="shared" ref="L203:L238" si="32">IF(P203&gt;0,K203,"")</f>
        <v/>
      </c>
      <c r="M203" s="372">
        <f t="shared" si="29"/>
        <v>20</v>
      </c>
      <c r="N203" s="330">
        <v>0.1</v>
      </c>
      <c r="O203" s="382">
        <f t="shared" si="26"/>
        <v>0.1</v>
      </c>
      <c r="P203" s="331"/>
      <c r="Q203" s="396" t="str">
        <f t="shared" ref="Q203:Q238" si="33">IF(P203&gt;0,P203/K203,"")</f>
        <v/>
      </c>
      <c r="R203" s="331" t="s">
        <v>659</v>
      </c>
      <c r="S203" s="387"/>
      <c r="T203" s="388" t="str">
        <f t="shared" si="30"/>
        <v/>
      </c>
      <c r="U203" s="388">
        <f t="shared" si="31"/>
        <v>2</v>
      </c>
      <c r="V203" s="342">
        <v>2</v>
      </c>
      <c r="W203" s="343">
        <v>18</v>
      </c>
      <c r="X203" s="343" t="s">
        <v>584</v>
      </c>
      <c r="Y203" s="349" t="s">
        <v>700</v>
      </c>
      <c r="Z203" s="343">
        <v>1</v>
      </c>
      <c r="AA203" s="343">
        <v>1</v>
      </c>
      <c r="AB203" s="343">
        <v>0</v>
      </c>
      <c r="AC203" s="343">
        <v>1</v>
      </c>
      <c r="AD203" s="343">
        <v>2</v>
      </c>
      <c r="AE203" s="343">
        <v>0</v>
      </c>
      <c r="AF203" s="343">
        <v>0</v>
      </c>
      <c r="AG203" s="343">
        <v>0</v>
      </c>
      <c r="AH203" s="343">
        <v>1</v>
      </c>
      <c r="AI203" s="343">
        <v>2</v>
      </c>
      <c r="AJ203" s="343">
        <v>1</v>
      </c>
      <c r="AK203" s="362">
        <v>9</v>
      </c>
      <c r="AL203" s="346" t="s">
        <v>683</v>
      </c>
      <c r="AM203" s="340" t="s">
        <v>777</v>
      </c>
      <c r="AN203" s="347"/>
      <c r="AO203" s="278"/>
      <c r="AP203" s="278"/>
      <c r="AQ203" s="278"/>
      <c r="AR203" s="278"/>
      <c r="AS203" s="278"/>
      <c r="AT203" s="278"/>
      <c r="AU203" s="278"/>
    </row>
    <row r="204" spans="1:47" x14ac:dyDescent="0.25">
      <c r="A204" s="306" t="s">
        <v>580</v>
      </c>
      <c r="B204" s="308" t="s">
        <v>835</v>
      </c>
      <c r="C204" s="308"/>
      <c r="D204" s="309">
        <v>5004</v>
      </c>
      <c r="E204" s="309">
        <v>6800</v>
      </c>
      <c r="F204" s="309">
        <v>1796</v>
      </c>
      <c r="G204" s="308" t="s">
        <v>583</v>
      </c>
      <c r="H204" s="310">
        <v>1</v>
      </c>
      <c r="I204" s="311">
        <v>0.55679287305122493</v>
      </c>
      <c r="J204" s="311"/>
      <c r="K204" s="312">
        <v>50</v>
      </c>
      <c r="L204" s="372" t="str">
        <f t="shared" si="32"/>
        <v/>
      </c>
      <c r="M204" s="372" t="str">
        <f t="shared" si="29"/>
        <v/>
      </c>
      <c r="N204" s="330">
        <v>0.1</v>
      </c>
      <c r="O204" s="382">
        <f t="shared" si="26"/>
        <v>0.1</v>
      </c>
      <c r="P204" s="331"/>
      <c r="Q204" s="396" t="str">
        <f t="shared" si="33"/>
        <v/>
      </c>
      <c r="R204" s="331"/>
      <c r="S204" s="387" t="str">
        <f t="shared" ref="S204:S231" si="34">IF(R204&gt;0,R204/K204,"")</f>
        <v/>
      </c>
      <c r="T204" s="388" t="str">
        <f t="shared" si="30"/>
        <v/>
      </c>
      <c r="U204" s="388" t="str">
        <f t="shared" si="31"/>
        <v/>
      </c>
      <c r="V204" s="342">
        <v>5</v>
      </c>
      <c r="W204" s="343">
        <v>45</v>
      </c>
      <c r="X204" s="343" t="s">
        <v>584</v>
      </c>
      <c r="Y204" s="349">
        <v>1</v>
      </c>
      <c r="Z204" s="343">
        <v>1</v>
      </c>
      <c r="AA204" s="343">
        <v>2</v>
      </c>
      <c r="AB204" s="343">
        <v>0</v>
      </c>
      <c r="AC204" s="343">
        <v>2</v>
      </c>
      <c r="AD204" s="343">
        <v>1</v>
      </c>
      <c r="AE204" s="343">
        <v>0</v>
      </c>
      <c r="AF204" s="343">
        <v>0</v>
      </c>
      <c r="AG204" s="343">
        <v>0</v>
      </c>
      <c r="AH204" s="343">
        <v>0</v>
      </c>
      <c r="AI204" s="343">
        <v>2</v>
      </c>
      <c r="AJ204" s="343">
        <v>1</v>
      </c>
      <c r="AK204" s="362">
        <v>9</v>
      </c>
      <c r="AL204" s="346" t="s">
        <v>630</v>
      </c>
      <c r="AM204" s="340" t="s">
        <v>777</v>
      </c>
      <c r="AN204" s="347"/>
      <c r="AO204" s="278"/>
      <c r="AP204" s="278"/>
      <c r="AQ204" s="278"/>
      <c r="AR204" s="278"/>
      <c r="AS204" s="278"/>
      <c r="AT204" s="278"/>
      <c r="AU204" s="278"/>
    </row>
    <row r="205" spans="1:47" x14ac:dyDescent="0.25">
      <c r="A205" s="306" t="s">
        <v>580</v>
      </c>
      <c r="B205" s="308" t="s">
        <v>836</v>
      </c>
      <c r="C205" s="308"/>
      <c r="D205" s="309">
        <v>0</v>
      </c>
      <c r="E205" s="309">
        <v>1660</v>
      </c>
      <c r="F205" s="309">
        <v>1660</v>
      </c>
      <c r="G205" s="308" t="s">
        <v>583</v>
      </c>
      <c r="H205" s="310">
        <v>5</v>
      </c>
      <c r="I205" s="311">
        <v>3.0120481927710845</v>
      </c>
      <c r="J205" s="311"/>
      <c r="K205" s="312">
        <v>60</v>
      </c>
      <c r="L205" s="372" t="str">
        <f t="shared" si="32"/>
        <v/>
      </c>
      <c r="M205" s="372" t="str">
        <f t="shared" si="29"/>
        <v/>
      </c>
      <c r="N205" s="330">
        <v>0.1</v>
      </c>
      <c r="O205" s="382">
        <f t="shared" si="26"/>
        <v>0.1</v>
      </c>
      <c r="P205" s="331"/>
      <c r="Q205" s="396" t="str">
        <f t="shared" si="33"/>
        <v/>
      </c>
      <c r="R205" s="331"/>
      <c r="S205" s="387" t="str">
        <f t="shared" si="34"/>
        <v/>
      </c>
      <c r="T205" s="388" t="str">
        <f t="shared" si="30"/>
        <v/>
      </c>
      <c r="U205" s="388" t="str">
        <f t="shared" si="31"/>
        <v/>
      </c>
      <c r="V205" s="342">
        <v>6</v>
      </c>
      <c r="W205" s="343">
        <v>54</v>
      </c>
      <c r="X205" s="343" t="s">
        <v>584</v>
      </c>
      <c r="Y205" s="349" t="s">
        <v>441</v>
      </c>
      <c r="Z205" s="343">
        <v>2</v>
      </c>
      <c r="AA205" s="343">
        <v>1</v>
      </c>
      <c r="AB205" s="343">
        <v>0</v>
      </c>
      <c r="AC205" s="343">
        <v>0</v>
      </c>
      <c r="AD205" s="343">
        <v>2</v>
      </c>
      <c r="AE205" s="343">
        <v>0</v>
      </c>
      <c r="AF205" s="343">
        <v>0</v>
      </c>
      <c r="AG205" s="343">
        <v>0</v>
      </c>
      <c r="AH205" s="343">
        <v>1</v>
      </c>
      <c r="AI205" s="343">
        <v>2</v>
      </c>
      <c r="AJ205" s="343">
        <v>1</v>
      </c>
      <c r="AK205" s="362">
        <v>9</v>
      </c>
      <c r="AL205" s="346" t="s">
        <v>758</v>
      </c>
      <c r="AM205" s="340" t="s">
        <v>777</v>
      </c>
      <c r="AN205" s="347"/>
      <c r="AO205" s="278"/>
      <c r="AP205" s="278"/>
      <c r="AQ205" s="278"/>
      <c r="AR205" s="278"/>
      <c r="AS205" s="278"/>
      <c r="AT205" s="278"/>
      <c r="AU205" s="278"/>
    </row>
    <row r="206" spans="1:47" x14ac:dyDescent="0.25">
      <c r="A206" s="306" t="s">
        <v>580</v>
      </c>
      <c r="B206" s="308" t="s">
        <v>837</v>
      </c>
      <c r="C206" s="308"/>
      <c r="D206" s="309">
        <v>0</v>
      </c>
      <c r="E206" s="309">
        <v>6351</v>
      </c>
      <c r="F206" s="309">
        <v>6351</v>
      </c>
      <c r="G206" s="308" t="s">
        <v>583</v>
      </c>
      <c r="H206" s="310">
        <v>11</v>
      </c>
      <c r="I206" s="311">
        <v>1.7320107069752797</v>
      </c>
      <c r="J206" s="311"/>
      <c r="K206" s="312">
        <v>100</v>
      </c>
      <c r="L206" s="372" t="str">
        <f t="shared" si="32"/>
        <v/>
      </c>
      <c r="M206" s="372" t="str">
        <f t="shared" si="29"/>
        <v/>
      </c>
      <c r="N206" s="330">
        <v>0.1</v>
      </c>
      <c r="O206" s="382">
        <f t="shared" si="26"/>
        <v>0.1</v>
      </c>
      <c r="P206" s="331"/>
      <c r="Q206" s="396" t="str">
        <f t="shared" si="33"/>
        <v/>
      </c>
      <c r="R206" s="331"/>
      <c r="S206" s="387" t="str">
        <f t="shared" si="34"/>
        <v/>
      </c>
      <c r="T206" s="388" t="str">
        <f t="shared" si="30"/>
        <v/>
      </c>
      <c r="U206" s="388" t="str">
        <f t="shared" si="31"/>
        <v/>
      </c>
      <c r="V206" s="342">
        <v>10</v>
      </c>
      <c r="W206" s="343">
        <v>90</v>
      </c>
      <c r="X206" s="343" t="s">
        <v>584</v>
      </c>
      <c r="Y206" s="349">
        <v>2</v>
      </c>
      <c r="Z206" s="343">
        <v>2</v>
      </c>
      <c r="AA206" s="343">
        <v>1</v>
      </c>
      <c r="AB206" s="343">
        <v>0</v>
      </c>
      <c r="AC206" s="343">
        <v>0</v>
      </c>
      <c r="AD206" s="343">
        <v>2</v>
      </c>
      <c r="AE206" s="343">
        <v>0</v>
      </c>
      <c r="AF206" s="343">
        <v>0</v>
      </c>
      <c r="AG206" s="343">
        <v>0</v>
      </c>
      <c r="AH206" s="343">
        <v>1</v>
      </c>
      <c r="AI206" s="343">
        <v>2</v>
      </c>
      <c r="AJ206" s="343">
        <v>1</v>
      </c>
      <c r="AK206" s="362">
        <v>9</v>
      </c>
      <c r="AL206" s="346" t="s">
        <v>647</v>
      </c>
      <c r="AM206" s="340" t="s">
        <v>777</v>
      </c>
      <c r="AN206" s="347"/>
      <c r="AO206" s="278"/>
      <c r="AP206" s="278"/>
      <c r="AQ206" s="278"/>
      <c r="AR206" s="278"/>
      <c r="AS206" s="278"/>
      <c r="AT206" s="278"/>
      <c r="AU206" s="278"/>
    </row>
    <row r="207" spans="1:47" x14ac:dyDescent="0.25">
      <c r="A207" s="306" t="s">
        <v>580</v>
      </c>
      <c r="B207" s="308" t="s">
        <v>838</v>
      </c>
      <c r="C207" s="308" t="s">
        <v>602</v>
      </c>
      <c r="D207" s="309">
        <v>3400</v>
      </c>
      <c r="E207" s="309">
        <v>7848</v>
      </c>
      <c r="F207" s="309">
        <v>4448</v>
      </c>
      <c r="G207" s="308" t="s">
        <v>583</v>
      </c>
      <c r="H207" s="310">
        <v>1</v>
      </c>
      <c r="I207" s="311">
        <v>0.2248201438848921</v>
      </c>
      <c r="J207" s="311"/>
      <c r="K207" s="312">
        <v>80</v>
      </c>
      <c r="L207" s="372">
        <f t="shared" si="32"/>
        <v>80</v>
      </c>
      <c r="M207" s="372" t="str">
        <f t="shared" si="29"/>
        <v/>
      </c>
      <c r="N207" s="330">
        <v>0.1</v>
      </c>
      <c r="O207" s="382">
        <f t="shared" si="26"/>
        <v>0.13750000000000001</v>
      </c>
      <c r="P207" s="331">
        <v>11</v>
      </c>
      <c r="Q207" s="396">
        <f t="shared" si="33"/>
        <v>0.13750000000000001</v>
      </c>
      <c r="R207" s="331">
        <v>0</v>
      </c>
      <c r="S207" s="387" t="str">
        <f t="shared" si="34"/>
        <v/>
      </c>
      <c r="T207" s="388">
        <f t="shared" si="30"/>
        <v>11</v>
      </c>
      <c r="U207" s="388" t="str">
        <f t="shared" si="31"/>
        <v/>
      </c>
      <c r="V207" s="342">
        <v>11</v>
      </c>
      <c r="W207" s="343">
        <v>69</v>
      </c>
      <c r="X207" s="343" t="s">
        <v>584</v>
      </c>
      <c r="Y207" s="349" t="s">
        <v>598</v>
      </c>
      <c r="Z207" s="343">
        <v>3</v>
      </c>
      <c r="AA207" s="343">
        <v>1</v>
      </c>
      <c r="AB207" s="343">
        <v>0</v>
      </c>
      <c r="AC207" s="343">
        <v>0</v>
      </c>
      <c r="AD207" s="343">
        <v>0</v>
      </c>
      <c r="AE207" s="343">
        <v>0</v>
      </c>
      <c r="AF207" s="343">
        <v>0</v>
      </c>
      <c r="AG207" s="343">
        <v>0</v>
      </c>
      <c r="AH207" s="343">
        <v>1</v>
      </c>
      <c r="AI207" s="343">
        <v>2</v>
      </c>
      <c r="AJ207" s="343">
        <v>2</v>
      </c>
      <c r="AK207" s="362">
        <v>9</v>
      </c>
      <c r="AL207" s="346" t="s">
        <v>630</v>
      </c>
      <c r="AM207" s="340" t="s">
        <v>777</v>
      </c>
      <c r="AN207" s="347"/>
      <c r="AO207" s="278"/>
      <c r="AP207" s="278"/>
      <c r="AQ207" s="278"/>
      <c r="AR207" s="278"/>
      <c r="AS207" s="278"/>
      <c r="AT207" s="278"/>
      <c r="AU207" s="278"/>
    </row>
    <row r="208" spans="1:47" x14ac:dyDescent="0.25">
      <c r="A208" s="306" t="s">
        <v>580</v>
      </c>
      <c r="B208" s="308" t="s">
        <v>838</v>
      </c>
      <c r="C208" s="308" t="s">
        <v>602</v>
      </c>
      <c r="D208" s="309">
        <v>0</v>
      </c>
      <c r="E208" s="309">
        <v>3400</v>
      </c>
      <c r="F208" s="309">
        <v>3400</v>
      </c>
      <c r="G208" s="308" t="s">
        <v>583</v>
      </c>
      <c r="H208" s="310">
        <v>2</v>
      </c>
      <c r="I208" s="311">
        <v>0.58823529411764697</v>
      </c>
      <c r="J208" s="311"/>
      <c r="K208" s="312">
        <v>60</v>
      </c>
      <c r="L208" s="372">
        <f t="shared" si="32"/>
        <v>60</v>
      </c>
      <c r="M208" s="372" t="str">
        <f t="shared" si="29"/>
        <v/>
      </c>
      <c r="N208" s="330">
        <v>0.1</v>
      </c>
      <c r="O208" s="382">
        <f t="shared" si="26"/>
        <v>0.13333333333333333</v>
      </c>
      <c r="P208" s="331">
        <v>8</v>
      </c>
      <c r="Q208" s="396">
        <f t="shared" si="33"/>
        <v>0.13333333333333333</v>
      </c>
      <c r="R208" s="331">
        <v>0</v>
      </c>
      <c r="S208" s="387" t="str">
        <f t="shared" si="34"/>
        <v/>
      </c>
      <c r="T208" s="388">
        <f t="shared" si="30"/>
        <v>8</v>
      </c>
      <c r="U208" s="388" t="str">
        <f t="shared" si="31"/>
        <v/>
      </c>
      <c r="V208" s="342">
        <v>8</v>
      </c>
      <c r="W208" s="343">
        <v>52</v>
      </c>
      <c r="X208" s="343" t="s">
        <v>584</v>
      </c>
      <c r="Y208" s="349" t="s">
        <v>700</v>
      </c>
      <c r="Z208" s="343">
        <v>2</v>
      </c>
      <c r="AA208" s="343">
        <v>1</v>
      </c>
      <c r="AB208" s="343">
        <v>0</v>
      </c>
      <c r="AC208" s="343">
        <v>1</v>
      </c>
      <c r="AD208" s="343">
        <v>1</v>
      </c>
      <c r="AE208" s="343">
        <v>0</v>
      </c>
      <c r="AF208" s="343">
        <v>0</v>
      </c>
      <c r="AG208" s="343">
        <v>0</v>
      </c>
      <c r="AH208" s="343">
        <v>1</v>
      </c>
      <c r="AI208" s="343">
        <v>2</v>
      </c>
      <c r="AJ208" s="343">
        <v>1</v>
      </c>
      <c r="AK208" s="362">
        <v>9</v>
      </c>
      <c r="AL208" s="346" t="s">
        <v>630</v>
      </c>
      <c r="AM208" s="340" t="s">
        <v>777</v>
      </c>
      <c r="AN208" s="347"/>
      <c r="AO208" s="278"/>
      <c r="AP208" s="278"/>
      <c r="AQ208" s="278"/>
      <c r="AR208" s="278"/>
      <c r="AS208" s="278"/>
      <c r="AT208" s="278"/>
      <c r="AU208" s="278"/>
    </row>
    <row r="209" spans="1:47" x14ac:dyDescent="0.25">
      <c r="A209" s="306" t="s">
        <v>604</v>
      </c>
      <c r="B209" s="308" t="s">
        <v>839</v>
      </c>
      <c r="C209" s="308"/>
      <c r="D209" s="309">
        <v>145</v>
      </c>
      <c r="E209" s="309">
        <v>2665</v>
      </c>
      <c r="F209" s="309">
        <v>2520</v>
      </c>
      <c r="G209" s="308" t="s">
        <v>583</v>
      </c>
      <c r="H209" s="310">
        <v>5</v>
      </c>
      <c r="I209" s="311">
        <v>2</v>
      </c>
      <c r="J209" s="311"/>
      <c r="K209" s="312">
        <v>60</v>
      </c>
      <c r="L209" s="372" t="str">
        <f t="shared" si="32"/>
        <v/>
      </c>
      <c r="M209" s="372" t="str">
        <f t="shared" si="29"/>
        <v/>
      </c>
      <c r="N209" s="331"/>
      <c r="O209" s="382">
        <f t="shared" ref="O209:O238" si="35">V209/K209</f>
        <v>0.16666666666666666</v>
      </c>
      <c r="P209" s="331"/>
      <c r="Q209" s="396" t="str">
        <f t="shared" si="33"/>
        <v/>
      </c>
      <c r="R209" s="331"/>
      <c r="S209" s="387" t="str">
        <f t="shared" si="34"/>
        <v/>
      </c>
      <c r="T209" s="388" t="str">
        <f t="shared" si="30"/>
        <v/>
      </c>
      <c r="U209" s="388" t="str">
        <f t="shared" si="31"/>
        <v/>
      </c>
      <c r="V209" s="342">
        <v>10</v>
      </c>
      <c r="W209" s="343"/>
      <c r="X209" s="343" t="s">
        <v>584</v>
      </c>
      <c r="Y209" s="343"/>
      <c r="Z209" s="343">
        <v>2</v>
      </c>
      <c r="AA209" s="343">
        <v>1</v>
      </c>
      <c r="AB209" s="343">
        <v>0</v>
      </c>
      <c r="AC209" s="343">
        <v>0</v>
      </c>
      <c r="AD209" s="343">
        <v>2</v>
      </c>
      <c r="AE209" s="343">
        <v>0</v>
      </c>
      <c r="AF209" s="343">
        <v>0</v>
      </c>
      <c r="AG209" s="343">
        <v>0</v>
      </c>
      <c r="AH209" s="343">
        <v>1</v>
      </c>
      <c r="AI209" s="343">
        <v>2</v>
      </c>
      <c r="AJ209" s="343">
        <v>1</v>
      </c>
      <c r="AK209" s="362">
        <v>9</v>
      </c>
      <c r="AL209" s="343"/>
      <c r="AM209" s="340" t="s">
        <v>777</v>
      </c>
      <c r="AN209" s="347"/>
      <c r="AO209" s="278"/>
      <c r="AP209" s="278"/>
      <c r="AQ209" s="278"/>
      <c r="AR209" s="278"/>
      <c r="AS209" s="278"/>
      <c r="AT209" s="284"/>
      <c r="AU209" s="285"/>
    </row>
    <row r="210" spans="1:47" x14ac:dyDescent="0.25">
      <c r="A210" s="306" t="s">
        <v>604</v>
      </c>
      <c r="B210" s="308" t="s">
        <v>840</v>
      </c>
      <c r="C210" s="308"/>
      <c r="D210" s="309">
        <v>138</v>
      </c>
      <c r="E210" s="309">
        <v>5064</v>
      </c>
      <c r="F210" s="309">
        <v>4926</v>
      </c>
      <c r="G210" s="308" t="s">
        <v>583</v>
      </c>
      <c r="H210" s="310">
        <v>14</v>
      </c>
      <c r="I210" s="311">
        <v>3</v>
      </c>
      <c r="J210" s="311"/>
      <c r="K210" s="312">
        <v>100</v>
      </c>
      <c r="L210" s="372" t="str">
        <f t="shared" si="32"/>
        <v/>
      </c>
      <c r="M210" s="372" t="str">
        <f t="shared" si="29"/>
        <v/>
      </c>
      <c r="N210" s="331"/>
      <c r="O210" s="382">
        <f t="shared" si="35"/>
        <v>0.1</v>
      </c>
      <c r="P210" s="331"/>
      <c r="Q210" s="396" t="str">
        <f t="shared" si="33"/>
        <v/>
      </c>
      <c r="R210" s="331"/>
      <c r="S210" s="387" t="str">
        <f t="shared" si="34"/>
        <v/>
      </c>
      <c r="T210" s="388" t="str">
        <f t="shared" si="30"/>
        <v/>
      </c>
      <c r="U210" s="388" t="str">
        <f t="shared" si="31"/>
        <v/>
      </c>
      <c r="V210" s="342">
        <v>10</v>
      </c>
      <c r="W210" s="343"/>
      <c r="X210" s="343"/>
      <c r="Y210" s="343"/>
      <c r="Z210" s="343">
        <v>2</v>
      </c>
      <c r="AA210" s="343">
        <v>1</v>
      </c>
      <c r="AB210" s="343">
        <v>0</v>
      </c>
      <c r="AC210" s="343">
        <v>0</v>
      </c>
      <c r="AD210" s="343">
        <v>2</v>
      </c>
      <c r="AE210" s="343">
        <v>0</v>
      </c>
      <c r="AF210" s="343">
        <v>0</v>
      </c>
      <c r="AG210" s="343">
        <v>0</v>
      </c>
      <c r="AH210" s="343">
        <v>0</v>
      </c>
      <c r="AI210" s="343">
        <v>2</v>
      </c>
      <c r="AJ210" s="343">
        <v>2</v>
      </c>
      <c r="AK210" s="362">
        <v>9</v>
      </c>
      <c r="AL210" s="343"/>
      <c r="AM210" s="340" t="s">
        <v>777</v>
      </c>
      <c r="AN210" s="347"/>
      <c r="AO210" s="278"/>
      <c r="AP210" s="278"/>
      <c r="AQ210" s="278"/>
      <c r="AR210" s="278"/>
      <c r="AS210" s="278"/>
      <c r="AT210" s="284"/>
      <c r="AU210" s="285"/>
    </row>
    <row r="211" spans="1:47" x14ac:dyDescent="0.25">
      <c r="A211" s="306" t="s">
        <v>608</v>
      </c>
      <c r="B211" s="308" t="s">
        <v>841</v>
      </c>
      <c r="C211" s="308"/>
      <c r="D211" s="309">
        <v>0</v>
      </c>
      <c r="E211" s="309">
        <v>10535</v>
      </c>
      <c r="F211" s="309">
        <v>10535</v>
      </c>
      <c r="G211" s="308" t="s">
        <v>583</v>
      </c>
      <c r="H211" s="310">
        <v>2</v>
      </c>
      <c r="I211" s="311">
        <v>0</v>
      </c>
      <c r="J211" s="311"/>
      <c r="K211" s="312">
        <v>10</v>
      </c>
      <c r="L211" s="372" t="str">
        <f t="shared" si="32"/>
        <v/>
      </c>
      <c r="M211" s="372" t="str">
        <f t="shared" si="29"/>
        <v/>
      </c>
      <c r="N211" s="331"/>
      <c r="O211" s="382">
        <f t="shared" si="35"/>
        <v>0.06</v>
      </c>
      <c r="P211" s="331"/>
      <c r="Q211" s="396" t="str">
        <f t="shared" si="33"/>
        <v/>
      </c>
      <c r="R211" s="331"/>
      <c r="S211" s="387" t="str">
        <f t="shared" si="34"/>
        <v/>
      </c>
      <c r="T211" s="388" t="str">
        <f t="shared" si="30"/>
        <v/>
      </c>
      <c r="U211" s="388" t="str">
        <f t="shared" si="31"/>
        <v/>
      </c>
      <c r="V211" s="350">
        <v>0.6</v>
      </c>
      <c r="W211" s="344"/>
      <c r="X211" s="344" t="s">
        <v>584</v>
      </c>
      <c r="Y211" s="344"/>
      <c r="Z211" s="343">
        <v>1</v>
      </c>
      <c r="AA211" s="343">
        <v>1</v>
      </c>
      <c r="AB211" s="343">
        <v>0</v>
      </c>
      <c r="AC211" s="343">
        <v>1</v>
      </c>
      <c r="AD211" s="343">
        <v>0</v>
      </c>
      <c r="AE211" s="343">
        <v>0</v>
      </c>
      <c r="AF211" s="343">
        <v>0</v>
      </c>
      <c r="AG211" s="343">
        <v>0</v>
      </c>
      <c r="AH211" s="343">
        <v>2</v>
      </c>
      <c r="AI211" s="343">
        <v>2</v>
      </c>
      <c r="AJ211" s="343">
        <v>2</v>
      </c>
      <c r="AK211" s="362">
        <v>9</v>
      </c>
      <c r="AL211" s="343"/>
      <c r="AM211" s="346" t="s">
        <v>610</v>
      </c>
      <c r="AN211" s="347"/>
      <c r="AO211" s="278"/>
      <c r="AP211" s="278"/>
      <c r="AQ211" s="278"/>
      <c r="AR211" s="278"/>
      <c r="AS211" s="278"/>
      <c r="AT211" s="284"/>
      <c r="AU211" s="285"/>
    </row>
    <row r="212" spans="1:47" x14ac:dyDescent="0.25">
      <c r="A212" s="306" t="s">
        <v>608</v>
      </c>
      <c r="B212" s="308" t="s">
        <v>842</v>
      </c>
      <c r="C212" s="308"/>
      <c r="D212" s="309">
        <v>0</v>
      </c>
      <c r="E212" s="309">
        <v>3773</v>
      </c>
      <c r="F212" s="309">
        <v>3773</v>
      </c>
      <c r="G212" s="308" t="s">
        <v>583</v>
      </c>
      <c r="H212" s="310">
        <v>34</v>
      </c>
      <c r="I212" s="311">
        <v>9.0113967664988088</v>
      </c>
      <c r="J212" s="311"/>
      <c r="K212" s="312">
        <v>170</v>
      </c>
      <c r="L212" s="372" t="str">
        <f t="shared" si="32"/>
        <v/>
      </c>
      <c r="M212" s="372" t="str">
        <f t="shared" si="29"/>
        <v/>
      </c>
      <c r="N212" s="331"/>
      <c r="O212" s="382">
        <f t="shared" si="35"/>
        <v>7.0000000000000007E-2</v>
      </c>
      <c r="P212" s="331"/>
      <c r="Q212" s="396" t="str">
        <f t="shared" si="33"/>
        <v/>
      </c>
      <c r="R212" s="331"/>
      <c r="S212" s="387" t="str">
        <f t="shared" si="34"/>
        <v/>
      </c>
      <c r="T212" s="388" t="str">
        <f t="shared" si="30"/>
        <v/>
      </c>
      <c r="U212" s="388" t="str">
        <f t="shared" si="31"/>
        <v/>
      </c>
      <c r="V212" s="350">
        <v>11.9</v>
      </c>
      <c r="W212" s="344"/>
      <c r="X212" s="344"/>
      <c r="Y212" s="344"/>
      <c r="Z212" s="343">
        <v>3</v>
      </c>
      <c r="AA212" s="343">
        <v>2</v>
      </c>
      <c r="AB212" s="343">
        <v>0</v>
      </c>
      <c r="AC212" s="343">
        <v>1</v>
      </c>
      <c r="AD212" s="343">
        <v>0</v>
      </c>
      <c r="AE212" s="343">
        <v>0</v>
      </c>
      <c r="AF212" s="343">
        <v>0</v>
      </c>
      <c r="AG212" s="343">
        <v>0</v>
      </c>
      <c r="AH212" s="343">
        <v>1</v>
      </c>
      <c r="AI212" s="343">
        <v>2</v>
      </c>
      <c r="AJ212" s="343">
        <v>0</v>
      </c>
      <c r="AK212" s="362">
        <v>9</v>
      </c>
      <c r="AL212" s="343"/>
      <c r="AM212" s="346" t="s">
        <v>610</v>
      </c>
      <c r="AN212" s="347"/>
      <c r="AO212" s="278"/>
      <c r="AP212" s="278"/>
      <c r="AQ212" s="278"/>
      <c r="AR212" s="278"/>
      <c r="AS212" s="278"/>
      <c r="AT212" s="284"/>
      <c r="AU212" s="285"/>
    </row>
    <row r="213" spans="1:47" x14ac:dyDescent="0.25">
      <c r="A213" s="306" t="s">
        <v>608</v>
      </c>
      <c r="B213" s="308" t="s">
        <v>843</v>
      </c>
      <c r="C213" s="308"/>
      <c r="D213" s="309">
        <v>156</v>
      </c>
      <c r="E213" s="309">
        <v>1910</v>
      </c>
      <c r="F213" s="309">
        <v>1754</v>
      </c>
      <c r="G213" s="308" t="s">
        <v>583</v>
      </c>
      <c r="H213" s="310">
        <v>3</v>
      </c>
      <c r="I213" s="311">
        <v>2</v>
      </c>
      <c r="J213" s="311"/>
      <c r="K213" s="312">
        <v>50</v>
      </c>
      <c r="L213" s="372" t="str">
        <f t="shared" si="32"/>
        <v/>
      </c>
      <c r="M213" s="372" t="str">
        <f t="shared" si="29"/>
        <v/>
      </c>
      <c r="N213" s="331"/>
      <c r="O213" s="382">
        <f t="shared" si="35"/>
        <v>0.08</v>
      </c>
      <c r="P213" s="331"/>
      <c r="Q213" s="396" t="str">
        <f t="shared" si="33"/>
        <v/>
      </c>
      <c r="R213" s="331"/>
      <c r="S213" s="387" t="str">
        <f t="shared" si="34"/>
        <v/>
      </c>
      <c r="T213" s="388" t="str">
        <f t="shared" si="30"/>
        <v/>
      </c>
      <c r="U213" s="388" t="str">
        <f t="shared" si="31"/>
        <v/>
      </c>
      <c r="V213" s="350">
        <v>4</v>
      </c>
      <c r="W213" s="344"/>
      <c r="X213" s="344"/>
      <c r="Y213" s="344"/>
      <c r="Z213" s="343">
        <v>1</v>
      </c>
      <c r="AA213" s="343">
        <v>2</v>
      </c>
      <c r="AB213" s="343">
        <v>0</v>
      </c>
      <c r="AC213" s="343">
        <v>1</v>
      </c>
      <c r="AD213" s="343">
        <v>2</v>
      </c>
      <c r="AE213" s="343">
        <v>0</v>
      </c>
      <c r="AF213" s="343">
        <v>0</v>
      </c>
      <c r="AG213" s="343">
        <v>0</v>
      </c>
      <c r="AH213" s="343">
        <v>1</v>
      </c>
      <c r="AI213" s="343">
        <v>2</v>
      </c>
      <c r="AJ213" s="343">
        <v>0</v>
      </c>
      <c r="AK213" s="362">
        <v>9</v>
      </c>
      <c r="AL213" s="343"/>
      <c r="AM213" s="346" t="s">
        <v>610</v>
      </c>
      <c r="AN213" s="347"/>
      <c r="AO213" s="278"/>
      <c r="AP213" s="278"/>
      <c r="AQ213" s="278"/>
      <c r="AR213" s="278"/>
      <c r="AS213" s="278"/>
      <c r="AT213" s="284"/>
      <c r="AU213" s="285"/>
    </row>
    <row r="214" spans="1:47" x14ac:dyDescent="0.25">
      <c r="A214" s="306" t="s">
        <v>608</v>
      </c>
      <c r="B214" s="308" t="s">
        <v>844</v>
      </c>
      <c r="C214" s="308"/>
      <c r="D214" s="309">
        <v>6467</v>
      </c>
      <c r="E214" s="309">
        <v>11808</v>
      </c>
      <c r="F214" s="309">
        <v>5341</v>
      </c>
      <c r="G214" s="308" t="s">
        <v>583</v>
      </c>
      <c r="H214" s="310">
        <v>2</v>
      </c>
      <c r="I214" s="311">
        <v>0.37446171129002054</v>
      </c>
      <c r="J214" s="311"/>
      <c r="K214" s="312">
        <v>40</v>
      </c>
      <c r="L214" s="372" t="str">
        <f t="shared" si="32"/>
        <v/>
      </c>
      <c r="M214" s="372" t="str">
        <f t="shared" si="29"/>
        <v/>
      </c>
      <c r="N214" s="331"/>
      <c r="O214" s="382">
        <f t="shared" si="35"/>
        <v>0.09</v>
      </c>
      <c r="P214" s="331"/>
      <c r="Q214" s="396" t="str">
        <f t="shared" si="33"/>
        <v/>
      </c>
      <c r="R214" s="331"/>
      <c r="S214" s="387" t="str">
        <f t="shared" si="34"/>
        <v/>
      </c>
      <c r="T214" s="388" t="str">
        <f t="shared" si="30"/>
        <v/>
      </c>
      <c r="U214" s="388" t="str">
        <f t="shared" si="31"/>
        <v/>
      </c>
      <c r="V214" s="350">
        <v>3.5999999999999996</v>
      </c>
      <c r="W214" s="344"/>
      <c r="X214" s="344" t="s">
        <v>584</v>
      </c>
      <c r="Y214" s="344"/>
      <c r="Z214" s="343">
        <v>1</v>
      </c>
      <c r="AA214" s="343">
        <v>1</v>
      </c>
      <c r="AB214" s="343">
        <v>0</v>
      </c>
      <c r="AC214" s="343">
        <v>2</v>
      </c>
      <c r="AD214" s="343">
        <v>0</v>
      </c>
      <c r="AE214" s="343">
        <v>0</v>
      </c>
      <c r="AF214" s="343">
        <v>0</v>
      </c>
      <c r="AG214" s="343">
        <v>0</v>
      </c>
      <c r="AH214" s="343">
        <v>1</v>
      </c>
      <c r="AI214" s="343">
        <v>2</v>
      </c>
      <c r="AJ214" s="343">
        <v>2</v>
      </c>
      <c r="AK214" s="362">
        <v>9</v>
      </c>
      <c r="AL214" s="343"/>
      <c r="AM214" s="346" t="s">
        <v>610</v>
      </c>
      <c r="AN214" s="347"/>
      <c r="AO214" s="278"/>
      <c r="AP214" s="278"/>
      <c r="AQ214" s="278"/>
      <c r="AR214" s="278"/>
      <c r="AS214" s="278"/>
      <c r="AT214" s="284"/>
      <c r="AU214" s="285"/>
    </row>
    <row r="215" spans="1:47" x14ac:dyDescent="0.25">
      <c r="A215" s="306" t="s">
        <v>608</v>
      </c>
      <c r="B215" s="308" t="s">
        <v>845</v>
      </c>
      <c r="C215" s="308"/>
      <c r="D215" s="309">
        <v>0</v>
      </c>
      <c r="E215" s="309">
        <v>4516</v>
      </c>
      <c r="F215" s="309">
        <v>4516</v>
      </c>
      <c r="G215" s="308" t="s">
        <v>583</v>
      </c>
      <c r="H215" s="310">
        <v>0</v>
      </c>
      <c r="I215" s="311">
        <v>0</v>
      </c>
      <c r="J215" s="311"/>
      <c r="K215" s="312">
        <v>23</v>
      </c>
      <c r="L215" s="372" t="str">
        <f t="shared" si="32"/>
        <v/>
      </c>
      <c r="M215" s="372" t="str">
        <f t="shared" si="29"/>
        <v/>
      </c>
      <c r="N215" s="331"/>
      <c r="O215" s="382">
        <f t="shared" si="35"/>
        <v>0.1</v>
      </c>
      <c r="P215" s="331"/>
      <c r="Q215" s="396" t="str">
        <f t="shared" si="33"/>
        <v/>
      </c>
      <c r="R215" s="331"/>
      <c r="S215" s="387" t="str">
        <f t="shared" si="34"/>
        <v/>
      </c>
      <c r="T215" s="388" t="str">
        <f t="shared" si="30"/>
        <v/>
      </c>
      <c r="U215" s="388" t="str">
        <f t="shared" si="31"/>
        <v/>
      </c>
      <c r="V215" s="350">
        <v>2.3000000000000003</v>
      </c>
      <c r="W215" s="344"/>
      <c r="X215" s="344" t="s">
        <v>584</v>
      </c>
      <c r="Y215" s="344"/>
      <c r="Z215" s="343">
        <v>1</v>
      </c>
      <c r="AA215" s="343">
        <v>2</v>
      </c>
      <c r="AB215" s="343">
        <v>0</v>
      </c>
      <c r="AC215" s="343">
        <v>2</v>
      </c>
      <c r="AD215" s="343">
        <v>0</v>
      </c>
      <c r="AE215" s="343">
        <v>0</v>
      </c>
      <c r="AF215" s="343">
        <v>0</v>
      </c>
      <c r="AG215" s="343">
        <v>0</v>
      </c>
      <c r="AH215" s="343">
        <v>1</v>
      </c>
      <c r="AI215" s="343">
        <v>2</v>
      </c>
      <c r="AJ215" s="343">
        <v>1</v>
      </c>
      <c r="AK215" s="362">
        <v>9</v>
      </c>
      <c r="AL215" s="343"/>
      <c r="AM215" s="346" t="s">
        <v>610</v>
      </c>
      <c r="AN215" s="347"/>
      <c r="AO215" s="278"/>
      <c r="AP215" s="278"/>
      <c r="AQ215" s="278"/>
      <c r="AR215" s="278"/>
      <c r="AS215" s="278"/>
      <c r="AT215" s="284"/>
      <c r="AU215" s="285"/>
    </row>
    <row r="216" spans="1:47" x14ac:dyDescent="0.25">
      <c r="A216" s="306" t="s">
        <v>608</v>
      </c>
      <c r="B216" s="308" t="s">
        <v>846</v>
      </c>
      <c r="C216" s="308"/>
      <c r="D216" s="309">
        <v>232</v>
      </c>
      <c r="E216" s="309">
        <v>3910</v>
      </c>
      <c r="F216" s="309">
        <v>3678</v>
      </c>
      <c r="G216" s="308" t="s">
        <v>583</v>
      </c>
      <c r="H216" s="310">
        <v>1</v>
      </c>
      <c r="I216" s="311">
        <v>0</v>
      </c>
      <c r="J216" s="311"/>
      <c r="K216" s="312">
        <v>56</v>
      </c>
      <c r="L216" s="372" t="str">
        <f t="shared" si="32"/>
        <v/>
      </c>
      <c r="M216" s="372" t="str">
        <f t="shared" si="29"/>
        <v/>
      </c>
      <c r="N216" s="331"/>
      <c r="O216" s="382">
        <f t="shared" si="35"/>
        <v>0.19999999999999998</v>
      </c>
      <c r="P216" s="331"/>
      <c r="Q216" s="396" t="str">
        <f t="shared" si="33"/>
        <v/>
      </c>
      <c r="R216" s="331"/>
      <c r="S216" s="387" t="str">
        <f t="shared" si="34"/>
        <v/>
      </c>
      <c r="T216" s="388" t="str">
        <f t="shared" si="30"/>
        <v/>
      </c>
      <c r="U216" s="388" t="str">
        <f t="shared" si="31"/>
        <v/>
      </c>
      <c r="V216" s="350">
        <v>11.2</v>
      </c>
      <c r="W216" s="344"/>
      <c r="X216" s="344"/>
      <c r="Y216" s="344"/>
      <c r="Z216" s="343">
        <v>3</v>
      </c>
      <c r="AA216" s="343">
        <v>2</v>
      </c>
      <c r="AB216" s="343">
        <v>0</v>
      </c>
      <c r="AC216" s="343">
        <v>2</v>
      </c>
      <c r="AD216" s="343">
        <v>0</v>
      </c>
      <c r="AE216" s="343">
        <v>0</v>
      </c>
      <c r="AF216" s="343">
        <v>0</v>
      </c>
      <c r="AG216" s="343">
        <v>0</v>
      </c>
      <c r="AH216" s="343">
        <v>0</v>
      </c>
      <c r="AI216" s="343">
        <v>2</v>
      </c>
      <c r="AJ216" s="343">
        <v>0</v>
      </c>
      <c r="AK216" s="362">
        <v>9</v>
      </c>
      <c r="AL216" s="343"/>
      <c r="AM216" s="346" t="s">
        <v>610</v>
      </c>
      <c r="AN216" s="347"/>
      <c r="AO216" s="278"/>
      <c r="AP216" s="278"/>
      <c r="AQ216" s="278"/>
      <c r="AR216" s="278"/>
      <c r="AS216" s="278"/>
      <c r="AT216" s="284"/>
      <c r="AU216" s="285"/>
    </row>
    <row r="217" spans="1:47" x14ac:dyDescent="0.25">
      <c r="A217" s="306" t="s">
        <v>608</v>
      </c>
      <c r="B217" s="308" t="s">
        <v>847</v>
      </c>
      <c r="C217" s="308"/>
      <c r="D217" s="309">
        <v>58</v>
      </c>
      <c r="E217" s="309">
        <v>270</v>
      </c>
      <c r="F217" s="309">
        <v>212</v>
      </c>
      <c r="G217" s="308" t="s">
        <v>583</v>
      </c>
      <c r="H217" s="310">
        <v>0</v>
      </c>
      <c r="I217" s="311">
        <v>0</v>
      </c>
      <c r="J217" s="311"/>
      <c r="K217" s="312">
        <v>50</v>
      </c>
      <c r="L217" s="372" t="str">
        <f t="shared" si="32"/>
        <v/>
      </c>
      <c r="M217" s="372" t="str">
        <f t="shared" si="29"/>
        <v/>
      </c>
      <c r="N217" s="331"/>
      <c r="O217" s="382">
        <f t="shared" si="35"/>
        <v>0.09</v>
      </c>
      <c r="P217" s="331"/>
      <c r="Q217" s="396" t="str">
        <f t="shared" si="33"/>
        <v/>
      </c>
      <c r="R217" s="331"/>
      <c r="S217" s="387" t="str">
        <f t="shared" si="34"/>
        <v/>
      </c>
      <c r="T217" s="388" t="str">
        <f t="shared" si="30"/>
        <v/>
      </c>
      <c r="U217" s="388" t="str">
        <f t="shared" si="31"/>
        <v/>
      </c>
      <c r="V217" s="350">
        <v>4.5</v>
      </c>
      <c r="W217" s="344"/>
      <c r="X217" s="344" t="s">
        <v>584</v>
      </c>
      <c r="Y217" s="344"/>
      <c r="Z217" s="343">
        <v>1</v>
      </c>
      <c r="AA217" s="343">
        <v>2</v>
      </c>
      <c r="AB217" s="343">
        <v>0</v>
      </c>
      <c r="AC217" s="343">
        <v>2</v>
      </c>
      <c r="AD217" s="343">
        <v>0</v>
      </c>
      <c r="AE217" s="343">
        <v>0</v>
      </c>
      <c r="AF217" s="343">
        <v>0</v>
      </c>
      <c r="AG217" s="343">
        <v>0</v>
      </c>
      <c r="AH217" s="343">
        <v>1</v>
      </c>
      <c r="AI217" s="343">
        <v>2</v>
      </c>
      <c r="AJ217" s="343">
        <v>1</v>
      </c>
      <c r="AK217" s="362">
        <v>9</v>
      </c>
      <c r="AL217" s="343"/>
      <c r="AM217" s="346" t="s">
        <v>610</v>
      </c>
      <c r="AN217" s="347"/>
      <c r="AO217" s="278"/>
      <c r="AP217" s="278"/>
      <c r="AQ217" s="278"/>
      <c r="AR217" s="278"/>
      <c r="AS217" s="278"/>
      <c r="AT217" s="284"/>
      <c r="AU217" s="285"/>
    </row>
    <row r="218" spans="1:47" x14ac:dyDescent="0.25">
      <c r="A218" s="306" t="s">
        <v>580</v>
      </c>
      <c r="B218" s="308" t="s">
        <v>848</v>
      </c>
      <c r="C218" s="308" t="s">
        <v>602</v>
      </c>
      <c r="D218" s="309">
        <v>0</v>
      </c>
      <c r="E218" s="309">
        <v>5000</v>
      </c>
      <c r="F218" s="309">
        <v>5000</v>
      </c>
      <c r="G218" s="308" t="s">
        <v>583</v>
      </c>
      <c r="H218" s="310">
        <v>2</v>
      </c>
      <c r="I218" s="311">
        <v>0.4</v>
      </c>
      <c r="J218" s="311"/>
      <c r="K218" s="312">
        <v>10</v>
      </c>
      <c r="L218" s="372" t="str">
        <f t="shared" si="32"/>
        <v/>
      </c>
      <c r="M218" s="372" t="str">
        <f t="shared" si="29"/>
        <v/>
      </c>
      <c r="N218" s="330">
        <v>0.8</v>
      </c>
      <c r="O218" s="382">
        <f t="shared" si="35"/>
        <v>0.8</v>
      </c>
      <c r="P218" s="331">
        <v>0</v>
      </c>
      <c r="Q218" s="396" t="str">
        <f t="shared" si="33"/>
        <v/>
      </c>
      <c r="R218" s="331">
        <v>0</v>
      </c>
      <c r="S218" s="387" t="str">
        <f t="shared" si="34"/>
        <v/>
      </c>
      <c r="T218" s="388" t="str">
        <f t="shared" si="30"/>
        <v/>
      </c>
      <c r="U218" s="388" t="str">
        <f t="shared" si="31"/>
        <v/>
      </c>
      <c r="V218" s="342">
        <v>8</v>
      </c>
      <c r="W218" s="343">
        <v>2</v>
      </c>
      <c r="X218" s="343" t="s">
        <v>584</v>
      </c>
      <c r="Y218" s="349" t="s">
        <v>443</v>
      </c>
      <c r="Z218" s="343">
        <v>2</v>
      </c>
      <c r="AA218" s="343">
        <v>1</v>
      </c>
      <c r="AB218" s="343">
        <v>0</v>
      </c>
      <c r="AC218" s="343">
        <v>0</v>
      </c>
      <c r="AD218" s="343">
        <v>0</v>
      </c>
      <c r="AE218" s="343">
        <v>0</v>
      </c>
      <c r="AF218" s="343">
        <v>0</v>
      </c>
      <c r="AG218" s="343">
        <v>0</v>
      </c>
      <c r="AH218" s="343">
        <v>1</v>
      </c>
      <c r="AI218" s="343">
        <v>2</v>
      </c>
      <c r="AJ218" s="343">
        <v>2</v>
      </c>
      <c r="AK218" s="362">
        <v>8</v>
      </c>
      <c r="AL218" s="346" t="s">
        <v>630</v>
      </c>
      <c r="AM218" s="340" t="s">
        <v>777</v>
      </c>
      <c r="AN218" s="347"/>
      <c r="AO218" s="278"/>
      <c r="AP218" s="278"/>
      <c r="AQ218" s="278"/>
      <c r="AR218" s="278"/>
      <c r="AS218" s="278"/>
      <c r="AT218" s="278"/>
      <c r="AU218" s="278"/>
    </row>
    <row r="219" spans="1:47" x14ac:dyDescent="0.25">
      <c r="A219" s="306" t="s">
        <v>580</v>
      </c>
      <c r="B219" s="308" t="s">
        <v>849</v>
      </c>
      <c r="C219" s="308"/>
      <c r="D219" s="309">
        <v>0</v>
      </c>
      <c r="E219" s="309">
        <v>4714</v>
      </c>
      <c r="F219" s="309">
        <v>4714</v>
      </c>
      <c r="G219" s="308" t="s">
        <v>583</v>
      </c>
      <c r="H219" s="310">
        <v>4</v>
      </c>
      <c r="I219" s="311">
        <v>0.84853627492575301</v>
      </c>
      <c r="J219" s="311"/>
      <c r="K219" s="312">
        <v>30</v>
      </c>
      <c r="L219" s="372" t="str">
        <f t="shared" si="32"/>
        <v/>
      </c>
      <c r="M219" s="372" t="str">
        <f t="shared" si="29"/>
        <v/>
      </c>
      <c r="N219" s="330">
        <v>0.1</v>
      </c>
      <c r="O219" s="382">
        <f t="shared" si="35"/>
        <v>0.1</v>
      </c>
      <c r="P219" s="331"/>
      <c r="Q219" s="396" t="str">
        <f t="shared" si="33"/>
        <v/>
      </c>
      <c r="R219" s="331"/>
      <c r="S219" s="387" t="str">
        <f t="shared" si="34"/>
        <v/>
      </c>
      <c r="T219" s="388" t="str">
        <f t="shared" si="30"/>
        <v/>
      </c>
      <c r="U219" s="388" t="str">
        <f t="shared" si="31"/>
        <v/>
      </c>
      <c r="V219" s="342">
        <v>3</v>
      </c>
      <c r="W219" s="343">
        <v>27</v>
      </c>
      <c r="X219" s="343" t="s">
        <v>584</v>
      </c>
      <c r="Y219" s="349" t="s">
        <v>441</v>
      </c>
      <c r="Z219" s="343">
        <v>1</v>
      </c>
      <c r="AA219" s="343">
        <v>1</v>
      </c>
      <c r="AB219" s="343">
        <v>0</v>
      </c>
      <c r="AC219" s="343">
        <v>0</v>
      </c>
      <c r="AD219" s="343">
        <v>1</v>
      </c>
      <c r="AE219" s="343">
        <v>0</v>
      </c>
      <c r="AF219" s="343">
        <v>0</v>
      </c>
      <c r="AG219" s="343">
        <v>0</v>
      </c>
      <c r="AH219" s="343">
        <v>1</v>
      </c>
      <c r="AI219" s="343">
        <v>2</v>
      </c>
      <c r="AJ219" s="343">
        <v>2</v>
      </c>
      <c r="AK219" s="362">
        <v>8</v>
      </c>
      <c r="AL219" s="346" t="s">
        <v>773</v>
      </c>
      <c r="AM219" s="340" t="s">
        <v>777</v>
      </c>
      <c r="AN219" s="347"/>
      <c r="AO219" s="278"/>
      <c r="AP219" s="278"/>
      <c r="AQ219" s="278"/>
      <c r="AR219" s="278"/>
      <c r="AS219" s="278"/>
      <c r="AT219" s="278"/>
      <c r="AU219" s="278"/>
    </row>
    <row r="220" spans="1:47" x14ac:dyDescent="0.25">
      <c r="A220" s="306" t="s">
        <v>580</v>
      </c>
      <c r="B220" s="308" t="s">
        <v>850</v>
      </c>
      <c r="C220" s="308"/>
      <c r="D220" s="309">
        <v>0</v>
      </c>
      <c r="E220" s="309">
        <v>6363</v>
      </c>
      <c r="F220" s="309">
        <v>6363</v>
      </c>
      <c r="G220" s="308" t="s">
        <v>583</v>
      </c>
      <c r="H220" s="310">
        <v>1</v>
      </c>
      <c r="I220" s="311">
        <v>0.15715857300015715</v>
      </c>
      <c r="J220" s="311"/>
      <c r="K220" s="312">
        <v>50</v>
      </c>
      <c r="L220" s="372" t="str">
        <f t="shared" si="32"/>
        <v/>
      </c>
      <c r="M220" s="372" t="str">
        <f t="shared" si="29"/>
        <v/>
      </c>
      <c r="N220" s="330">
        <v>0.1</v>
      </c>
      <c r="O220" s="382">
        <f t="shared" si="35"/>
        <v>0.1</v>
      </c>
      <c r="P220" s="331"/>
      <c r="Q220" s="396" t="str">
        <f t="shared" si="33"/>
        <v/>
      </c>
      <c r="R220" s="331"/>
      <c r="S220" s="387" t="str">
        <f t="shared" si="34"/>
        <v/>
      </c>
      <c r="T220" s="388" t="str">
        <f t="shared" si="30"/>
        <v/>
      </c>
      <c r="U220" s="388" t="str">
        <f t="shared" si="31"/>
        <v/>
      </c>
      <c r="V220" s="342">
        <v>5</v>
      </c>
      <c r="W220" s="343">
        <v>45</v>
      </c>
      <c r="X220" s="343" t="s">
        <v>584</v>
      </c>
      <c r="Y220" s="349" t="s">
        <v>700</v>
      </c>
      <c r="Z220" s="343">
        <v>1</v>
      </c>
      <c r="AA220" s="343">
        <v>2</v>
      </c>
      <c r="AB220" s="343">
        <v>0</v>
      </c>
      <c r="AC220" s="343">
        <v>2</v>
      </c>
      <c r="AD220" s="343">
        <v>0</v>
      </c>
      <c r="AE220" s="343">
        <v>0</v>
      </c>
      <c r="AF220" s="343">
        <v>0</v>
      </c>
      <c r="AG220" s="343">
        <v>0</v>
      </c>
      <c r="AH220" s="343">
        <v>0</v>
      </c>
      <c r="AI220" s="343">
        <v>2</v>
      </c>
      <c r="AJ220" s="343">
        <v>1</v>
      </c>
      <c r="AK220" s="362">
        <v>8</v>
      </c>
      <c r="AL220" s="346" t="s">
        <v>647</v>
      </c>
      <c r="AM220" s="340" t="s">
        <v>777</v>
      </c>
      <c r="AN220" s="347"/>
      <c r="AO220" s="278"/>
      <c r="AP220" s="278"/>
      <c r="AQ220" s="278"/>
      <c r="AR220" s="278"/>
      <c r="AS220" s="278"/>
      <c r="AT220" s="278"/>
      <c r="AU220" s="278"/>
    </row>
    <row r="221" spans="1:47" x14ac:dyDescent="0.25">
      <c r="A221" s="306" t="s">
        <v>580</v>
      </c>
      <c r="B221" s="308" t="s">
        <v>626</v>
      </c>
      <c r="C221" s="308" t="s">
        <v>582</v>
      </c>
      <c r="D221" s="309">
        <v>15014</v>
      </c>
      <c r="E221" s="309">
        <v>16443</v>
      </c>
      <c r="F221" s="309">
        <v>1429</v>
      </c>
      <c r="G221" s="308" t="s">
        <v>583</v>
      </c>
      <c r="H221" s="310">
        <v>2</v>
      </c>
      <c r="I221" s="311">
        <v>1.3995801259622112</v>
      </c>
      <c r="J221" s="311"/>
      <c r="K221" s="312">
        <v>87</v>
      </c>
      <c r="L221" s="372" t="str">
        <f t="shared" si="32"/>
        <v/>
      </c>
      <c r="M221" s="372" t="str">
        <f t="shared" si="29"/>
        <v/>
      </c>
      <c r="N221" s="330">
        <v>0</v>
      </c>
      <c r="O221" s="382">
        <f t="shared" si="35"/>
        <v>0</v>
      </c>
      <c r="P221" s="331">
        <v>0</v>
      </c>
      <c r="Q221" s="396" t="str">
        <f t="shared" si="33"/>
        <v/>
      </c>
      <c r="R221" s="331">
        <v>0</v>
      </c>
      <c r="S221" s="387" t="str">
        <f t="shared" si="34"/>
        <v/>
      </c>
      <c r="T221" s="388" t="str">
        <f t="shared" si="30"/>
        <v/>
      </c>
      <c r="U221" s="388" t="str">
        <f t="shared" si="31"/>
        <v/>
      </c>
      <c r="V221" s="342">
        <v>0</v>
      </c>
      <c r="W221" s="343">
        <v>87</v>
      </c>
      <c r="X221" s="343" t="s">
        <v>584</v>
      </c>
      <c r="Y221" s="349" t="s">
        <v>700</v>
      </c>
      <c r="Z221" s="343">
        <v>0</v>
      </c>
      <c r="AA221" s="343">
        <v>0</v>
      </c>
      <c r="AB221" s="343">
        <v>0</v>
      </c>
      <c r="AC221" s="343">
        <v>1</v>
      </c>
      <c r="AD221" s="343">
        <v>1</v>
      </c>
      <c r="AE221" s="343">
        <v>0</v>
      </c>
      <c r="AF221" s="343">
        <v>0</v>
      </c>
      <c r="AG221" s="343">
        <v>0</v>
      </c>
      <c r="AH221" s="343">
        <v>2</v>
      </c>
      <c r="AI221" s="343">
        <v>2</v>
      </c>
      <c r="AJ221" s="343">
        <v>2</v>
      </c>
      <c r="AK221" s="362">
        <v>8</v>
      </c>
      <c r="AL221" s="346" t="s">
        <v>599</v>
      </c>
      <c r="AM221" s="340" t="s">
        <v>777</v>
      </c>
      <c r="AN221" s="347"/>
      <c r="AO221" s="278"/>
      <c r="AP221" s="278"/>
      <c r="AQ221" s="278"/>
      <c r="AR221" s="278"/>
      <c r="AS221" s="278"/>
      <c r="AT221" s="278"/>
      <c r="AU221" s="278"/>
    </row>
    <row r="222" spans="1:47" x14ac:dyDescent="0.25">
      <c r="A222" s="306" t="s">
        <v>580</v>
      </c>
      <c r="B222" s="308" t="s">
        <v>851</v>
      </c>
      <c r="C222" s="308"/>
      <c r="D222" s="309">
        <v>0</v>
      </c>
      <c r="E222" s="309">
        <v>850</v>
      </c>
      <c r="F222" s="309">
        <v>850</v>
      </c>
      <c r="G222" s="308" t="s">
        <v>583</v>
      </c>
      <c r="H222" s="310">
        <v>1</v>
      </c>
      <c r="I222" s="311">
        <v>1.1764705882352939</v>
      </c>
      <c r="J222" s="311"/>
      <c r="K222" s="312">
        <v>20</v>
      </c>
      <c r="L222" s="372" t="str">
        <f t="shared" si="32"/>
        <v/>
      </c>
      <c r="M222" s="372" t="str">
        <f t="shared" si="29"/>
        <v/>
      </c>
      <c r="N222" s="330">
        <v>0.1</v>
      </c>
      <c r="O222" s="382">
        <f t="shared" si="35"/>
        <v>0.1</v>
      </c>
      <c r="P222" s="331"/>
      <c r="Q222" s="396" t="str">
        <f t="shared" si="33"/>
        <v/>
      </c>
      <c r="R222" s="331"/>
      <c r="S222" s="387" t="str">
        <f t="shared" si="34"/>
        <v/>
      </c>
      <c r="T222" s="388" t="str">
        <f t="shared" si="30"/>
        <v/>
      </c>
      <c r="U222" s="388" t="str">
        <f t="shared" si="31"/>
        <v/>
      </c>
      <c r="V222" s="342">
        <v>2</v>
      </c>
      <c r="W222" s="343">
        <v>18</v>
      </c>
      <c r="X222" s="343" t="s">
        <v>584</v>
      </c>
      <c r="Y222" s="349">
        <v>3</v>
      </c>
      <c r="Z222" s="343">
        <v>1</v>
      </c>
      <c r="AA222" s="343">
        <v>1</v>
      </c>
      <c r="AB222" s="343">
        <v>0</v>
      </c>
      <c r="AC222" s="343">
        <v>0</v>
      </c>
      <c r="AD222" s="343">
        <v>1</v>
      </c>
      <c r="AE222" s="343">
        <v>0</v>
      </c>
      <c r="AF222" s="343">
        <v>0</v>
      </c>
      <c r="AG222" s="343">
        <v>0</v>
      </c>
      <c r="AH222" s="343">
        <v>1</v>
      </c>
      <c r="AI222" s="343">
        <v>2</v>
      </c>
      <c r="AJ222" s="343">
        <v>2</v>
      </c>
      <c r="AK222" s="362">
        <v>8</v>
      </c>
      <c r="AL222" s="346" t="s">
        <v>683</v>
      </c>
      <c r="AM222" s="340" t="s">
        <v>777</v>
      </c>
      <c r="AN222" s="347"/>
      <c r="AO222" s="278"/>
      <c r="AP222" s="278"/>
      <c r="AQ222" s="278"/>
      <c r="AR222" s="278"/>
      <c r="AS222" s="278"/>
      <c r="AT222" s="278"/>
      <c r="AU222" s="278"/>
    </row>
    <row r="223" spans="1:47" x14ac:dyDescent="0.25">
      <c r="A223" s="306" t="s">
        <v>580</v>
      </c>
      <c r="B223" s="308" t="s">
        <v>852</v>
      </c>
      <c r="C223" s="308"/>
      <c r="D223" s="309">
        <v>0</v>
      </c>
      <c r="E223" s="309">
        <v>1835</v>
      </c>
      <c r="F223" s="309">
        <v>1835</v>
      </c>
      <c r="G223" s="308" t="s">
        <v>583</v>
      </c>
      <c r="H223" s="310">
        <v>6</v>
      </c>
      <c r="I223" s="311">
        <v>3.2697547683923709</v>
      </c>
      <c r="J223" s="311"/>
      <c r="K223" s="312">
        <v>30</v>
      </c>
      <c r="L223" s="372" t="str">
        <f t="shared" si="32"/>
        <v/>
      </c>
      <c r="M223" s="372" t="str">
        <f t="shared" si="29"/>
        <v/>
      </c>
      <c r="N223" s="330">
        <v>0.1</v>
      </c>
      <c r="O223" s="382">
        <f t="shared" si="35"/>
        <v>0.1</v>
      </c>
      <c r="P223" s="331"/>
      <c r="Q223" s="396" t="str">
        <f t="shared" si="33"/>
        <v/>
      </c>
      <c r="R223" s="331"/>
      <c r="S223" s="387" t="str">
        <f t="shared" si="34"/>
        <v/>
      </c>
      <c r="T223" s="388" t="str">
        <f t="shared" si="30"/>
        <v/>
      </c>
      <c r="U223" s="388" t="str">
        <f t="shared" si="31"/>
        <v/>
      </c>
      <c r="V223" s="342">
        <v>3</v>
      </c>
      <c r="W223" s="343">
        <v>27</v>
      </c>
      <c r="X223" s="343" t="s">
        <v>584</v>
      </c>
      <c r="Y223" s="349" t="s">
        <v>441</v>
      </c>
      <c r="Z223" s="343">
        <v>1</v>
      </c>
      <c r="AA223" s="343">
        <v>1</v>
      </c>
      <c r="AB223" s="343">
        <v>0</v>
      </c>
      <c r="AC223" s="343">
        <v>0</v>
      </c>
      <c r="AD223" s="343">
        <v>2</v>
      </c>
      <c r="AE223" s="343">
        <v>0</v>
      </c>
      <c r="AF223" s="343">
        <v>0</v>
      </c>
      <c r="AG223" s="343">
        <v>0</v>
      </c>
      <c r="AH223" s="343">
        <v>1</v>
      </c>
      <c r="AI223" s="343">
        <v>2</v>
      </c>
      <c r="AJ223" s="343">
        <v>1</v>
      </c>
      <c r="AK223" s="362">
        <v>8</v>
      </c>
      <c r="AL223" s="346" t="s">
        <v>853</v>
      </c>
      <c r="AM223" s="340" t="s">
        <v>777</v>
      </c>
      <c r="AN223" s="347"/>
      <c r="AO223" s="278"/>
      <c r="AP223" s="278"/>
      <c r="AQ223" s="278"/>
      <c r="AR223" s="278"/>
      <c r="AS223" s="278"/>
      <c r="AT223" s="278"/>
      <c r="AU223" s="278"/>
    </row>
    <row r="224" spans="1:47" x14ac:dyDescent="0.25">
      <c r="A224" s="306" t="s">
        <v>580</v>
      </c>
      <c r="B224" s="308" t="s">
        <v>854</v>
      </c>
      <c r="C224" s="308"/>
      <c r="D224" s="309">
        <v>0</v>
      </c>
      <c r="E224" s="309">
        <v>8282</v>
      </c>
      <c r="F224" s="309">
        <v>8282</v>
      </c>
      <c r="G224" s="308" t="s">
        <v>583</v>
      </c>
      <c r="H224" s="310">
        <v>15</v>
      </c>
      <c r="I224" s="311">
        <v>1.8111567254286405</v>
      </c>
      <c r="J224" s="311"/>
      <c r="K224" s="312">
        <v>50</v>
      </c>
      <c r="L224" s="372" t="str">
        <f t="shared" si="32"/>
        <v/>
      </c>
      <c r="M224" s="372" t="str">
        <f t="shared" si="29"/>
        <v/>
      </c>
      <c r="N224" s="330">
        <v>0.1</v>
      </c>
      <c r="O224" s="382">
        <f t="shared" si="35"/>
        <v>0.1</v>
      </c>
      <c r="P224" s="331"/>
      <c r="Q224" s="396" t="str">
        <f t="shared" si="33"/>
        <v/>
      </c>
      <c r="R224" s="331"/>
      <c r="S224" s="387" t="str">
        <f t="shared" si="34"/>
        <v/>
      </c>
      <c r="T224" s="388" t="str">
        <f t="shared" si="30"/>
        <v/>
      </c>
      <c r="U224" s="388" t="str">
        <f t="shared" si="31"/>
        <v/>
      </c>
      <c r="V224" s="342">
        <v>5</v>
      </c>
      <c r="W224" s="343">
        <v>45</v>
      </c>
      <c r="X224" s="343" t="s">
        <v>584</v>
      </c>
      <c r="Y224" s="349">
        <v>2</v>
      </c>
      <c r="Z224" s="343">
        <v>1</v>
      </c>
      <c r="AA224" s="343">
        <v>1</v>
      </c>
      <c r="AB224" s="343">
        <v>0</v>
      </c>
      <c r="AC224" s="343">
        <v>0</v>
      </c>
      <c r="AD224" s="343">
        <v>2</v>
      </c>
      <c r="AE224" s="343">
        <v>0</v>
      </c>
      <c r="AF224" s="343">
        <v>0</v>
      </c>
      <c r="AG224" s="343">
        <v>0</v>
      </c>
      <c r="AH224" s="343">
        <v>1</v>
      </c>
      <c r="AI224" s="343">
        <v>2</v>
      </c>
      <c r="AJ224" s="343">
        <v>1</v>
      </c>
      <c r="AK224" s="362">
        <v>8</v>
      </c>
      <c r="AL224" s="346" t="s">
        <v>630</v>
      </c>
      <c r="AM224" s="340" t="s">
        <v>777</v>
      </c>
      <c r="AN224" s="347"/>
      <c r="AO224" s="278"/>
      <c r="AP224" s="278"/>
      <c r="AQ224" s="278"/>
      <c r="AR224" s="278"/>
      <c r="AS224" s="278"/>
      <c r="AT224" s="278"/>
      <c r="AU224" s="278"/>
    </row>
    <row r="225" spans="1:47" x14ac:dyDescent="0.25">
      <c r="A225" s="306" t="s">
        <v>580</v>
      </c>
      <c r="B225" s="308" t="s">
        <v>855</v>
      </c>
      <c r="C225" s="308"/>
      <c r="D225" s="309">
        <v>96</v>
      </c>
      <c r="E225" s="309">
        <v>2886</v>
      </c>
      <c r="F225" s="309">
        <v>2790</v>
      </c>
      <c r="G225" s="308" t="s">
        <v>583</v>
      </c>
      <c r="H225" s="310">
        <v>3</v>
      </c>
      <c r="I225" s="311">
        <v>1.075268817204301</v>
      </c>
      <c r="J225" s="311"/>
      <c r="K225" s="312">
        <v>20</v>
      </c>
      <c r="L225" s="372" t="str">
        <f t="shared" si="32"/>
        <v/>
      </c>
      <c r="M225" s="372" t="str">
        <f t="shared" si="29"/>
        <v/>
      </c>
      <c r="N225" s="330">
        <v>0.1</v>
      </c>
      <c r="O225" s="382">
        <f t="shared" si="35"/>
        <v>0.1</v>
      </c>
      <c r="P225" s="331"/>
      <c r="Q225" s="396" t="str">
        <f t="shared" si="33"/>
        <v/>
      </c>
      <c r="R225" s="331"/>
      <c r="S225" s="387" t="str">
        <f t="shared" si="34"/>
        <v/>
      </c>
      <c r="T225" s="388" t="str">
        <f t="shared" si="30"/>
        <v/>
      </c>
      <c r="U225" s="388" t="str">
        <f t="shared" si="31"/>
        <v/>
      </c>
      <c r="V225" s="342">
        <v>2</v>
      </c>
      <c r="W225" s="343">
        <v>18</v>
      </c>
      <c r="X225" s="343" t="s">
        <v>584</v>
      </c>
      <c r="Y225" s="349">
        <v>1</v>
      </c>
      <c r="Z225" s="343">
        <v>1</v>
      </c>
      <c r="AA225" s="343">
        <v>1</v>
      </c>
      <c r="AB225" s="343">
        <v>0</v>
      </c>
      <c r="AC225" s="343">
        <v>0</v>
      </c>
      <c r="AD225" s="343">
        <v>1</v>
      </c>
      <c r="AE225" s="343">
        <v>0</v>
      </c>
      <c r="AF225" s="343">
        <v>0</v>
      </c>
      <c r="AG225" s="343">
        <v>0</v>
      </c>
      <c r="AH225" s="343">
        <v>2</v>
      </c>
      <c r="AI225" s="343">
        <v>2</v>
      </c>
      <c r="AJ225" s="343">
        <v>1</v>
      </c>
      <c r="AK225" s="362">
        <v>8</v>
      </c>
      <c r="AL225" s="346" t="s">
        <v>647</v>
      </c>
      <c r="AM225" s="340" t="s">
        <v>777</v>
      </c>
      <c r="AN225" s="347"/>
      <c r="AO225" s="278"/>
      <c r="AP225" s="278"/>
      <c r="AQ225" s="278"/>
      <c r="AR225" s="278"/>
      <c r="AS225" s="278"/>
      <c r="AT225" s="278"/>
      <c r="AU225" s="278"/>
    </row>
    <row r="226" spans="1:47" x14ac:dyDescent="0.25">
      <c r="A226" s="306" t="s">
        <v>580</v>
      </c>
      <c r="B226" s="308" t="s">
        <v>856</v>
      </c>
      <c r="C226" s="308"/>
      <c r="D226" s="309">
        <v>31</v>
      </c>
      <c r="E226" s="309">
        <v>1781</v>
      </c>
      <c r="F226" s="309">
        <v>1750</v>
      </c>
      <c r="G226" s="308" t="s">
        <v>583</v>
      </c>
      <c r="H226" s="310">
        <v>2</v>
      </c>
      <c r="I226" s="311">
        <v>1.142857142857143</v>
      </c>
      <c r="J226" s="311"/>
      <c r="K226" s="312">
        <v>20</v>
      </c>
      <c r="L226" s="372" t="str">
        <f t="shared" si="32"/>
        <v/>
      </c>
      <c r="M226" s="372" t="str">
        <f t="shared" si="29"/>
        <v/>
      </c>
      <c r="N226" s="330">
        <v>0.1</v>
      </c>
      <c r="O226" s="382">
        <f t="shared" si="35"/>
        <v>0.1</v>
      </c>
      <c r="P226" s="331"/>
      <c r="Q226" s="396" t="str">
        <f t="shared" si="33"/>
        <v/>
      </c>
      <c r="R226" s="331"/>
      <c r="S226" s="387" t="str">
        <f t="shared" si="34"/>
        <v/>
      </c>
      <c r="T226" s="388" t="str">
        <f t="shared" si="30"/>
        <v/>
      </c>
      <c r="U226" s="388" t="str">
        <f t="shared" si="31"/>
        <v/>
      </c>
      <c r="V226" s="342">
        <v>2</v>
      </c>
      <c r="W226" s="343">
        <v>18</v>
      </c>
      <c r="X226" s="343" t="s">
        <v>584</v>
      </c>
      <c r="Y226" s="349" t="s">
        <v>441</v>
      </c>
      <c r="Z226" s="343">
        <v>1</v>
      </c>
      <c r="AA226" s="343">
        <v>1</v>
      </c>
      <c r="AB226" s="343">
        <v>0</v>
      </c>
      <c r="AC226" s="343">
        <v>0</v>
      </c>
      <c r="AD226" s="343">
        <v>1</v>
      </c>
      <c r="AE226" s="343">
        <v>0</v>
      </c>
      <c r="AF226" s="343">
        <v>0</v>
      </c>
      <c r="AG226" s="343">
        <v>0</v>
      </c>
      <c r="AH226" s="343">
        <v>2</v>
      </c>
      <c r="AI226" s="343">
        <v>2</v>
      </c>
      <c r="AJ226" s="343">
        <v>1</v>
      </c>
      <c r="AK226" s="362">
        <v>8</v>
      </c>
      <c r="AL226" s="346" t="s">
        <v>647</v>
      </c>
      <c r="AM226" s="340" t="s">
        <v>777</v>
      </c>
      <c r="AN226" s="347"/>
      <c r="AO226" s="278"/>
      <c r="AP226" s="278"/>
      <c r="AQ226" s="278"/>
      <c r="AR226" s="278"/>
      <c r="AS226" s="278"/>
      <c r="AT226" s="278"/>
      <c r="AU226" s="278"/>
    </row>
    <row r="227" spans="1:47" x14ac:dyDescent="0.25">
      <c r="A227" s="306" t="s">
        <v>604</v>
      </c>
      <c r="B227" s="308" t="s">
        <v>857</v>
      </c>
      <c r="C227" s="308"/>
      <c r="D227" s="309">
        <v>33</v>
      </c>
      <c r="E227" s="309">
        <v>971</v>
      </c>
      <c r="F227" s="309">
        <v>938</v>
      </c>
      <c r="G227" s="308" t="s">
        <v>583</v>
      </c>
      <c r="H227" s="310">
        <v>3</v>
      </c>
      <c r="I227" s="311">
        <v>3</v>
      </c>
      <c r="J227" s="311"/>
      <c r="K227" s="312">
        <v>40</v>
      </c>
      <c r="L227" s="372" t="str">
        <f t="shared" si="32"/>
        <v/>
      </c>
      <c r="M227" s="372" t="str">
        <f t="shared" si="29"/>
        <v/>
      </c>
      <c r="N227" s="331"/>
      <c r="O227" s="382">
        <f t="shared" si="35"/>
        <v>0.25</v>
      </c>
      <c r="P227" s="331"/>
      <c r="Q227" s="396" t="str">
        <f t="shared" si="33"/>
        <v/>
      </c>
      <c r="R227" s="331"/>
      <c r="S227" s="387" t="str">
        <f t="shared" si="34"/>
        <v/>
      </c>
      <c r="T227" s="388" t="str">
        <f t="shared" si="30"/>
        <v/>
      </c>
      <c r="U227" s="388" t="str">
        <f t="shared" si="31"/>
        <v/>
      </c>
      <c r="V227" s="350">
        <v>10</v>
      </c>
      <c r="W227" s="344"/>
      <c r="X227" s="343" t="s">
        <v>584</v>
      </c>
      <c r="Y227" s="343"/>
      <c r="Z227" s="343">
        <v>2</v>
      </c>
      <c r="AA227" s="343">
        <v>1</v>
      </c>
      <c r="AB227" s="343">
        <v>0</v>
      </c>
      <c r="AC227" s="343">
        <v>0</v>
      </c>
      <c r="AD227" s="343">
        <v>2</v>
      </c>
      <c r="AE227" s="343">
        <v>0</v>
      </c>
      <c r="AF227" s="343">
        <v>0</v>
      </c>
      <c r="AG227" s="343">
        <v>0</v>
      </c>
      <c r="AH227" s="343"/>
      <c r="AI227" s="343">
        <v>2</v>
      </c>
      <c r="AJ227" s="343">
        <v>1</v>
      </c>
      <c r="AK227" s="362">
        <v>8</v>
      </c>
      <c r="AL227" s="343"/>
      <c r="AM227" s="340" t="s">
        <v>777</v>
      </c>
      <c r="AN227" s="347"/>
      <c r="AO227" s="278"/>
      <c r="AP227" s="278"/>
      <c r="AQ227" s="278"/>
      <c r="AR227" s="278"/>
      <c r="AS227" s="278"/>
      <c r="AT227" s="284"/>
      <c r="AU227" s="285"/>
    </row>
    <row r="228" spans="1:47" x14ac:dyDescent="0.25">
      <c r="A228" s="306" t="s">
        <v>608</v>
      </c>
      <c r="B228" s="308" t="s">
        <v>858</v>
      </c>
      <c r="C228" s="308"/>
      <c r="D228" s="309">
        <v>107</v>
      </c>
      <c r="E228" s="309">
        <v>10057</v>
      </c>
      <c r="F228" s="309">
        <v>9950</v>
      </c>
      <c r="G228" s="308" t="s">
        <v>583</v>
      </c>
      <c r="H228" s="310">
        <v>1</v>
      </c>
      <c r="I228" s="311">
        <v>0</v>
      </c>
      <c r="J228" s="311"/>
      <c r="K228" s="312">
        <v>71</v>
      </c>
      <c r="L228" s="372" t="str">
        <f t="shared" si="32"/>
        <v/>
      </c>
      <c r="M228" s="372" t="str">
        <f t="shared" si="29"/>
        <v/>
      </c>
      <c r="N228" s="331"/>
      <c r="O228" s="382">
        <f t="shared" si="35"/>
        <v>0.1</v>
      </c>
      <c r="P228" s="331"/>
      <c r="Q228" s="396" t="str">
        <f t="shared" si="33"/>
        <v/>
      </c>
      <c r="R228" s="331"/>
      <c r="S228" s="387" t="str">
        <f t="shared" si="34"/>
        <v/>
      </c>
      <c r="T228" s="388" t="str">
        <f t="shared" si="30"/>
        <v/>
      </c>
      <c r="U228" s="388" t="str">
        <f t="shared" si="31"/>
        <v/>
      </c>
      <c r="V228" s="350">
        <v>7.1000000000000005</v>
      </c>
      <c r="W228" s="344"/>
      <c r="X228" s="343"/>
      <c r="Y228" s="343"/>
      <c r="Z228" s="343">
        <v>2</v>
      </c>
      <c r="AA228" s="343">
        <v>2</v>
      </c>
      <c r="AB228" s="343">
        <v>0</v>
      </c>
      <c r="AC228" s="343">
        <v>1</v>
      </c>
      <c r="AD228" s="343">
        <v>0</v>
      </c>
      <c r="AE228" s="343">
        <v>0</v>
      </c>
      <c r="AF228" s="343">
        <v>0</v>
      </c>
      <c r="AG228" s="343">
        <v>0</v>
      </c>
      <c r="AH228" s="343">
        <v>1</v>
      </c>
      <c r="AI228" s="343">
        <v>2</v>
      </c>
      <c r="AJ228" s="343">
        <v>0</v>
      </c>
      <c r="AK228" s="362">
        <v>8</v>
      </c>
      <c r="AL228" s="343"/>
      <c r="AM228" s="346" t="s">
        <v>610</v>
      </c>
      <c r="AN228" s="347"/>
      <c r="AO228" s="278"/>
      <c r="AP228" s="278"/>
      <c r="AQ228" s="278"/>
      <c r="AR228" s="278"/>
      <c r="AS228" s="278"/>
      <c r="AT228" s="284"/>
      <c r="AU228" s="285"/>
    </row>
    <row r="229" spans="1:47" x14ac:dyDescent="0.25">
      <c r="A229" s="306" t="s">
        <v>608</v>
      </c>
      <c r="B229" s="308" t="s">
        <v>859</v>
      </c>
      <c r="C229" s="308"/>
      <c r="D229" s="309">
        <v>0</v>
      </c>
      <c r="E229" s="309">
        <v>3625</v>
      </c>
      <c r="F229" s="309">
        <v>3625</v>
      </c>
      <c r="G229" s="308" t="s">
        <v>583</v>
      </c>
      <c r="H229" s="310">
        <v>1</v>
      </c>
      <c r="I229" s="311">
        <v>0</v>
      </c>
      <c r="J229" s="311"/>
      <c r="K229" s="312">
        <v>10</v>
      </c>
      <c r="L229" s="372" t="str">
        <f t="shared" si="32"/>
        <v/>
      </c>
      <c r="M229" s="372" t="str">
        <f t="shared" si="29"/>
        <v/>
      </c>
      <c r="N229" s="331"/>
      <c r="O229" s="382">
        <f t="shared" si="35"/>
        <v>7.0000000000000007E-2</v>
      </c>
      <c r="P229" s="331"/>
      <c r="Q229" s="396" t="str">
        <f t="shared" si="33"/>
        <v/>
      </c>
      <c r="R229" s="331"/>
      <c r="S229" s="387" t="str">
        <f t="shared" si="34"/>
        <v/>
      </c>
      <c r="T229" s="388" t="str">
        <f t="shared" si="30"/>
        <v/>
      </c>
      <c r="U229" s="388" t="str">
        <f t="shared" si="31"/>
        <v/>
      </c>
      <c r="V229" s="350">
        <v>0.70000000000000007</v>
      </c>
      <c r="W229" s="344"/>
      <c r="X229" s="344"/>
      <c r="Y229" s="344"/>
      <c r="Z229" s="343">
        <v>1</v>
      </c>
      <c r="AA229" s="343">
        <v>2</v>
      </c>
      <c r="AB229" s="343">
        <v>0</v>
      </c>
      <c r="AC229" s="343">
        <v>2</v>
      </c>
      <c r="AD229" s="343">
        <v>0</v>
      </c>
      <c r="AE229" s="343">
        <v>0</v>
      </c>
      <c r="AF229" s="343">
        <v>0</v>
      </c>
      <c r="AG229" s="343">
        <v>0</v>
      </c>
      <c r="AH229" s="343">
        <v>1</v>
      </c>
      <c r="AI229" s="343">
        <v>2</v>
      </c>
      <c r="AJ229" s="343">
        <v>0</v>
      </c>
      <c r="AK229" s="362">
        <v>8</v>
      </c>
      <c r="AL229" s="343"/>
      <c r="AM229" s="346" t="s">
        <v>610</v>
      </c>
      <c r="AN229" s="347"/>
      <c r="AO229" s="278"/>
      <c r="AP229" s="278"/>
      <c r="AQ229" s="278"/>
      <c r="AR229" s="278"/>
      <c r="AS229" s="278"/>
      <c r="AT229" s="284"/>
      <c r="AU229" s="285"/>
    </row>
    <row r="230" spans="1:47" x14ac:dyDescent="0.25">
      <c r="A230" s="306" t="s">
        <v>608</v>
      </c>
      <c r="B230" s="308" t="s">
        <v>860</v>
      </c>
      <c r="C230" s="308"/>
      <c r="D230" s="309">
        <v>0</v>
      </c>
      <c r="E230" s="309">
        <v>2388</v>
      </c>
      <c r="F230" s="309">
        <v>2388</v>
      </c>
      <c r="G230" s="308" t="s">
        <v>583</v>
      </c>
      <c r="H230" s="310">
        <v>1</v>
      </c>
      <c r="I230" s="311">
        <v>0</v>
      </c>
      <c r="J230" s="311"/>
      <c r="K230" s="312">
        <v>20</v>
      </c>
      <c r="L230" s="372" t="str">
        <f t="shared" si="32"/>
        <v/>
      </c>
      <c r="M230" s="372" t="str">
        <f t="shared" si="29"/>
        <v/>
      </c>
      <c r="N230" s="331"/>
      <c r="O230" s="382">
        <f t="shared" si="35"/>
        <v>0.09</v>
      </c>
      <c r="P230" s="331"/>
      <c r="Q230" s="396" t="str">
        <f t="shared" si="33"/>
        <v/>
      </c>
      <c r="R230" s="331"/>
      <c r="S230" s="387" t="str">
        <f t="shared" si="34"/>
        <v/>
      </c>
      <c r="T230" s="388" t="str">
        <f t="shared" si="30"/>
        <v/>
      </c>
      <c r="U230" s="388" t="str">
        <f t="shared" si="31"/>
        <v/>
      </c>
      <c r="V230" s="350">
        <v>1.7999999999999998</v>
      </c>
      <c r="W230" s="344"/>
      <c r="X230" s="344" t="s">
        <v>584</v>
      </c>
      <c r="Y230" s="344"/>
      <c r="Z230" s="343">
        <v>1</v>
      </c>
      <c r="AA230" s="343">
        <v>2</v>
      </c>
      <c r="AB230" s="343">
        <v>0</v>
      </c>
      <c r="AC230" s="343">
        <v>2</v>
      </c>
      <c r="AD230" s="343">
        <v>0</v>
      </c>
      <c r="AE230" s="343">
        <v>0</v>
      </c>
      <c r="AF230" s="343">
        <v>0</v>
      </c>
      <c r="AG230" s="343">
        <v>0</v>
      </c>
      <c r="AH230" s="343">
        <v>0</v>
      </c>
      <c r="AI230" s="343">
        <v>2</v>
      </c>
      <c r="AJ230" s="343">
        <v>1</v>
      </c>
      <c r="AK230" s="362">
        <v>8</v>
      </c>
      <c r="AL230" s="343"/>
      <c r="AM230" s="346" t="s">
        <v>610</v>
      </c>
      <c r="AN230" s="347"/>
      <c r="AO230" s="278"/>
      <c r="AP230" s="278"/>
      <c r="AQ230" s="278"/>
      <c r="AR230" s="278"/>
      <c r="AS230" s="278"/>
      <c r="AT230" s="284"/>
      <c r="AU230" s="285"/>
    </row>
    <row r="231" spans="1:47" x14ac:dyDescent="0.25">
      <c r="A231" s="306" t="s">
        <v>580</v>
      </c>
      <c r="B231" s="308" t="s">
        <v>861</v>
      </c>
      <c r="C231" s="308"/>
      <c r="D231" s="309">
        <v>0</v>
      </c>
      <c r="E231" s="309">
        <v>2954</v>
      </c>
      <c r="F231" s="309">
        <v>2954</v>
      </c>
      <c r="G231" s="308" t="s">
        <v>583</v>
      </c>
      <c r="H231" s="310">
        <v>6</v>
      </c>
      <c r="I231" s="311">
        <v>2.0311442112389981</v>
      </c>
      <c r="J231" s="311"/>
      <c r="K231" s="312">
        <v>50</v>
      </c>
      <c r="L231" s="372" t="str">
        <f t="shared" si="32"/>
        <v/>
      </c>
      <c r="M231" s="372" t="str">
        <f t="shared" si="29"/>
        <v/>
      </c>
      <c r="N231" s="330">
        <v>0.1</v>
      </c>
      <c r="O231" s="382">
        <f t="shared" si="35"/>
        <v>0.1</v>
      </c>
      <c r="P231" s="331"/>
      <c r="Q231" s="396" t="str">
        <f t="shared" si="33"/>
        <v/>
      </c>
      <c r="R231" s="331"/>
      <c r="S231" s="387" t="str">
        <f t="shared" si="34"/>
        <v/>
      </c>
      <c r="T231" s="388" t="str">
        <f t="shared" si="30"/>
        <v/>
      </c>
      <c r="U231" s="388" t="str">
        <f t="shared" si="31"/>
        <v/>
      </c>
      <c r="V231" s="342">
        <v>5</v>
      </c>
      <c r="W231" s="343">
        <v>45</v>
      </c>
      <c r="X231" s="343" t="s">
        <v>584</v>
      </c>
      <c r="Y231" s="349">
        <v>1</v>
      </c>
      <c r="Z231" s="343">
        <v>1</v>
      </c>
      <c r="AA231" s="343">
        <v>1</v>
      </c>
      <c r="AB231" s="343">
        <v>0</v>
      </c>
      <c r="AC231" s="343">
        <v>0</v>
      </c>
      <c r="AD231" s="343">
        <v>2</v>
      </c>
      <c r="AE231" s="343">
        <v>0</v>
      </c>
      <c r="AF231" s="343">
        <v>0</v>
      </c>
      <c r="AG231" s="343">
        <v>0</v>
      </c>
      <c r="AH231" s="343">
        <v>0</v>
      </c>
      <c r="AI231" s="343">
        <v>2</v>
      </c>
      <c r="AJ231" s="343">
        <v>1</v>
      </c>
      <c r="AK231" s="362">
        <v>7</v>
      </c>
      <c r="AL231" s="346" t="s">
        <v>630</v>
      </c>
      <c r="AM231" s="340" t="s">
        <v>777</v>
      </c>
      <c r="AN231" s="347"/>
      <c r="AO231" s="278"/>
      <c r="AP231" s="278"/>
      <c r="AQ231" s="278"/>
      <c r="AR231" s="278"/>
      <c r="AS231" s="278"/>
      <c r="AT231" s="278"/>
      <c r="AU231" s="278"/>
    </row>
    <row r="232" spans="1:47" x14ac:dyDescent="0.25">
      <c r="A232" s="306" t="s">
        <v>580</v>
      </c>
      <c r="B232" s="308" t="s">
        <v>862</v>
      </c>
      <c r="C232" s="308"/>
      <c r="D232" s="309">
        <v>0</v>
      </c>
      <c r="E232" s="309">
        <v>600</v>
      </c>
      <c r="F232" s="309">
        <v>600</v>
      </c>
      <c r="G232" s="308" t="s">
        <v>583</v>
      </c>
      <c r="H232" s="310">
        <v>0</v>
      </c>
      <c r="I232" s="311">
        <v>0</v>
      </c>
      <c r="J232" s="311"/>
      <c r="K232" s="312">
        <v>10</v>
      </c>
      <c r="L232" s="372" t="str">
        <f t="shared" si="32"/>
        <v/>
      </c>
      <c r="M232" s="372">
        <f t="shared" si="29"/>
        <v>10</v>
      </c>
      <c r="N232" s="330">
        <v>0.1</v>
      </c>
      <c r="O232" s="382">
        <f t="shared" si="35"/>
        <v>0.1</v>
      </c>
      <c r="P232" s="331"/>
      <c r="Q232" s="396" t="str">
        <f t="shared" si="33"/>
        <v/>
      </c>
      <c r="R232" s="331" t="s">
        <v>659</v>
      </c>
      <c r="S232" s="387"/>
      <c r="T232" s="388" t="str">
        <f t="shared" si="30"/>
        <v/>
      </c>
      <c r="U232" s="388">
        <f t="shared" si="31"/>
        <v>1</v>
      </c>
      <c r="V232" s="342">
        <v>1</v>
      </c>
      <c r="W232" s="343">
        <v>9</v>
      </c>
      <c r="X232" s="343" t="s">
        <v>584</v>
      </c>
      <c r="Y232" s="349" t="s">
        <v>441</v>
      </c>
      <c r="Z232" s="343">
        <v>1</v>
      </c>
      <c r="AA232" s="343">
        <v>1</v>
      </c>
      <c r="AB232" s="343">
        <v>0</v>
      </c>
      <c r="AC232" s="343">
        <v>0</v>
      </c>
      <c r="AD232" s="343">
        <v>0</v>
      </c>
      <c r="AE232" s="343">
        <v>0</v>
      </c>
      <c r="AF232" s="343">
        <v>0</v>
      </c>
      <c r="AG232" s="343">
        <v>0</v>
      </c>
      <c r="AH232" s="343">
        <v>2</v>
      </c>
      <c r="AI232" s="343">
        <v>2</v>
      </c>
      <c r="AJ232" s="343">
        <v>1</v>
      </c>
      <c r="AK232" s="362">
        <v>7</v>
      </c>
      <c r="AL232" s="346" t="s">
        <v>683</v>
      </c>
      <c r="AM232" s="340" t="s">
        <v>826</v>
      </c>
      <c r="AN232" s="347"/>
      <c r="AO232" s="278"/>
      <c r="AP232" s="278"/>
      <c r="AQ232" s="278"/>
      <c r="AR232" s="278"/>
      <c r="AS232" s="278"/>
      <c r="AT232" s="278"/>
      <c r="AU232" s="278"/>
    </row>
    <row r="233" spans="1:47" x14ac:dyDescent="0.25">
      <c r="A233" s="306" t="s">
        <v>580</v>
      </c>
      <c r="B233" s="308" t="s">
        <v>863</v>
      </c>
      <c r="C233" s="308"/>
      <c r="D233" s="309">
        <v>0</v>
      </c>
      <c r="E233" s="309">
        <v>1705</v>
      </c>
      <c r="F233" s="309">
        <v>1705</v>
      </c>
      <c r="G233" s="308" t="s">
        <v>583</v>
      </c>
      <c r="H233" s="310">
        <v>2</v>
      </c>
      <c r="I233" s="311">
        <v>1.1730205278592376</v>
      </c>
      <c r="J233" s="311"/>
      <c r="K233" s="312">
        <v>40</v>
      </c>
      <c r="L233" s="372" t="str">
        <f t="shared" si="32"/>
        <v/>
      </c>
      <c r="M233" s="372" t="str">
        <f t="shared" si="29"/>
        <v/>
      </c>
      <c r="N233" s="330">
        <v>0.1</v>
      </c>
      <c r="O233" s="382">
        <f t="shared" si="35"/>
        <v>0.1</v>
      </c>
      <c r="P233" s="331"/>
      <c r="Q233" s="396" t="str">
        <f t="shared" si="33"/>
        <v/>
      </c>
      <c r="R233" s="331"/>
      <c r="S233" s="387" t="str">
        <f t="shared" ref="S233:S238" si="36">IF(R233&gt;0,R233/K233,"")</f>
        <v/>
      </c>
      <c r="T233" s="388" t="str">
        <f t="shared" si="30"/>
        <v/>
      </c>
      <c r="U233" s="388" t="str">
        <f t="shared" si="31"/>
        <v/>
      </c>
      <c r="V233" s="342">
        <v>4</v>
      </c>
      <c r="W233" s="343">
        <v>36</v>
      </c>
      <c r="X233" s="343" t="s">
        <v>584</v>
      </c>
      <c r="Y233" s="349" t="s">
        <v>441</v>
      </c>
      <c r="Z233" s="343">
        <v>1</v>
      </c>
      <c r="AA233" s="343">
        <v>1</v>
      </c>
      <c r="AB233" s="343">
        <v>0</v>
      </c>
      <c r="AC233" s="343">
        <v>0</v>
      </c>
      <c r="AD233" s="343">
        <v>1</v>
      </c>
      <c r="AE233" s="343">
        <v>0</v>
      </c>
      <c r="AF233" s="343">
        <v>0</v>
      </c>
      <c r="AG233" s="343">
        <v>0</v>
      </c>
      <c r="AH233" s="343">
        <v>1</v>
      </c>
      <c r="AI233" s="343">
        <v>2</v>
      </c>
      <c r="AJ233" s="343">
        <v>1</v>
      </c>
      <c r="AK233" s="362">
        <v>7</v>
      </c>
      <c r="AL233" s="346" t="s">
        <v>647</v>
      </c>
      <c r="AM233" s="363" t="s">
        <v>777</v>
      </c>
      <c r="AN233" s="347"/>
      <c r="AO233" s="278"/>
      <c r="AP233" s="278"/>
      <c r="AQ233" s="278"/>
      <c r="AR233" s="278"/>
      <c r="AS233" s="278"/>
      <c r="AT233" s="278"/>
      <c r="AU233" s="278"/>
    </row>
    <row r="234" spans="1:47" x14ac:dyDescent="0.25">
      <c r="A234" s="306" t="s">
        <v>608</v>
      </c>
      <c r="B234" s="308" t="s">
        <v>864</v>
      </c>
      <c r="C234" s="308"/>
      <c r="D234" s="309">
        <v>0</v>
      </c>
      <c r="E234" s="309">
        <v>8652</v>
      </c>
      <c r="F234" s="309">
        <v>8652</v>
      </c>
      <c r="G234" s="308" t="s">
        <v>583</v>
      </c>
      <c r="H234" s="310">
        <v>2</v>
      </c>
      <c r="I234" s="311">
        <v>0</v>
      </c>
      <c r="J234" s="311"/>
      <c r="K234" s="312">
        <v>10</v>
      </c>
      <c r="L234" s="372" t="str">
        <f t="shared" si="32"/>
        <v/>
      </c>
      <c r="M234" s="372" t="str">
        <f t="shared" si="29"/>
        <v/>
      </c>
      <c r="N234" s="331"/>
      <c r="O234" s="382">
        <f t="shared" si="35"/>
        <v>0.23000000000000004</v>
      </c>
      <c r="P234" s="331"/>
      <c r="Q234" s="396" t="str">
        <f t="shared" si="33"/>
        <v/>
      </c>
      <c r="R234" s="331"/>
      <c r="S234" s="387" t="str">
        <f t="shared" si="36"/>
        <v/>
      </c>
      <c r="T234" s="388" t="str">
        <f t="shared" si="30"/>
        <v/>
      </c>
      <c r="U234" s="388" t="str">
        <f t="shared" si="31"/>
        <v/>
      </c>
      <c r="V234" s="350">
        <v>2.3000000000000003</v>
      </c>
      <c r="W234" s="344"/>
      <c r="X234" s="344"/>
      <c r="Y234" s="344"/>
      <c r="Z234" s="343">
        <v>1</v>
      </c>
      <c r="AA234" s="343">
        <v>1</v>
      </c>
      <c r="AB234" s="343">
        <v>0</v>
      </c>
      <c r="AC234" s="343">
        <v>1</v>
      </c>
      <c r="AD234" s="343">
        <v>0</v>
      </c>
      <c r="AE234" s="343">
        <v>0</v>
      </c>
      <c r="AF234" s="343">
        <v>0</v>
      </c>
      <c r="AG234" s="343">
        <v>0</v>
      </c>
      <c r="AH234" s="343">
        <v>2</v>
      </c>
      <c r="AI234" s="343">
        <v>2</v>
      </c>
      <c r="AJ234" s="343">
        <v>0</v>
      </c>
      <c r="AK234" s="362">
        <v>7</v>
      </c>
      <c r="AL234" s="343"/>
      <c r="AM234" s="346" t="s">
        <v>610</v>
      </c>
      <c r="AN234" s="347"/>
      <c r="AO234" s="278"/>
      <c r="AP234" s="278"/>
      <c r="AQ234" s="278"/>
      <c r="AR234" s="278"/>
      <c r="AS234" s="278"/>
      <c r="AT234" s="284"/>
      <c r="AU234" s="285"/>
    </row>
    <row r="235" spans="1:47" x14ac:dyDescent="0.25">
      <c r="A235" s="306" t="s">
        <v>580</v>
      </c>
      <c r="B235" s="308" t="s">
        <v>865</v>
      </c>
      <c r="C235" s="308"/>
      <c r="D235" s="309">
        <v>0</v>
      </c>
      <c r="E235" s="309">
        <v>2940</v>
      </c>
      <c r="F235" s="309">
        <v>2940</v>
      </c>
      <c r="G235" s="308" t="s">
        <v>583</v>
      </c>
      <c r="H235" s="310">
        <v>1</v>
      </c>
      <c r="I235" s="311">
        <v>0.3401360544217687</v>
      </c>
      <c r="J235" s="311"/>
      <c r="K235" s="312">
        <v>20</v>
      </c>
      <c r="L235" s="372" t="str">
        <f t="shared" si="32"/>
        <v/>
      </c>
      <c r="M235" s="372" t="str">
        <f t="shared" si="29"/>
        <v/>
      </c>
      <c r="N235" s="330">
        <v>0.1</v>
      </c>
      <c r="O235" s="382">
        <f t="shared" si="35"/>
        <v>0.1</v>
      </c>
      <c r="P235" s="331"/>
      <c r="Q235" s="396" t="str">
        <f t="shared" si="33"/>
        <v/>
      </c>
      <c r="R235" s="331"/>
      <c r="S235" s="387" t="str">
        <f t="shared" si="36"/>
        <v/>
      </c>
      <c r="T235" s="388" t="str">
        <f t="shared" si="30"/>
        <v/>
      </c>
      <c r="U235" s="388" t="str">
        <f t="shared" si="31"/>
        <v/>
      </c>
      <c r="V235" s="342">
        <v>2</v>
      </c>
      <c r="W235" s="343">
        <v>18</v>
      </c>
      <c r="X235" s="343" t="s">
        <v>584</v>
      </c>
      <c r="Y235" s="349">
        <v>1</v>
      </c>
      <c r="Z235" s="343">
        <v>1</v>
      </c>
      <c r="AA235" s="343">
        <v>1</v>
      </c>
      <c r="AB235" s="343">
        <v>0</v>
      </c>
      <c r="AC235" s="343">
        <v>0</v>
      </c>
      <c r="AD235" s="343">
        <v>0</v>
      </c>
      <c r="AE235" s="343">
        <v>0</v>
      </c>
      <c r="AF235" s="343">
        <v>0</v>
      </c>
      <c r="AG235" s="343">
        <v>0</v>
      </c>
      <c r="AH235" s="343">
        <v>1</v>
      </c>
      <c r="AI235" s="343">
        <v>2</v>
      </c>
      <c r="AJ235" s="343">
        <v>1</v>
      </c>
      <c r="AK235" s="362">
        <v>6</v>
      </c>
      <c r="AL235" s="346" t="s">
        <v>647</v>
      </c>
      <c r="AM235" s="363" t="s">
        <v>777</v>
      </c>
      <c r="AN235" s="347"/>
      <c r="AO235" s="278"/>
      <c r="AP235" s="278"/>
      <c r="AQ235" s="278"/>
      <c r="AR235" s="278"/>
      <c r="AS235" s="278"/>
      <c r="AT235" s="278"/>
      <c r="AU235" s="278"/>
    </row>
    <row r="236" spans="1:47" x14ac:dyDescent="0.25">
      <c r="A236" s="306" t="s">
        <v>608</v>
      </c>
      <c r="B236" s="308" t="s">
        <v>866</v>
      </c>
      <c r="C236" s="308"/>
      <c r="D236" s="309">
        <v>61</v>
      </c>
      <c r="E236" s="309">
        <v>613</v>
      </c>
      <c r="F236" s="309">
        <v>552</v>
      </c>
      <c r="G236" s="308" t="s">
        <v>583</v>
      </c>
      <c r="H236" s="310">
        <v>11</v>
      </c>
      <c r="I236" s="311">
        <v>19.927536231884055</v>
      </c>
      <c r="J236" s="311"/>
      <c r="K236" s="312">
        <v>65</v>
      </c>
      <c r="L236" s="372" t="str">
        <f t="shared" si="32"/>
        <v/>
      </c>
      <c r="M236" s="372" t="str">
        <f t="shared" si="29"/>
        <v/>
      </c>
      <c r="N236" s="331"/>
      <c r="O236" s="382">
        <f t="shared" si="35"/>
        <v>7.0000000000000007E-2</v>
      </c>
      <c r="P236" s="331"/>
      <c r="Q236" s="396" t="str">
        <f t="shared" si="33"/>
        <v/>
      </c>
      <c r="R236" s="331"/>
      <c r="S236" s="387" t="str">
        <f t="shared" si="36"/>
        <v/>
      </c>
      <c r="T236" s="388" t="str">
        <f t="shared" si="30"/>
        <v/>
      </c>
      <c r="U236" s="388" t="str">
        <f t="shared" si="31"/>
        <v/>
      </c>
      <c r="V236" s="350">
        <v>4.5500000000000007</v>
      </c>
      <c r="W236" s="344"/>
      <c r="X236" s="344"/>
      <c r="Y236" s="344"/>
      <c r="Z236" s="343">
        <v>1</v>
      </c>
      <c r="AA236" s="343">
        <v>1</v>
      </c>
      <c r="AB236" s="343">
        <v>0</v>
      </c>
      <c r="AC236" s="343">
        <v>1</v>
      </c>
      <c r="AD236" s="343">
        <v>0</v>
      </c>
      <c r="AE236" s="343">
        <v>0</v>
      </c>
      <c r="AF236" s="343">
        <v>0</v>
      </c>
      <c r="AG236" s="343">
        <v>0</v>
      </c>
      <c r="AH236" s="343">
        <v>1</v>
      </c>
      <c r="AI236" s="343">
        <v>2</v>
      </c>
      <c r="AJ236" s="343">
        <v>0</v>
      </c>
      <c r="AK236" s="362">
        <v>6</v>
      </c>
      <c r="AL236" s="343"/>
      <c r="AM236" s="346" t="s">
        <v>610</v>
      </c>
      <c r="AN236" s="347"/>
      <c r="AO236" s="278"/>
      <c r="AP236" s="278"/>
      <c r="AQ236" s="278"/>
      <c r="AR236" s="278"/>
      <c r="AS236" s="278"/>
      <c r="AT236" s="284"/>
      <c r="AU236" s="285"/>
    </row>
    <row r="237" spans="1:47" x14ac:dyDescent="0.25">
      <c r="A237" s="306" t="s">
        <v>608</v>
      </c>
      <c r="B237" s="308" t="s">
        <v>867</v>
      </c>
      <c r="C237" s="308"/>
      <c r="D237" s="309">
        <v>0</v>
      </c>
      <c r="E237" s="309">
        <v>4679</v>
      </c>
      <c r="F237" s="309">
        <v>4679</v>
      </c>
      <c r="G237" s="308" t="s">
        <v>583</v>
      </c>
      <c r="H237" s="310">
        <v>6</v>
      </c>
      <c r="I237" s="311">
        <v>1</v>
      </c>
      <c r="J237" s="311"/>
      <c r="K237" s="312">
        <v>30</v>
      </c>
      <c r="L237" s="372" t="str">
        <f t="shared" si="32"/>
        <v/>
      </c>
      <c r="M237" s="372" t="str">
        <f t="shared" si="29"/>
        <v/>
      </c>
      <c r="N237" s="331"/>
      <c r="O237" s="382">
        <f t="shared" si="35"/>
        <v>5.9999999999999991E-2</v>
      </c>
      <c r="P237" s="331"/>
      <c r="Q237" s="396" t="str">
        <f t="shared" si="33"/>
        <v/>
      </c>
      <c r="R237" s="331"/>
      <c r="S237" s="387" t="str">
        <f t="shared" si="36"/>
        <v/>
      </c>
      <c r="T237" s="388" t="str">
        <f t="shared" si="30"/>
        <v/>
      </c>
      <c r="U237" s="388" t="str">
        <f t="shared" si="31"/>
        <v/>
      </c>
      <c r="V237" s="350">
        <v>1.7999999999999998</v>
      </c>
      <c r="W237" s="344"/>
      <c r="X237" s="344" t="s">
        <v>584</v>
      </c>
      <c r="Y237" s="344"/>
      <c r="Z237" s="343">
        <v>1</v>
      </c>
      <c r="AA237" s="343">
        <v>2</v>
      </c>
      <c r="AB237" s="343">
        <v>0</v>
      </c>
      <c r="AC237" s="343">
        <v>1</v>
      </c>
      <c r="AD237" s="343">
        <v>1</v>
      </c>
      <c r="AE237" s="343">
        <v>0</v>
      </c>
      <c r="AF237" s="343">
        <v>0</v>
      </c>
      <c r="AG237" s="343">
        <v>0</v>
      </c>
      <c r="AH237" s="343">
        <v>2</v>
      </c>
      <c r="AI237" s="343">
        <v>2</v>
      </c>
      <c r="AJ237" s="343">
        <v>1</v>
      </c>
      <c r="AK237" s="362">
        <v>4</v>
      </c>
      <c r="AL237" s="343"/>
      <c r="AM237" s="346" t="s">
        <v>610</v>
      </c>
      <c r="AN237" s="347"/>
      <c r="AO237" s="278"/>
      <c r="AP237" s="278"/>
      <c r="AQ237" s="278"/>
      <c r="AR237" s="278"/>
      <c r="AS237" s="278"/>
      <c r="AT237" s="284"/>
      <c r="AU237" s="285"/>
    </row>
    <row r="238" spans="1:47" ht="15.75" thickBot="1" x14ac:dyDescent="0.3">
      <c r="A238" s="320" t="s">
        <v>608</v>
      </c>
      <c r="B238" s="321" t="s">
        <v>868</v>
      </c>
      <c r="C238" s="321"/>
      <c r="D238" s="322">
        <v>0</v>
      </c>
      <c r="E238" s="322">
        <v>1633</v>
      </c>
      <c r="F238" s="322">
        <v>1633</v>
      </c>
      <c r="G238" s="321" t="s">
        <v>583</v>
      </c>
      <c r="H238" s="323">
        <v>1</v>
      </c>
      <c r="I238" s="324">
        <v>1</v>
      </c>
      <c r="J238" s="324"/>
      <c r="K238" s="325">
        <v>20</v>
      </c>
      <c r="L238" s="373" t="str">
        <f t="shared" si="32"/>
        <v/>
      </c>
      <c r="M238" s="373" t="str">
        <f t="shared" si="29"/>
        <v/>
      </c>
      <c r="N238" s="325"/>
      <c r="O238" s="383">
        <f t="shared" si="35"/>
        <v>0.09</v>
      </c>
      <c r="P238" s="325"/>
      <c r="Q238" s="373" t="str">
        <f t="shared" si="33"/>
        <v/>
      </c>
      <c r="R238" s="325"/>
      <c r="S238" s="373" t="str">
        <f t="shared" si="36"/>
        <v/>
      </c>
      <c r="T238" s="373" t="str">
        <f t="shared" si="30"/>
        <v/>
      </c>
      <c r="U238" s="373" t="str">
        <f t="shared" si="31"/>
        <v/>
      </c>
      <c r="V238" s="364">
        <v>1.7999999999999998</v>
      </c>
      <c r="W238" s="365"/>
      <c r="X238" s="365" t="s">
        <v>584</v>
      </c>
      <c r="Y238" s="365"/>
      <c r="Z238" s="366">
        <v>1</v>
      </c>
      <c r="AA238" s="366">
        <v>2</v>
      </c>
      <c r="AB238" s="366">
        <v>0</v>
      </c>
      <c r="AC238" s="366">
        <v>2</v>
      </c>
      <c r="AD238" s="366">
        <v>1</v>
      </c>
      <c r="AE238" s="366">
        <v>0</v>
      </c>
      <c r="AF238" s="366">
        <v>0</v>
      </c>
      <c r="AG238" s="366">
        <v>0</v>
      </c>
      <c r="AH238" s="366">
        <v>1</v>
      </c>
      <c r="AI238" s="366">
        <v>2</v>
      </c>
      <c r="AJ238" s="366">
        <v>2</v>
      </c>
      <c r="AK238" s="367">
        <v>4</v>
      </c>
      <c r="AL238" s="366"/>
      <c r="AM238" s="368" t="s">
        <v>610</v>
      </c>
      <c r="AN238" s="369"/>
      <c r="AO238" s="278"/>
      <c r="AP238" s="278"/>
      <c r="AQ238" s="278"/>
      <c r="AR238" s="278"/>
      <c r="AS238" s="278"/>
      <c r="AT238" s="284"/>
      <c r="AU238" s="285"/>
    </row>
    <row r="239" spans="1:47" x14ac:dyDescent="0.25">
      <c r="A239" s="326"/>
      <c r="B239" s="326"/>
      <c r="C239" s="326"/>
      <c r="D239" s="326"/>
      <c r="E239" s="326"/>
      <c r="F239" s="327">
        <v>979978</v>
      </c>
      <c r="G239" s="326"/>
      <c r="H239" s="326"/>
      <c r="I239" s="326"/>
      <c r="J239" s="385"/>
      <c r="K239" s="400"/>
      <c r="L239" s="374"/>
      <c r="M239" s="374"/>
      <c r="N239" s="384" t="s">
        <v>907</v>
      </c>
      <c r="O239" s="406">
        <f>MAX(O10:O238)</f>
        <v>1.2647058823529411</v>
      </c>
      <c r="P239" s="385"/>
      <c r="Q239" s="397"/>
      <c r="R239" s="385"/>
      <c r="S239" s="389"/>
      <c r="T239" s="389"/>
      <c r="U239" s="389"/>
      <c r="V239" s="401"/>
      <c r="W239" s="402"/>
      <c r="X239" s="370"/>
      <c r="Y239" s="297"/>
      <c r="Z239" s="297"/>
      <c r="AA239" s="297"/>
      <c r="AB239" s="297"/>
      <c r="AC239" s="297"/>
      <c r="AD239" s="297"/>
      <c r="AE239" s="297"/>
      <c r="AF239" s="297"/>
      <c r="AG239" s="297"/>
      <c r="AH239" s="297"/>
      <c r="AI239" s="297"/>
      <c r="AJ239" s="297"/>
      <c r="AK239" s="297"/>
      <c r="AL239" s="297"/>
      <c r="AM239" s="297"/>
      <c r="AN239" s="297"/>
      <c r="AO239" s="278"/>
      <c r="AP239" s="278"/>
      <c r="AQ239" s="278"/>
      <c r="AR239" s="278"/>
      <c r="AS239" s="278"/>
      <c r="AT239" s="278"/>
      <c r="AU239" s="278"/>
    </row>
    <row r="240" spans="1:47" x14ac:dyDescent="0.25">
      <c r="A240" s="326"/>
      <c r="B240" s="326"/>
      <c r="C240" s="326"/>
      <c r="D240" s="326"/>
      <c r="E240" s="326"/>
      <c r="F240" s="327"/>
      <c r="G240" s="326"/>
      <c r="H240" s="326"/>
      <c r="I240" s="326"/>
      <c r="J240" s="371" t="s">
        <v>881</v>
      </c>
      <c r="K240" s="400"/>
      <c r="L240" s="374"/>
      <c r="M240" s="374"/>
      <c r="N240" s="400"/>
      <c r="O240" s="379"/>
      <c r="P240" s="385"/>
      <c r="Q240" s="397"/>
      <c r="R240" s="385"/>
      <c r="S240" s="389"/>
      <c r="T240" s="389"/>
      <c r="U240" s="389"/>
      <c r="V240" s="401"/>
      <c r="W240" s="402"/>
      <c r="X240" s="370"/>
      <c r="Y240" s="297"/>
      <c r="Z240" s="297"/>
      <c r="AA240" s="297"/>
      <c r="AB240" s="297"/>
      <c r="AC240" s="297"/>
      <c r="AD240" s="297"/>
      <c r="AE240" s="297"/>
      <c r="AF240" s="297"/>
      <c r="AG240" s="297"/>
      <c r="AH240" s="297"/>
      <c r="AI240" s="297"/>
      <c r="AJ240" s="297"/>
      <c r="AK240" s="297"/>
      <c r="AL240" s="297"/>
      <c r="AM240" s="297"/>
      <c r="AN240" s="297"/>
      <c r="AO240" s="278"/>
      <c r="AP240" s="278"/>
      <c r="AQ240" s="278"/>
      <c r="AR240" s="278"/>
      <c r="AS240" s="278"/>
      <c r="AT240" s="278"/>
      <c r="AU240" s="278"/>
    </row>
    <row r="241" spans="1:24" ht="15" customHeight="1" x14ac:dyDescent="0.25">
      <c r="A241" s="328"/>
      <c r="B241" s="328"/>
      <c r="C241" s="328"/>
      <c r="D241" s="328"/>
      <c r="E241" s="328"/>
      <c r="F241" s="328"/>
      <c r="G241" s="328"/>
      <c r="H241" s="328"/>
      <c r="I241" s="328"/>
      <c r="J241" s="384" t="s">
        <v>876</v>
      </c>
      <c r="K241" s="375">
        <f>SUM(K10:K238)*365</f>
        <v>8692840</v>
      </c>
      <c r="L241" s="375">
        <f t="shared" ref="L241:M241" si="37">SUM(L10:L238)*365</f>
        <v>1830110</v>
      </c>
      <c r="M241" s="375">
        <f t="shared" si="37"/>
        <v>1044265</v>
      </c>
      <c r="N241" s="385"/>
      <c r="O241" s="384" t="s">
        <v>882</v>
      </c>
      <c r="P241" s="375">
        <f>SUM(P10:P238)*365</f>
        <v>226300</v>
      </c>
      <c r="Q241" s="375">
        <f>SUM(R10:R238)*365</f>
        <v>114610</v>
      </c>
      <c r="R241" s="377"/>
      <c r="S241" s="384" t="s">
        <v>876</v>
      </c>
      <c r="T241" s="390">
        <f t="shared" ref="T241:U241" si="38">SUM(T10:T238)*365</f>
        <v>415735</v>
      </c>
      <c r="U241" s="390">
        <f t="shared" si="38"/>
        <v>311710</v>
      </c>
      <c r="V241" s="390">
        <f>SUM(V10:V238)*365</f>
        <v>1242390.6500000001</v>
      </c>
      <c r="W241" s="377"/>
      <c r="X241" s="370"/>
    </row>
    <row r="242" spans="1:24" ht="15" customHeight="1" x14ac:dyDescent="0.25">
      <c r="A242" s="328"/>
      <c r="B242" s="328"/>
      <c r="C242" s="328"/>
      <c r="D242" s="328"/>
      <c r="E242" s="328"/>
      <c r="F242" s="328"/>
      <c r="G242" s="328"/>
      <c r="H242" s="328"/>
      <c r="I242" s="328"/>
      <c r="J242" s="385"/>
      <c r="K242" s="375"/>
      <c r="L242" s="376"/>
      <c r="M242" s="376"/>
      <c r="N242" s="385"/>
      <c r="O242" s="385"/>
      <c r="P242" s="398">
        <f>P241/L241</f>
        <v>0.12365376944555245</v>
      </c>
      <c r="Q242" s="398">
        <f>Q241/M241</f>
        <v>0.10975183502271933</v>
      </c>
      <c r="R242" s="377"/>
      <c r="S242" s="391"/>
      <c r="T242" s="392">
        <f>P241/T241</f>
        <v>0.54433713784021076</v>
      </c>
      <c r="U242" s="392">
        <f>Q241/U241</f>
        <v>0.36768149882903983</v>
      </c>
      <c r="V242" s="402">
        <f>V241/K241</f>
        <v>0.14292114544843804</v>
      </c>
      <c r="W242" s="403"/>
      <c r="X242" s="370"/>
    </row>
    <row r="243" spans="1:24" ht="15" customHeight="1" x14ac:dyDescent="0.25">
      <c r="A243" s="328"/>
      <c r="B243" s="328"/>
      <c r="C243" s="328"/>
      <c r="D243" s="328"/>
      <c r="E243" s="328"/>
      <c r="F243" s="328"/>
      <c r="G243" s="328"/>
      <c r="H243" s="328"/>
      <c r="I243" s="328"/>
      <c r="J243" s="377" t="s">
        <v>880</v>
      </c>
      <c r="K243" s="399">
        <f>AVERAGE(K10:K238)</f>
        <v>104.45614035087719</v>
      </c>
      <c r="L243" s="377"/>
      <c r="M243" s="377"/>
      <c r="N243" s="385"/>
      <c r="O243" s="377" t="s">
        <v>880</v>
      </c>
      <c r="P243" s="399">
        <f>AVERAGE(P10:P238)</f>
        <v>9.8412698412698418</v>
      </c>
      <c r="Q243" s="399">
        <f>AVERAGE(R10:R238)</f>
        <v>4.8307692307692305</v>
      </c>
      <c r="R243" s="385"/>
      <c r="S243" s="391"/>
      <c r="T243" s="391"/>
      <c r="U243" s="377" t="s">
        <v>880</v>
      </c>
      <c r="V243" s="404">
        <f>AVERAGE(V10:V238)</f>
        <v>14.863799126637556</v>
      </c>
      <c r="W243" s="403"/>
      <c r="X243" s="370"/>
    </row>
    <row r="244" spans="1:24" ht="15" customHeight="1" x14ac:dyDescent="0.25">
      <c r="A244" s="328"/>
      <c r="B244" s="328"/>
      <c r="C244" s="328"/>
      <c r="D244" s="328"/>
      <c r="E244" s="328"/>
      <c r="F244" s="328"/>
      <c r="G244" s="328"/>
      <c r="H244" s="328"/>
      <c r="I244" s="328"/>
      <c r="J244" s="385"/>
      <c r="K244" s="377"/>
      <c r="L244" s="377"/>
      <c r="M244" s="377"/>
      <c r="N244" s="385"/>
      <c r="P244" s="377"/>
      <c r="Q244" s="379"/>
      <c r="R244" s="385"/>
      <c r="S244" s="391"/>
      <c r="T244" s="391"/>
      <c r="U244" s="391"/>
      <c r="V244" s="377"/>
      <c r="W244" s="403"/>
      <c r="X244" s="370"/>
    </row>
    <row r="245" spans="1:24" ht="15" customHeight="1" x14ac:dyDescent="0.25">
      <c r="A245" s="328"/>
      <c r="B245" s="328"/>
      <c r="C245" s="328"/>
      <c r="D245" s="328"/>
      <c r="E245" s="328"/>
      <c r="F245" s="328"/>
      <c r="G245" s="328"/>
      <c r="H245" s="328"/>
      <c r="I245" s="328"/>
      <c r="J245" s="386" t="s">
        <v>878</v>
      </c>
      <c r="K245" s="385">
        <f>COUNTIF(K10:K238,"&gt;0")</f>
        <v>228</v>
      </c>
      <c r="L245" s="377"/>
      <c r="M245" s="377"/>
      <c r="N245" s="385"/>
      <c r="O245" s="386" t="s">
        <v>878</v>
      </c>
      <c r="P245" s="385">
        <f>COUNTIF(P10:P238,"&gt;0")</f>
        <v>44</v>
      </c>
      <c r="Q245" s="385">
        <f>COUNTIF(Q10:Q238,"&gt;0")</f>
        <v>43</v>
      </c>
      <c r="R245" s="385"/>
      <c r="S245" s="391"/>
      <c r="T245" s="391"/>
      <c r="U245" s="386" t="s">
        <v>878</v>
      </c>
      <c r="V245" s="403">
        <f>COUNTIF(V10:V238,"&gt;0")</f>
        <v>228</v>
      </c>
      <c r="W245" s="403"/>
      <c r="X245" s="370"/>
    </row>
    <row r="246" spans="1:24" ht="15" customHeight="1" x14ac:dyDescent="0.25">
      <c r="A246" s="328"/>
      <c r="B246" s="328"/>
      <c r="C246" s="328"/>
      <c r="D246" s="328"/>
      <c r="E246" s="328"/>
      <c r="F246" s="328"/>
      <c r="G246" s="328"/>
      <c r="H246" s="328"/>
      <c r="I246" s="328"/>
      <c r="J246" s="386" t="s">
        <v>879</v>
      </c>
      <c r="K246" s="385">
        <f>234-6</f>
        <v>228</v>
      </c>
      <c r="M246" s="379"/>
      <c r="N246" s="385"/>
      <c r="O246" s="386" t="s">
        <v>879</v>
      </c>
      <c r="P246" s="385">
        <f>234-6</f>
        <v>228</v>
      </c>
      <c r="Q246" s="385">
        <f>234-6</f>
        <v>228</v>
      </c>
      <c r="R246" s="385"/>
      <c r="S246" s="391"/>
      <c r="T246" s="391"/>
      <c r="U246" s="386" t="s">
        <v>879</v>
      </c>
      <c r="V246" s="385">
        <f>234-6</f>
        <v>228</v>
      </c>
      <c r="W246" s="385"/>
      <c r="X246" s="370"/>
    </row>
    <row r="247" spans="1:24" ht="15" customHeight="1" x14ac:dyDescent="0.25">
      <c r="A247" s="328"/>
      <c r="B247" s="328"/>
      <c r="C247" s="328"/>
      <c r="D247" s="328"/>
      <c r="E247" s="328"/>
      <c r="F247" s="328"/>
      <c r="G247" s="328"/>
      <c r="H247" s="328"/>
      <c r="I247" s="328"/>
      <c r="J247" s="384" t="s">
        <v>877</v>
      </c>
      <c r="K247" s="398">
        <f>K245/K246</f>
        <v>1</v>
      </c>
      <c r="M247" s="379"/>
      <c r="N247" s="385"/>
      <c r="O247" s="384" t="s">
        <v>877</v>
      </c>
      <c r="P247" s="398">
        <f>P245/P246</f>
        <v>0.19298245614035087</v>
      </c>
      <c r="Q247" s="398">
        <f>Q245/Q246</f>
        <v>0.18859649122807018</v>
      </c>
      <c r="R247" s="385"/>
      <c r="S247" s="391"/>
      <c r="T247" s="391"/>
      <c r="U247" s="384" t="s">
        <v>877</v>
      </c>
      <c r="V247" s="398">
        <f>V245/V246</f>
        <v>1</v>
      </c>
      <c r="W247" s="403"/>
      <c r="X247" s="370"/>
    </row>
    <row r="248" spans="1:24" ht="15" customHeight="1" x14ac:dyDescent="0.25">
      <c r="A248" s="328"/>
      <c r="B248" s="328"/>
      <c r="C248" s="328"/>
      <c r="D248" s="328"/>
      <c r="E248" s="328"/>
      <c r="F248" s="328"/>
      <c r="G248" s="328"/>
      <c r="H248" s="328"/>
      <c r="I248" s="328"/>
      <c r="J248" s="385"/>
      <c r="K248" s="385"/>
      <c r="L248" s="379"/>
      <c r="M248" s="379"/>
      <c r="N248" s="385"/>
      <c r="O248" s="379"/>
      <c r="P248" s="385"/>
      <c r="Q248" s="379"/>
      <c r="R248" s="385"/>
      <c r="S248" s="391"/>
      <c r="T248" s="391"/>
      <c r="U248" s="391"/>
      <c r="V248" s="403"/>
      <c r="W248" s="403"/>
      <c r="X248" s="370"/>
    </row>
    <row r="249" spans="1:24" ht="15" customHeight="1" x14ac:dyDescent="0.25">
      <c r="A249" s="328"/>
      <c r="B249" s="328"/>
      <c r="C249" s="328"/>
      <c r="D249" s="328"/>
      <c r="E249" s="328"/>
      <c r="F249" s="328"/>
      <c r="G249" s="328"/>
      <c r="H249" s="328"/>
      <c r="I249" s="328"/>
      <c r="J249" s="385"/>
      <c r="K249" s="377"/>
      <c r="L249" s="377"/>
      <c r="M249" s="379"/>
      <c r="N249" s="385"/>
      <c r="O249" s="379"/>
      <c r="P249" s="385"/>
      <c r="Q249" s="379"/>
      <c r="R249" s="385"/>
      <c r="S249" s="391"/>
      <c r="T249" s="391"/>
      <c r="U249" s="391"/>
      <c r="V249" s="403"/>
      <c r="W249" s="403"/>
      <c r="X249" s="370"/>
    </row>
    <row r="250" spans="1:24" ht="15" customHeight="1" x14ac:dyDescent="0.25">
      <c r="A250" s="328"/>
      <c r="B250" s="328"/>
      <c r="C250" s="328"/>
      <c r="D250" s="328"/>
      <c r="E250" s="328"/>
      <c r="F250" s="328"/>
      <c r="G250" s="328"/>
      <c r="H250" s="328"/>
      <c r="I250" s="328"/>
      <c r="J250" s="405"/>
      <c r="K250" s="377"/>
      <c r="L250" s="377"/>
      <c r="M250" s="380"/>
      <c r="N250" s="405"/>
      <c r="O250" s="380"/>
      <c r="P250" s="405"/>
      <c r="Q250" s="380"/>
      <c r="R250" s="405"/>
      <c r="V250" s="377"/>
      <c r="W250" s="377"/>
    </row>
    <row r="251" spans="1:24" ht="15" customHeight="1" x14ac:dyDescent="0.25">
      <c r="A251" s="328"/>
      <c r="B251" s="328"/>
      <c r="C251" s="328"/>
      <c r="D251" s="328"/>
      <c r="E251" s="328"/>
      <c r="F251" s="328"/>
      <c r="G251" s="328"/>
      <c r="H251" s="328"/>
      <c r="I251" s="328"/>
      <c r="J251" s="328"/>
      <c r="L251" s="377"/>
      <c r="M251" s="380"/>
      <c r="N251" s="328"/>
      <c r="O251" s="380"/>
      <c r="P251" s="328"/>
      <c r="Q251" s="288"/>
      <c r="R251" s="328"/>
    </row>
    <row r="252" spans="1:24" ht="15" customHeight="1" x14ac:dyDescent="0.25">
      <c r="A252" s="328"/>
      <c r="B252" s="328"/>
      <c r="C252" s="328"/>
      <c r="D252" s="328"/>
      <c r="E252" s="328"/>
      <c r="F252" s="328"/>
      <c r="G252" s="328"/>
      <c r="H252" s="328"/>
      <c r="I252" s="328"/>
      <c r="J252" s="328"/>
      <c r="K252" s="328"/>
      <c r="L252" s="380"/>
      <c r="M252" s="380"/>
      <c r="N252" s="328"/>
      <c r="O252" s="380"/>
      <c r="P252" s="328"/>
      <c r="Q252" s="287"/>
      <c r="R252" s="328"/>
    </row>
    <row r="253" spans="1:24" ht="15" customHeight="1" x14ac:dyDescent="0.25">
      <c r="A253" s="328"/>
      <c r="B253" s="328"/>
      <c r="C253" s="328"/>
      <c r="D253" s="328"/>
      <c r="E253" s="328"/>
      <c r="F253" s="328"/>
      <c r="G253" s="328"/>
      <c r="H253" s="328"/>
      <c r="I253" s="328"/>
      <c r="J253" s="328"/>
      <c r="K253" s="328"/>
      <c r="L253" s="380"/>
      <c r="M253" s="380"/>
      <c r="N253" s="328"/>
      <c r="O253" s="380"/>
      <c r="P253" s="328"/>
      <c r="Q253" s="287"/>
      <c r="R253" s="328"/>
    </row>
    <row r="254" spans="1:24" ht="15" customHeight="1" x14ac:dyDescent="0.25">
      <c r="A254" s="328"/>
      <c r="B254" s="328"/>
      <c r="C254" s="328"/>
      <c r="D254" s="328"/>
      <c r="E254" s="328"/>
      <c r="F254" s="328"/>
      <c r="G254" s="328"/>
      <c r="H254" s="328"/>
      <c r="I254" s="328"/>
      <c r="J254" s="328"/>
      <c r="K254" s="328"/>
      <c r="L254" s="380"/>
      <c r="M254" s="380"/>
      <c r="N254" s="328"/>
      <c r="O254" s="380"/>
      <c r="P254" s="328"/>
      <c r="Q254" s="287"/>
      <c r="R254" s="328"/>
    </row>
    <row r="255" spans="1:24" ht="15" customHeight="1" x14ac:dyDescent="0.25">
      <c r="A255" s="328"/>
      <c r="B255" s="328"/>
      <c r="C255" s="328"/>
      <c r="D255" s="328"/>
      <c r="E255" s="328"/>
      <c r="F255" s="328"/>
      <c r="G255" s="328"/>
      <c r="H255" s="328"/>
      <c r="I255" s="328"/>
      <c r="J255" s="328"/>
      <c r="K255" s="328"/>
      <c r="L255" s="380"/>
      <c r="M255" s="380"/>
      <c r="N255" s="328"/>
      <c r="O255" s="380"/>
      <c r="P255" s="328"/>
      <c r="Q255" s="287"/>
      <c r="R255" s="328"/>
    </row>
    <row r="256" spans="1:24" ht="15" customHeight="1" x14ac:dyDescent="0.25">
      <c r="A256" s="328"/>
      <c r="B256" s="328"/>
      <c r="C256" s="328"/>
      <c r="D256" s="328"/>
      <c r="E256" s="328"/>
      <c r="F256" s="328"/>
      <c r="G256" s="328"/>
      <c r="H256" s="328"/>
      <c r="I256" s="328"/>
      <c r="J256" s="328"/>
      <c r="K256" s="328"/>
      <c r="L256" s="380"/>
      <c r="M256" s="380"/>
      <c r="N256" s="328"/>
      <c r="O256" s="380"/>
      <c r="P256" s="328"/>
      <c r="Q256" s="287"/>
      <c r="R256" s="328"/>
    </row>
    <row r="257" spans="1:18" ht="15" customHeight="1" x14ac:dyDescent="0.25">
      <c r="A257" s="328"/>
      <c r="B257" s="328"/>
      <c r="C257" s="328"/>
      <c r="D257" s="328"/>
      <c r="E257" s="328"/>
      <c r="F257" s="328"/>
      <c r="G257" s="328"/>
      <c r="H257" s="328"/>
      <c r="I257" s="328"/>
      <c r="J257" s="328"/>
      <c r="K257" s="328"/>
      <c r="L257" s="380"/>
      <c r="M257" s="380"/>
      <c r="N257" s="328"/>
      <c r="O257" s="380"/>
      <c r="P257" s="328"/>
      <c r="Q257" s="287"/>
      <c r="R257" s="328"/>
    </row>
    <row r="258" spans="1:18" ht="15" customHeight="1" x14ac:dyDescent="0.25">
      <c r="A258" s="328"/>
      <c r="B258" s="328"/>
      <c r="C258" s="328"/>
      <c r="D258" s="328"/>
      <c r="E258" s="328"/>
      <c r="F258" s="328"/>
      <c r="G258" s="328"/>
      <c r="H258" s="328"/>
      <c r="I258" s="328"/>
      <c r="J258" s="328"/>
      <c r="K258" s="328"/>
      <c r="L258" s="380"/>
      <c r="M258" s="380"/>
      <c r="N258" s="328"/>
      <c r="O258" s="380"/>
      <c r="P258" s="328"/>
      <c r="Q258" s="287"/>
      <c r="R258" s="328"/>
    </row>
    <row r="259" spans="1:18" ht="15" customHeight="1" x14ac:dyDescent="0.25">
      <c r="A259" s="328"/>
      <c r="B259" s="328"/>
      <c r="C259" s="328"/>
      <c r="D259" s="328"/>
      <c r="E259" s="328"/>
      <c r="F259" s="328"/>
      <c r="G259" s="328"/>
      <c r="H259" s="328"/>
      <c r="I259" s="328"/>
      <c r="J259" s="328"/>
      <c r="K259" s="328"/>
      <c r="L259" s="380"/>
      <c r="M259" s="380"/>
      <c r="N259" s="328"/>
      <c r="O259" s="380"/>
      <c r="P259" s="328"/>
      <c r="Q259" s="287"/>
      <c r="R259" s="328"/>
    </row>
    <row r="260" spans="1:18" ht="15" customHeight="1" x14ac:dyDescent="0.25">
      <c r="A260" s="328"/>
      <c r="B260" s="328"/>
      <c r="C260" s="328"/>
      <c r="D260" s="328"/>
      <c r="E260" s="328"/>
      <c r="F260" s="328"/>
      <c r="G260" s="328"/>
      <c r="H260" s="328"/>
      <c r="I260" s="328"/>
      <c r="J260" s="328"/>
      <c r="K260" s="328"/>
      <c r="L260" s="380"/>
      <c r="M260" s="380"/>
      <c r="N260" s="328"/>
      <c r="O260" s="380"/>
      <c r="P260" s="328"/>
      <c r="Q260" s="287"/>
      <c r="R260" s="328"/>
    </row>
    <row r="261" spans="1:18" ht="15" customHeight="1" x14ac:dyDescent="0.25">
      <c r="A261" s="328"/>
      <c r="B261" s="328"/>
      <c r="C261" s="328"/>
      <c r="D261" s="328"/>
      <c r="E261" s="328"/>
      <c r="F261" s="328"/>
      <c r="G261" s="328"/>
      <c r="H261" s="328"/>
      <c r="I261" s="328"/>
      <c r="J261" s="328"/>
      <c r="K261" s="328"/>
      <c r="L261" s="380"/>
      <c r="M261" s="380"/>
      <c r="N261" s="328"/>
      <c r="O261" s="380"/>
      <c r="P261" s="328"/>
      <c r="Q261" s="287"/>
      <c r="R261" s="328"/>
    </row>
    <row r="262" spans="1:18" ht="15" customHeight="1" x14ac:dyDescent="0.25">
      <c r="A262" s="328"/>
      <c r="B262" s="328"/>
      <c r="C262" s="328"/>
      <c r="D262" s="328"/>
      <c r="E262" s="328"/>
      <c r="F262" s="328"/>
      <c r="G262" s="328"/>
      <c r="H262" s="328"/>
      <c r="I262" s="328"/>
      <c r="J262" s="328"/>
      <c r="K262" s="328"/>
      <c r="L262" s="380"/>
      <c r="M262" s="380"/>
      <c r="N262" s="328"/>
      <c r="O262" s="380"/>
      <c r="P262" s="328"/>
      <c r="Q262" s="287"/>
      <c r="R262" s="328"/>
    </row>
    <row r="263" spans="1:18" ht="15" customHeight="1" x14ac:dyDescent="0.25">
      <c r="A263" s="328"/>
      <c r="B263" s="328"/>
      <c r="C263" s="328"/>
      <c r="D263" s="328"/>
      <c r="E263" s="328"/>
      <c r="F263" s="328"/>
      <c r="G263" s="328"/>
      <c r="H263" s="328"/>
      <c r="I263" s="328"/>
      <c r="J263" s="328"/>
      <c r="K263" s="328"/>
      <c r="L263" s="380"/>
      <c r="M263" s="380"/>
      <c r="N263" s="328"/>
      <c r="O263" s="380"/>
      <c r="P263" s="328"/>
      <c r="Q263" s="287"/>
      <c r="R263" s="328"/>
    </row>
    <row r="264" spans="1:18" ht="15" customHeight="1" x14ac:dyDescent="0.25">
      <c r="A264" s="328"/>
      <c r="B264" s="328"/>
      <c r="C264" s="328"/>
      <c r="D264" s="328"/>
      <c r="E264" s="328"/>
      <c r="F264" s="328"/>
      <c r="G264" s="328"/>
      <c r="H264" s="328"/>
      <c r="I264" s="328"/>
      <c r="J264" s="328"/>
      <c r="K264" s="328"/>
      <c r="L264" s="380"/>
      <c r="M264" s="380"/>
      <c r="N264" s="328"/>
      <c r="O264" s="380"/>
      <c r="P264" s="328"/>
      <c r="Q264" s="287"/>
      <c r="R264" s="328"/>
    </row>
    <row r="265" spans="1:18" ht="15" customHeight="1" x14ac:dyDescent="0.25">
      <c r="A265" s="328"/>
      <c r="B265" s="328"/>
      <c r="C265" s="328"/>
      <c r="D265" s="328"/>
      <c r="E265" s="328"/>
      <c r="F265" s="328"/>
      <c r="G265" s="328"/>
      <c r="H265" s="328"/>
      <c r="I265" s="328"/>
      <c r="J265" s="328"/>
      <c r="K265" s="328"/>
      <c r="L265" s="380"/>
      <c r="M265" s="380"/>
      <c r="N265" s="328"/>
      <c r="O265" s="380"/>
      <c r="P265" s="328"/>
      <c r="Q265" s="287"/>
      <c r="R265" s="328"/>
    </row>
    <row r="266" spans="1:18" ht="15" customHeight="1" x14ac:dyDescent="0.25">
      <c r="A266" s="328"/>
      <c r="B266" s="328"/>
      <c r="C266" s="328"/>
      <c r="D266" s="328"/>
      <c r="E266" s="328"/>
      <c r="F266" s="328"/>
      <c r="G266" s="328"/>
      <c r="H266" s="328"/>
      <c r="I266" s="328"/>
      <c r="J266" s="328"/>
      <c r="K266" s="328"/>
      <c r="L266" s="380"/>
      <c r="M266" s="380"/>
      <c r="N266" s="328"/>
      <c r="O266" s="380"/>
      <c r="P266" s="328"/>
      <c r="Q266" s="287"/>
      <c r="R266" s="328"/>
    </row>
    <row r="267" spans="1:18" ht="15" customHeight="1" x14ac:dyDescent="0.25">
      <c r="A267" s="328"/>
      <c r="B267" s="328"/>
      <c r="C267" s="328"/>
      <c r="D267" s="328"/>
      <c r="E267" s="328"/>
      <c r="F267" s="328"/>
      <c r="G267" s="328"/>
      <c r="H267" s="328"/>
      <c r="I267" s="328"/>
      <c r="J267" s="328"/>
      <c r="K267" s="328"/>
      <c r="L267" s="380"/>
      <c r="M267" s="380"/>
      <c r="N267" s="328"/>
      <c r="O267" s="380"/>
      <c r="P267" s="328"/>
      <c r="Q267" s="287"/>
      <c r="R267" s="328"/>
    </row>
    <row r="268" spans="1:18" ht="15" customHeight="1" x14ac:dyDescent="0.25">
      <c r="A268" s="328"/>
      <c r="B268" s="328"/>
      <c r="C268" s="328"/>
      <c r="D268" s="328"/>
      <c r="E268" s="328"/>
      <c r="F268" s="328"/>
      <c r="G268" s="328"/>
      <c r="H268" s="328"/>
      <c r="I268" s="328"/>
      <c r="J268" s="328"/>
      <c r="K268" s="328"/>
      <c r="L268" s="380"/>
      <c r="M268" s="380"/>
      <c r="N268" s="328"/>
      <c r="O268" s="380"/>
      <c r="P268" s="328"/>
      <c r="Q268" s="287"/>
      <c r="R268" s="328"/>
    </row>
    <row r="269" spans="1:18" ht="15" customHeight="1" x14ac:dyDescent="0.25">
      <c r="A269" s="328"/>
      <c r="B269" s="328"/>
      <c r="C269" s="328"/>
      <c r="D269" s="328"/>
      <c r="E269" s="328"/>
      <c r="F269" s="328"/>
      <c r="G269" s="328"/>
      <c r="H269" s="328"/>
      <c r="I269" s="328"/>
      <c r="J269" s="328"/>
      <c r="K269" s="328"/>
      <c r="L269" s="380"/>
      <c r="M269" s="380"/>
      <c r="N269" s="328"/>
      <c r="O269" s="380"/>
      <c r="P269" s="328"/>
      <c r="Q269" s="287"/>
      <c r="R269" s="328"/>
    </row>
    <row r="270" spans="1:18" ht="15" customHeight="1" x14ac:dyDescent="0.25">
      <c r="A270" s="328"/>
      <c r="B270" s="328"/>
      <c r="C270" s="328"/>
      <c r="D270" s="328"/>
      <c r="E270" s="328"/>
      <c r="F270" s="328"/>
      <c r="G270" s="328"/>
      <c r="H270" s="328"/>
      <c r="I270" s="328"/>
      <c r="J270" s="328"/>
      <c r="K270" s="328"/>
      <c r="L270" s="380"/>
      <c r="M270" s="380"/>
      <c r="N270" s="328"/>
      <c r="O270" s="380"/>
      <c r="P270" s="328"/>
      <c r="Q270" s="287"/>
      <c r="R270" s="328"/>
    </row>
    <row r="271" spans="1:18" ht="15" customHeight="1" x14ac:dyDescent="0.25">
      <c r="A271" s="328"/>
      <c r="B271" s="328"/>
      <c r="C271" s="328"/>
      <c r="D271" s="328"/>
      <c r="E271" s="328"/>
      <c r="F271" s="328"/>
      <c r="G271" s="328"/>
      <c r="H271" s="328"/>
      <c r="I271" s="328"/>
      <c r="J271" s="328"/>
      <c r="K271" s="328"/>
      <c r="L271" s="380"/>
      <c r="M271" s="380"/>
      <c r="N271" s="328"/>
      <c r="O271" s="380"/>
      <c r="P271" s="328"/>
      <c r="Q271" s="287"/>
      <c r="R271" s="328"/>
    </row>
    <row r="272" spans="1:18" ht="15" customHeight="1" x14ac:dyDescent="0.25">
      <c r="A272" s="328"/>
      <c r="B272" s="328"/>
      <c r="C272" s="328"/>
      <c r="D272" s="328"/>
      <c r="E272" s="328"/>
      <c r="F272" s="328"/>
      <c r="G272" s="328"/>
      <c r="H272" s="328"/>
      <c r="I272" s="328"/>
      <c r="J272" s="328"/>
      <c r="K272" s="328"/>
      <c r="L272" s="380"/>
      <c r="M272" s="380"/>
      <c r="N272" s="328"/>
      <c r="O272" s="380"/>
      <c r="P272" s="328"/>
      <c r="Q272" s="287"/>
      <c r="R272" s="328"/>
    </row>
    <row r="273" spans="1:18" ht="15" customHeight="1" x14ac:dyDescent="0.25">
      <c r="A273" s="328"/>
      <c r="B273" s="328"/>
      <c r="C273" s="328"/>
      <c r="D273" s="328"/>
      <c r="E273" s="328"/>
      <c r="F273" s="328"/>
      <c r="G273" s="328"/>
      <c r="H273" s="328"/>
      <c r="I273" s="328"/>
      <c r="J273" s="328"/>
      <c r="K273" s="328"/>
      <c r="L273" s="380"/>
      <c r="M273" s="380"/>
      <c r="N273" s="328"/>
      <c r="O273" s="380"/>
      <c r="P273" s="328"/>
      <c r="Q273" s="287"/>
      <c r="R273" s="328"/>
    </row>
    <row r="274" spans="1:18" ht="15" customHeight="1" x14ac:dyDescent="0.25">
      <c r="A274" s="328"/>
      <c r="B274" s="328"/>
      <c r="C274" s="328"/>
      <c r="D274" s="328"/>
      <c r="E274" s="328"/>
      <c r="F274" s="328"/>
      <c r="G274" s="328"/>
      <c r="H274" s="328"/>
      <c r="I274" s="328"/>
      <c r="J274" s="328"/>
      <c r="K274" s="328"/>
      <c r="L274" s="380"/>
      <c r="M274" s="380"/>
      <c r="N274" s="328"/>
      <c r="O274" s="380"/>
      <c r="P274" s="328"/>
      <c r="Q274" s="287"/>
      <c r="R274" s="328"/>
    </row>
    <row r="275" spans="1:18" ht="15" customHeight="1" x14ac:dyDescent="0.25">
      <c r="A275" s="328"/>
      <c r="B275" s="328"/>
      <c r="C275" s="328"/>
      <c r="D275" s="328"/>
      <c r="E275" s="328"/>
      <c r="F275" s="328"/>
      <c r="G275" s="328"/>
      <c r="H275" s="328"/>
      <c r="I275" s="328"/>
      <c r="J275" s="328"/>
      <c r="K275" s="328"/>
      <c r="L275" s="380"/>
      <c r="M275" s="380"/>
      <c r="N275" s="328"/>
      <c r="O275" s="380"/>
      <c r="P275" s="328"/>
      <c r="Q275" s="287"/>
      <c r="R275" s="328"/>
    </row>
    <row r="276" spans="1:18" ht="15" customHeight="1" x14ac:dyDescent="0.25">
      <c r="A276" s="328"/>
      <c r="B276" s="328"/>
      <c r="C276" s="328"/>
      <c r="D276" s="328"/>
      <c r="E276" s="328"/>
      <c r="F276" s="328"/>
      <c r="G276" s="328"/>
      <c r="H276" s="328"/>
      <c r="I276" s="328"/>
      <c r="J276" s="328"/>
      <c r="K276" s="328"/>
      <c r="L276" s="380"/>
      <c r="M276" s="380"/>
      <c r="N276" s="328"/>
      <c r="O276" s="380"/>
      <c r="P276" s="328"/>
      <c r="Q276" s="287"/>
      <c r="R276" s="328"/>
    </row>
    <row r="277" spans="1:18" ht="15" customHeight="1" x14ac:dyDescent="0.25">
      <c r="A277" s="328"/>
      <c r="B277" s="328"/>
      <c r="C277" s="328"/>
      <c r="D277" s="328"/>
      <c r="E277" s="328"/>
      <c r="F277" s="328"/>
      <c r="G277" s="328"/>
      <c r="H277" s="328"/>
      <c r="I277" s="328"/>
      <c r="J277" s="328"/>
      <c r="K277" s="328"/>
      <c r="L277" s="380"/>
      <c r="M277" s="380"/>
      <c r="N277" s="328"/>
      <c r="O277" s="380"/>
      <c r="P277" s="328"/>
      <c r="Q277" s="287"/>
      <c r="R277" s="328"/>
    </row>
    <row r="278" spans="1:18" ht="15" customHeight="1" x14ac:dyDescent="0.25">
      <c r="A278" s="328"/>
      <c r="B278" s="328"/>
      <c r="C278" s="328"/>
      <c r="D278" s="328"/>
      <c r="E278" s="328"/>
      <c r="F278" s="328"/>
      <c r="G278" s="328"/>
      <c r="H278" s="328"/>
      <c r="I278" s="328"/>
      <c r="J278" s="328"/>
      <c r="K278" s="328"/>
      <c r="L278" s="380"/>
      <c r="M278" s="380"/>
      <c r="N278" s="328"/>
      <c r="O278" s="380"/>
      <c r="P278" s="328"/>
      <c r="Q278" s="287"/>
      <c r="R278" s="328"/>
    </row>
    <row r="279" spans="1:18" ht="15" customHeight="1" x14ac:dyDescent="0.25">
      <c r="A279" s="328"/>
      <c r="B279" s="328"/>
      <c r="C279" s="328"/>
      <c r="D279" s="328"/>
      <c r="E279" s="328"/>
      <c r="F279" s="328"/>
      <c r="G279" s="328"/>
      <c r="H279" s="328"/>
      <c r="I279" s="328"/>
      <c r="J279" s="328"/>
      <c r="K279" s="328"/>
      <c r="L279" s="380"/>
      <c r="M279" s="380"/>
      <c r="N279" s="328"/>
      <c r="O279" s="380"/>
      <c r="P279" s="328"/>
      <c r="Q279" s="287"/>
      <c r="R279" s="328"/>
    </row>
    <row r="280" spans="1:18" ht="15" customHeight="1" x14ac:dyDescent="0.25">
      <c r="A280" s="328"/>
      <c r="B280" s="328"/>
      <c r="C280" s="328"/>
      <c r="D280" s="328"/>
      <c r="E280" s="328"/>
      <c r="F280" s="328"/>
      <c r="G280" s="328"/>
      <c r="H280" s="328"/>
      <c r="I280" s="328"/>
      <c r="J280" s="328"/>
      <c r="K280" s="328"/>
      <c r="L280" s="380"/>
      <c r="M280" s="380"/>
      <c r="N280" s="328"/>
      <c r="O280" s="380"/>
      <c r="P280" s="328"/>
      <c r="Q280" s="287"/>
      <c r="R280" s="328"/>
    </row>
    <row r="281" spans="1:18" ht="15" customHeight="1" x14ac:dyDescent="0.25">
      <c r="A281" s="328"/>
      <c r="B281" s="328"/>
      <c r="C281" s="328"/>
      <c r="D281" s="328"/>
      <c r="E281" s="328"/>
      <c r="F281" s="328"/>
      <c r="G281" s="328"/>
      <c r="H281" s="328"/>
      <c r="I281" s="328"/>
      <c r="J281" s="328"/>
      <c r="K281" s="328"/>
      <c r="L281" s="380"/>
      <c r="M281" s="380"/>
      <c r="N281" s="328"/>
      <c r="O281" s="380"/>
      <c r="P281" s="328"/>
      <c r="Q281" s="287"/>
      <c r="R281" s="328"/>
    </row>
    <row r="282" spans="1:18" ht="15" customHeight="1" x14ac:dyDescent="0.25">
      <c r="A282" s="328"/>
      <c r="B282" s="328"/>
      <c r="C282" s="328"/>
      <c r="D282" s="328"/>
      <c r="E282" s="328"/>
      <c r="F282" s="328"/>
      <c r="G282" s="328"/>
      <c r="H282" s="328"/>
      <c r="I282" s="328"/>
      <c r="J282" s="328"/>
      <c r="K282" s="328"/>
      <c r="L282" s="380"/>
      <c r="M282" s="380"/>
      <c r="N282" s="328"/>
      <c r="O282" s="380"/>
      <c r="P282" s="328"/>
      <c r="Q282" s="287"/>
      <c r="R282" s="328"/>
    </row>
    <row r="283" spans="1:18" ht="15" customHeight="1" x14ac:dyDescent="0.25">
      <c r="A283" s="328"/>
      <c r="B283" s="328"/>
      <c r="C283" s="328"/>
      <c r="D283" s="328"/>
      <c r="E283" s="328"/>
      <c r="F283" s="328"/>
      <c r="G283" s="328"/>
      <c r="H283" s="328"/>
      <c r="I283" s="328"/>
      <c r="J283" s="328"/>
      <c r="K283" s="328"/>
      <c r="L283" s="380"/>
      <c r="M283" s="380"/>
      <c r="N283" s="328"/>
      <c r="O283" s="380"/>
      <c r="P283" s="328"/>
      <c r="Q283" s="287"/>
      <c r="R283" s="328"/>
    </row>
    <row r="284" spans="1:18" ht="15" customHeight="1" x14ac:dyDescent="0.25">
      <c r="A284" s="328"/>
      <c r="B284" s="328"/>
      <c r="C284" s="328"/>
      <c r="D284" s="328"/>
      <c r="E284" s="328"/>
      <c r="F284" s="328"/>
      <c r="G284" s="328"/>
      <c r="H284" s="328"/>
      <c r="I284" s="328"/>
      <c r="J284" s="328"/>
      <c r="K284" s="328"/>
      <c r="L284" s="380"/>
      <c r="M284" s="380"/>
      <c r="N284" s="328"/>
      <c r="O284" s="380"/>
      <c r="P284" s="328"/>
      <c r="Q284" s="287"/>
      <c r="R284" s="328"/>
    </row>
  </sheetData>
  <mergeCells count="37">
    <mergeCell ref="P8:R8"/>
    <mergeCell ref="L8:L9"/>
    <mergeCell ref="M8:M9"/>
    <mergeCell ref="J8:J9"/>
    <mergeCell ref="A8:A9"/>
    <mergeCell ref="B8:B9"/>
    <mergeCell ref="C8:C9"/>
    <mergeCell ref="D8:E8"/>
    <mergeCell ref="F8:F9"/>
    <mergeCell ref="G8:G9"/>
    <mergeCell ref="H8:H9"/>
    <mergeCell ref="I8:I9"/>
    <mergeCell ref="K8:K9"/>
    <mergeCell ref="N8:N9"/>
    <mergeCell ref="O8:O9"/>
    <mergeCell ref="AK8:AK9"/>
    <mergeCell ref="AL8:AL9"/>
    <mergeCell ref="AM8:AM9"/>
    <mergeCell ref="AN8:AN9"/>
    <mergeCell ref="AC8:AC9"/>
    <mergeCell ref="AD8:AD9"/>
    <mergeCell ref="AE8:AE9"/>
    <mergeCell ref="AF8:AF9"/>
    <mergeCell ref="AG8:AG9"/>
    <mergeCell ref="AH8:AH9"/>
    <mergeCell ref="S8:S9"/>
    <mergeCell ref="T8:T9"/>
    <mergeCell ref="U8:U9"/>
    <mergeCell ref="AI8:AI9"/>
    <mergeCell ref="AJ8:AJ9"/>
    <mergeCell ref="V8:V9"/>
    <mergeCell ref="X8:X9"/>
    <mergeCell ref="Y8:Y9"/>
    <mergeCell ref="Z8:Z9"/>
    <mergeCell ref="AA8:AA9"/>
    <mergeCell ref="AB8:AB9"/>
    <mergeCell ref="W8:W9"/>
  </mergeCells>
  <pageMargins left="0.68260937499999985" right="0.68260937499999985" top="0.73136718749999985" bottom="0.73136718749999985" header="0.29254687499999998" footer="0.29254687499999998"/>
  <pageSetup paperSize="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F0B8A6-7BC9-4BFF-85D1-9B13588BE17B}">
  <dimension ref="A1:X143"/>
  <sheetViews>
    <sheetView zoomScaleNormal="100" workbookViewId="0">
      <selection activeCell="C30" sqref="C30"/>
    </sheetView>
  </sheetViews>
  <sheetFormatPr defaultColWidth="9.140625" defaultRowHeight="15" x14ac:dyDescent="0.25"/>
  <cols>
    <col min="1" max="1" width="23.140625" style="410" customWidth="1"/>
    <col min="2" max="3" width="15.42578125" style="410" customWidth="1"/>
    <col min="4" max="6" width="15.42578125" style="411" customWidth="1"/>
    <col min="7" max="7" width="14.140625" style="411" customWidth="1"/>
    <col min="8" max="21" width="12.42578125" style="411" customWidth="1"/>
    <col min="22" max="24" width="12" style="411" customWidth="1"/>
    <col min="25" max="16384" width="9.140625" style="410"/>
  </cols>
  <sheetData>
    <row r="1" spans="1:12" ht="17.25" customHeight="1" x14ac:dyDescent="0.35">
      <c r="A1" s="409" t="s">
        <v>935</v>
      </c>
    </row>
    <row r="2" spans="1:12" ht="17.25" customHeight="1" x14ac:dyDescent="0.35">
      <c r="A2" s="409" t="s">
        <v>936</v>
      </c>
    </row>
    <row r="3" spans="1:12" ht="17.25" customHeight="1" x14ac:dyDescent="0.35">
      <c r="A3" s="409" t="s">
        <v>937</v>
      </c>
    </row>
    <row r="4" spans="1:12" ht="17.25" customHeight="1" x14ac:dyDescent="0.35">
      <c r="A4" s="409" t="s">
        <v>938</v>
      </c>
      <c r="B4" s="412"/>
      <c r="C4" s="412"/>
    </row>
    <row r="5" spans="1:12" ht="17.25" customHeight="1" x14ac:dyDescent="0.25">
      <c r="A5" s="407" t="s">
        <v>960</v>
      </c>
    </row>
    <row r="6" spans="1:12" ht="17.25" customHeight="1" x14ac:dyDescent="0.25">
      <c r="A6" s="510" t="s">
        <v>983</v>
      </c>
    </row>
    <row r="7" spans="1:12" ht="17.25" customHeight="1" x14ac:dyDescent="0.25">
      <c r="J7" s="78" t="s">
        <v>949</v>
      </c>
    </row>
    <row r="8" spans="1:12" ht="17.25" customHeight="1" x14ac:dyDescent="0.35">
      <c r="A8" s="415" t="s">
        <v>926</v>
      </c>
      <c r="H8" s="410"/>
      <c r="I8" s="410"/>
      <c r="J8" s="417" t="s">
        <v>950</v>
      </c>
      <c r="K8" s="414"/>
      <c r="L8" s="414"/>
    </row>
    <row r="9" spans="1:12" ht="17.25" customHeight="1" x14ac:dyDescent="0.25">
      <c r="A9" s="416"/>
      <c r="J9" s="410"/>
    </row>
    <row r="10" spans="1:12" ht="17.25" customHeight="1" x14ac:dyDescent="0.25">
      <c r="A10" s="417" t="s">
        <v>905</v>
      </c>
      <c r="I10" s="413" t="s">
        <v>906</v>
      </c>
    </row>
    <row r="11" spans="1:12" ht="17.25" customHeight="1" x14ac:dyDescent="0.25">
      <c r="A11" s="417" t="s">
        <v>904</v>
      </c>
    </row>
    <row r="12" spans="1:12" ht="17.25" customHeight="1" x14ac:dyDescent="0.25">
      <c r="A12" s="417" t="s">
        <v>903</v>
      </c>
    </row>
    <row r="13" spans="1:12" ht="17.25" customHeight="1" x14ac:dyDescent="0.25">
      <c r="A13" s="417" t="s">
        <v>902</v>
      </c>
    </row>
    <row r="14" spans="1:12" ht="17.25" customHeight="1" x14ac:dyDescent="0.25"/>
    <row r="15" spans="1:12" ht="17.25" customHeight="1" x14ac:dyDescent="0.25"/>
    <row r="16" spans="1:12" ht="17.25" customHeight="1" x14ac:dyDescent="0.25"/>
    <row r="17" spans="1:11" ht="17.25" customHeight="1" x14ac:dyDescent="0.25"/>
    <row r="18" spans="1:11" ht="17.25" customHeight="1" x14ac:dyDescent="0.25">
      <c r="G18" s="410"/>
      <c r="I18" s="410"/>
    </row>
    <row r="19" spans="1:11" ht="17.25" customHeight="1" x14ac:dyDescent="0.25"/>
    <row r="20" spans="1:11" ht="17.25" customHeight="1" x14ac:dyDescent="0.25"/>
    <row r="21" spans="1:11" ht="17.25" customHeight="1" x14ac:dyDescent="0.25"/>
    <row r="22" spans="1:11" ht="17.25" customHeight="1" x14ac:dyDescent="0.25"/>
    <row r="23" spans="1:11" ht="17.25" customHeight="1" x14ac:dyDescent="0.25"/>
    <row r="24" spans="1:11" ht="17.25" customHeight="1" x14ac:dyDescent="0.25"/>
    <row r="25" spans="1:11" ht="17.25" customHeight="1" x14ac:dyDescent="0.25"/>
    <row r="26" spans="1:11" ht="17.25" customHeight="1" x14ac:dyDescent="0.25"/>
    <row r="27" spans="1:11" ht="17.25" customHeight="1" x14ac:dyDescent="0.25"/>
    <row r="28" spans="1:11" ht="17.25" customHeight="1" x14ac:dyDescent="0.25">
      <c r="D28" s="418"/>
      <c r="E28" s="418"/>
      <c r="F28" s="418"/>
      <c r="G28" s="418"/>
      <c r="H28" s="418"/>
    </row>
    <row r="29" spans="1:11" ht="17.25" customHeight="1" x14ac:dyDescent="0.25">
      <c r="A29" s="418"/>
      <c r="B29" s="418" t="s">
        <v>901</v>
      </c>
      <c r="C29" s="418">
        <v>281.89999999999998</v>
      </c>
      <c r="D29" s="418" t="s">
        <v>885</v>
      </c>
      <c r="E29" s="418"/>
      <c r="F29" s="419" t="s">
        <v>900</v>
      </c>
      <c r="I29" s="410"/>
      <c r="J29" s="410"/>
      <c r="K29" s="410"/>
    </row>
    <row r="30" spans="1:11" ht="17.25" customHeight="1" x14ac:dyDescent="0.25">
      <c r="A30" s="418"/>
      <c r="B30" s="418" t="s">
        <v>899</v>
      </c>
      <c r="C30" s="420">
        <v>2</v>
      </c>
      <c r="D30" s="418" t="s">
        <v>898</v>
      </c>
      <c r="E30" s="421" t="s">
        <v>897</v>
      </c>
      <c r="F30" s="419" t="s">
        <v>896</v>
      </c>
      <c r="G30" s="422" t="s">
        <v>895</v>
      </c>
      <c r="I30" s="410"/>
      <c r="J30" s="410"/>
      <c r="K30" s="410"/>
    </row>
    <row r="31" spans="1:11" ht="17.25" customHeight="1" x14ac:dyDescent="0.25">
      <c r="A31" s="418"/>
      <c r="B31" s="421" t="s">
        <v>894</v>
      </c>
      <c r="C31" s="420">
        <f>(44+11)/2</f>
        <v>27.5</v>
      </c>
      <c r="D31" s="421" t="s">
        <v>893</v>
      </c>
      <c r="E31" s="421" t="s">
        <v>892</v>
      </c>
      <c r="F31" s="419"/>
      <c r="I31" s="410"/>
      <c r="J31" s="410"/>
      <c r="K31" s="410"/>
    </row>
    <row r="32" spans="1:11" ht="17.25" customHeight="1" x14ac:dyDescent="0.25">
      <c r="A32" s="418"/>
      <c r="B32" s="418"/>
      <c r="C32" s="423">
        <f>C31/1.1</f>
        <v>24.999999999999996</v>
      </c>
      <c r="D32" s="418" t="s">
        <v>891</v>
      </c>
      <c r="E32" s="418"/>
      <c r="F32" s="419" t="s">
        <v>890</v>
      </c>
      <c r="I32" s="410"/>
      <c r="J32" s="410"/>
      <c r="K32" s="410"/>
    </row>
    <row r="33" spans="1:23" ht="17.25" customHeight="1" x14ac:dyDescent="0.35">
      <c r="A33" s="418" t="s">
        <v>498</v>
      </c>
      <c r="B33" s="418" t="s">
        <v>889</v>
      </c>
      <c r="C33" s="418">
        <v>1.5</v>
      </c>
      <c r="D33" s="418"/>
      <c r="E33" s="418"/>
      <c r="I33" s="410"/>
      <c r="J33" s="410"/>
      <c r="K33" s="410"/>
    </row>
    <row r="34" spans="1:23" ht="17.25" customHeight="1" x14ac:dyDescent="0.25">
      <c r="A34" s="418"/>
      <c r="B34" s="418" t="s">
        <v>888</v>
      </c>
      <c r="C34" s="418">
        <v>0.9</v>
      </c>
      <c r="D34" s="418"/>
      <c r="E34" s="418"/>
      <c r="I34" s="410"/>
      <c r="J34" s="410"/>
      <c r="K34" s="410"/>
    </row>
    <row r="35" spans="1:23" ht="17.25" customHeight="1" x14ac:dyDescent="0.25">
      <c r="A35" s="418"/>
      <c r="B35" s="418" t="s">
        <v>887</v>
      </c>
      <c r="C35" s="418">
        <v>0.45</v>
      </c>
      <c r="D35" s="418"/>
      <c r="E35" s="447"/>
      <c r="F35" s="447"/>
      <c r="I35" s="410"/>
      <c r="J35" s="410"/>
      <c r="K35" s="410"/>
    </row>
    <row r="36" spans="1:23" ht="17.25" customHeight="1" x14ac:dyDescent="0.25">
      <c r="A36" s="418"/>
      <c r="B36" s="418"/>
      <c r="C36" s="418"/>
      <c r="D36" s="418"/>
      <c r="E36" s="418"/>
    </row>
    <row r="37" spans="1:23" ht="17.25" customHeight="1" x14ac:dyDescent="0.35">
      <c r="A37" s="424" t="s">
        <v>917</v>
      </c>
      <c r="B37" s="424" t="s">
        <v>886</v>
      </c>
      <c r="C37" s="425">
        <f>C33*((C30/12)^C34)*((C32/3)^C35)*C29</f>
        <v>218.88633464933622</v>
      </c>
      <c r="D37" s="424" t="s">
        <v>885</v>
      </c>
      <c r="E37" s="418"/>
      <c r="I37" s="410"/>
      <c r="J37" s="410"/>
      <c r="K37" s="410"/>
      <c r="R37" s="426"/>
      <c r="S37" s="426"/>
      <c r="T37" s="426"/>
      <c r="U37" s="426"/>
    </row>
    <row r="38" spans="1:23" ht="17.25" customHeight="1" x14ac:dyDescent="0.25">
      <c r="R38" s="426"/>
      <c r="S38" s="427"/>
      <c r="T38" s="428"/>
      <c r="U38" s="426"/>
    </row>
    <row r="39" spans="1:23" ht="17.25" customHeight="1" x14ac:dyDescent="0.25">
      <c r="A39" s="433"/>
      <c r="B39" s="433"/>
      <c r="C39" s="434"/>
      <c r="D39" s="433"/>
    </row>
    <row r="40" spans="1:23" ht="17.25" customHeight="1" x14ac:dyDescent="0.35">
      <c r="A40" s="415" t="s">
        <v>943</v>
      </c>
    </row>
    <row r="41" spans="1:23" ht="17.25" customHeight="1" x14ac:dyDescent="0.25"/>
    <row r="42" spans="1:23" ht="17.25" customHeight="1" x14ac:dyDescent="0.25">
      <c r="Q42" s="410"/>
      <c r="S42" s="410"/>
      <c r="V42" s="436"/>
      <c r="W42" s="419"/>
    </row>
    <row r="43" spans="1:23" ht="17.25" customHeight="1" x14ac:dyDescent="0.25">
      <c r="Q43" s="410"/>
      <c r="S43" s="410"/>
      <c r="V43" s="436"/>
      <c r="W43" s="419"/>
    </row>
    <row r="44" spans="1:23" ht="17.25" customHeight="1" x14ac:dyDescent="0.25">
      <c r="Q44" s="410"/>
      <c r="S44" s="410"/>
      <c r="V44" s="436"/>
      <c r="W44" s="419"/>
    </row>
    <row r="45" spans="1:23" ht="17.25" customHeight="1" x14ac:dyDescent="0.25">
      <c r="Q45" s="410"/>
      <c r="S45" s="410"/>
      <c r="V45" s="436"/>
      <c r="W45" s="419"/>
    </row>
    <row r="46" spans="1:23" ht="17.25" customHeight="1" x14ac:dyDescent="0.25">
      <c r="B46" s="498" t="s">
        <v>909</v>
      </c>
      <c r="C46" s="457">
        <v>30</v>
      </c>
      <c r="D46" s="460" t="s">
        <v>884</v>
      </c>
      <c r="F46" s="437"/>
      <c r="G46" s="437"/>
      <c r="H46" s="438"/>
      <c r="I46" s="438"/>
      <c r="J46" s="419"/>
      <c r="Q46" s="410"/>
      <c r="S46" s="410"/>
      <c r="V46" s="436"/>
      <c r="W46" s="439"/>
    </row>
    <row r="47" spans="1:23" ht="17.25" customHeight="1" x14ac:dyDescent="0.25">
      <c r="D47" s="410"/>
      <c r="Q47" s="410"/>
      <c r="S47" s="410"/>
      <c r="V47" s="436"/>
      <c r="W47" s="439"/>
    </row>
    <row r="48" spans="1:23" ht="17.25" customHeight="1" x14ac:dyDescent="0.35">
      <c r="A48" s="440" t="s">
        <v>932</v>
      </c>
      <c r="B48" s="441"/>
      <c r="D48" s="442"/>
      <c r="G48" s="443"/>
      <c r="H48" s="410"/>
      <c r="Q48" s="410"/>
      <c r="S48" s="410"/>
      <c r="V48" s="436"/>
      <c r="W48" s="419"/>
    </row>
    <row r="49" spans="1:11" ht="17.25" customHeight="1" x14ac:dyDescent="0.25">
      <c r="A49" s="411"/>
      <c r="B49" s="411"/>
      <c r="C49" s="411"/>
      <c r="H49" s="410"/>
    </row>
    <row r="50" spans="1:11" ht="17.25" customHeight="1" x14ac:dyDescent="0.25">
      <c r="A50" s="481" t="s">
        <v>929</v>
      </c>
      <c r="B50" s="481" t="s">
        <v>921</v>
      </c>
      <c r="C50" s="482" t="s">
        <v>883</v>
      </c>
      <c r="D50" s="481" t="s">
        <v>922</v>
      </c>
      <c r="E50" s="481" t="s">
        <v>927</v>
      </c>
      <c r="F50" s="490" t="s">
        <v>928</v>
      </c>
      <c r="G50" s="481" t="s">
        <v>930</v>
      </c>
      <c r="H50" s="483" t="s">
        <v>916</v>
      </c>
      <c r="I50" s="444"/>
      <c r="J50" s="444"/>
      <c r="K50" s="444"/>
    </row>
    <row r="51" spans="1:11" ht="17.25" customHeight="1" x14ac:dyDescent="0.25">
      <c r="A51" s="421">
        <v>5</v>
      </c>
      <c r="B51" s="448">
        <f t="shared" ref="B51:B59" si="0">0.325*EXP(-0.3*((C$46)^0.5))*($A51/24)*$C$37*0.5</f>
        <v>1.4328875980618878</v>
      </c>
      <c r="C51" s="446">
        <v>9</v>
      </c>
      <c r="D51" s="423">
        <f t="shared" ref="D51:D59" si="1">C51+B51</f>
        <v>10.432887598061887</v>
      </c>
      <c r="E51" s="542">
        <v>13.3060885</v>
      </c>
      <c r="F51" s="542">
        <v>29.584399999999999</v>
      </c>
      <c r="G51" s="451" t="s">
        <v>432</v>
      </c>
      <c r="H51" s="449">
        <f t="shared" ref="H51:H59" si="2">F51/D51</f>
        <v>2.8356866420659874</v>
      </c>
      <c r="I51" s="450"/>
      <c r="J51" s="423"/>
    </row>
    <row r="52" spans="1:11" ht="17.25" customHeight="1" x14ac:dyDescent="0.25">
      <c r="A52" s="421">
        <v>15</v>
      </c>
      <c r="B52" s="448">
        <f t="shared" si="0"/>
        <v>4.2986627941856623</v>
      </c>
      <c r="C52" s="446">
        <v>9</v>
      </c>
      <c r="D52" s="423">
        <f t="shared" si="1"/>
        <v>13.298662794185663</v>
      </c>
      <c r="E52" s="542">
        <v>12.03172625</v>
      </c>
      <c r="F52" s="542">
        <v>22.995439999999999</v>
      </c>
      <c r="G52" s="451" t="s">
        <v>433</v>
      </c>
      <c r="H52" s="449">
        <f t="shared" si="2"/>
        <v>1.7291543033976231</v>
      </c>
      <c r="I52" s="435"/>
      <c r="J52" s="423"/>
    </row>
    <row r="53" spans="1:11" ht="17.25" customHeight="1" x14ac:dyDescent="0.25">
      <c r="A53" s="421">
        <v>25</v>
      </c>
      <c r="B53" s="448">
        <f t="shared" si="0"/>
        <v>7.1644379903094375</v>
      </c>
      <c r="C53" s="446">
        <v>9</v>
      </c>
      <c r="D53" s="423">
        <f t="shared" si="1"/>
        <v>16.164437990309438</v>
      </c>
      <c r="E53" s="542">
        <v>17.176291621621623</v>
      </c>
      <c r="F53" s="542">
        <v>42.192720000000001</v>
      </c>
      <c r="G53" s="451" t="s">
        <v>434</v>
      </c>
      <c r="H53" s="449">
        <f t="shared" si="2"/>
        <v>2.6102188040991274</v>
      </c>
      <c r="I53" s="452"/>
      <c r="J53" s="423"/>
    </row>
    <row r="54" spans="1:11" ht="17.25" customHeight="1" x14ac:dyDescent="0.25">
      <c r="A54" s="421">
        <v>35</v>
      </c>
      <c r="B54" s="448">
        <f t="shared" si="0"/>
        <v>10.030213186433214</v>
      </c>
      <c r="C54" s="446">
        <v>9</v>
      </c>
      <c r="D54" s="423">
        <f t="shared" si="1"/>
        <v>19.030213186433215</v>
      </c>
      <c r="E54" s="542">
        <v>20.372643888888884</v>
      </c>
      <c r="F54" s="542">
        <v>45.182569999999998</v>
      </c>
      <c r="G54" s="451" t="s">
        <v>435</v>
      </c>
      <c r="H54" s="449">
        <f t="shared" si="2"/>
        <v>2.3742545371068675</v>
      </c>
      <c r="I54" s="452"/>
      <c r="J54" s="423"/>
    </row>
    <row r="55" spans="1:11" ht="17.25" customHeight="1" x14ac:dyDescent="0.25">
      <c r="A55" s="421">
        <v>45</v>
      </c>
      <c r="B55" s="448">
        <f t="shared" si="0"/>
        <v>12.895988382556988</v>
      </c>
      <c r="C55" s="446">
        <v>9</v>
      </c>
      <c r="D55" s="423">
        <f t="shared" si="1"/>
        <v>21.895988382556986</v>
      </c>
      <c r="E55" s="542">
        <v>37.658213333333336</v>
      </c>
      <c r="F55" s="542">
        <v>109.5172</v>
      </c>
      <c r="G55" s="451" t="s">
        <v>436</v>
      </c>
      <c r="H55" s="449">
        <f t="shared" si="2"/>
        <v>5.0017015942173568</v>
      </c>
      <c r="I55" s="452"/>
      <c r="J55" s="423"/>
    </row>
    <row r="56" spans="1:11" ht="17.25" customHeight="1" x14ac:dyDescent="0.25">
      <c r="A56" s="421">
        <v>55</v>
      </c>
      <c r="B56" s="448">
        <f t="shared" si="0"/>
        <v>15.76176357868076</v>
      </c>
      <c r="C56" s="446">
        <v>9</v>
      </c>
      <c r="D56" s="423">
        <f t="shared" si="1"/>
        <v>24.76176357868076</v>
      </c>
      <c r="E56" s="542">
        <v>39.676761428571425</v>
      </c>
      <c r="F56" s="542">
        <v>164.1849</v>
      </c>
      <c r="G56" s="451" t="s">
        <v>437</v>
      </c>
      <c r="H56" s="449">
        <f t="shared" si="2"/>
        <v>6.6305818435872217</v>
      </c>
      <c r="I56" s="452"/>
      <c r="J56" s="423"/>
    </row>
    <row r="57" spans="1:11" ht="17.25" customHeight="1" x14ac:dyDescent="0.25">
      <c r="A57" s="421">
        <v>65</v>
      </c>
      <c r="B57" s="448">
        <f t="shared" si="0"/>
        <v>18.627538774804542</v>
      </c>
      <c r="C57" s="446">
        <v>9</v>
      </c>
      <c r="D57" s="423">
        <f t="shared" si="1"/>
        <v>27.627538774804542</v>
      </c>
      <c r="E57" s="542">
        <v>38.810757272727272</v>
      </c>
      <c r="F57" s="542">
        <v>87.766990000000007</v>
      </c>
      <c r="G57" s="451" t="s">
        <v>444</v>
      </c>
      <c r="H57" s="449">
        <f t="shared" si="2"/>
        <v>3.176793659232533</v>
      </c>
      <c r="I57" s="452"/>
      <c r="J57" s="423"/>
    </row>
    <row r="58" spans="1:11" ht="17.25" customHeight="1" x14ac:dyDescent="0.25">
      <c r="A58" s="421">
        <v>75</v>
      </c>
      <c r="B58" s="448">
        <f t="shared" si="0"/>
        <v>21.493313970928316</v>
      </c>
      <c r="C58" s="446">
        <v>9</v>
      </c>
      <c r="D58" s="423">
        <f t="shared" si="1"/>
        <v>30.493313970928316</v>
      </c>
      <c r="E58" s="542">
        <v>39.579169999999998</v>
      </c>
      <c r="F58" s="542">
        <v>73.341359999999995</v>
      </c>
      <c r="G58" s="451" t="s">
        <v>438</v>
      </c>
      <c r="H58" s="449">
        <f t="shared" si="2"/>
        <v>2.405161999444275</v>
      </c>
      <c r="I58" s="452"/>
      <c r="J58" s="423"/>
    </row>
    <row r="59" spans="1:11" ht="17.25" customHeight="1" x14ac:dyDescent="0.25">
      <c r="A59" s="421">
        <v>85</v>
      </c>
      <c r="B59" s="448">
        <f t="shared" si="0"/>
        <v>24.35908916705209</v>
      </c>
      <c r="C59" s="446">
        <v>9</v>
      </c>
      <c r="D59" s="423">
        <f t="shared" si="1"/>
        <v>33.35908916705209</v>
      </c>
      <c r="E59" s="542">
        <v>43.899275294117658</v>
      </c>
      <c r="F59" s="542">
        <v>116.6202</v>
      </c>
      <c r="G59" s="453" t="s">
        <v>431</v>
      </c>
      <c r="H59" s="449">
        <f t="shared" si="2"/>
        <v>3.495904801716911</v>
      </c>
      <c r="I59" s="452"/>
      <c r="J59" s="423"/>
    </row>
    <row r="60" spans="1:11" ht="17.25" customHeight="1" x14ac:dyDescent="0.25">
      <c r="B60" s="418"/>
      <c r="C60" s="447"/>
      <c r="D60" s="423"/>
      <c r="E60" s="423"/>
      <c r="F60" s="447"/>
      <c r="G60" s="423"/>
      <c r="H60" s="454">
        <f>MAX(H51:H59)</f>
        <v>6.6305818435872217</v>
      </c>
      <c r="I60" s="454" t="s">
        <v>445</v>
      </c>
      <c r="J60" s="423"/>
    </row>
    <row r="61" spans="1:11" ht="17.25" customHeight="1" x14ac:dyDescent="0.25">
      <c r="A61" s="410" t="s">
        <v>959</v>
      </c>
      <c r="B61" s="447"/>
      <c r="C61" s="447"/>
      <c r="D61" s="447"/>
      <c r="E61" s="447"/>
      <c r="F61" s="447"/>
      <c r="G61" s="423"/>
      <c r="H61" s="454">
        <f>MIN(H51:H59)</f>
        <v>1.7291543033976231</v>
      </c>
      <c r="I61" s="454" t="s">
        <v>446</v>
      </c>
      <c r="J61" s="423"/>
    </row>
    <row r="62" spans="1:11" ht="17.25" customHeight="1" x14ac:dyDescent="0.25">
      <c r="A62" s="410" t="s">
        <v>931</v>
      </c>
      <c r="B62" s="447"/>
      <c r="C62" s="447"/>
      <c r="D62" s="447"/>
      <c r="E62" s="447"/>
      <c r="F62" s="447"/>
      <c r="G62" s="423"/>
      <c r="H62" s="454"/>
      <c r="I62" s="454"/>
      <c r="J62" s="423"/>
    </row>
    <row r="63" spans="1:11" ht="17.25" customHeight="1" x14ac:dyDescent="0.25">
      <c r="B63" s="447"/>
      <c r="C63" s="447"/>
      <c r="D63" s="447"/>
      <c r="E63" s="447"/>
      <c r="F63" s="447"/>
      <c r="G63" s="423"/>
      <c r="H63" s="454"/>
      <c r="I63" s="454"/>
      <c r="J63" s="423"/>
    </row>
    <row r="64" spans="1:11" ht="17.25" customHeight="1" x14ac:dyDescent="0.35">
      <c r="A64" s="440" t="s">
        <v>933</v>
      </c>
      <c r="B64" s="447"/>
      <c r="C64" s="447"/>
      <c r="D64" s="447"/>
      <c r="E64" s="447"/>
      <c r="F64" s="447"/>
      <c r="G64" s="423"/>
      <c r="H64" s="454"/>
      <c r="I64" s="454"/>
      <c r="J64" s="423"/>
    </row>
    <row r="65" spans="1:19" ht="17.25" customHeight="1" x14ac:dyDescent="0.25">
      <c r="A65" s="440"/>
      <c r="B65" s="447"/>
      <c r="C65" s="447"/>
      <c r="D65" s="447"/>
      <c r="E65" s="447"/>
      <c r="F65" s="447"/>
      <c r="G65" s="423"/>
      <c r="H65" s="454"/>
      <c r="I65" s="454"/>
      <c r="J65" s="423"/>
    </row>
    <row r="66" spans="1:19" ht="17.25" customHeight="1" x14ac:dyDescent="0.25">
      <c r="A66" s="442" t="s">
        <v>915</v>
      </c>
      <c r="B66" s="486">
        <v>1.5565315246435669</v>
      </c>
      <c r="C66" s="485" t="s">
        <v>990</v>
      </c>
      <c r="E66" s="447"/>
      <c r="F66" s="423"/>
      <c r="G66" s="435"/>
      <c r="H66" s="423"/>
      <c r="I66" s="447"/>
      <c r="J66" s="423"/>
    </row>
    <row r="67" spans="1:19" ht="17.25" customHeight="1" x14ac:dyDescent="0.25">
      <c r="A67" s="455"/>
      <c r="B67" s="480"/>
      <c r="E67" s="447"/>
      <c r="F67" s="423"/>
      <c r="G67" s="435"/>
      <c r="H67" s="423"/>
      <c r="I67" s="447"/>
      <c r="J67" s="423"/>
    </row>
    <row r="68" spans="1:19" ht="17.25" customHeight="1" x14ac:dyDescent="0.35">
      <c r="A68" s="424" t="s">
        <v>917</v>
      </c>
      <c r="B68" s="425" t="s">
        <v>934</v>
      </c>
      <c r="C68" s="425">
        <f>B66*C37</f>
        <v>340.70348019537334</v>
      </c>
      <c r="D68" s="424" t="s">
        <v>885</v>
      </c>
    </row>
    <row r="69" spans="1:19" s="411" customFormat="1" ht="17.25" customHeight="1" x14ac:dyDescent="0.25"/>
    <row r="70" spans="1:19" s="411" customFormat="1" ht="17.25" customHeight="1" x14ac:dyDescent="0.25">
      <c r="A70" s="481" t="s">
        <v>929</v>
      </c>
      <c r="B70" s="481" t="s">
        <v>921</v>
      </c>
      <c r="C70" s="482" t="s">
        <v>883</v>
      </c>
      <c r="D70" s="481" t="s">
        <v>922</v>
      </c>
      <c r="E70" s="481" t="s">
        <v>927</v>
      </c>
      <c r="F70" s="490" t="s">
        <v>928</v>
      </c>
      <c r="G70" s="481" t="s">
        <v>930</v>
      </c>
      <c r="H70" s="483" t="s">
        <v>924</v>
      </c>
      <c r="I70" s="483" t="s">
        <v>916</v>
      </c>
      <c r="J70" s="435"/>
      <c r="K70" s="435"/>
      <c r="L70" s="456"/>
      <c r="M70" s="456"/>
      <c r="N70" s="456"/>
      <c r="O70" s="456"/>
      <c r="P70" s="456"/>
      <c r="Q70" s="456"/>
      <c r="R70" s="456"/>
      <c r="S70" s="456"/>
    </row>
    <row r="71" spans="1:19" s="411" customFormat="1" ht="17.25" customHeight="1" x14ac:dyDescent="0.25">
      <c r="A71" s="418">
        <v>5</v>
      </c>
      <c r="B71" s="448">
        <f t="shared" ref="B71:B79" si="3">0.325*EXP(-0.3*((C$46)^0.5))*($A71/24)*$C$68*0.5</f>
        <v>2.2303347176541286</v>
      </c>
      <c r="C71" s="446">
        <v>9</v>
      </c>
      <c r="D71" s="457">
        <f t="shared" ref="D71:D79" si="4">C71+B71</f>
        <v>11.230334717654129</v>
      </c>
      <c r="E71" s="542">
        <v>13.3060885</v>
      </c>
      <c r="F71" s="542">
        <v>29.584399999999999</v>
      </c>
      <c r="G71" s="447" t="s">
        <v>432</v>
      </c>
      <c r="H71" s="245">
        <f>100%-(E71/D71)</f>
        <v>-0.18483454273920952</v>
      </c>
      <c r="I71" s="449">
        <f t="shared" ref="I71:I79" si="5">F71/D71</f>
        <v>2.634329318207516</v>
      </c>
      <c r="J71" s="450"/>
      <c r="K71" s="450"/>
      <c r="L71" s="456"/>
      <c r="M71" s="456"/>
      <c r="N71" s="456"/>
      <c r="O71" s="456"/>
      <c r="P71" s="456"/>
      <c r="Q71" s="456"/>
      <c r="R71" s="456"/>
      <c r="S71" s="456"/>
    </row>
    <row r="72" spans="1:19" s="411" customFormat="1" ht="17.25" customHeight="1" x14ac:dyDescent="0.25">
      <c r="A72" s="421">
        <v>15</v>
      </c>
      <c r="B72" s="448">
        <f t="shared" si="3"/>
        <v>6.6910041529623854</v>
      </c>
      <c r="C72" s="446">
        <v>9</v>
      </c>
      <c r="D72" s="457">
        <f t="shared" si="4"/>
        <v>15.691004152962385</v>
      </c>
      <c r="E72" s="542">
        <v>12.03172625</v>
      </c>
      <c r="F72" s="542">
        <v>22.995439999999999</v>
      </c>
      <c r="G72" s="451" t="s">
        <v>433</v>
      </c>
      <c r="H72" s="245">
        <f t="shared" ref="H72:H79" si="6">100%-(E72/D72)</f>
        <v>0.2332086504655938</v>
      </c>
      <c r="I72" s="449">
        <f t="shared" si="5"/>
        <v>1.4655174248780356</v>
      </c>
      <c r="J72" s="435"/>
      <c r="K72" s="435"/>
      <c r="L72" s="456"/>
      <c r="M72" s="456"/>
      <c r="N72" s="456"/>
      <c r="O72" s="456"/>
      <c r="P72" s="456"/>
      <c r="Q72" s="456"/>
      <c r="R72" s="456"/>
      <c r="S72" s="456"/>
    </row>
    <row r="73" spans="1:19" s="411" customFormat="1" ht="17.25" customHeight="1" x14ac:dyDescent="0.25">
      <c r="A73" s="418">
        <v>25</v>
      </c>
      <c r="B73" s="448">
        <f t="shared" si="3"/>
        <v>11.151673588270643</v>
      </c>
      <c r="C73" s="446">
        <v>9</v>
      </c>
      <c r="D73" s="457">
        <f t="shared" si="4"/>
        <v>20.151673588270643</v>
      </c>
      <c r="E73" s="542">
        <v>17.176291621621623</v>
      </c>
      <c r="F73" s="542">
        <v>42.192720000000001</v>
      </c>
      <c r="G73" s="451" t="s">
        <v>434</v>
      </c>
      <c r="H73" s="245">
        <f t="shared" si="6"/>
        <v>0.14764937282334967</v>
      </c>
      <c r="I73" s="449">
        <f t="shared" si="5"/>
        <v>2.0937576134896525</v>
      </c>
      <c r="J73" s="452"/>
      <c r="K73" s="435"/>
      <c r="L73" s="456"/>
      <c r="M73" s="456"/>
      <c r="N73" s="456"/>
      <c r="O73" s="456"/>
      <c r="P73" s="456"/>
      <c r="Q73" s="456"/>
      <c r="R73" s="456"/>
      <c r="S73" s="456"/>
    </row>
    <row r="74" spans="1:19" s="411" customFormat="1" ht="17.25" customHeight="1" x14ac:dyDescent="0.25">
      <c r="A74" s="418">
        <v>35</v>
      </c>
      <c r="B74" s="448">
        <f t="shared" si="3"/>
        <v>15.6123430235789</v>
      </c>
      <c r="C74" s="446">
        <v>9</v>
      </c>
      <c r="D74" s="457">
        <f t="shared" si="4"/>
        <v>24.612343023578902</v>
      </c>
      <c r="E74" s="542">
        <v>20.372643888888884</v>
      </c>
      <c r="F74" s="542">
        <v>45.182569999999998</v>
      </c>
      <c r="G74" s="451" t="s">
        <v>435</v>
      </c>
      <c r="H74" s="245">
        <f t="shared" si="6"/>
        <v>0.1722590624804935</v>
      </c>
      <c r="I74" s="449">
        <f t="shared" si="5"/>
        <v>1.8357687424035407</v>
      </c>
      <c r="J74" s="452"/>
      <c r="K74" s="435"/>
      <c r="L74" s="456"/>
      <c r="M74" s="456"/>
      <c r="N74" s="456"/>
      <c r="O74" s="456"/>
      <c r="P74" s="456"/>
      <c r="Q74" s="456"/>
      <c r="R74" s="456"/>
      <c r="S74" s="456"/>
    </row>
    <row r="75" spans="1:19" s="411" customFormat="1" ht="17.25" customHeight="1" x14ac:dyDescent="0.25">
      <c r="A75" s="418">
        <v>45</v>
      </c>
      <c r="B75" s="448">
        <f t="shared" si="3"/>
        <v>20.073012458887156</v>
      </c>
      <c r="C75" s="446">
        <v>9</v>
      </c>
      <c r="D75" s="457">
        <f t="shared" si="4"/>
        <v>29.073012458887156</v>
      </c>
      <c r="E75" s="542">
        <v>37.658213333333336</v>
      </c>
      <c r="F75" s="542">
        <v>109.5172</v>
      </c>
      <c r="G75" s="451" t="s">
        <v>436</v>
      </c>
      <c r="H75" s="245">
        <f t="shared" si="6"/>
        <v>-0.29529794638882767</v>
      </c>
      <c r="I75" s="449">
        <f t="shared" si="5"/>
        <v>3.7669711783349213</v>
      </c>
      <c r="J75" s="452"/>
      <c r="K75" s="435"/>
      <c r="L75" s="456"/>
      <c r="M75" s="456"/>
      <c r="N75" s="456"/>
      <c r="O75" s="456"/>
      <c r="P75" s="456"/>
      <c r="Q75" s="456"/>
      <c r="R75" s="456"/>
      <c r="S75" s="456"/>
    </row>
    <row r="76" spans="1:19" s="411" customFormat="1" ht="17.25" customHeight="1" x14ac:dyDescent="0.25">
      <c r="A76" s="418">
        <v>55</v>
      </c>
      <c r="B76" s="448">
        <f t="shared" si="3"/>
        <v>24.533681894195411</v>
      </c>
      <c r="C76" s="446">
        <v>9</v>
      </c>
      <c r="D76" s="457">
        <f t="shared" si="4"/>
        <v>33.533681894195411</v>
      </c>
      <c r="E76" s="542">
        <v>39.676761428571425</v>
      </c>
      <c r="F76" s="542">
        <v>164.1849</v>
      </c>
      <c r="G76" s="451" t="s">
        <v>437</v>
      </c>
      <c r="H76" s="245">
        <f t="shared" si="6"/>
        <v>-0.18319132249654224</v>
      </c>
      <c r="I76" s="449">
        <f t="shared" si="5"/>
        <v>4.8961190876096419</v>
      </c>
      <c r="J76" s="452"/>
      <c r="K76" s="435"/>
      <c r="L76" s="456"/>
      <c r="M76" s="456"/>
      <c r="N76" s="456"/>
      <c r="O76" s="456"/>
      <c r="P76" s="456"/>
      <c r="Q76" s="456"/>
      <c r="R76" s="456"/>
      <c r="S76" s="456"/>
    </row>
    <row r="77" spans="1:19" s="411" customFormat="1" ht="17.25" customHeight="1" x14ac:dyDescent="0.25">
      <c r="A77" s="418">
        <v>65</v>
      </c>
      <c r="B77" s="448">
        <f t="shared" si="3"/>
        <v>28.994351329503676</v>
      </c>
      <c r="C77" s="446">
        <v>9</v>
      </c>
      <c r="D77" s="457">
        <f t="shared" si="4"/>
        <v>37.994351329503672</v>
      </c>
      <c r="E77" s="542">
        <v>38.810757272727272</v>
      </c>
      <c r="F77" s="542">
        <v>87.766990000000007</v>
      </c>
      <c r="G77" s="451" t="s">
        <v>444</v>
      </c>
      <c r="H77" s="245">
        <f t="shared" si="6"/>
        <v>-2.1487561036201752E-2</v>
      </c>
      <c r="I77" s="449">
        <f t="shared" si="5"/>
        <v>2.3100010114357841</v>
      </c>
      <c r="J77" s="452"/>
      <c r="K77" s="435"/>
      <c r="L77" s="456"/>
      <c r="M77" s="456"/>
      <c r="N77" s="456"/>
      <c r="O77" s="456"/>
      <c r="P77" s="456"/>
      <c r="Q77" s="456"/>
      <c r="R77" s="456"/>
      <c r="S77" s="456"/>
    </row>
    <row r="78" spans="1:19" s="411" customFormat="1" ht="17.25" customHeight="1" x14ac:dyDescent="0.25">
      <c r="A78" s="418">
        <v>75</v>
      </c>
      <c r="B78" s="448">
        <f t="shared" si="3"/>
        <v>33.455020764811934</v>
      </c>
      <c r="C78" s="446">
        <v>9</v>
      </c>
      <c r="D78" s="457">
        <f t="shared" si="4"/>
        <v>42.455020764811934</v>
      </c>
      <c r="E78" s="542">
        <v>39.579169999999998</v>
      </c>
      <c r="F78" s="542">
        <v>73.341359999999995</v>
      </c>
      <c r="G78" s="451" t="s">
        <v>438</v>
      </c>
      <c r="H78" s="245">
        <f t="shared" si="6"/>
        <v>6.7738767123523225E-2</v>
      </c>
      <c r="I78" s="449">
        <f t="shared" si="5"/>
        <v>1.7275073402104573</v>
      </c>
      <c r="J78" s="452"/>
      <c r="K78" s="435"/>
      <c r="L78" s="456"/>
      <c r="M78" s="456"/>
      <c r="N78" s="456"/>
      <c r="O78" s="456"/>
      <c r="P78" s="456"/>
      <c r="Q78" s="456"/>
      <c r="R78" s="456"/>
      <c r="S78" s="456"/>
    </row>
    <row r="79" spans="1:19" s="411" customFormat="1" ht="17.25" customHeight="1" x14ac:dyDescent="0.25">
      <c r="A79" s="418">
        <v>85</v>
      </c>
      <c r="B79" s="448">
        <f t="shared" si="3"/>
        <v>37.915690200120189</v>
      </c>
      <c r="C79" s="446">
        <v>9</v>
      </c>
      <c r="D79" s="457">
        <f t="shared" si="4"/>
        <v>46.915690200120189</v>
      </c>
      <c r="E79" s="542">
        <v>43.899275294117658</v>
      </c>
      <c r="F79" s="542">
        <v>116.6202</v>
      </c>
      <c r="G79" s="453" t="s">
        <v>431</v>
      </c>
      <c r="H79" s="245">
        <f t="shared" si="6"/>
        <v>6.4294373441719177E-2</v>
      </c>
      <c r="I79" s="449">
        <f t="shared" si="5"/>
        <v>2.4857398346385455</v>
      </c>
      <c r="J79" s="452"/>
      <c r="K79" s="435"/>
      <c r="L79" s="456"/>
      <c r="M79" s="456"/>
      <c r="N79" s="456"/>
      <c r="O79" s="456"/>
      <c r="P79" s="456"/>
      <c r="Q79" s="456"/>
      <c r="R79" s="456"/>
      <c r="S79" s="456"/>
    </row>
    <row r="80" spans="1:19" s="411" customFormat="1" ht="17.25" customHeight="1" x14ac:dyDescent="0.25">
      <c r="B80" s="435"/>
      <c r="C80" s="435"/>
      <c r="D80" s="435"/>
      <c r="E80" s="435"/>
      <c r="F80" s="435"/>
      <c r="I80" s="454">
        <f>MAX(I71:I79)</f>
        <v>4.8961190876096419</v>
      </c>
      <c r="J80" s="454" t="s">
        <v>445</v>
      </c>
      <c r="K80" s="435"/>
      <c r="L80" s="456"/>
      <c r="M80" s="456"/>
      <c r="N80" s="456"/>
      <c r="O80" s="456"/>
      <c r="P80" s="456"/>
      <c r="Q80" s="456"/>
      <c r="R80" s="456"/>
      <c r="S80" s="456"/>
    </row>
    <row r="81" spans="1:21" s="411" customFormat="1" ht="17.25" customHeight="1" x14ac:dyDescent="0.25">
      <c r="A81" s="410" t="s">
        <v>959</v>
      </c>
      <c r="H81" s="551"/>
      <c r="I81" s="454">
        <f>MIN(I71:I79)</f>
        <v>1.4655174248780356</v>
      </c>
      <c r="J81" s="454" t="s">
        <v>446</v>
      </c>
      <c r="K81" s="435"/>
      <c r="L81" s="456"/>
      <c r="M81" s="456"/>
      <c r="N81" s="456"/>
      <c r="O81" s="456"/>
      <c r="P81" s="456"/>
      <c r="Q81" s="456"/>
      <c r="R81" s="456"/>
      <c r="S81" s="456"/>
    </row>
    <row r="82" spans="1:21" s="411" customFormat="1" ht="17.25" customHeight="1" x14ac:dyDescent="0.25">
      <c r="A82" s="410" t="s">
        <v>931</v>
      </c>
      <c r="I82" s="552">
        <f>AVERAGE(H71:H79)</f>
        <v>3.7650408210909703E-5</v>
      </c>
      <c r="J82" s="487" t="s">
        <v>923</v>
      </c>
      <c r="K82" s="435"/>
      <c r="L82" s="456"/>
      <c r="M82" s="456"/>
      <c r="N82" s="456"/>
      <c r="O82" s="456"/>
      <c r="P82" s="456"/>
      <c r="Q82" s="456"/>
      <c r="R82" s="456"/>
      <c r="S82" s="456"/>
    </row>
    <row r="83" spans="1:21" s="411" customFormat="1" ht="17.25" customHeight="1" x14ac:dyDescent="0.25">
      <c r="H83" s="478"/>
      <c r="I83" s="454"/>
      <c r="J83" s="479"/>
      <c r="K83" s="435"/>
      <c r="L83" s="456"/>
      <c r="M83" s="456"/>
      <c r="N83" s="456"/>
      <c r="O83" s="456"/>
      <c r="P83" s="456"/>
      <c r="Q83" s="456"/>
      <c r="R83" s="456"/>
      <c r="S83" s="456"/>
    </row>
    <row r="84" spans="1:21" s="411" customFormat="1" ht="17.25" customHeight="1" x14ac:dyDescent="0.25">
      <c r="H84" s="478"/>
      <c r="I84" s="454"/>
      <c r="J84" s="479"/>
      <c r="K84" s="435"/>
      <c r="L84" s="456"/>
      <c r="M84" s="456"/>
      <c r="N84" s="456"/>
      <c r="O84" s="456"/>
      <c r="P84" s="456"/>
      <c r="Q84" s="456"/>
      <c r="R84" s="456"/>
      <c r="S84" s="456"/>
    </row>
    <row r="85" spans="1:21" ht="17.25" customHeight="1" x14ac:dyDescent="0.35">
      <c r="A85" s="429" t="s">
        <v>946</v>
      </c>
      <c r="R85" s="428"/>
      <c r="S85" s="430"/>
      <c r="T85" s="431"/>
      <c r="U85" s="426"/>
    </row>
    <row r="86" spans="1:21" ht="17.25" customHeight="1" x14ac:dyDescent="0.25">
      <c r="A86" s="429"/>
      <c r="R86" s="428"/>
      <c r="S86" s="430"/>
      <c r="T86" s="431"/>
      <c r="U86" s="426"/>
    </row>
    <row r="87" spans="1:21" ht="17.25" customHeight="1" x14ac:dyDescent="0.25">
      <c r="A87" s="410" t="s">
        <v>939</v>
      </c>
      <c r="R87" s="428"/>
      <c r="S87" s="430"/>
      <c r="T87" s="431"/>
      <c r="U87" s="426"/>
    </row>
    <row r="88" spans="1:21" ht="17.25" customHeight="1" x14ac:dyDescent="0.25">
      <c r="A88" s="410" t="s">
        <v>940</v>
      </c>
      <c r="R88" s="428"/>
      <c r="S88" s="430"/>
      <c r="T88" s="431"/>
      <c r="U88" s="426"/>
    </row>
    <row r="89" spans="1:21" ht="17.25" customHeight="1" x14ac:dyDescent="0.35">
      <c r="A89" s="411"/>
      <c r="B89" s="410" t="s">
        <v>918</v>
      </c>
      <c r="R89" s="428"/>
      <c r="S89" s="430"/>
      <c r="T89" s="431"/>
      <c r="U89" s="426"/>
    </row>
    <row r="90" spans="1:21" ht="17.25" customHeight="1" x14ac:dyDescent="0.25">
      <c r="A90" s="411"/>
      <c r="R90" s="428"/>
      <c r="S90" s="430"/>
      <c r="T90" s="431"/>
      <c r="U90" s="426"/>
    </row>
    <row r="91" spans="1:21" ht="17.25" customHeight="1" x14ac:dyDescent="0.35">
      <c r="A91" s="411"/>
      <c r="B91" s="410" t="s">
        <v>919</v>
      </c>
      <c r="C91" s="410" t="s">
        <v>910</v>
      </c>
      <c r="R91" s="428"/>
      <c r="S91" s="430"/>
      <c r="T91" s="431"/>
      <c r="U91" s="426"/>
    </row>
    <row r="92" spans="1:21" ht="17.25" customHeight="1" x14ac:dyDescent="0.25">
      <c r="A92" s="411"/>
      <c r="B92" s="410" t="s">
        <v>913</v>
      </c>
      <c r="C92" s="410" t="s">
        <v>941</v>
      </c>
      <c r="R92" s="428"/>
      <c r="S92" s="430"/>
      <c r="T92" s="431"/>
      <c r="U92" s="426"/>
    </row>
    <row r="93" spans="1:21" ht="17.25" customHeight="1" x14ac:dyDescent="0.25">
      <c r="A93" s="411"/>
      <c r="B93" s="410" t="s">
        <v>912</v>
      </c>
      <c r="C93" s="410" t="s">
        <v>914</v>
      </c>
      <c r="R93" s="428"/>
      <c r="S93" s="430"/>
      <c r="T93" s="431"/>
      <c r="U93" s="426"/>
    </row>
    <row r="94" spans="1:21" ht="17.25" customHeight="1" x14ac:dyDescent="0.25">
      <c r="A94" s="411"/>
      <c r="C94" s="410" t="s">
        <v>987</v>
      </c>
      <c r="R94" s="428"/>
      <c r="S94" s="430"/>
      <c r="T94" s="431"/>
      <c r="U94" s="426"/>
    </row>
    <row r="95" spans="1:21" ht="17.25" customHeight="1" x14ac:dyDescent="0.25">
      <c r="C95" s="410" t="s">
        <v>988</v>
      </c>
      <c r="R95" s="428"/>
      <c r="S95" s="430"/>
      <c r="T95" s="431"/>
      <c r="U95" s="426"/>
    </row>
    <row r="96" spans="1:21" ht="17.25" customHeight="1" x14ac:dyDescent="0.25">
      <c r="B96" s="410" t="s">
        <v>911</v>
      </c>
      <c r="C96" s="432">
        <f>111/320*365</f>
        <v>126.609375</v>
      </c>
      <c r="D96" s="410" t="s">
        <v>942</v>
      </c>
      <c r="R96" s="428"/>
      <c r="S96" s="430"/>
      <c r="T96" s="431"/>
      <c r="U96" s="426"/>
    </row>
    <row r="97" spans="1:19" ht="17.25" customHeight="1" x14ac:dyDescent="0.25"/>
    <row r="98" spans="1:19" ht="17.25" customHeight="1" x14ac:dyDescent="0.35">
      <c r="A98" s="424" t="s">
        <v>920</v>
      </c>
      <c r="B98" s="425">
        <f>C68*((365-C$96)/365)</f>
        <v>222.52196050260321</v>
      </c>
      <c r="C98" s="488" t="s">
        <v>947</v>
      </c>
      <c r="D98" s="445"/>
      <c r="E98" s="445"/>
      <c r="F98" s="410"/>
    </row>
    <row r="99" spans="1:19" ht="17.25" customHeight="1" x14ac:dyDescent="0.25">
      <c r="A99" s="433"/>
      <c r="D99" s="410"/>
      <c r="E99" s="410"/>
    </row>
    <row r="100" spans="1:19" s="411" customFormat="1" ht="17.25" customHeight="1" x14ac:dyDescent="0.35">
      <c r="A100" s="429" t="s">
        <v>948</v>
      </c>
      <c r="G100" s="458"/>
      <c r="H100" s="459"/>
      <c r="I100" s="458"/>
      <c r="J100" s="459"/>
      <c r="K100" s="456"/>
      <c r="L100" s="456"/>
      <c r="M100" s="456"/>
      <c r="N100" s="456"/>
      <c r="O100" s="456"/>
      <c r="P100" s="456"/>
      <c r="Q100" s="456"/>
      <c r="R100" s="456"/>
      <c r="S100" s="456"/>
    </row>
    <row r="101" spans="1:19" ht="17.25" customHeight="1" x14ac:dyDescent="0.25">
      <c r="A101" s="411"/>
      <c r="B101" s="411"/>
      <c r="C101" s="411"/>
      <c r="G101" s="456"/>
      <c r="H101" s="456"/>
      <c r="I101" s="456"/>
      <c r="J101" s="456"/>
      <c r="K101" s="456"/>
      <c r="L101" s="456"/>
      <c r="M101" s="456"/>
      <c r="N101" s="456"/>
      <c r="O101" s="456"/>
      <c r="P101" s="456"/>
      <c r="Q101" s="456"/>
      <c r="R101" s="456"/>
      <c r="S101" s="456"/>
    </row>
    <row r="102" spans="1:19" s="411" customFormat="1" ht="17.25" customHeight="1" x14ac:dyDescent="0.25">
      <c r="A102" s="489" t="s">
        <v>460</v>
      </c>
      <c r="B102" s="490" t="s">
        <v>944</v>
      </c>
      <c r="C102" s="481" t="s">
        <v>921</v>
      </c>
      <c r="D102" s="482" t="s">
        <v>883</v>
      </c>
      <c r="E102" s="481" t="s">
        <v>922</v>
      </c>
      <c r="F102" s="481" t="s">
        <v>989</v>
      </c>
      <c r="G102" s="456"/>
      <c r="H102" s="456"/>
      <c r="I102" s="456"/>
      <c r="J102" s="456"/>
      <c r="K102" s="456"/>
      <c r="L102" s="456"/>
      <c r="M102" s="456"/>
      <c r="N102" s="456"/>
      <c r="O102" s="456"/>
      <c r="P102" s="456"/>
      <c r="Q102" s="456"/>
      <c r="R102" s="456"/>
      <c r="S102" s="456"/>
    </row>
    <row r="103" spans="1:19" s="411" customFormat="1" ht="17.25" customHeight="1" x14ac:dyDescent="0.25">
      <c r="A103" s="460" t="s">
        <v>945</v>
      </c>
      <c r="B103" s="423">
        <f>'traffic sorted'!K11</f>
        <v>31.704678362573098</v>
      </c>
      <c r="C103" s="448">
        <f>0.325*EXP(-0.3*((C$46)^0.5))*($B103/24)*$B$98*0.5</f>
        <v>9.2367608603736411</v>
      </c>
      <c r="D103" s="446">
        <v>9</v>
      </c>
      <c r="E103" s="461">
        <f>D103+C103</f>
        <v>18.236760860373643</v>
      </c>
      <c r="F103" s="461">
        <f>daily!K12</f>
        <v>20.163986329479762</v>
      </c>
      <c r="G103" s="456"/>
      <c r="H103" s="456"/>
      <c r="I103" s="456"/>
      <c r="J103" s="456"/>
      <c r="K103" s="456"/>
      <c r="L103" s="456"/>
      <c r="M103" s="456"/>
      <c r="N103" s="456"/>
      <c r="O103" s="456"/>
      <c r="P103" s="456"/>
      <c r="Q103" s="456"/>
      <c r="R103" s="456"/>
      <c r="S103" s="456"/>
    </row>
    <row r="104" spans="1:19" s="411" customFormat="1" x14ac:dyDescent="0.25">
      <c r="A104" s="466"/>
      <c r="B104" s="467"/>
      <c r="C104" s="467"/>
      <c r="D104" s="433"/>
      <c r="E104" s="468"/>
      <c r="F104" s="468"/>
      <c r="G104" s="464"/>
      <c r="H104" s="456"/>
      <c r="I104" s="456"/>
      <c r="J104" s="456"/>
      <c r="K104" s="456"/>
      <c r="L104" s="456"/>
      <c r="M104" s="456"/>
      <c r="N104" s="456"/>
      <c r="O104" s="456"/>
      <c r="P104" s="456"/>
      <c r="Q104" s="456"/>
      <c r="R104" s="456"/>
      <c r="S104" s="456"/>
    </row>
    <row r="105" spans="1:19" s="411" customFormat="1" x14ac:dyDescent="0.25">
      <c r="G105" s="464"/>
      <c r="H105" s="456"/>
      <c r="I105" s="456"/>
      <c r="J105" s="456"/>
      <c r="K105" s="456"/>
      <c r="L105" s="456"/>
      <c r="M105" s="456"/>
      <c r="N105" s="456"/>
      <c r="O105" s="456"/>
      <c r="P105" s="456"/>
      <c r="Q105" s="456"/>
      <c r="R105" s="456"/>
      <c r="S105" s="456"/>
    </row>
    <row r="106" spans="1:19" s="411" customFormat="1" x14ac:dyDescent="0.25">
      <c r="G106" s="456"/>
      <c r="H106" s="456"/>
      <c r="I106" s="456"/>
      <c r="J106" s="456"/>
      <c r="K106" s="456"/>
      <c r="L106" s="456"/>
      <c r="M106" s="456"/>
      <c r="N106" s="456"/>
      <c r="O106" s="456"/>
      <c r="P106" s="456"/>
      <c r="Q106" s="456"/>
      <c r="R106" s="456"/>
      <c r="S106" s="456"/>
    </row>
    <row r="107" spans="1:19" s="411" customFormat="1" x14ac:dyDescent="0.25">
      <c r="G107" s="465"/>
      <c r="H107" s="465"/>
      <c r="I107" s="465"/>
      <c r="J107" s="465"/>
      <c r="K107" s="456"/>
      <c r="L107" s="456"/>
      <c r="M107" s="456"/>
      <c r="N107" s="456"/>
      <c r="O107" s="456"/>
      <c r="P107" s="456"/>
      <c r="Q107" s="456"/>
      <c r="R107" s="456"/>
      <c r="S107" s="456"/>
    </row>
    <row r="108" spans="1:19" s="411" customFormat="1" x14ac:dyDescent="0.25">
      <c r="G108" s="459"/>
      <c r="H108" s="459"/>
      <c r="I108" s="459"/>
      <c r="J108" s="459"/>
      <c r="K108" s="456"/>
      <c r="L108" s="456"/>
      <c r="M108" s="456"/>
      <c r="N108" s="456"/>
      <c r="O108" s="456"/>
      <c r="P108" s="456"/>
      <c r="Q108" s="456"/>
      <c r="R108" s="456"/>
      <c r="S108" s="456"/>
    </row>
    <row r="109" spans="1:19" s="411" customFormat="1" x14ac:dyDescent="0.25">
      <c r="A109" s="469"/>
      <c r="B109" s="421"/>
      <c r="C109" s="457"/>
      <c r="D109" s="421"/>
      <c r="E109" s="470"/>
      <c r="F109" s="471"/>
      <c r="G109" s="459"/>
      <c r="H109" s="459"/>
      <c r="I109" s="458"/>
      <c r="J109" s="459"/>
      <c r="K109" s="456"/>
      <c r="L109" s="456"/>
      <c r="M109" s="456"/>
      <c r="N109" s="456"/>
      <c r="O109" s="456"/>
      <c r="P109" s="456"/>
      <c r="Q109" s="456"/>
      <c r="R109" s="456"/>
      <c r="S109" s="456"/>
    </row>
    <row r="110" spans="1:19" s="411" customFormat="1" x14ac:dyDescent="0.25">
      <c r="A110" s="463"/>
      <c r="B110" s="459"/>
      <c r="C110" s="463"/>
      <c r="D110" s="472"/>
      <c r="E110" s="459"/>
      <c r="F110" s="459"/>
      <c r="G110" s="459"/>
      <c r="H110" s="459"/>
      <c r="I110" s="458"/>
      <c r="J110" s="459"/>
      <c r="K110" s="456"/>
      <c r="L110" s="456"/>
      <c r="M110" s="456"/>
      <c r="N110" s="456"/>
      <c r="O110" s="456"/>
      <c r="P110" s="456"/>
      <c r="Q110" s="456"/>
      <c r="R110" s="456"/>
      <c r="S110" s="456"/>
    </row>
    <row r="111" spans="1:19" s="411" customFormat="1" x14ac:dyDescent="0.25">
      <c r="A111" s="463"/>
      <c r="B111" s="459"/>
      <c r="C111" s="463"/>
      <c r="D111" s="472"/>
      <c r="E111" s="459"/>
      <c r="F111" s="459"/>
      <c r="G111" s="459"/>
      <c r="H111" s="459"/>
      <c r="I111" s="458"/>
      <c r="J111" s="459"/>
      <c r="K111" s="456"/>
      <c r="L111" s="456"/>
      <c r="M111" s="456"/>
      <c r="N111" s="456"/>
      <c r="O111" s="456"/>
      <c r="P111" s="456"/>
      <c r="Q111" s="456"/>
      <c r="R111" s="456"/>
      <c r="S111" s="456"/>
    </row>
    <row r="112" spans="1:19" s="411" customFormat="1" x14ac:dyDescent="0.25">
      <c r="A112" s="463"/>
      <c r="B112" s="459"/>
      <c r="C112" s="463"/>
      <c r="D112" s="472"/>
      <c r="E112" s="459"/>
      <c r="F112" s="459"/>
      <c r="G112" s="458"/>
      <c r="H112" s="459"/>
      <c r="I112" s="458"/>
      <c r="J112" s="459"/>
      <c r="K112" s="456"/>
      <c r="L112" s="456"/>
      <c r="M112" s="456"/>
      <c r="N112" s="456"/>
      <c r="O112" s="456"/>
      <c r="P112" s="456"/>
      <c r="Q112" s="456"/>
      <c r="R112" s="456"/>
      <c r="S112" s="456"/>
    </row>
    <row r="113" spans="1:19" s="411" customFormat="1" x14ac:dyDescent="0.25">
      <c r="A113" s="463"/>
      <c r="B113" s="459"/>
      <c r="C113" s="463"/>
      <c r="D113" s="459"/>
      <c r="E113" s="458"/>
      <c r="F113" s="459"/>
      <c r="G113" s="458"/>
      <c r="H113" s="459"/>
      <c r="I113" s="458"/>
      <c r="J113" s="459"/>
      <c r="K113" s="456"/>
      <c r="L113" s="456"/>
      <c r="M113" s="456"/>
      <c r="N113" s="456"/>
      <c r="O113" s="456"/>
      <c r="P113" s="456"/>
      <c r="Q113" s="456"/>
      <c r="R113" s="456"/>
      <c r="S113" s="456"/>
    </row>
    <row r="114" spans="1:19" s="411" customFormat="1" x14ac:dyDescent="0.25">
      <c r="A114" s="463"/>
      <c r="B114" s="459"/>
      <c r="C114" s="463"/>
      <c r="D114" s="459"/>
      <c r="E114" s="458"/>
      <c r="F114" s="459"/>
      <c r="G114" s="458"/>
      <c r="H114" s="459"/>
      <c r="I114" s="458"/>
      <c r="J114" s="459"/>
      <c r="K114" s="456"/>
      <c r="L114" s="456"/>
      <c r="M114" s="456"/>
      <c r="N114" s="456"/>
      <c r="O114" s="456"/>
      <c r="P114" s="456"/>
      <c r="Q114" s="456"/>
      <c r="R114" s="456"/>
      <c r="S114" s="456"/>
    </row>
    <row r="115" spans="1:19" s="411" customFormat="1" x14ac:dyDescent="0.25">
      <c r="A115" s="463"/>
      <c r="B115" s="459"/>
      <c r="C115" s="463"/>
      <c r="D115" s="459"/>
      <c r="E115" s="458"/>
      <c r="F115" s="459"/>
      <c r="G115" s="458"/>
      <c r="H115" s="459"/>
      <c r="I115" s="458"/>
      <c r="J115" s="459"/>
      <c r="K115" s="456"/>
      <c r="L115" s="456"/>
      <c r="M115" s="456"/>
      <c r="N115" s="456"/>
      <c r="O115" s="456"/>
      <c r="P115" s="456"/>
      <c r="Q115" s="456"/>
      <c r="R115" s="456"/>
      <c r="S115" s="456"/>
    </row>
    <row r="116" spans="1:19" s="411" customFormat="1" x14ac:dyDescent="0.25">
      <c r="A116" s="463"/>
      <c r="B116" s="459"/>
      <c r="C116" s="463"/>
      <c r="D116" s="459"/>
      <c r="E116" s="458"/>
      <c r="F116" s="459"/>
      <c r="G116" s="458"/>
      <c r="H116" s="459"/>
      <c r="I116" s="458"/>
      <c r="J116" s="459"/>
      <c r="K116" s="456"/>
      <c r="L116" s="456"/>
      <c r="M116" s="456"/>
      <c r="N116" s="456"/>
      <c r="O116" s="456"/>
      <c r="P116" s="456"/>
      <c r="Q116" s="456"/>
      <c r="R116" s="456"/>
      <c r="S116" s="456"/>
    </row>
    <row r="117" spans="1:19" s="411" customFormat="1" x14ac:dyDescent="0.25">
      <c r="A117" s="463"/>
      <c r="B117" s="459"/>
      <c r="C117" s="463"/>
      <c r="D117" s="459"/>
      <c r="E117" s="458"/>
      <c r="F117" s="459"/>
      <c r="G117" s="458"/>
      <c r="H117" s="459"/>
      <c r="I117" s="458"/>
      <c r="J117" s="459"/>
      <c r="K117" s="456"/>
      <c r="L117" s="456"/>
      <c r="M117" s="456"/>
      <c r="N117" s="456"/>
      <c r="O117" s="456"/>
      <c r="P117" s="456"/>
      <c r="Q117" s="456"/>
      <c r="R117" s="456"/>
      <c r="S117" s="456"/>
    </row>
    <row r="118" spans="1:19" s="411" customFormat="1" x14ac:dyDescent="0.25">
      <c r="A118" s="463"/>
      <c r="B118" s="459"/>
      <c r="C118" s="463"/>
      <c r="D118" s="459"/>
      <c r="E118" s="458"/>
      <c r="F118" s="459"/>
      <c r="G118" s="458"/>
      <c r="H118" s="459"/>
      <c r="I118" s="458"/>
      <c r="J118" s="459"/>
      <c r="K118" s="456"/>
      <c r="L118" s="456"/>
      <c r="M118" s="456"/>
      <c r="N118" s="456"/>
      <c r="O118" s="456"/>
      <c r="P118" s="456"/>
      <c r="Q118" s="456"/>
      <c r="R118" s="456"/>
      <c r="S118" s="456"/>
    </row>
    <row r="119" spans="1:19" s="411" customFormat="1" x14ac:dyDescent="0.25">
      <c r="A119" s="463"/>
      <c r="B119" s="459"/>
      <c r="C119" s="463"/>
      <c r="D119" s="459"/>
      <c r="E119" s="458"/>
      <c r="F119" s="459"/>
      <c r="G119" s="458"/>
      <c r="H119" s="459"/>
      <c r="I119" s="458"/>
      <c r="J119" s="459"/>
      <c r="K119" s="456"/>
      <c r="L119" s="456"/>
      <c r="M119" s="456"/>
      <c r="N119" s="456"/>
      <c r="O119" s="456"/>
      <c r="P119" s="456"/>
      <c r="Q119" s="456"/>
      <c r="R119" s="456"/>
      <c r="S119" s="456"/>
    </row>
    <row r="120" spans="1:19" x14ac:dyDescent="0.25">
      <c r="A120" s="473"/>
      <c r="B120" s="473"/>
      <c r="C120" s="473"/>
      <c r="D120" s="456"/>
      <c r="E120" s="456"/>
      <c r="F120" s="456"/>
      <c r="G120" s="456"/>
      <c r="H120" s="456"/>
      <c r="I120" s="456"/>
      <c r="J120" s="456"/>
      <c r="K120" s="456"/>
      <c r="L120" s="456"/>
      <c r="M120" s="456"/>
      <c r="N120" s="456"/>
      <c r="O120" s="456"/>
      <c r="P120" s="456"/>
      <c r="Q120" s="456"/>
      <c r="R120" s="456"/>
      <c r="S120" s="456"/>
    </row>
    <row r="121" spans="1:19" s="411" customFormat="1" x14ac:dyDescent="0.25">
      <c r="A121" s="462"/>
      <c r="B121" s="456"/>
      <c r="C121" s="456"/>
      <c r="D121" s="456"/>
      <c r="E121" s="456"/>
      <c r="F121" s="456"/>
      <c r="G121" s="456"/>
      <c r="H121" s="456"/>
      <c r="I121" s="456"/>
      <c r="J121" s="456"/>
      <c r="K121" s="456"/>
      <c r="L121" s="456"/>
      <c r="M121" s="456"/>
      <c r="N121" s="456"/>
      <c r="O121" s="456"/>
      <c r="P121" s="456"/>
      <c r="Q121" s="456"/>
      <c r="R121" s="456"/>
      <c r="S121" s="456"/>
    </row>
    <row r="122" spans="1:19" s="411" customFormat="1" x14ac:dyDescent="0.25">
      <c r="A122" s="474"/>
      <c r="B122" s="456"/>
      <c r="C122" s="456"/>
      <c r="D122" s="456"/>
      <c r="E122" s="456"/>
      <c r="F122" s="456"/>
      <c r="G122" s="456"/>
      <c r="H122" s="456"/>
      <c r="I122" s="456"/>
      <c r="J122" s="456"/>
      <c r="K122" s="456"/>
      <c r="L122" s="456"/>
      <c r="M122" s="456"/>
      <c r="N122" s="456"/>
      <c r="O122" s="456"/>
      <c r="P122" s="456"/>
      <c r="Q122" s="456"/>
      <c r="R122" s="456"/>
      <c r="S122" s="456"/>
    </row>
    <row r="123" spans="1:19" s="411" customFormat="1" x14ac:dyDescent="0.25">
      <c r="A123" s="473"/>
      <c r="B123" s="472"/>
      <c r="C123" s="475"/>
      <c r="D123" s="456"/>
      <c r="E123" s="456"/>
      <c r="F123" s="476"/>
      <c r="G123" s="464"/>
      <c r="H123" s="456"/>
      <c r="I123" s="456"/>
      <c r="J123" s="456"/>
      <c r="K123" s="456"/>
      <c r="L123" s="456"/>
      <c r="M123" s="456"/>
      <c r="N123" s="456"/>
      <c r="O123" s="456"/>
      <c r="P123" s="456"/>
      <c r="Q123" s="456"/>
      <c r="R123" s="456"/>
      <c r="S123" s="456"/>
    </row>
    <row r="124" spans="1:19" s="411" customFormat="1" x14ac:dyDescent="0.25">
      <c r="A124" s="456"/>
      <c r="B124" s="477"/>
      <c r="C124" s="475"/>
      <c r="D124" s="456"/>
      <c r="E124" s="456"/>
      <c r="F124" s="464"/>
      <c r="G124" s="464"/>
      <c r="H124" s="456"/>
      <c r="I124" s="456"/>
      <c r="J124" s="456"/>
      <c r="K124" s="456"/>
      <c r="L124" s="456"/>
      <c r="M124" s="456"/>
      <c r="N124" s="456"/>
      <c r="O124" s="456"/>
      <c r="P124" s="456"/>
      <c r="Q124" s="456"/>
      <c r="R124" s="456"/>
      <c r="S124" s="456"/>
    </row>
    <row r="125" spans="1:19" s="411" customFormat="1" x14ac:dyDescent="0.25">
      <c r="A125" s="456"/>
      <c r="B125" s="456"/>
      <c r="C125" s="456"/>
      <c r="D125" s="456"/>
      <c r="E125" s="456"/>
      <c r="F125" s="456"/>
      <c r="G125" s="456"/>
      <c r="H125" s="456"/>
      <c r="I125" s="456"/>
      <c r="J125" s="456"/>
      <c r="K125" s="456"/>
      <c r="L125" s="456"/>
      <c r="M125" s="456"/>
      <c r="N125" s="456"/>
      <c r="O125" s="456"/>
      <c r="P125" s="456"/>
      <c r="Q125" s="456"/>
      <c r="R125" s="456"/>
      <c r="S125" s="456"/>
    </row>
    <row r="126" spans="1:19" s="411" customFormat="1" x14ac:dyDescent="0.25">
      <c r="A126" s="465"/>
      <c r="B126" s="465"/>
      <c r="C126" s="465"/>
      <c r="D126" s="465"/>
      <c r="E126" s="465"/>
      <c r="F126" s="465"/>
      <c r="G126" s="465"/>
      <c r="H126" s="465"/>
      <c r="I126" s="465"/>
      <c r="J126" s="465"/>
      <c r="K126" s="456"/>
      <c r="L126" s="456"/>
      <c r="M126" s="456"/>
      <c r="N126" s="456"/>
      <c r="O126" s="456"/>
      <c r="P126" s="456"/>
      <c r="Q126" s="456"/>
      <c r="R126" s="456"/>
      <c r="S126" s="456"/>
    </row>
    <row r="127" spans="1:19" s="411" customFormat="1" x14ac:dyDescent="0.25">
      <c r="A127" s="463"/>
      <c r="B127" s="459"/>
      <c r="C127" s="463"/>
      <c r="D127" s="459"/>
      <c r="E127" s="459"/>
      <c r="F127" s="472"/>
      <c r="G127" s="459"/>
      <c r="H127" s="459"/>
      <c r="I127" s="459"/>
      <c r="J127" s="459"/>
      <c r="K127" s="456"/>
      <c r="L127" s="456"/>
      <c r="M127" s="456"/>
      <c r="N127" s="456"/>
      <c r="O127" s="456"/>
      <c r="P127" s="456"/>
      <c r="Q127" s="456"/>
      <c r="R127" s="456"/>
      <c r="S127" s="456"/>
    </row>
    <row r="128" spans="1:19" s="411" customFormat="1" x14ac:dyDescent="0.25">
      <c r="A128" s="463"/>
      <c r="B128" s="459"/>
      <c r="C128" s="463"/>
      <c r="D128" s="459"/>
      <c r="E128" s="459"/>
      <c r="F128" s="472"/>
      <c r="G128" s="459"/>
      <c r="H128" s="459"/>
      <c r="I128" s="459"/>
      <c r="J128" s="459"/>
      <c r="K128" s="456"/>
      <c r="L128" s="456"/>
      <c r="M128" s="456"/>
      <c r="N128" s="456"/>
      <c r="O128" s="456"/>
      <c r="P128" s="456"/>
      <c r="Q128" s="456"/>
      <c r="R128" s="456"/>
      <c r="S128" s="456"/>
    </row>
    <row r="129" spans="1:19" s="411" customFormat="1" x14ac:dyDescent="0.25">
      <c r="A129" s="463"/>
      <c r="B129" s="459"/>
      <c r="C129" s="463"/>
      <c r="D129" s="459"/>
      <c r="E129" s="459"/>
      <c r="F129" s="472"/>
      <c r="G129" s="459"/>
      <c r="H129" s="459"/>
      <c r="I129" s="459"/>
      <c r="J129" s="459"/>
      <c r="K129" s="456"/>
      <c r="L129" s="456"/>
      <c r="M129" s="456"/>
      <c r="N129" s="456"/>
      <c r="O129" s="456"/>
      <c r="P129" s="456"/>
      <c r="Q129" s="456"/>
      <c r="R129" s="456"/>
      <c r="S129" s="456"/>
    </row>
    <row r="130" spans="1:19" s="411" customFormat="1" x14ac:dyDescent="0.25">
      <c r="A130" s="463"/>
      <c r="B130" s="459"/>
      <c r="C130" s="463"/>
      <c r="D130" s="459"/>
      <c r="E130" s="459"/>
      <c r="F130" s="472"/>
      <c r="G130" s="459"/>
      <c r="H130" s="459"/>
      <c r="I130" s="459"/>
      <c r="J130" s="459"/>
      <c r="K130" s="456"/>
      <c r="L130" s="456"/>
      <c r="M130" s="456"/>
      <c r="N130" s="456"/>
      <c r="O130" s="456"/>
      <c r="P130" s="456"/>
      <c r="Q130" s="456"/>
      <c r="R130" s="456"/>
      <c r="S130" s="456"/>
    </row>
    <row r="131" spans="1:19" s="411" customFormat="1" x14ac:dyDescent="0.25">
      <c r="A131" s="463"/>
      <c r="B131" s="459"/>
      <c r="C131" s="463"/>
      <c r="D131" s="459"/>
      <c r="E131" s="459"/>
      <c r="F131" s="472"/>
      <c r="G131" s="459"/>
      <c r="H131" s="459"/>
      <c r="I131" s="459"/>
      <c r="J131" s="459"/>
      <c r="K131" s="456"/>
      <c r="L131" s="456"/>
      <c r="M131" s="456"/>
      <c r="N131" s="456"/>
      <c r="O131" s="456"/>
      <c r="P131" s="456"/>
      <c r="Q131" s="456"/>
      <c r="R131" s="456"/>
      <c r="S131" s="456"/>
    </row>
    <row r="132" spans="1:19" s="411" customFormat="1" x14ac:dyDescent="0.25">
      <c r="A132" s="463"/>
      <c r="B132" s="459"/>
      <c r="C132" s="463"/>
      <c r="D132" s="459"/>
      <c r="E132" s="458"/>
      <c r="F132" s="472"/>
      <c r="G132" s="459"/>
      <c r="H132" s="459"/>
      <c r="I132" s="458"/>
      <c r="J132" s="459"/>
      <c r="K132" s="456"/>
      <c r="L132" s="456"/>
      <c r="M132" s="456"/>
      <c r="N132" s="456"/>
      <c r="O132" s="456"/>
      <c r="P132" s="456"/>
      <c r="Q132" s="456"/>
      <c r="R132" s="456"/>
      <c r="S132" s="456"/>
    </row>
    <row r="133" spans="1:19" s="411" customFormat="1" x14ac:dyDescent="0.25">
      <c r="A133" s="463"/>
      <c r="B133" s="459"/>
      <c r="C133" s="463"/>
      <c r="D133" s="459"/>
      <c r="E133" s="458"/>
      <c r="F133" s="459"/>
      <c r="G133" s="458"/>
      <c r="H133" s="459"/>
      <c r="I133" s="458"/>
      <c r="J133" s="459"/>
      <c r="K133" s="456"/>
      <c r="L133" s="456"/>
      <c r="M133" s="456"/>
      <c r="N133" s="456"/>
      <c r="O133" s="456"/>
      <c r="P133" s="456"/>
      <c r="Q133" s="456"/>
      <c r="R133" s="456"/>
      <c r="S133" s="456"/>
    </row>
    <row r="134" spans="1:19" s="411" customFormat="1" x14ac:dyDescent="0.25">
      <c r="A134" s="463"/>
      <c r="B134" s="459"/>
      <c r="C134" s="463"/>
      <c r="D134" s="459"/>
      <c r="E134" s="458"/>
      <c r="F134" s="459"/>
      <c r="G134" s="458"/>
      <c r="H134" s="459"/>
      <c r="I134" s="458"/>
      <c r="J134" s="459"/>
      <c r="K134" s="456"/>
      <c r="L134" s="456"/>
      <c r="M134" s="456"/>
      <c r="N134" s="456"/>
      <c r="O134" s="456"/>
      <c r="P134" s="456"/>
      <c r="Q134" s="456"/>
      <c r="R134" s="456"/>
      <c r="S134" s="456"/>
    </row>
    <row r="135" spans="1:19" s="411" customFormat="1" x14ac:dyDescent="0.25">
      <c r="A135" s="463"/>
      <c r="B135" s="459"/>
      <c r="C135" s="463"/>
      <c r="D135" s="459"/>
      <c r="E135" s="458"/>
      <c r="F135" s="459"/>
      <c r="G135" s="458"/>
      <c r="H135" s="459"/>
      <c r="I135" s="458"/>
      <c r="J135" s="459"/>
      <c r="K135" s="456"/>
      <c r="L135" s="456"/>
      <c r="M135" s="456"/>
      <c r="N135" s="456"/>
      <c r="O135" s="456"/>
      <c r="P135" s="456"/>
      <c r="Q135" s="456"/>
      <c r="R135" s="456"/>
      <c r="S135" s="456"/>
    </row>
    <row r="136" spans="1:19" s="411" customFormat="1" x14ac:dyDescent="0.25">
      <c r="A136" s="463"/>
      <c r="B136" s="459"/>
      <c r="C136" s="463"/>
      <c r="D136" s="459"/>
      <c r="E136" s="458"/>
      <c r="F136" s="459"/>
      <c r="G136" s="458"/>
      <c r="H136" s="459"/>
      <c r="I136" s="458"/>
      <c r="J136" s="459"/>
      <c r="K136" s="456"/>
      <c r="L136" s="456"/>
      <c r="M136" s="456"/>
      <c r="N136" s="456"/>
      <c r="O136" s="456"/>
      <c r="P136" s="456"/>
      <c r="Q136" s="456"/>
      <c r="R136" s="456"/>
      <c r="S136" s="456"/>
    </row>
    <row r="137" spans="1:19" s="411" customFormat="1" x14ac:dyDescent="0.25">
      <c r="A137" s="463"/>
      <c r="B137" s="459"/>
      <c r="C137" s="463"/>
      <c r="D137" s="459"/>
      <c r="E137" s="458"/>
      <c r="F137" s="459"/>
      <c r="G137" s="458"/>
      <c r="H137" s="459"/>
      <c r="I137" s="458"/>
      <c r="J137" s="459"/>
      <c r="K137" s="456"/>
      <c r="L137" s="456"/>
      <c r="M137" s="456"/>
      <c r="N137" s="456"/>
      <c r="O137" s="456"/>
      <c r="P137" s="456"/>
      <c r="Q137" s="456"/>
      <c r="R137" s="456"/>
      <c r="S137" s="456"/>
    </row>
    <row r="138" spans="1:19" s="411" customFormat="1" x14ac:dyDescent="0.25">
      <c r="A138" s="463"/>
      <c r="B138" s="459"/>
      <c r="C138" s="463"/>
      <c r="D138" s="459"/>
      <c r="E138" s="458"/>
      <c r="F138" s="459"/>
      <c r="G138" s="458"/>
      <c r="H138" s="459"/>
      <c r="I138" s="458"/>
      <c r="J138" s="459"/>
      <c r="K138" s="456"/>
      <c r="L138" s="456"/>
      <c r="M138" s="456"/>
      <c r="N138" s="456"/>
      <c r="O138" s="456"/>
      <c r="P138" s="456"/>
      <c r="Q138" s="456"/>
      <c r="R138" s="456"/>
      <c r="S138" s="456"/>
    </row>
    <row r="139" spans="1:19" x14ac:dyDescent="0.25">
      <c r="A139" s="473"/>
      <c r="B139" s="473"/>
      <c r="C139" s="473"/>
      <c r="D139" s="456"/>
      <c r="E139" s="456"/>
      <c r="F139" s="456"/>
      <c r="G139" s="456"/>
      <c r="H139" s="456"/>
      <c r="I139" s="456"/>
      <c r="J139" s="456"/>
      <c r="K139" s="456"/>
      <c r="L139" s="456"/>
      <c r="M139" s="456"/>
      <c r="N139" s="456"/>
      <c r="O139" s="456"/>
      <c r="P139" s="456"/>
      <c r="Q139" s="456"/>
      <c r="R139" s="456"/>
      <c r="S139" s="456"/>
    </row>
    <row r="140" spans="1:19" x14ac:dyDescent="0.25">
      <c r="A140" s="473"/>
      <c r="B140" s="473"/>
      <c r="C140" s="473"/>
      <c r="D140" s="456"/>
      <c r="E140" s="456"/>
      <c r="F140" s="456"/>
      <c r="G140" s="456"/>
      <c r="H140" s="456"/>
      <c r="I140" s="456"/>
      <c r="J140" s="456"/>
      <c r="K140" s="456"/>
      <c r="L140" s="456"/>
      <c r="M140" s="456"/>
      <c r="N140" s="456"/>
      <c r="O140" s="456"/>
      <c r="P140" s="456"/>
      <c r="Q140" s="456"/>
      <c r="R140" s="456"/>
      <c r="S140" s="456"/>
    </row>
    <row r="141" spans="1:19" x14ac:dyDescent="0.25">
      <c r="A141" s="473"/>
      <c r="B141" s="473"/>
      <c r="C141" s="473"/>
      <c r="D141" s="456"/>
      <c r="E141" s="456"/>
      <c r="F141" s="456"/>
      <c r="G141" s="456"/>
      <c r="H141" s="456"/>
      <c r="I141" s="456"/>
      <c r="J141" s="456"/>
      <c r="K141" s="456"/>
      <c r="L141" s="456"/>
      <c r="M141" s="456"/>
      <c r="N141" s="456"/>
      <c r="O141" s="456"/>
      <c r="P141" s="456"/>
      <c r="Q141" s="456"/>
      <c r="R141" s="456"/>
      <c r="S141" s="456"/>
    </row>
    <row r="142" spans="1:19" x14ac:dyDescent="0.25">
      <c r="A142" s="473"/>
      <c r="B142" s="473"/>
      <c r="C142" s="473"/>
      <c r="D142" s="456"/>
      <c r="E142" s="456"/>
      <c r="F142" s="456"/>
      <c r="G142" s="456"/>
      <c r="H142" s="456"/>
      <c r="I142" s="456"/>
      <c r="J142" s="456"/>
      <c r="K142" s="456"/>
      <c r="L142" s="456"/>
      <c r="M142" s="456"/>
      <c r="N142" s="456"/>
      <c r="O142" s="456"/>
      <c r="P142" s="456"/>
      <c r="Q142" s="456"/>
      <c r="R142" s="456"/>
      <c r="S142" s="456"/>
    </row>
    <row r="143" spans="1:19" x14ac:dyDescent="0.25">
      <c r="A143" s="473"/>
      <c r="B143" s="473"/>
      <c r="C143" s="473"/>
      <c r="D143" s="456"/>
      <c r="E143" s="456"/>
      <c r="F143" s="456"/>
      <c r="G143" s="456"/>
      <c r="H143" s="456"/>
      <c r="I143" s="456"/>
      <c r="J143" s="456"/>
      <c r="K143" s="456"/>
      <c r="L143" s="456"/>
      <c r="M143" s="456"/>
      <c r="N143" s="456"/>
      <c r="O143" s="456"/>
      <c r="P143" s="456"/>
      <c r="Q143" s="456"/>
      <c r="R143" s="456"/>
      <c r="S143" s="456"/>
    </row>
  </sheetData>
  <hyperlinks>
    <hyperlink ref="I10" r:id="rId1" xr:uid="{38D59B1F-8182-47C7-81DA-F2E418BCD89B}"/>
  </hyperlinks>
  <pageMargins left="0.7" right="0.7" top="0.75" bottom="0.75" header="0.3" footer="0.3"/>
  <pageSetup paperSize="9" orientation="portrait" horizontalDpi="4294967293" r:id="rId2"/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M8773"/>
  <sheetViews>
    <sheetView zoomScaleNormal="100" workbookViewId="0">
      <selection activeCell="A4" sqref="A4"/>
    </sheetView>
  </sheetViews>
  <sheetFormatPr defaultColWidth="8" defaultRowHeight="12.75" customHeight="1" x14ac:dyDescent="0.25"/>
  <cols>
    <col min="1" max="1" width="22" style="44" customWidth="1"/>
    <col min="2" max="2" width="14.28515625" style="24" customWidth="1"/>
    <col min="3" max="3" width="14.28515625" style="35" customWidth="1"/>
    <col min="4" max="4" width="14.28515625" style="36" customWidth="1"/>
    <col min="5" max="5" width="9.42578125" style="36" customWidth="1"/>
    <col min="6" max="8" width="14.28515625" style="37" customWidth="1"/>
    <col min="9" max="9" width="9.42578125" style="37" customWidth="1"/>
    <col min="10" max="10" width="11.42578125" style="38" customWidth="1"/>
    <col min="11" max="11" width="8.42578125" style="38" bestFit="1" customWidth="1"/>
    <col min="12" max="12" width="8" style="38"/>
    <col min="13" max="13" width="9.42578125" style="38" bestFit="1" customWidth="1"/>
    <col min="14" max="251" width="8" style="38"/>
    <col min="252" max="252" width="13" style="38" customWidth="1"/>
    <col min="253" max="253" width="6.42578125" style="38" customWidth="1"/>
    <col min="254" max="258" width="17" style="38" customWidth="1"/>
    <col min="259" max="507" width="8" style="38"/>
    <col min="508" max="508" width="13" style="38" customWidth="1"/>
    <col min="509" max="509" width="6.42578125" style="38" customWidth="1"/>
    <col min="510" max="514" width="17" style="38" customWidth="1"/>
    <col min="515" max="763" width="8" style="38"/>
    <col min="764" max="764" width="13" style="38" customWidth="1"/>
    <col min="765" max="765" width="6.42578125" style="38" customWidth="1"/>
    <col min="766" max="770" width="17" style="38" customWidth="1"/>
    <col min="771" max="1019" width="8" style="38"/>
    <col min="1020" max="1020" width="13" style="38" customWidth="1"/>
    <col min="1021" max="1021" width="6.42578125" style="38" customWidth="1"/>
    <col min="1022" max="1026" width="17" style="38" customWidth="1"/>
    <col min="1027" max="1275" width="8" style="38"/>
    <col min="1276" max="1276" width="13" style="38" customWidth="1"/>
    <col min="1277" max="1277" width="6.42578125" style="38" customWidth="1"/>
    <col min="1278" max="1282" width="17" style="38" customWidth="1"/>
    <col min="1283" max="1531" width="8" style="38"/>
    <col min="1532" max="1532" width="13" style="38" customWidth="1"/>
    <col min="1533" max="1533" width="6.42578125" style="38" customWidth="1"/>
    <col min="1534" max="1538" width="17" style="38" customWidth="1"/>
    <col min="1539" max="1787" width="8" style="38"/>
    <col min="1788" max="1788" width="13" style="38" customWidth="1"/>
    <col min="1789" max="1789" width="6.42578125" style="38" customWidth="1"/>
    <col min="1790" max="1794" width="17" style="38" customWidth="1"/>
    <col min="1795" max="2043" width="8" style="38"/>
    <col min="2044" max="2044" width="13" style="38" customWidth="1"/>
    <col min="2045" max="2045" width="6.42578125" style="38" customWidth="1"/>
    <col min="2046" max="2050" width="17" style="38" customWidth="1"/>
    <col min="2051" max="2299" width="8" style="38"/>
    <col min="2300" max="2300" width="13" style="38" customWidth="1"/>
    <col min="2301" max="2301" width="6.42578125" style="38" customWidth="1"/>
    <col min="2302" max="2306" width="17" style="38" customWidth="1"/>
    <col min="2307" max="2555" width="8" style="38"/>
    <col min="2556" max="2556" width="13" style="38" customWidth="1"/>
    <col min="2557" max="2557" width="6.42578125" style="38" customWidth="1"/>
    <col min="2558" max="2562" width="17" style="38" customWidth="1"/>
    <col min="2563" max="2811" width="8" style="38"/>
    <col min="2812" max="2812" width="13" style="38" customWidth="1"/>
    <col min="2813" max="2813" width="6.42578125" style="38" customWidth="1"/>
    <col min="2814" max="2818" width="17" style="38" customWidth="1"/>
    <col min="2819" max="3067" width="8" style="38"/>
    <col min="3068" max="3068" width="13" style="38" customWidth="1"/>
    <col min="3069" max="3069" width="6.42578125" style="38" customWidth="1"/>
    <col min="3070" max="3074" width="17" style="38" customWidth="1"/>
    <col min="3075" max="3323" width="8" style="38"/>
    <col min="3324" max="3324" width="13" style="38" customWidth="1"/>
    <col min="3325" max="3325" width="6.42578125" style="38" customWidth="1"/>
    <col min="3326" max="3330" width="17" style="38" customWidth="1"/>
    <col min="3331" max="3579" width="8" style="38"/>
    <col min="3580" max="3580" width="13" style="38" customWidth="1"/>
    <col min="3581" max="3581" width="6.42578125" style="38" customWidth="1"/>
    <col min="3582" max="3586" width="17" style="38" customWidth="1"/>
    <col min="3587" max="3835" width="8" style="38"/>
    <col min="3836" max="3836" width="13" style="38" customWidth="1"/>
    <col min="3837" max="3837" width="6.42578125" style="38" customWidth="1"/>
    <col min="3838" max="3842" width="17" style="38" customWidth="1"/>
    <col min="3843" max="4091" width="8" style="38"/>
    <col min="4092" max="4092" width="13" style="38" customWidth="1"/>
    <col min="4093" max="4093" width="6.42578125" style="38" customWidth="1"/>
    <col min="4094" max="4098" width="17" style="38" customWidth="1"/>
    <col min="4099" max="4347" width="8" style="38"/>
    <col min="4348" max="4348" width="13" style="38" customWidth="1"/>
    <col min="4349" max="4349" width="6.42578125" style="38" customWidth="1"/>
    <col min="4350" max="4354" width="17" style="38" customWidth="1"/>
    <col min="4355" max="4603" width="8" style="38"/>
    <col min="4604" max="4604" width="13" style="38" customWidth="1"/>
    <col min="4605" max="4605" width="6.42578125" style="38" customWidth="1"/>
    <col min="4606" max="4610" width="17" style="38" customWidth="1"/>
    <col min="4611" max="4859" width="8" style="38"/>
    <col min="4860" max="4860" width="13" style="38" customWidth="1"/>
    <col min="4861" max="4861" width="6.42578125" style="38" customWidth="1"/>
    <col min="4862" max="4866" width="17" style="38" customWidth="1"/>
    <col min="4867" max="5115" width="8" style="38"/>
    <col min="5116" max="5116" width="13" style="38" customWidth="1"/>
    <col min="5117" max="5117" width="6.42578125" style="38" customWidth="1"/>
    <col min="5118" max="5122" width="17" style="38" customWidth="1"/>
    <col min="5123" max="5371" width="8" style="38"/>
    <col min="5372" max="5372" width="13" style="38" customWidth="1"/>
    <col min="5373" max="5373" width="6.42578125" style="38" customWidth="1"/>
    <col min="5374" max="5378" width="17" style="38" customWidth="1"/>
    <col min="5379" max="5627" width="8" style="38"/>
    <col min="5628" max="5628" width="13" style="38" customWidth="1"/>
    <col min="5629" max="5629" width="6.42578125" style="38" customWidth="1"/>
    <col min="5630" max="5634" width="17" style="38" customWidth="1"/>
    <col min="5635" max="5883" width="8" style="38"/>
    <col min="5884" max="5884" width="13" style="38" customWidth="1"/>
    <col min="5885" max="5885" width="6.42578125" style="38" customWidth="1"/>
    <col min="5886" max="5890" width="17" style="38" customWidth="1"/>
    <col min="5891" max="6139" width="8" style="38"/>
    <col min="6140" max="6140" width="13" style="38" customWidth="1"/>
    <col min="6141" max="6141" width="6.42578125" style="38" customWidth="1"/>
    <col min="6142" max="6146" width="17" style="38" customWidth="1"/>
    <col min="6147" max="6395" width="8" style="38"/>
    <col min="6396" max="6396" width="13" style="38" customWidth="1"/>
    <col min="6397" max="6397" width="6.42578125" style="38" customWidth="1"/>
    <col min="6398" max="6402" width="17" style="38" customWidth="1"/>
    <col min="6403" max="6651" width="8" style="38"/>
    <col min="6652" max="6652" width="13" style="38" customWidth="1"/>
    <col min="6653" max="6653" width="6.42578125" style="38" customWidth="1"/>
    <col min="6654" max="6658" width="17" style="38" customWidth="1"/>
    <col min="6659" max="6907" width="8" style="38"/>
    <col min="6908" max="6908" width="13" style="38" customWidth="1"/>
    <col min="6909" max="6909" width="6.42578125" style="38" customWidth="1"/>
    <col min="6910" max="6914" width="17" style="38" customWidth="1"/>
    <col min="6915" max="7163" width="8" style="38"/>
    <col min="7164" max="7164" width="13" style="38" customWidth="1"/>
    <col min="7165" max="7165" width="6.42578125" style="38" customWidth="1"/>
    <col min="7166" max="7170" width="17" style="38" customWidth="1"/>
    <col min="7171" max="7419" width="8" style="38"/>
    <col min="7420" max="7420" width="13" style="38" customWidth="1"/>
    <col min="7421" max="7421" width="6.42578125" style="38" customWidth="1"/>
    <col min="7422" max="7426" width="17" style="38" customWidth="1"/>
    <col min="7427" max="7675" width="8" style="38"/>
    <col min="7676" max="7676" width="13" style="38" customWidth="1"/>
    <col min="7677" max="7677" width="6.42578125" style="38" customWidth="1"/>
    <col min="7678" max="7682" width="17" style="38" customWidth="1"/>
    <col min="7683" max="7931" width="8" style="38"/>
    <col min="7932" max="7932" width="13" style="38" customWidth="1"/>
    <col min="7933" max="7933" width="6.42578125" style="38" customWidth="1"/>
    <col min="7934" max="7938" width="17" style="38" customWidth="1"/>
    <col min="7939" max="8187" width="8" style="38"/>
    <col min="8188" max="8188" width="13" style="38" customWidth="1"/>
    <col min="8189" max="8189" width="6.42578125" style="38" customWidth="1"/>
    <col min="8190" max="8194" width="17" style="38" customWidth="1"/>
    <col min="8195" max="8443" width="8" style="38"/>
    <col min="8444" max="8444" width="13" style="38" customWidth="1"/>
    <col min="8445" max="8445" width="6.42578125" style="38" customWidth="1"/>
    <col min="8446" max="8450" width="17" style="38" customWidth="1"/>
    <col min="8451" max="8699" width="8" style="38"/>
    <col min="8700" max="8700" width="13" style="38" customWidth="1"/>
    <col min="8701" max="8701" width="6.42578125" style="38" customWidth="1"/>
    <col min="8702" max="8706" width="17" style="38" customWidth="1"/>
    <col min="8707" max="8955" width="8" style="38"/>
    <col min="8956" max="8956" width="13" style="38" customWidth="1"/>
    <col min="8957" max="8957" width="6.42578125" style="38" customWidth="1"/>
    <col min="8958" max="8962" width="17" style="38" customWidth="1"/>
    <col min="8963" max="9211" width="8" style="38"/>
    <col min="9212" max="9212" width="13" style="38" customWidth="1"/>
    <col min="9213" max="9213" width="6.42578125" style="38" customWidth="1"/>
    <col min="9214" max="9218" width="17" style="38" customWidth="1"/>
    <col min="9219" max="9467" width="8" style="38"/>
    <col min="9468" max="9468" width="13" style="38" customWidth="1"/>
    <col min="9469" max="9469" width="6.42578125" style="38" customWidth="1"/>
    <col min="9470" max="9474" width="17" style="38" customWidth="1"/>
    <col min="9475" max="9723" width="8" style="38"/>
    <col min="9724" max="9724" width="13" style="38" customWidth="1"/>
    <col min="9725" max="9725" width="6.42578125" style="38" customWidth="1"/>
    <col min="9726" max="9730" width="17" style="38" customWidth="1"/>
    <col min="9731" max="9979" width="8" style="38"/>
    <col min="9980" max="9980" width="13" style="38" customWidth="1"/>
    <col min="9981" max="9981" width="6.42578125" style="38" customWidth="1"/>
    <col min="9982" max="9986" width="17" style="38" customWidth="1"/>
    <col min="9987" max="10235" width="8" style="38"/>
    <col min="10236" max="10236" width="13" style="38" customWidth="1"/>
    <col min="10237" max="10237" width="6.42578125" style="38" customWidth="1"/>
    <col min="10238" max="10242" width="17" style="38" customWidth="1"/>
    <col min="10243" max="10491" width="8" style="38"/>
    <col min="10492" max="10492" width="13" style="38" customWidth="1"/>
    <col min="10493" max="10493" width="6.42578125" style="38" customWidth="1"/>
    <col min="10494" max="10498" width="17" style="38" customWidth="1"/>
    <col min="10499" max="10747" width="8" style="38"/>
    <col min="10748" max="10748" width="13" style="38" customWidth="1"/>
    <col min="10749" max="10749" width="6.42578125" style="38" customWidth="1"/>
    <col min="10750" max="10754" width="17" style="38" customWidth="1"/>
    <col min="10755" max="11003" width="8" style="38"/>
    <col min="11004" max="11004" width="13" style="38" customWidth="1"/>
    <col min="11005" max="11005" width="6.42578125" style="38" customWidth="1"/>
    <col min="11006" max="11010" width="17" style="38" customWidth="1"/>
    <col min="11011" max="11259" width="8" style="38"/>
    <col min="11260" max="11260" width="13" style="38" customWidth="1"/>
    <col min="11261" max="11261" width="6.42578125" style="38" customWidth="1"/>
    <col min="11262" max="11266" width="17" style="38" customWidth="1"/>
    <col min="11267" max="11515" width="8" style="38"/>
    <col min="11516" max="11516" width="13" style="38" customWidth="1"/>
    <col min="11517" max="11517" width="6.42578125" style="38" customWidth="1"/>
    <col min="11518" max="11522" width="17" style="38" customWidth="1"/>
    <col min="11523" max="11771" width="8" style="38"/>
    <col min="11772" max="11772" width="13" style="38" customWidth="1"/>
    <col min="11773" max="11773" width="6.42578125" style="38" customWidth="1"/>
    <col min="11774" max="11778" width="17" style="38" customWidth="1"/>
    <col min="11779" max="12027" width="8" style="38"/>
    <col min="12028" max="12028" width="13" style="38" customWidth="1"/>
    <col min="12029" max="12029" width="6.42578125" style="38" customWidth="1"/>
    <col min="12030" max="12034" width="17" style="38" customWidth="1"/>
    <col min="12035" max="12283" width="8" style="38"/>
    <col min="12284" max="12284" width="13" style="38" customWidth="1"/>
    <col min="12285" max="12285" width="6.42578125" style="38" customWidth="1"/>
    <col min="12286" max="12290" width="17" style="38" customWidth="1"/>
    <col min="12291" max="12539" width="8" style="38"/>
    <col min="12540" max="12540" width="13" style="38" customWidth="1"/>
    <col min="12541" max="12541" width="6.42578125" style="38" customWidth="1"/>
    <col min="12542" max="12546" width="17" style="38" customWidth="1"/>
    <col min="12547" max="12795" width="8" style="38"/>
    <col min="12796" max="12796" width="13" style="38" customWidth="1"/>
    <col min="12797" max="12797" width="6.42578125" style="38" customWidth="1"/>
    <col min="12798" max="12802" width="17" style="38" customWidth="1"/>
    <col min="12803" max="13051" width="8" style="38"/>
    <col min="13052" max="13052" width="13" style="38" customWidth="1"/>
    <col min="13053" max="13053" width="6.42578125" style="38" customWidth="1"/>
    <col min="13054" max="13058" width="17" style="38" customWidth="1"/>
    <col min="13059" max="13307" width="8" style="38"/>
    <col min="13308" max="13308" width="13" style="38" customWidth="1"/>
    <col min="13309" max="13309" width="6.42578125" style="38" customWidth="1"/>
    <col min="13310" max="13314" width="17" style="38" customWidth="1"/>
    <col min="13315" max="13563" width="8" style="38"/>
    <col min="13564" max="13564" width="13" style="38" customWidth="1"/>
    <col min="13565" max="13565" width="6.42578125" style="38" customWidth="1"/>
    <col min="13566" max="13570" width="17" style="38" customWidth="1"/>
    <col min="13571" max="13819" width="8" style="38"/>
    <col min="13820" max="13820" width="13" style="38" customWidth="1"/>
    <col min="13821" max="13821" width="6.42578125" style="38" customWidth="1"/>
    <col min="13822" max="13826" width="17" style="38" customWidth="1"/>
    <col min="13827" max="14075" width="8" style="38"/>
    <col min="14076" max="14076" width="13" style="38" customWidth="1"/>
    <col min="14077" max="14077" width="6.42578125" style="38" customWidth="1"/>
    <col min="14078" max="14082" width="17" style="38" customWidth="1"/>
    <col min="14083" max="14331" width="8" style="38"/>
    <col min="14332" max="14332" width="13" style="38" customWidth="1"/>
    <col min="14333" max="14333" width="6.42578125" style="38" customWidth="1"/>
    <col min="14334" max="14338" width="17" style="38" customWidth="1"/>
    <col min="14339" max="14587" width="8" style="38"/>
    <col min="14588" max="14588" width="13" style="38" customWidth="1"/>
    <col min="14589" max="14589" width="6.42578125" style="38" customWidth="1"/>
    <col min="14590" max="14594" width="17" style="38" customWidth="1"/>
    <col min="14595" max="14843" width="8" style="38"/>
    <col min="14844" max="14844" width="13" style="38" customWidth="1"/>
    <col min="14845" max="14845" width="6.42578125" style="38" customWidth="1"/>
    <col min="14846" max="14850" width="17" style="38" customWidth="1"/>
    <col min="14851" max="15099" width="8" style="38"/>
    <col min="15100" max="15100" width="13" style="38" customWidth="1"/>
    <col min="15101" max="15101" width="6.42578125" style="38" customWidth="1"/>
    <col min="15102" max="15106" width="17" style="38" customWidth="1"/>
    <col min="15107" max="15355" width="8" style="38"/>
    <col min="15356" max="15356" width="13" style="38" customWidth="1"/>
    <col min="15357" max="15357" width="6.42578125" style="38" customWidth="1"/>
    <col min="15358" max="15362" width="17" style="38" customWidth="1"/>
    <col min="15363" max="15611" width="8" style="38"/>
    <col min="15612" max="15612" width="13" style="38" customWidth="1"/>
    <col min="15613" max="15613" width="6.42578125" style="38" customWidth="1"/>
    <col min="15614" max="15618" width="17" style="38" customWidth="1"/>
    <col min="15619" max="15867" width="8" style="38"/>
    <col min="15868" max="15868" width="13" style="38" customWidth="1"/>
    <col min="15869" max="15869" width="6.42578125" style="38" customWidth="1"/>
    <col min="15870" max="15874" width="17" style="38" customWidth="1"/>
    <col min="15875" max="16123" width="8" style="38"/>
    <col min="16124" max="16124" width="13" style="38" customWidth="1"/>
    <col min="16125" max="16125" width="6.42578125" style="38" customWidth="1"/>
    <col min="16126" max="16130" width="17" style="38" customWidth="1"/>
    <col min="16131" max="16384" width="8" style="38"/>
  </cols>
  <sheetData>
    <row r="1" spans="1:11" ht="18" x14ac:dyDescent="0.35">
      <c r="A1" s="34" t="s">
        <v>499</v>
      </c>
    </row>
    <row r="2" spans="1:11" ht="15" x14ac:dyDescent="0.25">
      <c r="A2" s="34"/>
    </row>
    <row r="3" spans="1:11" ht="15" x14ac:dyDescent="0.25">
      <c r="A3" s="16" t="s">
        <v>487</v>
      </c>
    </row>
    <row r="4" spans="1:11" ht="15" x14ac:dyDescent="0.25">
      <c r="A4" s="34"/>
    </row>
    <row r="5" spans="1:11" ht="15" x14ac:dyDescent="0.25">
      <c r="A5" s="38"/>
    </row>
    <row r="6" spans="1:11" ht="15" x14ac:dyDescent="0.25"/>
    <row r="7" spans="1:11" ht="15" x14ac:dyDescent="0.25"/>
    <row r="8" spans="1:11" ht="18" x14ac:dyDescent="0.25">
      <c r="A8" s="39" t="s">
        <v>161</v>
      </c>
      <c r="B8" s="40" t="s">
        <v>483</v>
      </c>
      <c r="C8" s="41" t="s">
        <v>486</v>
      </c>
      <c r="D8" s="42" t="s">
        <v>498</v>
      </c>
      <c r="E8" s="42"/>
      <c r="F8" s="43" t="s">
        <v>1</v>
      </c>
      <c r="G8" s="43" t="s">
        <v>255</v>
      </c>
      <c r="H8" s="43" t="s">
        <v>456</v>
      </c>
      <c r="I8" s="43"/>
      <c r="J8" s="11" t="s">
        <v>478</v>
      </c>
      <c r="K8" s="42" t="s">
        <v>498</v>
      </c>
    </row>
    <row r="9" spans="1:11" ht="17.25" x14ac:dyDescent="0.25">
      <c r="A9" s="39" t="s">
        <v>493</v>
      </c>
      <c r="B9" s="40" t="s">
        <v>484</v>
      </c>
      <c r="C9" s="41" t="s">
        <v>485</v>
      </c>
      <c r="D9" s="42" t="s">
        <v>500</v>
      </c>
      <c r="E9" s="42"/>
      <c r="F9" s="43" t="s">
        <v>494</v>
      </c>
      <c r="G9" s="42" t="s">
        <v>500</v>
      </c>
      <c r="H9" s="42" t="s">
        <v>500</v>
      </c>
      <c r="I9" s="43"/>
      <c r="J9" s="11"/>
      <c r="K9" s="42" t="s">
        <v>500</v>
      </c>
    </row>
    <row r="10" spans="1:11" ht="15" x14ac:dyDescent="0.25">
      <c r="A10" s="44">
        <v>42887.041666666664</v>
      </c>
      <c r="B10" s="24">
        <v>97.658389999999997</v>
      </c>
      <c r="C10" s="35">
        <v>0.37012</v>
      </c>
      <c r="D10" s="36">
        <v>5.1764000000000001</v>
      </c>
      <c r="F10" s="45">
        <v>42887</v>
      </c>
      <c r="G10" s="36">
        <f>MAX(D10:D33)</f>
        <v>28.54767</v>
      </c>
      <c r="H10" s="36">
        <v>150</v>
      </c>
      <c r="I10" s="36"/>
      <c r="J10" s="11" t="s">
        <v>445</v>
      </c>
      <c r="K10" s="46">
        <f>MAX(G10:G374)</f>
        <v>1100.5</v>
      </c>
    </row>
    <row r="11" spans="1:11" ht="15" x14ac:dyDescent="0.25">
      <c r="A11" s="44">
        <v>42887.083333333328</v>
      </c>
      <c r="B11" s="24">
        <v>137.15790000000001</v>
      </c>
      <c r="C11" s="35">
        <v>0.25253999999999999</v>
      </c>
      <c r="D11" s="36">
        <v>5.2050000000000001</v>
      </c>
      <c r="F11" s="45">
        <v>42888</v>
      </c>
      <c r="G11" s="36">
        <f>MAX(D34:D57)</f>
        <v>12.57633</v>
      </c>
      <c r="H11" s="36">
        <v>150</v>
      </c>
      <c r="I11" s="36"/>
      <c r="J11" s="11" t="s">
        <v>446</v>
      </c>
      <c r="K11" s="46">
        <f>MIN(G10:G374)</f>
        <v>9.0783799999999992</v>
      </c>
    </row>
    <row r="12" spans="1:11" ht="15" x14ac:dyDescent="0.25">
      <c r="A12" s="44">
        <v>42887.124999999993</v>
      </c>
      <c r="B12" s="24">
        <v>120.8509</v>
      </c>
      <c r="C12" s="35">
        <v>0.39783000000000002</v>
      </c>
      <c r="D12" s="36">
        <v>0.52288999999999997</v>
      </c>
      <c r="F12" s="45">
        <v>42889</v>
      </c>
      <c r="G12" s="36">
        <f>MAX(D58:D81)</f>
        <v>13.506779999999999</v>
      </c>
      <c r="H12" s="36">
        <v>150</v>
      </c>
      <c r="I12" s="36"/>
      <c r="J12" s="11" t="s">
        <v>447</v>
      </c>
      <c r="K12" s="46">
        <f>AVERAGE(G10:G374)</f>
        <v>78.84254977653633</v>
      </c>
    </row>
    <row r="13" spans="1:11" ht="15" x14ac:dyDescent="0.25">
      <c r="A13" s="44">
        <v>42887.166666666657</v>
      </c>
      <c r="B13" s="24">
        <v>68.259559999999993</v>
      </c>
      <c r="C13" s="35">
        <v>0.58906999999999998</v>
      </c>
      <c r="D13" s="36">
        <v>4.1361100000000004</v>
      </c>
      <c r="F13" s="45">
        <v>42890</v>
      </c>
      <c r="G13" s="36">
        <f>MAX(D82:D105)</f>
        <v>35.657330000000002</v>
      </c>
      <c r="H13" s="36">
        <v>150</v>
      </c>
      <c r="I13" s="36"/>
      <c r="J13" s="11" t="s">
        <v>448</v>
      </c>
      <c r="K13" s="46">
        <f>GEOMEAN(G10:G374)</f>
        <v>43.750197062924848</v>
      </c>
    </row>
    <row r="14" spans="1:11" ht="15" x14ac:dyDescent="0.25">
      <c r="A14" s="44">
        <v>42887.208333333321</v>
      </c>
      <c r="B14" s="24">
        <v>47.036799999999999</v>
      </c>
      <c r="C14" s="35">
        <v>0.33946999999999999</v>
      </c>
      <c r="D14" s="36">
        <v>3.3902800000000002</v>
      </c>
      <c r="F14" s="45">
        <v>42891</v>
      </c>
      <c r="G14" s="36">
        <f>MAX(D106:D129)</f>
        <v>20.811050000000002</v>
      </c>
      <c r="H14" s="36">
        <v>150</v>
      </c>
      <c r="I14" s="36"/>
      <c r="J14" s="11" t="s">
        <v>449</v>
      </c>
      <c r="K14" s="46">
        <f>STDEV(G10:G374)</f>
        <v>128.54492643562662</v>
      </c>
    </row>
    <row r="15" spans="1:11" ht="15" x14ac:dyDescent="0.25">
      <c r="A15" s="44">
        <v>42887.249999999985</v>
      </c>
      <c r="B15" s="24">
        <v>247.9281</v>
      </c>
      <c r="C15" s="35">
        <v>0.40677000000000002</v>
      </c>
      <c r="D15" s="36">
        <v>3.6387800000000001</v>
      </c>
      <c r="F15" s="45">
        <v>42892</v>
      </c>
      <c r="G15" s="36">
        <f>MAX(D130:D153)</f>
        <v>24.156279999999999</v>
      </c>
      <c r="H15" s="36">
        <v>150</v>
      </c>
      <c r="I15" s="36"/>
      <c r="J15" s="11" t="s">
        <v>453</v>
      </c>
      <c r="K15" s="46">
        <f>PERCENTILE(G10:G374,0.99)</f>
        <v>674.40873500000009</v>
      </c>
    </row>
    <row r="16" spans="1:11" ht="15" x14ac:dyDescent="0.25">
      <c r="A16" s="44">
        <v>42887.29166666665</v>
      </c>
      <c r="B16" s="24">
        <v>266.36439999999999</v>
      </c>
      <c r="C16" s="35">
        <v>0.49758999999999998</v>
      </c>
      <c r="D16" s="36">
        <v>5.3373900000000001</v>
      </c>
      <c r="F16" s="45">
        <v>42893</v>
      </c>
      <c r="G16" s="36">
        <f>MAX(D154:D177)</f>
        <v>19.562449999999998</v>
      </c>
      <c r="H16" s="36">
        <v>150</v>
      </c>
      <c r="I16" s="36"/>
      <c r="J16" s="11" t="s">
        <v>450</v>
      </c>
      <c r="K16" s="46">
        <f>PERCENTILE(G10:G374,0.95)</f>
        <v>329.5184999999999</v>
      </c>
    </row>
    <row r="17" spans="1:12" ht="15" x14ac:dyDescent="0.25">
      <c r="A17" s="44">
        <v>42887.333333333314</v>
      </c>
      <c r="B17" s="24">
        <v>138.40379999999999</v>
      </c>
      <c r="C17" s="35">
        <v>0.41950999999999999</v>
      </c>
      <c r="D17" s="36">
        <v>7.6914999999999996</v>
      </c>
      <c r="F17" s="45">
        <v>42894</v>
      </c>
      <c r="G17" s="36">
        <f>MAX(D178:D201)</f>
        <v>30.236059999999998</v>
      </c>
      <c r="H17" s="36">
        <v>150</v>
      </c>
      <c r="I17" s="36"/>
      <c r="J17" s="11" t="s">
        <v>451</v>
      </c>
      <c r="K17" s="46">
        <f>PERCENTILE(G10:G374,0.7)</f>
        <v>56.653992999999964</v>
      </c>
    </row>
    <row r="18" spans="1:12" ht="15" x14ac:dyDescent="0.25">
      <c r="A18" s="44">
        <v>42887.374999999978</v>
      </c>
      <c r="B18" s="24">
        <v>19.73283</v>
      </c>
      <c r="C18" s="35">
        <v>0.32629999999999998</v>
      </c>
      <c r="D18" s="36">
        <v>1.0634399999999999</v>
      </c>
      <c r="F18" s="45">
        <v>42895</v>
      </c>
      <c r="G18" s="36">
        <f>MAX(D202:D225)</f>
        <v>43.165669999999999</v>
      </c>
      <c r="H18" s="36">
        <v>150</v>
      </c>
      <c r="I18" s="36"/>
      <c r="J18" s="25" t="s">
        <v>452</v>
      </c>
      <c r="K18" s="25">
        <f>COUNTIF(G10:G374,"&gt;=150")</f>
        <v>39</v>
      </c>
    </row>
    <row r="19" spans="1:12" ht="15" x14ac:dyDescent="0.25">
      <c r="A19" s="44">
        <v>42887.416666666642</v>
      </c>
      <c r="B19" s="24">
        <v>58.655459999999998</v>
      </c>
      <c r="C19" s="35">
        <v>0.27030999999999999</v>
      </c>
      <c r="F19" s="45">
        <v>42896</v>
      </c>
      <c r="G19" s="36">
        <f>MAX(D226:D249)</f>
        <v>27.466069999999998</v>
      </c>
      <c r="H19" s="36">
        <v>150</v>
      </c>
      <c r="I19" s="36"/>
      <c r="J19" s="25"/>
      <c r="K19" s="47">
        <f>K18/365</f>
        <v>0.10684931506849316</v>
      </c>
    </row>
    <row r="20" spans="1:12" ht="15" x14ac:dyDescent="0.25">
      <c r="A20" s="44">
        <v>42887.458333333307</v>
      </c>
      <c r="B20" s="24">
        <v>322.41609999999997</v>
      </c>
      <c r="C20" s="35">
        <v>0.30268</v>
      </c>
      <c r="D20" s="36">
        <v>17.524560000000001</v>
      </c>
      <c r="F20" s="45">
        <v>42897</v>
      </c>
      <c r="G20" s="36">
        <f>MAX(D250:D273)</f>
        <v>33.830620000000003</v>
      </c>
      <c r="H20" s="36">
        <v>150</v>
      </c>
      <c r="I20" s="36"/>
    </row>
    <row r="21" spans="1:12" ht="15" x14ac:dyDescent="0.25">
      <c r="A21" s="44">
        <v>42887.499999999971</v>
      </c>
      <c r="B21" s="24">
        <v>235.13220000000001</v>
      </c>
      <c r="C21" s="35">
        <v>0.52239999999999998</v>
      </c>
      <c r="D21" s="36">
        <v>20.73208</v>
      </c>
      <c r="F21" s="45">
        <v>42898</v>
      </c>
      <c r="G21" s="36">
        <f>MAX(D274:D297)</f>
        <v>52.922469999999997</v>
      </c>
      <c r="H21" s="36">
        <v>150</v>
      </c>
      <c r="I21" s="36"/>
      <c r="J21" s="15" t="s">
        <v>508</v>
      </c>
      <c r="K21" s="26" t="s">
        <v>468</v>
      </c>
      <c r="L21" s="15" t="s">
        <v>507</v>
      </c>
    </row>
    <row r="22" spans="1:12" ht="18" x14ac:dyDescent="0.35">
      <c r="A22" s="44">
        <v>42887.541666666635</v>
      </c>
      <c r="B22" s="24">
        <v>254.61429999999999</v>
      </c>
      <c r="C22" s="35">
        <v>1.48302</v>
      </c>
      <c r="D22" s="36">
        <v>28.54767</v>
      </c>
      <c r="F22" s="45">
        <v>42899</v>
      </c>
      <c r="G22" s="36">
        <f>MAX(D298:D321)</f>
        <v>42.158560000000001</v>
      </c>
      <c r="H22" s="36">
        <v>150</v>
      </c>
      <c r="I22" s="36"/>
      <c r="J22" s="216" t="s">
        <v>513</v>
      </c>
      <c r="K22" s="18">
        <f>COUNT(G10:G374,num)</f>
        <v>358</v>
      </c>
      <c r="L22" s="32">
        <f>K22/(365)</f>
        <v>0.98082191780821915</v>
      </c>
    </row>
    <row r="23" spans="1:12" ht="15" x14ac:dyDescent="0.25">
      <c r="A23" s="44">
        <v>42887.583333333299</v>
      </c>
      <c r="B23" s="24">
        <v>266.64659999999998</v>
      </c>
      <c r="C23" s="35">
        <v>0.75539999999999996</v>
      </c>
      <c r="D23" s="36">
        <v>12.93961</v>
      </c>
      <c r="F23" s="45">
        <v>42900</v>
      </c>
      <c r="G23" s="36">
        <f>MAX(D322:D345)</f>
        <v>58.004019999999997</v>
      </c>
      <c r="H23" s="36">
        <v>150</v>
      </c>
      <c r="I23" s="36"/>
      <c r="J23" s="48"/>
    </row>
    <row r="24" spans="1:12" ht="15" x14ac:dyDescent="0.25">
      <c r="A24" s="44">
        <v>42887.624999999964</v>
      </c>
      <c r="B24" s="24">
        <v>260.72449999999998</v>
      </c>
      <c r="C24" s="35">
        <v>1.0332600000000001</v>
      </c>
      <c r="D24" s="36">
        <v>21.872499999999999</v>
      </c>
      <c r="F24" s="45">
        <v>42901</v>
      </c>
      <c r="G24" s="36">
        <f>MAX(D346:D369)</f>
        <v>69.410390000000007</v>
      </c>
      <c r="H24" s="36">
        <v>150</v>
      </c>
      <c r="I24" s="36"/>
      <c r="J24" s="15"/>
    </row>
    <row r="25" spans="1:12" ht="15" x14ac:dyDescent="0.25">
      <c r="A25" s="44">
        <v>42887.666666666628</v>
      </c>
      <c r="B25" s="24">
        <v>118.1332</v>
      </c>
      <c r="C25" s="35">
        <v>0.39356999999999998</v>
      </c>
      <c r="D25" s="36">
        <v>13.653560000000001</v>
      </c>
      <c r="F25" s="45">
        <v>42902</v>
      </c>
      <c r="G25" s="36">
        <f>MAX(D370:D393)</f>
        <v>66.110609999999994</v>
      </c>
      <c r="H25" s="36">
        <v>150</v>
      </c>
      <c r="I25" s="36"/>
      <c r="J25" s="15"/>
    </row>
    <row r="26" spans="1:12" ht="15" x14ac:dyDescent="0.25">
      <c r="A26" s="44">
        <v>42887.708333333292</v>
      </c>
      <c r="B26" s="24">
        <v>165.2843</v>
      </c>
      <c r="C26" s="35">
        <v>0.43678</v>
      </c>
      <c r="D26" s="36">
        <v>10.864050000000001</v>
      </c>
      <c r="F26" s="45">
        <v>42903</v>
      </c>
      <c r="G26" s="36">
        <f>MAX(D394:D417)</f>
        <v>32.387050000000002</v>
      </c>
      <c r="H26" s="36">
        <v>150</v>
      </c>
      <c r="I26" s="36"/>
      <c r="J26" s="15"/>
    </row>
    <row r="27" spans="1:12" ht="15" x14ac:dyDescent="0.25">
      <c r="A27" s="44">
        <v>42887.749999999956</v>
      </c>
      <c r="B27" s="24">
        <v>265.0736</v>
      </c>
      <c r="C27" s="35">
        <v>0.39510000000000001</v>
      </c>
      <c r="D27" s="36">
        <v>9.6371099999999998</v>
      </c>
      <c r="F27" s="45">
        <v>42904</v>
      </c>
      <c r="G27" s="36">
        <f>MAX(D418:D441)</f>
        <v>21.596499999999999</v>
      </c>
      <c r="H27" s="36">
        <v>150</v>
      </c>
      <c r="I27" s="36"/>
      <c r="J27" s="15"/>
    </row>
    <row r="28" spans="1:12" ht="15" x14ac:dyDescent="0.25">
      <c r="A28" s="44">
        <v>42887.791666666621</v>
      </c>
      <c r="B28" s="24">
        <v>147.64760000000001</v>
      </c>
      <c r="C28" s="35">
        <v>0.55732999999999999</v>
      </c>
      <c r="D28" s="36">
        <v>8.7003299999999992</v>
      </c>
      <c r="F28" s="45">
        <v>42905</v>
      </c>
      <c r="G28" s="36"/>
      <c r="H28" s="36">
        <v>150</v>
      </c>
      <c r="I28" s="36"/>
      <c r="J28" s="15"/>
    </row>
    <row r="29" spans="1:12" ht="15" x14ac:dyDescent="0.25">
      <c r="A29" s="44">
        <v>42887.833333333285</v>
      </c>
      <c r="B29" s="24">
        <v>71.42389</v>
      </c>
      <c r="C29" s="35">
        <v>0.47500999999999999</v>
      </c>
      <c r="D29" s="36">
        <v>3.8716699999999999</v>
      </c>
      <c r="F29" s="45">
        <v>42906</v>
      </c>
      <c r="G29" s="36"/>
      <c r="H29" s="36">
        <v>150</v>
      </c>
      <c r="I29" s="36"/>
      <c r="J29" s="49"/>
    </row>
    <row r="30" spans="1:12" ht="15" x14ac:dyDescent="0.25">
      <c r="A30" s="44">
        <v>42887.874999999949</v>
      </c>
      <c r="B30" s="24">
        <v>266.4522</v>
      </c>
      <c r="C30" s="35">
        <v>0.65752999999999995</v>
      </c>
      <c r="D30" s="36">
        <v>5.9616699999999998</v>
      </c>
      <c r="F30" s="45">
        <v>42907</v>
      </c>
      <c r="G30" s="36">
        <f>MAX(D490:D512)</f>
        <v>31.157260000000001</v>
      </c>
      <c r="H30" s="36">
        <v>150</v>
      </c>
      <c r="I30" s="36"/>
      <c r="J30" s="49"/>
    </row>
    <row r="31" spans="1:12" ht="15" x14ac:dyDescent="0.25">
      <c r="A31" s="44">
        <v>42887.916666666613</v>
      </c>
      <c r="B31" s="24">
        <v>359.20280000000002</v>
      </c>
      <c r="C31" s="35">
        <v>0.46483999999999998</v>
      </c>
      <c r="D31" s="36">
        <v>2.1821100000000002</v>
      </c>
      <c r="F31" s="45">
        <v>42908</v>
      </c>
      <c r="G31" s="36"/>
      <c r="H31" s="36">
        <v>150</v>
      </c>
      <c r="I31" s="36"/>
      <c r="J31" s="49"/>
    </row>
    <row r="32" spans="1:12" ht="15" x14ac:dyDescent="0.25">
      <c r="A32" s="44">
        <v>42887.958333333278</v>
      </c>
      <c r="B32" s="24">
        <v>319.32780000000002</v>
      </c>
      <c r="C32" s="35">
        <v>0.35964000000000002</v>
      </c>
      <c r="D32" s="36">
        <v>5.1679399999999998</v>
      </c>
      <c r="F32" s="45">
        <v>42909</v>
      </c>
      <c r="G32" s="36"/>
      <c r="H32" s="36">
        <v>150</v>
      </c>
      <c r="I32" s="36"/>
      <c r="J32" s="49"/>
    </row>
    <row r="33" spans="1:13" ht="15" x14ac:dyDescent="0.25">
      <c r="A33" s="44">
        <v>42887.999999999942</v>
      </c>
      <c r="B33" s="24">
        <v>218.2012</v>
      </c>
      <c r="C33" s="35">
        <v>0.45806000000000002</v>
      </c>
      <c r="D33" s="36">
        <v>0.68706</v>
      </c>
      <c r="F33" s="45">
        <v>42910</v>
      </c>
      <c r="G33" s="36"/>
      <c r="H33" s="36">
        <v>150</v>
      </c>
      <c r="I33" s="36"/>
      <c r="J33" s="49"/>
    </row>
    <row r="34" spans="1:13" ht="15" x14ac:dyDescent="0.25">
      <c r="A34" s="44">
        <v>42888.041666666606</v>
      </c>
      <c r="B34" s="24">
        <v>278.88409999999999</v>
      </c>
      <c r="C34" s="35">
        <v>0.42237999999999998</v>
      </c>
      <c r="D34" s="36">
        <v>12.57633</v>
      </c>
      <c r="F34" s="45">
        <v>42911</v>
      </c>
      <c r="G34" s="36"/>
      <c r="H34" s="36">
        <v>150</v>
      </c>
      <c r="I34" s="36"/>
      <c r="J34" s="49"/>
    </row>
    <row r="35" spans="1:13" ht="15" x14ac:dyDescent="0.25">
      <c r="A35" s="44">
        <v>42888.08333333327</v>
      </c>
      <c r="B35" s="24">
        <v>7.2537500000000001</v>
      </c>
      <c r="C35" s="35">
        <v>0.30897999999999998</v>
      </c>
      <c r="D35" s="36">
        <v>6.9154400000000003</v>
      </c>
      <c r="F35" s="45">
        <v>42912</v>
      </c>
      <c r="G35" s="36"/>
      <c r="H35" s="36">
        <v>150</v>
      </c>
      <c r="I35" s="36"/>
      <c r="J35" s="49"/>
    </row>
    <row r="36" spans="1:13" ht="15" x14ac:dyDescent="0.25">
      <c r="A36" s="44">
        <v>42888.124999999935</v>
      </c>
      <c r="B36" s="24">
        <v>106.75579999999999</v>
      </c>
      <c r="C36" s="35">
        <v>0.34616000000000002</v>
      </c>
      <c r="D36" s="36">
        <v>11.406829999999999</v>
      </c>
      <c r="F36" s="45">
        <v>42913</v>
      </c>
      <c r="G36" s="36">
        <f>MAX(D634:D657)</f>
        <v>24.226610000000001</v>
      </c>
      <c r="H36" s="36">
        <v>150</v>
      </c>
      <c r="I36" s="36"/>
    </row>
    <row r="37" spans="1:13" ht="15" x14ac:dyDescent="0.25">
      <c r="A37" s="44">
        <v>42888.166666666599</v>
      </c>
      <c r="B37" s="24">
        <v>101.3163</v>
      </c>
      <c r="C37" s="35">
        <v>0.36280000000000001</v>
      </c>
      <c r="D37" s="36">
        <v>9.4553899999999995</v>
      </c>
      <c r="F37" s="45">
        <v>42914</v>
      </c>
      <c r="G37" s="36">
        <f>MAX(D658:D681)</f>
        <v>68.203450000000004</v>
      </c>
      <c r="H37" s="36">
        <v>150</v>
      </c>
      <c r="I37" s="36"/>
    </row>
    <row r="38" spans="1:13" ht="15" x14ac:dyDescent="0.25">
      <c r="A38" s="44">
        <v>42888.208333333263</v>
      </c>
      <c r="B38" s="24">
        <v>79.695009999999996</v>
      </c>
      <c r="C38" s="35">
        <v>0.33368999999999999</v>
      </c>
      <c r="D38" s="36">
        <v>5.8737199999999996</v>
      </c>
      <c r="F38" s="45">
        <v>42915</v>
      </c>
      <c r="G38" s="36">
        <f>MAX(D681:D705)</f>
        <v>54.476140000000001</v>
      </c>
      <c r="H38" s="36">
        <v>150</v>
      </c>
      <c r="I38" s="36"/>
    </row>
    <row r="39" spans="1:13" ht="15" x14ac:dyDescent="0.25">
      <c r="A39" s="44">
        <v>42888.249999999927</v>
      </c>
      <c r="B39" s="24">
        <v>186.53829999999999</v>
      </c>
      <c r="C39" s="35">
        <v>0.17463000000000001</v>
      </c>
      <c r="D39" s="36">
        <v>0.12778</v>
      </c>
      <c r="F39" s="45">
        <v>42916</v>
      </c>
      <c r="G39" s="36">
        <f>MAX(D706:D729)</f>
        <v>34.000390000000003</v>
      </c>
      <c r="H39" s="36">
        <v>150</v>
      </c>
      <c r="I39" s="36"/>
    </row>
    <row r="40" spans="1:13" ht="15" x14ac:dyDescent="0.25">
      <c r="A40" s="44">
        <v>42888.291666666591</v>
      </c>
      <c r="B40" s="24">
        <v>247.76070000000001</v>
      </c>
      <c r="C40" s="35">
        <v>0.23405999999999999</v>
      </c>
      <c r="D40" s="36">
        <v>1.64534</v>
      </c>
      <c r="F40" s="45">
        <v>42917</v>
      </c>
      <c r="G40" s="36">
        <f>MAX(D730:D753)</f>
        <v>34.940829999999998</v>
      </c>
      <c r="H40" s="36">
        <v>150</v>
      </c>
      <c r="I40" s="36"/>
    </row>
    <row r="41" spans="1:13" ht="15" x14ac:dyDescent="0.25">
      <c r="A41" s="44">
        <v>42888.333333333256</v>
      </c>
      <c r="B41" s="24">
        <v>234.9341</v>
      </c>
      <c r="C41" s="35">
        <v>0.38618000000000002</v>
      </c>
      <c r="D41" s="36">
        <v>7.7236099999999999</v>
      </c>
      <c r="F41" s="45">
        <v>42918</v>
      </c>
      <c r="G41" s="36">
        <f>MAX(D754:D777)</f>
        <v>21.582899999999999</v>
      </c>
      <c r="H41" s="36">
        <v>150</v>
      </c>
      <c r="I41" s="36"/>
    </row>
    <row r="42" spans="1:13" ht="15" x14ac:dyDescent="0.25">
      <c r="A42" s="44">
        <v>42888.37499999992</v>
      </c>
      <c r="B42" s="24">
        <v>274.78559999999999</v>
      </c>
      <c r="C42" s="35">
        <v>0.35476999999999997</v>
      </c>
      <c r="D42" s="36">
        <v>0.48827999999999999</v>
      </c>
      <c r="F42" s="45">
        <v>42919</v>
      </c>
      <c r="G42" s="36">
        <f>MAX(D778:D801)</f>
        <v>19.172740000000001</v>
      </c>
      <c r="H42" s="36">
        <v>150</v>
      </c>
      <c r="I42" s="36"/>
    </row>
    <row r="43" spans="1:13" ht="15" x14ac:dyDescent="0.25">
      <c r="A43" s="44">
        <v>42888.416666666584</v>
      </c>
      <c r="B43" s="24">
        <v>255.8922</v>
      </c>
      <c r="C43" s="35">
        <v>0.69232000000000005</v>
      </c>
      <c r="D43" s="36">
        <v>1.90056</v>
      </c>
      <c r="F43" s="45">
        <v>42920</v>
      </c>
      <c r="G43" s="36">
        <f>MAX(D802:D825)</f>
        <v>28.361000000000001</v>
      </c>
      <c r="H43" s="36">
        <v>150</v>
      </c>
      <c r="I43" s="36"/>
    </row>
    <row r="44" spans="1:13" ht="15" x14ac:dyDescent="0.25">
      <c r="A44" s="44">
        <v>42888.458333333248</v>
      </c>
      <c r="B44" s="24">
        <v>245.5231</v>
      </c>
      <c r="C44" s="35">
        <v>0.88780999999999999</v>
      </c>
      <c r="D44" s="36">
        <v>5.0614499999999998</v>
      </c>
      <c r="F44" s="45">
        <v>42921</v>
      </c>
      <c r="G44" s="36">
        <f>MAX(D826:D849)</f>
        <v>26.3995</v>
      </c>
      <c r="H44" s="36">
        <v>150</v>
      </c>
      <c r="I44" s="36"/>
    </row>
    <row r="45" spans="1:13" ht="15" x14ac:dyDescent="0.25">
      <c r="A45" s="44">
        <v>42888.499999999913</v>
      </c>
      <c r="B45" s="24">
        <v>150.30179999999999</v>
      </c>
      <c r="C45" s="35">
        <v>0.63083</v>
      </c>
      <c r="D45" s="36">
        <v>3.6097199999999998</v>
      </c>
      <c r="F45" s="45">
        <v>42922</v>
      </c>
      <c r="G45" s="36">
        <f>MAX(D850:D873)</f>
        <v>23.415400000000002</v>
      </c>
      <c r="H45" s="36">
        <v>150</v>
      </c>
      <c r="I45" s="36"/>
      <c r="L45" s="38" t="s">
        <v>253</v>
      </c>
      <c r="M45" s="50">
        <f>F10</f>
        <v>42887</v>
      </c>
    </row>
    <row r="46" spans="1:13" ht="15" x14ac:dyDescent="0.25">
      <c r="A46" s="44">
        <v>42888.541666666577</v>
      </c>
      <c r="B46" s="24">
        <v>127.2274</v>
      </c>
      <c r="C46" s="35">
        <v>0.43508000000000002</v>
      </c>
      <c r="D46" s="36">
        <v>4.5051100000000002</v>
      </c>
      <c r="F46" s="45">
        <v>42923</v>
      </c>
      <c r="G46" s="36">
        <f>MAX(D874:D897)</f>
        <v>28.38456</v>
      </c>
      <c r="H46" s="36">
        <v>150</v>
      </c>
      <c r="I46" s="36"/>
      <c r="L46" s="38" t="s">
        <v>254</v>
      </c>
      <c r="M46" s="50">
        <f>F374</f>
        <v>43251</v>
      </c>
    </row>
    <row r="47" spans="1:13" ht="15" x14ac:dyDescent="0.25">
      <c r="A47" s="44">
        <v>42888.583333333241</v>
      </c>
      <c r="B47" s="24">
        <v>163.02940000000001</v>
      </c>
      <c r="C47" s="35">
        <v>0.53252999999999995</v>
      </c>
      <c r="D47" s="36">
        <v>3.13734</v>
      </c>
      <c r="F47" s="45">
        <v>42924</v>
      </c>
      <c r="G47" s="36">
        <f>MAX(D898:D921)</f>
        <v>32.3538</v>
      </c>
      <c r="H47" s="36">
        <v>150</v>
      </c>
      <c r="I47" s="36"/>
    </row>
    <row r="48" spans="1:13" ht="15" x14ac:dyDescent="0.25">
      <c r="A48" s="44">
        <v>42888.624999999905</v>
      </c>
      <c r="B48" s="24">
        <v>116.7972</v>
      </c>
      <c r="C48" s="35">
        <v>0.39100000000000001</v>
      </c>
      <c r="D48" s="36">
        <v>4.3510600000000004</v>
      </c>
      <c r="F48" s="45">
        <v>42925</v>
      </c>
      <c r="G48" s="36">
        <f>MAX(D922:D945)</f>
        <v>25.615390000000001</v>
      </c>
      <c r="H48" s="36">
        <v>150</v>
      </c>
      <c r="I48" s="36"/>
    </row>
    <row r="49" spans="1:9" ht="15" x14ac:dyDescent="0.25">
      <c r="A49" s="44">
        <v>42888.66666666657</v>
      </c>
      <c r="B49" s="24">
        <v>135.05869999999999</v>
      </c>
      <c r="C49" s="35">
        <v>0.28721000000000002</v>
      </c>
      <c r="D49" s="36">
        <v>5.7429399999999999</v>
      </c>
      <c r="F49" s="45">
        <v>42926</v>
      </c>
      <c r="G49" s="36">
        <f>MAX(D946:D969)</f>
        <v>38.796100000000003</v>
      </c>
      <c r="H49" s="36">
        <v>150</v>
      </c>
      <c r="I49" s="36"/>
    </row>
    <row r="50" spans="1:9" ht="15" x14ac:dyDescent="0.25">
      <c r="A50" s="44">
        <v>42888.708333333234</v>
      </c>
      <c r="B50" s="24">
        <v>154.81209999999999</v>
      </c>
      <c r="C50" s="35">
        <v>0.41715999999999998</v>
      </c>
      <c r="D50" s="36">
        <v>8.1892200000000006</v>
      </c>
      <c r="F50" s="45">
        <v>42927</v>
      </c>
      <c r="G50" s="36">
        <f>MAX(D970:D993)</f>
        <v>24.445450000000001</v>
      </c>
      <c r="H50" s="36">
        <v>150</v>
      </c>
      <c r="I50" s="36"/>
    </row>
    <row r="51" spans="1:9" ht="15" x14ac:dyDescent="0.25">
      <c r="A51" s="44">
        <v>42888.749999999898</v>
      </c>
      <c r="B51" s="24">
        <v>171.5223</v>
      </c>
      <c r="C51" s="35">
        <v>0.36215999999999998</v>
      </c>
      <c r="D51" s="36">
        <v>10.64911</v>
      </c>
      <c r="F51" s="45">
        <v>42928</v>
      </c>
      <c r="G51" s="36">
        <f>MAX(D994:D1017)</f>
        <v>37.876220000000004</v>
      </c>
      <c r="H51" s="36">
        <v>150</v>
      </c>
      <c r="I51" s="36"/>
    </row>
    <row r="52" spans="1:9" ht="15" x14ac:dyDescent="0.25">
      <c r="A52" s="44">
        <v>42888.791666666562</v>
      </c>
      <c r="B52" s="24">
        <v>145.3021</v>
      </c>
      <c r="C52" s="35">
        <v>0.54039999999999999</v>
      </c>
      <c r="D52" s="36">
        <v>2.3127800000000001</v>
      </c>
      <c r="F52" s="45">
        <v>42929</v>
      </c>
      <c r="G52" s="36">
        <f>MAX(D1018:D1041)</f>
        <v>17.065470000000001</v>
      </c>
      <c r="H52" s="36">
        <v>150</v>
      </c>
      <c r="I52" s="36"/>
    </row>
    <row r="53" spans="1:9" ht="15" x14ac:dyDescent="0.25">
      <c r="A53" s="44">
        <v>42888.833333333227</v>
      </c>
      <c r="B53" s="24">
        <v>68.368160000000003</v>
      </c>
      <c r="C53" s="35">
        <v>0.21068000000000001</v>
      </c>
      <c r="D53" s="36">
        <v>7.5545</v>
      </c>
      <c r="F53" s="45">
        <v>42930</v>
      </c>
      <c r="G53" s="36">
        <f>MAX(D1042:D1065)</f>
        <v>29.72383</v>
      </c>
      <c r="H53" s="36">
        <v>150</v>
      </c>
      <c r="I53" s="36"/>
    </row>
    <row r="54" spans="1:9" ht="15" x14ac:dyDescent="0.25">
      <c r="A54" s="44">
        <v>42888.874999999891</v>
      </c>
      <c r="B54" s="24">
        <v>113.71080000000001</v>
      </c>
      <c r="C54" s="35">
        <v>0.33478999999999998</v>
      </c>
      <c r="D54" s="36" t="s">
        <v>189</v>
      </c>
      <c r="F54" s="45">
        <v>42931</v>
      </c>
      <c r="G54" s="36">
        <f>MAX(D1066:D1089)</f>
        <v>39.624200000000002</v>
      </c>
      <c r="H54" s="36">
        <v>150</v>
      </c>
      <c r="I54" s="36"/>
    </row>
    <row r="55" spans="1:9" ht="15" x14ac:dyDescent="0.25">
      <c r="A55" s="44">
        <v>42888.916666666555</v>
      </c>
      <c r="B55" s="24">
        <v>152.4727</v>
      </c>
      <c r="C55" s="35">
        <v>0.52856000000000003</v>
      </c>
      <c r="D55" s="36">
        <v>12.50745</v>
      </c>
      <c r="F55" s="45">
        <v>42932</v>
      </c>
      <c r="G55" s="36">
        <f>MAX(D1090:D1113)</f>
        <v>11.837160000000001</v>
      </c>
      <c r="H55" s="36">
        <v>150</v>
      </c>
      <c r="I55" s="36"/>
    </row>
    <row r="56" spans="1:9" ht="15" x14ac:dyDescent="0.25">
      <c r="A56" s="44">
        <v>42888.958333333219</v>
      </c>
      <c r="B56" s="24">
        <v>210.768</v>
      </c>
      <c r="C56" s="35">
        <v>2.4376099999999998</v>
      </c>
      <c r="D56" s="36">
        <v>0.60082999999999998</v>
      </c>
      <c r="F56" s="45">
        <v>42933</v>
      </c>
      <c r="G56" s="36">
        <f>MAX(D1114:D1137)</f>
        <v>42.872070000000001</v>
      </c>
      <c r="H56" s="36">
        <v>150</v>
      </c>
      <c r="I56" s="36"/>
    </row>
    <row r="57" spans="1:9" ht="15" x14ac:dyDescent="0.25">
      <c r="A57" s="44">
        <v>42888.999999999884</v>
      </c>
      <c r="B57" s="24">
        <v>135.47749999999999</v>
      </c>
      <c r="C57" s="35">
        <v>0.52324999999999999</v>
      </c>
      <c r="D57" s="36">
        <v>5.2591700000000001</v>
      </c>
      <c r="F57" s="45">
        <v>42934</v>
      </c>
      <c r="G57" s="36">
        <f>MAX(D1138:D1161)</f>
        <v>71.203770000000006</v>
      </c>
      <c r="H57" s="36">
        <v>150</v>
      </c>
      <c r="I57" s="36"/>
    </row>
    <row r="58" spans="1:9" ht="15" x14ac:dyDescent="0.25">
      <c r="A58" s="44">
        <v>42889.041666666548</v>
      </c>
      <c r="B58" s="24">
        <v>96.035820000000001</v>
      </c>
      <c r="C58" s="35">
        <v>0.96789999999999998</v>
      </c>
      <c r="D58" s="36">
        <v>13.506779999999999</v>
      </c>
      <c r="F58" s="45">
        <v>42935</v>
      </c>
      <c r="G58" s="36">
        <f>MAX(D1162:D1185)</f>
        <v>30.194780000000002</v>
      </c>
      <c r="H58" s="36">
        <v>150</v>
      </c>
      <c r="I58" s="36"/>
    </row>
    <row r="59" spans="1:9" ht="15" x14ac:dyDescent="0.25">
      <c r="A59" s="44">
        <v>42889.083333333212</v>
      </c>
      <c r="B59" s="24">
        <v>34.133960000000002</v>
      </c>
      <c r="C59" s="35">
        <v>0.25498999999999999</v>
      </c>
      <c r="D59" s="36">
        <v>2.87541</v>
      </c>
      <c r="F59" s="45">
        <v>42936</v>
      </c>
      <c r="G59" s="36">
        <f>MAX(D1186:D1209)</f>
        <v>19.544329999999999</v>
      </c>
      <c r="H59" s="36">
        <v>150</v>
      </c>
      <c r="I59" s="36"/>
    </row>
    <row r="60" spans="1:9" ht="15" x14ac:dyDescent="0.25">
      <c r="A60" s="44">
        <v>42889.124999999876</v>
      </c>
      <c r="B60" s="24">
        <v>71.767970000000005</v>
      </c>
      <c r="C60" s="35">
        <v>0.30648999999999998</v>
      </c>
      <c r="D60" s="36">
        <v>3.18133</v>
      </c>
      <c r="F60" s="45">
        <v>42937</v>
      </c>
      <c r="G60" s="36">
        <f>MAX(D1210:D1233)</f>
        <v>23.71922</v>
      </c>
      <c r="H60" s="36">
        <v>150</v>
      </c>
      <c r="I60" s="36"/>
    </row>
    <row r="61" spans="1:9" ht="15" x14ac:dyDescent="0.25">
      <c r="A61" s="44">
        <v>42889.166666666541</v>
      </c>
      <c r="B61" s="24">
        <v>158.0829</v>
      </c>
      <c r="C61" s="35">
        <v>0.56435999999999997</v>
      </c>
      <c r="D61" s="36">
        <v>2.7175500000000001</v>
      </c>
      <c r="F61" s="45">
        <v>42938</v>
      </c>
      <c r="G61" s="36">
        <f>MAX(D1234:D1257)</f>
        <v>35.568890000000003</v>
      </c>
      <c r="H61" s="36">
        <v>150</v>
      </c>
      <c r="I61" s="36"/>
    </row>
    <row r="62" spans="1:9" ht="15" x14ac:dyDescent="0.25">
      <c r="A62" s="44">
        <v>42889.208333333205</v>
      </c>
      <c r="B62" s="24">
        <v>198.19919999999999</v>
      </c>
      <c r="C62" s="35">
        <v>0.85990999999999995</v>
      </c>
      <c r="D62" s="36">
        <v>0.31557000000000002</v>
      </c>
      <c r="F62" s="45">
        <v>42939</v>
      </c>
      <c r="G62" s="36">
        <f>MAX(D1258:D1281)</f>
        <v>19.47983</v>
      </c>
      <c r="H62" s="36">
        <v>150</v>
      </c>
      <c r="I62" s="36"/>
    </row>
    <row r="63" spans="1:9" ht="15" x14ac:dyDescent="0.25">
      <c r="A63" s="44">
        <v>42889.249999999869</v>
      </c>
      <c r="B63" s="24">
        <v>170.12260000000001</v>
      </c>
      <c r="C63" s="35">
        <v>1.1269</v>
      </c>
      <c r="D63" s="36">
        <v>3.3006099999999998</v>
      </c>
      <c r="F63" s="45">
        <v>42940</v>
      </c>
      <c r="G63" s="36">
        <f>MAX(D1282:D1305)</f>
        <v>12.60877</v>
      </c>
      <c r="H63" s="36">
        <v>150</v>
      </c>
      <c r="I63" s="36"/>
    </row>
    <row r="64" spans="1:9" ht="15" x14ac:dyDescent="0.25">
      <c r="A64" s="44">
        <v>42889.291666666533</v>
      </c>
      <c r="B64" s="24">
        <v>165.6841</v>
      </c>
      <c r="C64" s="35">
        <v>1.12748</v>
      </c>
      <c r="D64" s="36">
        <v>0</v>
      </c>
      <c r="F64" s="45">
        <v>42941</v>
      </c>
      <c r="G64" s="36">
        <f>MAX(D1306:D1329)</f>
        <v>16.54027</v>
      </c>
      <c r="H64" s="36">
        <v>150</v>
      </c>
      <c r="I64" s="36"/>
    </row>
    <row r="65" spans="1:9" ht="15" x14ac:dyDescent="0.25">
      <c r="A65" s="44">
        <v>42889.333333333198</v>
      </c>
      <c r="B65" s="24">
        <v>177.83029999999999</v>
      </c>
      <c r="C65" s="35">
        <v>1.25502</v>
      </c>
      <c r="D65" s="36">
        <v>0.71818000000000004</v>
      </c>
      <c r="F65" s="45">
        <v>42942</v>
      </c>
      <c r="G65" s="36">
        <f>MAX(D1330:D1353)</f>
        <v>16.14293</v>
      </c>
      <c r="H65" s="36">
        <v>150</v>
      </c>
      <c r="I65" s="36"/>
    </row>
    <row r="66" spans="1:9" ht="15" x14ac:dyDescent="0.25">
      <c r="A66" s="44">
        <v>42889.374999999862</v>
      </c>
      <c r="B66" s="24">
        <v>208.53899999999999</v>
      </c>
      <c r="C66" s="35">
        <v>0.76870000000000005</v>
      </c>
      <c r="D66" s="36">
        <v>10.996169999999999</v>
      </c>
      <c r="F66" s="45">
        <v>42943</v>
      </c>
      <c r="G66" s="36">
        <f>MAX(D1354:D1377)</f>
        <v>16.958559999999999</v>
      </c>
      <c r="H66" s="36">
        <v>150</v>
      </c>
      <c r="I66" s="36"/>
    </row>
    <row r="67" spans="1:9" ht="15" x14ac:dyDescent="0.25">
      <c r="A67" s="44">
        <v>42889.416666666526</v>
      </c>
      <c r="B67" s="24">
        <v>181.99610000000001</v>
      </c>
      <c r="C67" s="35">
        <v>0.84350999999999998</v>
      </c>
      <c r="D67" s="36">
        <v>6.3880400000000002</v>
      </c>
      <c r="F67" s="45">
        <v>42944</v>
      </c>
      <c r="G67" s="36">
        <f>MAX(D1378:D1401)</f>
        <v>26.498830000000002</v>
      </c>
      <c r="H67" s="36">
        <v>150</v>
      </c>
      <c r="I67" s="36"/>
    </row>
    <row r="68" spans="1:9" ht="15" x14ac:dyDescent="0.25">
      <c r="A68" s="44">
        <v>42889.45833333319</v>
      </c>
      <c r="B68" s="24">
        <v>24.68385</v>
      </c>
      <c r="C68" s="35">
        <v>0.34569</v>
      </c>
      <c r="D68" s="36" t="s">
        <v>189</v>
      </c>
      <c r="F68" s="45">
        <v>42945</v>
      </c>
      <c r="G68" s="36">
        <f>MAX(D1402:D1425)</f>
        <v>15.838889999999999</v>
      </c>
      <c r="H68" s="36">
        <v>150</v>
      </c>
      <c r="I68" s="36"/>
    </row>
    <row r="69" spans="1:9" ht="15" x14ac:dyDescent="0.25">
      <c r="A69" s="44">
        <v>42889.499999999854</v>
      </c>
      <c r="B69" s="24">
        <v>207.34829999999999</v>
      </c>
      <c r="C69" s="35">
        <v>1.12209</v>
      </c>
      <c r="D69" s="36">
        <v>0.33451999999999998</v>
      </c>
      <c r="F69" s="45">
        <v>42946</v>
      </c>
      <c r="G69" s="36">
        <f>MAX(D1426:D1449)</f>
        <v>28.116610000000001</v>
      </c>
      <c r="H69" s="36">
        <v>150</v>
      </c>
      <c r="I69" s="36"/>
    </row>
    <row r="70" spans="1:9" ht="15" x14ac:dyDescent="0.25">
      <c r="A70" s="44">
        <v>42889.541666666519</v>
      </c>
      <c r="B70" s="24">
        <v>199.3817</v>
      </c>
      <c r="C70" s="35">
        <v>1.66459</v>
      </c>
      <c r="D70" s="36">
        <v>7.4474999999999998</v>
      </c>
      <c r="F70" s="45">
        <v>42947</v>
      </c>
      <c r="G70" s="36">
        <f>MAX(D1450:D1473)</f>
        <v>65.031899999999993</v>
      </c>
      <c r="H70" s="36">
        <v>150</v>
      </c>
      <c r="I70" s="36"/>
    </row>
    <row r="71" spans="1:9" ht="15" x14ac:dyDescent="0.25">
      <c r="A71" s="44">
        <v>42889.583333333183</v>
      </c>
      <c r="B71" s="24">
        <v>195.42269999999999</v>
      </c>
      <c r="C71" s="35">
        <v>2.41859</v>
      </c>
      <c r="D71" s="36">
        <v>9.7022499999999994</v>
      </c>
      <c r="F71" s="45">
        <v>42948</v>
      </c>
      <c r="G71" s="36">
        <f>MAX(D1474:D1497)</f>
        <v>89.756349999999998</v>
      </c>
      <c r="H71" s="36">
        <v>150</v>
      </c>
      <c r="I71" s="36"/>
    </row>
    <row r="72" spans="1:9" ht="15" x14ac:dyDescent="0.25">
      <c r="A72" s="44">
        <v>42889.624999999847</v>
      </c>
      <c r="B72" s="24">
        <v>192.62129999999999</v>
      </c>
      <c r="C72" s="35">
        <v>1.8799600000000001</v>
      </c>
      <c r="D72" s="36">
        <v>3.5360999999999998</v>
      </c>
      <c r="F72" s="45">
        <v>42949</v>
      </c>
      <c r="G72" s="36">
        <f>MAX(D1498:D1521)</f>
        <v>33.753270000000001</v>
      </c>
      <c r="H72" s="36">
        <v>150</v>
      </c>
      <c r="I72" s="36"/>
    </row>
    <row r="73" spans="1:9" ht="15" x14ac:dyDescent="0.25">
      <c r="A73" s="44">
        <v>42889.666666666511</v>
      </c>
      <c r="B73" s="24">
        <v>157.40350000000001</v>
      </c>
      <c r="C73" s="35">
        <v>0.99324999999999997</v>
      </c>
      <c r="D73" s="36">
        <v>7.2092000000000001</v>
      </c>
      <c r="F73" s="45">
        <v>42950</v>
      </c>
      <c r="G73" s="36">
        <f>MAX(D1522:D1545)</f>
        <v>31.616219999999998</v>
      </c>
      <c r="H73" s="36">
        <v>150</v>
      </c>
      <c r="I73" s="36"/>
    </row>
    <row r="74" spans="1:9" ht="15" x14ac:dyDescent="0.25">
      <c r="A74" s="44">
        <v>42889.708333333176</v>
      </c>
      <c r="B74" s="24">
        <v>61.484070000000003</v>
      </c>
      <c r="C74" s="35">
        <v>0.39490999999999998</v>
      </c>
      <c r="D74" s="36">
        <v>9.0914999999999999</v>
      </c>
      <c r="F74" s="45">
        <v>42951</v>
      </c>
      <c r="G74" s="36">
        <f>MAX(D1546:D1569)</f>
        <v>15.405720000000001</v>
      </c>
      <c r="H74" s="36">
        <v>150</v>
      </c>
      <c r="I74" s="36"/>
    </row>
    <row r="75" spans="1:9" ht="15" x14ac:dyDescent="0.25">
      <c r="A75" s="44">
        <v>42889.74999999984</v>
      </c>
      <c r="B75" s="24">
        <v>12.51172</v>
      </c>
      <c r="C75" s="35">
        <v>0.32232</v>
      </c>
      <c r="D75" s="36">
        <v>8.3415800000000004</v>
      </c>
      <c r="F75" s="45">
        <v>42952</v>
      </c>
      <c r="G75" s="36">
        <f>MAX(D1570:D1593)</f>
        <v>12.803929999999999</v>
      </c>
      <c r="H75" s="36">
        <v>150</v>
      </c>
      <c r="I75" s="36"/>
    </row>
    <row r="76" spans="1:9" ht="15" x14ac:dyDescent="0.25">
      <c r="A76" s="44">
        <v>42889.791666666504</v>
      </c>
      <c r="B76" s="24">
        <v>216.0479</v>
      </c>
      <c r="C76" s="35">
        <v>1.0872200000000001</v>
      </c>
      <c r="D76" s="36">
        <v>3.9263699999999999</v>
      </c>
      <c r="F76" s="45">
        <v>42953</v>
      </c>
      <c r="G76" s="36">
        <f>MAX(D1594:D1617)</f>
        <v>33.177390000000003</v>
      </c>
      <c r="H76" s="36">
        <v>150</v>
      </c>
      <c r="I76" s="36"/>
    </row>
    <row r="77" spans="1:9" ht="15" x14ac:dyDescent="0.25">
      <c r="A77" s="44">
        <v>42889.833333333168</v>
      </c>
      <c r="B77" s="24">
        <v>126.9171</v>
      </c>
      <c r="C77" s="35">
        <v>1.1916800000000001</v>
      </c>
      <c r="D77" s="36">
        <v>0.78634000000000004</v>
      </c>
      <c r="F77" s="45">
        <v>42954</v>
      </c>
      <c r="G77" s="36">
        <f>MAX(D1618:D1641)</f>
        <v>11.230169999999999</v>
      </c>
      <c r="H77" s="36">
        <v>150</v>
      </c>
      <c r="I77" s="36"/>
    </row>
    <row r="78" spans="1:9" ht="15" x14ac:dyDescent="0.25">
      <c r="A78" s="44">
        <v>42889.874999999833</v>
      </c>
      <c r="B78" s="24">
        <v>20.462610000000002</v>
      </c>
      <c r="C78" s="35">
        <v>0.42627999999999999</v>
      </c>
      <c r="D78" s="36">
        <v>10.68069</v>
      </c>
      <c r="F78" s="45">
        <v>42955</v>
      </c>
      <c r="G78" s="36">
        <f>MAX(D1642:D1665)</f>
        <v>16.4373</v>
      </c>
      <c r="H78" s="36">
        <v>150</v>
      </c>
      <c r="I78" s="36"/>
    </row>
    <row r="79" spans="1:9" ht="15" x14ac:dyDescent="0.25">
      <c r="A79" s="44">
        <v>42889.916666666497</v>
      </c>
      <c r="B79" s="24">
        <v>36.414250000000003</v>
      </c>
      <c r="C79" s="35">
        <v>0.42409999999999998</v>
      </c>
      <c r="D79" s="36">
        <v>1.6328400000000001</v>
      </c>
      <c r="F79" s="45">
        <v>42956</v>
      </c>
      <c r="G79" s="36">
        <f>MAX(D1666:D1689)</f>
        <v>15.70471</v>
      </c>
      <c r="H79" s="36">
        <v>150</v>
      </c>
      <c r="I79" s="36"/>
    </row>
    <row r="80" spans="1:9" ht="15" x14ac:dyDescent="0.25">
      <c r="A80" s="44">
        <v>42889.958333333161</v>
      </c>
      <c r="B80" s="24">
        <v>104.7063</v>
      </c>
      <c r="C80" s="35">
        <v>0.30858000000000002</v>
      </c>
      <c r="D80" s="36">
        <v>2.3674900000000001</v>
      </c>
      <c r="F80" s="45">
        <v>42957</v>
      </c>
      <c r="G80" s="36">
        <f>MAX(D1690:D1713)</f>
        <v>33.309199999999997</v>
      </c>
      <c r="H80" s="36">
        <v>150</v>
      </c>
      <c r="I80" s="36"/>
    </row>
    <row r="81" spans="1:9" ht="15" x14ac:dyDescent="0.25">
      <c r="A81" s="44">
        <v>42889.999999999825</v>
      </c>
      <c r="B81" s="24">
        <v>63.481960000000001</v>
      </c>
      <c r="C81" s="35">
        <v>0.57896999999999998</v>
      </c>
      <c r="D81" s="36">
        <v>3.19808</v>
      </c>
      <c r="F81" s="45">
        <v>42958</v>
      </c>
      <c r="G81" s="36">
        <f>MAX(D1714:D1737)</f>
        <v>22.35078</v>
      </c>
      <c r="H81" s="36">
        <v>150</v>
      </c>
      <c r="I81" s="36"/>
    </row>
    <row r="82" spans="1:9" ht="15" x14ac:dyDescent="0.25">
      <c r="A82" s="44">
        <v>42890.04166666649</v>
      </c>
      <c r="B82" s="24">
        <v>115.97410000000001</v>
      </c>
      <c r="C82" s="35">
        <v>0.34772999999999998</v>
      </c>
      <c r="D82" s="36">
        <v>2.8670499999999999</v>
      </c>
      <c r="F82" s="45">
        <v>42959</v>
      </c>
      <c r="G82" s="36">
        <f>MAX(D1738:D1761)</f>
        <v>54.293700000000001</v>
      </c>
      <c r="H82" s="36">
        <v>150</v>
      </c>
      <c r="I82" s="36"/>
    </row>
    <row r="83" spans="1:9" ht="15" x14ac:dyDescent="0.25">
      <c r="A83" s="44">
        <v>42890.083333333154</v>
      </c>
      <c r="B83" s="24">
        <v>89.943979999999996</v>
      </c>
      <c r="C83" s="35">
        <v>0.16536000000000001</v>
      </c>
      <c r="D83" s="36">
        <v>0.71718000000000004</v>
      </c>
      <c r="F83" s="45">
        <v>42960</v>
      </c>
      <c r="G83" s="36">
        <f>MAX(D1762:D1785)</f>
        <v>37.881950000000003</v>
      </c>
      <c r="H83" s="36">
        <v>150</v>
      </c>
      <c r="I83" s="36"/>
    </row>
    <row r="84" spans="1:9" ht="15" x14ac:dyDescent="0.25">
      <c r="A84" s="44">
        <v>42890.124999999818</v>
      </c>
      <c r="B84" s="24">
        <v>65.418139999999994</v>
      </c>
      <c r="C84" s="35">
        <v>0.38435999999999998</v>
      </c>
      <c r="D84" s="36">
        <v>0.53442000000000001</v>
      </c>
      <c r="F84" s="45">
        <v>42961</v>
      </c>
      <c r="G84" s="36">
        <f>MAX(D1786:D1809)</f>
        <v>19.164999999999999</v>
      </c>
      <c r="H84" s="36">
        <v>150</v>
      </c>
      <c r="I84" s="36"/>
    </row>
    <row r="85" spans="1:9" ht="15" x14ac:dyDescent="0.25">
      <c r="A85" s="44">
        <v>42890.166666666482</v>
      </c>
      <c r="B85" s="24">
        <v>90.090270000000004</v>
      </c>
      <c r="C85" s="35">
        <v>0.53529000000000004</v>
      </c>
      <c r="D85" s="36">
        <v>3.8889</v>
      </c>
      <c r="F85" s="45">
        <v>42962</v>
      </c>
      <c r="G85" s="36">
        <f>MAX(D1810:D1833)</f>
        <v>32.702719999999999</v>
      </c>
      <c r="H85" s="36">
        <v>150</v>
      </c>
      <c r="I85" s="36"/>
    </row>
    <row r="86" spans="1:9" ht="15" x14ac:dyDescent="0.25">
      <c r="A86" s="44">
        <v>42890.208333333147</v>
      </c>
      <c r="B86" s="24">
        <v>90.190579999999997</v>
      </c>
      <c r="C86" s="35">
        <v>0.39577000000000001</v>
      </c>
      <c r="D86" s="36" t="s">
        <v>189</v>
      </c>
      <c r="F86" s="45">
        <v>42963</v>
      </c>
      <c r="G86" s="36">
        <f>MAX(D1834:D1857)</f>
        <v>68.795779999999993</v>
      </c>
      <c r="H86" s="36">
        <v>150</v>
      </c>
      <c r="I86" s="36"/>
    </row>
    <row r="87" spans="1:9" ht="15" x14ac:dyDescent="0.25">
      <c r="A87" s="44">
        <v>42890.249999999811</v>
      </c>
      <c r="B87" s="24">
        <v>104.6019</v>
      </c>
      <c r="C87" s="35">
        <v>0.34559000000000001</v>
      </c>
      <c r="D87" s="36">
        <v>3.6651500000000001</v>
      </c>
      <c r="F87" s="45">
        <v>42964</v>
      </c>
      <c r="G87" s="36">
        <f>MAX(D1858:D1881)</f>
        <v>19.655670000000001</v>
      </c>
      <c r="H87" s="36">
        <v>150</v>
      </c>
      <c r="I87" s="36"/>
    </row>
    <row r="88" spans="1:9" ht="15" x14ac:dyDescent="0.25">
      <c r="A88" s="44">
        <v>42890.291666666475</v>
      </c>
      <c r="B88" s="24">
        <v>158.83019999999999</v>
      </c>
      <c r="C88" s="35">
        <v>0.30718000000000001</v>
      </c>
      <c r="D88" s="36">
        <v>5.28287</v>
      </c>
      <c r="F88" s="45">
        <v>42965</v>
      </c>
      <c r="G88" s="36">
        <f>MAX(D1882:D1905)</f>
        <v>19.917280000000002</v>
      </c>
      <c r="H88" s="36">
        <v>150</v>
      </c>
      <c r="I88" s="36"/>
    </row>
    <row r="89" spans="1:9" ht="15" x14ac:dyDescent="0.25">
      <c r="A89" s="44">
        <v>42890.333333333139</v>
      </c>
      <c r="B89" s="24">
        <v>98.252269999999996</v>
      </c>
      <c r="C89" s="35">
        <v>0.41419</v>
      </c>
      <c r="D89" s="36">
        <v>1.88123</v>
      </c>
      <c r="F89" s="45">
        <v>42966</v>
      </c>
      <c r="G89" s="36">
        <f>MAX(D1906:D1929)</f>
        <v>19.341329999999999</v>
      </c>
      <c r="H89" s="36">
        <v>150</v>
      </c>
      <c r="I89" s="36"/>
    </row>
    <row r="90" spans="1:9" ht="15" x14ac:dyDescent="0.25">
      <c r="A90" s="44">
        <v>42890.374999999804</v>
      </c>
      <c r="B90" s="24">
        <v>56.327959999999997</v>
      </c>
      <c r="C90" s="35">
        <v>0.35364000000000001</v>
      </c>
      <c r="F90" s="45">
        <v>42967</v>
      </c>
      <c r="G90" s="36">
        <f>MAX(D1930:D1953)</f>
        <v>18.41967</v>
      </c>
      <c r="H90" s="36">
        <v>150</v>
      </c>
      <c r="I90" s="36"/>
    </row>
    <row r="91" spans="1:9" ht="15" x14ac:dyDescent="0.25">
      <c r="A91" s="44">
        <v>42890.416666666468</v>
      </c>
      <c r="B91" s="24">
        <v>147.74760000000001</v>
      </c>
      <c r="C91" s="35">
        <v>0.47537000000000001</v>
      </c>
      <c r="F91" s="45">
        <v>42968</v>
      </c>
      <c r="G91" s="36">
        <f>MAX(D1954:D1977)</f>
        <v>37.870159999999998</v>
      </c>
      <c r="H91" s="36">
        <v>150</v>
      </c>
      <c r="I91" s="36"/>
    </row>
    <row r="92" spans="1:9" ht="15" x14ac:dyDescent="0.25">
      <c r="A92" s="44">
        <v>42890.458333333132</v>
      </c>
      <c r="B92" s="24">
        <v>142.14410000000001</v>
      </c>
      <c r="C92" s="35">
        <v>0.46604000000000001</v>
      </c>
      <c r="D92" s="36">
        <v>15.709149999999999</v>
      </c>
      <c r="F92" s="45">
        <v>42969</v>
      </c>
      <c r="G92" s="36">
        <f>MAX(D1978:D2001)</f>
        <v>20.304829999999999</v>
      </c>
      <c r="H92" s="36">
        <v>150</v>
      </c>
      <c r="I92" s="36"/>
    </row>
    <row r="93" spans="1:9" ht="15" x14ac:dyDescent="0.25">
      <c r="A93" s="44">
        <v>42890.499999999796</v>
      </c>
      <c r="B93" s="24">
        <v>209.3912</v>
      </c>
      <c r="C93" s="35">
        <v>1.8164199999999999</v>
      </c>
      <c r="D93" s="36">
        <v>35.657330000000002</v>
      </c>
      <c r="F93" s="45">
        <v>42970</v>
      </c>
      <c r="G93" s="36">
        <f>MAX(D2002:D2025)</f>
        <v>22.887499999999999</v>
      </c>
      <c r="H93" s="36">
        <v>150</v>
      </c>
      <c r="I93" s="36"/>
    </row>
    <row r="94" spans="1:9" ht="15" x14ac:dyDescent="0.25">
      <c r="A94" s="44">
        <v>42890.541666666461</v>
      </c>
      <c r="B94" s="24">
        <v>214.38820000000001</v>
      </c>
      <c r="C94" s="35">
        <v>2.91805</v>
      </c>
      <c r="D94" s="36">
        <v>23.418970000000002</v>
      </c>
      <c r="F94" s="45">
        <v>42971</v>
      </c>
      <c r="G94" s="36">
        <f>MAX(D2026:D2049)</f>
        <v>24.38494</v>
      </c>
      <c r="H94" s="36">
        <v>150</v>
      </c>
      <c r="I94" s="36"/>
    </row>
    <row r="95" spans="1:9" ht="15" x14ac:dyDescent="0.25">
      <c r="A95" s="44">
        <v>42890.583333333125</v>
      </c>
      <c r="B95" s="24">
        <v>241.52080000000001</v>
      </c>
      <c r="C95" s="35">
        <v>1.8886700000000001</v>
      </c>
      <c r="D95" s="36">
        <v>3.2122799999999998</v>
      </c>
      <c r="F95" s="45">
        <v>42972</v>
      </c>
      <c r="G95" s="36">
        <f>MAX(D2050:D2073)</f>
        <v>13.302060000000001</v>
      </c>
      <c r="H95" s="36">
        <v>150</v>
      </c>
      <c r="I95" s="36"/>
    </row>
    <row r="96" spans="1:9" ht="15" x14ac:dyDescent="0.25">
      <c r="A96" s="44">
        <v>42890.624999999789</v>
      </c>
      <c r="B96" s="24">
        <v>214.02809999999999</v>
      </c>
      <c r="C96" s="35">
        <v>2.14561</v>
      </c>
      <c r="D96" s="36">
        <v>20.807929999999999</v>
      </c>
      <c r="F96" s="45">
        <v>42973</v>
      </c>
      <c r="G96" s="36">
        <f>MAX(D2074:D2097)</f>
        <v>25.18356</v>
      </c>
      <c r="H96" s="36">
        <v>150</v>
      </c>
      <c r="I96" s="36"/>
    </row>
    <row r="97" spans="1:9" ht="15" x14ac:dyDescent="0.25">
      <c r="A97" s="44">
        <v>42890.666666666453</v>
      </c>
      <c r="B97" s="24">
        <v>230.82669999999999</v>
      </c>
      <c r="C97" s="35">
        <v>2.8003</v>
      </c>
      <c r="D97" s="36">
        <v>12.332140000000001</v>
      </c>
      <c r="F97" s="45">
        <v>42974</v>
      </c>
      <c r="G97" s="36">
        <f>MAX(D2098:D2121)</f>
        <v>18.03922</v>
      </c>
      <c r="H97" s="36">
        <v>150</v>
      </c>
      <c r="I97" s="36"/>
    </row>
    <row r="98" spans="1:9" ht="15" x14ac:dyDescent="0.25">
      <c r="A98" s="44">
        <v>42890.708333333117</v>
      </c>
      <c r="B98" s="24">
        <v>226.96780000000001</v>
      </c>
      <c r="C98" s="35">
        <v>2.8393700000000002</v>
      </c>
      <c r="D98" s="36">
        <v>4.2405600000000003</v>
      </c>
      <c r="F98" s="45">
        <v>42975</v>
      </c>
      <c r="G98" s="36">
        <f>MAX(D2122:D2145)</f>
        <v>17.128869999999999</v>
      </c>
      <c r="H98" s="36">
        <v>150</v>
      </c>
      <c r="I98" s="36"/>
    </row>
    <row r="99" spans="1:9" ht="15" x14ac:dyDescent="0.25">
      <c r="A99" s="44">
        <v>42890.749999999782</v>
      </c>
      <c r="B99" s="24">
        <v>272.34829999999999</v>
      </c>
      <c r="C99" s="35">
        <v>0.76393</v>
      </c>
      <c r="D99" s="36">
        <v>2.9995099999999999</v>
      </c>
      <c r="F99" s="45">
        <v>42976</v>
      </c>
      <c r="G99" s="36">
        <f>MAX(D2146:D2169)</f>
        <v>18.44089</v>
      </c>
      <c r="H99" s="36">
        <v>150</v>
      </c>
      <c r="I99" s="36"/>
    </row>
    <row r="100" spans="1:9" ht="15" x14ac:dyDescent="0.25">
      <c r="A100" s="44">
        <v>42890.791666666446</v>
      </c>
      <c r="B100" s="24">
        <v>323.82279999999997</v>
      </c>
      <c r="C100" s="35">
        <v>0.57754000000000005</v>
      </c>
      <c r="D100" s="36">
        <v>13.159610000000001</v>
      </c>
      <c r="F100" s="45">
        <v>42977</v>
      </c>
      <c r="G100" s="36">
        <f>MAX(D2170:D2193)</f>
        <v>20.44548</v>
      </c>
      <c r="H100" s="36">
        <v>150</v>
      </c>
      <c r="I100" s="36"/>
    </row>
    <row r="101" spans="1:9" ht="15" x14ac:dyDescent="0.25">
      <c r="A101" s="44">
        <v>42890.83333333311</v>
      </c>
      <c r="B101" s="24">
        <v>297.28449999999998</v>
      </c>
      <c r="C101" s="35">
        <v>0.42270999999999997</v>
      </c>
      <c r="D101" s="36">
        <v>22.992640000000002</v>
      </c>
      <c r="F101" s="45">
        <v>42978</v>
      </c>
      <c r="G101" s="36">
        <f>MAX(D2194:D2217)</f>
        <v>10.81536</v>
      </c>
      <c r="H101" s="36">
        <v>150</v>
      </c>
      <c r="I101" s="36"/>
    </row>
    <row r="102" spans="1:9" ht="15" x14ac:dyDescent="0.25">
      <c r="A102" s="44">
        <v>42890.874999999774</v>
      </c>
      <c r="B102" s="24">
        <v>264.48450000000003</v>
      </c>
      <c r="C102" s="35">
        <v>0.69967999999999997</v>
      </c>
      <c r="D102" s="36" t="s">
        <v>189</v>
      </c>
      <c r="F102" s="45">
        <v>42979</v>
      </c>
      <c r="G102" s="36">
        <f>MAX(D2218:D2241)</f>
        <v>23.489319999999999</v>
      </c>
      <c r="H102" s="36">
        <v>150</v>
      </c>
      <c r="I102" s="36"/>
    </row>
    <row r="103" spans="1:9" ht="15" x14ac:dyDescent="0.25">
      <c r="A103" s="44">
        <v>42890.916666666439</v>
      </c>
      <c r="B103" s="24">
        <v>172.91079999999999</v>
      </c>
      <c r="C103" s="35">
        <v>0.27409</v>
      </c>
      <c r="D103" s="36" t="s">
        <v>189</v>
      </c>
      <c r="F103" s="45">
        <v>42980</v>
      </c>
      <c r="G103" s="36">
        <f>MAX(D2242:D2265)</f>
        <v>10.78434</v>
      </c>
      <c r="H103" s="36">
        <v>150</v>
      </c>
      <c r="I103" s="36"/>
    </row>
    <row r="104" spans="1:9" ht="15" x14ac:dyDescent="0.25">
      <c r="A104" s="44">
        <v>42890.958333333103</v>
      </c>
      <c r="B104" s="24">
        <v>346.16329999999999</v>
      </c>
      <c r="C104" s="35">
        <v>0.45516000000000001</v>
      </c>
      <c r="D104" s="36">
        <v>2.3768199999999999</v>
      </c>
      <c r="F104" s="45">
        <v>42981</v>
      </c>
      <c r="G104" s="36">
        <f>MAX(D2266:D2289)</f>
        <v>15.89639</v>
      </c>
      <c r="H104" s="36">
        <v>150</v>
      </c>
      <c r="I104" s="36"/>
    </row>
    <row r="105" spans="1:9" ht="15" x14ac:dyDescent="0.25">
      <c r="A105" s="44">
        <v>42890.999999999767</v>
      </c>
      <c r="B105" s="24">
        <v>302.23930000000001</v>
      </c>
      <c r="C105" s="35">
        <v>0.40860000000000002</v>
      </c>
      <c r="D105" s="36">
        <v>0.12383</v>
      </c>
      <c r="F105" s="45">
        <v>42982</v>
      </c>
      <c r="G105" s="36">
        <f>MAX(D2290:D2313)</f>
        <v>23.208829999999999</v>
      </c>
      <c r="H105" s="36">
        <v>150</v>
      </c>
      <c r="I105" s="36"/>
    </row>
    <row r="106" spans="1:9" ht="15" x14ac:dyDescent="0.25">
      <c r="A106" s="44">
        <v>42891.041666666431</v>
      </c>
      <c r="B106" s="24">
        <v>321.7038</v>
      </c>
      <c r="C106" s="35">
        <v>0.35715000000000002</v>
      </c>
      <c r="D106" s="36">
        <v>5.84</v>
      </c>
      <c r="F106" s="45">
        <v>42983</v>
      </c>
      <c r="G106" s="36">
        <f>MAX(D2314:D2337)</f>
        <v>38.015279999999997</v>
      </c>
      <c r="H106" s="36">
        <v>150</v>
      </c>
      <c r="I106" s="36"/>
    </row>
    <row r="107" spans="1:9" ht="15" x14ac:dyDescent="0.25">
      <c r="A107" s="44">
        <v>42891.083333333096</v>
      </c>
      <c r="B107" s="24">
        <v>275.4341</v>
      </c>
      <c r="C107" s="35">
        <v>0.43430999999999997</v>
      </c>
      <c r="D107" s="36">
        <v>0.17895</v>
      </c>
      <c r="F107" s="45">
        <v>42984</v>
      </c>
      <c r="G107" s="36">
        <f>MAX(D2338:D2361)</f>
        <v>18.638559999999998</v>
      </c>
      <c r="H107" s="36">
        <v>150</v>
      </c>
      <c r="I107" s="36"/>
    </row>
    <row r="108" spans="1:9" ht="15" x14ac:dyDescent="0.25">
      <c r="A108" s="44">
        <v>42891.12499999976</v>
      </c>
      <c r="B108" s="24">
        <v>264.23700000000002</v>
      </c>
      <c r="C108" s="35">
        <v>0.51905999999999997</v>
      </c>
      <c r="D108" s="36" t="s">
        <v>189</v>
      </c>
      <c r="F108" s="45">
        <v>42985</v>
      </c>
      <c r="G108" s="36">
        <f>MAX(D2362:D2385)</f>
        <v>30.983219999999999</v>
      </c>
      <c r="H108" s="36">
        <v>150</v>
      </c>
      <c r="I108" s="36"/>
    </row>
    <row r="109" spans="1:9" ht="15" x14ac:dyDescent="0.25">
      <c r="A109" s="44">
        <v>42891.166666666424</v>
      </c>
      <c r="B109" s="24">
        <v>256.16919999999999</v>
      </c>
      <c r="C109" s="35">
        <v>0.59008000000000005</v>
      </c>
      <c r="D109" s="36" t="s">
        <v>189</v>
      </c>
      <c r="F109" s="45">
        <v>42986</v>
      </c>
      <c r="G109" s="36">
        <f>MAX(D2386:D2409)</f>
        <v>29.227399999999999</v>
      </c>
      <c r="H109" s="36">
        <v>150</v>
      </c>
      <c r="I109" s="36"/>
    </row>
    <row r="110" spans="1:9" ht="15" x14ac:dyDescent="0.25">
      <c r="A110" s="44">
        <v>42891.208333333088</v>
      </c>
      <c r="B110" s="24">
        <v>289.79199999999997</v>
      </c>
      <c r="C110" s="35">
        <v>0.35041</v>
      </c>
      <c r="D110" s="36" t="s">
        <v>189</v>
      </c>
      <c r="F110" s="45">
        <v>42987</v>
      </c>
      <c r="G110" s="36">
        <f>MAX(D2410:D2433)</f>
        <v>14.82644</v>
      </c>
      <c r="H110" s="36">
        <v>150</v>
      </c>
      <c r="I110" s="36"/>
    </row>
    <row r="111" spans="1:9" ht="15" x14ac:dyDescent="0.25">
      <c r="A111" s="44">
        <v>42891.249999999753</v>
      </c>
      <c r="B111" s="24">
        <v>268.04169999999999</v>
      </c>
      <c r="C111" s="35">
        <v>0.57160999999999995</v>
      </c>
      <c r="D111" s="36" t="s">
        <v>189</v>
      </c>
      <c r="F111" s="45">
        <v>42988</v>
      </c>
      <c r="G111" s="36">
        <f>MAX(D2434:D2457)</f>
        <v>22.90455</v>
      </c>
      <c r="H111" s="36">
        <v>150</v>
      </c>
      <c r="I111" s="36"/>
    </row>
    <row r="112" spans="1:9" ht="15" x14ac:dyDescent="0.25">
      <c r="A112" s="44">
        <v>42891.291666666417</v>
      </c>
      <c r="B112" s="24">
        <v>303.31529999999998</v>
      </c>
      <c r="C112" s="35">
        <v>0.33040999999999998</v>
      </c>
      <c r="D112" s="36">
        <v>5.7966699999999998</v>
      </c>
      <c r="F112" s="45">
        <v>42989</v>
      </c>
      <c r="G112" s="36">
        <f>MAX(D2458:D2481)</f>
        <v>19.373000000000001</v>
      </c>
      <c r="H112" s="36">
        <v>150</v>
      </c>
      <c r="I112" s="36"/>
    </row>
    <row r="113" spans="1:9" ht="15" x14ac:dyDescent="0.25">
      <c r="A113" s="44">
        <v>42891.333333333081</v>
      </c>
      <c r="B113" s="24">
        <v>277.92309999999998</v>
      </c>
      <c r="C113" s="35">
        <v>0.54305999999999999</v>
      </c>
      <c r="D113" s="36">
        <v>1.7981100000000001</v>
      </c>
      <c r="F113" s="45">
        <v>42990</v>
      </c>
      <c r="G113" s="36">
        <f>MAX(D2482:D2505)</f>
        <v>15.23799</v>
      </c>
      <c r="H113" s="36">
        <v>150</v>
      </c>
      <c r="I113" s="36"/>
    </row>
    <row r="114" spans="1:9" ht="15" x14ac:dyDescent="0.25">
      <c r="A114" s="44">
        <v>42891.374999999745</v>
      </c>
      <c r="B114" s="24">
        <v>225.6746</v>
      </c>
      <c r="C114" s="35">
        <v>0.64261000000000001</v>
      </c>
      <c r="D114" s="36" t="s">
        <v>189</v>
      </c>
      <c r="F114" s="45">
        <v>42991</v>
      </c>
      <c r="G114" s="36">
        <f>MAX(D2506:D2529)</f>
        <v>33.955390000000001</v>
      </c>
      <c r="H114" s="36">
        <v>150</v>
      </c>
      <c r="I114" s="36"/>
    </row>
    <row r="115" spans="1:9" ht="15" x14ac:dyDescent="0.25">
      <c r="A115" s="44">
        <v>42891.41666666641</v>
      </c>
      <c r="B115" s="24">
        <v>65.656620000000004</v>
      </c>
      <c r="C115" s="35">
        <v>0.31489</v>
      </c>
      <c r="D115" s="36">
        <v>2.0732300000000001</v>
      </c>
      <c r="F115" s="45">
        <v>42992</v>
      </c>
      <c r="G115" s="36">
        <f>MAX(D2530:D2553)</f>
        <v>41.089680000000001</v>
      </c>
      <c r="H115" s="36">
        <v>150</v>
      </c>
      <c r="I115" s="36"/>
    </row>
    <row r="116" spans="1:9" ht="15" x14ac:dyDescent="0.25">
      <c r="A116" s="44">
        <v>42891.458333333074</v>
      </c>
      <c r="B116" s="24">
        <v>174.71510000000001</v>
      </c>
      <c r="C116" s="35">
        <v>0.39566000000000001</v>
      </c>
      <c r="D116" s="36">
        <v>3.9591699999999999</v>
      </c>
      <c r="F116" s="45">
        <v>42993</v>
      </c>
      <c r="G116" s="36">
        <f>MAX(D2554:D2577)</f>
        <v>19.151499999999999</v>
      </c>
      <c r="H116" s="36">
        <v>150</v>
      </c>
      <c r="I116" s="36"/>
    </row>
    <row r="117" spans="1:9" ht="15" x14ac:dyDescent="0.25">
      <c r="A117" s="44">
        <v>42891.499999999738</v>
      </c>
      <c r="B117" s="24">
        <v>37.678100000000001</v>
      </c>
      <c r="C117" s="35">
        <v>0.45330999999999999</v>
      </c>
      <c r="D117" s="36">
        <v>17.453720000000001</v>
      </c>
      <c r="F117" s="45">
        <v>42994</v>
      </c>
      <c r="G117" s="36">
        <f>MAX(D2578:D2601)</f>
        <v>52.31711</v>
      </c>
      <c r="H117" s="36">
        <v>150</v>
      </c>
      <c r="I117" s="36"/>
    </row>
    <row r="118" spans="1:9" ht="15" x14ac:dyDescent="0.25">
      <c r="A118" s="44">
        <v>42891.541666666402</v>
      </c>
      <c r="B118" s="24">
        <v>9.9912200000000002</v>
      </c>
      <c r="C118" s="35">
        <v>0.74782999999999999</v>
      </c>
      <c r="D118" s="36">
        <v>20.811050000000002</v>
      </c>
      <c r="F118" s="45">
        <v>42995</v>
      </c>
      <c r="G118" s="36">
        <f>MAX(D2602:D2625)</f>
        <v>45.395769999999999</v>
      </c>
      <c r="H118" s="36">
        <v>150</v>
      </c>
      <c r="I118" s="36"/>
    </row>
    <row r="119" spans="1:9" ht="15" x14ac:dyDescent="0.25">
      <c r="A119" s="44">
        <v>42891.583333333067</v>
      </c>
      <c r="B119" s="24">
        <v>269.0419</v>
      </c>
      <c r="C119" s="35">
        <v>1.80568</v>
      </c>
      <c r="D119" s="36">
        <v>20.142440000000001</v>
      </c>
      <c r="F119" s="45">
        <v>42996</v>
      </c>
      <c r="G119" s="36">
        <f>MAX(D2626:D2649)</f>
        <v>16.57987</v>
      </c>
      <c r="H119" s="36">
        <v>150</v>
      </c>
      <c r="I119" s="36"/>
    </row>
    <row r="120" spans="1:9" ht="15" x14ac:dyDescent="0.25">
      <c r="A120" s="44">
        <v>42891.624999999731</v>
      </c>
      <c r="B120" s="24">
        <v>231.86779999999999</v>
      </c>
      <c r="C120" s="35">
        <v>1.72414</v>
      </c>
      <c r="D120" s="36">
        <v>9.3084500000000006</v>
      </c>
      <c r="F120" s="45">
        <v>42997</v>
      </c>
      <c r="G120" s="36">
        <f>MAX(D2650:D2673)</f>
        <v>30.956219999999998</v>
      </c>
      <c r="H120" s="36">
        <v>150</v>
      </c>
      <c r="I120" s="36"/>
    </row>
    <row r="121" spans="1:9" ht="15" x14ac:dyDescent="0.25">
      <c r="A121" s="44">
        <v>42891.666666666395</v>
      </c>
      <c r="B121" s="24">
        <v>248.64689999999999</v>
      </c>
      <c r="C121" s="35">
        <v>1.5390299999999999</v>
      </c>
      <c r="D121" s="36">
        <v>4.9702000000000002</v>
      </c>
      <c r="F121" s="45">
        <v>42998</v>
      </c>
      <c r="G121" s="36">
        <f>MAX(D2674:D2697)</f>
        <v>39.609279999999998</v>
      </c>
      <c r="H121" s="36">
        <v>150</v>
      </c>
      <c r="I121" s="36"/>
    </row>
    <row r="122" spans="1:9" ht="15" x14ac:dyDescent="0.25">
      <c r="A122" s="44">
        <v>42891.708333333059</v>
      </c>
      <c r="B122" s="24">
        <v>271.44099999999997</v>
      </c>
      <c r="C122" s="35">
        <v>1.0775999999999999</v>
      </c>
      <c r="D122" s="36">
        <v>12.026450000000001</v>
      </c>
      <c r="F122" s="45">
        <v>42999</v>
      </c>
      <c r="G122" s="36">
        <f>MAX(D2698:D2721)</f>
        <v>25.142610000000001</v>
      </c>
      <c r="H122" s="36">
        <v>150</v>
      </c>
      <c r="I122" s="36"/>
    </row>
    <row r="123" spans="1:9" ht="15" x14ac:dyDescent="0.25">
      <c r="A123" s="44">
        <v>42891.749999999724</v>
      </c>
      <c r="B123" s="24">
        <v>302.27370000000002</v>
      </c>
      <c r="C123" s="35">
        <v>1.1330499999999999</v>
      </c>
      <c r="D123" s="36">
        <v>9.9275599999999997</v>
      </c>
      <c r="F123" s="45">
        <v>43000</v>
      </c>
      <c r="G123" s="36">
        <f>MAX(D2722:D2745)</f>
        <v>18.354939999999999</v>
      </c>
      <c r="H123" s="36">
        <v>150</v>
      </c>
      <c r="I123" s="36"/>
    </row>
    <row r="124" spans="1:9" ht="15" x14ac:dyDescent="0.25">
      <c r="A124" s="44">
        <v>42891.791666666388</v>
      </c>
      <c r="B124" s="24">
        <v>32.406460000000003</v>
      </c>
      <c r="C124" s="35">
        <v>0.39249000000000001</v>
      </c>
      <c r="D124" s="36">
        <v>0.54761000000000004</v>
      </c>
      <c r="F124" s="45">
        <v>43001</v>
      </c>
      <c r="G124" s="36">
        <f>MAX(D2746:D2769)</f>
        <v>20.008389999999999</v>
      </c>
      <c r="H124" s="36">
        <v>150</v>
      </c>
      <c r="I124" s="36"/>
    </row>
    <row r="125" spans="1:9" ht="15" x14ac:dyDescent="0.25">
      <c r="A125" s="44">
        <v>42891.833333333052</v>
      </c>
      <c r="B125" s="24">
        <v>72.877039999999994</v>
      </c>
      <c r="C125" s="35">
        <v>0.38643</v>
      </c>
      <c r="F125" s="45">
        <v>43002</v>
      </c>
      <c r="G125" s="36">
        <f>MAX(D2770:D2793)</f>
        <v>27.014330000000001</v>
      </c>
      <c r="H125" s="36">
        <v>150</v>
      </c>
      <c r="I125" s="36"/>
    </row>
    <row r="126" spans="1:9" ht="15" x14ac:dyDescent="0.25">
      <c r="A126" s="44">
        <v>42891.874999999716</v>
      </c>
      <c r="B126" s="24">
        <v>300.62090000000001</v>
      </c>
      <c r="C126" s="35">
        <v>1.0333300000000001</v>
      </c>
      <c r="F126" s="45">
        <v>43003</v>
      </c>
      <c r="G126" s="36">
        <f>MAX(D2794:D2817)</f>
        <v>87.349689999999995</v>
      </c>
      <c r="H126" s="36">
        <v>150</v>
      </c>
      <c r="I126" s="36"/>
    </row>
    <row r="127" spans="1:9" ht="15" x14ac:dyDescent="0.25">
      <c r="A127" s="44">
        <v>42891.91666666638</v>
      </c>
      <c r="B127" s="24">
        <v>318.88600000000002</v>
      </c>
      <c r="C127" s="35">
        <v>0.70125000000000004</v>
      </c>
      <c r="D127" s="36">
        <v>5.7248900000000003</v>
      </c>
      <c r="F127" s="45">
        <v>43004</v>
      </c>
      <c r="G127" s="36">
        <f>MAX(D2818:D2841)</f>
        <v>63.532550000000001</v>
      </c>
      <c r="H127" s="36">
        <v>150</v>
      </c>
      <c r="I127" s="36"/>
    </row>
    <row r="128" spans="1:9" ht="15" x14ac:dyDescent="0.25">
      <c r="A128" s="44">
        <v>42891.958333333045</v>
      </c>
      <c r="B128" s="24">
        <v>294.84339999999997</v>
      </c>
      <c r="C128" s="35">
        <v>0.94430000000000003</v>
      </c>
      <c r="D128" s="36">
        <v>3.4499999999999999E-3</v>
      </c>
      <c r="F128" s="45">
        <v>43005</v>
      </c>
      <c r="G128" s="36">
        <f>MAX(D2842:D2865)</f>
        <v>37.428469999999997</v>
      </c>
      <c r="H128" s="36">
        <v>150</v>
      </c>
      <c r="I128" s="36"/>
    </row>
    <row r="129" spans="1:9" ht="15" x14ac:dyDescent="0.25">
      <c r="A129" s="44">
        <v>42891.999999999709</v>
      </c>
      <c r="B129" s="24">
        <v>6.95648</v>
      </c>
      <c r="C129" s="35">
        <v>0.63283</v>
      </c>
      <c r="D129" s="36" t="s">
        <v>189</v>
      </c>
      <c r="F129" s="45">
        <v>43006</v>
      </c>
      <c r="G129" s="36">
        <f>MAX(D2866:D2889)</f>
        <v>56.785559999999997</v>
      </c>
      <c r="H129" s="36">
        <v>150</v>
      </c>
      <c r="I129" s="36"/>
    </row>
    <row r="130" spans="1:9" ht="15" x14ac:dyDescent="0.25">
      <c r="A130" s="44">
        <v>42892.041666666373</v>
      </c>
      <c r="B130" s="24">
        <v>10.467460000000001</v>
      </c>
      <c r="C130" s="35">
        <v>0.85753999999999997</v>
      </c>
      <c r="D130" s="36">
        <v>4.42767</v>
      </c>
      <c r="F130" s="45">
        <v>43007</v>
      </c>
      <c r="G130" s="36">
        <f>MAX(D2890:D2913)</f>
        <v>27.551670000000001</v>
      </c>
      <c r="H130" s="36">
        <v>150</v>
      </c>
      <c r="I130" s="36"/>
    </row>
    <row r="131" spans="1:9" ht="15" x14ac:dyDescent="0.25">
      <c r="A131" s="44">
        <v>42892.083333333037</v>
      </c>
      <c r="B131" s="24">
        <v>47.663939999999997</v>
      </c>
      <c r="C131" s="35">
        <v>0.43548999999999999</v>
      </c>
      <c r="D131" s="36">
        <v>3.1214400000000002</v>
      </c>
      <c r="F131" s="45">
        <v>43008</v>
      </c>
      <c r="G131" s="36">
        <f>MAX(D2914:D2937)</f>
        <v>15.344670000000001</v>
      </c>
      <c r="H131" s="36">
        <v>150</v>
      </c>
      <c r="I131" s="36"/>
    </row>
    <row r="132" spans="1:9" ht="15" x14ac:dyDescent="0.25">
      <c r="A132" s="44">
        <v>42892.124999999702</v>
      </c>
      <c r="B132" s="24">
        <v>267.71690000000001</v>
      </c>
      <c r="C132" s="35">
        <v>0.23594999999999999</v>
      </c>
      <c r="D132" s="36">
        <v>1.82033</v>
      </c>
      <c r="F132" s="45">
        <v>43009</v>
      </c>
      <c r="G132" s="36">
        <f>MAX(D2938:D2961)</f>
        <v>38.479329999999997</v>
      </c>
      <c r="H132" s="36">
        <v>150</v>
      </c>
      <c r="I132" s="36"/>
    </row>
    <row r="133" spans="1:9" ht="15" x14ac:dyDescent="0.25">
      <c r="A133" s="44">
        <v>42892.166666666366</v>
      </c>
      <c r="B133" s="24">
        <v>31.944330000000001</v>
      </c>
      <c r="C133" s="35">
        <v>0.40389999999999998</v>
      </c>
      <c r="D133" s="36">
        <v>5.0256699999999999</v>
      </c>
      <c r="F133" s="45">
        <v>43010</v>
      </c>
      <c r="G133" s="36">
        <f>MAX(D2962:D2985)</f>
        <v>32.764000000000003</v>
      </c>
      <c r="H133" s="36">
        <v>150</v>
      </c>
      <c r="I133" s="36"/>
    </row>
    <row r="134" spans="1:9" ht="15" x14ac:dyDescent="0.25">
      <c r="A134" s="44">
        <v>42892.20833333303</v>
      </c>
      <c r="B134" s="24">
        <v>296.20940000000002</v>
      </c>
      <c r="C134" s="35">
        <v>0.39340000000000003</v>
      </c>
      <c r="D134" s="36">
        <v>1.8757200000000001</v>
      </c>
      <c r="F134" s="45">
        <v>43011</v>
      </c>
      <c r="G134" s="36">
        <f>MAX(D2986:D3009)</f>
        <v>55.34639</v>
      </c>
      <c r="H134" s="36">
        <v>150</v>
      </c>
      <c r="I134" s="36"/>
    </row>
    <row r="135" spans="1:9" ht="15" x14ac:dyDescent="0.25">
      <c r="A135" s="44">
        <v>42892.249999999694</v>
      </c>
      <c r="B135" s="24">
        <v>8.6095299999999995</v>
      </c>
      <c r="C135" s="35">
        <v>0.42376999999999998</v>
      </c>
      <c r="D135" s="36">
        <v>2.21706</v>
      </c>
      <c r="F135" s="45">
        <v>43012</v>
      </c>
      <c r="G135" s="36">
        <f>MAX(D3010:D3033)</f>
        <v>83.067890000000006</v>
      </c>
      <c r="H135" s="36">
        <v>150</v>
      </c>
      <c r="I135" s="36"/>
    </row>
    <row r="136" spans="1:9" ht="15" x14ac:dyDescent="0.25">
      <c r="A136" s="44">
        <v>42892.291666666359</v>
      </c>
      <c r="B136" s="24">
        <v>315.4348</v>
      </c>
      <c r="C136" s="35">
        <v>0.71587000000000001</v>
      </c>
      <c r="D136" s="36" t="s">
        <v>189</v>
      </c>
      <c r="F136" s="45">
        <v>43013</v>
      </c>
      <c r="G136" s="36">
        <f>MAX(D3034:D3057)</f>
        <v>110.13209999999999</v>
      </c>
      <c r="H136" s="36">
        <v>150</v>
      </c>
      <c r="I136" s="36"/>
    </row>
    <row r="137" spans="1:9" ht="15" x14ac:dyDescent="0.25">
      <c r="A137" s="44">
        <v>42892.333333333023</v>
      </c>
      <c r="B137" s="24">
        <v>15.43451</v>
      </c>
      <c r="C137" s="35">
        <v>1.05562</v>
      </c>
      <c r="D137" s="36">
        <v>3.1116000000000001</v>
      </c>
      <c r="F137" s="45">
        <v>43014</v>
      </c>
      <c r="G137" s="36">
        <f>MAX(D3058:D3081)</f>
        <v>84.955060000000003</v>
      </c>
      <c r="H137" s="36">
        <v>150</v>
      </c>
      <c r="I137" s="36"/>
    </row>
    <row r="138" spans="1:9" ht="15" x14ac:dyDescent="0.25">
      <c r="A138" s="44">
        <v>42892.374999999687</v>
      </c>
      <c r="B138" s="24">
        <v>87.896460000000005</v>
      </c>
      <c r="C138" s="35">
        <v>0.41538000000000003</v>
      </c>
      <c r="F138" s="45">
        <v>43015</v>
      </c>
      <c r="G138" s="36">
        <f>MAX(D3082:D3105)</f>
        <v>61.710720000000002</v>
      </c>
      <c r="H138" s="36">
        <v>150</v>
      </c>
      <c r="I138" s="36"/>
    </row>
    <row r="139" spans="1:9" ht="15" x14ac:dyDescent="0.25">
      <c r="A139" s="44">
        <v>42892.416666666351</v>
      </c>
      <c r="B139" s="24">
        <v>83.863129999999998</v>
      </c>
      <c r="C139" s="35">
        <v>0.81183000000000005</v>
      </c>
      <c r="F139" s="45">
        <v>43016</v>
      </c>
      <c r="G139" s="36">
        <f>MAX(D3106:D3129)</f>
        <v>18.470610000000001</v>
      </c>
      <c r="H139" s="36">
        <v>150</v>
      </c>
      <c r="I139" s="36"/>
    </row>
    <row r="140" spans="1:9" ht="15" x14ac:dyDescent="0.25">
      <c r="A140" s="44">
        <v>42892.458333333016</v>
      </c>
      <c r="B140" s="24">
        <v>355.84899999999999</v>
      </c>
      <c r="C140" s="35">
        <v>0.65615000000000001</v>
      </c>
      <c r="D140" s="36">
        <v>12.66883</v>
      </c>
      <c r="F140" s="45">
        <v>43017</v>
      </c>
      <c r="G140" s="36">
        <f>MAX(D3130:D3153)</f>
        <v>19.743220000000001</v>
      </c>
      <c r="H140" s="36">
        <v>150</v>
      </c>
      <c r="I140" s="36"/>
    </row>
    <row r="141" spans="1:9" ht="15" x14ac:dyDescent="0.25">
      <c r="A141" s="44">
        <v>42892.49999999968</v>
      </c>
      <c r="B141" s="24">
        <v>329.84750000000003</v>
      </c>
      <c r="C141" s="35">
        <v>2.0874299999999999</v>
      </c>
      <c r="D141" s="36">
        <v>24.156279999999999</v>
      </c>
      <c r="F141" s="45">
        <v>43018</v>
      </c>
      <c r="G141" s="36">
        <f>MAX(D3154:D3177)</f>
        <v>16.00122</v>
      </c>
      <c r="H141" s="36">
        <v>150</v>
      </c>
      <c r="I141" s="36"/>
    </row>
    <row r="142" spans="1:9" ht="15" x14ac:dyDescent="0.25">
      <c r="A142" s="44">
        <v>42892.541666666344</v>
      </c>
      <c r="B142" s="24">
        <v>291.64330000000001</v>
      </c>
      <c r="C142" s="35">
        <v>2.2735099999999999</v>
      </c>
      <c r="D142" s="36">
        <v>19.427109999999999</v>
      </c>
      <c r="F142" s="45">
        <v>43019</v>
      </c>
      <c r="G142" s="36">
        <f>MAX(D3178:D3201)</f>
        <v>44.840060000000001</v>
      </c>
      <c r="H142" s="36">
        <v>150</v>
      </c>
      <c r="I142" s="36"/>
    </row>
    <row r="143" spans="1:9" ht="15" x14ac:dyDescent="0.25">
      <c r="A143" s="44">
        <v>42892.583333333008</v>
      </c>
      <c r="B143" s="24">
        <v>282.41359999999997</v>
      </c>
      <c r="C143" s="35">
        <v>2.9897100000000001</v>
      </c>
      <c r="D143" s="36">
        <v>4.4496099999999998</v>
      </c>
      <c r="F143" s="45">
        <v>43020</v>
      </c>
      <c r="G143" s="36">
        <f>MAX(D3202:D3225)</f>
        <v>93.145210000000006</v>
      </c>
      <c r="H143" s="36">
        <v>150</v>
      </c>
      <c r="I143" s="36"/>
    </row>
    <row r="144" spans="1:9" ht="15" x14ac:dyDescent="0.25">
      <c r="A144" s="44">
        <v>42892.624999999673</v>
      </c>
      <c r="B144" s="24">
        <v>271.26060000000001</v>
      </c>
      <c r="C144" s="35">
        <v>3.76172</v>
      </c>
      <c r="D144" s="36">
        <v>11.73911</v>
      </c>
      <c r="F144" s="45">
        <v>43021</v>
      </c>
      <c r="G144" s="36">
        <f>MAX(D3226:D3249)</f>
        <v>145.7775</v>
      </c>
      <c r="H144" s="36">
        <v>150</v>
      </c>
      <c r="I144" s="36"/>
    </row>
    <row r="145" spans="1:9" ht="15" x14ac:dyDescent="0.25">
      <c r="A145" s="44">
        <v>42892.666666666337</v>
      </c>
      <c r="B145" s="24">
        <v>288.7697</v>
      </c>
      <c r="C145" s="35">
        <v>3.3297400000000001</v>
      </c>
      <c r="D145" s="36">
        <v>12.376010000000001</v>
      </c>
      <c r="F145" s="45">
        <v>43022</v>
      </c>
      <c r="G145" s="36">
        <f>MAX(D3250:D3273)</f>
        <v>15.46143</v>
      </c>
      <c r="H145" s="36">
        <v>150</v>
      </c>
      <c r="I145" s="36"/>
    </row>
    <row r="146" spans="1:9" ht="15" x14ac:dyDescent="0.25">
      <c r="A146" s="44">
        <v>42892.708333333001</v>
      </c>
      <c r="B146" s="24">
        <v>296.02390000000003</v>
      </c>
      <c r="C146" s="35">
        <v>1.6905600000000001</v>
      </c>
      <c r="D146" s="36">
        <v>23.40917</v>
      </c>
      <c r="F146" s="45">
        <v>43023</v>
      </c>
      <c r="G146" s="36">
        <f>MAX(D3274:D3297)</f>
        <v>23.60736</v>
      </c>
      <c r="H146" s="36">
        <v>150</v>
      </c>
      <c r="I146" s="36"/>
    </row>
    <row r="147" spans="1:9" ht="15" x14ac:dyDescent="0.25">
      <c r="A147" s="44">
        <v>42892.749999999665</v>
      </c>
      <c r="B147" s="24">
        <v>350.89429999999999</v>
      </c>
      <c r="C147" s="35">
        <v>0.24879000000000001</v>
      </c>
      <c r="D147" s="36">
        <v>19.278670000000002</v>
      </c>
      <c r="F147" s="45">
        <v>43024</v>
      </c>
      <c r="G147" s="36">
        <f>MAX(D3298:D3321)</f>
        <v>68.278720000000007</v>
      </c>
      <c r="H147" s="36">
        <v>150</v>
      </c>
      <c r="I147" s="36"/>
    </row>
    <row r="148" spans="1:9" ht="15" x14ac:dyDescent="0.25">
      <c r="A148" s="44">
        <v>42892.79166666633</v>
      </c>
      <c r="B148" s="24">
        <v>222.32159999999999</v>
      </c>
      <c r="C148" s="35">
        <v>0.33304</v>
      </c>
      <c r="D148" s="36">
        <v>4.5464599999999997</v>
      </c>
      <c r="F148" s="45">
        <v>43025</v>
      </c>
      <c r="G148" s="36">
        <f>MAX(D3322:D3345)</f>
        <v>75.448859999999996</v>
      </c>
      <c r="H148" s="36">
        <v>150</v>
      </c>
      <c r="I148" s="36"/>
    </row>
    <row r="149" spans="1:9" ht="15" x14ac:dyDescent="0.25">
      <c r="A149" s="44">
        <v>42892.833333332994</v>
      </c>
      <c r="B149" s="24">
        <v>241.9896</v>
      </c>
      <c r="C149" s="35">
        <v>0.42460999999999999</v>
      </c>
      <c r="D149" s="36">
        <v>3.2011400000000001</v>
      </c>
      <c r="F149" s="45">
        <v>43026</v>
      </c>
      <c r="G149" s="36">
        <f>MAX(D3346:D3369)</f>
        <v>88.912559999999999</v>
      </c>
      <c r="H149" s="36">
        <v>150</v>
      </c>
      <c r="I149" s="36"/>
    </row>
    <row r="150" spans="1:9" ht="15" x14ac:dyDescent="0.25">
      <c r="A150" s="44">
        <v>42892.874999999658</v>
      </c>
      <c r="B150" s="24">
        <v>247.81460000000001</v>
      </c>
      <c r="C150" s="35">
        <v>0.29596</v>
      </c>
      <c r="F150" s="45">
        <v>43027</v>
      </c>
      <c r="G150" s="36">
        <f>MAX(D3370:D3393)</f>
        <v>145.26589999999999</v>
      </c>
      <c r="H150" s="36">
        <v>150</v>
      </c>
      <c r="I150" s="36"/>
    </row>
    <row r="151" spans="1:9" ht="15" x14ac:dyDescent="0.25">
      <c r="A151" s="44">
        <v>42892.916666666322</v>
      </c>
      <c r="B151" s="24">
        <v>355.95429999999999</v>
      </c>
      <c r="C151" s="35">
        <v>0.43635000000000002</v>
      </c>
      <c r="D151" s="36" t="s">
        <v>189</v>
      </c>
      <c r="F151" s="45">
        <v>43028</v>
      </c>
      <c r="G151" s="36">
        <f>MAX(D3394:D3417)</f>
        <v>147.7028</v>
      </c>
      <c r="H151" s="36">
        <v>150</v>
      </c>
      <c r="I151" s="36"/>
    </row>
    <row r="152" spans="1:9" ht="15" x14ac:dyDescent="0.25">
      <c r="A152" s="44">
        <v>42892.958333332987</v>
      </c>
      <c r="B152" s="24">
        <v>308.01909999999998</v>
      </c>
      <c r="C152" s="35">
        <v>0.85275999999999996</v>
      </c>
      <c r="F152" s="45">
        <v>43029</v>
      </c>
      <c r="G152" s="36">
        <f>MAX(D3418:D3441)</f>
        <v>54.60557</v>
      </c>
      <c r="H152" s="36">
        <v>150</v>
      </c>
      <c r="I152" s="36"/>
    </row>
    <row r="153" spans="1:9" ht="15" x14ac:dyDescent="0.25">
      <c r="A153" s="44">
        <v>42892.999999999651</v>
      </c>
      <c r="B153" s="24">
        <v>256.31240000000003</v>
      </c>
      <c r="C153" s="35">
        <v>0.68452000000000002</v>
      </c>
      <c r="D153" s="36" t="s">
        <v>189</v>
      </c>
      <c r="F153" s="45">
        <v>43030</v>
      </c>
      <c r="G153" s="36">
        <f>MAX(D3442:D3465)</f>
        <v>54.50891</v>
      </c>
      <c r="H153" s="36">
        <v>150</v>
      </c>
      <c r="I153" s="36"/>
    </row>
    <row r="154" spans="1:9" ht="15" x14ac:dyDescent="0.25">
      <c r="A154" s="44">
        <v>42893.041666666315</v>
      </c>
      <c r="B154" s="24">
        <v>272.99200000000002</v>
      </c>
      <c r="C154" s="35">
        <v>1.64093</v>
      </c>
      <c r="D154" s="36">
        <v>6.09213</v>
      </c>
      <c r="F154" s="45">
        <v>43031</v>
      </c>
      <c r="G154" s="36">
        <f>MAX(D3466:D3489)</f>
        <v>11.02445</v>
      </c>
      <c r="H154" s="36">
        <v>150</v>
      </c>
      <c r="I154" s="36"/>
    </row>
    <row r="155" spans="1:9" ht="15" x14ac:dyDescent="0.25">
      <c r="A155" s="44">
        <v>42893.083333332979</v>
      </c>
      <c r="B155" s="24">
        <v>268.48340000000002</v>
      </c>
      <c r="C155" s="35">
        <v>1.71275</v>
      </c>
      <c r="D155" s="36">
        <v>3.4721099999999998</v>
      </c>
      <c r="F155" s="45">
        <v>43032</v>
      </c>
      <c r="G155" s="36">
        <f>MAX(D3490:D3513)</f>
        <v>35.768389999999997</v>
      </c>
      <c r="H155" s="36">
        <v>150</v>
      </c>
      <c r="I155" s="36"/>
    </row>
    <row r="156" spans="1:9" ht="15" x14ac:dyDescent="0.25">
      <c r="A156" s="44">
        <v>42893.124999999643</v>
      </c>
      <c r="B156" s="24">
        <v>276.11059999999998</v>
      </c>
      <c r="C156" s="35">
        <v>1.72353</v>
      </c>
      <c r="D156" s="36">
        <v>0.73362000000000005</v>
      </c>
      <c r="F156" s="45">
        <v>43033</v>
      </c>
      <c r="G156" s="36">
        <f>MAX(D3514:D3537)</f>
        <v>64.688019999999995</v>
      </c>
      <c r="H156" s="36">
        <v>150</v>
      </c>
      <c r="I156" s="36"/>
    </row>
    <row r="157" spans="1:9" ht="15" x14ac:dyDescent="0.25">
      <c r="A157" s="44">
        <v>42893.166666666308</v>
      </c>
      <c r="B157" s="24">
        <v>266.7276</v>
      </c>
      <c r="C157" s="35">
        <v>1.6335299999999999</v>
      </c>
      <c r="D157" s="36">
        <v>6.96333</v>
      </c>
      <c r="F157" s="45">
        <v>43034</v>
      </c>
      <c r="G157" s="51">
        <f>MAX(D3538:D3561)</f>
        <v>286.78059999999999</v>
      </c>
      <c r="H157" s="36">
        <v>150</v>
      </c>
      <c r="I157" s="36"/>
    </row>
    <row r="158" spans="1:9" ht="15" x14ac:dyDescent="0.25">
      <c r="A158" s="44">
        <v>42893.208333332972</v>
      </c>
      <c r="B158" s="24">
        <v>106.22790000000001</v>
      </c>
      <c r="C158" s="35">
        <v>0.39156000000000002</v>
      </c>
      <c r="D158" s="36">
        <v>2.7526700000000002</v>
      </c>
      <c r="F158" s="45">
        <v>43035</v>
      </c>
      <c r="G158" s="36">
        <f>MAX(D3562:D3585)</f>
        <v>152.62620000000001</v>
      </c>
      <c r="H158" s="36">
        <v>150</v>
      </c>
      <c r="I158" s="36"/>
    </row>
    <row r="159" spans="1:9" ht="15" x14ac:dyDescent="0.25">
      <c r="A159" s="44">
        <v>42893.249999999636</v>
      </c>
      <c r="B159" s="24">
        <v>312.43150000000003</v>
      </c>
      <c r="C159" s="35">
        <v>0.60755999999999999</v>
      </c>
      <c r="D159" s="36">
        <v>5.76633</v>
      </c>
      <c r="F159" s="45">
        <v>43036</v>
      </c>
      <c r="G159" s="36">
        <f>MAX(D3586:D3609)</f>
        <v>37.228560000000002</v>
      </c>
      <c r="H159" s="36">
        <v>150</v>
      </c>
      <c r="I159" s="36"/>
    </row>
    <row r="160" spans="1:9" ht="15" x14ac:dyDescent="0.25">
      <c r="A160" s="44">
        <v>42893.2916666663</v>
      </c>
      <c r="B160" s="24">
        <v>273.1302</v>
      </c>
      <c r="C160" s="35">
        <v>0.48830000000000001</v>
      </c>
      <c r="D160" s="36">
        <v>9.6210599999999999</v>
      </c>
      <c r="F160" s="45">
        <v>43037</v>
      </c>
      <c r="G160" s="36">
        <f>MAX(D3610:D3633)</f>
        <v>71.878659999999996</v>
      </c>
      <c r="H160" s="36">
        <v>150</v>
      </c>
      <c r="I160" s="36"/>
    </row>
    <row r="161" spans="1:9" ht="15" x14ac:dyDescent="0.25">
      <c r="A161" s="44">
        <v>42893.333333332965</v>
      </c>
      <c r="B161" s="24">
        <v>307.29730000000001</v>
      </c>
      <c r="C161" s="35">
        <v>0.44194</v>
      </c>
      <c r="D161" s="36">
        <v>7.6956699999999998</v>
      </c>
      <c r="F161" s="45">
        <v>43038</v>
      </c>
      <c r="G161" s="51">
        <f>MAX(D3634:D3657)</f>
        <v>454.36110000000002</v>
      </c>
      <c r="H161" s="36">
        <v>150</v>
      </c>
      <c r="I161" s="36"/>
    </row>
    <row r="162" spans="1:9" ht="15" x14ac:dyDescent="0.25">
      <c r="A162" s="44">
        <v>42893.374999999629</v>
      </c>
      <c r="B162" s="24">
        <v>341.15350000000001</v>
      </c>
      <c r="C162" s="35">
        <v>1.83405</v>
      </c>
      <c r="F162" s="45">
        <v>43039</v>
      </c>
      <c r="G162" s="36">
        <f>MAX(D3658:D3681)</f>
        <v>22.083929999999999</v>
      </c>
      <c r="H162" s="36">
        <v>150</v>
      </c>
      <c r="I162" s="36"/>
    </row>
    <row r="163" spans="1:9" ht="15" x14ac:dyDescent="0.25">
      <c r="A163" s="44">
        <v>42893.416666666293</v>
      </c>
      <c r="B163" s="24">
        <v>271.32850000000002</v>
      </c>
      <c r="C163" s="35">
        <v>2.0137999999999998</v>
      </c>
      <c r="F163" s="45">
        <v>43040</v>
      </c>
      <c r="G163" s="36">
        <f>MAX(D3682:D3705)</f>
        <v>18.651060000000001</v>
      </c>
      <c r="H163" s="36">
        <v>150</v>
      </c>
      <c r="I163" s="36"/>
    </row>
    <row r="164" spans="1:9" ht="15" x14ac:dyDescent="0.25">
      <c r="A164" s="44">
        <v>42893.458333332957</v>
      </c>
      <c r="B164" s="24">
        <v>262.90589999999997</v>
      </c>
      <c r="C164" s="35">
        <v>2.3574600000000001</v>
      </c>
      <c r="D164" s="36">
        <v>16.795390000000001</v>
      </c>
      <c r="F164" s="45">
        <v>43041</v>
      </c>
      <c r="G164" s="36">
        <f>MAX(D3706:D3729)</f>
        <v>37.563780000000001</v>
      </c>
      <c r="H164" s="36">
        <v>150</v>
      </c>
      <c r="I164" s="36"/>
    </row>
    <row r="165" spans="1:9" ht="15" x14ac:dyDescent="0.25">
      <c r="A165" s="44">
        <v>42893.499999999622</v>
      </c>
      <c r="B165" s="24">
        <v>259.99349999999998</v>
      </c>
      <c r="C165" s="35">
        <v>2.4236800000000001</v>
      </c>
      <c r="D165" s="36">
        <v>18.893170000000001</v>
      </c>
      <c r="F165" s="45">
        <v>43042</v>
      </c>
      <c r="G165" s="36">
        <f>MAX(D3730:D3753)</f>
        <v>22.69406</v>
      </c>
      <c r="H165" s="36">
        <v>150</v>
      </c>
      <c r="I165" s="36"/>
    </row>
    <row r="166" spans="1:9" ht="15" x14ac:dyDescent="0.25">
      <c r="A166" s="44">
        <v>42893.541666666286</v>
      </c>
      <c r="B166" s="24">
        <v>261.15949999999998</v>
      </c>
      <c r="C166" s="35">
        <v>3.0043899999999999</v>
      </c>
      <c r="D166" s="36">
        <v>19.562449999999998</v>
      </c>
      <c r="F166" s="45">
        <v>43043</v>
      </c>
      <c r="G166" s="36">
        <f>MAX(D3754:D3777)</f>
        <v>21.42679</v>
      </c>
      <c r="H166" s="36">
        <v>150</v>
      </c>
      <c r="I166" s="36"/>
    </row>
    <row r="167" spans="1:9" ht="15" x14ac:dyDescent="0.25">
      <c r="A167" s="44">
        <v>42893.58333333295</v>
      </c>
      <c r="B167" s="24">
        <v>250.2901</v>
      </c>
      <c r="C167" s="35">
        <v>3.5810399999999998</v>
      </c>
      <c r="D167" s="36">
        <v>12.718500000000001</v>
      </c>
      <c r="F167" s="45">
        <v>43044</v>
      </c>
      <c r="G167" s="36">
        <f>MAX(D3778:D3801)</f>
        <v>17.308879999999998</v>
      </c>
      <c r="H167" s="36">
        <v>150</v>
      </c>
      <c r="I167" s="36"/>
    </row>
    <row r="168" spans="1:9" ht="15" x14ac:dyDescent="0.25">
      <c r="A168" s="44">
        <v>42893.624999999614</v>
      </c>
      <c r="B168" s="24">
        <v>251.6523</v>
      </c>
      <c r="C168" s="35">
        <v>2.2227999999999999</v>
      </c>
      <c r="D168" s="36" t="s">
        <v>189</v>
      </c>
      <c r="F168" s="45">
        <v>43045</v>
      </c>
      <c r="G168" s="36">
        <f>MAX(D3802:D3825)</f>
        <v>44.766300000000001</v>
      </c>
      <c r="H168" s="36">
        <v>150</v>
      </c>
      <c r="I168" s="36"/>
    </row>
    <row r="169" spans="1:9" ht="15" x14ac:dyDescent="0.25">
      <c r="A169" s="44">
        <v>42893.666666666279</v>
      </c>
      <c r="B169" s="24">
        <v>243.4263</v>
      </c>
      <c r="C169" s="35">
        <v>2.8581500000000002</v>
      </c>
      <c r="D169" s="36">
        <v>3.29867</v>
      </c>
      <c r="F169" s="45">
        <v>43046</v>
      </c>
      <c r="G169" s="51">
        <f>MAX(D3826:D3849)</f>
        <v>321.78320000000002</v>
      </c>
      <c r="H169" s="36">
        <v>150</v>
      </c>
      <c r="I169" s="36"/>
    </row>
    <row r="170" spans="1:9" ht="15" x14ac:dyDescent="0.25">
      <c r="A170" s="44">
        <v>42893.708333332943</v>
      </c>
      <c r="B170" s="24">
        <v>245.50899999999999</v>
      </c>
      <c r="C170" s="35">
        <v>2.9757799999999999</v>
      </c>
      <c r="D170" s="36">
        <v>11.71339</v>
      </c>
      <c r="F170" s="45">
        <v>43047</v>
      </c>
      <c r="G170" s="36">
        <f>MAX(D3850:D3873)</f>
        <v>35.564309999999999</v>
      </c>
      <c r="H170" s="36">
        <v>150</v>
      </c>
      <c r="I170" s="36"/>
    </row>
    <row r="171" spans="1:9" ht="15" x14ac:dyDescent="0.25">
      <c r="A171" s="44">
        <v>42893.749999999607</v>
      </c>
      <c r="B171" s="24">
        <v>257.2724</v>
      </c>
      <c r="C171" s="35">
        <v>1.69964</v>
      </c>
      <c r="D171" s="36">
        <v>14.979329999999999</v>
      </c>
      <c r="F171" s="45">
        <v>43048</v>
      </c>
      <c r="G171" s="36">
        <f>MAX(D3874:D3897)</f>
        <v>75.193119999999993</v>
      </c>
      <c r="H171" s="36">
        <v>150</v>
      </c>
      <c r="I171" s="36"/>
    </row>
    <row r="172" spans="1:9" ht="15" x14ac:dyDescent="0.25">
      <c r="A172" s="44">
        <v>42893.791666666271</v>
      </c>
      <c r="B172" s="24">
        <v>285.61579999999998</v>
      </c>
      <c r="C172" s="35">
        <v>1.1338200000000001</v>
      </c>
      <c r="D172" s="36">
        <v>0.39206000000000002</v>
      </c>
      <c r="F172" s="45">
        <v>43049</v>
      </c>
      <c r="G172" s="36">
        <f>MAX(D3898:D3921)</f>
        <v>86.891949999999994</v>
      </c>
      <c r="H172" s="36">
        <v>150</v>
      </c>
      <c r="I172" s="36"/>
    </row>
    <row r="173" spans="1:9" ht="15" x14ac:dyDescent="0.25">
      <c r="A173" s="44">
        <v>42893.833333332936</v>
      </c>
      <c r="B173" s="24">
        <v>351.49900000000002</v>
      </c>
      <c r="C173" s="35">
        <v>0.57908000000000004</v>
      </c>
      <c r="D173" s="36">
        <v>0.83889000000000002</v>
      </c>
      <c r="F173" s="45">
        <v>43050</v>
      </c>
      <c r="G173" s="36">
        <f>MAX(D3922:D3945)</f>
        <v>26.716000000000001</v>
      </c>
      <c r="H173" s="36">
        <v>150</v>
      </c>
      <c r="I173" s="36"/>
    </row>
    <row r="174" spans="1:9" ht="15" x14ac:dyDescent="0.25">
      <c r="A174" s="44">
        <v>42893.8749999996</v>
      </c>
      <c r="B174" s="24">
        <v>290.48540000000003</v>
      </c>
      <c r="C174" s="35">
        <v>0.64283999999999997</v>
      </c>
      <c r="D174" s="36">
        <v>0.56711</v>
      </c>
      <c r="F174" s="45">
        <v>43051</v>
      </c>
      <c r="G174" s="36">
        <f>MAX(D3946:D3969)</f>
        <v>24.61844</v>
      </c>
      <c r="H174" s="36">
        <v>150</v>
      </c>
      <c r="I174" s="36"/>
    </row>
    <row r="175" spans="1:9" ht="15" x14ac:dyDescent="0.25">
      <c r="A175" s="44">
        <v>42893.916666666264</v>
      </c>
      <c r="B175" s="24">
        <v>295.67579999999998</v>
      </c>
      <c r="C175" s="35">
        <v>1.3325800000000001</v>
      </c>
      <c r="D175" s="36" t="s">
        <v>189</v>
      </c>
      <c r="F175" s="45">
        <v>43052</v>
      </c>
      <c r="G175" s="36">
        <f>MAX(D3970:D3993)</f>
        <v>129.82859999999999</v>
      </c>
      <c r="H175" s="36">
        <v>150</v>
      </c>
      <c r="I175" s="36"/>
    </row>
    <row r="176" spans="1:9" ht="15" x14ac:dyDescent="0.25">
      <c r="A176" s="44">
        <v>42893.958333332928</v>
      </c>
      <c r="B176" s="24">
        <v>271.80549999999999</v>
      </c>
      <c r="C176" s="35">
        <v>0.84572999999999998</v>
      </c>
      <c r="D176" s="36">
        <v>1.99095</v>
      </c>
      <c r="F176" s="45">
        <v>43053</v>
      </c>
      <c r="G176" s="51">
        <f>MAX(D3994:D4017)</f>
        <v>323.6574</v>
      </c>
      <c r="H176" s="36">
        <v>150</v>
      </c>
      <c r="I176" s="36"/>
    </row>
    <row r="177" spans="1:9" ht="15" x14ac:dyDescent="0.25">
      <c r="A177" s="44">
        <v>42893.999999999593</v>
      </c>
      <c r="B177" s="24">
        <v>93.19547</v>
      </c>
      <c r="C177" s="35">
        <v>0.50768999999999997</v>
      </c>
      <c r="F177" s="45">
        <v>43054</v>
      </c>
      <c r="G177" s="36">
        <f>MAX(D4018:D4041)</f>
        <v>11.579499999999999</v>
      </c>
      <c r="H177" s="36">
        <v>150</v>
      </c>
      <c r="I177" s="36"/>
    </row>
    <row r="178" spans="1:9" ht="15" x14ac:dyDescent="0.25">
      <c r="A178" s="44">
        <v>42894.041666666257</v>
      </c>
      <c r="B178" s="24">
        <v>37.067390000000003</v>
      </c>
      <c r="C178" s="35">
        <v>0.36481000000000002</v>
      </c>
      <c r="D178" s="36">
        <v>8.72227</v>
      </c>
      <c r="F178" s="45">
        <v>43055</v>
      </c>
      <c r="G178" s="36">
        <f>MAX(D4042:D4065)</f>
        <v>15.778169999999999</v>
      </c>
      <c r="H178" s="36">
        <v>150</v>
      </c>
      <c r="I178" s="36"/>
    </row>
    <row r="179" spans="1:9" ht="15" x14ac:dyDescent="0.25">
      <c r="A179" s="44">
        <v>42894.083333332921</v>
      </c>
      <c r="B179" s="24">
        <v>59.980670000000003</v>
      </c>
      <c r="C179" s="35">
        <v>0.43101</v>
      </c>
      <c r="D179" s="36">
        <v>2.2233299999999998</v>
      </c>
      <c r="F179" s="45">
        <v>43056</v>
      </c>
      <c r="G179" s="36">
        <f>MAX(D4066:D4089)</f>
        <v>20.77028</v>
      </c>
      <c r="H179" s="36">
        <v>150</v>
      </c>
      <c r="I179" s="36"/>
    </row>
    <row r="180" spans="1:9" ht="15" x14ac:dyDescent="0.25">
      <c r="A180" s="44">
        <v>42894.124999999585</v>
      </c>
      <c r="B180" s="24">
        <v>61.518149999999999</v>
      </c>
      <c r="C180" s="35">
        <v>0.76710999999999996</v>
      </c>
      <c r="D180" s="36">
        <v>2.6661100000000002</v>
      </c>
      <c r="F180" s="45">
        <v>43057</v>
      </c>
      <c r="G180" s="36">
        <f>MAX(D4090:D4113)</f>
        <v>14.83309</v>
      </c>
      <c r="H180" s="36">
        <v>150</v>
      </c>
      <c r="I180" s="36"/>
    </row>
    <row r="181" spans="1:9" ht="15" x14ac:dyDescent="0.25">
      <c r="A181" s="44">
        <v>42894.16666666625</v>
      </c>
      <c r="B181" s="24">
        <v>69.231570000000005</v>
      </c>
      <c r="C181" s="35">
        <v>0.37112000000000001</v>
      </c>
      <c r="D181" s="36">
        <v>9.2359500000000008</v>
      </c>
      <c r="F181" s="45">
        <v>43058</v>
      </c>
      <c r="G181" s="36">
        <f>MAX(D4114:D4137)</f>
        <v>29.118760000000002</v>
      </c>
      <c r="H181" s="36">
        <v>150</v>
      </c>
      <c r="I181" s="36"/>
    </row>
    <row r="182" spans="1:9" ht="15" x14ac:dyDescent="0.25">
      <c r="A182" s="44">
        <v>42894.208333332914</v>
      </c>
      <c r="B182" s="24">
        <v>96.196789999999993</v>
      </c>
      <c r="C182" s="35">
        <v>0.57318999999999998</v>
      </c>
      <c r="F182" s="45">
        <v>43059</v>
      </c>
      <c r="G182" s="36">
        <f>MAX(D4138:D4161)</f>
        <v>42.38973</v>
      </c>
      <c r="H182" s="36">
        <v>150</v>
      </c>
      <c r="I182" s="36"/>
    </row>
    <row r="183" spans="1:9" ht="15" x14ac:dyDescent="0.25">
      <c r="A183" s="44">
        <v>42894.249999999578</v>
      </c>
      <c r="B183" s="24">
        <v>64.090130000000002</v>
      </c>
      <c r="C183" s="35">
        <v>0.53949000000000003</v>
      </c>
      <c r="D183" s="36">
        <v>4.6170600000000004</v>
      </c>
      <c r="F183" s="45">
        <v>43060</v>
      </c>
      <c r="G183" s="51">
        <f>MAX(D4162:D4185)</f>
        <v>266.42669999999998</v>
      </c>
      <c r="H183" s="36">
        <v>150</v>
      </c>
      <c r="I183" s="36"/>
    </row>
    <row r="184" spans="1:9" ht="15" x14ac:dyDescent="0.25">
      <c r="A184" s="44">
        <v>42894.291666666242</v>
      </c>
      <c r="B184" s="24">
        <v>84.616519999999994</v>
      </c>
      <c r="C184" s="35">
        <v>0.39789000000000002</v>
      </c>
      <c r="D184" s="36">
        <v>6.8460599999999996</v>
      </c>
      <c r="F184" s="45">
        <v>43061</v>
      </c>
      <c r="G184" s="36">
        <f>MAX(D4186:D4209)</f>
        <v>75.721239999999995</v>
      </c>
      <c r="H184" s="36">
        <v>150</v>
      </c>
      <c r="I184" s="36"/>
    </row>
    <row r="185" spans="1:9" ht="15" x14ac:dyDescent="0.25">
      <c r="A185" s="44">
        <v>42894.333333332906</v>
      </c>
      <c r="B185" s="24">
        <v>243.8476</v>
      </c>
      <c r="C185" s="35">
        <v>0.53515999999999997</v>
      </c>
      <c r="D185" s="36">
        <v>5.5147199999999996</v>
      </c>
      <c r="F185" s="45">
        <v>43062</v>
      </c>
      <c r="G185" s="36">
        <f>MAX(D4210:D4233)</f>
        <v>49.144820000000003</v>
      </c>
      <c r="H185" s="36">
        <v>150</v>
      </c>
      <c r="I185" s="36"/>
    </row>
    <row r="186" spans="1:9" ht="15" x14ac:dyDescent="0.25">
      <c r="A186" s="44">
        <v>42894.374999999571</v>
      </c>
      <c r="B186" s="24">
        <v>145.3552</v>
      </c>
      <c r="C186" s="35">
        <v>0.46093000000000001</v>
      </c>
      <c r="F186" s="45">
        <v>43063</v>
      </c>
      <c r="G186" s="36">
        <f>MAX(D4234:D4257)</f>
        <v>72.69753</v>
      </c>
      <c r="H186" s="36">
        <v>150</v>
      </c>
      <c r="I186" s="36"/>
    </row>
    <row r="187" spans="1:9" ht="15" x14ac:dyDescent="0.25">
      <c r="A187" s="44">
        <v>42894.416666666235</v>
      </c>
      <c r="B187" s="24">
        <v>54.897060000000003</v>
      </c>
      <c r="C187" s="35">
        <v>0.74936000000000003</v>
      </c>
      <c r="F187" s="45">
        <v>43064</v>
      </c>
      <c r="G187" s="36">
        <f>MAX(D4258:D4281)</f>
        <v>30.275839999999999</v>
      </c>
      <c r="H187" s="36">
        <v>150</v>
      </c>
      <c r="I187" s="36"/>
    </row>
    <row r="188" spans="1:9" ht="15" x14ac:dyDescent="0.25">
      <c r="A188" s="44">
        <v>42894.458333332899</v>
      </c>
      <c r="B188" s="24">
        <v>233.90620000000001</v>
      </c>
      <c r="C188" s="35">
        <v>1.3833599999999999</v>
      </c>
      <c r="D188" s="36">
        <v>12.97739</v>
      </c>
      <c r="F188" s="45">
        <v>43065</v>
      </c>
      <c r="G188" s="36">
        <f>MAX(D4282:D4305)</f>
        <v>28.601780000000002</v>
      </c>
      <c r="H188" s="36">
        <v>150</v>
      </c>
      <c r="I188" s="36"/>
    </row>
    <row r="189" spans="1:9" ht="15" x14ac:dyDescent="0.25">
      <c r="A189" s="44">
        <v>42894.499999999563</v>
      </c>
      <c r="B189" s="24">
        <v>186.17269999999999</v>
      </c>
      <c r="C189" s="35">
        <v>1.96757</v>
      </c>
      <c r="D189" s="36">
        <v>24.658670000000001</v>
      </c>
      <c r="F189" s="45">
        <v>43066</v>
      </c>
      <c r="G189" s="36">
        <f>MAX(D4306:D4329)</f>
        <v>71.127330000000001</v>
      </c>
      <c r="H189" s="36">
        <v>150</v>
      </c>
      <c r="I189" s="36"/>
    </row>
    <row r="190" spans="1:9" ht="15" x14ac:dyDescent="0.25">
      <c r="A190" s="44">
        <v>42894.541666666228</v>
      </c>
      <c r="B190" s="24">
        <v>206.25630000000001</v>
      </c>
      <c r="C190" s="35">
        <v>2.7894299999999999</v>
      </c>
      <c r="D190" s="36">
        <v>30.236059999999998</v>
      </c>
      <c r="F190" s="45">
        <v>43067</v>
      </c>
      <c r="G190" s="36">
        <f>MAX(D4330:D4353)</f>
        <v>115.2503</v>
      </c>
      <c r="H190" s="36">
        <v>150</v>
      </c>
      <c r="I190" s="36"/>
    </row>
    <row r="191" spans="1:9" ht="15" x14ac:dyDescent="0.25">
      <c r="A191" s="44">
        <v>42894.583333332892</v>
      </c>
      <c r="B191" s="24">
        <v>212.24549999999999</v>
      </c>
      <c r="C191" s="35">
        <v>2.6255099999999998</v>
      </c>
      <c r="D191" s="36">
        <v>27.817609999999998</v>
      </c>
      <c r="F191" s="45">
        <v>43068</v>
      </c>
      <c r="G191" s="36">
        <f>MAX(D4354:D4377)</f>
        <v>104.6889</v>
      </c>
      <c r="H191" s="36">
        <v>150</v>
      </c>
      <c r="I191" s="36"/>
    </row>
    <row r="192" spans="1:9" ht="15" x14ac:dyDescent="0.25">
      <c r="A192" s="44">
        <v>42894.624999999556</v>
      </c>
      <c r="B192" s="24">
        <v>211.62620000000001</v>
      </c>
      <c r="C192" s="35">
        <v>3.29759</v>
      </c>
      <c r="D192" s="36">
        <v>20.379829999999998</v>
      </c>
      <c r="F192" s="45">
        <v>43069</v>
      </c>
      <c r="G192" s="36">
        <f>MAX(D4378:D4401)</f>
        <v>34.053829999999998</v>
      </c>
      <c r="H192" s="36">
        <v>150</v>
      </c>
      <c r="I192" s="36"/>
    </row>
    <row r="193" spans="1:9" ht="15" x14ac:dyDescent="0.25">
      <c r="A193" s="44">
        <v>42894.66666666622</v>
      </c>
      <c r="B193" s="24">
        <v>205.94399999999999</v>
      </c>
      <c r="C193" s="35">
        <v>2.7529599999999999</v>
      </c>
      <c r="D193" s="36">
        <v>15.17445</v>
      </c>
      <c r="F193" s="45">
        <v>43070</v>
      </c>
      <c r="G193" s="36">
        <f>MAX(D4402:D4425)</f>
        <v>35.916730000000001</v>
      </c>
      <c r="H193" s="36">
        <v>150</v>
      </c>
      <c r="I193" s="36"/>
    </row>
    <row r="194" spans="1:9" ht="15" x14ac:dyDescent="0.25">
      <c r="A194" s="44">
        <v>42894.708333332885</v>
      </c>
      <c r="B194" s="24">
        <v>212.55619999999999</v>
      </c>
      <c r="C194" s="35">
        <v>2.33752</v>
      </c>
      <c r="D194" s="36">
        <v>14.50417</v>
      </c>
      <c r="F194" s="45">
        <v>43071</v>
      </c>
      <c r="G194" s="36">
        <f>MAX(D4426:D4449)</f>
        <v>88.555890000000005</v>
      </c>
      <c r="H194" s="36">
        <v>150</v>
      </c>
      <c r="I194" s="36"/>
    </row>
    <row r="195" spans="1:9" ht="15" x14ac:dyDescent="0.25">
      <c r="A195" s="44">
        <v>42894.749999999549</v>
      </c>
      <c r="B195" s="24">
        <v>222.78319999999999</v>
      </c>
      <c r="C195" s="35">
        <v>2.1693799999999999</v>
      </c>
      <c r="D195" s="36">
        <v>21.618390000000002</v>
      </c>
      <c r="F195" s="45">
        <v>43072</v>
      </c>
      <c r="G195" s="36">
        <f>MAX(D4450:D4473)</f>
        <v>32.233449999999998</v>
      </c>
      <c r="H195" s="36">
        <v>150</v>
      </c>
      <c r="I195" s="36"/>
    </row>
    <row r="196" spans="1:9" ht="15" x14ac:dyDescent="0.25">
      <c r="A196" s="44">
        <v>42894.791666666213</v>
      </c>
      <c r="B196" s="24">
        <v>302.50869999999998</v>
      </c>
      <c r="C196" s="35">
        <v>0.90447</v>
      </c>
      <c r="D196" s="36">
        <v>9.2274399999999996</v>
      </c>
      <c r="F196" s="45">
        <v>43073</v>
      </c>
      <c r="G196" s="36">
        <f>MAX(D4474:D4497)</f>
        <v>55.469889999999999</v>
      </c>
      <c r="H196" s="36">
        <v>150</v>
      </c>
      <c r="I196" s="36"/>
    </row>
    <row r="197" spans="1:9" ht="15" x14ac:dyDescent="0.25">
      <c r="A197" s="44">
        <v>42894.833333332877</v>
      </c>
      <c r="B197" s="24">
        <v>331.03750000000002</v>
      </c>
      <c r="C197" s="35">
        <v>0.68206</v>
      </c>
      <c r="D197" s="36">
        <v>0.53105999999999998</v>
      </c>
      <c r="F197" s="45">
        <v>43074</v>
      </c>
      <c r="G197" s="51">
        <f>MAX(D4498:D4521)</f>
        <v>210.24279999999999</v>
      </c>
      <c r="H197" s="36">
        <v>150</v>
      </c>
      <c r="I197" s="36"/>
    </row>
    <row r="198" spans="1:9" ht="15" x14ac:dyDescent="0.25">
      <c r="A198" s="44">
        <v>42894.874999999542</v>
      </c>
      <c r="B198" s="24">
        <v>19.201139999999999</v>
      </c>
      <c r="C198" s="35">
        <v>0.63827</v>
      </c>
      <c r="D198" s="36">
        <v>2.06067</v>
      </c>
      <c r="F198" s="45">
        <v>43075</v>
      </c>
      <c r="G198" s="51">
        <f>MAX(D4522:D4545)</f>
        <v>668.73080000000004</v>
      </c>
      <c r="H198" s="36">
        <v>150</v>
      </c>
      <c r="I198" s="36"/>
    </row>
    <row r="199" spans="1:9" ht="15" x14ac:dyDescent="0.25">
      <c r="A199" s="44">
        <v>42894.916666666206</v>
      </c>
      <c r="B199" s="24">
        <v>46.833260000000003</v>
      </c>
      <c r="C199" s="35">
        <v>0.45585999999999999</v>
      </c>
      <c r="F199" s="45">
        <v>43076</v>
      </c>
      <c r="G199" s="51">
        <f>MAX(D4546:D4569)</f>
        <v>382.25139999999999</v>
      </c>
      <c r="H199" s="36">
        <v>150</v>
      </c>
      <c r="I199" s="36"/>
    </row>
    <row r="200" spans="1:9" ht="15" x14ac:dyDescent="0.25">
      <c r="A200" s="44">
        <v>42894.95833333287</v>
      </c>
      <c r="B200" s="24">
        <v>62.037089999999999</v>
      </c>
      <c r="C200" s="35">
        <v>0.45062999999999998</v>
      </c>
      <c r="D200" s="36" t="s">
        <v>189</v>
      </c>
      <c r="F200" s="45">
        <v>43077</v>
      </c>
      <c r="G200" s="51">
        <f>MAX(D4570:D4593)</f>
        <v>410.96949999999998</v>
      </c>
      <c r="H200" s="36">
        <v>150</v>
      </c>
      <c r="I200" s="36"/>
    </row>
    <row r="201" spans="1:9" ht="15" x14ac:dyDescent="0.25">
      <c r="A201" s="44">
        <v>42894.999999999534</v>
      </c>
      <c r="B201" s="24">
        <v>135.58850000000001</v>
      </c>
      <c r="C201" s="35">
        <v>0.33310000000000001</v>
      </c>
      <c r="D201" s="36" t="s">
        <v>189</v>
      </c>
      <c r="F201" s="45">
        <v>43078</v>
      </c>
      <c r="G201" s="36">
        <f>MAX(D4594:D4617)</f>
        <v>39.864199999999997</v>
      </c>
      <c r="H201" s="36">
        <v>150</v>
      </c>
      <c r="I201" s="36"/>
    </row>
    <row r="202" spans="1:9" ht="15" x14ac:dyDescent="0.25">
      <c r="A202" s="44">
        <v>42895.041666666199</v>
      </c>
      <c r="B202" s="24">
        <v>33.466630000000002</v>
      </c>
      <c r="C202" s="35">
        <v>0.21815999999999999</v>
      </c>
      <c r="D202" s="36">
        <v>8.7772699999999997</v>
      </c>
      <c r="F202" s="45">
        <v>43079</v>
      </c>
      <c r="G202" s="36">
        <f>MAX(D4618:D4641)</f>
        <v>26.97906</v>
      </c>
      <c r="H202" s="36">
        <v>150</v>
      </c>
      <c r="I202" s="36"/>
    </row>
    <row r="203" spans="1:9" ht="15" x14ac:dyDescent="0.25">
      <c r="A203" s="44">
        <v>42895.083333332863</v>
      </c>
      <c r="B203" s="24">
        <v>76.694479999999999</v>
      </c>
      <c r="C203" s="35">
        <v>0.28392000000000001</v>
      </c>
      <c r="D203" s="36" t="s">
        <v>189</v>
      </c>
      <c r="F203" s="45">
        <v>43080</v>
      </c>
      <c r="G203" s="36">
        <f>MAX(D4642:D4665)</f>
        <v>115.6464</v>
      </c>
      <c r="H203" s="36">
        <v>150</v>
      </c>
      <c r="I203" s="36"/>
    </row>
    <row r="204" spans="1:9" ht="15" x14ac:dyDescent="0.25">
      <c r="A204" s="44">
        <v>42895.124999999527</v>
      </c>
      <c r="B204" s="24">
        <v>210.78620000000001</v>
      </c>
      <c r="C204" s="35">
        <v>0.48637000000000002</v>
      </c>
      <c r="D204" s="36">
        <v>3.3182999999999998</v>
      </c>
      <c r="F204" s="45">
        <v>43081</v>
      </c>
      <c r="G204" s="36">
        <f>MAX(D4666:D4689)</f>
        <v>27.873840000000001</v>
      </c>
      <c r="H204" s="36">
        <v>150</v>
      </c>
      <c r="I204" s="36"/>
    </row>
    <row r="205" spans="1:9" ht="15" x14ac:dyDescent="0.25">
      <c r="A205" s="44">
        <v>42895.166666666191</v>
      </c>
      <c r="B205" s="24">
        <v>143.4221</v>
      </c>
      <c r="C205" s="35">
        <v>0.29305999999999999</v>
      </c>
      <c r="D205" s="36">
        <v>1.1432199999999999</v>
      </c>
      <c r="F205" s="45">
        <v>43082</v>
      </c>
      <c r="G205" s="36">
        <f>MAX(D4690:D4713)</f>
        <v>121.6344</v>
      </c>
      <c r="H205" s="36">
        <v>150</v>
      </c>
      <c r="I205" s="36"/>
    </row>
    <row r="206" spans="1:9" ht="15" x14ac:dyDescent="0.25">
      <c r="A206" s="44">
        <v>42895.208333332856</v>
      </c>
      <c r="B206" s="24">
        <v>113.8728</v>
      </c>
      <c r="C206" s="35">
        <v>0.25391999999999998</v>
      </c>
      <c r="D206" s="36">
        <v>2.4768400000000002</v>
      </c>
      <c r="F206" s="45">
        <v>43083</v>
      </c>
      <c r="G206" s="36">
        <f>MAX(D4714:D4737)</f>
        <v>51.124780000000001</v>
      </c>
      <c r="H206" s="36">
        <v>150</v>
      </c>
      <c r="I206" s="36"/>
    </row>
    <row r="207" spans="1:9" ht="15" x14ac:dyDescent="0.25">
      <c r="A207" s="44">
        <v>42895.24999999952</v>
      </c>
      <c r="B207" s="24">
        <v>103.04770000000001</v>
      </c>
      <c r="C207" s="35">
        <v>0.44446000000000002</v>
      </c>
      <c r="D207" s="36">
        <v>1.1757200000000001</v>
      </c>
      <c r="F207" s="45">
        <v>43084</v>
      </c>
      <c r="G207" s="36">
        <f>MAX(D4738:D4761)</f>
        <v>51.680810000000001</v>
      </c>
      <c r="H207" s="36">
        <v>150</v>
      </c>
      <c r="I207" s="36"/>
    </row>
    <row r="208" spans="1:9" ht="15" x14ac:dyDescent="0.25">
      <c r="A208" s="44">
        <v>42895.291666666184</v>
      </c>
      <c r="B208" s="24">
        <v>112.251</v>
      </c>
      <c r="C208" s="35">
        <v>0.24826000000000001</v>
      </c>
      <c r="D208" s="36">
        <v>8.5773299999999999</v>
      </c>
      <c r="F208" s="45">
        <v>43085</v>
      </c>
      <c r="G208" s="36">
        <f>MAX(D4762:D4785)</f>
        <v>65.673550000000006</v>
      </c>
      <c r="H208" s="36">
        <v>150</v>
      </c>
      <c r="I208" s="36"/>
    </row>
    <row r="209" spans="1:9" ht="15" x14ac:dyDescent="0.25">
      <c r="A209" s="44">
        <v>42895.333333332848</v>
      </c>
      <c r="B209" s="24">
        <v>117.18519999999999</v>
      </c>
      <c r="C209" s="35">
        <v>0.24384</v>
      </c>
      <c r="D209" s="36">
        <v>11.26972</v>
      </c>
      <c r="F209" s="45">
        <v>43086</v>
      </c>
      <c r="G209" s="36">
        <f>MAX(D4786:D4809)</f>
        <v>33.457389999999997</v>
      </c>
      <c r="H209" s="36">
        <v>150</v>
      </c>
      <c r="I209" s="36"/>
    </row>
    <row r="210" spans="1:9" ht="15" x14ac:dyDescent="0.25">
      <c r="A210" s="44">
        <v>42895.374999999513</v>
      </c>
      <c r="B210" s="24">
        <v>80.552989999999994</v>
      </c>
      <c r="C210" s="35">
        <v>0.42354999999999998</v>
      </c>
      <c r="F210" s="45">
        <v>43087</v>
      </c>
      <c r="G210" s="51">
        <f>MAX(D4810:D4833)</f>
        <v>531.98749999999995</v>
      </c>
      <c r="H210" s="36">
        <v>150</v>
      </c>
      <c r="I210" s="36"/>
    </row>
    <row r="211" spans="1:9" ht="15" x14ac:dyDescent="0.25">
      <c r="A211" s="44">
        <v>42895.416666666177</v>
      </c>
      <c r="B211" s="24">
        <v>74.306020000000004</v>
      </c>
      <c r="C211" s="35">
        <v>0.32019999999999998</v>
      </c>
      <c r="F211" s="45">
        <v>43088</v>
      </c>
      <c r="G211" s="36">
        <f>MAX(D4834:D4857)</f>
        <v>191.15690000000001</v>
      </c>
      <c r="H211" s="36">
        <v>150</v>
      </c>
      <c r="I211" s="36"/>
    </row>
    <row r="212" spans="1:9" ht="15" x14ac:dyDescent="0.25">
      <c r="A212" s="44">
        <v>42895.458333332841</v>
      </c>
      <c r="B212" s="24">
        <v>143.28809999999999</v>
      </c>
      <c r="C212" s="35">
        <v>1.2270399999999999</v>
      </c>
      <c r="D212" s="36">
        <v>8.8421699999999994</v>
      </c>
      <c r="F212" s="45">
        <v>43089</v>
      </c>
      <c r="G212" s="36">
        <f>MAX(D4858:D4881)</f>
        <v>92.437449999999998</v>
      </c>
      <c r="H212" s="36">
        <v>150</v>
      </c>
      <c r="I212" s="36"/>
    </row>
    <row r="213" spans="1:9" ht="15" x14ac:dyDescent="0.25">
      <c r="A213" s="44">
        <v>42895.499999999505</v>
      </c>
      <c r="B213" s="24">
        <v>173.17689999999999</v>
      </c>
      <c r="C213" s="35">
        <v>2.1000999999999999</v>
      </c>
      <c r="D213" s="36">
        <v>20.9345</v>
      </c>
      <c r="F213" s="45">
        <v>43090</v>
      </c>
      <c r="G213" s="36">
        <f>MAX(D4882:D4905)</f>
        <v>69.423689999999993</v>
      </c>
      <c r="H213" s="36">
        <v>150</v>
      </c>
      <c r="I213" s="36"/>
    </row>
    <row r="214" spans="1:9" ht="15" x14ac:dyDescent="0.25">
      <c r="A214" s="44">
        <v>42895.541666666169</v>
      </c>
      <c r="B214" s="24">
        <v>186.666</v>
      </c>
      <c r="C214" s="35">
        <v>2.1500400000000002</v>
      </c>
      <c r="D214" s="36">
        <v>30.744499999999999</v>
      </c>
      <c r="F214" s="45">
        <v>43091</v>
      </c>
      <c r="G214" s="36">
        <f>MAX(D4906:D4929)</f>
        <v>137.02879999999999</v>
      </c>
      <c r="H214" s="36">
        <v>150</v>
      </c>
      <c r="I214" s="36"/>
    </row>
    <row r="215" spans="1:9" ht="15" x14ac:dyDescent="0.25">
      <c r="A215" s="44">
        <v>42895.583333332834</v>
      </c>
      <c r="B215" s="24">
        <v>191.8562</v>
      </c>
      <c r="C215" s="35">
        <v>2.7977799999999999</v>
      </c>
      <c r="D215" s="36">
        <v>29.640999999999998</v>
      </c>
      <c r="F215" s="45">
        <v>43092</v>
      </c>
      <c r="G215" s="36">
        <f>MAX(D4930:D4953)</f>
        <v>19.431170000000002</v>
      </c>
      <c r="H215" s="36">
        <v>150</v>
      </c>
      <c r="I215" s="36"/>
    </row>
    <row r="216" spans="1:9" ht="15" x14ac:dyDescent="0.25">
      <c r="A216" s="44">
        <v>42895.624999999498</v>
      </c>
      <c r="B216" s="24">
        <v>182.20660000000001</v>
      </c>
      <c r="C216" s="35">
        <v>1.92364</v>
      </c>
      <c r="D216" s="36">
        <v>43.165669999999999</v>
      </c>
      <c r="F216" s="45">
        <v>43093</v>
      </c>
      <c r="G216" s="36">
        <f>MAX(D4954:D4977)</f>
        <v>17.204830000000001</v>
      </c>
      <c r="H216" s="36">
        <v>150</v>
      </c>
      <c r="I216" s="36"/>
    </row>
    <row r="217" spans="1:9" ht="15" x14ac:dyDescent="0.25">
      <c r="A217" s="44">
        <v>42895.666666666162</v>
      </c>
      <c r="B217" s="24">
        <v>171.2364</v>
      </c>
      <c r="C217" s="35">
        <v>0.95908000000000004</v>
      </c>
      <c r="D217" s="36">
        <v>7.4997299999999996</v>
      </c>
      <c r="F217" s="45">
        <v>43094</v>
      </c>
      <c r="G217" s="36">
        <f>MAX(D4978:D5001)</f>
        <v>16.003399999999999</v>
      </c>
      <c r="H217" s="36">
        <v>150</v>
      </c>
      <c r="I217" s="36"/>
    </row>
    <row r="218" spans="1:9" ht="15" x14ac:dyDescent="0.25">
      <c r="A218" s="44">
        <v>42895.708333332826</v>
      </c>
      <c r="B218" s="24">
        <v>183.4528</v>
      </c>
      <c r="C218" s="35">
        <v>1.2315199999999999</v>
      </c>
      <c r="F218" s="45">
        <v>43095</v>
      </c>
      <c r="G218" s="36">
        <f>MAX(D5002:D5025)</f>
        <v>20.5565</v>
      </c>
      <c r="H218" s="36">
        <v>150</v>
      </c>
      <c r="I218" s="36"/>
    </row>
    <row r="219" spans="1:9" ht="15" x14ac:dyDescent="0.25">
      <c r="A219" s="44">
        <v>42895.749999999491</v>
      </c>
      <c r="B219" s="24">
        <v>313.99869999999999</v>
      </c>
      <c r="C219" s="35">
        <v>0.89849000000000001</v>
      </c>
      <c r="D219" s="36">
        <v>21.914670000000001</v>
      </c>
      <c r="F219" s="45">
        <v>43096</v>
      </c>
      <c r="G219" s="36">
        <f>MAX(D5026:D5049)</f>
        <v>45.972560000000001</v>
      </c>
      <c r="H219" s="36">
        <v>150</v>
      </c>
      <c r="I219" s="36"/>
    </row>
    <row r="220" spans="1:9" ht="15" x14ac:dyDescent="0.25">
      <c r="A220" s="44">
        <v>42895.791666666155</v>
      </c>
      <c r="B220" s="24">
        <v>51.765140000000002</v>
      </c>
      <c r="C220" s="35">
        <v>0.33854000000000001</v>
      </c>
      <c r="D220" s="36">
        <v>7.7058900000000001</v>
      </c>
      <c r="F220" s="45">
        <v>43097</v>
      </c>
      <c r="G220" s="36">
        <f>MAX(D5050:D5073)</f>
        <v>41.875059999999998</v>
      </c>
      <c r="H220" s="36">
        <v>150</v>
      </c>
      <c r="I220" s="36"/>
    </row>
    <row r="221" spans="1:9" ht="15" x14ac:dyDescent="0.25">
      <c r="A221" s="44">
        <v>42895.833333332819</v>
      </c>
      <c r="B221" s="24">
        <v>15.017899999999999</v>
      </c>
      <c r="C221" s="35">
        <v>0.40643000000000001</v>
      </c>
      <c r="F221" s="45">
        <v>43098</v>
      </c>
      <c r="G221" s="36">
        <f>MAX(D5074:D5097)</f>
        <v>44.696040000000004</v>
      </c>
      <c r="H221" s="36">
        <v>150</v>
      </c>
      <c r="I221" s="36"/>
    </row>
    <row r="222" spans="1:9" ht="15" x14ac:dyDescent="0.25">
      <c r="A222" s="44">
        <v>42895.874999999483</v>
      </c>
      <c r="B222" s="24">
        <v>35.734490000000001</v>
      </c>
      <c r="C222" s="35">
        <v>0.54254000000000002</v>
      </c>
      <c r="D222" s="36" t="s">
        <v>189</v>
      </c>
      <c r="F222" s="45">
        <v>43099</v>
      </c>
      <c r="G222" s="36">
        <f>MAX(D5098:D5121)</f>
        <v>87.36</v>
      </c>
      <c r="H222" s="36">
        <v>150</v>
      </c>
      <c r="I222" s="36"/>
    </row>
    <row r="223" spans="1:9" ht="15" x14ac:dyDescent="0.25">
      <c r="A223" s="44">
        <v>42895.916666666148</v>
      </c>
      <c r="B223" s="24">
        <v>283.43979999999999</v>
      </c>
      <c r="C223" s="35">
        <v>0.53757999999999995</v>
      </c>
      <c r="D223" s="36">
        <v>0.42127999999999999</v>
      </c>
      <c r="F223" s="45">
        <v>43100</v>
      </c>
      <c r="G223" s="36">
        <f>MAX(D5122:D5145)</f>
        <v>64.124560000000002</v>
      </c>
      <c r="H223" s="36">
        <v>150</v>
      </c>
      <c r="I223" s="36"/>
    </row>
    <row r="224" spans="1:9" ht="15" x14ac:dyDescent="0.25">
      <c r="A224" s="44">
        <v>42895.958333332812</v>
      </c>
      <c r="B224" s="24">
        <v>72.115840000000006</v>
      </c>
      <c r="C224" s="35">
        <v>0.50914999999999999</v>
      </c>
      <c r="D224" s="36" t="s">
        <v>189</v>
      </c>
      <c r="F224" s="45">
        <v>43101</v>
      </c>
      <c r="G224" s="36">
        <f>MAX(D5146:D5169)</f>
        <v>51.216659999999997</v>
      </c>
      <c r="H224" s="36">
        <v>150</v>
      </c>
      <c r="I224" s="36"/>
    </row>
    <row r="225" spans="1:9" ht="15" x14ac:dyDescent="0.25">
      <c r="A225" s="44">
        <v>42895.999999999476</v>
      </c>
      <c r="B225" s="24">
        <v>31.483219999999999</v>
      </c>
      <c r="C225" s="35">
        <v>0.57033999999999996</v>
      </c>
      <c r="D225" s="36">
        <v>1.33456</v>
      </c>
      <c r="F225" s="45">
        <v>43102</v>
      </c>
      <c r="G225" s="36">
        <f>MAX(D5170:D5193)</f>
        <v>13.584390000000001</v>
      </c>
      <c r="H225" s="36">
        <v>150</v>
      </c>
      <c r="I225" s="36"/>
    </row>
    <row r="226" spans="1:9" ht="15" x14ac:dyDescent="0.25">
      <c r="A226" s="44">
        <v>42896.04166666614</v>
      </c>
      <c r="B226" s="24">
        <v>270.27330000000001</v>
      </c>
      <c r="C226" s="35">
        <v>0.27483000000000002</v>
      </c>
      <c r="D226" s="36">
        <v>1.3118000000000001</v>
      </c>
      <c r="F226" s="45">
        <v>43103</v>
      </c>
      <c r="G226" s="36">
        <f>MAX(D5194:D5217)</f>
        <v>11.97702</v>
      </c>
      <c r="H226" s="36">
        <v>150</v>
      </c>
      <c r="I226" s="36"/>
    </row>
    <row r="227" spans="1:9" ht="15" x14ac:dyDescent="0.25">
      <c r="A227" s="44">
        <v>42896.083333332805</v>
      </c>
      <c r="B227" s="24">
        <v>88.925929999999994</v>
      </c>
      <c r="C227" s="35">
        <v>0.44400000000000001</v>
      </c>
      <c r="D227" s="36">
        <v>4.3914400000000002</v>
      </c>
      <c r="F227" s="45">
        <v>43104</v>
      </c>
      <c r="G227" s="36">
        <f>MAX(D5218:D5241)</f>
        <v>22.916260000000001</v>
      </c>
      <c r="H227" s="36">
        <v>150</v>
      </c>
      <c r="I227" s="36"/>
    </row>
    <row r="228" spans="1:9" ht="15" x14ac:dyDescent="0.25">
      <c r="A228" s="44">
        <v>42896.124999999469</v>
      </c>
      <c r="B228" s="24">
        <v>82.770480000000006</v>
      </c>
      <c r="C228" s="35">
        <v>0.46688000000000002</v>
      </c>
      <c r="D228" s="36">
        <v>9.1813900000000004</v>
      </c>
      <c r="F228" s="45">
        <v>43105</v>
      </c>
      <c r="G228" s="36">
        <f>MAX(D5242:D5265)</f>
        <v>30.640699999999999</v>
      </c>
      <c r="H228" s="36">
        <v>150</v>
      </c>
      <c r="I228" s="36"/>
    </row>
    <row r="229" spans="1:9" ht="15" x14ac:dyDescent="0.25">
      <c r="A229" s="44">
        <v>42896.166666666133</v>
      </c>
      <c r="B229" s="24">
        <v>256.94110000000001</v>
      </c>
      <c r="C229" s="35">
        <v>0.65575000000000006</v>
      </c>
      <c r="D229" s="36">
        <v>8.3136700000000001</v>
      </c>
      <c r="F229" s="45">
        <v>43106</v>
      </c>
      <c r="G229" s="36">
        <f>MAX(D5266:D5289)</f>
        <v>31.87989</v>
      </c>
      <c r="H229" s="36">
        <v>150</v>
      </c>
      <c r="I229" s="36"/>
    </row>
    <row r="230" spans="1:9" ht="15" x14ac:dyDescent="0.25">
      <c r="A230" s="44">
        <v>42896.208333332797</v>
      </c>
      <c r="B230" s="24">
        <v>304.57569999999998</v>
      </c>
      <c r="C230" s="35">
        <v>0.46542</v>
      </c>
      <c r="D230" s="36">
        <v>4.96617</v>
      </c>
      <c r="F230" s="45">
        <v>43107</v>
      </c>
      <c r="G230" s="36">
        <f>MAX(D5290:D5313)</f>
        <v>34.097050000000003</v>
      </c>
      <c r="H230" s="36">
        <v>150</v>
      </c>
      <c r="I230" s="36"/>
    </row>
    <row r="231" spans="1:9" ht="15" x14ac:dyDescent="0.25">
      <c r="A231" s="44">
        <v>42896.249999999462</v>
      </c>
      <c r="B231" s="24">
        <v>87.427409999999995</v>
      </c>
      <c r="C231" s="35">
        <v>0.38468000000000002</v>
      </c>
      <c r="D231" s="36">
        <v>7.5647200000000003</v>
      </c>
      <c r="F231" s="45">
        <v>43108</v>
      </c>
      <c r="G231" s="36">
        <f>MAX(D5314:D5337)</f>
        <v>93.572869999999995</v>
      </c>
      <c r="H231" s="36">
        <v>150</v>
      </c>
      <c r="I231" s="36"/>
    </row>
    <row r="232" spans="1:9" ht="15" x14ac:dyDescent="0.25">
      <c r="A232" s="44">
        <v>42896.291666666126</v>
      </c>
      <c r="B232" s="24">
        <v>270.51639999999998</v>
      </c>
      <c r="C232" s="35">
        <v>0.34192</v>
      </c>
      <c r="D232" s="36">
        <v>8.6445600000000002</v>
      </c>
      <c r="F232" s="45">
        <v>43109</v>
      </c>
      <c r="G232" s="51">
        <f>MAX(D5338:D5361)</f>
        <v>211.584</v>
      </c>
      <c r="H232" s="36">
        <v>150</v>
      </c>
      <c r="I232" s="36"/>
    </row>
    <row r="233" spans="1:9" ht="15" x14ac:dyDescent="0.25">
      <c r="A233" s="44">
        <v>42896.33333333279</v>
      </c>
      <c r="B233" s="24">
        <v>102.6155</v>
      </c>
      <c r="C233" s="35">
        <v>0.36906</v>
      </c>
      <c r="F233" s="45">
        <v>43110</v>
      </c>
      <c r="G233" s="36">
        <f>MAX(D5362:D5385)</f>
        <v>182.5068</v>
      </c>
      <c r="H233" s="36">
        <v>150</v>
      </c>
      <c r="I233" s="36"/>
    </row>
    <row r="234" spans="1:9" ht="15" x14ac:dyDescent="0.25">
      <c r="A234" s="44">
        <v>42896.374999999454</v>
      </c>
      <c r="B234" s="24">
        <v>81.926180000000002</v>
      </c>
      <c r="C234" s="35">
        <v>0.37652000000000002</v>
      </c>
      <c r="D234" s="36">
        <v>0.51300000000000001</v>
      </c>
      <c r="F234" s="45">
        <v>43111</v>
      </c>
      <c r="G234" s="51">
        <f>MAX(D5386:D5409)</f>
        <v>681.93529999999998</v>
      </c>
      <c r="H234" s="36">
        <v>150</v>
      </c>
      <c r="I234" s="36"/>
    </row>
    <row r="235" spans="1:9" ht="15" x14ac:dyDescent="0.25">
      <c r="A235" s="44">
        <v>42896.416666666119</v>
      </c>
      <c r="B235" s="24">
        <v>108.02889999999999</v>
      </c>
      <c r="C235" s="35">
        <v>0.39091999999999999</v>
      </c>
      <c r="D235" s="36" t="s">
        <v>189</v>
      </c>
      <c r="F235" s="45">
        <v>43112</v>
      </c>
      <c r="G235" s="51">
        <f>MAX(D5410:D5433)</f>
        <v>412.81279999999998</v>
      </c>
      <c r="H235" s="36">
        <v>150</v>
      </c>
      <c r="I235" s="36"/>
    </row>
    <row r="236" spans="1:9" ht="15" x14ac:dyDescent="0.25">
      <c r="A236" s="44">
        <v>42896.458333332783</v>
      </c>
      <c r="B236" s="24">
        <v>262.87599999999998</v>
      </c>
      <c r="C236" s="35">
        <v>1.7780899999999999</v>
      </c>
      <c r="D236" s="36">
        <v>6.5456000000000003</v>
      </c>
      <c r="F236" s="45">
        <v>43113</v>
      </c>
      <c r="G236" s="36">
        <f>MAX(D5434:D5457)</f>
        <v>25.713609999999999</v>
      </c>
      <c r="H236" s="36">
        <v>150</v>
      </c>
      <c r="I236" s="36"/>
    </row>
    <row r="237" spans="1:9" ht="15" x14ac:dyDescent="0.25">
      <c r="A237" s="44">
        <v>42896.499999999447</v>
      </c>
      <c r="B237" s="24">
        <v>225.9161</v>
      </c>
      <c r="C237" s="35">
        <v>3.4054899999999999</v>
      </c>
      <c r="D237" s="36">
        <v>17.990549999999999</v>
      </c>
      <c r="F237" s="45">
        <v>43114</v>
      </c>
      <c r="G237" s="51">
        <f>MAX(D5458:D5481)</f>
        <v>304.00749999999999</v>
      </c>
      <c r="H237" s="36">
        <v>150</v>
      </c>
      <c r="I237" s="36"/>
    </row>
    <row r="238" spans="1:9" ht="15" x14ac:dyDescent="0.25">
      <c r="A238" s="44">
        <v>42896.541666666111</v>
      </c>
      <c r="B238" s="24">
        <v>244.31129999999999</v>
      </c>
      <c r="C238" s="35">
        <v>4.3889199999999997</v>
      </c>
      <c r="D238" s="36">
        <v>19.337499999999999</v>
      </c>
      <c r="F238" s="45">
        <v>43115</v>
      </c>
      <c r="G238" s="51">
        <f>MAX(D5482:D5505)</f>
        <v>328.91129999999998</v>
      </c>
      <c r="H238" s="36">
        <v>150</v>
      </c>
      <c r="I238" s="36"/>
    </row>
    <row r="239" spans="1:9" ht="15" x14ac:dyDescent="0.25">
      <c r="A239" s="44">
        <v>42896.583333332776</v>
      </c>
      <c r="B239" s="24">
        <v>227.74520000000001</v>
      </c>
      <c r="C239" s="35">
        <v>3.7911999999999999</v>
      </c>
      <c r="D239" s="36">
        <v>17.339449999999999</v>
      </c>
      <c r="F239" s="45">
        <v>43116</v>
      </c>
      <c r="G239" s="36">
        <f>MAX(D5506:D5529)</f>
        <v>26.932929999999999</v>
      </c>
      <c r="H239" s="36">
        <v>150</v>
      </c>
      <c r="I239" s="36"/>
    </row>
    <row r="240" spans="1:9" ht="15" x14ac:dyDescent="0.25">
      <c r="A240" s="44">
        <v>42896.62499999944</v>
      </c>
      <c r="B240" s="24">
        <v>231.09020000000001</v>
      </c>
      <c r="C240" s="35">
        <v>3.3724099999999999</v>
      </c>
      <c r="D240" s="36">
        <v>10.681279999999999</v>
      </c>
      <c r="F240" s="45">
        <v>43117</v>
      </c>
      <c r="G240" s="36">
        <f>MAX(D5530:D5553)</f>
        <v>29.965879999999999</v>
      </c>
      <c r="H240" s="36">
        <v>150</v>
      </c>
      <c r="I240" s="36"/>
    </row>
    <row r="241" spans="1:9" ht="15" x14ac:dyDescent="0.25">
      <c r="A241" s="44">
        <v>42896.666666666104</v>
      </c>
      <c r="B241" s="24">
        <v>220.25319999999999</v>
      </c>
      <c r="C241" s="35">
        <v>4.0836100000000002</v>
      </c>
      <c r="D241" s="36">
        <v>16.058720000000001</v>
      </c>
      <c r="F241" s="45">
        <v>43118</v>
      </c>
      <c r="G241" s="36">
        <f>MAX(D5554:D5577)</f>
        <v>15.83689</v>
      </c>
      <c r="H241" s="36">
        <v>150</v>
      </c>
      <c r="I241" s="36"/>
    </row>
    <row r="242" spans="1:9" ht="15" x14ac:dyDescent="0.25">
      <c r="A242" s="44">
        <v>42896.708333332768</v>
      </c>
      <c r="B242" s="24">
        <v>224.72</v>
      </c>
      <c r="C242" s="35">
        <v>3.3960900000000001</v>
      </c>
      <c r="D242" s="36">
        <v>13.25817</v>
      </c>
      <c r="F242" s="45">
        <v>43119</v>
      </c>
      <c r="G242" s="36">
        <f>MAX(D5578:D5601)</f>
        <v>26.44773</v>
      </c>
      <c r="H242" s="36">
        <v>150</v>
      </c>
      <c r="I242" s="36"/>
    </row>
    <row r="243" spans="1:9" ht="15" x14ac:dyDescent="0.25">
      <c r="A243" s="44">
        <v>42896.749999999432</v>
      </c>
      <c r="B243" s="24">
        <v>233.5538</v>
      </c>
      <c r="C243" s="35">
        <v>3.16709</v>
      </c>
      <c r="D243" s="36">
        <v>12.476330000000001</v>
      </c>
      <c r="F243" s="45">
        <v>43120</v>
      </c>
      <c r="G243" s="36">
        <f>MAX(D5602:D5625)</f>
        <v>32.971499999999999</v>
      </c>
      <c r="H243" s="36">
        <v>150</v>
      </c>
      <c r="I243" s="36"/>
    </row>
    <row r="244" spans="1:9" ht="15" x14ac:dyDescent="0.25">
      <c r="A244" s="44">
        <v>42896.791666666097</v>
      </c>
      <c r="B244" s="24">
        <v>229.32650000000001</v>
      </c>
      <c r="C244" s="35">
        <v>3.4229099999999999</v>
      </c>
      <c r="D244" s="36">
        <v>2.6188699999999998</v>
      </c>
      <c r="F244" s="45">
        <v>43121</v>
      </c>
      <c r="G244" s="36">
        <f>MAX(D5626:D5649)</f>
        <v>22.16789</v>
      </c>
      <c r="H244" s="36">
        <v>150</v>
      </c>
      <c r="I244" s="36"/>
    </row>
    <row r="245" spans="1:9" ht="15" x14ac:dyDescent="0.25">
      <c r="A245" s="44">
        <v>42896.833333332761</v>
      </c>
      <c r="B245" s="24">
        <v>227.4194</v>
      </c>
      <c r="C245" s="35">
        <v>3.2211599999999998</v>
      </c>
      <c r="F245" s="45">
        <v>43122</v>
      </c>
      <c r="G245" s="36">
        <f>MAX(D5650:D5673)</f>
        <v>17.61655</v>
      </c>
      <c r="H245" s="36">
        <v>150</v>
      </c>
      <c r="I245" s="36"/>
    </row>
    <row r="246" spans="1:9" ht="15" x14ac:dyDescent="0.25">
      <c r="A246" s="44">
        <v>42896.874999999425</v>
      </c>
      <c r="B246" s="24">
        <v>229.38810000000001</v>
      </c>
      <c r="C246" s="35">
        <v>3.2543799999999998</v>
      </c>
      <c r="D246" s="36">
        <v>17.232610000000001</v>
      </c>
      <c r="F246" s="45">
        <v>43123</v>
      </c>
      <c r="G246" s="36">
        <f>MAX(D5674:D5697)</f>
        <v>18.81561</v>
      </c>
      <c r="H246" s="36">
        <v>150</v>
      </c>
      <c r="I246" s="36"/>
    </row>
    <row r="247" spans="1:9" ht="15" x14ac:dyDescent="0.25">
      <c r="A247" s="44">
        <v>42896.916666666089</v>
      </c>
      <c r="B247" s="24">
        <v>236.82069999999999</v>
      </c>
      <c r="C247" s="35">
        <v>2.9062100000000002</v>
      </c>
      <c r="D247" s="36">
        <v>8.0496700000000008</v>
      </c>
      <c r="F247" s="45">
        <v>43124</v>
      </c>
      <c r="G247" s="36">
        <f>MAX(D5698:D5721)</f>
        <v>78.309219999999996</v>
      </c>
      <c r="H247" s="36">
        <v>150</v>
      </c>
      <c r="I247" s="36"/>
    </row>
    <row r="248" spans="1:9" ht="15" x14ac:dyDescent="0.25">
      <c r="A248" s="44">
        <v>42896.958333332754</v>
      </c>
      <c r="B248" s="24">
        <v>229.91069999999999</v>
      </c>
      <c r="C248" s="35">
        <v>2.8158699999999999</v>
      </c>
      <c r="F248" s="45">
        <v>43125</v>
      </c>
      <c r="G248" s="51">
        <f>MAX(D5722:D5745)</f>
        <v>208.54570000000001</v>
      </c>
      <c r="H248" s="36">
        <v>150</v>
      </c>
      <c r="I248" s="36"/>
    </row>
    <row r="249" spans="1:9" ht="15" x14ac:dyDescent="0.25">
      <c r="A249" s="44">
        <v>42896.999999999418</v>
      </c>
      <c r="B249" s="24">
        <v>218.76089999999999</v>
      </c>
      <c r="C249" s="35">
        <v>2.0082200000000001</v>
      </c>
      <c r="D249" s="36">
        <v>27.466069999999998</v>
      </c>
      <c r="F249" s="45">
        <v>43126</v>
      </c>
      <c r="G249" s="51">
        <f>MAX(D5746:D5769)</f>
        <v>306.4665</v>
      </c>
      <c r="H249" s="36">
        <v>150</v>
      </c>
      <c r="I249" s="36"/>
    </row>
    <row r="250" spans="1:9" ht="15" x14ac:dyDescent="0.25">
      <c r="A250" s="44">
        <v>42897.041666666082</v>
      </c>
      <c r="B250" s="24">
        <v>232.99440000000001</v>
      </c>
      <c r="C250" s="35">
        <v>2.8637600000000001</v>
      </c>
      <c r="D250" s="36">
        <v>18.84704</v>
      </c>
      <c r="F250" s="45">
        <v>43127</v>
      </c>
      <c r="G250" s="36">
        <f>MAX(D5770:D5793)</f>
        <v>57.049959999999999</v>
      </c>
      <c r="H250" s="36">
        <v>150</v>
      </c>
      <c r="I250" s="36"/>
    </row>
    <row r="251" spans="1:9" ht="15" x14ac:dyDescent="0.25">
      <c r="A251" s="44">
        <v>42897.083333332746</v>
      </c>
      <c r="B251" s="24">
        <v>224.05969999999999</v>
      </c>
      <c r="C251" s="35">
        <v>2.59626</v>
      </c>
      <c r="D251" s="36">
        <v>22.240279999999998</v>
      </c>
      <c r="F251" s="45">
        <v>43128</v>
      </c>
      <c r="G251" s="36">
        <f>MAX(D5794:D5817)</f>
        <v>44.069490000000002</v>
      </c>
      <c r="H251" s="36">
        <v>150</v>
      </c>
      <c r="I251" s="36"/>
    </row>
    <row r="252" spans="1:9" ht="15" x14ac:dyDescent="0.25">
      <c r="A252" s="44">
        <v>42897.124999999411</v>
      </c>
      <c r="B252" s="24">
        <v>224.19220000000001</v>
      </c>
      <c r="C252" s="35">
        <v>3.1596000000000002</v>
      </c>
      <c r="D252" s="36">
        <v>20.271070000000002</v>
      </c>
      <c r="F252" s="45">
        <v>43129</v>
      </c>
      <c r="G252" s="36">
        <f>MAX(D5818:D5841)</f>
        <v>23.683620000000001</v>
      </c>
      <c r="H252" s="36">
        <v>150</v>
      </c>
      <c r="I252" s="36"/>
    </row>
    <row r="253" spans="1:9" ht="15" x14ac:dyDescent="0.25">
      <c r="A253" s="44">
        <v>42897.166666666075</v>
      </c>
      <c r="B253" s="24">
        <v>229.23990000000001</v>
      </c>
      <c r="C253" s="35">
        <v>2.4039700000000002</v>
      </c>
      <c r="D253" s="36">
        <v>10.68108</v>
      </c>
      <c r="F253" s="45">
        <v>43130</v>
      </c>
      <c r="G253" s="51">
        <f>MAX(D5842:D5865)</f>
        <v>309.7328</v>
      </c>
      <c r="H253" s="36">
        <v>150</v>
      </c>
      <c r="I253" s="36"/>
    </row>
    <row r="254" spans="1:9" ht="15" x14ac:dyDescent="0.25">
      <c r="A254" s="44">
        <v>42897.208333332739</v>
      </c>
      <c r="B254" s="24">
        <v>234.767</v>
      </c>
      <c r="C254" s="35">
        <v>1.97908</v>
      </c>
      <c r="D254" s="36">
        <v>11.70312</v>
      </c>
      <c r="F254" s="45">
        <v>43131</v>
      </c>
      <c r="G254" s="36">
        <f>MAX(D5866:D5889)</f>
        <v>139.29660000000001</v>
      </c>
      <c r="H254" s="36">
        <v>150</v>
      </c>
      <c r="I254" s="36"/>
    </row>
    <row r="255" spans="1:9" ht="15" x14ac:dyDescent="0.25">
      <c r="A255" s="44">
        <v>42897.249999999403</v>
      </c>
      <c r="B255" s="24">
        <v>244.67580000000001</v>
      </c>
      <c r="C255" s="35">
        <v>2.58196</v>
      </c>
      <c r="D255" s="36">
        <v>9.7457200000000004</v>
      </c>
      <c r="F255" s="45">
        <v>43132</v>
      </c>
      <c r="G255" s="36">
        <f>MAX(D5890:D5913)</f>
        <v>29.620609999999999</v>
      </c>
      <c r="H255" s="36">
        <v>150</v>
      </c>
      <c r="I255" s="36"/>
    </row>
    <row r="256" spans="1:9" ht="15" x14ac:dyDescent="0.25">
      <c r="A256" s="44">
        <v>42897.291666666068</v>
      </c>
      <c r="B256" s="24">
        <v>218.10400000000001</v>
      </c>
      <c r="C256" s="35">
        <v>1.55192</v>
      </c>
      <c r="D256" s="36">
        <v>9.3373100000000004</v>
      </c>
      <c r="F256" s="45">
        <v>43133</v>
      </c>
      <c r="G256" s="36">
        <f>MAX(D5914:D5937)</f>
        <v>116.3317</v>
      </c>
      <c r="H256" s="36">
        <v>150</v>
      </c>
      <c r="I256" s="36"/>
    </row>
    <row r="257" spans="1:9" ht="15" x14ac:dyDescent="0.25">
      <c r="A257" s="44">
        <v>42897.333333332732</v>
      </c>
      <c r="B257" s="24">
        <v>342.80340000000001</v>
      </c>
      <c r="C257" s="35">
        <v>0.59323999999999999</v>
      </c>
      <c r="D257" s="36">
        <v>3.4943499999999998</v>
      </c>
      <c r="F257" s="45">
        <v>43134</v>
      </c>
      <c r="G257" s="36">
        <f>MAX(D5938:D5961)</f>
        <v>31.469329999999999</v>
      </c>
      <c r="H257" s="36">
        <v>150</v>
      </c>
      <c r="I257" s="36"/>
    </row>
    <row r="258" spans="1:9" ht="15" x14ac:dyDescent="0.25">
      <c r="A258" s="44">
        <v>42897.374999999396</v>
      </c>
      <c r="B258" s="24">
        <v>270.10809999999998</v>
      </c>
      <c r="C258" s="35">
        <v>1.1576</v>
      </c>
      <c r="D258" s="36" t="s">
        <v>189</v>
      </c>
      <c r="F258" s="45">
        <v>43135</v>
      </c>
      <c r="G258" s="36">
        <f>MAX(D5962:D5985)</f>
        <v>22.123999999999999</v>
      </c>
      <c r="H258" s="36">
        <v>150</v>
      </c>
      <c r="I258" s="36"/>
    </row>
    <row r="259" spans="1:9" ht="15" x14ac:dyDescent="0.25">
      <c r="A259" s="44">
        <v>42897.41666666606</v>
      </c>
      <c r="B259" s="24">
        <v>92.661709999999999</v>
      </c>
      <c r="C259" s="35">
        <v>0.32989000000000002</v>
      </c>
      <c r="F259" s="45">
        <v>43136</v>
      </c>
      <c r="G259" s="36">
        <f>MAX(D5986:D6009)</f>
        <v>113.39870000000001</v>
      </c>
      <c r="H259" s="36">
        <v>150</v>
      </c>
      <c r="I259" s="36"/>
    </row>
    <row r="260" spans="1:9" ht="15" x14ac:dyDescent="0.25">
      <c r="A260" s="44">
        <v>42897.458333332725</v>
      </c>
      <c r="B260" s="24">
        <v>235.23429999999999</v>
      </c>
      <c r="C260" s="35">
        <v>1.29664</v>
      </c>
      <c r="D260" s="36">
        <v>21.846229999999998</v>
      </c>
      <c r="F260" s="45">
        <v>43137</v>
      </c>
      <c r="G260" s="36">
        <f>MAX(D6010:D6033)</f>
        <v>43.922780000000003</v>
      </c>
      <c r="H260" s="36">
        <v>150</v>
      </c>
      <c r="I260" s="36"/>
    </row>
    <row r="261" spans="1:9" ht="15" x14ac:dyDescent="0.25">
      <c r="A261" s="44">
        <v>42897.499999999389</v>
      </c>
      <c r="B261" s="24">
        <v>179.76509999999999</v>
      </c>
      <c r="C261" s="35">
        <v>2.0117400000000001</v>
      </c>
      <c r="D261" s="36">
        <v>20.719280000000001</v>
      </c>
      <c r="F261" s="45">
        <v>43138</v>
      </c>
      <c r="G261" s="51">
        <f>MAX(D6034:D6057)</f>
        <v>828.17930000000001</v>
      </c>
      <c r="H261" s="36">
        <v>150</v>
      </c>
      <c r="I261" s="36"/>
    </row>
    <row r="262" spans="1:9" ht="15" x14ac:dyDescent="0.25">
      <c r="A262" s="44">
        <v>42897.541666666053</v>
      </c>
      <c r="B262" s="24">
        <v>184.3683</v>
      </c>
      <c r="C262" s="35">
        <v>2.4559099999999998</v>
      </c>
      <c r="D262" s="36">
        <v>15.12626</v>
      </c>
      <c r="F262" s="45">
        <v>43139</v>
      </c>
      <c r="G262" s="36">
        <f>MAX(D6058:D6081)</f>
        <v>27.78312</v>
      </c>
      <c r="H262" s="36">
        <v>150</v>
      </c>
      <c r="I262" s="36"/>
    </row>
    <row r="263" spans="1:9" ht="15" x14ac:dyDescent="0.25">
      <c r="A263" s="44">
        <v>42897.583333332717</v>
      </c>
      <c r="B263" s="24">
        <v>172.52549999999999</v>
      </c>
      <c r="C263" s="35">
        <v>1.8125</v>
      </c>
      <c r="F263" s="45">
        <v>43140</v>
      </c>
      <c r="G263" s="36">
        <f>MAX(D6082:D6105)</f>
        <v>22.312090000000001</v>
      </c>
      <c r="H263" s="36">
        <v>150</v>
      </c>
      <c r="I263" s="36"/>
    </row>
    <row r="264" spans="1:9" ht="15" x14ac:dyDescent="0.25">
      <c r="A264" s="44">
        <v>42897.624999999382</v>
      </c>
      <c r="B264" s="24">
        <v>174.26689999999999</v>
      </c>
      <c r="C264" s="35">
        <v>1.2721499999999999</v>
      </c>
      <c r="D264" s="36">
        <v>26.836010000000002</v>
      </c>
      <c r="F264" s="45">
        <v>43141</v>
      </c>
      <c r="G264" s="36">
        <f>MAX(D6106:D6129)</f>
        <v>9.0783799999999992</v>
      </c>
      <c r="H264" s="36">
        <v>150</v>
      </c>
      <c r="I264" s="36"/>
    </row>
    <row r="265" spans="1:9" ht="15" x14ac:dyDescent="0.25">
      <c r="A265" s="44">
        <v>42897.666666666046</v>
      </c>
      <c r="B265" s="24">
        <v>188.03700000000001</v>
      </c>
      <c r="C265" s="35">
        <v>1.32986</v>
      </c>
      <c r="D265" s="36">
        <v>12.499779999999999</v>
      </c>
      <c r="F265" s="45">
        <v>43142</v>
      </c>
      <c r="G265" s="36">
        <f>MAX(D6130:D6153)</f>
        <v>16.100259999999999</v>
      </c>
      <c r="H265" s="36">
        <v>150</v>
      </c>
      <c r="I265" s="36"/>
    </row>
    <row r="266" spans="1:9" ht="15" x14ac:dyDescent="0.25">
      <c r="A266" s="44">
        <v>42897.70833333271</v>
      </c>
      <c r="B266" s="24">
        <v>202.00139999999999</v>
      </c>
      <c r="C266" s="35">
        <v>1.47078</v>
      </c>
      <c r="D266" s="36">
        <v>20.474329999999998</v>
      </c>
      <c r="F266" s="45">
        <v>43143</v>
      </c>
      <c r="G266" s="36">
        <f>MAX(D6154:D6177)</f>
        <v>27.970700000000001</v>
      </c>
      <c r="H266" s="36">
        <v>150</v>
      </c>
      <c r="I266" s="36"/>
    </row>
    <row r="267" spans="1:9" ht="15" x14ac:dyDescent="0.25">
      <c r="A267" s="44">
        <v>42897.749999999374</v>
      </c>
      <c r="B267" s="24">
        <v>248.2593</v>
      </c>
      <c r="C267" s="35">
        <v>1.53965</v>
      </c>
      <c r="D267" s="36">
        <v>33.830620000000003</v>
      </c>
      <c r="F267" s="45">
        <v>43144</v>
      </c>
      <c r="G267" s="36">
        <f>MAX(D6178:D6201)</f>
        <v>22.22307</v>
      </c>
      <c r="H267" s="36">
        <v>150</v>
      </c>
      <c r="I267" s="36"/>
    </row>
    <row r="268" spans="1:9" ht="15" x14ac:dyDescent="0.25">
      <c r="A268" s="44">
        <v>42897.791666666039</v>
      </c>
      <c r="B268" s="24">
        <v>311.5292</v>
      </c>
      <c r="C268" s="35">
        <v>0.93415000000000004</v>
      </c>
      <c r="D268" s="36">
        <v>11.879960000000001</v>
      </c>
      <c r="F268" s="45">
        <v>43145</v>
      </c>
      <c r="G268" s="36">
        <f>MAX(D6202:D6225)</f>
        <v>32.255870000000002</v>
      </c>
      <c r="H268" s="36">
        <v>150</v>
      </c>
      <c r="I268" s="36"/>
    </row>
    <row r="269" spans="1:9" ht="15" x14ac:dyDescent="0.25">
      <c r="A269" s="44">
        <v>42897.833333332703</v>
      </c>
      <c r="B269" s="24">
        <v>297.66660000000002</v>
      </c>
      <c r="C269" s="35">
        <v>0.78254999999999997</v>
      </c>
      <c r="D269" s="36">
        <v>4.7442900000000003</v>
      </c>
      <c r="F269" s="45">
        <v>43146</v>
      </c>
      <c r="G269" s="36">
        <f>MAX(D6226:D6249)</f>
        <v>32.238219999999998</v>
      </c>
      <c r="H269" s="36">
        <v>150</v>
      </c>
      <c r="I269" s="36"/>
    </row>
    <row r="270" spans="1:9" ht="15" x14ac:dyDescent="0.25">
      <c r="A270" s="44">
        <v>42897.874999999367</v>
      </c>
      <c r="B270" s="24">
        <v>66.671940000000006</v>
      </c>
      <c r="C270" s="35">
        <v>0.40150000000000002</v>
      </c>
      <c r="D270" s="36" t="s">
        <v>189</v>
      </c>
      <c r="F270" s="45">
        <v>43147</v>
      </c>
      <c r="G270" s="36">
        <f>MAX(D6250:D6273)</f>
        <v>40.094059999999999</v>
      </c>
      <c r="H270" s="36">
        <v>150</v>
      </c>
      <c r="I270" s="36"/>
    </row>
    <row r="271" spans="1:9" ht="15" x14ac:dyDescent="0.25">
      <c r="A271" s="44">
        <v>42897.916666666031</v>
      </c>
      <c r="B271" s="24">
        <v>39.30818</v>
      </c>
      <c r="C271" s="35">
        <v>0.46166000000000001</v>
      </c>
      <c r="D271" s="36" t="s">
        <v>189</v>
      </c>
      <c r="F271" s="45">
        <v>43148</v>
      </c>
      <c r="G271" s="36">
        <f>MAX(D6274:D6297)</f>
        <v>31.028169999999999</v>
      </c>
      <c r="H271" s="36">
        <v>150</v>
      </c>
      <c r="I271" s="36"/>
    </row>
    <row r="272" spans="1:9" ht="15" x14ac:dyDescent="0.25">
      <c r="A272" s="44">
        <v>42897.958333332695</v>
      </c>
      <c r="B272" s="24">
        <v>70.193330000000003</v>
      </c>
      <c r="C272" s="35">
        <v>0.40749000000000002</v>
      </c>
      <c r="D272" s="36">
        <v>7.9685699999999997</v>
      </c>
      <c r="F272" s="45">
        <v>43149</v>
      </c>
      <c r="G272" s="36">
        <f>MAX(D6298:D6321)</f>
        <v>35.990729999999999</v>
      </c>
      <c r="H272" s="36">
        <v>150</v>
      </c>
      <c r="I272" s="36"/>
    </row>
    <row r="273" spans="1:9" ht="15" x14ac:dyDescent="0.25">
      <c r="A273" s="44">
        <v>42897.99999999936</v>
      </c>
      <c r="B273" s="24">
        <v>84.465530000000001</v>
      </c>
      <c r="C273" s="35">
        <v>0.28715000000000002</v>
      </c>
      <c r="D273" s="36" t="s">
        <v>189</v>
      </c>
      <c r="F273" s="45">
        <v>43150</v>
      </c>
      <c r="G273" s="36">
        <f>MAX(D6322:D6345)</f>
        <v>178.83070000000001</v>
      </c>
      <c r="H273" s="36">
        <v>150</v>
      </c>
      <c r="I273" s="36"/>
    </row>
    <row r="274" spans="1:9" ht="15" x14ac:dyDescent="0.25">
      <c r="A274" s="44">
        <v>42898.041666666024</v>
      </c>
      <c r="B274" s="24">
        <v>94.146550000000005</v>
      </c>
      <c r="C274" s="35">
        <v>0.26184000000000002</v>
      </c>
      <c r="F274" s="45">
        <v>43151</v>
      </c>
      <c r="G274" s="36">
        <f>MAX(D6346:D6369)</f>
        <v>44.146050000000002</v>
      </c>
      <c r="H274" s="36">
        <v>150</v>
      </c>
      <c r="I274" s="36"/>
    </row>
    <row r="275" spans="1:9" ht="15" x14ac:dyDescent="0.25">
      <c r="A275" s="44">
        <v>42898.083333332688</v>
      </c>
      <c r="B275" s="24">
        <v>82.748570000000001</v>
      </c>
      <c r="C275" s="35">
        <v>0.50583999999999996</v>
      </c>
      <c r="D275" s="36">
        <v>4.9557399999999996</v>
      </c>
      <c r="F275" s="45">
        <v>43152</v>
      </c>
      <c r="G275" s="36">
        <f>MAX(D6370:D6393)</f>
        <v>124.36539999999999</v>
      </c>
      <c r="H275" s="36">
        <v>150</v>
      </c>
      <c r="I275" s="36"/>
    </row>
    <row r="276" spans="1:9" ht="15" x14ac:dyDescent="0.25">
      <c r="A276" s="44">
        <v>42898.124999999352</v>
      </c>
      <c r="B276" s="24">
        <v>128.82849999999999</v>
      </c>
      <c r="C276" s="35">
        <v>0.29913000000000001</v>
      </c>
      <c r="D276" s="36">
        <v>0.11856</v>
      </c>
      <c r="F276" s="45">
        <v>43153</v>
      </c>
      <c r="G276" s="36">
        <f>MAX(D6394:D6417)</f>
        <v>63.751669999999997</v>
      </c>
      <c r="H276" s="36">
        <v>150</v>
      </c>
      <c r="I276" s="36"/>
    </row>
    <row r="277" spans="1:9" ht="15" x14ac:dyDescent="0.25">
      <c r="A277" s="44">
        <v>42898.166666666017</v>
      </c>
      <c r="B277" s="24">
        <v>106.00109999999999</v>
      </c>
      <c r="C277" s="35">
        <v>0.26923999999999998</v>
      </c>
      <c r="D277" s="36">
        <v>4.9786599999999996</v>
      </c>
      <c r="F277" s="45">
        <v>43154</v>
      </c>
      <c r="G277" s="36">
        <f>MAX(D6418:D6441)</f>
        <v>96.098659999999995</v>
      </c>
      <c r="H277" s="36">
        <v>150</v>
      </c>
      <c r="I277" s="36"/>
    </row>
    <row r="278" spans="1:9" ht="15" x14ac:dyDescent="0.25">
      <c r="A278" s="44">
        <v>42898.208333332681</v>
      </c>
      <c r="B278" s="24">
        <v>251.97389999999999</v>
      </c>
      <c r="C278" s="35">
        <v>0.24715000000000001</v>
      </c>
      <c r="D278" s="36" t="s">
        <v>189</v>
      </c>
      <c r="F278" s="45">
        <v>43155</v>
      </c>
      <c r="G278" s="36">
        <f>MAX(D6442:D6465)</f>
        <v>48.905110000000001</v>
      </c>
      <c r="H278" s="36">
        <v>150</v>
      </c>
      <c r="I278" s="36"/>
    </row>
    <row r="279" spans="1:9" ht="15" x14ac:dyDescent="0.25">
      <c r="A279" s="44">
        <v>42898.249999999345</v>
      </c>
      <c r="B279" s="24">
        <v>144.91849999999999</v>
      </c>
      <c r="C279" s="35">
        <v>0.29098000000000002</v>
      </c>
      <c r="D279" s="36">
        <v>3.4577</v>
      </c>
      <c r="F279" s="45">
        <v>43156</v>
      </c>
      <c r="G279" s="36">
        <f>MAX(D6466:D6489)</f>
        <v>27.346609999999998</v>
      </c>
      <c r="H279" s="36">
        <v>150</v>
      </c>
      <c r="I279" s="36"/>
    </row>
    <row r="280" spans="1:9" ht="15" x14ac:dyDescent="0.25">
      <c r="A280" s="44">
        <v>42898.291666666009</v>
      </c>
      <c r="B280" s="24">
        <v>197.30500000000001</v>
      </c>
      <c r="C280" s="35">
        <v>0.22506999999999999</v>
      </c>
      <c r="D280" s="36" t="s">
        <v>189</v>
      </c>
      <c r="F280" s="45">
        <v>43157</v>
      </c>
      <c r="G280" s="51">
        <f>MAX(D6490:D6513)</f>
        <v>239.10419999999999</v>
      </c>
      <c r="H280" s="36">
        <v>150</v>
      </c>
      <c r="I280" s="36"/>
    </row>
    <row r="281" spans="1:9" ht="15" x14ac:dyDescent="0.25">
      <c r="A281" s="44">
        <v>42898.333333332674</v>
      </c>
      <c r="B281" s="24">
        <v>255.23089999999999</v>
      </c>
      <c r="C281" s="35">
        <v>0.28628999999999999</v>
      </c>
      <c r="D281" s="36">
        <v>15.15635</v>
      </c>
      <c r="F281" s="45">
        <v>43158</v>
      </c>
      <c r="G281" s="51">
        <f>MAX(D6514:D6537)</f>
        <v>409.37709999999998</v>
      </c>
      <c r="H281" s="36">
        <v>150</v>
      </c>
      <c r="I281" s="36"/>
    </row>
    <row r="282" spans="1:9" ht="15" x14ac:dyDescent="0.25">
      <c r="A282" s="44">
        <v>42898.374999999338</v>
      </c>
      <c r="B282" s="24">
        <v>298.10829999999999</v>
      </c>
      <c r="C282" s="35">
        <v>0.24865000000000001</v>
      </c>
      <c r="F282" s="45">
        <v>43159</v>
      </c>
      <c r="G282" s="51">
        <f>MAX(D6538:D6561)</f>
        <v>433.46980000000002</v>
      </c>
      <c r="H282" s="36">
        <v>150</v>
      </c>
      <c r="I282" s="36"/>
    </row>
    <row r="283" spans="1:9" ht="15" x14ac:dyDescent="0.25">
      <c r="A283" s="44">
        <v>42898.416666666002</v>
      </c>
      <c r="B283" s="24">
        <v>354.63209999999998</v>
      </c>
      <c r="C283" s="35">
        <v>0.47306999999999999</v>
      </c>
      <c r="F283" s="45">
        <v>43160</v>
      </c>
      <c r="G283" s="51">
        <f>MAX(D6562:D6585)</f>
        <v>441.96</v>
      </c>
      <c r="H283" s="36">
        <v>150</v>
      </c>
      <c r="I283" s="36"/>
    </row>
    <row r="284" spans="1:9" ht="15" x14ac:dyDescent="0.25">
      <c r="A284" s="44">
        <v>42898.458333332666</v>
      </c>
      <c r="B284" s="24">
        <v>62.24212</v>
      </c>
      <c r="C284" s="35">
        <v>0.25724000000000002</v>
      </c>
      <c r="D284" s="36">
        <v>6.8568600000000002</v>
      </c>
      <c r="F284" s="45">
        <v>43161</v>
      </c>
      <c r="G284" s="36">
        <f>MAX(D6586:D6609)</f>
        <v>25.095459999999999</v>
      </c>
      <c r="H284" s="36">
        <v>150</v>
      </c>
      <c r="I284" s="36"/>
    </row>
    <row r="285" spans="1:9" ht="15" x14ac:dyDescent="0.25">
      <c r="A285" s="44">
        <v>42898.499999999331</v>
      </c>
      <c r="B285" s="24">
        <v>297.62830000000002</v>
      </c>
      <c r="C285" s="35">
        <v>2.0476800000000002</v>
      </c>
      <c r="D285" s="36">
        <v>28.510940000000002</v>
      </c>
      <c r="F285" s="45">
        <v>43162</v>
      </c>
      <c r="G285" s="36">
        <f>MAX(D6610:D6633)</f>
        <v>39.760849999999998</v>
      </c>
      <c r="H285" s="36">
        <v>150</v>
      </c>
      <c r="I285" s="36"/>
    </row>
    <row r="286" spans="1:9" ht="15" x14ac:dyDescent="0.25">
      <c r="A286" s="44">
        <v>42898.541666665995</v>
      </c>
      <c r="B286" s="24">
        <v>247.203</v>
      </c>
      <c r="C286" s="35">
        <v>2.6085799999999999</v>
      </c>
      <c r="D286" s="36">
        <v>52.922469999999997</v>
      </c>
      <c r="F286" s="45">
        <v>43163</v>
      </c>
      <c r="G286" s="36">
        <f>MAX(D6634:D6657)</f>
        <v>19.84449</v>
      </c>
      <c r="H286" s="36">
        <v>150</v>
      </c>
      <c r="I286" s="36"/>
    </row>
    <row r="287" spans="1:9" ht="15" x14ac:dyDescent="0.25">
      <c r="A287" s="44">
        <v>42898.583333332659</v>
      </c>
      <c r="B287" s="24">
        <v>256.60140000000001</v>
      </c>
      <c r="C287" s="35">
        <v>1.85473</v>
      </c>
      <c r="D287" s="36">
        <v>22.773679999999999</v>
      </c>
      <c r="F287" s="45">
        <v>43164</v>
      </c>
      <c r="G287" s="36">
        <f>MAX(D6658:D6681)</f>
        <v>24.680219999999998</v>
      </c>
      <c r="H287" s="36">
        <v>150</v>
      </c>
      <c r="I287" s="36"/>
    </row>
    <row r="288" spans="1:9" ht="15" x14ac:dyDescent="0.25">
      <c r="A288" s="44">
        <v>42898.624999999323</v>
      </c>
      <c r="B288" s="24">
        <v>283.17680000000001</v>
      </c>
      <c r="C288" s="35">
        <v>2.2497699999999998</v>
      </c>
      <c r="D288" s="36" t="s">
        <v>189</v>
      </c>
      <c r="F288" s="45">
        <v>43165</v>
      </c>
      <c r="G288" s="36">
        <f>MAX(D6682:D6705)</f>
        <v>17.33933</v>
      </c>
      <c r="H288" s="36">
        <v>150</v>
      </c>
      <c r="I288" s="36"/>
    </row>
    <row r="289" spans="1:9" ht="15" x14ac:dyDescent="0.25">
      <c r="A289" s="44">
        <v>42898.666666665988</v>
      </c>
      <c r="B289" s="24">
        <v>263.79399999999998</v>
      </c>
      <c r="C289" s="35">
        <v>1.72658</v>
      </c>
      <c r="F289" s="45">
        <v>43166</v>
      </c>
      <c r="G289" s="36">
        <f>MAX(D6706:D6729)</f>
        <v>54.27234</v>
      </c>
      <c r="H289" s="36">
        <v>150</v>
      </c>
      <c r="I289" s="36"/>
    </row>
    <row r="290" spans="1:9" ht="15" x14ac:dyDescent="0.25">
      <c r="A290" s="44">
        <v>42898.708333332652</v>
      </c>
      <c r="B290" s="24">
        <v>264.53620000000001</v>
      </c>
      <c r="C290" s="35">
        <v>1.4088799999999999</v>
      </c>
      <c r="D290" s="36">
        <v>17.487770000000001</v>
      </c>
      <c r="F290" s="45">
        <v>43167</v>
      </c>
      <c r="G290" s="36">
        <f>MAX(D6730:D6753)</f>
        <v>31.464939999999999</v>
      </c>
      <c r="H290" s="36">
        <v>150</v>
      </c>
      <c r="I290" s="36"/>
    </row>
    <row r="291" spans="1:9" ht="15" x14ac:dyDescent="0.25">
      <c r="A291" s="44">
        <v>42898.749999999316</v>
      </c>
      <c r="B291" s="24">
        <v>275.43439999999998</v>
      </c>
      <c r="C291" s="35">
        <v>1.2728600000000001</v>
      </c>
      <c r="D291" s="36">
        <v>10.36843</v>
      </c>
      <c r="F291" s="45">
        <v>43168</v>
      </c>
      <c r="G291" s="36">
        <f>MAX(D6754:D6777)</f>
        <v>127.6378</v>
      </c>
      <c r="H291" s="36">
        <v>150</v>
      </c>
      <c r="I291" s="36"/>
    </row>
    <row r="292" spans="1:9" ht="15" x14ac:dyDescent="0.25">
      <c r="A292" s="44">
        <v>42898.79166666598</v>
      </c>
      <c r="B292" s="24">
        <v>274.98520000000002</v>
      </c>
      <c r="C292" s="35">
        <v>1.5847199999999999</v>
      </c>
      <c r="D292" s="36">
        <v>2.7817400000000001</v>
      </c>
      <c r="F292" s="45">
        <v>43169</v>
      </c>
      <c r="G292" s="36">
        <f>MAX(D6778:D6801)</f>
        <v>38.804549999999999</v>
      </c>
      <c r="H292" s="36">
        <v>150</v>
      </c>
      <c r="I292" s="36"/>
    </row>
    <row r="293" spans="1:9" ht="15" x14ac:dyDescent="0.25">
      <c r="A293" s="44">
        <v>42898.833333332645</v>
      </c>
      <c r="B293" s="24">
        <v>314.60359999999997</v>
      </c>
      <c r="C293" s="35">
        <v>1.3523799999999999</v>
      </c>
      <c r="D293" s="36">
        <v>1.4124300000000001</v>
      </c>
      <c r="F293" s="45">
        <v>43170</v>
      </c>
      <c r="G293" s="36">
        <f>MAX(D6802:D6825)</f>
        <v>25.27056</v>
      </c>
      <c r="H293" s="36">
        <v>150</v>
      </c>
      <c r="I293" s="36"/>
    </row>
    <row r="294" spans="1:9" ht="15" x14ac:dyDescent="0.25">
      <c r="A294" s="44">
        <v>42898.874999999309</v>
      </c>
      <c r="B294" s="24">
        <v>3.16858</v>
      </c>
      <c r="C294" s="35">
        <v>0.63537999999999994</v>
      </c>
      <c r="F294" s="45">
        <v>43171</v>
      </c>
      <c r="G294" s="36">
        <f>MAX(D6826:D6849)</f>
        <v>14.43778</v>
      </c>
      <c r="H294" s="36">
        <v>150</v>
      </c>
      <c r="I294" s="36"/>
    </row>
    <row r="295" spans="1:9" ht="15" x14ac:dyDescent="0.25">
      <c r="A295" s="44">
        <v>42898.916666665973</v>
      </c>
      <c r="B295" s="24">
        <v>288.92899999999997</v>
      </c>
      <c r="C295" s="35">
        <v>0.35468</v>
      </c>
      <c r="D295" s="36">
        <v>4.5285000000000002</v>
      </c>
      <c r="F295" s="45">
        <v>43172</v>
      </c>
      <c r="G295" s="36">
        <f>MAX(D6850:D6873)</f>
        <v>45.826369999999997</v>
      </c>
      <c r="H295" s="36">
        <v>150</v>
      </c>
      <c r="I295" s="36"/>
    </row>
    <row r="296" spans="1:9" ht="15" x14ac:dyDescent="0.25">
      <c r="A296" s="44">
        <v>42898.958333332637</v>
      </c>
      <c r="B296" s="24">
        <v>251.21729999999999</v>
      </c>
      <c r="C296" s="35">
        <v>0.51634999999999998</v>
      </c>
      <c r="F296" s="45">
        <v>43173</v>
      </c>
      <c r="G296" s="36">
        <f>MAX(D6874:D6897)</f>
        <v>48.672420000000002</v>
      </c>
      <c r="H296" s="36">
        <v>150</v>
      </c>
      <c r="I296" s="36"/>
    </row>
    <row r="297" spans="1:9" ht="15" x14ac:dyDescent="0.25">
      <c r="A297" s="44">
        <v>42898.999999999302</v>
      </c>
      <c r="B297" s="24">
        <v>325.55349999999999</v>
      </c>
      <c r="C297" s="35">
        <v>0.27988000000000002</v>
      </c>
      <c r="F297" s="45">
        <v>43174</v>
      </c>
      <c r="G297" s="36">
        <f>MAX(D6898:D6921)</f>
        <v>141.21010000000001</v>
      </c>
      <c r="H297" s="36">
        <v>150</v>
      </c>
      <c r="I297" s="36"/>
    </row>
    <row r="298" spans="1:9" ht="15" x14ac:dyDescent="0.25">
      <c r="A298" s="44">
        <v>42899.041666665966</v>
      </c>
      <c r="B298" s="24">
        <v>247.91669999999999</v>
      </c>
      <c r="C298" s="35">
        <v>0.46422000000000002</v>
      </c>
      <c r="D298" s="36" t="s">
        <v>189</v>
      </c>
      <c r="F298" s="45">
        <v>43175</v>
      </c>
      <c r="G298" s="36">
        <f>MAX(D6922:D6945)</f>
        <v>37.767330000000001</v>
      </c>
      <c r="H298" s="36">
        <v>150</v>
      </c>
      <c r="I298" s="36"/>
    </row>
    <row r="299" spans="1:9" ht="15" x14ac:dyDescent="0.25">
      <c r="A299" s="44">
        <v>42899.08333333263</v>
      </c>
      <c r="B299" s="24">
        <v>260.96780000000001</v>
      </c>
      <c r="C299" s="35">
        <v>0.4536</v>
      </c>
      <c r="D299" s="36">
        <v>1.08239</v>
      </c>
      <c r="F299" s="45">
        <v>43176</v>
      </c>
      <c r="G299" s="36">
        <f>MAX(D6946:D6969)</f>
        <v>27.165510000000001</v>
      </c>
      <c r="H299" s="36">
        <v>150</v>
      </c>
      <c r="I299" s="36"/>
    </row>
    <row r="300" spans="1:9" ht="15" x14ac:dyDescent="0.25">
      <c r="A300" s="44">
        <v>42899.124999999294</v>
      </c>
      <c r="B300" s="24">
        <v>234.6918</v>
      </c>
      <c r="C300" s="35">
        <v>0.40354000000000001</v>
      </c>
      <c r="D300" s="36" t="s">
        <v>189</v>
      </c>
      <c r="F300" s="45">
        <v>43177</v>
      </c>
      <c r="G300" s="36">
        <f>MAX(D6970:D6993)</f>
        <v>24.973659999999999</v>
      </c>
      <c r="H300" s="36">
        <v>150</v>
      </c>
      <c r="I300" s="36"/>
    </row>
    <row r="301" spans="1:9" ht="15" x14ac:dyDescent="0.25">
      <c r="A301" s="44">
        <v>42899.166666665958</v>
      </c>
      <c r="B301" s="24">
        <v>197.2431</v>
      </c>
      <c r="C301" s="35">
        <v>1.2626599999999999</v>
      </c>
      <c r="D301" s="36" t="s">
        <v>189</v>
      </c>
      <c r="F301" s="45">
        <v>43178</v>
      </c>
      <c r="G301" s="36">
        <f>MAX(D6994:D7017)</f>
        <v>33.034390000000002</v>
      </c>
      <c r="H301" s="36">
        <v>150</v>
      </c>
      <c r="I301" s="36"/>
    </row>
    <row r="302" spans="1:9" ht="15" x14ac:dyDescent="0.25">
      <c r="A302" s="44">
        <v>42899.208333332623</v>
      </c>
      <c r="B302" s="24">
        <v>241.35489999999999</v>
      </c>
      <c r="C302" s="35">
        <v>1.13591</v>
      </c>
      <c r="D302" s="36">
        <v>3.0995599999999999</v>
      </c>
      <c r="F302" s="45">
        <v>43179</v>
      </c>
      <c r="G302" s="36">
        <f>MAX(D7018:D7041)</f>
        <v>32.657389999999999</v>
      </c>
      <c r="H302" s="36">
        <v>150</v>
      </c>
      <c r="I302" s="36"/>
    </row>
    <row r="303" spans="1:9" ht="15" x14ac:dyDescent="0.25">
      <c r="A303" s="44">
        <v>42899.249999999287</v>
      </c>
      <c r="B303" s="24">
        <v>246.34229999999999</v>
      </c>
      <c r="C303" s="35">
        <v>0.47492000000000001</v>
      </c>
      <c r="D303" s="36">
        <v>4.6295599999999997</v>
      </c>
      <c r="F303" s="45">
        <v>43180</v>
      </c>
      <c r="G303" s="36">
        <f>MAX(D7042:D7065)</f>
        <v>46.67944</v>
      </c>
      <c r="H303" s="36">
        <v>150</v>
      </c>
      <c r="I303" s="36"/>
    </row>
    <row r="304" spans="1:9" ht="15" x14ac:dyDescent="0.25">
      <c r="A304" s="44">
        <v>42899.291666665951</v>
      </c>
      <c r="B304" s="24">
        <v>244.56569999999999</v>
      </c>
      <c r="C304" s="35">
        <v>0.71226999999999996</v>
      </c>
      <c r="D304" s="36">
        <v>2.2029399999999999</v>
      </c>
      <c r="F304" s="45">
        <v>43181</v>
      </c>
      <c r="G304" s="36">
        <f>MAX(D7066:D7089)</f>
        <v>39.98827</v>
      </c>
      <c r="H304" s="36">
        <v>150</v>
      </c>
      <c r="I304" s="36"/>
    </row>
    <row r="305" spans="1:9" ht="15" x14ac:dyDescent="0.25">
      <c r="A305" s="44">
        <v>42899.333333332615</v>
      </c>
      <c r="B305" s="24">
        <v>340.66500000000002</v>
      </c>
      <c r="C305" s="35">
        <v>2.1506699999999999</v>
      </c>
      <c r="D305" s="36">
        <v>2.9681099999999998</v>
      </c>
      <c r="F305" s="45">
        <v>43182</v>
      </c>
      <c r="G305" s="36">
        <f>MAX(D7090:D7113)</f>
        <v>128.67400000000001</v>
      </c>
      <c r="H305" s="36">
        <v>150</v>
      </c>
      <c r="I305" s="36"/>
    </row>
    <row r="306" spans="1:9" ht="15" x14ac:dyDescent="0.25">
      <c r="A306" s="44">
        <v>42899.37499999928</v>
      </c>
      <c r="B306" s="24">
        <v>327.72629999999998</v>
      </c>
      <c r="C306" s="35">
        <v>1.2217800000000001</v>
      </c>
      <c r="D306" s="36" t="s">
        <v>189</v>
      </c>
      <c r="F306" s="45">
        <v>43183</v>
      </c>
      <c r="G306" s="36">
        <f>MAX(D7114:D7137)</f>
        <v>16.330829999999999</v>
      </c>
      <c r="H306" s="36">
        <v>150</v>
      </c>
      <c r="I306" s="36"/>
    </row>
    <row r="307" spans="1:9" ht="15" x14ac:dyDescent="0.25">
      <c r="A307" s="44">
        <v>42899.416666665944</v>
      </c>
      <c r="B307" s="24">
        <v>75.825180000000003</v>
      </c>
      <c r="C307" s="35">
        <v>0.50502999999999998</v>
      </c>
      <c r="F307" s="45">
        <v>43184</v>
      </c>
      <c r="G307" s="36">
        <f>MAX(D7138:D7161)</f>
        <v>13.172029999999999</v>
      </c>
      <c r="H307" s="36">
        <v>150</v>
      </c>
      <c r="I307" s="36"/>
    </row>
    <row r="308" spans="1:9" ht="15" x14ac:dyDescent="0.25">
      <c r="A308" s="44">
        <v>42899.458333332608</v>
      </c>
      <c r="B308" s="24">
        <v>12.084630000000001</v>
      </c>
      <c r="C308" s="35">
        <v>1.01627</v>
      </c>
      <c r="D308" s="36">
        <v>0.82508999999999999</v>
      </c>
      <c r="F308" s="45">
        <v>43185</v>
      </c>
      <c r="G308" s="36">
        <f>MAX(D7162:D7185)</f>
        <v>28.242059999999999</v>
      </c>
      <c r="H308" s="36">
        <v>150</v>
      </c>
      <c r="I308" s="36"/>
    </row>
    <row r="309" spans="1:9" ht="15" x14ac:dyDescent="0.25">
      <c r="A309" s="44">
        <v>42899.499999999272</v>
      </c>
      <c r="B309" s="24">
        <v>294.86989999999997</v>
      </c>
      <c r="C309" s="35">
        <v>3.7319800000000001</v>
      </c>
      <c r="D309" s="36">
        <v>36.073079999999997</v>
      </c>
      <c r="F309" s="45">
        <v>43186</v>
      </c>
      <c r="G309" s="36">
        <f>MAX(D7186:D7209)</f>
        <v>36.002110000000002</v>
      </c>
      <c r="H309" s="36">
        <v>150</v>
      </c>
      <c r="I309" s="36"/>
    </row>
    <row r="310" spans="1:9" ht="15" x14ac:dyDescent="0.25">
      <c r="A310" s="44">
        <v>42899.541666665937</v>
      </c>
      <c r="B310" s="24">
        <v>296.66579999999999</v>
      </c>
      <c r="C310" s="35">
        <v>4.1434199999999999</v>
      </c>
      <c r="D310" s="36">
        <v>42.158560000000001</v>
      </c>
      <c r="F310" s="45">
        <v>43187</v>
      </c>
      <c r="G310" s="36">
        <f>MAX(D7210:D7233)</f>
        <v>87.140389999999996</v>
      </c>
      <c r="H310" s="36">
        <v>150</v>
      </c>
      <c r="I310" s="36"/>
    </row>
    <row r="311" spans="1:9" ht="15" x14ac:dyDescent="0.25">
      <c r="A311" s="44">
        <v>42899.583333332601</v>
      </c>
      <c r="B311" s="24">
        <v>295.63249999999999</v>
      </c>
      <c r="C311" s="35">
        <v>4.2806499999999996</v>
      </c>
      <c r="D311" s="36">
        <v>28.107610000000001</v>
      </c>
      <c r="F311" s="45">
        <v>43188</v>
      </c>
      <c r="G311" s="36">
        <f>MAX(D7234:D7257)</f>
        <v>128</v>
      </c>
      <c r="H311" s="36">
        <v>150</v>
      </c>
      <c r="I311" s="36"/>
    </row>
    <row r="312" spans="1:9" ht="15" x14ac:dyDescent="0.25">
      <c r="A312" s="44">
        <v>42899.624999999265</v>
      </c>
      <c r="B312" s="24">
        <v>293.7629</v>
      </c>
      <c r="C312" s="35">
        <v>4.9965299999999999</v>
      </c>
      <c r="D312" s="36">
        <v>20.12913</v>
      </c>
      <c r="F312" s="45">
        <v>43189</v>
      </c>
      <c r="G312" s="36">
        <f>MAX(D7258:D7281)</f>
        <v>88.5</v>
      </c>
      <c r="H312" s="36">
        <v>150</v>
      </c>
      <c r="I312" s="36"/>
    </row>
    <row r="313" spans="1:9" ht="15" x14ac:dyDescent="0.25">
      <c r="A313" s="44">
        <v>42899.666666665929</v>
      </c>
      <c r="B313" s="24">
        <v>310.51240000000001</v>
      </c>
      <c r="C313" s="35">
        <v>1.71271</v>
      </c>
      <c r="D313" s="36">
        <v>21.339259999999999</v>
      </c>
      <c r="F313" s="45">
        <v>43190</v>
      </c>
      <c r="G313" s="36">
        <f>MAX(D7282:D7305)</f>
        <v>149</v>
      </c>
      <c r="H313" s="36">
        <v>150</v>
      </c>
      <c r="I313" s="36"/>
    </row>
    <row r="314" spans="1:9" ht="15" x14ac:dyDescent="0.25">
      <c r="A314" s="44">
        <v>42899.708333332594</v>
      </c>
      <c r="B314" s="24">
        <v>308.09480000000002</v>
      </c>
      <c r="C314" s="35">
        <v>1.62304</v>
      </c>
      <c r="F314" s="45">
        <v>43191</v>
      </c>
      <c r="G314" s="36">
        <f>MAX(D7306:D7329)</f>
        <v>63</v>
      </c>
      <c r="H314" s="36">
        <v>150</v>
      </c>
      <c r="I314" s="36"/>
    </row>
    <row r="315" spans="1:9" ht="15" x14ac:dyDescent="0.25">
      <c r="A315" s="44">
        <v>42899.749999999258</v>
      </c>
      <c r="B315" s="24">
        <v>262.91199999999998</v>
      </c>
      <c r="C315" s="35">
        <v>0.84630000000000005</v>
      </c>
      <c r="D315" s="36">
        <v>7.5758200000000002</v>
      </c>
      <c r="F315" s="45">
        <v>43192</v>
      </c>
      <c r="G315" s="36">
        <f>MAX(D7330:D7353)</f>
        <v>51.5</v>
      </c>
      <c r="H315" s="36">
        <v>150</v>
      </c>
      <c r="I315" s="36"/>
    </row>
    <row r="316" spans="1:9" ht="15" x14ac:dyDescent="0.25">
      <c r="A316" s="44">
        <v>42899.791666665922</v>
      </c>
      <c r="B316" s="24">
        <v>109.96899999999999</v>
      </c>
      <c r="C316" s="35">
        <v>0.42171999999999998</v>
      </c>
      <c r="F316" s="45">
        <v>43193</v>
      </c>
      <c r="G316" s="51">
        <f>MAX(D7354:D7377)</f>
        <v>1100.5</v>
      </c>
      <c r="H316" s="36">
        <v>150</v>
      </c>
      <c r="I316" s="36"/>
    </row>
    <row r="317" spans="1:9" ht="15" x14ac:dyDescent="0.25">
      <c r="A317" s="44">
        <v>42899.833333332586</v>
      </c>
      <c r="B317" s="24">
        <v>66.980429999999998</v>
      </c>
      <c r="C317" s="35">
        <v>0.46690999999999999</v>
      </c>
      <c r="F317" s="45">
        <v>43194</v>
      </c>
      <c r="G317" s="51">
        <f>MAX(D7378:D7401)</f>
        <v>545.37480000000005</v>
      </c>
      <c r="H317" s="36">
        <v>150</v>
      </c>
      <c r="I317" s="36"/>
    </row>
    <row r="318" spans="1:9" ht="15" x14ac:dyDescent="0.25">
      <c r="A318" s="44">
        <v>42899.874999999251</v>
      </c>
      <c r="B318" s="24">
        <v>134.9785</v>
      </c>
      <c r="C318" s="35">
        <v>0.45174999999999998</v>
      </c>
      <c r="D318" s="36" t="s">
        <v>189</v>
      </c>
      <c r="F318" s="45">
        <v>43195</v>
      </c>
      <c r="G318" s="51">
        <f>MAX(D7402:D7425)</f>
        <v>337.2106</v>
      </c>
      <c r="H318" s="36">
        <v>150</v>
      </c>
      <c r="I318" s="36"/>
    </row>
    <row r="319" spans="1:9" ht="15" x14ac:dyDescent="0.25">
      <c r="A319" s="44">
        <v>42899.916666665915</v>
      </c>
      <c r="B319" s="24">
        <v>95.675449999999998</v>
      </c>
      <c r="C319" s="35">
        <v>0.54286000000000001</v>
      </c>
      <c r="D319" s="36">
        <v>3.3036300000000001</v>
      </c>
      <c r="F319" s="45">
        <v>43196</v>
      </c>
      <c r="G319" s="51">
        <f>MAX(D7426:D7449)</f>
        <v>867.27170000000001</v>
      </c>
      <c r="H319" s="36">
        <v>150</v>
      </c>
      <c r="I319" s="36"/>
    </row>
    <row r="320" spans="1:9" ht="15" x14ac:dyDescent="0.25">
      <c r="A320" s="44">
        <v>42899.958333332579</v>
      </c>
      <c r="B320" s="24">
        <v>58.013890000000004</v>
      </c>
      <c r="C320" s="35">
        <v>0.81128999999999996</v>
      </c>
      <c r="F320" s="45">
        <v>43197</v>
      </c>
      <c r="G320" s="36">
        <f>MAX(D7450:D7473)</f>
        <v>77.02225</v>
      </c>
      <c r="H320" s="36">
        <v>150</v>
      </c>
      <c r="I320" s="36"/>
    </row>
    <row r="321" spans="1:9" ht="15" x14ac:dyDescent="0.25">
      <c r="A321" s="44">
        <v>42899.999999999243</v>
      </c>
      <c r="B321" s="24">
        <v>303.0437</v>
      </c>
      <c r="C321" s="35">
        <v>2.3755999999999999</v>
      </c>
      <c r="D321" s="36">
        <v>1.09917</v>
      </c>
      <c r="F321" s="45">
        <v>43198</v>
      </c>
      <c r="G321" s="36">
        <f>MAX(D7474:D7497)</f>
        <v>42.683</v>
      </c>
      <c r="H321" s="36">
        <v>150</v>
      </c>
      <c r="I321" s="36"/>
    </row>
    <row r="322" spans="1:9" ht="15" x14ac:dyDescent="0.25">
      <c r="A322" s="44">
        <v>42900.041666665908</v>
      </c>
      <c r="B322" s="24">
        <v>284.03210000000001</v>
      </c>
      <c r="C322" s="35">
        <v>3.28206</v>
      </c>
      <c r="F322" s="45">
        <v>43199</v>
      </c>
      <c r="G322" s="51">
        <f>MAX(D7498:D7521)</f>
        <v>424.93939999999998</v>
      </c>
      <c r="H322" s="36">
        <v>150</v>
      </c>
      <c r="I322" s="36"/>
    </row>
    <row r="323" spans="1:9" ht="15" x14ac:dyDescent="0.25">
      <c r="A323" s="44">
        <v>42900.083333332572</v>
      </c>
      <c r="B323" s="24">
        <v>276.94380000000001</v>
      </c>
      <c r="C323" s="35">
        <v>4.3205900000000002</v>
      </c>
      <c r="F323" s="45">
        <v>43200</v>
      </c>
      <c r="G323" s="36">
        <f>MAX(D7522:D7545)</f>
        <v>50.415329999999997</v>
      </c>
      <c r="H323" s="36">
        <v>150</v>
      </c>
      <c r="I323" s="36"/>
    </row>
    <row r="324" spans="1:9" ht="15" x14ac:dyDescent="0.25">
      <c r="A324" s="44">
        <v>42900.124999999236</v>
      </c>
      <c r="B324" s="24">
        <v>264.88909999999998</v>
      </c>
      <c r="C324" s="35">
        <v>5.2319800000000001</v>
      </c>
      <c r="D324" s="36">
        <v>20.526720000000001</v>
      </c>
      <c r="F324" s="45">
        <v>43201</v>
      </c>
      <c r="G324" s="36">
        <f>MAX(D7546:D7569)</f>
        <v>20.538799999999998</v>
      </c>
      <c r="H324" s="36">
        <v>150</v>
      </c>
      <c r="I324" s="36"/>
    </row>
    <row r="325" spans="1:9" ht="15" x14ac:dyDescent="0.25">
      <c r="A325" s="44">
        <v>42900.1666666659</v>
      </c>
      <c r="B325" s="24">
        <v>258.7276</v>
      </c>
      <c r="C325" s="35">
        <v>4.4190899999999997</v>
      </c>
      <c r="D325" s="36">
        <v>14.52741</v>
      </c>
      <c r="F325" s="45">
        <v>43202</v>
      </c>
      <c r="G325" s="36">
        <f>MAX(D7570:D7593)</f>
        <v>36.558169999999997</v>
      </c>
      <c r="H325" s="36">
        <v>150</v>
      </c>
      <c r="I325" s="36"/>
    </row>
    <row r="326" spans="1:9" ht="15" x14ac:dyDescent="0.25">
      <c r="A326" s="44">
        <v>42900.208333332565</v>
      </c>
      <c r="B326" s="24">
        <v>252.65119999999999</v>
      </c>
      <c r="C326" s="35">
        <v>4.5352499999999996</v>
      </c>
      <c r="D326" s="36">
        <v>13.150510000000001</v>
      </c>
      <c r="F326" s="45">
        <v>43203</v>
      </c>
      <c r="G326" s="36">
        <f>MAX(D7594:D7617)</f>
        <v>77.262169999999998</v>
      </c>
      <c r="H326" s="36">
        <v>150</v>
      </c>
      <c r="I326" s="36"/>
    </row>
    <row r="327" spans="1:9" ht="15" x14ac:dyDescent="0.25">
      <c r="A327" s="44">
        <v>42900.249999999229</v>
      </c>
      <c r="B327" s="24">
        <v>244.9538</v>
      </c>
      <c r="C327" s="35">
        <v>3.96739</v>
      </c>
      <c r="D327" s="36">
        <v>14.256500000000001</v>
      </c>
      <c r="F327" s="45">
        <v>43204</v>
      </c>
      <c r="G327" s="36">
        <f>MAX(D7618:D7641)</f>
        <v>28.440829999999998</v>
      </c>
      <c r="H327" s="36">
        <v>150</v>
      </c>
      <c r="I327" s="36"/>
    </row>
    <row r="328" spans="1:9" ht="15" x14ac:dyDescent="0.25">
      <c r="A328" s="44">
        <v>42900.291666665893</v>
      </c>
      <c r="B328" s="24">
        <v>243.32640000000001</v>
      </c>
      <c r="C328" s="35">
        <v>4.1533600000000002</v>
      </c>
      <c r="D328" s="36">
        <v>5.9887300000000003</v>
      </c>
      <c r="F328" s="45">
        <v>43205</v>
      </c>
      <c r="G328" s="36">
        <f>MAX(D7642:D7665)</f>
        <v>28.708749999999998</v>
      </c>
      <c r="H328" s="36">
        <v>150</v>
      </c>
      <c r="I328" s="36"/>
    </row>
    <row r="329" spans="1:9" ht="15" x14ac:dyDescent="0.25">
      <c r="A329" s="44">
        <v>42900.333333332557</v>
      </c>
      <c r="B329" s="24">
        <v>240.26150000000001</v>
      </c>
      <c r="C329" s="35">
        <v>3.4211999999999998</v>
      </c>
      <c r="D329" s="36">
        <v>16.009239999999998</v>
      </c>
      <c r="F329" s="45">
        <v>43206</v>
      </c>
      <c r="G329" s="36">
        <f>MAX(D7666:D7689)</f>
        <v>62.100790000000003</v>
      </c>
      <c r="H329" s="36">
        <v>150</v>
      </c>
      <c r="I329" s="36"/>
    </row>
    <row r="330" spans="1:9" ht="15" x14ac:dyDescent="0.25">
      <c r="A330" s="44">
        <v>42900.374999999221</v>
      </c>
      <c r="B330" s="24">
        <v>239.38079999999999</v>
      </c>
      <c r="C330" s="35">
        <v>2.9657200000000001</v>
      </c>
      <c r="D330" s="36">
        <v>8.0652600000000003</v>
      </c>
      <c r="F330" s="45">
        <v>43207</v>
      </c>
      <c r="G330" s="36">
        <f>MAX(D7690:D7713)</f>
        <v>45.441330000000001</v>
      </c>
      <c r="H330" s="36">
        <v>150</v>
      </c>
      <c r="I330" s="36"/>
    </row>
    <row r="331" spans="1:9" ht="15" x14ac:dyDescent="0.25">
      <c r="A331" s="44">
        <v>42900.416666665886</v>
      </c>
      <c r="B331" s="24">
        <v>248.94710000000001</v>
      </c>
      <c r="C331" s="35">
        <v>3.3404799999999999</v>
      </c>
      <c r="D331" s="36">
        <v>23.10192</v>
      </c>
      <c r="F331" s="45">
        <v>43208</v>
      </c>
      <c r="G331" s="36">
        <f>MAX(D7714:D7737)</f>
        <v>83.378439999999998</v>
      </c>
      <c r="H331" s="36">
        <v>150</v>
      </c>
      <c r="I331" s="36"/>
    </row>
    <row r="332" spans="1:9" ht="15" x14ac:dyDescent="0.25">
      <c r="A332" s="44">
        <v>42900.45833333255</v>
      </c>
      <c r="B332" s="24">
        <v>233.7893</v>
      </c>
      <c r="C332" s="35">
        <v>3.5043099999999998</v>
      </c>
      <c r="D332" s="36">
        <v>41.120980000000003</v>
      </c>
      <c r="F332" s="45">
        <v>43209</v>
      </c>
      <c r="G332" s="36">
        <f>MAX(D7738:D7761)</f>
        <v>112.01130000000001</v>
      </c>
      <c r="H332" s="36">
        <v>150</v>
      </c>
      <c r="I332" s="36"/>
    </row>
    <row r="333" spans="1:9" ht="15" x14ac:dyDescent="0.25">
      <c r="A333" s="44">
        <v>42900.499999999214</v>
      </c>
      <c r="B333" s="24">
        <v>221.60429999999999</v>
      </c>
      <c r="C333" s="35">
        <v>4.2534799999999997</v>
      </c>
      <c r="D333" s="36">
        <v>49.013080000000002</v>
      </c>
      <c r="F333" s="45">
        <v>43210</v>
      </c>
      <c r="G333" s="36">
        <f>MAX(D7762:D7785)</f>
        <v>114.06780000000001</v>
      </c>
      <c r="H333" s="36">
        <v>150</v>
      </c>
      <c r="I333" s="36"/>
    </row>
    <row r="334" spans="1:9" ht="15" x14ac:dyDescent="0.25">
      <c r="A334" s="44">
        <v>42900.541666665878</v>
      </c>
      <c r="B334" s="24">
        <v>227.4288</v>
      </c>
      <c r="C334" s="35">
        <v>5.0101000000000004</v>
      </c>
      <c r="D334" s="36">
        <v>25.061579999999999</v>
      </c>
      <c r="F334" s="45">
        <v>43211</v>
      </c>
      <c r="G334" s="36">
        <f>MAX(D7786:D7809)</f>
        <v>51.842790000000001</v>
      </c>
      <c r="H334" s="36">
        <v>150</v>
      </c>
      <c r="I334" s="36"/>
    </row>
    <row r="335" spans="1:9" ht="15" x14ac:dyDescent="0.25">
      <c r="A335" s="44">
        <v>42900.583333332543</v>
      </c>
      <c r="B335" s="24">
        <v>235.02420000000001</v>
      </c>
      <c r="C335" s="35">
        <v>4.5279699999999998</v>
      </c>
      <c r="D335" s="36">
        <v>58.004019999999997</v>
      </c>
      <c r="F335" s="45">
        <v>43212</v>
      </c>
      <c r="G335" s="36">
        <f>MAX(D7810:D7833)</f>
        <v>22.682790000000001</v>
      </c>
      <c r="H335" s="36">
        <v>150</v>
      </c>
      <c r="I335" s="36"/>
    </row>
    <row r="336" spans="1:9" ht="15" x14ac:dyDescent="0.25">
      <c r="A336" s="44">
        <v>42900.624999999207</v>
      </c>
      <c r="B336" s="24">
        <v>223.4504</v>
      </c>
      <c r="C336" s="35">
        <v>5.3789300000000004</v>
      </c>
      <c r="D336" s="36">
        <v>41.963479999999997</v>
      </c>
      <c r="F336" s="45">
        <v>43213</v>
      </c>
      <c r="G336" s="36">
        <f>MAX(D7834:D7857)</f>
        <v>166.87860000000001</v>
      </c>
      <c r="H336" s="36">
        <v>150</v>
      </c>
      <c r="I336" s="36"/>
    </row>
    <row r="337" spans="1:9" ht="15" x14ac:dyDescent="0.25">
      <c r="A337" s="44">
        <v>42900.666666665871</v>
      </c>
      <c r="B337" s="24">
        <v>218.85910000000001</v>
      </c>
      <c r="C337" s="35">
        <v>5.4077799999999998</v>
      </c>
      <c r="D337" s="36">
        <v>39.393189999999997</v>
      </c>
      <c r="F337" s="45">
        <v>43214</v>
      </c>
      <c r="G337" s="51">
        <f>MAX(D7858:D7881)</f>
        <v>420.51339999999999</v>
      </c>
      <c r="H337" s="36">
        <v>150</v>
      </c>
      <c r="I337" s="36"/>
    </row>
    <row r="338" spans="1:9" ht="15" x14ac:dyDescent="0.25">
      <c r="A338" s="44">
        <v>42900.708333332535</v>
      </c>
      <c r="B338" s="24">
        <v>220.92859999999999</v>
      </c>
      <c r="C338" s="35">
        <v>4.52081</v>
      </c>
      <c r="D338" s="36">
        <v>31.35172</v>
      </c>
      <c r="F338" s="45">
        <v>43215</v>
      </c>
      <c r="G338" s="36">
        <f>MAX(D7882:D7905)</f>
        <v>50.527830000000002</v>
      </c>
      <c r="H338" s="36">
        <v>150</v>
      </c>
      <c r="I338" s="36"/>
    </row>
    <row r="339" spans="1:9" ht="15" x14ac:dyDescent="0.25">
      <c r="A339" s="44">
        <v>42900.7499999992</v>
      </c>
      <c r="B339" s="24">
        <v>211.9716</v>
      </c>
      <c r="C339" s="35">
        <v>4.0626600000000002</v>
      </c>
      <c r="D339" s="36">
        <v>45.098610000000001</v>
      </c>
      <c r="F339" s="45">
        <v>43216</v>
      </c>
      <c r="G339" s="51">
        <f>MAX(D7906:D7929)</f>
        <v>332.95929999999998</v>
      </c>
      <c r="H339" s="36">
        <v>150</v>
      </c>
      <c r="I339" s="36"/>
    </row>
    <row r="340" spans="1:9" ht="15" x14ac:dyDescent="0.25">
      <c r="A340" s="44">
        <v>42900.791666665864</v>
      </c>
      <c r="B340" s="24">
        <v>205.22450000000001</v>
      </c>
      <c r="C340" s="35">
        <v>2.1584400000000001</v>
      </c>
      <c r="D340" s="36">
        <v>42.664439999999999</v>
      </c>
      <c r="F340" s="45">
        <v>43217</v>
      </c>
      <c r="G340" s="51">
        <f>MAX(D7930:D7953)</f>
        <v>240.96899999999999</v>
      </c>
      <c r="H340" s="36">
        <v>150</v>
      </c>
      <c r="I340" s="36"/>
    </row>
    <row r="341" spans="1:9" ht="15" x14ac:dyDescent="0.25">
      <c r="A341" s="44">
        <v>42900.833333332528</v>
      </c>
      <c r="B341" s="24">
        <v>231.36850000000001</v>
      </c>
      <c r="C341" s="35">
        <v>1.75379</v>
      </c>
      <c r="D341" s="36">
        <v>25.033999999999999</v>
      </c>
      <c r="F341" s="45">
        <v>43218</v>
      </c>
      <c r="G341" s="36">
        <f>MAX(D7954:D7977)</f>
        <v>150.47880000000001</v>
      </c>
      <c r="H341" s="36">
        <v>150</v>
      </c>
      <c r="I341" s="36"/>
    </row>
    <row r="342" spans="1:9" ht="15" x14ac:dyDescent="0.25">
      <c r="A342" s="44">
        <v>42900.874999999192</v>
      </c>
      <c r="B342" s="24">
        <v>271.14330000000001</v>
      </c>
      <c r="C342" s="35">
        <v>0.84348000000000001</v>
      </c>
      <c r="D342" s="36">
        <v>8.6463300000000007</v>
      </c>
      <c r="F342" s="45">
        <v>43219</v>
      </c>
      <c r="G342" s="36">
        <f>MAX(D7978:D8001)</f>
        <v>16.028079999999999</v>
      </c>
      <c r="H342" s="36">
        <v>150</v>
      </c>
      <c r="I342" s="36"/>
    </row>
    <row r="343" spans="1:9" ht="15" x14ac:dyDescent="0.25">
      <c r="A343" s="44">
        <v>42900.916666665857</v>
      </c>
      <c r="B343" s="24">
        <v>214.54390000000001</v>
      </c>
      <c r="C343" s="35">
        <v>2.4187099999999999</v>
      </c>
      <c r="D343" s="36">
        <v>12.669</v>
      </c>
      <c r="F343" s="45">
        <v>43220</v>
      </c>
      <c r="G343" s="36">
        <f>MAX(D8002:D8025)</f>
        <v>21.200369999999999</v>
      </c>
      <c r="H343" s="36">
        <v>150</v>
      </c>
      <c r="I343" s="36"/>
    </row>
    <row r="344" spans="1:9" ht="15" x14ac:dyDescent="0.25">
      <c r="A344" s="44">
        <v>42900.958333332521</v>
      </c>
      <c r="B344" s="24">
        <v>234.14529999999999</v>
      </c>
      <c r="C344" s="35">
        <v>4.9966499999999998</v>
      </c>
      <c r="D344" s="36">
        <v>18.010770000000001</v>
      </c>
      <c r="F344" s="45">
        <v>43221</v>
      </c>
      <c r="G344" s="36">
        <f>MAX(D8026:D8049)</f>
        <v>54.561669999999999</v>
      </c>
      <c r="H344" s="36">
        <v>150</v>
      </c>
      <c r="I344" s="36"/>
    </row>
    <row r="345" spans="1:9" ht="15" x14ac:dyDescent="0.25">
      <c r="A345" s="44">
        <v>42900.999999999185</v>
      </c>
      <c r="B345" s="24">
        <v>215.56700000000001</v>
      </c>
      <c r="C345" s="35">
        <v>3.3026200000000001</v>
      </c>
      <c r="D345" s="36">
        <v>28.60661</v>
      </c>
      <c r="F345" s="45">
        <v>43222</v>
      </c>
      <c r="G345" s="36">
        <f>MAX(D8050:D8073)</f>
        <v>48.922669999999997</v>
      </c>
      <c r="H345" s="36">
        <v>150</v>
      </c>
      <c r="I345" s="36"/>
    </row>
    <row r="346" spans="1:9" ht="15" x14ac:dyDescent="0.25">
      <c r="A346" s="44">
        <v>42901.041666665849</v>
      </c>
      <c r="B346" s="24">
        <v>250.24930000000001</v>
      </c>
      <c r="C346" s="35">
        <v>1.9327099999999999</v>
      </c>
      <c r="D346" s="36">
        <v>33.123730000000002</v>
      </c>
      <c r="F346" s="45">
        <v>43223</v>
      </c>
      <c r="G346" s="36">
        <f>MAX(D8074:D8097)</f>
        <v>64.086500000000001</v>
      </c>
      <c r="H346" s="36">
        <v>150</v>
      </c>
      <c r="I346" s="36"/>
    </row>
    <row r="347" spans="1:9" ht="15" x14ac:dyDescent="0.25">
      <c r="A347" s="44">
        <v>42901.083333332514</v>
      </c>
      <c r="B347" s="24">
        <v>284.185</v>
      </c>
      <c r="C347" s="35">
        <v>0.61868999999999996</v>
      </c>
      <c r="D347" s="36">
        <v>16.565560000000001</v>
      </c>
      <c r="F347" s="45">
        <v>43224</v>
      </c>
      <c r="G347" s="51">
        <f>MAX(D8098:D8121)</f>
        <v>210.5908</v>
      </c>
      <c r="H347" s="36">
        <v>150</v>
      </c>
      <c r="I347" s="36"/>
    </row>
    <row r="348" spans="1:9" ht="15" x14ac:dyDescent="0.25">
      <c r="A348" s="44">
        <v>42901.124999999178</v>
      </c>
      <c r="B348" s="24">
        <v>271.96260000000001</v>
      </c>
      <c r="C348" s="35">
        <v>0.59741999999999995</v>
      </c>
      <c r="D348" s="36">
        <v>21.271280000000001</v>
      </c>
      <c r="F348" s="45">
        <v>43225</v>
      </c>
      <c r="G348" s="36">
        <f>MAX(D8122:D8145)</f>
        <v>63.506889999999999</v>
      </c>
      <c r="H348" s="36">
        <v>150</v>
      </c>
      <c r="I348" s="36"/>
    </row>
    <row r="349" spans="1:9" ht="15" x14ac:dyDescent="0.25">
      <c r="A349" s="44">
        <v>42901.166666665842</v>
      </c>
      <c r="B349" s="24">
        <v>214.9922</v>
      </c>
      <c r="C349" s="35">
        <v>1.5736000000000001</v>
      </c>
      <c r="D349" s="36">
        <v>17.082560000000001</v>
      </c>
      <c r="F349" s="45">
        <v>43226</v>
      </c>
      <c r="G349" s="36">
        <f>MAX(D8146:D8169)</f>
        <v>26.444210000000002</v>
      </c>
      <c r="H349" s="36">
        <v>150</v>
      </c>
      <c r="I349" s="36"/>
    </row>
    <row r="350" spans="1:9" ht="15" x14ac:dyDescent="0.25">
      <c r="A350" s="44">
        <v>42901.208333332506</v>
      </c>
      <c r="B350" s="24">
        <v>335.93889999999999</v>
      </c>
      <c r="C350" s="35">
        <v>0.47198000000000001</v>
      </c>
      <c r="D350" s="36">
        <v>21.486889999999999</v>
      </c>
      <c r="F350" s="45">
        <v>43227</v>
      </c>
      <c r="G350" s="36">
        <f>MAX(D8170:D8193)</f>
        <v>54.87471</v>
      </c>
      <c r="H350" s="36">
        <v>150</v>
      </c>
      <c r="I350" s="36"/>
    </row>
    <row r="351" spans="1:9" ht="15" x14ac:dyDescent="0.25">
      <c r="A351" s="44">
        <v>42901.249999999171</v>
      </c>
      <c r="B351" s="24">
        <v>286.4907</v>
      </c>
      <c r="C351" s="35">
        <v>0.49553999999999998</v>
      </c>
      <c r="F351" s="45">
        <v>43228</v>
      </c>
      <c r="G351" s="36">
        <f>MAX(D8194:D8217)</f>
        <v>116.50879999999999</v>
      </c>
      <c r="H351" s="36">
        <v>150</v>
      </c>
      <c r="I351" s="36"/>
    </row>
    <row r="352" spans="1:9" ht="15" x14ac:dyDescent="0.25">
      <c r="A352" s="44">
        <v>42901.291666665835</v>
      </c>
      <c r="B352" s="24">
        <v>221.4718</v>
      </c>
      <c r="C352" s="35">
        <v>1.7318499999999999</v>
      </c>
      <c r="D352" s="36">
        <v>31.286049999999999</v>
      </c>
      <c r="F352" s="45">
        <v>43229</v>
      </c>
      <c r="G352" s="36">
        <f>MAX(D8218:D8241)</f>
        <v>146.87029999999999</v>
      </c>
      <c r="H352" s="36">
        <v>150</v>
      </c>
      <c r="I352" s="36"/>
    </row>
    <row r="353" spans="1:9" ht="15" x14ac:dyDescent="0.25">
      <c r="A353" s="44">
        <v>42901.333333332499</v>
      </c>
      <c r="B353" s="24">
        <v>250.35769999999999</v>
      </c>
      <c r="C353" s="35">
        <v>0.87960000000000005</v>
      </c>
      <c r="D353" s="36">
        <v>24.152719999999999</v>
      </c>
      <c r="F353" s="45">
        <v>43230</v>
      </c>
      <c r="G353" s="51">
        <f>MAX(D8242:D8265)</f>
        <v>248.34030000000001</v>
      </c>
      <c r="H353" s="36">
        <v>150</v>
      </c>
      <c r="I353" s="36"/>
    </row>
    <row r="354" spans="1:9" ht="15" x14ac:dyDescent="0.25">
      <c r="A354" s="44">
        <v>42901.374999999163</v>
      </c>
      <c r="B354" s="24">
        <v>272.81920000000002</v>
      </c>
      <c r="C354" s="35">
        <v>1.0631200000000001</v>
      </c>
      <c r="D354" s="36">
        <v>21.28511</v>
      </c>
      <c r="F354" s="45">
        <v>43231</v>
      </c>
      <c r="G354" s="36">
        <f>MAX(D8266:D8289)</f>
        <v>36.50817</v>
      </c>
      <c r="H354" s="36">
        <v>150</v>
      </c>
      <c r="I354" s="36"/>
    </row>
    <row r="355" spans="1:9" ht="15" x14ac:dyDescent="0.25">
      <c r="A355" s="44">
        <v>42901.416666665828</v>
      </c>
      <c r="B355" s="24">
        <v>16.060780000000001</v>
      </c>
      <c r="C355" s="35">
        <v>0.47197</v>
      </c>
      <c r="D355" s="36">
        <v>27.480889999999999</v>
      </c>
      <c r="F355" s="45">
        <v>43232</v>
      </c>
      <c r="G355" s="36">
        <f>MAX(D8290:D8313)</f>
        <v>15.3658</v>
      </c>
      <c r="H355" s="36">
        <v>150</v>
      </c>
      <c r="I355" s="36"/>
    </row>
    <row r="356" spans="1:9" ht="15" x14ac:dyDescent="0.25">
      <c r="A356" s="44">
        <v>42901.458333332492</v>
      </c>
      <c r="B356" s="24">
        <v>228.66139999999999</v>
      </c>
      <c r="C356" s="35">
        <v>1.6949099999999999</v>
      </c>
      <c r="D356" s="36">
        <v>33.81767</v>
      </c>
      <c r="F356" s="45">
        <v>43233</v>
      </c>
      <c r="G356" s="36">
        <f>MAX(D8314:D8337)</f>
        <v>10.99821</v>
      </c>
      <c r="H356" s="36">
        <v>150</v>
      </c>
      <c r="I356" s="36"/>
    </row>
    <row r="357" spans="1:9" ht="15" x14ac:dyDescent="0.25">
      <c r="A357" s="44">
        <v>42901.499999999156</v>
      </c>
      <c r="B357" s="24">
        <v>221.4786</v>
      </c>
      <c r="C357" s="35">
        <v>3.1923499999999998</v>
      </c>
      <c r="D357" s="36">
        <v>32.13044</v>
      </c>
      <c r="F357" s="45">
        <v>43234</v>
      </c>
      <c r="G357" s="36">
        <f>MAX(D8338:D8361)</f>
        <v>29.688880000000001</v>
      </c>
      <c r="H357" s="36">
        <v>150</v>
      </c>
      <c r="I357" s="36"/>
    </row>
    <row r="358" spans="1:9" ht="15" x14ac:dyDescent="0.25">
      <c r="A358" s="44">
        <v>42901.54166666582</v>
      </c>
      <c r="B358" s="24">
        <v>217.49350000000001</v>
      </c>
      <c r="C358" s="35">
        <v>3.2782499999999999</v>
      </c>
      <c r="D358" s="36">
        <v>44.421169999999996</v>
      </c>
      <c r="F358" s="45">
        <v>43235</v>
      </c>
      <c r="G358" s="36">
        <f>MAX(D8362:D8385)</f>
        <v>29.327169999999999</v>
      </c>
      <c r="H358" s="36">
        <v>150</v>
      </c>
      <c r="I358" s="36"/>
    </row>
    <row r="359" spans="1:9" ht="15" x14ac:dyDescent="0.25">
      <c r="A359" s="44">
        <v>42901.583333332484</v>
      </c>
      <c r="B359" s="24">
        <v>225.26830000000001</v>
      </c>
      <c r="C359" s="35">
        <v>3.2463899999999999</v>
      </c>
      <c r="D359" s="36">
        <v>44.716670000000001</v>
      </c>
      <c r="F359" s="45">
        <v>43236</v>
      </c>
      <c r="G359" s="36">
        <f>MAX(D8386:D8409)</f>
        <v>22.430669999999999</v>
      </c>
      <c r="H359" s="36">
        <v>150</v>
      </c>
      <c r="I359" s="36"/>
    </row>
    <row r="360" spans="1:9" ht="15" x14ac:dyDescent="0.25">
      <c r="A360" s="44">
        <v>42901.624999999149</v>
      </c>
      <c r="B360" s="24">
        <v>221.4409</v>
      </c>
      <c r="C360" s="35">
        <v>3.0131199999999998</v>
      </c>
      <c r="D360" s="36">
        <v>69.410390000000007</v>
      </c>
      <c r="F360" s="45">
        <v>43237</v>
      </c>
      <c r="G360" s="36">
        <f>MAX(D8410:D8433)</f>
        <v>15.6455</v>
      </c>
      <c r="H360" s="36">
        <v>150</v>
      </c>
      <c r="I360" s="36"/>
    </row>
    <row r="361" spans="1:9" ht="15" x14ac:dyDescent="0.25">
      <c r="A361" s="44">
        <v>42901.666666665813</v>
      </c>
      <c r="B361" s="24">
        <v>222.9281</v>
      </c>
      <c r="C361" s="35">
        <v>3.31847</v>
      </c>
      <c r="D361" s="36">
        <v>37.603499999999997</v>
      </c>
      <c r="F361" s="45">
        <v>43238</v>
      </c>
      <c r="G361" s="36">
        <f>MAX(D8434:D8457)</f>
        <v>21.97683</v>
      </c>
      <c r="H361" s="36">
        <v>150</v>
      </c>
      <c r="I361" s="36"/>
    </row>
    <row r="362" spans="1:9" ht="15" x14ac:dyDescent="0.25">
      <c r="A362" s="44">
        <v>42901.708333332477</v>
      </c>
      <c r="B362" s="24">
        <v>219.51990000000001</v>
      </c>
      <c r="C362" s="35">
        <v>2.97865</v>
      </c>
      <c r="D362" s="36">
        <v>41.935549999999999</v>
      </c>
      <c r="F362" s="45">
        <v>43239</v>
      </c>
      <c r="G362" s="36">
        <f>MAX(D8458:D8481)</f>
        <v>17.095330000000001</v>
      </c>
      <c r="H362" s="36">
        <v>150</v>
      </c>
      <c r="I362" s="36"/>
    </row>
    <row r="363" spans="1:9" ht="15" x14ac:dyDescent="0.25">
      <c r="A363" s="44">
        <v>42901.749999999141</v>
      </c>
      <c r="B363" s="24">
        <v>214.62200000000001</v>
      </c>
      <c r="C363" s="35">
        <v>2.0821100000000001</v>
      </c>
      <c r="D363" s="36">
        <v>53.6875</v>
      </c>
      <c r="F363" s="45">
        <v>43240</v>
      </c>
      <c r="G363" s="36">
        <f>MAX(D8482:D8505)</f>
        <v>33.423670000000001</v>
      </c>
      <c r="H363" s="36">
        <v>150</v>
      </c>
      <c r="I363" s="36"/>
    </row>
    <row r="364" spans="1:9" ht="15" x14ac:dyDescent="0.25">
      <c r="A364" s="44">
        <v>42901.791666665806</v>
      </c>
      <c r="B364" s="24">
        <v>236.52860000000001</v>
      </c>
      <c r="C364" s="35">
        <v>1.29863</v>
      </c>
      <c r="D364" s="36">
        <v>35.950890000000001</v>
      </c>
      <c r="F364" s="45">
        <v>43241</v>
      </c>
      <c r="G364" s="36">
        <f>MAX(D8506:D8529)</f>
        <v>43.618079999999999</v>
      </c>
      <c r="H364" s="36">
        <v>150</v>
      </c>
      <c r="I364" s="36"/>
    </row>
    <row r="365" spans="1:9" ht="15" x14ac:dyDescent="0.25">
      <c r="A365" s="44">
        <v>42901.83333333247</v>
      </c>
      <c r="B365" s="24">
        <v>261.69850000000002</v>
      </c>
      <c r="C365" s="35">
        <v>1.3697699999999999</v>
      </c>
      <c r="D365" s="36">
        <v>28.090669999999999</v>
      </c>
      <c r="F365" s="45">
        <v>43242</v>
      </c>
      <c r="G365" s="36">
        <f>MAX(D8530:D8553)</f>
        <v>18.983920000000001</v>
      </c>
      <c r="H365" s="36">
        <v>150</v>
      </c>
      <c r="I365" s="36"/>
    </row>
    <row r="366" spans="1:9" ht="15" x14ac:dyDescent="0.25">
      <c r="A366" s="44">
        <v>42901.874999999134</v>
      </c>
      <c r="B366" s="24">
        <v>209.06010000000001</v>
      </c>
      <c r="C366" s="35">
        <v>0.38018000000000002</v>
      </c>
      <c r="F366" s="45">
        <v>43243</v>
      </c>
      <c r="G366" s="36">
        <f>MAX(D8554:D8577)</f>
        <v>25.608039999999999</v>
      </c>
      <c r="H366" s="36">
        <v>150</v>
      </c>
      <c r="I366" s="36"/>
    </row>
    <row r="367" spans="1:9" ht="15" x14ac:dyDescent="0.25">
      <c r="A367" s="44">
        <v>42901.916666665798</v>
      </c>
      <c r="B367" s="24">
        <v>257.16890000000001</v>
      </c>
      <c r="C367" s="35">
        <v>1.41631</v>
      </c>
      <c r="D367" s="36">
        <v>35.36683</v>
      </c>
      <c r="F367" s="45">
        <v>43244</v>
      </c>
      <c r="G367" s="36">
        <f>MAX(D8578:D8601)</f>
        <v>22.159880000000001</v>
      </c>
      <c r="H367" s="36">
        <v>150</v>
      </c>
      <c r="I367" s="36"/>
    </row>
    <row r="368" spans="1:9" ht="15" x14ac:dyDescent="0.25">
      <c r="A368" s="44">
        <v>42901.958333332463</v>
      </c>
      <c r="B368" s="24">
        <v>261.32029999999997</v>
      </c>
      <c r="C368" s="35">
        <v>1.3652</v>
      </c>
      <c r="D368" s="36">
        <v>4.2232200000000004</v>
      </c>
      <c r="F368" s="45">
        <v>43245</v>
      </c>
      <c r="G368" s="36">
        <f>MAX(D8602:D8625)</f>
        <v>18.974</v>
      </c>
      <c r="H368" s="36">
        <v>150</v>
      </c>
      <c r="I368" s="36"/>
    </row>
    <row r="369" spans="1:9" ht="15" x14ac:dyDescent="0.25">
      <c r="A369" s="44">
        <v>42901.999999999127</v>
      </c>
      <c r="B369" s="24">
        <v>258.34679999999997</v>
      </c>
      <c r="C369" s="35">
        <v>0.90597000000000005</v>
      </c>
      <c r="D369" s="36">
        <v>12.269780000000001</v>
      </c>
      <c r="F369" s="45">
        <v>43246</v>
      </c>
      <c r="G369" s="36">
        <f>MAX(D8626:D8649)</f>
        <v>14.92267</v>
      </c>
      <c r="H369" s="36">
        <v>150</v>
      </c>
      <c r="I369" s="36"/>
    </row>
    <row r="370" spans="1:9" ht="15" x14ac:dyDescent="0.25">
      <c r="A370" s="44">
        <v>42902.041666665791</v>
      </c>
      <c r="B370" s="24">
        <v>216.63059999999999</v>
      </c>
      <c r="C370" s="35">
        <v>0.95743999999999996</v>
      </c>
      <c r="D370" s="36">
        <v>16.336200000000002</v>
      </c>
      <c r="F370" s="45">
        <v>43247</v>
      </c>
      <c r="G370" s="36">
        <f>MAX(D8650:D8673)</f>
        <v>12.366669999999999</v>
      </c>
      <c r="H370" s="36">
        <v>150</v>
      </c>
      <c r="I370" s="36"/>
    </row>
    <row r="371" spans="1:9" ht="15" x14ac:dyDescent="0.25">
      <c r="A371" s="44">
        <v>42902.083333332455</v>
      </c>
      <c r="B371" s="24">
        <v>223.65969999999999</v>
      </c>
      <c r="C371" s="35">
        <v>1.2263200000000001</v>
      </c>
      <c r="D371" s="36">
        <v>6.08995</v>
      </c>
      <c r="F371" s="45">
        <v>43248</v>
      </c>
      <c r="G371" s="36">
        <f>MAX(D8674:D8697)</f>
        <v>11.703670000000001</v>
      </c>
      <c r="H371" s="36">
        <v>150</v>
      </c>
      <c r="I371" s="36"/>
    </row>
    <row r="372" spans="1:9" ht="15" x14ac:dyDescent="0.25">
      <c r="A372" s="44">
        <v>42902.12499999912</v>
      </c>
      <c r="B372" s="24">
        <v>208.4228</v>
      </c>
      <c r="C372" s="35">
        <v>2.5024999999999999</v>
      </c>
      <c r="D372" s="36">
        <v>13.118220000000001</v>
      </c>
      <c r="F372" s="45">
        <v>43249</v>
      </c>
      <c r="G372" s="36">
        <f>MAX(D8698:D8721)</f>
        <v>42.278669999999998</v>
      </c>
      <c r="H372" s="36">
        <v>150</v>
      </c>
      <c r="I372" s="36"/>
    </row>
    <row r="373" spans="1:9" ht="15" x14ac:dyDescent="0.25">
      <c r="A373" s="44">
        <v>42902.166666665784</v>
      </c>
      <c r="B373" s="24">
        <v>261.24950000000001</v>
      </c>
      <c r="C373" s="35">
        <v>2.28491</v>
      </c>
      <c r="D373" s="36">
        <v>4.4378299999999999</v>
      </c>
      <c r="F373" s="45">
        <v>43250</v>
      </c>
      <c r="G373" s="36">
        <f>MAX(D8722:D8745)</f>
        <v>23.21754</v>
      </c>
      <c r="H373" s="36">
        <v>150</v>
      </c>
      <c r="I373" s="36"/>
    </row>
    <row r="374" spans="1:9" ht="15" x14ac:dyDescent="0.25">
      <c r="A374" s="44">
        <v>42902.208333332448</v>
      </c>
      <c r="B374" s="24">
        <v>251.88849999999999</v>
      </c>
      <c r="C374" s="35">
        <v>2.0213999999999999</v>
      </c>
      <c r="F374" s="45">
        <v>43251</v>
      </c>
      <c r="G374" s="36">
        <f>MAX(D8746:D8769)</f>
        <v>65.631789999999995</v>
      </c>
      <c r="H374" s="36">
        <v>150</v>
      </c>
      <c r="I374" s="36"/>
    </row>
    <row r="375" spans="1:9" ht="15" x14ac:dyDescent="0.25">
      <c r="A375" s="44">
        <v>42902.249999999112</v>
      </c>
      <c r="B375" s="24">
        <v>251.22300000000001</v>
      </c>
      <c r="C375" s="35">
        <v>2.36876</v>
      </c>
      <c r="D375" s="36">
        <v>29.78387</v>
      </c>
      <c r="F375" s="52"/>
    </row>
    <row r="376" spans="1:9" ht="15" x14ac:dyDescent="0.25">
      <c r="A376" s="44">
        <v>42902.291666665777</v>
      </c>
      <c r="B376" s="24">
        <v>261.86340000000001</v>
      </c>
      <c r="C376" s="35">
        <v>1.52214</v>
      </c>
      <c r="D376" s="36">
        <v>1.6015600000000001</v>
      </c>
      <c r="F376" s="52"/>
    </row>
    <row r="377" spans="1:9" ht="15" x14ac:dyDescent="0.25">
      <c r="A377" s="44">
        <v>42902.333333332441</v>
      </c>
      <c r="B377" s="24">
        <v>356.54759999999999</v>
      </c>
      <c r="C377" s="35">
        <v>0.66244999999999998</v>
      </c>
      <c r="D377" s="36">
        <v>11.899660000000001</v>
      </c>
      <c r="F377" s="52"/>
    </row>
    <row r="378" spans="1:9" ht="15" x14ac:dyDescent="0.25">
      <c r="A378" s="44">
        <v>42902.374999999105</v>
      </c>
      <c r="B378" s="24">
        <v>74.464290000000005</v>
      </c>
      <c r="C378" s="35">
        <v>0.36249999999999999</v>
      </c>
      <c r="D378" s="36">
        <v>3.1433300000000002</v>
      </c>
      <c r="F378" s="52"/>
    </row>
    <row r="379" spans="1:9" ht="15" x14ac:dyDescent="0.25">
      <c r="A379" s="44">
        <v>42902.416666665769</v>
      </c>
      <c r="B379" s="24">
        <v>286.74349999999998</v>
      </c>
      <c r="C379" s="35">
        <v>1.3004100000000001</v>
      </c>
      <c r="D379" s="36">
        <v>5.7578899999999997</v>
      </c>
      <c r="F379" s="52"/>
    </row>
    <row r="380" spans="1:9" ht="15" x14ac:dyDescent="0.25">
      <c r="A380" s="44">
        <v>42902.458333332434</v>
      </c>
      <c r="B380" s="24">
        <v>270.81450000000001</v>
      </c>
      <c r="C380" s="35">
        <v>3.3492999999999999</v>
      </c>
      <c r="D380" s="36">
        <v>5.5993899999999996</v>
      </c>
      <c r="F380" s="52"/>
    </row>
    <row r="381" spans="1:9" ht="15" x14ac:dyDescent="0.25">
      <c r="A381" s="44">
        <v>42902.499999999098</v>
      </c>
      <c r="B381" s="24">
        <v>272.4348</v>
      </c>
      <c r="C381" s="35">
        <v>2.7742800000000001</v>
      </c>
      <c r="D381" s="36">
        <v>21.18</v>
      </c>
      <c r="F381" s="52"/>
    </row>
    <row r="382" spans="1:9" ht="15" x14ac:dyDescent="0.25">
      <c r="A382" s="44">
        <v>42902.541666665762</v>
      </c>
      <c r="B382" s="24">
        <v>267.6909</v>
      </c>
      <c r="C382" s="35">
        <v>2.9348399999999999</v>
      </c>
      <c r="D382" s="36">
        <v>38.213439999999999</v>
      </c>
      <c r="F382" s="52"/>
    </row>
    <row r="383" spans="1:9" ht="15" x14ac:dyDescent="0.25">
      <c r="A383" s="44">
        <v>42902.583333332426</v>
      </c>
      <c r="B383" s="24">
        <v>266.43189999999998</v>
      </c>
      <c r="C383" s="35">
        <v>2.2938000000000001</v>
      </c>
      <c r="D383" s="36">
        <v>28.950530000000001</v>
      </c>
      <c r="F383" s="52"/>
    </row>
    <row r="384" spans="1:9" ht="15" x14ac:dyDescent="0.25">
      <c r="A384" s="44">
        <v>42902.624999999091</v>
      </c>
      <c r="B384" s="24">
        <v>249.67359999999999</v>
      </c>
      <c r="C384" s="35">
        <v>2.2710599999999999</v>
      </c>
      <c r="D384" s="36">
        <v>46.900170000000003</v>
      </c>
      <c r="F384" s="52"/>
    </row>
    <row r="385" spans="1:6" ht="15" x14ac:dyDescent="0.25">
      <c r="A385" s="44">
        <v>42902.666666665755</v>
      </c>
      <c r="B385" s="24">
        <v>237.6052</v>
      </c>
      <c r="C385" s="35">
        <v>2.4087100000000001</v>
      </c>
      <c r="D385" s="36">
        <v>66.110609999999994</v>
      </c>
      <c r="F385" s="52"/>
    </row>
    <row r="386" spans="1:6" ht="15" x14ac:dyDescent="0.25">
      <c r="A386" s="44">
        <v>42902.708333332419</v>
      </c>
      <c r="B386" s="24">
        <v>249.4152</v>
      </c>
      <c r="C386" s="35">
        <v>2.91289</v>
      </c>
      <c r="D386" s="36">
        <v>38.239890000000003</v>
      </c>
      <c r="F386" s="52"/>
    </row>
    <row r="387" spans="1:6" ht="15" x14ac:dyDescent="0.25">
      <c r="A387" s="44">
        <v>42902.749999999083</v>
      </c>
      <c r="B387" s="24">
        <v>251.12440000000001</v>
      </c>
      <c r="C387" s="35">
        <v>2.9178299999999999</v>
      </c>
      <c r="D387" s="36">
        <v>30.178049999999999</v>
      </c>
      <c r="F387" s="52"/>
    </row>
    <row r="388" spans="1:6" ht="15" x14ac:dyDescent="0.25">
      <c r="A388" s="44">
        <v>42902.791666665747</v>
      </c>
      <c r="B388" s="24">
        <v>259.07369999999997</v>
      </c>
      <c r="C388" s="35">
        <v>1.0179199999999999</v>
      </c>
      <c r="D388" s="36">
        <v>11.245609999999999</v>
      </c>
      <c r="F388" s="52"/>
    </row>
    <row r="389" spans="1:6" ht="15" x14ac:dyDescent="0.25">
      <c r="A389" s="44">
        <v>42902.833333332412</v>
      </c>
      <c r="B389" s="24">
        <v>40.543770000000002</v>
      </c>
      <c r="C389" s="35">
        <v>0.44039</v>
      </c>
      <c r="D389" s="36">
        <v>16.994890000000002</v>
      </c>
      <c r="F389" s="52"/>
    </row>
    <row r="390" spans="1:6" ht="15" x14ac:dyDescent="0.25">
      <c r="A390" s="44">
        <v>42902.874999999076</v>
      </c>
      <c r="B390" s="24">
        <v>29.809439999999999</v>
      </c>
      <c r="C390" s="35">
        <v>0.39057999999999998</v>
      </c>
      <c r="D390" s="36">
        <v>2.3236699999999999</v>
      </c>
      <c r="F390" s="52"/>
    </row>
    <row r="391" spans="1:6" ht="15" x14ac:dyDescent="0.25">
      <c r="A391" s="44">
        <v>42902.91666666574</v>
      </c>
      <c r="B391" s="24">
        <v>9.6936599999999995</v>
      </c>
      <c r="C391" s="35">
        <v>0.51326000000000005</v>
      </c>
      <c r="D391" s="36">
        <v>7.0815000000000001</v>
      </c>
      <c r="F391" s="52"/>
    </row>
    <row r="392" spans="1:6" ht="15" x14ac:dyDescent="0.25">
      <c r="A392" s="44">
        <v>42902.958333332404</v>
      </c>
      <c r="B392" s="24">
        <v>142.0206</v>
      </c>
      <c r="C392" s="35">
        <v>0.36710999999999999</v>
      </c>
      <c r="D392" s="36">
        <v>1.9646699999999999</v>
      </c>
      <c r="F392" s="52"/>
    </row>
    <row r="393" spans="1:6" ht="15" x14ac:dyDescent="0.25">
      <c r="A393" s="44">
        <v>42902.999999999069</v>
      </c>
      <c r="B393" s="24">
        <v>235.79820000000001</v>
      </c>
      <c r="C393" s="35">
        <v>0.24329000000000001</v>
      </c>
      <c r="D393" s="36" t="s">
        <v>189</v>
      </c>
      <c r="F393" s="52"/>
    </row>
    <row r="394" spans="1:6" ht="15" x14ac:dyDescent="0.25">
      <c r="A394" s="44">
        <v>42903.041666665733</v>
      </c>
      <c r="B394" s="24">
        <v>241.46809999999999</v>
      </c>
      <c r="C394" s="35">
        <v>0.33767999999999998</v>
      </c>
      <c r="D394" s="36">
        <v>15.333360000000001</v>
      </c>
      <c r="F394" s="52"/>
    </row>
    <row r="395" spans="1:6" ht="15" x14ac:dyDescent="0.25">
      <c r="A395" s="44">
        <v>42903.083333332397</v>
      </c>
      <c r="B395" s="24">
        <v>58.919029999999999</v>
      </c>
      <c r="C395" s="35">
        <v>0.32141999999999998</v>
      </c>
      <c r="D395" s="36">
        <v>7.1630000000000003</v>
      </c>
      <c r="F395" s="52"/>
    </row>
    <row r="396" spans="1:6" ht="15" x14ac:dyDescent="0.25">
      <c r="A396" s="44">
        <v>42903.124999999061</v>
      </c>
      <c r="B396" s="24">
        <v>173.5215</v>
      </c>
      <c r="C396" s="35">
        <v>0.21237</v>
      </c>
      <c r="D396" s="36">
        <v>5.3557399999999999</v>
      </c>
      <c r="F396" s="52"/>
    </row>
    <row r="397" spans="1:6" ht="15" x14ac:dyDescent="0.25">
      <c r="A397" s="44">
        <v>42903.166666665726</v>
      </c>
      <c r="B397" s="24">
        <v>279.54320000000001</v>
      </c>
      <c r="C397" s="35">
        <v>0.28506999999999999</v>
      </c>
      <c r="D397" s="36">
        <v>3.3424999999999998</v>
      </c>
      <c r="F397" s="52"/>
    </row>
    <row r="398" spans="1:6" ht="15" x14ac:dyDescent="0.25">
      <c r="A398" s="44">
        <v>42903.20833333239</v>
      </c>
      <c r="B398" s="24">
        <v>339.64229999999998</v>
      </c>
      <c r="C398" s="35">
        <v>0.38039000000000001</v>
      </c>
      <c r="D398" s="36">
        <v>2.2014999999999998</v>
      </c>
      <c r="F398" s="52"/>
    </row>
    <row r="399" spans="1:6" ht="15" x14ac:dyDescent="0.25">
      <c r="A399" s="44">
        <v>42903.249999999054</v>
      </c>
      <c r="B399" s="24">
        <v>59.511090000000003</v>
      </c>
      <c r="C399" s="35">
        <v>0.18365000000000001</v>
      </c>
      <c r="D399" s="36">
        <v>4.95322</v>
      </c>
      <c r="F399" s="52"/>
    </row>
    <row r="400" spans="1:6" ht="15" x14ac:dyDescent="0.25">
      <c r="A400" s="44">
        <v>42903.291666665718</v>
      </c>
      <c r="B400" s="24">
        <v>100.83750000000001</v>
      </c>
      <c r="C400" s="35">
        <v>0.33989999999999998</v>
      </c>
      <c r="D400" s="36">
        <v>12.3485</v>
      </c>
      <c r="F400" s="52"/>
    </row>
    <row r="401" spans="1:6" ht="15" x14ac:dyDescent="0.25">
      <c r="A401" s="44">
        <v>42903.333333332383</v>
      </c>
      <c r="B401" s="24">
        <v>32.966140000000003</v>
      </c>
      <c r="C401" s="35">
        <v>0.28278999999999999</v>
      </c>
      <c r="D401" s="36">
        <v>8.0892800000000005</v>
      </c>
      <c r="F401" s="52"/>
    </row>
    <row r="402" spans="1:6" ht="15" x14ac:dyDescent="0.25">
      <c r="A402" s="44">
        <v>42903.374999999047</v>
      </c>
      <c r="B402" s="24">
        <v>141.93209999999999</v>
      </c>
      <c r="C402" s="35">
        <v>0.33199000000000001</v>
      </c>
      <c r="D402" s="36">
        <v>2.74383</v>
      </c>
      <c r="F402" s="52"/>
    </row>
    <row r="403" spans="1:6" ht="15" x14ac:dyDescent="0.25">
      <c r="A403" s="44">
        <v>42903.416666665711</v>
      </c>
      <c r="B403" s="24">
        <v>109.1022</v>
      </c>
      <c r="C403" s="35">
        <v>0.17745</v>
      </c>
      <c r="D403" s="36">
        <v>6.1182299999999996</v>
      </c>
      <c r="F403" s="52"/>
    </row>
    <row r="404" spans="1:6" ht="15" x14ac:dyDescent="0.25">
      <c r="A404" s="44">
        <v>42903.458333332375</v>
      </c>
      <c r="B404" s="24">
        <v>31.068739999999998</v>
      </c>
      <c r="C404" s="35">
        <v>0.49703999999999998</v>
      </c>
      <c r="F404" s="52"/>
    </row>
    <row r="405" spans="1:6" ht="15" x14ac:dyDescent="0.25">
      <c r="A405" s="44">
        <v>42903.49999999904</v>
      </c>
      <c r="B405" s="24">
        <v>150.15289999999999</v>
      </c>
      <c r="C405" s="35">
        <v>0.43139</v>
      </c>
      <c r="D405" s="36">
        <v>4.6641700000000004</v>
      </c>
      <c r="F405" s="52"/>
    </row>
    <row r="406" spans="1:6" ht="15" x14ac:dyDescent="0.25">
      <c r="A406" s="44">
        <v>42903.541666665704</v>
      </c>
      <c r="B406" s="24">
        <v>114.5826</v>
      </c>
      <c r="C406" s="35">
        <v>0.42410999999999999</v>
      </c>
      <c r="D406" s="36">
        <v>2.5007999999999999</v>
      </c>
      <c r="F406" s="52"/>
    </row>
    <row r="407" spans="1:6" ht="15" x14ac:dyDescent="0.25">
      <c r="A407" s="44">
        <v>42903.583333332368</v>
      </c>
      <c r="B407" s="24">
        <v>159.8261</v>
      </c>
      <c r="C407" s="35">
        <v>0.79971000000000003</v>
      </c>
      <c r="D407" s="36">
        <v>4.8055599999999998</v>
      </c>
      <c r="F407" s="52"/>
    </row>
    <row r="408" spans="1:6" ht="15" x14ac:dyDescent="0.25">
      <c r="A408" s="44">
        <v>42903.624999999032</v>
      </c>
      <c r="B408" s="24">
        <v>150.57560000000001</v>
      </c>
      <c r="C408" s="35">
        <v>0.27293000000000001</v>
      </c>
      <c r="D408" s="36">
        <v>14.328279999999999</v>
      </c>
      <c r="F408" s="52"/>
    </row>
    <row r="409" spans="1:6" ht="15" x14ac:dyDescent="0.25">
      <c r="A409" s="44">
        <v>42903.666666665697</v>
      </c>
      <c r="B409" s="24">
        <v>144.06829999999999</v>
      </c>
      <c r="C409" s="35">
        <v>0.31223000000000001</v>
      </c>
      <c r="D409" s="36">
        <v>15.18544</v>
      </c>
      <c r="F409" s="52"/>
    </row>
    <row r="410" spans="1:6" ht="15" x14ac:dyDescent="0.25">
      <c r="A410" s="44">
        <v>42903.708333332361</v>
      </c>
      <c r="B410" s="24">
        <v>184.23750000000001</v>
      </c>
      <c r="C410" s="35">
        <v>0.43252000000000002</v>
      </c>
      <c r="D410" s="36">
        <v>26.9695</v>
      </c>
      <c r="F410" s="52"/>
    </row>
    <row r="411" spans="1:6" ht="15" x14ac:dyDescent="0.25">
      <c r="A411" s="44">
        <v>42903.749999999025</v>
      </c>
      <c r="B411" s="24">
        <v>271.88440000000003</v>
      </c>
      <c r="C411" s="35">
        <v>0.57565</v>
      </c>
      <c r="D411" s="36">
        <v>32.387050000000002</v>
      </c>
      <c r="F411" s="52"/>
    </row>
    <row r="412" spans="1:6" ht="15" x14ac:dyDescent="0.25">
      <c r="A412" s="44">
        <v>42903.791666665689</v>
      </c>
      <c r="B412" s="24">
        <v>287.94209999999998</v>
      </c>
      <c r="C412" s="35">
        <v>0.38094</v>
      </c>
      <c r="D412" s="36">
        <v>13.261609999999999</v>
      </c>
      <c r="F412" s="52"/>
    </row>
    <row r="413" spans="1:6" ht="15" x14ac:dyDescent="0.25">
      <c r="A413" s="44">
        <v>42903.833333332354</v>
      </c>
      <c r="B413" s="24">
        <v>349.81049999999999</v>
      </c>
      <c r="C413" s="35">
        <v>0.24232000000000001</v>
      </c>
      <c r="D413" s="36">
        <v>11.74794</v>
      </c>
      <c r="F413" s="52"/>
    </row>
    <row r="414" spans="1:6" ht="15" x14ac:dyDescent="0.25">
      <c r="A414" s="44">
        <v>42903.874999999018</v>
      </c>
      <c r="B414" s="24">
        <v>6.2496</v>
      </c>
      <c r="C414" s="35">
        <v>0.28158</v>
      </c>
      <c r="D414" s="36">
        <v>6.9106699999999996</v>
      </c>
      <c r="F414" s="52"/>
    </row>
    <row r="415" spans="1:6" ht="15" x14ac:dyDescent="0.25">
      <c r="A415" s="44">
        <v>42903.916666665682</v>
      </c>
      <c r="B415" s="24">
        <v>317.65890000000002</v>
      </c>
      <c r="C415" s="35">
        <v>0.32974999999999999</v>
      </c>
      <c r="D415" s="36">
        <v>9.4450000000000003</v>
      </c>
      <c r="F415" s="52"/>
    </row>
    <row r="416" spans="1:6" ht="15" x14ac:dyDescent="0.25">
      <c r="A416" s="44">
        <v>42903.958333332346</v>
      </c>
      <c r="B416" s="24">
        <v>165.99010000000001</v>
      </c>
      <c r="C416" s="35">
        <v>0.21757000000000001</v>
      </c>
      <c r="D416" s="36">
        <v>6.4340000000000002</v>
      </c>
      <c r="F416" s="52"/>
    </row>
    <row r="417" spans="1:6" ht="15" x14ac:dyDescent="0.25">
      <c r="A417" s="44">
        <v>42903.99999999901</v>
      </c>
      <c r="B417" s="24">
        <v>228.30709999999999</v>
      </c>
      <c r="C417" s="35">
        <v>0.13361000000000001</v>
      </c>
      <c r="D417" s="36">
        <v>3.2355</v>
      </c>
      <c r="F417" s="52"/>
    </row>
    <row r="418" spans="1:6" ht="15" x14ac:dyDescent="0.25">
      <c r="A418" s="44">
        <v>42904.041666665675</v>
      </c>
      <c r="B418" s="24">
        <v>30.329249999999998</v>
      </c>
      <c r="C418" s="35">
        <v>0.22319</v>
      </c>
      <c r="D418" s="36">
        <v>7.3090700000000002</v>
      </c>
      <c r="F418" s="52"/>
    </row>
    <row r="419" spans="1:6" ht="15" x14ac:dyDescent="0.25">
      <c r="A419" s="44">
        <v>42904.083333332339</v>
      </c>
      <c r="B419" s="24">
        <v>80.900009999999995</v>
      </c>
      <c r="C419" s="35">
        <v>0.18823999999999999</v>
      </c>
      <c r="D419" s="36">
        <v>5.13767</v>
      </c>
      <c r="F419" s="52"/>
    </row>
    <row r="420" spans="1:6" ht="15" x14ac:dyDescent="0.25">
      <c r="A420" s="44">
        <v>42904.124999999003</v>
      </c>
      <c r="B420" s="24">
        <v>239.4427</v>
      </c>
      <c r="C420" s="35">
        <v>0.31</v>
      </c>
      <c r="D420" s="36">
        <v>4.2858299999999998</v>
      </c>
      <c r="F420" s="52"/>
    </row>
    <row r="421" spans="1:6" ht="15" x14ac:dyDescent="0.25">
      <c r="A421" s="44">
        <v>42904.166666665667</v>
      </c>
      <c r="B421" s="24">
        <v>106.7936</v>
      </c>
      <c r="C421" s="35">
        <v>0.30099999999999999</v>
      </c>
      <c r="D421" s="36">
        <v>2.8991699999999998</v>
      </c>
      <c r="F421" s="52"/>
    </row>
    <row r="422" spans="1:6" ht="15" x14ac:dyDescent="0.25">
      <c r="A422" s="44">
        <v>42904.208333332332</v>
      </c>
      <c r="B422" s="24">
        <v>125.3852</v>
      </c>
      <c r="C422" s="35">
        <v>0.71413000000000004</v>
      </c>
      <c r="D422" s="36">
        <v>5.3142800000000001</v>
      </c>
      <c r="F422" s="52"/>
    </row>
    <row r="423" spans="1:6" ht="15" x14ac:dyDescent="0.25">
      <c r="A423" s="44">
        <v>42904.249999998996</v>
      </c>
      <c r="B423" s="24">
        <v>172.71469999999999</v>
      </c>
      <c r="C423" s="35">
        <v>0.58345000000000002</v>
      </c>
      <c r="D423" s="36">
        <v>0.67556000000000005</v>
      </c>
      <c r="F423" s="52"/>
    </row>
    <row r="424" spans="1:6" ht="15" x14ac:dyDescent="0.25">
      <c r="A424" s="44">
        <v>42904.29166666566</v>
      </c>
      <c r="B424" s="24">
        <v>148.01900000000001</v>
      </c>
      <c r="C424" s="35">
        <v>0.36392000000000002</v>
      </c>
      <c r="D424" s="36">
        <v>4.8425599999999998</v>
      </c>
      <c r="F424" s="52"/>
    </row>
    <row r="425" spans="1:6" ht="15" x14ac:dyDescent="0.25">
      <c r="A425" s="44">
        <v>42904.333333332324</v>
      </c>
      <c r="B425" s="24">
        <v>293.35070000000002</v>
      </c>
      <c r="C425" s="35">
        <v>0.92052</v>
      </c>
      <c r="D425" s="36">
        <v>0.53978000000000004</v>
      </c>
      <c r="F425" s="52"/>
    </row>
    <row r="426" spans="1:6" ht="15" x14ac:dyDescent="0.25">
      <c r="A426" s="44">
        <v>42904.374999998989</v>
      </c>
      <c r="B426" s="24">
        <v>313.26029999999997</v>
      </c>
      <c r="C426" s="35">
        <v>1.3806499999999999</v>
      </c>
      <c r="D426" s="36">
        <v>5.6177799999999998</v>
      </c>
      <c r="F426" s="52"/>
    </row>
    <row r="427" spans="1:6" ht="15" x14ac:dyDescent="0.25">
      <c r="A427" s="44">
        <v>42904.416666665653</v>
      </c>
      <c r="B427" s="24">
        <v>350.42809999999997</v>
      </c>
      <c r="C427" s="35">
        <v>0.77337</v>
      </c>
      <c r="F427" s="52"/>
    </row>
    <row r="428" spans="1:6" ht="15" x14ac:dyDescent="0.25">
      <c r="A428" s="44">
        <v>42904.458333332317</v>
      </c>
      <c r="B428" s="24">
        <v>119.11499999999999</v>
      </c>
      <c r="C428" s="35">
        <v>0.54969000000000001</v>
      </c>
      <c r="D428" s="36">
        <v>21.596499999999999</v>
      </c>
      <c r="F428" s="52"/>
    </row>
    <row r="429" spans="1:6" ht="15" x14ac:dyDescent="0.25">
      <c r="A429" s="44">
        <v>42904.499999998981</v>
      </c>
      <c r="B429" s="24">
        <v>157.21340000000001</v>
      </c>
      <c r="C429" s="35">
        <v>0.78054000000000001</v>
      </c>
      <c r="D429" s="36">
        <v>6.8058899999999998</v>
      </c>
      <c r="F429" s="52"/>
    </row>
    <row r="430" spans="1:6" ht="15" x14ac:dyDescent="0.25">
      <c r="A430" s="44">
        <v>42904.541666665646</v>
      </c>
      <c r="B430" s="24">
        <v>77.010990000000007</v>
      </c>
      <c r="C430" s="35">
        <v>1.3927499999999999</v>
      </c>
      <c r="D430" s="36">
        <v>10.40283</v>
      </c>
      <c r="F430" s="52"/>
    </row>
    <row r="431" spans="1:6" ht="15" x14ac:dyDescent="0.25">
      <c r="A431" s="44">
        <v>42904.58333333231</v>
      </c>
      <c r="B431" s="24">
        <v>74.388009999999994</v>
      </c>
      <c r="C431" s="35">
        <v>2.3742399999999999</v>
      </c>
      <c r="F431" s="52"/>
    </row>
    <row r="432" spans="1:6" ht="15" x14ac:dyDescent="0.25">
      <c r="A432" s="44">
        <v>42904.624999998974</v>
      </c>
      <c r="B432" s="24">
        <v>77.801320000000004</v>
      </c>
      <c r="C432" s="35">
        <v>1.48465</v>
      </c>
      <c r="D432" s="36">
        <v>13.35722</v>
      </c>
      <c r="F432" s="52"/>
    </row>
    <row r="433" spans="1:6" ht="15" x14ac:dyDescent="0.25">
      <c r="A433" s="44">
        <v>42904.666666665638</v>
      </c>
      <c r="B433" s="24">
        <v>95.96172</v>
      </c>
      <c r="C433" s="35">
        <v>0.71728000000000003</v>
      </c>
      <c r="D433" s="36">
        <v>4.47</v>
      </c>
      <c r="F433" s="52"/>
    </row>
    <row r="434" spans="1:6" ht="15" x14ac:dyDescent="0.25">
      <c r="A434" s="44">
        <v>42904.708333332303</v>
      </c>
      <c r="B434" s="24">
        <v>122.8289</v>
      </c>
      <c r="C434" s="35">
        <v>0.28804999999999997</v>
      </c>
      <c r="D434" s="36">
        <v>15.82511</v>
      </c>
      <c r="F434" s="52"/>
    </row>
    <row r="435" spans="1:6" ht="15" x14ac:dyDescent="0.25">
      <c r="A435" s="44">
        <v>42904.749999998967</v>
      </c>
      <c r="B435" s="24">
        <v>106.8682</v>
      </c>
      <c r="C435" s="35">
        <v>0.37631999999999999</v>
      </c>
      <c r="F435" s="52"/>
    </row>
    <row r="436" spans="1:6" ht="15" x14ac:dyDescent="0.25">
      <c r="A436" s="44">
        <v>42904.791666665631</v>
      </c>
      <c r="B436" s="24">
        <v>232.03100000000001</v>
      </c>
      <c r="C436" s="35">
        <v>0.19225999999999999</v>
      </c>
      <c r="F436" s="52"/>
    </row>
    <row r="437" spans="1:6" ht="15" x14ac:dyDescent="0.25">
      <c r="A437" s="44">
        <v>42904.833333332295</v>
      </c>
      <c r="B437" s="24">
        <v>252.69970000000001</v>
      </c>
      <c r="C437" s="35">
        <v>0.31591999999999998</v>
      </c>
      <c r="D437" s="36">
        <v>10.280609999999999</v>
      </c>
      <c r="F437" s="52"/>
    </row>
    <row r="438" spans="1:6" ht="15" x14ac:dyDescent="0.25">
      <c r="A438" s="44">
        <v>42904.87499999896</v>
      </c>
      <c r="B438" s="24">
        <v>353.52330000000001</v>
      </c>
      <c r="C438" s="35">
        <v>0.31730999999999998</v>
      </c>
      <c r="D438" s="36">
        <v>7.5084499999999998</v>
      </c>
      <c r="F438" s="52"/>
    </row>
    <row r="439" spans="1:6" ht="15" x14ac:dyDescent="0.25">
      <c r="A439" s="44">
        <v>42904.916666665624</v>
      </c>
      <c r="B439" s="24">
        <v>284.56400000000002</v>
      </c>
      <c r="C439" s="35">
        <v>0.44085999999999997</v>
      </c>
      <c r="D439" s="36">
        <v>5.1030600000000002</v>
      </c>
      <c r="F439" s="52"/>
    </row>
    <row r="440" spans="1:6" ht="15" x14ac:dyDescent="0.25">
      <c r="A440" s="44">
        <v>42904.958333332288</v>
      </c>
      <c r="B440" s="24">
        <v>105.1636</v>
      </c>
      <c r="C440" s="35">
        <v>0.34794999999999998</v>
      </c>
      <c r="F440" s="52"/>
    </row>
    <row r="441" spans="1:6" ht="15" x14ac:dyDescent="0.25">
      <c r="A441" s="44">
        <v>42904.999999998952</v>
      </c>
      <c r="B441" s="24">
        <v>310.54469999999998</v>
      </c>
      <c r="C441" s="35">
        <v>0.46989999999999998</v>
      </c>
      <c r="F441" s="52"/>
    </row>
    <row r="442" spans="1:6" ht="15" x14ac:dyDescent="0.25">
      <c r="A442" s="44">
        <v>42905.041666665617</v>
      </c>
      <c r="B442" s="24">
        <v>53.593220000000002</v>
      </c>
      <c r="C442" s="35">
        <v>0.31080999999999998</v>
      </c>
      <c r="F442" s="52"/>
    </row>
    <row r="443" spans="1:6" ht="15" x14ac:dyDescent="0.25">
      <c r="A443" s="44">
        <v>42905.083333332281</v>
      </c>
      <c r="B443" s="24">
        <v>68.910319999999999</v>
      </c>
      <c r="C443" s="35">
        <v>0.35365999999999997</v>
      </c>
      <c r="F443" s="52"/>
    </row>
    <row r="444" spans="1:6" ht="15" x14ac:dyDescent="0.25">
      <c r="A444" s="44">
        <v>42905.124999998945</v>
      </c>
      <c r="B444" s="24">
        <v>224.0147</v>
      </c>
      <c r="C444" s="35">
        <v>0.36052000000000001</v>
      </c>
      <c r="F444" s="52"/>
    </row>
    <row r="445" spans="1:6" ht="15" x14ac:dyDescent="0.25">
      <c r="A445" s="44">
        <v>42905.166666665609</v>
      </c>
      <c r="B445" s="24">
        <v>266.81200000000001</v>
      </c>
      <c r="C445" s="35">
        <v>0.29820999999999998</v>
      </c>
      <c r="F445" s="52"/>
    </row>
    <row r="446" spans="1:6" ht="15" x14ac:dyDescent="0.25">
      <c r="A446" s="44">
        <v>42905.208333332273</v>
      </c>
      <c r="B446" s="24">
        <v>356.11610000000002</v>
      </c>
      <c r="C446" s="35">
        <v>0.40694000000000002</v>
      </c>
      <c r="F446" s="52"/>
    </row>
    <row r="447" spans="1:6" ht="15" x14ac:dyDescent="0.25">
      <c r="A447" s="44">
        <v>42905.249999998938</v>
      </c>
      <c r="B447" s="24">
        <v>60.872419999999998</v>
      </c>
      <c r="C447" s="35">
        <v>0.50946000000000002</v>
      </c>
      <c r="F447" s="52"/>
    </row>
    <row r="448" spans="1:6" ht="15" x14ac:dyDescent="0.25">
      <c r="A448" s="44">
        <v>42905.291666665602</v>
      </c>
      <c r="B448" s="24">
        <v>63.465490000000003</v>
      </c>
      <c r="C448" s="35">
        <v>0.45318000000000003</v>
      </c>
      <c r="F448" s="52"/>
    </row>
    <row r="449" spans="1:6" ht="15" x14ac:dyDescent="0.25">
      <c r="A449" s="44">
        <v>42905.333333332266</v>
      </c>
      <c r="B449" s="24">
        <v>69.886330000000001</v>
      </c>
      <c r="C449" s="35">
        <v>0.40466000000000002</v>
      </c>
      <c r="F449" s="52"/>
    </row>
    <row r="450" spans="1:6" ht="15" x14ac:dyDescent="0.25">
      <c r="A450" s="44">
        <v>42905.37499999893</v>
      </c>
      <c r="B450" s="24">
        <v>48.928539999999998</v>
      </c>
      <c r="C450" s="35">
        <v>0.40057999999999999</v>
      </c>
      <c r="F450" s="52"/>
    </row>
    <row r="451" spans="1:6" ht="15" x14ac:dyDescent="0.25">
      <c r="A451" s="44">
        <v>42905.416666665595</v>
      </c>
      <c r="B451" s="24">
        <v>80.356999999999999</v>
      </c>
      <c r="C451" s="35">
        <v>0.31864999999999999</v>
      </c>
      <c r="F451" s="52"/>
    </row>
    <row r="452" spans="1:6" ht="15" x14ac:dyDescent="0.25">
      <c r="A452" s="44">
        <v>42905.458333332259</v>
      </c>
      <c r="B452" s="24">
        <v>86.253720000000001</v>
      </c>
      <c r="C452" s="35">
        <v>3.4978899999999999</v>
      </c>
      <c r="F452" s="52"/>
    </row>
    <row r="453" spans="1:6" ht="15" x14ac:dyDescent="0.25">
      <c r="A453" s="44">
        <v>42905.499999998923</v>
      </c>
      <c r="B453" s="24">
        <v>99.919939999999997</v>
      </c>
      <c r="C453" s="35">
        <v>1.8334600000000001</v>
      </c>
      <c r="F453" s="52"/>
    </row>
    <row r="454" spans="1:6" ht="15" x14ac:dyDescent="0.25">
      <c r="A454" s="44">
        <v>42905.541666665587</v>
      </c>
      <c r="B454" s="24">
        <v>80.557500000000005</v>
      </c>
      <c r="C454" s="35">
        <v>1.20753</v>
      </c>
      <c r="F454" s="52"/>
    </row>
    <row r="455" spans="1:6" ht="15" x14ac:dyDescent="0.25">
      <c r="A455" s="44">
        <v>42905.583333332252</v>
      </c>
      <c r="B455" s="24">
        <v>69.36018</v>
      </c>
      <c r="C455" s="35">
        <v>5.33345</v>
      </c>
      <c r="F455" s="52"/>
    </row>
    <row r="456" spans="1:6" ht="15" x14ac:dyDescent="0.25">
      <c r="A456" s="44">
        <v>42905.624999998916</v>
      </c>
      <c r="B456" s="24">
        <v>99.412430000000001</v>
      </c>
      <c r="C456" s="35">
        <v>1.97404</v>
      </c>
      <c r="F456" s="52"/>
    </row>
    <row r="457" spans="1:6" ht="15" x14ac:dyDescent="0.25">
      <c r="A457" s="44">
        <v>42905.66666666558</v>
      </c>
      <c r="B457" s="24">
        <v>93.640680000000003</v>
      </c>
      <c r="C457" s="35">
        <v>0.74639999999999995</v>
      </c>
      <c r="F457" s="52"/>
    </row>
    <row r="458" spans="1:6" ht="15" x14ac:dyDescent="0.25">
      <c r="A458" s="44">
        <v>42905.708333332244</v>
      </c>
      <c r="B458" s="24">
        <v>112.7548</v>
      </c>
      <c r="C458" s="35">
        <v>0.24060000000000001</v>
      </c>
      <c r="F458" s="52"/>
    </row>
    <row r="459" spans="1:6" ht="15" x14ac:dyDescent="0.25">
      <c r="A459" s="44">
        <v>42905.749999998909</v>
      </c>
      <c r="B459" s="24">
        <v>140.3357</v>
      </c>
      <c r="C459" s="35">
        <v>0.29143000000000002</v>
      </c>
      <c r="F459" s="52"/>
    </row>
    <row r="460" spans="1:6" ht="15" x14ac:dyDescent="0.25">
      <c r="A460" s="44">
        <v>42905.791666665573</v>
      </c>
      <c r="B460" s="24">
        <v>93.210089999999994</v>
      </c>
      <c r="C460" s="35">
        <v>0.34089000000000003</v>
      </c>
      <c r="F460" s="52"/>
    </row>
    <row r="461" spans="1:6" ht="15" x14ac:dyDescent="0.25">
      <c r="A461" s="44">
        <v>42905.833333332237</v>
      </c>
      <c r="B461" s="24">
        <v>80.405010000000004</v>
      </c>
      <c r="C461" s="35">
        <v>0.26340000000000002</v>
      </c>
      <c r="F461" s="52"/>
    </row>
    <row r="462" spans="1:6" ht="15" x14ac:dyDescent="0.25">
      <c r="A462" s="44">
        <v>42905.874999998901</v>
      </c>
      <c r="B462" s="24">
        <v>87.317840000000004</v>
      </c>
      <c r="C462" s="35">
        <v>0.69713999999999998</v>
      </c>
      <c r="F462" s="52"/>
    </row>
    <row r="463" spans="1:6" ht="15" x14ac:dyDescent="0.25">
      <c r="A463" s="44">
        <v>42905.916666665566</v>
      </c>
      <c r="B463" s="24">
        <v>86.060169999999999</v>
      </c>
      <c r="C463" s="35">
        <v>0.82918000000000003</v>
      </c>
      <c r="F463" s="52"/>
    </row>
    <row r="464" spans="1:6" ht="15" x14ac:dyDescent="0.25">
      <c r="A464" s="44">
        <v>42905.95833333223</v>
      </c>
      <c r="B464" s="24">
        <v>94.752380000000002</v>
      </c>
      <c r="C464" s="35">
        <v>0.66861000000000004</v>
      </c>
      <c r="F464" s="52"/>
    </row>
    <row r="465" spans="1:6" ht="15" x14ac:dyDescent="0.25">
      <c r="A465" s="44">
        <v>42905.999999998894</v>
      </c>
      <c r="B465" s="24">
        <v>140.71350000000001</v>
      </c>
      <c r="C465" s="35">
        <v>0.31289</v>
      </c>
      <c r="F465" s="52"/>
    </row>
    <row r="466" spans="1:6" ht="15" x14ac:dyDescent="0.25">
      <c r="A466" s="44">
        <v>42906.041666665558</v>
      </c>
      <c r="B466" s="24">
        <v>128.04660000000001</v>
      </c>
      <c r="C466" s="35">
        <v>0.30258000000000002</v>
      </c>
      <c r="F466" s="52"/>
    </row>
    <row r="467" spans="1:6" ht="15" x14ac:dyDescent="0.25">
      <c r="A467" s="44">
        <v>42906.083333332223</v>
      </c>
      <c r="B467" s="24">
        <v>115.9525</v>
      </c>
      <c r="C467" s="35">
        <v>0.40388000000000002</v>
      </c>
      <c r="F467" s="52"/>
    </row>
    <row r="468" spans="1:6" ht="15" x14ac:dyDescent="0.25">
      <c r="A468" s="44">
        <v>42906.124999998887</v>
      </c>
      <c r="B468" s="24">
        <v>94.432169999999999</v>
      </c>
      <c r="C468" s="35">
        <v>0.25763999999999998</v>
      </c>
      <c r="F468" s="52"/>
    </row>
    <row r="469" spans="1:6" ht="15" x14ac:dyDescent="0.25">
      <c r="A469" s="44">
        <v>42906.166666665551</v>
      </c>
      <c r="B469" s="24">
        <v>106.4401</v>
      </c>
      <c r="C469" s="35">
        <v>0.35421000000000002</v>
      </c>
      <c r="F469" s="52"/>
    </row>
    <row r="470" spans="1:6" ht="15" x14ac:dyDescent="0.25">
      <c r="A470" s="44">
        <v>42906.208333332215</v>
      </c>
      <c r="B470" s="24">
        <v>104.5457</v>
      </c>
      <c r="C470" s="35">
        <v>0.36279</v>
      </c>
      <c r="F470" s="52"/>
    </row>
    <row r="471" spans="1:6" ht="15" x14ac:dyDescent="0.25">
      <c r="A471" s="44">
        <v>42906.24999999888</v>
      </c>
      <c r="B471" s="24">
        <v>94.178830000000005</v>
      </c>
      <c r="C471" s="35">
        <v>0.33584000000000003</v>
      </c>
      <c r="F471" s="52"/>
    </row>
    <row r="472" spans="1:6" ht="15" x14ac:dyDescent="0.25">
      <c r="A472" s="44">
        <v>42906.291666665544</v>
      </c>
      <c r="B472" s="24">
        <v>99.490560000000002</v>
      </c>
      <c r="C472" s="35">
        <v>0.56174000000000002</v>
      </c>
      <c r="F472" s="52"/>
    </row>
    <row r="473" spans="1:6" ht="15" x14ac:dyDescent="0.25">
      <c r="A473" s="44">
        <v>42906.333333332208</v>
      </c>
      <c r="B473" s="24">
        <v>99.485240000000005</v>
      </c>
      <c r="C473" s="35">
        <v>0.41321999999999998</v>
      </c>
      <c r="F473" s="52"/>
    </row>
    <row r="474" spans="1:6" ht="15" x14ac:dyDescent="0.25">
      <c r="A474" s="44">
        <v>42906.374999998872</v>
      </c>
      <c r="B474" s="24">
        <v>99.94126</v>
      </c>
      <c r="C474" s="35">
        <v>0.21326999999999999</v>
      </c>
      <c r="F474" s="52"/>
    </row>
    <row r="475" spans="1:6" ht="15" x14ac:dyDescent="0.25">
      <c r="A475" s="44">
        <v>42906.416666665536</v>
      </c>
      <c r="B475" s="24">
        <v>88.38888</v>
      </c>
      <c r="C475" s="35">
        <v>0.75402999999999998</v>
      </c>
      <c r="F475" s="52"/>
    </row>
    <row r="476" spans="1:6" ht="15" x14ac:dyDescent="0.25">
      <c r="A476" s="44">
        <v>42906.458333332201</v>
      </c>
      <c r="B476" s="24">
        <v>74.182779999999994</v>
      </c>
      <c r="C476" s="35">
        <v>1.44164</v>
      </c>
      <c r="F476" s="52"/>
    </row>
    <row r="477" spans="1:6" ht="15" x14ac:dyDescent="0.25">
      <c r="A477" s="44">
        <v>42906.499999998865</v>
      </c>
      <c r="B477" s="24">
        <v>83.655270000000002</v>
      </c>
      <c r="C477" s="35">
        <v>1.8180499999999999</v>
      </c>
      <c r="F477" s="52"/>
    </row>
    <row r="478" spans="1:6" ht="15" x14ac:dyDescent="0.25">
      <c r="A478" s="44">
        <v>42906.541666665529</v>
      </c>
      <c r="B478" s="24">
        <v>83.259060000000005</v>
      </c>
      <c r="C478" s="35">
        <v>1.9685999999999999</v>
      </c>
      <c r="F478" s="52"/>
    </row>
    <row r="479" spans="1:6" ht="15" x14ac:dyDescent="0.25">
      <c r="A479" s="44">
        <v>42906.583333332193</v>
      </c>
      <c r="B479" s="24">
        <v>55.926839999999999</v>
      </c>
      <c r="C479" s="35">
        <v>2.1020500000000002</v>
      </c>
      <c r="F479" s="52"/>
    </row>
    <row r="480" spans="1:6" ht="15" x14ac:dyDescent="0.25">
      <c r="A480" s="44">
        <v>42906.624999998858</v>
      </c>
      <c r="B480" s="24">
        <v>83.32159</v>
      </c>
      <c r="C480" s="35">
        <v>1.8365899999999999</v>
      </c>
      <c r="F480" s="52"/>
    </row>
    <row r="481" spans="1:6" ht="15" x14ac:dyDescent="0.25">
      <c r="A481" s="44">
        <v>42906.666666665522</v>
      </c>
      <c r="B481" s="24">
        <v>78.514099999999999</v>
      </c>
      <c r="C481" s="35">
        <v>1.8639399999999999</v>
      </c>
      <c r="F481" s="52"/>
    </row>
    <row r="482" spans="1:6" ht="15" x14ac:dyDescent="0.25">
      <c r="A482" s="44">
        <v>42906.708333332186</v>
      </c>
      <c r="B482" s="24">
        <v>83.305480000000003</v>
      </c>
      <c r="C482" s="35">
        <v>1.86422</v>
      </c>
      <c r="F482" s="52"/>
    </row>
    <row r="483" spans="1:6" ht="15" x14ac:dyDescent="0.25">
      <c r="A483" s="44">
        <v>42906.74999999885</v>
      </c>
      <c r="B483" s="24">
        <v>80.346860000000007</v>
      </c>
      <c r="C483" s="35">
        <v>2.2061899999999999</v>
      </c>
      <c r="F483" s="52"/>
    </row>
    <row r="484" spans="1:6" ht="15" x14ac:dyDescent="0.25">
      <c r="A484" s="44">
        <v>42906.791666665515</v>
      </c>
      <c r="B484" s="24">
        <v>85.239379999999997</v>
      </c>
      <c r="C484" s="35">
        <v>1.23367</v>
      </c>
      <c r="F484" s="52"/>
    </row>
    <row r="485" spans="1:6" ht="15" x14ac:dyDescent="0.25">
      <c r="A485" s="44">
        <v>42906.833333332179</v>
      </c>
      <c r="B485" s="24">
        <v>84.953000000000003</v>
      </c>
      <c r="C485" s="35">
        <v>1.1880599999999999</v>
      </c>
      <c r="F485" s="52"/>
    </row>
    <row r="486" spans="1:6" ht="15" x14ac:dyDescent="0.25">
      <c r="A486" s="44">
        <v>42906.874999998843</v>
      </c>
      <c r="B486" s="24">
        <v>86.299359999999993</v>
      </c>
      <c r="C486" s="35">
        <v>1.30253</v>
      </c>
      <c r="F486" s="52"/>
    </row>
    <row r="487" spans="1:6" ht="15" x14ac:dyDescent="0.25">
      <c r="A487" s="44">
        <v>42906.916666665507</v>
      </c>
      <c r="B487" s="24">
        <v>83.777330000000006</v>
      </c>
      <c r="C487" s="35">
        <v>1.54467</v>
      </c>
      <c r="F487" s="52"/>
    </row>
    <row r="488" spans="1:6" ht="15" x14ac:dyDescent="0.25">
      <c r="A488" s="44">
        <v>42906.958333332172</v>
      </c>
      <c r="B488" s="24">
        <v>83.011390000000006</v>
      </c>
      <c r="C488" s="35">
        <v>1.57298</v>
      </c>
      <c r="F488" s="52"/>
    </row>
    <row r="489" spans="1:6" ht="15" x14ac:dyDescent="0.25">
      <c r="A489" s="44">
        <v>42906.999999998836</v>
      </c>
      <c r="B489" s="24">
        <v>85.363560000000007</v>
      </c>
      <c r="C489" s="35">
        <v>1.29339</v>
      </c>
      <c r="F489" s="52"/>
    </row>
    <row r="490" spans="1:6" ht="15" x14ac:dyDescent="0.25">
      <c r="A490" s="44">
        <v>42907.0416666655</v>
      </c>
      <c r="B490" s="24">
        <v>78.873580000000004</v>
      </c>
      <c r="C490" s="35">
        <v>1.8673900000000001</v>
      </c>
      <c r="F490" s="52"/>
    </row>
    <row r="491" spans="1:6" ht="15" x14ac:dyDescent="0.25">
      <c r="A491" s="44">
        <v>42907.083333332164</v>
      </c>
      <c r="B491" s="24">
        <v>86.481650000000002</v>
      </c>
      <c r="C491" s="35">
        <v>2.54339</v>
      </c>
      <c r="D491" s="36">
        <v>11.385579999999999</v>
      </c>
      <c r="F491" s="52"/>
    </row>
    <row r="492" spans="1:6" ht="15" x14ac:dyDescent="0.25">
      <c r="A492" s="44">
        <v>42907.124999998829</v>
      </c>
      <c r="B492" s="24">
        <v>87.541849999999997</v>
      </c>
      <c r="C492" s="35">
        <v>1.02335</v>
      </c>
      <c r="D492" s="36" t="s">
        <v>189</v>
      </c>
      <c r="F492" s="52"/>
    </row>
    <row r="493" spans="1:6" ht="15" x14ac:dyDescent="0.25">
      <c r="A493" s="44">
        <v>42907.166666665493</v>
      </c>
      <c r="B493" s="24">
        <v>88.855429999999998</v>
      </c>
      <c r="C493" s="35">
        <v>1.0879000000000001</v>
      </c>
      <c r="D493" s="36">
        <v>7.4205800000000002</v>
      </c>
      <c r="F493" s="52"/>
    </row>
    <row r="494" spans="1:6" ht="15" x14ac:dyDescent="0.25">
      <c r="A494" s="44">
        <v>42907.208333332157</v>
      </c>
      <c r="B494" s="24">
        <v>93.527630000000002</v>
      </c>
      <c r="C494" s="35">
        <v>0.91668000000000005</v>
      </c>
      <c r="D494" s="36">
        <v>8.6501400000000004</v>
      </c>
      <c r="F494" s="52"/>
    </row>
    <row r="495" spans="1:6" ht="15" x14ac:dyDescent="0.25">
      <c r="A495" s="44">
        <v>42907.249999998821</v>
      </c>
      <c r="B495" s="24">
        <v>112.4175</v>
      </c>
      <c r="C495" s="35">
        <v>0.42518</v>
      </c>
      <c r="D495" s="36">
        <v>10.77543</v>
      </c>
      <c r="F495" s="52"/>
    </row>
    <row r="496" spans="1:6" ht="15" x14ac:dyDescent="0.25">
      <c r="A496" s="44">
        <v>42907.291666665486</v>
      </c>
      <c r="B496" s="24">
        <v>97.691990000000004</v>
      </c>
      <c r="C496" s="35">
        <v>0.66398999999999997</v>
      </c>
      <c r="D496" s="36">
        <v>11.43407</v>
      </c>
      <c r="F496" s="52"/>
    </row>
    <row r="497" spans="1:6" ht="15" x14ac:dyDescent="0.25">
      <c r="A497" s="44">
        <v>42907.33333333215</v>
      </c>
      <c r="B497" s="24">
        <v>87.259969999999996</v>
      </c>
      <c r="C497" s="35">
        <v>1.1199300000000001</v>
      </c>
      <c r="D497" s="36">
        <v>19.868320000000001</v>
      </c>
      <c r="F497" s="52"/>
    </row>
    <row r="498" spans="1:6" ht="15" x14ac:dyDescent="0.25">
      <c r="A498" s="44">
        <v>42907.374999998814</v>
      </c>
      <c r="B498" s="24">
        <v>84.786289999999994</v>
      </c>
      <c r="C498" s="35">
        <v>1.3201499999999999</v>
      </c>
      <c r="D498" s="36">
        <v>14.596450000000001</v>
      </c>
      <c r="F498" s="52"/>
    </row>
    <row r="499" spans="1:6" ht="15" x14ac:dyDescent="0.25">
      <c r="A499" s="44">
        <v>42907.416666665478</v>
      </c>
      <c r="B499" s="24">
        <v>83.028499999999994</v>
      </c>
      <c r="C499" s="35">
        <v>1.6278699999999999</v>
      </c>
      <c r="D499" s="36">
        <v>11.257300000000001</v>
      </c>
      <c r="F499" s="52"/>
    </row>
    <row r="500" spans="1:6" ht="15" x14ac:dyDescent="0.25">
      <c r="A500" s="44">
        <v>42907.458333332143</v>
      </c>
      <c r="B500" s="24">
        <v>78.716449999999995</v>
      </c>
      <c r="C500" s="35">
        <v>2.5211899999999998</v>
      </c>
      <c r="D500" s="36">
        <v>13.741210000000001</v>
      </c>
      <c r="F500" s="52"/>
    </row>
    <row r="501" spans="1:6" ht="15" x14ac:dyDescent="0.25">
      <c r="A501" s="44">
        <v>42907.499999998807</v>
      </c>
      <c r="B501" s="24">
        <v>79.254999999999995</v>
      </c>
      <c r="C501" s="35">
        <v>2.5965099999999999</v>
      </c>
      <c r="D501" s="36">
        <v>31.157260000000001</v>
      </c>
      <c r="F501" s="52"/>
    </row>
    <row r="502" spans="1:6" ht="15" x14ac:dyDescent="0.25">
      <c r="A502" s="44">
        <v>42907.541666665471</v>
      </c>
      <c r="B502" s="24">
        <v>80.873149999999995</v>
      </c>
      <c r="C502" s="35">
        <v>2.2830599999999999</v>
      </c>
      <c r="F502" s="52"/>
    </row>
    <row r="503" spans="1:6" ht="15" x14ac:dyDescent="0.25">
      <c r="A503" s="44">
        <v>42907.583333332135</v>
      </c>
      <c r="B503" s="24">
        <v>78.143100000000004</v>
      </c>
      <c r="C503" s="35">
        <v>3.33846</v>
      </c>
      <c r="F503" s="52"/>
    </row>
    <row r="504" spans="1:6" ht="15" x14ac:dyDescent="0.25">
      <c r="A504" s="44">
        <v>42907.624999998799</v>
      </c>
      <c r="B504" s="24">
        <v>76.864109999999997</v>
      </c>
      <c r="C504" s="35">
        <v>2.8701500000000002</v>
      </c>
      <c r="F504" s="52"/>
    </row>
    <row r="505" spans="1:6" ht="15" x14ac:dyDescent="0.25">
      <c r="A505" s="44">
        <v>42907.666666665464</v>
      </c>
      <c r="B505" s="24">
        <v>78.614270000000005</v>
      </c>
      <c r="C505" s="35">
        <v>2.3284199999999999</v>
      </c>
      <c r="D505" s="36">
        <v>17.33586</v>
      </c>
      <c r="F505" s="52"/>
    </row>
    <row r="506" spans="1:6" ht="15" x14ac:dyDescent="0.25">
      <c r="A506" s="44">
        <v>42907.708333332128</v>
      </c>
      <c r="B506" s="24">
        <v>78.338149999999999</v>
      </c>
      <c r="C506" s="35">
        <v>2.0207099999999998</v>
      </c>
      <c r="D506" s="36">
        <v>5.4321000000000002</v>
      </c>
      <c r="F506" s="52"/>
    </row>
    <row r="507" spans="1:6" ht="15" x14ac:dyDescent="0.25">
      <c r="A507" s="44">
        <v>42907.749999998792</v>
      </c>
      <c r="B507" s="24">
        <v>83.620500000000007</v>
      </c>
      <c r="C507" s="35">
        <v>1.84619</v>
      </c>
      <c r="D507" s="36">
        <v>15.15723</v>
      </c>
      <c r="F507" s="52"/>
    </row>
    <row r="508" spans="1:6" ht="15" x14ac:dyDescent="0.25">
      <c r="A508" s="44">
        <v>42907.791666665456</v>
      </c>
      <c r="B508" s="24">
        <v>82.7911</v>
      </c>
      <c r="C508" s="35">
        <v>1.82389</v>
      </c>
      <c r="D508" s="36">
        <v>22.961970000000001</v>
      </c>
      <c r="F508" s="52"/>
    </row>
    <row r="509" spans="1:6" ht="15" x14ac:dyDescent="0.25">
      <c r="A509" s="44">
        <v>42907.833333332121</v>
      </c>
      <c r="B509" s="24">
        <v>79.575100000000006</v>
      </c>
      <c r="C509" s="35">
        <v>2.5939999999999999</v>
      </c>
      <c r="D509" s="36">
        <v>11.08563</v>
      </c>
      <c r="F509" s="52"/>
    </row>
    <row r="510" spans="1:6" ht="15" x14ac:dyDescent="0.25">
      <c r="A510" s="44">
        <v>42907.874999998785</v>
      </c>
      <c r="B510" s="24">
        <v>79.87697</v>
      </c>
      <c r="C510" s="35">
        <v>2.30321</v>
      </c>
      <c r="D510" s="36">
        <v>8.0588800000000003</v>
      </c>
      <c r="F510" s="52"/>
    </row>
    <row r="511" spans="1:6" ht="15" x14ac:dyDescent="0.25">
      <c r="A511" s="44">
        <v>42907.916666665449</v>
      </c>
      <c r="B511" s="24">
        <v>78.704049999999995</v>
      </c>
      <c r="C511" s="35">
        <v>2.0308899999999999</v>
      </c>
      <c r="F511" s="52"/>
    </row>
    <row r="512" spans="1:6" ht="15" x14ac:dyDescent="0.25">
      <c r="A512" s="44">
        <v>42907.958333332113</v>
      </c>
      <c r="F512" s="52"/>
    </row>
    <row r="513" spans="1:6" ht="15" x14ac:dyDescent="0.25">
      <c r="A513" s="44">
        <v>42907.999999998778</v>
      </c>
      <c r="F513" s="52"/>
    </row>
    <row r="514" spans="1:6" ht="15" x14ac:dyDescent="0.25">
      <c r="A514" s="44">
        <v>42908.041666665442</v>
      </c>
      <c r="F514" s="52"/>
    </row>
    <row r="515" spans="1:6" ht="15" x14ac:dyDescent="0.25">
      <c r="A515" s="44">
        <v>42908.083333332106</v>
      </c>
      <c r="F515" s="52"/>
    </row>
    <row r="516" spans="1:6" ht="15" x14ac:dyDescent="0.25">
      <c r="A516" s="44">
        <v>42908.12499999877</v>
      </c>
      <c r="F516" s="52"/>
    </row>
    <row r="517" spans="1:6" ht="15" x14ac:dyDescent="0.25">
      <c r="A517" s="44">
        <v>42908.166666665435</v>
      </c>
      <c r="F517" s="52"/>
    </row>
    <row r="518" spans="1:6" ht="15" x14ac:dyDescent="0.25">
      <c r="A518" s="44">
        <v>42908.208333332099</v>
      </c>
      <c r="F518" s="52"/>
    </row>
    <row r="519" spans="1:6" ht="15" x14ac:dyDescent="0.25">
      <c r="A519" s="44">
        <v>42908.249999998763</v>
      </c>
      <c r="F519" s="52"/>
    </row>
    <row r="520" spans="1:6" ht="15" x14ac:dyDescent="0.25">
      <c r="A520" s="44">
        <v>42908.291666665427</v>
      </c>
      <c r="F520" s="52"/>
    </row>
    <row r="521" spans="1:6" ht="15" x14ac:dyDescent="0.25">
      <c r="A521" s="44">
        <v>42908.333333332092</v>
      </c>
      <c r="F521" s="52"/>
    </row>
    <row r="522" spans="1:6" ht="15" x14ac:dyDescent="0.25">
      <c r="A522" s="44">
        <v>42908.374999998756</v>
      </c>
      <c r="F522" s="52"/>
    </row>
    <row r="523" spans="1:6" ht="15" x14ac:dyDescent="0.25">
      <c r="A523" s="44">
        <v>42908.41666666542</v>
      </c>
      <c r="F523" s="52"/>
    </row>
    <row r="524" spans="1:6" ht="15" x14ac:dyDescent="0.25">
      <c r="A524" s="44">
        <v>42908.458333332084</v>
      </c>
      <c r="F524" s="52"/>
    </row>
    <row r="525" spans="1:6" ht="15" x14ac:dyDescent="0.25">
      <c r="A525" s="44">
        <v>42908.499999998749</v>
      </c>
      <c r="F525" s="52"/>
    </row>
    <row r="526" spans="1:6" ht="15" x14ac:dyDescent="0.25">
      <c r="A526" s="44">
        <v>42908.541666665413</v>
      </c>
      <c r="F526" s="52"/>
    </row>
    <row r="527" spans="1:6" ht="15" x14ac:dyDescent="0.25">
      <c r="A527" s="44">
        <v>42908.583333332077</v>
      </c>
      <c r="F527" s="52"/>
    </row>
    <row r="528" spans="1:6" ht="15" x14ac:dyDescent="0.25">
      <c r="A528" s="44">
        <v>42908.624999998741</v>
      </c>
      <c r="F528" s="52"/>
    </row>
    <row r="529" spans="1:6" ht="15" x14ac:dyDescent="0.25">
      <c r="A529" s="44">
        <v>42908.666666665406</v>
      </c>
      <c r="F529" s="52"/>
    </row>
    <row r="530" spans="1:6" ht="15" x14ac:dyDescent="0.25">
      <c r="A530" s="44">
        <v>42908.70833333207</v>
      </c>
      <c r="F530" s="52"/>
    </row>
    <row r="531" spans="1:6" ht="15" x14ac:dyDescent="0.25">
      <c r="A531" s="44">
        <v>42908.749999998734</v>
      </c>
      <c r="F531" s="52"/>
    </row>
    <row r="532" spans="1:6" ht="15" x14ac:dyDescent="0.25">
      <c r="A532" s="44">
        <v>42908.791666665398</v>
      </c>
      <c r="F532" s="52"/>
    </row>
    <row r="533" spans="1:6" ht="15" x14ac:dyDescent="0.25">
      <c r="A533" s="44">
        <v>42908.833333332062</v>
      </c>
      <c r="F533" s="52"/>
    </row>
    <row r="534" spans="1:6" ht="15" x14ac:dyDescent="0.25">
      <c r="A534" s="44">
        <v>42908.874999998727</v>
      </c>
      <c r="F534" s="52"/>
    </row>
    <row r="535" spans="1:6" ht="15" x14ac:dyDescent="0.25">
      <c r="A535" s="44">
        <v>42908.916666665391</v>
      </c>
      <c r="F535" s="52"/>
    </row>
    <row r="536" spans="1:6" ht="15" x14ac:dyDescent="0.25">
      <c r="A536" s="44">
        <v>42908.958333332055</v>
      </c>
      <c r="F536" s="52"/>
    </row>
    <row r="537" spans="1:6" ht="15" x14ac:dyDescent="0.25">
      <c r="A537" s="44">
        <v>42908.999999998719</v>
      </c>
      <c r="F537" s="52"/>
    </row>
    <row r="538" spans="1:6" ht="15" x14ac:dyDescent="0.25">
      <c r="A538" s="44">
        <v>42909.041666665384</v>
      </c>
      <c r="F538" s="52"/>
    </row>
    <row r="539" spans="1:6" ht="15" x14ac:dyDescent="0.25">
      <c r="A539" s="44">
        <v>42909.083333332048</v>
      </c>
      <c r="F539" s="52"/>
    </row>
    <row r="540" spans="1:6" ht="15" x14ac:dyDescent="0.25">
      <c r="A540" s="44">
        <v>42909.124999998712</v>
      </c>
      <c r="F540" s="52"/>
    </row>
    <row r="541" spans="1:6" ht="15" x14ac:dyDescent="0.25">
      <c r="A541" s="44">
        <v>42909.166666665376</v>
      </c>
      <c r="F541" s="52"/>
    </row>
    <row r="542" spans="1:6" ht="15" x14ac:dyDescent="0.25">
      <c r="A542" s="44">
        <v>42909.208333332041</v>
      </c>
      <c r="F542" s="52"/>
    </row>
    <row r="543" spans="1:6" ht="15" x14ac:dyDescent="0.25">
      <c r="A543" s="44">
        <v>42909.249999998705</v>
      </c>
      <c r="F543" s="52"/>
    </row>
    <row r="544" spans="1:6" ht="15" x14ac:dyDescent="0.25">
      <c r="A544" s="44">
        <v>42909.291666665369</v>
      </c>
      <c r="F544" s="52"/>
    </row>
    <row r="545" spans="1:6" ht="15" x14ac:dyDescent="0.25">
      <c r="A545" s="44">
        <v>42909.333333332033</v>
      </c>
      <c r="F545" s="52"/>
    </row>
    <row r="546" spans="1:6" ht="15" x14ac:dyDescent="0.25">
      <c r="A546" s="44">
        <v>42909.374999998698</v>
      </c>
      <c r="F546" s="52"/>
    </row>
    <row r="547" spans="1:6" ht="15" x14ac:dyDescent="0.25">
      <c r="A547" s="44">
        <v>42909.416666665362</v>
      </c>
      <c r="F547" s="52"/>
    </row>
    <row r="548" spans="1:6" ht="15" x14ac:dyDescent="0.25">
      <c r="A548" s="44">
        <v>42909.458333332026</v>
      </c>
      <c r="F548" s="52"/>
    </row>
    <row r="549" spans="1:6" ht="15" x14ac:dyDescent="0.25">
      <c r="A549" s="44">
        <v>42909.49999999869</v>
      </c>
      <c r="F549" s="52"/>
    </row>
    <row r="550" spans="1:6" ht="15" x14ac:dyDescent="0.25">
      <c r="A550" s="44">
        <v>42909.541666665355</v>
      </c>
      <c r="F550" s="52"/>
    </row>
    <row r="551" spans="1:6" ht="15" x14ac:dyDescent="0.25">
      <c r="A551" s="44">
        <v>42909.583333332019</v>
      </c>
      <c r="F551" s="52"/>
    </row>
    <row r="552" spans="1:6" ht="15" x14ac:dyDescent="0.25">
      <c r="A552" s="44">
        <v>42909.624999998683</v>
      </c>
      <c r="F552" s="52"/>
    </row>
    <row r="553" spans="1:6" ht="15" x14ac:dyDescent="0.25">
      <c r="A553" s="44">
        <v>42909.666666665347</v>
      </c>
      <c r="F553" s="52"/>
    </row>
    <row r="554" spans="1:6" ht="15" x14ac:dyDescent="0.25">
      <c r="A554" s="44">
        <v>42909.708333332012</v>
      </c>
      <c r="F554" s="52"/>
    </row>
    <row r="555" spans="1:6" ht="15" x14ac:dyDescent="0.25">
      <c r="A555" s="44">
        <v>42909.749999998676</v>
      </c>
      <c r="F555" s="52"/>
    </row>
    <row r="556" spans="1:6" ht="15" x14ac:dyDescent="0.25">
      <c r="A556" s="44">
        <v>42909.79166666534</v>
      </c>
      <c r="F556" s="52"/>
    </row>
    <row r="557" spans="1:6" ht="15" x14ac:dyDescent="0.25">
      <c r="A557" s="44">
        <v>42909.833333332004</v>
      </c>
      <c r="F557" s="52"/>
    </row>
    <row r="558" spans="1:6" ht="15" x14ac:dyDescent="0.25">
      <c r="A558" s="44">
        <v>42909.874999998668</v>
      </c>
      <c r="F558" s="52"/>
    </row>
    <row r="559" spans="1:6" ht="15" x14ac:dyDescent="0.25">
      <c r="A559" s="44">
        <v>42909.916666665333</v>
      </c>
      <c r="F559" s="52"/>
    </row>
    <row r="560" spans="1:6" ht="15" x14ac:dyDescent="0.25">
      <c r="A560" s="44">
        <v>42909.958333331997</v>
      </c>
      <c r="F560" s="52"/>
    </row>
    <row r="561" spans="1:6" ht="15" x14ac:dyDescent="0.25">
      <c r="A561" s="44">
        <v>42909.999999998661</v>
      </c>
      <c r="F561" s="52"/>
    </row>
    <row r="562" spans="1:6" ht="15" x14ac:dyDescent="0.25">
      <c r="A562" s="44">
        <v>42910.041666665325</v>
      </c>
      <c r="F562" s="52"/>
    </row>
    <row r="563" spans="1:6" ht="15" x14ac:dyDescent="0.25">
      <c r="A563" s="44">
        <v>42910.08333333199</v>
      </c>
      <c r="F563" s="52"/>
    </row>
    <row r="564" spans="1:6" ht="15" x14ac:dyDescent="0.25">
      <c r="A564" s="44">
        <v>42910.124999998654</v>
      </c>
      <c r="F564" s="52"/>
    </row>
    <row r="565" spans="1:6" ht="15" x14ac:dyDescent="0.25">
      <c r="A565" s="44">
        <v>42910.166666665318</v>
      </c>
      <c r="F565" s="52"/>
    </row>
    <row r="566" spans="1:6" ht="15" x14ac:dyDescent="0.25">
      <c r="A566" s="44">
        <v>42910.208333331982</v>
      </c>
      <c r="F566" s="52"/>
    </row>
    <row r="567" spans="1:6" ht="15" x14ac:dyDescent="0.25">
      <c r="A567" s="44">
        <v>42910.249999998647</v>
      </c>
      <c r="F567" s="52"/>
    </row>
    <row r="568" spans="1:6" ht="15" x14ac:dyDescent="0.25">
      <c r="A568" s="44">
        <v>42910.291666665311</v>
      </c>
      <c r="F568" s="52"/>
    </row>
    <row r="569" spans="1:6" ht="15" x14ac:dyDescent="0.25">
      <c r="A569" s="44">
        <v>42910.333333331975</v>
      </c>
      <c r="F569" s="52"/>
    </row>
    <row r="570" spans="1:6" ht="15" x14ac:dyDescent="0.25">
      <c r="A570" s="44">
        <v>42910.374999998639</v>
      </c>
      <c r="F570" s="52"/>
    </row>
    <row r="571" spans="1:6" ht="15" x14ac:dyDescent="0.25">
      <c r="A571" s="44">
        <v>42910.416666665304</v>
      </c>
      <c r="F571" s="52"/>
    </row>
    <row r="572" spans="1:6" ht="15" x14ac:dyDescent="0.25">
      <c r="A572" s="44">
        <v>42910.458333331968</v>
      </c>
      <c r="F572" s="52"/>
    </row>
    <row r="573" spans="1:6" ht="15" x14ac:dyDescent="0.25">
      <c r="A573" s="44">
        <v>42910.499999998632</v>
      </c>
      <c r="F573" s="52"/>
    </row>
    <row r="574" spans="1:6" ht="15" x14ac:dyDescent="0.25">
      <c r="A574" s="44">
        <v>42910.541666665296</v>
      </c>
      <c r="F574" s="52"/>
    </row>
    <row r="575" spans="1:6" ht="15" x14ac:dyDescent="0.25">
      <c r="A575" s="44">
        <v>42910.583333331961</v>
      </c>
      <c r="F575" s="52"/>
    </row>
    <row r="576" spans="1:6" ht="15" x14ac:dyDescent="0.25">
      <c r="A576" s="44">
        <v>42910.624999998625</v>
      </c>
      <c r="F576" s="52"/>
    </row>
    <row r="577" spans="1:6" ht="15" x14ac:dyDescent="0.25">
      <c r="A577" s="44">
        <v>42910.666666665289</v>
      </c>
      <c r="F577" s="52"/>
    </row>
    <row r="578" spans="1:6" ht="15" x14ac:dyDescent="0.25">
      <c r="A578" s="44">
        <v>42910.708333331953</v>
      </c>
      <c r="F578" s="52"/>
    </row>
    <row r="579" spans="1:6" ht="15" x14ac:dyDescent="0.25">
      <c r="A579" s="44">
        <v>42910.749999998618</v>
      </c>
      <c r="F579" s="52"/>
    </row>
    <row r="580" spans="1:6" ht="15" x14ac:dyDescent="0.25">
      <c r="A580" s="44">
        <v>42910.791666665282</v>
      </c>
      <c r="F580" s="52"/>
    </row>
    <row r="581" spans="1:6" ht="15" x14ac:dyDescent="0.25">
      <c r="A581" s="44">
        <v>42910.833333331946</v>
      </c>
      <c r="F581" s="52"/>
    </row>
    <row r="582" spans="1:6" ht="15" x14ac:dyDescent="0.25">
      <c r="A582" s="44">
        <v>42910.87499999861</v>
      </c>
      <c r="F582" s="52"/>
    </row>
    <row r="583" spans="1:6" ht="15" x14ac:dyDescent="0.25">
      <c r="A583" s="44">
        <v>42910.916666665275</v>
      </c>
      <c r="F583" s="52"/>
    </row>
    <row r="584" spans="1:6" ht="15" x14ac:dyDescent="0.25">
      <c r="A584" s="44">
        <v>42910.958333331939</v>
      </c>
      <c r="F584" s="52"/>
    </row>
    <row r="585" spans="1:6" ht="15" x14ac:dyDescent="0.25">
      <c r="A585" s="44">
        <v>42910.999999998603</v>
      </c>
      <c r="F585" s="52"/>
    </row>
    <row r="586" spans="1:6" ht="15" x14ac:dyDescent="0.25">
      <c r="A586" s="44">
        <v>42911.041666665267</v>
      </c>
      <c r="F586" s="52"/>
    </row>
    <row r="587" spans="1:6" ht="15" x14ac:dyDescent="0.25">
      <c r="A587" s="44">
        <v>42911.083333331931</v>
      </c>
      <c r="F587" s="52"/>
    </row>
    <row r="588" spans="1:6" ht="15" x14ac:dyDescent="0.25">
      <c r="A588" s="44">
        <v>42911.124999998596</v>
      </c>
      <c r="F588" s="52"/>
    </row>
    <row r="589" spans="1:6" ht="15" x14ac:dyDescent="0.25">
      <c r="A589" s="44">
        <v>42911.16666666526</v>
      </c>
      <c r="F589" s="52"/>
    </row>
    <row r="590" spans="1:6" ht="15" x14ac:dyDescent="0.25">
      <c r="A590" s="44">
        <v>42911.208333331924</v>
      </c>
      <c r="F590" s="52"/>
    </row>
    <row r="591" spans="1:6" ht="15" x14ac:dyDescent="0.25">
      <c r="A591" s="44">
        <v>42911.249999998588</v>
      </c>
      <c r="F591" s="52"/>
    </row>
    <row r="592" spans="1:6" ht="15" x14ac:dyDescent="0.25">
      <c r="A592" s="44">
        <v>42911.291666665253</v>
      </c>
      <c r="F592" s="52"/>
    </row>
    <row r="593" spans="1:6" ht="15" x14ac:dyDescent="0.25">
      <c r="A593" s="44">
        <v>42911.333333331917</v>
      </c>
      <c r="F593" s="52"/>
    </row>
    <row r="594" spans="1:6" ht="15" x14ac:dyDescent="0.25">
      <c r="A594" s="44">
        <v>42911.374999998581</v>
      </c>
      <c r="F594" s="52"/>
    </row>
    <row r="595" spans="1:6" ht="15" x14ac:dyDescent="0.25">
      <c r="A595" s="44">
        <v>42911.416666665245</v>
      </c>
      <c r="F595" s="52"/>
    </row>
    <row r="596" spans="1:6" ht="15" x14ac:dyDescent="0.25">
      <c r="A596" s="44">
        <v>42911.45833333191</v>
      </c>
      <c r="F596" s="52"/>
    </row>
    <row r="597" spans="1:6" ht="15" x14ac:dyDescent="0.25">
      <c r="A597" s="44">
        <v>42911.499999998574</v>
      </c>
      <c r="F597" s="52"/>
    </row>
    <row r="598" spans="1:6" ht="15" x14ac:dyDescent="0.25">
      <c r="A598" s="44">
        <v>42911.541666665238</v>
      </c>
      <c r="F598" s="52"/>
    </row>
    <row r="599" spans="1:6" ht="15" x14ac:dyDescent="0.25">
      <c r="A599" s="44">
        <v>42911.583333331902</v>
      </c>
      <c r="F599" s="52"/>
    </row>
    <row r="600" spans="1:6" ht="15" x14ac:dyDescent="0.25">
      <c r="A600" s="44">
        <v>42911.624999998567</v>
      </c>
      <c r="F600" s="52"/>
    </row>
    <row r="601" spans="1:6" ht="15" x14ac:dyDescent="0.25">
      <c r="A601" s="44">
        <v>42911.666666665231</v>
      </c>
      <c r="F601" s="52"/>
    </row>
    <row r="602" spans="1:6" ht="15" x14ac:dyDescent="0.25">
      <c r="A602" s="44">
        <v>42911.708333331895</v>
      </c>
      <c r="F602" s="52"/>
    </row>
    <row r="603" spans="1:6" ht="15" x14ac:dyDescent="0.25">
      <c r="A603" s="44">
        <v>42911.749999998559</v>
      </c>
      <c r="F603" s="52"/>
    </row>
    <row r="604" spans="1:6" ht="15" x14ac:dyDescent="0.25">
      <c r="A604" s="44">
        <v>42911.791666665224</v>
      </c>
      <c r="F604" s="52"/>
    </row>
    <row r="605" spans="1:6" ht="15" x14ac:dyDescent="0.25">
      <c r="A605" s="44">
        <v>42911.833333331888</v>
      </c>
      <c r="F605" s="52"/>
    </row>
    <row r="606" spans="1:6" ht="15" x14ac:dyDescent="0.25">
      <c r="A606" s="44">
        <v>42911.874999998552</v>
      </c>
      <c r="F606" s="52"/>
    </row>
    <row r="607" spans="1:6" ht="15" x14ac:dyDescent="0.25">
      <c r="A607" s="44">
        <v>42911.916666665216</v>
      </c>
      <c r="F607" s="52"/>
    </row>
    <row r="608" spans="1:6" ht="15" x14ac:dyDescent="0.25">
      <c r="A608" s="44">
        <v>42911.958333331881</v>
      </c>
      <c r="F608" s="52"/>
    </row>
    <row r="609" spans="1:6" ht="15" x14ac:dyDescent="0.25">
      <c r="A609" s="44">
        <v>42911.999999998545</v>
      </c>
      <c r="F609" s="52"/>
    </row>
    <row r="610" spans="1:6" ht="15" x14ac:dyDescent="0.25">
      <c r="A610" s="44">
        <v>42912.041666665209</v>
      </c>
      <c r="F610" s="52"/>
    </row>
    <row r="611" spans="1:6" ht="15" x14ac:dyDescent="0.25">
      <c r="A611" s="44">
        <v>42912.083333331873</v>
      </c>
      <c r="F611" s="52"/>
    </row>
    <row r="612" spans="1:6" ht="15" x14ac:dyDescent="0.25">
      <c r="A612" s="44">
        <v>42912.124999998538</v>
      </c>
      <c r="F612" s="52"/>
    </row>
    <row r="613" spans="1:6" ht="15" x14ac:dyDescent="0.25">
      <c r="A613" s="44">
        <v>42912.166666665202</v>
      </c>
      <c r="F613" s="52"/>
    </row>
    <row r="614" spans="1:6" ht="15" x14ac:dyDescent="0.25">
      <c r="A614" s="44">
        <v>42912.208333331866</v>
      </c>
      <c r="F614" s="52"/>
    </row>
    <row r="615" spans="1:6" ht="15" x14ac:dyDescent="0.25">
      <c r="A615" s="44">
        <v>42912.24999999853</v>
      </c>
      <c r="F615" s="52"/>
    </row>
    <row r="616" spans="1:6" ht="15" x14ac:dyDescent="0.25">
      <c r="A616" s="44">
        <v>42912.291666665194</v>
      </c>
      <c r="F616" s="52"/>
    </row>
    <row r="617" spans="1:6" ht="15" x14ac:dyDescent="0.25">
      <c r="A617" s="44">
        <v>42912.333333331859</v>
      </c>
      <c r="F617" s="52"/>
    </row>
    <row r="618" spans="1:6" ht="15" x14ac:dyDescent="0.25">
      <c r="A618" s="44">
        <v>42912.374999998523</v>
      </c>
      <c r="F618" s="52"/>
    </row>
    <row r="619" spans="1:6" ht="15" x14ac:dyDescent="0.25">
      <c r="A619" s="44">
        <v>42912.416666665187</v>
      </c>
      <c r="F619" s="52"/>
    </row>
    <row r="620" spans="1:6" ht="15" x14ac:dyDescent="0.25">
      <c r="A620" s="44">
        <v>42912.458333331851</v>
      </c>
      <c r="F620" s="52"/>
    </row>
    <row r="621" spans="1:6" ht="15" x14ac:dyDescent="0.25">
      <c r="A621" s="44">
        <v>42912.499999998516</v>
      </c>
      <c r="F621" s="52"/>
    </row>
    <row r="622" spans="1:6" ht="15" x14ac:dyDescent="0.25">
      <c r="A622" s="44">
        <v>42912.54166666518</v>
      </c>
      <c r="F622" s="52"/>
    </row>
    <row r="623" spans="1:6" ht="15" x14ac:dyDescent="0.25">
      <c r="A623" s="44">
        <v>42912.583333331844</v>
      </c>
      <c r="F623" s="52"/>
    </row>
    <row r="624" spans="1:6" ht="15" x14ac:dyDescent="0.25">
      <c r="A624" s="44">
        <v>42912.624999998508</v>
      </c>
      <c r="F624" s="52"/>
    </row>
    <row r="625" spans="1:6" ht="15" x14ac:dyDescent="0.25">
      <c r="A625" s="44">
        <v>42912.666666665173</v>
      </c>
      <c r="F625" s="52"/>
    </row>
    <row r="626" spans="1:6" ht="15" x14ac:dyDescent="0.25">
      <c r="A626" s="44">
        <v>42912.708333331837</v>
      </c>
      <c r="F626" s="52"/>
    </row>
    <row r="627" spans="1:6" ht="15" x14ac:dyDescent="0.25">
      <c r="A627" s="44">
        <v>42912.749999998501</v>
      </c>
      <c r="F627" s="52"/>
    </row>
    <row r="628" spans="1:6" ht="15" x14ac:dyDescent="0.25">
      <c r="A628" s="44">
        <v>42912.791666665165</v>
      </c>
      <c r="F628" s="52"/>
    </row>
    <row r="629" spans="1:6" ht="15" x14ac:dyDescent="0.25">
      <c r="A629" s="44">
        <v>42912.83333333183</v>
      </c>
      <c r="F629" s="52"/>
    </row>
    <row r="630" spans="1:6" ht="15" x14ac:dyDescent="0.25">
      <c r="A630" s="44">
        <v>42912.874999998494</v>
      </c>
      <c r="F630" s="52"/>
    </row>
    <row r="631" spans="1:6" ht="15" x14ac:dyDescent="0.25">
      <c r="A631" s="44">
        <v>42912.916666665158</v>
      </c>
      <c r="F631" s="52"/>
    </row>
    <row r="632" spans="1:6" ht="15" x14ac:dyDescent="0.25">
      <c r="A632" s="44">
        <v>42912.958333331822</v>
      </c>
      <c r="F632" s="52"/>
    </row>
    <row r="633" spans="1:6" ht="15" x14ac:dyDescent="0.25">
      <c r="A633" s="44">
        <v>42912.999999998487</v>
      </c>
      <c r="F633" s="52"/>
    </row>
    <row r="634" spans="1:6" ht="15" x14ac:dyDescent="0.25">
      <c r="A634" s="44">
        <v>42913.041666665151</v>
      </c>
      <c r="F634" s="52"/>
    </row>
    <row r="635" spans="1:6" ht="15" x14ac:dyDescent="0.25">
      <c r="A635" s="44">
        <v>42913.083333331815</v>
      </c>
      <c r="F635" s="52"/>
    </row>
    <row r="636" spans="1:6" ht="15" x14ac:dyDescent="0.25">
      <c r="A636" s="44">
        <v>42913.124999998479</v>
      </c>
      <c r="F636" s="52"/>
    </row>
    <row r="637" spans="1:6" ht="15" x14ac:dyDescent="0.25">
      <c r="A637" s="44">
        <v>42913.166666665144</v>
      </c>
      <c r="F637" s="52"/>
    </row>
    <row r="638" spans="1:6" ht="15" x14ac:dyDescent="0.25">
      <c r="A638" s="44">
        <v>42913.208333331808</v>
      </c>
      <c r="F638" s="52"/>
    </row>
    <row r="639" spans="1:6" ht="15" x14ac:dyDescent="0.25">
      <c r="A639" s="44">
        <v>42913.249999998472</v>
      </c>
      <c r="F639" s="52"/>
    </row>
    <row r="640" spans="1:6" ht="15" x14ac:dyDescent="0.25">
      <c r="A640" s="44">
        <v>42913.291666665136</v>
      </c>
      <c r="F640" s="52"/>
    </row>
    <row r="641" spans="1:6" ht="15" x14ac:dyDescent="0.25">
      <c r="A641" s="44">
        <v>42913.333333331801</v>
      </c>
      <c r="F641" s="52"/>
    </row>
    <row r="642" spans="1:6" ht="15" x14ac:dyDescent="0.25">
      <c r="A642" s="44">
        <v>42913.374999998465</v>
      </c>
      <c r="F642" s="52"/>
    </row>
    <row r="643" spans="1:6" ht="15" x14ac:dyDescent="0.25">
      <c r="A643" s="44">
        <v>42913.416666665129</v>
      </c>
      <c r="F643" s="52"/>
    </row>
    <row r="644" spans="1:6" ht="15" x14ac:dyDescent="0.25">
      <c r="A644" s="44">
        <v>42913.458333331793</v>
      </c>
      <c r="F644" s="52"/>
    </row>
    <row r="645" spans="1:6" ht="15" x14ac:dyDescent="0.25">
      <c r="A645" s="44">
        <v>42913.499999998457</v>
      </c>
      <c r="B645" s="24">
        <v>114.3938</v>
      </c>
      <c r="C645" s="35">
        <v>0.57355999999999996</v>
      </c>
      <c r="F645" s="52"/>
    </row>
    <row r="646" spans="1:6" ht="15" x14ac:dyDescent="0.25">
      <c r="A646" s="44">
        <v>42913.541666665122</v>
      </c>
      <c r="B646" s="24">
        <v>173.77330000000001</v>
      </c>
      <c r="C646" s="35">
        <v>0.89636000000000005</v>
      </c>
      <c r="F646" s="52"/>
    </row>
    <row r="647" spans="1:6" ht="15" x14ac:dyDescent="0.25">
      <c r="A647" s="44">
        <v>42913.583333331786</v>
      </c>
      <c r="B647" s="24">
        <v>199.30340000000001</v>
      </c>
      <c r="C647" s="35">
        <v>1.75972</v>
      </c>
      <c r="F647" s="52"/>
    </row>
    <row r="648" spans="1:6" ht="15" x14ac:dyDescent="0.25">
      <c r="A648" s="44">
        <v>42913.62499999845</v>
      </c>
      <c r="B648" s="24">
        <v>203.6078</v>
      </c>
      <c r="C648" s="35">
        <v>2.0968800000000001</v>
      </c>
      <c r="D648" s="36">
        <v>2.3876400000000002</v>
      </c>
      <c r="F648" s="52"/>
    </row>
    <row r="649" spans="1:6" ht="15" x14ac:dyDescent="0.25">
      <c r="A649" s="44">
        <v>42913.666666665114</v>
      </c>
      <c r="B649" s="24">
        <v>215.5693</v>
      </c>
      <c r="C649" s="35">
        <v>2.3381500000000002</v>
      </c>
      <c r="D649" s="36">
        <v>13.347329999999999</v>
      </c>
      <c r="F649" s="52"/>
    </row>
    <row r="650" spans="1:6" ht="15" x14ac:dyDescent="0.25">
      <c r="A650" s="44">
        <v>42913.708333331779</v>
      </c>
      <c r="B650" s="24">
        <v>240.86779999999999</v>
      </c>
      <c r="C650" s="35">
        <v>2.2291599999999998</v>
      </c>
      <c r="D650" s="36">
        <v>24.226610000000001</v>
      </c>
      <c r="F650" s="52"/>
    </row>
    <row r="651" spans="1:6" ht="15" x14ac:dyDescent="0.25">
      <c r="A651" s="44">
        <v>42913.749999998443</v>
      </c>
      <c r="B651" s="24">
        <v>223.69409999999999</v>
      </c>
      <c r="C651" s="35">
        <v>1.7922400000000001</v>
      </c>
      <c r="D651" s="36">
        <v>19.189779999999999</v>
      </c>
      <c r="F651" s="52"/>
    </row>
    <row r="652" spans="1:6" ht="15" x14ac:dyDescent="0.25">
      <c r="A652" s="44">
        <v>42913.791666665107</v>
      </c>
      <c r="B652" s="24">
        <v>290.43040000000002</v>
      </c>
      <c r="C652" s="35">
        <v>1.1237699999999999</v>
      </c>
      <c r="D652" s="36">
        <v>2.84945</v>
      </c>
      <c r="F652" s="52"/>
    </row>
    <row r="653" spans="1:6" ht="15" x14ac:dyDescent="0.25">
      <c r="A653" s="44">
        <v>42913.833333331771</v>
      </c>
      <c r="B653" s="24">
        <v>12.993449999999999</v>
      </c>
      <c r="C653" s="35">
        <v>0.36568000000000001</v>
      </c>
      <c r="D653" s="36" t="s">
        <v>189</v>
      </c>
      <c r="F653" s="52"/>
    </row>
    <row r="654" spans="1:6" ht="15" x14ac:dyDescent="0.25">
      <c r="A654" s="44">
        <v>42913.874999998436</v>
      </c>
      <c r="B654" s="24">
        <v>48.718069999999997</v>
      </c>
      <c r="C654" s="35">
        <v>0.25011</v>
      </c>
      <c r="F654" s="52"/>
    </row>
    <row r="655" spans="1:6" ht="15" x14ac:dyDescent="0.25">
      <c r="A655" s="44">
        <v>42913.9166666651</v>
      </c>
      <c r="B655" s="24">
        <v>98.11412</v>
      </c>
      <c r="C655" s="35">
        <v>0.18487000000000001</v>
      </c>
      <c r="D655" s="36">
        <v>3.9508899999999998</v>
      </c>
      <c r="F655" s="52"/>
    </row>
    <row r="656" spans="1:6" ht="15" x14ac:dyDescent="0.25">
      <c r="A656" s="44">
        <v>42913.958333331764</v>
      </c>
      <c r="B656" s="24">
        <v>7.4971500000000004</v>
      </c>
      <c r="C656" s="35">
        <v>0.21375</v>
      </c>
      <c r="F656" s="52"/>
    </row>
    <row r="657" spans="1:6" ht="15" x14ac:dyDescent="0.25">
      <c r="A657" s="44">
        <v>42913.999999998428</v>
      </c>
      <c r="B657" s="24">
        <v>80.397989999999993</v>
      </c>
      <c r="C657" s="35">
        <v>0.24037</v>
      </c>
      <c r="D657" s="36">
        <v>0.32052999999999998</v>
      </c>
      <c r="F657" s="52"/>
    </row>
    <row r="658" spans="1:6" ht="15" x14ac:dyDescent="0.25">
      <c r="A658" s="44">
        <v>42914.041666665093</v>
      </c>
      <c r="B658" s="24">
        <v>104.9567</v>
      </c>
      <c r="C658" s="35">
        <v>0.18586</v>
      </c>
      <c r="D658" s="36" t="s">
        <v>189</v>
      </c>
      <c r="F658" s="52"/>
    </row>
    <row r="659" spans="1:6" ht="15" x14ac:dyDescent="0.25">
      <c r="A659" s="44">
        <v>42914.083333331757</v>
      </c>
      <c r="B659" s="24">
        <v>116.1157</v>
      </c>
      <c r="C659" s="35">
        <v>0.23027</v>
      </c>
      <c r="F659" s="52"/>
    </row>
    <row r="660" spans="1:6" ht="15" x14ac:dyDescent="0.25">
      <c r="A660" s="44">
        <v>42914.124999998421</v>
      </c>
      <c r="B660" s="24">
        <v>117.9811</v>
      </c>
      <c r="C660" s="35">
        <v>0.24001</v>
      </c>
      <c r="D660" s="36">
        <v>7.3122199999999999</v>
      </c>
      <c r="F660" s="52"/>
    </row>
    <row r="661" spans="1:6" ht="15" x14ac:dyDescent="0.25">
      <c r="A661" s="44">
        <v>42914.166666665085</v>
      </c>
      <c r="B661" s="24">
        <v>122.661</v>
      </c>
      <c r="C661" s="35">
        <v>0.26899000000000001</v>
      </c>
      <c r="F661" s="52"/>
    </row>
    <row r="662" spans="1:6" ht="15" x14ac:dyDescent="0.25">
      <c r="A662" s="44">
        <v>42914.20833333175</v>
      </c>
      <c r="B662" s="24">
        <v>92.823430000000002</v>
      </c>
      <c r="C662" s="35">
        <v>0.32521</v>
      </c>
      <c r="D662" s="36">
        <v>4.4497299999999997</v>
      </c>
      <c r="F662" s="52"/>
    </row>
    <row r="663" spans="1:6" ht="15" x14ac:dyDescent="0.25">
      <c r="A663" s="44">
        <v>42914.249999998414</v>
      </c>
      <c r="B663" s="24">
        <v>84.260369999999995</v>
      </c>
      <c r="C663" s="35">
        <v>0.27240999999999999</v>
      </c>
      <c r="D663" s="36">
        <v>0.33250000000000002</v>
      </c>
      <c r="F663" s="52"/>
    </row>
    <row r="664" spans="1:6" ht="15" x14ac:dyDescent="0.25">
      <c r="A664" s="44">
        <v>42914.291666665078</v>
      </c>
      <c r="B664" s="24">
        <v>21.640059999999998</v>
      </c>
      <c r="C664" s="35">
        <v>0.58338000000000001</v>
      </c>
      <c r="D664" s="36" t="s">
        <v>189</v>
      </c>
      <c r="F664" s="52"/>
    </row>
    <row r="665" spans="1:6" ht="15" x14ac:dyDescent="0.25">
      <c r="A665" s="44">
        <v>42914.333333331742</v>
      </c>
      <c r="B665" s="24">
        <v>78.851119999999995</v>
      </c>
      <c r="C665" s="35">
        <v>0.82223999999999997</v>
      </c>
      <c r="D665" s="36">
        <v>6.5108300000000003</v>
      </c>
      <c r="F665" s="52"/>
    </row>
    <row r="666" spans="1:6" ht="15" x14ac:dyDescent="0.25">
      <c r="A666" s="44">
        <v>42914.374999998407</v>
      </c>
      <c r="B666" s="24">
        <v>355.34339999999997</v>
      </c>
      <c r="C666" s="35">
        <v>0.49414000000000002</v>
      </c>
      <c r="F666" s="52"/>
    </row>
    <row r="667" spans="1:6" ht="15" x14ac:dyDescent="0.25">
      <c r="A667" s="44">
        <v>42914.416666665071</v>
      </c>
      <c r="B667" s="24">
        <v>75.377589999999998</v>
      </c>
      <c r="C667" s="35">
        <v>0.41776000000000002</v>
      </c>
      <c r="F667" s="52"/>
    </row>
    <row r="668" spans="1:6" ht="15" x14ac:dyDescent="0.25">
      <c r="A668" s="44">
        <v>42914.458333331735</v>
      </c>
      <c r="B668" s="24">
        <v>94.207700000000003</v>
      </c>
      <c r="C668" s="35">
        <v>0.30435000000000001</v>
      </c>
      <c r="F668" s="52"/>
    </row>
    <row r="669" spans="1:6" ht="15" x14ac:dyDescent="0.25">
      <c r="A669" s="44">
        <v>42914.499999998399</v>
      </c>
      <c r="B669" s="24">
        <v>140.40190000000001</v>
      </c>
      <c r="C669" s="35">
        <v>0.37812000000000001</v>
      </c>
      <c r="D669" s="36">
        <v>28.228829999999999</v>
      </c>
      <c r="F669" s="52"/>
    </row>
    <row r="670" spans="1:6" ht="15" x14ac:dyDescent="0.25">
      <c r="A670" s="44">
        <v>42914.541666665064</v>
      </c>
      <c r="B670" s="24">
        <v>165.51650000000001</v>
      </c>
      <c r="C670" s="35">
        <v>0.62744</v>
      </c>
      <c r="D670" s="36">
        <v>24.858720000000002</v>
      </c>
      <c r="F670" s="52"/>
    </row>
    <row r="671" spans="1:6" ht="15" x14ac:dyDescent="0.25">
      <c r="A671" s="44">
        <v>42914.583333331728</v>
      </c>
      <c r="B671" s="24">
        <v>179.7612</v>
      </c>
      <c r="C671" s="35">
        <v>0.73065000000000002</v>
      </c>
      <c r="D671" s="36">
        <v>19.866499999999998</v>
      </c>
      <c r="F671" s="52"/>
    </row>
    <row r="672" spans="1:6" ht="15" x14ac:dyDescent="0.25">
      <c r="A672" s="44">
        <v>42914.624999998392</v>
      </c>
      <c r="B672" s="24">
        <v>154.00129999999999</v>
      </c>
      <c r="C672" s="35">
        <v>0.94855</v>
      </c>
      <c r="D672" s="36">
        <v>25.894500000000001</v>
      </c>
      <c r="F672" s="52"/>
    </row>
    <row r="673" spans="1:6" ht="15" x14ac:dyDescent="0.25">
      <c r="A673" s="44">
        <v>42914.666666665056</v>
      </c>
      <c r="B673" s="24">
        <v>159.04349999999999</v>
      </c>
      <c r="C673" s="35">
        <v>0.58162000000000003</v>
      </c>
      <c r="D673" s="36">
        <v>17.092220000000001</v>
      </c>
      <c r="F673" s="52"/>
    </row>
    <row r="674" spans="1:6" ht="15" x14ac:dyDescent="0.25">
      <c r="A674" s="44">
        <v>42914.70833333172</v>
      </c>
      <c r="B674" s="24">
        <v>225.70189999999999</v>
      </c>
      <c r="C674" s="35">
        <v>1.1310199999999999</v>
      </c>
      <c r="D674" s="36">
        <v>26.242719999999998</v>
      </c>
      <c r="F674" s="52"/>
    </row>
    <row r="675" spans="1:6" ht="15" x14ac:dyDescent="0.25">
      <c r="A675" s="44">
        <v>42914.749999998385</v>
      </c>
      <c r="B675" s="24">
        <v>311.0865</v>
      </c>
      <c r="C675" s="35">
        <v>1.05036</v>
      </c>
      <c r="D675" s="36">
        <v>68.203450000000004</v>
      </c>
      <c r="F675" s="52"/>
    </row>
    <row r="676" spans="1:6" ht="15" x14ac:dyDescent="0.25">
      <c r="A676" s="44">
        <v>42914.791666665049</v>
      </c>
      <c r="B676" s="24">
        <v>357.69420000000002</v>
      </c>
      <c r="C676" s="35">
        <v>0.43386000000000002</v>
      </c>
      <c r="D676" s="36">
        <v>3.4742799999999998</v>
      </c>
      <c r="F676" s="52"/>
    </row>
    <row r="677" spans="1:6" ht="15" x14ac:dyDescent="0.25">
      <c r="A677" s="44">
        <v>42914.833333331713</v>
      </c>
      <c r="B677" s="24">
        <v>57.369070000000001</v>
      </c>
      <c r="C677" s="35">
        <v>0.30609999999999998</v>
      </c>
      <c r="F677" s="52"/>
    </row>
    <row r="678" spans="1:6" ht="15" x14ac:dyDescent="0.25">
      <c r="A678" s="44">
        <v>42914.874999998377</v>
      </c>
      <c r="B678" s="24">
        <v>70.136219999999994</v>
      </c>
      <c r="C678" s="35">
        <v>0.17007</v>
      </c>
      <c r="F678" s="52"/>
    </row>
    <row r="679" spans="1:6" ht="15" x14ac:dyDescent="0.25">
      <c r="A679" s="44">
        <v>42914.916666665042</v>
      </c>
      <c r="B679" s="24">
        <v>87.736750000000001</v>
      </c>
      <c r="C679" s="35">
        <v>0.22943</v>
      </c>
      <c r="D679" s="36">
        <v>2.3664000000000001</v>
      </c>
      <c r="F679" s="52"/>
    </row>
    <row r="680" spans="1:6" ht="15" x14ac:dyDescent="0.25">
      <c r="A680" s="44">
        <v>42914.958333331706</v>
      </c>
      <c r="B680" s="24">
        <v>80.228030000000004</v>
      </c>
      <c r="C680" s="35">
        <v>0.29760999999999999</v>
      </c>
      <c r="F680" s="52"/>
    </row>
    <row r="681" spans="1:6" ht="15" x14ac:dyDescent="0.25">
      <c r="A681" s="44">
        <v>42914.99999999837</v>
      </c>
      <c r="B681" s="24">
        <v>100.25279999999999</v>
      </c>
      <c r="C681" s="35">
        <v>0.24684</v>
      </c>
      <c r="D681" s="36">
        <v>7.47445</v>
      </c>
      <c r="F681" s="52"/>
    </row>
    <row r="682" spans="1:6" ht="15" x14ac:dyDescent="0.25">
      <c r="A682" s="44">
        <v>42915.041666665034</v>
      </c>
      <c r="B682" s="24">
        <v>126.4278</v>
      </c>
      <c r="C682" s="35">
        <v>0.27898000000000001</v>
      </c>
      <c r="D682" s="36" t="s">
        <v>189</v>
      </c>
      <c r="F682" s="52"/>
    </row>
    <row r="683" spans="1:6" ht="15" x14ac:dyDescent="0.25">
      <c r="A683" s="44">
        <v>42915.083333331699</v>
      </c>
      <c r="B683" s="24">
        <v>100.40730000000001</v>
      </c>
      <c r="C683" s="35">
        <v>0.26207999999999998</v>
      </c>
      <c r="D683" s="36">
        <v>1.7620899999999999</v>
      </c>
      <c r="F683" s="52"/>
    </row>
    <row r="684" spans="1:6" ht="15" x14ac:dyDescent="0.25">
      <c r="A684" s="44">
        <v>42915.124999998363</v>
      </c>
      <c r="B684" s="24">
        <v>102.324</v>
      </c>
      <c r="C684" s="35">
        <v>0.39462999999999998</v>
      </c>
      <c r="F684" s="52"/>
    </row>
    <row r="685" spans="1:6" ht="15" x14ac:dyDescent="0.25">
      <c r="A685" s="44">
        <v>42915.166666665027</v>
      </c>
      <c r="B685" s="24">
        <v>22.375679999999999</v>
      </c>
      <c r="C685" s="35">
        <v>0.28071000000000002</v>
      </c>
      <c r="F685" s="52"/>
    </row>
    <row r="686" spans="1:6" ht="15" x14ac:dyDescent="0.25">
      <c r="A686" s="44">
        <v>42915.208333331691</v>
      </c>
      <c r="B686" s="24">
        <v>33.884399999999999</v>
      </c>
      <c r="C686" s="35">
        <v>1.0682199999999999</v>
      </c>
      <c r="D686" s="36">
        <v>12.596970000000001</v>
      </c>
      <c r="F686" s="52"/>
    </row>
    <row r="687" spans="1:6" ht="15" x14ac:dyDescent="0.25">
      <c r="A687" s="44">
        <v>42915.249999998356</v>
      </c>
      <c r="B687" s="24">
        <v>9.4424100000000006</v>
      </c>
      <c r="C687" s="35">
        <v>1.95157</v>
      </c>
      <c r="D687" s="36" t="s">
        <v>189</v>
      </c>
      <c r="F687" s="52"/>
    </row>
    <row r="688" spans="1:6" ht="15" x14ac:dyDescent="0.25">
      <c r="A688" s="44">
        <v>42915.29166666502</v>
      </c>
      <c r="B688" s="24">
        <v>29.474689999999999</v>
      </c>
      <c r="C688" s="35">
        <v>2.02115</v>
      </c>
      <c r="D688" s="36">
        <v>7.3928099999999999</v>
      </c>
      <c r="F688" s="52"/>
    </row>
    <row r="689" spans="1:6" ht="15" x14ac:dyDescent="0.25">
      <c r="A689" s="44">
        <v>42915.333333331684</v>
      </c>
      <c r="B689" s="24">
        <v>346.53370000000001</v>
      </c>
      <c r="C689" s="35">
        <v>1.97976</v>
      </c>
      <c r="D689" s="36">
        <v>5.6286300000000002</v>
      </c>
      <c r="F689" s="52"/>
    </row>
    <row r="690" spans="1:6" ht="15" x14ac:dyDescent="0.25">
      <c r="A690" s="44">
        <v>42915.374999998348</v>
      </c>
      <c r="B690" s="24">
        <v>4.84091</v>
      </c>
      <c r="C690" s="35">
        <v>1.67174</v>
      </c>
      <c r="D690" s="36">
        <v>9.6143300000000007</v>
      </c>
      <c r="F690" s="52"/>
    </row>
    <row r="691" spans="1:6" ht="15" x14ac:dyDescent="0.25">
      <c r="A691" s="44">
        <v>42915.416666665013</v>
      </c>
      <c r="B691" s="24">
        <v>87.480159999999998</v>
      </c>
      <c r="C691" s="35">
        <v>0.29277999999999998</v>
      </c>
      <c r="D691" s="36">
        <v>1.10477</v>
      </c>
      <c r="F691" s="52"/>
    </row>
    <row r="692" spans="1:6" ht="15" x14ac:dyDescent="0.25">
      <c r="A692" s="44">
        <v>42915.458333331677</v>
      </c>
      <c r="B692" s="24">
        <v>110.9452</v>
      </c>
      <c r="C692" s="35">
        <v>0.44966</v>
      </c>
      <c r="D692" s="36">
        <v>4.9194100000000001</v>
      </c>
      <c r="F692" s="52"/>
    </row>
    <row r="693" spans="1:6" ht="15" x14ac:dyDescent="0.25">
      <c r="A693" s="44">
        <v>42915.499999998341</v>
      </c>
      <c r="B693" s="24">
        <v>100.5209</v>
      </c>
      <c r="C693" s="35">
        <v>0.55456000000000005</v>
      </c>
      <c r="D693" s="36">
        <v>34.565330000000003</v>
      </c>
      <c r="F693" s="52"/>
    </row>
    <row r="694" spans="1:6" ht="15" x14ac:dyDescent="0.25">
      <c r="A694" s="44">
        <v>42915.541666665005</v>
      </c>
      <c r="B694" s="24">
        <v>174.71340000000001</v>
      </c>
      <c r="C694" s="35">
        <v>0.91710999999999998</v>
      </c>
      <c r="D694" s="36">
        <v>28.857299999999999</v>
      </c>
      <c r="F694" s="52"/>
    </row>
    <row r="695" spans="1:6" ht="15" x14ac:dyDescent="0.25">
      <c r="A695" s="44">
        <v>42915.58333333167</v>
      </c>
      <c r="B695" s="24">
        <v>155.54769999999999</v>
      </c>
      <c r="C695" s="35">
        <v>0.31587999999999999</v>
      </c>
      <c r="D695" s="36">
        <v>25.007190000000001</v>
      </c>
      <c r="F695" s="52"/>
    </row>
    <row r="696" spans="1:6" ht="15" x14ac:dyDescent="0.25">
      <c r="A696" s="44">
        <v>42915.624999998334</v>
      </c>
      <c r="B696" s="24">
        <v>170.2955</v>
      </c>
      <c r="C696" s="35">
        <v>0.39926</v>
      </c>
      <c r="D696" s="36">
        <v>35.467790000000001</v>
      </c>
      <c r="F696" s="52"/>
    </row>
    <row r="697" spans="1:6" ht="15" x14ac:dyDescent="0.25">
      <c r="A697" s="44">
        <v>42915.666666664998</v>
      </c>
      <c r="B697" s="24">
        <v>150.239</v>
      </c>
      <c r="C697" s="35">
        <v>0.42796000000000001</v>
      </c>
      <c r="D697" s="36">
        <v>13.811</v>
      </c>
      <c r="F697" s="52"/>
    </row>
    <row r="698" spans="1:6" ht="15" x14ac:dyDescent="0.25">
      <c r="A698" s="44">
        <v>42915.708333331662</v>
      </c>
      <c r="B698" s="24">
        <v>167.5788</v>
      </c>
      <c r="C698" s="35">
        <v>0.59784999999999999</v>
      </c>
      <c r="D698" s="36">
        <v>21.173480000000001</v>
      </c>
      <c r="F698" s="52"/>
    </row>
    <row r="699" spans="1:6" ht="15" x14ac:dyDescent="0.25">
      <c r="A699" s="44">
        <v>42915.749999998327</v>
      </c>
      <c r="B699" s="24">
        <v>289.51740000000001</v>
      </c>
      <c r="C699" s="35">
        <v>0.47064</v>
      </c>
      <c r="D699" s="36">
        <v>54.476140000000001</v>
      </c>
      <c r="F699" s="52"/>
    </row>
    <row r="700" spans="1:6" ht="15" x14ac:dyDescent="0.25">
      <c r="A700" s="44">
        <v>42915.791666664991</v>
      </c>
      <c r="B700" s="24">
        <v>319.85000000000002</v>
      </c>
      <c r="C700" s="35">
        <v>0.30867</v>
      </c>
      <c r="D700" s="36">
        <v>5.0197599999999998</v>
      </c>
      <c r="F700" s="52"/>
    </row>
    <row r="701" spans="1:6" ht="15" x14ac:dyDescent="0.25">
      <c r="A701" s="44">
        <v>42915.833333331655</v>
      </c>
      <c r="B701" s="24">
        <v>36.008299999999998</v>
      </c>
      <c r="C701" s="35">
        <v>0.43353999999999998</v>
      </c>
      <c r="D701" s="36" t="s">
        <v>189</v>
      </c>
      <c r="F701" s="52"/>
    </row>
    <row r="702" spans="1:6" ht="15" x14ac:dyDescent="0.25">
      <c r="A702" s="44">
        <v>42915.874999998319</v>
      </c>
      <c r="B702" s="24">
        <v>27.259270000000001</v>
      </c>
      <c r="C702" s="35">
        <v>0.25544</v>
      </c>
      <c r="D702" s="36">
        <v>2.55979</v>
      </c>
      <c r="F702" s="52"/>
    </row>
    <row r="703" spans="1:6" ht="15" x14ac:dyDescent="0.25">
      <c r="A703" s="44">
        <v>42915.916666664983</v>
      </c>
      <c r="B703" s="24">
        <v>54.889870000000002</v>
      </c>
      <c r="C703" s="35">
        <v>0.20446</v>
      </c>
      <c r="F703" s="52"/>
    </row>
    <row r="704" spans="1:6" ht="15" x14ac:dyDescent="0.25">
      <c r="A704" s="44">
        <v>42915.958333331648</v>
      </c>
      <c r="B704" s="24">
        <v>105.32080000000001</v>
      </c>
      <c r="C704" s="35">
        <v>0.23069999999999999</v>
      </c>
      <c r="D704" s="36">
        <v>0.56306999999999996</v>
      </c>
      <c r="F704" s="52"/>
    </row>
    <row r="705" spans="1:6" ht="15" x14ac:dyDescent="0.25">
      <c r="A705" s="44">
        <v>42915.999999998312</v>
      </c>
      <c r="B705" s="24">
        <v>88.542000000000002</v>
      </c>
      <c r="C705" s="35">
        <v>0.28594999999999998</v>
      </c>
      <c r="D705" s="36">
        <v>1.5064299999999999</v>
      </c>
      <c r="F705" s="52"/>
    </row>
    <row r="706" spans="1:6" ht="15" x14ac:dyDescent="0.25">
      <c r="A706" s="44">
        <v>42916.041666664976</v>
      </c>
      <c r="B706" s="24">
        <v>101.1504</v>
      </c>
      <c r="C706" s="35">
        <v>0.22159000000000001</v>
      </c>
      <c r="D706" s="36">
        <v>11.134930000000001</v>
      </c>
      <c r="F706" s="52"/>
    </row>
    <row r="707" spans="1:6" ht="15" x14ac:dyDescent="0.25">
      <c r="A707" s="44">
        <v>42916.08333333164</v>
      </c>
      <c r="B707" s="24">
        <v>161.251</v>
      </c>
      <c r="C707" s="35">
        <v>0.31869999999999998</v>
      </c>
      <c r="D707" s="36" t="s">
        <v>189</v>
      </c>
      <c r="F707" s="52"/>
    </row>
    <row r="708" spans="1:6" ht="15" x14ac:dyDescent="0.25">
      <c r="A708" s="44">
        <v>42916.124999998305</v>
      </c>
      <c r="B708" s="24">
        <v>127.9392</v>
      </c>
      <c r="C708" s="35">
        <v>0.36149999999999999</v>
      </c>
      <c r="D708" s="36">
        <v>5.0797299999999996</v>
      </c>
      <c r="F708" s="52"/>
    </row>
    <row r="709" spans="1:6" ht="15" x14ac:dyDescent="0.25">
      <c r="A709" s="44">
        <v>42916.166666664969</v>
      </c>
      <c r="B709" s="24">
        <v>120.0475</v>
      </c>
      <c r="C709" s="35">
        <v>0.28875000000000001</v>
      </c>
      <c r="D709" s="36" t="s">
        <v>189</v>
      </c>
      <c r="F709" s="52"/>
    </row>
    <row r="710" spans="1:6" ht="15" x14ac:dyDescent="0.25">
      <c r="A710" s="44">
        <v>42916.208333331633</v>
      </c>
      <c r="B710" s="24">
        <v>330.23090000000002</v>
      </c>
      <c r="C710" s="35">
        <v>2.3418700000000001</v>
      </c>
      <c r="D710" s="36">
        <v>2.0582199999999999</v>
      </c>
      <c r="F710" s="52"/>
    </row>
    <row r="711" spans="1:6" ht="15" x14ac:dyDescent="0.25">
      <c r="A711" s="44">
        <v>42916.249999998297</v>
      </c>
      <c r="B711" s="24">
        <v>324.07459999999998</v>
      </c>
      <c r="C711" s="35">
        <v>2.8644500000000002</v>
      </c>
      <c r="D711" s="36" t="s">
        <v>189</v>
      </c>
      <c r="F711" s="52"/>
    </row>
    <row r="712" spans="1:6" ht="15" x14ac:dyDescent="0.25">
      <c r="A712" s="44">
        <v>42916.291666664962</v>
      </c>
      <c r="B712" s="24">
        <v>327.40170000000001</v>
      </c>
      <c r="C712" s="35">
        <v>1.4510700000000001</v>
      </c>
      <c r="D712" s="36">
        <v>6.9869399999999997</v>
      </c>
      <c r="F712" s="52"/>
    </row>
    <row r="713" spans="1:6" ht="15" x14ac:dyDescent="0.25">
      <c r="A713" s="44">
        <v>42916.333333331626</v>
      </c>
      <c r="B713" s="24">
        <v>264.32440000000003</v>
      </c>
      <c r="C713" s="35">
        <v>0.27753</v>
      </c>
      <c r="D713" s="36">
        <v>16.532499999999999</v>
      </c>
      <c r="F713" s="52"/>
    </row>
    <row r="714" spans="1:6" ht="15" x14ac:dyDescent="0.25">
      <c r="A714" s="44">
        <v>42916.37499999829</v>
      </c>
      <c r="B714" s="24">
        <v>191.31389999999999</v>
      </c>
      <c r="C714" s="35">
        <v>0.21031</v>
      </c>
      <c r="D714" s="36">
        <v>5.5039999999999996</v>
      </c>
      <c r="F714" s="52"/>
    </row>
    <row r="715" spans="1:6" ht="15" x14ac:dyDescent="0.25">
      <c r="A715" s="44">
        <v>42916.416666664954</v>
      </c>
      <c r="B715" s="24">
        <v>96.421999999999997</v>
      </c>
      <c r="C715" s="35">
        <v>0.22852</v>
      </c>
      <c r="F715" s="52"/>
    </row>
    <row r="716" spans="1:6" ht="15" x14ac:dyDescent="0.25">
      <c r="A716" s="44">
        <v>42916.458333331619</v>
      </c>
      <c r="B716" s="24">
        <v>119.1377</v>
      </c>
      <c r="C716" s="35">
        <v>0.35925000000000001</v>
      </c>
      <c r="D716" s="36">
        <v>6.83223</v>
      </c>
      <c r="F716" s="52"/>
    </row>
    <row r="717" spans="1:6" ht="15" x14ac:dyDescent="0.25">
      <c r="A717" s="44">
        <v>42916.499999998283</v>
      </c>
      <c r="B717" s="24">
        <v>92.500150000000005</v>
      </c>
      <c r="C717" s="35">
        <v>0.91400999999999999</v>
      </c>
      <c r="D717" s="36">
        <v>24.755330000000001</v>
      </c>
      <c r="F717" s="52"/>
    </row>
    <row r="718" spans="1:6" ht="15" x14ac:dyDescent="0.25">
      <c r="A718" s="44">
        <v>42916.541666664947</v>
      </c>
      <c r="B718" s="24">
        <v>40.865259999999999</v>
      </c>
      <c r="C718" s="35">
        <v>2.4296099999999998</v>
      </c>
      <c r="D718" s="36">
        <v>34.000390000000003</v>
      </c>
      <c r="F718" s="52"/>
    </row>
    <row r="719" spans="1:6" ht="15" x14ac:dyDescent="0.25">
      <c r="A719" s="44">
        <v>42916.583333331611</v>
      </c>
      <c r="B719" s="24">
        <v>38.464530000000003</v>
      </c>
      <c r="C719" s="35">
        <v>2.3940299999999999</v>
      </c>
      <c r="D719" s="36">
        <v>29.62933</v>
      </c>
      <c r="F719" s="52"/>
    </row>
    <row r="720" spans="1:6" ht="15" x14ac:dyDescent="0.25">
      <c r="A720" s="44">
        <v>42916.624999998276</v>
      </c>
      <c r="B720" s="24">
        <v>46.530769999999997</v>
      </c>
      <c r="C720" s="35">
        <v>3.0145300000000002</v>
      </c>
      <c r="D720" s="36">
        <v>22.68122</v>
      </c>
      <c r="F720" s="52"/>
    </row>
    <row r="721" spans="1:6" ht="15" x14ac:dyDescent="0.25">
      <c r="A721" s="44">
        <v>42916.66666666494</v>
      </c>
      <c r="B721" s="24">
        <v>49.691220000000001</v>
      </c>
      <c r="C721" s="35">
        <v>2.2109700000000001</v>
      </c>
      <c r="D721" s="36">
        <v>12.88428</v>
      </c>
      <c r="F721" s="52"/>
    </row>
    <row r="722" spans="1:6" ht="15" x14ac:dyDescent="0.25">
      <c r="A722" s="44">
        <v>42916.708333331604</v>
      </c>
      <c r="B722" s="24">
        <v>52.280569999999997</v>
      </c>
      <c r="C722" s="35">
        <v>1.8180700000000001</v>
      </c>
      <c r="D722" s="36" t="s">
        <v>189</v>
      </c>
      <c r="F722" s="52"/>
    </row>
    <row r="723" spans="1:6" ht="15" x14ac:dyDescent="0.25">
      <c r="A723" s="44">
        <v>42916.749999998268</v>
      </c>
      <c r="B723" s="24">
        <v>50.861040000000003</v>
      </c>
      <c r="C723" s="35">
        <v>1.18994</v>
      </c>
      <c r="D723" s="36">
        <v>9.6508900000000004</v>
      </c>
      <c r="F723" s="52"/>
    </row>
    <row r="724" spans="1:6" ht="15" x14ac:dyDescent="0.25">
      <c r="A724" s="44">
        <v>42916.791666664933</v>
      </c>
      <c r="B724" s="24">
        <v>123.9725</v>
      </c>
      <c r="C724" s="35">
        <v>0.49567</v>
      </c>
      <c r="D724" s="36">
        <v>10.676159999999999</v>
      </c>
      <c r="F724" s="52"/>
    </row>
    <row r="725" spans="1:6" ht="15" x14ac:dyDescent="0.25">
      <c r="A725" s="44">
        <v>42916.833333331597</v>
      </c>
      <c r="B725" s="24">
        <v>169.67750000000001</v>
      </c>
      <c r="C725" s="35">
        <v>0.40444999999999998</v>
      </c>
      <c r="D725" s="36">
        <v>7.5691699999999997</v>
      </c>
      <c r="F725" s="52"/>
    </row>
    <row r="726" spans="1:6" ht="15" x14ac:dyDescent="0.25">
      <c r="A726" s="44">
        <v>42916.874999998261</v>
      </c>
      <c r="B726" s="24">
        <v>191.29599999999999</v>
      </c>
      <c r="C726" s="35">
        <v>0.54190000000000005</v>
      </c>
      <c r="D726" s="36" t="s">
        <v>189</v>
      </c>
      <c r="F726" s="52"/>
    </row>
    <row r="727" spans="1:6" ht="15" x14ac:dyDescent="0.25">
      <c r="A727" s="44">
        <v>42916.916666664925</v>
      </c>
      <c r="B727" s="24">
        <v>245.70099999999999</v>
      </c>
      <c r="C727" s="35">
        <v>0.41483999999999999</v>
      </c>
      <c r="D727" s="36" t="s">
        <v>189</v>
      </c>
      <c r="F727" s="52"/>
    </row>
    <row r="728" spans="1:6" ht="15" x14ac:dyDescent="0.25">
      <c r="A728" s="44">
        <v>42916.95833333159</v>
      </c>
      <c r="B728" s="24">
        <v>161.61940000000001</v>
      </c>
      <c r="C728" s="35">
        <v>0.35592000000000001</v>
      </c>
      <c r="D728" s="36">
        <v>1.06667</v>
      </c>
      <c r="F728" s="52"/>
    </row>
    <row r="729" spans="1:6" ht="15" x14ac:dyDescent="0.25">
      <c r="A729" s="44">
        <v>42916.999999998254</v>
      </c>
      <c r="B729" s="24">
        <v>30.08323</v>
      </c>
      <c r="C729" s="35">
        <v>0.58386000000000005</v>
      </c>
      <c r="D729" s="36" t="s">
        <v>189</v>
      </c>
      <c r="F729" s="52"/>
    </row>
    <row r="730" spans="1:6" ht="12.75" customHeight="1" x14ac:dyDescent="0.25">
      <c r="A730" s="44">
        <v>42917.041666664918</v>
      </c>
      <c r="B730" s="24">
        <v>306.4314</v>
      </c>
      <c r="C730" s="35">
        <v>0.78500999999999999</v>
      </c>
      <c r="F730" s="52"/>
    </row>
    <row r="731" spans="1:6" ht="12.75" customHeight="1" x14ac:dyDescent="0.25">
      <c r="A731" s="44">
        <v>42917.083333331582</v>
      </c>
      <c r="B731" s="24">
        <v>296.09969999999998</v>
      </c>
      <c r="C731" s="35">
        <v>0.74348999999999998</v>
      </c>
      <c r="D731" s="36">
        <v>2.6627800000000001</v>
      </c>
      <c r="F731" s="52"/>
    </row>
    <row r="732" spans="1:6" ht="12.75" customHeight="1" x14ac:dyDescent="0.25">
      <c r="A732" s="44">
        <v>42917.124999998246</v>
      </c>
      <c r="B732" s="24">
        <v>276.41120000000001</v>
      </c>
      <c r="C732" s="35">
        <v>1.27014</v>
      </c>
      <c r="D732" s="36">
        <v>11.194559999999999</v>
      </c>
      <c r="F732" s="52"/>
    </row>
    <row r="733" spans="1:6" ht="12.75" customHeight="1" x14ac:dyDescent="0.25">
      <c r="A733" s="44">
        <v>42917.166666664911</v>
      </c>
      <c r="B733" s="24">
        <v>255.4658</v>
      </c>
      <c r="C733" s="35">
        <v>0.50195999999999996</v>
      </c>
      <c r="D733" s="36">
        <v>0.68428</v>
      </c>
      <c r="F733" s="52"/>
    </row>
    <row r="734" spans="1:6" ht="12.75" customHeight="1" x14ac:dyDescent="0.25">
      <c r="A734" s="44">
        <v>42917.208333331575</v>
      </c>
      <c r="B734" s="24">
        <v>15.70365</v>
      </c>
      <c r="C734" s="35">
        <v>1.171</v>
      </c>
      <c r="D734" s="36">
        <v>2.8698299999999999</v>
      </c>
      <c r="F734" s="52"/>
    </row>
    <row r="735" spans="1:6" ht="12.75" customHeight="1" x14ac:dyDescent="0.25">
      <c r="A735" s="44">
        <v>42917.249999998239</v>
      </c>
      <c r="B735" s="24">
        <v>342.2697</v>
      </c>
      <c r="C735" s="35">
        <v>1.2401199999999999</v>
      </c>
      <c r="D735" s="36">
        <v>2.2648899999999998</v>
      </c>
      <c r="F735" s="52"/>
    </row>
    <row r="736" spans="1:6" ht="12.75" customHeight="1" x14ac:dyDescent="0.25">
      <c r="A736" s="44">
        <v>42917.291666664903</v>
      </c>
      <c r="B736" s="24">
        <v>296.56020000000001</v>
      </c>
      <c r="C736" s="35">
        <v>0.93501000000000001</v>
      </c>
      <c r="D736" s="36">
        <v>10.92873</v>
      </c>
      <c r="F736" s="52"/>
    </row>
    <row r="737" spans="1:6" ht="12.75" customHeight="1" x14ac:dyDescent="0.25">
      <c r="A737" s="44">
        <v>42917.333333331568</v>
      </c>
      <c r="B737" s="24">
        <v>293.73140000000001</v>
      </c>
      <c r="C737" s="35">
        <v>0.68367999999999995</v>
      </c>
      <c r="D737" s="36">
        <v>9.4272799999999997</v>
      </c>
      <c r="F737" s="52"/>
    </row>
    <row r="738" spans="1:6" ht="12.75" customHeight="1" x14ac:dyDescent="0.25">
      <c r="A738" s="44">
        <v>42917.374999998232</v>
      </c>
      <c r="B738" s="24">
        <v>352.07929999999999</v>
      </c>
      <c r="C738" s="35">
        <v>1.52668</v>
      </c>
      <c r="D738" s="36">
        <v>9.9595000000000002</v>
      </c>
      <c r="F738" s="52"/>
    </row>
    <row r="739" spans="1:6" ht="12.75" customHeight="1" x14ac:dyDescent="0.25">
      <c r="A739" s="44">
        <v>42917.416666664896</v>
      </c>
      <c r="B739" s="24">
        <v>19.05659</v>
      </c>
      <c r="C739" s="35">
        <v>2.1066799999999999</v>
      </c>
      <c r="D739" s="36">
        <v>12.90011</v>
      </c>
      <c r="F739" s="52"/>
    </row>
    <row r="740" spans="1:6" ht="12.75" customHeight="1" x14ac:dyDescent="0.25">
      <c r="A740" s="44">
        <v>42917.45833333156</v>
      </c>
      <c r="B740" s="24">
        <v>49.044119999999999</v>
      </c>
      <c r="C740" s="35">
        <v>3.3419599999999998</v>
      </c>
      <c r="D740" s="36">
        <v>21.039670000000001</v>
      </c>
      <c r="F740" s="52"/>
    </row>
    <row r="741" spans="1:6" ht="12.75" customHeight="1" x14ac:dyDescent="0.25">
      <c r="A741" s="44">
        <v>42917.499999998225</v>
      </c>
      <c r="B741" s="24">
        <v>37.268900000000002</v>
      </c>
      <c r="C741" s="35">
        <v>3.2004800000000002</v>
      </c>
      <c r="D741" s="36">
        <v>34.940829999999998</v>
      </c>
      <c r="F741" s="52"/>
    </row>
    <row r="742" spans="1:6" ht="12.75" customHeight="1" x14ac:dyDescent="0.25">
      <c r="A742" s="44">
        <v>42917.541666664889</v>
      </c>
      <c r="B742" s="24">
        <v>43.200270000000003</v>
      </c>
      <c r="C742" s="35">
        <v>3.7263600000000001</v>
      </c>
      <c r="D742" s="36">
        <v>6.6053899999999999</v>
      </c>
      <c r="F742" s="52"/>
    </row>
    <row r="743" spans="1:6" ht="12.75" customHeight="1" x14ac:dyDescent="0.25">
      <c r="A743" s="44">
        <v>42917.583333331553</v>
      </c>
      <c r="B743" s="24">
        <v>36.305500000000002</v>
      </c>
      <c r="C743" s="35">
        <v>3.5198299999999998</v>
      </c>
      <c r="D743" s="36">
        <v>24.516279999999998</v>
      </c>
      <c r="F743" s="52"/>
    </row>
    <row r="744" spans="1:6" ht="12.75" customHeight="1" x14ac:dyDescent="0.25">
      <c r="A744" s="44">
        <v>42917.624999998217</v>
      </c>
      <c r="B744" s="24">
        <v>35.075409999999998</v>
      </c>
      <c r="C744" s="35">
        <v>3.50827</v>
      </c>
      <c r="D744" s="36">
        <v>25.484559999999998</v>
      </c>
      <c r="F744" s="52"/>
    </row>
    <row r="745" spans="1:6" ht="12.75" customHeight="1" x14ac:dyDescent="0.25">
      <c r="A745" s="44">
        <v>42917.666666664882</v>
      </c>
      <c r="B745" s="24">
        <v>34.992150000000002</v>
      </c>
      <c r="C745" s="35">
        <v>3.2300900000000001</v>
      </c>
      <c r="F745" s="52"/>
    </row>
    <row r="746" spans="1:6" ht="12.75" customHeight="1" x14ac:dyDescent="0.25">
      <c r="A746" s="44">
        <v>42917.708333331546</v>
      </c>
      <c r="B746" s="24">
        <v>40.321080000000002</v>
      </c>
      <c r="C746" s="35">
        <v>3.0758399999999999</v>
      </c>
      <c r="D746" s="36">
        <v>10.56378</v>
      </c>
      <c r="F746" s="52"/>
    </row>
    <row r="747" spans="1:6" ht="12.75" customHeight="1" x14ac:dyDescent="0.25">
      <c r="A747" s="44">
        <v>42917.74999999821</v>
      </c>
      <c r="B747" s="24">
        <v>35.066450000000003</v>
      </c>
      <c r="C747" s="35">
        <v>3.5666500000000001</v>
      </c>
      <c r="F747" s="52"/>
    </row>
    <row r="748" spans="1:6" ht="12.75" customHeight="1" x14ac:dyDescent="0.25">
      <c r="A748" s="44">
        <v>42917.791666664874</v>
      </c>
      <c r="B748" s="24">
        <v>310.31009999999998</v>
      </c>
      <c r="C748" s="35">
        <v>3.20566</v>
      </c>
      <c r="F748" s="52"/>
    </row>
    <row r="749" spans="1:6" ht="12.75" customHeight="1" x14ac:dyDescent="0.25">
      <c r="A749" s="44">
        <v>42917.833333331539</v>
      </c>
      <c r="B749" s="24">
        <v>119.65170000000001</v>
      </c>
      <c r="C749" s="35">
        <v>5.1075100000000004</v>
      </c>
      <c r="D749" s="36">
        <v>5.9249999999999998</v>
      </c>
      <c r="F749" s="52"/>
    </row>
    <row r="750" spans="1:6" ht="12.75" customHeight="1" x14ac:dyDescent="0.25">
      <c r="A750" s="44">
        <v>42917.874999998203</v>
      </c>
      <c r="B750" s="24">
        <v>138.1191</v>
      </c>
      <c r="C750" s="35">
        <v>0.35553000000000001</v>
      </c>
      <c r="D750" s="36">
        <v>8.8446700000000007</v>
      </c>
      <c r="F750" s="52"/>
    </row>
    <row r="751" spans="1:6" ht="12.75" customHeight="1" x14ac:dyDescent="0.25">
      <c r="A751" s="44">
        <v>42917.916666664867</v>
      </c>
      <c r="B751" s="24">
        <v>212.7619</v>
      </c>
      <c r="C751" s="35">
        <v>0.26945999999999998</v>
      </c>
      <c r="D751" s="36">
        <v>1.81978</v>
      </c>
      <c r="F751" s="52"/>
    </row>
    <row r="752" spans="1:6" ht="12.75" customHeight="1" x14ac:dyDescent="0.25">
      <c r="A752" s="44">
        <v>42917.958333331531</v>
      </c>
      <c r="B752" s="24">
        <v>8.7946000000000009</v>
      </c>
      <c r="C752" s="35">
        <v>0.78837999999999997</v>
      </c>
      <c r="F752" s="52"/>
    </row>
    <row r="753" spans="1:6" ht="12.75" customHeight="1" x14ac:dyDescent="0.25">
      <c r="A753" s="44">
        <v>42917.999999998196</v>
      </c>
      <c r="B753" s="24">
        <v>107.211</v>
      </c>
      <c r="C753" s="35">
        <v>0.43924999999999997</v>
      </c>
      <c r="D753" s="36">
        <v>11.56734</v>
      </c>
      <c r="F753" s="52"/>
    </row>
    <row r="754" spans="1:6" ht="12.75" customHeight="1" x14ac:dyDescent="0.25">
      <c r="A754" s="44">
        <v>42918.04166666486</v>
      </c>
      <c r="B754" s="24">
        <v>68.917429999999996</v>
      </c>
      <c r="C754" s="35">
        <v>0.60419999999999996</v>
      </c>
      <c r="D754" s="36">
        <v>10.07611</v>
      </c>
      <c r="F754" s="52"/>
    </row>
    <row r="755" spans="1:6" ht="12.75" customHeight="1" x14ac:dyDescent="0.25">
      <c r="A755" s="44">
        <v>42918.083333331524</v>
      </c>
      <c r="B755" s="24">
        <v>127.7042</v>
      </c>
      <c r="C755" s="35">
        <v>0.45234999999999997</v>
      </c>
      <c r="D755" s="36">
        <v>6.6301399999999999</v>
      </c>
      <c r="F755" s="52"/>
    </row>
    <row r="756" spans="1:6" ht="12.75" customHeight="1" x14ac:dyDescent="0.25">
      <c r="A756" s="44">
        <v>42918.124999998188</v>
      </c>
      <c r="B756" s="24">
        <v>238.8304</v>
      </c>
      <c r="C756" s="35">
        <v>0.60787999999999998</v>
      </c>
      <c r="D756" s="36">
        <v>9.2078299999999995</v>
      </c>
      <c r="F756" s="52"/>
    </row>
    <row r="757" spans="1:6" ht="12.75" customHeight="1" x14ac:dyDescent="0.25">
      <c r="A757" s="44">
        <v>42918.166666664853</v>
      </c>
      <c r="B757" s="24">
        <v>230.14769999999999</v>
      </c>
      <c r="C757" s="35">
        <v>0.36975000000000002</v>
      </c>
      <c r="D757" s="36" t="s">
        <v>189</v>
      </c>
      <c r="F757" s="52"/>
    </row>
    <row r="758" spans="1:6" ht="12.75" customHeight="1" x14ac:dyDescent="0.25">
      <c r="A758" s="44">
        <v>42918.208333331517</v>
      </c>
      <c r="B758" s="24">
        <v>190.78620000000001</v>
      </c>
      <c r="C758" s="35">
        <v>0.33196999999999999</v>
      </c>
      <c r="F758" s="52"/>
    </row>
    <row r="759" spans="1:6" ht="12.75" customHeight="1" x14ac:dyDescent="0.25">
      <c r="A759" s="44">
        <v>42918.249999998181</v>
      </c>
      <c r="B759" s="24">
        <v>325.53590000000003</v>
      </c>
      <c r="C759" s="35">
        <v>0.38025999999999999</v>
      </c>
      <c r="D759" s="36">
        <v>9.6184499999999993</v>
      </c>
      <c r="F759" s="52"/>
    </row>
    <row r="760" spans="1:6" ht="12.75" customHeight="1" x14ac:dyDescent="0.25">
      <c r="A760" s="44">
        <v>42918.291666664845</v>
      </c>
      <c r="B760" s="24">
        <v>283.28500000000003</v>
      </c>
      <c r="C760" s="35">
        <v>0.93532999999999999</v>
      </c>
      <c r="F760" s="52"/>
    </row>
    <row r="761" spans="1:6" ht="12.75" customHeight="1" x14ac:dyDescent="0.25">
      <c r="A761" s="44">
        <v>42918.333333331509</v>
      </c>
      <c r="B761" s="24">
        <v>127.0073</v>
      </c>
      <c r="C761" s="35">
        <v>0.54993000000000003</v>
      </c>
      <c r="F761" s="52"/>
    </row>
    <row r="762" spans="1:6" ht="12.75" customHeight="1" x14ac:dyDescent="0.25">
      <c r="A762" s="44">
        <v>42918.374999998174</v>
      </c>
      <c r="B762" s="24">
        <v>278.63279999999997</v>
      </c>
      <c r="C762" s="35">
        <v>0.46709000000000001</v>
      </c>
      <c r="F762" s="52"/>
    </row>
    <row r="763" spans="1:6" ht="12.75" customHeight="1" x14ac:dyDescent="0.25">
      <c r="A763" s="44">
        <v>42918.416666664838</v>
      </c>
      <c r="B763" s="24">
        <v>175.2895</v>
      </c>
      <c r="C763" s="35">
        <v>0.68572</v>
      </c>
      <c r="D763" s="36">
        <v>17.260110000000001</v>
      </c>
      <c r="F763" s="52"/>
    </row>
    <row r="764" spans="1:6" ht="12.75" customHeight="1" x14ac:dyDescent="0.25">
      <c r="A764" s="44">
        <v>42918.458333331502</v>
      </c>
      <c r="B764" s="24">
        <v>149.72640000000001</v>
      </c>
      <c r="C764" s="35">
        <v>0.54051000000000005</v>
      </c>
      <c r="D764" s="36">
        <v>8.56677</v>
      </c>
      <c r="F764" s="52"/>
    </row>
    <row r="765" spans="1:6" ht="12.75" customHeight="1" x14ac:dyDescent="0.25">
      <c r="A765" s="44">
        <v>42918.499999998166</v>
      </c>
      <c r="B765" s="24">
        <v>102.9744</v>
      </c>
      <c r="C765" s="35">
        <v>1.0387999999999999</v>
      </c>
      <c r="D765" s="36">
        <v>10.802709999999999</v>
      </c>
      <c r="F765" s="52"/>
    </row>
    <row r="766" spans="1:6" ht="12.75" customHeight="1" x14ac:dyDescent="0.25">
      <c r="A766" s="44">
        <v>42918.541666664831</v>
      </c>
      <c r="B766" s="24">
        <v>47.071599999999997</v>
      </c>
      <c r="C766" s="35">
        <v>0.94862000000000002</v>
      </c>
      <c r="D766" s="36">
        <v>8.6903799999999993</v>
      </c>
      <c r="F766" s="52"/>
    </row>
    <row r="767" spans="1:6" ht="12.75" customHeight="1" x14ac:dyDescent="0.25">
      <c r="A767" s="44">
        <v>42918.583333331495</v>
      </c>
      <c r="B767" s="24">
        <v>9.4796899999999997</v>
      </c>
      <c r="C767" s="35">
        <v>2.00522</v>
      </c>
      <c r="F767" s="52"/>
    </row>
    <row r="768" spans="1:6" ht="12.75" customHeight="1" x14ac:dyDescent="0.25">
      <c r="A768" s="44">
        <v>42918.624999998159</v>
      </c>
      <c r="B768" s="24">
        <v>331.31330000000003</v>
      </c>
      <c r="C768" s="35">
        <v>1.1062799999999999</v>
      </c>
      <c r="D768" s="36">
        <v>21.582899999999999</v>
      </c>
      <c r="F768" s="52"/>
    </row>
    <row r="769" spans="1:6" ht="12.75" customHeight="1" x14ac:dyDescent="0.25">
      <c r="A769" s="44">
        <v>42918.666666664823</v>
      </c>
      <c r="B769" s="24">
        <v>257.59219999999999</v>
      </c>
      <c r="C769" s="35">
        <v>0.72550999999999999</v>
      </c>
      <c r="D769" s="36">
        <v>0.94889999999999997</v>
      </c>
      <c r="F769" s="52"/>
    </row>
    <row r="770" spans="1:6" ht="12.75" customHeight="1" x14ac:dyDescent="0.25">
      <c r="A770" s="44">
        <v>42918.708333331488</v>
      </c>
      <c r="B770" s="24">
        <v>270.7242</v>
      </c>
      <c r="C770" s="35">
        <v>1.0628299999999999</v>
      </c>
      <c r="D770" s="36">
        <v>2.1483599999999998</v>
      </c>
      <c r="F770" s="52"/>
    </row>
    <row r="771" spans="1:6" ht="12.75" customHeight="1" x14ac:dyDescent="0.25">
      <c r="A771" s="44">
        <v>42918.749999998152</v>
      </c>
      <c r="B771" s="24">
        <v>118.8943</v>
      </c>
      <c r="C771" s="35">
        <v>0.49784</v>
      </c>
      <c r="D771" s="36">
        <v>13.72946</v>
      </c>
      <c r="F771" s="52"/>
    </row>
    <row r="772" spans="1:6" ht="12.75" customHeight="1" x14ac:dyDescent="0.25">
      <c r="A772" s="44">
        <v>42918.791666664816</v>
      </c>
      <c r="B772" s="24">
        <v>339.66410000000002</v>
      </c>
      <c r="C772" s="35">
        <v>0.46556999999999998</v>
      </c>
      <c r="D772" s="36" t="s">
        <v>189</v>
      </c>
      <c r="F772" s="52"/>
    </row>
    <row r="773" spans="1:6" ht="12.75" customHeight="1" x14ac:dyDescent="0.25">
      <c r="A773" s="44">
        <v>42918.83333333148</v>
      </c>
      <c r="B773" s="24">
        <v>105.54179999999999</v>
      </c>
      <c r="C773" s="35">
        <v>0.49619999999999997</v>
      </c>
      <c r="F773" s="52"/>
    </row>
    <row r="774" spans="1:6" ht="12.75" customHeight="1" x14ac:dyDescent="0.25">
      <c r="A774" s="44">
        <v>42918.874999998145</v>
      </c>
      <c r="B774" s="24">
        <v>110.08759999999999</v>
      </c>
      <c r="C774" s="35">
        <v>0.22597</v>
      </c>
      <c r="D774" s="36">
        <v>3.7406000000000001</v>
      </c>
      <c r="F774" s="52"/>
    </row>
    <row r="775" spans="1:6" ht="12.75" customHeight="1" x14ac:dyDescent="0.25">
      <c r="A775" s="44">
        <v>42918.916666664809</v>
      </c>
      <c r="B775" s="24">
        <v>241.21889999999999</v>
      </c>
      <c r="C775" s="35">
        <v>0.71026</v>
      </c>
      <c r="F775" s="52"/>
    </row>
    <row r="776" spans="1:6" ht="12.75" customHeight="1" x14ac:dyDescent="0.25">
      <c r="A776" s="44">
        <v>42918.958333331473</v>
      </c>
      <c r="B776" s="24">
        <v>75.24033</v>
      </c>
      <c r="C776" s="35">
        <v>0.69323999999999997</v>
      </c>
      <c r="F776" s="52"/>
    </row>
    <row r="777" spans="1:6" ht="12.75" customHeight="1" x14ac:dyDescent="0.25">
      <c r="A777" s="44">
        <v>42918.999999998137</v>
      </c>
      <c r="B777" s="24">
        <v>256.7183</v>
      </c>
      <c r="C777" s="35">
        <v>0.68440000000000001</v>
      </c>
      <c r="D777" s="36">
        <v>6.9937199999999997</v>
      </c>
      <c r="F777" s="52"/>
    </row>
    <row r="778" spans="1:6" ht="12.75" customHeight="1" x14ac:dyDescent="0.25">
      <c r="A778" s="44">
        <v>42919.041666664802</v>
      </c>
      <c r="B778" s="24">
        <v>182.017</v>
      </c>
      <c r="C778" s="35">
        <v>0.45101999999999998</v>
      </c>
      <c r="D778" s="36">
        <v>5.6783299999999999</v>
      </c>
      <c r="F778" s="52"/>
    </row>
    <row r="779" spans="1:6" ht="12.75" customHeight="1" x14ac:dyDescent="0.25">
      <c r="A779" s="44">
        <v>42919.083333331466</v>
      </c>
      <c r="B779" s="24">
        <v>22.438469999999999</v>
      </c>
      <c r="C779" s="35">
        <v>0.55049999999999999</v>
      </c>
      <c r="F779" s="52"/>
    </row>
    <row r="780" spans="1:6" ht="12.75" customHeight="1" x14ac:dyDescent="0.25">
      <c r="A780" s="44">
        <v>42919.12499999813</v>
      </c>
      <c r="B780" s="24">
        <v>239.0994</v>
      </c>
      <c r="C780" s="35">
        <v>0.42142000000000002</v>
      </c>
      <c r="F780" s="52"/>
    </row>
    <row r="781" spans="1:6" ht="12.75" customHeight="1" x14ac:dyDescent="0.25">
      <c r="A781" s="44">
        <v>42919.166666664794</v>
      </c>
      <c r="B781" s="24">
        <v>147.40299999999999</v>
      </c>
      <c r="C781" s="35">
        <v>0.21002999999999999</v>
      </c>
      <c r="F781" s="52"/>
    </row>
    <row r="782" spans="1:6" ht="12.75" customHeight="1" x14ac:dyDescent="0.25">
      <c r="A782" s="44">
        <v>42919.208333331459</v>
      </c>
      <c r="B782" s="24">
        <v>249.70930000000001</v>
      </c>
      <c r="C782" s="35">
        <v>0.54051000000000005</v>
      </c>
      <c r="D782" s="36">
        <v>2.9558399999999998</v>
      </c>
      <c r="F782" s="52"/>
    </row>
    <row r="783" spans="1:6" ht="12.75" customHeight="1" x14ac:dyDescent="0.25">
      <c r="A783" s="44">
        <v>42919.249999998123</v>
      </c>
      <c r="B783" s="24">
        <v>147.36879999999999</v>
      </c>
      <c r="C783" s="35">
        <v>0.38006000000000001</v>
      </c>
      <c r="D783" s="36" t="s">
        <v>189</v>
      </c>
      <c r="F783" s="52"/>
    </row>
    <row r="784" spans="1:6" ht="12.75" customHeight="1" x14ac:dyDescent="0.25">
      <c r="A784" s="44">
        <v>42919.291666664787</v>
      </c>
      <c r="B784" s="24">
        <v>104.08620000000001</v>
      </c>
      <c r="C784" s="35">
        <v>0.54549999999999998</v>
      </c>
      <c r="D784" s="36" t="s">
        <v>189</v>
      </c>
      <c r="F784" s="52"/>
    </row>
    <row r="785" spans="1:6" ht="12.75" customHeight="1" x14ac:dyDescent="0.25">
      <c r="A785" s="44">
        <v>42919.333333331451</v>
      </c>
      <c r="B785" s="24">
        <v>121.066</v>
      </c>
      <c r="C785" s="35">
        <v>0.57752999999999999</v>
      </c>
      <c r="D785" s="36">
        <v>5.1985999999999999</v>
      </c>
      <c r="F785" s="52"/>
    </row>
    <row r="786" spans="1:6" ht="12.75" customHeight="1" x14ac:dyDescent="0.25">
      <c r="A786" s="44">
        <v>42919.374999998116</v>
      </c>
      <c r="B786" s="24">
        <v>114.1682</v>
      </c>
      <c r="C786" s="35">
        <v>0.46071000000000001</v>
      </c>
      <c r="D786" s="36">
        <v>6.5071599999999998</v>
      </c>
      <c r="F786" s="52"/>
    </row>
    <row r="787" spans="1:6" ht="12.75" customHeight="1" x14ac:dyDescent="0.25">
      <c r="A787" s="44">
        <v>42919.41666666478</v>
      </c>
      <c r="B787" s="24">
        <v>350.61939999999998</v>
      </c>
      <c r="C787" s="35">
        <v>1.2989599999999999</v>
      </c>
      <c r="D787" s="36">
        <v>5.0180300000000004</v>
      </c>
      <c r="F787" s="52"/>
    </row>
    <row r="788" spans="1:6" ht="12.75" customHeight="1" x14ac:dyDescent="0.25">
      <c r="A788" s="44">
        <v>42919.458333331444</v>
      </c>
      <c r="B788" s="24">
        <v>307.46960000000001</v>
      </c>
      <c r="C788" s="35">
        <v>2.8057400000000001</v>
      </c>
      <c r="D788" s="36">
        <v>11.940759999999999</v>
      </c>
      <c r="F788" s="52"/>
    </row>
    <row r="789" spans="1:6" ht="12.75" customHeight="1" x14ac:dyDescent="0.25">
      <c r="A789" s="44">
        <v>42919.499999998108</v>
      </c>
      <c r="B789" s="24">
        <v>290.41980000000001</v>
      </c>
      <c r="C789" s="35">
        <v>2.4552299999999998</v>
      </c>
      <c r="D789" s="36">
        <v>19.172740000000001</v>
      </c>
      <c r="F789" s="52"/>
    </row>
    <row r="790" spans="1:6" ht="12.75" customHeight="1" x14ac:dyDescent="0.25">
      <c r="A790" s="44">
        <v>42919.541666664772</v>
      </c>
      <c r="B790" s="24">
        <v>296.96080000000001</v>
      </c>
      <c r="C790" s="35">
        <v>3.2541799999999999</v>
      </c>
      <c r="D790" s="36">
        <v>6.1825400000000004</v>
      </c>
      <c r="F790" s="52"/>
    </row>
    <row r="791" spans="1:6" ht="12.75" customHeight="1" x14ac:dyDescent="0.25">
      <c r="A791" s="44">
        <v>42919.583333331437</v>
      </c>
      <c r="B791" s="24">
        <v>285.56099999999998</v>
      </c>
      <c r="C791" s="35">
        <v>3.6473200000000001</v>
      </c>
      <c r="D791" s="36">
        <v>10.182829999999999</v>
      </c>
      <c r="F791" s="52"/>
    </row>
    <row r="792" spans="1:6" ht="12.75" customHeight="1" x14ac:dyDescent="0.25">
      <c r="A792" s="44">
        <v>42919.624999998101</v>
      </c>
      <c r="B792" s="24">
        <v>280.21710000000002</v>
      </c>
      <c r="C792" s="35">
        <v>4.1743199999999998</v>
      </c>
      <c r="D792" s="36">
        <v>13.102600000000001</v>
      </c>
      <c r="F792" s="52"/>
    </row>
    <row r="793" spans="1:6" ht="12.75" customHeight="1" x14ac:dyDescent="0.25">
      <c r="A793" s="44">
        <v>42919.666666664765</v>
      </c>
      <c r="B793" s="24">
        <v>281.74869999999999</v>
      </c>
      <c r="C793" s="35">
        <v>4.4159499999999996</v>
      </c>
      <c r="D793" s="36">
        <v>14.27806</v>
      </c>
      <c r="F793" s="52"/>
    </row>
    <row r="794" spans="1:6" ht="12.75" customHeight="1" x14ac:dyDescent="0.25">
      <c r="A794" s="44">
        <v>42919.708333331429</v>
      </c>
      <c r="B794" s="24">
        <v>274.74299999999999</v>
      </c>
      <c r="C794" s="35">
        <v>3.10317</v>
      </c>
      <c r="D794" s="36">
        <v>4.9683299999999999</v>
      </c>
      <c r="F794" s="52"/>
    </row>
    <row r="795" spans="1:6" ht="12.75" customHeight="1" x14ac:dyDescent="0.25">
      <c r="A795" s="44">
        <v>42919.749999998094</v>
      </c>
      <c r="B795" s="24">
        <v>218.92570000000001</v>
      </c>
      <c r="C795" s="35">
        <v>0.78439000000000003</v>
      </c>
      <c r="D795" s="36">
        <v>10.2791</v>
      </c>
      <c r="F795" s="52"/>
    </row>
    <row r="796" spans="1:6" ht="12.75" customHeight="1" x14ac:dyDescent="0.25">
      <c r="A796" s="44">
        <v>42919.791666664758</v>
      </c>
      <c r="B796" s="24">
        <v>236.96199999999999</v>
      </c>
      <c r="C796" s="35">
        <v>1.07599</v>
      </c>
      <c r="D796" s="36" t="s">
        <v>189</v>
      </c>
      <c r="F796" s="52"/>
    </row>
    <row r="797" spans="1:6" ht="12.75" customHeight="1" x14ac:dyDescent="0.25">
      <c r="A797" s="44">
        <v>42919.833333331422</v>
      </c>
      <c r="B797" s="24">
        <v>225.62370000000001</v>
      </c>
      <c r="C797" s="35">
        <v>0.97584000000000004</v>
      </c>
      <c r="D797" s="36">
        <v>6.4832599999999996</v>
      </c>
      <c r="F797" s="52"/>
    </row>
    <row r="798" spans="1:6" ht="12.75" customHeight="1" x14ac:dyDescent="0.25">
      <c r="A798" s="44">
        <v>42919.874999998086</v>
      </c>
      <c r="B798" s="24">
        <v>226.43539999999999</v>
      </c>
      <c r="C798" s="35">
        <v>0.67354999999999998</v>
      </c>
      <c r="D798" s="36">
        <v>2.2480600000000002</v>
      </c>
      <c r="F798" s="52"/>
    </row>
    <row r="799" spans="1:6" ht="12.75" customHeight="1" x14ac:dyDescent="0.25">
      <c r="A799" s="44">
        <v>42919.916666664751</v>
      </c>
      <c r="B799" s="24">
        <v>209.8965</v>
      </c>
      <c r="C799" s="35">
        <v>0.80486000000000002</v>
      </c>
      <c r="F799" s="52"/>
    </row>
    <row r="800" spans="1:6" ht="12.75" customHeight="1" x14ac:dyDescent="0.25">
      <c r="A800" s="44">
        <v>42919.958333331415</v>
      </c>
      <c r="B800" s="24">
        <v>229.75829999999999</v>
      </c>
      <c r="C800" s="35">
        <v>1.74604</v>
      </c>
      <c r="D800" s="36">
        <v>6.84171</v>
      </c>
      <c r="F800" s="52"/>
    </row>
    <row r="801" spans="1:6" ht="12.75" customHeight="1" x14ac:dyDescent="0.25">
      <c r="A801" s="44">
        <v>42919.999999998079</v>
      </c>
      <c r="B801" s="24">
        <v>242.0975</v>
      </c>
      <c r="C801" s="35">
        <v>2.5430700000000002</v>
      </c>
      <c r="D801" s="36">
        <v>0.28847</v>
      </c>
      <c r="F801" s="52"/>
    </row>
    <row r="802" spans="1:6" ht="12.75" customHeight="1" x14ac:dyDescent="0.25">
      <c r="A802" s="44">
        <v>42920.041666664743</v>
      </c>
      <c r="B802" s="24">
        <v>227.0838</v>
      </c>
      <c r="C802" s="35">
        <v>1.6920900000000001</v>
      </c>
      <c r="D802" s="36">
        <v>5.02562</v>
      </c>
      <c r="F802" s="52"/>
    </row>
    <row r="803" spans="1:6" ht="12.75" customHeight="1" x14ac:dyDescent="0.25">
      <c r="A803" s="44">
        <v>42920.083333331408</v>
      </c>
      <c r="B803" s="24">
        <v>247.0642</v>
      </c>
      <c r="C803" s="35">
        <v>2.14669</v>
      </c>
      <c r="D803" s="36">
        <v>5.2013800000000003</v>
      </c>
      <c r="F803" s="52"/>
    </row>
    <row r="804" spans="1:6" ht="12.75" customHeight="1" x14ac:dyDescent="0.25">
      <c r="A804" s="44">
        <v>42920.124999998072</v>
      </c>
      <c r="B804" s="24">
        <v>266.28440000000001</v>
      </c>
      <c r="C804" s="35">
        <v>1.3333299999999999</v>
      </c>
      <c r="D804" s="36">
        <v>4.5730700000000004</v>
      </c>
      <c r="F804" s="52"/>
    </row>
    <row r="805" spans="1:6" ht="12.75" customHeight="1" x14ac:dyDescent="0.25">
      <c r="A805" s="44">
        <v>42920.166666664736</v>
      </c>
      <c r="B805" s="24">
        <v>289.6216</v>
      </c>
      <c r="C805" s="35">
        <v>0.72652000000000005</v>
      </c>
      <c r="D805" s="36">
        <v>1.7562</v>
      </c>
      <c r="F805" s="52"/>
    </row>
    <row r="806" spans="1:6" ht="12.75" customHeight="1" x14ac:dyDescent="0.25">
      <c r="A806" s="44">
        <v>42920.2083333314</v>
      </c>
      <c r="B806" s="24">
        <v>355.79390000000001</v>
      </c>
      <c r="C806" s="35">
        <v>0.95520000000000005</v>
      </c>
      <c r="D806" s="36" t="s">
        <v>189</v>
      </c>
      <c r="F806" s="52"/>
    </row>
    <row r="807" spans="1:6" ht="12.75" customHeight="1" x14ac:dyDescent="0.25">
      <c r="A807" s="44">
        <v>42920.249999998065</v>
      </c>
      <c r="B807" s="24">
        <v>92.451899999999995</v>
      </c>
      <c r="C807" s="35">
        <v>0.42647000000000002</v>
      </c>
      <c r="F807" s="52"/>
    </row>
    <row r="808" spans="1:6" ht="12.75" customHeight="1" x14ac:dyDescent="0.25">
      <c r="A808" s="44">
        <v>42920.291666664729</v>
      </c>
      <c r="B808" s="24">
        <v>249.68119999999999</v>
      </c>
      <c r="C808" s="35">
        <v>0.48957000000000001</v>
      </c>
      <c r="D808" s="36" t="s">
        <v>189</v>
      </c>
      <c r="F808" s="52"/>
    </row>
    <row r="809" spans="1:6" ht="12.75" customHeight="1" x14ac:dyDescent="0.25">
      <c r="A809" s="44">
        <v>42920.333333331393</v>
      </c>
      <c r="B809" s="24">
        <v>249.57689999999999</v>
      </c>
      <c r="C809" s="35">
        <v>0.35910999999999998</v>
      </c>
      <c r="D809" s="36" t="s">
        <v>189</v>
      </c>
      <c r="F809" s="52"/>
    </row>
    <row r="810" spans="1:6" ht="12.75" customHeight="1" x14ac:dyDescent="0.25">
      <c r="A810" s="44">
        <v>42920.374999998057</v>
      </c>
      <c r="B810" s="24">
        <v>65.783590000000004</v>
      </c>
      <c r="C810" s="35">
        <v>0.55325999999999997</v>
      </c>
      <c r="D810" s="36">
        <v>4.0604500000000003</v>
      </c>
      <c r="F810" s="52"/>
    </row>
    <row r="811" spans="1:6" ht="12.75" customHeight="1" x14ac:dyDescent="0.25">
      <c r="A811" s="44">
        <v>42920.416666664722</v>
      </c>
      <c r="B811" s="24">
        <v>344.36509999999998</v>
      </c>
      <c r="C811" s="35">
        <v>0.63378999999999996</v>
      </c>
      <c r="D811" s="36">
        <v>2.1344400000000001</v>
      </c>
      <c r="F811" s="52"/>
    </row>
    <row r="812" spans="1:6" ht="12.75" customHeight="1" x14ac:dyDescent="0.25">
      <c r="A812" s="44">
        <v>42920.458333331386</v>
      </c>
      <c r="B812" s="24">
        <v>258.10989999999998</v>
      </c>
      <c r="C812" s="35">
        <v>2.26003</v>
      </c>
      <c r="D812" s="36">
        <v>2.7688299999999999</v>
      </c>
      <c r="F812" s="52"/>
    </row>
    <row r="813" spans="1:6" ht="12.75" customHeight="1" x14ac:dyDescent="0.25">
      <c r="A813" s="44">
        <v>42920.49999999805</v>
      </c>
      <c r="B813" s="24">
        <v>241.47049999999999</v>
      </c>
      <c r="C813" s="35">
        <v>1.88287</v>
      </c>
      <c r="D813" s="36">
        <v>19.185110000000002</v>
      </c>
      <c r="F813" s="52"/>
    </row>
    <row r="814" spans="1:6" ht="12.75" customHeight="1" x14ac:dyDescent="0.25">
      <c r="A814" s="44">
        <v>42920.541666664714</v>
      </c>
      <c r="B814" s="24">
        <v>231.40969999999999</v>
      </c>
      <c r="C814" s="35">
        <v>2.0770599999999999</v>
      </c>
      <c r="D814" s="36">
        <v>2.9066700000000001</v>
      </c>
      <c r="F814" s="52"/>
    </row>
    <row r="815" spans="1:6" ht="12.75" customHeight="1" x14ac:dyDescent="0.25">
      <c r="A815" s="44">
        <v>42920.583333331379</v>
      </c>
      <c r="B815" s="24">
        <v>217.0753</v>
      </c>
      <c r="C815" s="35">
        <v>2.95295</v>
      </c>
      <c r="D815" s="36">
        <v>20.915220000000001</v>
      </c>
      <c r="F815" s="52"/>
    </row>
    <row r="816" spans="1:6" ht="12.75" customHeight="1" x14ac:dyDescent="0.25">
      <c r="A816" s="44">
        <v>42920.624999998043</v>
      </c>
      <c r="B816" s="24">
        <v>211.8254</v>
      </c>
      <c r="C816" s="35">
        <v>2.16865</v>
      </c>
      <c r="D816" s="36">
        <v>28.361000000000001</v>
      </c>
      <c r="F816" s="52"/>
    </row>
    <row r="817" spans="1:6" ht="12.75" customHeight="1" x14ac:dyDescent="0.25">
      <c r="A817" s="44">
        <v>42920.666666664707</v>
      </c>
      <c r="B817" s="24">
        <v>250.3639</v>
      </c>
      <c r="C817" s="35">
        <v>1.8968400000000001</v>
      </c>
      <c r="D817" s="36">
        <v>9.1445600000000002</v>
      </c>
      <c r="F817" s="52"/>
    </row>
    <row r="818" spans="1:6" ht="12.75" customHeight="1" x14ac:dyDescent="0.25">
      <c r="A818" s="44">
        <v>42920.708333331371</v>
      </c>
      <c r="B818" s="24">
        <v>229.22149999999999</v>
      </c>
      <c r="C818" s="35">
        <v>1.0573600000000001</v>
      </c>
      <c r="D818" s="36">
        <v>14.007999999999999</v>
      </c>
      <c r="F818" s="52"/>
    </row>
    <row r="819" spans="1:6" ht="12.75" customHeight="1" x14ac:dyDescent="0.25">
      <c r="A819" s="44">
        <v>42920.749999998035</v>
      </c>
      <c r="B819" s="24">
        <v>261.23110000000003</v>
      </c>
      <c r="C819" s="35">
        <v>1.20373</v>
      </c>
      <c r="D819" s="36">
        <v>14.226940000000001</v>
      </c>
      <c r="F819" s="52"/>
    </row>
    <row r="820" spans="1:6" ht="12.75" customHeight="1" x14ac:dyDescent="0.25">
      <c r="A820" s="44">
        <v>42920.7916666647</v>
      </c>
      <c r="B820" s="24">
        <v>256.94499999999999</v>
      </c>
      <c r="C820" s="35">
        <v>0.96792999999999996</v>
      </c>
      <c r="D820" s="36">
        <v>8.9273900000000008</v>
      </c>
      <c r="F820" s="52"/>
    </row>
    <row r="821" spans="1:6" ht="12.75" customHeight="1" x14ac:dyDescent="0.25">
      <c r="A821" s="44">
        <v>42920.833333331364</v>
      </c>
      <c r="B821" s="24">
        <v>296.72629999999998</v>
      </c>
      <c r="C821" s="35">
        <v>0.97580999999999996</v>
      </c>
      <c r="D821" s="36">
        <v>1.2725</v>
      </c>
      <c r="F821" s="52"/>
    </row>
    <row r="822" spans="1:6" ht="12.75" customHeight="1" x14ac:dyDescent="0.25">
      <c r="A822" s="44">
        <v>42920.874999998028</v>
      </c>
      <c r="B822" s="24">
        <v>345.6644</v>
      </c>
      <c r="C822" s="35">
        <v>0.68637999999999999</v>
      </c>
      <c r="D822" s="36">
        <v>3.0245000000000002</v>
      </c>
      <c r="F822" s="52"/>
    </row>
    <row r="823" spans="1:6" ht="12.75" customHeight="1" x14ac:dyDescent="0.25">
      <c r="A823" s="44">
        <v>42920.916666664692</v>
      </c>
      <c r="B823" s="24">
        <v>111.6703</v>
      </c>
      <c r="C823" s="35">
        <v>0.25086000000000003</v>
      </c>
      <c r="F823" s="52"/>
    </row>
    <row r="824" spans="1:6" ht="12.75" customHeight="1" x14ac:dyDescent="0.25">
      <c r="A824" s="44">
        <v>42920.958333331357</v>
      </c>
      <c r="B824" s="24">
        <v>285.1567</v>
      </c>
      <c r="C824" s="35">
        <v>0.55064999999999997</v>
      </c>
      <c r="D824" s="36" t="s">
        <v>189</v>
      </c>
      <c r="F824" s="52"/>
    </row>
    <row r="825" spans="1:6" ht="12.75" customHeight="1" x14ac:dyDescent="0.25">
      <c r="A825" s="44">
        <v>42920.999999998021</v>
      </c>
      <c r="B825" s="24">
        <v>322.08479999999997</v>
      </c>
      <c r="C825" s="35">
        <v>0.43046000000000001</v>
      </c>
      <c r="D825" s="36" t="s">
        <v>189</v>
      </c>
      <c r="F825" s="52"/>
    </row>
    <row r="826" spans="1:6" ht="12.75" customHeight="1" x14ac:dyDescent="0.25">
      <c r="A826" s="44">
        <v>42921.041666664685</v>
      </c>
      <c r="B826" s="24">
        <v>251.01650000000001</v>
      </c>
      <c r="C826" s="35">
        <v>0.51014000000000004</v>
      </c>
      <c r="D826" s="36">
        <v>2.3494000000000002</v>
      </c>
      <c r="F826" s="52"/>
    </row>
    <row r="827" spans="1:6" ht="12.75" customHeight="1" x14ac:dyDescent="0.25">
      <c r="A827" s="44">
        <v>42921.083333331349</v>
      </c>
      <c r="B827" s="24">
        <v>13.358840000000001</v>
      </c>
      <c r="C827" s="35">
        <v>0.32374999999999998</v>
      </c>
      <c r="D827" s="36">
        <v>8.8283299999999993</v>
      </c>
      <c r="F827" s="52"/>
    </row>
    <row r="828" spans="1:6" ht="12.75" customHeight="1" x14ac:dyDescent="0.25">
      <c r="A828" s="44">
        <v>42921.124999998014</v>
      </c>
      <c r="B828" s="24">
        <v>51.425460000000001</v>
      </c>
      <c r="C828" s="35">
        <v>0.23519000000000001</v>
      </c>
      <c r="D828" s="36">
        <v>2.55972</v>
      </c>
      <c r="F828" s="52"/>
    </row>
    <row r="829" spans="1:6" ht="12.75" customHeight="1" x14ac:dyDescent="0.25">
      <c r="A829" s="44">
        <v>42921.166666664678</v>
      </c>
      <c r="B829" s="24">
        <v>243.88839999999999</v>
      </c>
      <c r="C829" s="35">
        <v>0.57584999999999997</v>
      </c>
      <c r="D829" s="36">
        <v>11.50395</v>
      </c>
      <c r="F829" s="52"/>
    </row>
    <row r="830" spans="1:6" ht="12.75" customHeight="1" x14ac:dyDescent="0.25">
      <c r="A830" s="44">
        <v>42921.208333331342</v>
      </c>
      <c r="B830" s="24">
        <v>142.8706</v>
      </c>
      <c r="C830" s="35">
        <v>0.48860999999999999</v>
      </c>
      <c r="D830" s="36">
        <v>7.6254999999999997</v>
      </c>
      <c r="F830" s="52"/>
    </row>
    <row r="831" spans="1:6" ht="12.75" customHeight="1" x14ac:dyDescent="0.25">
      <c r="A831" s="44">
        <v>42921.249999998006</v>
      </c>
      <c r="B831" s="24">
        <v>205.39359999999999</v>
      </c>
      <c r="C831" s="35">
        <v>0.5837</v>
      </c>
      <c r="D831" s="36">
        <v>9.8582000000000001</v>
      </c>
      <c r="F831" s="52"/>
    </row>
    <row r="832" spans="1:6" ht="12.75" customHeight="1" x14ac:dyDescent="0.25">
      <c r="A832" s="44">
        <v>42921.291666664671</v>
      </c>
      <c r="B832" s="24">
        <v>283.1549</v>
      </c>
      <c r="C832" s="35">
        <v>0.53554000000000002</v>
      </c>
      <c r="F832" s="52"/>
    </row>
    <row r="833" spans="1:6" ht="12.75" customHeight="1" x14ac:dyDescent="0.25">
      <c r="A833" s="44">
        <v>42921.333333331335</v>
      </c>
      <c r="B833" s="24">
        <v>55.34648</v>
      </c>
      <c r="C833" s="35">
        <v>0.37057000000000001</v>
      </c>
      <c r="D833" s="36">
        <v>10.892770000000001</v>
      </c>
      <c r="F833" s="52"/>
    </row>
    <row r="834" spans="1:6" ht="12.75" customHeight="1" x14ac:dyDescent="0.25">
      <c r="A834" s="44">
        <v>42921.374999997999</v>
      </c>
      <c r="B834" s="24">
        <v>56.000970000000002</v>
      </c>
      <c r="C834" s="35">
        <v>0.36684</v>
      </c>
      <c r="D834" s="36">
        <v>3.2860499999999999</v>
      </c>
      <c r="F834" s="52"/>
    </row>
    <row r="835" spans="1:6" ht="12.75" customHeight="1" x14ac:dyDescent="0.25">
      <c r="A835" s="44">
        <v>42921.416666664663</v>
      </c>
      <c r="B835" s="24">
        <v>222.72049999999999</v>
      </c>
      <c r="C835" s="35">
        <v>0.44051000000000001</v>
      </c>
      <c r="D835" s="36">
        <v>9.0208399999999997</v>
      </c>
      <c r="F835" s="52"/>
    </row>
    <row r="836" spans="1:6" ht="12.75" customHeight="1" x14ac:dyDescent="0.25">
      <c r="A836" s="44">
        <v>42921.458333331328</v>
      </c>
      <c r="B836" s="24">
        <v>82.851860000000002</v>
      </c>
      <c r="C836" s="35">
        <v>0.35253000000000001</v>
      </c>
      <c r="D836" s="36">
        <v>14.021839999999999</v>
      </c>
      <c r="F836" s="52"/>
    </row>
    <row r="837" spans="1:6" ht="12.75" customHeight="1" x14ac:dyDescent="0.25">
      <c r="A837" s="44">
        <v>42921.499999997992</v>
      </c>
      <c r="B837" s="24">
        <v>314.04770000000002</v>
      </c>
      <c r="C837" s="35">
        <v>1.3787700000000001</v>
      </c>
      <c r="D837" s="36">
        <v>13.91311</v>
      </c>
      <c r="F837" s="52"/>
    </row>
    <row r="838" spans="1:6" ht="12.75" customHeight="1" x14ac:dyDescent="0.25">
      <c r="A838" s="44">
        <v>42921.541666664656</v>
      </c>
      <c r="B838" s="24">
        <v>286.35989999999998</v>
      </c>
      <c r="C838" s="35">
        <v>2.6070500000000001</v>
      </c>
      <c r="D838" s="36">
        <v>13.54345</v>
      </c>
      <c r="F838" s="52"/>
    </row>
    <row r="839" spans="1:6" ht="12.75" customHeight="1" x14ac:dyDescent="0.25">
      <c r="A839" s="44">
        <v>42921.58333333132</v>
      </c>
      <c r="B839" s="24">
        <v>272.38600000000002</v>
      </c>
      <c r="C839" s="35">
        <v>2.5300699999999998</v>
      </c>
      <c r="D839" s="36">
        <v>26.3995</v>
      </c>
      <c r="F839" s="52"/>
    </row>
    <row r="840" spans="1:6" ht="12.75" customHeight="1" x14ac:dyDescent="0.25">
      <c r="A840" s="44">
        <v>42921.624999997985</v>
      </c>
      <c r="B840" s="24">
        <v>318.18029999999999</v>
      </c>
      <c r="C840" s="35">
        <v>2.4963700000000002</v>
      </c>
      <c r="D840" s="36" t="s">
        <v>189</v>
      </c>
      <c r="F840" s="52"/>
    </row>
    <row r="841" spans="1:6" ht="12.75" customHeight="1" x14ac:dyDescent="0.25">
      <c r="A841" s="44">
        <v>42921.666666664649</v>
      </c>
      <c r="B841" s="24">
        <v>308.79950000000002</v>
      </c>
      <c r="C841" s="35">
        <v>2.4601700000000002</v>
      </c>
      <c r="D841" s="36">
        <v>11.10005</v>
      </c>
      <c r="F841" s="52"/>
    </row>
    <row r="842" spans="1:6" ht="12.75" customHeight="1" x14ac:dyDescent="0.25">
      <c r="A842" s="44">
        <v>42921.708333331313</v>
      </c>
      <c r="B842" s="24">
        <v>293.62209999999999</v>
      </c>
      <c r="C842" s="35">
        <v>1.7683500000000001</v>
      </c>
      <c r="D842" s="36">
        <v>17.595330000000001</v>
      </c>
      <c r="F842" s="52"/>
    </row>
    <row r="843" spans="1:6" ht="12.75" customHeight="1" x14ac:dyDescent="0.25">
      <c r="A843" s="44">
        <v>42921.749999997977</v>
      </c>
      <c r="B843" s="24">
        <v>309.34140000000002</v>
      </c>
      <c r="C843" s="35">
        <v>0.66361000000000003</v>
      </c>
      <c r="D843" s="36">
        <v>17.54522</v>
      </c>
      <c r="F843" s="52"/>
    </row>
    <row r="844" spans="1:6" ht="12.75" customHeight="1" x14ac:dyDescent="0.25">
      <c r="A844" s="44">
        <v>42921.791666664642</v>
      </c>
      <c r="B844" s="24">
        <v>237.7842</v>
      </c>
      <c r="C844" s="35">
        <v>0.44579000000000002</v>
      </c>
      <c r="D844" s="36">
        <v>6.8920000000000003</v>
      </c>
      <c r="F844" s="52"/>
    </row>
    <row r="845" spans="1:6" ht="12.75" customHeight="1" x14ac:dyDescent="0.25">
      <c r="A845" s="44">
        <v>42921.833333331306</v>
      </c>
      <c r="B845" s="24">
        <v>241.5958</v>
      </c>
      <c r="C845" s="35">
        <v>0.33904000000000001</v>
      </c>
      <c r="F845" s="52"/>
    </row>
    <row r="846" spans="1:6" ht="12.75" customHeight="1" x14ac:dyDescent="0.25">
      <c r="A846" s="44">
        <v>42921.87499999797</v>
      </c>
      <c r="B846" s="24">
        <v>279.9581</v>
      </c>
      <c r="C846" s="35">
        <v>0.28532000000000002</v>
      </c>
      <c r="D846" s="36">
        <v>4.8732199999999999</v>
      </c>
      <c r="F846" s="52"/>
    </row>
    <row r="847" spans="1:6" ht="12.75" customHeight="1" x14ac:dyDescent="0.25">
      <c r="A847" s="44">
        <v>42921.916666664634</v>
      </c>
      <c r="B847" s="24">
        <v>182.34569999999999</v>
      </c>
      <c r="C847" s="35">
        <v>0.47286</v>
      </c>
      <c r="D847" s="36" t="s">
        <v>189</v>
      </c>
      <c r="F847" s="52"/>
    </row>
    <row r="848" spans="1:6" ht="12.75" customHeight="1" x14ac:dyDescent="0.25">
      <c r="A848" s="44">
        <v>42921.958333331298</v>
      </c>
      <c r="B848" s="24">
        <v>128.80629999999999</v>
      </c>
      <c r="C848" s="35">
        <v>0.55683000000000005</v>
      </c>
      <c r="D848" s="36">
        <v>5.1387799999999997</v>
      </c>
      <c r="F848" s="52"/>
    </row>
    <row r="849" spans="1:6" ht="12.75" customHeight="1" x14ac:dyDescent="0.25">
      <c r="A849" s="44">
        <v>42921.999999997963</v>
      </c>
      <c r="B849" s="24">
        <v>121.3383</v>
      </c>
      <c r="C849" s="35">
        <v>0.45843</v>
      </c>
      <c r="F849" s="52"/>
    </row>
    <row r="850" spans="1:6" ht="12.75" customHeight="1" x14ac:dyDescent="0.25">
      <c r="A850" s="44">
        <v>42922.041666664627</v>
      </c>
      <c r="B850" s="24">
        <v>143.47790000000001</v>
      </c>
      <c r="C850" s="35">
        <v>0.59909000000000001</v>
      </c>
      <c r="D850" s="36">
        <v>14.234999999999999</v>
      </c>
      <c r="F850" s="52"/>
    </row>
    <row r="851" spans="1:6" ht="12.75" customHeight="1" x14ac:dyDescent="0.25">
      <c r="A851" s="44">
        <v>42922.083333331291</v>
      </c>
      <c r="B851" s="24">
        <v>166.2587</v>
      </c>
      <c r="C851" s="35">
        <v>0.33067000000000002</v>
      </c>
      <c r="D851" s="36" t="s">
        <v>189</v>
      </c>
      <c r="F851" s="52"/>
    </row>
    <row r="852" spans="1:6" ht="12.75" customHeight="1" x14ac:dyDescent="0.25">
      <c r="A852" s="44">
        <v>42922.124999997955</v>
      </c>
      <c r="B852" s="24">
        <v>169.87379999999999</v>
      </c>
      <c r="C852" s="35">
        <v>0.49574000000000001</v>
      </c>
      <c r="D852" s="36">
        <v>4.7608899999999998</v>
      </c>
      <c r="F852" s="52"/>
    </row>
    <row r="853" spans="1:6" ht="12.75" customHeight="1" x14ac:dyDescent="0.25">
      <c r="A853" s="44">
        <v>42922.16666666462</v>
      </c>
      <c r="B853" s="24">
        <v>286.69060000000002</v>
      </c>
      <c r="C853" s="35">
        <v>0.52059999999999995</v>
      </c>
      <c r="D853" s="36">
        <v>0.74433000000000005</v>
      </c>
      <c r="F853" s="52"/>
    </row>
    <row r="854" spans="1:6" ht="12.75" customHeight="1" x14ac:dyDescent="0.25">
      <c r="A854" s="44">
        <v>42922.208333331284</v>
      </c>
      <c r="B854" s="24">
        <v>100.39919999999999</v>
      </c>
      <c r="C854" s="35">
        <v>0.47625000000000001</v>
      </c>
      <c r="D854" s="36">
        <v>6.6271100000000001</v>
      </c>
      <c r="F854" s="52"/>
    </row>
    <row r="855" spans="1:6" ht="12.75" customHeight="1" x14ac:dyDescent="0.25">
      <c r="A855" s="44">
        <v>42922.249999997948</v>
      </c>
      <c r="B855" s="24">
        <v>294.35210000000001</v>
      </c>
      <c r="C855" s="35">
        <v>0.68396999999999997</v>
      </c>
      <c r="D855" s="36" t="s">
        <v>189</v>
      </c>
      <c r="F855" s="52"/>
    </row>
    <row r="856" spans="1:6" ht="12.75" customHeight="1" x14ac:dyDescent="0.25">
      <c r="A856" s="44">
        <v>42922.291666664612</v>
      </c>
      <c r="B856" s="24">
        <v>324.87909999999999</v>
      </c>
      <c r="C856" s="35">
        <v>0.56820000000000004</v>
      </c>
      <c r="D856" s="36">
        <v>1.8089500000000001</v>
      </c>
      <c r="F856" s="52"/>
    </row>
    <row r="857" spans="1:6" ht="12.75" customHeight="1" x14ac:dyDescent="0.25">
      <c r="A857" s="44">
        <v>42922.333333331277</v>
      </c>
      <c r="B857" s="24">
        <v>281.23570000000001</v>
      </c>
      <c r="C857" s="35">
        <v>0.37247999999999998</v>
      </c>
      <c r="D857" s="36">
        <v>1.9714499999999999</v>
      </c>
      <c r="F857" s="52"/>
    </row>
    <row r="858" spans="1:6" ht="12.75" customHeight="1" x14ac:dyDescent="0.25">
      <c r="A858" s="44">
        <v>42922.374999997941</v>
      </c>
      <c r="B858" s="24">
        <v>246.63939999999999</v>
      </c>
      <c r="C858" s="35">
        <v>0.36592999999999998</v>
      </c>
      <c r="D858" s="36">
        <v>0.80086999999999997</v>
      </c>
      <c r="F858" s="52"/>
    </row>
    <row r="859" spans="1:6" ht="12.75" customHeight="1" x14ac:dyDescent="0.25">
      <c r="A859" s="44">
        <v>42922.416666664605</v>
      </c>
      <c r="B859" s="24">
        <v>280.8467</v>
      </c>
      <c r="C859" s="35">
        <v>0.53251999999999999</v>
      </c>
      <c r="D859" s="36" t="s">
        <v>189</v>
      </c>
      <c r="F859" s="52"/>
    </row>
    <row r="860" spans="1:6" ht="12.75" customHeight="1" x14ac:dyDescent="0.25">
      <c r="A860" s="44">
        <v>42922.458333331269</v>
      </c>
      <c r="B860" s="24">
        <v>172.13749999999999</v>
      </c>
      <c r="C860" s="35">
        <v>0.43134</v>
      </c>
      <c r="D860" s="36">
        <v>8.6194500000000005</v>
      </c>
      <c r="F860" s="52"/>
    </row>
    <row r="861" spans="1:6" ht="12.75" customHeight="1" x14ac:dyDescent="0.25">
      <c r="A861" s="44">
        <v>42922.499999997934</v>
      </c>
      <c r="B861" s="24">
        <v>17.039560000000002</v>
      </c>
      <c r="C861" s="35">
        <v>1.2305600000000001</v>
      </c>
      <c r="D861" s="36">
        <v>13.05</v>
      </c>
      <c r="F861" s="52"/>
    </row>
    <row r="862" spans="1:6" ht="12.75" customHeight="1" x14ac:dyDescent="0.25">
      <c r="A862" s="44">
        <v>42922.541666664598</v>
      </c>
      <c r="B862" s="24">
        <v>13.69577</v>
      </c>
      <c r="C862" s="35">
        <v>1.29881</v>
      </c>
      <c r="D862" s="36">
        <v>12.716060000000001</v>
      </c>
      <c r="F862" s="52"/>
    </row>
    <row r="863" spans="1:6" ht="12.75" customHeight="1" x14ac:dyDescent="0.25">
      <c r="A863" s="44">
        <v>42922.583333331262</v>
      </c>
      <c r="B863" s="24">
        <v>59.095050000000001</v>
      </c>
      <c r="C863" s="35">
        <v>0.70054000000000005</v>
      </c>
      <c r="D863" s="36">
        <v>7.9695</v>
      </c>
      <c r="F863" s="52"/>
    </row>
    <row r="864" spans="1:6" ht="12.75" customHeight="1" x14ac:dyDescent="0.25">
      <c r="A864" s="44">
        <v>42922.624999997926</v>
      </c>
      <c r="B864" s="24">
        <v>26.182569999999998</v>
      </c>
      <c r="C864" s="35">
        <v>1.25231</v>
      </c>
      <c r="F864" s="52"/>
    </row>
    <row r="865" spans="1:6" ht="12.75" customHeight="1" x14ac:dyDescent="0.25">
      <c r="A865" s="44">
        <v>42922.666666664591</v>
      </c>
      <c r="B865" s="24">
        <v>29.0885</v>
      </c>
      <c r="C865" s="35">
        <v>1.21987</v>
      </c>
      <c r="D865" s="36">
        <v>23.415400000000002</v>
      </c>
      <c r="F865" s="52"/>
    </row>
    <row r="866" spans="1:6" ht="12.75" customHeight="1" x14ac:dyDescent="0.25">
      <c r="A866" s="44">
        <v>42922.708333331255</v>
      </c>
      <c r="B866" s="24">
        <v>350.31509999999997</v>
      </c>
      <c r="C866" s="35">
        <v>1.0301199999999999</v>
      </c>
      <c r="D866" s="36">
        <v>15.168659999999999</v>
      </c>
      <c r="F866" s="52"/>
    </row>
    <row r="867" spans="1:6" ht="12.75" customHeight="1" x14ac:dyDescent="0.25">
      <c r="A867" s="44">
        <v>42922.749999997919</v>
      </c>
      <c r="B867" s="24">
        <v>203.5146</v>
      </c>
      <c r="C867" s="35">
        <v>0.41776000000000002</v>
      </c>
      <c r="D867" s="36">
        <v>7.6163299999999996</v>
      </c>
      <c r="F867" s="52"/>
    </row>
    <row r="868" spans="1:6" ht="12.75" customHeight="1" x14ac:dyDescent="0.25">
      <c r="A868" s="44">
        <v>42922.791666664583</v>
      </c>
      <c r="B868" s="24">
        <v>293.81209999999999</v>
      </c>
      <c r="C868" s="35">
        <v>0.79457999999999995</v>
      </c>
      <c r="F868" s="52"/>
    </row>
    <row r="869" spans="1:6" ht="12.75" customHeight="1" x14ac:dyDescent="0.25">
      <c r="A869" s="44">
        <v>42922.833333331248</v>
      </c>
      <c r="B869" s="24">
        <v>272.05520000000001</v>
      </c>
      <c r="C869" s="35">
        <v>0.80820000000000003</v>
      </c>
      <c r="D869" s="36">
        <v>2.4264000000000001</v>
      </c>
      <c r="F869" s="52"/>
    </row>
    <row r="870" spans="1:6" ht="12.75" customHeight="1" x14ac:dyDescent="0.25">
      <c r="A870" s="44">
        <v>42922.874999997912</v>
      </c>
      <c r="B870" s="24">
        <v>207.65299999999999</v>
      </c>
      <c r="C870" s="35">
        <v>0.72472000000000003</v>
      </c>
      <c r="D870" s="36">
        <v>3.0114999999999998</v>
      </c>
      <c r="F870" s="52"/>
    </row>
    <row r="871" spans="1:6" ht="12.75" customHeight="1" x14ac:dyDescent="0.25">
      <c r="A871" s="44">
        <v>42922.916666664576</v>
      </c>
      <c r="B871" s="24">
        <v>101.06270000000001</v>
      </c>
      <c r="C871" s="35">
        <v>0.52907999999999999</v>
      </c>
      <c r="D871" s="36">
        <v>4.3453299999999997</v>
      </c>
      <c r="F871" s="52"/>
    </row>
    <row r="872" spans="1:6" ht="12.75" customHeight="1" x14ac:dyDescent="0.25">
      <c r="A872" s="44">
        <v>42922.95833333124</v>
      </c>
      <c r="B872" s="24">
        <v>131.22640000000001</v>
      </c>
      <c r="C872" s="35">
        <v>0.53927999999999998</v>
      </c>
      <c r="D872" s="36">
        <v>2.6654499999999999</v>
      </c>
      <c r="F872" s="52"/>
    </row>
    <row r="873" spans="1:6" ht="12.75" customHeight="1" x14ac:dyDescent="0.25">
      <c r="A873" s="44">
        <v>42922.999999997905</v>
      </c>
      <c r="B873" s="24">
        <v>125.7182</v>
      </c>
      <c r="C873" s="35">
        <v>0.53881000000000001</v>
      </c>
      <c r="D873" s="36">
        <v>6.3425000000000002</v>
      </c>
      <c r="F873" s="52"/>
    </row>
    <row r="874" spans="1:6" ht="12.75" customHeight="1" x14ac:dyDescent="0.25">
      <c r="A874" s="44">
        <v>42923.041666664569</v>
      </c>
      <c r="B874" s="24">
        <v>144.4965</v>
      </c>
      <c r="C874" s="35">
        <v>0.49540000000000001</v>
      </c>
      <c r="D874" s="36">
        <v>15.01233</v>
      </c>
      <c r="F874" s="52"/>
    </row>
    <row r="875" spans="1:6" ht="12.75" customHeight="1" x14ac:dyDescent="0.25">
      <c r="A875" s="44">
        <v>42923.083333331233</v>
      </c>
      <c r="B875" s="24">
        <v>279.23869999999999</v>
      </c>
      <c r="C875" s="35">
        <v>0.76678000000000002</v>
      </c>
      <c r="D875" s="36" t="s">
        <v>189</v>
      </c>
      <c r="F875" s="52"/>
    </row>
    <row r="876" spans="1:6" ht="12.75" customHeight="1" x14ac:dyDescent="0.25">
      <c r="A876" s="44">
        <v>42923.124999997897</v>
      </c>
      <c r="B876" s="24">
        <v>95.303070000000005</v>
      </c>
      <c r="C876" s="35">
        <v>0.38690000000000002</v>
      </c>
      <c r="F876" s="52"/>
    </row>
    <row r="877" spans="1:6" ht="12.75" customHeight="1" x14ac:dyDescent="0.25">
      <c r="A877" s="44">
        <v>42923.166666664561</v>
      </c>
      <c r="B877" s="24">
        <v>312.0557</v>
      </c>
      <c r="C877" s="35">
        <v>0.51566999999999996</v>
      </c>
      <c r="F877" s="52"/>
    </row>
    <row r="878" spans="1:6" ht="12.75" customHeight="1" x14ac:dyDescent="0.25">
      <c r="A878" s="44">
        <v>42923.208333331226</v>
      </c>
      <c r="B878" s="24">
        <v>122.6392</v>
      </c>
      <c r="C878" s="35">
        <v>0.52922000000000002</v>
      </c>
      <c r="D878" s="36" t="s">
        <v>189</v>
      </c>
      <c r="F878" s="52"/>
    </row>
    <row r="879" spans="1:6" ht="12.75" customHeight="1" x14ac:dyDescent="0.25">
      <c r="A879" s="44">
        <v>42923.24999999789</v>
      </c>
      <c r="B879" s="24">
        <v>218.79750000000001</v>
      </c>
      <c r="C879" s="35">
        <v>0.68454000000000004</v>
      </c>
      <c r="D879" s="36">
        <v>2.8170000000000002</v>
      </c>
      <c r="F879" s="52"/>
    </row>
    <row r="880" spans="1:6" ht="12.75" customHeight="1" x14ac:dyDescent="0.25">
      <c r="A880" s="44">
        <v>42923.291666664554</v>
      </c>
      <c r="B880" s="24">
        <v>9.9897500000000008</v>
      </c>
      <c r="C880" s="35">
        <v>0.55367</v>
      </c>
      <c r="F880" s="52"/>
    </row>
    <row r="881" spans="1:6" ht="12.75" customHeight="1" x14ac:dyDescent="0.25">
      <c r="A881" s="44">
        <v>42923.333333331218</v>
      </c>
      <c r="B881" s="24">
        <v>180.43700000000001</v>
      </c>
      <c r="C881" s="35">
        <v>0.40981000000000001</v>
      </c>
      <c r="D881" s="36">
        <v>2.3585600000000002</v>
      </c>
      <c r="F881" s="52"/>
    </row>
    <row r="882" spans="1:6" ht="12.75" customHeight="1" x14ac:dyDescent="0.25">
      <c r="A882" s="44">
        <v>42923.374999997883</v>
      </c>
      <c r="B882" s="24">
        <v>263.59739999999999</v>
      </c>
      <c r="C882" s="35">
        <v>0.36703999999999998</v>
      </c>
      <c r="F882" s="52"/>
    </row>
    <row r="883" spans="1:6" ht="12.75" customHeight="1" x14ac:dyDescent="0.25">
      <c r="A883" s="44">
        <v>42923.416666664547</v>
      </c>
      <c r="B883" s="24">
        <v>300.48649999999998</v>
      </c>
      <c r="C883" s="35">
        <v>0.52129000000000003</v>
      </c>
      <c r="F883" s="52"/>
    </row>
    <row r="884" spans="1:6" ht="12.75" customHeight="1" x14ac:dyDescent="0.25">
      <c r="A884" s="44">
        <v>42923.458333331211</v>
      </c>
      <c r="B884" s="24">
        <v>289.76600000000002</v>
      </c>
      <c r="C884" s="35">
        <v>1.71025</v>
      </c>
      <c r="D884" s="36">
        <v>28.38456</v>
      </c>
      <c r="F884" s="52"/>
    </row>
    <row r="885" spans="1:6" ht="12.75" customHeight="1" x14ac:dyDescent="0.25">
      <c r="A885" s="44">
        <v>42923.499999997875</v>
      </c>
      <c r="B885" s="24">
        <v>280.84010000000001</v>
      </c>
      <c r="C885" s="35">
        <v>3.1769400000000001</v>
      </c>
      <c r="D885" s="36">
        <v>27.79393</v>
      </c>
      <c r="F885" s="52"/>
    </row>
    <row r="886" spans="1:6" ht="12.75" customHeight="1" x14ac:dyDescent="0.25">
      <c r="A886" s="44">
        <v>42923.54166666454</v>
      </c>
      <c r="B886" s="24">
        <v>267.51530000000002</v>
      </c>
      <c r="C886" s="35">
        <v>3.74648</v>
      </c>
      <c r="D886" s="36">
        <v>15.153729999999999</v>
      </c>
      <c r="F886" s="52"/>
    </row>
    <row r="887" spans="1:6" ht="12.75" customHeight="1" x14ac:dyDescent="0.25">
      <c r="A887" s="44">
        <v>42923.583333331204</v>
      </c>
      <c r="B887" s="24">
        <v>271.8913</v>
      </c>
      <c r="C887" s="35">
        <v>4.3997599999999997</v>
      </c>
      <c r="D887" s="36">
        <v>11.441610000000001</v>
      </c>
      <c r="F887" s="52"/>
    </row>
    <row r="888" spans="1:6" ht="12.75" customHeight="1" x14ac:dyDescent="0.25">
      <c r="A888" s="44">
        <v>42923.624999997868</v>
      </c>
      <c r="B888" s="24">
        <v>262.51799999999997</v>
      </c>
      <c r="C888" s="35">
        <v>2.68038</v>
      </c>
      <c r="F888" s="52"/>
    </row>
    <row r="889" spans="1:6" ht="12.75" customHeight="1" x14ac:dyDescent="0.25">
      <c r="A889" s="44">
        <v>42923.666666664532</v>
      </c>
      <c r="B889" s="24">
        <v>282.77550000000002</v>
      </c>
      <c r="C889" s="35">
        <v>1.70699</v>
      </c>
      <c r="D889" s="36">
        <v>10.66994</v>
      </c>
      <c r="F889" s="52"/>
    </row>
    <row r="890" spans="1:6" ht="12.75" customHeight="1" x14ac:dyDescent="0.25">
      <c r="A890" s="44">
        <v>42923.708333331197</v>
      </c>
      <c r="B890" s="24">
        <v>280.94170000000003</v>
      </c>
      <c r="C890" s="35">
        <v>1.12239</v>
      </c>
      <c r="D890" s="36">
        <v>11.885719999999999</v>
      </c>
      <c r="F890" s="52"/>
    </row>
    <row r="891" spans="1:6" ht="12.75" customHeight="1" x14ac:dyDescent="0.25">
      <c r="A891" s="44">
        <v>42923.749999997861</v>
      </c>
      <c r="B891" s="24">
        <v>152.1533</v>
      </c>
      <c r="C891" s="35">
        <v>0.67383000000000004</v>
      </c>
      <c r="D891" s="36">
        <v>9.6007800000000003</v>
      </c>
      <c r="F891" s="52"/>
    </row>
    <row r="892" spans="1:6" ht="12.75" customHeight="1" x14ac:dyDescent="0.25">
      <c r="A892" s="44">
        <v>42923.791666664525</v>
      </c>
      <c r="B892" s="24">
        <v>97.132800000000003</v>
      </c>
      <c r="C892" s="35">
        <v>0.68478000000000006</v>
      </c>
      <c r="D892" s="36">
        <v>1.3265</v>
      </c>
      <c r="F892" s="52"/>
    </row>
    <row r="893" spans="1:6" ht="12.75" customHeight="1" x14ac:dyDescent="0.25">
      <c r="A893" s="44">
        <v>42923.833333331189</v>
      </c>
      <c r="B893" s="24">
        <v>131.92869999999999</v>
      </c>
      <c r="C893" s="35">
        <v>0.52644000000000002</v>
      </c>
      <c r="D893" s="36" t="s">
        <v>189</v>
      </c>
      <c r="F893" s="52"/>
    </row>
    <row r="894" spans="1:6" ht="12.75" customHeight="1" x14ac:dyDescent="0.25">
      <c r="A894" s="44">
        <v>42923.874999997854</v>
      </c>
      <c r="B894" s="24">
        <v>295.33879999999999</v>
      </c>
      <c r="C894" s="35">
        <v>0.90454999999999997</v>
      </c>
      <c r="F894" s="52"/>
    </row>
    <row r="895" spans="1:6" ht="12.75" customHeight="1" x14ac:dyDescent="0.25">
      <c r="A895" s="44">
        <v>42923.916666664518</v>
      </c>
      <c r="B895" s="24">
        <v>211.29830000000001</v>
      </c>
      <c r="C895" s="35">
        <v>0.45040000000000002</v>
      </c>
      <c r="D895" s="36">
        <v>1.0873999999999999</v>
      </c>
      <c r="F895" s="52"/>
    </row>
    <row r="896" spans="1:6" ht="12.75" customHeight="1" x14ac:dyDescent="0.25">
      <c r="A896" s="44">
        <v>42923.958333331182</v>
      </c>
      <c r="B896" s="24">
        <v>309.26159999999999</v>
      </c>
      <c r="C896" s="35">
        <v>0.53173000000000004</v>
      </c>
      <c r="D896" s="36">
        <v>14.23767</v>
      </c>
      <c r="F896" s="52"/>
    </row>
    <row r="897" spans="1:6" ht="12.75" customHeight="1" x14ac:dyDescent="0.25">
      <c r="A897" s="44">
        <v>42923.999999997846</v>
      </c>
      <c r="B897" s="24">
        <v>337.0378</v>
      </c>
      <c r="C897" s="35">
        <v>0.69367000000000001</v>
      </c>
      <c r="D897" s="36">
        <v>13.09639</v>
      </c>
      <c r="F897" s="52"/>
    </row>
    <row r="898" spans="1:6" ht="12.75" customHeight="1" x14ac:dyDescent="0.25">
      <c r="A898" s="44">
        <v>42924.041666664511</v>
      </c>
      <c r="B898" s="24">
        <v>150.249</v>
      </c>
      <c r="C898" s="35">
        <v>0.37528</v>
      </c>
      <c r="F898" s="52"/>
    </row>
    <row r="899" spans="1:6" ht="12.75" customHeight="1" x14ac:dyDescent="0.25">
      <c r="A899" s="44">
        <v>42924.083333331175</v>
      </c>
      <c r="B899" s="24">
        <v>287.55360000000002</v>
      </c>
      <c r="C899" s="35">
        <v>0.56133</v>
      </c>
      <c r="F899" s="52"/>
    </row>
    <row r="900" spans="1:6" ht="12.75" customHeight="1" x14ac:dyDescent="0.25">
      <c r="A900" s="44">
        <v>42924.124999997839</v>
      </c>
      <c r="B900" s="24">
        <v>225.2054</v>
      </c>
      <c r="C900" s="35">
        <v>0.34098000000000001</v>
      </c>
      <c r="D900" s="36">
        <v>6.0936700000000004</v>
      </c>
      <c r="F900" s="52"/>
    </row>
    <row r="901" spans="1:6" ht="12.75" customHeight="1" x14ac:dyDescent="0.25">
      <c r="A901" s="44">
        <v>42924.166666664503</v>
      </c>
      <c r="B901" s="24">
        <v>277.17140000000001</v>
      </c>
      <c r="C901" s="35">
        <v>0.64559</v>
      </c>
      <c r="D901" s="36">
        <v>5.6910499999999997</v>
      </c>
      <c r="F901" s="52"/>
    </row>
    <row r="902" spans="1:6" ht="12.75" customHeight="1" x14ac:dyDescent="0.25">
      <c r="A902" s="44">
        <v>42924.208333331168</v>
      </c>
      <c r="B902" s="24">
        <v>266.8886</v>
      </c>
      <c r="C902" s="35">
        <v>0.56333999999999995</v>
      </c>
      <c r="D902" s="36">
        <v>9.5929500000000001</v>
      </c>
      <c r="F902" s="52"/>
    </row>
    <row r="903" spans="1:6" ht="12.75" customHeight="1" x14ac:dyDescent="0.25">
      <c r="A903" s="44">
        <v>42924.249999997832</v>
      </c>
      <c r="B903" s="24">
        <v>259.93</v>
      </c>
      <c r="C903" s="35">
        <v>0.58084999999999998</v>
      </c>
      <c r="D903" s="36" t="s">
        <v>189</v>
      </c>
      <c r="F903" s="52"/>
    </row>
    <row r="904" spans="1:6" ht="12.75" customHeight="1" x14ac:dyDescent="0.25">
      <c r="A904" s="44">
        <v>42924.291666664496</v>
      </c>
      <c r="B904" s="24">
        <v>282.07960000000003</v>
      </c>
      <c r="C904" s="35">
        <v>0.62985999999999998</v>
      </c>
      <c r="F904" s="52"/>
    </row>
    <row r="905" spans="1:6" ht="12.75" customHeight="1" x14ac:dyDescent="0.25">
      <c r="A905" s="44">
        <v>42924.33333333116</v>
      </c>
      <c r="B905" s="24">
        <v>240.3177</v>
      </c>
      <c r="C905" s="35">
        <v>0.41172999999999998</v>
      </c>
      <c r="F905" s="52"/>
    </row>
    <row r="906" spans="1:6" ht="12.75" customHeight="1" x14ac:dyDescent="0.25">
      <c r="A906" s="44">
        <v>42924.374999997824</v>
      </c>
      <c r="B906" s="24">
        <v>269.05270000000002</v>
      </c>
      <c r="C906" s="35">
        <v>0.40390999999999999</v>
      </c>
      <c r="D906" s="36">
        <v>3.1916699999999998</v>
      </c>
      <c r="F906" s="52"/>
    </row>
    <row r="907" spans="1:6" ht="12.75" customHeight="1" x14ac:dyDescent="0.25">
      <c r="A907" s="44">
        <v>42924.416666664489</v>
      </c>
      <c r="B907" s="24">
        <v>24.101369999999999</v>
      </c>
      <c r="C907" s="35">
        <v>0.33603</v>
      </c>
      <c r="D907" s="36">
        <v>5.8915600000000001</v>
      </c>
      <c r="F907" s="52"/>
    </row>
    <row r="908" spans="1:6" ht="12.75" customHeight="1" x14ac:dyDescent="0.25">
      <c r="A908" s="44">
        <v>42924.458333331153</v>
      </c>
      <c r="B908" s="24">
        <v>359.60120000000001</v>
      </c>
      <c r="C908" s="35">
        <v>0.43697999999999998</v>
      </c>
      <c r="D908" s="36">
        <v>30.91639</v>
      </c>
      <c r="F908" s="52"/>
    </row>
    <row r="909" spans="1:6" ht="12.75" customHeight="1" x14ac:dyDescent="0.25">
      <c r="A909" s="44">
        <v>42924.499999997817</v>
      </c>
      <c r="B909" s="24">
        <v>304.04750000000001</v>
      </c>
      <c r="C909" s="35">
        <v>1.20181</v>
      </c>
      <c r="D909" s="36">
        <v>31.963059999999999</v>
      </c>
      <c r="F909" s="52"/>
    </row>
    <row r="910" spans="1:6" ht="12.75" customHeight="1" x14ac:dyDescent="0.25">
      <c r="A910" s="44">
        <v>42924.541666664481</v>
      </c>
      <c r="B910" s="24">
        <v>295.36070000000001</v>
      </c>
      <c r="C910" s="35">
        <v>2.8256600000000001</v>
      </c>
      <c r="D910" s="36">
        <v>30.701889999999999</v>
      </c>
      <c r="F910" s="52"/>
    </row>
    <row r="911" spans="1:6" ht="12.75" customHeight="1" x14ac:dyDescent="0.25">
      <c r="A911" s="44">
        <v>42924.583333331146</v>
      </c>
      <c r="B911" s="24">
        <v>302.24869999999999</v>
      </c>
      <c r="C911" s="35">
        <v>3.6120199999999998</v>
      </c>
      <c r="D911" s="36">
        <v>0</v>
      </c>
      <c r="F911" s="52"/>
    </row>
    <row r="912" spans="1:6" ht="12.75" customHeight="1" x14ac:dyDescent="0.25">
      <c r="A912" s="44">
        <v>42924.62499999781</v>
      </c>
      <c r="B912" s="24">
        <v>270.03379999999999</v>
      </c>
      <c r="C912" s="35">
        <v>2.4310100000000001</v>
      </c>
      <c r="D912" s="36">
        <v>29.88907</v>
      </c>
      <c r="F912" s="52"/>
    </row>
    <row r="913" spans="1:6" ht="12.75" customHeight="1" x14ac:dyDescent="0.25">
      <c r="A913" s="44">
        <v>42924.666666664474</v>
      </c>
      <c r="B913" s="24">
        <v>298.42959999999999</v>
      </c>
      <c r="C913" s="35">
        <v>2.15246</v>
      </c>
      <c r="F913" s="52"/>
    </row>
    <row r="914" spans="1:6" ht="12.75" customHeight="1" x14ac:dyDescent="0.25">
      <c r="A914" s="44">
        <v>42924.708333331138</v>
      </c>
      <c r="B914" s="24">
        <v>294.26949999999999</v>
      </c>
      <c r="C914" s="35">
        <v>1.71652</v>
      </c>
      <c r="F914" s="52"/>
    </row>
    <row r="915" spans="1:6" ht="12.75" customHeight="1" x14ac:dyDescent="0.25">
      <c r="A915" s="44">
        <v>42924.749999997803</v>
      </c>
      <c r="B915" s="24">
        <v>34.720379999999999</v>
      </c>
      <c r="C915" s="35">
        <v>0.44025999999999998</v>
      </c>
      <c r="D915" s="36">
        <v>8.0874500000000005</v>
      </c>
      <c r="F915" s="52"/>
    </row>
    <row r="916" spans="1:6" ht="12.75" customHeight="1" x14ac:dyDescent="0.25">
      <c r="A916" s="44">
        <v>42924.791666664467</v>
      </c>
      <c r="B916" s="24">
        <v>212.2569</v>
      </c>
      <c r="C916" s="35">
        <v>0.34695999999999999</v>
      </c>
      <c r="F916" s="52"/>
    </row>
    <row r="917" spans="1:6" ht="12.75" customHeight="1" x14ac:dyDescent="0.25">
      <c r="A917" s="44">
        <v>42924.833333331131</v>
      </c>
      <c r="B917" s="24">
        <v>199.15450000000001</v>
      </c>
      <c r="C917" s="35">
        <v>0.49489</v>
      </c>
      <c r="D917" s="36">
        <v>19.203499999999998</v>
      </c>
      <c r="F917" s="52"/>
    </row>
    <row r="918" spans="1:6" ht="12.75" customHeight="1" x14ac:dyDescent="0.25">
      <c r="A918" s="44">
        <v>42924.874999997795</v>
      </c>
      <c r="B918" s="24">
        <v>229.47380000000001</v>
      </c>
      <c r="C918" s="35">
        <v>0.27004</v>
      </c>
      <c r="F918" s="52"/>
    </row>
    <row r="919" spans="1:6" ht="12.75" customHeight="1" x14ac:dyDescent="0.25">
      <c r="A919" s="44">
        <v>42924.91666666446</v>
      </c>
      <c r="B919" s="24">
        <v>185.2576</v>
      </c>
      <c r="C919" s="35">
        <v>0.36474000000000001</v>
      </c>
      <c r="D919" s="36">
        <v>32.3538</v>
      </c>
      <c r="F919" s="52"/>
    </row>
    <row r="920" spans="1:6" ht="12.75" customHeight="1" x14ac:dyDescent="0.25">
      <c r="A920" s="44">
        <v>42924.958333331124</v>
      </c>
      <c r="B920" s="24">
        <v>8.0405099999999994</v>
      </c>
      <c r="C920" s="35">
        <v>0.97209999999999996</v>
      </c>
      <c r="F920" s="52"/>
    </row>
    <row r="921" spans="1:6" ht="12.75" customHeight="1" x14ac:dyDescent="0.25">
      <c r="A921" s="44">
        <v>42924.999999997788</v>
      </c>
      <c r="B921" s="24">
        <v>355.54790000000003</v>
      </c>
      <c r="C921" s="35">
        <v>1.2982899999999999</v>
      </c>
      <c r="D921" s="36">
        <v>11.26407</v>
      </c>
      <c r="F921" s="52"/>
    </row>
    <row r="922" spans="1:6" ht="12.75" customHeight="1" x14ac:dyDescent="0.25">
      <c r="A922" s="44">
        <v>42925.041666664452</v>
      </c>
      <c r="B922" s="24">
        <v>339.56369999999998</v>
      </c>
      <c r="C922" s="35">
        <v>0.96616000000000002</v>
      </c>
      <c r="F922" s="52"/>
    </row>
    <row r="923" spans="1:6" ht="12.75" customHeight="1" x14ac:dyDescent="0.25">
      <c r="A923" s="44">
        <v>42925.083333331117</v>
      </c>
      <c r="B923" s="24">
        <v>341.52859999999998</v>
      </c>
      <c r="C923" s="35">
        <v>2.3366600000000002</v>
      </c>
      <c r="F923" s="52"/>
    </row>
    <row r="924" spans="1:6" ht="12.75" customHeight="1" x14ac:dyDescent="0.25">
      <c r="A924" s="44">
        <v>42925.124999997781</v>
      </c>
      <c r="B924" s="24">
        <v>277.3229</v>
      </c>
      <c r="C924" s="35">
        <v>2.87601</v>
      </c>
      <c r="D924" s="36">
        <v>25.615390000000001</v>
      </c>
      <c r="F924" s="52"/>
    </row>
    <row r="925" spans="1:6" ht="12.75" customHeight="1" x14ac:dyDescent="0.25">
      <c r="A925" s="44">
        <v>42925.166666664445</v>
      </c>
      <c r="B925" s="24">
        <v>59.04683</v>
      </c>
      <c r="C925" s="35">
        <v>0.81376999999999999</v>
      </c>
      <c r="D925" s="36">
        <v>7.1999300000000002</v>
      </c>
      <c r="F925" s="52"/>
    </row>
    <row r="926" spans="1:6" ht="12.75" customHeight="1" x14ac:dyDescent="0.25">
      <c r="A926" s="44">
        <v>42925.208333331109</v>
      </c>
      <c r="B926" s="24">
        <v>92.239940000000004</v>
      </c>
      <c r="C926" s="35">
        <v>0.60309000000000001</v>
      </c>
      <c r="F926" s="52"/>
    </row>
    <row r="927" spans="1:6" ht="12.75" customHeight="1" x14ac:dyDescent="0.25">
      <c r="A927" s="44">
        <v>42925.249999997774</v>
      </c>
      <c r="B927" s="24">
        <v>93.300229999999999</v>
      </c>
      <c r="C927" s="35">
        <v>0.48535</v>
      </c>
      <c r="D927" s="36">
        <v>8.2197200000000006</v>
      </c>
      <c r="F927" s="52"/>
    </row>
    <row r="928" spans="1:6" ht="12.75" customHeight="1" x14ac:dyDescent="0.25">
      <c r="A928" s="44">
        <v>42925.291666664438</v>
      </c>
      <c r="B928" s="24">
        <v>285.6925</v>
      </c>
      <c r="C928" s="35">
        <v>2.2563900000000001</v>
      </c>
      <c r="D928" s="36">
        <v>3.0841099999999999</v>
      </c>
      <c r="F928" s="52"/>
    </row>
    <row r="929" spans="1:6" ht="12.75" customHeight="1" x14ac:dyDescent="0.25">
      <c r="A929" s="44">
        <v>42925.333333331102</v>
      </c>
      <c r="B929" s="24">
        <v>248.92939999999999</v>
      </c>
      <c r="C929" s="35">
        <v>0.99221000000000004</v>
      </c>
      <c r="F929" s="52"/>
    </row>
    <row r="930" spans="1:6" ht="12.75" customHeight="1" x14ac:dyDescent="0.25">
      <c r="A930" s="44">
        <v>42925.374999997766</v>
      </c>
      <c r="B930" s="24">
        <v>306.01639999999998</v>
      </c>
      <c r="C930" s="35">
        <v>2.6835900000000001</v>
      </c>
      <c r="F930" s="52"/>
    </row>
    <row r="931" spans="1:6" ht="12.75" customHeight="1" x14ac:dyDescent="0.25">
      <c r="A931" s="44">
        <v>42925.416666664431</v>
      </c>
      <c r="B931" s="24">
        <v>294.6943</v>
      </c>
      <c r="C931" s="35">
        <v>2.93451</v>
      </c>
      <c r="D931" s="36">
        <v>21.724550000000001</v>
      </c>
      <c r="F931" s="52"/>
    </row>
    <row r="932" spans="1:6" ht="12.75" customHeight="1" x14ac:dyDescent="0.25">
      <c r="A932" s="44">
        <v>42925.458333331095</v>
      </c>
      <c r="B932" s="24">
        <v>302.2269</v>
      </c>
      <c r="C932" s="35">
        <v>2.4405399999999999</v>
      </c>
      <c r="F932" s="52"/>
    </row>
    <row r="933" spans="1:6" ht="12.75" customHeight="1" x14ac:dyDescent="0.25">
      <c r="A933" s="44">
        <v>42925.499999997759</v>
      </c>
      <c r="B933" s="24">
        <v>295.64999999999998</v>
      </c>
      <c r="C933" s="35">
        <v>5.62141</v>
      </c>
      <c r="D933" s="36">
        <v>17.659839999999999</v>
      </c>
      <c r="F933" s="52"/>
    </row>
    <row r="934" spans="1:6" ht="12.75" customHeight="1" x14ac:dyDescent="0.25">
      <c r="A934" s="44">
        <v>42925.541666664423</v>
      </c>
      <c r="B934" s="24">
        <v>281.24790000000002</v>
      </c>
      <c r="C934" s="35">
        <v>5.16744</v>
      </c>
      <c r="F934" s="52"/>
    </row>
    <row r="935" spans="1:6" ht="12.75" customHeight="1" x14ac:dyDescent="0.25">
      <c r="A935" s="44">
        <v>42925.583333331087</v>
      </c>
      <c r="B935" s="24">
        <v>276.20089999999999</v>
      </c>
      <c r="C935" s="35">
        <v>5.21394</v>
      </c>
      <c r="D935" s="36">
        <v>15.709530000000001</v>
      </c>
      <c r="F935" s="52"/>
    </row>
    <row r="936" spans="1:6" ht="12.75" customHeight="1" x14ac:dyDescent="0.25">
      <c r="A936" s="44">
        <v>42925.624999997752</v>
      </c>
      <c r="B936" s="24">
        <v>287.30650000000003</v>
      </c>
      <c r="C936" s="35">
        <v>3.7764099999999998</v>
      </c>
      <c r="D936" s="36">
        <v>11.144</v>
      </c>
      <c r="F936" s="52"/>
    </row>
    <row r="937" spans="1:6" ht="12.75" customHeight="1" x14ac:dyDescent="0.25">
      <c r="A937" s="44">
        <v>42925.666666664416</v>
      </c>
      <c r="B937" s="24">
        <v>278.76920000000001</v>
      </c>
      <c r="C937" s="35">
        <v>4.2379600000000002</v>
      </c>
      <c r="D937" s="36">
        <v>8.5913900000000005</v>
      </c>
      <c r="F937" s="52"/>
    </row>
    <row r="938" spans="1:6" ht="12.75" customHeight="1" x14ac:dyDescent="0.25">
      <c r="A938" s="44">
        <v>42925.70833333108</v>
      </c>
      <c r="B938" s="24">
        <v>271.07810000000001</v>
      </c>
      <c r="C938" s="35">
        <v>3.0174599999999998</v>
      </c>
      <c r="D938" s="36">
        <v>14.588950000000001</v>
      </c>
      <c r="F938" s="52"/>
    </row>
    <row r="939" spans="1:6" ht="12.75" customHeight="1" x14ac:dyDescent="0.25">
      <c r="A939" s="44">
        <v>42925.749999997744</v>
      </c>
      <c r="B939" s="24">
        <v>270.44159999999999</v>
      </c>
      <c r="C939" s="35">
        <v>3.8775200000000001</v>
      </c>
      <c r="D939" s="36">
        <v>10.85289</v>
      </c>
      <c r="F939" s="52"/>
    </row>
    <row r="940" spans="1:6" ht="12.75" customHeight="1" x14ac:dyDescent="0.25">
      <c r="A940" s="44">
        <v>42925.791666664409</v>
      </c>
      <c r="B940" s="24">
        <v>245.05529999999999</v>
      </c>
      <c r="C940" s="35">
        <v>2.6126200000000002</v>
      </c>
      <c r="D940" s="36">
        <v>0.8125</v>
      </c>
      <c r="F940" s="52"/>
    </row>
    <row r="941" spans="1:6" ht="12.75" customHeight="1" x14ac:dyDescent="0.25">
      <c r="A941" s="44">
        <v>42925.833333331073</v>
      </c>
      <c r="B941" s="24">
        <v>237.00399999999999</v>
      </c>
      <c r="C941" s="35">
        <v>1.6016600000000001</v>
      </c>
      <c r="D941" s="36" t="s">
        <v>189</v>
      </c>
      <c r="F941" s="52"/>
    </row>
    <row r="942" spans="1:6" ht="12.75" customHeight="1" x14ac:dyDescent="0.25">
      <c r="A942" s="44">
        <v>42925.874999997737</v>
      </c>
      <c r="B942" s="24">
        <v>234.06200000000001</v>
      </c>
      <c r="C942" s="35">
        <v>2.2938200000000002</v>
      </c>
      <c r="D942" s="36">
        <v>8.0640000000000001</v>
      </c>
      <c r="F942" s="52"/>
    </row>
    <row r="943" spans="1:6" ht="12.75" customHeight="1" x14ac:dyDescent="0.25">
      <c r="A943" s="44">
        <v>42925.916666664401</v>
      </c>
      <c r="B943" s="24">
        <v>245.1662</v>
      </c>
      <c r="C943" s="35">
        <v>4.0804799999999997</v>
      </c>
      <c r="F943" s="52"/>
    </row>
    <row r="944" spans="1:6" ht="12.75" customHeight="1" x14ac:dyDescent="0.25">
      <c r="A944" s="44">
        <v>42925.958333331066</v>
      </c>
      <c r="F944" s="52"/>
    </row>
    <row r="945" spans="1:6" ht="12.75" customHeight="1" x14ac:dyDescent="0.25">
      <c r="A945" s="44">
        <v>42925.99999999773</v>
      </c>
      <c r="F945" s="52"/>
    </row>
    <row r="946" spans="1:6" ht="12.75" customHeight="1" x14ac:dyDescent="0.25">
      <c r="A946" s="44">
        <v>42926.041666664394</v>
      </c>
      <c r="F946" s="52"/>
    </row>
    <row r="947" spans="1:6" ht="12.75" customHeight="1" x14ac:dyDescent="0.25">
      <c r="A947" s="44">
        <v>42926.083333331058</v>
      </c>
      <c r="F947" s="52"/>
    </row>
    <row r="948" spans="1:6" ht="12.75" customHeight="1" x14ac:dyDescent="0.25">
      <c r="A948" s="44">
        <v>42926.124999997723</v>
      </c>
      <c r="F948" s="52"/>
    </row>
    <row r="949" spans="1:6" ht="12.75" customHeight="1" x14ac:dyDescent="0.25">
      <c r="A949" s="44">
        <v>42926.166666664387</v>
      </c>
      <c r="F949" s="52"/>
    </row>
    <row r="950" spans="1:6" ht="12.75" customHeight="1" x14ac:dyDescent="0.25">
      <c r="A950" s="44">
        <v>42926.208333331051</v>
      </c>
      <c r="F950" s="52"/>
    </row>
    <row r="951" spans="1:6" ht="12.75" customHeight="1" x14ac:dyDescent="0.25">
      <c r="A951" s="44">
        <v>42926.249999997715</v>
      </c>
      <c r="F951" s="52"/>
    </row>
    <row r="952" spans="1:6" ht="12.75" customHeight="1" x14ac:dyDescent="0.25">
      <c r="A952" s="44">
        <v>42926.29166666438</v>
      </c>
      <c r="F952" s="52"/>
    </row>
    <row r="953" spans="1:6" ht="12.75" customHeight="1" x14ac:dyDescent="0.25">
      <c r="A953" s="44">
        <v>42926.333333331044</v>
      </c>
      <c r="F953" s="52"/>
    </row>
    <row r="954" spans="1:6" ht="12.75" customHeight="1" x14ac:dyDescent="0.25">
      <c r="A954" s="44">
        <v>42926.374999997708</v>
      </c>
      <c r="F954" s="52"/>
    </row>
    <row r="955" spans="1:6" ht="12.75" customHeight="1" x14ac:dyDescent="0.25">
      <c r="A955" s="44">
        <v>42926.416666664372</v>
      </c>
      <c r="F955" s="52"/>
    </row>
    <row r="956" spans="1:6" ht="12.75" customHeight="1" x14ac:dyDescent="0.25">
      <c r="A956" s="44">
        <v>42926.458333331037</v>
      </c>
      <c r="B956" s="24">
        <v>239.47710000000001</v>
      </c>
      <c r="C956" s="35">
        <v>2.4089</v>
      </c>
      <c r="F956" s="52"/>
    </row>
    <row r="957" spans="1:6" ht="12.75" customHeight="1" x14ac:dyDescent="0.25">
      <c r="A957" s="44">
        <v>42926.499999997701</v>
      </c>
      <c r="B957" s="24">
        <v>250.00120000000001</v>
      </c>
      <c r="C957" s="35">
        <v>3.06514</v>
      </c>
      <c r="D957" s="36">
        <v>20.467490000000002</v>
      </c>
      <c r="F957" s="52"/>
    </row>
    <row r="958" spans="1:6" ht="12.75" customHeight="1" x14ac:dyDescent="0.25">
      <c r="A958" s="44">
        <v>42926.541666664365</v>
      </c>
      <c r="B958" s="24">
        <v>245.11949999999999</v>
      </c>
      <c r="C958" s="35">
        <v>3.7645</v>
      </c>
      <c r="D958" s="36">
        <v>38.796100000000003</v>
      </c>
      <c r="F958" s="52"/>
    </row>
    <row r="959" spans="1:6" ht="12.75" customHeight="1" x14ac:dyDescent="0.25">
      <c r="A959" s="44">
        <v>42926.583333331029</v>
      </c>
      <c r="B959" s="24">
        <v>251.29069999999999</v>
      </c>
      <c r="C959" s="35">
        <v>4.6961899999999996</v>
      </c>
      <c r="D959" s="36">
        <v>20.02852</v>
      </c>
      <c r="F959" s="52"/>
    </row>
    <row r="960" spans="1:6" ht="12.75" customHeight="1" x14ac:dyDescent="0.25">
      <c r="A960" s="44">
        <v>42926.624999997694</v>
      </c>
      <c r="B960" s="24">
        <v>236.76560000000001</v>
      </c>
      <c r="C960" s="35">
        <v>3.65002</v>
      </c>
      <c r="D960" s="36">
        <v>15.753130000000001</v>
      </c>
      <c r="F960" s="52"/>
    </row>
    <row r="961" spans="1:6" ht="12.75" customHeight="1" x14ac:dyDescent="0.25">
      <c r="A961" s="44">
        <v>42926.666666664358</v>
      </c>
      <c r="B961" s="24">
        <v>246.8836</v>
      </c>
      <c r="C961" s="35">
        <v>3.11029</v>
      </c>
      <c r="F961" s="52"/>
    </row>
    <row r="962" spans="1:6" ht="12.75" customHeight="1" x14ac:dyDescent="0.25">
      <c r="A962" s="44">
        <v>42926.708333331022</v>
      </c>
      <c r="B962" s="24">
        <v>208.2756</v>
      </c>
      <c r="C962" s="35">
        <v>1.5902700000000001</v>
      </c>
      <c r="D962" s="36">
        <v>21.58222</v>
      </c>
      <c r="F962" s="52"/>
    </row>
    <row r="963" spans="1:6" ht="12.75" customHeight="1" x14ac:dyDescent="0.25">
      <c r="A963" s="44">
        <v>42926.749999997686</v>
      </c>
      <c r="B963" s="24">
        <v>129.0789</v>
      </c>
      <c r="C963" s="35">
        <v>0.72126999999999997</v>
      </c>
      <c r="D963" s="36">
        <v>13.73738</v>
      </c>
      <c r="F963" s="52"/>
    </row>
    <row r="964" spans="1:6" ht="12.75" customHeight="1" x14ac:dyDescent="0.25">
      <c r="A964" s="44">
        <v>42926.79166666435</v>
      </c>
      <c r="B964" s="24">
        <v>283.33519999999999</v>
      </c>
      <c r="C964" s="35">
        <v>0.77144000000000001</v>
      </c>
      <c r="D964" s="36">
        <v>8.6375100000000007</v>
      </c>
      <c r="F964" s="52"/>
    </row>
    <row r="965" spans="1:6" ht="12.75" customHeight="1" x14ac:dyDescent="0.25">
      <c r="A965" s="44">
        <v>42926.833333331015</v>
      </c>
      <c r="B965" s="24">
        <v>286.86869999999999</v>
      </c>
      <c r="C965" s="35">
        <v>0.72760000000000002</v>
      </c>
      <c r="D965" s="36" t="s">
        <v>189</v>
      </c>
      <c r="F965" s="52"/>
    </row>
    <row r="966" spans="1:6" ht="12.75" customHeight="1" x14ac:dyDescent="0.25">
      <c r="A966" s="44">
        <v>42926.874999997679</v>
      </c>
      <c r="B966" s="24">
        <v>289.11779999999999</v>
      </c>
      <c r="C966" s="35">
        <v>0.42238999999999999</v>
      </c>
      <c r="F966" s="52"/>
    </row>
    <row r="967" spans="1:6" ht="12.75" customHeight="1" x14ac:dyDescent="0.25">
      <c r="A967" s="44">
        <v>42926.916666664343</v>
      </c>
      <c r="B967" s="24">
        <v>31.439170000000001</v>
      </c>
      <c r="C967" s="35">
        <v>0.39640999999999998</v>
      </c>
      <c r="D967" s="36">
        <v>2.4053100000000001</v>
      </c>
      <c r="F967" s="52"/>
    </row>
    <row r="968" spans="1:6" ht="12.75" customHeight="1" x14ac:dyDescent="0.25">
      <c r="A968" s="44">
        <v>42926.958333331007</v>
      </c>
      <c r="B968" s="24">
        <v>279.6046</v>
      </c>
      <c r="C968" s="35">
        <v>0.49151</v>
      </c>
      <c r="F968" s="52"/>
    </row>
    <row r="969" spans="1:6" ht="12.75" customHeight="1" x14ac:dyDescent="0.25">
      <c r="A969" s="44">
        <v>42926.999999997672</v>
      </c>
      <c r="B969" s="24">
        <v>228.15969999999999</v>
      </c>
      <c r="C969" s="35">
        <v>0.35021000000000002</v>
      </c>
      <c r="D969" s="36" t="s">
        <v>189</v>
      </c>
      <c r="F969" s="52"/>
    </row>
    <row r="970" spans="1:6" ht="12.75" customHeight="1" x14ac:dyDescent="0.25">
      <c r="A970" s="44">
        <v>42927.041666664336</v>
      </c>
      <c r="B970" s="24">
        <v>269.46559999999999</v>
      </c>
      <c r="C970" s="35">
        <v>0.53136000000000005</v>
      </c>
      <c r="F970" s="52"/>
    </row>
    <row r="971" spans="1:6" ht="12.75" customHeight="1" x14ac:dyDescent="0.25">
      <c r="A971" s="44">
        <v>42927.083333331</v>
      </c>
      <c r="B971" s="24">
        <v>242.61699999999999</v>
      </c>
      <c r="C971" s="35">
        <v>0.39790999999999999</v>
      </c>
      <c r="F971" s="52"/>
    </row>
    <row r="972" spans="1:6" ht="12.75" customHeight="1" x14ac:dyDescent="0.25">
      <c r="A972" s="44">
        <v>42927.124999997664</v>
      </c>
      <c r="B972" s="24">
        <v>288.70400000000001</v>
      </c>
      <c r="C972" s="35">
        <v>0.43725999999999998</v>
      </c>
      <c r="D972" s="36">
        <v>6.61083</v>
      </c>
      <c r="F972" s="52"/>
    </row>
    <row r="973" spans="1:6" ht="12.75" customHeight="1" x14ac:dyDescent="0.25">
      <c r="A973" s="44">
        <v>42927.166666664329</v>
      </c>
      <c r="B973" s="24">
        <v>33.101570000000002</v>
      </c>
      <c r="C973" s="35">
        <v>0.67142999999999997</v>
      </c>
      <c r="F973" s="52"/>
    </row>
    <row r="974" spans="1:6" ht="12.75" customHeight="1" x14ac:dyDescent="0.25">
      <c r="A974" s="44">
        <v>42927.208333330993</v>
      </c>
      <c r="B974" s="24">
        <v>239.5334</v>
      </c>
      <c r="C974" s="35">
        <v>0.48681999999999997</v>
      </c>
      <c r="D974" s="36">
        <v>14.73889</v>
      </c>
      <c r="F974" s="52"/>
    </row>
    <row r="975" spans="1:6" ht="12.75" customHeight="1" x14ac:dyDescent="0.25">
      <c r="A975" s="44">
        <v>42927.249999997657</v>
      </c>
      <c r="B975" s="24">
        <v>287.42869999999999</v>
      </c>
      <c r="C975" s="35">
        <v>0.46314</v>
      </c>
      <c r="D975" s="36">
        <v>6.5843299999999996</v>
      </c>
      <c r="F975" s="52"/>
    </row>
    <row r="976" spans="1:6" ht="12.75" customHeight="1" x14ac:dyDescent="0.25">
      <c r="A976" s="44">
        <v>42927.291666664321</v>
      </c>
      <c r="B976" s="24">
        <v>240.29759999999999</v>
      </c>
      <c r="C976" s="35">
        <v>0.61965000000000003</v>
      </c>
      <c r="F976" s="52"/>
    </row>
    <row r="977" spans="1:6" ht="12.75" customHeight="1" x14ac:dyDescent="0.25">
      <c r="A977" s="44">
        <v>42927.333333330986</v>
      </c>
      <c r="B977" s="24">
        <v>3.3702000000000001</v>
      </c>
      <c r="C977" s="35">
        <v>0.28711999999999999</v>
      </c>
      <c r="D977" s="36">
        <v>11.6256</v>
      </c>
      <c r="F977" s="52"/>
    </row>
    <row r="978" spans="1:6" ht="12.75" customHeight="1" x14ac:dyDescent="0.25">
      <c r="A978" s="44">
        <v>42927.37499999765</v>
      </c>
      <c r="B978" s="24">
        <v>306.98480000000001</v>
      </c>
      <c r="C978" s="35">
        <v>0.63632</v>
      </c>
      <c r="D978" s="36">
        <v>5.0101599999999999</v>
      </c>
      <c r="F978" s="52"/>
    </row>
    <row r="979" spans="1:6" ht="12.75" customHeight="1" x14ac:dyDescent="0.25">
      <c r="A979" s="44">
        <v>42927.416666664314</v>
      </c>
      <c r="B979" s="24">
        <v>153.1942</v>
      </c>
      <c r="C979" s="35">
        <v>0.39079000000000003</v>
      </c>
      <c r="D979" s="36">
        <v>0.66820999999999997</v>
      </c>
      <c r="F979" s="52"/>
    </row>
    <row r="980" spans="1:6" ht="12.75" customHeight="1" x14ac:dyDescent="0.25">
      <c r="A980" s="44">
        <v>42927.458333330978</v>
      </c>
      <c r="B980" s="24">
        <v>315.44970000000001</v>
      </c>
      <c r="C980" s="35">
        <v>0.41322999999999999</v>
      </c>
      <c r="D980" s="36">
        <v>8.9748000000000001</v>
      </c>
      <c r="F980" s="52"/>
    </row>
    <row r="981" spans="1:6" ht="12.75" customHeight="1" x14ac:dyDescent="0.25">
      <c r="A981" s="44">
        <v>42927.499999997643</v>
      </c>
      <c r="B981" s="24">
        <v>256.37560000000002</v>
      </c>
      <c r="C981" s="35">
        <v>2.3499599999999998</v>
      </c>
    </row>
    <row r="982" spans="1:6" ht="12.75" customHeight="1" x14ac:dyDescent="0.25">
      <c r="A982" s="44">
        <v>42927.541666664307</v>
      </c>
      <c r="B982" s="24">
        <v>247.54939999999999</v>
      </c>
      <c r="C982" s="35">
        <v>2.9453800000000001</v>
      </c>
    </row>
    <row r="983" spans="1:6" ht="12.75" customHeight="1" x14ac:dyDescent="0.25">
      <c r="A983" s="44">
        <v>42927.583333330971</v>
      </c>
      <c r="B983" s="24">
        <v>237.4333</v>
      </c>
      <c r="C983" s="35">
        <v>2.8205200000000001</v>
      </c>
      <c r="D983" s="36">
        <v>24.445450000000001</v>
      </c>
    </row>
    <row r="984" spans="1:6" ht="12.75" customHeight="1" x14ac:dyDescent="0.25">
      <c r="A984" s="44">
        <v>42927.624999997635</v>
      </c>
      <c r="B984" s="24">
        <v>219.0384</v>
      </c>
      <c r="C984" s="35">
        <v>1.9932799999999999</v>
      </c>
      <c r="D984" s="36">
        <v>17.101050000000001</v>
      </c>
    </row>
    <row r="985" spans="1:6" ht="12.75" customHeight="1" x14ac:dyDescent="0.25">
      <c r="A985" s="44">
        <v>42927.6666666643</v>
      </c>
      <c r="B985" s="24">
        <v>251.1429</v>
      </c>
      <c r="C985" s="35">
        <v>3.4386700000000001</v>
      </c>
      <c r="D985" s="36">
        <v>5.0794199999999998</v>
      </c>
    </row>
    <row r="986" spans="1:6" ht="12.75" customHeight="1" x14ac:dyDescent="0.25">
      <c r="A986" s="44">
        <v>42927.708333330964</v>
      </c>
      <c r="B986" s="24">
        <v>242.4256</v>
      </c>
      <c r="C986" s="35">
        <v>2.6669499999999999</v>
      </c>
      <c r="D986" s="36">
        <v>12.03837</v>
      </c>
    </row>
    <row r="987" spans="1:6" ht="12.75" customHeight="1" x14ac:dyDescent="0.25">
      <c r="A987" s="44">
        <v>42927.749999997628</v>
      </c>
      <c r="B987" s="24">
        <v>257.81349999999998</v>
      </c>
      <c r="C987" s="35">
        <v>1.2377800000000001</v>
      </c>
      <c r="D987" s="36">
        <v>7.57531</v>
      </c>
    </row>
    <row r="988" spans="1:6" ht="12.75" customHeight="1" x14ac:dyDescent="0.25">
      <c r="A988" s="44">
        <v>42927.791666664292</v>
      </c>
      <c r="B988" s="24">
        <v>295.93849999999998</v>
      </c>
      <c r="C988" s="35">
        <v>0.69665999999999995</v>
      </c>
      <c r="D988" s="36">
        <v>3.7256100000000001</v>
      </c>
    </row>
    <row r="989" spans="1:6" ht="12.75" customHeight="1" x14ac:dyDescent="0.25">
      <c r="A989" s="44">
        <v>42927.833333330957</v>
      </c>
      <c r="B989" s="24">
        <v>338.29500000000002</v>
      </c>
      <c r="C989" s="35">
        <v>0.36542999999999998</v>
      </c>
      <c r="D989" s="36">
        <v>0.72994000000000003</v>
      </c>
    </row>
    <row r="990" spans="1:6" ht="12.75" customHeight="1" x14ac:dyDescent="0.25">
      <c r="A990" s="44">
        <v>42927.874999997621</v>
      </c>
      <c r="B990" s="24">
        <v>256.1583</v>
      </c>
      <c r="C990" s="35">
        <v>0.96879999999999999</v>
      </c>
    </row>
    <row r="991" spans="1:6" ht="12.75" customHeight="1" x14ac:dyDescent="0.25">
      <c r="A991" s="44">
        <v>42927.916666664285</v>
      </c>
      <c r="B991" s="24">
        <v>12.66957</v>
      </c>
      <c r="C991" s="35">
        <v>0.82794000000000001</v>
      </c>
    </row>
    <row r="992" spans="1:6" ht="12.75" customHeight="1" x14ac:dyDescent="0.25">
      <c r="A992" s="44">
        <v>42927.958333330949</v>
      </c>
      <c r="B992" s="24">
        <v>255.25370000000001</v>
      </c>
      <c r="C992" s="35">
        <v>1.9569099999999999</v>
      </c>
      <c r="D992" s="36">
        <v>15.509399999999999</v>
      </c>
    </row>
    <row r="993" spans="1:4" ht="12.75" customHeight="1" x14ac:dyDescent="0.25">
      <c r="A993" s="44">
        <v>42927.999999997613</v>
      </c>
      <c r="B993" s="24">
        <v>69.850200000000001</v>
      </c>
      <c r="C993" s="35">
        <v>0.70853999999999995</v>
      </c>
      <c r="D993" s="36">
        <v>2.1848299999999998</v>
      </c>
    </row>
    <row r="994" spans="1:4" ht="12.75" customHeight="1" x14ac:dyDescent="0.25">
      <c r="A994" s="44">
        <v>42928.041666664278</v>
      </c>
      <c r="B994" s="24">
        <v>86.117710000000002</v>
      </c>
      <c r="C994" s="35">
        <v>0.34612999999999999</v>
      </c>
      <c r="D994" s="36" t="s">
        <v>189</v>
      </c>
    </row>
    <row r="995" spans="1:4" ht="12.75" customHeight="1" x14ac:dyDescent="0.25">
      <c r="A995" s="44">
        <v>42928.083333330942</v>
      </c>
      <c r="B995" s="24">
        <v>209.08080000000001</v>
      </c>
      <c r="C995" s="35">
        <v>0.43730999999999998</v>
      </c>
      <c r="D995" s="36">
        <v>22.536439999999999</v>
      </c>
    </row>
    <row r="996" spans="1:4" ht="12.75" customHeight="1" x14ac:dyDescent="0.25">
      <c r="A996" s="44">
        <v>42928.124999997606</v>
      </c>
      <c r="B996" s="24">
        <v>220.18539999999999</v>
      </c>
      <c r="C996" s="35">
        <v>0.61719000000000002</v>
      </c>
      <c r="D996" s="36">
        <v>15.598940000000001</v>
      </c>
    </row>
    <row r="997" spans="1:4" ht="12.75" customHeight="1" x14ac:dyDescent="0.25">
      <c r="A997" s="44">
        <v>42928.16666666427</v>
      </c>
      <c r="B997" s="24">
        <v>82.086330000000004</v>
      </c>
      <c r="C997" s="35">
        <v>0.34133999999999998</v>
      </c>
    </row>
    <row r="998" spans="1:4" ht="12.75" customHeight="1" x14ac:dyDescent="0.25">
      <c r="A998" s="44">
        <v>42928.208333330935</v>
      </c>
      <c r="B998" s="24">
        <v>325.33850000000001</v>
      </c>
      <c r="C998" s="35">
        <v>0.44092999999999999</v>
      </c>
      <c r="D998" s="36" t="s">
        <v>189</v>
      </c>
    </row>
    <row r="999" spans="1:4" ht="12.75" customHeight="1" x14ac:dyDescent="0.25">
      <c r="A999" s="44">
        <v>42928.249999997599</v>
      </c>
      <c r="B999" s="24">
        <v>104.0979</v>
      </c>
      <c r="C999" s="35">
        <v>0.38701999999999998</v>
      </c>
      <c r="D999" s="36" t="s">
        <v>189</v>
      </c>
    </row>
    <row r="1000" spans="1:4" ht="12.75" customHeight="1" x14ac:dyDescent="0.25">
      <c r="A1000" s="44">
        <v>42928.291666664263</v>
      </c>
      <c r="B1000" s="24">
        <v>256.01839999999999</v>
      </c>
      <c r="C1000" s="35">
        <v>2.0782099999999999</v>
      </c>
      <c r="D1000" s="36" t="s">
        <v>189</v>
      </c>
    </row>
    <row r="1001" spans="1:4" ht="12.75" customHeight="1" x14ac:dyDescent="0.25">
      <c r="A1001" s="44">
        <v>42928.333333330927</v>
      </c>
      <c r="B1001" s="24">
        <v>247.83090000000001</v>
      </c>
      <c r="C1001" s="35">
        <v>2.17896</v>
      </c>
      <c r="D1001" s="36" t="s">
        <v>189</v>
      </c>
    </row>
    <row r="1002" spans="1:4" ht="12.75" customHeight="1" x14ac:dyDescent="0.25">
      <c r="A1002" s="44">
        <v>42928.374999997592</v>
      </c>
      <c r="B1002" s="24">
        <v>282.58879999999999</v>
      </c>
      <c r="C1002" s="35">
        <v>1.83971</v>
      </c>
      <c r="D1002" s="36">
        <v>11.71339</v>
      </c>
    </row>
    <row r="1003" spans="1:4" ht="12.75" customHeight="1" x14ac:dyDescent="0.25">
      <c r="A1003" s="44">
        <v>42928.416666664256</v>
      </c>
      <c r="B1003" s="24">
        <v>313.21069999999997</v>
      </c>
      <c r="C1003" s="35">
        <v>1.1603000000000001</v>
      </c>
      <c r="D1003" s="36">
        <v>33.002220000000001</v>
      </c>
    </row>
    <row r="1004" spans="1:4" ht="12.75" customHeight="1" x14ac:dyDescent="0.25">
      <c r="A1004" s="44">
        <v>42928.45833333092</v>
      </c>
      <c r="B1004" s="24">
        <v>230.053</v>
      </c>
      <c r="C1004" s="35">
        <v>3.1091099999999998</v>
      </c>
      <c r="D1004" s="36">
        <v>30.265889999999999</v>
      </c>
    </row>
    <row r="1005" spans="1:4" ht="12.75" customHeight="1" x14ac:dyDescent="0.25">
      <c r="A1005" s="44">
        <v>42928.499999997584</v>
      </c>
      <c r="B1005" s="24">
        <v>255.47130000000001</v>
      </c>
      <c r="C1005" s="35">
        <v>4.2515999999999998</v>
      </c>
      <c r="D1005" s="36">
        <v>37.876220000000004</v>
      </c>
    </row>
    <row r="1006" spans="1:4" ht="12.75" customHeight="1" x14ac:dyDescent="0.25">
      <c r="A1006" s="44">
        <v>42928.541666664249</v>
      </c>
      <c r="B1006" s="24">
        <v>254.0736</v>
      </c>
      <c r="C1006" s="35">
        <v>4.03444</v>
      </c>
      <c r="D1006" s="36">
        <v>17.408000000000001</v>
      </c>
    </row>
    <row r="1007" spans="1:4" ht="12.75" customHeight="1" x14ac:dyDescent="0.25">
      <c r="A1007" s="44">
        <v>42928.583333330913</v>
      </c>
      <c r="B1007" s="24">
        <v>240.0581</v>
      </c>
      <c r="C1007" s="35">
        <v>4.1612600000000004</v>
      </c>
    </row>
    <row r="1008" spans="1:4" ht="12.75" customHeight="1" x14ac:dyDescent="0.25">
      <c r="A1008" s="44">
        <v>42928.624999997577</v>
      </c>
      <c r="B1008" s="24">
        <v>257.17619999999999</v>
      </c>
      <c r="C1008" s="35">
        <v>3.2112599999999998</v>
      </c>
      <c r="D1008" s="36">
        <v>13.40311</v>
      </c>
    </row>
    <row r="1009" spans="1:4" ht="12.75" customHeight="1" x14ac:dyDescent="0.25">
      <c r="A1009" s="44">
        <v>42928.666666664241</v>
      </c>
      <c r="B1009" s="24">
        <v>271.58350000000002</v>
      </c>
      <c r="C1009" s="35">
        <v>2.0935999999999999</v>
      </c>
    </row>
    <row r="1010" spans="1:4" ht="12.75" customHeight="1" x14ac:dyDescent="0.25">
      <c r="A1010" s="44">
        <v>42928.708333330906</v>
      </c>
      <c r="B1010" s="24">
        <v>214.35650000000001</v>
      </c>
      <c r="C1010" s="35">
        <v>2.7033200000000002</v>
      </c>
      <c r="D1010" s="36">
        <v>21.87923</v>
      </c>
    </row>
    <row r="1011" spans="1:4" ht="12.75" customHeight="1" x14ac:dyDescent="0.25">
      <c r="A1011" s="44">
        <v>42928.74999999757</v>
      </c>
      <c r="B1011" s="24">
        <v>310.1404</v>
      </c>
      <c r="C1011" s="35">
        <v>0.79257999999999995</v>
      </c>
      <c r="D1011" s="36">
        <v>16.35913</v>
      </c>
    </row>
    <row r="1012" spans="1:4" ht="12.75" customHeight="1" x14ac:dyDescent="0.25">
      <c r="A1012" s="44">
        <v>42928.791666664234</v>
      </c>
      <c r="B1012" s="24">
        <v>319.50689999999997</v>
      </c>
      <c r="C1012" s="35">
        <v>0.59577000000000002</v>
      </c>
      <c r="D1012" s="36">
        <v>0.93478000000000006</v>
      </c>
    </row>
    <row r="1013" spans="1:4" ht="12.75" customHeight="1" x14ac:dyDescent="0.25">
      <c r="A1013" s="44">
        <v>42928.833333330898</v>
      </c>
      <c r="B1013" s="24">
        <v>95.57705</v>
      </c>
      <c r="C1013" s="35">
        <v>0.50117</v>
      </c>
    </row>
    <row r="1014" spans="1:4" ht="12.75" customHeight="1" x14ac:dyDescent="0.25">
      <c r="A1014" s="44">
        <v>42928.874999997563</v>
      </c>
      <c r="B1014" s="24">
        <v>336.62689999999998</v>
      </c>
      <c r="C1014" s="35">
        <v>0.56169000000000002</v>
      </c>
      <c r="D1014" s="36" t="s">
        <v>189</v>
      </c>
    </row>
    <row r="1015" spans="1:4" ht="12.75" customHeight="1" x14ac:dyDescent="0.25">
      <c r="A1015" s="44">
        <v>42928.916666664227</v>
      </c>
      <c r="B1015" s="24">
        <v>335.80689999999998</v>
      </c>
      <c r="C1015" s="35">
        <v>0.59133000000000002</v>
      </c>
      <c r="D1015" s="36" t="s">
        <v>189</v>
      </c>
    </row>
    <row r="1016" spans="1:4" ht="12.75" customHeight="1" x14ac:dyDescent="0.25">
      <c r="A1016" s="44">
        <v>42928.958333330891</v>
      </c>
      <c r="B1016" s="24">
        <v>262.72730000000001</v>
      </c>
      <c r="C1016" s="35">
        <v>0.61155000000000004</v>
      </c>
    </row>
    <row r="1017" spans="1:4" ht="12.75" customHeight="1" x14ac:dyDescent="0.25">
      <c r="A1017" s="44">
        <v>42928.999999997555</v>
      </c>
      <c r="B1017" s="24">
        <v>229.5326</v>
      </c>
      <c r="C1017" s="35">
        <v>1.6108499999999999</v>
      </c>
    </row>
    <row r="1018" spans="1:4" ht="12.75" customHeight="1" x14ac:dyDescent="0.25">
      <c r="A1018" s="44">
        <v>42929.04166666422</v>
      </c>
      <c r="B1018" s="24">
        <v>311.48439999999999</v>
      </c>
      <c r="C1018" s="35">
        <v>0.67979999999999996</v>
      </c>
      <c r="D1018" s="36">
        <v>16.793600000000001</v>
      </c>
    </row>
    <row r="1019" spans="1:4" ht="12.75" customHeight="1" x14ac:dyDescent="0.25">
      <c r="A1019" s="44">
        <v>42929.083333330884</v>
      </c>
      <c r="B1019" s="24">
        <v>46.630600000000001</v>
      </c>
      <c r="C1019" s="35">
        <v>0.47198000000000001</v>
      </c>
    </row>
    <row r="1020" spans="1:4" ht="12.75" customHeight="1" x14ac:dyDescent="0.25">
      <c r="A1020" s="44">
        <v>42929.124999997548</v>
      </c>
      <c r="B1020" s="24">
        <v>47.478250000000003</v>
      </c>
      <c r="C1020" s="35">
        <v>0.37569999999999998</v>
      </c>
      <c r="D1020" s="36" t="s">
        <v>189</v>
      </c>
    </row>
    <row r="1021" spans="1:4" ht="12.75" customHeight="1" x14ac:dyDescent="0.25">
      <c r="A1021" s="44">
        <v>42929.166666664212</v>
      </c>
      <c r="B1021" s="24">
        <v>232.3759</v>
      </c>
      <c r="C1021" s="35">
        <v>0.69577</v>
      </c>
      <c r="D1021" s="36">
        <v>8.8886099999999999</v>
      </c>
    </row>
    <row r="1022" spans="1:4" ht="12.75" customHeight="1" x14ac:dyDescent="0.25">
      <c r="A1022" s="44">
        <v>42929.208333330876</v>
      </c>
      <c r="B1022" s="24">
        <v>131.9239</v>
      </c>
      <c r="C1022" s="35">
        <v>0.36991000000000002</v>
      </c>
    </row>
    <row r="1023" spans="1:4" ht="12.75" customHeight="1" x14ac:dyDescent="0.25">
      <c r="A1023" s="44">
        <v>42929.249999997541</v>
      </c>
      <c r="B1023" s="24">
        <v>100.74590000000001</v>
      </c>
      <c r="C1023" s="35">
        <v>0.35649999999999998</v>
      </c>
      <c r="D1023" s="36">
        <v>14.441890000000001</v>
      </c>
    </row>
    <row r="1024" spans="1:4" ht="12.75" customHeight="1" x14ac:dyDescent="0.25">
      <c r="A1024" s="44">
        <v>42929.291666664205</v>
      </c>
      <c r="B1024" s="24">
        <v>135.47020000000001</v>
      </c>
      <c r="C1024" s="35">
        <v>0.18343000000000001</v>
      </c>
    </row>
    <row r="1025" spans="1:4" ht="12.75" customHeight="1" x14ac:dyDescent="0.25">
      <c r="A1025" s="44">
        <v>42929.333333330869</v>
      </c>
      <c r="B1025" s="24">
        <v>91.340720000000005</v>
      </c>
      <c r="C1025" s="35">
        <v>0.41137000000000001</v>
      </c>
    </row>
    <row r="1026" spans="1:4" ht="12.75" customHeight="1" x14ac:dyDescent="0.25">
      <c r="A1026" s="44">
        <v>42929.374999997533</v>
      </c>
      <c r="B1026" s="24">
        <v>75.702259999999995</v>
      </c>
      <c r="C1026" s="35">
        <v>0.75636000000000003</v>
      </c>
    </row>
    <row r="1027" spans="1:4" ht="12.75" customHeight="1" x14ac:dyDescent="0.25">
      <c r="A1027" s="44">
        <v>42929.416666664198</v>
      </c>
      <c r="B1027" s="24">
        <v>264.27300000000002</v>
      </c>
      <c r="C1027" s="35">
        <v>1.3273200000000001</v>
      </c>
    </row>
    <row r="1028" spans="1:4" ht="12.75" customHeight="1" x14ac:dyDescent="0.25">
      <c r="A1028" s="44">
        <v>42929.458333330862</v>
      </c>
      <c r="B1028" s="24">
        <v>241.60509999999999</v>
      </c>
      <c r="C1028" s="35">
        <v>2.8399100000000002</v>
      </c>
      <c r="D1028" s="36">
        <v>17.065470000000001</v>
      </c>
    </row>
    <row r="1029" spans="1:4" ht="12.75" customHeight="1" x14ac:dyDescent="0.25">
      <c r="A1029" s="44">
        <v>42929.499999997526</v>
      </c>
      <c r="B1029" s="24">
        <v>208.0455</v>
      </c>
      <c r="C1029" s="35">
        <v>3.3723100000000001</v>
      </c>
    </row>
    <row r="1030" spans="1:4" ht="12.75" customHeight="1" x14ac:dyDescent="0.25">
      <c r="A1030" s="44">
        <v>42929.54166666419</v>
      </c>
      <c r="B1030" s="24">
        <v>223.19110000000001</v>
      </c>
      <c r="C1030" s="35">
        <v>3.1845699999999999</v>
      </c>
    </row>
    <row r="1031" spans="1:4" ht="12.75" customHeight="1" x14ac:dyDescent="0.25">
      <c r="A1031" s="44">
        <v>42929.583333330855</v>
      </c>
      <c r="B1031" s="24">
        <v>202.38030000000001</v>
      </c>
      <c r="C1031" s="35">
        <v>2.65801</v>
      </c>
    </row>
    <row r="1032" spans="1:4" ht="12.75" customHeight="1" x14ac:dyDescent="0.25">
      <c r="A1032" s="44">
        <v>42929.624999997519</v>
      </c>
      <c r="B1032" s="24">
        <v>263.4837</v>
      </c>
      <c r="C1032" s="35">
        <v>2.6484200000000002</v>
      </c>
    </row>
    <row r="1033" spans="1:4" ht="12.75" customHeight="1" x14ac:dyDescent="0.25">
      <c r="A1033" s="44">
        <v>42929.666666664183</v>
      </c>
      <c r="B1033" s="24">
        <v>264.45440000000002</v>
      </c>
      <c r="C1033" s="35">
        <v>1.85432</v>
      </c>
    </row>
    <row r="1034" spans="1:4" ht="12.75" customHeight="1" x14ac:dyDescent="0.25">
      <c r="A1034" s="44">
        <v>42929.708333330847</v>
      </c>
      <c r="B1034" s="24">
        <v>248.46</v>
      </c>
      <c r="C1034" s="35">
        <v>2.2584300000000002</v>
      </c>
    </row>
    <row r="1035" spans="1:4" ht="12.75" customHeight="1" x14ac:dyDescent="0.25">
      <c r="A1035" s="44">
        <v>42929.749999997512</v>
      </c>
      <c r="B1035" s="24">
        <v>250.0558</v>
      </c>
      <c r="C1035" s="35">
        <v>2.6380300000000001</v>
      </c>
    </row>
    <row r="1036" spans="1:4" ht="12.75" customHeight="1" x14ac:dyDescent="0.25">
      <c r="A1036" s="44">
        <v>42929.791666664176</v>
      </c>
      <c r="B1036" s="24">
        <v>259.18979999999999</v>
      </c>
      <c r="C1036" s="35">
        <v>2.6830599999999998</v>
      </c>
    </row>
    <row r="1037" spans="1:4" ht="12.75" customHeight="1" x14ac:dyDescent="0.25">
      <c r="A1037" s="44">
        <v>42929.83333333084</v>
      </c>
      <c r="B1037" s="24">
        <v>252.6507</v>
      </c>
      <c r="C1037" s="35">
        <v>3.1905000000000001</v>
      </c>
      <c r="D1037" s="36">
        <v>2.5559999999999999E-2</v>
      </c>
    </row>
    <row r="1038" spans="1:4" ht="12.75" customHeight="1" x14ac:dyDescent="0.25">
      <c r="A1038" s="44">
        <v>42929.874999997504</v>
      </c>
      <c r="B1038" s="24">
        <v>241.1636</v>
      </c>
      <c r="C1038" s="35">
        <v>2.64805</v>
      </c>
    </row>
    <row r="1039" spans="1:4" ht="12.75" customHeight="1" x14ac:dyDescent="0.25">
      <c r="A1039" s="44">
        <v>42929.916666664169</v>
      </c>
      <c r="B1039" s="24">
        <v>249.2978</v>
      </c>
      <c r="C1039" s="35">
        <v>1.9843599999999999</v>
      </c>
      <c r="D1039" s="36" t="s">
        <v>189</v>
      </c>
    </row>
    <row r="1040" spans="1:4" ht="12.75" customHeight="1" x14ac:dyDescent="0.25">
      <c r="A1040" s="44">
        <v>42929.958333330833</v>
      </c>
      <c r="B1040" s="24">
        <v>260.41239999999999</v>
      </c>
      <c r="C1040" s="35">
        <v>2.7675000000000001</v>
      </c>
      <c r="D1040" s="36" t="s">
        <v>189</v>
      </c>
    </row>
    <row r="1041" spans="1:4" ht="12.75" customHeight="1" x14ac:dyDescent="0.25">
      <c r="A1041" s="44">
        <v>42929.999999997497</v>
      </c>
      <c r="B1041" s="24">
        <v>238.0538</v>
      </c>
      <c r="C1041" s="35">
        <v>2.7866200000000001</v>
      </c>
      <c r="D1041" s="36">
        <v>4.2592800000000004</v>
      </c>
    </row>
    <row r="1042" spans="1:4" ht="12.75" customHeight="1" x14ac:dyDescent="0.25">
      <c r="A1042" s="44">
        <v>42930.041666664161</v>
      </c>
      <c r="B1042" s="24">
        <v>224.51490000000001</v>
      </c>
      <c r="C1042" s="35">
        <v>3.4705599999999999</v>
      </c>
      <c r="D1042" s="36" t="s">
        <v>189</v>
      </c>
    </row>
    <row r="1043" spans="1:4" ht="12.75" customHeight="1" x14ac:dyDescent="0.25">
      <c r="A1043" s="44">
        <v>42930.083333330826</v>
      </c>
      <c r="B1043" s="24">
        <v>227.28219999999999</v>
      </c>
      <c r="C1043" s="35">
        <v>3.6203400000000001</v>
      </c>
      <c r="D1043" s="36" t="s">
        <v>189</v>
      </c>
    </row>
    <row r="1044" spans="1:4" ht="12.75" customHeight="1" x14ac:dyDescent="0.25">
      <c r="A1044" s="44">
        <v>42930.12499999749</v>
      </c>
      <c r="B1044" s="24">
        <v>230.56630000000001</v>
      </c>
      <c r="C1044" s="35">
        <v>1.92171</v>
      </c>
      <c r="D1044" s="36">
        <v>4.4306099999999997</v>
      </c>
    </row>
    <row r="1045" spans="1:4" ht="12.75" customHeight="1" x14ac:dyDescent="0.25">
      <c r="A1045" s="44">
        <v>42930.166666664154</v>
      </c>
      <c r="B1045" s="24">
        <v>226.58029999999999</v>
      </c>
      <c r="C1045" s="35">
        <v>2.12046</v>
      </c>
      <c r="D1045" s="36">
        <v>10.816610000000001</v>
      </c>
    </row>
    <row r="1046" spans="1:4" ht="12.75" customHeight="1" x14ac:dyDescent="0.25">
      <c r="A1046" s="44">
        <v>42930.208333330818</v>
      </c>
      <c r="B1046" s="24">
        <v>243.81559999999999</v>
      </c>
      <c r="C1046" s="35">
        <v>2.8828900000000002</v>
      </c>
      <c r="D1046" s="36">
        <v>0.52822000000000002</v>
      </c>
    </row>
    <row r="1047" spans="1:4" ht="12.75" customHeight="1" x14ac:dyDescent="0.25">
      <c r="A1047" s="44">
        <v>42930.249999997483</v>
      </c>
      <c r="B1047" s="24">
        <v>261.21100000000001</v>
      </c>
      <c r="C1047" s="35">
        <v>2.5757400000000001</v>
      </c>
      <c r="D1047" s="36">
        <v>8.5497200000000007</v>
      </c>
    </row>
    <row r="1048" spans="1:4" ht="12.75" customHeight="1" x14ac:dyDescent="0.25">
      <c r="A1048" s="44">
        <v>42930.291666664147</v>
      </c>
      <c r="B1048" s="24">
        <v>258.65679999999998</v>
      </c>
      <c r="C1048" s="35">
        <v>1.9834799999999999</v>
      </c>
      <c r="D1048" s="36">
        <v>1.4181299999999999</v>
      </c>
    </row>
    <row r="1049" spans="1:4" ht="12.75" customHeight="1" x14ac:dyDescent="0.25">
      <c r="A1049" s="44">
        <v>42930.333333330811</v>
      </c>
      <c r="B1049" s="24">
        <v>259.85489999999999</v>
      </c>
      <c r="C1049" s="35">
        <v>2.2926600000000001</v>
      </c>
      <c r="D1049" s="36">
        <v>2.03295</v>
      </c>
    </row>
    <row r="1050" spans="1:4" ht="12.75" customHeight="1" x14ac:dyDescent="0.25">
      <c r="A1050" s="44">
        <v>42930.374999997475</v>
      </c>
      <c r="B1050" s="24">
        <v>222.7088</v>
      </c>
      <c r="C1050" s="35">
        <v>2.37215</v>
      </c>
    </row>
    <row r="1051" spans="1:4" ht="12.75" customHeight="1" x14ac:dyDescent="0.25">
      <c r="A1051" s="44">
        <v>42930.416666664139</v>
      </c>
      <c r="B1051" s="24">
        <v>233.45320000000001</v>
      </c>
      <c r="C1051" s="35">
        <v>3.7307800000000002</v>
      </c>
    </row>
    <row r="1052" spans="1:4" ht="12.75" customHeight="1" x14ac:dyDescent="0.25">
      <c r="A1052" s="44">
        <v>42930.458333330804</v>
      </c>
      <c r="B1052" s="24">
        <v>241.93289999999999</v>
      </c>
      <c r="C1052" s="35">
        <v>3.44638</v>
      </c>
      <c r="D1052" s="36">
        <v>29.172999999999998</v>
      </c>
    </row>
    <row r="1053" spans="1:4" ht="12.75" customHeight="1" x14ac:dyDescent="0.25">
      <c r="A1053" s="44">
        <v>42930.499999997468</v>
      </c>
      <c r="B1053" s="24">
        <v>215.5694</v>
      </c>
      <c r="C1053" s="35">
        <v>4.83474</v>
      </c>
      <c r="D1053" s="36">
        <v>29.604669999999999</v>
      </c>
    </row>
    <row r="1054" spans="1:4" ht="12.75" customHeight="1" x14ac:dyDescent="0.25">
      <c r="A1054" s="44">
        <v>42930.541666664132</v>
      </c>
      <c r="B1054" s="24">
        <v>203.83850000000001</v>
      </c>
      <c r="C1054" s="35">
        <v>4.8838299999999997</v>
      </c>
      <c r="D1054" s="36">
        <v>28.121220000000001</v>
      </c>
    </row>
    <row r="1055" spans="1:4" ht="12.75" customHeight="1" x14ac:dyDescent="0.25">
      <c r="A1055" s="44">
        <v>42930.583333330796</v>
      </c>
      <c r="B1055" s="24">
        <v>202.6362</v>
      </c>
      <c r="C1055" s="35">
        <v>5.3704900000000002</v>
      </c>
      <c r="D1055" s="36">
        <v>24.92689</v>
      </c>
    </row>
    <row r="1056" spans="1:4" ht="12.75" customHeight="1" x14ac:dyDescent="0.25">
      <c r="A1056" s="44">
        <v>42930.624999997461</v>
      </c>
      <c r="B1056" s="24">
        <v>206.5523</v>
      </c>
      <c r="C1056" s="35">
        <v>6.0128700000000004</v>
      </c>
      <c r="D1056" s="36">
        <v>24.599219999999999</v>
      </c>
    </row>
    <row r="1057" spans="1:4" ht="12.75" customHeight="1" x14ac:dyDescent="0.25">
      <c r="A1057" s="44">
        <v>42930.666666664125</v>
      </c>
      <c r="B1057" s="24">
        <v>204.6044</v>
      </c>
      <c r="C1057" s="35">
        <v>6.16289</v>
      </c>
      <c r="D1057" s="36">
        <v>21.616</v>
      </c>
    </row>
    <row r="1058" spans="1:4" ht="12.75" customHeight="1" x14ac:dyDescent="0.25">
      <c r="A1058" s="44">
        <v>42930.708333330789</v>
      </c>
      <c r="B1058" s="24">
        <v>213.22649999999999</v>
      </c>
      <c r="C1058" s="35">
        <v>4.9828900000000003</v>
      </c>
      <c r="D1058" s="36">
        <v>29.72383</v>
      </c>
    </row>
    <row r="1059" spans="1:4" ht="12.75" customHeight="1" x14ac:dyDescent="0.25">
      <c r="A1059" s="44">
        <v>42930.749999997453</v>
      </c>
      <c r="B1059" s="24">
        <v>214.62450000000001</v>
      </c>
      <c r="C1059" s="35">
        <v>4.6997</v>
      </c>
    </row>
    <row r="1060" spans="1:4" ht="12.75" customHeight="1" x14ac:dyDescent="0.25">
      <c r="A1060" s="44">
        <v>42930.791666664118</v>
      </c>
      <c r="B1060" s="24">
        <v>214.69630000000001</v>
      </c>
      <c r="C1060" s="35">
        <v>4.2173100000000003</v>
      </c>
    </row>
    <row r="1061" spans="1:4" ht="12.75" customHeight="1" x14ac:dyDescent="0.25">
      <c r="A1061" s="44">
        <v>42930.833333330782</v>
      </c>
      <c r="B1061" s="24">
        <v>212.72020000000001</v>
      </c>
      <c r="C1061" s="35">
        <v>3.8839800000000002</v>
      </c>
    </row>
    <row r="1062" spans="1:4" ht="12.75" customHeight="1" x14ac:dyDescent="0.25">
      <c r="A1062" s="44">
        <v>42930.874999997446</v>
      </c>
      <c r="B1062" s="24">
        <v>212.12029999999999</v>
      </c>
      <c r="C1062" s="35">
        <v>4.4848100000000004</v>
      </c>
    </row>
    <row r="1063" spans="1:4" ht="12.75" customHeight="1" x14ac:dyDescent="0.25">
      <c r="A1063" s="44">
        <v>42930.91666666411</v>
      </c>
      <c r="B1063" s="24">
        <v>217.0575</v>
      </c>
      <c r="C1063" s="35">
        <v>4.3715000000000002</v>
      </c>
      <c r="D1063" s="36">
        <v>10.90147</v>
      </c>
    </row>
    <row r="1064" spans="1:4" ht="12.75" customHeight="1" x14ac:dyDescent="0.25">
      <c r="A1064" s="44">
        <v>42930.958333330775</v>
      </c>
      <c r="B1064" s="24">
        <v>204.80600000000001</v>
      </c>
      <c r="C1064" s="35">
        <v>3.5217000000000001</v>
      </c>
      <c r="D1064" s="36">
        <v>12.44506</v>
      </c>
    </row>
    <row r="1065" spans="1:4" ht="12.75" customHeight="1" x14ac:dyDescent="0.25">
      <c r="A1065" s="44">
        <v>42930.999999997439</v>
      </c>
      <c r="B1065" s="24">
        <v>205.96549999999999</v>
      </c>
      <c r="C1065" s="35">
        <v>3.8414299999999999</v>
      </c>
      <c r="D1065" s="36">
        <v>17.30517</v>
      </c>
    </row>
    <row r="1066" spans="1:4" ht="12.75" customHeight="1" x14ac:dyDescent="0.25">
      <c r="A1066" s="44">
        <v>42931.041666664103</v>
      </c>
      <c r="B1066" s="24">
        <v>209.09700000000001</v>
      </c>
      <c r="C1066" s="35">
        <v>2.8926400000000001</v>
      </c>
      <c r="D1066" s="36">
        <v>9.32653</v>
      </c>
    </row>
    <row r="1067" spans="1:4" ht="12.75" customHeight="1" x14ac:dyDescent="0.25">
      <c r="A1067" s="44">
        <v>42931.083333330767</v>
      </c>
      <c r="B1067" s="24">
        <v>206.76669999999999</v>
      </c>
      <c r="C1067" s="35">
        <v>3.64655</v>
      </c>
      <c r="D1067" s="36">
        <v>10.889720000000001</v>
      </c>
    </row>
    <row r="1068" spans="1:4" ht="12.75" customHeight="1" x14ac:dyDescent="0.25">
      <c r="A1068" s="44">
        <v>42931.124999997432</v>
      </c>
      <c r="B1068" s="24">
        <v>204.31569999999999</v>
      </c>
      <c r="C1068" s="35">
        <v>3.7605499999999998</v>
      </c>
      <c r="D1068" s="36">
        <v>19.090109999999999</v>
      </c>
    </row>
    <row r="1069" spans="1:4" ht="12.75" customHeight="1" x14ac:dyDescent="0.25">
      <c r="A1069" s="44">
        <v>42931.166666664096</v>
      </c>
      <c r="B1069" s="24">
        <v>212.58330000000001</v>
      </c>
      <c r="C1069" s="35">
        <v>3.7177699999999998</v>
      </c>
      <c r="D1069" s="36">
        <v>8.9876699999999996</v>
      </c>
    </row>
    <row r="1070" spans="1:4" ht="12.75" customHeight="1" x14ac:dyDescent="0.25">
      <c r="A1070" s="44">
        <v>42931.20833333076</v>
      </c>
      <c r="B1070" s="24">
        <v>232.923</v>
      </c>
      <c r="C1070" s="35">
        <v>2.36843</v>
      </c>
      <c r="D1070" s="36">
        <v>2.4416099999999998</v>
      </c>
    </row>
    <row r="1071" spans="1:4" ht="12.75" customHeight="1" x14ac:dyDescent="0.25">
      <c r="A1071" s="44">
        <v>42931.249999997424</v>
      </c>
      <c r="B1071" s="24">
        <v>223.2508</v>
      </c>
      <c r="C1071" s="35">
        <v>1.8924300000000001</v>
      </c>
      <c r="D1071" s="36">
        <v>8.9000599999999999</v>
      </c>
    </row>
    <row r="1072" spans="1:4" ht="12.75" customHeight="1" x14ac:dyDescent="0.25">
      <c r="A1072" s="44">
        <v>42931.291666664089</v>
      </c>
      <c r="B1072" s="24">
        <v>208.32810000000001</v>
      </c>
      <c r="C1072" s="35">
        <v>3.32368</v>
      </c>
      <c r="D1072" s="36">
        <v>2.96434</v>
      </c>
    </row>
    <row r="1073" spans="1:4" ht="12.75" customHeight="1" x14ac:dyDescent="0.25">
      <c r="A1073" s="44">
        <v>42931.333333330753</v>
      </c>
      <c r="B1073" s="24">
        <v>209.4289</v>
      </c>
      <c r="C1073" s="35">
        <v>2.7097799999999999</v>
      </c>
    </row>
    <row r="1074" spans="1:4" ht="12.75" customHeight="1" x14ac:dyDescent="0.25">
      <c r="A1074" s="44">
        <v>42931.374999997417</v>
      </c>
      <c r="B1074" s="24">
        <v>223.2945</v>
      </c>
      <c r="C1074" s="35">
        <v>2.2004600000000001</v>
      </c>
    </row>
    <row r="1075" spans="1:4" ht="12.75" customHeight="1" x14ac:dyDescent="0.25">
      <c r="A1075" s="44">
        <v>42931.416666664081</v>
      </c>
      <c r="B1075" s="24">
        <v>202.15119999999999</v>
      </c>
      <c r="C1075" s="35">
        <v>2.4637899999999999</v>
      </c>
    </row>
    <row r="1076" spans="1:4" ht="12.75" customHeight="1" x14ac:dyDescent="0.25">
      <c r="A1076" s="44">
        <v>42931.458333330746</v>
      </c>
      <c r="B1076" s="24">
        <v>207.04259999999999</v>
      </c>
      <c r="C1076" s="35">
        <v>3.6491400000000001</v>
      </c>
    </row>
    <row r="1077" spans="1:4" ht="12.75" customHeight="1" x14ac:dyDescent="0.25">
      <c r="A1077" s="44">
        <v>42931.49999999741</v>
      </c>
      <c r="B1077" s="24">
        <v>199.74180000000001</v>
      </c>
      <c r="C1077" s="35">
        <v>3.56691</v>
      </c>
    </row>
    <row r="1078" spans="1:4" ht="12.75" customHeight="1" x14ac:dyDescent="0.25">
      <c r="A1078" s="44">
        <v>42931.541666664074</v>
      </c>
      <c r="B1078" s="24">
        <v>195.245</v>
      </c>
      <c r="C1078" s="35">
        <v>2.3183199999999999</v>
      </c>
    </row>
    <row r="1079" spans="1:4" ht="12.75" customHeight="1" x14ac:dyDescent="0.25">
      <c r="A1079" s="44">
        <v>42931.583333330738</v>
      </c>
      <c r="B1079" s="24">
        <v>221.91319999999999</v>
      </c>
      <c r="C1079" s="35">
        <v>3.81027</v>
      </c>
      <c r="D1079" s="36">
        <v>39.624200000000002</v>
      </c>
    </row>
    <row r="1080" spans="1:4" ht="12.75" customHeight="1" x14ac:dyDescent="0.25">
      <c r="A1080" s="44">
        <v>42931.624999997402</v>
      </c>
      <c r="B1080" s="24">
        <v>231.59219999999999</v>
      </c>
      <c r="C1080" s="35">
        <v>4.1353400000000002</v>
      </c>
      <c r="D1080" s="36">
        <v>2.89933</v>
      </c>
    </row>
    <row r="1081" spans="1:4" ht="12.75" customHeight="1" x14ac:dyDescent="0.25">
      <c r="A1081" s="44">
        <v>42931.666666664067</v>
      </c>
      <c r="B1081" s="24">
        <v>236.23599999999999</v>
      </c>
      <c r="C1081" s="35">
        <v>4.3454600000000001</v>
      </c>
    </row>
    <row r="1082" spans="1:4" ht="12.75" customHeight="1" x14ac:dyDescent="0.25">
      <c r="A1082" s="44">
        <v>42931.708333330731</v>
      </c>
      <c r="B1082" s="24">
        <v>236.2851</v>
      </c>
      <c r="C1082" s="35">
        <v>2.2010999999999998</v>
      </c>
    </row>
    <row r="1083" spans="1:4" ht="12.75" customHeight="1" x14ac:dyDescent="0.25">
      <c r="A1083" s="44">
        <v>42931.749999997395</v>
      </c>
      <c r="B1083" s="24">
        <v>263.01569999999998</v>
      </c>
      <c r="C1083" s="35">
        <v>1.1253599999999999</v>
      </c>
    </row>
    <row r="1084" spans="1:4" ht="12.75" customHeight="1" x14ac:dyDescent="0.25">
      <c r="A1084" s="44">
        <v>42931.791666664059</v>
      </c>
      <c r="B1084" s="24">
        <v>299.24709999999999</v>
      </c>
      <c r="C1084" s="35">
        <v>0.86617999999999995</v>
      </c>
      <c r="D1084" s="36">
        <v>39.350940000000001</v>
      </c>
    </row>
    <row r="1085" spans="1:4" ht="12.75" customHeight="1" x14ac:dyDescent="0.25">
      <c r="A1085" s="44">
        <v>42931.833333330724</v>
      </c>
      <c r="B1085" s="24">
        <v>330.75479999999999</v>
      </c>
      <c r="C1085" s="35">
        <v>0.63327</v>
      </c>
    </row>
    <row r="1086" spans="1:4" ht="12.75" customHeight="1" x14ac:dyDescent="0.25">
      <c r="A1086" s="44">
        <v>42931.874999997388</v>
      </c>
      <c r="B1086" s="24">
        <v>328.97980000000001</v>
      </c>
      <c r="C1086" s="35">
        <v>0.63932999999999995</v>
      </c>
    </row>
    <row r="1087" spans="1:4" ht="12.75" customHeight="1" x14ac:dyDescent="0.25">
      <c r="A1087" s="44">
        <v>42931.916666664052</v>
      </c>
      <c r="B1087" s="24">
        <v>9.3426799999999997</v>
      </c>
      <c r="C1087" s="35">
        <v>0.48257</v>
      </c>
    </row>
    <row r="1088" spans="1:4" ht="12.75" customHeight="1" x14ac:dyDescent="0.25">
      <c r="A1088" s="44">
        <v>42931.958333330716</v>
      </c>
      <c r="B1088" s="24">
        <v>69.77364</v>
      </c>
      <c r="C1088" s="35">
        <v>0.31311</v>
      </c>
    </row>
    <row r="1089" spans="1:4" ht="12.75" customHeight="1" x14ac:dyDescent="0.25">
      <c r="A1089" s="44">
        <v>42931.999999997381</v>
      </c>
      <c r="B1089" s="24">
        <v>106.05549999999999</v>
      </c>
      <c r="C1089" s="35">
        <v>0.32167000000000001</v>
      </c>
    </row>
    <row r="1090" spans="1:4" ht="12.75" customHeight="1" x14ac:dyDescent="0.25">
      <c r="A1090" s="44">
        <v>42932.041666664045</v>
      </c>
      <c r="B1090" s="24">
        <v>57.775640000000003</v>
      </c>
      <c r="C1090" s="35">
        <v>0.41282999999999997</v>
      </c>
    </row>
    <row r="1091" spans="1:4" ht="12.75" customHeight="1" x14ac:dyDescent="0.25">
      <c r="A1091" s="44">
        <v>42932.083333330709</v>
      </c>
      <c r="B1091" s="24">
        <v>100.97150000000001</v>
      </c>
      <c r="C1091" s="35">
        <v>0.2384</v>
      </c>
    </row>
    <row r="1092" spans="1:4" ht="12.75" customHeight="1" x14ac:dyDescent="0.25">
      <c r="A1092" s="44">
        <v>42932.124999997373</v>
      </c>
      <c r="B1092" s="24">
        <v>192.2466</v>
      </c>
      <c r="C1092" s="35">
        <v>0.38879999999999998</v>
      </c>
    </row>
    <row r="1093" spans="1:4" ht="12.75" customHeight="1" x14ac:dyDescent="0.25">
      <c r="A1093" s="44">
        <v>42932.166666664038</v>
      </c>
      <c r="B1093" s="24">
        <v>223.45660000000001</v>
      </c>
      <c r="C1093" s="35">
        <v>0.29363</v>
      </c>
      <c r="D1093" s="36">
        <v>9.1325599999999998</v>
      </c>
    </row>
    <row r="1094" spans="1:4" ht="12.75" customHeight="1" x14ac:dyDescent="0.25">
      <c r="A1094" s="44">
        <v>42932.208333330702</v>
      </c>
      <c r="B1094" s="24">
        <v>54.620139999999999</v>
      </c>
      <c r="C1094" s="35">
        <v>0.26751999999999998</v>
      </c>
    </row>
    <row r="1095" spans="1:4" ht="12.75" customHeight="1" x14ac:dyDescent="0.25">
      <c r="A1095" s="44">
        <v>42932.249999997366</v>
      </c>
      <c r="B1095" s="24">
        <v>161.8201</v>
      </c>
      <c r="C1095" s="35">
        <v>0.31217</v>
      </c>
    </row>
    <row r="1096" spans="1:4" ht="12.75" customHeight="1" x14ac:dyDescent="0.25">
      <c r="A1096" s="44">
        <v>42932.29166666403</v>
      </c>
      <c r="B1096" s="24">
        <v>343.2534</v>
      </c>
      <c r="C1096" s="35">
        <v>0.31145</v>
      </c>
      <c r="D1096" s="36">
        <v>7.56128</v>
      </c>
    </row>
    <row r="1097" spans="1:4" ht="12.75" customHeight="1" x14ac:dyDescent="0.25">
      <c r="A1097" s="44">
        <v>42932.333333330695</v>
      </c>
      <c r="B1097" s="24">
        <v>24.737220000000001</v>
      </c>
      <c r="C1097" s="35">
        <v>0.28558</v>
      </c>
    </row>
    <row r="1098" spans="1:4" ht="12.75" customHeight="1" x14ac:dyDescent="0.25">
      <c r="A1098" s="44">
        <v>42932.374999997359</v>
      </c>
      <c r="B1098" s="24">
        <v>317.29700000000003</v>
      </c>
      <c r="C1098" s="35">
        <v>0.66041000000000005</v>
      </c>
    </row>
    <row r="1099" spans="1:4" ht="12.75" customHeight="1" x14ac:dyDescent="0.25">
      <c r="A1099" s="44">
        <v>42932.416666664023</v>
      </c>
      <c r="B1099" s="24">
        <v>319.59120000000001</v>
      </c>
      <c r="C1099" s="35">
        <v>0.73873999999999995</v>
      </c>
    </row>
    <row r="1100" spans="1:4" ht="12.75" customHeight="1" x14ac:dyDescent="0.25">
      <c r="A1100" s="44">
        <v>42932.458333330687</v>
      </c>
      <c r="B1100" s="24">
        <v>55.89573</v>
      </c>
      <c r="C1100" s="35">
        <v>0.39605000000000001</v>
      </c>
    </row>
    <row r="1101" spans="1:4" ht="12.75" customHeight="1" x14ac:dyDescent="0.25">
      <c r="A1101" s="44">
        <v>42932.499999997352</v>
      </c>
      <c r="B1101" s="24">
        <v>249.9297</v>
      </c>
      <c r="C1101" s="35">
        <v>1.4795799999999999</v>
      </c>
    </row>
    <row r="1102" spans="1:4" ht="12.75" customHeight="1" x14ac:dyDescent="0.25">
      <c r="A1102" s="44">
        <v>42932.541666664016</v>
      </c>
      <c r="B1102" s="24">
        <v>281.37670000000003</v>
      </c>
      <c r="C1102" s="35">
        <v>2.7616800000000001</v>
      </c>
    </row>
    <row r="1103" spans="1:4" ht="12.75" customHeight="1" x14ac:dyDescent="0.25">
      <c r="A1103" s="44">
        <v>42932.58333333068</v>
      </c>
      <c r="B1103" s="24">
        <v>279.89069999999998</v>
      </c>
      <c r="C1103" s="35">
        <v>2.4430100000000001</v>
      </c>
    </row>
    <row r="1104" spans="1:4" ht="12.75" customHeight="1" x14ac:dyDescent="0.25">
      <c r="A1104" s="44">
        <v>42932.624999997344</v>
      </c>
      <c r="B1104" s="24">
        <v>274.15320000000003</v>
      </c>
      <c r="C1104" s="35">
        <v>1.6147800000000001</v>
      </c>
      <c r="D1104" s="36">
        <v>11.837160000000001</v>
      </c>
    </row>
    <row r="1105" spans="1:4" ht="12.75" customHeight="1" x14ac:dyDescent="0.25">
      <c r="A1105" s="44">
        <v>42932.666666664009</v>
      </c>
      <c r="B1105" s="24">
        <v>302.81299999999999</v>
      </c>
      <c r="C1105" s="35">
        <v>1.79006</v>
      </c>
    </row>
    <row r="1106" spans="1:4" ht="12.75" customHeight="1" x14ac:dyDescent="0.25">
      <c r="A1106" s="44">
        <v>42932.708333330673</v>
      </c>
      <c r="B1106" s="24">
        <v>263.39319999999998</v>
      </c>
      <c r="C1106" s="35">
        <v>2.0489000000000002</v>
      </c>
    </row>
    <row r="1107" spans="1:4" ht="12.75" customHeight="1" x14ac:dyDescent="0.25">
      <c r="A1107" s="44">
        <v>42932.749999997337</v>
      </c>
      <c r="B1107" s="24">
        <v>256.59640000000002</v>
      </c>
      <c r="C1107" s="35">
        <v>1.93991</v>
      </c>
    </row>
    <row r="1108" spans="1:4" ht="12.75" customHeight="1" x14ac:dyDescent="0.25">
      <c r="A1108" s="44">
        <v>42932.791666664001</v>
      </c>
      <c r="B1108" s="24">
        <v>335.19639999999998</v>
      </c>
      <c r="C1108" s="35">
        <v>0.96877999999999997</v>
      </c>
    </row>
    <row r="1109" spans="1:4" ht="12.75" customHeight="1" x14ac:dyDescent="0.25">
      <c r="A1109" s="44">
        <v>42932.833333330665</v>
      </c>
      <c r="B1109" s="24">
        <v>95.568240000000003</v>
      </c>
      <c r="C1109" s="35">
        <v>0.22561999999999999</v>
      </c>
    </row>
    <row r="1110" spans="1:4" ht="12.75" customHeight="1" x14ac:dyDescent="0.25">
      <c r="A1110" s="44">
        <v>42932.87499999733</v>
      </c>
      <c r="B1110" s="24">
        <v>70.979439999999997</v>
      </c>
      <c r="C1110" s="35">
        <v>0.27733000000000002</v>
      </c>
    </row>
    <row r="1111" spans="1:4" ht="12.75" customHeight="1" x14ac:dyDescent="0.25">
      <c r="A1111" s="44">
        <v>42932.916666663994</v>
      </c>
      <c r="B1111" s="24">
        <v>294.83150000000001</v>
      </c>
      <c r="C1111" s="35">
        <v>0.44157999999999997</v>
      </c>
    </row>
    <row r="1112" spans="1:4" ht="12.75" customHeight="1" x14ac:dyDescent="0.25">
      <c r="A1112" s="44">
        <v>42932.958333330658</v>
      </c>
      <c r="B1112" s="24">
        <v>315.84359999999998</v>
      </c>
      <c r="C1112" s="35">
        <v>0.36220999999999998</v>
      </c>
    </row>
    <row r="1113" spans="1:4" ht="12.75" customHeight="1" x14ac:dyDescent="0.25">
      <c r="A1113" s="44">
        <v>42932.999999997322</v>
      </c>
      <c r="B1113" s="24">
        <v>316.07420000000002</v>
      </c>
      <c r="C1113" s="35">
        <v>0.35977999999999999</v>
      </c>
    </row>
    <row r="1114" spans="1:4" ht="12.75" customHeight="1" x14ac:dyDescent="0.25">
      <c r="A1114" s="44">
        <v>42933.041666663987</v>
      </c>
      <c r="B1114" s="24">
        <v>298.30070000000001</v>
      </c>
      <c r="C1114" s="35">
        <v>0.99929999999999997</v>
      </c>
    </row>
    <row r="1115" spans="1:4" ht="12.75" customHeight="1" x14ac:dyDescent="0.25">
      <c r="A1115" s="44">
        <v>42933.083333330651</v>
      </c>
      <c r="B1115" s="24">
        <v>297.13010000000003</v>
      </c>
      <c r="C1115" s="35">
        <v>0.26028000000000001</v>
      </c>
    </row>
    <row r="1116" spans="1:4" ht="12.75" customHeight="1" x14ac:dyDescent="0.25">
      <c r="A1116" s="44">
        <v>42933.124999997315</v>
      </c>
      <c r="B1116" s="24">
        <v>274.38630000000001</v>
      </c>
      <c r="C1116" s="35">
        <v>0.29391</v>
      </c>
    </row>
    <row r="1117" spans="1:4" ht="12.75" customHeight="1" x14ac:dyDescent="0.25">
      <c r="A1117" s="44">
        <v>42933.166666663979</v>
      </c>
      <c r="B1117" s="24">
        <v>286.51949999999999</v>
      </c>
      <c r="C1117" s="35">
        <v>0.25033</v>
      </c>
      <c r="D1117" s="36" t="s">
        <v>189</v>
      </c>
    </row>
    <row r="1118" spans="1:4" ht="12.75" customHeight="1" x14ac:dyDescent="0.25">
      <c r="A1118" s="44">
        <v>42933.208333330644</v>
      </c>
      <c r="B1118" s="24">
        <v>262.70080000000002</v>
      </c>
      <c r="C1118" s="35">
        <v>0.43084</v>
      </c>
      <c r="D1118" s="36" t="s">
        <v>189</v>
      </c>
    </row>
    <row r="1119" spans="1:4" ht="12.75" customHeight="1" x14ac:dyDescent="0.25">
      <c r="A1119" s="44">
        <v>42933.249999997308</v>
      </c>
      <c r="B1119" s="24">
        <v>273.48570000000001</v>
      </c>
      <c r="C1119" s="35">
        <v>0.49279000000000001</v>
      </c>
    </row>
    <row r="1120" spans="1:4" ht="12.75" customHeight="1" x14ac:dyDescent="0.25">
      <c r="A1120" s="44">
        <v>42933.291666663972</v>
      </c>
      <c r="B1120" s="24">
        <v>292.19330000000002</v>
      </c>
      <c r="C1120" s="35">
        <v>0.40822000000000003</v>
      </c>
      <c r="D1120" s="36">
        <v>3.7267800000000002</v>
      </c>
    </row>
    <row r="1121" spans="1:4" ht="12.75" customHeight="1" x14ac:dyDescent="0.25">
      <c r="A1121" s="44">
        <v>42933.333333330636</v>
      </c>
      <c r="B1121" s="24">
        <v>268.70249999999999</v>
      </c>
      <c r="C1121" s="35">
        <v>0.29233999999999999</v>
      </c>
      <c r="D1121" s="36">
        <v>3.3031600000000001</v>
      </c>
    </row>
    <row r="1122" spans="1:4" ht="12.75" customHeight="1" x14ac:dyDescent="0.25">
      <c r="A1122" s="44">
        <v>42933.374999997301</v>
      </c>
      <c r="B1122" s="24">
        <v>267.10680000000002</v>
      </c>
      <c r="C1122" s="35">
        <v>0.32882</v>
      </c>
      <c r="D1122" s="36">
        <v>10.170500000000001</v>
      </c>
    </row>
    <row r="1123" spans="1:4" ht="12.75" customHeight="1" x14ac:dyDescent="0.25">
      <c r="A1123" s="44">
        <v>42933.416666663965</v>
      </c>
      <c r="B1123" s="24">
        <v>279.47300000000001</v>
      </c>
      <c r="C1123" s="35">
        <v>0.43151</v>
      </c>
      <c r="D1123" s="36">
        <v>0.45911000000000002</v>
      </c>
    </row>
    <row r="1124" spans="1:4" ht="12.75" customHeight="1" x14ac:dyDescent="0.25">
      <c r="A1124" s="44">
        <v>42933.458333330629</v>
      </c>
      <c r="B1124" s="24">
        <v>287.1309</v>
      </c>
      <c r="C1124" s="35">
        <v>0.43123</v>
      </c>
      <c r="D1124" s="36">
        <v>4.9433299999999996</v>
      </c>
    </row>
    <row r="1125" spans="1:4" ht="12.75" customHeight="1" x14ac:dyDescent="0.25">
      <c r="A1125" s="44">
        <v>42933.499999997293</v>
      </c>
      <c r="B1125" s="24">
        <v>25.152889999999999</v>
      </c>
      <c r="C1125" s="35">
        <v>2.4004799999999999</v>
      </c>
    </row>
    <row r="1126" spans="1:4" ht="12.75" customHeight="1" x14ac:dyDescent="0.25">
      <c r="A1126" s="44">
        <v>42933.541666663958</v>
      </c>
      <c r="B1126" s="24">
        <v>341.74810000000002</v>
      </c>
      <c r="C1126" s="35">
        <v>3.6774</v>
      </c>
    </row>
    <row r="1127" spans="1:4" ht="12.75" customHeight="1" x14ac:dyDescent="0.25">
      <c r="A1127" s="44">
        <v>42933.583333330622</v>
      </c>
      <c r="B1127" s="24">
        <v>327.71</v>
      </c>
      <c r="C1127" s="35">
        <v>3.6069599999999999</v>
      </c>
    </row>
    <row r="1128" spans="1:4" ht="12.75" customHeight="1" x14ac:dyDescent="0.25">
      <c r="A1128" s="44">
        <v>42933.624999997286</v>
      </c>
      <c r="B1128" s="24">
        <v>341.03</v>
      </c>
      <c r="C1128" s="35">
        <v>2.9750000000000001</v>
      </c>
    </row>
    <row r="1129" spans="1:4" ht="12.75" customHeight="1" x14ac:dyDescent="0.25">
      <c r="A1129" s="44">
        <v>42933.66666666395</v>
      </c>
      <c r="B1129" s="24">
        <v>343.5849</v>
      </c>
      <c r="C1129" s="35">
        <v>2.5099800000000001</v>
      </c>
      <c r="D1129" s="36">
        <v>42.872070000000001</v>
      </c>
    </row>
    <row r="1130" spans="1:4" ht="12.75" customHeight="1" x14ac:dyDescent="0.25">
      <c r="A1130" s="44">
        <v>42933.708333330615</v>
      </c>
      <c r="B1130" s="24">
        <v>346.6309</v>
      </c>
      <c r="C1130" s="35">
        <v>1.92195</v>
      </c>
      <c r="D1130" s="36">
        <v>24.161829999999998</v>
      </c>
    </row>
    <row r="1131" spans="1:4" ht="12.75" customHeight="1" x14ac:dyDescent="0.25">
      <c r="A1131" s="44">
        <v>42933.749999997279</v>
      </c>
      <c r="B1131" s="24">
        <v>340.42110000000002</v>
      </c>
      <c r="C1131" s="35">
        <v>0.97465999999999997</v>
      </c>
      <c r="D1131" s="36">
        <v>16.194279999999999</v>
      </c>
    </row>
    <row r="1132" spans="1:4" ht="12.75" customHeight="1" x14ac:dyDescent="0.25">
      <c r="A1132" s="44">
        <v>42933.791666663943</v>
      </c>
      <c r="B1132" s="24">
        <v>347.23910000000001</v>
      </c>
      <c r="C1132" s="35">
        <v>0.94018999999999997</v>
      </c>
      <c r="D1132" s="36">
        <v>16.78905</v>
      </c>
    </row>
    <row r="1133" spans="1:4" ht="12.75" customHeight="1" x14ac:dyDescent="0.25">
      <c r="A1133" s="44">
        <v>42933.833333330607</v>
      </c>
      <c r="B1133" s="24">
        <v>255.55289999999999</v>
      </c>
      <c r="C1133" s="35">
        <v>0.60182000000000002</v>
      </c>
      <c r="D1133" s="36">
        <v>1.9115</v>
      </c>
    </row>
    <row r="1134" spans="1:4" ht="12.75" customHeight="1" x14ac:dyDescent="0.25">
      <c r="A1134" s="44">
        <v>42933.874999997272</v>
      </c>
      <c r="B1134" s="24">
        <v>264.37349999999998</v>
      </c>
      <c r="C1134" s="35">
        <v>0.54356000000000004</v>
      </c>
      <c r="D1134" s="36" t="s">
        <v>189</v>
      </c>
    </row>
    <row r="1135" spans="1:4" ht="12.75" customHeight="1" x14ac:dyDescent="0.25">
      <c r="A1135" s="44">
        <v>42933.916666663936</v>
      </c>
      <c r="B1135" s="24">
        <v>356.59739999999999</v>
      </c>
      <c r="C1135" s="35">
        <v>1.0335399999999999</v>
      </c>
      <c r="D1135" s="36" t="s">
        <v>189</v>
      </c>
    </row>
    <row r="1136" spans="1:4" ht="12.75" customHeight="1" x14ac:dyDescent="0.25">
      <c r="A1136" s="44">
        <v>42933.9583333306</v>
      </c>
      <c r="B1136" s="24">
        <v>0.16882</v>
      </c>
      <c r="C1136" s="35">
        <v>0.96762999999999999</v>
      </c>
    </row>
    <row r="1137" spans="1:4" ht="12.75" customHeight="1" x14ac:dyDescent="0.25">
      <c r="A1137" s="44">
        <v>42933.999999997264</v>
      </c>
      <c r="B1137" s="24">
        <v>288.76130000000001</v>
      </c>
      <c r="C1137" s="35">
        <v>0.53168000000000004</v>
      </c>
    </row>
    <row r="1138" spans="1:4" ht="12.75" customHeight="1" x14ac:dyDescent="0.25">
      <c r="A1138" s="44">
        <v>42934.041666663928</v>
      </c>
      <c r="B1138" s="24">
        <v>255.0797</v>
      </c>
      <c r="C1138" s="35">
        <v>0.30168</v>
      </c>
      <c r="D1138" s="36">
        <v>15.512269999999999</v>
      </c>
    </row>
    <row r="1139" spans="1:4" ht="12.75" customHeight="1" x14ac:dyDescent="0.25">
      <c r="A1139" s="44">
        <v>42934.083333330593</v>
      </c>
      <c r="B1139" s="24">
        <v>245.98269999999999</v>
      </c>
      <c r="C1139" s="35">
        <v>0.39793000000000001</v>
      </c>
      <c r="D1139" s="36">
        <v>2.53789</v>
      </c>
    </row>
    <row r="1140" spans="1:4" ht="12.75" customHeight="1" x14ac:dyDescent="0.25">
      <c r="A1140" s="44">
        <v>42934.124999997257</v>
      </c>
      <c r="B1140" s="24">
        <v>257.12470000000002</v>
      </c>
      <c r="C1140" s="35">
        <v>0.48348999999999998</v>
      </c>
      <c r="D1140" s="36">
        <v>2.02427</v>
      </c>
    </row>
    <row r="1141" spans="1:4" ht="12.75" customHeight="1" x14ac:dyDescent="0.25">
      <c r="A1141" s="44">
        <v>42934.166666663921</v>
      </c>
      <c r="B1141" s="24">
        <v>232.32470000000001</v>
      </c>
      <c r="C1141" s="35">
        <v>0.58804999999999996</v>
      </c>
      <c r="D1141" s="36" t="s">
        <v>189</v>
      </c>
    </row>
    <row r="1142" spans="1:4" ht="12.75" customHeight="1" x14ac:dyDescent="0.25">
      <c r="A1142" s="44">
        <v>42934.208333330585</v>
      </c>
      <c r="B1142" s="24">
        <v>313.80579999999998</v>
      </c>
      <c r="C1142" s="35">
        <v>0.46767999999999998</v>
      </c>
      <c r="D1142" s="36">
        <v>6.00406</v>
      </c>
    </row>
    <row r="1143" spans="1:4" ht="12.75" customHeight="1" x14ac:dyDescent="0.25">
      <c r="A1143" s="44">
        <v>42934.24999999725</v>
      </c>
      <c r="B1143" s="24">
        <v>258.32769999999999</v>
      </c>
      <c r="C1143" s="35">
        <v>0.55752000000000002</v>
      </c>
      <c r="D1143" s="36" t="s">
        <v>189</v>
      </c>
    </row>
    <row r="1144" spans="1:4" ht="12.75" customHeight="1" x14ac:dyDescent="0.25">
      <c r="A1144" s="44">
        <v>42934.291666663914</v>
      </c>
      <c r="B1144" s="24">
        <v>236.09710000000001</v>
      </c>
      <c r="C1144" s="35">
        <v>0.73057000000000005</v>
      </c>
      <c r="D1144" s="36">
        <v>3.39283</v>
      </c>
    </row>
    <row r="1145" spans="1:4" ht="12.75" customHeight="1" x14ac:dyDescent="0.25">
      <c r="A1145" s="44">
        <v>42934.333333330578</v>
      </c>
      <c r="B1145" s="24">
        <v>264.48570000000001</v>
      </c>
      <c r="C1145" s="35">
        <v>0.55949000000000004</v>
      </c>
      <c r="D1145" s="36">
        <v>38.038440000000001</v>
      </c>
    </row>
    <row r="1146" spans="1:4" ht="12.75" customHeight="1" x14ac:dyDescent="0.25">
      <c r="A1146" s="44">
        <v>42934.374999997242</v>
      </c>
      <c r="B1146" s="24">
        <v>243.46119999999999</v>
      </c>
      <c r="C1146" s="35">
        <v>0.65839999999999999</v>
      </c>
      <c r="D1146" s="36">
        <v>67.139269999999996</v>
      </c>
    </row>
    <row r="1147" spans="1:4" ht="12.75" customHeight="1" x14ac:dyDescent="0.25">
      <c r="A1147" s="44">
        <v>42934.416666663907</v>
      </c>
      <c r="B1147" s="24">
        <v>265.88279999999997</v>
      </c>
      <c r="C1147" s="35">
        <v>0.58718999999999999</v>
      </c>
    </row>
    <row r="1148" spans="1:4" ht="12.75" customHeight="1" x14ac:dyDescent="0.25">
      <c r="A1148" s="44">
        <v>42934.458333330571</v>
      </c>
      <c r="B1148" s="24">
        <v>149.33099999999999</v>
      </c>
      <c r="C1148" s="35">
        <v>0.40877000000000002</v>
      </c>
      <c r="D1148" s="36">
        <v>51.964129999999997</v>
      </c>
    </row>
    <row r="1149" spans="1:4" ht="12.75" customHeight="1" x14ac:dyDescent="0.25">
      <c r="A1149" s="44">
        <v>42934.499999997235</v>
      </c>
      <c r="B1149" s="24">
        <v>63.267159999999997</v>
      </c>
      <c r="C1149" s="35">
        <v>1.1944699999999999</v>
      </c>
      <c r="D1149" s="36">
        <v>31.829529999999998</v>
      </c>
    </row>
    <row r="1150" spans="1:4" ht="12.75" customHeight="1" x14ac:dyDescent="0.25">
      <c r="A1150" s="44">
        <v>42934.541666663899</v>
      </c>
      <c r="B1150" s="24">
        <v>33.932180000000002</v>
      </c>
      <c r="C1150" s="35">
        <v>1.7442800000000001</v>
      </c>
    </row>
    <row r="1151" spans="1:4" ht="12.75" customHeight="1" x14ac:dyDescent="0.25">
      <c r="A1151" s="44">
        <v>42934.583333330564</v>
      </c>
      <c r="B1151" s="24">
        <v>60.127380000000002</v>
      </c>
      <c r="C1151" s="35">
        <v>1.66679</v>
      </c>
      <c r="D1151" s="36">
        <v>10.49883</v>
      </c>
    </row>
    <row r="1152" spans="1:4" ht="12.75" customHeight="1" x14ac:dyDescent="0.25">
      <c r="A1152" s="44">
        <v>42934.624999997228</v>
      </c>
      <c r="B1152" s="24">
        <v>68.84693</v>
      </c>
      <c r="C1152" s="35">
        <v>1.18445</v>
      </c>
      <c r="D1152" s="36">
        <v>71.203770000000006</v>
      </c>
    </row>
    <row r="1153" spans="1:4" ht="12.75" customHeight="1" x14ac:dyDescent="0.25">
      <c r="A1153" s="44">
        <v>42934.666666663892</v>
      </c>
      <c r="B1153" s="24">
        <v>36.399290000000001</v>
      </c>
      <c r="C1153" s="35">
        <v>0.84918000000000005</v>
      </c>
      <c r="D1153" s="36">
        <v>56.736109999999996</v>
      </c>
    </row>
    <row r="1154" spans="1:4" ht="12.75" customHeight="1" x14ac:dyDescent="0.25">
      <c r="A1154" s="44">
        <v>42934.708333330556</v>
      </c>
      <c r="B1154" s="24">
        <v>156.65299999999999</v>
      </c>
      <c r="C1154" s="35">
        <v>0.48985000000000001</v>
      </c>
      <c r="D1154" s="36">
        <v>36.141500000000001</v>
      </c>
    </row>
    <row r="1155" spans="1:4" ht="12.75" customHeight="1" x14ac:dyDescent="0.25">
      <c r="A1155" s="44">
        <v>42934.749999997221</v>
      </c>
      <c r="B1155" s="24">
        <v>268.69080000000002</v>
      </c>
      <c r="C1155" s="35">
        <v>0.55012000000000005</v>
      </c>
    </row>
    <row r="1156" spans="1:4" ht="12.75" customHeight="1" x14ac:dyDescent="0.25">
      <c r="A1156" s="44">
        <v>42934.791666663885</v>
      </c>
      <c r="B1156" s="24">
        <v>35.529640000000001</v>
      </c>
      <c r="C1156" s="35">
        <v>0.44179000000000002</v>
      </c>
    </row>
    <row r="1157" spans="1:4" ht="12.75" customHeight="1" x14ac:dyDescent="0.25">
      <c r="A1157" s="44">
        <v>42934.833333330549</v>
      </c>
      <c r="B1157" s="24">
        <v>290.27530000000002</v>
      </c>
      <c r="C1157" s="35">
        <v>0.36019000000000001</v>
      </c>
    </row>
    <row r="1158" spans="1:4" ht="12.75" customHeight="1" x14ac:dyDescent="0.25">
      <c r="A1158" s="44">
        <v>42934.874999997213</v>
      </c>
      <c r="B1158" s="24">
        <v>40.768430000000002</v>
      </c>
      <c r="C1158" s="35">
        <v>0.38949</v>
      </c>
    </row>
    <row r="1159" spans="1:4" ht="12.75" customHeight="1" x14ac:dyDescent="0.25">
      <c r="A1159" s="44">
        <v>42934.916666663878</v>
      </c>
      <c r="B1159" s="24">
        <v>257.41730000000001</v>
      </c>
      <c r="C1159" s="35">
        <v>0.38374999999999998</v>
      </c>
    </row>
    <row r="1160" spans="1:4" ht="12.75" customHeight="1" x14ac:dyDescent="0.25">
      <c r="A1160" s="44">
        <v>42934.958333330542</v>
      </c>
      <c r="B1160" s="24">
        <v>334.60750000000002</v>
      </c>
      <c r="C1160" s="35">
        <v>0.37436000000000003</v>
      </c>
    </row>
    <row r="1161" spans="1:4" ht="12.75" customHeight="1" x14ac:dyDescent="0.25">
      <c r="A1161" s="44">
        <v>42934.999999997206</v>
      </c>
      <c r="B1161" s="24">
        <v>264.75920000000002</v>
      </c>
      <c r="C1161" s="35">
        <v>0.35588999999999998</v>
      </c>
    </row>
    <row r="1162" spans="1:4" ht="12.75" customHeight="1" x14ac:dyDescent="0.25">
      <c r="A1162" s="44">
        <v>42935.04166666387</v>
      </c>
      <c r="B1162" s="24">
        <v>47.770539999999997</v>
      </c>
      <c r="C1162" s="35">
        <v>0.26221</v>
      </c>
    </row>
    <row r="1163" spans="1:4" ht="12.75" customHeight="1" x14ac:dyDescent="0.25">
      <c r="A1163" s="44">
        <v>42935.083333330535</v>
      </c>
      <c r="B1163" s="24">
        <v>205.09880000000001</v>
      </c>
      <c r="C1163" s="35">
        <v>0.40650999999999998</v>
      </c>
      <c r="D1163" s="36" t="s">
        <v>189</v>
      </c>
    </row>
    <row r="1164" spans="1:4" ht="12.75" customHeight="1" x14ac:dyDescent="0.25">
      <c r="A1164" s="44">
        <v>42935.124999997199</v>
      </c>
      <c r="B1164" s="24">
        <v>256.53070000000002</v>
      </c>
      <c r="C1164" s="35">
        <v>0.37918000000000002</v>
      </c>
      <c r="D1164" s="36" t="s">
        <v>189</v>
      </c>
    </row>
    <row r="1165" spans="1:4" ht="12.75" customHeight="1" x14ac:dyDescent="0.25">
      <c r="A1165" s="44">
        <v>42935.166666663863</v>
      </c>
      <c r="B1165" s="24">
        <v>203.22720000000001</v>
      </c>
      <c r="C1165" s="35">
        <v>0.40211000000000002</v>
      </c>
      <c r="D1165" s="36" t="s">
        <v>189</v>
      </c>
    </row>
    <row r="1166" spans="1:4" ht="12.75" customHeight="1" x14ac:dyDescent="0.25">
      <c r="A1166" s="44">
        <v>42935.208333330527</v>
      </c>
      <c r="B1166" s="24">
        <v>319.39479999999998</v>
      </c>
      <c r="C1166" s="35">
        <v>0.47043000000000001</v>
      </c>
      <c r="D1166" s="36" t="s">
        <v>189</v>
      </c>
    </row>
    <row r="1167" spans="1:4" ht="12.75" customHeight="1" x14ac:dyDescent="0.25">
      <c r="A1167" s="44">
        <v>42935.249999997191</v>
      </c>
      <c r="B1167" s="24">
        <v>9.1834600000000002</v>
      </c>
      <c r="C1167" s="35">
        <v>0.47508</v>
      </c>
      <c r="D1167" s="36" t="s">
        <v>189</v>
      </c>
    </row>
    <row r="1168" spans="1:4" ht="12.75" customHeight="1" x14ac:dyDescent="0.25">
      <c r="A1168" s="44">
        <v>42935.291666663856</v>
      </c>
      <c r="B1168" s="24">
        <v>221.6182</v>
      </c>
      <c r="C1168" s="35">
        <v>0.37091000000000002</v>
      </c>
      <c r="D1168" s="36">
        <v>7.4662800000000002</v>
      </c>
    </row>
    <row r="1169" spans="1:4" ht="12.75" customHeight="1" x14ac:dyDescent="0.25">
      <c r="A1169" s="44">
        <v>42935.33333333052</v>
      </c>
      <c r="B1169" s="24">
        <v>275.2337</v>
      </c>
      <c r="C1169" s="35">
        <v>0.45545999999999998</v>
      </c>
      <c r="D1169" s="36">
        <v>2.95356</v>
      </c>
    </row>
    <row r="1170" spans="1:4" ht="12.75" customHeight="1" x14ac:dyDescent="0.25">
      <c r="A1170" s="44">
        <v>42935.374999997184</v>
      </c>
      <c r="B1170" s="24">
        <v>279.07459999999998</v>
      </c>
      <c r="C1170" s="35">
        <v>0.32378000000000001</v>
      </c>
    </row>
    <row r="1171" spans="1:4" ht="12.75" customHeight="1" x14ac:dyDescent="0.25">
      <c r="A1171" s="44">
        <v>42935.416666663848</v>
      </c>
      <c r="B1171" s="24">
        <v>245.45849999999999</v>
      </c>
      <c r="C1171" s="35">
        <v>0.63304000000000005</v>
      </c>
    </row>
    <row r="1172" spans="1:4" ht="12.75" customHeight="1" x14ac:dyDescent="0.25">
      <c r="A1172" s="44">
        <v>42935.458333330513</v>
      </c>
      <c r="B1172" s="24">
        <v>352.83199999999999</v>
      </c>
      <c r="C1172" s="35">
        <v>0.98172000000000004</v>
      </c>
    </row>
    <row r="1173" spans="1:4" ht="12.75" customHeight="1" x14ac:dyDescent="0.25">
      <c r="A1173" s="44">
        <v>42935.499999997177</v>
      </c>
      <c r="B1173" s="24">
        <v>301.53550000000001</v>
      </c>
      <c r="C1173" s="35">
        <v>2.64398</v>
      </c>
    </row>
    <row r="1174" spans="1:4" ht="12.75" customHeight="1" x14ac:dyDescent="0.25">
      <c r="A1174" s="44">
        <v>42935.541666663841</v>
      </c>
      <c r="B1174" s="24">
        <v>306.7158</v>
      </c>
      <c r="C1174" s="35">
        <v>2.88076</v>
      </c>
    </row>
    <row r="1175" spans="1:4" ht="12.75" customHeight="1" x14ac:dyDescent="0.25">
      <c r="A1175" s="44">
        <v>42935.583333330505</v>
      </c>
      <c r="B1175" s="24">
        <v>293.04860000000002</v>
      </c>
      <c r="C1175" s="35">
        <v>2.0530400000000002</v>
      </c>
    </row>
    <row r="1176" spans="1:4" ht="12.75" customHeight="1" x14ac:dyDescent="0.25">
      <c r="A1176" s="44">
        <v>42935.62499999717</v>
      </c>
      <c r="B1176" s="24">
        <v>330.73</v>
      </c>
      <c r="C1176" s="35">
        <v>2.4107500000000002</v>
      </c>
    </row>
    <row r="1177" spans="1:4" ht="12.75" customHeight="1" x14ac:dyDescent="0.25">
      <c r="A1177" s="44">
        <v>42935.666666663834</v>
      </c>
      <c r="B1177" s="24">
        <v>314.65050000000002</v>
      </c>
      <c r="C1177" s="35">
        <v>1.8044199999999999</v>
      </c>
      <c r="D1177" s="36">
        <v>30.194780000000002</v>
      </c>
    </row>
    <row r="1178" spans="1:4" ht="12.75" customHeight="1" x14ac:dyDescent="0.25">
      <c r="A1178" s="44">
        <v>42935.708333330498</v>
      </c>
      <c r="B1178" s="24">
        <v>334.22370000000001</v>
      </c>
      <c r="C1178" s="35">
        <v>1.26966</v>
      </c>
    </row>
    <row r="1179" spans="1:4" ht="12.75" customHeight="1" x14ac:dyDescent="0.25">
      <c r="A1179" s="44">
        <v>42935.749999997162</v>
      </c>
      <c r="B1179" s="24">
        <v>307.00740000000002</v>
      </c>
      <c r="C1179" s="35">
        <v>1.2982</v>
      </c>
      <c r="D1179" s="36">
        <v>17.958220000000001</v>
      </c>
    </row>
    <row r="1180" spans="1:4" ht="12.75" customHeight="1" x14ac:dyDescent="0.25">
      <c r="A1180" s="44">
        <v>42935.791666663827</v>
      </c>
      <c r="B1180" s="24">
        <v>286.87650000000002</v>
      </c>
      <c r="C1180" s="35">
        <v>0.68886000000000003</v>
      </c>
      <c r="D1180" s="36">
        <v>3.8416700000000001</v>
      </c>
    </row>
    <row r="1181" spans="1:4" ht="12.75" customHeight="1" x14ac:dyDescent="0.25">
      <c r="A1181" s="44">
        <v>42935.833333330491</v>
      </c>
      <c r="B1181" s="24">
        <v>235.1328</v>
      </c>
      <c r="C1181" s="35">
        <v>0.43070000000000003</v>
      </c>
      <c r="D1181" s="36" t="s">
        <v>189</v>
      </c>
    </row>
    <row r="1182" spans="1:4" ht="12.75" customHeight="1" x14ac:dyDescent="0.25">
      <c r="A1182" s="44">
        <v>42935.874999997155</v>
      </c>
      <c r="B1182" s="24">
        <v>220.96209999999999</v>
      </c>
      <c r="C1182" s="35">
        <v>0.50390000000000001</v>
      </c>
      <c r="D1182" s="36" t="s">
        <v>189</v>
      </c>
    </row>
    <row r="1183" spans="1:4" ht="12.75" customHeight="1" x14ac:dyDescent="0.25">
      <c r="A1183" s="44">
        <v>42935.916666663819</v>
      </c>
      <c r="B1183" s="24">
        <v>293.6696</v>
      </c>
      <c r="C1183" s="35">
        <v>0.49458999999999997</v>
      </c>
    </row>
    <row r="1184" spans="1:4" ht="12.75" customHeight="1" x14ac:dyDescent="0.25">
      <c r="A1184" s="44">
        <v>42935.958333330484</v>
      </c>
      <c r="B1184" s="24">
        <v>260.2568</v>
      </c>
      <c r="C1184" s="35">
        <v>0.50238000000000005</v>
      </c>
    </row>
    <row r="1185" spans="1:4" ht="12.75" customHeight="1" x14ac:dyDescent="0.25">
      <c r="A1185" s="44">
        <v>42935.999999997148</v>
      </c>
      <c r="B1185" s="24">
        <v>263.38580000000002</v>
      </c>
      <c r="C1185" s="35">
        <v>0.62851999999999997</v>
      </c>
    </row>
    <row r="1186" spans="1:4" ht="12.75" customHeight="1" x14ac:dyDescent="0.25">
      <c r="A1186" s="44">
        <v>42936.041666663812</v>
      </c>
      <c r="B1186" s="24">
        <v>187.1833</v>
      </c>
      <c r="C1186" s="35">
        <v>0.33172000000000001</v>
      </c>
    </row>
    <row r="1187" spans="1:4" ht="12.75" customHeight="1" x14ac:dyDescent="0.25">
      <c r="A1187" s="44">
        <v>42936.083333330476</v>
      </c>
      <c r="B1187" s="24">
        <v>296.51819999999998</v>
      </c>
      <c r="C1187" s="35">
        <v>0.38188</v>
      </c>
      <c r="D1187" s="36" t="s">
        <v>189</v>
      </c>
    </row>
    <row r="1188" spans="1:4" ht="12.75" customHeight="1" x14ac:dyDescent="0.25">
      <c r="A1188" s="44">
        <v>42936.124999997141</v>
      </c>
      <c r="B1188" s="24">
        <v>262.99029999999999</v>
      </c>
      <c r="C1188" s="35">
        <v>0.41555999999999998</v>
      </c>
      <c r="D1188" s="36">
        <v>6.7312799999999999</v>
      </c>
    </row>
    <row r="1189" spans="1:4" ht="12.75" customHeight="1" x14ac:dyDescent="0.25">
      <c r="A1189" s="44">
        <v>42936.166666663805</v>
      </c>
      <c r="B1189" s="24">
        <v>251.6849</v>
      </c>
      <c r="C1189" s="35">
        <v>0.36598999999999998</v>
      </c>
      <c r="D1189" s="36" t="s">
        <v>189</v>
      </c>
    </row>
    <row r="1190" spans="1:4" ht="12.75" customHeight="1" x14ac:dyDescent="0.25">
      <c r="A1190" s="44">
        <v>42936.208333330469</v>
      </c>
      <c r="B1190" s="24">
        <v>243.2861</v>
      </c>
      <c r="C1190" s="35">
        <v>0.29635</v>
      </c>
      <c r="D1190" s="36">
        <v>13.827669999999999</v>
      </c>
    </row>
    <row r="1191" spans="1:4" ht="12.75" customHeight="1" x14ac:dyDescent="0.25">
      <c r="A1191" s="44">
        <v>42936.249999997133</v>
      </c>
      <c r="B1191" s="24">
        <v>296.30619999999999</v>
      </c>
      <c r="C1191" s="35">
        <v>0.35487999999999997</v>
      </c>
      <c r="D1191" s="36">
        <v>5.4515000000000002</v>
      </c>
    </row>
    <row r="1192" spans="1:4" ht="12.75" customHeight="1" x14ac:dyDescent="0.25">
      <c r="A1192" s="44">
        <v>42936.291666663798</v>
      </c>
      <c r="B1192" s="24">
        <v>298.8947</v>
      </c>
      <c r="C1192" s="35">
        <v>0.59152000000000005</v>
      </c>
      <c r="D1192" s="36">
        <v>7.1932200000000002</v>
      </c>
    </row>
    <row r="1193" spans="1:4" ht="12.75" customHeight="1" x14ac:dyDescent="0.25">
      <c r="A1193" s="44">
        <v>42936.333333330462</v>
      </c>
      <c r="B1193" s="24">
        <v>30.872029999999999</v>
      </c>
      <c r="C1193" s="35">
        <v>0.35304999999999997</v>
      </c>
      <c r="D1193" s="36">
        <v>0.92971999999999999</v>
      </c>
    </row>
    <row r="1194" spans="1:4" ht="12.75" customHeight="1" x14ac:dyDescent="0.25">
      <c r="A1194" s="44">
        <v>42936.374999997126</v>
      </c>
      <c r="B1194" s="24">
        <v>105.15</v>
      </c>
      <c r="C1194" s="35">
        <v>0.37501000000000001</v>
      </c>
      <c r="D1194" s="36">
        <v>5.6176700000000004</v>
      </c>
    </row>
    <row r="1195" spans="1:4" ht="12.75" customHeight="1" x14ac:dyDescent="0.25">
      <c r="A1195" s="44">
        <v>42936.41666666379</v>
      </c>
      <c r="B1195" s="24">
        <v>94.271339999999995</v>
      </c>
      <c r="C1195" s="35">
        <v>1.5729500000000001</v>
      </c>
      <c r="D1195" s="36" t="s">
        <v>189</v>
      </c>
    </row>
    <row r="1196" spans="1:4" ht="12.75" customHeight="1" x14ac:dyDescent="0.25">
      <c r="A1196" s="44">
        <v>42936.458333330454</v>
      </c>
      <c r="B1196" s="24">
        <v>48.372619999999998</v>
      </c>
      <c r="C1196" s="35">
        <v>3.3190300000000001</v>
      </c>
      <c r="D1196" s="36">
        <v>4.6176700000000004</v>
      </c>
    </row>
    <row r="1197" spans="1:4" ht="12.75" customHeight="1" x14ac:dyDescent="0.25">
      <c r="A1197" s="44">
        <v>42936.499999997119</v>
      </c>
      <c r="B1197" s="24">
        <v>37.735550000000003</v>
      </c>
      <c r="C1197" s="35">
        <v>3.08108</v>
      </c>
      <c r="D1197" s="36">
        <v>19.544329999999999</v>
      </c>
    </row>
    <row r="1198" spans="1:4" ht="12.75" customHeight="1" x14ac:dyDescent="0.25">
      <c r="A1198" s="44">
        <v>42936.541666663783</v>
      </c>
      <c r="B1198" s="24">
        <v>32.224310000000003</v>
      </c>
      <c r="C1198" s="35">
        <v>2.5134799999999999</v>
      </c>
      <c r="D1198" s="36">
        <v>11.877330000000001</v>
      </c>
    </row>
    <row r="1199" spans="1:4" ht="12.75" customHeight="1" x14ac:dyDescent="0.25">
      <c r="A1199" s="44">
        <v>42936.583333330447</v>
      </c>
      <c r="B1199" s="24">
        <v>52.151119999999999</v>
      </c>
      <c r="C1199" s="35">
        <v>3.3108399999999998</v>
      </c>
      <c r="D1199" s="36">
        <v>13.834720000000001</v>
      </c>
    </row>
    <row r="1200" spans="1:4" ht="12.75" customHeight="1" x14ac:dyDescent="0.25">
      <c r="A1200" s="44">
        <v>42936.624999997111</v>
      </c>
      <c r="B1200" s="24">
        <v>57.9298</v>
      </c>
      <c r="C1200" s="35">
        <v>3.3822700000000001</v>
      </c>
      <c r="D1200" s="36">
        <v>9.4335000000000004</v>
      </c>
    </row>
    <row r="1201" spans="1:4" ht="12.75" customHeight="1" x14ac:dyDescent="0.25">
      <c r="A1201" s="44">
        <v>42936.666666663776</v>
      </c>
      <c r="B1201" s="24">
        <v>30.907579999999999</v>
      </c>
      <c r="C1201" s="35">
        <v>2.5379800000000001</v>
      </c>
      <c r="D1201" s="36">
        <v>6.58772</v>
      </c>
    </row>
    <row r="1202" spans="1:4" ht="12.75" customHeight="1" x14ac:dyDescent="0.25">
      <c r="A1202" s="44">
        <v>42936.70833333044</v>
      </c>
      <c r="B1202" s="24">
        <v>348.60329999999999</v>
      </c>
      <c r="C1202" s="35">
        <v>1.2030099999999999</v>
      </c>
      <c r="D1202" s="36">
        <v>7.7830599999999999</v>
      </c>
    </row>
    <row r="1203" spans="1:4" ht="12.75" customHeight="1" x14ac:dyDescent="0.25">
      <c r="A1203" s="44">
        <v>42936.749999997104</v>
      </c>
      <c r="B1203" s="24">
        <v>342.44760000000002</v>
      </c>
      <c r="C1203" s="35">
        <v>1.7517499999999999</v>
      </c>
      <c r="D1203" s="36">
        <v>3.8623400000000001</v>
      </c>
    </row>
    <row r="1204" spans="1:4" ht="12.75" customHeight="1" x14ac:dyDescent="0.25">
      <c r="A1204" s="44">
        <v>42936.791666663768</v>
      </c>
      <c r="B1204" s="24">
        <v>335.87400000000002</v>
      </c>
      <c r="C1204" s="35">
        <v>2.96584</v>
      </c>
      <c r="D1204" s="36">
        <v>0.53610999999999998</v>
      </c>
    </row>
    <row r="1205" spans="1:4" ht="12.75" customHeight="1" x14ac:dyDescent="0.25">
      <c r="A1205" s="44">
        <v>42936.833333330433</v>
      </c>
      <c r="B1205" s="24">
        <v>325.45249999999999</v>
      </c>
      <c r="C1205" s="35">
        <v>4.0862800000000004</v>
      </c>
      <c r="D1205" s="36">
        <v>2.8971100000000001</v>
      </c>
    </row>
    <row r="1206" spans="1:4" ht="12.75" customHeight="1" x14ac:dyDescent="0.25">
      <c r="A1206" s="44">
        <v>42936.874999997097</v>
      </c>
      <c r="B1206" s="24">
        <v>314.8175</v>
      </c>
      <c r="C1206" s="35">
        <v>3.78084</v>
      </c>
      <c r="D1206" s="36" t="s">
        <v>189</v>
      </c>
    </row>
    <row r="1207" spans="1:4" ht="12.75" customHeight="1" x14ac:dyDescent="0.25">
      <c r="A1207" s="44">
        <v>42936.916666663761</v>
      </c>
      <c r="B1207" s="24">
        <v>310.67309999999998</v>
      </c>
      <c r="C1207" s="35">
        <v>4.2847299999999997</v>
      </c>
    </row>
    <row r="1208" spans="1:4" ht="12.75" customHeight="1" x14ac:dyDescent="0.25">
      <c r="A1208" s="44">
        <v>42936.958333330425</v>
      </c>
      <c r="B1208" s="24">
        <v>321.97399999999999</v>
      </c>
      <c r="C1208" s="35">
        <v>3.9129200000000002</v>
      </c>
      <c r="D1208" s="36" t="s">
        <v>189</v>
      </c>
    </row>
    <row r="1209" spans="1:4" ht="12.75" customHeight="1" x14ac:dyDescent="0.25">
      <c r="A1209" s="44">
        <v>42936.99999999709</v>
      </c>
      <c r="B1209" s="24">
        <v>305.09690000000001</v>
      </c>
      <c r="C1209" s="35">
        <v>2.8832399999999998</v>
      </c>
    </row>
    <row r="1210" spans="1:4" ht="12.75" customHeight="1" x14ac:dyDescent="0.25">
      <c r="A1210" s="44">
        <v>42937.041666663754</v>
      </c>
      <c r="B1210" s="24">
        <v>292.15390000000002</v>
      </c>
      <c r="C1210" s="35">
        <v>2.8763899999999998</v>
      </c>
      <c r="D1210" s="36">
        <v>6.7067300000000003</v>
      </c>
    </row>
    <row r="1211" spans="1:4" ht="12.75" customHeight="1" x14ac:dyDescent="0.25">
      <c r="A1211" s="44">
        <v>42937.083333330418</v>
      </c>
      <c r="B1211" s="24">
        <v>298.11590000000001</v>
      </c>
      <c r="C1211" s="35">
        <v>4.2213599999999998</v>
      </c>
      <c r="D1211" s="36">
        <v>9.9026700000000005</v>
      </c>
    </row>
    <row r="1212" spans="1:4" ht="12.75" customHeight="1" x14ac:dyDescent="0.25">
      <c r="A1212" s="44">
        <v>42937.124999997082</v>
      </c>
      <c r="B1212" s="24">
        <v>306.11509999999998</v>
      </c>
      <c r="C1212" s="35">
        <v>4.53172</v>
      </c>
      <c r="D1212" s="36">
        <v>15.51083</v>
      </c>
    </row>
    <row r="1213" spans="1:4" ht="12.75" customHeight="1" x14ac:dyDescent="0.25">
      <c r="A1213" s="44">
        <v>42937.166666663747</v>
      </c>
      <c r="B1213" s="24">
        <v>307.13380000000001</v>
      </c>
      <c r="C1213" s="35">
        <v>4.0913000000000004</v>
      </c>
      <c r="D1213" s="36">
        <v>17.822500000000002</v>
      </c>
    </row>
    <row r="1214" spans="1:4" ht="12.75" customHeight="1" x14ac:dyDescent="0.25">
      <c r="A1214" s="44">
        <v>42937.208333330411</v>
      </c>
      <c r="B1214" s="24">
        <v>291.33080000000001</v>
      </c>
      <c r="C1214" s="35">
        <v>4.6059200000000002</v>
      </c>
      <c r="D1214" s="36">
        <v>13.004060000000001</v>
      </c>
    </row>
    <row r="1215" spans="1:4" ht="12.75" customHeight="1" x14ac:dyDescent="0.25">
      <c r="A1215" s="44">
        <v>42937.249999997075</v>
      </c>
      <c r="B1215" s="24">
        <v>288.47739999999999</v>
      </c>
      <c r="C1215" s="35">
        <v>1.8103400000000001</v>
      </c>
      <c r="D1215" s="36">
        <v>9.45322</v>
      </c>
    </row>
    <row r="1216" spans="1:4" ht="12.75" customHeight="1" x14ac:dyDescent="0.25">
      <c r="A1216" s="44">
        <v>42937.291666663739</v>
      </c>
      <c r="B1216" s="24">
        <v>309.84719999999999</v>
      </c>
      <c r="C1216" s="35">
        <v>3.4904299999999999</v>
      </c>
      <c r="D1216" s="36">
        <v>5.21922</v>
      </c>
    </row>
    <row r="1217" spans="1:4" ht="12.75" customHeight="1" x14ac:dyDescent="0.25">
      <c r="A1217" s="44">
        <v>42937.333333330404</v>
      </c>
      <c r="B1217" s="24">
        <v>307.99860000000001</v>
      </c>
      <c r="C1217" s="35">
        <v>4.4763700000000002</v>
      </c>
      <c r="D1217" s="36">
        <v>3.9265599999999998</v>
      </c>
    </row>
    <row r="1218" spans="1:4" ht="12.75" customHeight="1" x14ac:dyDescent="0.25">
      <c r="A1218" s="44">
        <v>42937.374999997068</v>
      </c>
      <c r="B1218" s="24">
        <v>294.72179999999997</v>
      </c>
      <c r="C1218" s="35">
        <v>4.5032800000000002</v>
      </c>
      <c r="D1218" s="36">
        <v>8.3000000000000007</v>
      </c>
    </row>
    <row r="1219" spans="1:4" ht="12.75" customHeight="1" x14ac:dyDescent="0.25">
      <c r="A1219" s="44">
        <v>42937.416666663732</v>
      </c>
      <c r="B1219" s="24">
        <v>309.58359999999999</v>
      </c>
      <c r="C1219" s="35">
        <v>4.4691200000000002</v>
      </c>
      <c r="D1219" s="36">
        <v>16.270720000000001</v>
      </c>
    </row>
    <row r="1220" spans="1:4" ht="12.75" customHeight="1" x14ac:dyDescent="0.25">
      <c r="A1220" s="44">
        <v>42937.458333330396</v>
      </c>
      <c r="B1220" s="24">
        <v>319.91579999999999</v>
      </c>
      <c r="C1220" s="35">
        <v>4.7709299999999999</v>
      </c>
      <c r="D1220" s="36">
        <v>22.320509999999999</v>
      </c>
    </row>
    <row r="1221" spans="1:4" ht="12.75" customHeight="1" x14ac:dyDescent="0.25">
      <c r="A1221" s="44">
        <v>42937.499999997061</v>
      </c>
      <c r="B1221" s="24">
        <v>333.78300000000002</v>
      </c>
      <c r="C1221" s="35">
        <v>4.3922499999999998</v>
      </c>
    </row>
    <row r="1222" spans="1:4" ht="12.75" customHeight="1" x14ac:dyDescent="0.25">
      <c r="A1222" s="44">
        <v>42937.541666663725</v>
      </c>
      <c r="B1222" s="24">
        <v>322.00740000000002</v>
      </c>
      <c r="C1222" s="35">
        <v>5.5424499999999997</v>
      </c>
    </row>
    <row r="1223" spans="1:4" ht="12.75" customHeight="1" x14ac:dyDescent="0.25">
      <c r="A1223" s="44">
        <v>42937.583333330389</v>
      </c>
      <c r="B1223" s="24">
        <v>331.3372</v>
      </c>
      <c r="C1223" s="35">
        <v>6.2738300000000002</v>
      </c>
      <c r="D1223" s="36">
        <v>21.681049999999999</v>
      </c>
    </row>
    <row r="1224" spans="1:4" ht="12.75" customHeight="1" x14ac:dyDescent="0.25">
      <c r="A1224" s="44">
        <v>42937.624999997053</v>
      </c>
      <c r="B1224" s="24">
        <v>326.93040000000002</v>
      </c>
      <c r="C1224" s="35">
        <v>4.9248599999999998</v>
      </c>
      <c r="D1224" s="36">
        <v>8.9998900000000006</v>
      </c>
    </row>
    <row r="1225" spans="1:4" ht="12.75" customHeight="1" x14ac:dyDescent="0.25">
      <c r="A1225" s="44">
        <v>42937.666666663717</v>
      </c>
      <c r="B1225" s="24">
        <v>316.61219999999997</v>
      </c>
      <c r="C1225" s="35">
        <v>4.1437900000000001</v>
      </c>
      <c r="D1225" s="36">
        <v>5.7896700000000001</v>
      </c>
    </row>
    <row r="1226" spans="1:4" ht="12.75" customHeight="1" x14ac:dyDescent="0.25">
      <c r="A1226" s="44">
        <v>42937.708333330382</v>
      </c>
      <c r="B1226" s="24">
        <v>311.82139999999998</v>
      </c>
      <c r="C1226" s="35">
        <v>3.9070499999999999</v>
      </c>
      <c r="D1226" s="36">
        <v>11.79433</v>
      </c>
    </row>
    <row r="1227" spans="1:4" ht="12.75" customHeight="1" x14ac:dyDescent="0.25">
      <c r="A1227" s="44">
        <v>42937.749999997046</v>
      </c>
      <c r="B1227" s="24">
        <v>302.60120000000001</v>
      </c>
      <c r="C1227" s="35">
        <v>4.2117899999999997</v>
      </c>
      <c r="D1227" s="36">
        <v>14.159560000000001</v>
      </c>
    </row>
    <row r="1228" spans="1:4" ht="12.75" customHeight="1" x14ac:dyDescent="0.25">
      <c r="A1228" s="44">
        <v>42937.79166666371</v>
      </c>
      <c r="B1228" s="24">
        <v>319.45890000000003</v>
      </c>
      <c r="C1228" s="35">
        <v>4.0830900000000003</v>
      </c>
      <c r="D1228" s="36">
        <v>0.74772000000000005</v>
      </c>
    </row>
    <row r="1229" spans="1:4" ht="12.75" customHeight="1" x14ac:dyDescent="0.25">
      <c r="A1229" s="44">
        <v>42937.833333330374</v>
      </c>
      <c r="B1229" s="24">
        <v>312.72500000000002</v>
      </c>
      <c r="C1229" s="35">
        <v>3.85032</v>
      </c>
      <c r="D1229" s="36">
        <v>6.15639</v>
      </c>
    </row>
    <row r="1230" spans="1:4" ht="12.75" customHeight="1" x14ac:dyDescent="0.25">
      <c r="A1230" s="44">
        <v>42937.874999997039</v>
      </c>
      <c r="B1230" s="24">
        <v>317.84070000000003</v>
      </c>
      <c r="C1230" s="35">
        <v>5.0950800000000003</v>
      </c>
      <c r="D1230" s="36">
        <v>6.1648899999999998</v>
      </c>
    </row>
    <row r="1231" spans="1:4" ht="12.75" customHeight="1" x14ac:dyDescent="0.25">
      <c r="A1231" s="44">
        <v>42937.916666663703</v>
      </c>
      <c r="B1231" s="24">
        <v>316.85270000000003</v>
      </c>
      <c r="C1231" s="35">
        <v>5.7057900000000004</v>
      </c>
      <c r="D1231" s="36">
        <v>11.703390000000001</v>
      </c>
    </row>
    <row r="1232" spans="1:4" ht="12.75" customHeight="1" x14ac:dyDescent="0.25">
      <c r="A1232" s="44">
        <v>42937.958333330367</v>
      </c>
      <c r="B1232" s="24">
        <v>311.9239</v>
      </c>
      <c r="C1232" s="35">
        <v>4.5438000000000001</v>
      </c>
      <c r="D1232" s="36">
        <v>23.71922</v>
      </c>
    </row>
    <row r="1233" spans="1:4" ht="12.75" customHeight="1" x14ac:dyDescent="0.25">
      <c r="A1233" s="44">
        <v>42937.999999997031</v>
      </c>
      <c r="B1233" s="24">
        <v>318.73899999999998</v>
      </c>
      <c r="C1233" s="35">
        <v>4.5733800000000002</v>
      </c>
      <c r="D1233" s="36">
        <v>12.685280000000001</v>
      </c>
    </row>
    <row r="1234" spans="1:4" ht="12.75" customHeight="1" x14ac:dyDescent="0.25">
      <c r="A1234" s="44">
        <v>42938.041666663696</v>
      </c>
      <c r="B1234" s="24">
        <v>323.00740000000002</v>
      </c>
      <c r="C1234" s="35">
        <v>4.26661</v>
      </c>
      <c r="D1234" s="36">
        <v>26.071000000000002</v>
      </c>
    </row>
    <row r="1235" spans="1:4" ht="12.75" customHeight="1" x14ac:dyDescent="0.25">
      <c r="A1235" s="44">
        <v>42938.08333333036</v>
      </c>
      <c r="B1235" s="24">
        <v>321.40089999999998</v>
      </c>
      <c r="C1235" s="35">
        <v>4.0565600000000002</v>
      </c>
      <c r="D1235" s="36">
        <v>22.066330000000001</v>
      </c>
    </row>
    <row r="1236" spans="1:4" ht="12.75" customHeight="1" x14ac:dyDescent="0.25">
      <c r="A1236" s="44">
        <v>42938.124999997024</v>
      </c>
      <c r="B1236" s="24">
        <v>322.90899999999999</v>
      </c>
      <c r="C1236" s="35">
        <v>5.1580899999999996</v>
      </c>
      <c r="D1236" s="36">
        <v>18.804220000000001</v>
      </c>
    </row>
    <row r="1237" spans="1:4" ht="12.75" customHeight="1" x14ac:dyDescent="0.25">
      <c r="A1237" s="44">
        <v>42938.166666663688</v>
      </c>
      <c r="B1237" s="24">
        <v>323.21730000000002</v>
      </c>
      <c r="C1237" s="35">
        <v>4.62364</v>
      </c>
      <c r="D1237" s="36">
        <v>23.381779999999999</v>
      </c>
    </row>
    <row r="1238" spans="1:4" ht="12.75" customHeight="1" x14ac:dyDescent="0.25">
      <c r="A1238" s="44">
        <v>42938.208333330353</v>
      </c>
      <c r="B1238" s="24">
        <v>343.60700000000003</v>
      </c>
      <c r="C1238" s="35">
        <v>3.0743</v>
      </c>
      <c r="D1238" s="36">
        <v>20.098330000000001</v>
      </c>
    </row>
    <row r="1239" spans="1:4" ht="12.75" customHeight="1" x14ac:dyDescent="0.25">
      <c r="A1239" s="44">
        <v>42938.249999997017</v>
      </c>
      <c r="B1239" s="24">
        <v>342.73140000000001</v>
      </c>
      <c r="C1239" s="35">
        <v>3.4669099999999999</v>
      </c>
      <c r="D1239" s="36">
        <v>9.4062199999999994</v>
      </c>
    </row>
    <row r="1240" spans="1:4" ht="12.75" customHeight="1" x14ac:dyDescent="0.25">
      <c r="A1240" s="44">
        <v>42938.291666663681</v>
      </c>
      <c r="B1240" s="24">
        <v>316.20740000000001</v>
      </c>
      <c r="C1240" s="35">
        <v>3.95004</v>
      </c>
      <c r="D1240" s="36">
        <v>9.2756699999999999</v>
      </c>
    </row>
    <row r="1241" spans="1:4" ht="12.75" customHeight="1" x14ac:dyDescent="0.25">
      <c r="A1241" s="44">
        <v>42938.333333330345</v>
      </c>
      <c r="B1241" s="24">
        <v>303.16219999999998</v>
      </c>
      <c r="C1241" s="35">
        <v>4.3349099999999998</v>
      </c>
      <c r="D1241" s="36">
        <v>0.66127999999999998</v>
      </c>
    </row>
    <row r="1242" spans="1:4" ht="12.75" customHeight="1" x14ac:dyDescent="0.25">
      <c r="A1242" s="44">
        <v>42938.37499999701</v>
      </c>
      <c r="B1242" s="24">
        <v>299.9255</v>
      </c>
      <c r="C1242" s="35">
        <v>3.5973099999999998</v>
      </c>
      <c r="D1242" s="36">
        <v>14.0845</v>
      </c>
    </row>
    <row r="1243" spans="1:4" ht="12.75" customHeight="1" x14ac:dyDescent="0.25">
      <c r="A1243" s="44">
        <v>42938.416666663674</v>
      </c>
      <c r="B1243" s="24">
        <v>288.8329</v>
      </c>
      <c r="C1243" s="35">
        <v>2.5486</v>
      </c>
    </row>
    <row r="1244" spans="1:4" ht="12.75" customHeight="1" x14ac:dyDescent="0.25">
      <c r="A1244" s="44">
        <v>42938.458333330338</v>
      </c>
      <c r="B1244" s="24">
        <v>298.62259999999998</v>
      </c>
      <c r="C1244" s="35">
        <v>2.9060299999999999</v>
      </c>
      <c r="D1244" s="36">
        <v>35.568890000000003</v>
      </c>
    </row>
    <row r="1245" spans="1:4" ht="12.75" customHeight="1" x14ac:dyDescent="0.25">
      <c r="A1245" s="44">
        <v>42938.499999997002</v>
      </c>
      <c r="B1245" s="24">
        <v>295.28160000000003</v>
      </c>
      <c r="C1245" s="35">
        <v>3.4551099999999999</v>
      </c>
      <c r="D1245" s="36">
        <v>12.891</v>
      </c>
    </row>
    <row r="1246" spans="1:4" ht="12.75" customHeight="1" x14ac:dyDescent="0.25">
      <c r="A1246" s="44">
        <v>42938.541666663667</v>
      </c>
      <c r="B1246" s="24">
        <v>294.36439999999999</v>
      </c>
      <c r="C1246" s="35">
        <v>3.3520500000000002</v>
      </c>
      <c r="D1246" s="36">
        <v>11.794</v>
      </c>
    </row>
    <row r="1247" spans="1:4" ht="12.75" customHeight="1" x14ac:dyDescent="0.25">
      <c r="A1247" s="44">
        <v>42938.583333330331</v>
      </c>
      <c r="B1247" s="24">
        <v>283.59859999999998</v>
      </c>
      <c r="C1247" s="35">
        <v>3.9144199999999998</v>
      </c>
      <c r="D1247" s="36">
        <v>2.7890000000000001</v>
      </c>
    </row>
    <row r="1248" spans="1:4" ht="12.75" customHeight="1" x14ac:dyDescent="0.25">
      <c r="A1248" s="44">
        <v>42938.624999996995</v>
      </c>
      <c r="B1248" s="24">
        <v>293.53879999999998</v>
      </c>
      <c r="C1248" s="35">
        <v>2.8797299999999999</v>
      </c>
      <c r="D1248" s="36">
        <v>24.1815</v>
      </c>
    </row>
    <row r="1249" spans="1:4" ht="12.75" customHeight="1" x14ac:dyDescent="0.25">
      <c r="A1249" s="44">
        <v>42938.666666663659</v>
      </c>
      <c r="B1249" s="24">
        <v>288.79860000000002</v>
      </c>
      <c r="C1249" s="35">
        <v>3.6226400000000001</v>
      </c>
      <c r="D1249" s="36">
        <v>4.6188900000000004</v>
      </c>
    </row>
    <row r="1250" spans="1:4" ht="12.75" customHeight="1" x14ac:dyDescent="0.25">
      <c r="A1250" s="44">
        <v>42938.708333330324</v>
      </c>
      <c r="B1250" s="24">
        <v>298.16609999999997</v>
      </c>
      <c r="C1250" s="35">
        <v>2.8205900000000002</v>
      </c>
      <c r="D1250" s="36">
        <v>5.6906699999999999</v>
      </c>
    </row>
    <row r="1251" spans="1:4" ht="12.75" customHeight="1" x14ac:dyDescent="0.25">
      <c r="A1251" s="44">
        <v>42938.749999996988</v>
      </c>
      <c r="B1251" s="24">
        <v>300.70330000000001</v>
      </c>
      <c r="C1251" s="35">
        <v>1.73929</v>
      </c>
      <c r="D1251" s="36">
        <v>10.78722</v>
      </c>
    </row>
    <row r="1252" spans="1:4" ht="12.75" customHeight="1" x14ac:dyDescent="0.25">
      <c r="A1252" s="44">
        <v>42938.791666663652</v>
      </c>
      <c r="B1252" s="24">
        <v>288.29660000000001</v>
      </c>
      <c r="C1252" s="35">
        <v>1.59571</v>
      </c>
      <c r="D1252" s="36">
        <v>9.5172799999999995</v>
      </c>
    </row>
    <row r="1253" spans="1:4" ht="12.75" customHeight="1" x14ac:dyDescent="0.25">
      <c r="A1253" s="44">
        <v>42938.833333330316</v>
      </c>
      <c r="B1253" s="24">
        <v>280.17880000000002</v>
      </c>
      <c r="C1253" s="35">
        <v>1.6059399999999999</v>
      </c>
      <c r="D1253" s="36">
        <v>13.135669999999999</v>
      </c>
    </row>
    <row r="1254" spans="1:4" ht="12.75" customHeight="1" x14ac:dyDescent="0.25">
      <c r="A1254" s="44">
        <v>42938.87499999698</v>
      </c>
      <c r="B1254" s="24">
        <v>48.32056</v>
      </c>
      <c r="C1254" s="35">
        <v>0.64293</v>
      </c>
      <c r="D1254" s="36">
        <v>6.4764499999999998</v>
      </c>
    </row>
    <row r="1255" spans="1:4" ht="12.75" customHeight="1" x14ac:dyDescent="0.25">
      <c r="A1255" s="44">
        <v>42938.916666663645</v>
      </c>
      <c r="B1255" s="24">
        <v>269.66800000000001</v>
      </c>
      <c r="C1255" s="35">
        <v>1.0536099999999999</v>
      </c>
      <c r="D1255" s="36">
        <v>13.14528</v>
      </c>
    </row>
    <row r="1256" spans="1:4" ht="12.75" customHeight="1" x14ac:dyDescent="0.25">
      <c r="A1256" s="44">
        <v>42938.958333330309</v>
      </c>
      <c r="B1256" s="24">
        <v>232.9162</v>
      </c>
      <c r="C1256" s="35">
        <v>1.9074599999999999</v>
      </c>
      <c r="D1256" s="36">
        <v>6.7657999999999996</v>
      </c>
    </row>
    <row r="1257" spans="1:4" ht="12.75" customHeight="1" x14ac:dyDescent="0.25">
      <c r="A1257" s="44">
        <v>42938.999999996973</v>
      </c>
      <c r="B1257" s="24">
        <v>239.7585</v>
      </c>
      <c r="C1257" s="35">
        <v>2.2018499999999999</v>
      </c>
      <c r="D1257" s="36">
        <v>9.5762800000000006</v>
      </c>
    </row>
    <row r="1258" spans="1:4" ht="12.75" customHeight="1" x14ac:dyDescent="0.25">
      <c r="A1258" s="44">
        <v>42939.041666663637</v>
      </c>
      <c r="B1258" s="24">
        <v>87.837010000000006</v>
      </c>
      <c r="C1258" s="35">
        <v>0.50753999999999999</v>
      </c>
      <c r="D1258" s="36">
        <v>19.47983</v>
      </c>
    </row>
    <row r="1259" spans="1:4" ht="12.75" customHeight="1" x14ac:dyDescent="0.25">
      <c r="A1259" s="44">
        <v>42939.083333330302</v>
      </c>
      <c r="B1259" s="24">
        <v>272.22570000000002</v>
      </c>
      <c r="C1259" s="35">
        <v>2.4322599999999999</v>
      </c>
      <c r="D1259" s="36">
        <v>8.4501000000000008</v>
      </c>
    </row>
    <row r="1260" spans="1:4" ht="12.75" customHeight="1" x14ac:dyDescent="0.25">
      <c r="A1260" s="44">
        <v>42939.124999996966</v>
      </c>
      <c r="B1260" s="24">
        <v>244.4074</v>
      </c>
      <c r="C1260" s="35">
        <v>3.1705700000000001</v>
      </c>
      <c r="D1260" s="36">
        <v>3.53756</v>
      </c>
    </row>
    <row r="1261" spans="1:4" ht="12.75" customHeight="1" x14ac:dyDescent="0.25">
      <c r="A1261" s="44">
        <v>42939.16666666363</v>
      </c>
      <c r="B1261" s="24">
        <v>231.8827</v>
      </c>
      <c r="C1261" s="35">
        <v>2.0900500000000002</v>
      </c>
      <c r="D1261" s="36">
        <v>1.1155900000000001</v>
      </c>
    </row>
    <row r="1262" spans="1:4" ht="12.75" customHeight="1" x14ac:dyDescent="0.25">
      <c r="A1262" s="44">
        <v>42939.208333330294</v>
      </c>
      <c r="B1262" s="24">
        <v>87.27225</v>
      </c>
      <c r="C1262" s="35">
        <v>0.72231000000000001</v>
      </c>
      <c r="D1262" s="36" t="s">
        <v>189</v>
      </c>
    </row>
    <row r="1263" spans="1:4" ht="12.75" customHeight="1" x14ac:dyDescent="0.25">
      <c r="A1263" s="44">
        <v>42939.249999996959</v>
      </c>
      <c r="B1263" s="24">
        <v>338.16180000000003</v>
      </c>
      <c r="C1263" s="35">
        <v>0.31085000000000002</v>
      </c>
      <c r="D1263" s="36">
        <v>9.5076800000000006</v>
      </c>
    </row>
    <row r="1264" spans="1:4" ht="12.75" customHeight="1" x14ac:dyDescent="0.25">
      <c r="A1264" s="44">
        <v>42939.291666663623</v>
      </c>
      <c r="B1264" s="24">
        <v>251.40520000000001</v>
      </c>
      <c r="C1264" s="35">
        <v>0.63944000000000001</v>
      </c>
      <c r="D1264" s="36">
        <v>9.8131299999999992</v>
      </c>
    </row>
    <row r="1265" spans="1:4" ht="12.75" customHeight="1" x14ac:dyDescent="0.25">
      <c r="A1265" s="44">
        <v>42939.333333330287</v>
      </c>
      <c r="B1265" s="24">
        <v>94.598200000000006</v>
      </c>
      <c r="C1265" s="35">
        <v>0.89110999999999996</v>
      </c>
      <c r="D1265" s="36" t="s">
        <v>189</v>
      </c>
    </row>
    <row r="1266" spans="1:4" ht="12.75" customHeight="1" x14ac:dyDescent="0.25">
      <c r="A1266" s="44">
        <v>42939.374999996951</v>
      </c>
      <c r="B1266" s="24">
        <v>100.194</v>
      </c>
      <c r="C1266" s="35">
        <v>0.48109000000000002</v>
      </c>
    </row>
    <row r="1267" spans="1:4" ht="12.75" customHeight="1" x14ac:dyDescent="0.25">
      <c r="A1267" s="44">
        <v>42939.416666663616</v>
      </c>
      <c r="B1267" s="24">
        <v>11.853059999999999</v>
      </c>
      <c r="C1267" s="35">
        <v>0.61695</v>
      </c>
      <c r="D1267" s="36">
        <v>9.2207000000000008</v>
      </c>
    </row>
    <row r="1268" spans="1:4" ht="12.75" customHeight="1" x14ac:dyDescent="0.25">
      <c r="A1268" s="44">
        <v>42939.45833333028</v>
      </c>
      <c r="B1268" s="24">
        <v>130.15219999999999</v>
      </c>
      <c r="C1268" s="35">
        <v>0.72975000000000001</v>
      </c>
      <c r="D1268" s="36">
        <v>13.858750000000001</v>
      </c>
    </row>
    <row r="1269" spans="1:4" ht="12.75" customHeight="1" x14ac:dyDescent="0.25">
      <c r="A1269" s="44">
        <v>42939.499999996944</v>
      </c>
      <c r="B1269" s="24">
        <v>250.72239999999999</v>
      </c>
      <c r="C1269" s="35">
        <v>2.4608099999999999</v>
      </c>
      <c r="D1269" s="36">
        <v>15.40691</v>
      </c>
    </row>
    <row r="1270" spans="1:4" ht="12.75" customHeight="1" x14ac:dyDescent="0.25">
      <c r="A1270" s="44">
        <v>42939.541666663608</v>
      </c>
      <c r="B1270" s="24">
        <v>235.81479999999999</v>
      </c>
      <c r="C1270" s="35">
        <v>3.4111699999999998</v>
      </c>
      <c r="D1270" s="36">
        <v>13.2531</v>
      </c>
    </row>
    <row r="1271" spans="1:4" ht="12.75" customHeight="1" x14ac:dyDescent="0.25">
      <c r="A1271" s="44">
        <v>42939.583333330273</v>
      </c>
      <c r="B1271" s="24">
        <v>242.3929</v>
      </c>
      <c r="C1271" s="35">
        <v>3.1394899999999999</v>
      </c>
      <c r="D1271" s="36">
        <v>8.2001899999999992</v>
      </c>
    </row>
    <row r="1272" spans="1:4" ht="12.75" customHeight="1" x14ac:dyDescent="0.25">
      <c r="A1272" s="44">
        <v>42939.624999996937</v>
      </c>
      <c r="B1272" s="24">
        <v>261.74079999999998</v>
      </c>
      <c r="C1272" s="35">
        <v>2.9368400000000001</v>
      </c>
      <c r="D1272" s="36">
        <v>9.2066700000000008</v>
      </c>
    </row>
    <row r="1273" spans="1:4" ht="12.75" customHeight="1" x14ac:dyDescent="0.25">
      <c r="A1273" s="44">
        <v>42939.666666663601</v>
      </c>
      <c r="B1273" s="24">
        <v>253.88460000000001</v>
      </c>
      <c r="C1273" s="35">
        <v>3.61646</v>
      </c>
      <c r="D1273" s="36">
        <v>2.2343600000000001</v>
      </c>
    </row>
    <row r="1274" spans="1:4" ht="12.75" customHeight="1" x14ac:dyDescent="0.25">
      <c r="A1274" s="44">
        <v>42939.708333330265</v>
      </c>
      <c r="B1274" s="24">
        <v>237.74449999999999</v>
      </c>
      <c r="C1274" s="35">
        <v>2.4377200000000001</v>
      </c>
      <c r="D1274" s="36">
        <v>8.1869899999999998</v>
      </c>
    </row>
    <row r="1275" spans="1:4" ht="12.75" customHeight="1" x14ac:dyDescent="0.25">
      <c r="A1275" s="44">
        <v>42939.74999999693</v>
      </c>
      <c r="B1275" s="24">
        <v>237.16409999999999</v>
      </c>
      <c r="C1275" s="35">
        <v>2.4658699999999998</v>
      </c>
      <c r="D1275" s="36">
        <v>1.9760899999999999</v>
      </c>
    </row>
    <row r="1276" spans="1:4" ht="12.75" customHeight="1" x14ac:dyDescent="0.25">
      <c r="A1276" s="44">
        <v>42939.791666663594</v>
      </c>
      <c r="B1276" s="24">
        <v>241.15010000000001</v>
      </c>
      <c r="C1276" s="35">
        <v>1.9896799999999999</v>
      </c>
      <c r="D1276" s="36">
        <v>10.9986</v>
      </c>
    </row>
    <row r="1277" spans="1:4" ht="12.75" customHeight="1" x14ac:dyDescent="0.25">
      <c r="A1277" s="44">
        <v>42939.833333330258</v>
      </c>
      <c r="B1277" s="24">
        <v>241.5763</v>
      </c>
      <c r="C1277" s="35">
        <v>1.9702599999999999</v>
      </c>
    </row>
    <row r="1278" spans="1:4" ht="12.75" customHeight="1" x14ac:dyDescent="0.25">
      <c r="A1278" s="44">
        <v>42939.874999996922</v>
      </c>
      <c r="B1278" s="24">
        <v>242.03909999999999</v>
      </c>
      <c r="C1278" s="35">
        <v>2.4089399999999999</v>
      </c>
      <c r="D1278" s="36">
        <v>16.34883</v>
      </c>
    </row>
    <row r="1279" spans="1:4" ht="12.75" customHeight="1" x14ac:dyDescent="0.25">
      <c r="A1279" s="44">
        <v>42939.916666663587</v>
      </c>
      <c r="B1279" s="24">
        <v>263.548</v>
      </c>
      <c r="C1279" s="35">
        <v>0.84965999999999997</v>
      </c>
      <c r="D1279" s="36" t="s">
        <v>189</v>
      </c>
    </row>
    <row r="1280" spans="1:4" ht="12.75" customHeight="1" x14ac:dyDescent="0.25">
      <c r="A1280" s="44">
        <v>42939.958333330251</v>
      </c>
      <c r="B1280" s="24">
        <v>262.90260000000001</v>
      </c>
      <c r="C1280" s="35">
        <v>1.00908</v>
      </c>
      <c r="D1280" s="36">
        <v>0.67808000000000002</v>
      </c>
    </row>
    <row r="1281" spans="1:4" ht="12.75" customHeight="1" x14ac:dyDescent="0.25">
      <c r="A1281" s="44">
        <v>42939.999999996915</v>
      </c>
      <c r="B1281" s="24">
        <v>28.35904</v>
      </c>
      <c r="C1281" s="35">
        <v>0.35672999999999999</v>
      </c>
      <c r="D1281" s="36">
        <v>7.5722699999999996</v>
      </c>
    </row>
    <row r="1282" spans="1:4" ht="12.75" customHeight="1" x14ac:dyDescent="0.25">
      <c r="A1282" s="44">
        <v>42940.041666663579</v>
      </c>
      <c r="B1282" s="24">
        <v>211.0728</v>
      </c>
      <c r="C1282" s="35">
        <v>0.55978000000000006</v>
      </c>
    </row>
    <row r="1283" spans="1:4" ht="12.75" customHeight="1" x14ac:dyDescent="0.25">
      <c r="A1283" s="44">
        <v>42940.083333330243</v>
      </c>
      <c r="B1283" s="24">
        <v>220.26310000000001</v>
      </c>
      <c r="C1283" s="35">
        <v>1.09704</v>
      </c>
      <c r="D1283" s="36">
        <v>6.8288000000000002</v>
      </c>
    </row>
    <row r="1284" spans="1:4" ht="12.75" customHeight="1" x14ac:dyDescent="0.25">
      <c r="A1284" s="44">
        <v>42940.124999996908</v>
      </c>
      <c r="B1284" s="24">
        <v>243.95670000000001</v>
      </c>
      <c r="C1284" s="35">
        <v>1.9356800000000001</v>
      </c>
      <c r="D1284" s="36">
        <v>3.3633600000000001</v>
      </c>
    </row>
    <row r="1285" spans="1:4" ht="12.75" customHeight="1" x14ac:dyDescent="0.25">
      <c r="A1285" s="44">
        <v>42940.166666663572</v>
      </c>
      <c r="B1285" s="24">
        <v>244.23670000000001</v>
      </c>
      <c r="C1285" s="35">
        <v>1.90299</v>
      </c>
      <c r="D1285" s="36">
        <v>5.76701</v>
      </c>
    </row>
    <row r="1286" spans="1:4" ht="12.75" customHeight="1" x14ac:dyDescent="0.25">
      <c r="A1286" s="44">
        <v>42940.208333330236</v>
      </c>
      <c r="B1286" s="24">
        <v>245.68539999999999</v>
      </c>
      <c r="C1286" s="35">
        <v>0.56525999999999998</v>
      </c>
      <c r="D1286" s="36">
        <v>8.6522900000000007</v>
      </c>
    </row>
    <row r="1287" spans="1:4" ht="12.75" customHeight="1" x14ac:dyDescent="0.25">
      <c r="A1287" s="44">
        <v>42940.2499999969</v>
      </c>
      <c r="B1287" s="24">
        <v>90.722489999999993</v>
      </c>
      <c r="C1287" s="35">
        <v>0.44519999999999998</v>
      </c>
      <c r="D1287" s="36">
        <v>7.6096300000000001</v>
      </c>
    </row>
    <row r="1288" spans="1:4" ht="12.75" customHeight="1" x14ac:dyDescent="0.25">
      <c r="A1288" s="44">
        <v>42940.291666663565</v>
      </c>
      <c r="B1288" s="24">
        <v>86.160690000000002</v>
      </c>
      <c r="C1288" s="35">
        <v>0.41857</v>
      </c>
      <c r="D1288" s="36">
        <v>1.7998400000000001</v>
      </c>
    </row>
    <row r="1289" spans="1:4" ht="12.75" customHeight="1" x14ac:dyDescent="0.25">
      <c r="A1289" s="44">
        <v>42940.333333330229</v>
      </c>
      <c r="B1289" s="24">
        <v>191.23070000000001</v>
      </c>
      <c r="C1289" s="35">
        <v>0.78159999999999996</v>
      </c>
      <c r="D1289" s="36">
        <v>7.0286299999999997</v>
      </c>
    </row>
    <row r="1290" spans="1:4" ht="12.75" customHeight="1" x14ac:dyDescent="0.25">
      <c r="A1290" s="44">
        <v>42940.374999996893</v>
      </c>
      <c r="B1290" s="24">
        <v>301.7473</v>
      </c>
      <c r="C1290" s="35">
        <v>0.29475000000000001</v>
      </c>
    </row>
    <row r="1291" spans="1:4" ht="12.75" customHeight="1" x14ac:dyDescent="0.25">
      <c r="A1291" s="44">
        <v>42940.416666663557</v>
      </c>
      <c r="B1291" s="24">
        <v>305.60559999999998</v>
      </c>
      <c r="C1291" s="35">
        <v>0.87516000000000005</v>
      </c>
      <c r="D1291" s="36" t="s">
        <v>189</v>
      </c>
    </row>
    <row r="1292" spans="1:4" ht="12.75" customHeight="1" x14ac:dyDescent="0.25">
      <c r="A1292" s="44">
        <v>42940.458333330222</v>
      </c>
      <c r="B1292" s="24">
        <v>298.69850000000002</v>
      </c>
      <c r="C1292" s="35">
        <v>1.9888300000000001</v>
      </c>
      <c r="D1292" s="36">
        <v>10.162940000000001</v>
      </c>
    </row>
    <row r="1293" spans="1:4" ht="12.75" customHeight="1" x14ac:dyDescent="0.25">
      <c r="A1293" s="44">
        <v>42940.499999996886</v>
      </c>
      <c r="B1293" s="24">
        <v>290.74439999999998</v>
      </c>
      <c r="C1293" s="35">
        <v>2.2396699999999998</v>
      </c>
      <c r="D1293" s="36">
        <v>12.150779999999999</v>
      </c>
    </row>
    <row r="1294" spans="1:4" ht="12.75" customHeight="1" x14ac:dyDescent="0.25">
      <c r="A1294" s="44">
        <v>42940.54166666355</v>
      </c>
      <c r="B1294" s="24">
        <v>269.75709999999998</v>
      </c>
      <c r="C1294" s="35">
        <v>3.1352199999999999</v>
      </c>
      <c r="D1294" s="36">
        <v>8.5342900000000004</v>
      </c>
    </row>
    <row r="1295" spans="1:4" ht="12.75" customHeight="1" x14ac:dyDescent="0.25">
      <c r="A1295" s="44">
        <v>42940.583333330214</v>
      </c>
      <c r="B1295" s="24">
        <v>240.23310000000001</v>
      </c>
      <c r="C1295" s="35">
        <v>3.7514500000000002</v>
      </c>
      <c r="D1295" s="36">
        <v>8.3312000000000008</v>
      </c>
    </row>
    <row r="1296" spans="1:4" ht="12.75" customHeight="1" x14ac:dyDescent="0.25">
      <c r="A1296" s="44">
        <v>42940.624999996879</v>
      </c>
      <c r="B1296" s="24">
        <v>267.37040000000002</v>
      </c>
      <c r="C1296" s="35">
        <v>4.6664099999999999</v>
      </c>
      <c r="D1296" s="36">
        <v>8.9374599999999997</v>
      </c>
    </row>
    <row r="1297" spans="1:4" ht="12.75" customHeight="1" x14ac:dyDescent="0.25">
      <c r="A1297" s="44">
        <v>42940.666666663543</v>
      </c>
      <c r="B1297" s="24">
        <v>272.25400000000002</v>
      </c>
      <c r="C1297" s="35">
        <v>3.7514400000000001</v>
      </c>
      <c r="D1297" s="36">
        <v>5.1524900000000002</v>
      </c>
    </row>
    <row r="1298" spans="1:4" ht="12.75" customHeight="1" x14ac:dyDescent="0.25">
      <c r="A1298" s="44">
        <v>42940.708333330207</v>
      </c>
      <c r="B1298" s="24">
        <v>274.20530000000002</v>
      </c>
      <c r="C1298" s="35">
        <v>2.0963799999999999</v>
      </c>
      <c r="D1298" s="36">
        <v>11.45449</v>
      </c>
    </row>
    <row r="1299" spans="1:4" ht="12.75" customHeight="1" x14ac:dyDescent="0.25">
      <c r="A1299" s="44">
        <v>42940.749999996871</v>
      </c>
      <c r="B1299" s="24">
        <v>264.23289999999997</v>
      </c>
      <c r="C1299" s="35">
        <v>1.0771900000000001</v>
      </c>
      <c r="D1299" s="36">
        <v>12.60877</v>
      </c>
    </row>
    <row r="1300" spans="1:4" ht="12.75" customHeight="1" x14ac:dyDescent="0.25">
      <c r="A1300" s="44">
        <v>42940.791666663536</v>
      </c>
      <c r="B1300" s="24">
        <v>34.589500000000001</v>
      </c>
      <c r="C1300" s="35">
        <v>0.43465999999999999</v>
      </c>
      <c r="D1300" s="36">
        <v>4.9501999999999997</v>
      </c>
    </row>
    <row r="1301" spans="1:4" ht="12.75" customHeight="1" x14ac:dyDescent="0.25">
      <c r="A1301" s="44">
        <v>42940.8333333302</v>
      </c>
      <c r="B1301" s="24">
        <v>9.4534199999999995</v>
      </c>
      <c r="C1301" s="35">
        <v>0.43897000000000003</v>
      </c>
      <c r="D1301" s="36">
        <v>3.2650199999999998</v>
      </c>
    </row>
    <row r="1302" spans="1:4" ht="12.75" customHeight="1" x14ac:dyDescent="0.25">
      <c r="A1302" s="44">
        <v>42940.874999996864</v>
      </c>
      <c r="B1302" s="24">
        <v>258.64449999999999</v>
      </c>
      <c r="C1302" s="35">
        <v>0.73980000000000001</v>
      </c>
      <c r="D1302" s="36">
        <v>1.6691199999999999</v>
      </c>
    </row>
    <row r="1303" spans="1:4" ht="12.75" customHeight="1" x14ac:dyDescent="0.25">
      <c r="A1303" s="44">
        <v>42940.916666663528</v>
      </c>
      <c r="B1303" s="24">
        <v>263.65690000000001</v>
      </c>
      <c r="C1303" s="35">
        <v>0.61668999999999996</v>
      </c>
      <c r="D1303" s="36">
        <v>3.4965000000000002</v>
      </c>
    </row>
    <row r="1304" spans="1:4" ht="12.75" customHeight="1" x14ac:dyDescent="0.25">
      <c r="A1304" s="44">
        <v>42940.958333330193</v>
      </c>
      <c r="B1304" s="24">
        <v>268.89890000000003</v>
      </c>
      <c r="C1304" s="35">
        <v>0.35016999999999998</v>
      </c>
      <c r="D1304" s="36">
        <v>1.8669500000000001</v>
      </c>
    </row>
    <row r="1305" spans="1:4" ht="12.75" customHeight="1" x14ac:dyDescent="0.25">
      <c r="A1305" s="44">
        <v>42940.999999996857</v>
      </c>
      <c r="B1305" s="24">
        <v>292.34050000000002</v>
      </c>
      <c r="C1305" s="35">
        <v>0.98841000000000001</v>
      </c>
      <c r="D1305" s="36">
        <v>6.7898699999999996</v>
      </c>
    </row>
    <row r="1306" spans="1:4" ht="12.75" customHeight="1" x14ac:dyDescent="0.25">
      <c r="A1306" s="44">
        <v>42941.041666663521</v>
      </c>
      <c r="B1306" s="24">
        <v>309.21170000000001</v>
      </c>
      <c r="C1306" s="35">
        <v>0.85480999999999996</v>
      </c>
      <c r="D1306" s="36">
        <v>16.54027</v>
      </c>
    </row>
    <row r="1307" spans="1:4" ht="12.75" customHeight="1" x14ac:dyDescent="0.25">
      <c r="A1307" s="44">
        <v>42941.083333330185</v>
      </c>
      <c r="B1307" s="24">
        <v>306.11079999999998</v>
      </c>
      <c r="C1307" s="35">
        <v>0.43874999999999997</v>
      </c>
      <c r="D1307" s="36">
        <v>0.79549999999999998</v>
      </c>
    </row>
    <row r="1308" spans="1:4" ht="12.75" customHeight="1" x14ac:dyDescent="0.25">
      <c r="A1308" s="44">
        <v>42941.12499999685</v>
      </c>
      <c r="B1308" s="24">
        <v>311.36770000000001</v>
      </c>
      <c r="C1308" s="35">
        <v>0.48673</v>
      </c>
      <c r="D1308" s="36">
        <v>6.5077999999999996</v>
      </c>
    </row>
    <row r="1309" spans="1:4" ht="12.75" customHeight="1" x14ac:dyDescent="0.25">
      <c r="A1309" s="44">
        <v>42941.166666663514</v>
      </c>
      <c r="B1309" s="24">
        <v>271.45209999999997</v>
      </c>
      <c r="C1309" s="35">
        <v>0.90383999999999998</v>
      </c>
      <c r="D1309" s="36" t="s">
        <v>189</v>
      </c>
    </row>
    <row r="1310" spans="1:4" ht="12.75" customHeight="1" x14ac:dyDescent="0.25">
      <c r="A1310" s="44">
        <v>42941.208333330178</v>
      </c>
      <c r="B1310" s="24">
        <v>95.682500000000005</v>
      </c>
      <c r="C1310" s="35">
        <v>0.50331999999999999</v>
      </c>
      <c r="D1310" s="36">
        <v>7.9815500000000004</v>
      </c>
    </row>
    <row r="1311" spans="1:4" ht="12.75" customHeight="1" x14ac:dyDescent="0.25">
      <c r="A1311" s="44">
        <v>42941.249999996842</v>
      </c>
      <c r="B1311" s="24">
        <v>264.48970000000003</v>
      </c>
      <c r="C1311" s="35">
        <v>0.61251</v>
      </c>
      <c r="D1311" s="36">
        <v>1.5864799999999999</v>
      </c>
    </row>
    <row r="1312" spans="1:4" ht="12.75" customHeight="1" x14ac:dyDescent="0.25">
      <c r="A1312" s="44">
        <v>42941.291666663506</v>
      </c>
      <c r="B1312" s="24">
        <v>347.43349999999998</v>
      </c>
      <c r="C1312" s="35">
        <v>0.61668999999999996</v>
      </c>
      <c r="D1312" s="36">
        <v>2.2777599999999998</v>
      </c>
    </row>
    <row r="1313" spans="1:4" ht="12.75" customHeight="1" x14ac:dyDescent="0.25">
      <c r="A1313" s="44">
        <v>42941.333333330171</v>
      </c>
      <c r="B1313" s="24">
        <v>335.9966</v>
      </c>
      <c r="C1313" s="35">
        <v>0.37658999999999998</v>
      </c>
      <c r="D1313" s="36">
        <v>2.2362799999999998</v>
      </c>
    </row>
    <row r="1314" spans="1:4" ht="12.75" customHeight="1" x14ac:dyDescent="0.25">
      <c r="A1314" s="44">
        <v>42941.374999996835</v>
      </c>
      <c r="B1314" s="24">
        <v>278.48239999999998</v>
      </c>
      <c r="C1314" s="35">
        <v>1.10663</v>
      </c>
      <c r="D1314" s="36" t="s">
        <v>189</v>
      </c>
    </row>
    <row r="1315" spans="1:4" ht="12.75" customHeight="1" x14ac:dyDescent="0.25">
      <c r="A1315" s="44">
        <v>42941.416666663499</v>
      </c>
      <c r="B1315" s="24">
        <v>254.46530000000001</v>
      </c>
      <c r="C1315" s="35">
        <v>3.5275400000000001</v>
      </c>
      <c r="D1315" s="36">
        <v>3.8654500000000001</v>
      </c>
    </row>
    <row r="1316" spans="1:4" ht="12.75" customHeight="1" x14ac:dyDescent="0.25">
      <c r="A1316" s="44">
        <v>42941.458333330163</v>
      </c>
      <c r="B1316" s="24">
        <v>252.03720000000001</v>
      </c>
      <c r="C1316" s="35">
        <v>2.8284699999999998</v>
      </c>
      <c r="D1316" s="36">
        <v>1.4319299999999999</v>
      </c>
    </row>
    <row r="1317" spans="1:4" ht="12.75" customHeight="1" x14ac:dyDescent="0.25">
      <c r="A1317" s="44">
        <v>42941.499999996828</v>
      </c>
      <c r="B1317" s="24">
        <v>253.29429999999999</v>
      </c>
      <c r="C1317" s="35">
        <v>2.6867999999999999</v>
      </c>
      <c r="D1317" s="36">
        <v>0.66081000000000001</v>
      </c>
    </row>
    <row r="1318" spans="1:4" ht="12.75" customHeight="1" x14ac:dyDescent="0.25">
      <c r="A1318" s="44">
        <v>42941.541666663492</v>
      </c>
      <c r="B1318" s="24">
        <v>239.85159999999999</v>
      </c>
      <c r="C1318" s="35">
        <v>3.0517799999999999</v>
      </c>
      <c r="D1318" s="36">
        <v>9.7494999999999994</v>
      </c>
    </row>
    <row r="1319" spans="1:4" ht="12.75" customHeight="1" x14ac:dyDescent="0.25">
      <c r="A1319" s="44">
        <v>42941.583333330156</v>
      </c>
      <c r="B1319" s="24">
        <v>255.46279999999999</v>
      </c>
      <c r="C1319" s="35">
        <v>3.0201099999999999</v>
      </c>
      <c r="D1319" s="36">
        <v>13.401949999999999</v>
      </c>
    </row>
    <row r="1320" spans="1:4" ht="12.75" customHeight="1" x14ac:dyDescent="0.25">
      <c r="A1320" s="44">
        <v>42941.62499999682</v>
      </c>
      <c r="B1320" s="24">
        <v>259.9966</v>
      </c>
      <c r="C1320" s="35">
        <v>5.0609999999999999</v>
      </c>
      <c r="D1320" s="36">
        <v>10.651249999999999</v>
      </c>
    </row>
    <row r="1321" spans="1:4" ht="12.75" customHeight="1" x14ac:dyDescent="0.25">
      <c r="A1321" s="44">
        <v>42941.666666663485</v>
      </c>
      <c r="B1321" s="24">
        <v>221.9846</v>
      </c>
      <c r="C1321" s="35">
        <v>3.8878300000000001</v>
      </c>
      <c r="D1321" s="36">
        <v>16.436419999999998</v>
      </c>
    </row>
    <row r="1322" spans="1:4" ht="12.75" customHeight="1" x14ac:dyDescent="0.25">
      <c r="A1322" s="44">
        <v>42941.708333330149</v>
      </c>
      <c r="B1322" s="24">
        <v>223.86699999999999</v>
      </c>
      <c r="C1322" s="35">
        <v>3.3097099999999999</v>
      </c>
      <c r="D1322" s="36">
        <v>3.7555800000000001</v>
      </c>
    </row>
    <row r="1323" spans="1:4" ht="12.75" customHeight="1" x14ac:dyDescent="0.25">
      <c r="A1323" s="44">
        <v>42941.749999996813</v>
      </c>
      <c r="B1323" s="24">
        <v>224.36150000000001</v>
      </c>
      <c r="C1323" s="35">
        <v>3.9661</v>
      </c>
      <c r="D1323" s="36">
        <v>12.03383</v>
      </c>
    </row>
    <row r="1324" spans="1:4" ht="12.75" customHeight="1" x14ac:dyDescent="0.25">
      <c r="A1324" s="44">
        <v>42941.791666663477</v>
      </c>
      <c r="B1324" s="24">
        <v>241.7397</v>
      </c>
      <c r="C1324" s="35">
        <v>3.0266799999999998</v>
      </c>
      <c r="D1324" s="36">
        <v>4.3813899999999997</v>
      </c>
    </row>
    <row r="1325" spans="1:4" ht="12.75" customHeight="1" x14ac:dyDescent="0.25">
      <c r="A1325" s="44">
        <v>42941.833333330142</v>
      </c>
      <c r="B1325" s="24">
        <v>234.96729999999999</v>
      </c>
      <c r="C1325" s="35">
        <v>1.29034</v>
      </c>
      <c r="D1325" s="36">
        <v>9.5535599999999992</v>
      </c>
    </row>
    <row r="1326" spans="1:4" ht="12.75" customHeight="1" x14ac:dyDescent="0.25">
      <c r="A1326" s="44">
        <v>42941.874999996806</v>
      </c>
      <c r="B1326" s="24">
        <v>265.41370000000001</v>
      </c>
      <c r="C1326" s="35">
        <v>1.9194800000000001</v>
      </c>
      <c r="D1326" s="36">
        <v>9.1855799999999999</v>
      </c>
    </row>
    <row r="1327" spans="1:4" ht="12.75" customHeight="1" x14ac:dyDescent="0.25">
      <c r="A1327" s="44">
        <v>42941.91666666347</v>
      </c>
      <c r="B1327" s="24">
        <v>260.45659999999998</v>
      </c>
      <c r="C1327" s="35">
        <v>1.64903</v>
      </c>
      <c r="D1327" s="36">
        <v>5.8374800000000002</v>
      </c>
    </row>
    <row r="1328" spans="1:4" ht="12.75" customHeight="1" x14ac:dyDescent="0.25">
      <c r="A1328" s="44">
        <v>42941.958333330134</v>
      </c>
      <c r="B1328" s="24">
        <v>261.20190000000002</v>
      </c>
      <c r="C1328" s="35">
        <v>1.7936700000000001</v>
      </c>
      <c r="D1328" s="36">
        <v>9.0876999999999999</v>
      </c>
    </row>
    <row r="1329" spans="1:4" ht="12.75" customHeight="1" x14ac:dyDescent="0.25">
      <c r="A1329" s="44">
        <v>42941.999999996799</v>
      </c>
      <c r="B1329" s="24">
        <v>257.06139999999999</v>
      </c>
      <c r="C1329" s="35">
        <v>2.44733</v>
      </c>
      <c r="D1329" s="36">
        <v>0.51719000000000004</v>
      </c>
    </row>
    <row r="1330" spans="1:4" ht="12.75" customHeight="1" x14ac:dyDescent="0.25">
      <c r="A1330" s="44">
        <v>42942.041666663463</v>
      </c>
      <c r="B1330" s="24">
        <v>299.60379999999998</v>
      </c>
      <c r="C1330" s="35">
        <v>1.0737399999999999</v>
      </c>
      <c r="D1330" s="36">
        <v>16.14293</v>
      </c>
    </row>
    <row r="1331" spans="1:4" ht="12.75" customHeight="1" x14ac:dyDescent="0.25">
      <c r="A1331" s="44">
        <v>42942.083333330127</v>
      </c>
      <c r="B1331" s="24">
        <v>289.89670000000001</v>
      </c>
      <c r="C1331" s="35">
        <v>0.93608999999999998</v>
      </c>
      <c r="D1331" s="36">
        <v>8.3714999999999993</v>
      </c>
    </row>
    <row r="1332" spans="1:4" ht="12.75" customHeight="1" x14ac:dyDescent="0.25">
      <c r="A1332" s="44">
        <v>42942.124999996791</v>
      </c>
      <c r="B1332" s="24">
        <v>252.35040000000001</v>
      </c>
      <c r="C1332" s="35">
        <v>0.65495999999999999</v>
      </c>
      <c r="D1332" s="36">
        <v>2.8003300000000002</v>
      </c>
    </row>
    <row r="1333" spans="1:4" ht="12.75" customHeight="1" x14ac:dyDescent="0.25">
      <c r="A1333" s="44">
        <v>42942.166666663456</v>
      </c>
      <c r="B1333" s="24">
        <v>256.6551</v>
      </c>
      <c r="C1333" s="35">
        <v>0.31491000000000002</v>
      </c>
      <c r="D1333" s="36">
        <v>1.3702700000000001</v>
      </c>
    </row>
    <row r="1334" spans="1:4" ht="12.75" customHeight="1" x14ac:dyDescent="0.25">
      <c r="A1334" s="44">
        <v>42942.20833333012</v>
      </c>
      <c r="B1334" s="24">
        <v>261.2593</v>
      </c>
      <c r="C1334" s="35">
        <v>0.64609000000000005</v>
      </c>
      <c r="D1334" s="36">
        <v>4.9646699999999999</v>
      </c>
    </row>
    <row r="1335" spans="1:4" ht="12.75" customHeight="1" x14ac:dyDescent="0.25">
      <c r="A1335" s="44">
        <v>42942.249999996784</v>
      </c>
      <c r="B1335" s="24">
        <v>354.46069999999997</v>
      </c>
      <c r="C1335" s="35">
        <v>0.38</v>
      </c>
    </row>
    <row r="1336" spans="1:4" ht="12.75" customHeight="1" x14ac:dyDescent="0.25">
      <c r="A1336" s="44">
        <v>42942.291666663448</v>
      </c>
      <c r="B1336" s="24">
        <v>181.2946</v>
      </c>
      <c r="C1336" s="35">
        <v>0.23777000000000001</v>
      </c>
      <c r="D1336" s="36">
        <v>4.6013299999999999</v>
      </c>
    </row>
    <row r="1337" spans="1:4" ht="12.75" customHeight="1" x14ac:dyDescent="0.25">
      <c r="A1337" s="44">
        <v>42942.333333330113</v>
      </c>
      <c r="B1337" s="24">
        <v>36.836500000000001</v>
      </c>
      <c r="C1337" s="35">
        <v>0.53529000000000004</v>
      </c>
      <c r="D1337" s="36">
        <v>3.7418300000000002</v>
      </c>
    </row>
    <row r="1338" spans="1:4" ht="12.75" customHeight="1" x14ac:dyDescent="0.25">
      <c r="A1338" s="44">
        <v>42942.374999996777</v>
      </c>
      <c r="B1338" s="24">
        <v>357.67509999999999</v>
      </c>
      <c r="C1338" s="35">
        <v>0.41184999999999999</v>
      </c>
    </row>
    <row r="1339" spans="1:4" ht="12.75" customHeight="1" x14ac:dyDescent="0.25">
      <c r="A1339" s="44">
        <v>42942.416666663441</v>
      </c>
      <c r="B1339" s="24">
        <v>262.41879999999998</v>
      </c>
      <c r="C1339" s="35">
        <v>1.4787399999999999</v>
      </c>
    </row>
    <row r="1340" spans="1:4" ht="12.75" customHeight="1" x14ac:dyDescent="0.25">
      <c r="A1340" s="44">
        <v>42942.458333330105</v>
      </c>
      <c r="B1340" s="24">
        <v>282.84710000000001</v>
      </c>
      <c r="C1340" s="35">
        <v>1.33585</v>
      </c>
      <c r="D1340" s="36">
        <v>8.0752799999999993</v>
      </c>
    </row>
    <row r="1341" spans="1:4" ht="12.75" customHeight="1" x14ac:dyDescent="0.25">
      <c r="A1341" s="44">
        <v>42942.499999996769</v>
      </c>
      <c r="B1341" s="24">
        <v>247.6335</v>
      </c>
      <c r="C1341" s="35">
        <v>3.9720200000000001</v>
      </c>
      <c r="D1341" s="36">
        <v>11.593830000000001</v>
      </c>
    </row>
    <row r="1342" spans="1:4" ht="12.75" customHeight="1" x14ac:dyDescent="0.25">
      <c r="A1342" s="44">
        <v>42942.541666663434</v>
      </c>
      <c r="B1342" s="24">
        <v>270.91559999999998</v>
      </c>
      <c r="C1342" s="35">
        <v>3.94896</v>
      </c>
      <c r="D1342" s="36">
        <v>12.78683</v>
      </c>
    </row>
    <row r="1343" spans="1:4" ht="12.75" customHeight="1" x14ac:dyDescent="0.25">
      <c r="A1343" s="44">
        <v>42942.583333330098</v>
      </c>
      <c r="B1343" s="24">
        <v>242.3767</v>
      </c>
      <c r="C1343" s="35">
        <v>4.2323300000000001</v>
      </c>
      <c r="D1343" s="36">
        <v>2.9238300000000002</v>
      </c>
    </row>
    <row r="1344" spans="1:4" ht="12.75" customHeight="1" x14ac:dyDescent="0.25">
      <c r="A1344" s="44">
        <v>42942.624999996762</v>
      </c>
      <c r="B1344" s="24">
        <v>263.88069999999999</v>
      </c>
      <c r="C1344" s="35">
        <v>3.8580299999999998</v>
      </c>
      <c r="D1344" s="36">
        <v>5.7930599999999997</v>
      </c>
    </row>
    <row r="1345" spans="1:4" ht="12.75" customHeight="1" x14ac:dyDescent="0.25">
      <c r="A1345" s="44">
        <v>42942.666666663426</v>
      </c>
      <c r="B1345" s="24">
        <v>275.62799999999999</v>
      </c>
      <c r="C1345" s="35">
        <v>3.8405200000000002</v>
      </c>
      <c r="D1345" s="36">
        <v>7.9331699999999996</v>
      </c>
    </row>
    <row r="1346" spans="1:4" ht="12.75" customHeight="1" x14ac:dyDescent="0.25">
      <c r="A1346" s="44">
        <v>42942.708333330091</v>
      </c>
      <c r="B1346" s="24">
        <v>271.21870000000001</v>
      </c>
      <c r="C1346" s="35">
        <v>2.9991500000000002</v>
      </c>
      <c r="D1346" s="36">
        <v>12.050330000000001</v>
      </c>
    </row>
    <row r="1347" spans="1:4" ht="12.75" customHeight="1" x14ac:dyDescent="0.25">
      <c r="A1347" s="44">
        <v>42942.749999996755</v>
      </c>
      <c r="B1347" s="24">
        <v>335.42520000000002</v>
      </c>
      <c r="C1347" s="35">
        <v>0.69540999999999997</v>
      </c>
      <c r="D1347" s="36">
        <v>8.1500599999999999</v>
      </c>
    </row>
    <row r="1348" spans="1:4" ht="12.75" customHeight="1" x14ac:dyDescent="0.25">
      <c r="A1348" s="44">
        <v>42942.791666663419</v>
      </c>
      <c r="B1348" s="24">
        <v>258.40499999999997</v>
      </c>
      <c r="C1348" s="35">
        <v>1.5300100000000001</v>
      </c>
      <c r="D1348" s="36">
        <v>5.0380000000000003</v>
      </c>
    </row>
    <row r="1349" spans="1:4" ht="12.75" customHeight="1" x14ac:dyDescent="0.25">
      <c r="A1349" s="44">
        <v>42942.833333330083</v>
      </c>
      <c r="B1349" s="24">
        <v>218.434</v>
      </c>
      <c r="C1349" s="35">
        <v>0.72884000000000004</v>
      </c>
      <c r="D1349" s="36" t="s">
        <v>189</v>
      </c>
    </row>
    <row r="1350" spans="1:4" ht="12.75" customHeight="1" x14ac:dyDescent="0.25">
      <c r="A1350" s="44">
        <v>42942.874999996748</v>
      </c>
      <c r="B1350" s="24">
        <v>323.59769999999997</v>
      </c>
      <c r="C1350" s="35">
        <v>0.36177999999999999</v>
      </c>
      <c r="D1350" s="36">
        <v>5.68567</v>
      </c>
    </row>
    <row r="1351" spans="1:4" ht="12.75" customHeight="1" x14ac:dyDescent="0.25">
      <c r="A1351" s="44">
        <v>42942.916666663412</v>
      </c>
      <c r="B1351" s="24">
        <v>275.99549999999999</v>
      </c>
      <c r="C1351" s="35">
        <v>0.28182000000000001</v>
      </c>
      <c r="D1351" s="36">
        <v>1.27406</v>
      </c>
    </row>
    <row r="1352" spans="1:4" ht="12.75" customHeight="1" x14ac:dyDescent="0.25">
      <c r="A1352" s="44">
        <v>42942.958333330076</v>
      </c>
      <c r="B1352" s="24">
        <v>328.20859999999999</v>
      </c>
      <c r="C1352" s="35">
        <v>0.23929</v>
      </c>
      <c r="D1352" s="36">
        <v>4.3017200000000004</v>
      </c>
    </row>
    <row r="1353" spans="1:4" ht="12.75" customHeight="1" x14ac:dyDescent="0.25">
      <c r="A1353" s="44">
        <v>42942.99999999674</v>
      </c>
      <c r="B1353" s="24">
        <v>244.57900000000001</v>
      </c>
      <c r="C1353" s="35">
        <v>0.46004</v>
      </c>
      <c r="D1353" s="36">
        <v>2.5907200000000001</v>
      </c>
    </row>
    <row r="1354" spans="1:4" ht="12.75" customHeight="1" x14ac:dyDescent="0.25">
      <c r="A1354" s="44">
        <v>42943.041666663405</v>
      </c>
      <c r="B1354" s="24">
        <v>254.01730000000001</v>
      </c>
      <c r="C1354" s="35">
        <v>0.29772999999999999</v>
      </c>
      <c r="D1354" s="36" t="s">
        <v>189</v>
      </c>
    </row>
    <row r="1355" spans="1:4" ht="12.75" customHeight="1" x14ac:dyDescent="0.25">
      <c r="A1355" s="44">
        <v>42943.083333330069</v>
      </c>
      <c r="B1355" s="24">
        <v>319.80540000000002</v>
      </c>
      <c r="C1355" s="35">
        <v>1.02742</v>
      </c>
      <c r="D1355" s="36" t="s">
        <v>189</v>
      </c>
    </row>
    <row r="1356" spans="1:4" ht="12.75" customHeight="1" x14ac:dyDescent="0.25">
      <c r="A1356" s="44">
        <v>42943.124999996733</v>
      </c>
      <c r="B1356" s="24">
        <v>206.43100000000001</v>
      </c>
      <c r="C1356" s="35">
        <v>0.35404999999999998</v>
      </c>
      <c r="D1356" s="36" t="s">
        <v>189</v>
      </c>
    </row>
    <row r="1357" spans="1:4" ht="12.75" customHeight="1" x14ac:dyDescent="0.25">
      <c r="A1357" s="44">
        <v>42943.166666663397</v>
      </c>
      <c r="B1357" s="24">
        <v>259.11930000000001</v>
      </c>
      <c r="C1357" s="35">
        <v>0.28077999999999997</v>
      </c>
      <c r="D1357" s="36">
        <v>6.2702200000000001</v>
      </c>
    </row>
    <row r="1358" spans="1:4" ht="12.75" customHeight="1" x14ac:dyDescent="0.25">
      <c r="A1358" s="44">
        <v>42943.208333330062</v>
      </c>
      <c r="B1358" s="24">
        <v>256.42680000000001</v>
      </c>
      <c r="C1358" s="35">
        <v>0.39917000000000002</v>
      </c>
      <c r="D1358" s="36" t="s">
        <v>189</v>
      </c>
    </row>
    <row r="1359" spans="1:4" ht="12.75" customHeight="1" x14ac:dyDescent="0.25">
      <c r="A1359" s="44">
        <v>42943.249999996726</v>
      </c>
      <c r="B1359" s="24">
        <v>281.77949999999998</v>
      </c>
      <c r="C1359" s="35">
        <v>0.55547999999999997</v>
      </c>
      <c r="D1359" s="36" t="s">
        <v>189</v>
      </c>
    </row>
    <row r="1360" spans="1:4" ht="12.75" customHeight="1" x14ac:dyDescent="0.25">
      <c r="A1360" s="44">
        <v>42943.29166666339</v>
      </c>
      <c r="B1360" s="24">
        <v>275.68360000000001</v>
      </c>
      <c r="C1360" s="35">
        <v>2.1040100000000002</v>
      </c>
      <c r="D1360" s="36">
        <v>5.0148900000000003</v>
      </c>
    </row>
    <row r="1361" spans="1:4" ht="12.75" customHeight="1" x14ac:dyDescent="0.25">
      <c r="A1361" s="44">
        <v>42943.333333330054</v>
      </c>
      <c r="B1361" s="24">
        <v>293.39710000000002</v>
      </c>
      <c r="C1361" s="35">
        <v>1.7827900000000001</v>
      </c>
      <c r="D1361" s="36">
        <v>4.9453899999999997</v>
      </c>
    </row>
    <row r="1362" spans="1:4" ht="12.75" customHeight="1" x14ac:dyDescent="0.25">
      <c r="A1362" s="44">
        <v>42943.374999996719</v>
      </c>
      <c r="B1362" s="24">
        <v>246.10050000000001</v>
      </c>
      <c r="C1362" s="35">
        <v>0.51200000000000001</v>
      </c>
      <c r="D1362" s="36">
        <v>2.0408300000000001</v>
      </c>
    </row>
    <row r="1363" spans="1:4" ht="12.75" customHeight="1" x14ac:dyDescent="0.25">
      <c r="A1363" s="44">
        <v>42943.416666663383</v>
      </c>
      <c r="B1363" s="24">
        <v>82.30489</v>
      </c>
      <c r="C1363" s="35">
        <v>1.0175000000000001</v>
      </c>
      <c r="D1363" s="36" t="s">
        <v>189</v>
      </c>
    </row>
    <row r="1364" spans="1:4" ht="12.75" customHeight="1" x14ac:dyDescent="0.25">
      <c r="A1364" s="44">
        <v>42943.458333330047</v>
      </c>
      <c r="B1364" s="24">
        <v>346.50790000000001</v>
      </c>
      <c r="C1364" s="35">
        <v>1.5627599999999999</v>
      </c>
      <c r="D1364" s="36">
        <v>16.958559999999999</v>
      </c>
    </row>
    <row r="1365" spans="1:4" ht="12.75" customHeight="1" x14ac:dyDescent="0.25">
      <c r="A1365" s="44">
        <v>42943.499999996711</v>
      </c>
      <c r="B1365" s="24">
        <v>2.2597100000000001</v>
      </c>
      <c r="C1365" s="35">
        <v>1.8754200000000001</v>
      </c>
      <c r="D1365" s="36">
        <v>13.87344</v>
      </c>
    </row>
    <row r="1366" spans="1:4" ht="12.75" customHeight="1" x14ac:dyDescent="0.25">
      <c r="A1366" s="44">
        <v>42943.541666663376</v>
      </c>
      <c r="B1366" s="24">
        <v>0.89985000000000004</v>
      </c>
      <c r="C1366" s="35">
        <v>2.7398400000000001</v>
      </c>
      <c r="D1366" s="36">
        <v>0.33950000000000002</v>
      </c>
    </row>
    <row r="1367" spans="1:4" ht="12.75" customHeight="1" x14ac:dyDescent="0.25">
      <c r="A1367" s="44">
        <v>42943.58333333004</v>
      </c>
      <c r="B1367" s="24">
        <v>332.60570000000001</v>
      </c>
      <c r="C1367" s="35">
        <v>2.5512999999999999</v>
      </c>
      <c r="D1367" s="36">
        <v>7.7732799999999997</v>
      </c>
    </row>
    <row r="1368" spans="1:4" ht="12.75" customHeight="1" x14ac:dyDescent="0.25">
      <c r="A1368" s="44">
        <v>42943.624999996704</v>
      </c>
      <c r="B1368" s="24">
        <v>321.11939999999998</v>
      </c>
      <c r="C1368" s="35">
        <v>3.2634300000000001</v>
      </c>
      <c r="D1368" s="36">
        <v>11.82361</v>
      </c>
    </row>
    <row r="1369" spans="1:4" ht="12.75" customHeight="1" x14ac:dyDescent="0.25">
      <c r="A1369" s="44">
        <v>42943.666666663368</v>
      </c>
      <c r="B1369" s="24">
        <v>104.62609999999999</v>
      </c>
      <c r="C1369" s="35">
        <v>0.53700000000000003</v>
      </c>
      <c r="D1369" s="36">
        <v>14.269729999999999</v>
      </c>
    </row>
    <row r="1370" spans="1:4" ht="12.75" customHeight="1" x14ac:dyDescent="0.25">
      <c r="A1370" s="44">
        <v>42943.708333330032</v>
      </c>
      <c r="B1370" s="24">
        <v>111.53</v>
      </c>
      <c r="C1370" s="35">
        <v>0.51873999999999998</v>
      </c>
      <c r="D1370" s="36" t="s">
        <v>189</v>
      </c>
    </row>
    <row r="1371" spans="1:4" ht="12.75" customHeight="1" x14ac:dyDescent="0.25">
      <c r="A1371" s="44">
        <v>42943.749999996697</v>
      </c>
      <c r="B1371" s="24">
        <v>294.10500000000002</v>
      </c>
      <c r="C1371" s="35">
        <v>1.57433</v>
      </c>
      <c r="D1371" s="36">
        <v>5.46455</v>
      </c>
    </row>
    <row r="1372" spans="1:4" ht="12.75" customHeight="1" x14ac:dyDescent="0.25">
      <c r="A1372" s="44">
        <v>42943.791666663361</v>
      </c>
      <c r="B1372" s="24">
        <v>68.134820000000005</v>
      </c>
      <c r="C1372" s="35">
        <v>0.38425999999999999</v>
      </c>
      <c r="D1372" s="36">
        <v>6.2576700000000001</v>
      </c>
    </row>
    <row r="1373" spans="1:4" ht="12.75" customHeight="1" x14ac:dyDescent="0.25">
      <c r="A1373" s="44">
        <v>42943.833333330025</v>
      </c>
      <c r="B1373" s="24">
        <v>263.42329999999998</v>
      </c>
      <c r="C1373" s="35">
        <v>1.0072700000000001</v>
      </c>
      <c r="D1373" s="36">
        <v>8.1322799999999997</v>
      </c>
    </row>
    <row r="1374" spans="1:4" ht="12.75" customHeight="1" x14ac:dyDescent="0.25">
      <c r="A1374" s="44">
        <v>42943.874999996689</v>
      </c>
      <c r="B1374" s="24">
        <v>332.1327</v>
      </c>
      <c r="C1374" s="35">
        <v>0.42497000000000001</v>
      </c>
      <c r="D1374" s="36">
        <v>1.4158900000000001</v>
      </c>
    </row>
    <row r="1375" spans="1:4" ht="12.75" customHeight="1" x14ac:dyDescent="0.25">
      <c r="A1375" s="44">
        <v>42943.916666663354</v>
      </c>
      <c r="B1375" s="24">
        <v>242.79140000000001</v>
      </c>
      <c r="C1375" s="35">
        <v>0.44179000000000002</v>
      </c>
      <c r="D1375" s="36" t="s">
        <v>189</v>
      </c>
    </row>
    <row r="1376" spans="1:4" ht="12.75" customHeight="1" x14ac:dyDescent="0.25">
      <c r="A1376" s="44">
        <v>42943.958333330018</v>
      </c>
      <c r="B1376" s="24">
        <v>288.90859999999998</v>
      </c>
      <c r="C1376" s="35">
        <v>0.57228000000000001</v>
      </c>
      <c r="D1376" s="36">
        <v>3.6011099999999998</v>
      </c>
    </row>
    <row r="1377" spans="1:4" ht="12.75" customHeight="1" x14ac:dyDescent="0.25">
      <c r="A1377" s="44">
        <v>42943.999999996682</v>
      </c>
      <c r="B1377" s="24">
        <v>259.61110000000002</v>
      </c>
      <c r="C1377" s="35">
        <v>0.58823000000000003</v>
      </c>
      <c r="D1377" s="36">
        <v>7.2245600000000003</v>
      </c>
    </row>
    <row r="1378" spans="1:4" ht="12.75" customHeight="1" x14ac:dyDescent="0.25">
      <c r="A1378" s="44">
        <v>42944.041666663346</v>
      </c>
      <c r="B1378" s="24">
        <v>226.5282</v>
      </c>
      <c r="C1378" s="35">
        <v>0.42520999999999998</v>
      </c>
    </row>
    <row r="1379" spans="1:4" ht="12.75" customHeight="1" x14ac:dyDescent="0.25">
      <c r="A1379" s="44">
        <v>42944.083333330011</v>
      </c>
      <c r="B1379" s="24">
        <v>113.6037</v>
      </c>
      <c r="C1379" s="35">
        <v>0.65861999999999998</v>
      </c>
      <c r="D1379" s="36">
        <v>14.86666</v>
      </c>
    </row>
    <row r="1380" spans="1:4" ht="12.75" customHeight="1" x14ac:dyDescent="0.25">
      <c r="A1380" s="44">
        <v>42944.124999996675</v>
      </c>
      <c r="B1380" s="24">
        <v>328.3655</v>
      </c>
      <c r="C1380" s="35">
        <v>0.45839000000000002</v>
      </c>
    </row>
    <row r="1381" spans="1:4" ht="12.75" customHeight="1" x14ac:dyDescent="0.25">
      <c r="A1381" s="44">
        <v>42944.166666663339</v>
      </c>
      <c r="B1381" s="24">
        <v>259.8347</v>
      </c>
      <c r="C1381" s="35">
        <v>0.53608999999999996</v>
      </c>
    </row>
    <row r="1382" spans="1:4" ht="12.75" customHeight="1" x14ac:dyDescent="0.25">
      <c r="A1382" s="44">
        <v>42944.208333330003</v>
      </c>
      <c r="B1382" s="24">
        <v>6.7979000000000003</v>
      </c>
      <c r="C1382" s="35">
        <v>0.44645000000000001</v>
      </c>
      <c r="D1382" s="36">
        <v>3.1216699999999999</v>
      </c>
    </row>
    <row r="1383" spans="1:4" ht="12.75" customHeight="1" x14ac:dyDescent="0.25">
      <c r="A1383" s="44">
        <v>42944.249999996668</v>
      </c>
      <c r="B1383" s="24">
        <v>239.42679999999999</v>
      </c>
      <c r="C1383" s="35">
        <v>0.77254999999999996</v>
      </c>
      <c r="D1383" s="36">
        <v>11.08234</v>
      </c>
    </row>
    <row r="1384" spans="1:4" ht="12.75" customHeight="1" x14ac:dyDescent="0.25">
      <c r="A1384" s="44">
        <v>42944.291666663332</v>
      </c>
      <c r="B1384" s="24">
        <v>90.13194</v>
      </c>
      <c r="C1384" s="35">
        <v>0.38178000000000001</v>
      </c>
    </row>
    <row r="1385" spans="1:4" ht="12.75" customHeight="1" x14ac:dyDescent="0.25">
      <c r="A1385" s="44">
        <v>42944.333333329996</v>
      </c>
      <c r="B1385" s="24">
        <v>283.26569999999998</v>
      </c>
      <c r="C1385" s="35">
        <v>0.74046999999999996</v>
      </c>
      <c r="D1385" s="36">
        <v>3.0059999999999998</v>
      </c>
    </row>
    <row r="1386" spans="1:4" ht="12.75" customHeight="1" x14ac:dyDescent="0.25">
      <c r="A1386" s="44">
        <v>42944.37499999666</v>
      </c>
      <c r="B1386" s="24">
        <v>258.39299999999997</v>
      </c>
      <c r="C1386" s="35">
        <v>3.6749499999999999</v>
      </c>
      <c r="D1386" s="36" t="s">
        <v>189</v>
      </c>
    </row>
    <row r="1387" spans="1:4" ht="12.75" customHeight="1" x14ac:dyDescent="0.25">
      <c r="A1387" s="44">
        <v>42944.416666663325</v>
      </c>
      <c r="B1387" s="24">
        <v>247.09979999999999</v>
      </c>
      <c r="C1387" s="35">
        <v>3.6859000000000002</v>
      </c>
      <c r="D1387" s="36">
        <v>3.3533300000000001</v>
      </c>
    </row>
    <row r="1388" spans="1:4" ht="12.75" customHeight="1" x14ac:dyDescent="0.25">
      <c r="A1388" s="44">
        <v>42944.458333329989</v>
      </c>
      <c r="B1388" s="24">
        <v>229.94329999999999</v>
      </c>
      <c r="C1388" s="35">
        <v>2.33236</v>
      </c>
      <c r="D1388" s="36">
        <v>1.9146099999999999</v>
      </c>
    </row>
    <row r="1389" spans="1:4" ht="12.75" customHeight="1" x14ac:dyDescent="0.25">
      <c r="A1389" s="44">
        <v>42944.499999996653</v>
      </c>
      <c r="B1389" s="24">
        <v>239.417</v>
      </c>
      <c r="C1389" s="35">
        <v>2.3424800000000001</v>
      </c>
      <c r="D1389" s="36">
        <v>5.25495</v>
      </c>
    </row>
    <row r="1390" spans="1:4" ht="12.75" customHeight="1" x14ac:dyDescent="0.25">
      <c r="A1390" s="44">
        <v>42944.541666663317</v>
      </c>
      <c r="B1390" s="24">
        <v>208.43270000000001</v>
      </c>
      <c r="C1390" s="35">
        <v>2.0769000000000002</v>
      </c>
      <c r="D1390" s="36">
        <v>13.060219999999999</v>
      </c>
    </row>
    <row r="1391" spans="1:4" ht="12.75" customHeight="1" x14ac:dyDescent="0.25">
      <c r="A1391" s="44">
        <v>42944.583333329982</v>
      </c>
      <c r="B1391" s="24">
        <v>222.91159999999999</v>
      </c>
      <c r="C1391" s="35">
        <v>3.4922</v>
      </c>
      <c r="D1391" s="36">
        <v>1.13256</v>
      </c>
    </row>
    <row r="1392" spans="1:4" ht="12.75" customHeight="1" x14ac:dyDescent="0.25">
      <c r="A1392" s="44">
        <v>42944.624999996646</v>
      </c>
      <c r="B1392" s="24">
        <v>261.06150000000002</v>
      </c>
      <c r="C1392" s="35">
        <v>1.8569800000000001</v>
      </c>
      <c r="D1392" s="36">
        <v>11.060779999999999</v>
      </c>
    </row>
    <row r="1393" spans="1:4" ht="12.75" customHeight="1" x14ac:dyDescent="0.25">
      <c r="A1393" s="44">
        <v>42944.66666666331</v>
      </c>
      <c r="B1393" s="24">
        <v>264.49270000000001</v>
      </c>
      <c r="C1393" s="35">
        <v>2.32551</v>
      </c>
      <c r="D1393" s="36">
        <v>11.918279999999999</v>
      </c>
    </row>
    <row r="1394" spans="1:4" ht="12.75" customHeight="1" x14ac:dyDescent="0.25">
      <c r="A1394" s="44">
        <v>42944.708333329974</v>
      </c>
      <c r="B1394" s="24">
        <v>256.20299999999997</v>
      </c>
      <c r="C1394" s="35">
        <v>2.6672600000000002</v>
      </c>
      <c r="D1394" s="36">
        <v>26.498830000000002</v>
      </c>
    </row>
    <row r="1395" spans="1:4" ht="12.75" customHeight="1" x14ac:dyDescent="0.25">
      <c r="A1395" s="44">
        <v>42944.749999996639</v>
      </c>
      <c r="B1395" s="24">
        <v>254.15969999999999</v>
      </c>
      <c r="C1395" s="35">
        <v>1.4502200000000001</v>
      </c>
      <c r="D1395" s="36">
        <v>18.540330000000001</v>
      </c>
    </row>
    <row r="1396" spans="1:4" ht="12.75" customHeight="1" x14ac:dyDescent="0.25">
      <c r="A1396" s="44">
        <v>42944.791666663303</v>
      </c>
      <c r="B1396" s="24">
        <v>233.11</v>
      </c>
      <c r="C1396" s="35">
        <v>1.7814399999999999</v>
      </c>
      <c r="D1396" s="36">
        <v>11.817220000000001</v>
      </c>
    </row>
    <row r="1397" spans="1:4" ht="12.75" customHeight="1" x14ac:dyDescent="0.25">
      <c r="A1397" s="44">
        <v>42944.833333329967</v>
      </c>
      <c r="B1397" s="24">
        <v>242.22110000000001</v>
      </c>
      <c r="C1397" s="35">
        <v>1.26969</v>
      </c>
      <c r="D1397" s="36">
        <v>3.63544</v>
      </c>
    </row>
    <row r="1398" spans="1:4" ht="12.75" customHeight="1" x14ac:dyDescent="0.25">
      <c r="A1398" s="44">
        <v>42944.874999996631</v>
      </c>
      <c r="B1398" s="24">
        <v>239.6799</v>
      </c>
      <c r="C1398" s="35">
        <v>1.9535100000000001</v>
      </c>
      <c r="D1398" s="36">
        <v>14.938829999999999</v>
      </c>
    </row>
    <row r="1399" spans="1:4" ht="12.75" customHeight="1" x14ac:dyDescent="0.25">
      <c r="A1399" s="44">
        <v>42944.916666663295</v>
      </c>
      <c r="B1399" s="24">
        <v>226.61619999999999</v>
      </c>
      <c r="C1399" s="35">
        <v>1.8011900000000001</v>
      </c>
      <c r="D1399" s="36">
        <v>3.9409999999999998</v>
      </c>
    </row>
    <row r="1400" spans="1:4" ht="12.75" customHeight="1" x14ac:dyDescent="0.25">
      <c r="A1400" s="44">
        <v>42944.95833332996</v>
      </c>
      <c r="B1400" s="24">
        <v>274.20409999999998</v>
      </c>
      <c r="C1400" s="35">
        <v>0.89427000000000001</v>
      </c>
      <c r="D1400" s="36">
        <v>6.6162900000000002</v>
      </c>
    </row>
    <row r="1401" spans="1:4" ht="12.75" customHeight="1" x14ac:dyDescent="0.25">
      <c r="A1401" s="44">
        <v>42944.999999996624</v>
      </c>
      <c r="B1401" s="24">
        <v>264.81849999999997</v>
      </c>
      <c r="C1401" s="35">
        <v>1.3644000000000001</v>
      </c>
      <c r="D1401" s="36">
        <v>13.08559</v>
      </c>
    </row>
    <row r="1402" spans="1:4" ht="12.75" customHeight="1" x14ac:dyDescent="0.25">
      <c r="A1402" s="44">
        <v>42945.041666663288</v>
      </c>
      <c r="B1402" s="24">
        <v>262.0976</v>
      </c>
      <c r="C1402" s="35">
        <v>0.44982</v>
      </c>
      <c r="D1402" s="36">
        <v>8.4204699999999999</v>
      </c>
    </row>
    <row r="1403" spans="1:4" ht="12.75" customHeight="1" x14ac:dyDescent="0.25">
      <c r="A1403" s="44">
        <v>42945.083333329952</v>
      </c>
      <c r="B1403" s="24">
        <v>316.005</v>
      </c>
      <c r="C1403" s="35">
        <v>0.55367999999999995</v>
      </c>
      <c r="D1403" s="36">
        <v>5.8182799999999997</v>
      </c>
    </row>
    <row r="1404" spans="1:4" ht="12.75" customHeight="1" x14ac:dyDescent="0.25">
      <c r="A1404" s="44">
        <v>42945.124999996617</v>
      </c>
      <c r="B1404" s="24">
        <v>331.71539999999999</v>
      </c>
      <c r="C1404" s="35">
        <v>0.55510999999999999</v>
      </c>
      <c r="D1404" s="36">
        <v>4.9106699999999996</v>
      </c>
    </row>
    <row r="1405" spans="1:4" ht="12.75" customHeight="1" x14ac:dyDescent="0.25">
      <c r="A1405" s="44">
        <v>42945.166666663281</v>
      </c>
      <c r="B1405" s="24">
        <v>281.3605</v>
      </c>
      <c r="C1405" s="35">
        <v>0.69688000000000005</v>
      </c>
      <c r="D1405" s="36">
        <v>9.3475599999999996</v>
      </c>
    </row>
    <row r="1406" spans="1:4" ht="12.75" customHeight="1" x14ac:dyDescent="0.25">
      <c r="A1406" s="44">
        <v>42945.208333329945</v>
      </c>
      <c r="B1406" s="24">
        <v>20.163080000000001</v>
      </c>
      <c r="C1406" s="35">
        <v>0.28023999999999999</v>
      </c>
      <c r="D1406" s="36" t="s">
        <v>189</v>
      </c>
    </row>
    <row r="1407" spans="1:4" ht="12.75" customHeight="1" x14ac:dyDescent="0.25">
      <c r="A1407" s="44">
        <v>42945.249999996609</v>
      </c>
      <c r="B1407" s="24">
        <v>63.508220000000001</v>
      </c>
      <c r="C1407" s="35">
        <v>0.32877000000000001</v>
      </c>
      <c r="D1407" s="36">
        <v>2.9241100000000002</v>
      </c>
    </row>
    <row r="1408" spans="1:4" ht="12.75" customHeight="1" x14ac:dyDescent="0.25">
      <c r="A1408" s="44">
        <v>42945.291666663274</v>
      </c>
      <c r="B1408" s="24">
        <v>178.53380000000001</v>
      </c>
      <c r="C1408" s="35">
        <v>1.42578</v>
      </c>
      <c r="D1408" s="36">
        <v>2.0429499999999998</v>
      </c>
    </row>
    <row r="1409" spans="1:4" ht="12.75" customHeight="1" x14ac:dyDescent="0.25">
      <c r="A1409" s="44">
        <v>42945.333333329938</v>
      </c>
      <c r="B1409" s="24">
        <v>57.602649999999997</v>
      </c>
      <c r="C1409" s="35">
        <v>0.64315</v>
      </c>
      <c r="D1409" s="36">
        <v>7.5533900000000003</v>
      </c>
    </row>
    <row r="1410" spans="1:4" ht="12.75" customHeight="1" x14ac:dyDescent="0.25">
      <c r="A1410" s="44">
        <v>42945.374999996602</v>
      </c>
      <c r="B1410" s="24">
        <v>2.2366600000000001</v>
      </c>
      <c r="C1410" s="35">
        <v>0.34797</v>
      </c>
      <c r="D1410" s="36">
        <v>0.24540000000000001</v>
      </c>
    </row>
    <row r="1411" spans="1:4" ht="12.75" customHeight="1" x14ac:dyDescent="0.25">
      <c r="A1411" s="44">
        <v>42945.416666663266</v>
      </c>
      <c r="B1411" s="24">
        <v>89.315439999999995</v>
      </c>
      <c r="C1411" s="35">
        <v>0.42873</v>
      </c>
      <c r="D1411" s="36">
        <v>0.97606000000000004</v>
      </c>
    </row>
    <row r="1412" spans="1:4" ht="12.75" customHeight="1" x14ac:dyDescent="0.25">
      <c r="A1412" s="44">
        <v>42945.458333329931</v>
      </c>
      <c r="B1412" s="24">
        <v>142.59</v>
      </c>
      <c r="C1412" s="35">
        <v>0.90449999999999997</v>
      </c>
      <c r="D1412" s="36">
        <v>11.917109999999999</v>
      </c>
    </row>
    <row r="1413" spans="1:4" ht="12.75" customHeight="1" x14ac:dyDescent="0.25">
      <c r="A1413" s="44">
        <v>42945.499999996595</v>
      </c>
      <c r="B1413" s="24">
        <v>176.3108</v>
      </c>
      <c r="C1413" s="35">
        <v>2.1612200000000001</v>
      </c>
      <c r="D1413" s="36">
        <v>15.838889999999999</v>
      </c>
    </row>
    <row r="1414" spans="1:4" ht="12.75" customHeight="1" x14ac:dyDescent="0.25">
      <c r="A1414" s="44">
        <v>42945.541666663259</v>
      </c>
      <c r="B1414" s="24">
        <v>195.6165</v>
      </c>
      <c r="C1414" s="35">
        <v>2.7372399999999999</v>
      </c>
      <c r="D1414" s="36">
        <v>12.69111</v>
      </c>
    </row>
    <row r="1415" spans="1:4" ht="12.75" customHeight="1" x14ac:dyDescent="0.25">
      <c r="A1415" s="44">
        <v>42945.583333329923</v>
      </c>
      <c r="B1415" s="24">
        <v>196.79239999999999</v>
      </c>
      <c r="C1415" s="35">
        <v>3.57423</v>
      </c>
      <c r="D1415" s="36">
        <v>11.909280000000001</v>
      </c>
    </row>
    <row r="1416" spans="1:4" ht="12.75" customHeight="1" x14ac:dyDescent="0.25">
      <c r="A1416" s="44">
        <v>42945.624999996588</v>
      </c>
      <c r="B1416" s="24">
        <v>204.69159999999999</v>
      </c>
      <c r="C1416" s="35">
        <v>4.3432700000000004</v>
      </c>
      <c r="D1416" s="36">
        <v>10.27928</v>
      </c>
    </row>
    <row r="1417" spans="1:4" ht="12.75" customHeight="1" x14ac:dyDescent="0.25">
      <c r="A1417" s="44">
        <v>42945.666666663252</v>
      </c>
      <c r="B1417" s="24">
        <v>203.52330000000001</v>
      </c>
      <c r="C1417" s="35">
        <v>3.5371600000000001</v>
      </c>
      <c r="D1417" s="36">
        <v>10.550330000000001</v>
      </c>
    </row>
    <row r="1418" spans="1:4" ht="12.75" customHeight="1" x14ac:dyDescent="0.25">
      <c r="A1418" s="44">
        <v>42945.708333329916</v>
      </c>
      <c r="B1418" s="24">
        <v>210</v>
      </c>
      <c r="C1418" s="35">
        <v>2.7915800000000002</v>
      </c>
      <c r="D1418" s="36">
        <v>4.4628899999999998</v>
      </c>
    </row>
    <row r="1419" spans="1:4" ht="12.75" customHeight="1" x14ac:dyDescent="0.25">
      <c r="A1419" s="44">
        <v>42945.74999999658</v>
      </c>
      <c r="B1419" s="24">
        <v>208.82579999999999</v>
      </c>
      <c r="C1419" s="35">
        <v>1.40286</v>
      </c>
      <c r="D1419" s="36">
        <v>12.982279999999999</v>
      </c>
    </row>
    <row r="1420" spans="1:4" ht="12.75" customHeight="1" x14ac:dyDescent="0.25">
      <c r="A1420" s="44">
        <v>42945.791666663245</v>
      </c>
      <c r="B1420" s="24">
        <v>276.66109999999998</v>
      </c>
      <c r="C1420" s="35">
        <v>0.74314000000000002</v>
      </c>
      <c r="D1420" s="36">
        <v>6.0208399999999997</v>
      </c>
    </row>
    <row r="1421" spans="1:4" ht="12.75" customHeight="1" x14ac:dyDescent="0.25">
      <c r="A1421" s="44">
        <v>42945.833333329909</v>
      </c>
      <c r="B1421" s="24">
        <v>50.930419999999998</v>
      </c>
      <c r="C1421" s="35">
        <v>0.55969000000000002</v>
      </c>
      <c r="D1421" s="36">
        <v>2.2959999999999998</v>
      </c>
    </row>
    <row r="1422" spans="1:4" ht="12.75" customHeight="1" x14ac:dyDescent="0.25">
      <c r="A1422" s="44">
        <v>42945.874999996573</v>
      </c>
      <c r="B1422" s="24">
        <v>101.02160000000001</v>
      </c>
      <c r="C1422" s="35">
        <v>0.50824000000000003</v>
      </c>
      <c r="D1422" s="36">
        <v>2.7974999999999999</v>
      </c>
    </row>
    <row r="1423" spans="1:4" ht="12.75" customHeight="1" x14ac:dyDescent="0.25">
      <c r="A1423" s="44">
        <v>42945.916666663237</v>
      </c>
      <c r="B1423" s="24">
        <v>15.05575</v>
      </c>
      <c r="C1423" s="35">
        <v>0.61455000000000004</v>
      </c>
      <c r="D1423" s="36">
        <v>0.56977999999999995</v>
      </c>
    </row>
    <row r="1424" spans="1:4" ht="12.75" customHeight="1" x14ac:dyDescent="0.25">
      <c r="A1424" s="44">
        <v>42945.958333329902</v>
      </c>
      <c r="B1424" s="24">
        <v>66.440219999999997</v>
      </c>
      <c r="C1424" s="35">
        <v>0.51102999999999998</v>
      </c>
      <c r="D1424" s="36">
        <v>1.54817</v>
      </c>
    </row>
    <row r="1425" spans="1:4" ht="12.75" customHeight="1" x14ac:dyDescent="0.25">
      <c r="A1425" s="44">
        <v>42945.999999996566</v>
      </c>
      <c r="B1425" s="24">
        <v>136.2063</v>
      </c>
      <c r="C1425" s="35">
        <v>0.39945999999999998</v>
      </c>
      <c r="D1425" s="36">
        <v>3.9969999999999999</v>
      </c>
    </row>
    <row r="1426" spans="1:4" ht="12.75" customHeight="1" x14ac:dyDescent="0.25">
      <c r="A1426" s="44">
        <v>42946.04166666323</v>
      </c>
      <c r="B1426" s="24">
        <v>156.81</v>
      </c>
      <c r="C1426" s="35">
        <v>0.25950000000000001</v>
      </c>
      <c r="D1426" s="36">
        <v>5.8242700000000003</v>
      </c>
    </row>
    <row r="1427" spans="1:4" ht="12.75" customHeight="1" x14ac:dyDescent="0.25">
      <c r="A1427" s="44">
        <v>42946.083333329894</v>
      </c>
      <c r="B1427" s="24">
        <v>121.1818</v>
      </c>
      <c r="C1427" s="35">
        <v>0.21485000000000001</v>
      </c>
      <c r="D1427" s="36">
        <v>0.41413</v>
      </c>
    </row>
    <row r="1428" spans="1:4" ht="12.75" customHeight="1" x14ac:dyDescent="0.25">
      <c r="A1428" s="44">
        <v>42946.124999996558</v>
      </c>
      <c r="B1428" s="24">
        <v>99.269239999999996</v>
      </c>
      <c r="C1428" s="35">
        <v>0.38167000000000001</v>
      </c>
      <c r="D1428" s="36">
        <v>8.2353900000000007</v>
      </c>
    </row>
    <row r="1429" spans="1:4" ht="12.75" customHeight="1" x14ac:dyDescent="0.25">
      <c r="A1429" s="44">
        <v>42946.166666663223</v>
      </c>
      <c r="B1429" s="24">
        <v>115.2722</v>
      </c>
      <c r="C1429" s="35">
        <v>0.33216000000000001</v>
      </c>
      <c r="D1429" s="36" t="s">
        <v>189</v>
      </c>
    </row>
    <row r="1430" spans="1:4" ht="12.75" customHeight="1" x14ac:dyDescent="0.25">
      <c r="A1430" s="44">
        <v>42946.208333329887</v>
      </c>
      <c r="B1430" s="24">
        <v>121.1553</v>
      </c>
      <c r="C1430" s="35">
        <v>0.32250000000000001</v>
      </c>
    </row>
    <row r="1431" spans="1:4" ht="12.75" customHeight="1" x14ac:dyDescent="0.25">
      <c r="A1431" s="44">
        <v>42946.249999996551</v>
      </c>
      <c r="B1431" s="24">
        <v>221.93979999999999</v>
      </c>
      <c r="C1431" s="35">
        <v>0.34695999999999999</v>
      </c>
      <c r="D1431" s="36" t="s">
        <v>189</v>
      </c>
    </row>
    <row r="1432" spans="1:4" ht="12.75" customHeight="1" x14ac:dyDescent="0.25">
      <c r="A1432" s="44">
        <v>42946.291666663215</v>
      </c>
      <c r="B1432" s="24">
        <v>199.65790000000001</v>
      </c>
      <c r="C1432" s="35">
        <v>0.30598999999999998</v>
      </c>
      <c r="D1432" s="36" t="s">
        <v>189</v>
      </c>
    </row>
    <row r="1433" spans="1:4" ht="12.75" customHeight="1" x14ac:dyDescent="0.25">
      <c r="A1433" s="44">
        <v>42946.33333332988</v>
      </c>
      <c r="B1433" s="24">
        <v>228.81700000000001</v>
      </c>
      <c r="C1433" s="35">
        <v>0.42543999999999998</v>
      </c>
      <c r="D1433" s="36">
        <v>13.69206</v>
      </c>
    </row>
    <row r="1434" spans="1:4" ht="12.75" customHeight="1" x14ac:dyDescent="0.25">
      <c r="A1434" s="44">
        <v>42946.374999996544</v>
      </c>
      <c r="B1434" s="24">
        <v>230.72630000000001</v>
      </c>
      <c r="C1434" s="35">
        <v>0.38501000000000002</v>
      </c>
      <c r="D1434" s="36" t="s">
        <v>189</v>
      </c>
    </row>
    <row r="1435" spans="1:4" ht="12.75" customHeight="1" x14ac:dyDescent="0.25">
      <c r="A1435" s="44">
        <v>42946.416666663208</v>
      </c>
      <c r="B1435" s="24">
        <v>356.40499999999997</v>
      </c>
      <c r="C1435" s="35">
        <v>0.35800999999999999</v>
      </c>
      <c r="D1435" s="36" t="s">
        <v>189</v>
      </c>
    </row>
    <row r="1436" spans="1:4" ht="12.75" customHeight="1" x14ac:dyDescent="0.25">
      <c r="A1436" s="44">
        <v>42946.458333329872</v>
      </c>
      <c r="B1436" s="24">
        <v>63.860979999999998</v>
      </c>
      <c r="C1436" s="35">
        <v>0.58962000000000003</v>
      </c>
      <c r="D1436" s="36">
        <v>8.0937199999999994</v>
      </c>
    </row>
    <row r="1437" spans="1:4" ht="12.75" customHeight="1" x14ac:dyDescent="0.25">
      <c r="A1437" s="44">
        <v>42946.499999996537</v>
      </c>
      <c r="B1437" s="24">
        <v>189.34819999999999</v>
      </c>
      <c r="C1437" s="35">
        <v>0.74651999999999996</v>
      </c>
      <c r="D1437" s="36">
        <v>10.201169999999999</v>
      </c>
    </row>
    <row r="1438" spans="1:4" ht="12.75" customHeight="1" x14ac:dyDescent="0.25">
      <c r="A1438" s="44">
        <v>42946.541666663201</v>
      </c>
      <c r="B1438" s="24">
        <v>137.07470000000001</v>
      </c>
      <c r="C1438" s="35">
        <v>1.1209899999999999</v>
      </c>
      <c r="D1438" s="36">
        <v>6.9636100000000001</v>
      </c>
    </row>
    <row r="1439" spans="1:4" ht="12.75" customHeight="1" x14ac:dyDescent="0.25">
      <c r="A1439" s="44">
        <v>42946.583333329865</v>
      </c>
      <c r="B1439" s="24">
        <v>79.255539999999996</v>
      </c>
      <c r="C1439" s="35">
        <v>1.2576499999999999</v>
      </c>
      <c r="D1439" s="36">
        <v>2.64317</v>
      </c>
    </row>
    <row r="1440" spans="1:4" ht="12.75" customHeight="1" x14ac:dyDescent="0.25">
      <c r="A1440" s="44">
        <v>42946.624999996529</v>
      </c>
      <c r="B1440" s="24">
        <v>76.398679999999999</v>
      </c>
      <c r="C1440" s="35">
        <v>0.9375</v>
      </c>
      <c r="D1440" s="36">
        <v>28.116610000000001</v>
      </c>
    </row>
    <row r="1441" spans="1:4" ht="12.75" customHeight="1" x14ac:dyDescent="0.25">
      <c r="A1441" s="44">
        <v>42946.666666663194</v>
      </c>
      <c r="B1441" s="24">
        <v>167.1704</v>
      </c>
      <c r="C1441" s="35">
        <v>0.76002000000000003</v>
      </c>
    </row>
    <row r="1442" spans="1:4" ht="12.75" customHeight="1" x14ac:dyDescent="0.25">
      <c r="A1442" s="44">
        <v>42946.708333329858</v>
      </c>
      <c r="B1442" s="24">
        <v>274.04640000000001</v>
      </c>
      <c r="C1442" s="35">
        <v>0.98675000000000002</v>
      </c>
      <c r="D1442" s="36">
        <v>8.6720600000000001</v>
      </c>
    </row>
    <row r="1443" spans="1:4" ht="12.75" customHeight="1" x14ac:dyDescent="0.25">
      <c r="A1443" s="44">
        <v>42946.749999996522</v>
      </c>
      <c r="B1443" s="24">
        <v>296.70620000000002</v>
      </c>
      <c r="C1443" s="35">
        <v>1.38595</v>
      </c>
      <c r="D1443" s="36">
        <v>26.74372</v>
      </c>
    </row>
    <row r="1444" spans="1:4" ht="12.75" customHeight="1" x14ac:dyDescent="0.25">
      <c r="A1444" s="44">
        <v>42946.791666663186</v>
      </c>
      <c r="B1444" s="24">
        <v>301.11579999999998</v>
      </c>
      <c r="C1444" s="35">
        <v>1.08179</v>
      </c>
      <c r="D1444" s="36">
        <v>3.9660600000000001</v>
      </c>
    </row>
    <row r="1445" spans="1:4" ht="12.75" customHeight="1" x14ac:dyDescent="0.25">
      <c r="A1445" s="44">
        <v>42946.833333329851</v>
      </c>
      <c r="B1445" s="24">
        <v>358.40359999999998</v>
      </c>
      <c r="C1445" s="35">
        <v>0.32524999999999998</v>
      </c>
      <c r="D1445" s="36">
        <v>5.6552800000000003</v>
      </c>
    </row>
    <row r="1446" spans="1:4" ht="12.75" customHeight="1" x14ac:dyDescent="0.25">
      <c r="A1446" s="44">
        <v>42946.874999996515</v>
      </c>
      <c r="B1446" s="24">
        <v>287.19869999999997</v>
      </c>
      <c r="C1446" s="35">
        <v>0.29620000000000002</v>
      </c>
      <c r="D1446" s="36">
        <v>9.0652200000000001</v>
      </c>
    </row>
    <row r="1447" spans="1:4" ht="12.75" customHeight="1" x14ac:dyDescent="0.25">
      <c r="A1447" s="44">
        <v>42946.916666663179</v>
      </c>
      <c r="B1447" s="24">
        <v>40.731909999999999</v>
      </c>
      <c r="C1447" s="35">
        <v>0.18071000000000001</v>
      </c>
    </row>
    <row r="1448" spans="1:4" ht="12.75" customHeight="1" x14ac:dyDescent="0.25">
      <c r="A1448" s="44">
        <v>42946.958333329843</v>
      </c>
      <c r="B1448" s="24">
        <v>328.13330000000002</v>
      </c>
      <c r="C1448" s="35">
        <v>0.14596999999999999</v>
      </c>
      <c r="D1448" s="36">
        <v>3.3709500000000001</v>
      </c>
    </row>
    <row r="1449" spans="1:4" ht="12.75" customHeight="1" x14ac:dyDescent="0.25">
      <c r="A1449" s="44">
        <v>42946.999999996508</v>
      </c>
      <c r="B1449" s="24">
        <v>82.160390000000007</v>
      </c>
      <c r="C1449" s="35">
        <v>0.31128</v>
      </c>
      <c r="D1449" s="36" t="s">
        <v>189</v>
      </c>
    </row>
    <row r="1450" spans="1:4" ht="12.75" customHeight="1" x14ac:dyDescent="0.25">
      <c r="A1450" s="44">
        <v>42947.041666663172</v>
      </c>
      <c r="B1450" s="24">
        <v>125.1948</v>
      </c>
      <c r="C1450" s="35">
        <v>0.28198000000000001</v>
      </c>
      <c r="D1450" s="36">
        <v>9.6544000000000008</v>
      </c>
    </row>
    <row r="1451" spans="1:4" ht="12.75" customHeight="1" x14ac:dyDescent="0.25">
      <c r="A1451" s="44">
        <v>42947.083333329836</v>
      </c>
      <c r="B1451" s="24">
        <v>113.8828</v>
      </c>
      <c r="C1451" s="35">
        <v>0.34214</v>
      </c>
      <c r="D1451" s="36">
        <v>3.7451099999999999</v>
      </c>
    </row>
    <row r="1452" spans="1:4" ht="12.75" customHeight="1" x14ac:dyDescent="0.25">
      <c r="A1452" s="44">
        <v>42947.1249999965</v>
      </c>
      <c r="B1452" s="24">
        <v>84.262640000000005</v>
      </c>
      <c r="C1452" s="35">
        <v>0.30242999999999998</v>
      </c>
      <c r="D1452" s="36">
        <v>0.78517000000000003</v>
      </c>
    </row>
    <row r="1453" spans="1:4" ht="12.75" customHeight="1" x14ac:dyDescent="0.25">
      <c r="A1453" s="44">
        <v>42947.166666663165</v>
      </c>
      <c r="B1453" s="24">
        <v>74.793430000000001</v>
      </c>
      <c r="C1453" s="35">
        <v>0.29386000000000001</v>
      </c>
      <c r="D1453" s="36" t="s">
        <v>189</v>
      </c>
    </row>
    <row r="1454" spans="1:4" ht="12.75" customHeight="1" x14ac:dyDescent="0.25">
      <c r="A1454" s="44">
        <v>42947.208333329829</v>
      </c>
      <c r="B1454" s="24">
        <v>255.76820000000001</v>
      </c>
      <c r="C1454" s="35">
        <v>0.31294</v>
      </c>
      <c r="D1454" s="36">
        <v>6.5376700000000003</v>
      </c>
    </row>
    <row r="1455" spans="1:4" ht="12.75" customHeight="1" x14ac:dyDescent="0.25">
      <c r="A1455" s="44">
        <v>42947.249999996493</v>
      </c>
      <c r="B1455" s="24">
        <v>256.81709999999998</v>
      </c>
      <c r="C1455" s="35">
        <v>0.37537999999999999</v>
      </c>
      <c r="D1455" s="36">
        <v>2.9684499999999998</v>
      </c>
    </row>
    <row r="1456" spans="1:4" ht="12.75" customHeight="1" x14ac:dyDescent="0.25">
      <c r="A1456" s="44">
        <v>42947.291666663157</v>
      </c>
      <c r="B1456" s="24">
        <v>196.7533</v>
      </c>
      <c r="C1456" s="35">
        <v>0.27793000000000001</v>
      </c>
      <c r="D1456" s="36">
        <v>0.42426999999999998</v>
      </c>
    </row>
    <row r="1457" spans="1:4" ht="12.75" customHeight="1" x14ac:dyDescent="0.25">
      <c r="A1457" s="44">
        <v>42947.333333329821</v>
      </c>
      <c r="B1457" s="24">
        <v>333.27379999999999</v>
      </c>
      <c r="C1457" s="35">
        <v>0.35354999999999998</v>
      </c>
      <c r="D1457" s="36">
        <v>1.0382199999999999</v>
      </c>
    </row>
    <row r="1458" spans="1:4" ht="12.75" customHeight="1" x14ac:dyDescent="0.25">
      <c r="A1458" s="44">
        <v>42947.374999996486</v>
      </c>
      <c r="B1458" s="24">
        <v>309.13029999999998</v>
      </c>
      <c r="C1458" s="35">
        <v>0.43478</v>
      </c>
      <c r="D1458" s="36" t="s">
        <v>189</v>
      </c>
    </row>
    <row r="1459" spans="1:4" ht="12.75" customHeight="1" x14ac:dyDescent="0.25">
      <c r="A1459" s="44">
        <v>42947.41666666315</v>
      </c>
      <c r="B1459" s="24">
        <v>73.994799999999998</v>
      </c>
      <c r="C1459" s="35">
        <v>0.46245000000000003</v>
      </c>
      <c r="D1459" s="36">
        <v>2.30233</v>
      </c>
    </row>
    <row r="1460" spans="1:4" ht="12.75" customHeight="1" x14ac:dyDescent="0.25">
      <c r="A1460" s="44">
        <v>42947.458333329814</v>
      </c>
      <c r="B1460" s="24">
        <v>100.0108</v>
      </c>
      <c r="C1460" s="35">
        <v>0.43848999999999999</v>
      </c>
      <c r="D1460" s="36">
        <v>8.56189</v>
      </c>
    </row>
    <row r="1461" spans="1:4" ht="12.75" customHeight="1" x14ac:dyDescent="0.25">
      <c r="A1461" s="44">
        <v>42947.499999996478</v>
      </c>
      <c r="B1461" s="24">
        <v>141.9734</v>
      </c>
      <c r="C1461" s="35">
        <v>0.58669000000000004</v>
      </c>
      <c r="D1461" s="36">
        <v>9.3480000000000008</v>
      </c>
    </row>
    <row r="1462" spans="1:4" ht="12.75" customHeight="1" x14ac:dyDescent="0.25">
      <c r="A1462" s="44">
        <v>42947.541666663143</v>
      </c>
      <c r="B1462" s="24">
        <v>346.57240000000002</v>
      </c>
      <c r="C1462" s="35">
        <v>1.00963</v>
      </c>
      <c r="D1462" s="36">
        <v>15.672169999999999</v>
      </c>
    </row>
    <row r="1463" spans="1:4" ht="12.75" customHeight="1" x14ac:dyDescent="0.25">
      <c r="A1463" s="44">
        <v>42947.583333329807</v>
      </c>
      <c r="B1463" s="24">
        <v>303.96559999999999</v>
      </c>
      <c r="C1463" s="35">
        <v>1.3846799999999999</v>
      </c>
      <c r="D1463" s="36">
        <v>33.162059999999997</v>
      </c>
    </row>
    <row r="1464" spans="1:4" ht="12.75" customHeight="1" x14ac:dyDescent="0.25">
      <c r="A1464" s="44">
        <v>42947.624999996471</v>
      </c>
      <c r="B1464" s="24">
        <v>340.58699999999999</v>
      </c>
      <c r="C1464" s="35">
        <v>1.40713</v>
      </c>
      <c r="D1464" s="36">
        <v>16.69022</v>
      </c>
    </row>
    <row r="1465" spans="1:4" ht="12.75" customHeight="1" x14ac:dyDescent="0.25">
      <c r="A1465" s="44">
        <v>42947.666666663135</v>
      </c>
      <c r="B1465" s="24">
        <v>316.9119</v>
      </c>
      <c r="C1465" s="35">
        <v>1.3267800000000001</v>
      </c>
      <c r="D1465" s="36">
        <v>42.878779999999999</v>
      </c>
    </row>
    <row r="1466" spans="1:4" ht="12.75" customHeight="1" x14ac:dyDescent="0.25">
      <c r="A1466" s="44">
        <v>42947.7083333298</v>
      </c>
      <c r="B1466" s="24">
        <v>351.05880000000002</v>
      </c>
      <c r="C1466" s="35">
        <v>0.93044000000000004</v>
      </c>
      <c r="D1466" s="36">
        <v>59.475389999999997</v>
      </c>
    </row>
    <row r="1467" spans="1:4" ht="12.75" customHeight="1" x14ac:dyDescent="0.25">
      <c r="A1467" s="44">
        <v>42947.749999996464</v>
      </c>
      <c r="B1467" s="24">
        <v>320.5641</v>
      </c>
      <c r="C1467" s="35">
        <v>1.0668200000000001</v>
      </c>
      <c r="D1467" s="36">
        <v>65.031899999999993</v>
      </c>
    </row>
    <row r="1468" spans="1:4" ht="12.75" customHeight="1" x14ac:dyDescent="0.25">
      <c r="A1468" s="44">
        <v>42947.791666663128</v>
      </c>
      <c r="B1468" s="24">
        <v>271.78960000000001</v>
      </c>
      <c r="C1468" s="35">
        <v>0.52781</v>
      </c>
      <c r="D1468" s="36">
        <v>25.58006</v>
      </c>
    </row>
    <row r="1469" spans="1:4" ht="12.75" customHeight="1" x14ac:dyDescent="0.25">
      <c r="A1469" s="44">
        <v>42947.833333329792</v>
      </c>
      <c r="B1469" s="24">
        <v>332.97359999999998</v>
      </c>
      <c r="C1469" s="35">
        <v>0.35017999999999999</v>
      </c>
      <c r="D1469" s="36">
        <v>7.5199400000000001</v>
      </c>
    </row>
    <row r="1470" spans="1:4" ht="12.75" customHeight="1" x14ac:dyDescent="0.25">
      <c r="A1470" s="44">
        <v>42947.874999996457</v>
      </c>
      <c r="B1470" s="24">
        <v>21.817869999999999</v>
      </c>
      <c r="C1470" s="35">
        <v>0.31883</v>
      </c>
      <c r="D1470" s="36">
        <v>10.44717</v>
      </c>
    </row>
    <row r="1471" spans="1:4" ht="12.75" customHeight="1" x14ac:dyDescent="0.25">
      <c r="A1471" s="44">
        <v>42947.916666663121</v>
      </c>
      <c r="B1471" s="24">
        <v>7.64527</v>
      </c>
      <c r="C1471" s="35">
        <v>0.28077999999999997</v>
      </c>
      <c r="D1471" s="36">
        <v>0.74673</v>
      </c>
    </row>
    <row r="1472" spans="1:4" ht="12.75" customHeight="1" x14ac:dyDescent="0.25">
      <c r="A1472" s="44">
        <v>42947.958333329785</v>
      </c>
      <c r="B1472" s="24">
        <v>244.54990000000001</v>
      </c>
      <c r="C1472" s="35">
        <v>0.26837</v>
      </c>
      <c r="D1472" s="36">
        <v>9.4064999999999994</v>
      </c>
    </row>
    <row r="1473" spans="1:4" ht="12.75" customHeight="1" x14ac:dyDescent="0.25">
      <c r="A1473" s="44">
        <v>42947.999999996449</v>
      </c>
      <c r="B1473" s="24">
        <v>302.33530000000002</v>
      </c>
      <c r="C1473" s="35">
        <v>0.34340999999999999</v>
      </c>
      <c r="D1473" s="36">
        <v>6.8432199999999996</v>
      </c>
    </row>
    <row r="1474" spans="1:4" ht="12.75" customHeight="1" x14ac:dyDescent="0.25">
      <c r="A1474" s="44">
        <v>42948.041666663114</v>
      </c>
      <c r="B1474" s="24">
        <v>320.9357</v>
      </c>
      <c r="C1474" s="35">
        <v>0.29471000000000003</v>
      </c>
      <c r="D1474" s="36">
        <v>2.6191300000000002</v>
      </c>
    </row>
    <row r="1475" spans="1:4" ht="12.75" customHeight="1" x14ac:dyDescent="0.25">
      <c r="A1475" s="44">
        <v>42948.083333329778</v>
      </c>
      <c r="B1475" s="24">
        <v>267.73899999999998</v>
      </c>
      <c r="C1475" s="35">
        <v>0.19661000000000001</v>
      </c>
    </row>
    <row r="1476" spans="1:4" ht="12.75" customHeight="1" x14ac:dyDescent="0.25">
      <c r="A1476" s="44">
        <v>42948.124999996442</v>
      </c>
      <c r="B1476" s="24">
        <v>340.98390000000001</v>
      </c>
      <c r="C1476" s="35">
        <v>0.32518999999999998</v>
      </c>
      <c r="D1476" s="36">
        <v>10.969609999999999</v>
      </c>
    </row>
    <row r="1477" spans="1:4" ht="12.75" customHeight="1" x14ac:dyDescent="0.25">
      <c r="A1477" s="44">
        <v>42948.166666663106</v>
      </c>
      <c r="B1477" s="24">
        <v>254.73240000000001</v>
      </c>
      <c r="C1477" s="35">
        <v>0.31868999999999997</v>
      </c>
    </row>
    <row r="1478" spans="1:4" ht="12.75" customHeight="1" x14ac:dyDescent="0.25">
      <c r="A1478" s="44">
        <v>42948.208333329771</v>
      </c>
      <c r="B1478" s="24">
        <v>319.46359999999999</v>
      </c>
      <c r="C1478" s="35">
        <v>0.34866999999999998</v>
      </c>
      <c r="D1478" s="36">
        <v>9.7488700000000001</v>
      </c>
    </row>
    <row r="1479" spans="1:4" ht="12.75" customHeight="1" x14ac:dyDescent="0.25">
      <c r="A1479" s="44">
        <v>42948.249999996435</v>
      </c>
      <c r="B1479" s="24">
        <v>254.9145</v>
      </c>
      <c r="C1479" s="35">
        <v>0.53071000000000002</v>
      </c>
      <c r="D1479" s="36" t="s">
        <v>189</v>
      </c>
    </row>
    <row r="1480" spans="1:4" ht="12.75" customHeight="1" x14ac:dyDescent="0.25">
      <c r="A1480" s="44">
        <v>42948.291666663099</v>
      </c>
      <c r="B1480" s="24">
        <v>97.702560000000005</v>
      </c>
      <c r="C1480" s="35">
        <v>0.55213000000000001</v>
      </c>
      <c r="D1480" s="36">
        <v>11.750830000000001</v>
      </c>
    </row>
    <row r="1481" spans="1:4" ht="12.75" customHeight="1" x14ac:dyDescent="0.25">
      <c r="A1481" s="44">
        <v>42948.333333329763</v>
      </c>
      <c r="B1481" s="24">
        <v>261.3732</v>
      </c>
      <c r="C1481" s="35">
        <v>0.53052999999999995</v>
      </c>
      <c r="D1481" s="36">
        <v>6.7242800000000003</v>
      </c>
    </row>
    <row r="1482" spans="1:4" ht="12.75" customHeight="1" x14ac:dyDescent="0.25">
      <c r="A1482" s="44">
        <v>42948.374999996428</v>
      </c>
      <c r="B1482" s="24">
        <v>312.23309999999998</v>
      </c>
      <c r="C1482" s="35">
        <v>0.57823000000000002</v>
      </c>
      <c r="D1482" s="36">
        <v>8.9250000000000007</v>
      </c>
    </row>
    <row r="1483" spans="1:4" ht="12.75" customHeight="1" x14ac:dyDescent="0.25">
      <c r="A1483" s="44">
        <v>42948.416666663092</v>
      </c>
      <c r="B1483" s="24">
        <v>320.49079999999998</v>
      </c>
      <c r="C1483" s="35">
        <v>0.29270000000000002</v>
      </c>
      <c r="D1483" s="36">
        <v>6.6797800000000001</v>
      </c>
    </row>
    <row r="1484" spans="1:4" ht="12.75" customHeight="1" x14ac:dyDescent="0.25">
      <c r="A1484" s="44">
        <v>42948.458333329756</v>
      </c>
      <c r="B1484" s="24">
        <v>200.76669999999999</v>
      </c>
      <c r="C1484" s="35">
        <v>0.40331</v>
      </c>
      <c r="D1484" s="36">
        <v>6.2122799999999998</v>
      </c>
    </row>
    <row r="1485" spans="1:4" ht="12.75" customHeight="1" x14ac:dyDescent="0.25">
      <c r="A1485" s="44">
        <v>42948.49999999642</v>
      </c>
      <c r="B1485" s="24">
        <v>260.75599999999997</v>
      </c>
      <c r="C1485" s="35">
        <v>0.55347999999999997</v>
      </c>
      <c r="D1485" s="36">
        <v>17.574829999999999</v>
      </c>
    </row>
    <row r="1486" spans="1:4" ht="12.75" customHeight="1" x14ac:dyDescent="0.25">
      <c r="A1486" s="44">
        <v>42948.541666663084</v>
      </c>
      <c r="B1486" s="24">
        <v>318.9074</v>
      </c>
      <c r="C1486" s="35">
        <v>2.3123200000000002</v>
      </c>
      <c r="D1486" s="36">
        <v>25.40372</v>
      </c>
    </row>
    <row r="1487" spans="1:4" ht="12.75" customHeight="1" x14ac:dyDescent="0.25">
      <c r="A1487" s="44">
        <v>42948.583333329749</v>
      </c>
      <c r="B1487" s="24">
        <v>291.36959999999999</v>
      </c>
      <c r="C1487" s="35">
        <v>2.8396499999999998</v>
      </c>
      <c r="D1487" s="36">
        <v>60.312609999999999</v>
      </c>
    </row>
    <row r="1488" spans="1:4" ht="12.75" customHeight="1" x14ac:dyDescent="0.25">
      <c r="A1488" s="44">
        <v>42948.624999996413</v>
      </c>
      <c r="B1488" s="24">
        <v>337.88589999999999</v>
      </c>
      <c r="C1488" s="35">
        <v>2.6145</v>
      </c>
      <c r="D1488" s="36">
        <v>65.906220000000005</v>
      </c>
    </row>
    <row r="1489" spans="1:4" ht="12.75" customHeight="1" x14ac:dyDescent="0.25">
      <c r="A1489" s="44">
        <v>42948.666666663077</v>
      </c>
      <c r="B1489" s="24">
        <v>321.39170000000001</v>
      </c>
      <c r="C1489" s="35">
        <v>2.86022</v>
      </c>
      <c r="D1489" s="36">
        <v>24.1815</v>
      </c>
    </row>
    <row r="1490" spans="1:4" ht="12.75" customHeight="1" x14ac:dyDescent="0.25">
      <c r="A1490" s="44">
        <v>42948.708333329741</v>
      </c>
      <c r="B1490" s="24">
        <v>335.87029999999999</v>
      </c>
      <c r="C1490" s="35">
        <v>1.8945000000000001</v>
      </c>
      <c r="D1490" s="36">
        <v>43.332729999999998</v>
      </c>
    </row>
    <row r="1491" spans="1:4" ht="12.75" customHeight="1" x14ac:dyDescent="0.25">
      <c r="A1491" s="44">
        <v>42948.749999996406</v>
      </c>
      <c r="B1491" s="24">
        <v>338.04649999999998</v>
      </c>
      <c r="C1491" s="35">
        <v>1.15184</v>
      </c>
      <c r="D1491" s="36">
        <v>89.756349999999998</v>
      </c>
    </row>
    <row r="1492" spans="1:4" ht="12.75" customHeight="1" x14ac:dyDescent="0.25">
      <c r="A1492" s="44">
        <v>42948.79166666307</v>
      </c>
      <c r="B1492" s="24">
        <v>309.82319999999999</v>
      </c>
      <c r="C1492" s="35">
        <v>0.75988999999999995</v>
      </c>
      <c r="D1492" s="36">
        <v>18.83033</v>
      </c>
    </row>
    <row r="1493" spans="1:4" ht="12.75" customHeight="1" x14ac:dyDescent="0.25">
      <c r="A1493" s="44">
        <v>42948.833333329734</v>
      </c>
      <c r="B1493" s="24">
        <v>261.25990000000002</v>
      </c>
      <c r="C1493" s="35">
        <v>0.44796999999999998</v>
      </c>
      <c r="D1493" s="36">
        <v>18.826550000000001</v>
      </c>
    </row>
    <row r="1494" spans="1:4" ht="12.75" customHeight="1" x14ac:dyDescent="0.25">
      <c r="A1494" s="44">
        <v>42948.874999996398</v>
      </c>
      <c r="B1494" s="24">
        <v>251.06979999999999</v>
      </c>
      <c r="C1494" s="35">
        <v>0.43935999999999997</v>
      </c>
      <c r="D1494" s="36">
        <v>36.29766</v>
      </c>
    </row>
    <row r="1495" spans="1:4" ht="12.75" customHeight="1" x14ac:dyDescent="0.25">
      <c r="A1495" s="44">
        <v>42948.916666663063</v>
      </c>
      <c r="B1495" s="24">
        <v>233.56280000000001</v>
      </c>
      <c r="C1495" s="35">
        <v>0.54024000000000005</v>
      </c>
      <c r="D1495" s="36">
        <v>3.38639</v>
      </c>
    </row>
    <row r="1496" spans="1:4" ht="12.75" customHeight="1" x14ac:dyDescent="0.25">
      <c r="A1496" s="44">
        <v>42948.958333329727</v>
      </c>
      <c r="B1496" s="24">
        <v>268.02960000000002</v>
      </c>
      <c r="C1496" s="35">
        <v>0.33622000000000002</v>
      </c>
      <c r="D1496" s="36">
        <v>6.0173300000000003</v>
      </c>
    </row>
    <row r="1497" spans="1:4" ht="12.75" customHeight="1" x14ac:dyDescent="0.25">
      <c r="A1497" s="44">
        <v>42948.999999996391</v>
      </c>
      <c r="B1497" s="24">
        <v>55.711939999999998</v>
      </c>
      <c r="C1497" s="35">
        <v>0.34199000000000002</v>
      </c>
      <c r="D1497" s="36">
        <v>4.6484399999999999</v>
      </c>
    </row>
    <row r="1498" spans="1:4" ht="12.75" customHeight="1" x14ac:dyDescent="0.25">
      <c r="A1498" s="44">
        <v>42949.041666663055</v>
      </c>
      <c r="B1498" s="24">
        <v>213.2088</v>
      </c>
      <c r="C1498" s="35">
        <v>0.59216000000000002</v>
      </c>
      <c r="D1498" s="36">
        <v>9.8325999999999993</v>
      </c>
    </row>
    <row r="1499" spans="1:4" ht="12.75" customHeight="1" x14ac:dyDescent="0.25">
      <c r="A1499" s="44">
        <v>42949.08333332972</v>
      </c>
      <c r="B1499" s="24">
        <v>274.22660000000002</v>
      </c>
      <c r="C1499" s="35">
        <v>0.57823999999999998</v>
      </c>
      <c r="D1499" s="36">
        <v>3.85839</v>
      </c>
    </row>
    <row r="1500" spans="1:4" ht="12.75" customHeight="1" x14ac:dyDescent="0.25">
      <c r="A1500" s="44">
        <v>42949.124999996384</v>
      </c>
      <c r="B1500" s="24">
        <v>231.8278</v>
      </c>
      <c r="C1500" s="35">
        <v>0.54515000000000002</v>
      </c>
      <c r="D1500" s="36">
        <v>11.69294</v>
      </c>
    </row>
    <row r="1501" spans="1:4" ht="12.75" customHeight="1" x14ac:dyDescent="0.25">
      <c r="A1501" s="44">
        <v>42949.166666663048</v>
      </c>
      <c r="B1501" s="24">
        <v>281.3023</v>
      </c>
      <c r="C1501" s="35">
        <v>0.44378000000000001</v>
      </c>
      <c r="D1501" s="36" t="s">
        <v>189</v>
      </c>
    </row>
    <row r="1502" spans="1:4" ht="12.75" customHeight="1" x14ac:dyDescent="0.25">
      <c r="A1502" s="44">
        <v>42949.208333329712</v>
      </c>
      <c r="B1502" s="24">
        <v>285.67320000000001</v>
      </c>
      <c r="C1502" s="35">
        <v>0.50231999999999999</v>
      </c>
      <c r="D1502" s="36">
        <v>4.5499499999999999</v>
      </c>
    </row>
    <row r="1503" spans="1:4" ht="12.75" customHeight="1" x14ac:dyDescent="0.25">
      <c r="A1503" s="44">
        <v>42949.249999996377</v>
      </c>
      <c r="B1503" s="24">
        <v>251.62219999999999</v>
      </c>
      <c r="C1503" s="35">
        <v>0.28405999999999998</v>
      </c>
      <c r="D1503" s="36">
        <v>3.7056100000000001</v>
      </c>
    </row>
    <row r="1504" spans="1:4" ht="12.75" customHeight="1" x14ac:dyDescent="0.25">
      <c r="A1504" s="44">
        <v>42949.291666663041</v>
      </c>
      <c r="B1504" s="24">
        <v>273.29829999999998</v>
      </c>
      <c r="C1504" s="35">
        <v>0.63743000000000005</v>
      </c>
      <c r="D1504" s="36">
        <v>9.8440600000000007</v>
      </c>
    </row>
    <row r="1505" spans="1:4" ht="12.75" customHeight="1" x14ac:dyDescent="0.25">
      <c r="A1505" s="44">
        <v>42949.333333329705</v>
      </c>
      <c r="B1505" s="24">
        <v>331.89800000000002</v>
      </c>
      <c r="C1505" s="35">
        <v>0.50385000000000002</v>
      </c>
      <c r="D1505" s="36">
        <v>6.2528899999999998</v>
      </c>
    </row>
    <row r="1506" spans="1:4" ht="12.75" customHeight="1" x14ac:dyDescent="0.25">
      <c r="A1506" s="44">
        <v>42949.374999996369</v>
      </c>
      <c r="B1506" s="24">
        <v>246.7921</v>
      </c>
      <c r="C1506" s="35">
        <v>0.42920999999999998</v>
      </c>
      <c r="D1506" s="36">
        <v>12.428280000000001</v>
      </c>
    </row>
    <row r="1507" spans="1:4" ht="12.75" customHeight="1" x14ac:dyDescent="0.25">
      <c r="A1507" s="44">
        <v>42949.416666663034</v>
      </c>
    </row>
    <row r="1508" spans="1:4" ht="12.75" customHeight="1" x14ac:dyDescent="0.25">
      <c r="A1508" s="44">
        <v>42949.458333329698</v>
      </c>
    </row>
    <row r="1509" spans="1:4" ht="12.75" customHeight="1" x14ac:dyDescent="0.25">
      <c r="A1509" s="44">
        <v>42949.499999996362</v>
      </c>
    </row>
    <row r="1510" spans="1:4" ht="12.75" customHeight="1" x14ac:dyDescent="0.25">
      <c r="A1510" s="44">
        <v>42949.541666663026</v>
      </c>
    </row>
    <row r="1511" spans="1:4" ht="12.75" customHeight="1" x14ac:dyDescent="0.25">
      <c r="A1511" s="44">
        <v>42949.583333329691</v>
      </c>
    </row>
    <row r="1512" spans="1:4" ht="12.75" customHeight="1" x14ac:dyDescent="0.25">
      <c r="A1512" s="44">
        <v>42949.624999996355</v>
      </c>
    </row>
    <row r="1513" spans="1:4" ht="12.75" customHeight="1" x14ac:dyDescent="0.25">
      <c r="A1513" s="44">
        <v>42949.666666663019</v>
      </c>
    </row>
    <row r="1514" spans="1:4" ht="12.75" customHeight="1" x14ac:dyDescent="0.25">
      <c r="A1514" s="44">
        <v>42949.708333329683</v>
      </c>
      <c r="B1514" s="24">
        <v>56.610149999999997</v>
      </c>
      <c r="C1514" s="35">
        <v>2.0028800000000002</v>
      </c>
      <c r="D1514" s="36">
        <v>33.753270000000001</v>
      </c>
    </row>
    <row r="1515" spans="1:4" ht="12.75" customHeight="1" x14ac:dyDescent="0.25">
      <c r="A1515" s="44">
        <v>42949.749999996347</v>
      </c>
      <c r="B1515" s="24">
        <v>70.025970000000001</v>
      </c>
      <c r="C1515" s="35">
        <v>1.1290800000000001</v>
      </c>
      <c r="D1515" s="36">
        <v>33.348170000000003</v>
      </c>
    </row>
    <row r="1516" spans="1:4" ht="12.75" customHeight="1" x14ac:dyDescent="0.25">
      <c r="A1516" s="44">
        <v>42949.791666663012</v>
      </c>
      <c r="B1516" s="24">
        <v>72.393969999999996</v>
      </c>
      <c r="C1516" s="35">
        <v>1.80064</v>
      </c>
    </row>
    <row r="1517" spans="1:4" ht="12.75" customHeight="1" x14ac:dyDescent="0.25">
      <c r="A1517" s="44">
        <v>42949.833333329676</v>
      </c>
      <c r="B1517" s="24">
        <v>113.6409</v>
      </c>
      <c r="C1517" s="35">
        <v>0.68364999999999998</v>
      </c>
      <c r="D1517" s="36">
        <v>22.9495</v>
      </c>
    </row>
    <row r="1518" spans="1:4" ht="12.75" customHeight="1" x14ac:dyDescent="0.25">
      <c r="A1518" s="44">
        <v>42949.87499999634</v>
      </c>
      <c r="B1518" s="24">
        <v>140.1764</v>
      </c>
      <c r="C1518" s="35">
        <v>0.50985000000000003</v>
      </c>
      <c r="D1518" s="36">
        <v>8.7380600000000008</v>
      </c>
    </row>
    <row r="1519" spans="1:4" ht="12.75" customHeight="1" x14ac:dyDescent="0.25">
      <c r="A1519" s="44">
        <v>42949.916666663004</v>
      </c>
      <c r="B1519" s="24">
        <v>90.808840000000004</v>
      </c>
      <c r="C1519" s="35">
        <v>0.36263000000000001</v>
      </c>
      <c r="D1519" s="36">
        <v>7.6118899999999998</v>
      </c>
    </row>
    <row r="1520" spans="1:4" ht="12.75" customHeight="1" x14ac:dyDescent="0.25">
      <c r="A1520" s="44">
        <v>42949.958333329669</v>
      </c>
      <c r="B1520" s="24">
        <v>92.439329999999998</v>
      </c>
      <c r="C1520" s="35">
        <v>0.85170999999999997</v>
      </c>
      <c r="D1520" s="36">
        <v>8.5606100000000005</v>
      </c>
    </row>
    <row r="1521" spans="1:4" ht="12.75" customHeight="1" x14ac:dyDescent="0.25">
      <c r="A1521" s="44">
        <v>42949.999999996333</v>
      </c>
      <c r="B1521" s="24">
        <v>99.111850000000004</v>
      </c>
      <c r="C1521" s="35">
        <v>0.90539000000000003</v>
      </c>
      <c r="D1521" s="36">
        <v>1.3987799999999999</v>
      </c>
    </row>
    <row r="1522" spans="1:4" ht="12.75" customHeight="1" x14ac:dyDescent="0.25">
      <c r="A1522" s="44">
        <v>42950.041666662997</v>
      </c>
      <c r="B1522" s="24">
        <v>83.097179999999994</v>
      </c>
      <c r="C1522" s="35">
        <v>1.0152699999999999</v>
      </c>
      <c r="D1522" s="36">
        <v>9.9393999999999991</v>
      </c>
    </row>
    <row r="1523" spans="1:4" ht="12.75" customHeight="1" x14ac:dyDescent="0.25">
      <c r="A1523" s="44">
        <v>42950.083333329661</v>
      </c>
      <c r="B1523" s="24">
        <v>102.93389999999999</v>
      </c>
      <c r="C1523" s="35">
        <v>0.58045999999999998</v>
      </c>
      <c r="D1523" s="36">
        <v>4.5735599999999996</v>
      </c>
    </row>
    <row r="1524" spans="1:4" ht="12.75" customHeight="1" x14ac:dyDescent="0.25">
      <c r="A1524" s="44">
        <v>42950.124999996326</v>
      </c>
      <c r="B1524" s="24">
        <v>87.090320000000006</v>
      </c>
      <c r="C1524" s="35">
        <v>1.0778799999999999</v>
      </c>
      <c r="D1524" s="36">
        <v>8.2045600000000007</v>
      </c>
    </row>
    <row r="1525" spans="1:4" ht="12.75" customHeight="1" x14ac:dyDescent="0.25">
      <c r="A1525" s="44">
        <v>42950.16666666299</v>
      </c>
      <c r="B1525" s="24">
        <v>114.89190000000001</v>
      </c>
      <c r="C1525" s="35">
        <v>0.46888999999999997</v>
      </c>
      <c r="D1525" s="36">
        <v>6.9643300000000004</v>
      </c>
    </row>
    <row r="1526" spans="1:4" ht="12.75" customHeight="1" x14ac:dyDescent="0.25">
      <c r="A1526" s="44">
        <v>42950.208333329654</v>
      </c>
      <c r="B1526" s="24">
        <v>150.13659999999999</v>
      </c>
      <c r="C1526" s="35">
        <v>0.39534999999999998</v>
      </c>
      <c r="D1526" s="36">
        <v>4.3949999999999996</v>
      </c>
    </row>
    <row r="1527" spans="1:4" ht="12.75" customHeight="1" x14ac:dyDescent="0.25">
      <c r="A1527" s="44">
        <v>42950.249999996318</v>
      </c>
      <c r="B1527" s="24">
        <v>96.152839999999998</v>
      </c>
      <c r="C1527" s="35">
        <v>0.38175999999999999</v>
      </c>
      <c r="D1527" s="36">
        <v>2.2905600000000002</v>
      </c>
    </row>
    <row r="1528" spans="1:4" ht="12.75" customHeight="1" x14ac:dyDescent="0.25">
      <c r="A1528" s="44">
        <v>42950.291666662983</v>
      </c>
      <c r="B1528" s="24">
        <v>212.41470000000001</v>
      </c>
      <c r="C1528" s="35">
        <v>0.59891000000000005</v>
      </c>
      <c r="D1528" s="36">
        <v>10.69544</v>
      </c>
    </row>
    <row r="1529" spans="1:4" ht="12.75" customHeight="1" x14ac:dyDescent="0.25">
      <c r="A1529" s="44">
        <v>42950.333333329647</v>
      </c>
      <c r="B1529" s="24">
        <v>183.04759999999999</v>
      </c>
      <c r="C1529" s="35">
        <v>1.18452</v>
      </c>
      <c r="D1529" s="36">
        <v>1.57</v>
      </c>
    </row>
    <row r="1530" spans="1:4" ht="12.75" customHeight="1" x14ac:dyDescent="0.25">
      <c r="A1530" s="44">
        <v>42950.374999996311</v>
      </c>
      <c r="B1530" s="24">
        <v>148.62799999999999</v>
      </c>
      <c r="C1530" s="35">
        <v>1.0325</v>
      </c>
      <c r="D1530" s="36">
        <v>2.3687800000000001</v>
      </c>
    </row>
    <row r="1531" spans="1:4" ht="12.75" customHeight="1" x14ac:dyDescent="0.25">
      <c r="A1531" s="44">
        <v>42950.416666662975</v>
      </c>
      <c r="B1531" s="24">
        <v>123.45740000000001</v>
      </c>
      <c r="C1531" s="35">
        <v>0.68393000000000004</v>
      </c>
      <c r="D1531" s="36">
        <v>2.2757800000000001</v>
      </c>
    </row>
    <row r="1532" spans="1:4" ht="12.75" customHeight="1" x14ac:dyDescent="0.25">
      <c r="A1532" s="44">
        <v>42950.45833332964</v>
      </c>
      <c r="B1532" s="24">
        <v>89.828850000000003</v>
      </c>
      <c r="C1532" s="35">
        <v>1.016</v>
      </c>
      <c r="D1532" s="36">
        <v>4.0232200000000002</v>
      </c>
    </row>
    <row r="1533" spans="1:4" ht="12.75" customHeight="1" x14ac:dyDescent="0.25">
      <c r="A1533" s="44">
        <v>42950.499999996304</v>
      </c>
      <c r="B1533" s="24">
        <v>86.813280000000006</v>
      </c>
      <c r="C1533" s="35">
        <v>1.47176</v>
      </c>
      <c r="D1533" s="36">
        <v>4.2811700000000004</v>
      </c>
    </row>
    <row r="1534" spans="1:4" ht="12.75" customHeight="1" x14ac:dyDescent="0.25">
      <c r="A1534" s="44">
        <v>42950.541666662968</v>
      </c>
      <c r="B1534" s="24">
        <v>85.533600000000007</v>
      </c>
      <c r="C1534" s="35">
        <v>1.4272100000000001</v>
      </c>
      <c r="D1534" s="36">
        <v>5.4685600000000001</v>
      </c>
    </row>
    <row r="1535" spans="1:4" ht="12.75" customHeight="1" x14ac:dyDescent="0.25">
      <c r="A1535" s="44">
        <v>42950.583333329632</v>
      </c>
      <c r="B1535" s="24">
        <v>89.791759999999996</v>
      </c>
      <c r="C1535" s="35">
        <v>1.0549900000000001</v>
      </c>
      <c r="D1535" s="36">
        <v>0.97538999999999998</v>
      </c>
    </row>
    <row r="1536" spans="1:4" ht="12.75" customHeight="1" x14ac:dyDescent="0.25">
      <c r="A1536" s="44">
        <v>42950.624999996297</v>
      </c>
      <c r="B1536" s="24">
        <v>87.063159999999996</v>
      </c>
      <c r="C1536" s="35">
        <v>1.47024</v>
      </c>
      <c r="D1536" s="36">
        <v>4.5442799999999997</v>
      </c>
    </row>
    <row r="1537" spans="1:4" ht="12.75" customHeight="1" x14ac:dyDescent="0.25">
      <c r="A1537" s="44">
        <v>42950.666666662961</v>
      </c>
      <c r="B1537" s="24">
        <v>92.252300000000005</v>
      </c>
      <c r="C1537" s="35">
        <v>1.0665100000000001</v>
      </c>
      <c r="D1537" s="36">
        <v>7.9406100000000004</v>
      </c>
    </row>
    <row r="1538" spans="1:4" ht="12.75" customHeight="1" x14ac:dyDescent="0.25">
      <c r="A1538" s="44">
        <v>42950.708333329625</v>
      </c>
      <c r="B1538" s="24">
        <v>87.81644</v>
      </c>
      <c r="C1538" s="35">
        <v>1.1189800000000001</v>
      </c>
      <c r="D1538" s="36">
        <v>4.9309500000000002</v>
      </c>
    </row>
    <row r="1539" spans="1:4" ht="12.75" customHeight="1" x14ac:dyDescent="0.25">
      <c r="A1539" s="44">
        <v>42950.749999996289</v>
      </c>
      <c r="B1539" s="24">
        <v>87.175870000000003</v>
      </c>
      <c r="C1539" s="35">
        <v>0.98506000000000005</v>
      </c>
      <c r="D1539" s="36">
        <v>0.10113</v>
      </c>
    </row>
    <row r="1540" spans="1:4" ht="12.75" customHeight="1" x14ac:dyDescent="0.25">
      <c r="A1540" s="44">
        <v>42950.791666662954</v>
      </c>
      <c r="B1540" s="24">
        <v>90.212260000000001</v>
      </c>
      <c r="C1540" s="35">
        <v>0.82274999999999998</v>
      </c>
      <c r="D1540" s="36">
        <v>31.616219999999998</v>
      </c>
    </row>
    <row r="1541" spans="1:4" ht="12.75" customHeight="1" x14ac:dyDescent="0.25">
      <c r="A1541" s="44">
        <v>42950.833333329618</v>
      </c>
      <c r="B1541" s="24">
        <v>98.047039999999996</v>
      </c>
      <c r="C1541" s="35">
        <v>0.75317999999999996</v>
      </c>
      <c r="D1541" s="36">
        <v>5.4648000000000003</v>
      </c>
    </row>
    <row r="1542" spans="1:4" ht="12.75" customHeight="1" x14ac:dyDescent="0.25">
      <c r="A1542" s="44">
        <v>42950.874999996282</v>
      </c>
      <c r="B1542" s="24">
        <v>94.446560000000005</v>
      </c>
      <c r="C1542" s="35">
        <v>0.59145999999999999</v>
      </c>
      <c r="D1542" s="36">
        <v>4.2503299999999999</v>
      </c>
    </row>
    <row r="1543" spans="1:4" ht="12.75" customHeight="1" x14ac:dyDescent="0.25">
      <c r="A1543" s="44">
        <v>42950.916666662946</v>
      </c>
      <c r="B1543" s="24">
        <v>104.6357</v>
      </c>
      <c r="C1543" s="35">
        <v>0.34489999999999998</v>
      </c>
      <c r="D1543" s="36">
        <v>8.77895</v>
      </c>
    </row>
    <row r="1544" spans="1:4" ht="12.75" customHeight="1" x14ac:dyDescent="0.25">
      <c r="A1544" s="44">
        <v>42950.95833332961</v>
      </c>
      <c r="B1544" s="24">
        <v>90.636679999999998</v>
      </c>
      <c r="C1544" s="35">
        <v>0.52193000000000001</v>
      </c>
      <c r="D1544" s="36">
        <v>5.6425000000000001</v>
      </c>
    </row>
    <row r="1545" spans="1:4" ht="12.75" customHeight="1" x14ac:dyDescent="0.25">
      <c r="A1545" s="44">
        <v>42950.999999996275</v>
      </c>
      <c r="B1545" s="24">
        <v>95.483130000000003</v>
      </c>
      <c r="C1545" s="35">
        <v>0.31923000000000001</v>
      </c>
      <c r="D1545" s="36">
        <v>8.3508899999999997</v>
      </c>
    </row>
    <row r="1546" spans="1:4" ht="12.75" customHeight="1" x14ac:dyDescent="0.25">
      <c r="A1546" s="44">
        <v>42951.041666662939</v>
      </c>
      <c r="B1546" s="24">
        <v>93.706810000000004</v>
      </c>
      <c r="C1546" s="35">
        <v>0.37358000000000002</v>
      </c>
      <c r="D1546" s="36">
        <v>13.0884</v>
      </c>
    </row>
    <row r="1547" spans="1:4" ht="12.75" customHeight="1" x14ac:dyDescent="0.25">
      <c r="A1547" s="44">
        <v>42951.083333329603</v>
      </c>
      <c r="B1547" s="24">
        <v>107.10720000000001</v>
      </c>
      <c r="C1547" s="35">
        <v>0.64303999999999994</v>
      </c>
      <c r="D1547" s="36">
        <v>11.071059999999999</v>
      </c>
    </row>
    <row r="1548" spans="1:4" ht="12.75" customHeight="1" x14ac:dyDescent="0.25">
      <c r="A1548" s="44">
        <v>42951.124999996267</v>
      </c>
      <c r="B1548" s="24">
        <v>89.266689999999997</v>
      </c>
      <c r="C1548" s="35">
        <v>0.42723</v>
      </c>
      <c r="D1548" s="36">
        <v>4.1436099999999998</v>
      </c>
    </row>
    <row r="1549" spans="1:4" ht="12.75" customHeight="1" x14ac:dyDescent="0.25">
      <c r="A1549" s="44">
        <v>42951.166666662932</v>
      </c>
      <c r="B1549" s="24">
        <v>251.15459999999999</v>
      </c>
      <c r="C1549" s="35">
        <v>0.46711999999999998</v>
      </c>
      <c r="D1549" s="36">
        <v>12.64944</v>
      </c>
    </row>
    <row r="1550" spans="1:4" ht="12.75" customHeight="1" x14ac:dyDescent="0.25">
      <c r="A1550" s="44">
        <v>42951.208333329596</v>
      </c>
      <c r="B1550" s="24">
        <v>309.96530000000001</v>
      </c>
      <c r="C1550" s="35">
        <v>0.44175999999999999</v>
      </c>
      <c r="D1550" s="36">
        <v>5.3776700000000002</v>
      </c>
    </row>
    <row r="1551" spans="1:4" ht="12.75" customHeight="1" x14ac:dyDescent="0.25">
      <c r="A1551" s="44">
        <v>42951.24999999626</v>
      </c>
      <c r="B1551" s="24">
        <v>29.880179999999999</v>
      </c>
      <c r="C1551" s="35">
        <v>0.33415</v>
      </c>
      <c r="D1551" s="36">
        <v>6.3453400000000002</v>
      </c>
    </row>
    <row r="1552" spans="1:4" ht="12.75" customHeight="1" x14ac:dyDescent="0.25">
      <c r="A1552" s="44">
        <v>42951.291666662924</v>
      </c>
      <c r="B1552" s="24">
        <v>85.475300000000004</v>
      </c>
      <c r="C1552" s="35">
        <v>0.22806999999999999</v>
      </c>
      <c r="D1552" s="36">
        <v>3.3475000000000001</v>
      </c>
    </row>
    <row r="1553" spans="1:4" ht="12.75" customHeight="1" x14ac:dyDescent="0.25">
      <c r="A1553" s="44">
        <v>42951.333333329589</v>
      </c>
      <c r="B1553" s="24">
        <v>338.17739999999998</v>
      </c>
      <c r="C1553" s="35">
        <v>0.38346000000000002</v>
      </c>
      <c r="D1553" s="36">
        <v>6.1257799999999998</v>
      </c>
    </row>
    <row r="1554" spans="1:4" ht="12.75" customHeight="1" x14ac:dyDescent="0.25">
      <c r="A1554" s="44">
        <v>42951.374999996253</v>
      </c>
      <c r="B1554" s="24">
        <v>71.634810000000002</v>
      </c>
      <c r="C1554" s="35">
        <v>0.33248</v>
      </c>
      <c r="D1554" s="36">
        <v>1.53539</v>
      </c>
    </row>
    <row r="1555" spans="1:4" ht="12.75" customHeight="1" x14ac:dyDescent="0.25">
      <c r="A1555" s="44">
        <v>42951.416666662917</v>
      </c>
      <c r="B1555" s="24">
        <v>158.50790000000001</v>
      </c>
      <c r="C1555" s="35">
        <v>0.41197</v>
      </c>
      <c r="D1555" s="36" t="s">
        <v>189</v>
      </c>
    </row>
    <row r="1556" spans="1:4" ht="12.75" customHeight="1" x14ac:dyDescent="0.25">
      <c r="A1556" s="44">
        <v>42951.458333329581</v>
      </c>
      <c r="B1556" s="24">
        <v>141.38300000000001</v>
      </c>
      <c r="C1556" s="35">
        <v>0.49809999999999999</v>
      </c>
      <c r="D1556" s="36">
        <v>11.946999999999999</v>
      </c>
    </row>
    <row r="1557" spans="1:4" ht="12.75" customHeight="1" x14ac:dyDescent="0.25">
      <c r="A1557" s="44">
        <v>42951.499999996246</v>
      </c>
      <c r="B1557" s="24">
        <v>80.452799999999996</v>
      </c>
      <c r="C1557" s="35">
        <v>1.20726</v>
      </c>
      <c r="D1557" s="36">
        <v>10.05667</v>
      </c>
    </row>
    <row r="1558" spans="1:4" ht="12.75" customHeight="1" x14ac:dyDescent="0.25">
      <c r="A1558" s="44">
        <v>42951.54166666291</v>
      </c>
      <c r="B1558" s="24">
        <v>101.4577</v>
      </c>
      <c r="C1558" s="35">
        <v>0.72707999999999995</v>
      </c>
      <c r="D1558" s="36">
        <v>15.11361</v>
      </c>
    </row>
    <row r="1559" spans="1:4" ht="12.75" customHeight="1" x14ac:dyDescent="0.25">
      <c r="A1559" s="44">
        <v>42951.583333329574</v>
      </c>
      <c r="B1559" s="24">
        <v>112.72369999999999</v>
      </c>
      <c r="C1559" s="35">
        <v>0.86619999999999997</v>
      </c>
      <c r="D1559" s="36">
        <v>8.7522800000000007</v>
      </c>
    </row>
    <row r="1560" spans="1:4" ht="12.75" customHeight="1" x14ac:dyDescent="0.25">
      <c r="A1560" s="44">
        <v>42951.624999996238</v>
      </c>
      <c r="B1560" s="24">
        <v>91.78707</v>
      </c>
      <c r="C1560" s="35">
        <v>0.74965999999999999</v>
      </c>
      <c r="D1560" s="36" t="s">
        <v>189</v>
      </c>
    </row>
    <row r="1561" spans="1:4" ht="12.75" customHeight="1" x14ac:dyDescent="0.25">
      <c r="A1561" s="44">
        <v>42951.666666662903</v>
      </c>
      <c r="B1561" s="24">
        <v>92.094530000000006</v>
      </c>
      <c r="C1561" s="35">
        <v>0.86346999999999996</v>
      </c>
      <c r="D1561" s="36">
        <v>15.405720000000001</v>
      </c>
    </row>
    <row r="1562" spans="1:4" ht="12.75" customHeight="1" x14ac:dyDescent="0.25">
      <c r="A1562" s="44">
        <v>42951.708333329567</v>
      </c>
      <c r="B1562" s="24">
        <v>102.18729999999999</v>
      </c>
      <c r="C1562" s="35">
        <v>0.43643999999999999</v>
      </c>
      <c r="D1562" s="36">
        <v>13.468830000000001</v>
      </c>
    </row>
    <row r="1563" spans="1:4" ht="12.75" customHeight="1" x14ac:dyDescent="0.25">
      <c r="A1563" s="44">
        <v>42951.749999996231</v>
      </c>
      <c r="B1563" s="24">
        <v>126.9928</v>
      </c>
      <c r="C1563" s="35">
        <v>0.29300999999999999</v>
      </c>
      <c r="D1563" s="36">
        <v>7.7503299999999999</v>
      </c>
    </row>
    <row r="1564" spans="1:4" ht="12.75" customHeight="1" x14ac:dyDescent="0.25">
      <c r="A1564" s="44">
        <v>42951.791666662895</v>
      </c>
      <c r="B1564" s="24">
        <v>306.93009999999998</v>
      </c>
      <c r="C1564" s="35">
        <v>0.34010000000000001</v>
      </c>
      <c r="D1564" s="36">
        <v>7.8211700000000004</v>
      </c>
    </row>
    <row r="1565" spans="1:4" ht="12.75" customHeight="1" x14ac:dyDescent="0.25">
      <c r="A1565" s="44">
        <v>42951.83333332956</v>
      </c>
      <c r="B1565" s="24">
        <v>241.6748</v>
      </c>
      <c r="C1565" s="35">
        <v>0.27428000000000002</v>
      </c>
      <c r="D1565" s="36">
        <v>7.3821700000000003</v>
      </c>
    </row>
    <row r="1566" spans="1:4" ht="12.75" customHeight="1" x14ac:dyDescent="0.25">
      <c r="A1566" s="44">
        <v>42951.874999996224</v>
      </c>
      <c r="B1566" s="24">
        <v>359.71210000000002</v>
      </c>
      <c r="C1566" s="35">
        <v>0.16764999999999999</v>
      </c>
      <c r="D1566" s="36">
        <v>2.4496699999999998</v>
      </c>
    </row>
    <row r="1567" spans="1:4" ht="12.75" customHeight="1" x14ac:dyDescent="0.25">
      <c r="A1567" s="44">
        <v>42951.916666662888</v>
      </c>
      <c r="B1567" s="24">
        <v>326.86090000000002</v>
      </c>
      <c r="C1567" s="35">
        <v>0.20971999999999999</v>
      </c>
      <c r="D1567" s="36">
        <v>5.3665000000000003</v>
      </c>
    </row>
    <row r="1568" spans="1:4" ht="12.75" customHeight="1" x14ac:dyDescent="0.25">
      <c r="A1568" s="44">
        <v>42951.958333329552</v>
      </c>
      <c r="B1568" s="24">
        <v>313.44630000000001</v>
      </c>
      <c r="C1568" s="35">
        <v>0.15425</v>
      </c>
      <c r="D1568" s="36">
        <v>0.56772999999999996</v>
      </c>
    </row>
    <row r="1569" spans="1:4" ht="12.75" customHeight="1" x14ac:dyDescent="0.25">
      <c r="A1569" s="44">
        <v>42951.999999996217</v>
      </c>
      <c r="B1569" s="24">
        <v>324.13920000000002</v>
      </c>
      <c r="C1569" s="35">
        <v>0.26826</v>
      </c>
      <c r="D1569" s="36">
        <v>3.5419499999999999</v>
      </c>
    </row>
    <row r="1570" spans="1:4" ht="12.75" customHeight="1" x14ac:dyDescent="0.25">
      <c r="A1570" s="44">
        <v>42952.041666662881</v>
      </c>
      <c r="B1570" s="24">
        <v>344.68209999999999</v>
      </c>
      <c r="C1570" s="35">
        <v>0.34538000000000002</v>
      </c>
      <c r="D1570" s="36">
        <v>12.803929999999999</v>
      </c>
    </row>
    <row r="1571" spans="1:4" ht="12.75" customHeight="1" x14ac:dyDescent="0.25">
      <c r="A1571" s="44">
        <v>42952.083333329545</v>
      </c>
      <c r="B1571" s="24">
        <v>126.8035</v>
      </c>
      <c r="C1571" s="35">
        <v>0.12164</v>
      </c>
      <c r="D1571" s="36">
        <v>3.9298899999999999</v>
      </c>
    </row>
    <row r="1572" spans="1:4" ht="12.75" customHeight="1" x14ac:dyDescent="0.25">
      <c r="A1572" s="44">
        <v>42952.124999996209</v>
      </c>
      <c r="B1572" s="24">
        <v>103.06319999999999</v>
      </c>
      <c r="C1572" s="35">
        <v>0.23516999999999999</v>
      </c>
      <c r="D1572" s="36">
        <v>6.5781099999999997</v>
      </c>
    </row>
    <row r="1573" spans="1:4" ht="12.75" customHeight="1" x14ac:dyDescent="0.25">
      <c r="A1573" s="44">
        <v>42952.166666662873</v>
      </c>
      <c r="B1573" s="24">
        <v>278.45420000000001</v>
      </c>
      <c r="C1573" s="35">
        <v>0.42849999999999999</v>
      </c>
      <c r="D1573" s="36">
        <v>0.97977999999999998</v>
      </c>
    </row>
    <row r="1574" spans="1:4" ht="12.75" customHeight="1" x14ac:dyDescent="0.25">
      <c r="A1574" s="44">
        <v>42952.208333329538</v>
      </c>
      <c r="B1574" s="24">
        <v>268.96269999999998</v>
      </c>
      <c r="C1574" s="35">
        <v>0.80193999999999999</v>
      </c>
      <c r="D1574" s="36">
        <v>1.14317</v>
      </c>
    </row>
    <row r="1575" spans="1:4" ht="12.75" customHeight="1" x14ac:dyDescent="0.25">
      <c r="A1575" s="44">
        <v>42952.249999996202</v>
      </c>
      <c r="B1575" s="24">
        <v>253.29900000000001</v>
      </c>
      <c r="C1575" s="35">
        <v>0.24548</v>
      </c>
      <c r="D1575" s="36">
        <v>1.84744</v>
      </c>
    </row>
    <row r="1576" spans="1:4" ht="12.75" customHeight="1" x14ac:dyDescent="0.25">
      <c r="A1576" s="44">
        <v>42952.291666662866</v>
      </c>
      <c r="B1576" s="24">
        <v>248.38570000000001</v>
      </c>
      <c r="C1576" s="35">
        <v>0.31846999999999998</v>
      </c>
      <c r="D1576" s="36">
        <v>0.26134000000000002</v>
      </c>
    </row>
    <row r="1577" spans="1:4" ht="12.75" customHeight="1" x14ac:dyDescent="0.25">
      <c r="A1577" s="44">
        <v>42952.33333332953</v>
      </c>
      <c r="B1577" s="24">
        <v>165.63419999999999</v>
      </c>
      <c r="C1577" s="35">
        <v>0.18386</v>
      </c>
      <c r="D1577" s="36">
        <v>5.0377200000000002</v>
      </c>
    </row>
    <row r="1578" spans="1:4" ht="12.75" customHeight="1" x14ac:dyDescent="0.25">
      <c r="A1578" s="44">
        <v>42952.374999996195</v>
      </c>
      <c r="B1578" s="24">
        <v>327.61520000000002</v>
      </c>
      <c r="C1578" s="35">
        <v>0.29187000000000002</v>
      </c>
      <c r="D1578" s="36" t="s">
        <v>189</v>
      </c>
    </row>
    <row r="1579" spans="1:4" ht="12.75" customHeight="1" x14ac:dyDescent="0.25">
      <c r="A1579" s="44">
        <v>42952.416666662859</v>
      </c>
      <c r="B1579" s="24">
        <v>92.591499999999996</v>
      </c>
      <c r="C1579" s="35">
        <v>0.42444999999999999</v>
      </c>
      <c r="D1579" s="36">
        <v>3.2557800000000001</v>
      </c>
    </row>
    <row r="1580" spans="1:4" ht="12.75" customHeight="1" x14ac:dyDescent="0.25">
      <c r="A1580" s="44">
        <v>42952.458333329523</v>
      </c>
      <c r="B1580" s="24">
        <v>175.1284</v>
      </c>
      <c r="C1580" s="35">
        <v>0.5444</v>
      </c>
      <c r="D1580" s="36">
        <v>1.8747799999999999</v>
      </c>
    </row>
    <row r="1581" spans="1:4" ht="12.75" customHeight="1" x14ac:dyDescent="0.25">
      <c r="A1581" s="44">
        <v>42952.499999996187</v>
      </c>
      <c r="B1581" s="24">
        <v>88.773750000000007</v>
      </c>
      <c r="C1581" s="35">
        <v>1.5594600000000001</v>
      </c>
      <c r="D1581" s="36">
        <v>9.5676699999999997</v>
      </c>
    </row>
    <row r="1582" spans="1:4" ht="12.75" customHeight="1" x14ac:dyDescent="0.25">
      <c r="A1582" s="44">
        <v>42952.541666662852</v>
      </c>
      <c r="B1582" s="24">
        <v>72.191379999999995</v>
      </c>
      <c r="C1582" s="35">
        <v>2.2445900000000001</v>
      </c>
      <c r="D1582" s="36">
        <v>5.5987200000000001</v>
      </c>
    </row>
    <row r="1583" spans="1:4" ht="12.75" customHeight="1" x14ac:dyDescent="0.25">
      <c r="A1583" s="44">
        <v>42952.583333329516</v>
      </c>
      <c r="B1583" s="24">
        <v>69.284689999999998</v>
      </c>
      <c r="C1583" s="35">
        <v>1.8823000000000001</v>
      </c>
      <c r="D1583" s="36">
        <v>2.9289299999999998</v>
      </c>
    </row>
    <row r="1584" spans="1:4" ht="12.75" customHeight="1" x14ac:dyDescent="0.25">
      <c r="A1584" s="44">
        <v>42952.62499999618</v>
      </c>
      <c r="B1584" s="24">
        <v>73.929310000000001</v>
      </c>
      <c r="C1584" s="35">
        <v>1.5095000000000001</v>
      </c>
      <c r="D1584" s="36">
        <v>8.3637200000000007</v>
      </c>
    </row>
    <row r="1585" spans="1:4" ht="12.75" customHeight="1" x14ac:dyDescent="0.25">
      <c r="A1585" s="44">
        <v>42952.666666662844</v>
      </c>
      <c r="B1585" s="24">
        <v>72.19511</v>
      </c>
      <c r="C1585" s="35">
        <v>1.50118</v>
      </c>
      <c r="D1585" s="36">
        <v>2.4418899999999999</v>
      </c>
    </row>
    <row r="1586" spans="1:4" ht="12.75" customHeight="1" x14ac:dyDescent="0.25">
      <c r="A1586" s="44">
        <v>42952.708333329509</v>
      </c>
      <c r="B1586" s="24">
        <v>75.507350000000002</v>
      </c>
      <c r="C1586" s="35">
        <v>1.87948</v>
      </c>
      <c r="D1586" s="36">
        <v>7.9539299999999997</v>
      </c>
    </row>
    <row r="1587" spans="1:4" ht="12.75" customHeight="1" x14ac:dyDescent="0.25">
      <c r="A1587" s="44">
        <v>42952.749999996173</v>
      </c>
      <c r="B1587" s="24">
        <v>131.39920000000001</v>
      </c>
      <c r="C1587" s="35">
        <v>0.26439000000000001</v>
      </c>
      <c r="D1587" s="36">
        <v>12.11389</v>
      </c>
    </row>
    <row r="1588" spans="1:4" ht="12.75" customHeight="1" x14ac:dyDescent="0.25">
      <c r="A1588" s="44">
        <v>42952.791666662837</v>
      </c>
      <c r="B1588" s="24">
        <v>222.4914</v>
      </c>
      <c r="C1588" s="35">
        <v>0.18837999999999999</v>
      </c>
      <c r="D1588" s="36">
        <v>11.297219999999999</v>
      </c>
    </row>
    <row r="1589" spans="1:4" ht="12.75" customHeight="1" x14ac:dyDescent="0.25">
      <c r="A1589" s="44">
        <v>42952.833333329501</v>
      </c>
      <c r="B1589" s="24">
        <v>25.886800000000001</v>
      </c>
      <c r="C1589" s="35">
        <v>0.23623</v>
      </c>
      <c r="D1589" s="36">
        <v>3.2699400000000001</v>
      </c>
    </row>
    <row r="1590" spans="1:4" ht="12.75" customHeight="1" x14ac:dyDescent="0.25">
      <c r="A1590" s="44">
        <v>42952.874999996166</v>
      </c>
      <c r="B1590" s="24">
        <v>268.61750000000001</v>
      </c>
      <c r="C1590" s="35">
        <v>0.32218999999999998</v>
      </c>
    </row>
    <row r="1591" spans="1:4" ht="12.75" customHeight="1" x14ac:dyDescent="0.25">
      <c r="A1591" s="44">
        <v>42952.91666666283</v>
      </c>
      <c r="B1591" s="24">
        <v>257.57679999999999</v>
      </c>
      <c r="C1591" s="35">
        <v>0.36381999999999998</v>
      </c>
      <c r="D1591" s="36">
        <v>8.5826100000000007</v>
      </c>
    </row>
    <row r="1592" spans="1:4" ht="12.75" customHeight="1" x14ac:dyDescent="0.25">
      <c r="A1592" s="44">
        <v>42952.958333329494</v>
      </c>
      <c r="B1592" s="24">
        <v>248.15479999999999</v>
      </c>
      <c r="C1592" s="35">
        <v>0.59404000000000001</v>
      </c>
      <c r="D1592" s="36" t="s">
        <v>189</v>
      </c>
    </row>
    <row r="1593" spans="1:4" ht="12.75" customHeight="1" x14ac:dyDescent="0.25">
      <c r="A1593" s="44">
        <v>42952.999999996158</v>
      </c>
      <c r="B1593" s="24">
        <v>157.71690000000001</v>
      </c>
      <c r="C1593" s="35">
        <v>0.30665999999999999</v>
      </c>
      <c r="D1593" s="36">
        <v>10.639939999999999</v>
      </c>
    </row>
    <row r="1594" spans="1:4" ht="12.75" customHeight="1" x14ac:dyDescent="0.25">
      <c r="A1594" s="44">
        <v>42953.041666662823</v>
      </c>
      <c r="B1594" s="24">
        <v>52.061369999999997</v>
      </c>
      <c r="C1594" s="35">
        <v>0.25796000000000002</v>
      </c>
      <c r="D1594" s="36" t="s">
        <v>189</v>
      </c>
    </row>
    <row r="1595" spans="1:4" ht="12.75" customHeight="1" x14ac:dyDescent="0.25">
      <c r="A1595" s="44">
        <v>42953.083333329487</v>
      </c>
      <c r="B1595" s="24">
        <v>215.41229999999999</v>
      </c>
      <c r="C1595" s="35">
        <v>0.67889999999999995</v>
      </c>
      <c r="D1595" s="36">
        <v>8.5494400000000006</v>
      </c>
    </row>
    <row r="1596" spans="1:4" ht="12.75" customHeight="1" x14ac:dyDescent="0.25">
      <c r="A1596" s="44">
        <v>42953.124999996151</v>
      </c>
      <c r="B1596" s="24">
        <v>309.14960000000002</v>
      </c>
      <c r="C1596" s="35">
        <v>0.34638000000000002</v>
      </c>
      <c r="D1596" s="36">
        <v>4.0506700000000002</v>
      </c>
    </row>
    <row r="1597" spans="1:4" ht="12.75" customHeight="1" x14ac:dyDescent="0.25">
      <c r="A1597" s="44">
        <v>42953.166666662815</v>
      </c>
      <c r="B1597" s="24">
        <v>281.36320000000001</v>
      </c>
      <c r="C1597" s="35">
        <v>0.30614000000000002</v>
      </c>
      <c r="D1597" s="36">
        <v>7.4243300000000003</v>
      </c>
    </row>
    <row r="1598" spans="1:4" ht="12.75" customHeight="1" x14ac:dyDescent="0.25">
      <c r="A1598" s="44">
        <v>42953.20833332948</v>
      </c>
      <c r="B1598" s="24">
        <v>239.58369999999999</v>
      </c>
      <c r="C1598" s="35">
        <v>0.38823999999999997</v>
      </c>
      <c r="D1598" s="36" t="s">
        <v>189</v>
      </c>
    </row>
    <row r="1599" spans="1:4" ht="12.75" customHeight="1" x14ac:dyDescent="0.25">
      <c r="A1599" s="44">
        <v>42953.249999996144</v>
      </c>
      <c r="B1599" s="24">
        <v>267.97669999999999</v>
      </c>
      <c r="C1599" s="35">
        <v>0.68305000000000005</v>
      </c>
      <c r="D1599" s="36">
        <v>8.3561099999999993</v>
      </c>
    </row>
    <row r="1600" spans="1:4" ht="12.75" customHeight="1" x14ac:dyDescent="0.25">
      <c r="A1600" s="44">
        <v>42953.291666662808</v>
      </c>
      <c r="B1600" s="24">
        <v>271.98899999999998</v>
      </c>
      <c r="C1600" s="35">
        <v>0.43915999999999999</v>
      </c>
      <c r="D1600" s="36">
        <v>1.96028</v>
      </c>
    </row>
    <row r="1601" spans="1:4" ht="12.75" customHeight="1" x14ac:dyDescent="0.25">
      <c r="A1601" s="44">
        <v>42953.333333329472</v>
      </c>
      <c r="B1601" s="24">
        <v>325.22129999999999</v>
      </c>
      <c r="C1601" s="35">
        <v>0.50532999999999995</v>
      </c>
      <c r="D1601" s="36">
        <v>6.0248299999999997</v>
      </c>
    </row>
    <row r="1602" spans="1:4" ht="12.75" customHeight="1" x14ac:dyDescent="0.25">
      <c r="A1602" s="44">
        <v>42953.374999996136</v>
      </c>
      <c r="B1602" s="24">
        <v>101.4131</v>
      </c>
      <c r="C1602" s="35">
        <v>0.26095000000000002</v>
      </c>
      <c r="D1602" s="36">
        <v>0.97150000000000003</v>
      </c>
    </row>
    <row r="1603" spans="1:4" ht="12.75" customHeight="1" x14ac:dyDescent="0.25">
      <c r="A1603" s="44">
        <v>42953.416666662801</v>
      </c>
      <c r="B1603" s="24">
        <v>38.44538</v>
      </c>
      <c r="C1603" s="35">
        <v>1.2442</v>
      </c>
      <c r="D1603" s="36" t="s">
        <v>189</v>
      </c>
    </row>
    <row r="1604" spans="1:4" ht="12.75" customHeight="1" x14ac:dyDescent="0.25">
      <c r="A1604" s="44">
        <v>42953.458333329465</v>
      </c>
      <c r="B1604" s="24">
        <v>10.26994</v>
      </c>
      <c r="C1604" s="35">
        <v>1.49864</v>
      </c>
      <c r="D1604" s="36">
        <v>12.030559999999999</v>
      </c>
    </row>
    <row r="1605" spans="1:4" ht="12.75" customHeight="1" x14ac:dyDescent="0.25">
      <c r="A1605" s="44">
        <v>42953.499999996129</v>
      </c>
      <c r="B1605" s="24">
        <v>46.451540000000001</v>
      </c>
      <c r="C1605" s="35">
        <v>2.42022</v>
      </c>
      <c r="D1605" s="36">
        <v>8.5869499999999999</v>
      </c>
    </row>
    <row r="1606" spans="1:4" ht="12.75" customHeight="1" x14ac:dyDescent="0.25">
      <c r="A1606" s="44">
        <v>42953.541666662793</v>
      </c>
      <c r="B1606" s="24">
        <v>46.343249999999998</v>
      </c>
      <c r="C1606" s="35">
        <v>2.3328000000000002</v>
      </c>
      <c r="D1606" s="36">
        <v>1.68895</v>
      </c>
    </row>
    <row r="1607" spans="1:4" ht="12.75" customHeight="1" x14ac:dyDescent="0.25">
      <c r="A1607" s="44">
        <v>42953.583333329458</v>
      </c>
      <c r="B1607" s="24">
        <v>55.070839999999997</v>
      </c>
      <c r="C1607" s="35">
        <v>2.1375999999999999</v>
      </c>
      <c r="D1607" s="36">
        <v>33.177390000000003</v>
      </c>
    </row>
    <row r="1608" spans="1:4" ht="12.75" customHeight="1" x14ac:dyDescent="0.25">
      <c r="A1608" s="44">
        <v>42953.624999996122</v>
      </c>
      <c r="B1608" s="24">
        <v>19.980429999999998</v>
      </c>
      <c r="C1608" s="35">
        <v>2.41296</v>
      </c>
      <c r="D1608" s="36">
        <v>6.3470500000000003</v>
      </c>
    </row>
    <row r="1609" spans="1:4" ht="12.75" customHeight="1" x14ac:dyDescent="0.25">
      <c r="A1609" s="44">
        <v>42953.666666662786</v>
      </c>
      <c r="B1609" s="24">
        <v>41.567340000000002</v>
      </c>
      <c r="C1609" s="35">
        <v>1.9456800000000001</v>
      </c>
      <c r="D1609" s="36">
        <v>4.9389399999999997</v>
      </c>
    </row>
    <row r="1610" spans="1:4" ht="12.75" customHeight="1" x14ac:dyDescent="0.25">
      <c r="A1610" s="44">
        <v>42953.70833332945</v>
      </c>
      <c r="B1610" s="24">
        <v>8.3719400000000004</v>
      </c>
      <c r="C1610" s="35">
        <v>1.74474</v>
      </c>
      <c r="D1610" s="36">
        <v>4.0368899999999996</v>
      </c>
    </row>
    <row r="1611" spans="1:4" ht="12.75" customHeight="1" x14ac:dyDescent="0.25">
      <c r="A1611" s="44">
        <v>42953.749999996115</v>
      </c>
      <c r="B1611" s="24">
        <v>25.5794</v>
      </c>
      <c r="C1611" s="35">
        <v>1.2031799999999999</v>
      </c>
      <c r="D1611" s="36">
        <v>6.8398300000000001</v>
      </c>
    </row>
    <row r="1612" spans="1:4" ht="12.75" customHeight="1" x14ac:dyDescent="0.25">
      <c r="A1612" s="44">
        <v>42953.791666662779</v>
      </c>
      <c r="B1612" s="24">
        <v>24.777249999999999</v>
      </c>
      <c r="C1612" s="35">
        <v>1.45567</v>
      </c>
      <c r="D1612" s="36">
        <v>4.1162200000000002</v>
      </c>
    </row>
    <row r="1613" spans="1:4" ht="12.75" customHeight="1" x14ac:dyDescent="0.25">
      <c r="A1613" s="44">
        <v>42953.833333329443</v>
      </c>
      <c r="B1613" s="24">
        <v>26.700199999999999</v>
      </c>
      <c r="C1613" s="35">
        <v>1.2228000000000001</v>
      </c>
    </row>
    <row r="1614" spans="1:4" ht="12.75" customHeight="1" x14ac:dyDescent="0.25">
      <c r="A1614" s="44">
        <v>42953.874999996107</v>
      </c>
      <c r="B1614" s="24">
        <v>3.22689</v>
      </c>
      <c r="C1614" s="35">
        <v>1.25745</v>
      </c>
      <c r="D1614" s="36">
        <v>3.7947199999999999</v>
      </c>
    </row>
    <row r="1615" spans="1:4" ht="12.75" customHeight="1" x14ac:dyDescent="0.25">
      <c r="A1615" s="44">
        <v>42953.916666662772</v>
      </c>
      <c r="B1615" s="24">
        <v>353.78769999999997</v>
      </c>
      <c r="C1615" s="35">
        <v>1.26736</v>
      </c>
      <c r="D1615" s="36">
        <v>4.2220000000000004</v>
      </c>
    </row>
    <row r="1616" spans="1:4" ht="12.75" customHeight="1" x14ac:dyDescent="0.25">
      <c r="A1616" s="44">
        <v>42953.958333329436</v>
      </c>
      <c r="B1616" s="24">
        <v>50.920839999999998</v>
      </c>
      <c r="C1616" s="35">
        <v>1.06132</v>
      </c>
      <c r="D1616" s="36">
        <v>7.5519499999999997</v>
      </c>
    </row>
    <row r="1617" spans="1:4" ht="12.75" customHeight="1" x14ac:dyDescent="0.25">
      <c r="A1617" s="44">
        <v>42953.9999999961</v>
      </c>
      <c r="B1617" s="24">
        <v>145.3811</v>
      </c>
      <c r="C1617" s="35">
        <v>0.62214999999999998</v>
      </c>
      <c r="D1617" s="36">
        <v>0.84711000000000003</v>
      </c>
    </row>
    <row r="1618" spans="1:4" ht="12.75" customHeight="1" x14ac:dyDescent="0.25">
      <c r="A1618" s="44">
        <v>42954.041666662764</v>
      </c>
      <c r="B1618" s="24">
        <v>358.55369999999999</v>
      </c>
      <c r="C1618" s="35">
        <v>0.72158999999999995</v>
      </c>
      <c r="D1618" s="36">
        <v>4.18424</v>
      </c>
    </row>
    <row r="1619" spans="1:4" ht="12.75" customHeight="1" x14ac:dyDescent="0.25">
      <c r="A1619" s="44">
        <v>42954.083333329429</v>
      </c>
      <c r="B1619" s="24">
        <v>327.66860000000003</v>
      </c>
      <c r="C1619" s="35">
        <v>1.9616899999999999</v>
      </c>
      <c r="D1619" s="36">
        <v>3.44232</v>
      </c>
    </row>
    <row r="1620" spans="1:4" ht="12.75" customHeight="1" x14ac:dyDescent="0.25">
      <c r="A1620" s="44">
        <v>42954.124999996093</v>
      </c>
      <c r="B1620" s="24">
        <v>330.46949999999998</v>
      </c>
      <c r="C1620" s="35">
        <v>1.4170499999999999</v>
      </c>
      <c r="D1620" s="36">
        <v>3.5805799999999999</v>
      </c>
    </row>
    <row r="1621" spans="1:4" ht="12.75" customHeight="1" x14ac:dyDescent="0.25">
      <c r="A1621" s="44">
        <v>42954.166666662757</v>
      </c>
      <c r="B1621" s="24">
        <v>356.06310000000002</v>
      </c>
      <c r="C1621" s="35">
        <v>0.91281000000000001</v>
      </c>
      <c r="D1621" s="36">
        <v>8.2913999999999994</v>
      </c>
    </row>
    <row r="1622" spans="1:4" ht="12.75" customHeight="1" x14ac:dyDescent="0.25">
      <c r="A1622" s="44">
        <v>42954.208333329421</v>
      </c>
      <c r="B1622" s="24">
        <v>343.78620000000001</v>
      </c>
      <c r="C1622" s="35">
        <v>0.96148999999999996</v>
      </c>
      <c r="D1622" s="36">
        <v>1.8243799999999999</v>
      </c>
    </row>
    <row r="1623" spans="1:4" ht="12.75" customHeight="1" x14ac:dyDescent="0.25">
      <c r="A1623" s="44">
        <v>42954.249999996086</v>
      </c>
      <c r="B1623" s="24">
        <v>357.10989999999998</v>
      </c>
      <c r="C1623" s="35">
        <v>1.16916</v>
      </c>
      <c r="D1623" s="36">
        <v>7.3363199999999997</v>
      </c>
    </row>
    <row r="1624" spans="1:4" ht="12.75" customHeight="1" x14ac:dyDescent="0.25">
      <c r="A1624" s="44">
        <v>42954.29166666275</v>
      </c>
      <c r="B1624" s="24">
        <v>39.700290000000003</v>
      </c>
      <c r="C1624" s="35">
        <v>0.79613999999999996</v>
      </c>
      <c r="D1624" s="36" t="s">
        <v>189</v>
      </c>
    </row>
    <row r="1625" spans="1:4" ht="12.75" customHeight="1" x14ac:dyDescent="0.25">
      <c r="A1625" s="44">
        <v>42954.333333329414</v>
      </c>
      <c r="B1625" s="24">
        <v>8.7480000000000002E-2</v>
      </c>
      <c r="C1625" s="35">
        <v>0.68049999999999999</v>
      </c>
      <c r="D1625" s="36">
        <v>4.0039199999999999</v>
      </c>
    </row>
    <row r="1626" spans="1:4" ht="12.75" customHeight="1" x14ac:dyDescent="0.25">
      <c r="A1626" s="44">
        <v>42954.374999996078</v>
      </c>
      <c r="B1626" s="24">
        <v>327.32830000000001</v>
      </c>
      <c r="C1626" s="35">
        <v>0.69033999999999995</v>
      </c>
      <c r="D1626" s="36" t="s">
        <v>189</v>
      </c>
    </row>
    <row r="1627" spans="1:4" ht="12.75" customHeight="1" x14ac:dyDescent="0.25">
      <c r="A1627" s="44">
        <v>42954.416666662743</v>
      </c>
      <c r="B1627" s="24">
        <v>70.922520000000006</v>
      </c>
      <c r="C1627" s="35">
        <v>0.98828000000000005</v>
      </c>
      <c r="D1627" s="36">
        <v>3.7180399999999998</v>
      </c>
    </row>
    <row r="1628" spans="1:4" ht="12.75" customHeight="1" x14ac:dyDescent="0.25">
      <c r="A1628" s="44">
        <v>42954.458333329407</v>
      </c>
      <c r="B1628" s="24">
        <v>58.759920000000001</v>
      </c>
      <c r="C1628" s="35">
        <v>2.3226</v>
      </c>
      <c r="D1628" s="36" t="s">
        <v>189</v>
      </c>
    </row>
    <row r="1629" spans="1:4" ht="12.75" customHeight="1" x14ac:dyDescent="0.25">
      <c r="A1629" s="44">
        <v>42954.499999996071</v>
      </c>
      <c r="B1629" s="24">
        <v>318.66090000000003</v>
      </c>
      <c r="C1629" s="35">
        <v>2.573</v>
      </c>
      <c r="D1629" s="36" t="s">
        <v>189</v>
      </c>
    </row>
    <row r="1630" spans="1:4" ht="12.75" customHeight="1" x14ac:dyDescent="0.25">
      <c r="A1630" s="44">
        <v>42954.541666662735</v>
      </c>
      <c r="B1630" s="24">
        <v>7.7235199999999997</v>
      </c>
      <c r="C1630" s="35">
        <v>1.84799</v>
      </c>
      <c r="D1630" s="36">
        <v>1.9515100000000001</v>
      </c>
    </row>
    <row r="1631" spans="1:4" ht="12.75" customHeight="1" x14ac:dyDescent="0.25">
      <c r="A1631" s="44">
        <v>42954.583333329399</v>
      </c>
      <c r="B1631" s="24">
        <v>350.2088</v>
      </c>
      <c r="C1631" s="35">
        <v>1.5725199999999999</v>
      </c>
      <c r="D1631" s="36">
        <v>7.6951000000000001</v>
      </c>
    </row>
    <row r="1632" spans="1:4" ht="12.75" customHeight="1" x14ac:dyDescent="0.25">
      <c r="A1632" s="44">
        <v>42954.624999996064</v>
      </c>
      <c r="B1632" s="24">
        <v>353.59469999999999</v>
      </c>
      <c r="C1632" s="35">
        <v>1.6608499999999999</v>
      </c>
      <c r="D1632" s="36">
        <v>2.6713</v>
      </c>
    </row>
    <row r="1633" spans="1:4" ht="12.75" customHeight="1" x14ac:dyDescent="0.25">
      <c r="A1633" s="44">
        <v>42954.666666662728</v>
      </c>
      <c r="B1633" s="24">
        <v>359.70400000000001</v>
      </c>
      <c r="C1633" s="35">
        <v>1.05972</v>
      </c>
      <c r="D1633" s="36">
        <v>7.0597700000000003</v>
      </c>
    </row>
    <row r="1634" spans="1:4" ht="12.75" customHeight="1" x14ac:dyDescent="0.25">
      <c r="A1634" s="44">
        <v>42954.708333329392</v>
      </c>
      <c r="B1634" s="24">
        <v>13.25107</v>
      </c>
      <c r="C1634" s="35">
        <v>0.89159999999999995</v>
      </c>
      <c r="D1634" s="36">
        <v>4.6164699999999996</v>
      </c>
    </row>
    <row r="1635" spans="1:4" ht="12.75" customHeight="1" x14ac:dyDescent="0.25">
      <c r="A1635" s="44">
        <v>42954.749999996056</v>
      </c>
      <c r="B1635" s="24">
        <v>357.41230000000002</v>
      </c>
      <c r="C1635" s="35">
        <v>1.0258700000000001</v>
      </c>
      <c r="D1635" s="36">
        <v>11.230169999999999</v>
      </c>
    </row>
    <row r="1636" spans="1:4" ht="12.75" customHeight="1" x14ac:dyDescent="0.25">
      <c r="A1636" s="44">
        <v>42954.791666662721</v>
      </c>
      <c r="B1636" s="24">
        <v>68.201920000000001</v>
      </c>
      <c r="C1636" s="35">
        <v>0.45035999999999998</v>
      </c>
      <c r="D1636" s="36">
        <v>6.10358</v>
      </c>
    </row>
    <row r="1637" spans="1:4" ht="12.75" customHeight="1" x14ac:dyDescent="0.25">
      <c r="A1637" s="44">
        <v>42954.833333329385</v>
      </c>
      <c r="B1637" s="24">
        <v>90.562640000000002</v>
      </c>
      <c r="C1637" s="35">
        <v>0.27872000000000002</v>
      </c>
      <c r="D1637" s="36">
        <v>8.4125599999999991</v>
      </c>
    </row>
    <row r="1638" spans="1:4" ht="12.75" customHeight="1" x14ac:dyDescent="0.25">
      <c r="A1638" s="44">
        <v>42954.874999996049</v>
      </c>
      <c r="B1638" s="24">
        <v>27.506460000000001</v>
      </c>
      <c r="C1638" s="35">
        <v>0.50797000000000003</v>
      </c>
      <c r="D1638" s="36">
        <v>1.7612099999999999</v>
      </c>
    </row>
    <row r="1639" spans="1:4" ht="12.75" customHeight="1" x14ac:dyDescent="0.25">
      <c r="A1639" s="44">
        <v>42954.916666662713</v>
      </c>
      <c r="B1639" s="24">
        <v>16.96386</v>
      </c>
      <c r="C1639" s="35">
        <v>0.98611000000000004</v>
      </c>
      <c r="D1639" s="36">
        <v>10.32926</v>
      </c>
    </row>
    <row r="1640" spans="1:4" ht="12.75" customHeight="1" x14ac:dyDescent="0.25">
      <c r="A1640" s="44">
        <v>42954.958333329378</v>
      </c>
      <c r="B1640" s="24">
        <v>351.24930000000001</v>
      </c>
      <c r="C1640" s="35">
        <v>0.97719999999999996</v>
      </c>
      <c r="D1640" s="36">
        <v>4.2433800000000002</v>
      </c>
    </row>
    <row r="1641" spans="1:4" ht="12.75" customHeight="1" x14ac:dyDescent="0.25">
      <c r="A1641" s="44">
        <v>42954.999999996042</v>
      </c>
      <c r="B1641" s="24">
        <v>270.88479999999998</v>
      </c>
      <c r="C1641" s="35">
        <v>0.75888</v>
      </c>
      <c r="D1641" s="36">
        <v>10.42266</v>
      </c>
    </row>
    <row r="1642" spans="1:4" ht="12.75" customHeight="1" x14ac:dyDescent="0.25">
      <c r="A1642" s="44">
        <v>42955.041666662706</v>
      </c>
      <c r="B1642" s="24">
        <v>16.224240000000002</v>
      </c>
      <c r="C1642" s="35">
        <v>0.61024999999999996</v>
      </c>
      <c r="D1642" s="36">
        <v>12.93811</v>
      </c>
    </row>
    <row r="1643" spans="1:4" ht="12.75" customHeight="1" x14ac:dyDescent="0.25">
      <c r="A1643" s="44">
        <v>42955.08333332937</v>
      </c>
      <c r="B1643" s="24">
        <v>174.4264</v>
      </c>
      <c r="C1643" s="35">
        <v>0.35962</v>
      </c>
      <c r="D1643" s="36">
        <v>3.2574100000000001</v>
      </c>
    </row>
    <row r="1644" spans="1:4" ht="12.75" customHeight="1" x14ac:dyDescent="0.25">
      <c r="A1644" s="44">
        <v>42955.124999996035</v>
      </c>
      <c r="B1644" s="24">
        <v>255.7706</v>
      </c>
      <c r="C1644" s="35">
        <v>0.75017999999999996</v>
      </c>
      <c r="D1644" s="36">
        <v>4.0043699999999998</v>
      </c>
    </row>
    <row r="1645" spans="1:4" ht="12.75" customHeight="1" x14ac:dyDescent="0.25">
      <c r="A1645" s="44">
        <v>42955.166666662699</v>
      </c>
      <c r="B1645" s="24">
        <v>87.731960000000001</v>
      </c>
      <c r="C1645" s="35">
        <v>0.63127999999999995</v>
      </c>
      <c r="D1645" s="36">
        <v>11.117000000000001</v>
      </c>
    </row>
    <row r="1646" spans="1:4" ht="12.75" customHeight="1" x14ac:dyDescent="0.25">
      <c r="A1646" s="44">
        <v>42955.208333329363</v>
      </c>
      <c r="B1646" s="24">
        <v>60.073239999999998</v>
      </c>
      <c r="C1646" s="35">
        <v>0.72643000000000002</v>
      </c>
      <c r="D1646" s="36">
        <v>5.8533600000000003</v>
      </c>
    </row>
    <row r="1647" spans="1:4" ht="12.75" customHeight="1" x14ac:dyDescent="0.25">
      <c r="A1647" s="44">
        <v>42955.249999996027</v>
      </c>
      <c r="B1647" s="24">
        <v>100.2179</v>
      </c>
      <c r="C1647" s="35">
        <v>0.63351999999999997</v>
      </c>
      <c r="D1647" s="36">
        <v>6.54366</v>
      </c>
    </row>
    <row r="1648" spans="1:4" ht="12.75" customHeight="1" x14ac:dyDescent="0.25">
      <c r="A1648" s="44">
        <v>42955.291666662692</v>
      </c>
      <c r="B1648" s="24">
        <v>264.87130000000002</v>
      </c>
      <c r="C1648" s="35">
        <v>0.35394999999999999</v>
      </c>
      <c r="D1648" s="36">
        <v>3.8253300000000001</v>
      </c>
    </row>
    <row r="1649" spans="1:4" ht="12.75" customHeight="1" x14ac:dyDescent="0.25">
      <c r="A1649" s="44">
        <v>42955.333333329356</v>
      </c>
      <c r="B1649" s="24">
        <v>46.624209999999998</v>
      </c>
      <c r="C1649" s="35">
        <v>0.61363000000000001</v>
      </c>
      <c r="D1649" s="36">
        <v>2.5703100000000001</v>
      </c>
    </row>
    <row r="1650" spans="1:4" ht="12.75" customHeight="1" x14ac:dyDescent="0.25">
      <c r="A1650" s="44">
        <v>42955.37499999602</v>
      </c>
      <c r="B1650" s="24">
        <v>46.117660000000001</v>
      </c>
      <c r="C1650" s="35">
        <v>0.84760999999999997</v>
      </c>
      <c r="D1650" s="36">
        <v>5.218</v>
      </c>
    </row>
    <row r="1651" spans="1:4" ht="12.75" customHeight="1" x14ac:dyDescent="0.25">
      <c r="A1651" s="44">
        <v>42955.416666662684</v>
      </c>
      <c r="B1651" s="24">
        <v>11.793810000000001</v>
      </c>
      <c r="C1651" s="35">
        <v>1.3871599999999999</v>
      </c>
      <c r="D1651" s="36">
        <v>8.7545199999999994</v>
      </c>
    </row>
    <row r="1652" spans="1:4" ht="12.75" customHeight="1" x14ac:dyDescent="0.25">
      <c r="A1652" s="44">
        <v>42955.458333329349</v>
      </c>
      <c r="B1652" s="24">
        <v>7.4686000000000003</v>
      </c>
      <c r="C1652" s="35">
        <v>1.8721000000000001</v>
      </c>
      <c r="D1652" s="36">
        <v>9.1286900000000006</v>
      </c>
    </row>
    <row r="1653" spans="1:4" ht="12.75" customHeight="1" x14ac:dyDescent="0.25">
      <c r="A1653" s="44">
        <v>42955.499999996013</v>
      </c>
      <c r="B1653" s="24">
        <v>15.05245</v>
      </c>
      <c r="C1653" s="35">
        <v>1.7602199999999999</v>
      </c>
      <c r="D1653" s="36">
        <v>12.98959</v>
      </c>
    </row>
    <row r="1654" spans="1:4" ht="12.75" customHeight="1" x14ac:dyDescent="0.25">
      <c r="A1654" s="44">
        <v>42955.541666662677</v>
      </c>
      <c r="B1654" s="24">
        <v>20.36242</v>
      </c>
      <c r="C1654" s="35">
        <v>1.5083299999999999</v>
      </c>
      <c r="D1654" s="36">
        <v>16.4373</v>
      </c>
    </row>
    <row r="1655" spans="1:4" ht="12.75" customHeight="1" x14ac:dyDescent="0.25">
      <c r="A1655" s="44">
        <v>42955.583333329341</v>
      </c>
      <c r="B1655" s="24">
        <v>11.613110000000001</v>
      </c>
      <c r="C1655" s="35">
        <v>1.59596</v>
      </c>
      <c r="D1655" s="36">
        <v>11.44426</v>
      </c>
    </row>
    <row r="1656" spans="1:4" ht="12.75" customHeight="1" x14ac:dyDescent="0.25">
      <c r="A1656" s="44">
        <v>42955.624999996005</v>
      </c>
      <c r="B1656" s="24">
        <v>29.182510000000001</v>
      </c>
      <c r="C1656" s="35">
        <v>1.67032</v>
      </c>
      <c r="D1656" s="36">
        <v>14.69647</v>
      </c>
    </row>
    <row r="1657" spans="1:4" ht="12.75" customHeight="1" x14ac:dyDescent="0.25">
      <c r="A1657" s="44">
        <v>42955.66666666267</v>
      </c>
      <c r="B1657" s="24">
        <v>46.132420000000003</v>
      </c>
      <c r="C1657" s="35">
        <v>2.26688</v>
      </c>
      <c r="D1657" s="36">
        <v>10.33043</v>
      </c>
    </row>
    <row r="1658" spans="1:4" ht="12.75" customHeight="1" x14ac:dyDescent="0.25">
      <c r="A1658" s="44">
        <v>42955.708333329334</v>
      </c>
      <c r="B1658" s="24">
        <v>27.92062</v>
      </c>
      <c r="C1658" s="35">
        <v>1.65835</v>
      </c>
      <c r="D1658" s="36">
        <v>15.255190000000001</v>
      </c>
    </row>
    <row r="1659" spans="1:4" ht="12.75" customHeight="1" x14ac:dyDescent="0.25">
      <c r="A1659" s="44">
        <v>42955.749999995998</v>
      </c>
      <c r="B1659" s="24">
        <v>13.4617</v>
      </c>
      <c r="C1659" s="35">
        <v>2.1590400000000001</v>
      </c>
      <c r="D1659" s="36">
        <v>15.50347</v>
      </c>
    </row>
    <row r="1660" spans="1:4" ht="12.75" customHeight="1" x14ac:dyDescent="0.25">
      <c r="A1660" s="44">
        <v>42955.791666662662</v>
      </c>
      <c r="B1660" s="24">
        <v>15.933870000000001</v>
      </c>
      <c r="C1660" s="35">
        <v>2.0240100000000001</v>
      </c>
      <c r="D1660" s="36">
        <v>13.24343</v>
      </c>
    </row>
    <row r="1661" spans="1:4" ht="12.75" customHeight="1" x14ac:dyDescent="0.25">
      <c r="A1661" s="44">
        <v>42955.833333329327</v>
      </c>
      <c r="B1661" s="24">
        <v>4.8724699999999999</v>
      </c>
      <c r="C1661" s="35">
        <v>2.6023499999999999</v>
      </c>
      <c r="D1661" s="36">
        <v>3.8369499999999999</v>
      </c>
    </row>
    <row r="1662" spans="1:4" ht="12.75" customHeight="1" x14ac:dyDescent="0.25">
      <c r="A1662" s="44">
        <v>42955.874999995991</v>
      </c>
      <c r="B1662" s="24">
        <v>12.15333</v>
      </c>
      <c r="C1662" s="35">
        <v>3.1309399999999998</v>
      </c>
      <c r="D1662" s="36">
        <v>13.044119999999999</v>
      </c>
    </row>
    <row r="1663" spans="1:4" ht="12.75" customHeight="1" x14ac:dyDescent="0.25">
      <c r="A1663" s="44">
        <v>42955.916666662655</v>
      </c>
      <c r="B1663" s="24">
        <v>8.5605100000000007</v>
      </c>
      <c r="C1663" s="35">
        <v>2.96793</v>
      </c>
      <c r="D1663" s="36">
        <v>10.1426</v>
      </c>
    </row>
    <row r="1664" spans="1:4" ht="12.75" customHeight="1" x14ac:dyDescent="0.25">
      <c r="A1664" s="44">
        <v>42955.958333329319</v>
      </c>
      <c r="B1664" s="24">
        <v>357.58580000000001</v>
      </c>
      <c r="C1664" s="35">
        <v>2.8591000000000002</v>
      </c>
      <c r="D1664" s="36">
        <v>0.67493000000000003</v>
      </c>
    </row>
    <row r="1665" spans="1:4" ht="12.75" customHeight="1" x14ac:dyDescent="0.25">
      <c r="A1665" s="44">
        <v>42955.999999995984</v>
      </c>
      <c r="B1665" s="24">
        <v>13.05484</v>
      </c>
      <c r="C1665" s="35">
        <v>2.49491</v>
      </c>
      <c r="D1665" s="36">
        <v>11.620520000000001</v>
      </c>
    </row>
    <row r="1666" spans="1:4" ht="12.75" customHeight="1" x14ac:dyDescent="0.25">
      <c r="A1666" s="44">
        <v>42956.041666662648</v>
      </c>
      <c r="B1666" s="24">
        <v>2.9961700000000002</v>
      </c>
      <c r="C1666" s="35">
        <v>2.9926400000000002</v>
      </c>
      <c r="D1666" s="36">
        <v>12.64062</v>
      </c>
    </row>
    <row r="1667" spans="1:4" ht="12.75" customHeight="1" x14ac:dyDescent="0.25">
      <c r="A1667" s="44">
        <v>42956.083333329312</v>
      </c>
      <c r="B1667" s="24">
        <v>2.2793899999999998</v>
      </c>
      <c r="C1667" s="35">
        <v>3.32321</v>
      </c>
      <c r="D1667" s="36">
        <v>5.5232999999999999</v>
      </c>
    </row>
    <row r="1668" spans="1:4" ht="12.75" customHeight="1" x14ac:dyDescent="0.25">
      <c r="A1668" s="44">
        <v>42956.124999995976</v>
      </c>
      <c r="B1668" s="24">
        <v>5.5153400000000001</v>
      </c>
      <c r="C1668" s="35">
        <v>3.5585900000000001</v>
      </c>
      <c r="D1668" s="36">
        <v>15.70471</v>
      </c>
    </row>
    <row r="1669" spans="1:4" ht="12.75" customHeight="1" x14ac:dyDescent="0.25">
      <c r="A1669" s="44">
        <v>42956.166666662641</v>
      </c>
      <c r="B1669" s="24">
        <v>1.2980100000000001</v>
      </c>
      <c r="C1669" s="35">
        <v>3.0592999999999999</v>
      </c>
      <c r="D1669" s="36">
        <v>14.82587</v>
      </c>
    </row>
    <row r="1670" spans="1:4" ht="12.75" customHeight="1" x14ac:dyDescent="0.25">
      <c r="A1670" s="44">
        <v>42956.208333329305</v>
      </c>
      <c r="B1670" s="24">
        <v>13.893509999999999</v>
      </c>
      <c r="C1670" s="35">
        <v>2.3786</v>
      </c>
      <c r="D1670" s="36">
        <v>10.89034</v>
      </c>
    </row>
    <row r="1671" spans="1:4" ht="12.75" customHeight="1" x14ac:dyDescent="0.25">
      <c r="A1671" s="44">
        <v>42956.249999995969</v>
      </c>
      <c r="B1671" s="24">
        <v>19.90335</v>
      </c>
      <c r="C1671" s="35">
        <v>2.7902900000000002</v>
      </c>
      <c r="D1671" s="36">
        <v>6.0441500000000001</v>
      </c>
    </row>
    <row r="1672" spans="1:4" ht="12.75" customHeight="1" x14ac:dyDescent="0.25">
      <c r="A1672" s="44">
        <v>42956.291666662633</v>
      </c>
      <c r="B1672" s="24">
        <v>35.492339999999999</v>
      </c>
      <c r="C1672" s="35">
        <v>2.97566</v>
      </c>
      <c r="D1672" s="36">
        <v>14.467169999999999</v>
      </c>
    </row>
    <row r="1673" spans="1:4" ht="12.75" customHeight="1" x14ac:dyDescent="0.25">
      <c r="A1673" s="44">
        <v>42956.333333329298</v>
      </c>
      <c r="B1673" s="24">
        <v>40.35089</v>
      </c>
      <c r="C1673" s="35">
        <v>3.1449600000000002</v>
      </c>
      <c r="D1673" s="36">
        <v>7.9967699999999997</v>
      </c>
    </row>
    <row r="1674" spans="1:4" ht="12.75" customHeight="1" x14ac:dyDescent="0.25">
      <c r="A1674" s="44">
        <v>42956.374999995962</v>
      </c>
      <c r="B1674" s="24">
        <v>26.838819999999998</v>
      </c>
      <c r="C1674" s="35">
        <v>2.9255599999999999</v>
      </c>
      <c r="D1674" s="36">
        <v>7.9619200000000001</v>
      </c>
    </row>
    <row r="1675" spans="1:4" ht="12.75" customHeight="1" x14ac:dyDescent="0.25">
      <c r="A1675" s="44">
        <v>42956.416666662626</v>
      </c>
      <c r="B1675" s="24">
        <v>34.780059999999999</v>
      </c>
      <c r="C1675" s="35">
        <v>3.20444</v>
      </c>
      <c r="D1675" s="36">
        <v>6.3605700000000001</v>
      </c>
    </row>
    <row r="1676" spans="1:4" ht="12.75" customHeight="1" x14ac:dyDescent="0.25">
      <c r="A1676" s="44">
        <v>42956.45833332929</v>
      </c>
      <c r="B1676" s="24">
        <v>17.90081</v>
      </c>
      <c r="C1676" s="35">
        <v>2.7613599999999998</v>
      </c>
      <c r="D1676" s="36">
        <v>1.97054</v>
      </c>
    </row>
    <row r="1677" spans="1:4" ht="12.75" customHeight="1" x14ac:dyDescent="0.25">
      <c r="A1677" s="44">
        <v>42956.499999995955</v>
      </c>
      <c r="B1677" s="24">
        <v>311.7045</v>
      </c>
      <c r="C1677" s="35">
        <v>2.8002500000000001</v>
      </c>
      <c r="D1677" s="36" t="s">
        <v>189</v>
      </c>
    </row>
    <row r="1678" spans="1:4" ht="12.75" customHeight="1" x14ac:dyDescent="0.25">
      <c r="A1678" s="44">
        <v>42956.541666662619</v>
      </c>
      <c r="B1678" s="24">
        <v>358.76589999999999</v>
      </c>
      <c r="C1678" s="35">
        <v>2.1000200000000002</v>
      </c>
      <c r="D1678" s="36" t="s">
        <v>189</v>
      </c>
    </row>
    <row r="1679" spans="1:4" ht="12.75" customHeight="1" x14ac:dyDescent="0.25">
      <c r="A1679" s="44">
        <v>42956.583333329283</v>
      </c>
      <c r="B1679" s="24">
        <v>332.37490000000003</v>
      </c>
      <c r="C1679" s="35">
        <v>1.9634</v>
      </c>
      <c r="D1679" s="36" t="s">
        <v>189</v>
      </c>
    </row>
    <row r="1680" spans="1:4" ht="12.75" customHeight="1" x14ac:dyDescent="0.25">
      <c r="A1680" s="44">
        <v>42956.624999995947</v>
      </c>
      <c r="B1680" s="24">
        <v>348.60840000000002</v>
      </c>
      <c r="C1680" s="35">
        <v>2.1301000000000001</v>
      </c>
    </row>
    <row r="1681" spans="1:4" ht="12.75" customHeight="1" x14ac:dyDescent="0.25">
      <c r="A1681" s="44">
        <v>42956.666666662612</v>
      </c>
      <c r="B1681" s="24">
        <v>358.97719999999998</v>
      </c>
      <c r="C1681" s="35">
        <v>1.59792</v>
      </c>
      <c r="D1681" s="36">
        <v>6.7201899999999997</v>
      </c>
    </row>
    <row r="1682" spans="1:4" ht="12.75" customHeight="1" x14ac:dyDescent="0.25">
      <c r="A1682" s="44">
        <v>42956.708333329276</v>
      </c>
      <c r="B1682" s="24">
        <v>313.9889</v>
      </c>
      <c r="C1682" s="35">
        <v>1.1722300000000001</v>
      </c>
      <c r="D1682" s="36">
        <v>5.1284299999999998</v>
      </c>
    </row>
    <row r="1683" spans="1:4" ht="12.75" customHeight="1" x14ac:dyDescent="0.25">
      <c r="A1683" s="44">
        <v>42956.74999999594</v>
      </c>
      <c r="B1683" s="24">
        <v>345.34800000000001</v>
      </c>
      <c r="C1683" s="35">
        <v>1.1396999999999999</v>
      </c>
      <c r="D1683" s="36">
        <v>1.7472300000000001</v>
      </c>
    </row>
    <row r="1684" spans="1:4" ht="12.75" customHeight="1" x14ac:dyDescent="0.25">
      <c r="A1684" s="44">
        <v>42956.791666662604</v>
      </c>
      <c r="B1684" s="24">
        <v>325.1617</v>
      </c>
      <c r="C1684" s="35">
        <v>1.07033</v>
      </c>
      <c r="D1684" s="36">
        <v>9.2310400000000001</v>
      </c>
    </row>
    <row r="1685" spans="1:4" ht="12.75" customHeight="1" x14ac:dyDescent="0.25">
      <c r="A1685" s="44">
        <v>42956.833333329268</v>
      </c>
      <c r="B1685" s="24">
        <v>313.41899999999998</v>
      </c>
      <c r="C1685" s="35">
        <v>2.2381700000000002</v>
      </c>
      <c r="D1685" s="36">
        <v>1.3887400000000001</v>
      </c>
    </row>
    <row r="1686" spans="1:4" ht="12.75" customHeight="1" x14ac:dyDescent="0.25">
      <c r="A1686" s="44">
        <v>42956.874999995933</v>
      </c>
      <c r="B1686" s="24">
        <v>296.37630000000001</v>
      </c>
      <c r="C1686" s="35">
        <v>1.74471</v>
      </c>
      <c r="D1686" s="36">
        <v>6.9217700000000004</v>
      </c>
    </row>
    <row r="1687" spans="1:4" ht="12.75" customHeight="1" x14ac:dyDescent="0.25">
      <c r="A1687" s="44">
        <v>42956.916666662597</v>
      </c>
      <c r="B1687" s="24">
        <v>96.375050000000002</v>
      </c>
      <c r="C1687" s="35">
        <v>0.84109</v>
      </c>
      <c r="D1687" s="36">
        <v>6.1879600000000003</v>
      </c>
    </row>
    <row r="1688" spans="1:4" ht="12.75" customHeight="1" x14ac:dyDescent="0.25">
      <c r="A1688" s="44">
        <v>42956.958333329261</v>
      </c>
      <c r="B1688" s="24">
        <v>136.9863</v>
      </c>
      <c r="C1688" s="35">
        <v>0.26277</v>
      </c>
      <c r="D1688" s="36">
        <v>8.0470699999999997</v>
      </c>
    </row>
    <row r="1689" spans="1:4" ht="12.75" customHeight="1" x14ac:dyDescent="0.25">
      <c r="A1689" s="44">
        <v>42956.999999995925</v>
      </c>
      <c r="B1689" s="24">
        <v>257.97980000000001</v>
      </c>
      <c r="C1689" s="35">
        <v>0.54342999999999997</v>
      </c>
      <c r="D1689" s="36">
        <v>5.8164400000000001</v>
      </c>
    </row>
    <row r="1690" spans="1:4" ht="12.75" customHeight="1" x14ac:dyDescent="0.25">
      <c r="A1690" s="44">
        <v>42957.04166666259</v>
      </c>
      <c r="B1690" s="24">
        <v>166.78</v>
      </c>
      <c r="C1690" s="35">
        <v>0.31285000000000002</v>
      </c>
      <c r="D1690" s="36">
        <v>13.84094</v>
      </c>
    </row>
    <row r="1691" spans="1:4" ht="12.75" customHeight="1" x14ac:dyDescent="0.25">
      <c r="A1691" s="44">
        <v>42957.083333329254</v>
      </c>
      <c r="B1691" s="24">
        <v>266.94600000000003</v>
      </c>
      <c r="C1691" s="35">
        <v>0.55059000000000002</v>
      </c>
    </row>
    <row r="1692" spans="1:4" ht="12.75" customHeight="1" x14ac:dyDescent="0.25">
      <c r="A1692" s="44">
        <v>42957.124999995918</v>
      </c>
      <c r="B1692" s="24">
        <v>303.41379999999998</v>
      </c>
      <c r="C1692" s="35">
        <v>0.29527999999999999</v>
      </c>
      <c r="D1692" s="36" t="s">
        <v>189</v>
      </c>
    </row>
    <row r="1693" spans="1:4" ht="12.75" customHeight="1" x14ac:dyDescent="0.25">
      <c r="A1693" s="44">
        <v>42957.166666662582</v>
      </c>
      <c r="B1693" s="24">
        <v>174.95740000000001</v>
      </c>
      <c r="C1693" s="35">
        <v>0.41642000000000001</v>
      </c>
      <c r="D1693" s="36">
        <v>2.19489</v>
      </c>
    </row>
    <row r="1694" spans="1:4" ht="12.75" customHeight="1" x14ac:dyDescent="0.25">
      <c r="A1694" s="44">
        <v>42957.208333329247</v>
      </c>
      <c r="B1694" s="24">
        <v>300.6773</v>
      </c>
      <c r="C1694" s="35">
        <v>0.57803000000000004</v>
      </c>
      <c r="D1694" s="36">
        <v>4.7692500000000004</v>
      </c>
    </row>
    <row r="1695" spans="1:4" ht="12.75" customHeight="1" x14ac:dyDescent="0.25">
      <c r="A1695" s="44">
        <v>42957.249999995911</v>
      </c>
      <c r="B1695" s="24">
        <v>288.12729999999999</v>
      </c>
      <c r="C1695" s="35">
        <v>1.3605799999999999</v>
      </c>
      <c r="D1695" s="36">
        <v>4.1146599999999998</v>
      </c>
    </row>
    <row r="1696" spans="1:4" ht="12.75" customHeight="1" x14ac:dyDescent="0.25">
      <c r="A1696" s="44">
        <v>42957.291666662575</v>
      </c>
      <c r="B1696" s="24">
        <v>343.43279999999999</v>
      </c>
      <c r="C1696" s="35">
        <v>0.59382000000000001</v>
      </c>
      <c r="D1696" s="36">
        <v>9.0784099999999999</v>
      </c>
    </row>
    <row r="1697" spans="1:4" ht="12.75" customHeight="1" x14ac:dyDescent="0.25">
      <c r="A1697" s="44">
        <v>42957.333333329239</v>
      </c>
      <c r="B1697" s="24">
        <v>277.93009999999998</v>
      </c>
      <c r="C1697" s="35">
        <v>0.55276999999999998</v>
      </c>
      <c r="D1697" s="36" t="s">
        <v>189</v>
      </c>
    </row>
    <row r="1698" spans="1:4" ht="12.75" customHeight="1" x14ac:dyDescent="0.25">
      <c r="A1698" s="44">
        <v>42957.374999995904</v>
      </c>
      <c r="B1698" s="24">
        <v>161.821</v>
      </c>
      <c r="C1698" s="35">
        <v>0.83391999999999999</v>
      </c>
      <c r="D1698" s="36" t="s">
        <v>189</v>
      </c>
    </row>
    <row r="1699" spans="1:4" ht="12.75" customHeight="1" x14ac:dyDescent="0.25">
      <c r="A1699" s="44">
        <v>42957.416666662568</v>
      </c>
      <c r="B1699" s="24">
        <v>291.8408</v>
      </c>
      <c r="C1699" s="35">
        <v>2.71685</v>
      </c>
      <c r="D1699" s="36">
        <v>8.7629900000000003</v>
      </c>
    </row>
    <row r="1700" spans="1:4" ht="12.75" customHeight="1" x14ac:dyDescent="0.25">
      <c r="A1700" s="44">
        <v>42957.458333329232</v>
      </c>
      <c r="B1700" s="24">
        <v>296.89819999999997</v>
      </c>
      <c r="C1700" s="35">
        <v>3.1930700000000001</v>
      </c>
      <c r="D1700" s="36">
        <v>14.77149</v>
      </c>
    </row>
    <row r="1701" spans="1:4" ht="12.75" customHeight="1" x14ac:dyDescent="0.25">
      <c r="A1701" s="44">
        <v>42957.499999995896</v>
      </c>
      <c r="B1701" s="24">
        <v>292.2303</v>
      </c>
      <c r="C1701" s="35">
        <v>3.4068200000000002</v>
      </c>
      <c r="D1701" s="36">
        <v>4.6126300000000002</v>
      </c>
    </row>
    <row r="1702" spans="1:4" ht="12.75" customHeight="1" x14ac:dyDescent="0.25">
      <c r="A1702" s="44">
        <v>42957.541666662561</v>
      </c>
      <c r="B1702" s="24">
        <v>299.4699</v>
      </c>
      <c r="C1702" s="35">
        <v>4.0257399999999999</v>
      </c>
      <c r="D1702" s="36">
        <v>8.5308100000000007</v>
      </c>
    </row>
    <row r="1703" spans="1:4" ht="12.75" customHeight="1" x14ac:dyDescent="0.25">
      <c r="A1703" s="44">
        <v>42957.583333329225</v>
      </c>
      <c r="B1703" s="24">
        <v>300.37509999999997</v>
      </c>
      <c r="C1703" s="35">
        <v>4.7833500000000004</v>
      </c>
      <c r="D1703" s="36">
        <v>33.309199999999997</v>
      </c>
    </row>
    <row r="1704" spans="1:4" ht="12.75" customHeight="1" x14ac:dyDescent="0.25">
      <c r="A1704" s="44">
        <v>42957.624999995889</v>
      </c>
      <c r="B1704" s="24">
        <v>293.77510000000001</v>
      </c>
      <c r="C1704" s="35">
        <v>4.94055</v>
      </c>
      <c r="D1704" s="36">
        <v>15.824579999999999</v>
      </c>
    </row>
    <row r="1705" spans="1:4" ht="12.75" customHeight="1" x14ac:dyDescent="0.25">
      <c r="A1705" s="44">
        <v>42957.666666662553</v>
      </c>
      <c r="B1705" s="24">
        <v>285.87790000000001</v>
      </c>
      <c r="C1705" s="35">
        <v>5.8928200000000004</v>
      </c>
      <c r="D1705" s="36">
        <v>20.382680000000001</v>
      </c>
    </row>
    <row r="1706" spans="1:4" ht="12.75" customHeight="1" x14ac:dyDescent="0.25">
      <c r="A1706" s="44">
        <v>42957.708333329218</v>
      </c>
      <c r="B1706" s="24">
        <v>284.9169</v>
      </c>
      <c r="C1706" s="35">
        <v>1.3489500000000001</v>
      </c>
      <c r="D1706" s="36">
        <v>8.9085000000000001</v>
      </c>
    </row>
    <row r="1707" spans="1:4" ht="12.75" customHeight="1" x14ac:dyDescent="0.25">
      <c r="A1707" s="44">
        <v>42957.749999995882</v>
      </c>
      <c r="B1707" s="24">
        <v>292.51949999999999</v>
      </c>
      <c r="C1707" s="35">
        <v>0.79169</v>
      </c>
    </row>
    <row r="1708" spans="1:4" ht="12.75" customHeight="1" x14ac:dyDescent="0.25">
      <c r="A1708" s="44">
        <v>42957.791666662546</v>
      </c>
      <c r="B1708" s="24">
        <v>280.59469999999999</v>
      </c>
      <c r="C1708" s="35">
        <v>0.69577</v>
      </c>
      <c r="D1708" s="36">
        <v>7.3144999999999998</v>
      </c>
    </row>
    <row r="1709" spans="1:4" ht="12.75" customHeight="1" x14ac:dyDescent="0.25">
      <c r="A1709" s="44">
        <v>42957.83333332921</v>
      </c>
      <c r="B1709" s="24">
        <v>220.0506</v>
      </c>
      <c r="C1709" s="35">
        <v>0.56576000000000004</v>
      </c>
      <c r="D1709" s="36" t="s">
        <v>189</v>
      </c>
    </row>
    <row r="1710" spans="1:4" ht="12.75" customHeight="1" x14ac:dyDescent="0.25">
      <c r="A1710" s="44">
        <v>42957.874999995875</v>
      </c>
      <c r="B1710" s="24">
        <v>90.692149999999998</v>
      </c>
      <c r="C1710" s="35">
        <v>0.30581999999999998</v>
      </c>
      <c r="D1710" s="36">
        <v>3.4957799999999999</v>
      </c>
    </row>
    <row r="1711" spans="1:4" ht="12.75" customHeight="1" x14ac:dyDescent="0.25">
      <c r="A1711" s="44">
        <v>42957.916666662539</v>
      </c>
      <c r="B1711" s="24">
        <v>142.1825</v>
      </c>
      <c r="C1711" s="35">
        <v>0.56723000000000001</v>
      </c>
      <c r="D1711" s="36">
        <v>1.3564700000000001</v>
      </c>
    </row>
    <row r="1712" spans="1:4" ht="12.75" customHeight="1" x14ac:dyDescent="0.25">
      <c r="A1712" s="44">
        <v>42957.958333329203</v>
      </c>
      <c r="B1712" s="24">
        <v>203.20869999999999</v>
      </c>
      <c r="C1712" s="35">
        <v>0.56342999999999999</v>
      </c>
      <c r="D1712" s="36">
        <v>2.2703600000000002</v>
      </c>
    </row>
    <row r="1713" spans="1:4" ht="12.75" customHeight="1" x14ac:dyDescent="0.25">
      <c r="A1713" s="44">
        <v>42957.999999995867</v>
      </c>
      <c r="B1713" s="24">
        <v>175.9024</v>
      </c>
      <c r="C1713" s="35">
        <v>0.39739000000000002</v>
      </c>
      <c r="D1713" s="36">
        <v>7.9680600000000004</v>
      </c>
    </row>
    <row r="1714" spans="1:4" ht="12.75" customHeight="1" x14ac:dyDescent="0.25">
      <c r="A1714" s="44">
        <v>42958.041666662531</v>
      </c>
      <c r="B1714" s="24">
        <v>228.5147</v>
      </c>
      <c r="C1714" s="35">
        <v>0.55969000000000002</v>
      </c>
      <c r="D1714" s="36">
        <v>4.5355600000000003</v>
      </c>
    </row>
    <row r="1715" spans="1:4" ht="12.75" customHeight="1" x14ac:dyDescent="0.25">
      <c r="A1715" s="44">
        <v>42958.083333329196</v>
      </c>
      <c r="B1715" s="24">
        <v>136.03450000000001</v>
      </c>
      <c r="C1715" s="35">
        <v>0.42136000000000001</v>
      </c>
      <c r="D1715" s="36" t="s">
        <v>189</v>
      </c>
    </row>
    <row r="1716" spans="1:4" ht="12.75" customHeight="1" x14ac:dyDescent="0.25">
      <c r="A1716" s="44">
        <v>42958.12499999586</v>
      </c>
      <c r="B1716" s="24">
        <v>125.68899999999999</v>
      </c>
      <c r="C1716" s="35">
        <v>0.78139000000000003</v>
      </c>
      <c r="D1716" s="36">
        <v>6.6628600000000002</v>
      </c>
    </row>
    <row r="1717" spans="1:4" ht="12.75" customHeight="1" x14ac:dyDescent="0.25">
      <c r="A1717" s="44">
        <v>42958.166666662524</v>
      </c>
      <c r="B1717" s="24">
        <v>169.13980000000001</v>
      </c>
      <c r="C1717" s="35">
        <v>0.29430000000000001</v>
      </c>
      <c r="D1717" s="36">
        <v>5.7014100000000001</v>
      </c>
    </row>
    <row r="1718" spans="1:4" ht="12.75" customHeight="1" x14ac:dyDescent="0.25">
      <c r="A1718" s="44">
        <v>42958.208333329188</v>
      </c>
      <c r="B1718" s="24">
        <v>146.86279999999999</v>
      </c>
      <c r="C1718" s="35">
        <v>1.0293099999999999</v>
      </c>
      <c r="D1718" s="36">
        <v>3.5166900000000001</v>
      </c>
    </row>
    <row r="1719" spans="1:4" ht="12.75" customHeight="1" x14ac:dyDescent="0.25">
      <c r="A1719" s="44">
        <v>42958.249999995853</v>
      </c>
      <c r="B1719" s="24">
        <v>284.01389999999998</v>
      </c>
      <c r="C1719" s="35">
        <v>3.6789299999999998</v>
      </c>
      <c r="D1719" s="36">
        <v>3.38232</v>
      </c>
    </row>
    <row r="1720" spans="1:4" ht="12.75" customHeight="1" x14ac:dyDescent="0.25">
      <c r="A1720" s="44">
        <v>42958.291666662517</v>
      </c>
      <c r="B1720" s="24">
        <v>281.50259999999997</v>
      </c>
      <c r="C1720" s="35">
        <v>2.3162199999999999</v>
      </c>
      <c r="D1720" s="36">
        <v>8.9221500000000002</v>
      </c>
    </row>
    <row r="1721" spans="1:4" ht="12.75" customHeight="1" x14ac:dyDescent="0.25">
      <c r="A1721" s="44">
        <v>42958.333333329181</v>
      </c>
      <c r="B1721" s="24">
        <v>260.67700000000002</v>
      </c>
      <c r="C1721" s="35">
        <v>1.5780400000000001</v>
      </c>
      <c r="D1721" s="36">
        <v>7.8203199999999997</v>
      </c>
    </row>
    <row r="1722" spans="1:4" ht="12.75" customHeight="1" x14ac:dyDescent="0.25">
      <c r="A1722" s="44">
        <v>42958.374999995845</v>
      </c>
      <c r="B1722" s="24">
        <v>269.55070000000001</v>
      </c>
      <c r="C1722" s="35">
        <v>3.98122</v>
      </c>
      <c r="D1722" s="36">
        <v>4.3896600000000001</v>
      </c>
    </row>
    <row r="1723" spans="1:4" ht="12.75" customHeight="1" x14ac:dyDescent="0.25">
      <c r="A1723" s="44">
        <v>42958.41666666251</v>
      </c>
      <c r="B1723" s="24">
        <v>256.43880000000001</v>
      </c>
      <c r="C1723" s="35">
        <v>5.5944599999999998</v>
      </c>
      <c r="D1723" s="36">
        <v>12.990209999999999</v>
      </c>
    </row>
    <row r="1724" spans="1:4" ht="12.75" customHeight="1" x14ac:dyDescent="0.25">
      <c r="A1724" s="44">
        <v>42958.458333329174</v>
      </c>
      <c r="B1724" s="24">
        <v>256.29140000000001</v>
      </c>
      <c r="C1724" s="35">
        <v>6.6032500000000001</v>
      </c>
      <c r="D1724" s="36">
        <v>17.389720000000001</v>
      </c>
    </row>
    <row r="1725" spans="1:4" ht="12.75" customHeight="1" x14ac:dyDescent="0.25">
      <c r="A1725" s="44">
        <v>42958.499999995838</v>
      </c>
      <c r="B1725" s="24">
        <v>255.25280000000001</v>
      </c>
      <c r="C1725" s="35">
        <v>7.11165</v>
      </c>
    </row>
    <row r="1726" spans="1:4" ht="12.75" customHeight="1" x14ac:dyDescent="0.25">
      <c r="A1726" s="44">
        <v>42958.541666662502</v>
      </c>
      <c r="B1726" s="24">
        <v>260.22359999999998</v>
      </c>
      <c r="C1726" s="35">
        <v>5.4879199999999999</v>
      </c>
      <c r="D1726" s="36">
        <v>17.74099</v>
      </c>
    </row>
    <row r="1727" spans="1:4" ht="12.75" customHeight="1" x14ac:dyDescent="0.25">
      <c r="A1727" s="44">
        <v>42958.583333329167</v>
      </c>
      <c r="B1727" s="24">
        <v>256.09050000000002</v>
      </c>
      <c r="C1727" s="35">
        <v>7.2894500000000004</v>
      </c>
      <c r="D1727" s="36">
        <v>5.1462500000000002</v>
      </c>
    </row>
    <row r="1728" spans="1:4" ht="12.75" customHeight="1" x14ac:dyDescent="0.25">
      <c r="A1728" s="44">
        <v>42958.624999995831</v>
      </c>
      <c r="B1728" s="24">
        <v>248.67060000000001</v>
      </c>
      <c r="C1728" s="35">
        <v>6.1258800000000004</v>
      </c>
      <c r="D1728" s="36">
        <v>10.12318</v>
      </c>
    </row>
    <row r="1729" spans="1:4" ht="12.75" customHeight="1" x14ac:dyDescent="0.25">
      <c r="A1729" s="44">
        <v>42958.666666662495</v>
      </c>
      <c r="B1729" s="24">
        <v>247.4666</v>
      </c>
      <c r="C1729" s="35">
        <v>5.7144300000000001</v>
      </c>
      <c r="D1729" s="36">
        <v>3.90537</v>
      </c>
    </row>
    <row r="1730" spans="1:4" ht="12.75" customHeight="1" x14ac:dyDescent="0.25">
      <c r="A1730" s="44">
        <v>42958.708333329159</v>
      </c>
      <c r="B1730" s="24">
        <v>249.46950000000001</v>
      </c>
      <c r="C1730" s="35">
        <v>5.6914899999999999</v>
      </c>
      <c r="D1730" s="36">
        <v>22.35078</v>
      </c>
    </row>
    <row r="1731" spans="1:4" ht="12.75" customHeight="1" x14ac:dyDescent="0.25">
      <c r="A1731" s="44">
        <v>42958.749999995824</v>
      </c>
      <c r="B1731" s="24">
        <v>256.54860000000002</v>
      </c>
      <c r="C1731" s="35">
        <v>4.5924300000000002</v>
      </c>
      <c r="D1731" s="36">
        <v>10.214880000000001</v>
      </c>
    </row>
    <row r="1732" spans="1:4" ht="12.75" customHeight="1" x14ac:dyDescent="0.25">
      <c r="A1732" s="44">
        <v>42958.791666662488</v>
      </c>
      <c r="B1732" s="24">
        <v>272.26459999999997</v>
      </c>
      <c r="C1732" s="35">
        <v>1.37744</v>
      </c>
      <c r="D1732" s="36">
        <v>9.4542999999999999</v>
      </c>
    </row>
    <row r="1733" spans="1:4" ht="12.75" customHeight="1" x14ac:dyDescent="0.25">
      <c r="A1733" s="44">
        <v>42958.833333329152</v>
      </c>
      <c r="B1733" s="24">
        <v>267.9212</v>
      </c>
      <c r="C1733" s="35">
        <v>0.80815000000000003</v>
      </c>
      <c r="D1733" s="36">
        <v>8.6280199999999994</v>
      </c>
    </row>
    <row r="1734" spans="1:4" ht="12.75" customHeight="1" x14ac:dyDescent="0.25">
      <c r="A1734" s="44">
        <v>42958.874999995816</v>
      </c>
      <c r="B1734" s="24">
        <v>272.95549999999997</v>
      </c>
      <c r="C1734" s="35">
        <v>1.44245</v>
      </c>
      <c r="D1734" s="36">
        <v>1.01387</v>
      </c>
    </row>
    <row r="1735" spans="1:4" ht="12.75" customHeight="1" x14ac:dyDescent="0.25">
      <c r="A1735" s="44">
        <v>42958.916666662481</v>
      </c>
      <c r="B1735" s="24">
        <v>261.7081</v>
      </c>
      <c r="C1735" s="35">
        <v>2.1729699999999998</v>
      </c>
      <c r="D1735" s="36">
        <v>9.9988700000000001</v>
      </c>
    </row>
    <row r="1736" spans="1:4" ht="12.75" customHeight="1" x14ac:dyDescent="0.25">
      <c r="A1736" s="44">
        <v>42958.958333329145</v>
      </c>
      <c r="B1736" s="24">
        <v>263.35500000000002</v>
      </c>
      <c r="C1736" s="35">
        <v>2.6445099999999999</v>
      </c>
      <c r="D1736" s="36">
        <v>8.8297299999999996</v>
      </c>
    </row>
    <row r="1737" spans="1:4" ht="12.75" customHeight="1" x14ac:dyDescent="0.25">
      <c r="A1737" s="44">
        <v>42958.999999995809</v>
      </c>
      <c r="B1737" s="24">
        <v>18.85106</v>
      </c>
      <c r="C1737" s="35">
        <v>0.89515</v>
      </c>
      <c r="D1737" s="36">
        <v>14.5916</v>
      </c>
    </row>
    <row r="1738" spans="1:4" ht="12.75" customHeight="1" x14ac:dyDescent="0.25">
      <c r="A1738" s="44">
        <v>42959.041666662473</v>
      </c>
      <c r="B1738" s="24">
        <v>72.886650000000003</v>
      </c>
      <c r="C1738" s="35">
        <v>0.72462000000000004</v>
      </c>
      <c r="D1738" s="36">
        <v>12.79438</v>
      </c>
    </row>
    <row r="1739" spans="1:4" ht="12.75" customHeight="1" x14ac:dyDescent="0.25">
      <c r="A1739" s="44">
        <v>42959.083333329138</v>
      </c>
      <c r="B1739" s="24">
        <v>131.10339999999999</v>
      </c>
      <c r="C1739" s="35">
        <v>0.45196999999999998</v>
      </c>
      <c r="D1739" s="36">
        <v>9.00244</v>
      </c>
    </row>
    <row r="1740" spans="1:4" ht="12.75" customHeight="1" x14ac:dyDescent="0.25">
      <c r="A1740" s="44">
        <v>42959.124999995802</v>
      </c>
      <c r="B1740" s="24">
        <v>251.6525</v>
      </c>
      <c r="C1740" s="35">
        <v>0.46467000000000003</v>
      </c>
      <c r="D1740" s="36">
        <v>11.158440000000001</v>
      </c>
    </row>
    <row r="1741" spans="1:4" ht="12.75" customHeight="1" x14ac:dyDescent="0.25">
      <c r="A1741" s="44">
        <v>42959.166666662466</v>
      </c>
      <c r="B1741" s="24">
        <v>250.09010000000001</v>
      </c>
      <c r="C1741" s="35">
        <v>0.26962000000000003</v>
      </c>
      <c r="D1741" s="36">
        <v>6.4709199999999996</v>
      </c>
    </row>
    <row r="1742" spans="1:4" ht="12.75" customHeight="1" x14ac:dyDescent="0.25">
      <c r="A1742" s="44">
        <v>42959.20833332913</v>
      </c>
      <c r="B1742" s="24">
        <v>244.88300000000001</v>
      </c>
      <c r="C1742" s="35">
        <v>0.64149</v>
      </c>
      <c r="D1742" s="36">
        <v>3.06013</v>
      </c>
    </row>
    <row r="1743" spans="1:4" ht="12.75" customHeight="1" x14ac:dyDescent="0.25">
      <c r="A1743" s="44">
        <v>42959.249999995794</v>
      </c>
      <c r="B1743" s="24">
        <v>279.04199999999997</v>
      </c>
      <c r="C1743" s="35">
        <v>0.23624000000000001</v>
      </c>
      <c r="D1743" s="36">
        <v>5.9922199999999997</v>
      </c>
    </row>
    <row r="1744" spans="1:4" ht="12.75" customHeight="1" x14ac:dyDescent="0.25">
      <c r="A1744" s="44">
        <v>42959.291666662459</v>
      </c>
      <c r="B1744" s="24">
        <v>289.36799999999999</v>
      </c>
      <c r="C1744" s="35">
        <v>0.38638</v>
      </c>
      <c r="D1744" s="36">
        <v>2.3883299999999998</v>
      </c>
    </row>
    <row r="1745" spans="1:4" ht="12.75" customHeight="1" x14ac:dyDescent="0.25">
      <c r="A1745" s="44">
        <v>42959.333333329123</v>
      </c>
      <c r="B1745" s="24">
        <v>67.368189999999998</v>
      </c>
      <c r="C1745" s="35">
        <v>0.30134</v>
      </c>
      <c r="D1745" s="36" t="s">
        <v>189</v>
      </c>
    </row>
    <row r="1746" spans="1:4" ht="12.75" customHeight="1" x14ac:dyDescent="0.25">
      <c r="A1746" s="44">
        <v>42959.374999995787</v>
      </c>
      <c r="B1746" s="24">
        <v>236.3306</v>
      </c>
      <c r="C1746" s="35">
        <v>0.33084999999999998</v>
      </c>
      <c r="D1746" s="36">
        <v>4.2602799999999998</v>
      </c>
    </row>
    <row r="1747" spans="1:4" ht="12.75" customHeight="1" x14ac:dyDescent="0.25">
      <c r="A1747" s="44">
        <v>42959.416666662451</v>
      </c>
      <c r="B1747" s="24">
        <v>314.80439999999999</v>
      </c>
      <c r="C1747" s="35">
        <v>2.4397199999999999</v>
      </c>
      <c r="D1747" s="36">
        <v>7.0901699999999996</v>
      </c>
    </row>
    <row r="1748" spans="1:4" ht="12.75" customHeight="1" x14ac:dyDescent="0.25">
      <c r="A1748" s="44">
        <v>42959.458333329116</v>
      </c>
      <c r="B1748" s="24">
        <v>292.52999999999997</v>
      </c>
      <c r="C1748" s="35">
        <v>3.6027200000000001</v>
      </c>
      <c r="D1748" s="36">
        <v>16.74344</v>
      </c>
    </row>
    <row r="1749" spans="1:4" ht="12.75" customHeight="1" x14ac:dyDescent="0.25">
      <c r="A1749" s="44">
        <v>42959.49999999578</v>
      </c>
      <c r="B1749" s="24">
        <v>295.81389999999999</v>
      </c>
      <c r="C1749" s="35">
        <v>4.3731600000000004</v>
      </c>
      <c r="D1749" s="36">
        <v>12.71637</v>
      </c>
    </row>
    <row r="1750" spans="1:4" ht="12.75" customHeight="1" x14ac:dyDescent="0.25">
      <c r="A1750" s="44">
        <v>42959.541666662444</v>
      </c>
      <c r="B1750" s="24">
        <v>298.59300000000002</v>
      </c>
      <c r="C1750" s="35">
        <v>5.0419600000000004</v>
      </c>
      <c r="D1750" s="36">
        <v>23.490580000000001</v>
      </c>
    </row>
    <row r="1751" spans="1:4" ht="12.75" customHeight="1" x14ac:dyDescent="0.25">
      <c r="A1751" s="44">
        <v>42959.583333329108</v>
      </c>
      <c r="B1751" s="24">
        <v>297.45409999999998</v>
      </c>
      <c r="C1751" s="35">
        <v>5.5847800000000003</v>
      </c>
      <c r="D1751" s="36">
        <v>24.727239999999998</v>
      </c>
    </row>
    <row r="1752" spans="1:4" ht="12.75" customHeight="1" x14ac:dyDescent="0.25">
      <c r="A1752" s="44">
        <v>42959.624999995773</v>
      </c>
      <c r="B1752" s="24">
        <v>298.47739999999999</v>
      </c>
      <c r="C1752" s="35">
        <v>6.6107100000000001</v>
      </c>
      <c r="D1752" s="36">
        <v>20.212409999999998</v>
      </c>
    </row>
    <row r="1753" spans="1:4" ht="12.75" customHeight="1" x14ac:dyDescent="0.25">
      <c r="A1753" s="44">
        <v>42959.666666662437</v>
      </c>
      <c r="B1753" s="24">
        <v>293.21690000000001</v>
      </c>
      <c r="C1753" s="35">
        <v>4.8325399999999998</v>
      </c>
      <c r="D1753" s="36">
        <v>24.558530000000001</v>
      </c>
    </row>
    <row r="1754" spans="1:4" ht="12.75" customHeight="1" x14ac:dyDescent="0.25">
      <c r="A1754" s="44">
        <v>42959.708333329101</v>
      </c>
      <c r="B1754" s="24">
        <v>274.41419999999999</v>
      </c>
      <c r="C1754" s="35">
        <v>2.9112200000000001</v>
      </c>
      <c r="D1754" s="36">
        <v>30.304369999999999</v>
      </c>
    </row>
    <row r="1755" spans="1:4" ht="12.75" customHeight="1" x14ac:dyDescent="0.25">
      <c r="A1755" s="44">
        <v>42959.749999995765</v>
      </c>
      <c r="B1755" s="24">
        <v>316.45359999999999</v>
      </c>
      <c r="C1755" s="35">
        <v>1.42424</v>
      </c>
      <c r="D1755" s="36">
        <v>54.293700000000001</v>
      </c>
    </row>
    <row r="1756" spans="1:4" ht="12.75" customHeight="1" x14ac:dyDescent="0.25">
      <c r="A1756" s="44">
        <v>42959.79166666243</v>
      </c>
      <c r="B1756" s="24">
        <v>203.48079999999999</v>
      </c>
      <c r="C1756" s="35">
        <v>1.1097300000000001</v>
      </c>
      <c r="D1756" s="36">
        <v>23.265529999999998</v>
      </c>
    </row>
    <row r="1757" spans="1:4" ht="12.75" customHeight="1" x14ac:dyDescent="0.25">
      <c r="A1757" s="44">
        <v>42959.833333329094</v>
      </c>
      <c r="B1757" s="24">
        <v>67.79092</v>
      </c>
      <c r="C1757" s="35">
        <v>0.62119999999999997</v>
      </c>
      <c r="D1757" s="36">
        <v>14.208259999999999</v>
      </c>
    </row>
    <row r="1758" spans="1:4" ht="12.75" customHeight="1" x14ac:dyDescent="0.25">
      <c r="A1758" s="44">
        <v>42959.874999995758</v>
      </c>
      <c r="B1758" s="24">
        <v>234.45490000000001</v>
      </c>
      <c r="C1758" s="35">
        <v>0.32694000000000001</v>
      </c>
      <c r="D1758" s="36">
        <v>16.370180000000001</v>
      </c>
    </row>
    <row r="1759" spans="1:4" ht="12.75" customHeight="1" x14ac:dyDescent="0.25">
      <c r="A1759" s="44">
        <v>42959.916666662422</v>
      </c>
      <c r="B1759" s="24">
        <v>263.995</v>
      </c>
      <c r="C1759" s="35">
        <v>1.13873</v>
      </c>
      <c r="D1759" s="36">
        <v>20.538920000000001</v>
      </c>
    </row>
    <row r="1760" spans="1:4" ht="12.75" customHeight="1" x14ac:dyDescent="0.25">
      <c r="A1760" s="44">
        <v>42959.958333329087</v>
      </c>
      <c r="B1760" s="24">
        <v>276.50819999999999</v>
      </c>
      <c r="C1760" s="35">
        <v>0.74185999999999996</v>
      </c>
      <c r="D1760" s="36">
        <v>12.041639999999999</v>
      </c>
    </row>
    <row r="1761" spans="1:4" ht="12.75" customHeight="1" x14ac:dyDescent="0.25">
      <c r="A1761" s="44">
        <v>42959.999999995751</v>
      </c>
      <c r="B1761" s="24">
        <v>134.4974</v>
      </c>
      <c r="C1761" s="35">
        <v>0.32545000000000002</v>
      </c>
      <c r="D1761" s="36">
        <v>1.4598100000000001</v>
      </c>
    </row>
    <row r="1762" spans="1:4" ht="12.75" customHeight="1" x14ac:dyDescent="0.25">
      <c r="A1762" s="44">
        <v>42960.041666662415</v>
      </c>
      <c r="B1762" s="24">
        <v>253.03100000000001</v>
      </c>
      <c r="C1762" s="35">
        <v>0.61680999999999997</v>
      </c>
      <c r="D1762" s="36">
        <v>13.51211</v>
      </c>
    </row>
    <row r="1763" spans="1:4" ht="12.75" customHeight="1" x14ac:dyDescent="0.25">
      <c r="A1763" s="44">
        <v>42960.083333329079</v>
      </c>
      <c r="B1763" s="24">
        <v>220.52619999999999</v>
      </c>
      <c r="C1763" s="35">
        <v>0.39682000000000001</v>
      </c>
      <c r="D1763" s="36">
        <v>6.4266500000000004</v>
      </c>
    </row>
    <row r="1764" spans="1:4" ht="12.75" customHeight="1" x14ac:dyDescent="0.25">
      <c r="A1764" s="44">
        <v>42960.124999995744</v>
      </c>
      <c r="B1764" s="24">
        <v>237.39590000000001</v>
      </c>
      <c r="C1764" s="35">
        <v>0.53029000000000004</v>
      </c>
      <c r="D1764" s="36">
        <v>3.65977</v>
      </c>
    </row>
    <row r="1765" spans="1:4" ht="12.75" customHeight="1" x14ac:dyDescent="0.25">
      <c r="A1765" s="44">
        <v>42960.166666662408</v>
      </c>
      <c r="B1765" s="24">
        <v>277.22129999999999</v>
      </c>
      <c r="C1765" s="35">
        <v>0.43430999999999997</v>
      </c>
      <c r="D1765" s="36">
        <v>0.61402000000000001</v>
      </c>
    </row>
    <row r="1766" spans="1:4" ht="12.75" customHeight="1" x14ac:dyDescent="0.25">
      <c r="A1766" s="44">
        <v>42960.208333329072</v>
      </c>
      <c r="B1766" s="24">
        <v>252.74889999999999</v>
      </c>
      <c r="C1766" s="35">
        <v>0.63593999999999995</v>
      </c>
      <c r="D1766" s="36">
        <v>3.8949199999999999</v>
      </c>
    </row>
    <row r="1767" spans="1:4" ht="12.75" customHeight="1" x14ac:dyDescent="0.25">
      <c r="A1767" s="44">
        <v>42960.249999995736</v>
      </c>
      <c r="B1767" s="24">
        <v>112.0861</v>
      </c>
      <c r="C1767" s="35">
        <v>0.20029</v>
      </c>
      <c r="D1767" s="36">
        <v>5.3628299999999998</v>
      </c>
    </row>
    <row r="1768" spans="1:4" ht="12.75" customHeight="1" x14ac:dyDescent="0.25">
      <c r="A1768" s="44">
        <v>42960.291666662401</v>
      </c>
      <c r="B1768" s="24">
        <v>279.334</v>
      </c>
      <c r="C1768" s="35">
        <v>0.46966000000000002</v>
      </c>
      <c r="D1768" s="36">
        <v>4.5140599999999997</v>
      </c>
    </row>
    <row r="1769" spans="1:4" ht="12.75" customHeight="1" x14ac:dyDescent="0.25">
      <c r="A1769" s="44">
        <v>42960.333333329065</v>
      </c>
      <c r="B1769" s="24">
        <v>293.45519999999999</v>
      </c>
      <c r="C1769" s="35">
        <v>0.31925999999999999</v>
      </c>
      <c r="D1769" s="36">
        <v>4.1756399999999996</v>
      </c>
    </row>
    <row r="1770" spans="1:4" ht="12.75" customHeight="1" x14ac:dyDescent="0.25">
      <c r="A1770" s="44">
        <v>42960.374999995729</v>
      </c>
      <c r="B1770" s="24">
        <v>263.76710000000003</v>
      </c>
      <c r="C1770" s="35">
        <v>0.48396</v>
      </c>
      <c r="D1770" s="36">
        <v>4.5217900000000002</v>
      </c>
    </row>
    <row r="1771" spans="1:4" ht="12.75" customHeight="1" x14ac:dyDescent="0.25">
      <c r="A1771" s="44">
        <v>42960.416666662393</v>
      </c>
      <c r="B1771" s="24">
        <v>359.85039999999998</v>
      </c>
      <c r="C1771" s="35">
        <v>0.75765000000000005</v>
      </c>
      <c r="D1771" s="36">
        <v>5.9967800000000002</v>
      </c>
    </row>
    <row r="1772" spans="1:4" ht="12.75" customHeight="1" x14ac:dyDescent="0.25">
      <c r="A1772" s="44">
        <v>42960.458333329057</v>
      </c>
      <c r="B1772" s="24">
        <v>57.240729999999999</v>
      </c>
      <c r="C1772" s="35">
        <v>1.17388</v>
      </c>
      <c r="D1772" s="36">
        <v>12.19383</v>
      </c>
    </row>
    <row r="1773" spans="1:4" ht="12.75" customHeight="1" x14ac:dyDescent="0.25">
      <c r="A1773" s="44">
        <v>42960.499999995722</v>
      </c>
      <c r="B1773" s="24">
        <v>30.756509999999999</v>
      </c>
      <c r="C1773" s="35">
        <v>1.62399</v>
      </c>
      <c r="D1773" s="36">
        <v>10.79566</v>
      </c>
    </row>
    <row r="1774" spans="1:4" ht="12.75" customHeight="1" x14ac:dyDescent="0.25">
      <c r="A1774" s="44">
        <v>42960.541666662386</v>
      </c>
      <c r="B1774" s="24">
        <v>11.756880000000001</v>
      </c>
      <c r="C1774" s="35">
        <v>1.57141</v>
      </c>
      <c r="D1774" s="36">
        <v>24.17267</v>
      </c>
    </row>
    <row r="1775" spans="1:4" ht="12.75" customHeight="1" x14ac:dyDescent="0.25">
      <c r="A1775" s="44">
        <v>42960.58333332905</v>
      </c>
      <c r="B1775" s="24">
        <v>342.27530000000002</v>
      </c>
      <c r="C1775" s="35">
        <v>3.6319599999999999</v>
      </c>
      <c r="D1775" s="36">
        <v>24.823609999999999</v>
      </c>
    </row>
    <row r="1776" spans="1:4" ht="12.75" customHeight="1" x14ac:dyDescent="0.25">
      <c r="A1776" s="44">
        <v>42960.624999995714</v>
      </c>
      <c r="B1776" s="24">
        <v>309.59059999999999</v>
      </c>
      <c r="C1776" s="35">
        <v>3.20261</v>
      </c>
      <c r="D1776" s="36">
        <v>27.815670000000001</v>
      </c>
    </row>
    <row r="1777" spans="1:4" ht="12.75" customHeight="1" x14ac:dyDescent="0.25">
      <c r="A1777" s="44">
        <v>42960.666666662379</v>
      </c>
      <c r="B1777" s="24">
        <v>319.74779999999998</v>
      </c>
      <c r="C1777" s="35">
        <v>2.2855099999999999</v>
      </c>
      <c r="D1777" s="36">
        <v>37.881950000000003</v>
      </c>
    </row>
    <row r="1778" spans="1:4" ht="12.75" customHeight="1" x14ac:dyDescent="0.25">
      <c r="A1778" s="44">
        <v>42960.708333329043</v>
      </c>
      <c r="B1778" s="24">
        <v>305.61900000000003</v>
      </c>
      <c r="C1778" s="35">
        <v>2.58127</v>
      </c>
      <c r="D1778" s="36">
        <v>32.765000000000001</v>
      </c>
    </row>
    <row r="1779" spans="1:4" ht="12.75" customHeight="1" x14ac:dyDescent="0.25">
      <c r="A1779" s="44">
        <v>42960.749999995707</v>
      </c>
      <c r="B1779" s="24">
        <v>351.88170000000002</v>
      </c>
      <c r="C1779" s="35">
        <v>1.33857</v>
      </c>
      <c r="D1779" s="36">
        <v>36.893999999999998</v>
      </c>
    </row>
    <row r="1780" spans="1:4" ht="12.75" customHeight="1" x14ac:dyDescent="0.25">
      <c r="A1780" s="44">
        <v>42960.791666662371</v>
      </c>
      <c r="B1780" s="24">
        <v>0.86497999999999997</v>
      </c>
      <c r="C1780" s="35">
        <v>1.06694</v>
      </c>
      <c r="D1780" s="36">
        <v>12.29161</v>
      </c>
    </row>
    <row r="1781" spans="1:4" ht="12.75" customHeight="1" x14ac:dyDescent="0.25">
      <c r="A1781" s="44">
        <v>42960.833333329036</v>
      </c>
      <c r="B1781" s="24">
        <v>326.99639999999999</v>
      </c>
      <c r="C1781" s="35">
        <v>1.6035600000000001</v>
      </c>
      <c r="D1781" s="36">
        <v>13.914720000000001</v>
      </c>
    </row>
    <row r="1782" spans="1:4" ht="12.75" customHeight="1" x14ac:dyDescent="0.25">
      <c r="A1782" s="44">
        <v>42960.8749999957</v>
      </c>
      <c r="B1782" s="24">
        <v>347.67790000000002</v>
      </c>
      <c r="C1782" s="35">
        <v>1.3685</v>
      </c>
      <c r="D1782" s="36">
        <v>3.5468899999999999</v>
      </c>
    </row>
    <row r="1783" spans="1:4" ht="12.75" customHeight="1" x14ac:dyDescent="0.25">
      <c r="A1783" s="44">
        <v>42960.916666662364</v>
      </c>
      <c r="B1783" s="24">
        <v>345.84710000000001</v>
      </c>
      <c r="C1783" s="35">
        <v>1.4273800000000001</v>
      </c>
      <c r="D1783" s="36">
        <v>8.0616699999999994</v>
      </c>
    </row>
    <row r="1784" spans="1:4" ht="12.75" customHeight="1" x14ac:dyDescent="0.25">
      <c r="A1784" s="44">
        <v>42960.958333329028</v>
      </c>
      <c r="B1784" s="24">
        <v>274.67520000000002</v>
      </c>
      <c r="C1784" s="35">
        <v>0.74626000000000003</v>
      </c>
      <c r="D1784" s="36">
        <v>12.341670000000001</v>
      </c>
    </row>
    <row r="1785" spans="1:4" ht="12.75" customHeight="1" x14ac:dyDescent="0.25">
      <c r="A1785" s="44">
        <v>42960.999999995693</v>
      </c>
      <c r="B1785" s="24">
        <v>292.73970000000003</v>
      </c>
      <c r="C1785" s="35">
        <v>0.45057999999999998</v>
      </c>
      <c r="D1785" s="36">
        <v>2.2737799999999999</v>
      </c>
    </row>
    <row r="1786" spans="1:4" ht="12.75" customHeight="1" x14ac:dyDescent="0.25">
      <c r="A1786" s="44">
        <v>42961.041666662357</v>
      </c>
      <c r="B1786" s="24">
        <v>88.738849999999999</v>
      </c>
      <c r="C1786" s="35">
        <v>0.60563999999999996</v>
      </c>
      <c r="D1786" s="36">
        <v>3.1521300000000001</v>
      </c>
    </row>
    <row r="1787" spans="1:4" ht="12.75" customHeight="1" x14ac:dyDescent="0.25">
      <c r="A1787" s="44">
        <v>42961.083333329021</v>
      </c>
      <c r="B1787" s="24">
        <v>268.411</v>
      </c>
      <c r="C1787" s="35">
        <v>0.38804</v>
      </c>
      <c r="D1787" s="36">
        <v>10.354939999999999</v>
      </c>
    </row>
    <row r="1788" spans="1:4" ht="12.75" customHeight="1" x14ac:dyDescent="0.25">
      <c r="A1788" s="44">
        <v>42961.124999995685</v>
      </c>
      <c r="B1788" s="24">
        <v>288.77859999999998</v>
      </c>
      <c r="C1788" s="35">
        <v>0.42786999999999997</v>
      </c>
      <c r="D1788" s="36">
        <v>5.4933899999999998</v>
      </c>
    </row>
    <row r="1789" spans="1:4" ht="12.75" customHeight="1" x14ac:dyDescent="0.25">
      <c r="A1789" s="44">
        <v>42961.16666666235</v>
      </c>
      <c r="B1789" s="24">
        <v>141.02000000000001</v>
      </c>
      <c r="C1789" s="35">
        <v>0.49480000000000002</v>
      </c>
      <c r="D1789" s="36">
        <v>8.4752700000000001</v>
      </c>
    </row>
    <row r="1790" spans="1:4" ht="12.75" customHeight="1" x14ac:dyDescent="0.25">
      <c r="A1790" s="44">
        <v>42961.208333329014</v>
      </c>
      <c r="B1790" s="24">
        <v>310.5301</v>
      </c>
      <c r="C1790" s="35">
        <v>0.27717999999999998</v>
      </c>
    </row>
    <row r="1791" spans="1:4" ht="12.75" customHeight="1" x14ac:dyDescent="0.25">
      <c r="A1791" s="44">
        <v>42961.249999995678</v>
      </c>
      <c r="B1791" s="24">
        <v>217.53450000000001</v>
      </c>
      <c r="C1791" s="35">
        <v>0.40499000000000002</v>
      </c>
      <c r="D1791" s="36">
        <v>4.4764499999999998</v>
      </c>
    </row>
    <row r="1792" spans="1:4" ht="12.75" customHeight="1" x14ac:dyDescent="0.25">
      <c r="A1792" s="44">
        <v>42961.291666662342</v>
      </c>
      <c r="B1792" s="24">
        <v>229.66749999999999</v>
      </c>
      <c r="C1792" s="35">
        <v>0.37612000000000001</v>
      </c>
      <c r="D1792" s="36" t="s">
        <v>189</v>
      </c>
    </row>
    <row r="1793" spans="1:4" ht="12.75" customHeight="1" x14ac:dyDescent="0.25">
      <c r="A1793" s="44">
        <v>42961.333333329007</v>
      </c>
      <c r="B1793" s="24">
        <v>249.68539999999999</v>
      </c>
      <c r="C1793" s="35">
        <v>0.55491000000000001</v>
      </c>
      <c r="D1793" s="36">
        <v>2.14628</v>
      </c>
    </row>
    <row r="1794" spans="1:4" ht="12.75" customHeight="1" x14ac:dyDescent="0.25">
      <c r="A1794" s="44">
        <v>42961.374999995671</v>
      </c>
      <c r="B1794" s="24">
        <v>108.6391</v>
      </c>
      <c r="C1794" s="35">
        <v>0.35700999999999999</v>
      </c>
    </row>
    <row r="1795" spans="1:4" ht="12.75" customHeight="1" x14ac:dyDescent="0.25">
      <c r="A1795" s="44">
        <v>42961.416666662335</v>
      </c>
      <c r="B1795" s="24">
        <v>312.86149999999998</v>
      </c>
      <c r="C1795" s="35">
        <v>2.0398499999999999</v>
      </c>
      <c r="D1795" s="36">
        <v>3.8771100000000001</v>
      </c>
    </row>
    <row r="1796" spans="1:4" ht="12.75" customHeight="1" x14ac:dyDescent="0.25">
      <c r="A1796" s="44">
        <v>42961.458333328999</v>
      </c>
      <c r="B1796" s="24">
        <v>313.3965</v>
      </c>
      <c r="C1796" s="35">
        <v>4.5362799999999996</v>
      </c>
      <c r="D1796" s="36">
        <v>14.817500000000001</v>
      </c>
    </row>
    <row r="1797" spans="1:4" ht="12.75" customHeight="1" x14ac:dyDescent="0.25">
      <c r="A1797" s="44">
        <v>42961.499999995664</v>
      </c>
      <c r="B1797" s="24">
        <v>308.3546</v>
      </c>
      <c r="C1797" s="35">
        <v>3.8632300000000002</v>
      </c>
      <c r="D1797" s="36">
        <v>0.6885</v>
      </c>
    </row>
    <row r="1798" spans="1:4" ht="12.75" customHeight="1" x14ac:dyDescent="0.25">
      <c r="A1798" s="44">
        <v>42961.541666662328</v>
      </c>
      <c r="B1798" s="24">
        <v>303.9502</v>
      </c>
      <c r="C1798" s="35">
        <v>4.2553299999999998</v>
      </c>
      <c r="D1798" s="36">
        <v>11.30528</v>
      </c>
    </row>
    <row r="1799" spans="1:4" ht="12.75" customHeight="1" x14ac:dyDescent="0.25">
      <c r="A1799" s="44">
        <v>42961.583333328992</v>
      </c>
      <c r="B1799" s="24">
        <v>286.923</v>
      </c>
      <c r="C1799" s="35">
        <v>3.6550500000000001</v>
      </c>
      <c r="D1799" s="36">
        <v>10.01606</v>
      </c>
    </row>
    <row r="1800" spans="1:4" ht="12.75" customHeight="1" x14ac:dyDescent="0.25">
      <c r="A1800" s="44">
        <v>42961.624999995656</v>
      </c>
      <c r="B1800" s="24">
        <v>294.15679999999998</v>
      </c>
      <c r="C1800" s="35">
        <v>4.7717499999999999</v>
      </c>
      <c r="D1800" s="36">
        <v>12.47583</v>
      </c>
    </row>
    <row r="1801" spans="1:4" ht="12.75" customHeight="1" x14ac:dyDescent="0.25">
      <c r="A1801" s="44">
        <v>42961.66666666232</v>
      </c>
      <c r="B1801" s="24">
        <v>312.17009999999999</v>
      </c>
      <c r="C1801" s="35">
        <v>3.3757899999999998</v>
      </c>
      <c r="D1801" s="36">
        <v>13.1485</v>
      </c>
    </row>
    <row r="1802" spans="1:4" ht="12.75" customHeight="1" x14ac:dyDescent="0.25">
      <c r="A1802" s="44">
        <v>42961.708333328985</v>
      </c>
      <c r="B1802" s="24">
        <v>326.3159</v>
      </c>
      <c r="C1802" s="35">
        <v>2.7236799999999999</v>
      </c>
      <c r="D1802" s="36">
        <v>19.164999999999999</v>
      </c>
    </row>
    <row r="1803" spans="1:4" ht="12.75" customHeight="1" x14ac:dyDescent="0.25">
      <c r="A1803" s="44">
        <v>42961.749999995649</v>
      </c>
      <c r="B1803" s="24">
        <v>318.47739999999999</v>
      </c>
      <c r="C1803" s="35">
        <v>1.9701900000000001</v>
      </c>
      <c r="D1803" s="36">
        <v>12.359500000000001</v>
      </c>
    </row>
    <row r="1804" spans="1:4" ht="12.75" customHeight="1" x14ac:dyDescent="0.25">
      <c r="A1804" s="44">
        <v>42961.791666662313</v>
      </c>
      <c r="B1804" s="24">
        <v>278.39819999999997</v>
      </c>
      <c r="C1804" s="35">
        <v>1.2523599999999999</v>
      </c>
      <c r="D1804" s="36">
        <v>12.89767</v>
      </c>
    </row>
    <row r="1805" spans="1:4" ht="12.75" customHeight="1" x14ac:dyDescent="0.25">
      <c r="A1805" s="44">
        <v>42961.833333328977</v>
      </c>
      <c r="B1805" s="24">
        <v>260.226</v>
      </c>
      <c r="C1805" s="35">
        <v>0.84708000000000006</v>
      </c>
      <c r="D1805" s="36">
        <v>6.5972799999999996</v>
      </c>
    </row>
    <row r="1806" spans="1:4" ht="12.75" customHeight="1" x14ac:dyDescent="0.25">
      <c r="A1806" s="44">
        <v>42961.874999995642</v>
      </c>
      <c r="B1806" s="24">
        <v>310.24680000000001</v>
      </c>
      <c r="C1806" s="35">
        <v>0.48521999999999998</v>
      </c>
      <c r="D1806" s="36">
        <v>7.2495599999999998</v>
      </c>
    </row>
    <row r="1807" spans="1:4" ht="12.75" customHeight="1" x14ac:dyDescent="0.25">
      <c r="A1807" s="44">
        <v>42961.916666662306</v>
      </c>
      <c r="B1807" s="24">
        <v>95.904449999999997</v>
      </c>
      <c r="C1807" s="35">
        <v>0.47070000000000001</v>
      </c>
      <c r="D1807" s="36">
        <v>5.6403299999999996</v>
      </c>
    </row>
    <row r="1808" spans="1:4" ht="12.75" customHeight="1" x14ac:dyDescent="0.25">
      <c r="A1808" s="44">
        <v>42961.95833332897</v>
      </c>
      <c r="B1808" s="24">
        <v>172.96100000000001</v>
      </c>
      <c r="C1808" s="35">
        <v>0.57526999999999995</v>
      </c>
      <c r="D1808" s="36">
        <v>2.82911</v>
      </c>
    </row>
    <row r="1809" spans="1:4" ht="12.75" customHeight="1" x14ac:dyDescent="0.25">
      <c r="A1809" s="44">
        <v>42961.999999995634</v>
      </c>
      <c r="B1809" s="24">
        <v>342.26029999999997</v>
      </c>
      <c r="C1809" s="35">
        <v>0.42526000000000003</v>
      </c>
      <c r="D1809" s="36">
        <v>7.36</v>
      </c>
    </row>
    <row r="1810" spans="1:4" ht="12.75" customHeight="1" x14ac:dyDescent="0.25">
      <c r="A1810" s="44">
        <v>42962.041666662299</v>
      </c>
      <c r="B1810" s="24">
        <v>197.51</v>
      </c>
      <c r="C1810" s="35">
        <v>0.70145999999999997</v>
      </c>
    </row>
    <row r="1811" spans="1:4" ht="12.75" customHeight="1" x14ac:dyDescent="0.25">
      <c r="A1811" s="44">
        <v>42962.083333328963</v>
      </c>
      <c r="B1811" s="24">
        <v>99.06268</v>
      </c>
      <c r="C1811" s="35">
        <v>0.53100000000000003</v>
      </c>
      <c r="D1811" s="36" t="s">
        <v>189</v>
      </c>
    </row>
    <row r="1812" spans="1:4" ht="12.75" customHeight="1" x14ac:dyDescent="0.25">
      <c r="A1812" s="44">
        <v>42962.124999995627</v>
      </c>
      <c r="B1812" s="24">
        <v>258.99540000000002</v>
      </c>
      <c r="C1812" s="35">
        <v>0.57384999999999997</v>
      </c>
      <c r="D1812" s="36">
        <v>3.1985000000000001</v>
      </c>
    </row>
    <row r="1813" spans="1:4" ht="12.75" customHeight="1" x14ac:dyDescent="0.25">
      <c r="A1813" s="44">
        <v>42962.166666662291</v>
      </c>
      <c r="B1813" s="24">
        <v>146.88980000000001</v>
      </c>
      <c r="C1813" s="35">
        <v>0.58882999999999996</v>
      </c>
      <c r="D1813" s="36">
        <v>1.6147199999999999</v>
      </c>
    </row>
    <row r="1814" spans="1:4" ht="12.75" customHeight="1" x14ac:dyDescent="0.25">
      <c r="A1814" s="44">
        <v>42962.208333328956</v>
      </c>
      <c r="B1814" s="24">
        <v>139.66120000000001</v>
      </c>
      <c r="C1814" s="35">
        <v>0.56920000000000004</v>
      </c>
      <c r="D1814" s="36" t="s">
        <v>189</v>
      </c>
    </row>
    <row r="1815" spans="1:4" ht="12.75" customHeight="1" x14ac:dyDescent="0.25">
      <c r="A1815" s="44">
        <v>42962.24999999562</v>
      </c>
      <c r="B1815" s="24">
        <v>220.6191</v>
      </c>
      <c r="C1815" s="35">
        <v>0.49586000000000002</v>
      </c>
      <c r="D1815" s="36" t="s">
        <v>189</v>
      </c>
    </row>
    <row r="1816" spans="1:4" ht="12.75" customHeight="1" x14ac:dyDescent="0.25">
      <c r="A1816" s="44">
        <v>42962.291666662284</v>
      </c>
      <c r="B1816" s="24">
        <v>337.036</v>
      </c>
      <c r="C1816" s="35">
        <v>0.54374</v>
      </c>
      <c r="D1816" s="36" t="s">
        <v>189</v>
      </c>
    </row>
    <row r="1817" spans="1:4" ht="12.75" customHeight="1" x14ac:dyDescent="0.25">
      <c r="A1817" s="44">
        <v>42962.333333328948</v>
      </c>
      <c r="B1817" s="24">
        <v>202.90889999999999</v>
      </c>
      <c r="C1817" s="35">
        <v>0.57950000000000002</v>
      </c>
      <c r="D1817" s="36" t="s">
        <v>189</v>
      </c>
    </row>
    <row r="1818" spans="1:4" ht="12.75" customHeight="1" x14ac:dyDescent="0.25">
      <c r="A1818" s="44">
        <v>42962.374999995613</v>
      </c>
      <c r="B1818" s="24">
        <v>306.2423</v>
      </c>
      <c r="C1818" s="35">
        <v>0.49722</v>
      </c>
    </row>
    <row r="1819" spans="1:4" ht="12.75" customHeight="1" x14ac:dyDescent="0.25">
      <c r="A1819" s="44">
        <v>42962.416666662277</v>
      </c>
      <c r="B1819" s="24">
        <v>229.4179</v>
      </c>
      <c r="C1819" s="35">
        <v>0.43802000000000002</v>
      </c>
      <c r="D1819" s="36">
        <v>0.78849999999999998</v>
      </c>
    </row>
    <row r="1820" spans="1:4" ht="12.75" customHeight="1" x14ac:dyDescent="0.25">
      <c r="A1820" s="44">
        <v>42962.458333328941</v>
      </c>
      <c r="B1820" s="24">
        <v>294.459</v>
      </c>
      <c r="C1820" s="35">
        <v>2.38103</v>
      </c>
      <c r="D1820" s="36">
        <v>19.088000000000001</v>
      </c>
    </row>
    <row r="1821" spans="1:4" ht="12.75" customHeight="1" x14ac:dyDescent="0.25">
      <c r="A1821" s="44">
        <v>42962.499999995605</v>
      </c>
      <c r="B1821" s="24">
        <v>271.8297</v>
      </c>
      <c r="C1821" s="35">
        <v>4.1592700000000002</v>
      </c>
      <c r="D1821" s="36">
        <v>11.004060000000001</v>
      </c>
    </row>
    <row r="1822" spans="1:4" ht="12.75" customHeight="1" x14ac:dyDescent="0.25">
      <c r="A1822" s="44">
        <v>42962.54166666227</v>
      </c>
      <c r="B1822" s="24">
        <v>264.89760000000001</v>
      </c>
      <c r="C1822" s="35">
        <v>4.5686400000000003</v>
      </c>
      <c r="D1822" s="36">
        <v>6.6787799999999997</v>
      </c>
    </row>
    <row r="1823" spans="1:4" ht="12.75" customHeight="1" x14ac:dyDescent="0.25">
      <c r="A1823" s="44">
        <v>42962.583333328934</v>
      </c>
      <c r="B1823" s="24">
        <v>282.18849999999998</v>
      </c>
      <c r="C1823" s="35">
        <v>3.7660900000000002</v>
      </c>
      <c r="D1823" s="36">
        <v>13.158659999999999</v>
      </c>
    </row>
    <row r="1824" spans="1:4" ht="12.75" customHeight="1" x14ac:dyDescent="0.25">
      <c r="A1824" s="44">
        <v>42962.624999995598</v>
      </c>
      <c r="B1824" s="24">
        <v>258.14389999999997</v>
      </c>
      <c r="C1824" s="35">
        <v>4.2399899999999997</v>
      </c>
      <c r="D1824" s="36">
        <v>8.3364499999999992</v>
      </c>
    </row>
    <row r="1825" spans="1:4" ht="12.75" customHeight="1" x14ac:dyDescent="0.25">
      <c r="A1825" s="44">
        <v>42962.666666662262</v>
      </c>
      <c r="B1825" s="24">
        <v>263.98790000000002</v>
      </c>
      <c r="C1825" s="35">
        <v>4.9651899999999998</v>
      </c>
      <c r="D1825" s="36">
        <v>19.054220000000001</v>
      </c>
    </row>
    <row r="1826" spans="1:4" ht="12.75" customHeight="1" x14ac:dyDescent="0.25">
      <c r="A1826" s="44">
        <v>42962.708333328927</v>
      </c>
      <c r="B1826" s="24">
        <v>262.77300000000002</v>
      </c>
      <c r="C1826" s="35">
        <v>3.90855</v>
      </c>
      <c r="D1826" s="36">
        <v>32.702719999999999</v>
      </c>
    </row>
    <row r="1827" spans="1:4" ht="12.75" customHeight="1" x14ac:dyDescent="0.25">
      <c r="A1827" s="44">
        <v>42962.749999995591</v>
      </c>
      <c r="B1827" s="24">
        <v>255.54599999999999</v>
      </c>
      <c r="C1827" s="35">
        <v>2.1072700000000002</v>
      </c>
      <c r="D1827" s="36">
        <v>25.575279999999999</v>
      </c>
    </row>
    <row r="1828" spans="1:4" ht="12.75" customHeight="1" x14ac:dyDescent="0.25">
      <c r="A1828" s="44">
        <v>42962.791666662255</v>
      </c>
      <c r="B1828" s="24">
        <v>298.988</v>
      </c>
      <c r="C1828" s="35">
        <v>0.43403000000000003</v>
      </c>
      <c r="D1828" s="36">
        <v>9.0138300000000005</v>
      </c>
    </row>
    <row r="1829" spans="1:4" ht="12.75" customHeight="1" x14ac:dyDescent="0.25">
      <c r="A1829" s="44">
        <v>42962.833333328919</v>
      </c>
      <c r="B1829" s="24">
        <v>98.532390000000007</v>
      </c>
      <c r="C1829" s="35">
        <v>0.57008000000000003</v>
      </c>
      <c r="D1829" s="36">
        <v>14.701169999999999</v>
      </c>
    </row>
    <row r="1830" spans="1:4" ht="12.75" customHeight="1" x14ac:dyDescent="0.25">
      <c r="A1830" s="44">
        <v>42962.874999995583</v>
      </c>
      <c r="B1830" s="24">
        <v>356.95870000000002</v>
      </c>
      <c r="C1830" s="35">
        <v>0.28226000000000001</v>
      </c>
      <c r="D1830" s="36">
        <v>25.792829999999999</v>
      </c>
    </row>
    <row r="1831" spans="1:4" ht="12.75" customHeight="1" x14ac:dyDescent="0.25">
      <c r="A1831" s="44">
        <v>42962.916666662248</v>
      </c>
      <c r="B1831" s="24">
        <v>243.72919999999999</v>
      </c>
      <c r="C1831" s="35">
        <v>0.49797000000000002</v>
      </c>
      <c r="D1831" s="36">
        <v>0.56638999999999995</v>
      </c>
    </row>
    <row r="1832" spans="1:4" ht="12.75" customHeight="1" x14ac:dyDescent="0.25">
      <c r="A1832" s="44">
        <v>42962.958333328912</v>
      </c>
      <c r="B1832" s="24">
        <v>240.8305</v>
      </c>
      <c r="C1832" s="35">
        <v>0.34977000000000003</v>
      </c>
      <c r="D1832" s="36" t="s">
        <v>189</v>
      </c>
    </row>
    <row r="1833" spans="1:4" ht="12.75" customHeight="1" x14ac:dyDescent="0.25">
      <c r="A1833" s="44">
        <v>42962.999999995576</v>
      </c>
      <c r="B1833" s="24">
        <v>252.2413</v>
      </c>
      <c r="C1833" s="35">
        <v>0.46721000000000001</v>
      </c>
      <c r="D1833" s="36">
        <v>0.33917000000000003</v>
      </c>
    </row>
    <row r="1834" spans="1:4" ht="12.75" customHeight="1" x14ac:dyDescent="0.25">
      <c r="A1834" s="44">
        <v>42963.04166666224</v>
      </c>
      <c r="B1834" s="24">
        <v>130.69999999999999</v>
      </c>
      <c r="C1834" s="35">
        <v>0.65290999999999999</v>
      </c>
      <c r="D1834" s="36">
        <v>4.7085299999999997</v>
      </c>
    </row>
    <row r="1835" spans="1:4" ht="12.75" customHeight="1" x14ac:dyDescent="0.25">
      <c r="A1835" s="44">
        <v>42963.083333328905</v>
      </c>
      <c r="B1835" s="24">
        <v>237.32810000000001</v>
      </c>
      <c r="C1835" s="35">
        <v>0.53076999999999996</v>
      </c>
      <c r="D1835" s="36">
        <v>2.6255000000000002</v>
      </c>
    </row>
    <row r="1836" spans="1:4" ht="12.75" customHeight="1" x14ac:dyDescent="0.25">
      <c r="A1836" s="44">
        <v>42963.124999995569</v>
      </c>
      <c r="B1836" s="24">
        <v>226.22579999999999</v>
      </c>
      <c r="C1836" s="35">
        <v>1.10687</v>
      </c>
      <c r="D1836" s="36">
        <v>2.2696700000000001</v>
      </c>
    </row>
    <row r="1837" spans="1:4" ht="12.75" customHeight="1" x14ac:dyDescent="0.25">
      <c r="A1837" s="44">
        <v>42963.166666662233</v>
      </c>
      <c r="B1837" s="24">
        <v>281.64299999999997</v>
      </c>
      <c r="C1837" s="35">
        <v>0.65822000000000003</v>
      </c>
      <c r="D1837" s="36">
        <v>3.92327</v>
      </c>
    </row>
    <row r="1838" spans="1:4" ht="12.75" customHeight="1" x14ac:dyDescent="0.25">
      <c r="A1838" s="44">
        <v>42963.208333328897</v>
      </c>
      <c r="B1838" s="24">
        <v>178.6114</v>
      </c>
      <c r="C1838" s="35">
        <v>0.39895999999999998</v>
      </c>
      <c r="D1838" s="36">
        <v>4.4071699999999998</v>
      </c>
    </row>
    <row r="1839" spans="1:4" ht="12.75" customHeight="1" x14ac:dyDescent="0.25">
      <c r="A1839" s="44">
        <v>42963.249999995562</v>
      </c>
      <c r="B1839" s="24">
        <v>145.50530000000001</v>
      </c>
      <c r="C1839" s="35">
        <v>0.40587000000000001</v>
      </c>
      <c r="D1839" s="36">
        <v>8.3610000000000004E-2</v>
      </c>
    </row>
    <row r="1840" spans="1:4" ht="12.75" customHeight="1" x14ac:dyDescent="0.25">
      <c r="A1840" s="44">
        <v>42963.291666662226</v>
      </c>
      <c r="B1840" s="24">
        <v>303.37270000000001</v>
      </c>
      <c r="C1840" s="35">
        <v>0.30260999999999999</v>
      </c>
      <c r="D1840" s="36">
        <v>0.26583000000000001</v>
      </c>
    </row>
    <row r="1841" spans="1:4" ht="12.75" customHeight="1" x14ac:dyDescent="0.25">
      <c r="A1841" s="44">
        <v>42963.33333332889</v>
      </c>
      <c r="B1841" s="24">
        <v>64.676429999999996</v>
      </c>
      <c r="C1841" s="35">
        <v>0.49963999999999997</v>
      </c>
      <c r="D1841" s="36" t="s">
        <v>189</v>
      </c>
    </row>
    <row r="1842" spans="1:4" ht="12.75" customHeight="1" x14ac:dyDescent="0.25">
      <c r="A1842" s="44">
        <v>42963.374999995554</v>
      </c>
      <c r="B1842" s="24">
        <v>271.88580000000002</v>
      </c>
      <c r="C1842" s="35">
        <v>0.36004999999999998</v>
      </c>
    </row>
    <row r="1843" spans="1:4" ht="12.75" customHeight="1" x14ac:dyDescent="0.25">
      <c r="A1843" s="44">
        <v>42963.416666662219</v>
      </c>
      <c r="B1843" s="24">
        <v>352.79050000000001</v>
      </c>
      <c r="C1843" s="35">
        <v>1.44014</v>
      </c>
    </row>
    <row r="1844" spans="1:4" ht="12.75" customHeight="1" x14ac:dyDescent="0.25">
      <c r="A1844" s="44">
        <v>42963.458333328883</v>
      </c>
      <c r="B1844" s="24">
        <v>344.14589999999998</v>
      </c>
      <c r="C1844" s="35">
        <v>2.27468</v>
      </c>
      <c r="D1844" s="36">
        <v>7.7543899999999999</v>
      </c>
    </row>
    <row r="1845" spans="1:4" ht="12.75" customHeight="1" x14ac:dyDescent="0.25">
      <c r="A1845" s="44">
        <v>42963.499999995547</v>
      </c>
      <c r="B1845" s="24">
        <v>328.86770000000001</v>
      </c>
      <c r="C1845" s="35">
        <v>3.1229300000000002</v>
      </c>
      <c r="D1845" s="36">
        <v>68.795779999999993</v>
      </c>
    </row>
    <row r="1846" spans="1:4" ht="12.75" customHeight="1" x14ac:dyDescent="0.25">
      <c r="A1846" s="44">
        <v>42963.541666662211</v>
      </c>
      <c r="B1846" s="24">
        <v>294.81490000000002</v>
      </c>
      <c r="C1846" s="35">
        <v>2.7491500000000002</v>
      </c>
      <c r="D1846" s="36">
        <v>8.8880599999999994</v>
      </c>
    </row>
    <row r="1847" spans="1:4" ht="12.75" customHeight="1" x14ac:dyDescent="0.25">
      <c r="A1847" s="44">
        <v>42963.583333328876</v>
      </c>
      <c r="B1847" s="24">
        <v>321.0498</v>
      </c>
      <c r="C1847" s="35">
        <v>2.8187700000000002</v>
      </c>
      <c r="D1847" s="36">
        <v>9.1097800000000007</v>
      </c>
    </row>
    <row r="1848" spans="1:4" ht="12.75" customHeight="1" x14ac:dyDescent="0.25">
      <c r="A1848" s="44">
        <v>42963.62499999554</v>
      </c>
      <c r="B1848" s="24">
        <v>329.12360000000001</v>
      </c>
      <c r="C1848" s="35">
        <v>2.6738</v>
      </c>
      <c r="D1848" s="36">
        <v>13.47606</v>
      </c>
    </row>
    <row r="1849" spans="1:4" ht="12.75" customHeight="1" x14ac:dyDescent="0.25">
      <c r="A1849" s="44">
        <v>42963.666666662204</v>
      </c>
      <c r="B1849" s="24">
        <v>301.87689999999998</v>
      </c>
      <c r="C1849" s="35">
        <v>2.8847499999999999</v>
      </c>
      <c r="D1849" s="36">
        <v>11.37895</v>
      </c>
    </row>
    <row r="1850" spans="1:4" ht="12.75" customHeight="1" x14ac:dyDescent="0.25">
      <c r="A1850" s="44">
        <v>42963.708333328868</v>
      </c>
      <c r="B1850" s="24">
        <v>285.6139</v>
      </c>
      <c r="C1850" s="35">
        <v>2.5700599999999998</v>
      </c>
      <c r="D1850" s="36">
        <v>33.557670000000002</v>
      </c>
    </row>
    <row r="1851" spans="1:4" ht="12.75" customHeight="1" x14ac:dyDescent="0.25">
      <c r="A1851" s="44">
        <v>42963.749999995533</v>
      </c>
      <c r="B1851" s="24">
        <v>295.15989999999999</v>
      </c>
      <c r="C1851" s="35">
        <v>1.4833499999999999</v>
      </c>
      <c r="D1851" s="36">
        <v>31.704219999999999</v>
      </c>
    </row>
    <row r="1852" spans="1:4" ht="12.75" customHeight="1" x14ac:dyDescent="0.25">
      <c r="A1852" s="44">
        <v>42963.791666662197</v>
      </c>
      <c r="B1852" s="24">
        <v>322.42509999999999</v>
      </c>
      <c r="C1852" s="35">
        <v>0.67042999999999997</v>
      </c>
      <c r="D1852" s="36">
        <v>4.8093300000000001</v>
      </c>
    </row>
    <row r="1853" spans="1:4" ht="12.75" customHeight="1" x14ac:dyDescent="0.25">
      <c r="A1853" s="44">
        <v>42963.833333328861</v>
      </c>
      <c r="B1853" s="24">
        <v>291.25240000000002</v>
      </c>
      <c r="C1853" s="35">
        <v>0.49830000000000002</v>
      </c>
      <c r="D1853" s="36">
        <v>0.47855999999999999</v>
      </c>
    </row>
    <row r="1854" spans="1:4" ht="12.75" customHeight="1" x14ac:dyDescent="0.25">
      <c r="A1854" s="44">
        <v>42963.874999995525</v>
      </c>
      <c r="B1854" s="24">
        <v>274.44229999999999</v>
      </c>
      <c r="C1854" s="35">
        <v>0.44817000000000001</v>
      </c>
      <c r="D1854" s="36">
        <v>4.7074999999999996</v>
      </c>
    </row>
    <row r="1855" spans="1:4" ht="12.75" customHeight="1" x14ac:dyDescent="0.25">
      <c r="A1855" s="44">
        <v>42963.91666666219</v>
      </c>
      <c r="B1855" s="24">
        <v>263.87419999999997</v>
      </c>
      <c r="C1855" s="35">
        <v>0.50665000000000004</v>
      </c>
      <c r="D1855" s="36">
        <v>5.4320000000000004</v>
      </c>
    </row>
    <row r="1856" spans="1:4" ht="12.75" customHeight="1" x14ac:dyDescent="0.25">
      <c r="A1856" s="44">
        <v>42963.958333328854</v>
      </c>
      <c r="B1856" s="24">
        <v>271.66719999999998</v>
      </c>
      <c r="C1856" s="35">
        <v>0.63595000000000002</v>
      </c>
      <c r="D1856" s="36">
        <v>4.0115600000000002</v>
      </c>
    </row>
    <row r="1857" spans="1:4" ht="12.75" customHeight="1" x14ac:dyDescent="0.25">
      <c r="A1857" s="44">
        <v>42963.999999995518</v>
      </c>
      <c r="B1857" s="24">
        <v>273.13630000000001</v>
      </c>
      <c r="C1857" s="35">
        <v>0.72192000000000001</v>
      </c>
      <c r="D1857" s="36">
        <v>2.8718300000000001</v>
      </c>
    </row>
    <row r="1858" spans="1:4" ht="12.75" customHeight="1" x14ac:dyDescent="0.25">
      <c r="A1858" s="44">
        <v>42964.041666662182</v>
      </c>
      <c r="B1858" s="24">
        <v>264.26819999999998</v>
      </c>
      <c r="C1858" s="35">
        <v>0.79688000000000003</v>
      </c>
      <c r="D1858" s="36">
        <v>4.9791999999999996</v>
      </c>
    </row>
    <row r="1859" spans="1:4" ht="12.75" customHeight="1" x14ac:dyDescent="0.25">
      <c r="A1859" s="44">
        <v>42964.083333328846</v>
      </c>
      <c r="B1859" s="24">
        <v>54.532850000000003</v>
      </c>
      <c r="C1859" s="35">
        <v>0.52871000000000001</v>
      </c>
      <c r="D1859" s="36">
        <v>3.3156699999999999</v>
      </c>
    </row>
    <row r="1860" spans="1:4" ht="12.75" customHeight="1" x14ac:dyDescent="0.25">
      <c r="A1860" s="44">
        <v>42964.124999995511</v>
      </c>
      <c r="B1860" s="24">
        <v>52.202730000000003</v>
      </c>
      <c r="C1860" s="35">
        <v>1.1681900000000001</v>
      </c>
      <c r="D1860" s="36">
        <v>5.0889999999999998E-2</v>
      </c>
    </row>
    <row r="1861" spans="1:4" ht="12.75" customHeight="1" x14ac:dyDescent="0.25">
      <c r="A1861" s="44">
        <v>42964.166666662175</v>
      </c>
      <c r="B1861" s="24">
        <v>118.0484</v>
      </c>
      <c r="C1861" s="35">
        <v>0.59336999999999995</v>
      </c>
      <c r="D1861" s="36">
        <v>6.4056100000000002</v>
      </c>
    </row>
    <row r="1862" spans="1:4" ht="12.75" customHeight="1" x14ac:dyDescent="0.25">
      <c r="A1862" s="44">
        <v>42964.208333328839</v>
      </c>
      <c r="B1862" s="24">
        <v>56.846670000000003</v>
      </c>
      <c r="C1862" s="35">
        <v>0.85301000000000005</v>
      </c>
      <c r="D1862" s="36">
        <v>5.8595600000000001</v>
      </c>
    </row>
    <row r="1863" spans="1:4" ht="12.75" customHeight="1" x14ac:dyDescent="0.25">
      <c r="A1863" s="44">
        <v>42964.249999995503</v>
      </c>
      <c r="B1863" s="24">
        <v>341.4212</v>
      </c>
      <c r="C1863" s="35">
        <v>0.46127000000000001</v>
      </c>
      <c r="D1863" s="36">
        <v>5.6779999999999997E-2</v>
      </c>
    </row>
    <row r="1864" spans="1:4" ht="12.75" customHeight="1" x14ac:dyDescent="0.25">
      <c r="A1864" s="44">
        <v>42964.291666662168</v>
      </c>
      <c r="B1864" s="24">
        <v>273.60390000000001</v>
      </c>
      <c r="C1864" s="35">
        <v>0.82030000000000003</v>
      </c>
      <c r="D1864" s="36">
        <v>4.03756</v>
      </c>
    </row>
    <row r="1865" spans="1:4" ht="12.75" customHeight="1" x14ac:dyDescent="0.25">
      <c r="A1865" s="44">
        <v>42964.333333328832</v>
      </c>
      <c r="B1865" s="24">
        <v>306.16750000000002</v>
      </c>
      <c r="C1865" s="35">
        <v>0.63531000000000004</v>
      </c>
      <c r="D1865" s="36">
        <v>0.77122000000000002</v>
      </c>
    </row>
    <row r="1866" spans="1:4" ht="12.75" customHeight="1" x14ac:dyDescent="0.25">
      <c r="A1866" s="44">
        <v>42964.374999995496</v>
      </c>
      <c r="B1866" s="24">
        <v>332.96980000000002</v>
      </c>
      <c r="C1866" s="35">
        <v>0.61023000000000005</v>
      </c>
      <c r="D1866" s="36">
        <v>1.5515600000000001</v>
      </c>
    </row>
    <row r="1867" spans="1:4" ht="12.75" customHeight="1" x14ac:dyDescent="0.25">
      <c r="A1867" s="44">
        <v>42964.41666666216</v>
      </c>
      <c r="B1867" s="24">
        <v>39.52955</v>
      </c>
      <c r="C1867" s="35">
        <v>1.1940200000000001</v>
      </c>
      <c r="D1867" s="36">
        <v>4.6406700000000001</v>
      </c>
    </row>
    <row r="1868" spans="1:4" ht="12.75" customHeight="1" x14ac:dyDescent="0.25">
      <c r="A1868" s="44">
        <v>42964.458333328825</v>
      </c>
      <c r="B1868" s="24">
        <v>346.50940000000003</v>
      </c>
      <c r="C1868" s="35">
        <v>2.9394</v>
      </c>
      <c r="D1868" s="36">
        <v>7.38767</v>
      </c>
    </row>
    <row r="1869" spans="1:4" ht="12.75" customHeight="1" x14ac:dyDescent="0.25">
      <c r="A1869" s="44">
        <v>42964.499999995489</v>
      </c>
      <c r="B1869" s="24">
        <v>338.67849999999999</v>
      </c>
      <c r="C1869" s="35">
        <v>3.50624</v>
      </c>
      <c r="D1869" s="36">
        <v>7.7910000000000004</v>
      </c>
    </row>
    <row r="1870" spans="1:4" ht="12.75" customHeight="1" x14ac:dyDescent="0.25">
      <c r="A1870" s="44">
        <v>42964.541666662153</v>
      </c>
      <c r="B1870" s="24">
        <v>336.4538</v>
      </c>
      <c r="C1870" s="35">
        <v>3.7948200000000001</v>
      </c>
      <c r="D1870" s="36">
        <v>5.1671699999999996</v>
      </c>
    </row>
    <row r="1871" spans="1:4" ht="12.75" customHeight="1" x14ac:dyDescent="0.25">
      <c r="A1871" s="44">
        <v>42964.583333328817</v>
      </c>
      <c r="B1871" s="24">
        <v>336.9667</v>
      </c>
      <c r="C1871" s="35">
        <v>3.5925799999999999</v>
      </c>
      <c r="D1871" s="36">
        <v>0.12074</v>
      </c>
    </row>
    <row r="1872" spans="1:4" ht="12.75" customHeight="1" x14ac:dyDescent="0.25">
      <c r="A1872" s="44">
        <v>42964.624999995482</v>
      </c>
      <c r="B1872" s="24">
        <v>324.41759999999999</v>
      </c>
      <c r="C1872" s="35">
        <v>3.3543400000000001</v>
      </c>
      <c r="D1872" s="36">
        <v>19.655670000000001</v>
      </c>
    </row>
    <row r="1873" spans="1:4" ht="12.75" customHeight="1" x14ac:dyDescent="0.25">
      <c r="A1873" s="44">
        <v>42964.666666662146</v>
      </c>
      <c r="B1873" s="24">
        <v>314.27530000000002</v>
      </c>
      <c r="C1873" s="35">
        <v>2.4734400000000001</v>
      </c>
      <c r="D1873" s="36">
        <v>13.501609999999999</v>
      </c>
    </row>
    <row r="1874" spans="1:4" ht="12.75" customHeight="1" x14ac:dyDescent="0.25">
      <c r="A1874" s="44">
        <v>42964.70833332881</v>
      </c>
      <c r="B1874" s="24">
        <v>354.55410000000001</v>
      </c>
      <c r="C1874" s="35">
        <v>1.8346</v>
      </c>
      <c r="D1874" s="36">
        <v>7.4165000000000001</v>
      </c>
    </row>
    <row r="1875" spans="1:4" ht="12.75" customHeight="1" x14ac:dyDescent="0.25">
      <c r="A1875" s="44">
        <v>42964.749999995474</v>
      </c>
      <c r="B1875" s="24">
        <v>325.3596</v>
      </c>
      <c r="C1875" s="35">
        <v>1.0372300000000001</v>
      </c>
      <c r="D1875" s="36">
        <v>10.748279999999999</v>
      </c>
    </row>
    <row r="1876" spans="1:4" ht="12.75" customHeight="1" x14ac:dyDescent="0.25">
      <c r="A1876" s="44">
        <v>42964.791666662139</v>
      </c>
      <c r="B1876" s="24">
        <v>340.71769999999998</v>
      </c>
      <c r="C1876" s="35">
        <v>1.0008600000000001</v>
      </c>
      <c r="D1876" s="36">
        <v>5.4175599999999999</v>
      </c>
    </row>
    <row r="1877" spans="1:4" ht="12.75" customHeight="1" x14ac:dyDescent="0.25">
      <c r="A1877" s="44">
        <v>42964.833333328803</v>
      </c>
      <c r="B1877" s="24">
        <v>28.512540000000001</v>
      </c>
      <c r="C1877" s="35">
        <v>0.69667999999999997</v>
      </c>
      <c r="D1877" s="36">
        <v>8.9329999999999998</v>
      </c>
    </row>
    <row r="1878" spans="1:4" ht="12.75" customHeight="1" x14ac:dyDescent="0.25">
      <c r="A1878" s="44">
        <v>42964.874999995467</v>
      </c>
      <c r="B1878" s="24">
        <v>85.873429999999999</v>
      </c>
      <c r="C1878" s="35">
        <v>0.28609000000000001</v>
      </c>
      <c r="D1878" s="36">
        <v>0.73960999999999999</v>
      </c>
    </row>
    <row r="1879" spans="1:4" ht="12.75" customHeight="1" x14ac:dyDescent="0.25">
      <c r="A1879" s="44">
        <v>42964.916666662131</v>
      </c>
      <c r="B1879" s="24">
        <v>117.8176</v>
      </c>
      <c r="C1879" s="35">
        <v>0.39012999999999998</v>
      </c>
      <c r="D1879" s="36">
        <v>5.9605600000000001</v>
      </c>
    </row>
    <row r="1880" spans="1:4" ht="12.75" customHeight="1" x14ac:dyDescent="0.25">
      <c r="A1880" s="44">
        <v>42964.958333328796</v>
      </c>
      <c r="B1880" s="24">
        <v>116.84829999999999</v>
      </c>
      <c r="C1880" s="35">
        <v>0.39200000000000002</v>
      </c>
      <c r="D1880" s="36">
        <v>10.94244</v>
      </c>
    </row>
    <row r="1881" spans="1:4" ht="12.75" customHeight="1" x14ac:dyDescent="0.25">
      <c r="A1881" s="44">
        <v>42964.99999999546</v>
      </c>
      <c r="B1881" s="24">
        <v>257.67899999999997</v>
      </c>
      <c r="C1881" s="35">
        <v>0.58184000000000002</v>
      </c>
      <c r="D1881" s="36">
        <v>4.13117</v>
      </c>
    </row>
    <row r="1882" spans="1:4" ht="12.75" customHeight="1" x14ac:dyDescent="0.25">
      <c r="A1882" s="44">
        <v>42965.041666662124</v>
      </c>
      <c r="B1882" s="24">
        <v>230.97120000000001</v>
      </c>
      <c r="C1882" s="35">
        <v>0.45156000000000002</v>
      </c>
    </row>
    <row r="1883" spans="1:4" ht="12.75" customHeight="1" x14ac:dyDescent="0.25">
      <c r="A1883" s="44">
        <v>42965.083333328788</v>
      </c>
      <c r="B1883" s="24">
        <v>282.36919999999998</v>
      </c>
      <c r="C1883" s="35">
        <v>0.68723999999999996</v>
      </c>
      <c r="D1883" s="36">
        <v>0.33104</v>
      </c>
    </row>
    <row r="1884" spans="1:4" ht="12.75" customHeight="1" x14ac:dyDescent="0.25">
      <c r="A1884" s="44">
        <v>42965.124999995453</v>
      </c>
      <c r="B1884" s="24">
        <v>277.70240000000001</v>
      </c>
      <c r="C1884" s="35">
        <v>0.66527999999999998</v>
      </c>
      <c r="D1884" s="36">
        <v>4.3193999999999999</v>
      </c>
    </row>
    <row r="1885" spans="1:4" ht="12.75" customHeight="1" x14ac:dyDescent="0.25">
      <c r="A1885" s="44">
        <v>42965.166666662117</v>
      </c>
      <c r="B1885" s="24">
        <v>245.98230000000001</v>
      </c>
      <c r="C1885" s="35">
        <v>0.91624000000000005</v>
      </c>
      <c r="D1885" s="36">
        <v>4.1019600000000001</v>
      </c>
    </row>
    <row r="1886" spans="1:4" ht="12.75" customHeight="1" x14ac:dyDescent="0.25">
      <c r="A1886" s="44">
        <v>42965.208333328781</v>
      </c>
      <c r="B1886" s="24">
        <v>275.44170000000003</v>
      </c>
      <c r="C1886" s="35">
        <v>0.59257000000000004</v>
      </c>
      <c r="D1886" s="36">
        <v>5.3931100000000001</v>
      </c>
    </row>
    <row r="1887" spans="1:4" ht="12.75" customHeight="1" x14ac:dyDescent="0.25">
      <c r="A1887" s="44">
        <v>42965.249999995445</v>
      </c>
      <c r="B1887" s="24">
        <v>302.1662</v>
      </c>
      <c r="C1887" s="35">
        <v>0.29905999999999999</v>
      </c>
      <c r="D1887" s="36">
        <v>0.93979999999999997</v>
      </c>
    </row>
    <row r="1888" spans="1:4" ht="12.75" customHeight="1" x14ac:dyDescent="0.25">
      <c r="A1888" s="44">
        <v>42965.291666662109</v>
      </c>
      <c r="B1888" s="24">
        <v>221.87629999999999</v>
      </c>
      <c r="C1888" s="35">
        <v>0.38213000000000003</v>
      </c>
      <c r="D1888" s="36" t="s">
        <v>189</v>
      </c>
    </row>
    <row r="1889" spans="1:4" ht="12.75" customHeight="1" x14ac:dyDescent="0.25">
      <c r="A1889" s="44">
        <v>42965.333333328774</v>
      </c>
      <c r="B1889" s="24">
        <v>287.00150000000002</v>
      </c>
      <c r="C1889" s="35">
        <v>0.67525999999999997</v>
      </c>
      <c r="D1889" s="36" t="s">
        <v>189</v>
      </c>
    </row>
    <row r="1890" spans="1:4" ht="12.75" customHeight="1" x14ac:dyDescent="0.25">
      <c r="A1890" s="44">
        <v>42965.374999995438</v>
      </c>
      <c r="B1890" s="24">
        <v>265.90940000000001</v>
      </c>
      <c r="C1890" s="35">
        <v>0.35149000000000002</v>
      </c>
      <c r="D1890" s="36">
        <v>13.640219999999999</v>
      </c>
    </row>
    <row r="1891" spans="1:4" ht="12.75" customHeight="1" x14ac:dyDescent="0.25">
      <c r="A1891" s="44">
        <v>42965.416666662102</v>
      </c>
      <c r="B1891" s="24">
        <v>299.50110000000001</v>
      </c>
      <c r="C1891" s="35">
        <v>0.97777999999999998</v>
      </c>
      <c r="D1891" s="36">
        <v>2.66309</v>
      </c>
    </row>
    <row r="1892" spans="1:4" ht="12.75" customHeight="1" x14ac:dyDescent="0.25">
      <c r="A1892" s="44">
        <v>42965.458333328766</v>
      </c>
      <c r="B1892" s="24">
        <v>26.827719999999999</v>
      </c>
      <c r="C1892" s="35">
        <v>1.01294</v>
      </c>
      <c r="D1892" s="36" t="s">
        <v>189</v>
      </c>
    </row>
    <row r="1893" spans="1:4" ht="12.75" customHeight="1" x14ac:dyDescent="0.25">
      <c r="A1893" s="44">
        <v>42965.499999995431</v>
      </c>
      <c r="B1893" s="24">
        <v>5.88476</v>
      </c>
      <c r="C1893" s="35">
        <v>1.9475100000000001</v>
      </c>
      <c r="D1893" s="36">
        <v>12.86617</v>
      </c>
    </row>
    <row r="1894" spans="1:4" ht="12.75" customHeight="1" x14ac:dyDescent="0.25">
      <c r="A1894" s="44">
        <v>42965.541666662095</v>
      </c>
      <c r="B1894" s="24">
        <v>355.05889999999999</v>
      </c>
      <c r="C1894" s="35">
        <v>2.45255</v>
      </c>
      <c r="D1894" s="36">
        <v>12.06489</v>
      </c>
    </row>
    <row r="1895" spans="1:4" ht="12.75" customHeight="1" x14ac:dyDescent="0.25">
      <c r="A1895" s="44">
        <v>42965.583333328759</v>
      </c>
      <c r="B1895" s="24">
        <v>347.7679</v>
      </c>
      <c r="C1895" s="35">
        <v>2.8808699999999998</v>
      </c>
      <c r="D1895" s="36">
        <v>0.66617000000000004</v>
      </c>
    </row>
    <row r="1896" spans="1:4" ht="12.75" customHeight="1" x14ac:dyDescent="0.25">
      <c r="A1896" s="44">
        <v>42965.624999995423</v>
      </c>
      <c r="B1896" s="24">
        <v>8.5030400000000004</v>
      </c>
      <c r="C1896" s="35">
        <v>1.79617</v>
      </c>
      <c r="D1896" s="36">
        <v>19.917280000000002</v>
      </c>
    </row>
    <row r="1897" spans="1:4" ht="12.75" customHeight="1" x14ac:dyDescent="0.25">
      <c r="A1897" s="44">
        <v>42965.666666662088</v>
      </c>
      <c r="B1897" s="24">
        <v>0.31641000000000002</v>
      </c>
      <c r="C1897" s="35">
        <v>1.56613</v>
      </c>
      <c r="D1897" s="36">
        <v>9.4146099999999997</v>
      </c>
    </row>
    <row r="1898" spans="1:4" ht="12.75" customHeight="1" x14ac:dyDescent="0.25">
      <c r="A1898" s="44">
        <v>42965.708333328752</v>
      </c>
      <c r="B1898" s="24">
        <v>352.85789999999997</v>
      </c>
      <c r="C1898" s="35">
        <v>2.1259899999999998</v>
      </c>
      <c r="D1898" s="36">
        <v>16.332280000000001</v>
      </c>
    </row>
    <row r="1899" spans="1:4" ht="12.75" customHeight="1" x14ac:dyDescent="0.25">
      <c r="A1899" s="44">
        <v>42965.749999995416</v>
      </c>
      <c r="B1899" s="24">
        <v>19.828659999999999</v>
      </c>
      <c r="C1899" s="35">
        <v>1.2168300000000001</v>
      </c>
      <c r="D1899" s="36">
        <v>7.21617</v>
      </c>
    </row>
    <row r="1900" spans="1:4" ht="12.75" customHeight="1" x14ac:dyDescent="0.25">
      <c r="A1900" s="44">
        <v>42965.79166666208</v>
      </c>
      <c r="B1900" s="24">
        <v>294.60449999999997</v>
      </c>
      <c r="C1900" s="35">
        <v>0.64287000000000005</v>
      </c>
      <c r="D1900" s="36">
        <v>8.5018899999999995</v>
      </c>
    </row>
    <row r="1901" spans="1:4" ht="12.75" customHeight="1" x14ac:dyDescent="0.25">
      <c r="A1901" s="44">
        <v>42965.833333328745</v>
      </c>
      <c r="B1901" s="24">
        <v>304.62270000000001</v>
      </c>
      <c r="C1901" s="35">
        <v>0.43707000000000001</v>
      </c>
      <c r="D1901" s="36">
        <v>4.8091699999999999</v>
      </c>
    </row>
    <row r="1902" spans="1:4" ht="12.75" customHeight="1" x14ac:dyDescent="0.25">
      <c r="A1902" s="44">
        <v>42965.874999995409</v>
      </c>
      <c r="B1902" s="24">
        <v>286.38060000000002</v>
      </c>
      <c r="C1902" s="35">
        <v>0.89812999999999998</v>
      </c>
      <c r="D1902" s="36">
        <v>7.1626700000000003</v>
      </c>
    </row>
    <row r="1903" spans="1:4" ht="12.75" customHeight="1" x14ac:dyDescent="0.25">
      <c r="A1903" s="44">
        <v>42965.916666662073</v>
      </c>
      <c r="B1903" s="24">
        <v>52.588999999999999</v>
      </c>
      <c r="C1903" s="35">
        <v>0.51593999999999995</v>
      </c>
      <c r="D1903" s="36">
        <v>3.6564399999999999</v>
      </c>
    </row>
    <row r="1904" spans="1:4" ht="12.75" customHeight="1" x14ac:dyDescent="0.25">
      <c r="A1904" s="44">
        <v>42965.958333328737</v>
      </c>
      <c r="B1904" s="24">
        <v>330.86829999999998</v>
      </c>
      <c r="C1904" s="35">
        <v>0.45049</v>
      </c>
      <c r="D1904" s="36">
        <v>6.5693299999999999</v>
      </c>
    </row>
    <row r="1905" spans="1:4" ht="12.75" customHeight="1" x14ac:dyDescent="0.25">
      <c r="A1905" s="44">
        <v>42965.999999995402</v>
      </c>
      <c r="B1905" s="24">
        <v>226.46090000000001</v>
      </c>
      <c r="C1905" s="35">
        <v>0.37069999999999997</v>
      </c>
      <c r="D1905" s="36">
        <v>2.40211</v>
      </c>
    </row>
    <row r="1906" spans="1:4" ht="12.75" customHeight="1" x14ac:dyDescent="0.25">
      <c r="A1906" s="44">
        <v>42966.041666662066</v>
      </c>
      <c r="B1906" s="24">
        <v>258.47149999999999</v>
      </c>
      <c r="C1906" s="35">
        <v>0.42956</v>
      </c>
      <c r="D1906" s="36">
        <v>19.341329999999999</v>
      </c>
    </row>
    <row r="1907" spans="1:4" ht="12.75" customHeight="1" x14ac:dyDescent="0.25">
      <c r="A1907" s="44">
        <v>42966.08333332873</v>
      </c>
      <c r="B1907" s="24">
        <v>255.39320000000001</v>
      </c>
      <c r="C1907" s="35">
        <v>0.31219000000000002</v>
      </c>
      <c r="D1907" s="36">
        <v>2.6727300000000001</v>
      </c>
    </row>
    <row r="1908" spans="1:4" ht="12.75" customHeight="1" x14ac:dyDescent="0.25">
      <c r="A1908" s="44">
        <v>42966.124999995394</v>
      </c>
      <c r="B1908" s="24">
        <v>168.8312</v>
      </c>
      <c r="C1908" s="35">
        <v>0.29363</v>
      </c>
    </row>
    <row r="1909" spans="1:4" ht="12.75" customHeight="1" x14ac:dyDescent="0.25">
      <c r="A1909" s="44">
        <v>42966.166666662059</v>
      </c>
      <c r="B1909" s="24">
        <v>251.07089999999999</v>
      </c>
      <c r="C1909" s="35">
        <v>0.58814999999999995</v>
      </c>
      <c r="D1909" s="36" t="s">
        <v>189</v>
      </c>
    </row>
    <row r="1910" spans="1:4" ht="12.75" customHeight="1" x14ac:dyDescent="0.25">
      <c r="A1910" s="44">
        <v>42966.208333328723</v>
      </c>
      <c r="B1910" s="24">
        <v>97.4392</v>
      </c>
      <c r="C1910" s="35">
        <v>0.59152000000000005</v>
      </c>
      <c r="D1910" s="36">
        <v>0</v>
      </c>
    </row>
    <row r="1911" spans="1:4" ht="12.75" customHeight="1" x14ac:dyDescent="0.25">
      <c r="A1911" s="44">
        <v>42966.249999995387</v>
      </c>
      <c r="B1911" s="24">
        <v>14.1195</v>
      </c>
      <c r="C1911" s="35">
        <v>1.2640199999999999</v>
      </c>
      <c r="D1911" s="36">
        <v>10.39795</v>
      </c>
    </row>
    <row r="1912" spans="1:4" ht="12.75" customHeight="1" x14ac:dyDescent="0.25">
      <c r="A1912" s="44">
        <v>42966.291666662051</v>
      </c>
      <c r="B1912" s="24">
        <v>96.270319999999998</v>
      </c>
      <c r="C1912" s="35">
        <v>0.69506999999999997</v>
      </c>
      <c r="D1912" s="36">
        <v>5.9579500000000003</v>
      </c>
    </row>
    <row r="1913" spans="1:4" ht="12.75" customHeight="1" x14ac:dyDescent="0.25">
      <c r="A1913" s="44">
        <v>42966.333333328716</v>
      </c>
      <c r="B1913" s="24">
        <v>116.0253</v>
      </c>
      <c r="C1913" s="35">
        <v>0.44951000000000002</v>
      </c>
    </row>
    <row r="1914" spans="1:4" ht="12.75" customHeight="1" x14ac:dyDescent="0.25">
      <c r="A1914" s="44">
        <v>42966.37499999538</v>
      </c>
      <c r="B1914" s="24">
        <v>28.211569999999998</v>
      </c>
      <c r="C1914" s="35">
        <v>1.5368200000000001</v>
      </c>
      <c r="D1914" s="36" t="s">
        <v>189</v>
      </c>
    </row>
    <row r="1915" spans="1:4" ht="12.75" customHeight="1" x14ac:dyDescent="0.25">
      <c r="A1915" s="44">
        <v>42966.416666662044</v>
      </c>
      <c r="B1915" s="24">
        <v>7.6278699999999997</v>
      </c>
      <c r="C1915" s="35">
        <v>2.2426300000000001</v>
      </c>
      <c r="D1915" s="36" t="s">
        <v>189</v>
      </c>
    </row>
    <row r="1916" spans="1:4" ht="12.75" customHeight="1" x14ac:dyDescent="0.25">
      <c r="A1916" s="44">
        <v>42966.458333328708</v>
      </c>
      <c r="B1916" s="24">
        <v>10.47349</v>
      </c>
      <c r="C1916" s="35">
        <v>2.0565099999999998</v>
      </c>
      <c r="D1916" s="36">
        <v>7.4026100000000001</v>
      </c>
    </row>
    <row r="1917" spans="1:4" ht="12.75" customHeight="1" x14ac:dyDescent="0.25">
      <c r="A1917" s="44">
        <v>42966.499999995372</v>
      </c>
      <c r="B1917" s="24">
        <v>329.85930000000002</v>
      </c>
      <c r="C1917" s="35">
        <v>3.4306700000000001</v>
      </c>
      <c r="D1917" s="36">
        <v>15.877660000000001</v>
      </c>
    </row>
    <row r="1918" spans="1:4" ht="12.75" customHeight="1" x14ac:dyDescent="0.25">
      <c r="A1918" s="44">
        <v>42966.541666662037</v>
      </c>
      <c r="B1918" s="24">
        <v>294.10520000000002</v>
      </c>
      <c r="C1918" s="35">
        <v>2.5475699999999999</v>
      </c>
      <c r="D1918" s="36">
        <v>6.2752800000000004</v>
      </c>
    </row>
    <row r="1919" spans="1:4" ht="12.75" customHeight="1" x14ac:dyDescent="0.25">
      <c r="A1919" s="44">
        <v>42966.583333328701</v>
      </c>
      <c r="B1919" s="24">
        <v>290.21820000000002</v>
      </c>
      <c r="C1919" s="35">
        <v>3.7159300000000002</v>
      </c>
      <c r="D1919" s="36">
        <v>10.32039</v>
      </c>
    </row>
    <row r="1920" spans="1:4" ht="12.75" customHeight="1" x14ac:dyDescent="0.25">
      <c r="A1920" s="44">
        <v>42966.624999995365</v>
      </c>
      <c r="B1920" s="24">
        <v>311.00439999999998</v>
      </c>
      <c r="C1920" s="35">
        <v>3.1658499999999998</v>
      </c>
      <c r="D1920" s="36">
        <v>10.69645</v>
      </c>
    </row>
    <row r="1921" spans="1:4" ht="12.75" customHeight="1" x14ac:dyDescent="0.25">
      <c r="A1921" s="44">
        <v>42966.666666662029</v>
      </c>
      <c r="B1921" s="24">
        <v>309.68709999999999</v>
      </c>
      <c r="C1921" s="35">
        <v>3.2400099999999998</v>
      </c>
      <c r="D1921" s="36">
        <v>8.4663299999999992</v>
      </c>
    </row>
    <row r="1922" spans="1:4" ht="12.75" customHeight="1" x14ac:dyDescent="0.25">
      <c r="A1922" s="44">
        <v>42966.708333328694</v>
      </c>
      <c r="B1922" s="24">
        <v>321.60640000000001</v>
      </c>
      <c r="C1922" s="35">
        <v>3.0190800000000002</v>
      </c>
      <c r="D1922" s="36">
        <v>6.04772</v>
      </c>
    </row>
    <row r="1923" spans="1:4" ht="12.75" customHeight="1" x14ac:dyDescent="0.25">
      <c r="A1923" s="44">
        <v>42966.749999995358</v>
      </c>
      <c r="B1923" s="24">
        <v>330.0308</v>
      </c>
      <c r="C1923" s="35">
        <v>2.4972400000000001</v>
      </c>
    </row>
    <row r="1924" spans="1:4" ht="12.75" customHeight="1" x14ac:dyDescent="0.25">
      <c r="A1924" s="44">
        <v>42966.791666662022</v>
      </c>
      <c r="B1924" s="24">
        <v>317.05130000000003</v>
      </c>
      <c r="C1924" s="35">
        <v>2.69862</v>
      </c>
      <c r="D1924" s="36">
        <v>5.0159500000000001</v>
      </c>
    </row>
    <row r="1925" spans="1:4" ht="12.75" customHeight="1" x14ac:dyDescent="0.25">
      <c r="A1925" s="44">
        <v>42966.833333328686</v>
      </c>
      <c r="B1925" s="24">
        <v>327.57900000000001</v>
      </c>
      <c r="C1925" s="35">
        <v>3.7442000000000002</v>
      </c>
      <c r="D1925" s="36">
        <v>11.20783</v>
      </c>
    </row>
    <row r="1926" spans="1:4" ht="12.75" customHeight="1" x14ac:dyDescent="0.25">
      <c r="A1926" s="44">
        <v>42966.874999995351</v>
      </c>
      <c r="B1926" s="24">
        <v>320.52839999999998</v>
      </c>
      <c r="C1926" s="35">
        <v>2.8926400000000001</v>
      </c>
      <c r="D1926" s="36">
        <v>9.8381100000000004</v>
      </c>
    </row>
    <row r="1927" spans="1:4" ht="12.75" customHeight="1" x14ac:dyDescent="0.25">
      <c r="A1927" s="44">
        <v>42966.916666662015</v>
      </c>
      <c r="B1927" s="24">
        <v>308.75110000000001</v>
      </c>
      <c r="C1927" s="35">
        <v>3.3108</v>
      </c>
      <c r="D1927" s="36">
        <v>12.88833</v>
      </c>
    </row>
    <row r="1928" spans="1:4" ht="12.75" customHeight="1" x14ac:dyDescent="0.25">
      <c r="A1928" s="44">
        <v>42966.958333328679</v>
      </c>
      <c r="B1928" s="24">
        <v>310.38900000000001</v>
      </c>
      <c r="C1928" s="35">
        <v>2.99485</v>
      </c>
      <c r="D1928" s="36" t="s">
        <v>189</v>
      </c>
    </row>
    <row r="1929" spans="1:4" ht="12.75" customHeight="1" x14ac:dyDescent="0.25">
      <c r="A1929" s="44">
        <v>42966.999999995343</v>
      </c>
      <c r="B1929" s="24">
        <v>305.03719999999998</v>
      </c>
      <c r="C1929" s="35">
        <v>2.9303699999999999</v>
      </c>
      <c r="D1929" s="36">
        <v>1.8773899999999999</v>
      </c>
    </row>
    <row r="1930" spans="1:4" ht="12.75" customHeight="1" x14ac:dyDescent="0.25">
      <c r="A1930" s="44">
        <v>42967.041666662008</v>
      </c>
      <c r="B1930" s="24">
        <v>293.3766</v>
      </c>
      <c r="C1930" s="35">
        <v>2.3832</v>
      </c>
      <c r="D1930" s="36">
        <v>10.2658</v>
      </c>
    </row>
    <row r="1931" spans="1:4" ht="12.75" customHeight="1" x14ac:dyDescent="0.25">
      <c r="A1931" s="44">
        <v>42967.083333328672</v>
      </c>
      <c r="B1931" s="24">
        <v>306.86919999999998</v>
      </c>
      <c r="C1931" s="35">
        <v>1.8170299999999999</v>
      </c>
      <c r="D1931" s="36">
        <v>8.2423900000000003</v>
      </c>
    </row>
    <row r="1932" spans="1:4" ht="12.75" customHeight="1" x14ac:dyDescent="0.25">
      <c r="A1932" s="44">
        <v>42967.124999995336</v>
      </c>
      <c r="B1932" s="24">
        <v>288.78899999999999</v>
      </c>
      <c r="C1932" s="35">
        <v>1.46376</v>
      </c>
      <c r="D1932" s="36">
        <v>3.3425600000000002</v>
      </c>
    </row>
    <row r="1933" spans="1:4" ht="12.75" customHeight="1" x14ac:dyDescent="0.25">
      <c r="A1933" s="44">
        <v>42967.166666662</v>
      </c>
      <c r="B1933" s="24">
        <v>298.11759999999998</v>
      </c>
      <c r="C1933" s="35">
        <v>1.47987</v>
      </c>
      <c r="D1933" s="36" t="s">
        <v>189</v>
      </c>
    </row>
    <row r="1934" spans="1:4" ht="12.75" customHeight="1" x14ac:dyDescent="0.25">
      <c r="A1934" s="44">
        <v>42967.208333328665</v>
      </c>
      <c r="B1934" s="24">
        <v>344.85340000000002</v>
      </c>
      <c r="C1934" s="35">
        <v>0.77615000000000001</v>
      </c>
      <c r="D1934" s="36">
        <v>1.23394</v>
      </c>
    </row>
    <row r="1935" spans="1:4" ht="12.75" customHeight="1" x14ac:dyDescent="0.25">
      <c r="A1935" s="44">
        <v>42967.249999995329</v>
      </c>
      <c r="B1935" s="24">
        <v>326.96170000000001</v>
      </c>
      <c r="C1935" s="35">
        <v>0.78822000000000003</v>
      </c>
      <c r="D1935" s="36">
        <v>10.1785</v>
      </c>
    </row>
    <row r="1936" spans="1:4" ht="12.75" customHeight="1" x14ac:dyDescent="0.25">
      <c r="A1936" s="44">
        <v>42967.291666661993</v>
      </c>
      <c r="B1936" s="24">
        <v>77.984430000000003</v>
      </c>
      <c r="C1936" s="35">
        <v>0.72218000000000004</v>
      </c>
      <c r="D1936" s="36">
        <v>1.8462799999999999</v>
      </c>
    </row>
    <row r="1937" spans="1:4" ht="12.75" customHeight="1" x14ac:dyDescent="0.25">
      <c r="A1937" s="44">
        <v>42967.333333328657</v>
      </c>
      <c r="B1937" s="24">
        <v>36.421460000000003</v>
      </c>
      <c r="C1937" s="35">
        <v>0.53981999999999997</v>
      </c>
      <c r="D1937" s="36">
        <v>0.95399999999999996</v>
      </c>
    </row>
    <row r="1938" spans="1:4" ht="12.75" customHeight="1" x14ac:dyDescent="0.25">
      <c r="A1938" s="44">
        <v>42967.374999995322</v>
      </c>
      <c r="B1938" s="24">
        <v>293.87939999999998</v>
      </c>
      <c r="C1938" s="35">
        <v>1.3754200000000001</v>
      </c>
      <c r="D1938" s="36" t="s">
        <v>189</v>
      </c>
    </row>
    <row r="1939" spans="1:4" ht="12.75" customHeight="1" x14ac:dyDescent="0.25">
      <c r="A1939" s="44">
        <v>42967.416666661986</v>
      </c>
      <c r="B1939" s="24">
        <v>284.6191</v>
      </c>
      <c r="C1939" s="35">
        <v>2.9688300000000001</v>
      </c>
      <c r="D1939" s="36">
        <v>6.1866700000000003</v>
      </c>
    </row>
    <row r="1940" spans="1:4" ht="12.75" customHeight="1" x14ac:dyDescent="0.25">
      <c r="A1940" s="44">
        <v>42967.45833332865</v>
      </c>
      <c r="B1940" s="24">
        <v>280.4776</v>
      </c>
      <c r="C1940" s="35">
        <v>4.34903</v>
      </c>
      <c r="D1940" s="36">
        <v>18.41967</v>
      </c>
    </row>
    <row r="1941" spans="1:4" ht="12.75" customHeight="1" x14ac:dyDescent="0.25">
      <c r="A1941" s="44">
        <v>42967.499999995314</v>
      </c>
      <c r="B1941" s="24">
        <v>259.1694</v>
      </c>
      <c r="C1941" s="35">
        <v>3.3672900000000001</v>
      </c>
      <c r="D1941" s="36">
        <v>11.24056</v>
      </c>
    </row>
    <row r="1942" spans="1:4" ht="12.75" customHeight="1" x14ac:dyDescent="0.25">
      <c r="A1942" s="44">
        <v>42967.541666661979</v>
      </c>
      <c r="B1942" s="24">
        <v>270.42489999999998</v>
      </c>
      <c r="C1942" s="35">
        <v>3.2527499999999998</v>
      </c>
      <c r="D1942" s="36">
        <v>10.99389</v>
      </c>
    </row>
    <row r="1943" spans="1:4" ht="12.75" customHeight="1" x14ac:dyDescent="0.25">
      <c r="A1943" s="44">
        <v>42967.583333328643</v>
      </c>
      <c r="B1943" s="24">
        <v>255.31899999999999</v>
      </c>
      <c r="C1943" s="35">
        <v>4.6914699999999998</v>
      </c>
      <c r="D1943" s="36">
        <v>5.0107799999999996</v>
      </c>
    </row>
    <row r="1944" spans="1:4" ht="12.75" customHeight="1" x14ac:dyDescent="0.25">
      <c r="A1944" s="44">
        <v>42967.624999995307</v>
      </c>
      <c r="B1944" s="24">
        <v>256.61660000000001</v>
      </c>
      <c r="C1944" s="35">
        <v>5.2148599999999998</v>
      </c>
      <c r="D1944" s="36">
        <v>13.65967</v>
      </c>
    </row>
    <row r="1945" spans="1:4" ht="12.75" customHeight="1" x14ac:dyDescent="0.25">
      <c r="A1945" s="44">
        <v>42967.666666661971</v>
      </c>
      <c r="B1945" s="24">
        <v>255.47149999999999</v>
      </c>
      <c r="C1945" s="35">
        <v>4.4845199999999998</v>
      </c>
      <c r="D1945" s="36">
        <v>4.7908299999999997</v>
      </c>
    </row>
    <row r="1946" spans="1:4" ht="12.75" customHeight="1" x14ac:dyDescent="0.25">
      <c r="A1946" s="44">
        <v>42967.708333328635</v>
      </c>
      <c r="B1946" s="24">
        <v>292.54790000000003</v>
      </c>
      <c r="C1946" s="35">
        <v>2.6197499999999998</v>
      </c>
      <c r="D1946" s="36">
        <v>3.3523900000000002</v>
      </c>
    </row>
    <row r="1947" spans="1:4" ht="12.75" customHeight="1" x14ac:dyDescent="0.25">
      <c r="A1947" s="44">
        <v>42967.7499999953</v>
      </c>
      <c r="B1947" s="24">
        <v>291.85340000000002</v>
      </c>
      <c r="C1947" s="35">
        <v>2.5409199999999998</v>
      </c>
      <c r="D1947" s="36">
        <v>8.8851700000000005</v>
      </c>
    </row>
    <row r="1948" spans="1:4" ht="12.75" customHeight="1" x14ac:dyDescent="0.25">
      <c r="A1948" s="44">
        <v>42967.791666661964</v>
      </c>
      <c r="B1948" s="24">
        <v>287.96780000000001</v>
      </c>
      <c r="C1948" s="35">
        <v>0.32768000000000003</v>
      </c>
      <c r="D1948" s="36">
        <v>10.16133</v>
      </c>
    </row>
    <row r="1949" spans="1:4" ht="12.75" customHeight="1" x14ac:dyDescent="0.25">
      <c r="A1949" s="44">
        <v>42967.833333328628</v>
      </c>
      <c r="B1949" s="24">
        <v>336.01490000000001</v>
      </c>
      <c r="C1949" s="35">
        <v>0.41904999999999998</v>
      </c>
      <c r="D1949" s="36">
        <v>0.72543999999999997</v>
      </c>
    </row>
    <row r="1950" spans="1:4" ht="12.75" customHeight="1" x14ac:dyDescent="0.25">
      <c r="A1950" s="44">
        <v>42967.874999995292</v>
      </c>
      <c r="B1950" s="24">
        <v>20.95609</v>
      </c>
      <c r="C1950" s="35">
        <v>0.42382999999999998</v>
      </c>
      <c r="D1950" s="36" t="s">
        <v>189</v>
      </c>
    </row>
    <row r="1951" spans="1:4" ht="12.75" customHeight="1" x14ac:dyDescent="0.25">
      <c r="A1951" s="44">
        <v>42967.916666661957</v>
      </c>
      <c r="B1951" s="24">
        <v>248.13810000000001</v>
      </c>
      <c r="C1951" s="35">
        <v>0.63288</v>
      </c>
      <c r="D1951" s="36">
        <v>6.2492200000000002</v>
      </c>
    </row>
    <row r="1952" spans="1:4" ht="12.75" customHeight="1" x14ac:dyDescent="0.25">
      <c r="A1952" s="44">
        <v>42967.958333328621</v>
      </c>
      <c r="B1952" s="24">
        <v>142.8417</v>
      </c>
      <c r="C1952" s="35">
        <v>0.40149000000000001</v>
      </c>
      <c r="D1952" s="36" t="s">
        <v>189</v>
      </c>
    </row>
    <row r="1953" spans="1:4" ht="12.75" customHeight="1" x14ac:dyDescent="0.25">
      <c r="A1953" s="44">
        <v>42967.999999995285</v>
      </c>
      <c r="B1953" s="24">
        <v>255.48650000000001</v>
      </c>
      <c r="C1953" s="35">
        <v>0.68869000000000002</v>
      </c>
      <c r="D1953" s="36">
        <v>3.5987200000000001</v>
      </c>
    </row>
    <row r="1954" spans="1:4" ht="12.75" customHeight="1" x14ac:dyDescent="0.25">
      <c r="A1954" s="44">
        <v>42968.041666661949</v>
      </c>
      <c r="B1954" s="24">
        <v>298.90519999999998</v>
      </c>
      <c r="C1954" s="35">
        <v>0.90439000000000003</v>
      </c>
      <c r="D1954" s="36" t="s">
        <v>189</v>
      </c>
    </row>
    <row r="1955" spans="1:4" ht="12.75" customHeight="1" x14ac:dyDescent="0.25">
      <c r="A1955" s="44">
        <v>42968.083333328614</v>
      </c>
      <c r="B1955" s="24">
        <v>246.83850000000001</v>
      </c>
      <c r="C1955" s="35">
        <v>0.81081999999999999</v>
      </c>
      <c r="D1955" s="36">
        <v>2.39906</v>
      </c>
    </row>
    <row r="1956" spans="1:4" ht="12.75" customHeight="1" x14ac:dyDescent="0.25">
      <c r="A1956" s="44">
        <v>42968.124999995278</v>
      </c>
      <c r="B1956" s="24">
        <v>338.76310000000001</v>
      </c>
      <c r="C1956" s="35">
        <v>0.46989999999999998</v>
      </c>
      <c r="D1956" s="36">
        <v>3.8076699999999999</v>
      </c>
    </row>
    <row r="1957" spans="1:4" ht="12.75" customHeight="1" x14ac:dyDescent="0.25">
      <c r="A1957" s="44">
        <v>42968.166666661942</v>
      </c>
      <c r="B1957" s="24">
        <v>304.0326</v>
      </c>
      <c r="C1957" s="35">
        <v>0.51031000000000004</v>
      </c>
      <c r="D1957" s="36">
        <v>3.4615</v>
      </c>
    </row>
    <row r="1958" spans="1:4" ht="12.75" customHeight="1" x14ac:dyDescent="0.25">
      <c r="A1958" s="44">
        <v>42968.208333328606</v>
      </c>
      <c r="B1958" s="24">
        <v>299.6542</v>
      </c>
      <c r="C1958" s="35">
        <v>0.92142000000000002</v>
      </c>
      <c r="D1958" s="36">
        <v>1.25223</v>
      </c>
    </row>
    <row r="1959" spans="1:4" ht="12.75" customHeight="1" x14ac:dyDescent="0.25">
      <c r="A1959" s="44">
        <v>42968.249999995271</v>
      </c>
      <c r="B1959" s="24">
        <v>305.4015</v>
      </c>
      <c r="C1959" s="35">
        <v>1.11747</v>
      </c>
      <c r="D1959" s="36">
        <v>2.5032800000000002</v>
      </c>
    </row>
    <row r="1960" spans="1:4" ht="12.75" customHeight="1" x14ac:dyDescent="0.25">
      <c r="A1960" s="44">
        <v>42968.291666661935</v>
      </c>
      <c r="B1960" s="24">
        <v>323.02629999999999</v>
      </c>
      <c r="C1960" s="35">
        <v>2.5326</v>
      </c>
      <c r="D1960" s="36" t="s">
        <v>189</v>
      </c>
    </row>
    <row r="1961" spans="1:4" ht="12.75" customHeight="1" x14ac:dyDescent="0.25">
      <c r="A1961" s="44">
        <v>42968.333333328599</v>
      </c>
      <c r="B1961" s="24">
        <v>348.1567</v>
      </c>
      <c r="C1961" s="35">
        <v>1.8637900000000001</v>
      </c>
      <c r="D1961" s="36">
        <v>6.2746000000000004</v>
      </c>
    </row>
    <row r="1962" spans="1:4" ht="12.75" customHeight="1" x14ac:dyDescent="0.25">
      <c r="A1962" s="44">
        <v>42968.374999995263</v>
      </c>
      <c r="B1962" s="24">
        <v>2.7216999999999998</v>
      </c>
      <c r="C1962" s="35">
        <v>0.38129999999999997</v>
      </c>
      <c r="D1962" s="36">
        <v>2.0299999999999998</v>
      </c>
    </row>
    <row r="1963" spans="1:4" ht="12.75" customHeight="1" x14ac:dyDescent="0.25">
      <c r="A1963" s="44">
        <v>42968.416666661928</v>
      </c>
      <c r="B1963" s="24">
        <v>261.66640000000001</v>
      </c>
      <c r="C1963" s="35">
        <v>2.5652200000000001</v>
      </c>
      <c r="D1963" s="36">
        <v>11.89283</v>
      </c>
    </row>
    <row r="1964" spans="1:4" ht="12.75" customHeight="1" x14ac:dyDescent="0.25">
      <c r="A1964" s="44">
        <v>42968.458333328592</v>
      </c>
      <c r="B1964" s="24">
        <v>247.2175</v>
      </c>
      <c r="C1964" s="35">
        <v>3.73603</v>
      </c>
      <c r="D1964" s="36">
        <v>7.4394999999999998</v>
      </c>
    </row>
    <row r="1965" spans="1:4" ht="12.75" customHeight="1" x14ac:dyDescent="0.25">
      <c r="A1965" s="44">
        <v>42968.499999995256</v>
      </c>
      <c r="B1965" s="24">
        <v>237.2371</v>
      </c>
      <c r="C1965" s="35">
        <v>2.9288099999999999</v>
      </c>
      <c r="D1965" s="36">
        <v>18.752330000000001</v>
      </c>
    </row>
    <row r="1966" spans="1:4" ht="12.75" customHeight="1" x14ac:dyDescent="0.25">
      <c r="A1966" s="44">
        <v>42968.54166666192</v>
      </c>
      <c r="B1966" s="24">
        <v>218.04589999999999</v>
      </c>
      <c r="C1966" s="35">
        <v>3.5267200000000001</v>
      </c>
      <c r="D1966" s="36">
        <v>23.768329999999999</v>
      </c>
    </row>
    <row r="1967" spans="1:4" ht="12.75" customHeight="1" x14ac:dyDescent="0.25">
      <c r="A1967" s="44">
        <v>42968.583333328585</v>
      </c>
      <c r="B1967" s="24">
        <v>224.3519</v>
      </c>
      <c r="C1967" s="35">
        <v>3.4091800000000001</v>
      </c>
      <c r="D1967" s="36">
        <v>37.870159999999998</v>
      </c>
    </row>
    <row r="1968" spans="1:4" ht="12.75" customHeight="1" x14ac:dyDescent="0.25">
      <c r="A1968" s="44">
        <v>42968.624999995249</v>
      </c>
      <c r="B1968" s="24">
        <v>248.22049999999999</v>
      </c>
      <c r="C1968" s="35">
        <v>3.4249100000000001</v>
      </c>
      <c r="D1968" s="36">
        <v>24.308890000000002</v>
      </c>
    </row>
    <row r="1969" spans="1:4" ht="12.75" customHeight="1" x14ac:dyDescent="0.25">
      <c r="A1969" s="44">
        <v>42968.666666661913</v>
      </c>
      <c r="B1969" s="24">
        <v>224.91890000000001</v>
      </c>
      <c r="C1969" s="35">
        <v>3.61456</v>
      </c>
      <c r="D1969" s="36">
        <v>31.219609999999999</v>
      </c>
    </row>
    <row r="1970" spans="1:4" ht="12.75" customHeight="1" x14ac:dyDescent="0.25">
      <c r="A1970" s="44">
        <v>42968.708333328577</v>
      </c>
      <c r="B1970" s="24">
        <v>220.74430000000001</v>
      </c>
      <c r="C1970" s="35">
        <v>3.1249799999999999</v>
      </c>
      <c r="D1970" s="36">
        <v>30.47156</v>
      </c>
    </row>
    <row r="1971" spans="1:4" ht="12.75" customHeight="1" x14ac:dyDescent="0.25">
      <c r="A1971" s="44">
        <v>42968.749999995242</v>
      </c>
      <c r="B1971" s="24">
        <v>212.91849999999999</v>
      </c>
      <c r="C1971" s="35">
        <v>2.4719600000000002</v>
      </c>
      <c r="D1971" s="36">
        <v>32.361609999999999</v>
      </c>
    </row>
    <row r="1972" spans="1:4" ht="12.75" customHeight="1" x14ac:dyDescent="0.25">
      <c r="A1972" s="44">
        <v>42968.791666661906</v>
      </c>
      <c r="B1972" s="24">
        <v>232.86160000000001</v>
      </c>
      <c r="C1972" s="35">
        <v>1.5823100000000001</v>
      </c>
      <c r="D1972" s="36">
        <v>11.71172</v>
      </c>
    </row>
    <row r="1973" spans="1:4" ht="12.75" customHeight="1" x14ac:dyDescent="0.25">
      <c r="A1973" s="44">
        <v>42968.83333332857</v>
      </c>
      <c r="B1973" s="24">
        <v>174.99209999999999</v>
      </c>
      <c r="C1973" s="35">
        <v>0.80723</v>
      </c>
      <c r="D1973" s="36">
        <v>12.73678</v>
      </c>
    </row>
    <row r="1974" spans="1:4" ht="12.75" customHeight="1" x14ac:dyDescent="0.25">
      <c r="A1974" s="44">
        <v>42968.874999995234</v>
      </c>
      <c r="B1974" s="24">
        <v>189.80080000000001</v>
      </c>
      <c r="C1974" s="35">
        <v>0.95528999999999997</v>
      </c>
      <c r="D1974" s="36">
        <v>6.2679999999999998</v>
      </c>
    </row>
    <row r="1975" spans="1:4" ht="12.75" customHeight="1" x14ac:dyDescent="0.25">
      <c r="A1975" s="44">
        <v>42968.916666661898</v>
      </c>
      <c r="B1975" s="24">
        <v>322.58609999999999</v>
      </c>
      <c r="C1975" s="35">
        <v>0.54112000000000005</v>
      </c>
      <c r="D1975" s="36">
        <v>6.70817</v>
      </c>
    </row>
    <row r="1976" spans="1:4" ht="12.75" customHeight="1" x14ac:dyDescent="0.25">
      <c r="A1976" s="44">
        <v>42968.958333328563</v>
      </c>
      <c r="B1976" s="24">
        <v>270.64339999999999</v>
      </c>
      <c r="C1976" s="35">
        <v>0.91381999999999997</v>
      </c>
      <c r="D1976" s="36">
        <v>6.8213299999999997</v>
      </c>
    </row>
    <row r="1977" spans="1:4" ht="12.75" customHeight="1" x14ac:dyDescent="0.25">
      <c r="A1977" s="44">
        <v>42968.999999995227</v>
      </c>
      <c r="B1977" s="24">
        <v>117.74250000000001</v>
      </c>
      <c r="C1977" s="35">
        <v>0.25435000000000002</v>
      </c>
      <c r="D1977" s="36">
        <v>10.22589</v>
      </c>
    </row>
    <row r="1978" spans="1:4" ht="12.75" customHeight="1" x14ac:dyDescent="0.25">
      <c r="A1978" s="44">
        <v>42969.041666661891</v>
      </c>
      <c r="B1978" s="24">
        <v>64.289150000000006</v>
      </c>
      <c r="C1978" s="35">
        <v>0.28810000000000002</v>
      </c>
      <c r="D1978" s="36">
        <v>5.8026400000000002</v>
      </c>
    </row>
    <row r="1979" spans="1:4" ht="12.75" customHeight="1" x14ac:dyDescent="0.25">
      <c r="A1979" s="44">
        <v>42969.083333328555</v>
      </c>
      <c r="B1979" s="24">
        <v>63.706710000000001</v>
      </c>
      <c r="C1979" s="35">
        <v>0.37764999999999999</v>
      </c>
      <c r="D1979" s="36">
        <v>12.54682</v>
      </c>
    </row>
    <row r="1980" spans="1:4" ht="12.75" customHeight="1" x14ac:dyDescent="0.25">
      <c r="A1980" s="44">
        <v>42969.12499999522</v>
      </c>
      <c r="B1980" s="24">
        <v>75.106859999999998</v>
      </c>
      <c r="C1980" s="35">
        <v>0.43403000000000003</v>
      </c>
      <c r="D1980" s="36">
        <v>4.8670499999999999</v>
      </c>
    </row>
    <row r="1981" spans="1:4" ht="12.75" customHeight="1" x14ac:dyDescent="0.25">
      <c r="A1981" s="44">
        <v>42969.166666661884</v>
      </c>
      <c r="B1981" s="24">
        <v>352.50599999999997</v>
      </c>
      <c r="C1981" s="35">
        <v>0.42079</v>
      </c>
      <c r="D1981" s="36">
        <v>5.8349999999999999E-2</v>
      </c>
    </row>
    <row r="1982" spans="1:4" ht="12.75" customHeight="1" x14ac:dyDescent="0.25">
      <c r="A1982" s="44">
        <v>42969.208333328548</v>
      </c>
      <c r="B1982" s="24">
        <v>18.771059999999999</v>
      </c>
      <c r="C1982" s="35">
        <v>0.42653000000000002</v>
      </c>
      <c r="D1982" s="36">
        <v>6.0657699999999997</v>
      </c>
    </row>
    <row r="1983" spans="1:4" ht="12.75" customHeight="1" x14ac:dyDescent="0.25">
      <c r="A1983" s="44">
        <v>42969.249999995212</v>
      </c>
      <c r="B1983" s="24">
        <v>38.118290000000002</v>
      </c>
      <c r="C1983" s="35">
        <v>0.34094999999999998</v>
      </c>
      <c r="D1983" s="36">
        <v>1.5856300000000001</v>
      </c>
    </row>
    <row r="1984" spans="1:4" ht="12.75" customHeight="1" x14ac:dyDescent="0.25">
      <c r="A1984" s="44">
        <v>42969.291666661877</v>
      </c>
      <c r="B1984" s="24">
        <v>333.02350000000001</v>
      </c>
      <c r="C1984" s="35">
        <v>0.42269000000000001</v>
      </c>
      <c r="D1984" s="36">
        <v>3.8769999999999999E-2</v>
      </c>
    </row>
    <row r="1985" spans="1:4" ht="12.75" customHeight="1" x14ac:dyDescent="0.25">
      <c r="A1985" s="44">
        <v>42969.333333328541</v>
      </c>
      <c r="B1985" s="24">
        <v>82.097480000000004</v>
      </c>
      <c r="C1985" s="35">
        <v>0.37772</v>
      </c>
      <c r="D1985" s="36">
        <v>6.7840400000000001</v>
      </c>
    </row>
    <row r="1986" spans="1:4" ht="12.75" customHeight="1" x14ac:dyDescent="0.25">
      <c r="A1986" s="44">
        <v>42969.374999995205</v>
      </c>
      <c r="B1986" s="24">
        <v>300.12569999999999</v>
      </c>
      <c r="C1986" s="35">
        <v>1.0769</v>
      </c>
    </row>
    <row r="1987" spans="1:4" ht="12.75" customHeight="1" x14ac:dyDescent="0.25">
      <c r="A1987" s="44">
        <v>42969.416666661869</v>
      </c>
      <c r="B1987" s="24">
        <v>298.4855</v>
      </c>
      <c r="C1987" s="35">
        <v>1.62947</v>
      </c>
      <c r="D1987" s="36">
        <v>4.2546299999999997</v>
      </c>
    </row>
    <row r="1988" spans="1:4" ht="12.75" customHeight="1" x14ac:dyDescent="0.25">
      <c r="A1988" s="44">
        <v>42969.458333328534</v>
      </c>
      <c r="B1988" s="24">
        <v>274.7842</v>
      </c>
      <c r="C1988" s="35">
        <v>1.50139</v>
      </c>
      <c r="D1988" s="36">
        <v>6.55213</v>
      </c>
    </row>
    <row r="1989" spans="1:4" ht="12.75" customHeight="1" x14ac:dyDescent="0.25">
      <c r="A1989" s="44">
        <v>42969.499999995198</v>
      </c>
      <c r="B1989" s="24">
        <v>233.09209999999999</v>
      </c>
      <c r="C1989" s="35">
        <v>1.89327</v>
      </c>
      <c r="D1989" s="36">
        <v>5.7117300000000002</v>
      </c>
    </row>
    <row r="1990" spans="1:4" ht="12.75" customHeight="1" x14ac:dyDescent="0.25">
      <c r="A1990" s="44">
        <v>42969.541666661862</v>
      </c>
      <c r="B1990" s="24">
        <v>335.33769999999998</v>
      </c>
      <c r="C1990" s="35">
        <v>0.70150000000000001</v>
      </c>
      <c r="D1990" s="36">
        <v>20.304829999999999</v>
      </c>
    </row>
    <row r="1991" spans="1:4" ht="12.75" customHeight="1" x14ac:dyDescent="0.25">
      <c r="A1991" s="44">
        <v>42969.583333328526</v>
      </c>
      <c r="B1991" s="24">
        <v>182.36930000000001</v>
      </c>
      <c r="C1991" s="35">
        <v>1.11896</v>
      </c>
      <c r="D1991" s="36">
        <v>8.8372200000000003</v>
      </c>
    </row>
    <row r="1992" spans="1:4" ht="12.75" customHeight="1" x14ac:dyDescent="0.25">
      <c r="A1992" s="44">
        <v>42969.624999995191</v>
      </c>
      <c r="B1992" s="24">
        <v>222.41579999999999</v>
      </c>
      <c r="C1992" s="35">
        <v>3.8422299999999998</v>
      </c>
      <c r="D1992" s="36">
        <v>13.26858</v>
      </c>
    </row>
    <row r="1993" spans="1:4" ht="12.75" customHeight="1" x14ac:dyDescent="0.25">
      <c r="A1993" s="44">
        <v>42969.666666661855</v>
      </c>
      <c r="B1993" s="24">
        <v>226.4828</v>
      </c>
      <c r="C1993" s="35">
        <v>3.8195700000000001</v>
      </c>
      <c r="D1993" s="36">
        <v>11.272740000000001</v>
      </c>
    </row>
    <row r="1994" spans="1:4" ht="12.75" customHeight="1" x14ac:dyDescent="0.25">
      <c r="A1994" s="44">
        <v>42969.708333328519</v>
      </c>
      <c r="B1994" s="24">
        <v>203.34950000000001</v>
      </c>
      <c r="C1994" s="35">
        <v>2.7101899999999999</v>
      </c>
      <c r="D1994" s="36">
        <v>12.700240000000001</v>
      </c>
    </row>
    <row r="1995" spans="1:4" ht="12.75" customHeight="1" x14ac:dyDescent="0.25">
      <c r="A1995" s="44">
        <v>42969.749999995183</v>
      </c>
      <c r="B1995" s="24">
        <v>196.4579</v>
      </c>
      <c r="C1995" s="35">
        <v>1.84077</v>
      </c>
      <c r="D1995" s="36">
        <v>6.8173700000000004</v>
      </c>
    </row>
    <row r="1996" spans="1:4" ht="12.75" customHeight="1" x14ac:dyDescent="0.25">
      <c r="A1996" s="44">
        <v>42969.791666661848</v>
      </c>
      <c r="B1996" s="24">
        <v>249.9032</v>
      </c>
      <c r="C1996" s="35">
        <v>1.31823</v>
      </c>
      <c r="D1996" s="36">
        <v>3.50807</v>
      </c>
    </row>
    <row r="1997" spans="1:4" ht="12.75" customHeight="1" x14ac:dyDescent="0.25">
      <c r="A1997" s="44">
        <v>42969.833333328512</v>
      </c>
      <c r="B1997" s="24">
        <v>250.48439999999999</v>
      </c>
      <c r="C1997" s="35">
        <v>1.29579</v>
      </c>
      <c r="D1997" s="36">
        <v>3.5550799999999998</v>
      </c>
    </row>
    <row r="1998" spans="1:4" ht="12.75" customHeight="1" x14ac:dyDescent="0.25">
      <c r="A1998" s="44">
        <v>42969.874999995176</v>
      </c>
      <c r="B1998" s="24">
        <v>275.7253</v>
      </c>
      <c r="C1998" s="35">
        <v>0.81747000000000003</v>
      </c>
      <c r="D1998" s="36">
        <v>7.0581699999999996</v>
      </c>
    </row>
    <row r="1999" spans="1:4" ht="12.75" customHeight="1" x14ac:dyDescent="0.25">
      <c r="A1999" s="44">
        <v>42969.91666666184</v>
      </c>
      <c r="B1999" s="24">
        <v>229.64359999999999</v>
      </c>
      <c r="C1999" s="35">
        <v>0.43228</v>
      </c>
      <c r="D1999" s="36">
        <v>2.4594299999999998</v>
      </c>
    </row>
    <row r="2000" spans="1:4" ht="12.75" customHeight="1" x14ac:dyDescent="0.25">
      <c r="A2000" s="44">
        <v>42969.958333328505</v>
      </c>
      <c r="B2000" s="24">
        <v>90.794340000000005</v>
      </c>
      <c r="C2000" s="35">
        <v>0.40486</v>
      </c>
      <c r="D2000" s="36">
        <v>6.8458399999999999</v>
      </c>
    </row>
    <row r="2001" spans="1:4" ht="12.75" customHeight="1" x14ac:dyDescent="0.25">
      <c r="A2001" s="44">
        <v>42969.999999995169</v>
      </c>
      <c r="B2001" s="24">
        <v>6.6476899999999999</v>
      </c>
      <c r="C2001" s="35">
        <v>0.36198999999999998</v>
      </c>
      <c r="D2001" s="36">
        <v>0.73440000000000005</v>
      </c>
    </row>
    <row r="2002" spans="1:4" ht="12.75" customHeight="1" x14ac:dyDescent="0.25">
      <c r="A2002" s="44">
        <v>42970.041666661833</v>
      </c>
      <c r="B2002" s="24">
        <v>21.035399999999999</v>
      </c>
      <c r="C2002" s="35">
        <v>0.38990000000000002</v>
      </c>
    </row>
    <row r="2003" spans="1:4" ht="12.75" customHeight="1" x14ac:dyDescent="0.25">
      <c r="A2003" s="44">
        <v>42970.083333328497</v>
      </c>
      <c r="B2003" s="24">
        <v>295.87990000000002</v>
      </c>
      <c r="C2003" s="35">
        <v>0.22942000000000001</v>
      </c>
      <c r="D2003" s="36">
        <v>6.3886099999999999</v>
      </c>
    </row>
    <row r="2004" spans="1:4" ht="12.75" customHeight="1" x14ac:dyDescent="0.25">
      <c r="A2004" s="44">
        <v>42970.124999995161</v>
      </c>
      <c r="B2004" s="24">
        <v>146.68719999999999</v>
      </c>
      <c r="C2004" s="35">
        <v>0.28533999999999998</v>
      </c>
      <c r="D2004" s="36">
        <v>2.4975000000000001</v>
      </c>
    </row>
    <row r="2005" spans="1:4" ht="12.75" customHeight="1" x14ac:dyDescent="0.25">
      <c r="A2005" s="44">
        <v>42970.166666661826</v>
      </c>
      <c r="B2005" s="24">
        <v>69.730410000000006</v>
      </c>
      <c r="C2005" s="35">
        <v>0.41205000000000003</v>
      </c>
      <c r="D2005" s="36">
        <v>3.4417200000000001</v>
      </c>
    </row>
    <row r="2006" spans="1:4" ht="12.75" customHeight="1" x14ac:dyDescent="0.25">
      <c r="A2006" s="44">
        <v>42970.20833332849</v>
      </c>
      <c r="B2006" s="24">
        <v>162.13650000000001</v>
      </c>
      <c r="C2006" s="35">
        <v>0.20718</v>
      </c>
      <c r="D2006" s="36">
        <v>2.0726100000000001</v>
      </c>
    </row>
    <row r="2007" spans="1:4" ht="12.75" customHeight="1" x14ac:dyDescent="0.25">
      <c r="A2007" s="44">
        <v>42970.249999995154</v>
      </c>
      <c r="B2007" s="24">
        <v>80.845150000000004</v>
      </c>
      <c r="C2007" s="35">
        <v>0.30009000000000002</v>
      </c>
      <c r="D2007" s="36">
        <v>0.50494000000000006</v>
      </c>
    </row>
    <row r="2008" spans="1:4" ht="12.75" customHeight="1" x14ac:dyDescent="0.25">
      <c r="A2008" s="44">
        <v>42970.291666661818</v>
      </c>
      <c r="B2008" s="24">
        <v>26.976590000000002</v>
      </c>
      <c r="C2008" s="35">
        <v>1.37802</v>
      </c>
      <c r="D2008" s="36">
        <v>2.8350599999999999</v>
      </c>
    </row>
    <row r="2009" spans="1:4" ht="12.75" customHeight="1" x14ac:dyDescent="0.25">
      <c r="A2009" s="44">
        <v>42970.333333328483</v>
      </c>
      <c r="B2009" s="24">
        <v>29.62304</v>
      </c>
      <c r="C2009" s="35">
        <v>1.4750700000000001</v>
      </c>
      <c r="D2009" s="36">
        <v>8.3963300000000007</v>
      </c>
    </row>
    <row r="2010" spans="1:4" ht="12.75" customHeight="1" x14ac:dyDescent="0.25">
      <c r="A2010" s="44">
        <v>42970.374999995147</v>
      </c>
      <c r="B2010" s="24">
        <v>81.781080000000003</v>
      </c>
      <c r="C2010" s="35">
        <v>0.35848000000000002</v>
      </c>
      <c r="D2010" s="36" t="s">
        <v>189</v>
      </c>
    </row>
    <row r="2011" spans="1:4" ht="12.75" customHeight="1" x14ac:dyDescent="0.25">
      <c r="A2011" s="44">
        <v>42970.416666661811</v>
      </c>
      <c r="B2011" s="24">
        <v>22.613399999999999</v>
      </c>
      <c r="C2011" s="35">
        <v>0.43591999999999997</v>
      </c>
      <c r="D2011" s="36">
        <v>4.1675599999999999</v>
      </c>
    </row>
    <row r="2012" spans="1:4" ht="12.75" customHeight="1" x14ac:dyDescent="0.25">
      <c r="A2012" s="44">
        <v>42970.458333328475</v>
      </c>
      <c r="B2012" s="24">
        <v>98.966639999999998</v>
      </c>
      <c r="C2012" s="35">
        <v>0.45457999999999998</v>
      </c>
      <c r="D2012" s="36">
        <v>9.2928300000000004</v>
      </c>
    </row>
    <row r="2013" spans="1:4" ht="12.75" customHeight="1" x14ac:dyDescent="0.25">
      <c r="A2013" s="44">
        <v>42970.49999999514</v>
      </c>
      <c r="B2013" s="24">
        <v>145.8108</v>
      </c>
      <c r="C2013" s="35">
        <v>0.72582999999999998</v>
      </c>
      <c r="D2013" s="36">
        <v>15.89983</v>
      </c>
    </row>
    <row r="2014" spans="1:4" ht="12.75" customHeight="1" x14ac:dyDescent="0.25">
      <c r="A2014" s="44">
        <v>42970.541666661804</v>
      </c>
      <c r="B2014" s="24">
        <v>189.10040000000001</v>
      </c>
      <c r="C2014" s="35">
        <v>0.82909999999999995</v>
      </c>
      <c r="D2014" s="36">
        <v>22.887499999999999</v>
      </c>
    </row>
    <row r="2015" spans="1:4" ht="12.75" customHeight="1" x14ac:dyDescent="0.25">
      <c r="A2015" s="44">
        <v>42970.583333328468</v>
      </c>
      <c r="B2015" s="24">
        <v>63.34263</v>
      </c>
      <c r="C2015" s="35">
        <v>0.72933999999999999</v>
      </c>
      <c r="D2015" s="36">
        <v>16.699280000000002</v>
      </c>
    </row>
    <row r="2016" spans="1:4" ht="12.75" customHeight="1" x14ac:dyDescent="0.25">
      <c r="A2016" s="44">
        <v>42970.624999995132</v>
      </c>
      <c r="B2016" s="24">
        <v>42.066130000000001</v>
      </c>
      <c r="C2016" s="35">
        <v>0.60102</v>
      </c>
      <c r="D2016" s="36">
        <v>13.155469999999999</v>
      </c>
    </row>
    <row r="2017" spans="1:4" ht="12.75" customHeight="1" x14ac:dyDescent="0.25">
      <c r="A2017" s="44">
        <v>42970.666666661797</v>
      </c>
      <c r="B2017" s="24">
        <v>83.73563</v>
      </c>
      <c r="C2017" s="35">
        <v>0.88914000000000004</v>
      </c>
      <c r="D2017" s="36">
        <v>4.8189599999999997</v>
      </c>
    </row>
    <row r="2018" spans="1:4" ht="12.75" customHeight="1" x14ac:dyDescent="0.25">
      <c r="A2018" s="44">
        <v>42970.708333328461</v>
      </c>
      <c r="B2018" s="24">
        <v>84.159239999999997</v>
      </c>
      <c r="C2018" s="35">
        <v>0.33173999999999998</v>
      </c>
      <c r="D2018" s="36">
        <v>5.7012499999999999</v>
      </c>
    </row>
    <row r="2019" spans="1:4" ht="12.75" customHeight="1" x14ac:dyDescent="0.25">
      <c r="A2019" s="44">
        <v>42970.749999995125</v>
      </c>
      <c r="B2019" s="24">
        <v>75.196349999999995</v>
      </c>
      <c r="C2019" s="35">
        <v>0.67793999999999999</v>
      </c>
      <c r="D2019" s="36">
        <v>16.109739999999999</v>
      </c>
    </row>
    <row r="2020" spans="1:4" ht="12.75" customHeight="1" x14ac:dyDescent="0.25">
      <c r="A2020" s="44">
        <v>42970.791666661789</v>
      </c>
      <c r="B2020" s="24">
        <v>80.318839999999994</v>
      </c>
      <c r="C2020" s="35">
        <v>0.86092000000000002</v>
      </c>
      <c r="D2020" s="36">
        <v>9.4396599999999999</v>
      </c>
    </row>
    <row r="2021" spans="1:4" ht="12.75" customHeight="1" x14ac:dyDescent="0.25">
      <c r="A2021" s="44">
        <v>42970.833333328454</v>
      </c>
      <c r="B2021" s="24">
        <v>127.4868</v>
      </c>
      <c r="C2021" s="35">
        <v>0.63848000000000005</v>
      </c>
      <c r="D2021" s="36">
        <v>8.0368999999999993</v>
      </c>
    </row>
    <row r="2022" spans="1:4" ht="12.75" customHeight="1" x14ac:dyDescent="0.25">
      <c r="A2022" s="44">
        <v>42970.874999995118</v>
      </c>
      <c r="B2022" s="24">
        <v>353.6472</v>
      </c>
      <c r="C2022" s="35">
        <v>0.38616</v>
      </c>
      <c r="D2022" s="36">
        <v>6.1644800000000002</v>
      </c>
    </row>
    <row r="2023" spans="1:4" ht="12.75" customHeight="1" x14ac:dyDescent="0.25">
      <c r="A2023" s="44">
        <v>42970.916666661782</v>
      </c>
      <c r="B2023" s="24">
        <v>66.838710000000006</v>
      </c>
      <c r="C2023" s="35">
        <v>0.18726999999999999</v>
      </c>
      <c r="D2023" s="36">
        <v>3.4213300000000002</v>
      </c>
    </row>
    <row r="2024" spans="1:4" ht="12.75" customHeight="1" x14ac:dyDescent="0.25">
      <c r="A2024" s="44">
        <v>42970.958333328446</v>
      </c>
      <c r="B2024" s="24">
        <v>24.955549999999999</v>
      </c>
      <c r="C2024" s="35">
        <v>0.29126000000000002</v>
      </c>
      <c r="D2024" s="36">
        <v>0.50356000000000001</v>
      </c>
    </row>
    <row r="2025" spans="1:4" ht="12.75" customHeight="1" x14ac:dyDescent="0.25">
      <c r="A2025" s="44">
        <v>42970.999999995111</v>
      </c>
      <c r="B2025" s="24">
        <v>68.764830000000003</v>
      </c>
      <c r="C2025" s="35">
        <v>0.18418000000000001</v>
      </c>
      <c r="D2025" s="36">
        <v>5.8187199999999999</v>
      </c>
    </row>
    <row r="2026" spans="1:4" ht="12.75" customHeight="1" x14ac:dyDescent="0.25">
      <c r="A2026" s="44">
        <v>42971.041666661775</v>
      </c>
      <c r="B2026" s="24">
        <v>111.71680000000001</v>
      </c>
      <c r="C2026" s="35">
        <v>0.1925</v>
      </c>
      <c r="D2026" s="36" t="s">
        <v>189</v>
      </c>
    </row>
    <row r="2027" spans="1:4" ht="12.75" customHeight="1" x14ac:dyDescent="0.25">
      <c r="A2027" s="44">
        <v>42971.083333328439</v>
      </c>
      <c r="B2027" s="24">
        <v>77.819410000000005</v>
      </c>
      <c r="C2027" s="35">
        <v>0.16070000000000001</v>
      </c>
      <c r="D2027" s="36">
        <v>3.0959500000000002</v>
      </c>
    </row>
    <row r="2028" spans="1:4" ht="12.75" customHeight="1" x14ac:dyDescent="0.25">
      <c r="A2028" s="44">
        <v>42971.124999995103</v>
      </c>
      <c r="B2028" s="24">
        <v>209.67009999999999</v>
      </c>
      <c r="C2028" s="35">
        <v>0.21512000000000001</v>
      </c>
      <c r="D2028" s="36">
        <v>3.93994</v>
      </c>
    </row>
    <row r="2029" spans="1:4" ht="12.75" customHeight="1" x14ac:dyDescent="0.25">
      <c r="A2029" s="44">
        <v>42971.166666661768</v>
      </c>
      <c r="B2029" s="24">
        <v>112.53749999999999</v>
      </c>
      <c r="C2029" s="35">
        <v>0.28370000000000001</v>
      </c>
      <c r="D2029" s="36">
        <v>3.94211</v>
      </c>
    </row>
    <row r="2030" spans="1:4" ht="12.75" customHeight="1" x14ac:dyDescent="0.25">
      <c r="A2030" s="44">
        <v>42971.208333328432</v>
      </c>
      <c r="B2030" s="24">
        <v>152.0821</v>
      </c>
      <c r="C2030" s="35">
        <v>0.25012000000000001</v>
      </c>
      <c r="D2030" s="36" t="s">
        <v>189</v>
      </c>
    </row>
    <row r="2031" spans="1:4" ht="12.75" customHeight="1" x14ac:dyDescent="0.25">
      <c r="A2031" s="44">
        <v>42971.249999995096</v>
      </c>
      <c r="B2031" s="24">
        <v>20.116969999999998</v>
      </c>
      <c r="C2031" s="35">
        <v>0.22413</v>
      </c>
      <c r="D2031" s="36">
        <v>1.06511</v>
      </c>
    </row>
    <row r="2032" spans="1:4" ht="12.75" customHeight="1" x14ac:dyDescent="0.25">
      <c r="A2032" s="44">
        <v>42971.29166666176</v>
      </c>
      <c r="B2032" s="24">
        <v>248.00989999999999</v>
      </c>
      <c r="C2032" s="35">
        <v>0.32716000000000001</v>
      </c>
      <c r="D2032" s="36">
        <v>10.00206</v>
      </c>
    </row>
    <row r="2033" spans="1:4" ht="12.75" customHeight="1" x14ac:dyDescent="0.25">
      <c r="A2033" s="44">
        <v>42971.333333328424</v>
      </c>
      <c r="B2033" s="24">
        <v>271.37610000000001</v>
      </c>
      <c r="C2033" s="35">
        <v>0.31950000000000001</v>
      </c>
      <c r="D2033" s="36">
        <v>6.63239</v>
      </c>
    </row>
    <row r="2034" spans="1:4" ht="12.75" customHeight="1" x14ac:dyDescent="0.25">
      <c r="A2034" s="44">
        <v>42971.374999995089</v>
      </c>
      <c r="B2034" s="24">
        <v>175.00729999999999</v>
      </c>
      <c r="C2034" s="35">
        <v>0.24862999999999999</v>
      </c>
      <c r="D2034" s="36">
        <v>15.02094</v>
      </c>
    </row>
    <row r="2035" spans="1:4" ht="12.75" customHeight="1" x14ac:dyDescent="0.25">
      <c r="A2035" s="44">
        <v>42971.416666661753</v>
      </c>
      <c r="B2035" s="24">
        <v>79.373599999999996</v>
      </c>
      <c r="C2035" s="35">
        <v>0.46472999999999998</v>
      </c>
      <c r="D2035" s="36">
        <v>7.4568300000000001</v>
      </c>
    </row>
    <row r="2036" spans="1:4" ht="12.75" customHeight="1" x14ac:dyDescent="0.25">
      <c r="A2036" s="44">
        <v>42971.458333328417</v>
      </c>
      <c r="B2036" s="24">
        <v>204.19890000000001</v>
      </c>
      <c r="C2036" s="35">
        <v>0.42803999999999998</v>
      </c>
      <c r="D2036" s="36">
        <v>24.38494</v>
      </c>
    </row>
    <row r="2037" spans="1:4" ht="12.75" customHeight="1" x14ac:dyDescent="0.25">
      <c r="A2037" s="44">
        <v>42971.499999995081</v>
      </c>
      <c r="B2037" s="24">
        <v>106.0241</v>
      </c>
      <c r="C2037" s="35">
        <v>1.39835</v>
      </c>
      <c r="D2037" s="36">
        <v>21.97128</v>
      </c>
    </row>
    <row r="2038" spans="1:4" ht="12.75" customHeight="1" x14ac:dyDescent="0.25">
      <c r="A2038" s="44">
        <v>42971.541666661746</v>
      </c>
      <c r="B2038" s="24">
        <v>116.8845</v>
      </c>
      <c r="C2038" s="35">
        <v>0.38612000000000002</v>
      </c>
      <c r="D2038" s="36">
        <v>6.4025600000000003</v>
      </c>
    </row>
    <row r="2039" spans="1:4" ht="12.75" customHeight="1" x14ac:dyDescent="0.25">
      <c r="A2039" s="44">
        <v>42971.58333332841</v>
      </c>
      <c r="B2039" s="24">
        <v>325.40839999999997</v>
      </c>
      <c r="C2039" s="35">
        <v>0.62826000000000004</v>
      </c>
      <c r="D2039" s="36">
        <v>4.1078299999999999</v>
      </c>
    </row>
    <row r="2040" spans="1:4" ht="12.75" customHeight="1" x14ac:dyDescent="0.25">
      <c r="A2040" s="44">
        <v>42971.624999995074</v>
      </c>
      <c r="B2040" s="24">
        <v>106.02509999999999</v>
      </c>
      <c r="C2040" s="35">
        <v>0.72384999999999999</v>
      </c>
      <c r="D2040" s="36">
        <v>5.2320599999999997</v>
      </c>
    </row>
    <row r="2041" spans="1:4" ht="12.75" customHeight="1" x14ac:dyDescent="0.25">
      <c r="A2041" s="44">
        <v>42971.666666661738</v>
      </c>
      <c r="B2041" s="24">
        <v>61.903779999999998</v>
      </c>
      <c r="C2041" s="35">
        <v>0.71343999999999996</v>
      </c>
      <c r="D2041" s="36">
        <v>5.5653899999999998</v>
      </c>
    </row>
    <row r="2042" spans="1:4" ht="12.75" customHeight="1" x14ac:dyDescent="0.25">
      <c r="A2042" s="44">
        <v>42971.708333328403</v>
      </c>
      <c r="B2042" s="24">
        <v>43.317450000000001</v>
      </c>
      <c r="C2042" s="35">
        <v>0.37763999999999998</v>
      </c>
      <c r="D2042" s="36">
        <v>3.1854499999999999</v>
      </c>
    </row>
    <row r="2043" spans="1:4" ht="12.75" customHeight="1" x14ac:dyDescent="0.25">
      <c r="A2043" s="44">
        <v>42971.749999995067</v>
      </c>
      <c r="B2043" s="24">
        <v>131.02860000000001</v>
      </c>
      <c r="C2043" s="35">
        <v>0.33154</v>
      </c>
      <c r="D2043" s="36">
        <v>4.9745600000000003</v>
      </c>
    </row>
    <row r="2044" spans="1:4" ht="12.75" customHeight="1" x14ac:dyDescent="0.25">
      <c r="A2044" s="44">
        <v>42971.791666661731</v>
      </c>
      <c r="B2044" s="24">
        <v>190.5806</v>
      </c>
      <c r="C2044" s="35">
        <v>0.32346000000000003</v>
      </c>
      <c r="D2044" s="36">
        <v>3.4665599999999999</v>
      </c>
    </row>
    <row r="2045" spans="1:4" ht="12.75" customHeight="1" x14ac:dyDescent="0.25">
      <c r="A2045" s="44">
        <v>42971.833333328395</v>
      </c>
      <c r="B2045" s="24">
        <v>278.98230000000001</v>
      </c>
      <c r="C2045" s="35">
        <v>0.34982000000000002</v>
      </c>
      <c r="D2045" s="36">
        <v>8.8516100000000009</v>
      </c>
    </row>
    <row r="2046" spans="1:4" ht="12.75" customHeight="1" x14ac:dyDescent="0.25">
      <c r="A2046" s="44">
        <v>42971.87499999506</v>
      </c>
      <c r="B2046" s="24">
        <v>251.86369999999999</v>
      </c>
      <c r="C2046" s="35">
        <v>0.44779000000000002</v>
      </c>
      <c r="D2046" s="36" t="s">
        <v>189</v>
      </c>
    </row>
    <row r="2047" spans="1:4" ht="12.75" customHeight="1" x14ac:dyDescent="0.25">
      <c r="A2047" s="44">
        <v>42971.916666661724</v>
      </c>
      <c r="B2047" s="24">
        <v>295.19850000000002</v>
      </c>
      <c r="C2047" s="35">
        <v>0.18498999999999999</v>
      </c>
      <c r="D2047" s="36">
        <v>6.1670000000000003E-2</v>
      </c>
    </row>
    <row r="2048" spans="1:4" ht="12.75" customHeight="1" x14ac:dyDescent="0.25">
      <c r="A2048" s="44">
        <v>42971.958333328388</v>
      </c>
      <c r="B2048" s="24">
        <v>301.89339999999999</v>
      </c>
      <c r="C2048" s="35">
        <v>0.19545000000000001</v>
      </c>
      <c r="D2048" s="36">
        <v>3.1598299999999999</v>
      </c>
    </row>
    <row r="2049" spans="1:4" ht="12.75" customHeight="1" x14ac:dyDescent="0.25">
      <c r="A2049" s="44">
        <v>42971.999999995052</v>
      </c>
      <c r="B2049" s="24">
        <v>277.51740000000001</v>
      </c>
      <c r="C2049" s="35">
        <v>0.24307999999999999</v>
      </c>
      <c r="D2049" s="36" t="s">
        <v>189</v>
      </c>
    </row>
    <row r="2050" spans="1:4" ht="12.75" customHeight="1" x14ac:dyDescent="0.25">
      <c r="A2050" s="44">
        <v>42972.041666661717</v>
      </c>
      <c r="B2050" s="24">
        <v>268.37009999999998</v>
      </c>
      <c r="C2050" s="35">
        <v>0.31552999999999998</v>
      </c>
    </row>
    <row r="2051" spans="1:4" ht="12.75" customHeight="1" x14ac:dyDescent="0.25">
      <c r="A2051" s="44">
        <v>42972.083333328381</v>
      </c>
      <c r="B2051" s="24">
        <v>251.08269999999999</v>
      </c>
      <c r="C2051" s="35">
        <v>0.24665000000000001</v>
      </c>
      <c r="D2051" s="36">
        <v>2.92422</v>
      </c>
    </row>
    <row r="2052" spans="1:4" ht="12.75" customHeight="1" x14ac:dyDescent="0.25">
      <c r="A2052" s="44">
        <v>42972.124999995045</v>
      </c>
      <c r="B2052" s="24">
        <v>71.161959999999993</v>
      </c>
      <c r="C2052" s="35">
        <v>0.18201999999999999</v>
      </c>
      <c r="D2052" s="36" t="s">
        <v>189</v>
      </c>
    </row>
    <row r="2053" spans="1:4" ht="12.75" customHeight="1" x14ac:dyDescent="0.25">
      <c r="A2053" s="44">
        <v>42972.166666661709</v>
      </c>
      <c r="B2053" s="24">
        <v>16.18242</v>
      </c>
      <c r="C2053" s="35">
        <v>0.26976</v>
      </c>
      <c r="D2053" s="36">
        <v>0.19428000000000001</v>
      </c>
    </row>
    <row r="2054" spans="1:4" ht="12.75" customHeight="1" x14ac:dyDescent="0.25">
      <c r="A2054" s="44">
        <v>42972.208333328374</v>
      </c>
      <c r="B2054" s="24">
        <v>16.3536</v>
      </c>
      <c r="C2054" s="35">
        <v>1.34561</v>
      </c>
      <c r="D2054" s="36">
        <v>2.50034</v>
      </c>
    </row>
    <row r="2055" spans="1:4" ht="12.75" customHeight="1" x14ac:dyDescent="0.25">
      <c r="A2055" s="44">
        <v>42972.249999995038</v>
      </c>
      <c r="B2055" s="24">
        <v>336.76859999999999</v>
      </c>
      <c r="C2055" s="35">
        <v>1.88198</v>
      </c>
      <c r="D2055" s="36">
        <v>2.9758900000000001</v>
      </c>
    </row>
    <row r="2056" spans="1:4" ht="12.75" customHeight="1" x14ac:dyDescent="0.25">
      <c r="A2056" s="44">
        <v>42972.291666661702</v>
      </c>
      <c r="B2056" s="24">
        <v>6.56379</v>
      </c>
      <c r="C2056" s="35">
        <v>0.46833000000000002</v>
      </c>
      <c r="D2056" s="36" t="s">
        <v>189</v>
      </c>
    </row>
    <row r="2057" spans="1:4" ht="12.75" customHeight="1" x14ac:dyDescent="0.25">
      <c r="A2057" s="44">
        <v>42972.333333328366</v>
      </c>
      <c r="B2057" s="24">
        <v>68.647790000000001</v>
      </c>
      <c r="C2057" s="35">
        <v>0.26644000000000001</v>
      </c>
      <c r="D2057" s="36" t="s">
        <v>189</v>
      </c>
    </row>
    <row r="2058" spans="1:4" ht="12.75" customHeight="1" x14ac:dyDescent="0.25">
      <c r="A2058" s="44">
        <v>42972.374999995031</v>
      </c>
      <c r="B2058" s="24">
        <v>274.81150000000002</v>
      </c>
      <c r="C2058" s="35">
        <v>0.23014999999999999</v>
      </c>
    </row>
    <row r="2059" spans="1:4" ht="12.75" customHeight="1" x14ac:dyDescent="0.25">
      <c r="A2059" s="44">
        <v>42972.416666661695</v>
      </c>
      <c r="B2059" s="24">
        <v>126.9027</v>
      </c>
      <c r="C2059" s="35">
        <v>0.29249999999999998</v>
      </c>
      <c r="D2059" s="36" t="s">
        <v>189</v>
      </c>
    </row>
    <row r="2060" spans="1:4" ht="12.75" customHeight="1" x14ac:dyDescent="0.25">
      <c r="A2060" s="44">
        <v>42972.458333328359</v>
      </c>
      <c r="B2060" s="24">
        <v>125.559</v>
      </c>
      <c r="C2060" s="35">
        <v>0.81330999999999998</v>
      </c>
      <c r="D2060" s="36">
        <v>3.2947199999999999</v>
      </c>
    </row>
    <row r="2061" spans="1:4" ht="12.75" customHeight="1" x14ac:dyDescent="0.25">
      <c r="A2061" s="44">
        <v>42972.499999995023</v>
      </c>
      <c r="B2061" s="24">
        <v>58.634650000000001</v>
      </c>
      <c r="C2061" s="35">
        <v>2.3207599999999999</v>
      </c>
      <c r="D2061" s="36">
        <v>13.302060000000001</v>
      </c>
    </row>
    <row r="2062" spans="1:4" ht="12.75" customHeight="1" x14ac:dyDescent="0.25">
      <c r="A2062" s="44">
        <v>42972.541666661687</v>
      </c>
      <c r="B2062" s="24">
        <v>50.41442</v>
      </c>
      <c r="C2062" s="35">
        <v>1.1885600000000001</v>
      </c>
      <c r="D2062" s="36">
        <v>6.1657200000000003</v>
      </c>
    </row>
    <row r="2063" spans="1:4" ht="12.75" customHeight="1" x14ac:dyDescent="0.25">
      <c r="A2063" s="44">
        <v>42972.583333328352</v>
      </c>
      <c r="B2063" s="24">
        <v>87.914379999999994</v>
      </c>
      <c r="C2063" s="35">
        <v>1.2980400000000001</v>
      </c>
      <c r="D2063" s="36">
        <v>5.1839500000000003</v>
      </c>
    </row>
    <row r="2064" spans="1:4" ht="12.75" customHeight="1" x14ac:dyDescent="0.25">
      <c r="A2064" s="44">
        <v>42972.624999995016</v>
      </c>
      <c r="B2064" s="24">
        <v>62.60859</v>
      </c>
      <c r="C2064" s="35">
        <v>2.51939</v>
      </c>
      <c r="D2064" s="36">
        <v>5.66533</v>
      </c>
    </row>
    <row r="2065" spans="1:4" ht="12.75" customHeight="1" x14ac:dyDescent="0.25">
      <c r="A2065" s="44">
        <v>42972.66666666168</v>
      </c>
      <c r="B2065" s="24">
        <v>52.427630000000001</v>
      </c>
      <c r="C2065" s="35">
        <v>2.4806300000000001</v>
      </c>
      <c r="D2065" s="36">
        <v>6.0105000000000004</v>
      </c>
    </row>
    <row r="2066" spans="1:4" ht="12.75" customHeight="1" x14ac:dyDescent="0.25">
      <c r="A2066" s="44">
        <v>42972.708333328344</v>
      </c>
      <c r="B2066" s="24">
        <v>70.801959999999994</v>
      </c>
      <c r="C2066" s="35">
        <v>1.56881</v>
      </c>
      <c r="D2066" s="36">
        <v>6.1409500000000001</v>
      </c>
    </row>
    <row r="2067" spans="1:4" ht="12.75" customHeight="1" x14ac:dyDescent="0.25">
      <c r="A2067" s="44">
        <v>42972.749999995009</v>
      </c>
      <c r="B2067" s="24">
        <v>60.412880000000001</v>
      </c>
      <c r="C2067" s="35">
        <v>1.25071</v>
      </c>
      <c r="D2067" s="36">
        <v>11.136329999999999</v>
      </c>
    </row>
    <row r="2068" spans="1:4" ht="12.75" customHeight="1" x14ac:dyDescent="0.25">
      <c r="A2068" s="44">
        <v>42972.791666661673</v>
      </c>
      <c r="B2068" s="24">
        <v>290.79489999999998</v>
      </c>
      <c r="C2068" s="35">
        <v>0.27943000000000001</v>
      </c>
      <c r="D2068" s="36">
        <v>10.06072</v>
      </c>
    </row>
    <row r="2069" spans="1:4" ht="12.75" customHeight="1" x14ac:dyDescent="0.25">
      <c r="A2069" s="44">
        <v>42972.833333328337</v>
      </c>
      <c r="B2069" s="24">
        <v>28.160399999999999</v>
      </c>
      <c r="C2069" s="35">
        <v>0.26168999999999998</v>
      </c>
      <c r="D2069" s="36">
        <v>1.95434</v>
      </c>
    </row>
    <row r="2070" spans="1:4" ht="12.75" customHeight="1" x14ac:dyDescent="0.25">
      <c r="A2070" s="44">
        <v>42972.874999995001</v>
      </c>
      <c r="B2070" s="24">
        <v>295.30630000000002</v>
      </c>
      <c r="C2070" s="35">
        <v>0.32812999999999998</v>
      </c>
      <c r="D2070" s="36">
        <v>4.4530000000000003</v>
      </c>
    </row>
    <row r="2071" spans="1:4" ht="12.75" customHeight="1" x14ac:dyDescent="0.25">
      <c r="A2071" s="44">
        <v>42972.916666661666</v>
      </c>
      <c r="B2071" s="24">
        <v>312.51749999999998</v>
      </c>
      <c r="C2071" s="35">
        <v>0.28774</v>
      </c>
      <c r="D2071" s="36">
        <v>4.2963300000000002</v>
      </c>
    </row>
    <row r="2072" spans="1:4" ht="12.75" customHeight="1" x14ac:dyDescent="0.25">
      <c r="A2072" s="44">
        <v>42972.95833332833</v>
      </c>
      <c r="B2072" s="24">
        <v>1.1709700000000001</v>
      </c>
      <c r="C2072" s="35">
        <v>0.21371000000000001</v>
      </c>
      <c r="D2072" s="36" t="s">
        <v>189</v>
      </c>
    </row>
    <row r="2073" spans="1:4" ht="12.75" customHeight="1" x14ac:dyDescent="0.25">
      <c r="A2073" s="44">
        <v>42972.999999994994</v>
      </c>
      <c r="B2073" s="24">
        <v>343.0077</v>
      </c>
      <c r="C2073" s="35">
        <v>0.16453000000000001</v>
      </c>
      <c r="D2073" s="36">
        <v>4.4576099999999999</v>
      </c>
    </row>
    <row r="2074" spans="1:4" ht="12.75" customHeight="1" x14ac:dyDescent="0.25">
      <c r="A2074" s="44">
        <v>42973.041666661658</v>
      </c>
      <c r="B2074" s="24">
        <v>111.6835</v>
      </c>
      <c r="C2074" s="35">
        <v>0.20182</v>
      </c>
    </row>
    <row r="2075" spans="1:4" ht="12.75" customHeight="1" x14ac:dyDescent="0.25">
      <c r="A2075" s="44">
        <v>42973.083333328323</v>
      </c>
      <c r="B2075" s="24">
        <v>272.05919999999998</v>
      </c>
      <c r="C2075" s="35">
        <v>0.20185</v>
      </c>
      <c r="D2075" s="36">
        <v>6.9284999999999997</v>
      </c>
    </row>
    <row r="2076" spans="1:4" ht="12.75" customHeight="1" x14ac:dyDescent="0.25">
      <c r="A2076" s="44">
        <v>42973.124999994987</v>
      </c>
      <c r="B2076" s="24">
        <v>281.21679999999998</v>
      </c>
      <c r="C2076" s="35">
        <v>0.18823000000000001</v>
      </c>
      <c r="D2076" s="36" t="s">
        <v>189</v>
      </c>
    </row>
    <row r="2077" spans="1:4" ht="12.75" customHeight="1" x14ac:dyDescent="0.25">
      <c r="A2077" s="44">
        <v>42973.166666661651</v>
      </c>
      <c r="B2077" s="24">
        <v>31.467020000000002</v>
      </c>
      <c r="C2077" s="35">
        <v>0.25886999999999999</v>
      </c>
      <c r="D2077" s="36">
        <v>0.98812999999999995</v>
      </c>
    </row>
    <row r="2078" spans="1:4" ht="12.75" customHeight="1" x14ac:dyDescent="0.25">
      <c r="A2078" s="44">
        <v>42973.208333328315</v>
      </c>
      <c r="B2078" s="24">
        <v>229.63890000000001</v>
      </c>
      <c r="C2078" s="35">
        <v>0.42753999999999998</v>
      </c>
      <c r="D2078" s="36">
        <v>2.1946099999999999</v>
      </c>
    </row>
    <row r="2079" spans="1:4" ht="12.75" customHeight="1" x14ac:dyDescent="0.25">
      <c r="A2079" s="44">
        <v>42973.24999999498</v>
      </c>
      <c r="B2079" s="24">
        <v>318.77820000000003</v>
      </c>
      <c r="C2079" s="35">
        <v>0.82940999999999998</v>
      </c>
      <c r="D2079" s="36" t="s">
        <v>189</v>
      </c>
    </row>
    <row r="2080" spans="1:4" ht="12.75" customHeight="1" x14ac:dyDescent="0.25">
      <c r="A2080" s="44">
        <v>42973.291666661644</v>
      </c>
      <c r="B2080" s="24">
        <v>350.56540000000001</v>
      </c>
      <c r="C2080" s="35">
        <v>1.7116</v>
      </c>
      <c r="D2080" s="36">
        <v>3.7939500000000002</v>
      </c>
    </row>
    <row r="2081" spans="1:4" ht="12.75" customHeight="1" x14ac:dyDescent="0.25">
      <c r="A2081" s="44">
        <v>42973.333333328308</v>
      </c>
      <c r="B2081" s="24">
        <v>321.97269999999997</v>
      </c>
      <c r="C2081" s="35">
        <v>1.6123000000000001</v>
      </c>
      <c r="D2081" s="36" t="s">
        <v>189</v>
      </c>
    </row>
    <row r="2082" spans="1:4" ht="12.75" customHeight="1" x14ac:dyDescent="0.25">
      <c r="A2082" s="44">
        <v>42973.374999994972</v>
      </c>
      <c r="B2082" s="24">
        <v>287.66469999999998</v>
      </c>
      <c r="C2082" s="35">
        <v>0.28269</v>
      </c>
      <c r="D2082" s="36" t="s">
        <v>189</v>
      </c>
    </row>
    <row r="2083" spans="1:4" ht="12.75" customHeight="1" x14ac:dyDescent="0.25">
      <c r="A2083" s="44">
        <v>42973.416666661637</v>
      </c>
      <c r="B2083" s="24">
        <v>109.81359999999999</v>
      </c>
      <c r="C2083" s="35">
        <v>0.50880000000000003</v>
      </c>
      <c r="D2083" s="36">
        <v>25.18356</v>
      </c>
    </row>
    <row r="2084" spans="1:4" ht="12.75" customHeight="1" x14ac:dyDescent="0.25">
      <c r="A2084" s="44">
        <v>42973.458333328301</v>
      </c>
      <c r="B2084" s="24">
        <v>54.240729999999999</v>
      </c>
      <c r="C2084" s="35">
        <v>2.0977600000000001</v>
      </c>
    </row>
    <row r="2085" spans="1:4" ht="12.75" customHeight="1" x14ac:dyDescent="0.25">
      <c r="A2085" s="44">
        <v>42973.499999994965</v>
      </c>
      <c r="B2085" s="24">
        <v>57.338569999999997</v>
      </c>
      <c r="C2085" s="35">
        <v>2.6615099999999998</v>
      </c>
      <c r="D2085" s="36">
        <v>11.08994</v>
      </c>
    </row>
    <row r="2086" spans="1:4" ht="12.75" customHeight="1" x14ac:dyDescent="0.25">
      <c r="A2086" s="44">
        <v>42973.541666661629</v>
      </c>
      <c r="B2086" s="24">
        <v>62.328560000000003</v>
      </c>
      <c r="C2086" s="35">
        <v>2.9849299999999999</v>
      </c>
      <c r="D2086" s="36">
        <v>11.10533</v>
      </c>
    </row>
    <row r="2087" spans="1:4" ht="12.75" customHeight="1" x14ac:dyDescent="0.25">
      <c r="A2087" s="44">
        <v>42973.583333328294</v>
      </c>
      <c r="B2087" s="24">
        <v>48.144979999999997</v>
      </c>
      <c r="C2087" s="35">
        <v>3.0587</v>
      </c>
      <c r="D2087" s="36">
        <v>11.63022</v>
      </c>
    </row>
    <row r="2088" spans="1:4" ht="12.75" customHeight="1" x14ac:dyDescent="0.25">
      <c r="A2088" s="44">
        <v>42973.624999994958</v>
      </c>
      <c r="B2088" s="24">
        <v>74.903170000000003</v>
      </c>
      <c r="C2088" s="35">
        <v>2.7941400000000001</v>
      </c>
      <c r="D2088" s="36">
        <v>4.0816100000000004</v>
      </c>
    </row>
    <row r="2089" spans="1:4" ht="12.75" customHeight="1" x14ac:dyDescent="0.25">
      <c r="A2089" s="44">
        <v>42973.666666661622</v>
      </c>
      <c r="B2089" s="24">
        <v>63.764270000000003</v>
      </c>
      <c r="C2089" s="35">
        <v>3.40205</v>
      </c>
      <c r="D2089" s="36">
        <v>6.0851699999999997</v>
      </c>
    </row>
    <row r="2090" spans="1:4" ht="12.75" customHeight="1" x14ac:dyDescent="0.25">
      <c r="A2090" s="44">
        <v>42973.708333328286</v>
      </c>
      <c r="B2090" s="24">
        <v>63.558619999999998</v>
      </c>
      <c r="C2090" s="35">
        <v>3.11965</v>
      </c>
      <c r="D2090" s="36">
        <v>7.7846099999999998</v>
      </c>
    </row>
    <row r="2091" spans="1:4" ht="12.75" customHeight="1" x14ac:dyDescent="0.25">
      <c r="A2091" s="44">
        <v>42973.74999999495</v>
      </c>
      <c r="B2091" s="24">
        <v>64.563389999999998</v>
      </c>
      <c r="C2091" s="35">
        <v>2.51519</v>
      </c>
      <c r="D2091" s="36">
        <v>5.3722799999999999</v>
      </c>
    </row>
    <row r="2092" spans="1:4" ht="12.75" customHeight="1" x14ac:dyDescent="0.25">
      <c r="A2092" s="44">
        <v>42973.791666661615</v>
      </c>
      <c r="B2092" s="24">
        <v>95.47654</v>
      </c>
      <c r="C2092" s="35">
        <v>0.60897999999999997</v>
      </c>
      <c r="D2092" s="36">
        <v>3.7317200000000001</v>
      </c>
    </row>
    <row r="2093" spans="1:4" ht="12.75" customHeight="1" x14ac:dyDescent="0.25">
      <c r="A2093" s="44">
        <v>42973.833333328279</v>
      </c>
      <c r="B2093" s="24">
        <v>137.0033</v>
      </c>
      <c r="C2093" s="35">
        <v>0.35854000000000003</v>
      </c>
      <c r="D2093" s="36">
        <v>6.48794</v>
      </c>
    </row>
    <row r="2094" spans="1:4" ht="12.75" customHeight="1" x14ac:dyDescent="0.25">
      <c r="A2094" s="44">
        <v>42973.874999994943</v>
      </c>
      <c r="B2094" s="24">
        <v>140.2919</v>
      </c>
      <c r="C2094" s="35">
        <v>0.39433000000000001</v>
      </c>
      <c r="D2094" s="36">
        <v>14.83544</v>
      </c>
    </row>
    <row r="2095" spans="1:4" ht="12.75" customHeight="1" x14ac:dyDescent="0.25">
      <c r="A2095" s="44">
        <v>42973.916666661607</v>
      </c>
      <c r="B2095" s="24">
        <v>161.02080000000001</v>
      </c>
      <c r="C2095" s="35">
        <v>0.43986999999999998</v>
      </c>
      <c r="D2095" s="36">
        <v>3.5473300000000001</v>
      </c>
    </row>
    <row r="2096" spans="1:4" ht="12.75" customHeight="1" x14ac:dyDescent="0.25">
      <c r="A2096" s="44">
        <v>42973.958333328272</v>
      </c>
      <c r="B2096" s="24">
        <v>150.33779999999999</v>
      </c>
      <c r="C2096" s="35">
        <v>0.32266</v>
      </c>
      <c r="D2096" s="36">
        <v>2.9151699999999998</v>
      </c>
    </row>
    <row r="2097" spans="1:4" ht="12.75" customHeight="1" x14ac:dyDescent="0.25">
      <c r="A2097" s="44">
        <v>42973.999999994936</v>
      </c>
      <c r="B2097" s="24">
        <v>111.79170000000001</v>
      </c>
      <c r="C2097" s="35">
        <v>0.73455000000000004</v>
      </c>
      <c r="D2097" s="36">
        <v>4.93384</v>
      </c>
    </row>
    <row r="2098" spans="1:4" ht="12.75" customHeight="1" x14ac:dyDescent="0.25">
      <c r="A2098" s="44">
        <v>42974.0416666616</v>
      </c>
      <c r="B2098" s="24">
        <v>126.97880000000001</v>
      </c>
      <c r="C2098" s="35">
        <v>0.47022999999999998</v>
      </c>
      <c r="D2098" s="36">
        <v>14.578530000000001</v>
      </c>
    </row>
    <row r="2099" spans="1:4" ht="12.75" customHeight="1" x14ac:dyDescent="0.25">
      <c r="A2099" s="44">
        <v>42974.083333328264</v>
      </c>
      <c r="B2099" s="24">
        <v>176.28299999999999</v>
      </c>
      <c r="C2099" s="35">
        <v>0.30324000000000001</v>
      </c>
      <c r="D2099" s="36">
        <v>8.2077200000000001</v>
      </c>
    </row>
    <row r="2100" spans="1:4" ht="12.75" customHeight="1" x14ac:dyDescent="0.25">
      <c r="A2100" s="44">
        <v>42974.124999994929</v>
      </c>
      <c r="B2100" s="24">
        <v>165.86600000000001</v>
      </c>
      <c r="C2100" s="35">
        <v>0.42337999999999998</v>
      </c>
      <c r="D2100" s="36">
        <v>7.6726700000000001</v>
      </c>
    </row>
    <row r="2101" spans="1:4" ht="12.75" customHeight="1" x14ac:dyDescent="0.25">
      <c r="A2101" s="44">
        <v>42974.166666661593</v>
      </c>
      <c r="B2101" s="24">
        <v>103.4953</v>
      </c>
      <c r="C2101" s="35">
        <v>0.30989</v>
      </c>
      <c r="D2101" s="36">
        <v>4.6263899999999998</v>
      </c>
    </row>
    <row r="2102" spans="1:4" ht="12.75" customHeight="1" x14ac:dyDescent="0.25">
      <c r="A2102" s="44">
        <v>42974.208333328257</v>
      </c>
      <c r="B2102" s="24">
        <v>89.921779999999998</v>
      </c>
      <c r="C2102" s="35">
        <v>1.2681800000000001</v>
      </c>
      <c r="D2102" s="36">
        <v>6.8559400000000004</v>
      </c>
    </row>
    <row r="2103" spans="1:4" ht="12.75" customHeight="1" x14ac:dyDescent="0.25">
      <c r="A2103" s="44">
        <v>42974.249999994921</v>
      </c>
      <c r="B2103" s="24">
        <v>75.884540000000001</v>
      </c>
      <c r="C2103" s="35">
        <v>1.5266999999999999</v>
      </c>
      <c r="D2103" s="36">
        <v>8.5598899999999993</v>
      </c>
    </row>
    <row r="2104" spans="1:4" ht="12.75" customHeight="1" x14ac:dyDescent="0.25">
      <c r="A2104" s="44">
        <v>42974.291666661586</v>
      </c>
      <c r="B2104" s="24">
        <v>93.355930000000001</v>
      </c>
      <c r="C2104" s="35">
        <v>0.89554999999999996</v>
      </c>
      <c r="D2104" s="36">
        <v>12.55411</v>
      </c>
    </row>
    <row r="2105" spans="1:4" ht="12.75" customHeight="1" x14ac:dyDescent="0.25">
      <c r="A2105" s="44">
        <v>42974.33333332825</v>
      </c>
      <c r="B2105" s="24">
        <v>69.599239999999995</v>
      </c>
      <c r="C2105" s="35">
        <v>2.5844499999999999</v>
      </c>
      <c r="D2105" s="36">
        <v>11.35078</v>
      </c>
    </row>
    <row r="2106" spans="1:4" ht="12.75" customHeight="1" x14ac:dyDescent="0.25">
      <c r="A2106" s="44">
        <v>42974.374999994914</v>
      </c>
      <c r="B2106" s="24">
        <v>74.372050000000002</v>
      </c>
      <c r="C2106" s="35">
        <v>2.4426299999999999</v>
      </c>
      <c r="D2106" s="36">
        <v>11.948779999999999</v>
      </c>
    </row>
    <row r="2107" spans="1:4" ht="12.75" customHeight="1" x14ac:dyDescent="0.25">
      <c r="A2107" s="44">
        <v>42974.416666661578</v>
      </c>
      <c r="B2107" s="24">
        <v>76.257400000000004</v>
      </c>
      <c r="C2107" s="35">
        <v>2.2628400000000002</v>
      </c>
      <c r="D2107" s="36">
        <v>14.192</v>
      </c>
    </row>
    <row r="2108" spans="1:4" ht="12.75" customHeight="1" x14ac:dyDescent="0.25">
      <c r="A2108" s="44">
        <v>42974.458333328243</v>
      </c>
      <c r="B2108" s="24">
        <v>69.532319999999999</v>
      </c>
      <c r="C2108" s="35">
        <v>3.4555400000000001</v>
      </c>
      <c r="D2108" s="36">
        <v>13.48789</v>
      </c>
    </row>
    <row r="2109" spans="1:4" ht="12.75" customHeight="1" x14ac:dyDescent="0.25">
      <c r="A2109" s="44">
        <v>42974.499999994907</v>
      </c>
      <c r="B2109" s="24">
        <v>68.427890000000005</v>
      </c>
      <c r="C2109" s="35">
        <v>3.7806099999999998</v>
      </c>
      <c r="D2109" s="36">
        <v>18.03922</v>
      </c>
    </row>
    <row r="2110" spans="1:4" ht="12.75" customHeight="1" x14ac:dyDescent="0.25">
      <c r="A2110" s="44">
        <v>42974.541666661571</v>
      </c>
      <c r="B2110" s="24">
        <v>71.35454</v>
      </c>
      <c r="C2110" s="35">
        <v>3.3221699999999998</v>
      </c>
      <c r="D2110" s="36">
        <v>10.467890000000001</v>
      </c>
    </row>
    <row r="2111" spans="1:4" ht="12.75" customHeight="1" x14ac:dyDescent="0.25">
      <c r="A2111" s="44">
        <v>42974.583333328235</v>
      </c>
      <c r="B2111" s="24">
        <v>69.205340000000007</v>
      </c>
      <c r="C2111" s="35">
        <v>3.66506</v>
      </c>
      <c r="D2111" s="36">
        <v>10.82817</v>
      </c>
    </row>
    <row r="2112" spans="1:4" ht="12.75" customHeight="1" x14ac:dyDescent="0.25">
      <c r="A2112" s="44">
        <v>42974.6249999949</v>
      </c>
      <c r="B2112" s="24">
        <v>68.061769999999996</v>
      </c>
      <c r="C2112" s="35">
        <v>4.1168100000000001</v>
      </c>
      <c r="D2112" s="36">
        <v>16.75506</v>
      </c>
    </row>
    <row r="2113" spans="1:4" ht="12.75" customHeight="1" x14ac:dyDescent="0.25">
      <c r="A2113" s="44">
        <v>42974.666666661564</v>
      </c>
      <c r="B2113" s="24">
        <v>78.908609999999996</v>
      </c>
      <c r="C2113" s="35">
        <v>2.7949700000000002</v>
      </c>
      <c r="D2113" s="36">
        <v>15.45678</v>
      </c>
    </row>
    <row r="2114" spans="1:4" ht="12.75" customHeight="1" x14ac:dyDescent="0.25">
      <c r="A2114" s="44">
        <v>42974.708333328228</v>
      </c>
      <c r="B2114" s="24">
        <v>68.096170000000001</v>
      </c>
      <c r="C2114" s="35">
        <v>3.0143900000000001</v>
      </c>
      <c r="D2114" s="36">
        <v>14.53411</v>
      </c>
    </row>
    <row r="2115" spans="1:4" ht="12.75" customHeight="1" x14ac:dyDescent="0.25">
      <c r="A2115" s="44">
        <v>42974.749999994892</v>
      </c>
      <c r="B2115" s="24">
        <v>70.031310000000005</v>
      </c>
      <c r="C2115" s="35">
        <v>2.2928000000000002</v>
      </c>
      <c r="D2115" s="36">
        <v>13.68</v>
      </c>
    </row>
    <row r="2116" spans="1:4" ht="12.75" customHeight="1" x14ac:dyDescent="0.25">
      <c r="A2116" s="44">
        <v>42974.791666661557</v>
      </c>
      <c r="B2116" s="24">
        <v>68.800550000000001</v>
      </c>
      <c r="C2116" s="35">
        <v>2.8041399999999999</v>
      </c>
      <c r="D2116" s="36">
        <v>14.36983</v>
      </c>
    </row>
    <row r="2117" spans="1:4" ht="12.75" customHeight="1" x14ac:dyDescent="0.25">
      <c r="A2117" s="44">
        <v>42974.833333328221</v>
      </c>
      <c r="B2117" s="24">
        <v>74.571359999999999</v>
      </c>
      <c r="C2117" s="35">
        <v>2.2972000000000001</v>
      </c>
      <c r="D2117" s="36">
        <v>9.8577200000000005</v>
      </c>
    </row>
    <row r="2118" spans="1:4" ht="12.75" customHeight="1" x14ac:dyDescent="0.25">
      <c r="A2118" s="44">
        <v>42974.874999994885</v>
      </c>
      <c r="B2118" s="24">
        <v>68.415570000000002</v>
      </c>
      <c r="C2118" s="35">
        <v>2.76763</v>
      </c>
      <c r="D2118" s="36">
        <v>7.9275000000000002</v>
      </c>
    </row>
    <row r="2119" spans="1:4" ht="12.75" customHeight="1" x14ac:dyDescent="0.25">
      <c r="A2119" s="44">
        <v>42974.916666661549</v>
      </c>
      <c r="B2119" s="24">
        <v>65.5535</v>
      </c>
      <c r="C2119" s="35">
        <v>3.19007</v>
      </c>
      <c r="D2119" s="36">
        <v>11.52422</v>
      </c>
    </row>
    <row r="2120" spans="1:4" ht="12.75" customHeight="1" x14ac:dyDescent="0.25">
      <c r="A2120" s="44">
        <v>42974.958333328213</v>
      </c>
      <c r="B2120" s="24">
        <v>61.599310000000003</v>
      </c>
      <c r="C2120" s="35">
        <v>3.9485100000000002</v>
      </c>
      <c r="D2120" s="36">
        <v>8.2770600000000005</v>
      </c>
    </row>
    <row r="2121" spans="1:4" ht="12.75" customHeight="1" x14ac:dyDescent="0.25">
      <c r="A2121" s="44">
        <v>42974.999999994878</v>
      </c>
      <c r="B2121" s="24">
        <v>46.912970000000001</v>
      </c>
      <c r="C2121" s="35">
        <v>2.9298099999999998</v>
      </c>
      <c r="D2121" s="36">
        <v>16.08333</v>
      </c>
    </row>
    <row r="2122" spans="1:4" ht="12.75" customHeight="1" x14ac:dyDescent="0.25">
      <c r="A2122" s="44">
        <v>42975.041666661542</v>
      </c>
      <c r="B2122" s="24">
        <v>49.291530000000002</v>
      </c>
      <c r="C2122" s="35">
        <v>3.34856</v>
      </c>
      <c r="D2122" s="36">
        <v>17.128869999999999</v>
      </c>
    </row>
    <row r="2123" spans="1:4" ht="12.75" customHeight="1" x14ac:dyDescent="0.25">
      <c r="A2123" s="44">
        <v>42975.083333328206</v>
      </c>
      <c r="B2123" s="24">
        <v>40.104030000000002</v>
      </c>
      <c r="C2123" s="35">
        <v>2.7532399999999999</v>
      </c>
      <c r="D2123" s="36">
        <v>13.850059999999999</v>
      </c>
    </row>
    <row r="2124" spans="1:4" ht="12.75" customHeight="1" x14ac:dyDescent="0.25">
      <c r="A2124" s="44">
        <v>42975.12499999487</v>
      </c>
      <c r="B2124" s="24">
        <v>19.332409999999999</v>
      </c>
      <c r="C2124" s="35">
        <v>2.1144400000000001</v>
      </c>
      <c r="D2124" s="36">
        <v>12.827830000000001</v>
      </c>
    </row>
    <row r="2125" spans="1:4" ht="12.75" customHeight="1" x14ac:dyDescent="0.25">
      <c r="A2125" s="44">
        <v>42975.166666661535</v>
      </c>
      <c r="B2125" s="24">
        <v>12.3637</v>
      </c>
      <c r="C2125" s="35">
        <v>2.2075300000000002</v>
      </c>
      <c r="D2125" s="36">
        <v>14.42244</v>
      </c>
    </row>
    <row r="2126" spans="1:4" ht="12.75" customHeight="1" x14ac:dyDescent="0.25">
      <c r="A2126" s="44">
        <v>42975.208333328199</v>
      </c>
      <c r="B2126" s="24">
        <v>29.935359999999999</v>
      </c>
      <c r="C2126" s="35">
        <v>1.6140000000000001</v>
      </c>
      <c r="D2126" s="36">
        <v>6.2308300000000001</v>
      </c>
    </row>
    <row r="2127" spans="1:4" ht="12.75" customHeight="1" x14ac:dyDescent="0.25">
      <c r="A2127" s="44">
        <v>42975.249999994863</v>
      </c>
      <c r="B2127" s="24">
        <v>72.36327</v>
      </c>
      <c r="C2127" s="35">
        <v>0.8216</v>
      </c>
      <c r="D2127" s="36">
        <v>3.5468899999999999</v>
      </c>
    </row>
    <row r="2128" spans="1:4" ht="12.75" customHeight="1" x14ac:dyDescent="0.25">
      <c r="A2128" s="44">
        <v>42975.291666661527</v>
      </c>
      <c r="B2128" s="24">
        <v>276.59190000000001</v>
      </c>
      <c r="C2128" s="35">
        <v>0.50539000000000001</v>
      </c>
      <c r="D2128" s="36">
        <v>1.8187199999999999</v>
      </c>
    </row>
    <row r="2129" spans="1:4" ht="12.75" customHeight="1" x14ac:dyDescent="0.25">
      <c r="A2129" s="44">
        <v>42975.333333328192</v>
      </c>
      <c r="B2129" s="24">
        <v>280.3227</v>
      </c>
      <c r="C2129" s="35">
        <v>0.42542999999999997</v>
      </c>
      <c r="D2129" s="36" t="s">
        <v>189</v>
      </c>
    </row>
    <row r="2130" spans="1:4" ht="12.75" customHeight="1" x14ac:dyDescent="0.25">
      <c r="A2130" s="44">
        <v>42975.374999994856</v>
      </c>
      <c r="B2130" s="24">
        <v>160.5498</v>
      </c>
      <c r="C2130" s="35">
        <v>0.28183999999999998</v>
      </c>
      <c r="D2130" s="36" t="s">
        <v>189</v>
      </c>
    </row>
    <row r="2131" spans="1:4" ht="12.75" customHeight="1" x14ac:dyDescent="0.25">
      <c r="A2131" s="44">
        <v>42975.41666666152</v>
      </c>
      <c r="B2131" s="24">
        <v>48.989809999999999</v>
      </c>
      <c r="C2131" s="35">
        <v>1.2636499999999999</v>
      </c>
      <c r="D2131" s="36">
        <v>13.210610000000001</v>
      </c>
    </row>
    <row r="2132" spans="1:4" ht="12.75" customHeight="1" x14ac:dyDescent="0.25">
      <c r="A2132" s="44">
        <v>42975.458333328184</v>
      </c>
      <c r="B2132" s="24">
        <v>18.41047</v>
      </c>
      <c r="C2132" s="35">
        <v>1.5509500000000001</v>
      </c>
      <c r="D2132" s="36">
        <v>10.065340000000001</v>
      </c>
    </row>
    <row r="2133" spans="1:4" ht="12.75" customHeight="1" x14ac:dyDescent="0.25">
      <c r="A2133" s="44">
        <v>42975.499999994849</v>
      </c>
      <c r="B2133" s="24">
        <v>49.987960000000001</v>
      </c>
      <c r="C2133" s="35">
        <v>1.1868799999999999</v>
      </c>
      <c r="D2133" s="36">
        <v>1.72461</v>
      </c>
    </row>
    <row r="2134" spans="1:4" ht="12.75" customHeight="1" x14ac:dyDescent="0.25">
      <c r="A2134" s="44">
        <v>42975.541666661513</v>
      </c>
      <c r="B2134" s="24">
        <v>83.680319999999995</v>
      </c>
      <c r="C2134" s="35">
        <v>1.05342</v>
      </c>
      <c r="D2134" s="36">
        <v>8.59422</v>
      </c>
    </row>
    <row r="2135" spans="1:4" ht="12.75" customHeight="1" x14ac:dyDescent="0.25">
      <c r="A2135" s="44">
        <v>42975.583333328177</v>
      </c>
      <c r="B2135" s="24">
        <v>96.455119999999994</v>
      </c>
      <c r="C2135" s="35">
        <v>0.46366000000000002</v>
      </c>
      <c r="D2135" s="36">
        <v>7.3494999999999999</v>
      </c>
    </row>
    <row r="2136" spans="1:4" ht="12.75" customHeight="1" x14ac:dyDescent="0.25">
      <c r="A2136" s="44">
        <v>42975.624999994841</v>
      </c>
      <c r="B2136" s="24">
        <v>137.9151</v>
      </c>
      <c r="C2136" s="35">
        <v>0.54673000000000005</v>
      </c>
      <c r="D2136" s="36">
        <v>8.0756099999999993</v>
      </c>
    </row>
    <row r="2137" spans="1:4" ht="12.75" customHeight="1" x14ac:dyDescent="0.25">
      <c r="A2137" s="44">
        <v>42975.666666661506</v>
      </c>
      <c r="B2137" s="24">
        <v>150.92359999999999</v>
      </c>
      <c r="C2137" s="35">
        <v>0.50770999999999999</v>
      </c>
      <c r="D2137" s="36">
        <v>11.85439</v>
      </c>
    </row>
    <row r="2138" spans="1:4" ht="12.75" customHeight="1" x14ac:dyDescent="0.25">
      <c r="A2138" s="44">
        <v>42975.70833332817</v>
      </c>
      <c r="B2138" s="24">
        <v>140.5624</v>
      </c>
      <c r="C2138" s="35">
        <v>0.46789999999999998</v>
      </c>
      <c r="D2138" s="36">
        <v>12.50117</v>
      </c>
    </row>
    <row r="2139" spans="1:4" ht="12.75" customHeight="1" x14ac:dyDescent="0.25">
      <c r="A2139" s="44">
        <v>42975.749999994834</v>
      </c>
      <c r="B2139" s="24">
        <v>351.43950000000001</v>
      </c>
      <c r="C2139" s="35">
        <v>0.48514000000000002</v>
      </c>
      <c r="D2139" s="36">
        <v>9.9958899999999993</v>
      </c>
    </row>
    <row r="2140" spans="1:4" ht="12.75" customHeight="1" x14ac:dyDescent="0.25">
      <c r="A2140" s="44">
        <v>42975.791666661498</v>
      </c>
      <c r="B2140" s="24">
        <v>252.06309999999999</v>
      </c>
      <c r="C2140" s="35">
        <v>1.4194899999999999</v>
      </c>
      <c r="D2140" s="36">
        <v>6.5263299999999997</v>
      </c>
    </row>
    <row r="2141" spans="1:4" ht="12.75" customHeight="1" x14ac:dyDescent="0.25">
      <c r="A2141" s="44">
        <v>42975.833333328163</v>
      </c>
      <c r="B2141" s="24">
        <v>356.59539999999998</v>
      </c>
      <c r="C2141" s="35">
        <v>0.57650000000000001</v>
      </c>
      <c r="D2141" s="36">
        <v>6.1553300000000002</v>
      </c>
    </row>
    <row r="2142" spans="1:4" ht="12.75" customHeight="1" x14ac:dyDescent="0.25">
      <c r="A2142" s="44">
        <v>42975.874999994827</v>
      </c>
      <c r="B2142" s="24">
        <v>283.9092</v>
      </c>
      <c r="C2142" s="35">
        <v>0.82298000000000004</v>
      </c>
      <c r="D2142" s="36">
        <v>0.46722000000000002</v>
      </c>
    </row>
    <row r="2143" spans="1:4" ht="12.75" customHeight="1" x14ac:dyDescent="0.25">
      <c r="A2143" s="44">
        <v>42975.916666661491</v>
      </c>
      <c r="B2143" s="24">
        <v>339.77949999999998</v>
      </c>
      <c r="C2143" s="35">
        <v>0.51160000000000005</v>
      </c>
      <c r="D2143" s="36">
        <v>1.39161</v>
      </c>
    </row>
    <row r="2144" spans="1:4" ht="12.75" customHeight="1" x14ac:dyDescent="0.25">
      <c r="A2144" s="44">
        <v>42975.958333328155</v>
      </c>
      <c r="B2144" s="24">
        <v>115.0561</v>
      </c>
      <c r="C2144" s="35">
        <v>0.37690000000000001</v>
      </c>
      <c r="D2144" s="36">
        <v>3.63706</v>
      </c>
    </row>
    <row r="2145" spans="1:4" ht="12.75" customHeight="1" x14ac:dyDescent="0.25">
      <c r="A2145" s="44">
        <v>42975.99999999482</v>
      </c>
      <c r="B2145" s="24">
        <v>261.5111</v>
      </c>
      <c r="C2145" s="35">
        <v>0.60602999999999996</v>
      </c>
      <c r="D2145" s="36">
        <v>2.516</v>
      </c>
    </row>
    <row r="2146" spans="1:4" ht="12.75" customHeight="1" x14ac:dyDescent="0.25">
      <c r="A2146" s="44">
        <v>42976.041666661484</v>
      </c>
      <c r="B2146" s="24">
        <v>236.64179999999999</v>
      </c>
      <c r="C2146" s="35">
        <v>0.21540999999999999</v>
      </c>
    </row>
    <row r="2147" spans="1:4" ht="12.75" customHeight="1" x14ac:dyDescent="0.25">
      <c r="A2147" s="44">
        <v>42976.083333328148</v>
      </c>
      <c r="B2147" s="24">
        <v>205.00909999999999</v>
      </c>
      <c r="C2147" s="35">
        <v>0.44261</v>
      </c>
      <c r="D2147" s="36">
        <v>3.23793</v>
      </c>
    </row>
    <row r="2148" spans="1:4" ht="12.75" customHeight="1" x14ac:dyDescent="0.25">
      <c r="A2148" s="44">
        <v>42976.124999994812</v>
      </c>
      <c r="B2148" s="24">
        <v>223.0977</v>
      </c>
      <c r="C2148" s="35">
        <v>0.58569000000000004</v>
      </c>
      <c r="D2148" s="36">
        <v>5.0612199999999996</v>
      </c>
    </row>
    <row r="2149" spans="1:4" ht="12.75" customHeight="1" x14ac:dyDescent="0.25">
      <c r="A2149" s="44">
        <v>42976.166666661476</v>
      </c>
      <c r="B2149" s="24">
        <v>260.5641</v>
      </c>
      <c r="C2149" s="35">
        <v>0.47628999999999999</v>
      </c>
      <c r="D2149" s="36">
        <v>9.6652799999999992</v>
      </c>
    </row>
    <row r="2150" spans="1:4" ht="12.75" customHeight="1" x14ac:dyDescent="0.25">
      <c r="A2150" s="44">
        <v>42976.208333328141</v>
      </c>
      <c r="B2150" s="24">
        <v>226.78909999999999</v>
      </c>
      <c r="C2150" s="35">
        <v>0.40639999999999998</v>
      </c>
      <c r="D2150" s="36">
        <v>7.7317200000000001</v>
      </c>
    </row>
    <row r="2151" spans="1:4" ht="12.75" customHeight="1" x14ac:dyDescent="0.25">
      <c r="A2151" s="44">
        <v>42976.249999994805</v>
      </c>
      <c r="B2151" s="24">
        <v>209.93870000000001</v>
      </c>
      <c r="C2151" s="35">
        <v>0.62726999999999999</v>
      </c>
      <c r="D2151" s="36" t="s">
        <v>189</v>
      </c>
    </row>
    <row r="2152" spans="1:4" ht="12.75" customHeight="1" x14ac:dyDescent="0.25">
      <c r="A2152" s="44">
        <v>42976.291666661469</v>
      </c>
      <c r="B2152" s="24">
        <v>213.22190000000001</v>
      </c>
      <c r="C2152" s="35">
        <v>0.50953000000000004</v>
      </c>
      <c r="D2152" s="36">
        <v>6.3548400000000003</v>
      </c>
    </row>
    <row r="2153" spans="1:4" ht="12.75" customHeight="1" x14ac:dyDescent="0.25">
      <c r="A2153" s="44">
        <v>42976.333333328133</v>
      </c>
      <c r="B2153" s="24">
        <v>287.59249999999997</v>
      </c>
      <c r="C2153" s="35">
        <v>0.48937000000000003</v>
      </c>
      <c r="D2153" s="36">
        <v>8.6610000000000006E-2</v>
      </c>
    </row>
    <row r="2154" spans="1:4" ht="12.75" customHeight="1" x14ac:dyDescent="0.25">
      <c r="A2154" s="44">
        <v>42976.374999994798</v>
      </c>
      <c r="B2154" s="24">
        <v>189.68610000000001</v>
      </c>
      <c r="C2154" s="35">
        <v>0.32493</v>
      </c>
      <c r="D2154" s="36" t="s">
        <v>189</v>
      </c>
    </row>
    <row r="2155" spans="1:4" ht="12.75" customHeight="1" x14ac:dyDescent="0.25">
      <c r="A2155" s="44">
        <v>42976.416666661462</v>
      </c>
      <c r="B2155" s="24">
        <v>273.39859999999999</v>
      </c>
      <c r="C2155" s="35">
        <v>0.52403</v>
      </c>
      <c r="D2155" s="36">
        <v>0.41766999999999999</v>
      </c>
    </row>
    <row r="2156" spans="1:4" ht="12.75" customHeight="1" x14ac:dyDescent="0.25">
      <c r="A2156" s="44">
        <v>42976.458333328126</v>
      </c>
      <c r="B2156" s="24">
        <v>128.85409999999999</v>
      </c>
      <c r="C2156" s="35">
        <v>0.62244999999999995</v>
      </c>
      <c r="D2156" s="36">
        <v>0.88288999999999995</v>
      </c>
    </row>
    <row r="2157" spans="1:4" ht="12.75" customHeight="1" x14ac:dyDescent="0.25">
      <c r="A2157" s="44">
        <v>42976.49999999479</v>
      </c>
      <c r="B2157" s="24">
        <v>178.5264</v>
      </c>
      <c r="C2157" s="35">
        <v>0.60238000000000003</v>
      </c>
      <c r="D2157" s="36">
        <v>14.153269999999999</v>
      </c>
    </row>
    <row r="2158" spans="1:4" ht="12.75" customHeight="1" x14ac:dyDescent="0.25">
      <c r="A2158" s="44">
        <v>42976.541666661455</v>
      </c>
      <c r="B2158" s="24">
        <v>28.25478</v>
      </c>
      <c r="C2158" s="35">
        <v>1.14358</v>
      </c>
      <c r="D2158" s="36">
        <v>12.76399</v>
      </c>
    </row>
    <row r="2159" spans="1:4" ht="12.75" customHeight="1" x14ac:dyDescent="0.25">
      <c r="A2159" s="44">
        <v>42976.583333328119</v>
      </c>
      <c r="B2159" s="24">
        <v>31.697120000000002</v>
      </c>
      <c r="C2159" s="35">
        <v>1.92123</v>
      </c>
      <c r="D2159" s="36">
        <v>6.5682799999999997</v>
      </c>
    </row>
    <row r="2160" spans="1:4" ht="12.75" customHeight="1" x14ac:dyDescent="0.25">
      <c r="A2160" s="44">
        <v>42976.624999994783</v>
      </c>
      <c r="B2160" s="24">
        <v>26.812049999999999</v>
      </c>
      <c r="C2160" s="35">
        <v>1.98366</v>
      </c>
      <c r="D2160" s="36">
        <v>8.6783300000000008</v>
      </c>
    </row>
    <row r="2161" spans="1:4" ht="12.75" customHeight="1" x14ac:dyDescent="0.25">
      <c r="A2161" s="44">
        <v>42976.666666661447</v>
      </c>
      <c r="B2161" s="24">
        <v>53.965960000000003</v>
      </c>
      <c r="C2161" s="35">
        <v>1.6996</v>
      </c>
      <c r="D2161" s="36">
        <v>7.80206</v>
      </c>
    </row>
    <row r="2162" spans="1:4" ht="12.75" customHeight="1" x14ac:dyDescent="0.25">
      <c r="A2162" s="44">
        <v>42976.708333328112</v>
      </c>
      <c r="B2162" s="24">
        <v>49.808219999999999</v>
      </c>
      <c r="C2162" s="35">
        <v>2.34151</v>
      </c>
      <c r="D2162" s="36">
        <v>8.8250600000000006</v>
      </c>
    </row>
    <row r="2163" spans="1:4" ht="12.75" customHeight="1" x14ac:dyDescent="0.25">
      <c r="A2163" s="44">
        <v>42976.749999994776</v>
      </c>
      <c r="B2163" s="24">
        <v>56.673769999999998</v>
      </c>
      <c r="C2163" s="35">
        <v>2.1917</v>
      </c>
      <c r="D2163" s="36">
        <v>14.236829999999999</v>
      </c>
    </row>
    <row r="2164" spans="1:4" ht="12.75" customHeight="1" x14ac:dyDescent="0.25">
      <c r="A2164" s="44">
        <v>42976.79166666144</v>
      </c>
      <c r="B2164" s="24">
        <v>140.6412</v>
      </c>
      <c r="C2164" s="35">
        <v>0.56184000000000001</v>
      </c>
      <c r="D2164" s="36">
        <v>18.44089</v>
      </c>
    </row>
    <row r="2165" spans="1:4" ht="12.75" customHeight="1" x14ac:dyDescent="0.25">
      <c r="A2165" s="44">
        <v>42976.833333328104</v>
      </c>
      <c r="B2165" s="24">
        <v>132.04150000000001</v>
      </c>
      <c r="C2165" s="35">
        <v>0.56838</v>
      </c>
      <c r="D2165" s="36">
        <v>7.5266700000000002</v>
      </c>
    </row>
    <row r="2166" spans="1:4" ht="12.75" customHeight="1" x14ac:dyDescent="0.25">
      <c r="A2166" s="44">
        <v>42976.874999994769</v>
      </c>
      <c r="B2166" s="24">
        <v>78.217449999999999</v>
      </c>
      <c r="C2166" s="35">
        <v>0.28677999999999998</v>
      </c>
      <c r="D2166" s="36">
        <v>13.77805</v>
      </c>
    </row>
    <row r="2167" spans="1:4" ht="12.75" customHeight="1" x14ac:dyDescent="0.25">
      <c r="A2167" s="44">
        <v>42976.916666661433</v>
      </c>
      <c r="B2167" s="24">
        <v>275.33260000000001</v>
      </c>
      <c r="C2167" s="35">
        <v>0.40998000000000001</v>
      </c>
      <c r="D2167" s="36">
        <v>12.99755</v>
      </c>
    </row>
    <row r="2168" spans="1:4" ht="12.75" customHeight="1" x14ac:dyDescent="0.25">
      <c r="A2168" s="44">
        <v>42976.958333328097</v>
      </c>
      <c r="B2168" s="24">
        <v>213.96270000000001</v>
      </c>
      <c r="C2168" s="35">
        <v>0.40783999999999998</v>
      </c>
      <c r="D2168" s="36">
        <v>9.3042300000000004</v>
      </c>
    </row>
    <row r="2169" spans="1:4" ht="12.75" customHeight="1" x14ac:dyDescent="0.25">
      <c r="A2169" s="44">
        <v>42976.999999994761</v>
      </c>
      <c r="B2169" s="24">
        <v>140.5514</v>
      </c>
      <c r="C2169" s="35">
        <v>0.52727000000000002</v>
      </c>
      <c r="D2169" s="36">
        <v>0.98577999999999999</v>
      </c>
    </row>
    <row r="2170" spans="1:4" ht="12.75" customHeight="1" x14ac:dyDescent="0.25">
      <c r="A2170" s="44">
        <v>42977.041666661426</v>
      </c>
      <c r="B2170" s="24">
        <v>256.6157</v>
      </c>
      <c r="C2170" s="35">
        <v>0.48893999999999999</v>
      </c>
      <c r="D2170" s="36">
        <v>9.7596699999999998</v>
      </c>
    </row>
    <row r="2171" spans="1:4" ht="12.75" customHeight="1" x14ac:dyDescent="0.25">
      <c r="A2171" s="44">
        <v>42977.08333332809</v>
      </c>
      <c r="B2171" s="24">
        <v>86.70438</v>
      </c>
      <c r="C2171" s="35">
        <v>0.32761000000000001</v>
      </c>
      <c r="D2171" s="36">
        <v>4.6814400000000003</v>
      </c>
    </row>
    <row r="2172" spans="1:4" ht="12.75" customHeight="1" x14ac:dyDescent="0.25">
      <c r="A2172" s="44">
        <v>42977.124999994754</v>
      </c>
      <c r="B2172" s="24">
        <v>120.5111</v>
      </c>
      <c r="C2172" s="35">
        <v>0.2465</v>
      </c>
    </row>
    <row r="2173" spans="1:4" ht="12.75" customHeight="1" x14ac:dyDescent="0.25">
      <c r="A2173" s="44">
        <v>42977.166666661418</v>
      </c>
      <c r="B2173" s="24">
        <v>115.8575</v>
      </c>
      <c r="C2173" s="35">
        <v>0.42603000000000002</v>
      </c>
    </row>
    <row r="2174" spans="1:4" ht="12.75" customHeight="1" x14ac:dyDescent="0.25">
      <c r="A2174" s="44">
        <v>42977.208333328083</v>
      </c>
      <c r="B2174" s="24">
        <v>285.83909999999997</v>
      </c>
      <c r="C2174" s="35">
        <v>0.76907000000000003</v>
      </c>
      <c r="D2174" s="36" t="s">
        <v>189</v>
      </c>
    </row>
    <row r="2175" spans="1:4" ht="12.75" customHeight="1" x14ac:dyDescent="0.25">
      <c r="A2175" s="44">
        <v>42977.249999994747</v>
      </c>
      <c r="B2175" s="24">
        <v>215.726</v>
      </c>
      <c r="C2175" s="35">
        <v>0.81874000000000002</v>
      </c>
      <c r="D2175" s="36">
        <v>11.56378</v>
      </c>
    </row>
    <row r="2176" spans="1:4" ht="12.75" customHeight="1" x14ac:dyDescent="0.25">
      <c r="A2176" s="44">
        <v>42977.291666661411</v>
      </c>
      <c r="B2176" s="24">
        <v>211.41309999999999</v>
      </c>
      <c r="C2176" s="35">
        <v>0.65956000000000004</v>
      </c>
      <c r="D2176" s="36">
        <v>8.42272</v>
      </c>
    </row>
    <row r="2177" spans="1:4" ht="12.75" customHeight="1" x14ac:dyDescent="0.25">
      <c r="A2177" s="44">
        <v>42977.333333328075</v>
      </c>
      <c r="B2177" s="24">
        <v>142.61269999999999</v>
      </c>
      <c r="C2177" s="35">
        <v>0.74175000000000002</v>
      </c>
      <c r="D2177" s="36">
        <v>4.0251700000000001</v>
      </c>
    </row>
    <row r="2178" spans="1:4" ht="12.75" customHeight="1" x14ac:dyDescent="0.25">
      <c r="A2178" s="44">
        <v>42977.374999994739</v>
      </c>
      <c r="B2178" s="24">
        <v>259.19709999999998</v>
      </c>
      <c r="C2178" s="35">
        <v>0.94860999999999995</v>
      </c>
      <c r="D2178" s="36" t="s">
        <v>189</v>
      </c>
    </row>
    <row r="2179" spans="1:4" ht="12.75" customHeight="1" x14ac:dyDescent="0.25">
      <c r="A2179" s="44">
        <v>42977.416666661404</v>
      </c>
    </row>
    <row r="2180" spans="1:4" ht="12.75" customHeight="1" x14ac:dyDescent="0.25">
      <c r="A2180" s="44">
        <v>42977.458333328068</v>
      </c>
    </row>
    <row r="2181" spans="1:4" ht="12.75" customHeight="1" x14ac:dyDescent="0.25">
      <c r="A2181" s="44">
        <v>42977.499999994732</v>
      </c>
    </row>
    <row r="2182" spans="1:4" ht="12.75" customHeight="1" x14ac:dyDescent="0.25">
      <c r="A2182" s="44">
        <v>42977.541666661396</v>
      </c>
    </row>
    <row r="2183" spans="1:4" ht="12.75" customHeight="1" x14ac:dyDescent="0.25">
      <c r="A2183" s="44">
        <v>42977.583333328061</v>
      </c>
    </row>
    <row r="2184" spans="1:4" ht="12.75" customHeight="1" x14ac:dyDescent="0.25">
      <c r="A2184" s="44">
        <v>42977.624999994725</v>
      </c>
      <c r="B2184" s="24">
        <v>329.35730000000001</v>
      </c>
      <c r="C2184" s="35">
        <v>3.0255899999999998</v>
      </c>
    </row>
    <row r="2185" spans="1:4" ht="12.75" customHeight="1" x14ac:dyDescent="0.25">
      <c r="A2185" s="44">
        <v>42977.666666661389</v>
      </c>
      <c r="B2185" s="24">
        <v>320.55410000000001</v>
      </c>
      <c r="C2185" s="35">
        <v>2.10954</v>
      </c>
      <c r="D2185" s="36">
        <v>18.642430000000001</v>
      </c>
    </row>
    <row r="2186" spans="1:4" ht="12.75" customHeight="1" x14ac:dyDescent="0.25">
      <c r="A2186" s="44">
        <v>42977.708333328053</v>
      </c>
      <c r="B2186" s="24">
        <v>314.99599999999998</v>
      </c>
      <c r="C2186" s="35">
        <v>2.4103699999999999</v>
      </c>
      <c r="D2186" s="36">
        <v>19.599740000000001</v>
      </c>
    </row>
    <row r="2187" spans="1:4" ht="12.75" customHeight="1" x14ac:dyDescent="0.25">
      <c r="A2187" s="44">
        <v>42977.749999994718</v>
      </c>
      <c r="B2187" s="24">
        <v>331.38850000000002</v>
      </c>
      <c r="C2187" s="35">
        <v>1.48048</v>
      </c>
      <c r="D2187" s="36">
        <v>20.44548</v>
      </c>
    </row>
    <row r="2188" spans="1:4" ht="12.75" customHeight="1" x14ac:dyDescent="0.25">
      <c r="A2188" s="44">
        <v>42977.791666661382</v>
      </c>
      <c r="B2188" s="24">
        <v>354.8655</v>
      </c>
      <c r="C2188" s="35">
        <v>1.2789299999999999</v>
      </c>
      <c r="D2188" s="36">
        <v>6.1800899999999999</v>
      </c>
    </row>
    <row r="2189" spans="1:4" ht="12.75" customHeight="1" x14ac:dyDescent="0.25">
      <c r="A2189" s="44">
        <v>42977.833333328046</v>
      </c>
      <c r="B2189" s="24">
        <v>82.524789999999996</v>
      </c>
      <c r="C2189" s="35">
        <v>0.54354999999999998</v>
      </c>
      <c r="D2189" s="36">
        <v>11.71457</v>
      </c>
    </row>
    <row r="2190" spans="1:4" ht="12.75" customHeight="1" x14ac:dyDescent="0.25">
      <c r="A2190" s="44">
        <v>42977.87499999471</v>
      </c>
      <c r="B2190" s="24">
        <v>133.6335</v>
      </c>
      <c r="C2190" s="35">
        <v>0.32983000000000001</v>
      </c>
      <c r="D2190" s="36">
        <v>3.7961100000000001</v>
      </c>
    </row>
    <row r="2191" spans="1:4" ht="12.75" customHeight="1" x14ac:dyDescent="0.25">
      <c r="A2191" s="44">
        <v>42977.916666661375</v>
      </c>
      <c r="B2191" s="24">
        <v>115.2474</v>
      </c>
      <c r="C2191" s="35">
        <v>0.54022999999999999</v>
      </c>
      <c r="D2191" s="36">
        <v>1.6767799999999999</v>
      </c>
    </row>
    <row r="2192" spans="1:4" ht="12.75" customHeight="1" x14ac:dyDescent="0.25">
      <c r="A2192" s="44">
        <v>42977.958333328039</v>
      </c>
      <c r="B2192" s="24">
        <v>105.0146</v>
      </c>
      <c r="C2192" s="35">
        <v>0.65444999999999998</v>
      </c>
      <c r="D2192" s="36">
        <v>10.49516</v>
      </c>
    </row>
    <row r="2193" spans="1:4" ht="12.75" customHeight="1" x14ac:dyDescent="0.25">
      <c r="A2193" s="44">
        <v>42977.999999994703</v>
      </c>
      <c r="B2193" s="24">
        <v>342.77769999999998</v>
      </c>
      <c r="C2193" s="35">
        <v>0.26704</v>
      </c>
      <c r="D2193" s="36">
        <v>0.33228999999999997</v>
      </c>
    </row>
    <row r="2194" spans="1:4" ht="12.75" customHeight="1" x14ac:dyDescent="0.25">
      <c r="A2194" s="44">
        <v>42978.041666661367</v>
      </c>
      <c r="B2194" s="24">
        <v>207.03200000000001</v>
      </c>
      <c r="C2194" s="35">
        <v>0.63953000000000004</v>
      </c>
      <c r="D2194" s="36">
        <v>7.9640899999999997</v>
      </c>
    </row>
    <row r="2195" spans="1:4" ht="12.75" customHeight="1" x14ac:dyDescent="0.25">
      <c r="A2195" s="44">
        <v>42978.083333328032</v>
      </c>
      <c r="B2195" s="24">
        <v>258.48259999999999</v>
      </c>
      <c r="C2195" s="35">
        <v>0.47808</v>
      </c>
      <c r="D2195" s="36">
        <v>3.3743599999999998</v>
      </c>
    </row>
    <row r="2196" spans="1:4" ht="12.75" customHeight="1" x14ac:dyDescent="0.25">
      <c r="A2196" s="44">
        <v>42978.124999994696</v>
      </c>
      <c r="B2196" s="24">
        <v>274.66309999999999</v>
      </c>
      <c r="C2196" s="35">
        <v>0.50700000000000001</v>
      </c>
      <c r="D2196" s="36" t="s">
        <v>189</v>
      </c>
    </row>
    <row r="2197" spans="1:4" ht="12.75" customHeight="1" x14ac:dyDescent="0.25">
      <c r="A2197" s="44">
        <v>42978.16666666136</v>
      </c>
      <c r="B2197" s="24">
        <v>230.8278</v>
      </c>
      <c r="C2197" s="35">
        <v>0.44546000000000002</v>
      </c>
      <c r="D2197" s="36">
        <v>1.40913</v>
      </c>
    </row>
    <row r="2198" spans="1:4" ht="12.75" customHeight="1" x14ac:dyDescent="0.25">
      <c r="A2198" s="44">
        <v>42978.208333328024</v>
      </c>
      <c r="B2198" s="24">
        <v>213.95259999999999</v>
      </c>
      <c r="C2198" s="35">
        <v>0.39405000000000001</v>
      </c>
      <c r="D2198" s="36">
        <v>3.9447199999999998</v>
      </c>
    </row>
    <row r="2199" spans="1:4" ht="12.75" customHeight="1" x14ac:dyDescent="0.25">
      <c r="A2199" s="44">
        <v>42978.249999994689</v>
      </c>
      <c r="B2199" s="24">
        <v>204.71029999999999</v>
      </c>
      <c r="C2199" s="35">
        <v>0.49057000000000001</v>
      </c>
      <c r="D2199" s="36">
        <v>0.45033000000000001</v>
      </c>
    </row>
    <row r="2200" spans="1:4" ht="12.75" customHeight="1" x14ac:dyDescent="0.25">
      <c r="A2200" s="44">
        <v>42978.291666661353</v>
      </c>
      <c r="B2200" s="24">
        <v>65.225729999999999</v>
      </c>
      <c r="C2200" s="35">
        <v>0.40709000000000001</v>
      </c>
      <c r="D2200" s="36">
        <v>8.8383900000000004</v>
      </c>
    </row>
    <row r="2201" spans="1:4" ht="12.75" customHeight="1" x14ac:dyDescent="0.25">
      <c r="A2201" s="44">
        <v>42978.333333328017</v>
      </c>
      <c r="B2201" s="24">
        <v>271.56849999999997</v>
      </c>
      <c r="C2201" s="35">
        <v>0.48474</v>
      </c>
      <c r="D2201" s="36" t="s">
        <v>189</v>
      </c>
    </row>
    <row r="2202" spans="1:4" ht="12.75" customHeight="1" x14ac:dyDescent="0.25">
      <c r="A2202" s="44">
        <v>42978.374999994681</v>
      </c>
      <c r="B2202" s="24">
        <v>255.5446</v>
      </c>
      <c r="C2202" s="35">
        <v>0.54479999999999995</v>
      </c>
      <c r="D2202" s="36" t="s">
        <v>189</v>
      </c>
    </row>
    <row r="2203" spans="1:4" ht="12.75" customHeight="1" x14ac:dyDescent="0.25">
      <c r="A2203" s="44">
        <v>42978.416666661346</v>
      </c>
      <c r="B2203" s="24">
        <v>285.21190000000001</v>
      </c>
      <c r="C2203" s="35">
        <v>2.8504499999999999</v>
      </c>
      <c r="D2203" s="36">
        <v>8.9037799999999994</v>
      </c>
    </row>
    <row r="2204" spans="1:4" ht="12.75" customHeight="1" x14ac:dyDescent="0.25">
      <c r="A2204" s="44">
        <v>42978.45833332801</v>
      </c>
      <c r="B2204" s="24">
        <v>289.72460000000001</v>
      </c>
      <c r="C2204" s="35">
        <v>2.4304700000000001</v>
      </c>
      <c r="D2204" s="36">
        <v>3.64669</v>
      </c>
    </row>
    <row r="2205" spans="1:4" ht="12.75" customHeight="1" x14ac:dyDescent="0.25">
      <c r="A2205" s="44">
        <v>42978.499999994674</v>
      </c>
      <c r="B2205" s="24">
        <v>291.84969999999998</v>
      </c>
      <c r="C2205" s="35">
        <v>1.7475099999999999</v>
      </c>
      <c r="D2205" s="36">
        <v>9.4177499999999998</v>
      </c>
    </row>
    <row r="2206" spans="1:4" ht="12.75" customHeight="1" x14ac:dyDescent="0.25">
      <c r="A2206" s="44">
        <v>42978.541666661338</v>
      </c>
      <c r="B2206" s="24">
        <v>233.6508</v>
      </c>
      <c r="C2206" s="35">
        <v>2.5365700000000002</v>
      </c>
      <c r="D2206" s="36">
        <v>10.81536</v>
      </c>
    </row>
    <row r="2207" spans="1:4" ht="12.75" customHeight="1" x14ac:dyDescent="0.25">
      <c r="A2207" s="44">
        <v>42978.583333328002</v>
      </c>
      <c r="B2207" s="24">
        <v>333.95100000000002</v>
      </c>
      <c r="C2207" s="35">
        <v>1.0901099999999999</v>
      </c>
      <c r="D2207" s="36">
        <v>2.1733099999999999</v>
      </c>
    </row>
    <row r="2208" spans="1:4" ht="12.75" customHeight="1" x14ac:dyDescent="0.25">
      <c r="A2208" s="44">
        <v>42978.624999994667</v>
      </c>
      <c r="B2208" s="24">
        <v>307.92599999999999</v>
      </c>
      <c r="C2208" s="35">
        <v>1.4131800000000001</v>
      </c>
      <c r="D2208" s="36" t="s">
        <v>189</v>
      </c>
    </row>
    <row r="2209" spans="1:4" ht="12.75" customHeight="1" x14ac:dyDescent="0.25">
      <c r="A2209" s="44">
        <v>42978.666666661331</v>
      </c>
      <c r="B2209" s="24">
        <v>274.23410000000001</v>
      </c>
      <c r="C2209" s="35">
        <v>1.3715200000000001</v>
      </c>
      <c r="D2209" s="36">
        <v>7.4191599999999998</v>
      </c>
    </row>
    <row r="2210" spans="1:4" ht="12.75" customHeight="1" x14ac:dyDescent="0.25">
      <c r="A2210" s="44">
        <v>42978.708333327995</v>
      </c>
      <c r="B2210" s="24">
        <v>252.86500000000001</v>
      </c>
      <c r="C2210" s="35">
        <v>0.35339999999999999</v>
      </c>
      <c r="D2210" s="36" t="s">
        <v>189</v>
      </c>
    </row>
    <row r="2211" spans="1:4" ht="12.75" customHeight="1" x14ac:dyDescent="0.25">
      <c r="A2211" s="44">
        <v>42978.749999994659</v>
      </c>
      <c r="B2211" s="24">
        <v>316.41340000000002</v>
      </c>
      <c r="C2211" s="35">
        <v>0.40122999999999998</v>
      </c>
      <c r="D2211" s="36">
        <v>7.1405399999999997</v>
      </c>
    </row>
    <row r="2212" spans="1:4" ht="12.75" customHeight="1" x14ac:dyDescent="0.25">
      <c r="A2212" s="44">
        <v>42978.791666661324</v>
      </c>
      <c r="B2212" s="24">
        <v>313.14080000000001</v>
      </c>
      <c r="C2212" s="35">
        <v>0.70572000000000001</v>
      </c>
      <c r="D2212" s="36">
        <v>7.5571700000000002</v>
      </c>
    </row>
    <row r="2213" spans="1:4" ht="12.75" customHeight="1" x14ac:dyDescent="0.25">
      <c r="A2213" s="44">
        <v>42978.833333327988</v>
      </c>
      <c r="B2213" s="24">
        <v>52.898449999999997</v>
      </c>
      <c r="C2213" s="35">
        <v>0.57813000000000003</v>
      </c>
      <c r="D2213" s="36">
        <v>3.3281999999999998</v>
      </c>
    </row>
    <row r="2214" spans="1:4" ht="12.75" customHeight="1" x14ac:dyDescent="0.25">
      <c r="A2214" s="44">
        <v>42978.874999994652</v>
      </c>
      <c r="B2214" s="24">
        <v>296.52820000000003</v>
      </c>
      <c r="C2214" s="35">
        <v>0.65591999999999995</v>
      </c>
      <c r="D2214" s="36">
        <v>4.3689499999999999</v>
      </c>
    </row>
    <row r="2215" spans="1:4" ht="12.75" customHeight="1" x14ac:dyDescent="0.25">
      <c r="A2215" s="44">
        <v>42978.916666661316</v>
      </c>
      <c r="B2215" s="24">
        <v>316.88119999999998</v>
      </c>
      <c r="C2215" s="35">
        <v>0.43001</v>
      </c>
      <c r="D2215" s="36">
        <v>1.97367</v>
      </c>
    </row>
    <row r="2216" spans="1:4" ht="12.75" customHeight="1" x14ac:dyDescent="0.25">
      <c r="A2216" s="44">
        <v>42978.958333327981</v>
      </c>
      <c r="B2216" s="24">
        <v>261.62400000000002</v>
      </c>
      <c r="C2216" s="35">
        <v>0.54001999999999994</v>
      </c>
      <c r="D2216" s="36">
        <v>8.8700899999999994</v>
      </c>
    </row>
    <row r="2217" spans="1:4" ht="12.75" customHeight="1" x14ac:dyDescent="0.25">
      <c r="A2217" s="44">
        <v>42978.999999994645</v>
      </c>
      <c r="B2217" s="24">
        <v>197.08240000000001</v>
      </c>
      <c r="C2217" s="35">
        <v>0.23907999999999999</v>
      </c>
      <c r="D2217" s="36">
        <v>2.9972799999999999</v>
      </c>
    </row>
    <row r="2218" spans="1:4" ht="12.75" customHeight="1" x14ac:dyDescent="0.25">
      <c r="A2218" s="44">
        <v>42979.041666661309</v>
      </c>
      <c r="B2218" s="24">
        <v>212.32259999999999</v>
      </c>
      <c r="C2218" s="35">
        <v>0.41388999999999998</v>
      </c>
      <c r="D2218" s="36" t="s">
        <v>189</v>
      </c>
    </row>
    <row r="2219" spans="1:4" ht="12.75" customHeight="1" x14ac:dyDescent="0.25">
      <c r="A2219" s="44">
        <v>42979.083333327973</v>
      </c>
      <c r="B2219" s="24">
        <v>201.4425</v>
      </c>
      <c r="C2219" s="35">
        <v>0.41892000000000001</v>
      </c>
      <c r="D2219" s="36" t="s">
        <v>189</v>
      </c>
    </row>
    <row r="2220" spans="1:4" ht="12.75" customHeight="1" x14ac:dyDescent="0.25">
      <c r="A2220" s="44">
        <v>42979.124999994638</v>
      </c>
      <c r="B2220" s="24">
        <v>92.227220000000003</v>
      </c>
      <c r="C2220" s="35">
        <v>0.21396999999999999</v>
      </c>
      <c r="D2220" s="36">
        <v>3.06568</v>
      </c>
    </row>
    <row r="2221" spans="1:4" ht="12.75" customHeight="1" x14ac:dyDescent="0.25">
      <c r="A2221" s="44">
        <v>42979.166666661302</v>
      </c>
      <c r="B2221" s="24">
        <v>302.54939999999999</v>
      </c>
      <c r="C2221" s="35">
        <v>0.26129999999999998</v>
      </c>
      <c r="D2221" s="36">
        <v>3.8038099999999999</v>
      </c>
    </row>
    <row r="2222" spans="1:4" ht="12.75" customHeight="1" x14ac:dyDescent="0.25">
      <c r="A2222" s="44">
        <v>42979.208333327966</v>
      </c>
      <c r="B2222" s="24">
        <v>276.42759999999998</v>
      </c>
      <c r="C2222" s="35">
        <v>0.25627</v>
      </c>
      <c r="D2222" s="36">
        <v>2.4130199999999999</v>
      </c>
    </row>
    <row r="2223" spans="1:4" ht="12.75" customHeight="1" x14ac:dyDescent="0.25">
      <c r="A2223" s="44">
        <v>42979.24999999463</v>
      </c>
      <c r="B2223" s="24">
        <v>235.76660000000001</v>
      </c>
      <c r="C2223" s="35">
        <v>0.28164</v>
      </c>
      <c r="D2223" s="36">
        <v>2.7986599999999999</v>
      </c>
    </row>
    <row r="2224" spans="1:4" ht="12.75" customHeight="1" x14ac:dyDescent="0.25">
      <c r="A2224" s="44">
        <v>42979.291666661295</v>
      </c>
      <c r="B2224" s="24">
        <v>287.71289999999999</v>
      </c>
      <c r="C2224" s="35">
        <v>0.41559000000000001</v>
      </c>
      <c r="D2224" s="36">
        <v>0.48964999999999997</v>
      </c>
    </row>
    <row r="2225" spans="1:4" ht="12.75" customHeight="1" x14ac:dyDescent="0.25">
      <c r="A2225" s="44">
        <v>42979.333333327959</v>
      </c>
      <c r="B2225" s="24">
        <v>174.6816</v>
      </c>
      <c r="C2225" s="35">
        <v>0.37520999999999999</v>
      </c>
      <c r="D2225" s="36">
        <v>1.97732</v>
      </c>
    </row>
    <row r="2226" spans="1:4" ht="12.75" customHeight="1" x14ac:dyDescent="0.25">
      <c r="A2226" s="44">
        <v>42979.374999994623</v>
      </c>
      <c r="B2226" s="24">
        <v>73.471369999999993</v>
      </c>
      <c r="C2226" s="35">
        <v>0.64537</v>
      </c>
      <c r="D2226" s="36" t="s">
        <v>189</v>
      </c>
    </row>
    <row r="2227" spans="1:4" ht="12.75" customHeight="1" x14ac:dyDescent="0.25">
      <c r="A2227" s="44">
        <v>42979.416666661287</v>
      </c>
      <c r="B2227" s="24">
        <v>329.18880000000001</v>
      </c>
      <c r="C2227" s="35">
        <v>0.55535000000000001</v>
      </c>
      <c r="D2227" s="36">
        <v>1.6092500000000001</v>
      </c>
    </row>
    <row r="2228" spans="1:4" ht="12.75" customHeight="1" x14ac:dyDescent="0.25">
      <c r="A2228" s="44">
        <v>42979.458333327952</v>
      </c>
      <c r="B2228" s="24">
        <v>286.73759999999999</v>
      </c>
      <c r="C2228" s="35">
        <v>1.4343900000000001</v>
      </c>
      <c r="D2228" s="36">
        <v>7.0572100000000004</v>
      </c>
    </row>
    <row r="2229" spans="1:4" ht="12.75" customHeight="1" x14ac:dyDescent="0.25">
      <c r="A2229" s="44">
        <v>42979.499999994616</v>
      </c>
      <c r="B2229" s="24">
        <v>10.025589999999999</v>
      </c>
      <c r="C2229" s="35">
        <v>1.83371</v>
      </c>
      <c r="D2229" s="36">
        <v>11.74844</v>
      </c>
    </row>
    <row r="2230" spans="1:4" ht="12.75" customHeight="1" x14ac:dyDescent="0.25">
      <c r="A2230" s="44">
        <v>42979.54166666128</v>
      </c>
      <c r="B2230" s="24">
        <v>34.585760000000001</v>
      </c>
      <c r="C2230" s="35">
        <v>1.73611</v>
      </c>
      <c r="D2230" s="36">
        <v>23.489319999999999</v>
      </c>
    </row>
    <row r="2231" spans="1:4" ht="12.75" customHeight="1" x14ac:dyDescent="0.25">
      <c r="A2231" s="44">
        <v>42979.583333327944</v>
      </c>
      <c r="B2231" s="24">
        <v>40.299430000000001</v>
      </c>
      <c r="C2231" s="35">
        <v>2.0273599999999998</v>
      </c>
    </row>
    <row r="2232" spans="1:4" ht="12.75" customHeight="1" x14ac:dyDescent="0.25">
      <c r="A2232" s="44">
        <v>42979.624999994609</v>
      </c>
      <c r="B2232" s="24">
        <v>47.803379999999997</v>
      </c>
      <c r="C2232" s="35">
        <v>2.13245</v>
      </c>
      <c r="D2232" s="36">
        <v>3.89818</v>
      </c>
    </row>
    <row r="2233" spans="1:4" ht="12.75" customHeight="1" x14ac:dyDescent="0.25">
      <c r="A2233" s="44">
        <v>42979.666666661273</v>
      </c>
      <c r="B2233" s="24">
        <v>41.787669999999999</v>
      </c>
      <c r="C2233" s="35">
        <v>2.2357300000000002</v>
      </c>
      <c r="D2233" s="36">
        <v>6.6681900000000001</v>
      </c>
    </row>
    <row r="2234" spans="1:4" ht="12.75" customHeight="1" x14ac:dyDescent="0.25">
      <c r="A2234" s="44">
        <v>42979.708333327937</v>
      </c>
      <c r="B2234" s="24">
        <v>48.681350000000002</v>
      </c>
      <c r="C2234" s="35">
        <v>1.76389</v>
      </c>
      <c r="D2234" s="36">
        <v>9.3714399999999998</v>
      </c>
    </row>
    <row r="2235" spans="1:4" ht="12.75" customHeight="1" x14ac:dyDescent="0.25">
      <c r="A2235" s="44">
        <v>42979.749999994601</v>
      </c>
      <c r="B2235" s="24">
        <v>119.995</v>
      </c>
      <c r="C2235" s="35">
        <v>0.40389999999999998</v>
      </c>
      <c r="D2235" s="36">
        <v>2.7824800000000001</v>
      </c>
    </row>
    <row r="2236" spans="1:4" ht="12.75" customHeight="1" x14ac:dyDescent="0.25">
      <c r="A2236" s="44">
        <v>42979.791666661265</v>
      </c>
      <c r="B2236" s="24">
        <v>72.465969999999999</v>
      </c>
      <c r="C2236" s="35">
        <v>0.80922000000000005</v>
      </c>
      <c r="D2236" s="36">
        <v>5.0708900000000003</v>
      </c>
    </row>
    <row r="2237" spans="1:4" ht="12.75" customHeight="1" x14ac:dyDescent="0.25">
      <c r="A2237" s="44">
        <v>42979.83333332793</v>
      </c>
      <c r="B2237" s="24">
        <v>115.9661</v>
      </c>
      <c r="C2237" s="35">
        <v>0.54678000000000004</v>
      </c>
      <c r="D2237" s="36">
        <v>6.0406000000000004</v>
      </c>
    </row>
    <row r="2238" spans="1:4" ht="12.75" customHeight="1" x14ac:dyDescent="0.25">
      <c r="A2238" s="44">
        <v>42979.874999994594</v>
      </c>
      <c r="B2238" s="24">
        <v>88.16534</v>
      </c>
      <c r="C2238" s="35">
        <v>0.29502</v>
      </c>
      <c r="D2238" s="36">
        <v>2.0909599999999999</v>
      </c>
    </row>
    <row r="2239" spans="1:4" ht="12.75" customHeight="1" x14ac:dyDescent="0.25">
      <c r="A2239" s="44">
        <v>42979.916666661258</v>
      </c>
      <c r="B2239" s="24">
        <v>100.2997</v>
      </c>
      <c r="C2239" s="35">
        <v>0.32550000000000001</v>
      </c>
      <c r="D2239" s="36">
        <v>1.89201</v>
      </c>
    </row>
    <row r="2240" spans="1:4" ht="12.75" customHeight="1" x14ac:dyDescent="0.25">
      <c r="A2240" s="44">
        <v>42979.958333327922</v>
      </c>
      <c r="B2240" s="24">
        <v>47.228650000000002</v>
      </c>
      <c r="C2240" s="35">
        <v>0.29413</v>
      </c>
      <c r="D2240" s="36">
        <v>5.94733</v>
      </c>
    </row>
    <row r="2241" spans="1:4" ht="12.75" customHeight="1" x14ac:dyDescent="0.25">
      <c r="A2241" s="44">
        <v>42979.999999994587</v>
      </c>
      <c r="B2241" s="24">
        <v>157.04740000000001</v>
      </c>
      <c r="C2241" s="35">
        <v>0.25503999999999999</v>
      </c>
      <c r="D2241" s="36">
        <v>5.2903000000000002</v>
      </c>
    </row>
    <row r="2242" spans="1:4" ht="12.75" customHeight="1" x14ac:dyDescent="0.25">
      <c r="A2242" s="44">
        <v>42980.041666661251</v>
      </c>
      <c r="B2242" s="24">
        <v>104.03230000000001</v>
      </c>
      <c r="C2242" s="35">
        <v>0.62822999999999996</v>
      </c>
      <c r="D2242" s="36" t="s">
        <v>189</v>
      </c>
    </row>
    <row r="2243" spans="1:4" ht="12.75" customHeight="1" x14ac:dyDescent="0.25">
      <c r="A2243" s="44">
        <v>42980.083333327915</v>
      </c>
      <c r="B2243" s="24">
        <v>156.24809999999999</v>
      </c>
      <c r="C2243" s="35">
        <v>0.42265999999999998</v>
      </c>
      <c r="D2243" s="36">
        <v>4.2289399999999997</v>
      </c>
    </row>
    <row r="2244" spans="1:4" ht="12.75" customHeight="1" x14ac:dyDescent="0.25">
      <c r="A2244" s="44">
        <v>42980.124999994579</v>
      </c>
      <c r="B2244" s="24">
        <v>123.4687</v>
      </c>
      <c r="C2244" s="35">
        <v>0.30958000000000002</v>
      </c>
      <c r="D2244" s="36">
        <v>7.0767199999999999</v>
      </c>
    </row>
    <row r="2245" spans="1:4" ht="12.75" customHeight="1" x14ac:dyDescent="0.25">
      <c r="A2245" s="44">
        <v>42980.166666661244</v>
      </c>
      <c r="B2245" s="24">
        <v>336.06779999999998</v>
      </c>
      <c r="C2245" s="35">
        <v>0.35796</v>
      </c>
      <c r="D2245" s="36">
        <v>3.3133900000000001</v>
      </c>
    </row>
    <row r="2246" spans="1:4" ht="12.75" customHeight="1" x14ac:dyDescent="0.25">
      <c r="A2246" s="44">
        <v>42980.208333327908</v>
      </c>
      <c r="B2246" s="24">
        <v>347.84370000000001</v>
      </c>
      <c r="C2246" s="35">
        <v>0.40910000000000002</v>
      </c>
      <c r="D2246" s="36">
        <v>0.68899999999999995</v>
      </c>
    </row>
    <row r="2247" spans="1:4" ht="12.75" customHeight="1" x14ac:dyDescent="0.25">
      <c r="A2247" s="44">
        <v>42980.249999994572</v>
      </c>
      <c r="B2247" s="24">
        <v>61.940849999999998</v>
      </c>
      <c r="C2247" s="35">
        <v>0.46660000000000001</v>
      </c>
      <c r="D2247" s="36">
        <v>1.839E-2</v>
      </c>
    </row>
    <row r="2248" spans="1:4" ht="12.75" customHeight="1" x14ac:dyDescent="0.25">
      <c r="A2248" s="44">
        <v>42980.291666661236</v>
      </c>
      <c r="B2248" s="24">
        <v>19.842569999999998</v>
      </c>
      <c r="C2248" s="35">
        <v>0.24260000000000001</v>
      </c>
      <c r="D2248" s="36" t="s">
        <v>189</v>
      </c>
    </row>
    <row r="2249" spans="1:4" ht="12.75" customHeight="1" x14ac:dyDescent="0.25">
      <c r="A2249" s="44">
        <v>42980.333333327901</v>
      </c>
      <c r="B2249" s="24">
        <v>86.137069999999994</v>
      </c>
      <c r="C2249" s="35">
        <v>0.27173999999999998</v>
      </c>
      <c r="D2249" s="36" t="s">
        <v>189</v>
      </c>
    </row>
    <row r="2250" spans="1:4" ht="12.75" customHeight="1" x14ac:dyDescent="0.25">
      <c r="A2250" s="44">
        <v>42980.374999994565</v>
      </c>
      <c r="B2250" s="24">
        <v>131.5788</v>
      </c>
      <c r="C2250" s="35">
        <v>0.52039000000000002</v>
      </c>
      <c r="D2250" s="36">
        <v>0.19233</v>
      </c>
    </row>
    <row r="2251" spans="1:4" ht="12.75" customHeight="1" x14ac:dyDescent="0.25">
      <c r="A2251" s="44">
        <v>42980.416666661229</v>
      </c>
      <c r="B2251" s="24">
        <v>247.0249</v>
      </c>
      <c r="C2251" s="35">
        <v>0.64564999999999995</v>
      </c>
    </row>
    <row r="2252" spans="1:4" ht="12.75" customHeight="1" x14ac:dyDescent="0.25">
      <c r="A2252" s="44">
        <v>42980.458333327893</v>
      </c>
      <c r="B2252" s="24">
        <v>326.10680000000002</v>
      </c>
      <c r="C2252" s="35">
        <v>0.81659000000000004</v>
      </c>
    </row>
    <row r="2253" spans="1:4" ht="12.75" customHeight="1" x14ac:dyDescent="0.25">
      <c r="A2253" s="44">
        <v>42980.499999994558</v>
      </c>
      <c r="B2253" s="24">
        <v>34.39967</v>
      </c>
      <c r="C2253" s="35">
        <v>1.2083600000000001</v>
      </c>
      <c r="D2253" s="36">
        <v>4.9482699999999999</v>
      </c>
    </row>
    <row r="2254" spans="1:4" ht="12.75" customHeight="1" x14ac:dyDescent="0.25">
      <c r="A2254" s="44">
        <v>42980.541666661222</v>
      </c>
      <c r="B2254" s="24">
        <v>177.08150000000001</v>
      </c>
      <c r="C2254" s="35">
        <v>0.56164000000000003</v>
      </c>
      <c r="D2254" s="36">
        <v>10.151</v>
      </c>
    </row>
    <row r="2255" spans="1:4" ht="12.75" customHeight="1" x14ac:dyDescent="0.25">
      <c r="A2255" s="44">
        <v>42980.583333327886</v>
      </c>
      <c r="B2255" s="24">
        <v>160.3082</v>
      </c>
      <c r="C2255" s="35">
        <v>0.44213000000000002</v>
      </c>
      <c r="D2255" s="36" t="s">
        <v>189</v>
      </c>
    </row>
    <row r="2256" spans="1:4" ht="12.75" customHeight="1" x14ac:dyDescent="0.25">
      <c r="A2256" s="44">
        <v>42980.62499999455</v>
      </c>
      <c r="B2256" s="24">
        <v>111.1433</v>
      </c>
      <c r="C2256" s="35">
        <v>0.46406999999999998</v>
      </c>
    </row>
    <row r="2257" spans="1:4" ht="12.75" customHeight="1" x14ac:dyDescent="0.25">
      <c r="A2257" s="44">
        <v>42980.666666661215</v>
      </c>
      <c r="B2257" s="24">
        <v>88.724779999999996</v>
      </c>
      <c r="C2257" s="35">
        <v>0.52293000000000001</v>
      </c>
      <c r="D2257" s="36">
        <v>10.104200000000001</v>
      </c>
    </row>
    <row r="2258" spans="1:4" ht="12.75" customHeight="1" x14ac:dyDescent="0.25">
      <c r="A2258" s="44">
        <v>42980.708333327879</v>
      </c>
      <c r="B2258" s="24">
        <v>118.1365</v>
      </c>
      <c r="C2258" s="35">
        <v>0.24388000000000001</v>
      </c>
      <c r="D2258" s="36">
        <v>0.25287999999999999</v>
      </c>
    </row>
    <row r="2259" spans="1:4" ht="12.75" customHeight="1" x14ac:dyDescent="0.25">
      <c r="A2259" s="44">
        <v>42980.749999994543</v>
      </c>
      <c r="B2259" s="24">
        <v>134.93469999999999</v>
      </c>
      <c r="C2259" s="35">
        <v>0.27378999999999998</v>
      </c>
      <c r="D2259" s="36">
        <v>8.2520500000000006</v>
      </c>
    </row>
    <row r="2260" spans="1:4" ht="12.75" customHeight="1" x14ac:dyDescent="0.25">
      <c r="A2260" s="44">
        <v>42980.791666661207</v>
      </c>
      <c r="B2260" s="24">
        <v>186.94560000000001</v>
      </c>
      <c r="C2260" s="35">
        <v>0.62622999999999995</v>
      </c>
      <c r="D2260" s="36">
        <v>10.78434</v>
      </c>
    </row>
    <row r="2261" spans="1:4" ht="12.75" customHeight="1" x14ac:dyDescent="0.25">
      <c r="A2261" s="44">
        <v>42980.833333327872</v>
      </c>
      <c r="B2261" s="24">
        <v>185.03469999999999</v>
      </c>
      <c r="C2261" s="35">
        <v>0.28142</v>
      </c>
      <c r="D2261" s="36">
        <v>0.77575000000000005</v>
      </c>
    </row>
    <row r="2262" spans="1:4" ht="12.75" customHeight="1" x14ac:dyDescent="0.25">
      <c r="A2262" s="44">
        <v>42980.874999994536</v>
      </c>
      <c r="B2262" s="24">
        <v>144.1728</v>
      </c>
      <c r="C2262" s="35">
        <v>0.31747999999999998</v>
      </c>
      <c r="D2262" s="36">
        <v>0.83819999999999995</v>
      </c>
    </row>
    <row r="2263" spans="1:4" ht="12.75" customHeight="1" x14ac:dyDescent="0.25">
      <c r="A2263" s="44">
        <v>42980.9166666612</v>
      </c>
      <c r="B2263" s="24">
        <v>59.422449999999998</v>
      </c>
      <c r="C2263" s="35">
        <v>0.36591000000000001</v>
      </c>
      <c r="D2263" s="36">
        <v>4.5114599999999996</v>
      </c>
    </row>
    <row r="2264" spans="1:4" ht="12.75" customHeight="1" x14ac:dyDescent="0.25">
      <c r="A2264" s="44">
        <v>42980.958333327864</v>
      </c>
      <c r="B2264" s="24">
        <v>76.415289999999999</v>
      </c>
      <c r="C2264" s="35">
        <v>0.4133</v>
      </c>
      <c r="D2264" s="36">
        <v>7.2043799999999996</v>
      </c>
    </row>
    <row r="2265" spans="1:4" ht="12.75" customHeight="1" x14ac:dyDescent="0.25">
      <c r="A2265" s="44">
        <v>42980.999999994528</v>
      </c>
      <c r="B2265" s="24">
        <v>343.23579999999998</v>
      </c>
      <c r="C2265" s="35">
        <v>0.36823</v>
      </c>
      <c r="D2265" s="36">
        <v>2.3444500000000001</v>
      </c>
    </row>
    <row r="2266" spans="1:4" ht="12.75" customHeight="1" x14ac:dyDescent="0.25">
      <c r="A2266" s="44">
        <v>42981.041666661193</v>
      </c>
      <c r="B2266" s="24">
        <v>102.4846</v>
      </c>
      <c r="C2266" s="35">
        <v>0.35099000000000002</v>
      </c>
      <c r="D2266" s="36">
        <v>6.5453299999999999</v>
      </c>
    </row>
    <row r="2267" spans="1:4" ht="12.75" customHeight="1" x14ac:dyDescent="0.25">
      <c r="A2267" s="44">
        <v>42981.083333327857</v>
      </c>
      <c r="B2267" s="24">
        <v>81.620260000000002</v>
      </c>
      <c r="C2267" s="35">
        <v>0.41294999999999998</v>
      </c>
      <c r="D2267" s="36">
        <v>1.9252800000000001</v>
      </c>
    </row>
    <row r="2268" spans="1:4" ht="12.75" customHeight="1" x14ac:dyDescent="0.25">
      <c r="A2268" s="44">
        <v>42981.124999994521</v>
      </c>
      <c r="B2268" s="24">
        <v>101.0167</v>
      </c>
      <c r="C2268" s="35">
        <v>0.34399999999999997</v>
      </c>
      <c r="D2268" s="36">
        <v>2.7730000000000001</v>
      </c>
    </row>
    <row r="2269" spans="1:4" ht="12.75" customHeight="1" x14ac:dyDescent="0.25">
      <c r="A2269" s="44">
        <v>42981.166666661185</v>
      </c>
      <c r="B2269" s="24">
        <v>294.19049999999999</v>
      </c>
      <c r="C2269" s="35">
        <v>1.5636000000000001</v>
      </c>
      <c r="D2269" s="36" t="s">
        <v>189</v>
      </c>
    </row>
    <row r="2270" spans="1:4" ht="12.75" customHeight="1" x14ac:dyDescent="0.25">
      <c r="A2270" s="44">
        <v>42981.20833332785</v>
      </c>
      <c r="B2270" s="24">
        <v>283.05419999999998</v>
      </c>
      <c r="C2270" s="35">
        <v>0.69420000000000004</v>
      </c>
      <c r="D2270" s="36">
        <v>3.1537199999999999</v>
      </c>
    </row>
    <row r="2271" spans="1:4" ht="12.75" customHeight="1" x14ac:dyDescent="0.25">
      <c r="A2271" s="44">
        <v>42981.249999994514</v>
      </c>
      <c r="B2271" s="24">
        <v>321.3691</v>
      </c>
      <c r="C2271" s="35">
        <v>0.52427000000000001</v>
      </c>
      <c r="D2271" s="36">
        <v>9.6453900000000008</v>
      </c>
    </row>
    <row r="2272" spans="1:4" ht="12.75" customHeight="1" x14ac:dyDescent="0.25">
      <c r="A2272" s="44">
        <v>42981.291666661178</v>
      </c>
      <c r="B2272" s="24">
        <v>307.01850000000002</v>
      </c>
      <c r="C2272" s="35">
        <v>1.08639</v>
      </c>
      <c r="D2272" s="36" t="s">
        <v>189</v>
      </c>
    </row>
    <row r="2273" spans="1:4" ht="12.75" customHeight="1" x14ac:dyDescent="0.25">
      <c r="A2273" s="44">
        <v>42981.333333327842</v>
      </c>
      <c r="B2273" s="24">
        <v>15.69365</v>
      </c>
      <c r="C2273" s="35">
        <v>0.55635000000000001</v>
      </c>
      <c r="D2273" s="36" t="s">
        <v>189</v>
      </c>
    </row>
    <row r="2274" spans="1:4" ht="12.75" customHeight="1" x14ac:dyDescent="0.25">
      <c r="A2274" s="44">
        <v>42981.374999994507</v>
      </c>
      <c r="B2274" s="24">
        <v>149.54849999999999</v>
      </c>
      <c r="C2274" s="35">
        <v>0.58465</v>
      </c>
      <c r="D2274" s="36">
        <v>1.3594999999999999</v>
      </c>
    </row>
    <row r="2275" spans="1:4" ht="12.75" customHeight="1" x14ac:dyDescent="0.25">
      <c r="A2275" s="44">
        <v>42981.416666661171</v>
      </c>
      <c r="B2275" s="24">
        <v>202.24109999999999</v>
      </c>
      <c r="C2275" s="35">
        <v>1.3987400000000001</v>
      </c>
      <c r="D2275" s="36">
        <v>0.51259999999999994</v>
      </c>
    </row>
    <row r="2276" spans="1:4" ht="12.75" customHeight="1" x14ac:dyDescent="0.25">
      <c r="A2276" s="44">
        <v>42981.458333327835</v>
      </c>
      <c r="B2276" s="24">
        <v>198.45429999999999</v>
      </c>
      <c r="C2276" s="35">
        <v>2.42679</v>
      </c>
      <c r="D2276" s="36">
        <v>8.1130600000000008</v>
      </c>
    </row>
    <row r="2277" spans="1:4" ht="12.75" customHeight="1" x14ac:dyDescent="0.25">
      <c r="A2277" s="44">
        <v>42981.499999994499</v>
      </c>
      <c r="B2277" s="24">
        <v>193.9589</v>
      </c>
      <c r="C2277" s="35">
        <v>2.3654899999999999</v>
      </c>
      <c r="D2277" s="36">
        <v>11.187950000000001</v>
      </c>
    </row>
    <row r="2278" spans="1:4" ht="12.75" customHeight="1" x14ac:dyDescent="0.25">
      <c r="A2278" s="44">
        <v>42981.541666661164</v>
      </c>
      <c r="B2278" s="24">
        <v>213.99760000000001</v>
      </c>
      <c r="C2278" s="35">
        <v>2.9776400000000001</v>
      </c>
      <c r="D2278" s="36">
        <v>9.6845599999999994</v>
      </c>
    </row>
    <row r="2279" spans="1:4" ht="12.75" customHeight="1" x14ac:dyDescent="0.25">
      <c r="A2279" s="44">
        <v>42981.583333327828</v>
      </c>
      <c r="B2279" s="24">
        <v>202.30629999999999</v>
      </c>
      <c r="C2279" s="35">
        <v>3.3673000000000002</v>
      </c>
      <c r="D2279" s="36">
        <v>10.8835</v>
      </c>
    </row>
    <row r="2280" spans="1:4" ht="12.75" customHeight="1" x14ac:dyDescent="0.25">
      <c r="A2280" s="44">
        <v>42981.624999994492</v>
      </c>
      <c r="B2280" s="24">
        <v>213.14769999999999</v>
      </c>
      <c r="C2280" s="35">
        <v>4.2335399999999996</v>
      </c>
      <c r="D2280" s="36">
        <v>5.9927799999999998</v>
      </c>
    </row>
    <row r="2281" spans="1:4" ht="12.75" customHeight="1" x14ac:dyDescent="0.25">
      <c r="A2281" s="44">
        <v>42981.666666661156</v>
      </c>
      <c r="B2281" s="24">
        <v>211.05340000000001</v>
      </c>
      <c r="C2281" s="35">
        <v>4.1968199999999998</v>
      </c>
      <c r="D2281" s="36">
        <v>15.89639</v>
      </c>
    </row>
    <row r="2282" spans="1:4" ht="12.75" customHeight="1" x14ac:dyDescent="0.25">
      <c r="A2282" s="44">
        <v>42981.708333327821</v>
      </c>
      <c r="B2282" s="24">
        <v>200.0805</v>
      </c>
      <c r="C2282" s="35">
        <v>3.93736</v>
      </c>
      <c r="D2282" s="36">
        <v>3.9742799999999998</v>
      </c>
    </row>
    <row r="2283" spans="1:4" ht="12.75" customHeight="1" x14ac:dyDescent="0.25">
      <c r="A2283" s="44">
        <v>42981.749999994485</v>
      </c>
      <c r="B2283" s="24">
        <v>209.18180000000001</v>
      </c>
      <c r="C2283" s="35">
        <v>2.7256</v>
      </c>
      <c r="D2283" s="36">
        <v>9.9062800000000006</v>
      </c>
    </row>
    <row r="2284" spans="1:4" ht="12.75" customHeight="1" x14ac:dyDescent="0.25">
      <c r="A2284" s="44">
        <v>42981.791666661149</v>
      </c>
      <c r="B2284" s="24">
        <v>211.14</v>
      </c>
      <c r="C2284" s="35">
        <v>2.4826199999999998</v>
      </c>
    </row>
    <row r="2285" spans="1:4" ht="12.75" customHeight="1" x14ac:dyDescent="0.25">
      <c r="A2285" s="44">
        <v>42981.833333327813</v>
      </c>
      <c r="B2285" s="24">
        <v>216.72300000000001</v>
      </c>
      <c r="C2285" s="35">
        <v>2.75224</v>
      </c>
    </row>
    <row r="2286" spans="1:4" ht="12.75" customHeight="1" x14ac:dyDescent="0.25">
      <c r="A2286" s="44">
        <v>42981.874999994478</v>
      </c>
      <c r="B2286" s="24">
        <v>227.51480000000001</v>
      </c>
      <c r="C2286" s="35">
        <v>3.0395599999999998</v>
      </c>
      <c r="D2286" s="36">
        <v>13.64972</v>
      </c>
    </row>
    <row r="2287" spans="1:4" ht="12.75" customHeight="1" x14ac:dyDescent="0.25">
      <c r="A2287" s="44">
        <v>42981.916666661142</v>
      </c>
      <c r="B2287" s="24">
        <v>222.80879999999999</v>
      </c>
      <c r="C2287" s="35">
        <v>3.94217</v>
      </c>
      <c r="D2287" s="36">
        <v>10.616110000000001</v>
      </c>
    </row>
    <row r="2288" spans="1:4" ht="12.75" customHeight="1" x14ac:dyDescent="0.25">
      <c r="A2288" s="44">
        <v>42981.958333327806</v>
      </c>
      <c r="B2288" s="24">
        <v>211.56270000000001</v>
      </c>
      <c r="C2288" s="35">
        <v>3.6273300000000002</v>
      </c>
      <c r="D2288" s="36">
        <v>10.07517</v>
      </c>
    </row>
    <row r="2289" spans="1:4" ht="12.75" customHeight="1" x14ac:dyDescent="0.25">
      <c r="A2289" s="44">
        <v>42981.99999999447</v>
      </c>
      <c r="B2289" s="24">
        <v>213.5591</v>
      </c>
      <c r="C2289" s="35">
        <v>2.7490199999999998</v>
      </c>
      <c r="D2289" s="36">
        <v>11.635949999999999</v>
      </c>
    </row>
    <row r="2290" spans="1:4" ht="12.75" customHeight="1" x14ac:dyDescent="0.25">
      <c r="A2290" s="44">
        <v>42982.041666661135</v>
      </c>
      <c r="B2290" s="24">
        <v>220.2234</v>
      </c>
      <c r="C2290" s="35">
        <v>2.9669300000000001</v>
      </c>
      <c r="D2290" s="36">
        <v>1.4786699999999999</v>
      </c>
    </row>
    <row r="2291" spans="1:4" ht="12.75" customHeight="1" x14ac:dyDescent="0.25">
      <c r="A2291" s="44">
        <v>42982.083333327799</v>
      </c>
      <c r="B2291" s="24">
        <v>222.9639</v>
      </c>
      <c r="C2291" s="35">
        <v>2.8893900000000001</v>
      </c>
      <c r="D2291" s="36">
        <v>11.99911</v>
      </c>
    </row>
    <row r="2292" spans="1:4" ht="12.75" customHeight="1" x14ac:dyDescent="0.25">
      <c r="A2292" s="44">
        <v>42982.124999994463</v>
      </c>
      <c r="B2292" s="24">
        <v>237.0275</v>
      </c>
      <c r="C2292" s="35">
        <v>1.95926</v>
      </c>
      <c r="D2292" s="36">
        <v>15.046609999999999</v>
      </c>
    </row>
    <row r="2293" spans="1:4" ht="12.75" customHeight="1" x14ac:dyDescent="0.25">
      <c r="A2293" s="44">
        <v>42982.166666661127</v>
      </c>
      <c r="B2293" s="24">
        <v>279.15249999999997</v>
      </c>
      <c r="C2293" s="35">
        <v>0.88134000000000001</v>
      </c>
      <c r="D2293" s="36">
        <v>7.6304400000000001</v>
      </c>
    </row>
    <row r="2294" spans="1:4" ht="12.75" customHeight="1" x14ac:dyDescent="0.25">
      <c r="A2294" s="44">
        <v>42982.208333327791</v>
      </c>
      <c r="B2294" s="24">
        <v>282.74250000000001</v>
      </c>
      <c r="C2294" s="35">
        <v>0.85836000000000001</v>
      </c>
      <c r="D2294" s="36">
        <v>8.8823899999999991</v>
      </c>
    </row>
    <row r="2295" spans="1:4" ht="12.75" customHeight="1" x14ac:dyDescent="0.25">
      <c r="A2295" s="44">
        <v>42982.249999994456</v>
      </c>
      <c r="B2295" s="24">
        <v>336.09370000000001</v>
      </c>
      <c r="C2295" s="35">
        <v>0.58770999999999995</v>
      </c>
      <c r="D2295" s="36">
        <v>10.4635</v>
      </c>
    </row>
    <row r="2296" spans="1:4" ht="12.75" customHeight="1" x14ac:dyDescent="0.25">
      <c r="A2296" s="44">
        <v>42982.29166666112</v>
      </c>
      <c r="B2296" s="24">
        <v>314.66930000000002</v>
      </c>
      <c r="C2296" s="35">
        <v>0.97931999999999997</v>
      </c>
      <c r="D2296" s="36">
        <v>8.0565599999999993</v>
      </c>
    </row>
    <row r="2297" spans="1:4" ht="12.75" customHeight="1" x14ac:dyDescent="0.25">
      <c r="A2297" s="44">
        <v>42982.333333327784</v>
      </c>
      <c r="B2297" s="24">
        <v>332.47570000000002</v>
      </c>
      <c r="C2297" s="35">
        <v>0.59438000000000002</v>
      </c>
      <c r="D2297" s="36">
        <v>3.3462200000000002</v>
      </c>
    </row>
    <row r="2298" spans="1:4" ht="12.75" customHeight="1" x14ac:dyDescent="0.25">
      <c r="A2298" s="44">
        <v>42982.374999994448</v>
      </c>
      <c r="B2298" s="24">
        <v>288.05119999999999</v>
      </c>
      <c r="C2298" s="35">
        <v>1.87009</v>
      </c>
      <c r="D2298" s="36">
        <v>5.9433400000000001</v>
      </c>
    </row>
    <row r="2299" spans="1:4" ht="12.75" customHeight="1" x14ac:dyDescent="0.25">
      <c r="A2299" s="44">
        <v>42982.416666661113</v>
      </c>
      <c r="B2299" s="24">
        <v>249.95519999999999</v>
      </c>
      <c r="C2299" s="35">
        <v>2.21739</v>
      </c>
      <c r="D2299" s="36">
        <v>6.3956099999999996</v>
      </c>
    </row>
    <row r="2300" spans="1:4" ht="12.75" customHeight="1" x14ac:dyDescent="0.25">
      <c r="A2300" s="44">
        <v>42982.458333327777</v>
      </c>
      <c r="B2300" s="24">
        <v>262.68560000000002</v>
      </c>
      <c r="C2300" s="35">
        <v>2.3025600000000002</v>
      </c>
      <c r="D2300" s="36">
        <v>12.81433</v>
      </c>
    </row>
    <row r="2301" spans="1:4" ht="12.75" customHeight="1" x14ac:dyDescent="0.25">
      <c r="A2301" s="44">
        <v>42982.499999994441</v>
      </c>
      <c r="B2301" s="24">
        <v>260.54390000000001</v>
      </c>
      <c r="C2301" s="35">
        <v>2.3563100000000001</v>
      </c>
      <c r="D2301" s="36">
        <v>9.8207199999999997</v>
      </c>
    </row>
    <row r="2302" spans="1:4" ht="12.75" customHeight="1" x14ac:dyDescent="0.25">
      <c r="A2302" s="44">
        <v>42982.541666661105</v>
      </c>
      <c r="B2302" s="24">
        <v>201.01050000000001</v>
      </c>
      <c r="C2302" s="35">
        <v>1.82315</v>
      </c>
      <c r="D2302" s="36">
        <v>14.69905</v>
      </c>
    </row>
    <row r="2303" spans="1:4" ht="12.75" customHeight="1" x14ac:dyDescent="0.25">
      <c r="A2303" s="44">
        <v>42982.58333332777</v>
      </c>
      <c r="B2303" s="24">
        <v>277.99790000000002</v>
      </c>
      <c r="C2303" s="35">
        <v>4.3060400000000003</v>
      </c>
      <c r="D2303" s="36">
        <v>17.81072</v>
      </c>
    </row>
    <row r="2304" spans="1:4" ht="12.75" customHeight="1" x14ac:dyDescent="0.25">
      <c r="A2304" s="44">
        <v>42982.624999994434</v>
      </c>
      <c r="B2304" s="24">
        <v>262.81290000000001</v>
      </c>
      <c r="C2304" s="35">
        <v>3.86226</v>
      </c>
    </row>
    <row r="2305" spans="1:4" ht="12.75" customHeight="1" x14ac:dyDescent="0.25">
      <c r="A2305" s="44">
        <v>42982.666666661098</v>
      </c>
      <c r="B2305" s="24">
        <v>246.30369999999999</v>
      </c>
      <c r="C2305" s="35">
        <v>3.8918499999999998</v>
      </c>
      <c r="D2305" s="36">
        <v>23.208829999999999</v>
      </c>
    </row>
    <row r="2306" spans="1:4" ht="12.75" customHeight="1" x14ac:dyDescent="0.25">
      <c r="A2306" s="44">
        <v>42982.708333327762</v>
      </c>
      <c r="B2306" s="24">
        <v>234.06270000000001</v>
      </c>
      <c r="C2306" s="35">
        <v>3.2928299999999999</v>
      </c>
      <c r="D2306" s="36">
        <v>22.351330000000001</v>
      </c>
    </row>
    <row r="2307" spans="1:4" ht="12.75" customHeight="1" x14ac:dyDescent="0.25">
      <c r="A2307" s="44">
        <v>42982.749999994427</v>
      </c>
      <c r="B2307" s="24">
        <v>242.64920000000001</v>
      </c>
      <c r="C2307" s="35">
        <v>2.7052299999999998</v>
      </c>
      <c r="D2307" s="36">
        <v>4.3984399999999999</v>
      </c>
    </row>
    <row r="2308" spans="1:4" ht="12.75" customHeight="1" x14ac:dyDescent="0.25">
      <c r="A2308" s="44">
        <v>42982.791666661091</v>
      </c>
      <c r="B2308" s="24">
        <v>236.39580000000001</v>
      </c>
      <c r="C2308" s="35">
        <v>2.9730699999999999</v>
      </c>
      <c r="D2308" s="36">
        <v>4.0220000000000002</v>
      </c>
    </row>
    <row r="2309" spans="1:4" ht="12.75" customHeight="1" x14ac:dyDescent="0.25">
      <c r="A2309" s="44">
        <v>42982.833333327755</v>
      </c>
      <c r="B2309" s="24">
        <v>241.81110000000001</v>
      </c>
      <c r="C2309" s="35">
        <v>2.3571</v>
      </c>
      <c r="D2309" s="36">
        <v>8.4461099999999991</v>
      </c>
    </row>
    <row r="2310" spans="1:4" ht="12.75" customHeight="1" x14ac:dyDescent="0.25">
      <c r="A2310" s="44">
        <v>42982.874999994419</v>
      </c>
      <c r="B2310" s="24">
        <v>248.42089999999999</v>
      </c>
      <c r="C2310" s="35">
        <v>1.3917900000000001</v>
      </c>
      <c r="D2310" s="36">
        <v>18.047720000000002</v>
      </c>
    </row>
    <row r="2311" spans="1:4" ht="12.75" customHeight="1" x14ac:dyDescent="0.25">
      <c r="A2311" s="44">
        <v>42982.916666661084</v>
      </c>
      <c r="B2311" s="24">
        <v>279.03829999999999</v>
      </c>
      <c r="C2311" s="35">
        <v>0.41021999999999997</v>
      </c>
      <c r="D2311" s="36">
        <v>1.62744</v>
      </c>
    </row>
    <row r="2312" spans="1:4" ht="12.75" customHeight="1" x14ac:dyDescent="0.25">
      <c r="A2312" s="44">
        <v>42982.958333327748</v>
      </c>
      <c r="B2312" s="24">
        <v>29.42013</v>
      </c>
      <c r="C2312" s="35">
        <v>0.42985000000000001</v>
      </c>
      <c r="D2312" s="36">
        <v>2.8727200000000002</v>
      </c>
    </row>
    <row r="2313" spans="1:4" ht="12.75" customHeight="1" x14ac:dyDescent="0.25">
      <c r="A2313" s="44">
        <v>42982.999999994412</v>
      </c>
      <c r="B2313" s="24">
        <v>18.970949999999998</v>
      </c>
      <c r="C2313" s="35">
        <v>0.32535999999999998</v>
      </c>
      <c r="D2313" s="36">
        <v>1.13005</v>
      </c>
    </row>
    <row r="2314" spans="1:4" ht="12.75" customHeight="1" x14ac:dyDescent="0.25">
      <c r="A2314" s="44">
        <v>42983.041666661076</v>
      </c>
      <c r="B2314" s="24">
        <v>16.246469999999999</v>
      </c>
      <c r="C2314" s="35">
        <v>0.36069000000000001</v>
      </c>
      <c r="D2314" s="36" t="s">
        <v>189</v>
      </c>
    </row>
    <row r="2315" spans="1:4" ht="12.75" customHeight="1" x14ac:dyDescent="0.25">
      <c r="A2315" s="44">
        <v>42983.083333327741</v>
      </c>
      <c r="B2315" s="24">
        <v>93.998050000000006</v>
      </c>
      <c r="C2315" s="35">
        <v>0.26563999999999999</v>
      </c>
    </row>
    <row r="2316" spans="1:4" ht="12.75" customHeight="1" x14ac:dyDescent="0.25">
      <c r="A2316" s="44">
        <v>42983.124999994405</v>
      </c>
      <c r="B2316" s="24">
        <v>290.72919999999999</v>
      </c>
      <c r="C2316" s="35">
        <v>0.32171</v>
      </c>
    </row>
    <row r="2317" spans="1:4" ht="12.75" customHeight="1" x14ac:dyDescent="0.25">
      <c r="A2317" s="44">
        <v>42983.166666661069</v>
      </c>
      <c r="B2317" s="24">
        <v>113.31950000000001</v>
      </c>
      <c r="C2317" s="35">
        <v>0.28488000000000002</v>
      </c>
      <c r="D2317" s="36">
        <v>4.6630599999999998</v>
      </c>
    </row>
    <row r="2318" spans="1:4" ht="12.75" customHeight="1" x14ac:dyDescent="0.25">
      <c r="A2318" s="44">
        <v>42983.208333327733</v>
      </c>
      <c r="B2318" s="24">
        <v>355.69499999999999</v>
      </c>
      <c r="C2318" s="35">
        <v>0.42997999999999997</v>
      </c>
      <c r="D2318" s="36">
        <v>7.7181100000000002</v>
      </c>
    </row>
    <row r="2319" spans="1:4" ht="12.75" customHeight="1" x14ac:dyDescent="0.25">
      <c r="A2319" s="44">
        <v>42983.249999994398</v>
      </c>
      <c r="B2319" s="24">
        <v>354.6182</v>
      </c>
      <c r="C2319" s="35">
        <v>0.33676</v>
      </c>
      <c r="D2319" s="36">
        <v>3.4943900000000001</v>
      </c>
    </row>
    <row r="2320" spans="1:4" ht="12.75" customHeight="1" x14ac:dyDescent="0.25">
      <c r="A2320" s="44">
        <v>42983.291666661062</v>
      </c>
      <c r="B2320" s="24">
        <v>261.98349999999999</v>
      </c>
      <c r="C2320" s="35">
        <v>0.30759999999999998</v>
      </c>
      <c r="D2320" s="36" t="s">
        <v>189</v>
      </c>
    </row>
    <row r="2321" spans="1:4" ht="12.75" customHeight="1" x14ac:dyDescent="0.25">
      <c r="A2321" s="44">
        <v>42983.333333327726</v>
      </c>
      <c r="B2321" s="24">
        <v>245.7801</v>
      </c>
      <c r="C2321" s="35">
        <v>0.39483000000000001</v>
      </c>
      <c r="D2321" s="36">
        <v>5.9629500000000002</v>
      </c>
    </row>
    <row r="2322" spans="1:4" ht="12.75" customHeight="1" x14ac:dyDescent="0.25">
      <c r="A2322" s="44">
        <v>42983.37499999439</v>
      </c>
      <c r="B2322" s="24">
        <v>118.86150000000001</v>
      </c>
      <c r="C2322" s="35">
        <v>0.34322999999999998</v>
      </c>
      <c r="D2322" s="36" t="s">
        <v>189</v>
      </c>
    </row>
    <row r="2323" spans="1:4" ht="12.75" customHeight="1" x14ac:dyDescent="0.25">
      <c r="A2323" s="44">
        <v>42983.416666661054</v>
      </c>
      <c r="B2323" s="24">
        <v>43.04804</v>
      </c>
      <c r="C2323" s="35">
        <v>0.60799999999999998</v>
      </c>
      <c r="D2323" s="36">
        <v>5.4749999999999996</v>
      </c>
    </row>
    <row r="2324" spans="1:4" ht="12.75" customHeight="1" x14ac:dyDescent="0.25">
      <c r="A2324" s="44">
        <v>42983.458333327719</v>
      </c>
      <c r="B2324" s="24">
        <v>302.1207</v>
      </c>
      <c r="C2324" s="35">
        <v>2.7195100000000001</v>
      </c>
    </row>
    <row r="2325" spans="1:4" ht="12.75" customHeight="1" x14ac:dyDescent="0.25">
      <c r="A2325" s="44">
        <v>42983.499999994383</v>
      </c>
      <c r="B2325" s="24">
        <v>298.99520000000001</v>
      </c>
      <c r="C2325" s="35">
        <v>3.80809</v>
      </c>
      <c r="D2325" s="36">
        <v>29.10267</v>
      </c>
    </row>
    <row r="2326" spans="1:4" ht="12.75" customHeight="1" x14ac:dyDescent="0.25">
      <c r="A2326" s="44">
        <v>42983.541666661047</v>
      </c>
      <c r="B2326" s="24">
        <v>317.62580000000003</v>
      </c>
      <c r="C2326" s="35">
        <v>2.9464299999999999</v>
      </c>
      <c r="D2326" s="36">
        <v>35.83811</v>
      </c>
    </row>
    <row r="2327" spans="1:4" ht="12.75" customHeight="1" x14ac:dyDescent="0.25">
      <c r="A2327" s="44">
        <v>42983.583333327711</v>
      </c>
      <c r="B2327" s="24">
        <v>308.04399999999998</v>
      </c>
      <c r="C2327" s="35">
        <v>2.8976700000000002</v>
      </c>
      <c r="D2327" s="36">
        <v>34.776780000000002</v>
      </c>
    </row>
    <row r="2328" spans="1:4" ht="12.75" customHeight="1" x14ac:dyDescent="0.25">
      <c r="A2328" s="44">
        <v>42983.624999994376</v>
      </c>
      <c r="B2328" s="24">
        <v>308.87970000000001</v>
      </c>
      <c r="C2328" s="35">
        <v>2.98305</v>
      </c>
      <c r="D2328" s="36">
        <v>20.309719999999999</v>
      </c>
    </row>
    <row r="2329" spans="1:4" ht="12.75" customHeight="1" x14ac:dyDescent="0.25">
      <c r="A2329" s="44">
        <v>42983.66666666104</v>
      </c>
      <c r="B2329" s="24">
        <v>318.0847</v>
      </c>
      <c r="C2329" s="35">
        <v>2.90638</v>
      </c>
      <c r="D2329" s="36">
        <v>6.2784500000000003</v>
      </c>
    </row>
    <row r="2330" spans="1:4" ht="12.75" customHeight="1" x14ac:dyDescent="0.25">
      <c r="A2330" s="44">
        <v>42983.708333327704</v>
      </c>
      <c r="B2330" s="24">
        <v>299.67059999999998</v>
      </c>
      <c r="C2330" s="35">
        <v>3.2846700000000002</v>
      </c>
      <c r="D2330" s="36">
        <v>38.015279999999997</v>
      </c>
    </row>
    <row r="2331" spans="1:4" ht="12.75" customHeight="1" x14ac:dyDescent="0.25">
      <c r="A2331" s="44">
        <v>42983.749999994368</v>
      </c>
      <c r="B2331" s="24">
        <v>310.38099999999997</v>
      </c>
      <c r="C2331" s="35">
        <v>2.2223799999999998</v>
      </c>
      <c r="D2331" s="36">
        <v>35.639279999999999</v>
      </c>
    </row>
    <row r="2332" spans="1:4" ht="12.75" customHeight="1" x14ac:dyDescent="0.25">
      <c r="A2332" s="44">
        <v>42983.791666661033</v>
      </c>
      <c r="B2332" s="24">
        <v>318.43029999999999</v>
      </c>
      <c r="C2332" s="35">
        <v>2.2338300000000002</v>
      </c>
      <c r="D2332" s="36">
        <v>8.5890599999999999</v>
      </c>
    </row>
    <row r="2333" spans="1:4" ht="12.75" customHeight="1" x14ac:dyDescent="0.25">
      <c r="A2333" s="44">
        <v>42983.833333327697</v>
      </c>
      <c r="B2333" s="24">
        <v>37.325830000000003</v>
      </c>
      <c r="C2333" s="35">
        <v>0.48721999999999999</v>
      </c>
      <c r="D2333" s="36">
        <v>15.4945</v>
      </c>
    </row>
    <row r="2334" spans="1:4" ht="12.75" customHeight="1" x14ac:dyDescent="0.25">
      <c r="A2334" s="44">
        <v>42983.874999994361</v>
      </c>
      <c r="B2334" s="24">
        <v>257.47160000000002</v>
      </c>
      <c r="C2334" s="35">
        <v>0.73253000000000001</v>
      </c>
      <c r="D2334" s="36">
        <v>19.487829999999999</v>
      </c>
    </row>
    <row r="2335" spans="1:4" ht="12.75" customHeight="1" x14ac:dyDescent="0.25">
      <c r="A2335" s="44">
        <v>42983.916666661025</v>
      </c>
      <c r="B2335" s="24">
        <v>248.64230000000001</v>
      </c>
      <c r="C2335" s="35">
        <v>0.78754999999999997</v>
      </c>
      <c r="D2335" s="36">
        <v>4.2607200000000001</v>
      </c>
    </row>
    <row r="2336" spans="1:4" ht="12.75" customHeight="1" x14ac:dyDescent="0.25">
      <c r="A2336" s="44">
        <v>42983.95833332769</v>
      </c>
      <c r="B2336" s="24">
        <v>29.75104</v>
      </c>
      <c r="C2336" s="35">
        <v>1.2726900000000001</v>
      </c>
      <c r="D2336" s="36" t="s">
        <v>189</v>
      </c>
    </row>
    <row r="2337" spans="1:4" ht="12.75" customHeight="1" x14ac:dyDescent="0.25">
      <c r="A2337" s="44">
        <v>42983.999999994354</v>
      </c>
      <c r="B2337" s="24">
        <v>53.977350000000001</v>
      </c>
      <c r="C2337" s="35">
        <v>1.53013</v>
      </c>
      <c r="D2337" s="36">
        <v>19.01839</v>
      </c>
    </row>
    <row r="2338" spans="1:4" ht="12.75" customHeight="1" x14ac:dyDescent="0.25">
      <c r="A2338" s="44">
        <v>42984.041666661018</v>
      </c>
      <c r="B2338" s="24">
        <v>49.340649999999997</v>
      </c>
      <c r="C2338" s="35">
        <v>0.57055</v>
      </c>
      <c r="D2338" s="36">
        <v>8.6636699999999998</v>
      </c>
    </row>
    <row r="2339" spans="1:4" ht="12.75" customHeight="1" x14ac:dyDescent="0.25">
      <c r="A2339" s="44">
        <v>42984.083333327682</v>
      </c>
      <c r="B2339" s="24">
        <v>43.098320000000001</v>
      </c>
      <c r="C2339" s="35">
        <v>1.0652299999999999</v>
      </c>
      <c r="D2339" s="36">
        <v>8.8563399999999994</v>
      </c>
    </row>
    <row r="2340" spans="1:4" ht="12.75" customHeight="1" x14ac:dyDescent="0.25">
      <c r="A2340" s="44">
        <v>42984.124999994347</v>
      </c>
      <c r="B2340" s="24">
        <v>184.19810000000001</v>
      </c>
      <c r="C2340" s="35">
        <v>0.56096999999999997</v>
      </c>
      <c r="D2340" s="36">
        <v>5.8714399999999998</v>
      </c>
    </row>
    <row r="2341" spans="1:4" ht="12.75" customHeight="1" x14ac:dyDescent="0.25">
      <c r="A2341" s="44">
        <v>42984.166666661011</v>
      </c>
      <c r="B2341" s="24">
        <v>76.105000000000004</v>
      </c>
      <c r="C2341" s="35">
        <v>0.44916</v>
      </c>
      <c r="D2341" s="36">
        <v>9.3047199999999997</v>
      </c>
    </row>
    <row r="2342" spans="1:4" ht="12.75" customHeight="1" x14ac:dyDescent="0.25">
      <c r="A2342" s="44">
        <v>42984.208333327675</v>
      </c>
      <c r="B2342" s="24">
        <v>325.46730000000002</v>
      </c>
      <c r="C2342" s="35">
        <v>1.3370299999999999</v>
      </c>
      <c r="D2342" s="36">
        <v>9.6241099999999999</v>
      </c>
    </row>
    <row r="2343" spans="1:4" ht="12.75" customHeight="1" x14ac:dyDescent="0.25">
      <c r="A2343" s="44">
        <v>42984.249999994339</v>
      </c>
      <c r="B2343" s="24">
        <v>340.93349999999998</v>
      </c>
      <c r="C2343" s="35">
        <v>1.8141799999999999</v>
      </c>
      <c r="D2343" s="36">
        <v>7.2511099999999997</v>
      </c>
    </row>
    <row r="2344" spans="1:4" ht="12.75" customHeight="1" x14ac:dyDescent="0.25">
      <c r="A2344" s="44">
        <v>42984.291666661004</v>
      </c>
      <c r="B2344" s="24">
        <v>339.61180000000002</v>
      </c>
      <c r="C2344" s="35">
        <v>1.4786699999999999</v>
      </c>
      <c r="D2344" s="36">
        <v>12.536440000000001</v>
      </c>
    </row>
    <row r="2345" spans="1:4" ht="12.75" customHeight="1" x14ac:dyDescent="0.25">
      <c r="A2345" s="44">
        <v>42984.333333327668</v>
      </c>
      <c r="B2345" s="24">
        <v>349.61799999999999</v>
      </c>
      <c r="C2345" s="35">
        <v>2.2061899999999999</v>
      </c>
      <c r="D2345" s="36">
        <v>2.2237800000000001</v>
      </c>
    </row>
    <row r="2346" spans="1:4" ht="12.75" customHeight="1" x14ac:dyDescent="0.25">
      <c r="A2346" s="44">
        <v>42984.374999994332</v>
      </c>
      <c r="B2346" s="24">
        <v>334.56509999999997</v>
      </c>
      <c r="C2346" s="35">
        <v>2.30125</v>
      </c>
    </row>
    <row r="2347" spans="1:4" ht="12.75" customHeight="1" x14ac:dyDescent="0.25">
      <c r="A2347" s="44">
        <v>42984.416666660996</v>
      </c>
      <c r="B2347" s="24">
        <v>296.43079999999998</v>
      </c>
      <c r="C2347" s="35">
        <v>3.6972399999999999</v>
      </c>
      <c r="D2347" s="36">
        <v>15.412280000000001</v>
      </c>
    </row>
    <row r="2348" spans="1:4" ht="12.75" customHeight="1" x14ac:dyDescent="0.25">
      <c r="A2348" s="44">
        <v>42984.458333327661</v>
      </c>
      <c r="B2348" s="24">
        <v>264.68049999999999</v>
      </c>
      <c r="C2348" s="35">
        <v>1.87896</v>
      </c>
      <c r="D2348" s="36">
        <v>2.26545</v>
      </c>
    </row>
    <row r="2349" spans="1:4" ht="12.75" customHeight="1" x14ac:dyDescent="0.25">
      <c r="A2349" s="44">
        <v>42984.499999994325</v>
      </c>
      <c r="B2349" s="24">
        <v>282.50209999999998</v>
      </c>
      <c r="C2349" s="35">
        <v>1.3737200000000001</v>
      </c>
      <c r="D2349" s="36">
        <v>1.31778</v>
      </c>
    </row>
    <row r="2350" spans="1:4" ht="12.75" customHeight="1" x14ac:dyDescent="0.25">
      <c r="A2350" s="44">
        <v>42984.541666660989</v>
      </c>
      <c r="B2350" s="24">
        <v>304.1096</v>
      </c>
      <c r="C2350" s="35">
        <v>3.3524799999999999</v>
      </c>
      <c r="D2350" s="36" t="s">
        <v>189</v>
      </c>
    </row>
    <row r="2351" spans="1:4" ht="12.75" customHeight="1" x14ac:dyDescent="0.25">
      <c r="A2351" s="44">
        <v>42984.583333327653</v>
      </c>
      <c r="B2351" s="24">
        <v>317.17520000000002</v>
      </c>
      <c r="C2351" s="35">
        <v>4.0286499999999998</v>
      </c>
      <c r="D2351" s="36">
        <v>8.6981699999999993</v>
      </c>
    </row>
    <row r="2352" spans="1:4" ht="12.75" customHeight="1" x14ac:dyDescent="0.25">
      <c r="A2352" s="44">
        <v>42984.624999994317</v>
      </c>
      <c r="B2352" s="24">
        <v>342.58260000000001</v>
      </c>
      <c r="C2352" s="35">
        <v>2.5585800000000001</v>
      </c>
      <c r="D2352" s="36">
        <v>0.22456000000000001</v>
      </c>
    </row>
    <row r="2353" spans="1:4" ht="12.75" customHeight="1" x14ac:dyDescent="0.25">
      <c r="A2353" s="44">
        <v>42984.666666660982</v>
      </c>
      <c r="B2353" s="24">
        <v>354.4051</v>
      </c>
      <c r="C2353" s="35">
        <v>2.2991600000000001</v>
      </c>
      <c r="D2353" s="36">
        <v>2.4096099999999998</v>
      </c>
    </row>
    <row r="2354" spans="1:4" ht="12.75" customHeight="1" x14ac:dyDescent="0.25">
      <c r="A2354" s="44">
        <v>42984.708333327646</v>
      </c>
      <c r="B2354" s="24">
        <v>335.69900000000001</v>
      </c>
      <c r="C2354" s="35">
        <v>2.4653700000000001</v>
      </c>
      <c r="D2354" s="36">
        <v>1.4029400000000001</v>
      </c>
    </row>
    <row r="2355" spans="1:4" ht="12.75" customHeight="1" x14ac:dyDescent="0.25">
      <c r="A2355" s="44">
        <v>42984.74999999431</v>
      </c>
      <c r="B2355" s="24">
        <v>338.5908</v>
      </c>
      <c r="C2355" s="35">
        <v>2.09565</v>
      </c>
    </row>
    <row r="2356" spans="1:4" ht="12.75" customHeight="1" x14ac:dyDescent="0.25">
      <c r="A2356" s="44">
        <v>42984.791666660974</v>
      </c>
      <c r="B2356" s="24">
        <v>341.50040000000001</v>
      </c>
      <c r="C2356" s="35">
        <v>2.2359800000000001</v>
      </c>
      <c r="D2356" s="36">
        <v>13.60627</v>
      </c>
    </row>
    <row r="2357" spans="1:4" ht="12.75" customHeight="1" x14ac:dyDescent="0.25">
      <c r="A2357" s="44">
        <v>42984.833333327639</v>
      </c>
      <c r="B2357" s="24">
        <v>352.9341</v>
      </c>
      <c r="C2357" s="35">
        <v>1.5951</v>
      </c>
      <c r="D2357" s="36">
        <v>10.721719999999999</v>
      </c>
    </row>
    <row r="2358" spans="1:4" ht="12.75" customHeight="1" x14ac:dyDescent="0.25">
      <c r="A2358" s="44">
        <v>42984.874999994303</v>
      </c>
      <c r="B2358" s="24">
        <v>332.66250000000002</v>
      </c>
      <c r="C2358" s="35">
        <v>3.0138799999999999</v>
      </c>
      <c r="D2358" s="36">
        <v>10.743220000000001</v>
      </c>
    </row>
    <row r="2359" spans="1:4" ht="12.75" customHeight="1" x14ac:dyDescent="0.25">
      <c r="A2359" s="44">
        <v>42984.916666660967</v>
      </c>
      <c r="B2359" s="24">
        <v>340.69920000000002</v>
      </c>
      <c r="C2359" s="35">
        <v>2.9222700000000001</v>
      </c>
      <c r="D2359" s="36" t="s">
        <v>189</v>
      </c>
    </row>
    <row r="2360" spans="1:4" ht="12.75" customHeight="1" x14ac:dyDescent="0.25">
      <c r="A2360" s="44">
        <v>42984.958333327631</v>
      </c>
      <c r="B2360" s="24">
        <v>331.94810000000001</v>
      </c>
      <c r="C2360" s="35">
        <v>3.3193100000000002</v>
      </c>
      <c r="D2360" s="36">
        <v>5.2467199999999998</v>
      </c>
    </row>
    <row r="2361" spans="1:4" ht="12.75" customHeight="1" x14ac:dyDescent="0.25">
      <c r="A2361" s="44">
        <v>42984.999999994296</v>
      </c>
      <c r="B2361" s="24">
        <v>329.06020000000001</v>
      </c>
      <c r="C2361" s="35">
        <v>2.9186000000000001</v>
      </c>
      <c r="D2361" s="36">
        <v>18.638559999999998</v>
      </c>
    </row>
    <row r="2362" spans="1:4" ht="12.75" customHeight="1" x14ac:dyDescent="0.25">
      <c r="A2362" s="44">
        <v>42985.04166666096</v>
      </c>
      <c r="B2362" s="24">
        <v>307.59699999999998</v>
      </c>
      <c r="C2362" s="35">
        <v>2.1065200000000002</v>
      </c>
      <c r="D2362" s="36">
        <v>13.48847</v>
      </c>
    </row>
    <row r="2363" spans="1:4" ht="12.75" customHeight="1" x14ac:dyDescent="0.25">
      <c r="A2363" s="44">
        <v>42985.083333327624</v>
      </c>
      <c r="B2363" s="24">
        <v>340.06470000000002</v>
      </c>
      <c r="C2363" s="35">
        <v>0.95054000000000005</v>
      </c>
      <c r="D2363" s="36">
        <v>14.601279999999999</v>
      </c>
    </row>
    <row r="2364" spans="1:4" ht="12.75" customHeight="1" x14ac:dyDescent="0.25">
      <c r="A2364" s="44">
        <v>42985.124999994288</v>
      </c>
      <c r="B2364" s="24">
        <v>76.745189999999994</v>
      </c>
      <c r="C2364" s="35">
        <v>0.73080999999999996</v>
      </c>
      <c r="D2364" s="36">
        <v>17.240500000000001</v>
      </c>
    </row>
    <row r="2365" spans="1:4" ht="12.75" customHeight="1" x14ac:dyDescent="0.25">
      <c r="A2365" s="44">
        <v>42985.166666660953</v>
      </c>
      <c r="B2365" s="24">
        <v>350.90010000000001</v>
      </c>
      <c r="C2365" s="35">
        <v>2.66683</v>
      </c>
    </row>
    <row r="2366" spans="1:4" ht="12.75" customHeight="1" x14ac:dyDescent="0.25">
      <c r="A2366" s="44">
        <v>42985.208333327617</v>
      </c>
      <c r="B2366" s="24">
        <v>334.21440000000001</v>
      </c>
      <c r="C2366" s="35">
        <v>2.1677</v>
      </c>
      <c r="D2366" s="36">
        <v>16.859169999999999</v>
      </c>
    </row>
    <row r="2367" spans="1:4" ht="12.75" customHeight="1" x14ac:dyDescent="0.25">
      <c r="A2367" s="44">
        <v>42985.249999994281</v>
      </c>
      <c r="B2367" s="24">
        <v>1.74285</v>
      </c>
      <c r="C2367" s="35">
        <v>1.33327</v>
      </c>
      <c r="D2367" s="36">
        <v>19.34817</v>
      </c>
    </row>
    <row r="2368" spans="1:4" ht="12.75" customHeight="1" x14ac:dyDescent="0.25">
      <c r="A2368" s="44">
        <v>42985.291666660945</v>
      </c>
      <c r="B2368" s="24">
        <v>326.96120000000002</v>
      </c>
      <c r="C2368" s="35">
        <v>1.8499399999999999</v>
      </c>
      <c r="D2368" s="36">
        <v>14.57033</v>
      </c>
    </row>
    <row r="2369" spans="1:4" ht="12.75" customHeight="1" x14ac:dyDescent="0.25">
      <c r="A2369" s="44">
        <v>42985.33333332761</v>
      </c>
      <c r="B2369" s="24">
        <v>291.14609999999999</v>
      </c>
      <c r="C2369" s="35">
        <v>2.9569899999999998</v>
      </c>
      <c r="D2369" s="36">
        <v>17.119720000000001</v>
      </c>
    </row>
    <row r="2370" spans="1:4" ht="12.75" customHeight="1" x14ac:dyDescent="0.25">
      <c r="A2370" s="44">
        <v>42985.374999994274</v>
      </c>
      <c r="B2370" s="24">
        <v>291.46960000000001</v>
      </c>
      <c r="C2370" s="35">
        <v>3.6623999999999999</v>
      </c>
      <c r="D2370" s="36">
        <v>10.88</v>
      </c>
    </row>
    <row r="2371" spans="1:4" ht="12.75" customHeight="1" x14ac:dyDescent="0.25">
      <c r="A2371" s="44">
        <v>42985.416666660938</v>
      </c>
      <c r="B2371" s="24">
        <v>274.90140000000002</v>
      </c>
      <c r="C2371" s="35">
        <v>6.99777</v>
      </c>
      <c r="D2371" s="36">
        <v>18.721499999999999</v>
      </c>
    </row>
    <row r="2372" spans="1:4" ht="12.75" customHeight="1" x14ac:dyDescent="0.25">
      <c r="A2372" s="44">
        <v>42985.458333327602</v>
      </c>
      <c r="B2372" s="24">
        <v>283.26260000000002</v>
      </c>
      <c r="C2372" s="35">
        <v>6.3542300000000003</v>
      </c>
      <c r="D2372" s="36">
        <v>18.170280000000002</v>
      </c>
    </row>
    <row r="2373" spans="1:4" ht="12.75" customHeight="1" x14ac:dyDescent="0.25">
      <c r="A2373" s="44">
        <v>42985.499999994267</v>
      </c>
      <c r="B2373" s="24">
        <v>269.96550000000002</v>
      </c>
      <c r="C2373" s="35">
        <v>8.3901900000000005</v>
      </c>
      <c r="D2373" s="36">
        <v>14.708220000000001</v>
      </c>
    </row>
    <row r="2374" spans="1:4" ht="12.75" customHeight="1" x14ac:dyDescent="0.25">
      <c r="A2374" s="44">
        <v>42985.541666660931</v>
      </c>
      <c r="B2374" s="24">
        <v>274.2912</v>
      </c>
      <c r="C2374" s="35">
        <v>7.4532100000000003</v>
      </c>
      <c r="D2374" s="36">
        <v>29.858889999999999</v>
      </c>
    </row>
    <row r="2375" spans="1:4" ht="12.75" customHeight="1" x14ac:dyDescent="0.25">
      <c r="A2375" s="44">
        <v>42985.583333327595</v>
      </c>
      <c r="B2375" s="24">
        <v>269.4033</v>
      </c>
      <c r="C2375" s="35">
        <v>7.6621499999999996</v>
      </c>
      <c r="D2375" s="36">
        <v>25.128219999999999</v>
      </c>
    </row>
    <row r="2376" spans="1:4" ht="12.75" customHeight="1" x14ac:dyDescent="0.25">
      <c r="A2376" s="44">
        <v>42985.624999994259</v>
      </c>
      <c r="B2376" s="24">
        <v>276.88150000000002</v>
      </c>
      <c r="C2376" s="35">
        <v>7.6770300000000002</v>
      </c>
      <c r="D2376" s="36">
        <v>12.893050000000001</v>
      </c>
    </row>
    <row r="2377" spans="1:4" ht="12.75" customHeight="1" x14ac:dyDescent="0.25">
      <c r="A2377" s="44">
        <v>42985.666666660924</v>
      </c>
      <c r="B2377" s="24">
        <v>279.07310000000001</v>
      </c>
      <c r="C2377" s="35">
        <v>7.8274600000000003</v>
      </c>
      <c r="D2377" s="36">
        <v>30.16583</v>
      </c>
    </row>
    <row r="2378" spans="1:4" ht="12.75" customHeight="1" x14ac:dyDescent="0.25">
      <c r="A2378" s="44">
        <v>42985.708333327588</v>
      </c>
      <c r="B2378" s="24">
        <v>269.6309</v>
      </c>
      <c r="C2378" s="35">
        <v>7.6974099999999996</v>
      </c>
      <c r="D2378" s="36">
        <v>30.983219999999999</v>
      </c>
    </row>
    <row r="2379" spans="1:4" ht="12.75" customHeight="1" x14ac:dyDescent="0.25">
      <c r="A2379" s="44">
        <v>42985.749999994252</v>
      </c>
      <c r="B2379" s="24">
        <v>271.48869999999999</v>
      </c>
      <c r="C2379" s="35">
        <v>5.5681500000000002</v>
      </c>
      <c r="D2379" s="36">
        <v>19.66122</v>
      </c>
    </row>
    <row r="2380" spans="1:4" ht="12.75" customHeight="1" x14ac:dyDescent="0.25">
      <c r="A2380" s="44">
        <v>42985.791666660916</v>
      </c>
      <c r="B2380" s="24">
        <v>268.83139999999997</v>
      </c>
      <c r="C2380" s="35">
        <v>4.8642399999999997</v>
      </c>
      <c r="D2380" s="36">
        <v>19.560829999999999</v>
      </c>
    </row>
    <row r="2381" spans="1:4" ht="12.75" customHeight="1" x14ac:dyDescent="0.25">
      <c r="A2381" s="44">
        <v>42985.83333332758</v>
      </c>
      <c r="B2381" s="24">
        <v>280.58960000000002</v>
      </c>
      <c r="C2381" s="35">
        <v>2.9232900000000002</v>
      </c>
      <c r="D2381" s="36">
        <v>18.648330000000001</v>
      </c>
    </row>
    <row r="2382" spans="1:4" ht="12.75" customHeight="1" x14ac:dyDescent="0.25">
      <c r="A2382" s="44">
        <v>42985.874999994245</v>
      </c>
      <c r="B2382" s="24">
        <v>306.15309999999999</v>
      </c>
      <c r="C2382" s="35">
        <v>1.73624</v>
      </c>
      <c r="D2382" s="36">
        <v>21.411449999999999</v>
      </c>
    </row>
    <row r="2383" spans="1:4" ht="12.75" customHeight="1" x14ac:dyDescent="0.25">
      <c r="A2383" s="44">
        <v>42985.916666660909</v>
      </c>
      <c r="B2383" s="24">
        <v>340.36829999999998</v>
      </c>
      <c r="C2383" s="35">
        <v>1.07806</v>
      </c>
      <c r="D2383" s="36">
        <v>17.62622</v>
      </c>
    </row>
    <row r="2384" spans="1:4" ht="12.75" customHeight="1" x14ac:dyDescent="0.25">
      <c r="A2384" s="44">
        <v>42985.958333327573</v>
      </c>
      <c r="B2384" s="24">
        <v>283.23219999999998</v>
      </c>
      <c r="C2384" s="35">
        <v>3.4120200000000001</v>
      </c>
      <c r="D2384" s="36">
        <v>3.4294500000000001</v>
      </c>
    </row>
    <row r="2385" spans="1:4" ht="12.75" customHeight="1" x14ac:dyDescent="0.25">
      <c r="A2385" s="44">
        <v>42985.999999994237</v>
      </c>
      <c r="B2385" s="24">
        <v>271.16269999999997</v>
      </c>
      <c r="C2385" s="35">
        <v>0.98048999999999997</v>
      </c>
      <c r="D2385" s="36">
        <v>14.743779999999999</v>
      </c>
    </row>
    <row r="2386" spans="1:4" ht="12.75" customHeight="1" x14ac:dyDescent="0.25">
      <c r="A2386" s="44">
        <v>42986.041666660902</v>
      </c>
      <c r="B2386" s="24">
        <v>242.6944</v>
      </c>
      <c r="C2386" s="35">
        <v>1.15391</v>
      </c>
      <c r="D2386" s="36">
        <v>5.8046699999999998</v>
      </c>
    </row>
    <row r="2387" spans="1:4" ht="12.75" customHeight="1" x14ac:dyDescent="0.25">
      <c r="A2387" s="44">
        <v>42986.083333327566</v>
      </c>
      <c r="B2387" s="24">
        <v>289.95949999999999</v>
      </c>
      <c r="C2387" s="35">
        <v>2.0674199999999998</v>
      </c>
      <c r="D2387" s="36">
        <v>6.9127799999999997</v>
      </c>
    </row>
    <row r="2388" spans="1:4" ht="12.75" customHeight="1" x14ac:dyDescent="0.25">
      <c r="A2388" s="44">
        <v>42986.12499999423</v>
      </c>
      <c r="B2388" s="24">
        <v>246.50049999999999</v>
      </c>
      <c r="C2388" s="35">
        <v>1.20269</v>
      </c>
      <c r="D2388" s="36">
        <v>19.844670000000001</v>
      </c>
    </row>
    <row r="2389" spans="1:4" ht="12.75" customHeight="1" x14ac:dyDescent="0.25">
      <c r="A2389" s="44">
        <v>42986.166666660894</v>
      </c>
      <c r="B2389" s="24">
        <v>230.63800000000001</v>
      </c>
      <c r="C2389" s="35">
        <v>1.15622</v>
      </c>
      <c r="D2389" s="36">
        <v>18.023109999999999</v>
      </c>
    </row>
    <row r="2390" spans="1:4" ht="12.75" customHeight="1" x14ac:dyDescent="0.25">
      <c r="A2390" s="44">
        <v>42986.208333327559</v>
      </c>
      <c r="B2390" s="24">
        <v>155.61590000000001</v>
      </c>
      <c r="C2390" s="35">
        <v>0.50261999999999996</v>
      </c>
      <c r="D2390" s="36">
        <v>2.6222799999999999</v>
      </c>
    </row>
    <row r="2391" spans="1:4" ht="12.75" customHeight="1" x14ac:dyDescent="0.25">
      <c r="A2391" s="44">
        <v>42986.249999994223</v>
      </c>
      <c r="B2391" s="24">
        <v>125.0515</v>
      </c>
      <c r="C2391" s="35">
        <v>0.61719000000000002</v>
      </c>
      <c r="D2391" s="36">
        <v>4.9145300000000001</v>
      </c>
    </row>
    <row r="2392" spans="1:4" ht="12.75" customHeight="1" x14ac:dyDescent="0.25">
      <c r="A2392" s="44">
        <v>42986.291666660887</v>
      </c>
      <c r="B2392" s="24">
        <v>115.8707</v>
      </c>
      <c r="C2392" s="35">
        <v>0.55230999999999997</v>
      </c>
      <c r="D2392" s="36">
        <v>5.6262800000000004</v>
      </c>
    </row>
    <row r="2393" spans="1:4" ht="12.75" customHeight="1" x14ac:dyDescent="0.25">
      <c r="A2393" s="44">
        <v>42986.333333327551</v>
      </c>
      <c r="B2393" s="24">
        <v>107.3995</v>
      </c>
      <c r="C2393" s="35">
        <v>0.35993000000000003</v>
      </c>
    </row>
    <row r="2394" spans="1:4" ht="12.75" customHeight="1" x14ac:dyDescent="0.25">
      <c r="A2394" s="44">
        <v>42986.374999994216</v>
      </c>
      <c r="B2394" s="24">
        <v>245.8356</v>
      </c>
      <c r="C2394" s="35">
        <v>1.30586</v>
      </c>
      <c r="D2394" s="36">
        <v>3.6622699999999999</v>
      </c>
    </row>
    <row r="2395" spans="1:4" ht="12.75" customHeight="1" x14ac:dyDescent="0.25">
      <c r="A2395" s="44">
        <v>42986.41666666088</v>
      </c>
      <c r="B2395" s="24">
        <v>303.1182</v>
      </c>
      <c r="C2395" s="35">
        <v>3.2541799999999999</v>
      </c>
      <c r="D2395" s="36">
        <v>29.227399999999999</v>
      </c>
    </row>
    <row r="2396" spans="1:4" ht="12.75" customHeight="1" x14ac:dyDescent="0.25">
      <c r="A2396" s="44">
        <v>42986.458333327544</v>
      </c>
      <c r="B2396" s="24">
        <v>298.59070000000003</v>
      </c>
      <c r="C2396" s="35">
        <v>4.3446899999999999</v>
      </c>
      <c r="D2396" s="36">
        <v>20.24183</v>
      </c>
    </row>
    <row r="2397" spans="1:4" ht="12.75" customHeight="1" x14ac:dyDescent="0.25">
      <c r="A2397" s="44">
        <v>42986.499999994208</v>
      </c>
      <c r="B2397" s="24">
        <v>301.21530000000001</v>
      </c>
      <c r="C2397" s="35">
        <v>5.4261799999999996</v>
      </c>
      <c r="D2397" s="36">
        <v>14.03444</v>
      </c>
    </row>
    <row r="2398" spans="1:4" ht="12.75" customHeight="1" x14ac:dyDescent="0.25">
      <c r="A2398" s="44">
        <v>42986.541666660873</v>
      </c>
      <c r="B2398" s="24">
        <v>288.24029999999999</v>
      </c>
      <c r="C2398" s="35">
        <v>6.0256800000000004</v>
      </c>
      <c r="D2398" s="36">
        <v>22.741440000000001</v>
      </c>
    </row>
    <row r="2399" spans="1:4" ht="12.75" customHeight="1" x14ac:dyDescent="0.25">
      <c r="A2399" s="44">
        <v>42986.583333327537</v>
      </c>
      <c r="B2399" s="24">
        <v>289.96010000000001</v>
      </c>
      <c r="C2399" s="35">
        <v>4.9532499999999997</v>
      </c>
      <c r="D2399" s="36">
        <v>19.997720000000001</v>
      </c>
    </row>
    <row r="2400" spans="1:4" ht="12.75" customHeight="1" x14ac:dyDescent="0.25">
      <c r="A2400" s="44">
        <v>42986.624999994201</v>
      </c>
      <c r="B2400" s="24">
        <v>275.5693</v>
      </c>
      <c r="C2400" s="35">
        <v>4.1899800000000003</v>
      </c>
      <c r="D2400" s="36">
        <v>12.747669999999999</v>
      </c>
    </row>
    <row r="2401" spans="1:4" ht="12.75" customHeight="1" x14ac:dyDescent="0.25">
      <c r="A2401" s="44">
        <v>42986.666666660865</v>
      </c>
      <c r="B2401" s="24">
        <v>288.57900000000001</v>
      </c>
      <c r="C2401" s="35">
        <v>5.4118599999999999</v>
      </c>
      <c r="D2401" s="36">
        <v>15.64372</v>
      </c>
    </row>
    <row r="2402" spans="1:4" ht="12.75" customHeight="1" x14ac:dyDescent="0.25">
      <c r="A2402" s="44">
        <v>42986.70833332753</v>
      </c>
      <c r="B2402" s="24">
        <v>305.03550000000001</v>
      </c>
      <c r="C2402" s="35">
        <v>2.9594100000000001</v>
      </c>
      <c r="D2402" s="36">
        <v>14.7624</v>
      </c>
    </row>
    <row r="2403" spans="1:4" ht="12.75" customHeight="1" x14ac:dyDescent="0.25">
      <c r="A2403" s="44">
        <v>42986.749999994194</v>
      </c>
      <c r="B2403" s="24">
        <v>300.37810000000002</v>
      </c>
      <c r="C2403" s="35">
        <v>2.6197699999999999</v>
      </c>
      <c r="D2403" s="36">
        <v>14.44416</v>
      </c>
    </row>
    <row r="2404" spans="1:4" ht="12.75" customHeight="1" x14ac:dyDescent="0.25">
      <c r="A2404" s="44">
        <v>42986.791666660858</v>
      </c>
      <c r="B2404" s="24">
        <v>311.50369999999998</v>
      </c>
      <c r="C2404" s="35">
        <v>1.76363</v>
      </c>
      <c r="D2404" s="36">
        <v>16.1599</v>
      </c>
    </row>
    <row r="2405" spans="1:4" ht="12.75" customHeight="1" x14ac:dyDescent="0.25">
      <c r="A2405" s="44">
        <v>42986.833333327522</v>
      </c>
      <c r="B2405" s="24">
        <v>318.49509999999998</v>
      </c>
      <c r="C2405" s="35">
        <v>1.9626999999999999</v>
      </c>
      <c r="D2405" s="36">
        <v>15.575469999999999</v>
      </c>
    </row>
    <row r="2406" spans="1:4" ht="12.75" customHeight="1" x14ac:dyDescent="0.25">
      <c r="A2406" s="44">
        <v>42986.874999994187</v>
      </c>
      <c r="B2406" s="24">
        <v>336.6053</v>
      </c>
      <c r="C2406" s="35">
        <v>1.58327</v>
      </c>
      <c r="D2406" s="36">
        <v>2.9002599999999998</v>
      </c>
    </row>
    <row r="2407" spans="1:4" ht="12.75" customHeight="1" x14ac:dyDescent="0.25">
      <c r="A2407" s="44">
        <v>42986.916666660851</v>
      </c>
      <c r="B2407" s="24">
        <v>350.4923</v>
      </c>
      <c r="C2407" s="35">
        <v>1.5636399999999999</v>
      </c>
      <c r="D2407" s="36">
        <v>16.74455</v>
      </c>
    </row>
    <row r="2408" spans="1:4" ht="12.75" customHeight="1" x14ac:dyDescent="0.25">
      <c r="A2408" s="44">
        <v>42986.958333327515</v>
      </c>
      <c r="B2408" s="24">
        <v>357.22190000000001</v>
      </c>
      <c r="C2408" s="35">
        <v>1.33989</v>
      </c>
      <c r="D2408" s="36" t="s">
        <v>189</v>
      </c>
    </row>
    <row r="2409" spans="1:4" ht="12.75" customHeight="1" x14ac:dyDescent="0.25">
      <c r="A2409" s="44">
        <v>42986.999999994179</v>
      </c>
      <c r="B2409" s="24">
        <v>22.197399999999998</v>
      </c>
      <c r="C2409" s="35">
        <v>0.88019999999999998</v>
      </c>
      <c r="D2409" s="36">
        <v>7.9351599999999998</v>
      </c>
    </row>
    <row r="2410" spans="1:4" ht="12.75" customHeight="1" x14ac:dyDescent="0.25">
      <c r="A2410" s="44">
        <v>42987.041666660843</v>
      </c>
      <c r="B2410" s="24">
        <v>97.341830000000002</v>
      </c>
      <c r="C2410" s="35">
        <v>0.55020999999999998</v>
      </c>
      <c r="D2410" s="36">
        <v>2.10907</v>
      </c>
    </row>
    <row r="2411" spans="1:4" ht="12.75" customHeight="1" x14ac:dyDescent="0.25">
      <c r="A2411" s="44">
        <v>42987.083333327508</v>
      </c>
      <c r="B2411" s="24">
        <v>112.4525</v>
      </c>
      <c r="C2411" s="35">
        <v>0.48154999999999998</v>
      </c>
      <c r="D2411" s="36">
        <v>11.4055</v>
      </c>
    </row>
    <row r="2412" spans="1:4" ht="12.75" customHeight="1" x14ac:dyDescent="0.25">
      <c r="A2412" s="44">
        <v>42987.124999994172</v>
      </c>
      <c r="B2412" s="24">
        <v>16.59638</v>
      </c>
      <c r="C2412" s="35">
        <v>1.0902700000000001</v>
      </c>
      <c r="D2412" s="36">
        <v>2.2076699999999998</v>
      </c>
    </row>
    <row r="2413" spans="1:4" ht="12.75" customHeight="1" x14ac:dyDescent="0.25">
      <c r="A2413" s="44">
        <v>42987.166666660836</v>
      </c>
      <c r="B2413" s="24">
        <v>352.50720000000001</v>
      </c>
      <c r="C2413" s="35">
        <v>1.49884</v>
      </c>
      <c r="D2413" s="36">
        <v>13.17728</v>
      </c>
    </row>
    <row r="2414" spans="1:4" ht="12.75" customHeight="1" x14ac:dyDescent="0.25">
      <c r="A2414" s="44">
        <v>42987.2083333275</v>
      </c>
      <c r="B2414" s="24">
        <v>359.86430000000001</v>
      </c>
      <c r="C2414" s="35">
        <v>1.9772099999999999</v>
      </c>
      <c r="D2414" s="36">
        <v>11.90639</v>
      </c>
    </row>
    <row r="2415" spans="1:4" ht="12.75" customHeight="1" x14ac:dyDescent="0.25">
      <c r="A2415" s="44">
        <v>42987.249999994165</v>
      </c>
      <c r="B2415" s="24">
        <v>14.64086</v>
      </c>
      <c r="C2415" s="35">
        <v>1.4673700000000001</v>
      </c>
      <c r="D2415" s="36">
        <v>4.7292199999999998</v>
      </c>
    </row>
    <row r="2416" spans="1:4" ht="12.75" customHeight="1" x14ac:dyDescent="0.25">
      <c r="A2416" s="44">
        <v>42987.291666660829</v>
      </c>
      <c r="B2416" s="24">
        <v>344.46</v>
      </c>
      <c r="C2416" s="35">
        <v>1.3042</v>
      </c>
      <c r="D2416" s="36">
        <v>8.5513300000000001</v>
      </c>
    </row>
    <row r="2417" spans="1:4" ht="12.75" customHeight="1" x14ac:dyDescent="0.25">
      <c r="A2417" s="44">
        <v>42987.333333327493</v>
      </c>
      <c r="B2417" s="24">
        <v>310.995</v>
      </c>
      <c r="C2417" s="35">
        <v>2.7665899999999999</v>
      </c>
      <c r="D2417" s="36">
        <v>4.5826099999999999</v>
      </c>
    </row>
    <row r="2418" spans="1:4" ht="12.75" customHeight="1" x14ac:dyDescent="0.25">
      <c r="A2418" s="44">
        <v>42987.374999994157</v>
      </c>
      <c r="B2418" s="24">
        <v>314.49619999999999</v>
      </c>
      <c r="C2418" s="35">
        <v>3.8578899999999998</v>
      </c>
      <c r="D2418" s="36">
        <v>4.05389</v>
      </c>
    </row>
    <row r="2419" spans="1:4" ht="12.75" customHeight="1" x14ac:dyDescent="0.25">
      <c r="A2419" s="44">
        <v>42987.416666660822</v>
      </c>
      <c r="B2419" s="24">
        <v>306.54050000000001</v>
      </c>
      <c r="C2419" s="35">
        <v>3.0625499999999999</v>
      </c>
      <c r="D2419" s="36">
        <v>3.7317200000000001</v>
      </c>
    </row>
    <row r="2420" spans="1:4" ht="12.75" customHeight="1" x14ac:dyDescent="0.25">
      <c r="A2420" s="44">
        <v>42987.458333327486</v>
      </c>
      <c r="B2420" s="24">
        <v>282.95100000000002</v>
      </c>
      <c r="C2420" s="35">
        <v>4.2502399999999998</v>
      </c>
      <c r="D2420" s="36">
        <v>8.5396099999999997</v>
      </c>
    </row>
    <row r="2421" spans="1:4" ht="12.75" customHeight="1" x14ac:dyDescent="0.25">
      <c r="A2421" s="44">
        <v>42987.49999999415</v>
      </c>
      <c r="B2421" s="24">
        <v>270.65609999999998</v>
      </c>
      <c r="C2421" s="35">
        <v>6.6010200000000001</v>
      </c>
      <c r="D2421" s="36">
        <v>8.2759499999999999</v>
      </c>
    </row>
    <row r="2422" spans="1:4" ht="12.75" customHeight="1" x14ac:dyDescent="0.25">
      <c r="A2422" s="44">
        <v>42987.541666660814</v>
      </c>
      <c r="B2422" s="24">
        <v>258.76249999999999</v>
      </c>
      <c r="C2422" s="35">
        <v>7.7892799999999998</v>
      </c>
      <c r="D2422" s="36">
        <v>11.281779999999999</v>
      </c>
    </row>
    <row r="2423" spans="1:4" ht="12.75" customHeight="1" x14ac:dyDescent="0.25">
      <c r="A2423" s="44">
        <v>42987.583333327479</v>
      </c>
      <c r="B2423" s="24">
        <v>279.95100000000002</v>
      </c>
      <c r="C2423" s="35">
        <v>9.1479599999999994</v>
      </c>
      <c r="D2423" s="36">
        <v>11.33095</v>
      </c>
    </row>
    <row r="2424" spans="1:4" ht="12.75" customHeight="1" x14ac:dyDescent="0.25">
      <c r="A2424" s="44">
        <v>42987.624999994143</v>
      </c>
      <c r="B2424" s="24">
        <v>268.70639999999997</v>
      </c>
      <c r="C2424" s="35">
        <v>8.1467500000000008</v>
      </c>
      <c r="D2424" s="36">
        <v>9.3264499999999995</v>
      </c>
    </row>
    <row r="2425" spans="1:4" ht="12.75" customHeight="1" x14ac:dyDescent="0.25">
      <c r="A2425" s="44">
        <v>42987.666666660807</v>
      </c>
      <c r="B2425" s="24">
        <v>264.80759999999998</v>
      </c>
      <c r="C2425" s="35">
        <v>4.90029</v>
      </c>
      <c r="D2425" s="36">
        <v>12.59989</v>
      </c>
    </row>
    <row r="2426" spans="1:4" ht="12.75" customHeight="1" x14ac:dyDescent="0.25">
      <c r="A2426" s="44">
        <v>42987.708333327471</v>
      </c>
      <c r="B2426" s="24">
        <v>252.27590000000001</v>
      </c>
      <c r="C2426" s="35">
        <v>4.5628000000000002</v>
      </c>
      <c r="D2426" s="36">
        <v>14.82644</v>
      </c>
    </row>
    <row r="2427" spans="1:4" ht="12.75" customHeight="1" x14ac:dyDescent="0.25">
      <c r="A2427" s="44">
        <v>42987.749999994136</v>
      </c>
      <c r="B2427" s="24">
        <v>295.03960000000001</v>
      </c>
      <c r="C2427" s="35">
        <v>3.8109000000000002</v>
      </c>
      <c r="D2427" s="36">
        <v>11.40606</v>
      </c>
    </row>
    <row r="2428" spans="1:4" ht="12.75" customHeight="1" x14ac:dyDescent="0.25">
      <c r="A2428" s="44">
        <v>42987.7916666608</v>
      </c>
      <c r="B2428" s="24">
        <v>349.56700000000001</v>
      </c>
      <c r="C2428" s="35">
        <v>0.95648999999999995</v>
      </c>
      <c r="D2428" s="36" t="s">
        <v>189</v>
      </c>
    </row>
    <row r="2429" spans="1:4" ht="12.75" customHeight="1" x14ac:dyDescent="0.25">
      <c r="A2429" s="44">
        <v>42987.833333327464</v>
      </c>
      <c r="B2429" s="24">
        <v>170.94589999999999</v>
      </c>
      <c r="C2429" s="35">
        <v>0.50156999999999996</v>
      </c>
      <c r="D2429" s="36">
        <v>2.40117</v>
      </c>
    </row>
    <row r="2430" spans="1:4" ht="12.75" customHeight="1" x14ac:dyDescent="0.25">
      <c r="A2430" s="44">
        <v>42987.874999994128</v>
      </c>
      <c r="B2430" s="24">
        <v>125.5172</v>
      </c>
      <c r="C2430" s="35">
        <v>0.33648</v>
      </c>
      <c r="D2430" s="36">
        <v>1.79739</v>
      </c>
    </row>
    <row r="2431" spans="1:4" ht="12.75" customHeight="1" x14ac:dyDescent="0.25">
      <c r="A2431" s="44">
        <v>42987.916666660793</v>
      </c>
      <c r="B2431" s="24">
        <v>146.69810000000001</v>
      </c>
      <c r="C2431" s="35">
        <v>0.59477999999999998</v>
      </c>
      <c r="D2431" s="36">
        <v>2.25739</v>
      </c>
    </row>
    <row r="2432" spans="1:4" ht="12.75" customHeight="1" x14ac:dyDescent="0.25">
      <c r="A2432" s="44">
        <v>42987.958333327457</v>
      </c>
      <c r="B2432" s="24">
        <v>280.04680000000002</v>
      </c>
      <c r="C2432" s="35">
        <v>1.0647899999999999</v>
      </c>
      <c r="D2432" s="36">
        <v>1.9078299999999999</v>
      </c>
    </row>
    <row r="2433" spans="1:4" ht="12.75" customHeight="1" x14ac:dyDescent="0.25">
      <c r="A2433" s="44">
        <v>42987.999999994121</v>
      </c>
      <c r="B2433" s="24">
        <v>106.48560000000001</v>
      </c>
      <c r="C2433" s="35">
        <v>0.58003000000000005</v>
      </c>
      <c r="D2433" s="36">
        <v>1.7996700000000001</v>
      </c>
    </row>
    <row r="2434" spans="1:4" ht="12.75" customHeight="1" x14ac:dyDescent="0.25">
      <c r="A2434" s="44">
        <v>42988.041666660785</v>
      </c>
      <c r="B2434" s="24">
        <v>254.17160000000001</v>
      </c>
      <c r="C2434" s="35">
        <v>0.70408000000000004</v>
      </c>
    </row>
    <row r="2435" spans="1:4" ht="12.75" customHeight="1" x14ac:dyDescent="0.25">
      <c r="A2435" s="44">
        <v>42988.08333332745</v>
      </c>
      <c r="B2435" s="24">
        <v>214.6789</v>
      </c>
      <c r="C2435" s="35">
        <v>1.2263999999999999</v>
      </c>
      <c r="D2435" s="36">
        <v>6.6220600000000003</v>
      </c>
    </row>
    <row r="2436" spans="1:4" ht="12.75" customHeight="1" x14ac:dyDescent="0.25">
      <c r="A2436" s="44">
        <v>42988.124999994114</v>
      </c>
      <c r="B2436" s="24">
        <v>251.8477</v>
      </c>
      <c r="C2436" s="35">
        <v>3.8331499999999998</v>
      </c>
      <c r="D2436" s="36">
        <v>3.1488</v>
      </c>
    </row>
    <row r="2437" spans="1:4" ht="12.75" customHeight="1" x14ac:dyDescent="0.25">
      <c r="A2437" s="44">
        <v>42988.166666660778</v>
      </c>
      <c r="B2437" s="24">
        <v>258.6001</v>
      </c>
      <c r="C2437" s="35">
        <v>2.83447</v>
      </c>
      <c r="D2437" s="36" t="s">
        <v>189</v>
      </c>
    </row>
    <row r="2438" spans="1:4" ht="12.75" customHeight="1" x14ac:dyDescent="0.25">
      <c r="A2438" s="44">
        <v>42988.208333327442</v>
      </c>
      <c r="B2438" s="24">
        <v>306.40710000000001</v>
      </c>
      <c r="C2438" s="35">
        <v>1.2951299999999999</v>
      </c>
      <c r="D2438" s="36" t="s">
        <v>189</v>
      </c>
    </row>
    <row r="2439" spans="1:4" ht="12.75" customHeight="1" x14ac:dyDescent="0.25">
      <c r="A2439" s="44">
        <v>42988.249999994106</v>
      </c>
      <c r="B2439" s="24">
        <v>209.76490000000001</v>
      </c>
      <c r="C2439" s="35">
        <v>1.29304</v>
      </c>
      <c r="D2439" s="36">
        <v>3.58067</v>
      </c>
    </row>
    <row r="2440" spans="1:4" ht="12.75" customHeight="1" x14ac:dyDescent="0.25">
      <c r="A2440" s="44">
        <v>42988.291666660771</v>
      </c>
      <c r="B2440" s="24">
        <v>79.262690000000006</v>
      </c>
      <c r="C2440" s="35">
        <v>0.65842999999999996</v>
      </c>
      <c r="D2440" s="36">
        <v>11.186780000000001</v>
      </c>
    </row>
    <row r="2441" spans="1:4" ht="12.75" customHeight="1" x14ac:dyDescent="0.25">
      <c r="A2441" s="44">
        <v>42988.333333327435</v>
      </c>
      <c r="B2441" s="24">
        <v>280.29969999999997</v>
      </c>
      <c r="C2441" s="35">
        <v>3.04488</v>
      </c>
      <c r="D2441" s="36">
        <v>1.4186700000000001</v>
      </c>
    </row>
    <row r="2442" spans="1:4" ht="12.75" customHeight="1" x14ac:dyDescent="0.25">
      <c r="A2442" s="44">
        <v>42988.374999994099</v>
      </c>
      <c r="B2442" s="24">
        <v>282.73090000000002</v>
      </c>
      <c r="C2442" s="35">
        <v>2.1305900000000002</v>
      </c>
      <c r="D2442" s="36">
        <v>3.9700600000000001</v>
      </c>
    </row>
    <row r="2443" spans="1:4" ht="12.75" customHeight="1" x14ac:dyDescent="0.25">
      <c r="A2443" s="44">
        <v>42988.416666660763</v>
      </c>
      <c r="B2443" s="24">
        <v>293.04509999999999</v>
      </c>
      <c r="C2443" s="35">
        <v>4.2910000000000004</v>
      </c>
      <c r="D2443" s="36">
        <v>13.629390000000001</v>
      </c>
    </row>
    <row r="2444" spans="1:4" ht="12.75" customHeight="1" x14ac:dyDescent="0.25">
      <c r="A2444" s="44">
        <v>42988.458333327428</v>
      </c>
      <c r="B2444" s="24">
        <v>283.94619999999998</v>
      </c>
      <c r="C2444" s="35">
        <v>5.3628</v>
      </c>
      <c r="D2444" s="36">
        <v>18.143999999999998</v>
      </c>
    </row>
    <row r="2445" spans="1:4" ht="12.75" customHeight="1" x14ac:dyDescent="0.25">
      <c r="A2445" s="44">
        <v>42988.499999994092</v>
      </c>
      <c r="B2445" s="24">
        <v>299.62540000000001</v>
      </c>
      <c r="C2445" s="35">
        <v>5.28688</v>
      </c>
      <c r="D2445" s="36">
        <v>22.90455</v>
      </c>
    </row>
    <row r="2446" spans="1:4" ht="12.75" customHeight="1" x14ac:dyDescent="0.25">
      <c r="A2446" s="44">
        <v>42988.541666660756</v>
      </c>
      <c r="B2446" s="24">
        <v>288.30329999999998</v>
      </c>
      <c r="C2446" s="35">
        <v>5.8831899999999999</v>
      </c>
      <c r="D2446" s="36">
        <v>9.6846700000000006</v>
      </c>
    </row>
    <row r="2447" spans="1:4" ht="12.75" customHeight="1" x14ac:dyDescent="0.25">
      <c r="A2447" s="44">
        <v>42988.58333332742</v>
      </c>
      <c r="B2447" s="24">
        <v>301.23630000000003</v>
      </c>
      <c r="C2447" s="35">
        <v>5.0362600000000004</v>
      </c>
      <c r="D2447" s="36">
        <v>5.4658899999999999</v>
      </c>
    </row>
    <row r="2448" spans="1:4" ht="12.75" customHeight="1" x14ac:dyDescent="0.25">
      <c r="A2448" s="44">
        <v>42988.624999994085</v>
      </c>
      <c r="B2448" s="24">
        <v>305.95499999999998</v>
      </c>
      <c r="C2448" s="35">
        <v>5.9276600000000004</v>
      </c>
      <c r="D2448" s="36">
        <v>13.21233</v>
      </c>
    </row>
    <row r="2449" spans="1:4" ht="12.75" customHeight="1" x14ac:dyDescent="0.25">
      <c r="A2449" s="44">
        <v>42988.666666660749</v>
      </c>
      <c r="B2449" s="24">
        <v>301.34660000000002</v>
      </c>
      <c r="C2449" s="35">
        <v>5.06752</v>
      </c>
      <c r="D2449" s="36">
        <v>8.6957199999999997</v>
      </c>
    </row>
    <row r="2450" spans="1:4" ht="12.75" customHeight="1" x14ac:dyDescent="0.25">
      <c r="A2450" s="44">
        <v>42988.708333327413</v>
      </c>
      <c r="B2450" s="24">
        <v>306.16759999999999</v>
      </c>
      <c r="C2450" s="35">
        <v>3.4668999999999999</v>
      </c>
      <c r="D2450" s="36">
        <v>5.86972</v>
      </c>
    </row>
    <row r="2451" spans="1:4" ht="12.75" customHeight="1" x14ac:dyDescent="0.25">
      <c r="A2451" s="44">
        <v>42988.749999994077</v>
      </c>
      <c r="B2451" s="24">
        <v>290.9907</v>
      </c>
      <c r="C2451" s="35">
        <v>2.5935199999999998</v>
      </c>
      <c r="D2451" s="36" t="s">
        <v>189</v>
      </c>
    </row>
    <row r="2452" spans="1:4" ht="12.75" customHeight="1" x14ac:dyDescent="0.25">
      <c r="A2452" s="44">
        <v>42988.791666660742</v>
      </c>
      <c r="B2452" s="24">
        <v>275.79300000000001</v>
      </c>
      <c r="C2452" s="35">
        <v>2.6278100000000002</v>
      </c>
      <c r="D2452" s="36">
        <v>7.6076699999999997</v>
      </c>
    </row>
    <row r="2453" spans="1:4" ht="12.75" customHeight="1" x14ac:dyDescent="0.25">
      <c r="A2453" s="44">
        <v>42988.833333327406</v>
      </c>
      <c r="B2453" s="24">
        <v>280.21710000000002</v>
      </c>
      <c r="C2453" s="35">
        <v>2.0116499999999999</v>
      </c>
      <c r="D2453" s="36">
        <v>3.8776099999999998</v>
      </c>
    </row>
    <row r="2454" spans="1:4" ht="12.75" customHeight="1" x14ac:dyDescent="0.25">
      <c r="A2454" s="44">
        <v>42988.87499999407</v>
      </c>
      <c r="B2454" s="24">
        <v>275.36849999999998</v>
      </c>
      <c r="C2454" s="35">
        <v>1.54901</v>
      </c>
      <c r="D2454" s="36">
        <v>4.2411099999999999</v>
      </c>
    </row>
    <row r="2455" spans="1:4" ht="12.75" customHeight="1" x14ac:dyDescent="0.25">
      <c r="A2455" s="44">
        <v>42988.916666660734</v>
      </c>
      <c r="B2455" s="24">
        <v>271.82479999999998</v>
      </c>
      <c r="C2455" s="35">
        <v>1.50976</v>
      </c>
      <c r="D2455" s="36">
        <v>10.14944</v>
      </c>
    </row>
    <row r="2456" spans="1:4" ht="12.75" customHeight="1" x14ac:dyDescent="0.25">
      <c r="A2456" s="44">
        <v>42988.958333327399</v>
      </c>
      <c r="B2456" s="24">
        <v>236.4949</v>
      </c>
      <c r="C2456" s="35">
        <v>1.0017400000000001</v>
      </c>
      <c r="D2456" s="36">
        <v>6.6912200000000004</v>
      </c>
    </row>
    <row r="2457" spans="1:4" ht="12.75" customHeight="1" x14ac:dyDescent="0.25">
      <c r="A2457" s="44">
        <v>42988.999999994063</v>
      </c>
    </row>
    <row r="2458" spans="1:4" ht="12.75" customHeight="1" x14ac:dyDescent="0.25">
      <c r="A2458" s="44">
        <v>42989.041666660727</v>
      </c>
      <c r="B2458" s="24">
        <v>251.95060000000001</v>
      </c>
      <c r="C2458" s="35">
        <v>1.7779700000000001</v>
      </c>
      <c r="D2458" s="36">
        <v>3.9775800000000001</v>
      </c>
    </row>
    <row r="2459" spans="1:4" ht="12.75" customHeight="1" x14ac:dyDescent="0.25">
      <c r="A2459" s="44">
        <v>42989.083333327391</v>
      </c>
      <c r="B2459" s="24">
        <v>248.02189999999999</v>
      </c>
      <c r="C2459" s="35">
        <v>3.0065599999999999</v>
      </c>
      <c r="D2459" s="36">
        <v>7.2155500000000004</v>
      </c>
    </row>
    <row r="2460" spans="1:4" ht="12.75" customHeight="1" x14ac:dyDescent="0.25">
      <c r="A2460" s="44">
        <v>42989.124999994056</v>
      </c>
      <c r="B2460" s="24">
        <v>253.38650000000001</v>
      </c>
      <c r="C2460" s="35">
        <v>2.9868999999999999</v>
      </c>
      <c r="D2460" s="36">
        <v>13.61641</v>
      </c>
    </row>
    <row r="2461" spans="1:4" ht="12.75" customHeight="1" x14ac:dyDescent="0.25">
      <c r="A2461" s="44">
        <v>42989.16666666072</v>
      </c>
      <c r="B2461" s="24">
        <v>249.9342</v>
      </c>
      <c r="C2461" s="35">
        <v>2.2646899999999999</v>
      </c>
      <c r="D2461" s="36">
        <v>9.6030700000000007</v>
      </c>
    </row>
    <row r="2462" spans="1:4" ht="12.75" customHeight="1" x14ac:dyDescent="0.25">
      <c r="A2462" s="44">
        <v>42989.208333327384</v>
      </c>
      <c r="B2462" s="24">
        <v>246.4573</v>
      </c>
      <c r="C2462" s="35">
        <v>1.52983</v>
      </c>
      <c r="D2462" s="36">
        <v>13.77026</v>
      </c>
    </row>
    <row r="2463" spans="1:4" ht="12.75" customHeight="1" x14ac:dyDescent="0.25">
      <c r="A2463" s="44">
        <v>42989.249999994048</v>
      </c>
      <c r="B2463" s="24">
        <v>182.52950000000001</v>
      </c>
      <c r="C2463" s="35">
        <v>0.67640999999999996</v>
      </c>
      <c r="D2463" s="36">
        <v>8.49878</v>
      </c>
    </row>
    <row r="2464" spans="1:4" ht="12.75" customHeight="1" x14ac:dyDescent="0.25">
      <c r="A2464" s="44">
        <v>42989.291666660713</v>
      </c>
      <c r="B2464" s="24">
        <v>253.04679999999999</v>
      </c>
      <c r="C2464" s="35">
        <v>1.97383</v>
      </c>
    </row>
    <row r="2465" spans="1:4" ht="12.75" customHeight="1" x14ac:dyDescent="0.25">
      <c r="A2465" s="44">
        <v>42989.333333327377</v>
      </c>
      <c r="B2465" s="24">
        <v>255.7499</v>
      </c>
      <c r="C2465" s="35">
        <v>1.5941799999999999</v>
      </c>
      <c r="D2465" s="36">
        <v>13.400080000000001</v>
      </c>
    </row>
    <row r="2466" spans="1:4" ht="12.75" customHeight="1" x14ac:dyDescent="0.25">
      <c r="A2466" s="44">
        <v>42989.374999994041</v>
      </c>
      <c r="B2466" s="24">
        <v>263.13299999999998</v>
      </c>
      <c r="C2466" s="35">
        <v>3.1486999999999998</v>
      </c>
      <c r="D2466" s="36">
        <v>3.9533999999999998</v>
      </c>
    </row>
    <row r="2467" spans="1:4" ht="12.75" customHeight="1" x14ac:dyDescent="0.25">
      <c r="A2467" s="44">
        <v>42989.416666660705</v>
      </c>
      <c r="B2467" s="24">
        <v>271.49889999999999</v>
      </c>
      <c r="C2467" s="35">
        <v>4.0370999999999997</v>
      </c>
      <c r="D2467" s="36">
        <v>6.5768199999999997</v>
      </c>
    </row>
    <row r="2468" spans="1:4" ht="12.75" customHeight="1" x14ac:dyDescent="0.25">
      <c r="A2468" s="44">
        <v>42989.458333327369</v>
      </c>
      <c r="B2468" s="24">
        <v>269.41219999999998</v>
      </c>
      <c r="C2468" s="35">
        <v>5.59124</v>
      </c>
      <c r="D2468" s="36">
        <v>14.39766</v>
      </c>
    </row>
    <row r="2469" spans="1:4" ht="12.75" customHeight="1" x14ac:dyDescent="0.25">
      <c r="A2469" s="44">
        <v>42989.499999994034</v>
      </c>
      <c r="B2469" s="24">
        <v>271.52850000000001</v>
      </c>
      <c r="C2469" s="35">
        <v>4.6446500000000004</v>
      </c>
      <c r="D2469" s="36">
        <v>5.4875800000000003</v>
      </c>
    </row>
    <row r="2470" spans="1:4" ht="12.75" customHeight="1" x14ac:dyDescent="0.25">
      <c r="A2470" s="44">
        <v>42989.541666660698</v>
      </c>
      <c r="B2470" s="24">
        <v>268.65679999999998</v>
      </c>
      <c r="C2470" s="35">
        <v>3.7745500000000001</v>
      </c>
      <c r="D2470" s="36">
        <v>13.26662</v>
      </c>
    </row>
    <row r="2471" spans="1:4" ht="12.75" customHeight="1" x14ac:dyDescent="0.25">
      <c r="A2471" s="44">
        <v>42989.583333327362</v>
      </c>
      <c r="B2471" s="24">
        <v>266.60239999999999</v>
      </c>
      <c r="C2471" s="35">
        <v>4.2792000000000003</v>
      </c>
    </row>
    <row r="2472" spans="1:4" ht="12.75" customHeight="1" x14ac:dyDescent="0.25">
      <c r="A2472" s="44">
        <v>42989.624999994026</v>
      </c>
      <c r="B2472" s="24">
        <v>241.69669999999999</v>
      </c>
      <c r="C2472" s="35">
        <v>3.90388</v>
      </c>
    </row>
    <row r="2473" spans="1:4" ht="12.75" customHeight="1" x14ac:dyDescent="0.25">
      <c r="A2473" s="44">
        <v>42989.666666660691</v>
      </c>
      <c r="B2473" s="24">
        <v>261.17720000000003</v>
      </c>
      <c r="C2473" s="35">
        <v>4.6453100000000003</v>
      </c>
      <c r="D2473" s="36">
        <v>4.06691</v>
      </c>
    </row>
    <row r="2474" spans="1:4" ht="12.75" customHeight="1" x14ac:dyDescent="0.25">
      <c r="A2474" s="44">
        <v>42989.708333327355</v>
      </c>
      <c r="B2474" s="24">
        <v>258.71179999999998</v>
      </c>
      <c r="C2474" s="35">
        <v>4.3703599999999998</v>
      </c>
      <c r="D2474" s="36">
        <v>7.0753300000000001</v>
      </c>
    </row>
    <row r="2475" spans="1:4" ht="12.75" customHeight="1" x14ac:dyDescent="0.25">
      <c r="A2475" s="44">
        <v>42989.749999994019</v>
      </c>
      <c r="B2475" s="24">
        <v>247.74959999999999</v>
      </c>
      <c r="C2475" s="35">
        <v>3.40822</v>
      </c>
      <c r="D2475" s="36">
        <v>14.63738</v>
      </c>
    </row>
    <row r="2476" spans="1:4" ht="12.75" customHeight="1" x14ac:dyDescent="0.25">
      <c r="A2476" s="44">
        <v>42989.791666660683</v>
      </c>
      <c r="B2476" s="24">
        <v>238.44200000000001</v>
      </c>
      <c r="C2476" s="35">
        <v>2.6378400000000002</v>
      </c>
      <c r="D2476" s="36">
        <v>19.373000000000001</v>
      </c>
    </row>
    <row r="2477" spans="1:4" ht="12.75" customHeight="1" x14ac:dyDescent="0.25">
      <c r="A2477" s="44">
        <v>42989.833333327348</v>
      </c>
      <c r="B2477" s="24">
        <v>244.74959999999999</v>
      </c>
      <c r="C2477" s="35">
        <v>3.2921100000000001</v>
      </c>
      <c r="D2477" s="36">
        <v>10.26318</v>
      </c>
    </row>
    <row r="2478" spans="1:4" ht="12.75" customHeight="1" x14ac:dyDescent="0.25">
      <c r="A2478" s="44">
        <v>42989.874999994012</v>
      </c>
      <c r="B2478" s="24">
        <v>257.9436</v>
      </c>
      <c r="C2478" s="35">
        <v>3.0263200000000001</v>
      </c>
      <c r="D2478" s="36">
        <v>4.7434399999999997</v>
      </c>
    </row>
    <row r="2479" spans="1:4" ht="12.75" customHeight="1" x14ac:dyDescent="0.25">
      <c r="A2479" s="44">
        <v>42989.916666660676</v>
      </c>
      <c r="B2479" s="24">
        <v>245.36179999999999</v>
      </c>
      <c r="C2479" s="35">
        <v>2.1418699999999999</v>
      </c>
      <c r="D2479" s="36">
        <v>4.6582999999999997</v>
      </c>
    </row>
    <row r="2480" spans="1:4" ht="12.75" customHeight="1" x14ac:dyDescent="0.25">
      <c r="A2480" s="44">
        <v>42989.95833332734</v>
      </c>
      <c r="B2480" s="24">
        <v>255.2826</v>
      </c>
      <c r="C2480" s="35">
        <v>1.77823</v>
      </c>
      <c r="D2480" s="36" t="s">
        <v>189</v>
      </c>
    </row>
    <row r="2481" spans="1:4" ht="12.75" customHeight="1" x14ac:dyDescent="0.25">
      <c r="A2481" s="44">
        <v>42989.999999994005</v>
      </c>
      <c r="B2481" s="24">
        <v>282.77499999999998</v>
      </c>
      <c r="C2481" s="35">
        <v>1.3087299999999999</v>
      </c>
      <c r="D2481" s="36">
        <v>18.63081</v>
      </c>
    </row>
    <row r="2482" spans="1:4" ht="12.75" customHeight="1" x14ac:dyDescent="0.25">
      <c r="A2482" s="44">
        <v>42990.041666660669</v>
      </c>
      <c r="B2482" s="24">
        <v>279.50349999999997</v>
      </c>
      <c r="C2482" s="35">
        <v>0.66946000000000006</v>
      </c>
      <c r="D2482" s="36">
        <v>4.4174100000000003</v>
      </c>
    </row>
    <row r="2483" spans="1:4" ht="12.75" customHeight="1" x14ac:dyDescent="0.25">
      <c r="A2483" s="44">
        <v>42990.083333327333</v>
      </c>
      <c r="B2483" s="24">
        <v>247.45060000000001</v>
      </c>
      <c r="C2483" s="35">
        <v>0.73509000000000002</v>
      </c>
      <c r="D2483" s="36">
        <v>6.1186100000000003</v>
      </c>
    </row>
    <row r="2484" spans="1:4" ht="12.75" customHeight="1" x14ac:dyDescent="0.25">
      <c r="A2484" s="44">
        <v>42990.124999993997</v>
      </c>
      <c r="B2484" s="24">
        <v>223.43709999999999</v>
      </c>
      <c r="C2484" s="35">
        <v>1.06504</v>
      </c>
      <c r="D2484" s="36">
        <v>9.29589</v>
      </c>
    </row>
    <row r="2485" spans="1:4" ht="12.75" customHeight="1" x14ac:dyDescent="0.25">
      <c r="A2485" s="44">
        <v>42990.166666660662</v>
      </c>
      <c r="B2485" s="24">
        <v>225.9254</v>
      </c>
      <c r="C2485" s="35">
        <v>1.50501</v>
      </c>
      <c r="D2485" s="36">
        <v>3.5173399999999999</v>
      </c>
    </row>
    <row r="2486" spans="1:4" ht="12.75" customHeight="1" x14ac:dyDescent="0.25">
      <c r="A2486" s="44">
        <v>42990.208333327326</v>
      </c>
      <c r="B2486" s="24">
        <v>83.324309999999997</v>
      </c>
      <c r="C2486" s="35">
        <v>0.65356999999999998</v>
      </c>
      <c r="D2486" s="36">
        <v>10.757860000000001</v>
      </c>
    </row>
    <row r="2487" spans="1:4" ht="12.75" customHeight="1" x14ac:dyDescent="0.25">
      <c r="A2487" s="44">
        <v>42990.24999999399</v>
      </c>
      <c r="B2487" s="24">
        <v>215.1995</v>
      </c>
      <c r="C2487" s="35">
        <v>0.27853</v>
      </c>
      <c r="D2487" s="36">
        <v>6.59633</v>
      </c>
    </row>
    <row r="2488" spans="1:4" ht="12.75" customHeight="1" x14ac:dyDescent="0.25">
      <c r="A2488" s="44">
        <v>42990.291666660654</v>
      </c>
      <c r="B2488" s="24">
        <v>269.44060000000002</v>
      </c>
      <c r="C2488" s="35">
        <v>0.56006999999999996</v>
      </c>
    </row>
    <row r="2489" spans="1:4" ht="12.75" customHeight="1" x14ac:dyDescent="0.25">
      <c r="A2489" s="44">
        <v>42990.333333327319</v>
      </c>
      <c r="B2489" s="24">
        <v>317.67259999999999</v>
      </c>
      <c r="C2489" s="35">
        <v>0.21281</v>
      </c>
      <c r="D2489" s="36" t="s">
        <v>189</v>
      </c>
    </row>
    <row r="2490" spans="1:4" ht="12.75" customHeight="1" x14ac:dyDescent="0.25">
      <c r="A2490" s="44">
        <v>42990.374999993983</v>
      </c>
      <c r="B2490" s="24">
        <v>232.10040000000001</v>
      </c>
      <c r="C2490" s="35">
        <v>1.3237300000000001</v>
      </c>
      <c r="D2490" s="36">
        <v>4.8569599999999999</v>
      </c>
    </row>
    <row r="2491" spans="1:4" ht="12.75" customHeight="1" x14ac:dyDescent="0.25">
      <c r="A2491" s="44">
        <v>42990.416666660647</v>
      </c>
      <c r="B2491" s="24">
        <v>240.3964</v>
      </c>
      <c r="C2491" s="35">
        <v>2.8000699999999998</v>
      </c>
      <c r="D2491" s="36">
        <v>9.9570399999999992</v>
      </c>
    </row>
    <row r="2492" spans="1:4" ht="12.75" customHeight="1" x14ac:dyDescent="0.25">
      <c r="A2492" s="44">
        <v>42990.458333327311</v>
      </c>
      <c r="B2492" s="24">
        <v>256.98059999999998</v>
      </c>
      <c r="C2492" s="35">
        <v>4.2105300000000003</v>
      </c>
      <c r="D2492" s="36">
        <v>2.8490700000000002</v>
      </c>
    </row>
    <row r="2493" spans="1:4" ht="12.75" customHeight="1" x14ac:dyDescent="0.25">
      <c r="A2493" s="44">
        <v>42990.499999993976</v>
      </c>
      <c r="B2493" s="24">
        <v>243.51159999999999</v>
      </c>
      <c r="C2493" s="35">
        <v>3.7876400000000001</v>
      </c>
      <c r="D2493" s="36">
        <v>11.225070000000001</v>
      </c>
    </row>
    <row r="2494" spans="1:4" ht="12.75" customHeight="1" x14ac:dyDescent="0.25">
      <c r="A2494" s="44">
        <v>42990.54166666064</v>
      </c>
      <c r="B2494" s="24">
        <v>255.29570000000001</v>
      </c>
      <c r="C2494" s="35">
        <v>6.0000799999999996</v>
      </c>
      <c r="D2494" s="36">
        <v>11.929449999999999</v>
      </c>
    </row>
    <row r="2495" spans="1:4" ht="12.75" customHeight="1" x14ac:dyDescent="0.25">
      <c r="A2495" s="44">
        <v>42990.583333327304</v>
      </c>
      <c r="B2495" s="24">
        <v>255.23089999999999</v>
      </c>
      <c r="C2495" s="35">
        <v>5.5146499999999996</v>
      </c>
      <c r="D2495" s="36">
        <v>10.818949999999999</v>
      </c>
    </row>
    <row r="2496" spans="1:4" ht="12.75" customHeight="1" x14ac:dyDescent="0.25">
      <c r="A2496" s="44">
        <v>42990.624999993968</v>
      </c>
      <c r="B2496" s="24">
        <v>244.99539999999999</v>
      </c>
      <c r="C2496" s="35">
        <v>6.1483499999999998</v>
      </c>
      <c r="D2496" s="36">
        <v>15.23799</v>
      </c>
    </row>
    <row r="2497" spans="1:4" ht="12.75" customHeight="1" x14ac:dyDescent="0.25">
      <c r="A2497" s="44">
        <v>42990.666666660632</v>
      </c>
      <c r="B2497" s="24">
        <v>246.81569999999999</v>
      </c>
      <c r="C2497" s="35">
        <v>6.8165100000000001</v>
      </c>
      <c r="D2497" s="36">
        <v>5.4188400000000003</v>
      </c>
    </row>
    <row r="2498" spans="1:4" ht="12.75" customHeight="1" x14ac:dyDescent="0.25">
      <c r="A2498" s="44">
        <v>42990.708333327297</v>
      </c>
      <c r="B2498" s="24">
        <v>257.02949999999998</v>
      </c>
      <c r="C2498" s="35">
        <v>4.43851</v>
      </c>
      <c r="D2498" s="36">
        <v>12.493499999999999</v>
      </c>
    </row>
    <row r="2499" spans="1:4" ht="12.75" customHeight="1" x14ac:dyDescent="0.25">
      <c r="A2499" s="44">
        <v>42990.749999993961</v>
      </c>
      <c r="B2499" s="24">
        <v>274.62450000000001</v>
      </c>
      <c r="C2499" s="35">
        <v>2.4853999999999998</v>
      </c>
      <c r="D2499" s="36">
        <v>13.53252</v>
      </c>
    </row>
    <row r="2500" spans="1:4" ht="12.75" customHeight="1" x14ac:dyDescent="0.25">
      <c r="A2500" s="44">
        <v>42990.791666660625</v>
      </c>
      <c r="B2500" s="24">
        <v>55.28078</v>
      </c>
      <c r="C2500" s="35">
        <v>0.80506999999999995</v>
      </c>
      <c r="D2500" s="36">
        <v>2.98332</v>
      </c>
    </row>
    <row r="2501" spans="1:4" ht="12.75" customHeight="1" x14ac:dyDescent="0.25">
      <c r="A2501" s="44">
        <v>42990.833333327289</v>
      </c>
      <c r="B2501" s="24">
        <v>261.25720000000001</v>
      </c>
      <c r="C2501" s="35">
        <v>0.78766000000000003</v>
      </c>
      <c r="D2501" s="36">
        <v>11.614089999999999</v>
      </c>
    </row>
    <row r="2502" spans="1:4" ht="12.75" customHeight="1" x14ac:dyDescent="0.25">
      <c r="A2502" s="44">
        <v>42990.874999993954</v>
      </c>
      <c r="B2502" s="24">
        <v>236.65819999999999</v>
      </c>
      <c r="C2502" s="35">
        <v>1.3570800000000001</v>
      </c>
      <c r="D2502" s="36">
        <v>1.0789299999999999</v>
      </c>
    </row>
    <row r="2503" spans="1:4" ht="12.75" customHeight="1" x14ac:dyDescent="0.25">
      <c r="A2503" s="44">
        <v>42990.916666660618</v>
      </c>
      <c r="B2503" s="24">
        <v>232.43109999999999</v>
      </c>
      <c r="C2503" s="35">
        <v>1.74082</v>
      </c>
      <c r="D2503" s="36">
        <v>9.0096500000000006</v>
      </c>
    </row>
    <row r="2504" spans="1:4" ht="12.75" customHeight="1" x14ac:dyDescent="0.25">
      <c r="A2504" s="44">
        <v>42990.958333327282</v>
      </c>
      <c r="B2504" s="24">
        <v>258.98419999999999</v>
      </c>
      <c r="C2504" s="35">
        <v>0.61346999999999996</v>
      </c>
      <c r="D2504" s="36">
        <v>9.0464699999999993</v>
      </c>
    </row>
    <row r="2505" spans="1:4" ht="12.75" customHeight="1" x14ac:dyDescent="0.25">
      <c r="A2505" s="44">
        <v>42990.999999993946</v>
      </c>
      <c r="B2505" s="24">
        <v>157.5172</v>
      </c>
      <c r="C2505" s="35">
        <v>0.66298000000000001</v>
      </c>
      <c r="D2505" s="36">
        <v>12.73024</v>
      </c>
    </row>
    <row r="2506" spans="1:4" ht="12.75" customHeight="1" x14ac:dyDescent="0.25">
      <c r="A2506" s="44">
        <v>42991.041666660611</v>
      </c>
      <c r="B2506" s="24">
        <v>92.111509999999996</v>
      </c>
      <c r="C2506" s="35">
        <v>0.66452999999999995</v>
      </c>
      <c r="D2506" s="36">
        <v>0.70359000000000005</v>
      </c>
    </row>
    <row r="2507" spans="1:4" ht="12.75" customHeight="1" x14ac:dyDescent="0.25">
      <c r="A2507" s="44">
        <v>42991.083333327275</v>
      </c>
      <c r="B2507" s="24">
        <v>96.570520000000002</v>
      </c>
      <c r="C2507" s="35">
        <v>0.41493000000000002</v>
      </c>
      <c r="D2507" s="36">
        <v>6.8495999999999997</v>
      </c>
    </row>
    <row r="2508" spans="1:4" ht="12.75" customHeight="1" x14ac:dyDescent="0.25">
      <c r="A2508" s="44">
        <v>42991.124999993939</v>
      </c>
      <c r="B2508" s="24">
        <v>85.819689999999994</v>
      </c>
      <c r="C2508" s="35">
        <v>0.57550999999999997</v>
      </c>
      <c r="D2508" s="36">
        <v>0.27087</v>
      </c>
    </row>
    <row r="2509" spans="1:4" ht="12.75" customHeight="1" x14ac:dyDescent="0.25">
      <c r="A2509" s="44">
        <v>42991.166666660603</v>
      </c>
      <c r="B2509" s="24">
        <v>37.78313</v>
      </c>
      <c r="C2509" s="35">
        <v>0.61807000000000001</v>
      </c>
    </row>
    <row r="2510" spans="1:4" ht="12.75" customHeight="1" x14ac:dyDescent="0.25">
      <c r="A2510" s="44">
        <v>42991.208333327268</v>
      </c>
      <c r="B2510" s="24">
        <v>84.454120000000003</v>
      </c>
      <c r="C2510" s="35">
        <v>0.53071000000000002</v>
      </c>
      <c r="D2510" s="36">
        <v>4.8087600000000004</v>
      </c>
    </row>
    <row r="2511" spans="1:4" ht="12.75" customHeight="1" x14ac:dyDescent="0.25">
      <c r="A2511" s="44">
        <v>42991.249999993932</v>
      </c>
      <c r="B2511" s="24">
        <v>204.1516</v>
      </c>
      <c r="C2511" s="35">
        <v>0.36521999999999999</v>
      </c>
      <c r="D2511" s="36">
        <v>1.6065</v>
      </c>
    </row>
    <row r="2512" spans="1:4" ht="12.75" customHeight="1" x14ac:dyDescent="0.25">
      <c r="A2512" s="44">
        <v>42991.291666660596</v>
      </c>
      <c r="B2512" s="24">
        <v>243.5428</v>
      </c>
      <c r="C2512" s="35">
        <v>0.54913999999999996</v>
      </c>
      <c r="D2512" s="36">
        <v>4.4037699999999997</v>
      </c>
    </row>
    <row r="2513" spans="1:4" ht="12.75" customHeight="1" x14ac:dyDescent="0.25">
      <c r="A2513" s="44">
        <v>42991.33333332726</v>
      </c>
      <c r="B2513" s="24">
        <v>251.67160000000001</v>
      </c>
      <c r="C2513" s="35">
        <v>0.25129000000000001</v>
      </c>
      <c r="D2513" s="36" t="s">
        <v>189</v>
      </c>
    </row>
    <row r="2514" spans="1:4" ht="12.75" customHeight="1" x14ac:dyDescent="0.25">
      <c r="A2514" s="44">
        <v>42991.374999993925</v>
      </c>
      <c r="B2514" s="24">
        <v>315.83449999999999</v>
      </c>
      <c r="C2514" s="35">
        <v>1.32958</v>
      </c>
      <c r="D2514" s="36">
        <v>0.52190000000000003</v>
      </c>
    </row>
    <row r="2515" spans="1:4" ht="12.75" customHeight="1" x14ac:dyDescent="0.25">
      <c r="A2515" s="44">
        <v>42991.416666660589</v>
      </c>
      <c r="B2515" s="24">
        <v>294.96780000000001</v>
      </c>
      <c r="C2515" s="35">
        <v>2.7816800000000002</v>
      </c>
      <c r="D2515" s="36">
        <v>5.2550800000000004</v>
      </c>
    </row>
    <row r="2516" spans="1:4" ht="12.75" customHeight="1" x14ac:dyDescent="0.25">
      <c r="A2516" s="44">
        <v>42991.458333327253</v>
      </c>
      <c r="B2516" s="24">
        <v>285.88380000000001</v>
      </c>
      <c r="C2516" s="35">
        <v>4.2924899999999999</v>
      </c>
      <c r="D2516" s="36">
        <v>10.12228</v>
      </c>
    </row>
    <row r="2517" spans="1:4" ht="12.75" customHeight="1" x14ac:dyDescent="0.25">
      <c r="A2517" s="44">
        <v>42991.499999993917</v>
      </c>
      <c r="B2517" s="24">
        <v>274.18770000000001</v>
      </c>
      <c r="C2517" s="35">
        <v>5.3654400000000004</v>
      </c>
      <c r="D2517" s="36">
        <v>9.3758900000000001</v>
      </c>
    </row>
    <row r="2518" spans="1:4" ht="12.75" customHeight="1" x14ac:dyDescent="0.25">
      <c r="A2518" s="44">
        <v>42991.541666660582</v>
      </c>
      <c r="B2518" s="24">
        <v>255.27780000000001</v>
      </c>
      <c r="C2518" s="35">
        <v>7.0977399999999999</v>
      </c>
      <c r="D2518" s="36">
        <v>20.708169999999999</v>
      </c>
    </row>
    <row r="2519" spans="1:4" ht="12.75" customHeight="1" x14ac:dyDescent="0.25">
      <c r="A2519" s="44">
        <v>42991.583333327246</v>
      </c>
      <c r="B2519" s="24">
        <v>253.65950000000001</v>
      </c>
      <c r="C2519" s="35">
        <v>6.6337099999999998</v>
      </c>
      <c r="D2519" s="36">
        <v>19.794260000000001</v>
      </c>
    </row>
    <row r="2520" spans="1:4" ht="12.75" customHeight="1" x14ac:dyDescent="0.25">
      <c r="A2520" s="44">
        <v>42991.62499999391</v>
      </c>
      <c r="B2520" s="24">
        <v>273.43310000000002</v>
      </c>
      <c r="C2520" s="35">
        <v>6.4024999999999999</v>
      </c>
      <c r="D2520" s="36">
        <v>21.68619</v>
      </c>
    </row>
    <row r="2521" spans="1:4" ht="12.75" customHeight="1" x14ac:dyDescent="0.25">
      <c r="A2521" s="44">
        <v>42991.666666660574</v>
      </c>
      <c r="B2521" s="24">
        <v>259.62079999999997</v>
      </c>
      <c r="C2521" s="35">
        <v>5.7899700000000003</v>
      </c>
      <c r="D2521" s="36">
        <v>33.955390000000001</v>
      </c>
    </row>
    <row r="2522" spans="1:4" ht="12.75" customHeight="1" x14ac:dyDescent="0.25">
      <c r="A2522" s="44">
        <v>42991.708333327239</v>
      </c>
      <c r="B2522" s="24">
        <v>265.0489</v>
      </c>
      <c r="C2522" s="35">
        <v>3.5913900000000001</v>
      </c>
      <c r="D2522" s="36">
        <v>31.082249999999998</v>
      </c>
    </row>
    <row r="2523" spans="1:4" ht="12.75" customHeight="1" x14ac:dyDescent="0.25">
      <c r="A2523" s="44">
        <v>42991.749999993903</v>
      </c>
      <c r="B2523" s="24">
        <v>282.24849999999998</v>
      </c>
      <c r="C2523" s="35">
        <v>2.4818600000000002</v>
      </c>
      <c r="D2523" s="36">
        <v>18.86534</v>
      </c>
    </row>
    <row r="2524" spans="1:4" ht="12.75" customHeight="1" x14ac:dyDescent="0.25">
      <c r="A2524" s="44">
        <v>42991.791666660567</v>
      </c>
      <c r="B2524" s="24">
        <v>289.74360000000001</v>
      </c>
      <c r="C2524" s="35">
        <v>1.9785900000000001</v>
      </c>
      <c r="D2524" s="36">
        <v>21.26989</v>
      </c>
    </row>
    <row r="2525" spans="1:4" ht="12.75" customHeight="1" x14ac:dyDescent="0.25">
      <c r="A2525" s="44">
        <v>42991.833333327231</v>
      </c>
      <c r="B2525" s="24">
        <v>285.73700000000002</v>
      </c>
      <c r="C2525" s="35">
        <v>1.81152</v>
      </c>
      <c r="D2525" s="36">
        <v>5.6346400000000001</v>
      </c>
    </row>
    <row r="2526" spans="1:4" ht="12.75" customHeight="1" x14ac:dyDescent="0.25">
      <c r="A2526" s="44">
        <v>42991.874999993895</v>
      </c>
      <c r="B2526" s="24">
        <v>250.3725</v>
      </c>
      <c r="C2526" s="35">
        <v>0.35548000000000002</v>
      </c>
      <c r="D2526" s="36">
        <v>9.8181100000000008</v>
      </c>
    </row>
    <row r="2527" spans="1:4" ht="12.75" customHeight="1" x14ac:dyDescent="0.25">
      <c r="A2527" s="44">
        <v>42991.91666666056</v>
      </c>
      <c r="B2527" s="24">
        <v>153.7741</v>
      </c>
      <c r="C2527" s="35">
        <v>0.47954000000000002</v>
      </c>
      <c r="D2527" s="36">
        <v>7.8111899999999999</v>
      </c>
    </row>
    <row r="2528" spans="1:4" ht="12.75" customHeight="1" x14ac:dyDescent="0.25">
      <c r="A2528" s="44">
        <v>42991.958333327224</v>
      </c>
      <c r="B2528" s="24">
        <v>92.200689999999994</v>
      </c>
      <c r="C2528" s="35">
        <v>0.45911999999999997</v>
      </c>
      <c r="D2528" s="36">
        <v>9.3942499999999995</v>
      </c>
    </row>
    <row r="2529" spans="1:4" ht="12.75" customHeight="1" x14ac:dyDescent="0.25">
      <c r="A2529" s="44">
        <v>42991.999999993888</v>
      </c>
      <c r="B2529" s="24">
        <v>275.4726</v>
      </c>
      <c r="C2529" s="35">
        <v>0.53013999999999994</v>
      </c>
      <c r="D2529" s="36">
        <v>5.1755899999999997</v>
      </c>
    </row>
    <row r="2530" spans="1:4" ht="12.75" customHeight="1" x14ac:dyDescent="0.25">
      <c r="A2530" s="44">
        <v>42992.041666660552</v>
      </c>
      <c r="B2530" s="24">
        <v>287.47609999999997</v>
      </c>
      <c r="C2530" s="35">
        <v>1.4965900000000001</v>
      </c>
      <c r="D2530" s="36">
        <v>7.8120500000000002</v>
      </c>
    </row>
    <row r="2531" spans="1:4" ht="12.75" customHeight="1" x14ac:dyDescent="0.25">
      <c r="A2531" s="44">
        <v>42992.083333327217</v>
      </c>
      <c r="B2531" s="24">
        <v>297.20359999999999</v>
      </c>
      <c r="C2531" s="35">
        <v>1.8030999999999999</v>
      </c>
      <c r="D2531" s="36">
        <v>19.002770000000002</v>
      </c>
    </row>
    <row r="2532" spans="1:4" ht="12.75" customHeight="1" x14ac:dyDescent="0.25">
      <c r="A2532" s="44">
        <v>42992.124999993881</v>
      </c>
      <c r="B2532" s="24">
        <v>314.55180000000001</v>
      </c>
      <c r="C2532" s="35">
        <v>1.96272</v>
      </c>
      <c r="D2532" s="36">
        <v>20.25367</v>
      </c>
    </row>
    <row r="2533" spans="1:4" ht="12.75" customHeight="1" x14ac:dyDescent="0.25">
      <c r="A2533" s="44">
        <v>42992.166666660545</v>
      </c>
      <c r="B2533" s="24">
        <v>333.58629999999999</v>
      </c>
      <c r="C2533" s="35">
        <v>1.79274</v>
      </c>
      <c r="D2533" s="36">
        <v>22.583760000000002</v>
      </c>
    </row>
    <row r="2534" spans="1:4" ht="12.75" customHeight="1" x14ac:dyDescent="0.25">
      <c r="A2534" s="44">
        <v>42992.208333327209</v>
      </c>
      <c r="B2534" s="24">
        <v>343.84559999999999</v>
      </c>
      <c r="C2534" s="35">
        <v>1.91449</v>
      </c>
      <c r="D2534" s="36">
        <v>11.62224</v>
      </c>
    </row>
    <row r="2535" spans="1:4" ht="12.75" customHeight="1" x14ac:dyDescent="0.25">
      <c r="A2535" s="44">
        <v>42992.249999993874</v>
      </c>
      <c r="B2535" s="24">
        <v>322.73770000000002</v>
      </c>
      <c r="C2535" s="35">
        <v>1.5424</v>
      </c>
    </row>
    <row r="2536" spans="1:4" ht="12.75" customHeight="1" x14ac:dyDescent="0.25">
      <c r="A2536" s="44">
        <v>42992.291666660538</v>
      </c>
      <c r="B2536" s="24">
        <v>297.49169999999998</v>
      </c>
      <c r="C2536" s="35">
        <v>2.35114</v>
      </c>
      <c r="D2536" s="36">
        <v>24.482510000000001</v>
      </c>
    </row>
    <row r="2537" spans="1:4" ht="12.75" customHeight="1" x14ac:dyDescent="0.25">
      <c r="A2537" s="44">
        <v>42992.333333327202</v>
      </c>
      <c r="B2537" s="24">
        <v>269.85989999999998</v>
      </c>
      <c r="C2537" s="35">
        <v>3.3917299999999999</v>
      </c>
      <c r="D2537" s="36">
        <v>8.8698599999999992</v>
      </c>
    </row>
    <row r="2538" spans="1:4" ht="12.75" customHeight="1" x14ac:dyDescent="0.25">
      <c r="A2538" s="44">
        <v>42992.374999993866</v>
      </c>
      <c r="B2538" s="24">
        <v>273.77980000000002</v>
      </c>
      <c r="C2538" s="35">
        <v>4.0094200000000004</v>
      </c>
      <c r="D2538" s="36">
        <v>14.13753</v>
      </c>
    </row>
    <row r="2539" spans="1:4" ht="12.75" customHeight="1" x14ac:dyDescent="0.25">
      <c r="A2539" s="44">
        <v>42992.416666660531</v>
      </c>
      <c r="B2539" s="24">
        <v>280.89269999999999</v>
      </c>
      <c r="C2539" s="35">
        <v>3.6784500000000002</v>
      </c>
    </row>
    <row r="2540" spans="1:4" ht="12.75" customHeight="1" x14ac:dyDescent="0.25">
      <c r="A2540" s="44">
        <v>42992.458333327195</v>
      </c>
      <c r="B2540" s="24">
        <v>277.7518</v>
      </c>
      <c r="C2540" s="35">
        <v>4.7251899999999996</v>
      </c>
      <c r="D2540" s="36">
        <v>30.665289999999999</v>
      </c>
    </row>
    <row r="2541" spans="1:4" ht="12.75" customHeight="1" x14ac:dyDescent="0.25">
      <c r="A2541" s="44">
        <v>42992.499999993859</v>
      </c>
      <c r="B2541" s="24">
        <v>280.1626</v>
      </c>
      <c r="C2541" s="35">
        <v>4.6496399999999998</v>
      </c>
      <c r="D2541" s="36">
        <v>41.089680000000001</v>
      </c>
    </row>
    <row r="2542" spans="1:4" ht="12.75" customHeight="1" x14ac:dyDescent="0.25">
      <c r="A2542" s="44">
        <v>42992.541666660523</v>
      </c>
      <c r="B2542" s="24">
        <v>269.875</v>
      </c>
      <c r="C2542" s="35">
        <v>5.4100299999999999</v>
      </c>
      <c r="D2542" s="36">
        <v>20.216390000000001</v>
      </c>
    </row>
    <row r="2543" spans="1:4" ht="12.75" customHeight="1" x14ac:dyDescent="0.25">
      <c r="A2543" s="44">
        <v>42992.583333327188</v>
      </c>
      <c r="B2543" s="24">
        <v>256.89870000000002</v>
      </c>
      <c r="C2543" s="35">
        <v>4.8836300000000001</v>
      </c>
      <c r="D2543" s="36">
        <v>12.441459999999999</v>
      </c>
    </row>
    <row r="2544" spans="1:4" ht="12.75" customHeight="1" x14ac:dyDescent="0.25">
      <c r="A2544" s="44">
        <v>42992.624999993852</v>
      </c>
      <c r="B2544" s="24">
        <v>271.33170000000001</v>
      </c>
      <c r="C2544" s="35">
        <v>5.7405200000000001</v>
      </c>
      <c r="D2544" s="36">
        <v>31.702069999999999</v>
      </c>
    </row>
    <row r="2545" spans="1:4" ht="12.75" customHeight="1" x14ac:dyDescent="0.25">
      <c r="A2545" s="44">
        <v>42992.666666660516</v>
      </c>
      <c r="B2545" s="24">
        <v>270.94170000000003</v>
      </c>
      <c r="C2545" s="35">
        <v>4.1182499999999997</v>
      </c>
      <c r="D2545" s="36">
        <v>14.997109999999999</v>
      </c>
    </row>
    <row r="2546" spans="1:4" ht="12.75" customHeight="1" x14ac:dyDescent="0.25">
      <c r="A2546" s="44">
        <v>42992.70833332718</v>
      </c>
      <c r="B2546" s="24">
        <v>286.95530000000002</v>
      </c>
      <c r="C2546" s="35">
        <v>2.8558699999999999</v>
      </c>
      <c r="D2546" s="36">
        <v>16.65823</v>
      </c>
    </row>
    <row r="2547" spans="1:4" ht="12.75" customHeight="1" x14ac:dyDescent="0.25">
      <c r="A2547" s="44">
        <v>42992.749999993845</v>
      </c>
      <c r="B2547" s="24">
        <v>267.00880000000001</v>
      </c>
      <c r="C2547" s="35">
        <v>2.2677999999999998</v>
      </c>
      <c r="D2547" s="36">
        <v>30.736550000000001</v>
      </c>
    </row>
    <row r="2548" spans="1:4" ht="12.75" customHeight="1" x14ac:dyDescent="0.25">
      <c r="A2548" s="44">
        <v>42992.791666660509</v>
      </c>
      <c r="B2548" s="24">
        <v>292.2287</v>
      </c>
      <c r="C2548" s="35">
        <v>0.98973</v>
      </c>
      <c r="D2548" s="36">
        <v>16.010770000000001</v>
      </c>
    </row>
    <row r="2549" spans="1:4" ht="12.75" customHeight="1" x14ac:dyDescent="0.25">
      <c r="A2549" s="44">
        <v>42992.833333327173</v>
      </c>
      <c r="B2549" s="24">
        <v>64.758089999999996</v>
      </c>
      <c r="C2549" s="35">
        <v>0.50002999999999997</v>
      </c>
      <c r="D2549" s="36">
        <v>6.4091100000000001</v>
      </c>
    </row>
    <row r="2550" spans="1:4" ht="12.75" customHeight="1" x14ac:dyDescent="0.25">
      <c r="A2550" s="44">
        <v>42992.874999993837</v>
      </c>
      <c r="B2550" s="24">
        <v>290.68619999999999</v>
      </c>
      <c r="C2550" s="35">
        <v>0.63546000000000002</v>
      </c>
      <c r="D2550" s="36">
        <v>5.0945099999999996</v>
      </c>
    </row>
    <row r="2551" spans="1:4" ht="12.75" customHeight="1" x14ac:dyDescent="0.25">
      <c r="A2551" s="44">
        <v>42992.916666660502</v>
      </c>
      <c r="B2551" s="24">
        <v>272.2439</v>
      </c>
      <c r="C2551" s="35">
        <v>1.0617300000000001</v>
      </c>
      <c r="D2551" s="36">
        <v>13.00417</v>
      </c>
    </row>
    <row r="2552" spans="1:4" ht="12.75" customHeight="1" x14ac:dyDescent="0.25">
      <c r="A2552" s="44">
        <v>42992.958333327166</v>
      </c>
      <c r="B2552" s="24">
        <v>281.71960000000001</v>
      </c>
      <c r="C2552" s="35">
        <v>0.79891000000000001</v>
      </c>
      <c r="D2552" s="36">
        <v>15.82489</v>
      </c>
    </row>
    <row r="2553" spans="1:4" ht="12.75" customHeight="1" x14ac:dyDescent="0.25">
      <c r="A2553" s="44">
        <v>42992.99999999383</v>
      </c>
      <c r="B2553" s="24">
        <v>287.49419999999998</v>
      </c>
      <c r="C2553" s="35">
        <v>0.64954999999999996</v>
      </c>
      <c r="D2553" s="36">
        <v>16.581499999999998</v>
      </c>
    </row>
    <row r="2554" spans="1:4" ht="12.75" customHeight="1" x14ac:dyDescent="0.25">
      <c r="A2554" s="44">
        <v>42993.041666660494</v>
      </c>
      <c r="B2554" s="24">
        <v>277.99799999999999</v>
      </c>
      <c r="C2554" s="35">
        <v>0.49023</v>
      </c>
      <c r="D2554" s="36">
        <v>1.9474</v>
      </c>
    </row>
    <row r="2555" spans="1:4" ht="12.75" customHeight="1" x14ac:dyDescent="0.25">
      <c r="A2555" s="44">
        <v>42993.083333327158</v>
      </c>
      <c r="B2555" s="24">
        <v>277.1266</v>
      </c>
      <c r="C2555" s="35">
        <v>0.34559000000000001</v>
      </c>
      <c r="D2555" s="36">
        <v>4.1841699999999999</v>
      </c>
    </row>
    <row r="2556" spans="1:4" ht="12.75" customHeight="1" x14ac:dyDescent="0.25">
      <c r="A2556" s="44">
        <v>42993.124999993823</v>
      </c>
      <c r="B2556" s="24">
        <v>266.24299999999999</v>
      </c>
      <c r="C2556" s="35">
        <v>0.81388000000000005</v>
      </c>
      <c r="D2556" s="36">
        <v>11.71678</v>
      </c>
    </row>
    <row r="2557" spans="1:4" ht="12.75" customHeight="1" x14ac:dyDescent="0.25">
      <c r="A2557" s="44">
        <v>42993.166666660487</v>
      </c>
      <c r="B2557" s="24">
        <v>307.33629999999999</v>
      </c>
      <c r="C2557" s="35">
        <v>0.48038999999999998</v>
      </c>
      <c r="D2557" s="36">
        <v>7.8722200000000004</v>
      </c>
    </row>
    <row r="2558" spans="1:4" ht="12.75" customHeight="1" x14ac:dyDescent="0.25">
      <c r="A2558" s="44">
        <v>42993.208333327151</v>
      </c>
      <c r="B2558" s="24">
        <v>301.61250000000001</v>
      </c>
      <c r="C2558" s="35">
        <v>0.22553000000000001</v>
      </c>
      <c r="D2558" s="36" t="s">
        <v>189</v>
      </c>
    </row>
    <row r="2559" spans="1:4" ht="12.75" customHeight="1" x14ac:dyDescent="0.25">
      <c r="A2559" s="44">
        <v>42993.249999993815</v>
      </c>
      <c r="B2559" s="24">
        <v>33.531100000000002</v>
      </c>
      <c r="C2559" s="35">
        <v>0.19447</v>
      </c>
      <c r="D2559" s="36">
        <v>6.95784</v>
      </c>
    </row>
    <row r="2560" spans="1:4" ht="12.75" customHeight="1" x14ac:dyDescent="0.25">
      <c r="A2560" s="44">
        <v>42993.29166666048</v>
      </c>
      <c r="B2560" s="24">
        <v>354.68119999999999</v>
      </c>
      <c r="C2560" s="35">
        <v>0.73692000000000002</v>
      </c>
      <c r="D2560" s="36">
        <v>19.151499999999999</v>
      </c>
    </row>
    <row r="2561" spans="1:4" ht="12.75" customHeight="1" x14ac:dyDescent="0.25">
      <c r="A2561" s="44">
        <v>42993.333333327144</v>
      </c>
      <c r="B2561" s="24">
        <v>33.593069999999997</v>
      </c>
      <c r="C2561" s="35">
        <v>1.6041099999999999</v>
      </c>
      <c r="D2561" s="36">
        <v>16.157720000000001</v>
      </c>
    </row>
    <row r="2562" spans="1:4" ht="12.75" customHeight="1" x14ac:dyDescent="0.25">
      <c r="A2562" s="44">
        <v>42993.374999993808</v>
      </c>
      <c r="B2562" s="24">
        <v>10.59445</v>
      </c>
      <c r="C2562" s="35">
        <v>2.2665199999999999</v>
      </c>
    </row>
    <row r="2563" spans="1:4" ht="12.75" customHeight="1" x14ac:dyDescent="0.25">
      <c r="A2563" s="44">
        <v>42993.416666660472</v>
      </c>
      <c r="B2563" s="24">
        <v>16.094100000000001</v>
      </c>
      <c r="C2563" s="35">
        <v>3.81915</v>
      </c>
      <c r="D2563" s="36">
        <v>14.07728</v>
      </c>
    </row>
    <row r="2564" spans="1:4" ht="12.75" customHeight="1" x14ac:dyDescent="0.25">
      <c r="A2564" s="44">
        <v>42993.458333327137</v>
      </c>
      <c r="B2564" s="24">
        <v>351.07470000000001</v>
      </c>
      <c r="C2564" s="35">
        <v>6.4255599999999999</v>
      </c>
      <c r="D2564" s="36">
        <v>9.7765000000000004</v>
      </c>
    </row>
    <row r="2565" spans="1:4" ht="12.75" customHeight="1" x14ac:dyDescent="0.25">
      <c r="A2565" s="44">
        <v>42993.499999993801</v>
      </c>
      <c r="B2565" s="24">
        <v>1.9953000000000001</v>
      </c>
      <c r="C2565" s="35">
        <v>5.4906499999999996</v>
      </c>
    </row>
    <row r="2566" spans="1:4" ht="12.75" customHeight="1" x14ac:dyDescent="0.25">
      <c r="A2566" s="44">
        <v>42993.541666660465</v>
      </c>
      <c r="B2566" s="24">
        <v>355.98660000000001</v>
      </c>
      <c r="C2566" s="35">
        <v>5.2250100000000002</v>
      </c>
      <c r="D2566" s="36">
        <v>7.2530599999999996</v>
      </c>
    </row>
    <row r="2567" spans="1:4" ht="12.75" customHeight="1" x14ac:dyDescent="0.25">
      <c r="A2567" s="44">
        <v>42993.583333327129</v>
      </c>
      <c r="B2567" s="24">
        <v>0.72252000000000005</v>
      </c>
      <c r="C2567" s="35">
        <v>5.0874100000000002</v>
      </c>
      <c r="D2567" s="36">
        <v>11.27933</v>
      </c>
    </row>
    <row r="2568" spans="1:4" ht="12.75" customHeight="1" x14ac:dyDescent="0.25">
      <c r="A2568" s="44">
        <v>42993.624999993794</v>
      </c>
      <c r="B2568" s="24">
        <v>356.50200000000001</v>
      </c>
      <c r="C2568" s="35">
        <v>5.0106200000000003</v>
      </c>
      <c r="D2568" s="36">
        <v>16.482050000000001</v>
      </c>
    </row>
    <row r="2569" spans="1:4" ht="12.75" customHeight="1" x14ac:dyDescent="0.25">
      <c r="A2569" s="44">
        <v>42993.666666660458</v>
      </c>
      <c r="B2569" s="24">
        <v>353.37130000000002</v>
      </c>
      <c r="C2569" s="35">
        <v>4.73916</v>
      </c>
      <c r="D2569" s="36">
        <v>18.565390000000001</v>
      </c>
    </row>
    <row r="2570" spans="1:4" ht="12.75" customHeight="1" x14ac:dyDescent="0.25">
      <c r="A2570" s="44">
        <v>42993.708333327122</v>
      </c>
      <c r="B2570" s="24">
        <v>359.64249999999998</v>
      </c>
      <c r="C2570" s="35">
        <v>4.2492799999999997</v>
      </c>
      <c r="D2570" s="36">
        <v>13.217610000000001</v>
      </c>
    </row>
    <row r="2571" spans="1:4" ht="12.75" customHeight="1" x14ac:dyDescent="0.25">
      <c r="A2571" s="44">
        <v>42993.749999993786</v>
      </c>
      <c r="B2571" s="24">
        <v>10.17695</v>
      </c>
      <c r="C2571" s="35">
        <v>2.2280099999999998</v>
      </c>
      <c r="D2571" s="36">
        <v>5.2487199999999996</v>
      </c>
    </row>
    <row r="2572" spans="1:4" ht="12.75" customHeight="1" x14ac:dyDescent="0.25">
      <c r="A2572" s="44">
        <v>42993.791666660451</v>
      </c>
      <c r="B2572" s="24">
        <v>4.54549</v>
      </c>
      <c r="C2572" s="35">
        <v>3.0111599999999998</v>
      </c>
      <c r="D2572" s="36">
        <v>12.853719999999999</v>
      </c>
    </row>
    <row r="2573" spans="1:4" ht="12.75" customHeight="1" x14ac:dyDescent="0.25">
      <c r="A2573" s="44">
        <v>42993.833333327115</v>
      </c>
      <c r="B2573" s="24">
        <v>4.0132599999999998</v>
      </c>
      <c r="C2573" s="35">
        <v>1.9061300000000001</v>
      </c>
      <c r="D2573" s="36">
        <v>13.087</v>
      </c>
    </row>
    <row r="2574" spans="1:4" ht="12.75" customHeight="1" x14ac:dyDescent="0.25">
      <c r="A2574" s="44">
        <v>42993.874999993779</v>
      </c>
      <c r="B2574" s="24">
        <v>0.18706999999999999</v>
      </c>
      <c r="C2574" s="35">
        <v>3.1805300000000001</v>
      </c>
      <c r="D2574" s="36">
        <v>10.18956</v>
      </c>
    </row>
    <row r="2575" spans="1:4" ht="12.75" customHeight="1" x14ac:dyDescent="0.25">
      <c r="A2575" s="44">
        <v>42993.916666660443</v>
      </c>
      <c r="B2575" s="24">
        <v>4.2972400000000004</v>
      </c>
      <c r="C2575" s="35">
        <v>3.0278299999999998</v>
      </c>
      <c r="D2575" s="36">
        <v>3.9283899999999998</v>
      </c>
    </row>
    <row r="2576" spans="1:4" ht="12.75" customHeight="1" x14ac:dyDescent="0.25">
      <c r="A2576" s="44">
        <v>42993.958333327108</v>
      </c>
      <c r="B2576" s="24">
        <v>338.08139999999997</v>
      </c>
      <c r="C2576" s="35">
        <v>3.6516700000000002</v>
      </c>
      <c r="D2576" s="36">
        <v>7.8702800000000002</v>
      </c>
    </row>
    <row r="2577" spans="1:4" ht="12.75" customHeight="1" x14ac:dyDescent="0.25">
      <c r="A2577" s="44">
        <v>42993.999999993772</v>
      </c>
      <c r="B2577" s="24">
        <v>296.50670000000002</v>
      </c>
      <c r="C2577" s="35">
        <v>4.0071399999999997</v>
      </c>
      <c r="D2577" s="36">
        <v>6.4340599999999997</v>
      </c>
    </row>
    <row r="2578" spans="1:4" ht="12.75" customHeight="1" x14ac:dyDescent="0.25">
      <c r="A2578" s="44">
        <v>42994.041666660436</v>
      </c>
      <c r="B2578" s="24">
        <v>285.16149999999999</v>
      </c>
      <c r="C2578" s="35">
        <v>3.9669699999999999</v>
      </c>
      <c r="D2578" s="36">
        <v>19.371600000000001</v>
      </c>
    </row>
    <row r="2579" spans="1:4" ht="12.75" customHeight="1" x14ac:dyDescent="0.25">
      <c r="A2579" s="44">
        <v>42994.0833333271</v>
      </c>
      <c r="B2579" s="24">
        <v>259.8689</v>
      </c>
      <c r="C2579" s="35">
        <v>2.4228200000000002</v>
      </c>
      <c r="D2579" s="36">
        <v>10.469390000000001</v>
      </c>
    </row>
    <row r="2580" spans="1:4" ht="12.75" customHeight="1" x14ac:dyDescent="0.25">
      <c r="A2580" s="44">
        <v>42994.124999993765</v>
      </c>
      <c r="B2580" s="24">
        <v>275.8725</v>
      </c>
      <c r="C2580" s="35">
        <v>2.1501800000000002</v>
      </c>
      <c r="D2580" s="36">
        <v>4.7988299999999997</v>
      </c>
    </row>
    <row r="2581" spans="1:4" ht="12.75" customHeight="1" x14ac:dyDescent="0.25">
      <c r="A2581" s="44">
        <v>42994.166666660429</v>
      </c>
      <c r="B2581" s="24">
        <v>279.49059999999997</v>
      </c>
      <c r="C2581" s="35">
        <v>1.8063400000000001</v>
      </c>
      <c r="D2581" s="36">
        <v>6.8676700000000004</v>
      </c>
    </row>
    <row r="2582" spans="1:4" ht="12.75" customHeight="1" x14ac:dyDescent="0.25">
      <c r="A2582" s="44">
        <v>42994.208333327093</v>
      </c>
      <c r="B2582" s="24">
        <v>282.03579999999999</v>
      </c>
      <c r="C2582" s="35">
        <v>2.1914600000000002</v>
      </c>
      <c r="D2582" s="36">
        <v>3.41595</v>
      </c>
    </row>
    <row r="2583" spans="1:4" ht="12.75" customHeight="1" x14ac:dyDescent="0.25">
      <c r="A2583" s="44">
        <v>42994.249999993757</v>
      </c>
      <c r="B2583" s="24">
        <v>50.931460000000001</v>
      </c>
      <c r="C2583" s="35">
        <v>0.84494000000000002</v>
      </c>
      <c r="D2583" s="36">
        <v>7.6294500000000003</v>
      </c>
    </row>
    <row r="2584" spans="1:4" ht="12.75" customHeight="1" x14ac:dyDescent="0.25">
      <c r="A2584" s="44">
        <v>42994.291666660421</v>
      </c>
      <c r="B2584" s="24">
        <v>75.20532</v>
      </c>
      <c r="C2584" s="35">
        <v>0.37120999999999998</v>
      </c>
      <c r="D2584" s="36">
        <v>8.5566099999999992</v>
      </c>
    </row>
    <row r="2585" spans="1:4" ht="12.75" customHeight="1" x14ac:dyDescent="0.25">
      <c r="A2585" s="44">
        <v>42994.333333327086</v>
      </c>
      <c r="B2585" s="24">
        <v>291.3322</v>
      </c>
      <c r="C2585" s="35">
        <v>1.3034699999999999</v>
      </c>
      <c r="D2585" s="36" t="s">
        <v>189</v>
      </c>
    </row>
    <row r="2586" spans="1:4" ht="12.75" customHeight="1" x14ac:dyDescent="0.25">
      <c r="A2586" s="44">
        <v>42994.37499999375</v>
      </c>
      <c r="B2586" s="24">
        <v>293.23270000000002</v>
      </c>
      <c r="C2586" s="35">
        <v>3.0997699999999999</v>
      </c>
      <c r="D2586" s="36">
        <v>7.7776699999999996</v>
      </c>
    </row>
    <row r="2587" spans="1:4" ht="12.75" customHeight="1" x14ac:dyDescent="0.25">
      <c r="A2587" s="44">
        <v>42994.416666660414</v>
      </c>
      <c r="B2587" s="24">
        <v>289.56920000000002</v>
      </c>
      <c r="C2587" s="35">
        <v>4.0381600000000004</v>
      </c>
      <c r="D2587" s="36">
        <v>9.11111</v>
      </c>
    </row>
    <row r="2588" spans="1:4" ht="12.75" customHeight="1" x14ac:dyDescent="0.25">
      <c r="A2588" s="44">
        <v>42994.458333327078</v>
      </c>
      <c r="B2588" s="24">
        <v>281.40859999999998</v>
      </c>
      <c r="C2588" s="35">
        <v>5.6909599999999996</v>
      </c>
      <c r="D2588" s="36">
        <v>9.9210600000000007</v>
      </c>
    </row>
    <row r="2589" spans="1:4" ht="12.75" customHeight="1" x14ac:dyDescent="0.25">
      <c r="A2589" s="44">
        <v>42994.499999993743</v>
      </c>
      <c r="B2589" s="24">
        <v>275.97199999999998</v>
      </c>
      <c r="C2589" s="35">
        <v>8.98597</v>
      </c>
      <c r="D2589" s="36">
        <v>11.44922</v>
      </c>
    </row>
    <row r="2590" spans="1:4" ht="12.75" customHeight="1" x14ac:dyDescent="0.25">
      <c r="A2590" s="44">
        <v>42994.541666660407</v>
      </c>
      <c r="B2590" s="24">
        <v>271.28429999999997</v>
      </c>
      <c r="C2590" s="35">
        <v>8.5589300000000001</v>
      </c>
      <c r="D2590" s="36">
        <v>7.7077400000000003</v>
      </c>
    </row>
    <row r="2591" spans="1:4" ht="12.75" customHeight="1" x14ac:dyDescent="0.25">
      <c r="A2591" s="44">
        <v>42994.583333327071</v>
      </c>
      <c r="B2591" s="24">
        <v>267.43189999999998</v>
      </c>
      <c r="C2591" s="35">
        <v>7.9125100000000002</v>
      </c>
      <c r="D2591" s="36">
        <v>52.31711</v>
      </c>
    </row>
    <row r="2592" spans="1:4" ht="12.75" customHeight="1" x14ac:dyDescent="0.25">
      <c r="A2592" s="44">
        <v>42994.624999993735</v>
      </c>
      <c r="B2592" s="24">
        <v>262.40480000000002</v>
      </c>
      <c r="C2592" s="35">
        <v>8.1320399999999999</v>
      </c>
      <c r="D2592" s="36">
        <v>45.180720000000001</v>
      </c>
    </row>
    <row r="2593" spans="1:4" ht="12.75" customHeight="1" x14ac:dyDescent="0.25">
      <c r="A2593" s="44">
        <v>42994.6666666604</v>
      </c>
      <c r="B2593" s="24">
        <v>259.5736</v>
      </c>
      <c r="C2593" s="35">
        <v>7.5437700000000003</v>
      </c>
      <c r="D2593" s="36">
        <v>24.763940000000002</v>
      </c>
    </row>
    <row r="2594" spans="1:4" ht="12.75" customHeight="1" x14ac:dyDescent="0.25">
      <c r="A2594" s="44">
        <v>42994.708333327064</v>
      </c>
      <c r="B2594" s="24">
        <v>260.76679999999999</v>
      </c>
      <c r="C2594" s="35">
        <v>5.7960000000000003</v>
      </c>
      <c r="D2594" s="36">
        <v>7.4243300000000003</v>
      </c>
    </row>
    <row r="2595" spans="1:4" ht="12.75" customHeight="1" x14ac:dyDescent="0.25">
      <c r="A2595" s="44">
        <v>42994.749999993728</v>
      </c>
      <c r="B2595" s="24">
        <v>264.10239999999999</v>
      </c>
      <c r="C2595" s="35">
        <v>3.51851</v>
      </c>
      <c r="D2595" s="36">
        <v>23.709219999999998</v>
      </c>
    </row>
    <row r="2596" spans="1:4" ht="12.75" customHeight="1" x14ac:dyDescent="0.25">
      <c r="A2596" s="44">
        <v>42994.791666660392</v>
      </c>
      <c r="B2596" s="24">
        <v>258.96620000000001</v>
      </c>
      <c r="C2596" s="35">
        <v>3.09762</v>
      </c>
      <c r="D2596" s="36">
        <v>19.893560000000001</v>
      </c>
    </row>
    <row r="2597" spans="1:4" ht="12.75" customHeight="1" x14ac:dyDescent="0.25">
      <c r="A2597" s="44">
        <v>42994.833333327057</v>
      </c>
      <c r="B2597" s="24">
        <v>45.412199999999999</v>
      </c>
      <c r="C2597" s="35">
        <v>0.62356</v>
      </c>
      <c r="D2597" s="36">
        <v>18.585609999999999</v>
      </c>
    </row>
    <row r="2598" spans="1:4" ht="12.75" customHeight="1" x14ac:dyDescent="0.25">
      <c r="A2598" s="44">
        <v>42994.874999993721</v>
      </c>
      <c r="B2598" s="24">
        <v>113.5</v>
      </c>
      <c r="C2598" s="35">
        <v>0.51439000000000001</v>
      </c>
      <c r="D2598" s="36">
        <v>10.04383</v>
      </c>
    </row>
    <row r="2599" spans="1:4" ht="12.75" customHeight="1" x14ac:dyDescent="0.25">
      <c r="A2599" s="44">
        <v>42994.916666660385</v>
      </c>
      <c r="B2599" s="24">
        <v>236.33359999999999</v>
      </c>
      <c r="C2599" s="35">
        <v>0.44978000000000001</v>
      </c>
      <c r="D2599" s="36">
        <v>8.4704999999999995</v>
      </c>
    </row>
    <row r="2600" spans="1:4" ht="12.75" customHeight="1" x14ac:dyDescent="0.25">
      <c r="A2600" s="44">
        <v>42994.958333327049</v>
      </c>
      <c r="B2600" s="24">
        <v>257.7645</v>
      </c>
      <c r="C2600" s="35">
        <v>0.72430000000000005</v>
      </c>
      <c r="D2600" s="36">
        <v>6.6658299999999997</v>
      </c>
    </row>
    <row r="2601" spans="1:4" ht="12.75" customHeight="1" x14ac:dyDescent="0.25">
      <c r="A2601" s="44">
        <v>42994.999999993714</v>
      </c>
      <c r="B2601" s="24">
        <v>192.57929999999999</v>
      </c>
      <c r="C2601" s="35">
        <v>0.59277000000000002</v>
      </c>
      <c r="D2601" s="36">
        <v>1.58755</v>
      </c>
    </row>
    <row r="2602" spans="1:4" ht="12.75" customHeight="1" x14ac:dyDescent="0.25">
      <c r="A2602" s="44">
        <v>42995.041666660378</v>
      </c>
      <c r="B2602" s="24">
        <v>132.25899999999999</v>
      </c>
      <c r="C2602" s="35">
        <v>0.55839000000000005</v>
      </c>
      <c r="D2602" s="36">
        <v>7.2530700000000001</v>
      </c>
    </row>
    <row r="2603" spans="1:4" ht="12.75" customHeight="1" x14ac:dyDescent="0.25">
      <c r="A2603" s="44">
        <v>42995.083333327042</v>
      </c>
      <c r="B2603" s="24">
        <v>268.46949999999998</v>
      </c>
      <c r="C2603" s="35">
        <v>0.37195</v>
      </c>
      <c r="D2603" s="36">
        <v>4.7568299999999999</v>
      </c>
    </row>
    <row r="2604" spans="1:4" ht="12.75" customHeight="1" x14ac:dyDescent="0.25">
      <c r="A2604" s="44">
        <v>42995.124999993706</v>
      </c>
      <c r="B2604" s="24">
        <v>270.37169999999998</v>
      </c>
      <c r="C2604" s="35">
        <v>0.28148000000000001</v>
      </c>
      <c r="D2604" s="36">
        <v>0.46228000000000002</v>
      </c>
    </row>
    <row r="2605" spans="1:4" ht="12.75" customHeight="1" x14ac:dyDescent="0.25">
      <c r="A2605" s="44">
        <v>42995.166666660371</v>
      </c>
      <c r="B2605" s="24">
        <v>243.303</v>
      </c>
      <c r="C2605" s="35">
        <v>0.34583000000000003</v>
      </c>
      <c r="D2605" s="36">
        <v>0.1948</v>
      </c>
    </row>
    <row r="2606" spans="1:4" ht="12.75" customHeight="1" x14ac:dyDescent="0.25">
      <c r="A2606" s="44">
        <v>42995.208333327035</v>
      </c>
      <c r="B2606" s="24">
        <v>265.60919999999999</v>
      </c>
      <c r="C2606" s="35">
        <v>0.52081</v>
      </c>
    </row>
    <row r="2607" spans="1:4" ht="12.75" customHeight="1" x14ac:dyDescent="0.25">
      <c r="A2607" s="44">
        <v>42995.249999993699</v>
      </c>
      <c r="B2607" s="24">
        <v>269.47500000000002</v>
      </c>
      <c r="C2607" s="35">
        <v>0.31464999999999999</v>
      </c>
      <c r="D2607" s="36">
        <v>6.71889</v>
      </c>
    </row>
    <row r="2608" spans="1:4" ht="12.75" customHeight="1" x14ac:dyDescent="0.25">
      <c r="A2608" s="44">
        <v>42995.291666660363</v>
      </c>
      <c r="B2608" s="24">
        <v>84.239360000000005</v>
      </c>
      <c r="C2608" s="35">
        <v>0.41220000000000001</v>
      </c>
      <c r="D2608" s="36" t="s">
        <v>189</v>
      </c>
    </row>
    <row r="2609" spans="1:4" ht="12.75" customHeight="1" x14ac:dyDescent="0.25">
      <c r="A2609" s="44">
        <v>42995.333333327028</v>
      </c>
      <c r="B2609" s="24">
        <v>279.61219999999997</v>
      </c>
      <c r="C2609" s="35">
        <v>0.19547999999999999</v>
      </c>
      <c r="D2609" s="36">
        <v>4.2323300000000001</v>
      </c>
    </row>
    <row r="2610" spans="1:4" ht="12.75" customHeight="1" x14ac:dyDescent="0.25">
      <c r="A2610" s="44">
        <v>42995.374999993692</v>
      </c>
      <c r="B2610" s="24">
        <v>358.40519999999998</v>
      </c>
      <c r="C2610" s="35">
        <v>2.1859999999999999</v>
      </c>
      <c r="D2610" s="36">
        <v>3.3123900000000002</v>
      </c>
    </row>
    <row r="2611" spans="1:4" ht="12.75" customHeight="1" x14ac:dyDescent="0.25">
      <c r="A2611" s="44">
        <v>42995.416666660356</v>
      </c>
      <c r="B2611" s="24">
        <v>359.19080000000002</v>
      </c>
      <c r="C2611" s="35">
        <v>2.5495000000000001</v>
      </c>
      <c r="D2611" s="36">
        <v>17.031780000000001</v>
      </c>
    </row>
    <row r="2612" spans="1:4" ht="12.75" customHeight="1" x14ac:dyDescent="0.25">
      <c r="A2612" s="44">
        <v>42995.45833332702</v>
      </c>
      <c r="B2612" s="24">
        <v>325.28590000000003</v>
      </c>
      <c r="C2612" s="35">
        <v>3.70736</v>
      </c>
      <c r="D2612" s="36">
        <v>45.395769999999999</v>
      </c>
    </row>
    <row r="2613" spans="1:4" ht="12.75" customHeight="1" x14ac:dyDescent="0.25">
      <c r="A2613" s="44">
        <v>42995.499999993684</v>
      </c>
      <c r="B2613" s="24">
        <v>323.91370000000001</v>
      </c>
      <c r="C2613" s="35">
        <v>3.5003500000000001</v>
      </c>
    </row>
    <row r="2614" spans="1:4" ht="12.75" customHeight="1" x14ac:dyDescent="0.25">
      <c r="A2614" s="44">
        <v>42995.541666660349</v>
      </c>
      <c r="B2614" s="24">
        <v>337.01859999999999</v>
      </c>
      <c r="C2614" s="35">
        <v>4.6647699999999999</v>
      </c>
      <c r="D2614" s="36">
        <v>14.891170000000001</v>
      </c>
    </row>
    <row r="2615" spans="1:4" ht="12.75" customHeight="1" x14ac:dyDescent="0.25">
      <c r="A2615" s="44">
        <v>42995.583333327013</v>
      </c>
      <c r="B2615" s="24">
        <v>340.73329999999999</v>
      </c>
      <c r="C2615" s="35">
        <v>4.01973</v>
      </c>
      <c r="D2615" s="36">
        <v>19.011890000000001</v>
      </c>
    </row>
    <row r="2616" spans="1:4" ht="12.75" customHeight="1" x14ac:dyDescent="0.25">
      <c r="A2616" s="44">
        <v>42995.624999993677</v>
      </c>
      <c r="B2616" s="24">
        <v>352.63440000000003</v>
      </c>
      <c r="C2616" s="35">
        <v>4.54223</v>
      </c>
      <c r="D2616" s="36">
        <v>5.5462199999999999</v>
      </c>
    </row>
    <row r="2617" spans="1:4" ht="12.75" customHeight="1" x14ac:dyDescent="0.25">
      <c r="A2617" s="44">
        <v>42995.666666660341</v>
      </c>
      <c r="B2617" s="24">
        <v>342.73419999999999</v>
      </c>
      <c r="C2617" s="35">
        <v>4.6764999999999999</v>
      </c>
      <c r="D2617" s="36" t="s">
        <v>189</v>
      </c>
    </row>
    <row r="2618" spans="1:4" ht="12.75" customHeight="1" x14ac:dyDescent="0.25">
      <c r="A2618" s="44">
        <v>42995.708333327006</v>
      </c>
      <c r="B2618" s="24">
        <v>328.24119999999999</v>
      </c>
      <c r="C2618" s="35">
        <v>4.1713800000000001</v>
      </c>
      <c r="D2618" s="36">
        <v>14.07339</v>
      </c>
    </row>
    <row r="2619" spans="1:4" ht="12.75" customHeight="1" x14ac:dyDescent="0.25">
      <c r="A2619" s="44">
        <v>42995.74999999367</v>
      </c>
      <c r="B2619" s="24">
        <v>312.01130000000001</v>
      </c>
      <c r="C2619" s="35">
        <v>2.0729799999999998</v>
      </c>
      <c r="D2619" s="36">
        <v>17.276</v>
      </c>
    </row>
    <row r="2620" spans="1:4" ht="12.75" customHeight="1" x14ac:dyDescent="0.25">
      <c r="A2620" s="44">
        <v>42995.791666660334</v>
      </c>
      <c r="B2620" s="24">
        <v>339.49130000000002</v>
      </c>
      <c r="C2620" s="35">
        <v>3.59836</v>
      </c>
      <c r="D2620" s="36">
        <v>11.699389999999999</v>
      </c>
    </row>
    <row r="2621" spans="1:4" ht="12.75" customHeight="1" x14ac:dyDescent="0.25">
      <c r="A2621" s="44">
        <v>42995.833333326998</v>
      </c>
      <c r="B2621" s="24">
        <v>279.81229999999999</v>
      </c>
      <c r="C2621" s="35">
        <v>6.6201100000000004</v>
      </c>
      <c r="D2621" s="36">
        <v>5.9445600000000001</v>
      </c>
    </row>
    <row r="2622" spans="1:4" ht="12.75" customHeight="1" x14ac:dyDescent="0.25">
      <c r="A2622" s="44">
        <v>42995.874999993663</v>
      </c>
      <c r="B2622" s="24">
        <v>289.93150000000003</v>
      </c>
      <c r="C2622" s="35">
        <v>3.12893</v>
      </c>
    </row>
    <row r="2623" spans="1:4" ht="12.75" customHeight="1" x14ac:dyDescent="0.25">
      <c r="A2623" s="44">
        <v>42995.916666660327</v>
      </c>
      <c r="B2623" s="24">
        <v>295.70859999999999</v>
      </c>
      <c r="C2623" s="35">
        <v>2.47194</v>
      </c>
      <c r="D2623" s="36">
        <v>3.91011</v>
      </c>
    </row>
    <row r="2624" spans="1:4" ht="12.75" customHeight="1" x14ac:dyDescent="0.25">
      <c r="A2624" s="44">
        <v>42995.958333326991</v>
      </c>
      <c r="B2624" s="24">
        <v>300.0471</v>
      </c>
      <c r="C2624" s="35">
        <v>2.80362</v>
      </c>
    </row>
    <row r="2625" spans="1:4" ht="12.75" customHeight="1" x14ac:dyDescent="0.25">
      <c r="A2625" s="44">
        <v>42995.999999993655</v>
      </c>
      <c r="B2625" s="24">
        <v>292.46620000000001</v>
      </c>
      <c r="C2625" s="35">
        <v>3.4052099999999998</v>
      </c>
      <c r="D2625" s="36">
        <v>11.148059999999999</v>
      </c>
    </row>
    <row r="2626" spans="1:4" ht="12.75" customHeight="1" x14ac:dyDescent="0.25">
      <c r="A2626" s="44">
        <v>42996.04166666032</v>
      </c>
      <c r="B2626" s="24">
        <v>285.13060000000002</v>
      </c>
      <c r="C2626" s="35">
        <v>2.6909100000000001</v>
      </c>
      <c r="D2626" s="36">
        <v>16.57987</v>
      </c>
    </row>
    <row r="2627" spans="1:4" ht="12.75" customHeight="1" x14ac:dyDescent="0.25">
      <c r="A2627" s="44">
        <v>42996.083333326984</v>
      </c>
      <c r="B2627" s="24">
        <v>291.86430000000001</v>
      </c>
      <c r="C2627" s="35">
        <v>4.6322799999999997</v>
      </c>
      <c r="D2627" s="36">
        <v>13.96696</v>
      </c>
    </row>
    <row r="2628" spans="1:4" ht="12.75" customHeight="1" x14ac:dyDescent="0.25">
      <c r="A2628" s="44">
        <v>42996.124999993648</v>
      </c>
      <c r="B2628" s="24">
        <v>296.40100000000001</v>
      </c>
      <c r="C2628" s="35">
        <v>3.2686299999999999</v>
      </c>
      <c r="D2628" s="36">
        <v>10.13888</v>
      </c>
    </row>
    <row r="2629" spans="1:4" ht="12.75" customHeight="1" x14ac:dyDescent="0.25">
      <c r="A2629" s="44">
        <v>42996.166666660312</v>
      </c>
      <c r="B2629" s="24">
        <v>285.68049999999999</v>
      </c>
      <c r="C2629" s="35">
        <v>2.6713499999999999</v>
      </c>
      <c r="D2629" s="36">
        <v>6.0912499999999996</v>
      </c>
    </row>
    <row r="2630" spans="1:4" ht="12.75" customHeight="1" x14ac:dyDescent="0.25">
      <c r="A2630" s="44">
        <v>42996.208333326977</v>
      </c>
      <c r="B2630" s="24">
        <v>288.67110000000002</v>
      </c>
      <c r="C2630" s="35">
        <v>3.0398399999999999</v>
      </c>
      <c r="D2630" s="36">
        <v>6.6581999999999999</v>
      </c>
    </row>
    <row r="2631" spans="1:4" ht="12.75" customHeight="1" x14ac:dyDescent="0.25">
      <c r="A2631" s="44">
        <v>42996.249999993641</v>
      </c>
      <c r="B2631" s="24">
        <v>286.56990000000002</v>
      </c>
      <c r="C2631" s="35">
        <v>1.82172</v>
      </c>
      <c r="D2631" s="36">
        <v>10.56115</v>
      </c>
    </row>
    <row r="2632" spans="1:4" ht="12.75" customHeight="1" x14ac:dyDescent="0.25">
      <c r="A2632" s="44">
        <v>42996.291666660305</v>
      </c>
      <c r="B2632" s="24">
        <v>307.93299999999999</v>
      </c>
      <c r="C2632" s="35">
        <v>0.73614000000000002</v>
      </c>
    </row>
    <row r="2633" spans="1:4" ht="12.75" customHeight="1" x14ac:dyDescent="0.25">
      <c r="A2633" s="44">
        <v>42996.333333326969</v>
      </c>
      <c r="B2633" s="24">
        <v>288.38630000000001</v>
      </c>
      <c r="C2633" s="35">
        <v>2.1639300000000001</v>
      </c>
      <c r="D2633" s="36">
        <v>8.0452200000000005</v>
      </c>
    </row>
    <row r="2634" spans="1:4" ht="12.75" customHeight="1" x14ac:dyDescent="0.25">
      <c r="A2634" s="44">
        <v>42996.374999993634</v>
      </c>
      <c r="B2634" s="24">
        <v>294.02140000000003</v>
      </c>
      <c r="C2634" s="35">
        <v>4.4808199999999996</v>
      </c>
      <c r="D2634" s="36">
        <v>15.41639</v>
      </c>
    </row>
    <row r="2635" spans="1:4" ht="12.75" customHeight="1" x14ac:dyDescent="0.25">
      <c r="A2635" s="44">
        <v>42996.416666660298</v>
      </c>
      <c r="B2635" s="24">
        <v>289.23390000000001</v>
      </c>
      <c r="C2635" s="35">
        <v>4.8893000000000004</v>
      </c>
      <c r="D2635" s="36">
        <v>4.5799000000000003</v>
      </c>
    </row>
    <row r="2636" spans="1:4" ht="12.75" customHeight="1" x14ac:dyDescent="0.25">
      <c r="A2636" s="44">
        <v>42996.458333326962</v>
      </c>
      <c r="B2636" s="24">
        <v>268.03379999999999</v>
      </c>
      <c r="C2636" s="35">
        <v>5.2856699999999996</v>
      </c>
      <c r="D2636" s="36">
        <v>0.76044999999999996</v>
      </c>
    </row>
    <row r="2637" spans="1:4" ht="12.75" customHeight="1" x14ac:dyDescent="0.25">
      <c r="A2637" s="44">
        <v>42996.499999993626</v>
      </c>
      <c r="B2637" s="24">
        <v>268.57479999999998</v>
      </c>
      <c r="C2637" s="35">
        <v>7.77346</v>
      </c>
      <c r="D2637" s="36">
        <v>5.8445600000000004</v>
      </c>
    </row>
    <row r="2638" spans="1:4" ht="12.75" customHeight="1" x14ac:dyDescent="0.25">
      <c r="A2638" s="44">
        <v>42996.541666660291</v>
      </c>
      <c r="B2638" s="24">
        <v>270.40320000000003</v>
      </c>
      <c r="C2638" s="35">
        <v>7.7778200000000002</v>
      </c>
      <c r="D2638" s="36">
        <v>10.88767</v>
      </c>
    </row>
    <row r="2639" spans="1:4" ht="12.75" customHeight="1" x14ac:dyDescent="0.25">
      <c r="A2639" s="44">
        <v>42996.583333326955</v>
      </c>
      <c r="B2639" s="24">
        <v>276.20589999999999</v>
      </c>
      <c r="C2639" s="35">
        <v>6.9281699999999997</v>
      </c>
      <c r="D2639" s="36">
        <v>14.184939999999999</v>
      </c>
    </row>
    <row r="2640" spans="1:4" ht="12.75" customHeight="1" x14ac:dyDescent="0.25">
      <c r="A2640" s="44">
        <v>42996.624999993619</v>
      </c>
      <c r="B2640" s="24">
        <v>274.61739999999998</v>
      </c>
      <c r="C2640" s="35">
        <v>7.6485799999999999</v>
      </c>
      <c r="D2640" s="36">
        <v>13.816890000000001</v>
      </c>
    </row>
    <row r="2641" spans="1:4" ht="12.75" customHeight="1" x14ac:dyDescent="0.25">
      <c r="A2641" s="44">
        <v>42996.666666660283</v>
      </c>
      <c r="B2641" s="24">
        <v>287.82830000000001</v>
      </c>
      <c r="C2641" s="35">
        <v>4.7565299999999997</v>
      </c>
      <c r="D2641" s="36">
        <v>5.56839</v>
      </c>
    </row>
    <row r="2642" spans="1:4" ht="12.75" customHeight="1" x14ac:dyDescent="0.25">
      <c r="A2642" s="44">
        <v>42996.708333326947</v>
      </c>
      <c r="B2642" s="24">
        <v>296.17380000000003</v>
      </c>
      <c r="C2642" s="35">
        <v>5.8182200000000002</v>
      </c>
      <c r="D2642" s="36" t="s">
        <v>189</v>
      </c>
    </row>
    <row r="2643" spans="1:4" ht="12.75" customHeight="1" x14ac:dyDescent="0.25">
      <c r="A2643" s="44">
        <v>42996.749999993612</v>
      </c>
      <c r="B2643" s="24">
        <v>289.65640000000002</v>
      </c>
      <c r="C2643" s="35">
        <v>4.4965299999999999</v>
      </c>
      <c r="D2643" s="36">
        <v>15.31217</v>
      </c>
    </row>
    <row r="2644" spans="1:4" ht="12.75" customHeight="1" x14ac:dyDescent="0.25">
      <c r="A2644" s="44">
        <v>42996.791666660276</v>
      </c>
      <c r="B2644" s="24">
        <v>268.71039999999999</v>
      </c>
      <c r="C2644" s="35">
        <v>3.7029399999999999</v>
      </c>
      <c r="D2644" s="36">
        <v>6.3746099999999997</v>
      </c>
    </row>
    <row r="2645" spans="1:4" ht="12.75" customHeight="1" x14ac:dyDescent="0.25">
      <c r="A2645" s="44">
        <v>42996.83333332694</v>
      </c>
      <c r="B2645" s="24">
        <v>286.36059999999998</v>
      </c>
      <c r="C2645" s="35">
        <v>3.2273100000000001</v>
      </c>
      <c r="D2645" s="36">
        <v>11.96344</v>
      </c>
    </row>
    <row r="2646" spans="1:4" ht="12.75" customHeight="1" x14ac:dyDescent="0.25">
      <c r="A2646" s="44">
        <v>42996.874999993604</v>
      </c>
      <c r="B2646" s="24">
        <v>273.13119999999998</v>
      </c>
      <c r="C2646" s="35">
        <v>2.1461800000000002</v>
      </c>
      <c r="D2646" s="36">
        <v>7.3588300000000002</v>
      </c>
    </row>
    <row r="2647" spans="1:4" ht="12.75" customHeight="1" x14ac:dyDescent="0.25">
      <c r="A2647" s="44">
        <v>42996.916666660269</v>
      </c>
      <c r="B2647" s="24">
        <v>62.570639999999997</v>
      </c>
      <c r="C2647" s="35">
        <v>0.66417000000000004</v>
      </c>
      <c r="D2647" s="36">
        <v>4.0657800000000002</v>
      </c>
    </row>
    <row r="2648" spans="1:4" ht="12.75" customHeight="1" x14ac:dyDescent="0.25">
      <c r="A2648" s="44">
        <v>42996.958333326933</v>
      </c>
      <c r="B2648" s="24">
        <v>104.2398</v>
      </c>
      <c r="C2648" s="35">
        <v>0.48318</v>
      </c>
      <c r="D2648" s="36">
        <v>3.5733299999999999</v>
      </c>
    </row>
    <row r="2649" spans="1:4" ht="12.75" customHeight="1" x14ac:dyDescent="0.25">
      <c r="A2649" s="44">
        <v>42996.999999993597</v>
      </c>
      <c r="B2649" s="24">
        <v>159.33699999999999</v>
      </c>
      <c r="C2649" s="35">
        <v>0.38577</v>
      </c>
      <c r="D2649" s="36">
        <v>7.2822199999999997</v>
      </c>
    </row>
    <row r="2650" spans="1:4" ht="12.75" customHeight="1" x14ac:dyDescent="0.25">
      <c r="A2650" s="44">
        <v>42997.041666660261</v>
      </c>
      <c r="B2650" s="24">
        <v>68.101650000000006</v>
      </c>
      <c r="C2650" s="35">
        <v>0.45025999999999999</v>
      </c>
      <c r="D2650" s="36">
        <v>0.78727000000000003</v>
      </c>
    </row>
    <row r="2651" spans="1:4" ht="12.75" customHeight="1" x14ac:dyDescent="0.25">
      <c r="A2651" s="44">
        <v>42997.083333326926</v>
      </c>
      <c r="B2651" s="24">
        <v>240.1421</v>
      </c>
      <c r="C2651" s="35">
        <v>1.71052</v>
      </c>
    </row>
    <row r="2652" spans="1:4" ht="12.75" customHeight="1" x14ac:dyDescent="0.25">
      <c r="A2652" s="44">
        <v>42997.12499999359</v>
      </c>
      <c r="B2652" s="24">
        <v>239.46420000000001</v>
      </c>
      <c r="C2652" s="35">
        <v>1.8154399999999999</v>
      </c>
      <c r="D2652" s="36">
        <v>8.1516699999999993</v>
      </c>
    </row>
    <row r="2653" spans="1:4" ht="12.75" customHeight="1" x14ac:dyDescent="0.25">
      <c r="A2653" s="44">
        <v>42997.166666660254</v>
      </c>
      <c r="B2653" s="24">
        <v>252.89330000000001</v>
      </c>
      <c r="C2653" s="35">
        <v>2.4901</v>
      </c>
      <c r="D2653" s="36">
        <v>12.842499999999999</v>
      </c>
    </row>
    <row r="2654" spans="1:4" ht="12.75" customHeight="1" x14ac:dyDescent="0.25">
      <c r="A2654" s="44">
        <v>42997.208333326918</v>
      </c>
      <c r="B2654" s="24">
        <v>247.72389999999999</v>
      </c>
      <c r="C2654" s="35">
        <v>3.82009</v>
      </c>
      <c r="D2654" s="36">
        <v>24.012889999999999</v>
      </c>
    </row>
    <row r="2655" spans="1:4" ht="12.75" customHeight="1" x14ac:dyDescent="0.25">
      <c r="A2655" s="44">
        <v>42997.249999993583</v>
      </c>
      <c r="B2655" s="24">
        <v>229.26750000000001</v>
      </c>
      <c r="C2655" s="35">
        <v>4.6246900000000002</v>
      </c>
      <c r="D2655" s="36">
        <v>22.996110000000002</v>
      </c>
    </row>
    <row r="2656" spans="1:4" ht="12.75" customHeight="1" x14ac:dyDescent="0.25">
      <c r="A2656" s="44">
        <v>42997.291666660247</v>
      </c>
      <c r="B2656" s="24">
        <v>237.80789999999999</v>
      </c>
      <c r="C2656" s="35">
        <v>4.7062799999999996</v>
      </c>
      <c r="D2656" s="36">
        <v>9.6767199999999995</v>
      </c>
    </row>
    <row r="2657" spans="1:4" ht="12.75" customHeight="1" x14ac:dyDescent="0.25">
      <c r="A2657" s="44">
        <v>42997.333333326911</v>
      </c>
      <c r="B2657" s="24">
        <v>231.52379999999999</v>
      </c>
      <c r="C2657" s="35">
        <v>5.1053699999999997</v>
      </c>
      <c r="D2657" s="36">
        <v>1.2166699999999999</v>
      </c>
    </row>
    <row r="2658" spans="1:4" ht="12.75" customHeight="1" x14ac:dyDescent="0.25">
      <c r="A2658" s="44">
        <v>42997.374999993575</v>
      </c>
      <c r="B2658" s="24">
        <v>224.28139999999999</v>
      </c>
      <c r="C2658" s="35">
        <v>5.69482</v>
      </c>
      <c r="D2658" s="36">
        <v>10.27406</v>
      </c>
    </row>
    <row r="2659" spans="1:4" ht="12.75" customHeight="1" x14ac:dyDescent="0.25">
      <c r="A2659" s="44">
        <v>42997.41666666024</v>
      </c>
      <c r="B2659" s="24">
        <v>219.9992</v>
      </c>
      <c r="C2659" s="35">
        <v>5.1760099999999998</v>
      </c>
      <c r="D2659" s="36">
        <v>7.3748300000000002</v>
      </c>
    </row>
    <row r="2660" spans="1:4" ht="12.75" customHeight="1" x14ac:dyDescent="0.25">
      <c r="A2660" s="44">
        <v>42997.458333326904</v>
      </c>
      <c r="B2660" s="24">
        <v>222.90369999999999</v>
      </c>
      <c r="C2660" s="35">
        <v>6.2496799999999997</v>
      </c>
      <c r="D2660" s="36">
        <v>9.62317</v>
      </c>
    </row>
    <row r="2661" spans="1:4" ht="12.75" customHeight="1" x14ac:dyDescent="0.25">
      <c r="A2661" s="44">
        <v>42997.499999993568</v>
      </c>
      <c r="B2661" s="24">
        <v>219.3237</v>
      </c>
      <c r="C2661" s="35">
        <v>5.9043400000000004</v>
      </c>
      <c r="D2661" s="36">
        <v>15.73911</v>
      </c>
    </row>
    <row r="2662" spans="1:4" ht="12.75" customHeight="1" x14ac:dyDescent="0.25">
      <c r="A2662" s="44">
        <v>42997.541666660232</v>
      </c>
      <c r="B2662" s="24">
        <v>215.6728</v>
      </c>
      <c r="C2662" s="35">
        <v>5.0152900000000002</v>
      </c>
      <c r="D2662" s="36">
        <v>3.117</v>
      </c>
    </row>
    <row r="2663" spans="1:4" ht="12.75" customHeight="1" x14ac:dyDescent="0.25">
      <c r="A2663" s="44">
        <v>42997.583333326897</v>
      </c>
      <c r="B2663" s="24">
        <v>222.08629999999999</v>
      </c>
      <c r="C2663" s="35">
        <v>5.44</v>
      </c>
      <c r="D2663" s="36">
        <v>8.3144500000000008</v>
      </c>
    </row>
    <row r="2664" spans="1:4" ht="12.75" customHeight="1" x14ac:dyDescent="0.25">
      <c r="A2664" s="44">
        <v>42997.624999993561</v>
      </c>
      <c r="B2664" s="24">
        <v>223.3021</v>
      </c>
      <c r="C2664" s="35">
        <v>5.7131499999999997</v>
      </c>
      <c r="D2664" s="36">
        <v>20.412109999999998</v>
      </c>
    </row>
    <row r="2665" spans="1:4" ht="12.75" customHeight="1" x14ac:dyDescent="0.25">
      <c r="A2665" s="44">
        <v>42997.666666660225</v>
      </c>
      <c r="B2665" s="24">
        <v>223.4622</v>
      </c>
      <c r="C2665" s="35">
        <v>4.2372800000000002</v>
      </c>
    </row>
    <row r="2666" spans="1:4" ht="12.75" customHeight="1" x14ac:dyDescent="0.25">
      <c r="A2666" s="44">
        <v>42997.708333326889</v>
      </c>
      <c r="B2666" s="24">
        <v>224.76560000000001</v>
      </c>
      <c r="C2666" s="35">
        <v>4.5739599999999996</v>
      </c>
      <c r="D2666" s="36">
        <v>30.956219999999998</v>
      </c>
    </row>
    <row r="2667" spans="1:4" ht="12.75" customHeight="1" x14ac:dyDescent="0.25">
      <c r="A2667" s="44">
        <v>42997.749999993554</v>
      </c>
      <c r="B2667" s="24">
        <v>215.03800000000001</v>
      </c>
      <c r="C2667" s="35">
        <v>4.3511600000000001</v>
      </c>
      <c r="D2667" s="36">
        <v>16.379169999999998</v>
      </c>
    </row>
    <row r="2668" spans="1:4" ht="12.75" customHeight="1" x14ac:dyDescent="0.25">
      <c r="A2668" s="44">
        <v>42997.791666660218</v>
      </c>
      <c r="B2668" s="24">
        <v>226.82</v>
      </c>
      <c r="C2668" s="35">
        <v>2.2301500000000001</v>
      </c>
      <c r="D2668" s="36">
        <v>16.396999999999998</v>
      </c>
    </row>
    <row r="2669" spans="1:4" ht="12.75" customHeight="1" x14ac:dyDescent="0.25">
      <c r="A2669" s="44">
        <v>42997.833333326882</v>
      </c>
      <c r="B2669" s="24">
        <v>261.63819999999998</v>
      </c>
      <c r="C2669" s="35">
        <v>1.5862099999999999</v>
      </c>
      <c r="D2669" s="36">
        <v>18.44172</v>
      </c>
    </row>
    <row r="2670" spans="1:4" ht="12.75" customHeight="1" x14ac:dyDescent="0.25">
      <c r="A2670" s="44">
        <v>42997.874999993546</v>
      </c>
      <c r="B2670" s="24">
        <v>239.47550000000001</v>
      </c>
      <c r="C2670" s="35">
        <v>2.2227299999999999</v>
      </c>
      <c r="D2670" s="36">
        <v>4.3784700000000001</v>
      </c>
    </row>
    <row r="2671" spans="1:4" ht="12.75" customHeight="1" x14ac:dyDescent="0.25">
      <c r="A2671" s="44">
        <v>42997.91666666021</v>
      </c>
      <c r="B2671" s="24">
        <v>311.39429999999999</v>
      </c>
      <c r="C2671" s="35">
        <v>0.38688</v>
      </c>
    </row>
    <row r="2672" spans="1:4" ht="12.75" customHeight="1" x14ac:dyDescent="0.25">
      <c r="A2672" s="44">
        <v>42997.958333326875</v>
      </c>
      <c r="B2672" s="24">
        <v>39.783450000000002</v>
      </c>
      <c r="C2672" s="35">
        <v>0.48369000000000001</v>
      </c>
      <c r="D2672" s="36">
        <v>11.258559999999999</v>
      </c>
    </row>
    <row r="2673" spans="1:4" ht="12.75" customHeight="1" x14ac:dyDescent="0.25">
      <c r="A2673" s="44">
        <v>42997.999999993539</v>
      </c>
      <c r="B2673" s="24">
        <v>47.663879999999999</v>
      </c>
      <c r="C2673" s="35">
        <v>0.57013999999999998</v>
      </c>
      <c r="D2673" s="36">
        <v>0.45294000000000001</v>
      </c>
    </row>
    <row r="2674" spans="1:4" ht="12.75" customHeight="1" x14ac:dyDescent="0.25">
      <c r="A2674" s="44">
        <v>42998.041666660203</v>
      </c>
      <c r="B2674" s="24">
        <v>346.7242</v>
      </c>
      <c r="C2674" s="35">
        <v>0.28416000000000002</v>
      </c>
      <c r="D2674" s="36">
        <v>10.913399999999999</v>
      </c>
    </row>
    <row r="2675" spans="1:4" ht="12.75" customHeight="1" x14ac:dyDescent="0.25">
      <c r="A2675" s="44">
        <v>42998.083333326867</v>
      </c>
      <c r="B2675" s="24">
        <v>21.337060000000001</v>
      </c>
      <c r="C2675" s="35">
        <v>0.36151</v>
      </c>
      <c r="D2675" s="36">
        <v>9.3194499999999998</v>
      </c>
    </row>
    <row r="2676" spans="1:4" ht="12.75" customHeight="1" x14ac:dyDescent="0.25">
      <c r="A2676" s="44">
        <v>42998.124999993532</v>
      </c>
      <c r="B2676" s="24">
        <v>183.86359999999999</v>
      </c>
      <c r="C2676" s="35">
        <v>0.49891000000000002</v>
      </c>
      <c r="D2676" s="36">
        <v>3.58</v>
      </c>
    </row>
    <row r="2677" spans="1:4" ht="12.75" customHeight="1" x14ac:dyDescent="0.25">
      <c r="A2677" s="44">
        <v>42998.166666660196</v>
      </c>
      <c r="B2677" s="24">
        <v>243.14250000000001</v>
      </c>
      <c r="C2677" s="35">
        <v>0.43352000000000002</v>
      </c>
      <c r="D2677" s="36">
        <v>8.9978300000000004</v>
      </c>
    </row>
    <row r="2678" spans="1:4" ht="12.75" customHeight="1" x14ac:dyDescent="0.25">
      <c r="A2678" s="44">
        <v>42998.20833332686</v>
      </c>
      <c r="B2678" s="24">
        <v>266.49959999999999</v>
      </c>
      <c r="C2678" s="35">
        <v>1.0821700000000001</v>
      </c>
      <c r="D2678" s="36">
        <v>2.8978899999999999</v>
      </c>
    </row>
    <row r="2679" spans="1:4" ht="12.75" customHeight="1" x14ac:dyDescent="0.25">
      <c r="A2679" s="44">
        <v>42998.249999993524</v>
      </c>
      <c r="B2679" s="24">
        <v>306.0607</v>
      </c>
      <c r="C2679" s="35">
        <v>0.90832999999999997</v>
      </c>
      <c r="D2679" s="36">
        <v>5.2382799999999996</v>
      </c>
    </row>
    <row r="2680" spans="1:4" ht="12.75" customHeight="1" x14ac:dyDescent="0.25">
      <c r="A2680" s="44">
        <v>42998.291666660189</v>
      </c>
      <c r="B2680" s="24">
        <v>267.72680000000003</v>
      </c>
      <c r="C2680" s="35">
        <v>0.59643999999999997</v>
      </c>
      <c r="D2680" s="36">
        <v>5.2388300000000001</v>
      </c>
    </row>
    <row r="2681" spans="1:4" ht="12.75" customHeight="1" x14ac:dyDescent="0.25">
      <c r="A2681" s="44">
        <v>42998.333333326853</v>
      </c>
      <c r="B2681" s="24">
        <v>341.96350000000001</v>
      </c>
      <c r="C2681" s="35">
        <v>0.53681000000000001</v>
      </c>
    </row>
    <row r="2682" spans="1:4" ht="12.75" customHeight="1" x14ac:dyDescent="0.25">
      <c r="A2682" s="44">
        <v>42998.374999993517</v>
      </c>
      <c r="B2682" s="24">
        <v>270.44439999999997</v>
      </c>
      <c r="C2682" s="35">
        <v>1.01556</v>
      </c>
      <c r="D2682" s="36">
        <v>14.68167</v>
      </c>
    </row>
    <row r="2683" spans="1:4" ht="12.75" customHeight="1" x14ac:dyDescent="0.25">
      <c r="A2683" s="44">
        <v>42998.416666660181</v>
      </c>
      <c r="B2683" s="24">
        <v>256.91419999999999</v>
      </c>
      <c r="C2683" s="35">
        <v>2.06385</v>
      </c>
      <c r="D2683" s="36">
        <v>24.102049999999998</v>
      </c>
    </row>
    <row r="2684" spans="1:4" ht="12.75" customHeight="1" x14ac:dyDescent="0.25">
      <c r="A2684" s="44">
        <v>42998.458333326846</v>
      </c>
      <c r="B2684" s="24">
        <v>270.87670000000003</v>
      </c>
      <c r="C2684" s="35">
        <v>2.4261200000000001</v>
      </c>
      <c r="D2684" s="36">
        <v>39.609279999999998</v>
      </c>
    </row>
    <row r="2685" spans="1:4" ht="12.75" customHeight="1" x14ac:dyDescent="0.25">
      <c r="A2685" s="44">
        <v>42998.49999999351</v>
      </c>
      <c r="B2685" s="24">
        <v>273.70299999999997</v>
      </c>
      <c r="C2685" s="35">
        <v>4.9913999999999996</v>
      </c>
      <c r="D2685" s="36">
        <v>35.671329999999998</v>
      </c>
    </row>
    <row r="2686" spans="1:4" ht="12.75" customHeight="1" x14ac:dyDescent="0.25">
      <c r="A2686" s="44">
        <v>42998.541666660174</v>
      </c>
      <c r="B2686" s="24">
        <v>281.68369999999999</v>
      </c>
      <c r="C2686" s="35">
        <v>3.46645</v>
      </c>
      <c r="D2686" s="36">
        <v>12.1775</v>
      </c>
    </row>
    <row r="2687" spans="1:4" ht="12.75" customHeight="1" x14ac:dyDescent="0.25">
      <c r="A2687" s="44">
        <v>42998.583333326838</v>
      </c>
      <c r="B2687" s="24">
        <v>281.01729999999998</v>
      </c>
      <c r="C2687" s="35">
        <v>2.5250699999999999</v>
      </c>
      <c r="D2687" s="36">
        <v>6.2652200000000002</v>
      </c>
    </row>
    <row r="2688" spans="1:4" ht="12.75" customHeight="1" x14ac:dyDescent="0.25">
      <c r="A2688" s="44">
        <v>42998.624999993503</v>
      </c>
      <c r="B2688" s="24">
        <v>269.90120000000002</v>
      </c>
      <c r="C2688" s="35">
        <v>3.54847</v>
      </c>
      <c r="D2688" s="36">
        <v>18.05189</v>
      </c>
    </row>
    <row r="2689" spans="1:4" ht="12.75" customHeight="1" x14ac:dyDescent="0.25">
      <c r="A2689" s="44">
        <v>42998.666666660167</v>
      </c>
      <c r="B2689" s="24">
        <v>265.50110000000001</v>
      </c>
      <c r="C2689" s="35">
        <v>4.0795700000000004</v>
      </c>
      <c r="D2689" s="36">
        <v>18.289719999999999</v>
      </c>
    </row>
    <row r="2690" spans="1:4" ht="12.75" customHeight="1" x14ac:dyDescent="0.25">
      <c r="A2690" s="44">
        <v>42998.708333326831</v>
      </c>
      <c r="B2690" s="24">
        <v>269.34190000000001</v>
      </c>
      <c r="C2690" s="35">
        <v>4.1210000000000004</v>
      </c>
      <c r="D2690" s="36">
        <v>4.2306699999999999</v>
      </c>
    </row>
    <row r="2691" spans="1:4" ht="12.75" customHeight="1" x14ac:dyDescent="0.25">
      <c r="A2691" s="44">
        <v>42998.749999993495</v>
      </c>
      <c r="B2691" s="24">
        <v>289.05540000000002</v>
      </c>
      <c r="C2691" s="35">
        <v>2.9652500000000002</v>
      </c>
      <c r="D2691" s="36">
        <v>32.797669999999997</v>
      </c>
    </row>
    <row r="2692" spans="1:4" ht="12.75" customHeight="1" x14ac:dyDescent="0.25">
      <c r="A2692" s="44">
        <v>42998.79166666016</v>
      </c>
      <c r="B2692" s="24">
        <v>37.68441</v>
      </c>
      <c r="C2692" s="35">
        <v>0.63268999999999997</v>
      </c>
      <c r="D2692" s="36">
        <v>20.693169999999999</v>
      </c>
    </row>
    <row r="2693" spans="1:4" ht="12.75" customHeight="1" x14ac:dyDescent="0.25">
      <c r="A2693" s="44">
        <v>42998.833333326824</v>
      </c>
      <c r="B2693" s="24">
        <v>229.8656</v>
      </c>
      <c r="C2693" s="35">
        <v>0.54351000000000005</v>
      </c>
      <c r="D2693" s="36">
        <v>29.843440000000001</v>
      </c>
    </row>
    <row r="2694" spans="1:4" ht="12.75" customHeight="1" x14ac:dyDescent="0.25">
      <c r="A2694" s="44">
        <v>42998.874999993488</v>
      </c>
      <c r="B2694" s="24">
        <v>271.01319999999998</v>
      </c>
      <c r="C2694" s="35">
        <v>0.51117000000000001</v>
      </c>
      <c r="D2694" s="36">
        <v>12.37839</v>
      </c>
    </row>
    <row r="2695" spans="1:4" ht="12.75" customHeight="1" x14ac:dyDescent="0.25">
      <c r="A2695" s="44">
        <v>42998.916666660152</v>
      </c>
      <c r="B2695" s="24">
        <v>223.41460000000001</v>
      </c>
      <c r="C2695" s="35">
        <v>0.37787999999999999</v>
      </c>
      <c r="D2695" s="36">
        <v>3.10656</v>
      </c>
    </row>
    <row r="2696" spans="1:4" ht="12.75" customHeight="1" x14ac:dyDescent="0.25">
      <c r="A2696" s="44">
        <v>42998.958333326817</v>
      </c>
      <c r="B2696" s="24">
        <v>147.75399999999999</v>
      </c>
      <c r="C2696" s="35">
        <v>0.76734000000000002</v>
      </c>
      <c r="D2696" s="36" t="s">
        <v>189</v>
      </c>
    </row>
    <row r="2697" spans="1:4" ht="12.75" customHeight="1" x14ac:dyDescent="0.25">
      <c r="A2697" s="44">
        <v>42998.999999993481</v>
      </c>
      <c r="B2697" s="24">
        <v>245.006</v>
      </c>
      <c r="C2697" s="35">
        <v>0.36860999999999999</v>
      </c>
      <c r="D2697" s="36">
        <v>5.8179999999999996</v>
      </c>
    </row>
    <row r="2698" spans="1:4" ht="12.75" customHeight="1" x14ac:dyDescent="0.25">
      <c r="A2698" s="44">
        <v>42999.041666660145</v>
      </c>
      <c r="B2698" s="24">
        <v>353.95549999999997</v>
      </c>
      <c r="C2698" s="35">
        <v>0.63561000000000001</v>
      </c>
      <c r="D2698" s="36" t="s">
        <v>189</v>
      </c>
    </row>
    <row r="2699" spans="1:4" ht="12.75" customHeight="1" x14ac:dyDescent="0.25">
      <c r="A2699" s="44">
        <v>42999.083333326809</v>
      </c>
      <c r="B2699" s="24">
        <v>83.535470000000004</v>
      </c>
      <c r="C2699" s="35">
        <v>0.48454000000000003</v>
      </c>
      <c r="D2699" s="36">
        <v>6.2016099999999996</v>
      </c>
    </row>
    <row r="2700" spans="1:4" ht="12.75" customHeight="1" x14ac:dyDescent="0.25">
      <c r="A2700" s="44">
        <v>42999.124999993473</v>
      </c>
      <c r="B2700" s="24">
        <v>142.5932</v>
      </c>
      <c r="C2700" s="35">
        <v>0.58252000000000004</v>
      </c>
      <c r="D2700" s="36">
        <v>4.0565600000000002</v>
      </c>
    </row>
    <row r="2701" spans="1:4" ht="12.75" customHeight="1" x14ac:dyDescent="0.25">
      <c r="A2701" s="44">
        <v>42999.166666660138</v>
      </c>
      <c r="B2701" s="24">
        <v>95.279629999999997</v>
      </c>
      <c r="C2701" s="35">
        <v>0.51729000000000003</v>
      </c>
      <c r="D2701" s="36">
        <v>5.8723299999999998</v>
      </c>
    </row>
    <row r="2702" spans="1:4" ht="12.75" customHeight="1" x14ac:dyDescent="0.25">
      <c r="A2702" s="44">
        <v>42999.208333326802</v>
      </c>
      <c r="B2702" s="24">
        <v>343.28500000000003</v>
      </c>
      <c r="C2702" s="35">
        <v>0.96838999999999997</v>
      </c>
      <c r="D2702" s="36">
        <v>7.8508899999999997</v>
      </c>
    </row>
    <row r="2703" spans="1:4" ht="12.75" customHeight="1" x14ac:dyDescent="0.25">
      <c r="A2703" s="44">
        <v>42999.249999993466</v>
      </c>
      <c r="B2703" s="24">
        <v>201.74879999999999</v>
      </c>
      <c r="C2703" s="35">
        <v>0.81066000000000005</v>
      </c>
    </row>
    <row r="2704" spans="1:4" ht="12.75" customHeight="1" x14ac:dyDescent="0.25">
      <c r="A2704" s="44">
        <v>42999.29166666013</v>
      </c>
      <c r="B2704" s="24">
        <v>71.531239999999997</v>
      </c>
      <c r="C2704" s="35">
        <v>0.48948999999999998</v>
      </c>
      <c r="D2704" s="36">
        <v>2.7682799999999999</v>
      </c>
    </row>
    <row r="2705" spans="1:4" ht="12.75" customHeight="1" x14ac:dyDescent="0.25">
      <c r="A2705" s="44">
        <v>42999.333333326795</v>
      </c>
      <c r="B2705" s="24">
        <v>335.65050000000002</v>
      </c>
      <c r="C2705" s="35">
        <v>0.40694999999999998</v>
      </c>
    </row>
    <row r="2706" spans="1:4" ht="12.75" customHeight="1" x14ac:dyDescent="0.25">
      <c r="A2706" s="44">
        <v>42999.374999993459</v>
      </c>
      <c r="B2706" s="24">
        <v>265.86630000000002</v>
      </c>
      <c r="C2706" s="35">
        <v>2.0711599999999999</v>
      </c>
      <c r="D2706" s="36">
        <v>5.9296699999999998</v>
      </c>
    </row>
    <row r="2707" spans="1:4" ht="12.75" customHeight="1" x14ac:dyDescent="0.25">
      <c r="A2707" s="44">
        <v>42999.416666660123</v>
      </c>
      <c r="B2707" s="24">
        <v>291.46949999999998</v>
      </c>
      <c r="C2707" s="35">
        <v>2.9890599999999998</v>
      </c>
      <c r="D2707" s="36">
        <v>11.75628</v>
      </c>
    </row>
    <row r="2708" spans="1:4" ht="12.75" customHeight="1" x14ac:dyDescent="0.25">
      <c r="A2708" s="44">
        <v>42999.458333326787</v>
      </c>
      <c r="B2708" s="24">
        <v>278.0915</v>
      </c>
      <c r="C2708" s="35">
        <v>3.0149300000000001</v>
      </c>
      <c r="D2708" s="36">
        <v>15.382389999999999</v>
      </c>
    </row>
    <row r="2709" spans="1:4" ht="12.75" customHeight="1" x14ac:dyDescent="0.25">
      <c r="A2709" s="44">
        <v>42999.499999993452</v>
      </c>
      <c r="B2709" s="24">
        <v>295.43540000000002</v>
      </c>
      <c r="C2709" s="35">
        <v>4.0751400000000002</v>
      </c>
      <c r="D2709" s="36" t="s">
        <v>189</v>
      </c>
    </row>
    <row r="2710" spans="1:4" ht="12.75" customHeight="1" x14ac:dyDescent="0.25">
      <c r="A2710" s="44">
        <v>42999.541666660116</v>
      </c>
      <c r="B2710" s="24">
        <v>292.0446</v>
      </c>
      <c r="C2710" s="35">
        <v>4.6909999999999998</v>
      </c>
      <c r="D2710" s="36">
        <v>8.5504999999999995</v>
      </c>
    </row>
    <row r="2711" spans="1:4" ht="12.75" customHeight="1" x14ac:dyDescent="0.25">
      <c r="A2711" s="44">
        <v>42999.58333332678</v>
      </c>
      <c r="B2711" s="24">
        <v>307.96679999999998</v>
      </c>
      <c r="C2711" s="35">
        <v>3.06684</v>
      </c>
      <c r="D2711" s="36">
        <v>10.877829999999999</v>
      </c>
    </row>
    <row r="2712" spans="1:4" ht="12.75" customHeight="1" x14ac:dyDescent="0.25">
      <c r="A2712" s="44">
        <v>42999.624999993444</v>
      </c>
      <c r="B2712" s="24">
        <v>283.73500000000001</v>
      </c>
      <c r="C2712" s="35">
        <v>4.6692799999999997</v>
      </c>
      <c r="D2712" s="36">
        <v>22.398890000000002</v>
      </c>
    </row>
    <row r="2713" spans="1:4" ht="12.75" customHeight="1" x14ac:dyDescent="0.25">
      <c r="A2713" s="44">
        <v>42999.666666660109</v>
      </c>
      <c r="B2713" s="24">
        <v>241.6823</v>
      </c>
      <c r="C2713" s="35">
        <v>3.8298700000000001</v>
      </c>
      <c r="D2713" s="36">
        <v>21.848330000000001</v>
      </c>
    </row>
    <row r="2714" spans="1:4" ht="12.75" customHeight="1" x14ac:dyDescent="0.25">
      <c r="A2714" s="44">
        <v>42999.708333326773</v>
      </c>
      <c r="B2714" s="24">
        <v>291.48309999999998</v>
      </c>
      <c r="C2714" s="35">
        <v>3.8945699999999999</v>
      </c>
      <c r="D2714" s="36">
        <v>23.463789999999999</v>
      </c>
    </row>
    <row r="2715" spans="1:4" ht="12.75" customHeight="1" x14ac:dyDescent="0.25">
      <c r="A2715" s="44">
        <v>42999.749999993437</v>
      </c>
      <c r="B2715" s="24">
        <v>288.44049999999999</v>
      </c>
      <c r="C2715" s="35">
        <v>3.2136100000000001</v>
      </c>
      <c r="D2715" s="36">
        <v>25.142610000000001</v>
      </c>
    </row>
    <row r="2716" spans="1:4" ht="12.75" customHeight="1" x14ac:dyDescent="0.25">
      <c r="A2716" s="44">
        <v>42999.791666660101</v>
      </c>
      <c r="B2716" s="24">
        <v>283.90910000000002</v>
      </c>
      <c r="C2716" s="35">
        <v>1.4277200000000001</v>
      </c>
      <c r="D2716" s="36">
        <v>9.3875100000000007</v>
      </c>
    </row>
    <row r="2717" spans="1:4" ht="12.75" customHeight="1" x14ac:dyDescent="0.25">
      <c r="A2717" s="44">
        <v>42999.833333326766</v>
      </c>
      <c r="B2717" s="24">
        <v>298.9785</v>
      </c>
      <c r="C2717" s="35">
        <v>1.0497099999999999</v>
      </c>
      <c r="D2717" s="36">
        <v>5.7741699999999998</v>
      </c>
    </row>
    <row r="2718" spans="1:4" ht="12.75" customHeight="1" x14ac:dyDescent="0.25">
      <c r="A2718" s="44">
        <v>42999.87499999343</v>
      </c>
      <c r="B2718" s="24">
        <v>100.782</v>
      </c>
      <c r="C2718" s="35">
        <v>0.31855</v>
      </c>
    </row>
    <row r="2719" spans="1:4" ht="12.75" customHeight="1" x14ac:dyDescent="0.25">
      <c r="A2719" s="44">
        <v>42999.916666660094</v>
      </c>
      <c r="B2719" s="24">
        <v>265.6653</v>
      </c>
      <c r="C2719" s="35">
        <v>0.61799999999999999</v>
      </c>
      <c r="D2719" s="36">
        <v>13.85928</v>
      </c>
    </row>
    <row r="2720" spans="1:4" ht="12.75" customHeight="1" x14ac:dyDescent="0.25">
      <c r="A2720" s="44">
        <v>42999.958333326758</v>
      </c>
      <c r="B2720" s="24">
        <v>266.471</v>
      </c>
      <c r="C2720" s="35">
        <v>0.67254999999999998</v>
      </c>
      <c r="D2720" s="36">
        <v>0.60841000000000001</v>
      </c>
    </row>
    <row r="2721" spans="1:4" ht="12.75" customHeight="1" x14ac:dyDescent="0.25">
      <c r="A2721" s="44">
        <v>42999.999999993423</v>
      </c>
      <c r="B2721" s="24">
        <v>209.04320000000001</v>
      </c>
      <c r="C2721" s="35">
        <v>0.50295999999999996</v>
      </c>
      <c r="D2721" s="36">
        <v>2.5688499999999999</v>
      </c>
    </row>
    <row r="2722" spans="1:4" ht="12.75" customHeight="1" x14ac:dyDescent="0.25">
      <c r="A2722" s="44">
        <v>43000.041666660087</v>
      </c>
      <c r="B2722" s="24">
        <v>132.58250000000001</v>
      </c>
      <c r="C2722" s="35">
        <v>0.56911</v>
      </c>
      <c r="D2722" s="36">
        <v>4.7022700000000004</v>
      </c>
    </row>
    <row r="2723" spans="1:4" ht="12.75" customHeight="1" x14ac:dyDescent="0.25">
      <c r="A2723" s="44">
        <v>43000.083333326751</v>
      </c>
      <c r="B2723" s="24">
        <v>78.728099999999998</v>
      </c>
      <c r="C2723" s="35">
        <v>0.86750000000000005</v>
      </c>
      <c r="D2723" s="36">
        <v>1.59084</v>
      </c>
    </row>
    <row r="2724" spans="1:4" ht="12.75" customHeight="1" x14ac:dyDescent="0.25">
      <c r="A2724" s="44">
        <v>43000.124999993415</v>
      </c>
      <c r="B2724" s="24">
        <v>1.34152</v>
      </c>
      <c r="C2724" s="35">
        <v>0.39077000000000001</v>
      </c>
      <c r="D2724" s="36">
        <v>4.811E-2</v>
      </c>
    </row>
    <row r="2725" spans="1:4" ht="12.75" customHeight="1" x14ac:dyDescent="0.25">
      <c r="A2725" s="44">
        <v>43000.166666660079</v>
      </c>
      <c r="B2725" s="24">
        <v>157.11429999999999</v>
      </c>
      <c r="C2725" s="35">
        <v>0.47454000000000002</v>
      </c>
      <c r="D2725" s="36">
        <v>6.4553900000000004</v>
      </c>
    </row>
    <row r="2726" spans="1:4" ht="12.75" customHeight="1" x14ac:dyDescent="0.25">
      <c r="A2726" s="44">
        <v>43000.208333326744</v>
      </c>
      <c r="B2726" s="24">
        <v>247.5575</v>
      </c>
      <c r="C2726" s="35">
        <v>0.38822000000000001</v>
      </c>
      <c r="D2726" s="36">
        <v>1.58494</v>
      </c>
    </row>
    <row r="2727" spans="1:4" ht="12.75" customHeight="1" x14ac:dyDescent="0.25">
      <c r="A2727" s="44">
        <v>43000.249999993408</v>
      </c>
      <c r="B2727" s="24">
        <v>322.02870000000001</v>
      </c>
      <c r="C2727" s="35">
        <v>0.52458000000000005</v>
      </c>
      <c r="D2727" s="36">
        <v>3.1309999999999998</v>
      </c>
    </row>
    <row r="2728" spans="1:4" ht="12.75" customHeight="1" x14ac:dyDescent="0.25">
      <c r="A2728" s="44">
        <v>43000.291666660072</v>
      </c>
      <c r="B2728" s="24">
        <v>148.0341</v>
      </c>
      <c r="C2728" s="35">
        <v>0.46712999999999999</v>
      </c>
      <c r="D2728" s="36" t="s">
        <v>189</v>
      </c>
    </row>
    <row r="2729" spans="1:4" ht="12.75" customHeight="1" x14ac:dyDescent="0.25">
      <c r="A2729" s="44">
        <v>43000.333333326736</v>
      </c>
      <c r="B2729" s="24">
        <v>93.704660000000004</v>
      </c>
      <c r="C2729" s="35">
        <v>0.42962</v>
      </c>
      <c r="D2729" s="36">
        <v>0.66366999999999998</v>
      </c>
    </row>
    <row r="2730" spans="1:4" ht="12.75" customHeight="1" x14ac:dyDescent="0.25">
      <c r="A2730" s="44">
        <v>43000.374999993401</v>
      </c>
      <c r="B2730" s="24">
        <v>252.90770000000001</v>
      </c>
      <c r="C2730" s="35">
        <v>1.143</v>
      </c>
    </row>
    <row r="2731" spans="1:4" ht="12.75" customHeight="1" x14ac:dyDescent="0.25">
      <c r="A2731" s="44">
        <v>43000.416666660065</v>
      </c>
      <c r="B2731" s="24">
        <v>218.48679999999999</v>
      </c>
      <c r="C2731" s="35">
        <v>2.8298399999999999</v>
      </c>
    </row>
    <row r="2732" spans="1:4" ht="12.75" customHeight="1" x14ac:dyDescent="0.25">
      <c r="A2732" s="44">
        <v>43000.458333326729</v>
      </c>
      <c r="B2732" s="24">
        <v>245.4187</v>
      </c>
      <c r="C2732" s="35">
        <v>2.1742400000000002</v>
      </c>
      <c r="D2732" s="36">
        <v>5.6144400000000001</v>
      </c>
    </row>
    <row r="2733" spans="1:4" ht="12.75" customHeight="1" x14ac:dyDescent="0.25">
      <c r="A2733" s="44">
        <v>43000.499999993393</v>
      </c>
      <c r="B2733" s="24">
        <v>220.64709999999999</v>
      </c>
      <c r="C2733" s="35">
        <v>3.9821399999999998</v>
      </c>
      <c r="D2733" s="36">
        <v>2.5962000000000001</v>
      </c>
    </row>
    <row r="2734" spans="1:4" ht="12.75" customHeight="1" x14ac:dyDescent="0.25">
      <c r="A2734" s="44">
        <v>43000.541666660058</v>
      </c>
      <c r="B2734" s="24">
        <v>224.71530000000001</v>
      </c>
      <c r="C2734" s="35">
        <v>4.6331600000000002</v>
      </c>
      <c r="D2734" s="36">
        <v>7.5685000000000002</v>
      </c>
    </row>
    <row r="2735" spans="1:4" ht="12.75" customHeight="1" x14ac:dyDescent="0.25">
      <c r="A2735" s="44">
        <v>43000.583333326722</v>
      </c>
      <c r="B2735" s="24">
        <v>224.12280000000001</v>
      </c>
      <c r="C2735" s="35">
        <v>4.8842499999999998</v>
      </c>
      <c r="D2735" s="36">
        <v>8.0004399999999993</v>
      </c>
    </row>
    <row r="2736" spans="1:4" ht="12.75" customHeight="1" x14ac:dyDescent="0.25">
      <c r="A2736" s="44">
        <v>43000.624999993386</v>
      </c>
      <c r="B2736" s="24">
        <v>226.18039999999999</v>
      </c>
      <c r="C2736" s="35">
        <v>6.0283699999999998</v>
      </c>
      <c r="D2736" s="36">
        <v>2.8998300000000001</v>
      </c>
    </row>
    <row r="2737" spans="1:4" ht="12.75" customHeight="1" x14ac:dyDescent="0.25">
      <c r="A2737" s="44">
        <v>43000.66666666005</v>
      </c>
      <c r="B2737" s="24">
        <v>221.98589999999999</v>
      </c>
      <c r="C2737" s="35">
        <v>6.4472100000000001</v>
      </c>
      <c r="D2737" s="36">
        <v>17.078949999999999</v>
      </c>
    </row>
    <row r="2738" spans="1:4" ht="12.75" customHeight="1" x14ac:dyDescent="0.25">
      <c r="A2738" s="44">
        <v>43000.708333326715</v>
      </c>
      <c r="B2738" s="24">
        <v>218.42449999999999</v>
      </c>
      <c r="C2738" s="35">
        <v>4.2070499999999997</v>
      </c>
      <c r="D2738" s="36">
        <v>6.6994999999999996</v>
      </c>
    </row>
    <row r="2739" spans="1:4" ht="12.75" customHeight="1" x14ac:dyDescent="0.25">
      <c r="A2739" s="44">
        <v>43000.749999993379</v>
      </c>
      <c r="B2739" s="24">
        <v>223.40010000000001</v>
      </c>
      <c r="C2739" s="35">
        <v>3.5526800000000001</v>
      </c>
      <c r="D2739" s="36">
        <v>9.8465600000000002</v>
      </c>
    </row>
    <row r="2740" spans="1:4" ht="12.75" customHeight="1" x14ac:dyDescent="0.25">
      <c r="A2740" s="44">
        <v>43000.791666660043</v>
      </c>
      <c r="B2740" s="24">
        <v>233.88130000000001</v>
      </c>
      <c r="C2740" s="35">
        <v>1.9626399999999999</v>
      </c>
      <c r="D2740" s="36">
        <v>18.354939999999999</v>
      </c>
    </row>
    <row r="2741" spans="1:4" ht="12.75" customHeight="1" x14ac:dyDescent="0.25">
      <c r="A2741" s="44">
        <v>43000.833333326707</v>
      </c>
      <c r="B2741" s="24">
        <v>240.85890000000001</v>
      </c>
      <c r="C2741" s="35">
        <v>2.0859299999999998</v>
      </c>
      <c r="D2741" s="36">
        <v>4.8973899999999997</v>
      </c>
    </row>
    <row r="2742" spans="1:4" ht="12.75" customHeight="1" x14ac:dyDescent="0.25">
      <c r="A2742" s="44">
        <v>43000.874999993372</v>
      </c>
      <c r="B2742" s="24">
        <v>254.5951</v>
      </c>
      <c r="C2742" s="35">
        <v>1.49516</v>
      </c>
      <c r="D2742" s="36">
        <v>8.0201100000000007</v>
      </c>
    </row>
    <row r="2743" spans="1:4" ht="12.75" customHeight="1" x14ac:dyDescent="0.25">
      <c r="A2743" s="44">
        <v>43000.916666660036</v>
      </c>
      <c r="B2743" s="24">
        <v>247.89959999999999</v>
      </c>
      <c r="C2743" s="35">
        <v>1.1387</v>
      </c>
      <c r="D2743" s="36">
        <v>7.4287200000000002</v>
      </c>
    </row>
    <row r="2744" spans="1:4" ht="12.75" customHeight="1" x14ac:dyDescent="0.25">
      <c r="A2744" s="44">
        <v>43000.9583333267</v>
      </c>
      <c r="B2744" s="24">
        <v>278.81290000000001</v>
      </c>
      <c r="C2744" s="35">
        <v>0.64441000000000004</v>
      </c>
      <c r="D2744" s="36">
        <v>8.2282799999999998</v>
      </c>
    </row>
    <row r="2745" spans="1:4" ht="12.75" customHeight="1" x14ac:dyDescent="0.25">
      <c r="A2745" s="44">
        <v>43000.999999993364</v>
      </c>
      <c r="B2745" s="24">
        <v>167.35239999999999</v>
      </c>
      <c r="C2745" s="35">
        <v>1.41978</v>
      </c>
      <c r="D2745" s="36">
        <v>5.3554500000000003</v>
      </c>
    </row>
    <row r="2746" spans="1:4" ht="12.75" customHeight="1" x14ac:dyDescent="0.25">
      <c r="A2746" s="44">
        <v>43001.041666660029</v>
      </c>
      <c r="B2746" s="24">
        <v>220.18629999999999</v>
      </c>
      <c r="C2746" s="35">
        <v>1.1661699999999999</v>
      </c>
      <c r="D2746" s="36" t="s">
        <v>189</v>
      </c>
    </row>
    <row r="2747" spans="1:4" ht="12.75" customHeight="1" x14ac:dyDescent="0.25">
      <c r="A2747" s="44">
        <v>43001.083333326693</v>
      </c>
      <c r="B2747" s="24">
        <v>236.792</v>
      </c>
      <c r="C2747" s="35">
        <v>1.8655999999999999</v>
      </c>
      <c r="D2747" s="36">
        <v>4.1855599999999997</v>
      </c>
    </row>
    <row r="2748" spans="1:4" ht="12.75" customHeight="1" x14ac:dyDescent="0.25">
      <c r="A2748" s="44">
        <v>43001.124999993357</v>
      </c>
      <c r="B2748" s="24">
        <v>219.2773</v>
      </c>
      <c r="C2748" s="35">
        <v>2.2314699999999998</v>
      </c>
      <c r="D2748" s="36">
        <v>9.9803899999999999</v>
      </c>
    </row>
    <row r="2749" spans="1:4" ht="12.75" customHeight="1" x14ac:dyDescent="0.25">
      <c r="A2749" s="44">
        <v>43001.166666660021</v>
      </c>
      <c r="B2749" s="24">
        <v>224.0427</v>
      </c>
      <c r="C2749" s="35">
        <v>1.66293</v>
      </c>
      <c r="D2749" s="36">
        <v>4.3200599999999998</v>
      </c>
    </row>
    <row r="2750" spans="1:4" ht="12.75" customHeight="1" x14ac:dyDescent="0.25">
      <c r="A2750" s="44">
        <v>43001.208333326686</v>
      </c>
      <c r="B2750" s="24">
        <v>204.59649999999999</v>
      </c>
      <c r="C2750" s="35">
        <v>2.5011999999999999</v>
      </c>
      <c r="D2750" s="36">
        <v>6.8893399999999998</v>
      </c>
    </row>
    <row r="2751" spans="1:4" ht="12.75" customHeight="1" x14ac:dyDescent="0.25">
      <c r="A2751" s="44">
        <v>43001.24999999335</v>
      </c>
      <c r="B2751" s="24">
        <v>233.9325</v>
      </c>
      <c r="C2751" s="35">
        <v>2.3874399999999998</v>
      </c>
      <c r="D2751" s="36">
        <v>9.5108899999999998</v>
      </c>
    </row>
    <row r="2752" spans="1:4" ht="12.75" customHeight="1" x14ac:dyDescent="0.25">
      <c r="A2752" s="44">
        <v>43001.291666660014</v>
      </c>
      <c r="B2752" s="24">
        <v>241.74969999999999</v>
      </c>
      <c r="C2752" s="35">
        <v>3.4779200000000001</v>
      </c>
      <c r="D2752" s="36">
        <v>4.4353300000000004</v>
      </c>
    </row>
    <row r="2753" spans="1:4" ht="12.75" customHeight="1" x14ac:dyDescent="0.25">
      <c r="A2753" s="44">
        <v>43001.333333326678</v>
      </c>
      <c r="B2753" s="24">
        <v>229.2681</v>
      </c>
      <c r="C2753" s="35">
        <v>4.0312799999999998</v>
      </c>
      <c r="D2753" s="36">
        <v>8.8409999999999993</v>
      </c>
    </row>
    <row r="2754" spans="1:4" ht="12.75" customHeight="1" x14ac:dyDescent="0.25">
      <c r="A2754" s="44">
        <v>43001.374999993342</v>
      </c>
      <c r="B2754" s="24">
        <v>226.7764</v>
      </c>
      <c r="C2754" s="35">
        <v>4.9763599999999997</v>
      </c>
    </row>
    <row r="2755" spans="1:4" ht="12.75" customHeight="1" x14ac:dyDescent="0.25">
      <c r="A2755" s="44">
        <v>43001.416666660007</v>
      </c>
      <c r="B2755" s="24">
        <v>230.43520000000001</v>
      </c>
      <c r="C2755" s="35">
        <v>5.7601800000000001</v>
      </c>
      <c r="D2755" s="36">
        <v>12.325279999999999</v>
      </c>
    </row>
    <row r="2756" spans="1:4" ht="12.75" customHeight="1" x14ac:dyDescent="0.25">
      <c r="A2756" s="44">
        <v>43001.458333326671</v>
      </c>
      <c r="B2756" s="24">
        <v>228.54429999999999</v>
      </c>
      <c r="C2756" s="35">
        <v>5.0087900000000003</v>
      </c>
      <c r="D2756" s="36">
        <v>11.50905</v>
      </c>
    </row>
    <row r="2757" spans="1:4" ht="12.75" customHeight="1" x14ac:dyDescent="0.25">
      <c r="A2757" s="44">
        <v>43001.499999993335</v>
      </c>
      <c r="B2757" s="24">
        <v>226.4228</v>
      </c>
      <c r="C2757" s="35">
        <v>5.3651600000000004</v>
      </c>
      <c r="D2757" s="36">
        <v>15.782780000000001</v>
      </c>
    </row>
    <row r="2758" spans="1:4" ht="12.75" customHeight="1" x14ac:dyDescent="0.25">
      <c r="A2758" s="44">
        <v>43001.541666659999</v>
      </c>
      <c r="B2758" s="24">
        <v>227.52090000000001</v>
      </c>
      <c r="C2758" s="35">
        <v>5.13401</v>
      </c>
      <c r="D2758" s="36">
        <v>8.5836100000000002</v>
      </c>
    </row>
    <row r="2759" spans="1:4" ht="12.75" customHeight="1" x14ac:dyDescent="0.25">
      <c r="A2759" s="44">
        <v>43001.583333326664</v>
      </c>
      <c r="B2759" s="24">
        <v>220.7885</v>
      </c>
      <c r="C2759" s="35">
        <v>4.6437200000000001</v>
      </c>
      <c r="D2759" s="36">
        <v>13.33483</v>
      </c>
    </row>
    <row r="2760" spans="1:4" ht="12.75" customHeight="1" x14ac:dyDescent="0.25">
      <c r="A2760" s="44">
        <v>43001.624999993328</v>
      </c>
      <c r="B2760" s="24">
        <v>232.48060000000001</v>
      </c>
      <c r="C2760" s="35">
        <v>4.9487899999999998</v>
      </c>
      <c r="D2760" s="36">
        <v>17.504059999999999</v>
      </c>
    </row>
    <row r="2761" spans="1:4" ht="12.75" customHeight="1" x14ac:dyDescent="0.25">
      <c r="A2761" s="44">
        <v>43001.666666659992</v>
      </c>
      <c r="B2761" s="24">
        <v>219.40880000000001</v>
      </c>
      <c r="C2761" s="35">
        <v>4.3791099999999998</v>
      </c>
      <c r="D2761" s="36">
        <v>12.362170000000001</v>
      </c>
    </row>
    <row r="2762" spans="1:4" ht="12.75" customHeight="1" x14ac:dyDescent="0.25">
      <c r="A2762" s="44">
        <v>43001.708333326656</v>
      </c>
      <c r="B2762" s="24">
        <v>216.75970000000001</v>
      </c>
      <c r="C2762" s="35">
        <v>4.5205500000000001</v>
      </c>
      <c r="D2762" s="36">
        <v>20.008389999999999</v>
      </c>
    </row>
    <row r="2763" spans="1:4" ht="12.75" customHeight="1" x14ac:dyDescent="0.25">
      <c r="A2763" s="44">
        <v>43001.749999993321</v>
      </c>
      <c r="B2763" s="24">
        <v>210.99719999999999</v>
      </c>
      <c r="C2763" s="35">
        <v>3.32192</v>
      </c>
      <c r="D2763" s="36">
        <v>18.582830000000001</v>
      </c>
    </row>
    <row r="2764" spans="1:4" ht="12.75" customHeight="1" x14ac:dyDescent="0.25">
      <c r="A2764" s="44">
        <v>43001.791666659985</v>
      </c>
      <c r="B2764" s="24">
        <v>151.16849999999999</v>
      </c>
      <c r="C2764" s="35">
        <v>1.7058</v>
      </c>
      <c r="D2764" s="36">
        <v>15.854329999999999</v>
      </c>
    </row>
    <row r="2765" spans="1:4" ht="12.75" customHeight="1" x14ac:dyDescent="0.25">
      <c r="A2765" s="44">
        <v>43001.833333326649</v>
      </c>
      <c r="B2765" s="24">
        <v>12.21292</v>
      </c>
      <c r="C2765" s="35">
        <v>0.36647000000000002</v>
      </c>
      <c r="D2765" s="36">
        <v>19.475719999999999</v>
      </c>
    </row>
    <row r="2766" spans="1:4" ht="12.75" customHeight="1" x14ac:dyDescent="0.25">
      <c r="A2766" s="44">
        <v>43001.874999993313</v>
      </c>
      <c r="B2766" s="24">
        <v>261.82330000000002</v>
      </c>
      <c r="C2766" s="35">
        <v>0.84465000000000001</v>
      </c>
      <c r="D2766" s="36">
        <v>11.65578</v>
      </c>
    </row>
    <row r="2767" spans="1:4" ht="12.75" customHeight="1" x14ac:dyDescent="0.25">
      <c r="A2767" s="44">
        <v>43001.916666659978</v>
      </c>
      <c r="B2767" s="24">
        <v>96.893969999999996</v>
      </c>
      <c r="C2767" s="35">
        <v>0.33571000000000001</v>
      </c>
      <c r="D2767" s="36">
        <v>5.21828</v>
      </c>
    </row>
    <row r="2768" spans="1:4" ht="12.75" customHeight="1" x14ac:dyDescent="0.25">
      <c r="A2768" s="44">
        <v>43001.958333326642</v>
      </c>
      <c r="B2768" s="24">
        <v>167.5455</v>
      </c>
      <c r="C2768" s="35">
        <v>0.35085</v>
      </c>
      <c r="D2768" s="36">
        <v>12.273389999999999</v>
      </c>
    </row>
    <row r="2769" spans="1:4" ht="12.75" customHeight="1" x14ac:dyDescent="0.25">
      <c r="A2769" s="44">
        <v>43001.999999993306</v>
      </c>
      <c r="B2769" s="24">
        <v>231.2672</v>
      </c>
      <c r="C2769" s="35">
        <v>0.36403999999999997</v>
      </c>
      <c r="D2769" s="36">
        <v>7.5987799999999996</v>
      </c>
    </row>
    <row r="2770" spans="1:4" ht="12.75" customHeight="1" x14ac:dyDescent="0.25">
      <c r="A2770" s="44">
        <v>43002.04166665997</v>
      </c>
      <c r="B2770" s="24">
        <v>244.20310000000001</v>
      </c>
      <c r="C2770" s="35">
        <v>0.39216000000000001</v>
      </c>
      <c r="D2770" s="36">
        <v>16.575469999999999</v>
      </c>
    </row>
    <row r="2771" spans="1:4" ht="12.75" customHeight="1" x14ac:dyDescent="0.25">
      <c r="A2771" s="44">
        <v>43002.083333326635</v>
      </c>
      <c r="B2771" s="24">
        <v>299.31549999999999</v>
      </c>
      <c r="C2771" s="35">
        <v>0.42050999999999999</v>
      </c>
      <c r="D2771" s="36">
        <v>3.6880000000000002</v>
      </c>
    </row>
    <row r="2772" spans="1:4" ht="12.75" customHeight="1" x14ac:dyDescent="0.25">
      <c r="A2772" s="44">
        <v>43002.124999993299</v>
      </c>
      <c r="B2772" s="24">
        <v>280.05759999999998</v>
      </c>
      <c r="C2772" s="35">
        <v>0.28913</v>
      </c>
      <c r="D2772" s="36">
        <v>4.7503299999999999</v>
      </c>
    </row>
    <row r="2773" spans="1:4" ht="12.75" customHeight="1" x14ac:dyDescent="0.25">
      <c r="A2773" s="44">
        <v>43002.166666659963</v>
      </c>
      <c r="B2773" s="24">
        <v>251.1549</v>
      </c>
      <c r="C2773" s="35">
        <v>0.43412000000000001</v>
      </c>
      <c r="D2773" s="36">
        <v>10.43005</v>
      </c>
    </row>
    <row r="2774" spans="1:4" ht="12.75" customHeight="1" x14ac:dyDescent="0.25">
      <c r="A2774" s="44">
        <v>43002.208333326627</v>
      </c>
      <c r="B2774" s="24">
        <v>254.08699999999999</v>
      </c>
      <c r="C2774" s="35">
        <v>0.43973000000000001</v>
      </c>
      <c r="D2774" s="36">
        <v>1.9304399999999999</v>
      </c>
    </row>
    <row r="2775" spans="1:4" ht="12.75" customHeight="1" x14ac:dyDescent="0.25">
      <c r="A2775" s="44">
        <v>43002.249999993292</v>
      </c>
      <c r="B2775" s="24">
        <v>245.19630000000001</v>
      </c>
      <c r="C2775" s="35">
        <v>0.35171000000000002</v>
      </c>
    </row>
    <row r="2776" spans="1:4" ht="12.75" customHeight="1" x14ac:dyDescent="0.25">
      <c r="A2776" s="44">
        <v>43002.291666659956</v>
      </c>
      <c r="B2776" s="24">
        <v>296.98750000000001</v>
      </c>
      <c r="C2776" s="35">
        <v>0.41870000000000002</v>
      </c>
      <c r="D2776" s="36">
        <v>1.34307</v>
      </c>
    </row>
    <row r="2777" spans="1:4" ht="12.75" customHeight="1" x14ac:dyDescent="0.25">
      <c r="A2777" s="44">
        <v>43002.33333332662</v>
      </c>
      <c r="B2777" s="24">
        <v>284.26979999999998</v>
      </c>
      <c r="C2777" s="35">
        <v>0.39933999999999997</v>
      </c>
      <c r="D2777" s="36">
        <v>2.03667</v>
      </c>
    </row>
    <row r="2778" spans="1:4" ht="12.75" customHeight="1" x14ac:dyDescent="0.25">
      <c r="A2778" s="44">
        <v>43002.374999993284</v>
      </c>
      <c r="B2778" s="24">
        <v>308.37849999999997</v>
      </c>
      <c r="C2778" s="35">
        <v>0.30531000000000003</v>
      </c>
      <c r="D2778" s="36">
        <v>7.3599399999999999</v>
      </c>
    </row>
    <row r="2779" spans="1:4" ht="12.75" customHeight="1" x14ac:dyDescent="0.25">
      <c r="A2779" s="44">
        <v>43002.416666659949</v>
      </c>
      <c r="B2779" s="24">
        <v>293.84160000000003</v>
      </c>
      <c r="C2779" s="35">
        <v>0.29272999999999999</v>
      </c>
      <c r="D2779" s="36">
        <v>4.5895000000000001</v>
      </c>
    </row>
    <row r="2780" spans="1:4" ht="12.75" customHeight="1" x14ac:dyDescent="0.25">
      <c r="A2780" s="44">
        <v>43002.458333326613</v>
      </c>
      <c r="B2780" s="24">
        <v>340.33929999999998</v>
      </c>
      <c r="C2780" s="35">
        <v>1.1669700000000001</v>
      </c>
    </row>
    <row r="2781" spans="1:4" ht="12.75" customHeight="1" x14ac:dyDescent="0.25">
      <c r="A2781" s="44">
        <v>43002.499999993277</v>
      </c>
      <c r="B2781" s="24">
        <v>271.36380000000003</v>
      </c>
      <c r="C2781" s="35">
        <v>2.92624</v>
      </c>
      <c r="D2781" s="36">
        <v>8.8716100000000004</v>
      </c>
    </row>
    <row r="2782" spans="1:4" ht="12.75" customHeight="1" x14ac:dyDescent="0.25">
      <c r="A2782" s="44">
        <v>43002.541666659941</v>
      </c>
      <c r="B2782" s="24">
        <v>250.4521</v>
      </c>
      <c r="C2782" s="35">
        <v>3.63761</v>
      </c>
      <c r="D2782" s="36">
        <v>14.795170000000001</v>
      </c>
    </row>
    <row r="2783" spans="1:4" ht="12.75" customHeight="1" x14ac:dyDescent="0.25">
      <c r="A2783" s="44">
        <v>43002.583333326605</v>
      </c>
      <c r="B2783" s="24">
        <v>263.0908</v>
      </c>
      <c r="C2783" s="35">
        <v>4.0222600000000002</v>
      </c>
      <c r="D2783" s="36">
        <v>19.61467</v>
      </c>
    </row>
    <row r="2784" spans="1:4" ht="12.75" customHeight="1" x14ac:dyDescent="0.25">
      <c r="A2784" s="44">
        <v>43002.62499999327</v>
      </c>
      <c r="B2784" s="24">
        <v>274.3895</v>
      </c>
      <c r="C2784" s="35">
        <v>3.3412899999999999</v>
      </c>
      <c r="D2784" s="36">
        <v>19.412939999999999</v>
      </c>
    </row>
    <row r="2785" spans="1:4" ht="12.75" customHeight="1" x14ac:dyDescent="0.25">
      <c r="A2785" s="44">
        <v>43002.666666659934</v>
      </c>
      <c r="B2785" s="24">
        <v>261.42410000000001</v>
      </c>
      <c r="C2785" s="35">
        <v>3.3549699999999998</v>
      </c>
      <c r="D2785" s="36">
        <v>7.3710000000000004</v>
      </c>
    </row>
    <row r="2786" spans="1:4" ht="12.75" customHeight="1" x14ac:dyDescent="0.25">
      <c r="A2786" s="44">
        <v>43002.708333326598</v>
      </c>
      <c r="B2786" s="24">
        <v>240.7636</v>
      </c>
      <c r="C2786" s="35">
        <v>2.8526899999999999</v>
      </c>
      <c r="D2786" s="36">
        <v>27.014330000000001</v>
      </c>
    </row>
    <row r="2787" spans="1:4" ht="12.75" customHeight="1" x14ac:dyDescent="0.25">
      <c r="A2787" s="44">
        <v>43002.749999993262</v>
      </c>
      <c r="B2787" s="24">
        <v>239.06899999999999</v>
      </c>
      <c r="C2787" s="35">
        <v>2.2173600000000002</v>
      </c>
      <c r="D2787" s="36">
        <v>18.444939999999999</v>
      </c>
    </row>
    <row r="2788" spans="1:4" ht="12.75" customHeight="1" x14ac:dyDescent="0.25">
      <c r="A2788" s="44">
        <v>43002.791666659927</v>
      </c>
      <c r="B2788" s="24">
        <v>257.36419999999998</v>
      </c>
      <c r="C2788" s="35">
        <v>1.5952299999999999</v>
      </c>
      <c r="D2788" s="36">
        <v>11.342280000000001</v>
      </c>
    </row>
    <row r="2789" spans="1:4" ht="12.75" customHeight="1" x14ac:dyDescent="0.25">
      <c r="A2789" s="44">
        <v>43002.833333326591</v>
      </c>
      <c r="B2789" s="24">
        <v>312.32819999999998</v>
      </c>
      <c r="C2789" s="35">
        <v>0.69504999999999995</v>
      </c>
      <c r="D2789" s="36">
        <v>10.716670000000001</v>
      </c>
    </row>
    <row r="2790" spans="1:4" ht="12.75" customHeight="1" x14ac:dyDescent="0.25">
      <c r="A2790" s="44">
        <v>43002.874999993255</v>
      </c>
      <c r="B2790" s="24">
        <v>101.4209</v>
      </c>
      <c r="C2790" s="35">
        <v>0.18793000000000001</v>
      </c>
      <c r="D2790" s="36">
        <v>2.2895599999999998</v>
      </c>
    </row>
    <row r="2791" spans="1:4" ht="12.75" customHeight="1" x14ac:dyDescent="0.25">
      <c r="A2791" s="44">
        <v>43002.916666659919</v>
      </c>
      <c r="B2791" s="24">
        <v>278.28859999999997</v>
      </c>
      <c r="C2791" s="35">
        <v>0.82172999999999996</v>
      </c>
      <c r="D2791" s="36">
        <v>8.60867</v>
      </c>
    </row>
    <row r="2792" spans="1:4" ht="12.75" customHeight="1" x14ac:dyDescent="0.25">
      <c r="A2792" s="44">
        <v>43002.958333326584</v>
      </c>
      <c r="B2792" s="24">
        <v>273.6454</v>
      </c>
      <c r="C2792" s="35">
        <v>0.74329000000000001</v>
      </c>
      <c r="D2792" s="36">
        <v>3.02406</v>
      </c>
    </row>
    <row r="2793" spans="1:4" ht="12.75" customHeight="1" x14ac:dyDescent="0.25">
      <c r="A2793" s="44">
        <v>43002.999999993248</v>
      </c>
      <c r="B2793" s="24">
        <v>273.43770000000001</v>
      </c>
      <c r="C2793" s="35">
        <v>0.75399000000000005</v>
      </c>
      <c r="D2793" s="36">
        <v>15.058669999999999</v>
      </c>
    </row>
    <row r="2794" spans="1:4" ht="12.75" customHeight="1" x14ac:dyDescent="0.25">
      <c r="A2794" s="44">
        <v>43003.041666659912</v>
      </c>
      <c r="B2794" s="24">
        <v>295.84339999999997</v>
      </c>
      <c r="C2794" s="35">
        <v>0.50156000000000001</v>
      </c>
      <c r="D2794" s="36">
        <v>12.427049999999999</v>
      </c>
    </row>
    <row r="2795" spans="1:4" ht="12.75" customHeight="1" x14ac:dyDescent="0.25">
      <c r="A2795" s="44">
        <v>43003.083333326576</v>
      </c>
      <c r="B2795" s="24">
        <v>242.13069999999999</v>
      </c>
      <c r="C2795" s="35">
        <v>0.36232999999999999</v>
      </c>
    </row>
    <row r="2796" spans="1:4" ht="12.75" customHeight="1" x14ac:dyDescent="0.25">
      <c r="A2796" s="44">
        <v>43003.124999993241</v>
      </c>
      <c r="B2796" s="24">
        <v>284.71660000000003</v>
      </c>
      <c r="C2796" s="35">
        <v>0.65688000000000002</v>
      </c>
      <c r="D2796" s="36">
        <v>9.3264800000000001</v>
      </c>
    </row>
    <row r="2797" spans="1:4" ht="12.75" customHeight="1" x14ac:dyDescent="0.25">
      <c r="A2797" s="44">
        <v>43003.166666659905</v>
      </c>
      <c r="B2797" s="24">
        <v>292.15679999999998</v>
      </c>
      <c r="C2797" s="35">
        <v>0.75582000000000005</v>
      </c>
      <c r="D2797" s="36">
        <v>8.8610100000000003</v>
      </c>
    </row>
    <row r="2798" spans="1:4" ht="12.75" customHeight="1" x14ac:dyDescent="0.25">
      <c r="A2798" s="44">
        <v>43003.208333326569</v>
      </c>
      <c r="B2798" s="24">
        <v>259.79969999999997</v>
      </c>
      <c r="C2798" s="35">
        <v>0.61085999999999996</v>
      </c>
      <c r="D2798" s="36">
        <v>14.93483</v>
      </c>
    </row>
    <row r="2799" spans="1:4" ht="12.75" customHeight="1" x14ac:dyDescent="0.25">
      <c r="A2799" s="44">
        <v>43003.249999993233</v>
      </c>
      <c r="B2799" s="24">
        <v>245.56129999999999</v>
      </c>
      <c r="C2799" s="35">
        <v>0.46199000000000001</v>
      </c>
      <c r="D2799" s="36">
        <v>87.349689999999995</v>
      </c>
    </row>
    <row r="2800" spans="1:4" ht="12.75" customHeight="1" x14ac:dyDescent="0.25">
      <c r="A2800" s="44">
        <v>43003.291666659898</v>
      </c>
      <c r="B2800" s="24">
        <v>345.75310000000002</v>
      </c>
      <c r="C2800" s="35">
        <v>0.41304000000000002</v>
      </c>
      <c r="D2800" s="36">
        <v>68.361310000000003</v>
      </c>
    </row>
    <row r="2801" spans="1:4" ht="12.75" customHeight="1" x14ac:dyDescent="0.25">
      <c r="A2801" s="44">
        <v>43003.333333326562</v>
      </c>
      <c r="B2801" s="24">
        <v>271.46409999999997</v>
      </c>
      <c r="C2801" s="35">
        <v>0.34725</v>
      </c>
      <c r="D2801" s="36">
        <v>46.449759999999998</v>
      </c>
    </row>
    <row r="2802" spans="1:4" ht="12.75" customHeight="1" x14ac:dyDescent="0.25">
      <c r="A2802" s="44">
        <v>43003.374999993226</v>
      </c>
      <c r="B2802" s="24">
        <v>354.00650000000002</v>
      </c>
      <c r="C2802" s="35">
        <v>1.47359</v>
      </c>
      <c r="D2802" s="36">
        <v>16.810659999999999</v>
      </c>
    </row>
    <row r="2803" spans="1:4" ht="12.75" customHeight="1" x14ac:dyDescent="0.25">
      <c r="A2803" s="44">
        <v>43003.41666665989</v>
      </c>
      <c r="B2803" s="24">
        <v>322.56259999999997</v>
      </c>
      <c r="C2803" s="35">
        <v>2.24817</v>
      </c>
      <c r="D2803" s="36">
        <v>33.740499999999997</v>
      </c>
    </row>
    <row r="2804" spans="1:4" ht="12.75" customHeight="1" x14ac:dyDescent="0.25">
      <c r="A2804" s="44">
        <v>43003.458333326555</v>
      </c>
      <c r="B2804" s="24">
        <v>312.46449999999999</v>
      </c>
      <c r="C2804" s="35">
        <v>3.3320599999999998</v>
      </c>
      <c r="D2804" s="36">
        <v>29.438939999999999</v>
      </c>
    </row>
    <row r="2805" spans="1:4" ht="12.75" customHeight="1" x14ac:dyDescent="0.25">
      <c r="A2805" s="44">
        <v>43003.499999993219</v>
      </c>
      <c r="B2805" s="24">
        <v>309.88920000000002</v>
      </c>
      <c r="C2805" s="35">
        <v>3.6288</v>
      </c>
      <c r="D2805" s="36">
        <v>66.620609999999999</v>
      </c>
    </row>
    <row r="2806" spans="1:4" ht="12.75" customHeight="1" x14ac:dyDescent="0.25">
      <c r="A2806" s="44">
        <v>43003.541666659883</v>
      </c>
      <c r="B2806" s="24">
        <v>325.09620000000001</v>
      </c>
      <c r="C2806" s="35">
        <v>3.0529700000000002</v>
      </c>
      <c r="D2806" s="36">
        <v>34.250059999999998</v>
      </c>
    </row>
    <row r="2807" spans="1:4" ht="12.75" customHeight="1" x14ac:dyDescent="0.25">
      <c r="A2807" s="44">
        <v>43003.583333326547</v>
      </c>
      <c r="B2807" s="24">
        <v>331.67009999999999</v>
      </c>
      <c r="C2807" s="35">
        <v>3.5402200000000001</v>
      </c>
      <c r="D2807" s="36">
        <v>32.43327</v>
      </c>
    </row>
    <row r="2808" spans="1:4" ht="12.75" customHeight="1" x14ac:dyDescent="0.25">
      <c r="A2808" s="44">
        <v>43003.624999993212</v>
      </c>
      <c r="B2808" s="24">
        <v>326.28730000000002</v>
      </c>
      <c r="C2808" s="35">
        <v>3.61355</v>
      </c>
      <c r="D2808" s="36">
        <v>51.995109999999997</v>
      </c>
    </row>
    <row r="2809" spans="1:4" ht="12.75" customHeight="1" x14ac:dyDescent="0.25">
      <c r="A2809" s="44">
        <v>43003.666666659876</v>
      </c>
      <c r="B2809" s="24">
        <v>333.25689999999997</v>
      </c>
      <c r="C2809" s="35">
        <v>2.8680599999999998</v>
      </c>
      <c r="D2809" s="36">
        <v>17.39856</v>
      </c>
    </row>
    <row r="2810" spans="1:4" ht="12.75" customHeight="1" x14ac:dyDescent="0.25">
      <c r="A2810" s="44">
        <v>43003.70833332654</v>
      </c>
      <c r="B2810" s="24">
        <v>305.92829999999998</v>
      </c>
      <c r="C2810" s="35">
        <v>2.7900399999999999</v>
      </c>
      <c r="D2810" s="36">
        <v>50.29278</v>
      </c>
    </row>
    <row r="2811" spans="1:4" ht="12.75" customHeight="1" x14ac:dyDescent="0.25">
      <c r="A2811" s="44">
        <v>43003.749999993204</v>
      </c>
      <c r="B2811" s="24">
        <v>309.03989999999999</v>
      </c>
      <c r="C2811" s="35">
        <v>3.0388700000000002</v>
      </c>
      <c r="D2811" s="36">
        <v>15.8635</v>
      </c>
    </row>
    <row r="2812" spans="1:4" ht="12.75" customHeight="1" x14ac:dyDescent="0.25">
      <c r="A2812" s="44">
        <v>43003.791666659868</v>
      </c>
      <c r="B2812" s="24">
        <v>37.721350000000001</v>
      </c>
      <c r="C2812" s="35">
        <v>0.8609</v>
      </c>
      <c r="D2812" s="36">
        <v>8.5870599999999992</v>
      </c>
    </row>
    <row r="2813" spans="1:4" ht="12.75" customHeight="1" x14ac:dyDescent="0.25">
      <c r="A2813" s="44">
        <v>43003.833333326533</v>
      </c>
      <c r="B2813" s="24">
        <v>27.0578</v>
      </c>
      <c r="C2813" s="35">
        <v>1.2380500000000001</v>
      </c>
      <c r="D2813" s="36">
        <v>11.614000000000001</v>
      </c>
    </row>
    <row r="2814" spans="1:4" ht="12.75" customHeight="1" x14ac:dyDescent="0.25">
      <c r="A2814" s="44">
        <v>43003.874999993197</v>
      </c>
      <c r="B2814" s="24">
        <v>310.1352</v>
      </c>
      <c r="C2814" s="35">
        <v>0.89771000000000001</v>
      </c>
      <c r="D2814" s="36">
        <v>3.17706</v>
      </c>
    </row>
    <row r="2815" spans="1:4" ht="12.75" customHeight="1" x14ac:dyDescent="0.25">
      <c r="A2815" s="44">
        <v>43003.916666659861</v>
      </c>
      <c r="B2815" s="24">
        <v>125.762</v>
      </c>
      <c r="C2815" s="35">
        <v>0.48329</v>
      </c>
      <c r="D2815" s="36">
        <v>6.3434499999999998</v>
      </c>
    </row>
    <row r="2816" spans="1:4" ht="12.75" customHeight="1" x14ac:dyDescent="0.25">
      <c r="A2816" s="44">
        <v>43003.958333326525</v>
      </c>
      <c r="B2816" s="24">
        <v>73.825090000000003</v>
      </c>
      <c r="C2816" s="35">
        <v>0.59008000000000005</v>
      </c>
      <c r="D2816" s="36">
        <v>11.20739</v>
      </c>
    </row>
    <row r="2817" spans="1:4" ht="12.75" customHeight="1" x14ac:dyDescent="0.25">
      <c r="A2817" s="44">
        <v>43003.99999999319</v>
      </c>
      <c r="B2817" s="24">
        <v>51.286990000000003</v>
      </c>
      <c r="C2817" s="35">
        <v>1.3535200000000001</v>
      </c>
      <c r="D2817" s="36">
        <v>14.901109999999999</v>
      </c>
    </row>
    <row r="2818" spans="1:4" ht="12.75" customHeight="1" x14ac:dyDescent="0.25">
      <c r="A2818" s="44">
        <v>43004.041666659854</v>
      </c>
      <c r="B2818" s="24">
        <v>64.87424</v>
      </c>
      <c r="C2818" s="35">
        <v>0.71377000000000002</v>
      </c>
      <c r="D2818" s="36">
        <v>13.03633</v>
      </c>
    </row>
    <row r="2819" spans="1:4" ht="12.75" customHeight="1" x14ac:dyDescent="0.25">
      <c r="A2819" s="44">
        <v>43004.083333326518</v>
      </c>
      <c r="B2819" s="24">
        <v>70.878039999999999</v>
      </c>
      <c r="C2819" s="35">
        <v>0.58926000000000001</v>
      </c>
      <c r="D2819" s="36">
        <v>11.016719999999999</v>
      </c>
    </row>
    <row r="2820" spans="1:4" ht="12.75" customHeight="1" x14ac:dyDescent="0.25">
      <c r="A2820" s="44">
        <v>43004.124999993182</v>
      </c>
      <c r="B2820" s="24">
        <v>49.892870000000002</v>
      </c>
      <c r="C2820" s="35">
        <v>1.4589000000000001</v>
      </c>
      <c r="D2820" s="36">
        <v>12.573219999999999</v>
      </c>
    </row>
    <row r="2821" spans="1:4" ht="12.75" customHeight="1" x14ac:dyDescent="0.25">
      <c r="A2821" s="44">
        <v>43004.166666659847</v>
      </c>
      <c r="B2821" s="24">
        <v>353.21370000000002</v>
      </c>
      <c r="C2821" s="35">
        <v>2.1932499999999999</v>
      </c>
      <c r="D2821" s="36">
        <v>10.44195</v>
      </c>
    </row>
    <row r="2822" spans="1:4" ht="12.75" customHeight="1" x14ac:dyDescent="0.25">
      <c r="A2822" s="44">
        <v>43004.208333326511</v>
      </c>
      <c r="B2822" s="24">
        <v>324.9864</v>
      </c>
      <c r="C2822" s="35">
        <v>3.38835</v>
      </c>
      <c r="D2822" s="36">
        <v>15.77172</v>
      </c>
    </row>
    <row r="2823" spans="1:4" ht="12.75" customHeight="1" x14ac:dyDescent="0.25">
      <c r="A2823" s="44">
        <v>43004.249999993175</v>
      </c>
      <c r="B2823" s="24">
        <v>335.77859999999998</v>
      </c>
      <c r="C2823" s="35">
        <v>2.8805700000000001</v>
      </c>
      <c r="D2823" s="36">
        <v>41.85633</v>
      </c>
    </row>
    <row r="2824" spans="1:4" ht="12.75" customHeight="1" x14ac:dyDescent="0.25">
      <c r="A2824" s="44">
        <v>43004.291666659839</v>
      </c>
      <c r="B2824" s="24">
        <v>349.02940000000001</v>
      </c>
      <c r="C2824" s="35">
        <v>3.0006699999999999</v>
      </c>
      <c r="D2824" s="36">
        <v>18.260670000000001</v>
      </c>
    </row>
    <row r="2825" spans="1:4" ht="12.75" customHeight="1" x14ac:dyDescent="0.25">
      <c r="A2825" s="44">
        <v>43004.333333326504</v>
      </c>
      <c r="B2825" s="24">
        <v>334.88189999999997</v>
      </c>
      <c r="C2825" s="35">
        <v>3.8910300000000002</v>
      </c>
      <c r="D2825" s="36">
        <v>11.935</v>
      </c>
    </row>
    <row r="2826" spans="1:4" ht="12.75" customHeight="1" x14ac:dyDescent="0.25">
      <c r="A2826" s="44">
        <v>43004.374999993168</v>
      </c>
      <c r="B2826" s="24">
        <v>336.21359999999999</v>
      </c>
      <c r="C2826" s="35">
        <v>5.88619</v>
      </c>
      <c r="D2826" s="36">
        <v>14.23861</v>
      </c>
    </row>
    <row r="2827" spans="1:4" ht="12.75" customHeight="1" x14ac:dyDescent="0.25">
      <c r="A2827" s="44">
        <v>43004.416666659832</v>
      </c>
      <c r="B2827" s="24">
        <v>336.5086</v>
      </c>
      <c r="C2827" s="35">
        <v>5.6783700000000001</v>
      </c>
      <c r="D2827" s="36">
        <v>18.014060000000001</v>
      </c>
    </row>
    <row r="2828" spans="1:4" ht="12.75" customHeight="1" x14ac:dyDescent="0.25">
      <c r="A2828" s="44">
        <v>43004.458333326496</v>
      </c>
      <c r="B2828" s="24">
        <v>334.47070000000002</v>
      </c>
      <c r="C2828" s="35">
        <v>5.4592200000000002</v>
      </c>
      <c r="D2828" s="36">
        <v>63.532550000000001</v>
      </c>
    </row>
    <row r="2829" spans="1:4" ht="12.75" customHeight="1" x14ac:dyDescent="0.25">
      <c r="A2829" s="44">
        <v>43004.499999993161</v>
      </c>
      <c r="B2829" s="24">
        <v>343.29599999999999</v>
      </c>
      <c r="C2829" s="35">
        <v>5.1160699999999997</v>
      </c>
      <c r="D2829" s="36">
        <v>48.014890000000001</v>
      </c>
    </row>
    <row r="2830" spans="1:4" ht="12.75" customHeight="1" x14ac:dyDescent="0.25">
      <c r="A2830" s="44">
        <v>43004.541666659825</v>
      </c>
      <c r="B2830" s="24">
        <v>338.3048</v>
      </c>
      <c r="C2830" s="35">
        <v>4.3803099999999997</v>
      </c>
      <c r="D2830" s="36">
        <v>42.904060000000001</v>
      </c>
    </row>
    <row r="2831" spans="1:4" ht="12.75" customHeight="1" x14ac:dyDescent="0.25">
      <c r="A2831" s="44">
        <v>43004.583333326489</v>
      </c>
      <c r="B2831" s="24">
        <v>331.7774</v>
      </c>
      <c r="C2831" s="35">
        <v>4.0225900000000001</v>
      </c>
      <c r="D2831" s="36">
        <v>41.418999999999997</v>
      </c>
    </row>
    <row r="2832" spans="1:4" ht="12.75" customHeight="1" x14ac:dyDescent="0.25">
      <c r="A2832" s="44">
        <v>43004.624999993153</v>
      </c>
      <c r="B2832" s="24">
        <v>321.98160000000001</v>
      </c>
      <c r="C2832" s="35">
        <v>4.3106799999999996</v>
      </c>
      <c r="D2832" s="36">
        <v>52.405720000000002</v>
      </c>
    </row>
    <row r="2833" spans="1:4" ht="12.75" customHeight="1" x14ac:dyDescent="0.25">
      <c r="A2833" s="44">
        <v>43004.666666659818</v>
      </c>
      <c r="B2833" s="24">
        <v>308.08789999999999</v>
      </c>
      <c r="C2833" s="35">
        <v>5.16615</v>
      </c>
      <c r="D2833" s="36">
        <v>48.740110000000001</v>
      </c>
    </row>
    <row r="2834" spans="1:4" ht="12.75" customHeight="1" x14ac:dyDescent="0.25">
      <c r="A2834" s="44">
        <v>43004.708333326482</v>
      </c>
      <c r="B2834" s="24">
        <v>326.44490000000002</v>
      </c>
      <c r="C2834" s="35">
        <v>3.59002</v>
      </c>
      <c r="D2834" s="36">
        <v>7.8162700000000003</v>
      </c>
    </row>
    <row r="2835" spans="1:4" ht="12.75" customHeight="1" x14ac:dyDescent="0.25">
      <c r="A2835" s="44">
        <v>43004.749999993146</v>
      </c>
      <c r="B2835" s="24">
        <v>333.55430000000001</v>
      </c>
      <c r="C2835" s="35">
        <v>2.5602499999999999</v>
      </c>
      <c r="D2835" s="36">
        <v>4.7105300000000003</v>
      </c>
    </row>
    <row r="2836" spans="1:4" ht="12.75" customHeight="1" x14ac:dyDescent="0.25">
      <c r="A2836" s="44">
        <v>43004.79166665981</v>
      </c>
      <c r="B2836" s="24">
        <v>327.91129999999998</v>
      </c>
      <c r="C2836" s="35">
        <v>2.8292299999999999</v>
      </c>
      <c r="D2836" s="36">
        <v>4.9280600000000003</v>
      </c>
    </row>
    <row r="2837" spans="1:4" ht="12.75" customHeight="1" x14ac:dyDescent="0.25">
      <c r="A2837" s="44">
        <v>43004.833333326475</v>
      </c>
      <c r="B2837" s="24">
        <v>341.63990000000001</v>
      </c>
      <c r="C2837" s="35">
        <v>3.6004800000000001</v>
      </c>
      <c r="D2837" s="36">
        <v>7.0588199999999999</v>
      </c>
    </row>
    <row r="2838" spans="1:4" ht="12.75" customHeight="1" x14ac:dyDescent="0.25">
      <c r="A2838" s="44">
        <v>43004.874999993139</v>
      </c>
      <c r="B2838" s="24">
        <v>334.59820000000002</v>
      </c>
      <c r="C2838" s="35">
        <v>2.8511899999999999</v>
      </c>
      <c r="D2838" s="36" t="s">
        <v>189</v>
      </c>
    </row>
    <row r="2839" spans="1:4" ht="12.75" customHeight="1" x14ac:dyDescent="0.25">
      <c r="A2839" s="44">
        <v>43004.916666659803</v>
      </c>
      <c r="B2839" s="24">
        <v>346.87959999999998</v>
      </c>
      <c r="C2839" s="35">
        <v>2.6081500000000002</v>
      </c>
      <c r="D2839" s="36">
        <v>6.5799999999999999E-3</v>
      </c>
    </row>
    <row r="2840" spans="1:4" ht="12.75" customHeight="1" x14ac:dyDescent="0.25">
      <c r="A2840" s="44">
        <v>43004.958333326467</v>
      </c>
      <c r="B2840" s="24">
        <v>43.946809999999999</v>
      </c>
      <c r="C2840" s="35">
        <v>1.0948899999999999</v>
      </c>
      <c r="D2840" s="36">
        <v>6.8214600000000001</v>
      </c>
    </row>
    <row r="2841" spans="1:4" ht="12.75" customHeight="1" x14ac:dyDescent="0.25">
      <c r="A2841" s="44">
        <v>43004.999999993131</v>
      </c>
      <c r="B2841" s="24">
        <v>26.7882</v>
      </c>
      <c r="C2841" s="35">
        <v>1.93611</v>
      </c>
      <c r="D2841" s="36">
        <v>6.9222900000000003</v>
      </c>
    </row>
    <row r="2842" spans="1:4" ht="12.75" customHeight="1" x14ac:dyDescent="0.25">
      <c r="A2842" s="44">
        <v>43005.041666659796</v>
      </c>
      <c r="B2842" s="24">
        <v>13.8712</v>
      </c>
      <c r="C2842" s="35">
        <v>0.70186999999999999</v>
      </c>
      <c r="D2842" s="36">
        <v>1.14897</v>
      </c>
    </row>
    <row r="2843" spans="1:4" ht="12.75" customHeight="1" x14ac:dyDescent="0.25">
      <c r="A2843" s="44">
        <v>43005.08333332646</v>
      </c>
      <c r="B2843" s="24">
        <v>59.751719999999999</v>
      </c>
      <c r="C2843" s="35">
        <v>0.71404000000000001</v>
      </c>
      <c r="D2843" s="36">
        <v>15.65499</v>
      </c>
    </row>
    <row r="2844" spans="1:4" ht="12.75" customHeight="1" x14ac:dyDescent="0.25">
      <c r="A2844" s="44">
        <v>43005.124999993124</v>
      </c>
      <c r="B2844" s="24">
        <v>275.73880000000003</v>
      </c>
      <c r="C2844" s="35">
        <v>0.60618000000000005</v>
      </c>
      <c r="D2844" s="36">
        <v>12.589219999999999</v>
      </c>
    </row>
    <row r="2845" spans="1:4" ht="12.75" customHeight="1" x14ac:dyDescent="0.25">
      <c r="A2845" s="44">
        <v>43005.166666659788</v>
      </c>
      <c r="B2845" s="24">
        <v>253.38489999999999</v>
      </c>
      <c r="C2845" s="35">
        <v>0.75707999999999998</v>
      </c>
      <c r="D2845" s="36">
        <v>3.01871</v>
      </c>
    </row>
    <row r="2846" spans="1:4" ht="12.75" customHeight="1" x14ac:dyDescent="0.25">
      <c r="A2846" s="44">
        <v>43005.208333326453</v>
      </c>
      <c r="B2846" s="24">
        <v>26.020879999999998</v>
      </c>
      <c r="C2846" s="35">
        <v>0.63307999999999998</v>
      </c>
      <c r="D2846" s="36">
        <v>8.24099</v>
      </c>
    </row>
    <row r="2847" spans="1:4" ht="12.75" customHeight="1" x14ac:dyDescent="0.25">
      <c r="A2847" s="44">
        <v>43005.249999993117</v>
      </c>
      <c r="B2847" s="24">
        <v>202.94</v>
      </c>
      <c r="C2847" s="35">
        <v>0.39916000000000001</v>
      </c>
      <c r="D2847" s="36">
        <v>5.91615</v>
      </c>
    </row>
    <row r="2848" spans="1:4" ht="12.75" customHeight="1" x14ac:dyDescent="0.25">
      <c r="A2848" s="44">
        <v>43005.291666659781</v>
      </c>
      <c r="B2848" s="24">
        <v>240.13640000000001</v>
      </c>
      <c r="C2848" s="35">
        <v>0.30464000000000002</v>
      </c>
      <c r="D2848" s="36">
        <v>8.6925799999999995</v>
      </c>
    </row>
    <row r="2849" spans="1:4" ht="12.75" customHeight="1" x14ac:dyDescent="0.25">
      <c r="A2849" s="44">
        <v>43005.333333326445</v>
      </c>
      <c r="B2849" s="24">
        <v>301.53660000000002</v>
      </c>
      <c r="C2849" s="35">
        <v>0.62792000000000003</v>
      </c>
      <c r="D2849" s="36">
        <v>3.5070999999999999</v>
      </c>
    </row>
    <row r="2850" spans="1:4" ht="12.75" customHeight="1" x14ac:dyDescent="0.25">
      <c r="A2850" s="44">
        <v>43005.37499999311</v>
      </c>
      <c r="B2850" s="24">
        <v>294.25479999999999</v>
      </c>
      <c r="C2850" s="35">
        <v>0.75563999999999998</v>
      </c>
      <c r="D2850" s="36">
        <v>8.5893899999999999</v>
      </c>
    </row>
    <row r="2851" spans="1:4" ht="12.75" customHeight="1" x14ac:dyDescent="0.25">
      <c r="A2851" s="44">
        <v>43005.416666659774</v>
      </c>
    </row>
    <row r="2852" spans="1:4" ht="12.75" customHeight="1" x14ac:dyDescent="0.25">
      <c r="A2852" s="44">
        <v>43005.458333326438</v>
      </c>
    </row>
    <row r="2853" spans="1:4" ht="12.75" customHeight="1" x14ac:dyDescent="0.25">
      <c r="A2853" s="44">
        <v>43005.499999993102</v>
      </c>
      <c r="B2853" s="24">
        <v>257.3784</v>
      </c>
      <c r="C2853" s="35">
        <v>1.5502400000000001</v>
      </c>
      <c r="D2853" s="36">
        <v>21.82929</v>
      </c>
    </row>
    <row r="2854" spans="1:4" ht="12.75" customHeight="1" x14ac:dyDescent="0.25">
      <c r="A2854" s="44">
        <v>43005.541666659767</v>
      </c>
      <c r="B2854" s="24">
        <v>152.11879999999999</v>
      </c>
      <c r="C2854" s="35">
        <v>0.77368999999999999</v>
      </c>
      <c r="D2854" s="36">
        <v>22.216339999999999</v>
      </c>
    </row>
    <row r="2855" spans="1:4" ht="12.75" customHeight="1" x14ac:dyDescent="0.25">
      <c r="A2855" s="44">
        <v>43005.583333326431</v>
      </c>
      <c r="B2855" s="24">
        <v>181.5119</v>
      </c>
      <c r="C2855" s="35">
        <v>1.4758899999999999</v>
      </c>
      <c r="D2855" s="36">
        <v>12.993259999999999</v>
      </c>
    </row>
    <row r="2856" spans="1:4" ht="12.75" customHeight="1" x14ac:dyDescent="0.25">
      <c r="A2856" s="44">
        <v>43005.624999993095</v>
      </c>
      <c r="B2856" s="24">
        <v>163.4237</v>
      </c>
      <c r="C2856" s="35">
        <v>1.2684599999999999</v>
      </c>
      <c r="D2856" s="36">
        <v>7.5762999999999998</v>
      </c>
    </row>
    <row r="2857" spans="1:4" ht="12.75" customHeight="1" x14ac:dyDescent="0.25">
      <c r="A2857" s="44">
        <v>43005.666666659759</v>
      </c>
      <c r="B2857" s="24">
        <v>183.12270000000001</v>
      </c>
      <c r="C2857" s="35">
        <v>1.87961</v>
      </c>
      <c r="D2857" s="36">
        <v>37.428469999999997</v>
      </c>
    </row>
    <row r="2858" spans="1:4" ht="12.75" customHeight="1" x14ac:dyDescent="0.25">
      <c r="A2858" s="44">
        <v>43005.708333326424</v>
      </c>
      <c r="B2858" s="24">
        <v>226.81950000000001</v>
      </c>
      <c r="C2858" s="35">
        <v>2.4725100000000002</v>
      </c>
      <c r="D2858" s="36">
        <v>18.437519999999999</v>
      </c>
    </row>
    <row r="2859" spans="1:4" ht="12.75" customHeight="1" x14ac:dyDescent="0.25">
      <c r="A2859" s="44">
        <v>43005.749999993088</v>
      </c>
      <c r="B2859" s="24">
        <v>221.51089999999999</v>
      </c>
      <c r="C2859" s="35">
        <v>1.88279</v>
      </c>
      <c r="D2859" s="36">
        <v>15.64213</v>
      </c>
    </row>
    <row r="2860" spans="1:4" ht="12.75" customHeight="1" x14ac:dyDescent="0.25">
      <c r="A2860" s="44">
        <v>43005.791666659752</v>
      </c>
      <c r="B2860" s="24">
        <v>189.46420000000001</v>
      </c>
      <c r="C2860" s="35">
        <v>1.7435099999999999</v>
      </c>
      <c r="D2860" s="36">
        <v>8.5381</v>
      </c>
    </row>
    <row r="2861" spans="1:4" ht="12.75" customHeight="1" x14ac:dyDescent="0.25">
      <c r="A2861" s="44">
        <v>43005.833333326416</v>
      </c>
      <c r="B2861" s="24">
        <v>193.88650000000001</v>
      </c>
      <c r="C2861" s="35">
        <v>1.2286699999999999</v>
      </c>
      <c r="D2861" s="36">
        <v>26.497779999999999</v>
      </c>
    </row>
    <row r="2862" spans="1:4" ht="12.75" customHeight="1" x14ac:dyDescent="0.25">
      <c r="A2862" s="44">
        <v>43005.874999993081</v>
      </c>
      <c r="B2862" s="24">
        <v>289.31599999999997</v>
      </c>
      <c r="C2862" s="35">
        <v>0.67959999999999998</v>
      </c>
      <c r="D2862" s="36">
        <v>14.26957</v>
      </c>
    </row>
    <row r="2863" spans="1:4" ht="12.75" customHeight="1" x14ac:dyDescent="0.25">
      <c r="A2863" s="44">
        <v>43005.916666659745</v>
      </c>
      <c r="B2863" s="24">
        <v>292.74680000000001</v>
      </c>
      <c r="C2863" s="35">
        <v>0.28739999999999999</v>
      </c>
      <c r="D2863" s="36">
        <v>4.9746499999999996</v>
      </c>
    </row>
    <row r="2864" spans="1:4" ht="12.75" customHeight="1" x14ac:dyDescent="0.25">
      <c r="A2864" s="44">
        <v>43005.958333326409</v>
      </c>
      <c r="B2864" s="24">
        <v>222.8852</v>
      </c>
      <c r="C2864" s="35">
        <v>0.38886999999999999</v>
      </c>
      <c r="D2864" s="36">
        <v>9.5946499999999997</v>
      </c>
    </row>
    <row r="2865" spans="1:4" ht="12.75" customHeight="1" x14ac:dyDescent="0.25">
      <c r="A2865" s="44">
        <v>43005.999999993073</v>
      </c>
      <c r="B2865" s="24">
        <v>142.97970000000001</v>
      </c>
      <c r="C2865" s="35">
        <v>0.29171999999999998</v>
      </c>
      <c r="D2865" s="36">
        <v>14.985939999999999</v>
      </c>
    </row>
    <row r="2866" spans="1:4" ht="12.75" customHeight="1" x14ac:dyDescent="0.25">
      <c r="A2866" s="44">
        <v>43006.041666659738</v>
      </c>
      <c r="B2866" s="24">
        <v>263.89080000000001</v>
      </c>
      <c r="C2866" s="35">
        <v>0.29307</v>
      </c>
      <c r="D2866" s="36">
        <v>6.2081</v>
      </c>
    </row>
    <row r="2867" spans="1:4" ht="12.75" customHeight="1" x14ac:dyDescent="0.25">
      <c r="A2867" s="44">
        <v>43006.083333326402</v>
      </c>
      <c r="B2867" s="24">
        <v>47.35568</v>
      </c>
      <c r="C2867" s="35">
        <v>0.21942</v>
      </c>
      <c r="D2867" s="36">
        <v>4.59206</v>
      </c>
    </row>
    <row r="2868" spans="1:4" ht="12.75" customHeight="1" x14ac:dyDescent="0.25">
      <c r="A2868" s="44">
        <v>43006.124999993066</v>
      </c>
      <c r="B2868" s="24">
        <v>87.342860000000002</v>
      </c>
      <c r="C2868" s="35">
        <v>0.40160000000000001</v>
      </c>
      <c r="D2868" s="36">
        <v>2.4369399999999999</v>
      </c>
    </row>
    <row r="2869" spans="1:4" ht="12.75" customHeight="1" x14ac:dyDescent="0.25">
      <c r="A2869" s="44">
        <v>43006.16666665973</v>
      </c>
      <c r="B2869" s="24">
        <v>54.032699999999998</v>
      </c>
      <c r="C2869" s="35">
        <v>0.95828999999999998</v>
      </c>
      <c r="D2869" s="36">
        <v>4.3645800000000001</v>
      </c>
    </row>
    <row r="2870" spans="1:4" ht="12.75" customHeight="1" x14ac:dyDescent="0.25">
      <c r="A2870" s="44">
        <v>43006.208333326394</v>
      </c>
      <c r="B2870" s="24">
        <v>16.356030000000001</v>
      </c>
      <c r="C2870" s="35">
        <v>1.21092</v>
      </c>
      <c r="D2870" s="36">
        <v>4.7480799999999999</v>
      </c>
    </row>
    <row r="2871" spans="1:4" ht="12.75" customHeight="1" x14ac:dyDescent="0.25">
      <c r="A2871" s="44">
        <v>43006.249999993059</v>
      </c>
      <c r="B2871" s="24">
        <v>16.269829999999999</v>
      </c>
      <c r="C2871" s="35">
        <v>1.0241199999999999</v>
      </c>
      <c r="D2871" s="36">
        <v>7.5696099999999999</v>
      </c>
    </row>
    <row r="2872" spans="1:4" ht="12.75" customHeight="1" x14ac:dyDescent="0.25">
      <c r="A2872" s="44">
        <v>43006.291666659723</v>
      </c>
      <c r="B2872" s="24">
        <v>12.39376</v>
      </c>
      <c r="C2872" s="35">
        <v>0.25938</v>
      </c>
      <c r="D2872" s="36">
        <v>4.4634</v>
      </c>
    </row>
    <row r="2873" spans="1:4" ht="12.75" customHeight="1" x14ac:dyDescent="0.25">
      <c r="A2873" s="44">
        <v>43006.333333326387</v>
      </c>
      <c r="B2873" s="24">
        <v>320.06310000000002</v>
      </c>
      <c r="C2873" s="35">
        <v>1.1279699999999999</v>
      </c>
      <c r="D2873" s="36" t="s">
        <v>189</v>
      </c>
    </row>
    <row r="2874" spans="1:4" ht="12.75" customHeight="1" x14ac:dyDescent="0.25">
      <c r="A2874" s="44">
        <v>43006.374999993051</v>
      </c>
      <c r="B2874" s="24">
        <v>255.6618</v>
      </c>
      <c r="C2874" s="35">
        <v>3.1869200000000002</v>
      </c>
      <c r="D2874" s="36">
        <v>27.796410000000002</v>
      </c>
    </row>
    <row r="2875" spans="1:4" ht="12.75" customHeight="1" x14ac:dyDescent="0.25">
      <c r="A2875" s="44">
        <v>43006.416666659716</v>
      </c>
      <c r="B2875" s="24">
        <v>228.1353</v>
      </c>
      <c r="C2875" s="35">
        <v>3.1680600000000001</v>
      </c>
      <c r="D2875" s="36">
        <v>14.99803</v>
      </c>
    </row>
    <row r="2876" spans="1:4" ht="12.75" customHeight="1" x14ac:dyDescent="0.25">
      <c r="A2876" s="44">
        <v>43006.45833332638</v>
      </c>
      <c r="B2876" s="24">
        <v>225.5463</v>
      </c>
      <c r="C2876" s="35">
        <v>4.1040599999999996</v>
      </c>
      <c r="D2876" s="36">
        <v>17.414269999999998</v>
      </c>
    </row>
    <row r="2877" spans="1:4" ht="12.75" customHeight="1" x14ac:dyDescent="0.25">
      <c r="A2877" s="44">
        <v>43006.499999993044</v>
      </c>
      <c r="B2877" s="24">
        <v>221.83619999999999</v>
      </c>
      <c r="C2877" s="35">
        <v>4.3918299999999997</v>
      </c>
      <c r="D2877" s="36">
        <v>28.131900000000002</v>
      </c>
    </row>
    <row r="2878" spans="1:4" ht="12.75" customHeight="1" x14ac:dyDescent="0.25">
      <c r="A2878" s="44">
        <v>43006.541666659708</v>
      </c>
      <c r="B2878" s="24">
        <v>236.87739999999999</v>
      </c>
      <c r="C2878" s="35">
        <v>4.6358199999999998</v>
      </c>
      <c r="D2878" s="36">
        <v>27.789339999999999</v>
      </c>
    </row>
    <row r="2879" spans="1:4" ht="12.75" customHeight="1" x14ac:dyDescent="0.25">
      <c r="A2879" s="44">
        <v>43006.583333326373</v>
      </c>
      <c r="B2879" s="24">
        <v>229.9556</v>
      </c>
      <c r="C2879" s="35">
        <v>4.45017</v>
      </c>
      <c r="D2879" s="36">
        <v>10.65408</v>
      </c>
    </row>
    <row r="2880" spans="1:4" ht="12.75" customHeight="1" x14ac:dyDescent="0.25">
      <c r="A2880" s="44">
        <v>43006.624999993037</v>
      </c>
      <c r="B2880" s="24">
        <v>225.4385</v>
      </c>
      <c r="C2880" s="35">
        <v>5.0448599999999999</v>
      </c>
      <c r="D2880" s="36">
        <v>35.666130000000003</v>
      </c>
    </row>
    <row r="2881" spans="1:4" ht="12.75" customHeight="1" x14ac:dyDescent="0.25">
      <c r="A2881" s="44">
        <v>43006.666666659701</v>
      </c>
      <c r="B2881" s="24">
        <v>240.2105</v>
      </c>
      <c r="C2881" s="35">
        <v>4.24</v>
      </c>
      <c r="D2881" s="36">
        <v>32.449730000000002</v>
      </c>
    </row>
    <row r="2882" spans="1:4" ht="12.75" customHeight="1" x14ac:dyDescent="0.25">
      <c r="A2882" s="44">
        <v>43006.708333326365</v>
      </c>
      <c r="B2882" s="24">
        <v>216.0215</v>
      </c>
      <c r="C2882" s="35">
        <v>3.8511500000000001</v>
      </c>
      <c r="D2882" s="36">
        <v>31.96106</v>
      </c>
    </row>
    <row r="2883" spans="1:4" ht="12.75" customHeight="1" x14ac:dyDescent="0.25">
      <c r="A2883" s="44">
        <v>43006.74999999303</v>
      </c>
      <c r="B2883" s="24">
        <v>226.94</v>
      </c>
      <c r="C2883" s="35">
        <v>3.40543</v>
      </c>
      <c r="D2883" s="36">
        <v>31.881440000000001</v>
      </c>
    </row>
    <row r="2884" spans="1:4" ht="12.75" customHeight="1" x14ac:dyDescent="0.25">
      <c r="A2884" s="44">
        <v>43006.791666659694</v>
      </c>
      <c r="B2884" s="24">
        <v>217.7861</v>
      </c>
      <c r="C2884" s="35">
        <v>2.2095500000000001</v>
      </c>
      <c r="D2884" s="36">
        <v>56.785559999999997</v>
      </c>
    </row>
    <row r="2885" spans="1:4" ht="12.75" customHeight="1" x14ac:dyDescent="0.25">
      <c r="A2885" s="44">
        <v>43006.833333326358</v>
      </c>
      <c r="B2885" s="24">
        <v>313.79689999999999</v>
      </c>
      <c r="C2885" s="35">
        <v>0.92942999999999998</v>
      </c>
      <c r="D2885" s="36">
        <v>14.63111</v>
      </c>
    </row>
    <row r="2886" spans="1:4" ht="12.75" customHeight="1" x14ac:dyDescent="0.25">
      <c r="A2886" s="44">
        <v>43006.874999993022</v>
      </c>
      <c r="B2886" s="24">
        <v>309.07249999999999</v>
      </c>
      <c r="C2886" s="35">
        <v>1.1484099999999999</v>
      </c>
      <c r="D2886" s="36">
        <v>7.5798899999999998</v>
      </c>
    </row>
    <row r="2887" spans="1:4" ht="12.75" customHeight="1" x14ac:dyDescent="0.25">
      <c r="A2887" s="44">
        <v>43006.916666659687</v>
      </c>
      <c r="B2887" s="24">
        <v>259.06529999999998</v>
      </c>
      <c r="C2887" s="35">
        <v>1.3814599999999999</v>
      </c>
      <c r="D2887" s="36">
        <v>9.2969500000000007</v>
      </c>
    </row>
    <row r="2888" spans="1:4" ht="12.75" customHeight="1" x14ac:dyDescent="0.25">
      <c r="A2888" s="44">
        <v>43006.958333326351</v>
      </c>
      <c r="B2888" s="24">
        <v>149.5129</v>
      </c>
      <c r="C2888" s="35">
        <v>0.86819000000000002</v>
      </c>
    </row>
    <row r="2889" spans="1:4" ht="12.75" customHeight="1" x14ac:dyDescent="0.25">
      <c r="A2889" s="44">
        <v>43006.999999993015</v>
      </c>
      <c r="B2889" s="24">
        <v>26.99072</v>
      </c>
      <c r="C2889" s="35">
        <v>0.43479000000000001</v>
      </c>
      <c r="D2889" s="36">
        <v>7.8031699999999997</v>
      </c>
    </row>
    <row r="2890" spans="1:4" ht="12.75" customHeight="1" x14ac:dyDescent="0.25">
      <c r="A2890" s="44">
        <v>43007.041666659679</v>
      </c>
      <c r="B2890" s="24">
        <v>220.4109</v>
      </c>
      <c r="C2890" s="35">
        <v>0.57984999999999998</v>
      </c>
    </row>
    <row r="2891" spans="1:4" ht="12.75" customHeight="1" x14ac:dyDescent="0.25">
      <c r="A2891" s="44">
        <v>43007.083333326344</v>
      </c>
      <c r="B2891" s="24">
        <v>262.91699999999997</v>
      </c>
      <c r="C2891" s="35">
        <v>0.62943000000000005</v>
      </c>
      <c r="D2891" s="36">
        <v>8.5205599999999997</v>
      </c>
    </row>
    <row r="2892" spans="1:4" ht="12.75" customHeight="1" x14ac:dyDescent="0.25">
      <c r="A2892" s="44">
        <v>43007.124999993008</v>
      </c>
      <c r="B2892" s="24">
        <v>119.1632</v>
      </c>
      <c r="C2892" s="35">
        <v>0.34638999999999998</v>
      </c>
      <c r="D2892" s="36">
        <v>1.8444400000000001</v>
      </c>
    </row>
    <row r="2893" spans="1:4" ht="12.75" customHeight="1" x14ac:dyDescent="0.25">
      <c r="A2893" s="44">
        <v>43007.166666659672</v>
      </c>
      <c r="B2893" s="24">
        <v>154.96520000000001</v>
      </c>
      <c r="C2893" s="35">
        <v>0.27759</v>
      </c>
      <c r="D2893" s="36">
        <v>6.7566100000000002</v>
      </c>
    </row>
    <row r="2894" spans="1:4" ht="12.75" customHeight="1" x14ac:dyDescent="0.25">
      <c r="A2894" s="44">
        <v>43007.208333326336</v>
      </c>
      <c r="B2894" s="24">
        <v>302.72669999999999</v>
      </c>
      <c r="C2894" s="35">
        <v>0.34634999999999999</v>
      </c>
      <c r="D2894" s="36">
        <v>5.3818299999999999</v>
      </c>
    </row>
    <row r="2895" spans="1:4" ht="12.75" customHeight="1" x14ac:dyDescent="0.25">
      <c r="A2895" s="44">
        <v>43007.249999993001</v>
      </c>
      <c r="B2895" s="24">
        <v>61.50797</v>
      </c>
      <c r="C2895" s="35">
        <v>0.54296999999999995</v>
      </c>
      <c r="D2895" s="36">
        <v>15.392440000000001</v>
      </c>
    </row>
    <row r="2896" spans="1:4" ht="12.75" customHeight="1" x14ac:dyDescent="0.25">
      <c r="A2896" s="44">
        <v>43007.291666659665</v>
      </c>
      <c r="B2896" s="24">
        <v>97.803830000000005</v>
      </c>
      <c r="C2896" s="35">
        <v>0.49703999999999998</v>
      </c>
      <c r="D2896" s="36">
        <v>27.551670000000001</v>
      </c>
    </row>
    <row r="2897" spans="1:4" ht="12.75" customHeight="1" x14ac:dyDescent="0.25">
      <c r="A2897" s="44">
        <v>43007.333333326329</v>
      </c>
      <c r="B2897" s="24">
        <v>92.731830000000002</v>
      </c>
      <c r="C2897" s="35">
        <v>0.40787000000000001</v>
      </c>
      <c r="D2897" s="36">
        <v>7.4952800000000002</v>
      </c>
    </row>
    <row r="2898" spans="1:4" ht="12.75" customHeight="1" x14ac:dyDescent="0.25">
      <c r="A2898" s="44">
        <v>43007.374999992993</v>
      </c>
      <c r="B2898" s="24">
        <v>184.25219999999999</v>
      </c>
      <c r="C2898" s="35">
        <v>0.42897999999999997</v>
      </c>
      <c r="D2898" s="36">
        <v>1.01617</v>
      </c>
    </row>
    <row r="2899" spans="1:4" ht="12.75" customHeight="1" x14ac:dyDescent="0.25">
      <c r="A2899" s="44">
        <v>43007.416666659657</v>
      </c>
      <c r="B2899" s="24">
        <v>280.95749999999998</v>
      </c>
      <c r="C2899" s="35">
        <v>0.73712</v>
      </c>
      <c r="D2899" s="36">
        <v>2.47817</v>
      </c>
    </row>
    <row r="2900" spans="1:4" ht="12.75" customHeight="1" x14ac:dyDescent="0.25">
      <c r="A2900" s="44">
        <v>43007.458333326322</v>
      </c>
      <c r="B2900" s="24">
        <v>358.2242</v>
      </c>
      <c r="C2900" s="35">
        <v>1.9087099999999999</v>
      </c>
      <c r="D2900" s="36">
        <v>2.5293899999999998</v>
      </c>
    </row>
    <row r="2901" spans="1:4" ht="12.75" customHeight="1" x14ac:dyDescent="0.25">
      <c r="A2901" s="44">
        <v>43007.499999992986</v>
      </c>
      <c r="B2901" s="24">
        <v>358.08139999999997</v>
      </c>
      <c r="C2901" s="35">
        <v>2.39222</v>
      </c>
      <c r="D2901" s="36">
        <v>1.1226700000000001</v>
      </c>
    </row>
    <row r="2902" spans="1:4" ht="12.75" customHeight="1" x14ac:dyDescent="0.25">
      <c r="A2902" s="44">
        <v>43007.54166665965</v>
      </c>
      <c r="B2902" s="24">
        <v>359.76179999999999</v>
      </c>
      <c r="C2902" s="35">
        <v>2.2184200000000001</v>
      </c>
      <c r="D2902" s="36">
        <v>1.0476099999999999</v>
      </c>
    </row>
    <row r="2903" spans="1:4" ht="12.75" customHeight="1" x14ac:dyDescent="0.25">
      <c r="A2903" s="44">
        <v>43007.583333326314</v>
      </c>
      <c r="B2903" s="24">
        <v>353.03660000000002</v>
      </c>
      <c r="C2903" s="35">
        <v>2.0205000000000002</v>
      </c>
      <c r="D2903" s="36">
        <v>10.62839</v>
      </c>
    </row>
    <row r="2904" spans="1:4" ht="12.75" customHeight="1" x14ac:dyDescent="0.25">
      <c r="A2904" s="44">
        <v>43007.624999992979</v>
      </c>
      <c r="B2904" s="24">
        <v>38.381979999999999</v>
      </c>
      <c r="C2904" s="35">
        <v>1.57002</v>
      </c>
      <c r="D2904" s="36">
        <v>19.674219999999998</v>
      </c>
    </row>
    <row r="2905" spans="1:4" ht="12.75" customHeight="1" x14ac:dyDescent="0.25">
      <c r="A2905" s="44">
        <v>43007.666666659643</v>
      </c>
      <c r="B2905" s="24">
        <v>34.370640000000002</v>
      </c>
      <c r="C2905" s="35">
        <v>1.47099</v>
      </c>
      <c r="D2905" s="36">
        <v>2.72234</v>
      </c>
    </row>
    <row r="2906" spans="1:4" ht="12.75" customHeight="1" x14ac:dyDescent="0.25">
      <c r="A2906" s="44">
        <v>43007.708333326307</v>
      </c>
      <c r="B2906" s="24">
        <v>355.17849999999999</v>
      </c>
      <c r="C2906" s="35">
        <v>2.09537</v>
      </c>
      <c r="D2906" s="36">
        <v>11.049110000000001</v>
      </c>
    </row>
    <row r="2907" spans="1:4" ht="12.75" customHeight="1" x14ac:dyDescent="0.25">
      <c r="A2907" s="44">
        <v>43007.749999992971</v>
      </c>
      <c r="B2907" s="24">
        <v>27.77816</v>
      </c>
      <c r="C2907" s="35">
        <v>1.6390400000000001</v>
      </c>
      <c r="D2907" s="36">
        <v>6.6666699999999999</v>
      </c>
    </row>
    <row r="2908" spans="1:4" ht="12.75" customHeight="1" x14ac:dyDescent="0.25">
      <c r="A2908" s="44">
        <v>43007.791666659636</v>
      </c>
      <c r="B2908" s="24">
        <v>51.888210000000001</v>
      </c>
      <c r="C2908" s="35">
        <v>0.99407999999999996</v>
      </c>
      <c r="D2908" s="36">
        <v>3.9237199999999999</v>
      </c>
    </row>
    <row r="2909" spans="1:4" ht="12.75" customHeight="1" x14ac:dyDescent="0.25">
      <c r="A2909" s="44">
        <v>43007.8333333263</v>
      </c>
      <c r="B2909" s="24">
        <v>48.382040000000003</v>
      </c>
      <c r="C2909" s="35">
        <v>0.82291999999999998</v>
      </c>
      <c r="D2909" s="36">
        <v>4.4194500000000003</v>
      </c>
    </row>
    <row r="2910" spans="1:4" ht="12.75" customHeight="1" x14ac:dyDescent="0.25">
      <c r="A2910" s="44">
        <v>43007.874999992964</v>
      </c>
      <c r="B2910" s="24">
        <v>90.59845</v>
      </c>
      <c r="C2910" s="35">
        <v>0.82071000000000005</v>
      </c>
      <c r="D2910" s="36">
        <v>7.0771699999999997</v>
      </c>
    </row>
    <row r="2911" spans="1:4" ht="12.75" customHeight="1" x14ac:dyDescent="0.25">
      <c r="A2911" s="44">
        <v>43007.916666659628</v>
      </c>
      <c r="B2911" s="24">
        <v>162.51830000000001</v>
      </c>
      <c r="C2911" s="35">
        <v>0.29470000000000002</v>
      </c>
      <c r="D2911" s="36" t="s">
        <v>189</v>
      </c>
    </row>
    <row r="2912" spans="1:4" ht="12.75" customHeight="1" x14ac:dyDescent="0.25">
      <c r="A2912" s="44">
        <v>43007.958333326293</v>
      </c>
      <c r="B2912" s="24">
        <v>90.899479999999997</v>
      </c>
      <c r="C2912" s="35">
        <v>0.19816</v>
      </c>
      <c r="D2912" s="36">
        <v>6.0293299999999999</v>
      </c>
    </row>
    <row r="2913" spans="1:4" ht="12.75" customHeight="1" x14ac:dyDescent="0.25">
      <c r="A2913" s="44">
        <v>43007.999999992957</v>
      </c>
      <c r="B2913" s="24">
        <v>176.78710000000001</v>
      </c>
      <c r="C2913" s="35">
        <v>0.46636</v>
      </c>
      <c r="D2913" s="36">
        <v>2.4052199999999999</v>
      </c>
    </row>
    <row r="2914" spans="1:4" ht="12.75" customHeight="1" x14ac:dyDescent="0.25">
      <c r="A2914" s="44">
        <v>43008.041666659621</v>
      </c>
      <c r="B2914" s="24">
        <v>353.86</v>
      </c>
      <c r="C2914" s="35">
        <v>0.50770999999999999</v>
      </c>
      <c r="D2914" s="36">
        <v>2.5792700000000002</v>
      </c>
    </row>
    <row r="2915" spans="1:4" ht="12.75" customHeight="1" x14ac:dyDescent="0.25">
      <c r="A2915" s="44">
        <v>43008.083333326285</v>
      </c>
      <c r="B2915" s="24">
        <v>217.42679999999999</v>
      </c>
      <c r="C2915" s="35">
        <v>0.53937000000000002</v>
      </c>
      <c r="D2915" s="36">
        <v>2.5329999999999999</v>
      </c>
    </row>
    <row r="2916" spans="1:4" ht="12.75" customHeight="1" x14ac:dyDescent="0.25">
      <c r="A2916" s="44">
        <v>43008.12499999295</v>
      </c>
      <c r="B2916" s="24">
        <v>277.01049999999998</v>
      </c>
      <c r="C2916" s="35">
        <v>1.31057</v>
      </c>
      <c r="D2916" s="36">
        <v>1.95689</v>
      </c>
    </row>
    <row r="2917" spans="1:4" ht="12.75" customHeight="1" x14ac:dyDescent="0.25">
      <c r="A2917" s="44">
        <v>43008.166666659614</v>
      </c>
      <c r="B2917" s="24">
        <v>287.33749999999998</v>
      </c>
      <c r="C2917" s="35">
        <v>0.91264999999999996</v>
      </c>
      <c r="D2917" s="36">
        <v>2.4011100000000001</v>
      </c>
    </row>
    <row r="2918" spans="1:4" ht="12.75" customHeight="1" x14ac:dyDescent="0.25">
      <c r="A2918" s="44">
        <v>43008.208333326278</v>
      </c>
      <c r="B2918" s="24">
        <v>264.30040000000002</v>
      </c>
      <c r="C2918" s="35">
        <v>2.0931899999999999</v>
      </c>
      <c r="D2918" s="36">
        <v>0.56933</v>
      </c>
    </row>
    <row r="2919" spans="1:4" ht="12.75" customHeight="1" x14ac:dyDescent="0.25">
      <c r="A2919" s="44">
        <v>43008.249999992942</v>
      </c>
      <c r="B2919" s="24">
        <v>2.5627800000000001</v>
      </c>
      <c r="C2919" s="35">
        <v>0.89029000000000003</v>
      </c>
      <c r="D2919" s="36">
        <v>7.3932799999999999</v>
      </c>
    </row>
    <row r="2920" spans="1:4" ht="12.75" customHeight="1" x14ac:dyDescent="0.25">
      <c r="A2920" s="44">
        <v>43008.291666659607</v>
      </c>
      <c r="B2920" s="24">
        <v>64.088939999999994</v>
      </c>
      <c r="C2920" s="35">
        <v>0.51651999999999998</v>
      </c>
      <c r="D2920" s="36" t="s">
        <v>189</v>
      </c>
    </row>
    <row r="2921" spans="1:4" ht="12.75" customHeight="1" x14ac:dyDescent="0.25">
      <c r="A2921" s="44">
        <v>43008.333333326271</v>
      </c>
      <c r="B2921" s="24">
        <v>272.90190000000001</v>
      </c>
      <c r="C2921" s="35">
        <v>1.0562199999999999</v>
      </c>
      <c r="D2921" s="36">
        <v>6.0897800000000002</v>
      </c>
    </row>
    <row r="2922" spans="1:4" ht="12.75" customHeight="1" x14ac:dyDescent="0.25">
      <c r="A2922" s="44">
        <v>43008.374999992935</v>
      </c>
      <c r="B2922" s="24">
        <v>231.87260000000001</v>
      </c>
      <c r="C2922" s="35">
        <v>2.45417</v>
      </c>
      <c r="D2922" s="36">
        <v>1.0023299999999999</v>
      </c>
    </row>
    <row r="2923" spans="1:4" ht="12.75" customHeight="1" x14ac:dyDescent="0.25">
      <c r="A2923" s="44">
        <v>43008.416666659599</v>
      </c>
      <c r="B2923" s="24">
        <v>214.89410000000001</v>
      </c>
      <c r="C2923" s="35">
        <v>3.5037699999999998</v>
      </c>
      <c r="D2923" s="36">
        <v>1.4679500000000001</v>
      </c>
    </row>
    <row r="2924" spans="1:4" ht="12.75" customHeight="1" x14ac:dyDescent="0.25">
      <c r="A2924" s="44">
        <v>43008.458333326264</v>
      </c>
      <c r="B2924" s="24">
        <v>220.06549999999999</v>
      </c>
      <c r="C2924" s="35">
        <v>3.9586100000000002</v>
      </c>
      <c r="D2924" s="36">
        <v>0.41688999999999998</v>
      </c>
    </row>
    <row r="2925" spans="1:4" ht="12.75" customHeight="1" x14ac:dyDescent="0.25">
      <c r="A2925" s="44">
        <v>43008.499999992928</v>
      </c>
      <c r="B2925" s="24">
        <v>227.7449</v>
      </c>
      <c r="C2925" s="35">
        <v>4.5435400000000001</v>
      </c>
      <c r="D2925" s="36">
        <v>6.9459999999999997</v>
      </c>
    </row>
    <row r="2926" spans="1:4" ht="12.75" customHeight="1" x14ac:dyDescent="0.25">
      <c r="A2926" s="44">
        <v>43008.541666659592</v>
      </c>
      <c r="B2926" s="24">
        <v>220.958</v>
      </c>
      <c r="C2926" s="35">
        <v>4.6313000000000004</v>
      </c>
      <c r="D2926" s="36">
        <v>4.8113299999999999</v>
      </c>
    </row>
    <row r="2927" spans="1:4" ht="12.75" customHeight="1" x14ac:dyDescent="0.25">
      <c r="A2927" s="44">
        <v>43008.583333326256</v>
      </c>
      <c r="B2927" s="24">
        <v>246.8537</v>
      </c>
      <c r="C2927" s="35">
        <v>4.4465300000000001</v>
      </c>
      <c r="D2927" s="36">
        <v>14.094939999999999</v>
      </c>
    </row>
    <row r="2928" spans="1:4" ht="12.75" customHeight="1" x14ac:dyDescent="0.25">
      <c r="A2928" s="44">
        <v>43008.62499999292</v>
      </c>
      <c r="B2928" s="24">
        <v>253.58250000000001</v>
      </c>
      <c r="C2928" s="35">
        <v>5.37988</v>
      </c>
      <c r="D2928" s="36">
        <v>7.5116100000000001</v>
      </c>
    </row>
    <row r="2929" spans="1:4" ht="12.75" customHeight="1" x14ac:dyDescent="0.25">
      <c r="A2929" s="44">
        <v>43008.666666659585</v>
      </c>
      <c r="B2929" s="24">
        <v>245.11269999999999</v>
      </c>
      <c r="C2929" s="35">
        <v>4.6958799999999998</v>
      </c>
      <c r="D2929" s="36">
        <v>14.091609999999999</v>
      </c>
    </row>
    <row r="2930" spans="1:4" ht="12.75" customHeight="1" x14ac:dyDescent="0.25">
      <c r="A2930" s="44">
        <v>43008.708333326249</v>
      </c>
      <c r="B2930" s="24">
        <v>253.9992</v>
      </c>
      <c r="C2930" s="35">
        <v>4.6723800000000004</v>
      </c>
      <c r="D2930" s="36">
        <v>8.7753899999999998</v>
      </c>
    </row>
    <row r="2931" spans="1:4" ht="12.75" customHeight="1" x14ac:dyDescent="0.25">
      <c r="A2931" s="44">
        <v>43008.749999992913</v>
      </c>
      <c r="B2931" s="24">
        <v>267.78649999999999</v>
      </c>
      <c r="C2931" s="35">
        <v>4.7036199999999999</v>
      </c>
      <c r="D2931" s="36">
        <v>9.6421700000000001</v>
      </c>
    </row>
    <row r="2932" spans="1:4" ht="12.75" customHeight="1" x14ac:dyDescent="0.25">
      <c r="A2932" s="44">
        <v>43008.791666659577</v>
      </c>
      <c r="B2932" s="24">
        <v>274.67200000000003</v>
      </c>
      <c r="C2932" s="35">
        <v>2.1322299999999998</v>
      </c>
      <c r="D2932" s="36">
        <v>12.571949999999999</v>
      </c>
    </row>
    <row r="2933" spans="1:4" ht="12.75" customHeight="1" x14ac:dyDescent="0.25">
      <c r="A2933" s="44">
        <v>43008.833333326242</v>
      </c>
      <c r="B2933" s="24">
        <v>63.880549999999999</v>
      </c>
      <c r="C2933" s="35">
        <v>0.55359999999999998</v>
      </c>
      <c r="D2933" s="36">
        <v>9.3985000000000003</v>
      </c>
    </row>
    <row r="2934" spans="1:4" ht="12.75" customHeight="1" x14ac:dyDescent="0.25">
      <c r="A2934" s="44">
        <v>43008.874999992906</v>
      </c>
      <c r="B2934" s="24">
        <v>102.46720000000001</v>
      </c>
      <c r="C2934" s="35">
        <v>0.49214000000000002</v>
      </c>
      <c r="D2934" s="36">
        <v>15.344670000000001</v>
      </c>
    </row>
    <row r="2935" spans="1:4" ht="12.75" customHeight="1" x14ac:dyDescent="0.25">
      <c r="A2935" s="44">
        <v>43008.91666665957</v>
      </c>
      <c r="B2935" s="24">
        <v>257.52929999999998</v>
      </c>
      <c r="C2935" s="35">
        <v>0.85468</v>
      </c>
      <c r="D2935" s="36">
        <v>2.1196700000000002</v>
      </c>
    </row>
    <row r="2936" spans="1:4" ht="12.75" customHeight="1" x14ac:dyDescent="0.25">
      <c r="A2936" s="44">
        <v>43008.958333326234</v>
      </c>
      <c r="B2936" s="24">
        <v>243.63740000000001</v>
      </c>
      <c r="C2936" s="35">
        <v>1.53003</v>
      </c>
      <c r="D2936" s="36">
        <v>13.656560000000001</v>
      </c>
    </row>
    <row r="2937" spans="1:4" ht="12.75" customHeight="1" x14ac:dyDescent="0.25">
      <c r="A2937" s="44">
        <v>43008.999999992899</v>
      </c>
      <c r="B2937" s="24">
        <v>52.23095</v>
      </c>
      <c r="C2937" s="35">
        <v>0.34369</v>
      </c>
      <c r="D2937" s="36">
        <v>11.879110000000001</v>
      </c>
    </row>
    <row r="2938" spans="1:4" ht="12.75" customHeight="1" x14ac:dyDescent="0.25">
      <c r="A2938" s="44">
        <v>43009.041666659563</v>
      </c>
      <c r="B2938" s="24">
        <v>266.90370000000001</v>
      </c>
      <c r="C2938" s="35">
        <v>0.42637000000000003</v>
      </c>
    </row>
    <row r="2939" spans="1:4" ht="12.75" customHeight="1" x14ac:dyDescent="0.25">
      <c r="A2939" s="44">
        <v>43009.083333326227</v>
      </c>
      <c r="B2939" s="24">
        <v>321.37349999999998</v>
      </c>
      <c r="C2939" s="35">
        <v>0.36510999999999999</v>
      </c>
      <c r="D2939" s="36">
        <v>6.8152200000000001</v>
      </c>
    </row>
    <row r="2940" spans="1:4" ht="12.75" customHeight="1" x14ac:dyDescent="0.25">
      <c r="A2940" s="44">
        <v>43009.124999992891</v>
      </c>
      <c r="B2940" s="24">
        <v>253.67259999999999</v>
      </c>
      <c r="C2940" s="35">
        <v>0.58267999999999998</v>
      </c>
      <c r="D2940" s="36">
        <v>8.2711100000000002</v>
      </c>
    </row>
    <row r="2941" spans="1:4" ht="12.75" customHeight="1" x14ac:dyDescent="0.25">
      <c r="A2941" s="44">
        <v>43009.166666659556</v>
      </c>
      <c r="B2941" s="24">
        <v>234.1199</v>
      </c>
      <c r="C2941" s="35">
        <v>0.38097999999999999</v>
      </c>
      <c r="D2941" s="36">
        <v>1.35667</v>
      </c>
    </row>
    <row r="2942" spans="1:4" ht="12.75" customHeight="1" x14ac:dyDescent="0.25">
      <c r="A2942" s="44">
        <v>43009.20833332622</v>
      </c>
      <c r="B2942" s="24">
        <v>93.672420000000002</v>
      </c>
      <c r="C2942" s="35">
        <v>0.48698999999999998</v>
      </c>
      <c r="D2942" s="36">
        <v>4.1552699999999998</v>
      </c>
    </row>
    <row r="2943" spans="1:4" ht="12.75" customHeight="1" x14ac:dyDescent="0.25">
      <c r="A2943" s="44">
        <v>43009.249999992884</v>
      </c>
      <c r="B2943" s="24">
        <v>335.56779999999998</v>
      </c>
      <c r="C2943" s="35">
        <v>1.84019</v>
      </c>
      <c r="D2943" s="36">
        <v>11.227</v>
      </c>
    </row>
    <row r="2944" spans="1:4" ht="12.75" customHeight="1" x14ac:dyDescent="0.25">
      <c r="A2944" s="44">
        <v>43009.291666659548</v>
      </c>
      <c r="B2944" s="24">
        <v>352.27080000000001</v>
      </c>
      <c r="C2944" s="35">
        <v>2.73611</v>
      </c>
      <c r="D2944" s="36">
        <v>13.47545</v>
      </c>
    </row>
    <row r="2945" spans="1:4" ht="12.75" customHeight="1" x14ac:dyDescent="0.25">
      <c r="A2945" s="44">
        <v>43009.333333326213</v>
      </c>
      <c r="B2945" s="24">
        <v>319.9511</v>
      </c>
      <c r="C2945" s="35">
        <v>3.42997</v>
      </c>
    </row>
    <row r="2946" spans="1:4" ht="12.75" customHeight="1" x14ac:dyDescent="0.25">
      <c r="A2946" s="44">
        <v>43009.374999992877</v>
      </c>
      <c r="B2946" s="24">
        <v>304.68450000000001</v>
      </c>
      <c r="C2946" s="35">
        <v>6.2289500000000002</v>
      </c>
    </row>
    <row r="2947" spans="1:4" ht="12.75" customHeight="1" x14ac:dyDescent="0.25">
      <c r="A2947" s="44">
        <v>43009.416666659541</v>
      </c>
      <c r="B2947" s="24">
        <v>285.82600000000002</v>
      </c>
      <c r="C2947" s="35">
        <v>6.9906499999999996</v>
      </c>
      <c r="D2947" s="36">
        <v>16.82939</v>
      </c>
    </row>
    <row r="2948" spans="1:4" ht="12.75" customHeight="1" x14ac:dyDescent="0.25">
      <c r="A2948" s="44">
        <v>43009.458333326205</v>
      </c>
      <c r="B2948" s="24">
        <v>276.96690000000001</v>
      </c>
      <c r="C2948" s="35">
        <v>7.5580499999999997</v>
      </c>
      <c r="D2948" s="36" t="s">
        <v>189</v>
      </c>
    </row>
    <row r="2949" spans="1:4" ht="12.75" customHeight="1" x14ac:dyDescent="0.25">
      <c r="A2949" s="44">
        <v>43009.49999999287</v>
      </c>
      <c r="B2949" s="24">
        <v>281.89960000000002</v>
      </c>
      <c r="C2949" s="35">
        <v>7.0653300000000003</v>
      </c>
      <c r="D2949" s="36">
        <v>13.27744</v>
      </c>
    </row>
    <row r="2950" spans="1:4" ht="12.75" customHeight="1" x14ac:dyDescent="0.25">
      <c r="A2950" s="44">
        <v>43009.541666659534</v>
      </c>
      <c r="B2950" s="24">
        <v>271.95150000000001</v>
      </c>
      <c r="C2950" s="35">
        <v>8.06358</v>
      </c>
      <c r="D2950" s="36">
        <v>12.406890000000001</v>
      </c>
    </row>
    <row r="2951" spans="1:4" ht="12.75" customHeight="1" x14ac:dyDescent="0.25">
      <c r="A2951" s="44">
        <v>43009.583333326198</v>
      </c>
      <c r="B2951" s="24">
        <v>278.68049999999999</v>
      </c>
      <c r="C2951" s="35">
        <v>6.6471299999999998</v>
      </c>
      <c r="D2951" s="36" t="s">
        <v>189</v>
      </c>
    </row>
    <row r="2952" spans="1:4" ht="12.75" customHeight="1" x14ac:dyDescent="0.25">
      <c r="A2952" s="44">
        <v>43009.624999992862</v>
      </c>
      <c r="B2952" s="24">
        <v>275.96159999999998</v>
      </c>
      <c r="C2952" s="35">
        <v>8.7276000000000007</v>
      </c>
      <c r="D2952" s="36">
        <v>24.702780000000001</v>
      </c>
    </row>
    <row r="2953" spans="1:4" ht="12.75" customHeight="1" x14ac:dyDescent="0.25">
      <c r="A2953" s="44">
        <v>43009.666666659527</v>
      </c>
      <c r="B2953" s="24">
        <v>274.16430000000003</v>
      </c>
      <c r="C2953" s="35">
        <v>6.5430000000000001</v>
      </c>
      <c r="D2953" s="36">
        <v>11.352169999999999</v>
      </c>
    </row>
    <row r="2954" spans="1:4" ht="12.75" customHeight="1" x14ac:dyDescent="0.25">
      <c r="A2954" s="44">
        <v>43009.708333326191</v>
      </c>
      <c r="B2954" s="24">
        <v>278.36259999999999</v>
      </c>
      <c r="C2954" s="35">
        <v>6.6705800000000002</v>
      </c>
      <c r="D2954" s="36">
        <v>15.31911</v>
      </c>
    </row>
    <row r="2955" spans="1:4" ht="12.75" customHeight="1" x14ac:dyDescent="0.25">
      <c r="A2955" s="44">
        <v>43009.749999992855</v>
      </c>
      <c r="B2955" s="24">
        <v>290.62419999999997</v>
      </c>
      <c r="C2955" s="35">
        <v>5.1072899999999999</v>
      </c>
      <c r="D2955" s="36">
        <v>38.479329999999997</v>
      </c>
    </row>
    <row r="2956" spans="1:4" ht="12.75" customHeight="1" x14ac:dyDescent="0.25">
      <c r="A2956" s="44">
        <v>43009.791666659519</v>
      </c>
      <c r="B2956" s="24">
        <v>289.44299999999998</v>
      </c>
      <c r="C2956" s="35">
        <v>4.6534899999999997</v>
      </c>
      <c r="D2956" s="36">
        <v>12.90433</v>
      </c>
    </row>
    <row r="2957" spans="1:4" ht="12.75" customHeight="1" x14ac:dyDescent="0.25">
      <c r="A2957" s="44">
        <v>43009.833333326183</v>
      </c>
      <c r="B2957" s="24">
        <v>292.73239999999998</v>
      </c>
      <c r="C2957" s="35">
        <v>4.15273</v>
      </c>
      <c r="D2957" s="36">
        <v>3.05511</v>
      </c>
    </row>
    <row r="2958" spans="1:4" ht="12.75" customHeight="1" x14ac:dyDescent="0.25">
      <c r="A2958" s="44">
        <v>43009.874999992848</v>
      </c>
      <c r="B2958" s="24">
        <v>291.0154</v>
      </c>
      <c r="C2958" s="35">
        <v>4.4901400000000002</v>
      </c>
      <c r="D2958" s="36">
        <v>23.89133</v>
      </c>
    </row>
    <row r="2959" spans="1:4" ht="12.75" customHeight="1" x14ac:dyDescent="0.25">
      <c r="A2959" s="44">
        <v>43009.916666659512</v>
      </c>
      <c r="B2959" s="24">
        <v>292.94959999999998</v>
      </c>
      <c r="C2959" s="35">
        <v>3.0105400000000002</v>
      </c>
      <c r="D2959" s="36">
        <v>25.186050000000002</v>
      </c>
    </row>
    <row r="2960" spans="1:4" ht="12.75" customHeight="1" x14ac:dyDescent="0.25">
      <c r="A2960" s="44">
        <v>43009.958333326176</v>
      </c>
      <c r="B2960" s="24">
        <v>299.92</v>
      </c>
      <c r="C2960" s="35">
        <v>2.9368599999999998</v>
      </c>
      <c r="D2960" s="36">
        <v>22.651610000000002</v>
      </c>
    </row>
    <row r="2961" spans="1:4" ht="12.75" customHeight="1" x14ac:dyDescent="0.25">
      <c r="A2961" s="44">
        <v>43009.99999999284</v>
      </c>
      <c r="B2961" s="24">
        <v>293.5027</v>
      </c>
      <c r="C2961" s="35">
        <v>4.0063300000000002</v>
      </c>
      <c r="D2961" s="36">
        <v>22.12283</v>
      </c>
    </row>
    <row r="2962" spans="1:4" ht="12.75" customHeight="1" x14ac:dyDescent="0.25">
      <c r="A2962" s="44">
        <v>43010.041666659505</v>
      </c>
      <c r="B2962" s="24">
        <v>291.57580000000002</v>
      </c>
      <c r="C2962" s="35">
        <v>4.1840099999999998</v>
      </c>
      <c r="D2962" s="36">
        <v>32.764000000000003</v>
      </c>
    </row>
    <row r="2963" spans="1:4" ht="12.75" customHeight="1" x14ac:dyDescent="0.25">
      <c r="A2963" s="44">
        <v>43010.083333326169</v>
      </c>
      <c r="B2963" s="24">
        <v>285.29500000000002</v>
      </c>
      <c r="C2963" s="35">
        <v>4.6407400000000001</v>
      </c>
      <c r="D2963" s="36">
        <v>10.843999999999999</v>
      </c>
    </row>
    <row r="2964" spans="1:4" ht="12.75" customHeight="1" x14ac:dyDescent="0.25">
      <c r="A2964" s="44">
        <v>43010.124999992833</v>
      </c>
      <c r="B2964" s="24">
        <v>268.70830000000001</v>
      </c>
      <c r="C2964" s="35">
        <v>6.1971600000000002</v>
      </c>
      <c r="D2964" s="36">
        <v>11.53828</v>
      </c>
    </row>
    <row r="2965" spans="1:4" ht="12.75" customHeight="1" x14ac:dyDescent="0.25">
      <c r="A2965" s="44">
        <v>43010.166666659497</v>
      </c>
      <c r="B2965" s="24">
        <v>252.16720000000001</v>
      </c>
      <c r="C2965" s="35">
        <v>5.7094699999999996</v>
      </c>
      <c r="D2965" s="36">
        <v>8.5342199999999995</v>
      </c>
    </row>
    <row r="2966" spans="1:4" ht="12.75" customHeight="1" x14ac:dyDescent="0.25">
      <c r="A2966" s="44">
        <v>43010.208333326162</v>
      </c>
      <c r="B2966" s="24">
        <v>248.22450000000001</v>
      </c>
      <c r="C2966" s="35">
        <v>6.0690900000000001</v>
      </c>
      <c r="D2966" s="36">
        <v>12.011889999999999</v>
      </c>
    </row>
    <row r="2967" spans="1:4" ht="12.75" customHeight="1" x14ac:dyDescent="0.25">
      <c r="A2967" s="44">
        <v>43010.249999992826</v>
      </c>
      <c r="B2967" s="24">
        <v>242.31720000000001</v>
      </c>
      <c r="C2967" s="35">
        <v>5.9261600000000003</v>
      </c>
      <c r="D2967" s="36">
        <v>13.72672</v>
      </c>
    </row>
    <row r="2968" spans="1:4" ht="12.75" customHeight="1" x14ac:dyDescent="0.25">
      <c r="A2968" s="44">
        <v>43010.29166665949</v>
      </c>
      <c r="B2968" s="24">
        <v>252.57310000000001</v>
      </c>
      <c r="C2968" s="35">
        <v>5.0144500000000001</v>
      </c>
      <c r="D2968" s="36">
        <v>12.24328</v>
      </c>
    </row>
    <row r="2969" spans="1:4" ht="12.75" customHeight="1" x14ac:dyDescent="0.25">
      <c r="A2969" s="44">
        <v>43010.333333326154</v>
      </c>
      <c r="B2969" s="24">
        <v>252.65430000000001</v>
      </c>
      <c r="C2969" s="35">
        <v>6.4718200000000001</v>
      </c>
      <c r="D2969" s="36">
        <v>6.3261099999999999</v>
      </c>
    </row>
    <row r="2970" spans="1:4" ht="12.75" customHeight="1" x14ac:dyDescent="0.25">
      <c r="A2970" s="44">
        <v>43010.374999992819</v>
      </c>
      <c r="B2970" s="24">
        <v>241.4691</v>
      </c>
      <c r="C2970" s="35">
        <v>7.69475</v>
      </c>
      <c r="D2970" s="36">
        <v>22.088830000000002</v>
      </c>
    </row>
    <row r="2971" spans="1:4" ht="12.75" customHeight="1" x14ac:dyDescent="0.25">
      <c r="A2971" s="44">
        <v>43010.416666659483</v>
      </c>
      <c r="B2971" s="24">
        <v>246.65520000000001</v>
      </c>
      <c r="C2971" s="35">
        <v>6.3090700000000002</v>
      </c>
      <c r="D2971" s="36">
        <v>21.082609999999999</v>
      </c>
    </row>
    <row r="2972" spans="1:4" ht="12.75" customHeight="1" x14ac:dyDescent="0.25">
      <c r="A2972" s="44">
        <v>43010.458333326147</v>
      </c>
      <c r="B2972" s="24">
        <v>262.9144</v>
      </c>
      <c r="C2972" s="35">
        <v>5.7703600000000002</v>
      </c>
      <c r="D2972" s="36">
        <v>21.788609999999998</v>
      </c>
    </row>
    <row r="2973" spans="1:4" ht="12.75" customHeight="1" x14ac:dyDescent="0.25">
      <c r="A2973" s="44">
        <v>43010.499999992811</v>
      </c>
      <c r="B2973" s="24">
        <v>255.83789999999999</v>
      </c>
      <c r="C2973" s="35">
        <v>5.2907999999999999</v>
      </c>
      <c r="D2973" s="36">
        <v>13.7555</v>
      </c>
    </row>
    <row r="2974" spans="1:4" ht="12.75" customHeight="1" x14ac:dyDescent="0.25">
      <c r="A2974" s="44">
        <v>43010.541666659476</v>
      </c>
      <c r="B2974" s="24">
        <v>260.67590000000001</v>
      </c>
      <c r="C2974" s="35">
        <v>5.2144300000000001</v>
      </c>
      <c r="D2974" s="36">
        <v>16.04917</v>
      </c>
    </row>
    <row r="2975" spans="1:4" ht="12.75" customHeight="1" x14ac:dyDescent="0.25">
      <c r="A2975" s="44">
        <v>43010.58333332614</v>
      </c>
    </row>
    <row r="2976" spans="1:4" ht="12.75" customHeight="1" x14ac:dyDescent="0.25">
      <c r="A2976" s="44">
        <v>43010.624999992804</v>
      </c>
      <c r="B2976" s="24">
        <v>264.0428</v>
      </c>
      <c r="C2976" s="35">
        <v>7.1603199999999996</v>
      </c>
    </row>
    <row r="2977" spans="1:4" ht="12.75" customHeight="1" x14ac:dyDescent="0.25">
      <c r="A2977" s="44">
        <v>43010.666666659468</v>
      </c>
      <c r="B2977" s="24">
        <v>268.11720000000003</v>
      </c>
      <c r="C2977" s="35">
        <v>6.7890699999999997</v>
      </c>
      <c r="D2977" s="36">
        <v>17.273599999999998</v>
      </c>
    </row>
    <row r="2978" spans="1:4" ht="12.75" customHeight="1" x14ac:dyDescent="0.25">
      <c r="A2978" s="44">
        <v>43010.708333326133</v>
      </c>
      <c r="B2978" s="24">
        <v>261.80579999999998</v>
      </c>
      <c r="C2978" s="35">
        <v>6.99533</v>
      </c>
      <c r="D2978" s="36">
        <v>20.675059999999998</v>
      </c>
    </row>
    <row r="2979" spans="1:4" ht="12.75" customHeight="1" x14ac:dyDescent="0.25">
      <c r="A2979" s="44">
        <v>43010.749999992797</v>
      </c>
      <c r="B2979" s="24">
        <v>258.81279999999998</v>
      </c>
      <c r="C2979" s="35">
        <v>5.0847600000000002</v>
      </c>
      <c r="D2979" s="36">
        <v>13.656219999999999</v>
      </c>
    </row>
    <row r="2980" spans="1:4" ht="12.75" customHeight="1" x14ac:dyDescent="0.25">
      <c r="A2980" s="44">
        <v>43010.791666659461</v>
      </c>
      <c r="B2980" s="24">
        <v>255.9374</v>
      </c>
      <c r="C2980" s="35">
        <v>5.8821000000000003</v>
      </c>
      <c r="D2980" s="36">
        <v>12.33806</v>
      </c>
    </row>
    <row r="2981" spans="1:4" ht="12.75" customHeight="1" x14ac:dyDescent="0.25">
      <c r="A2981" s="44">
        <v>43010.833333326125</v>
      </c>
      <c r="B2981" s="24">
        <v>256.35120000000001</v>
      </c>
      <c r="C2981" s="35">
        <v>3.96706</v>
      </c>
      <c r="D2981" s="36">
        <v>26.485109999999999</v>
      </c>
    </row>
    <row r="2982" spans="1:4" ht="12.75" customHeight="1" x14ac:dyDescent="0.25">
      <c r="A2982" s="44">
        <v>43010.87499999279</v>
      </c>
      <c r="B2982" s="24">
        <v>262.9597</v>
      </c>
      <c r="C2982" s="35">
        <v>2.3315199999999998</v>
      </c>
      <c r="D2982" s="36">
        <v>7.2329999999999997</v>
      </c>
    </row>
    <row r="2983" spans="1:4" ht="12.75" customHeight="1" x14ac:dyDescent="0.25">
      <c r="A2983" s="44">
        <v>43010.916666659454</v>
      </c>
      <c r="B2983" s="24">
        <v>76.624639999999999</v>
      </c>
      <c r="C2983" s="35">
        <v>0.82310000000000005</v>
      </c>
      <c r="D2983" s="36">
        <v>8.3876100000000005</v>
      </c>
    </row>
    <row r="2984" spans="1:4" ht="12.75" customHeight="1" x14ac:dyDescent="0.25">
      <c r="A2984" s="44">
        <v>43010.958333326118</v>
      </c>
      <c r="B2984" s="24">
        <v>44.274059999999999</v>
      </c>
      <c r="C2984" s="35">
        <v>0.92476000000000003</v>
      </c>
      <c r="D2984" s="36">
        <v>3.3852799999999998</v>
      </c>
    </row>
    <row r="2985" spans="1:4" ht="12.75" customHeight="1" x14ac:dyDescent="0.25">
      <c r="A2985" s="44">
        <v>43010.999999992782</v>
      </c>
      <c r="B2985" s="24">
        <v>338.66329999999999</v>
      </c>
      <c r="C2985" s="35">
        <v>0.58353999999999995</v>
      </c>
      <c r="D2985" s="36">
        <v>3.47939</v>
      </c>
    </row>
    <row r="2986" spans="1:4" ht="12.75" customHeight="1" x14ac:dyDescent="0.25">
      <c r="A2986" s="44">
        <v>43011.041666659446</v>
      </c>
      <c r="B2986" s="24">
        <v>120.1726</v>
      </c>
      <c r="C2986" s="35">
        <v>0.34977000000000003</v>
      </c>
      <c r="D2986" s="36">
        <v>14.380599999999999</v>
      </c>
    </row>
    <row r="2987" spans="1:4" ht="12.75" customHeight="1" x14ac:dyDescent="0.25">
      <c r="A2987" s="44">
        <v>43011.083333326111</v>
      </c>
      <c r="B2987" s="24">
        <v>222.00020000000001</v>
      </c>
      <c r="C2987" s="35">
        <v>0.91142000000000001</v>
      </c>
    </row>
    <row r="2988" spans="1:4" ht="12.75" customHeight="1" x14ac:dyDescent="0.25">
      <c r="A2988" s="44">
        <v>43011.124999992775</v>
      </c>
      <c r="B2988" s="24">
        <v>227.34030000000001</v>
      </c>
      <c r="C2988" s="35">
        <v>2.0852900000000001</v>
      </c>
    </row>
    <row r="2989" spans="1:4" ht="12.75" customHeight="1" x14ac:dyDescent="0.25">
      <c r="A2989" s="44">
        <v>43011.166666659439</v>
      </c>
      <c r="B2989" s="24">
        <v>237.15729999999999</v>
      </c>
      <c r="C2989" s="35">
        <v>1.61521</v>
      </c>
      <c r="D2989" s="36">
        <v>12.51394</v>
      </c>
    </row>
    <row r="2990" spans="1:4" ht="12.75" customHeight="1" x14ac:dyDescent="0.25">
      <c r="A2990" s="44">
        <v>43011.208333326103</v>
      </c>
      <c r="B2990" s="24">
        <v>233.4315</v>
      </c>
      <c r="C2990" s="35">
        <v>2.2548400000000002</v>
      </c>
      <c r="D2990" s="36" t="s">
        <v>189</v>
      </c>
    </row>
    <row r="2991" spans="1:4" ht="12.75" customHeight="1" x14ac:dyDescent="0.25">
      <c r="A2991" s="44">
        <v>43011.249999992768</v>
      </c>
      <c r="B2991" s="24">
        <v>327.93880000000001</v>
      </c>
      <c r="C2991" s="35">
        <v>0.52356000000000003</v>
      </c>
      <c r="D2991" s="36" t="s">
        <v>189</v>
      </c>
    </row>
    <row r="2992" spans="1:4" ht="12.75" customHeight="1" x14ac:dyDescent="0.25">
      <c r="A2992" s="44">
        <v>43011.291666659432</v>
      </c>
      <c r="B2992" s="24">
        <v>97.823130000000006</v>
      </c>
      <c r="C2992" s="35">
        <v>0.82682999999999995</v>
      </c>
      <c r="D2992" s="36">
        <v>14.08656</v>
      </c>
    </row>
    <row r="2993" spans="1:4" ht="12.75" customHeight="1" x14ac:dyDescent="0.25">
      <c r="A2993" s="44">
        <v>43011.333333326096</v>
      </c>
      <c r="B2993" s="24">
        <v>242.56469999999999</v>
      </c>
      <c r="C2993" s="35">
        <v>1.46563</v>
      </c>
      <c r="D2993" s="36">
        <v>14.601330000000001</v>
      </c>
    </row>
    <row r="2994" spans="1:4" ht="12.75" customHeight="1" x14ac:dyDescent="0.25">
      <c r="A2994" s="44">
        <v>43011.37499999276</v>
      </c>
      <c r="B2994" s="24">
        <v>233.2328</v>
      </c>
      <c r="C2994" s="35">
        <v>2.37757</v>
      </c>
      <c r="D2994" s="36">
        <v>3.0285600000000001</v>
      </c>
    </row>
    <row r="2995" spans="1:4" ht="12.75" customHeight="1" x14ac:dyDescent="0.25">
      <c r="A2995" s="44">
        <v>43011.416666659425</v>
      </c>
      <c r="B2995" s="24">
        <v>247.7227</v>
      </c>
      <c r="C2995" s="35">
        <v>5.3205999999999998</v>
      </c>
      <c r="D2995" s="36">
        <v>3.20878</v>
      </c>
    </row>
    <row r="2996" spans="1:4" ht="12.75" customHeight="1" x14ac:dyDescent="0.25">
      <c r="A2996" s="44">
        <v>43011.458333326089</v>
      </c>
      <c r="B2996" s="24">
        <v>251.67420000000001</v>
      </c>
      <c r="C2996" s="35">
        <v>4.5506200000000003</v>
      </c>
      <c r="D2996" s="36">
        <v>19.776499999999999</v>
      </c>
    </row>
    <row r="2997" spans="1:4" ht="12.75" customHeight="1" x14ac:dyDescent="0.25">
      <c r="A2997" s="44">
        <v>43011.499999992753</v>
      </c>
      <c r="B2997" s="24">
        <v>245.06440000000001</v>
      </c>
      <c r="C2997" s="35">
        <v>4.6115399999999998</v>
      </c>
      <c r="D2997" s="36">
        <v>17.857890000000001</v>
      </c>
    </row>
    <row r="2998" spans="1:4" ht="12.75" customHeight="1" x14ac:dyDescent="0.25">
      <c r="A2998" s="44">
        <v>43011.541666659417</v>
      </c>
      <c r="B2998" s="24">
        <v>225.30719999999999</v>
      </c>
      <c r="C2998" s="35">
        <v>4.3649699999999996</v>
      </c>
      <c r="D2998" s="36">
        <v>23.766780000000001</v>
      </c>
    </row>
    <row r="2999" spans="1:4" ht="12.75" customHeight="1" x14ac:dyDescent="0.25">
      <c r="A2999" s="44">
        <v>43011.583333326082</v>
      </c>
      <c r="B2999" s="24">
        <v>240.07550000000001</v>
      </c>
      <c r="C2999" s="35">
        <v>4.1936099999999996</v>
      </c>
      <c r="D2999" s="36">
        <v>34.486330000000002</v>
      </c>
    </row>
    <row r="3000" spans="1:4" ht="12.75" customHeight="1" x14ac:dyDescent="0.25">
      <c r="A3000" s="44">
        <v>43011.624999992746</v>
      </c>
      <c r="B3000" s="24">
        <v>245.6831</v>
      </c>
      <c r="C3000" s="35">
        <v>5.7794999999999996</v>
      </c>
      <c r="D3000" s="36">
        <v>55.34639</v>
      </c>
    </row>
    <row r="3001" spans="1:4" ht="12.75" customHeight="1" x14ac:dyDescent="0.25">
      <c r="A3001" s="44">
        <v>43011.66666665941</v>
      </c>
      <c r="B3001" s="24">
        <v>247.69159999999999</v>
      </c>
      <c r="C3001" s="35">
        <v>5.0726399999999998</v>
      </c>
      <c r="D3001" s="36">
        <v>19.351949999999999</v>
      </c>
    </row>
    <row r="3002" spans="1:4" ht="12.75" customHeight="1" x14ac:dyDescent="0.25">
      <c r="A3002" s="44">
        <v>43011.708333326074</v>
      </c>
      <c r="B3002" s="24">
        <v>238.87280000000001</v>
      </c>
      <c r="C3002" s="35">
        <v>3.42231</v>
      </c>
      <c r="D3002" s="36">
        <v>26.760719999999999</v>
      </c>
    </row>
    <row r="3003" spans="1:4" ht="12.75" customHeight="1" x14ac:dyDescent="0.25">
      <c r="A3003" s="44">
        <v>43011.749999992739</v>
      </c>
      <c r="B3003" s="24">
        <v>236.08670000000001</v>
      </c>
      <c r="C3003" s="35">
        <v>3.6072299999999999</v>
      </c>
      <c r="D3003" s="36">
        <v>19.95016</v>
      </c>
    </row>
    <row r="3004" spans="1:4" ht="12.75" customHeight="1" x14ac:dyDescent="0.25">
      <c r="A3004" s="44">
        <v>43011.791666659403</v>
      </c>
      <c r="B3004" s="24">
        <v>247.75309999999999</v>
      </c>
      <c r="C3004" s="35">
        <v>2.27786</v>
      </c>
      <c r="D3004" s="36">
        <v>9.6383899999999993</v>
      </c>
    </row>
    <row r="3005" spans="1:4" ht="12.75" customHeight="1" x14ac:dyDescent="0.25">
      <c r="A3005" s="44">
        <v>43011.833333326067</v>
      </c>
      <c r="B3005" s="24">
        <v>249.20349999999999</v>
      </c>
      <c r="C3005" s="35">
        <v>1.79752</v>
      </c>
      <c r="D3005" s="36">
        <v>1.4239999999999999</v>
      </c>
    </row>
    <row r="3006" spans="1:4" ht="12.75" customHeight="1" x14ac:dyDescent="0.25">
      <c r="A3006" s="44">
        <v>43011.874999992731</v>
      </c>
      <c r="B3006" s="24">
        <v>235.08709999999999</v>
      </c>
      <c r="C3006" s="35">
        <v>0.97724</v>
      </c>
      <c r="D3006" s="36">
        <v>3.7341700000000002</v>
      </c>
    </row>
    <row r="3007" spans="1:4" ht="12.75" customHeight="1" x14ac:dyDescent="0.25">
      <c r="A3007" s="44">
        <v>43011.916666659396</v>
      </c>
      <c r="B3007" s="24">
        <v>270.17590000000001</v>
      </c>
      <c r="C3007" s="35">
        <v>0.3483</v>
      </c>
      <c r="D3007" s="36">
        <v>6.8931699999999996</v>
      </c>
    </row>
    <row r="3008" spans="1:4" ht="12.75" customHeight="1" x14ac:dyDescent="0.25">
      <c r="A3008" s="44">
        <v>43011.95833332606</v>
      </c>
      <c r="B3008" s="24">
        <v>247.28299999999999</v>
      </c>
      <c r="C3008" s="35">
        <v>0.42215000000000003</v>
      </c>
      <c r="D3008" s="36">
        <v>2.5672199999999998</v>
      </c>
    </row>
    <row r="3009" spans="1:4" ht="12.75" customHeight="1" x14ac:dyDescent="0.25">
      <c r="A3009" s="44">
        <v>43011.999999992724</v>
      </c>
      <c r="B3009" s="24">
        <v>250.654</v>
      </c>
      <c r="C3009" s="35">
        <v>0.75929999999999997</v>
      </c>
      <c r="D3009" s="36">
        <v>8.2810000000000006</v>
      </c>
    </row>
    <row r="3010" spans="1:4" ht="12.75" customHeight="1" x14ac:dyDescent="0.25">
      <c r="A3010" s="44">
        <v>43012.041666659388</v>
      </c>
      <c r="B3010" s="24">
        <v>182.12370000000001</v>
      </c>
      <c r="C3010" s="35">
        <v>0.57103000000000004</v>
      </c>
      <c r="D3010" s="36">
        <v>4.9885299999999999</v>
      </c>
    </row>
    <row r="3011" spans="1:4" ht="12.75" customHeight="1" x14ac:dyDescent="0.25">
      <c r="A3011" s="44">
        <v>43012.083333326053</v>
      </c>
      <c r="B3011" s="24">
        <v>73.178939999999997</v>
      </c>
      <c r="C3011" s="35">
        <v>0.82349000000000006</v>
      </c>
      <c r="D3011" s="36">
        <v>5.6571699999999998</v>
      </c>
    </row>
    <row r="3012" spans="1:4" ht="12.75" customHeight="1" x14ac:dyDescent="0.25">
      <c r="A3012" s="44">
        <v>43012.124999992717</v>
      </c>
      <c r="B3012" s="24">
        <v>140.64169999999999</v>
      </c>
      <c r="C3012" s="35">
        <v>0.94110000000000005</v>
      </c>
      <c r="D3012" s="36">
        <v>7.5891700000000002</v>
      </c>
    </row>
    <row r="3013" spans="1:4" ht="12.75" customHeight="1" x14ac:dyDescent="0.25">
      <c r="A3013" s="44">
        <v>43012.166666659381</v>
      </c>
      <c r="B3013" s="24">
        <v>318.35640000000001</v>
      </c>
      <c r="C3013" s="35">
        <v>0.64271</v>
      </c>
      <c r="D3013" s="36">
        <v>4.1808300000000003</v>
      </c>
    </row>
    <row r="3014" spans="1:4" ht="12.75" customHeight="1" x14ac:dyDescent="0.25">
      <c r="A3014" s="44">
        <v>43012.208333326045</v>
      </c>
      <c r="B3014" s="24">
        <v>246.66050000000001</v>
      </c>
      <c r="C3014" s="35">
        <v>0.65278999999999998</v>
      </c>
      <c r="D3014" s="36">
        <v>4.6611099999999999</v>
      </c>
    </row>
    <row r="3015" spans="1:4" ht="12.75" customHeight="1" x14ac:dyDescent="0.25">
      <c r="A3015" s="44">
        <v>43012.249999992709</v>
      </c>
      <c r="B3015" s="24">
        <v>242.90940000000001</v>
      </c>
      <c r="C3015" s="35">
        <v>1.4943500000000001</v>
      </c>
      <c r="D3015" s="36">
        <v>17.917829999999999</v>
      </c>
    </row>
    <row r="3016" spans="1:4" ht="12.75" customHeight="1" x14ac:dyDescent="0.25">
      <c r="A3016" s="44">
        <v>43012.291666659374</v>
      </c>
      <c r="B3016" s="24">
        <v>325.39030000000002</v>
      </c>
      <c r="C3016" s="35">
        <v>0.75183999999999995</v>
      </c>
      <c r="D3016" s="36">
        <v>37.993220000000001</v>
      </c>
    </row>
    <row r="3017" spans="1:4" ht="12.75" customHeight="1" x14ac:dyDescent="0.25">
      <c r="A3017" s="44">
        <v>43012.333333326038</v>
      </c>
      <c r="B3017" s="24">
        <v>263.42720000000003</v>
      </c>
      <c r="C3017" s="35">
        <v>1.5433699999999999</v>
      </c>
      <c r="D3017" s="36">
        <v>12.704499999999999</v>
      </c>
    </row>
    <row r="3018" spans="1:4" ht="12.75" customHeight="1" x14ac:dyDescent="0.25">
      <c r="A3018" s="44">
        <v>43012.374999992702</v>
      </c>
      <c r="B3018" s="24">
        <v>242.04429999999999</v>
      </c>
      <c r="C3018" s="35">
        <v>1.9361900000000001</v>
      </c>
      <c r="D3018" s="36">
        <v>33.02561</v>
      </c>
    </row>
    <row r="3019" spans="1:4" ht="12.75" customHeight="1" x14ac:dyDescent="0.25">
      <c r="A3019" s="44">
        <v>43012.416666659366</v>
      </c>
      <c r="B3019" s="24">
        <v>230.52549999999999</v>
      </c>
      <c r="C3019" s="35">
        <v>3.2388699999999999</v>
      </c>
      <c r="D3019" s="36">
        <v>32.141280000000002</v>
      </c>
    </row>
    <row r="3020" spans="1:4" ht="12.75" customHeight="1" x14ac:dyDescent="0.25">
      <c r="A3020" s="44">
        <v>43012.458333326031</v>
      </c>
      <c r="B3020" s="24">
        <v>225.38229999999999</v>
      </c>
      <c r="C3020" s="35">
        <v>3.5377100000000001</v>
      </c>
      <c r="D3020" s="36">
        <v>68.343170000000001</v>
      </c>
    </row>
    <row r="3021" spans="1:4" ht="12.75" customHeight="1" x14ac:dyDescent="0.25">
      <c r="A3021" s="44">
        <v>43012.499999992695</v>
      </c>
      <c r="B3021" s="24">
        <v>240.24299999999999</v>
      </c>
      <c r="C3021" s="35">
        <v>3.2913299999999999</v>
      </c>
      <c r="D3021" s="36">
        <v>83.067890000000006</v>
      </c>
    </row>
    <row r="3022" spans="1:4" ht="12.75" customHeight="1" x14ac:dyDescent="0.25">
      <c r="A3022" s="44">
        <v>43012.541666659359</v>
      </c>
      <c r="B3022" s="24">
        <v>213.60980000000001</v>
      </c>
      <c r="C3022" s="35">
        <v>3.2057899999999999</v>
      </c>
      <c r="D3022" s="36">
        <v>33.933109999999999</v>
      </c>
    </row>
    <row r="3023" spans="1:4" ht="12.75" customHeight="1" x14ac:dyDescent="0.25">
      <c r="A3023" s="44">
        <v>43012.583333326023</v>
      </c>
      <c r="B3023" s="24">
        <v>220.62520000000001</v>
      </c>
      <c r="C3023" s="35">
        <v>3.6662499999999998</v>
      </c>
      <c r="D3023" s="36">
        <v>36.916730000000001</v>
      </c>
    </row>
    <row r="3024" spans="1:4" ht="12.75" customHeight="1" x14ac:dyDescent="0.25">
      <c r="A3024" s="44">
        <v>43012.624999992688</v>
      </c>
      <c r="B3024" s="24">
        <v>218.0719</v>
      </c>
      <c r="C3024" s="35">
        <v>3.4498099999999998</v>
      </c>
      <c r="D3024" s="36">
        <v>31.740110000000001</v>
      </c>
    </row>
    <row r="3025" spans="1:4" ht="12.75" customHeight="1" x14ac:dyDescent="0.25">
      <c r="A3025" s="44">
        <v>43012.666666659352</v>
      </c>
      <c r="B3025" s="24">
        <v>215.43469999999999</v>
      </c>
      <c r="C3025" s="35">
        <v>4.2031999999999998</v>
      </c>
      <c r="D3025" s="36">
        <v>28.89461</v>
      </c>
    </row>
    <row r="3026" spans="1:4" ht="12.75" customHeight="1" x14ac:dyDescent="0.25">
      <c r="A3026" s="44">
        <v>43012.708333326016</v>
      </c>
      <c r="B3026" s="24">
        <v>218.41399999999999</v>
      </c>
      <c r="C3026" s="35">
        <v>4.37148</v>
      </c>
      <c r="D3026" s="36">
        <v>58.6755</v>
      </c>
    </row>
    <row r="3027" spans="1:4" ht="12.75" customHeight="1" x14ac:dyDescent="0.25">
      <c r="A3027" s="44">
        <v>43012.74999999268</v>
      </c>
      <c r="B3027" s="24">
        <v>216.20679999999999</v>
      </c>
      <c r="C3027" s="35">
        <v>3.3332999999999999</v>
      </c>
      <c r="D3027" s="36">
        <v>26.13522</v>
      </c>
    </row>
    <row r="3028" spans="1:4" ht="12.75" customHeight="1" x14ac:dyDescent="0.25">
      <c r="A3028" s="44">
        <v>43012.791666659345</v>
      </c>
      <c r="B3028" s="24">
        <v>229.9332</v>
      </c>
      <c r="C3028" s="35">
        <v>1.8729199999999999</v>
      </c>
      <c r="D3028" s="36">
        <v>17.655609999999999</v>
      </c>
    </row>
    <row r="3029" spans="1:4" ht="12.75" customHeight="1" x14ac:dyDescent="0.25">
      <c r="A3029" s="44">
        <v>43012.833333326009</v>
      </c>
      <c r="B3029" s="24">
        <v>229.2079</v>
      </c>
      <c r="C3029" s="35">
        <v>0.60889000000000004</v>
      </c>
      <c r="D3029" s="36">
        <v>23.09111</v>
      </c>
    </row>
    <row r="3030" spans="1:4" ht="12.75" customHeight="1" x14ac:dyDescent="0.25">
      <c r="A3030" s="44">
        <v>43012.874999992673</v>
      </c>
      <c r="B3030" s="24">
        <v>297.65910000000002</v>
      </c>
      <c r="C3030" s="35">
        <v>0.66266999999999998</v>
      </c>
      <c r="D3030" s="36">
        <v>15.66028</v>
      </c>
    </row>
    <row r="3031" spans="1:4" ht="12.75" customHeight="1" x14ac:dyDescent="0.25">
      <c r="A3031" s="44">
        <v>43012.916666659337</v>
      </c>
      <c r="B3031" s="24">
        <v>218.26920000000001</v>
      </c>
      <c r="C3031" s="35">
        <v>0.38385999999999998</v>
      </c>
      <c r="D3031" s="36">
        <v>9.2399400000000007</v>
      </c>
    </row>
    <row r="3032" spans="1:4" ht="12.75" customHeight="1" x14ac:dyDescent="0.25">
      <c r="A3032" s="44">
        <v>43012.958333326002</v>
      </c>
      <c r="B3032" s="24">
        <v>69.745670000000004</v>
      </c>
      <c r="C3032" s="35">
        <v>0.51490000000000002</v>
      </c>
      <c r="D3032" s="36">
        <v>6.4496700000000002</v>
      </c>
    </row>
    <row r="3033" spans="1:4" ht="12.75" customHeight="1" x14ac:dyDescent="0.25">
      <c r="A3033" s="44">
        <v>43012.999999992666</v>
      </c>
      <c r="B3033" s="24">
        <v>257.26260000000002</v>
      </c>
      <c r="C3033" s="35">
        <v>0.96328999999999998</v>
      </c>
      <c r="D3033" s="36">
        <v>4.45756</v>
      </c>
    </row>
    <row r="3034" spans="1:4" ht="12.75" customHeight="1" x14ac:dyDescent="0.25">
      <c r="A3034" s="44">
        <v>43013.04166665933</v>
      </c>
      <c r="B3034" s="24">
        <v>298.21089999999998</v>
      </c>
      <c r="C3034" s="35">
        <v>0.51783000000000001</v>
      </c>
      <c r="D3034" s="36">
        <v>7.5957999999999997</v>
      </c>
    </row>
    <row r="3035" spans="1:4" ht="12.75" customHeight="1" x14ac:dyDescent="0.25">
      <c r="A3035" s="44">
        <v>43013.083333325994</v>
      </c>
      <c r="B3035" s="24">
        <v>260.70920000000001</v>
      </c>
      <c r="C3035" s="35">
        <v>1.88757</v>
      </c>
      <c r="D3035" s="36">
        <v>5.1602800000000002</v>
      </c>
    </row>
    <row r="3036" spans="1:4" ht="12.75" customHeight="1" x14ac:dyDescent="0.25">
      <c r="A3036" s="44">
        <v>43013.124999992659</v>
      </c>
      <c r="B3036" s="24">
        <v>243.59030000000001</v>
      </c>
      <c r="C3036" s="35">
        <v>1.1601999999999999</v>
      </c>
      <c r="D3036" s="36">
        <v>10.919499999999999</v>
      </c>
    </row>
    <row r="3037" spans="1:4" ht="12.75" customHeight="1" x14ac:dyDescent="0.25">
      <c r="A3037" s="44">
        <v>43013.166666659323</v>
      </c>
      <c r="B3037" s="24">
        <v>263.25130000000001</v>
      </c>
      <c r="C3037" s="35">
        <v>0.88278000000000001</v>
      </c>
      <c r="D3037" s="36">
        <v>9.3106100000000005</v>
      </c>
    </row>
    <row r="3038" spans="1:4" ht="12.75" customHeight="1" x14ac:dyDescent="0.25">
      <c r="A3038" s="44">
        <v>43013.208333325987</v>
      </c>
      <c r="B3038" s="24">
        <v>100.1557</v>
      </c>
      <c r="C3038" s="35">
        <v>0.24635000000000001</v>
      </c>
      <c r="D3038" s="36">
        <v>17.795059999999999</v>
      </c>
    </row>
    <row r="3039" spans="1:4" ht="12.75" customHeight="1" x14ac:dyDescent="0.25">
      <c r="A3039" s="44">
        <v>43013.249999992651</v>
      </c>
      <c r="B3039" s="24">
        <v>264.87729999999999</v>
      </c>
      <c r="C3039" s="35">
        <v>0.77073000000000003</v>
      </c>
      <c r="D3039" s="36">
        <v>35.731670000000001</v>
      </c>
    </row>
    <row r="3040" spans="1:4" ht="12.75" customHeight="1" x14ac:dyDescent="0.25">
      <c r="A3040" s="44">
        <v>43013.291666659316</v>
      </c>
      <c r="B3040" s="24">
        <v>19.5776</v>
      </c>
      <c r="C3040" s="35">
        <v>0.30309999999999998</v>
      </c>
      <c r="D3040" s="36">
        <v>14.98211</v>
      </c>
    </row>
    <row r="3041" spans="1:4" ht="12.75" customHeight="1" x14ac:dyDescent="0.25">
      <c r="A3041" s="44">
        <v>43013.33333332598</v>
      </c>
      <c r="B3041" s="24">
        <v>244.1591</v>
      </c>
      <c r="C3041" s="35">
        <v>0.56518000000000002</v>
      </c>
      <c r="D3041" s="36">
        <v>76.662120000000002</v>
      </c>
    </row>
    <row r="3042" spans="1:4" ht="12.75" customHeight="1" x14ac:dyDescent="0.25">
      <c r="A3042" s="44">
        <v>43013.374999992644</v>
      </c>
      <c r="B3042" s="24">
        <v>224.70910000000001</v>
      </c>
      <c r="C3042" s="35">
        <v>1.58403</v>
      </c>
      <c r="D3042" s="36">
        <v>101.9579</v>
      </c>
    </row>
    <row r="3043" spans="1:4" ht="12.75" customHeight="1" x14ac:dyDescent="0.25">
      <c r="A3043" s="44">
        <v>43013.416666659308</v>
      </c>
      <c r="B3043" s="24">
        <v>253.12119999999999</v>
      </c>
      <c r="C3043" s="35">
        <v>3.6368499999999999</v>
      </c>
      <c r="D3043" s="36">
        <v>70.311229999999995</v>
      </c>
    </row>
    <row r="3044" spans="1:4" ht="12.75" customHeight="1" x14ac:dyDescent="0.25">
      <c r="A3044" s="44">
        <v>43013.458333325972</v>
      </c>
      <c r="B3044" s="24">
        <v>234.90629999999999</v>
      </c>
      <c r="C3044" s="35">
        <v>2.9316800000000001</v>
      </c>
      <c r="D3044" s="36">
        <v>44.829940000000001</v>
      </c>
    </row>
    <row r="3045" spans="1:4" ht="12.75" customHeight="1" x14ac:dyDescent="0.25">
      <c r="A3045" s="44">
        <v>43013.499999992637</v>
      </c>
      <c r="B3045" s="24">
        <v>206.077</v>
      </c>
      <c r="C3045" s="35">
        <v>3.0421100000000001</v>
      </c>
      <c r="D3045" s="36">
        <v>60.47495</v>
      </c>
    </row>
    <row r="3046" spans="1:4" ht="12.75" customHeight="1" x14ac:dyDescent="0.25">
      <c r="A3046" s="44">
        <v>43013.541666659301</v>
      </c>
      <c r="B3046" s="24">
        <v>215.62790000000001</v>
      </c>
      <c r="C3046" s="35">
        <v>2.65564</v>
      </c>
      <c r="D3046" s="36">
        <v>65.446560000000005</v>
      </c>
    </row>
    <row r="3047" spans="1:4" ht="12.75" customHeight="1" x14ac:dyDescent="0.25">
      <c r="A3047" s="44">
        <v>43013.583333325965</v>
      </c>
      <c r="B3047" s="24">
        <v>229.29929999999999</v>
      </c>
      <c r="C3047" s="35">
        <v>3.5339299999999998</v>
      </c>
      <c r="D3047" s="36">
        <v>110.13209999999999</v>
      </c>
    </row>
    <row r="3048" spans="1:4" ht="12.75" customHeight="1" x14ac:dyDescent="0.25">
      <c r="A3048" s="44">
        <v>43013.624999992629</v>
      </c>
      <c r="B3048" s="24">
        <v>231.96559999999999</v>
      </c>
      <c r="C3048" s="35">
        <v>3.2567300000000001</v>
      </c>
      <c r="D3048" s="36">
        <v>83.629440000000002</v>
      </c>
    </row>
    <row r="3049" spans="1:4" ht="12.75" customHeight="1" x14ac:dyDescent="0.25">
      <c r="A3049" s="44">
        <v>43013.666666659294</v>
      </c>
      <c r="B3049" s="24">
        <v>203.7022</v>
      </c>
      <c r="C3049" s="35">
        <v>1.84128</v>
      </c>
      <c r="D3049" s="36">
        <v>65.304000000000002</v>
      </c>
    </row>
    <row r="3050" spans="1:4" ht="12.75" customHeight="1" x14ac:dyDescent="0.25">
      <c r="A3050" s="44">
        <v>43013.708333325958</v>
      </c>
      <c r="B3050" s="24">
        <v>185.05269999999999</v>
      </c>
      <c r="C3050" s="35">
        <v>2.3355999999999999</v>
      </c>
      <c r="D3050" s="36">
        <v>65.750330000000005</v>
      </c>
    </row>
    <row r="3051" spans="1:4" ht="12.75" customHeight="1" x14ac:dyDescent="0.25">
      <c r="A3051" s="44">
        <v>43013.749999992622</v>
      </c>
      <c r="B3051" s="24">
        <v>210.22880000000001</v>
      </c>
      <c r="C3051" s="35">
        <v>2.7587000000000002</v>
      </c>
      <c r="D3051" s="36">
        <v>57.830440000000003</v>
      </c>
    </row>
    <row r="3052" spans="1:4" ht="12.75" customHeight="1" x14ac:dyDescent="0.25">
      <c r="A3052" s="44">
        <v>43013.791666659286</v>
      </c>
      <c r="B3052" s="24">
        <v>217.88480000000001</v>
      </c>
      <c r="C3052" s="35">
        <v>2.2071399999999999</v>
      </c>
      <c r="D3052" s="36">
        <v>24.952549999999999</v>
      </c>
    </row>
    <row r="3053" spans="1:4" ht="12.75" customHeight="1" x14ac:dyDescent="0.25">
      <c r="A3053" s="44">
        <v>43013.833333325951</v>
      </c>
      <c r="B3053" s="24">
        <v>231.31370000000001</v>
      </c>
      <c r="C3053" s="35">
        <v>2.4175300000000002</v>
      </c>
      <c r="D3053" s="36">
        <v>14.95255</v>
      </c>
    </row>
    <row r="3054" spans="1:4" ht="12.75" customHeight="1" x14ac:dyDescent="0.25">
      <c r="A3054" s="44">
        <v>43013.874999992615</v>
      </c>
      <c r="B3054" s="24">
        <v>214.27449999999999</v>
      </c>
      <c r="C3054" s="35">
        <v>0.86578999999999995</v>
      </c>
      <c r="D3054" s="36">
        <v>46.660049999999998</v>
      </c>
    </row>
    <row r="3055" spans="1:4" ht="12.75" customHeight="1" x14ac:dyDescent="0.25">
      <c r="A3055" s="44">
        <v>43013.916666659279</v>
      </c>
      <c r="B3055" s="24">
        <v>143.73410000000001</v>
      </c>
      <c r="C3055" s="35">
        <v>0.82972999999999997</v>
      </c>
      <c r="D3055" s="36">
        <v>45.456670000000003</v>
      </c>
    </row>
    <row r="3056" spans="1:4" ht="12.75" customHeight="1" x14ac:dyDescent="0.25">
      <c r="A3056" s="44">
        <v>43013.958333325943</v>
      </c>
      <c r="B3056" s="24">
        <v>132.18960000000001</v>
      </c>
      <c r="C3056" s="35">
        <v>0.37680999999999998</v>
      </c>
      <c r="D3056" s="36">
        <v>11.40578</v>
      </c>
    </row>
    <row r="3057" spans="1:4" ht="12.75" customHeight="1" x14ac:dyDescent="0.25">
      <c r="A3057" s="44">
        <v>43013.999999992608</v>
      </c>
      <c r="B3057" s="24">
        <v>34.682029999999997</v>
      </c>
      <c r="C3057" s="35">
        <v>0.36054999999999998</v>
      </c>
      <c r="D3057" s="36">
        <v>10.80228</v>
      </c>
    </row>
    <row r="3058" spans="1:4" ht="12.75" customHeight="1" x14ac:dyDescent="0.25">
      <c r="A3058" s="44">
        <v>43014.041666659272</v>
      </c>
      <c r="B3058" s="24">
        <v>276.90350000000001</v>
      </c>
      <c r="C3058" s="35">
        <v>0.30137000000000003</v>
      </c>
      <c r="D3058" s="36">
        <v>1.86927</v>
      </c>
    </row>
    <row r="3059" spans="1:4" ht="12.75" customHeight="1" x14ac:dyDescent="0.25">
      <c r="A3059" s="44">
        <v>43014.083333325936</v>
      </c>
      <c r="B3059" s="24">
        <v>159.71</v>
      </c>
      <c r="C3059" s="35">
        <v>0.45184000000000002</v>
      </c>
      <c r="D3059" s="36">
        <v>5.7652799999999997</v>
      </c>
    </row>
    <row r="3060" spans="1:4" ht="12.75" customHeight="1" x14ac:dyDescent="0.25">
      <c r="A3060" s="44">
        <v>43014.1249999926</v>
      </c>
      <c r="B3060" s="24">
        <v>266.68040000000002</v>
      </c>
      <c r="C3060" s="35">
        <v>0.55296999999999996</v>
      </c>
      <c r="D3060" s="36">
        <v>4.65395</v>
      </c>
    </row>
    <row r="3061" spans="1:4" ht="12.75" customHeight="1" x14ac:dyDescent="0.25">
      <c r="A3061" s="44">
        <v>43014.166666659265</v>
      </c>
      <c r="B3061" s="24">
        <v>301.37909999999999</v>
      </c>
      <c r="C3061" s="35">
        <v>0.28832999999999998</v>
      </c>
      <c r="D3061" s="36">
        <v>0.50688999999999995</v>
      </c>
    </row>
    <row r="3062" spans="1:4" ht="12.75" customHeight="1" x14ac:dyDescent="0.25">
      <c r="A3062" s="44">
        <v>43014.208333325929</v>
      </c>
      <c r="B3062" s="24">
        <v>355.16489999999999</v>
      </c>
      <c r="C3062" s="35">
        <v>0.42982999999999999</v>
      </c>
      <c r="D3062" s="36">
        <v>6.1566700000000001</v>
      </c>
    </row>
    <row r="3063" spans="1:4" ht="12.75" customHeight="1" x14ac:dyDescent="0.25">
      <c r="A3063" s="44">
        <v>43014.249999992593</v>
      </c>
      <c r="B3063" s="24">
        <v>264.40570000000002</v>
      </c>
      <c r="C3063" s="35">
        <v>0.46039000000000002</v>
      </c>
      <c r="D3063" s="36">
        <v>12.6</v>
      </c>
    </row>
    <row r="3064" spans="1:4" ht="12.75" customHeight="1" x14ac:dyDescent="0.25">
      <c r="A3064" s="44">
        <v>43014.291666659257</v>
      </c>
      <c r="B3064" s="24">
        <v>315.30509999999998</v>
      </c>
      <c r="C3064" s="35">
        <v>0.39134000000000002</v>
      </c>
      <c r="D3064" s="36">
        <v>29.513559999999998</v>
      </c>
    </row>
    <row r="3065" spans="1:4" ht="12.75" customHeight="1" x14ac:dyDescent="0.25">
      <c r="A3065" s="44">
        <v>43014.333333325922</v>
      </c>
      <c r="B3065" s="24">
        <v>330.22989999999999</v>
      </c>
      <c r="C3065" s="35">
        <v>0.27605000000000002</v>
      </c>
      <c r="D3065" s="36">
        <v>84.955060000000003</v>
      </c>
    </row>
    <row r="3066" spans="1:4" ht="12.75" customHeight="1" x14ac:dyDescent="0.25">
      <c r="A3066" s="44">
        <v>43014.374999992586</v>
      </c>
      <c r="B3066" s="24">
        <v>303.07900000000001</v>
      </c>
      <c r="C3066" s="35">
        <v>0.49670999999999998</v>
      </c>
      <c r="D3066" s="36">
        <v>8.5574999999999992</v>
      </c>
    </row>
    <row r="3067" spans="1:4" ht="12.75" customHeight="1" x14ac:dyDescent="0.25">
      <c r="A3067" s="44">
        <v>43014.41666665925</v>
      </c>
      <c r="B3067" s="24">
        <v>295.40249999999997</v>
      </c>
      <c r="C3067" s="35">
        <v>0.93647999999999998</v>
      </c>
      <c r="D3067" s="36">
        <v>25.54072</v>
      </c>
    </row>
    <row r="3068" spans="1:4" ht="12.75" customHeight="1" x14ac:dyDescent="0.25">
      <c r="A3068" s="44">
        <v>43014.458333325914</v>
      </c>
      <c r="B3068" s="24">
        <v>18.346250000000001</v>
      </c>
      <c r="C3068" s="35">
        <v>2.0244800000000001</v>
      </c>
      <c r="D3068" s="36">
        <v>16.196390000000001</v>
      </c>
    </row>
    <row r="3069" spans="1:4" ht="12.75" customHeight="1" x14ac:dyDescent="0.25">
      <c r="A3069" s="44">
        <v>43014.499999992579</v>
      </c>
      <c r="B3069" s="24">
        <v>6.2465900000000003</v>
      </c>
      <c r="C3069" s="35">
        <v>1.5148299999999999</v>
      </c>
      <c r="D3069" s="36">
        <v>17.37867</v>
      </c>
    </row>
    <row r="3070" spans="1:4" ht="12.75" customHeight="1" x14ac:dyDescent="0.25">
      <c r="A3070" s="44">
        <v>43014.541666659243</v>
      </c>
      <c r="B3070" s="24">
        <v>340.45870000000002</v>
      </c>
      <c r="C3070" s="35">
        <v>2.1097800000000002</v>
      </c>
      <c r="D3070" s="36">
        <v>29.0915</v>
      </c>
    </row>
    <row r="3071" spans="1:4" ht="12.75" customHeight="1" x14ac:dyDescent="0.25">
      <c r="A3071" s="44">
        <v>43014.583333325907</v>
      </c>
      <c r="B3071" s="24">
        <v>13.82141</v>
      </c>
      <c r="C3071" s="35">
        <v>2.0594600000000001</v>
      </c>
      <c r="D3071" s="36">
        <v>35.349060000000001</v>
      </c>
    </row>
    <row r="3072" spans="1:4" ht="12.75" customHeight="1" x14ac:dyDescent="0.25">
      <c r="A3072" s="44">
        <v>43014.624999992571</v>
      </c>
      <c r="B3072" s="24">
        <v>31.469110000000001</v>
      </c>
      <c r="C3072" s="35">
        <v>2.05741</v>
      </c>
      <c r="D3072" s="36">
        <v>18.937059999999999</v>
      </c>
    </row>
    <row r="3073" spans="1:4" ht="12.75" customHeight="1" x14ac:dyDescent="0.25">
      <c r="A3073" s="44">
        <v>43014.666666659235</v>
      </c>
      <c r="B3073" s="24">
        <v>33.356870000000001</v>
      </c>
      <c r="C3073" s="35">
        <v>1.3251900000000001</v>
      </c>
      <c r="D3073" s="36">
        <v>1.1598299999999999</v>
      </c>
    </row>
    <row r="3074" spans="1:4" ht="12.75" customHeight="1" x14ac:dyDescent="0.25">
      <c r="A3074" s="44">
        <v>43014.7083333259</v>
      </c>
      <c r="B3074" s="24">
        <v>54.037979999999997</v>
      </c>
      <c r="C3074" s="35">
        <v>1.9286000000000001</v>
      </c>
      <c r="D3074" s="36">
        <v>8.0405499999999996</v>
      </c>
    </row>
    <row r="3075" spans="1:4" ht="12.75" customHeight="1" x14ac:dyDescent="0.25">
      <c r="A3075" s="44">
        <v>43014.749999992564</v>
      </c>
      <c r="B3075" s="24">
        <v>36.82161</v>
      </c>
      <c r="C3075" s="35">
        <v>1.5294300000000001</v>
      </c>
      <c r="D3075" s="36">
        <v>11.985670000000001</v>
      </c>
    </row>
    <row r="3076" spans="1:4" ht="12.75" customHeight="1" x14ac:dyDescent="0.25">
      <c r="A3076" s="44">
        <v>43014.791666659228</v>
      </c>
      <c r="B3076" s="24">
        <v>90.017809999999997</v>
      </c>
      <c r="C3076" s="35">
        <v>0.88815</v>
      </c>
      <c r="D3076" s="36">
        <v>18.100059999999999</v>
      </c>
    </row>
    <row r="3077" spans="1:4" ht="12.75" customHeight="1" x14ac:dyDescent="0.25">
      <c r="A3077" s="44">
        <v>43014.833333325892</v>
      </c>
      <c r="B3077" s="24">
        <v>132.68029999999999</v>
      </c>
      <c r="C3077" s="35">
        <v>0.36294999999999999</v>
      </c>
      <c r="D3077" s="36">
        <v>32.034050000000001</v>
      </c>
    </row>
    <row r="3078" spans="1:4" ht="12.75" customHeight="1" x14ac:dyDescent="0.25">
      <c r="A3078" s="44">
        <v>43014.874999992557</v>
      </c>
      <c r="B3078" s="24">
        <v>132.7517</v>
      </c>
      <c r="C3078" s="35">
        <v>0.41879</v>
      </c>
      <c r="D3078" s="36">
        <v>56.838830000000002</v>
      </c>
    </row>
    <row r="3079" spans="1:4" ht="12.75" customHeight="1" x14ac:dyDescent="0.25">
      <c r="A3079" s="44">
        <v>43014.916666659221</v>
      </c>
      <c r="B3079" s="24">
        <v>151.88409999999999</v>
      </c>
      <c r="C3079" s="35">
        <v>0.28525</v>
      </c>
      <c r="D3079" s="36">
        <v>49.065109999999997</v>
      </c>
    </row>
    <row r="3080" spans="1:4" ht="12.75" customHeight="1" x14ac:dyDescent="0.25">
      <c r="A3080" s="44">
        <v>43014.958333325885</v>
      </c>
      <c r="B3080" s="24">
        <v>151.69579999999999</v>
      </c>
      <c r="C3080" s="35">
        <v>0.45580999999999999</v>
      </c>
      <c r="D3080" s="36">
        <v>55.561549999999997</v>
      </c>
    </row>
    <row r="3081" spans="1:4" ht="12.75" customHeight="1" x14ac:dyDescent="0.25">
      <c r="A3081" s="44">
        <v>43014.999999992549</v>
      </c>
      <c r="B3081" s="24">
        <v>251.0984</v>
      </c>
      <c r="C3081" s="35">
        <v>0.47627999999999998</v>
      </c>
      <c r="D3081" s="36">
        <v>18.512329999999999</v>
      </c>
    </row>
    <row r="3082" spans="1:4" ht="12.75" customHeight="1" x14ac:dyDescent="0.25">
      <c r="A3082" s="44">
        <v>43015.041666659214</v>
      </c>
      <c r="B3082" s="24">
        <v>276.19589999999999</v>
      </c>
      <c r="C3082" s="35">
        <v>0.26073000000000002</v>
      </c>
      <c r="D3082" s="36">
        <v>27.126930000000002</v>
      </c>
    </row>
    <row r="3083" spans="1:4" ht="12.75" customHeight="1" x14ac:dyDescent="0.25">
      <c r="A3083" s="44">
        <v>43015.083333325878</v>
      </c>
      <c r="B3083" s="24">
        <v>200.78190000000001</v>
      </c>
      <c r="C3083" s="35">
        <v>0.31535999999999997</v>
      </c>
      <c r="D3083" s="36">
        <v>25.802890000000001</v>
      </c>
    </row>
    <row r="3084" spans="1:4" ht="12.75" customHeight="1" x14ac:dyDescent="0.25">
      <c r="A3084" s="44">
        <v>43015.124999992542</v>
      </c>
      <c r="B3084" s="24">
        <v>37.438920000000003</v>
      </c>
      <c r="C3084" s="35">
        <v>0.49229000000000001</v>
      </c>
      <c r="D3084" s="36">
        <v>10.24211</v>
      </c>
    </row>
    <row r="3085" spans="1:4" ht="12.75" customHeight="1" x14ac:dyDescent="0.25">
      <c r="A3085" s="44">
        <v>43015.166666659206</v>
      </c>
      <c r="B3085" s="24">
        <v>5.0514000000000001</v>
      </c>
      <c r="C3085" s="35">
        <v>0.97570999999999997</v>
      </c>
      <c r="D3085" s="36">
        <v>19.712610000000002</v>
      </c>
    </row>
    <row r="3086" spans="1:4" ht="12.75" customHeight="1" x14ac:dyDescent="0.25">
      <c r="A3086" s="44">
        <v>43015.208333325871</v>
      </c>
      <c r="B3086" s="24">
        <v>100.58620000000001</v>
      </c>
      <c r="C3086" s="35">
        <v>0.36231999999999998</v>
      </c>
      <c r="D3086" s="36">
        <v>20.045719999999999</v>
      </c>
    </row>
    <row r="3087" spans="1:4" ht="12.75" customHeight="1" x14ac:dyDescent="0.25">
      <c r="A3087" s="44">
        <v>43015.249999992535</v>
      </c>
      <c r="B3087" s="24">
        <v>139.27699999999999</v>
      </c>
      <c r="C3087" s="35">
        <v>0.41173999999999999</v>
      </c>
      <c r="D3087" s="36">
        <v>30.595669999999998</v>
      </c>
    </row>
    <row r="3088" spans="1:4" ht="12.75" customHeight="1" x14ac:dyDescent="0.25">
      <c r="A3088" s="44">
        <v>43015.291666659199</v>
      </c>
      <c r="B3088" s="24">
        <v>149.87469999999999</v>
      </c>
      <c r="C3088" s="35">
        <v>0.43242999999999998</v>
      </c>
      <c r="D3088" s="36">
        <v>56.72345</v>
      </c>
    </row>
    <row r="3089" spans="1:4" ht="12.75" customHeight="1" x14ac:dyDescent="0.25">
      <c r="A3089" s="44">
        <v>43015.333333325863</v>
      </c>
      <c r="B3089" s="24">
        <v>64.738590000000002</v>
      </c>
      <c r="C3089" s="35">
        <v>0.80678000000000005</v>
      </c>
      <c r="D3089" s="36">
        <v>61.710720000000002</v>
      </c>
    </row>
    <row r="3090" spans="1:4" ht="12.75" customHeight="1" x14ac:dyDescent="0.25">
      <c r="A3090" s="44">
        <v>43015.374999992528</v>
      </c>
      <c r="B3090" s="24">
        <v>18.988689999999998</v>
      </c>
      <c r="C3090" s="35">
        <v>1.2301</v>
      </c>
      <c r="D3090" s="36">
        <v>17.78678</v>
      </c>
    </row>
    <row r="3091" spans="1:4" ht="12.75" customHeight="1" x14ac:dyDescent="0.25">
      <c r="A3091" s="44">
        <v>43015.416666659192</v>
      </c>
      <c r="B3091" s="24">
        <v>45.900979999999997</v>
      </c>
      <c r="C3091" s="35">
        <v>2.2920799999999999</v>
      </c>
      <c r="D3091" s="36">
        <v>19.077059999999999</v>
      </c>
    </row>
    <row r="3092" spans="1:4" ht="12.75" customHeight="1" x14ac:dyDescent="0.25">
      <c r="A3092" s="44">
        <v>43015.458333325856</v>
      </c>
      <c r="B3092" s="24">
        <v>39.417999999999999</v>
      </c>
      <c r="C3092" s="35">
        <v>3.2608000000000001</v>
      </c>
      <c r="D3092" s="36">
        <v>12.55322</v>
      </c>
    </row>
    <row r="3093" spans="1:4" ht="12.75" customHeight="1" x14ac:dyDescent="0.25">
      <c r="A3093" s="44">
        <v>43015.49999999252</v>
      </c>
      <c r="B3093" s="24">
        <v>34.706890000000001</v>
      </c>
      <c r="C3093" s="35">
        <v>3.8163200000000002</v>
      </c>
      <c r="D3093" s="36">
        <v>13.79867</v>
      </c>
    </row>
    <row r="3094" spans="1:4" ht="12.75" customHeight="1" x14ac:dyDescent="0.25">
      <c r="A3094" s="44">
        <v>43015.541666659185</v>
      </c>
      <c r="B3094" s="24">
        <v>26.926950000000001</v>
      </c>
      <c r="C3094" s="35">
        <v>3.0055499999999999</v>
      </c>
      <c r="D3094" s="36">
        <v>13.38472</v>
      </c>
    </row>
    <row r="3095" spans="1:4" ht="12.75" customHeight="1" x14ac:dyDescent="0.25">
      <c r="A3095" s="44">
        <v>43015.583333325849</v>
      </c>
      <c r="B3095" s="24">
        <v>18.683479999999999</v>
      </c>
      <c r="C3095" s="35">
        <v>2.80166</v>
      </c>
      <c r="D3095" s="36">
        <v>15.997999999999999</v>
      </c>
    </row>
    <row r="3096" spans="1:4" ht="12.75" customHeight="1" x14ac:dyDescent="0.25">
      <c r="A3096" s="44">
        <v>43015.624999992513</v>
      </c>
      <c r="B3096" s="24">
        <v>43.379869999999997</v>
      </c>
      <c r="C3096" s="35">
        <v>1.9115800000000001</v>
      </c>
      <c r="D3096" s="36">
        <v>10.56133</v>
      </c>
    </row>
    <row r="3097" spans="1:4" ht="12.75" customHeight="1" x14ac:dyDescent="0.25">
      <c r="A3097" s="44">
        <v>43015.666666659177</v>
      </c>
      <c r="B3097" s="24">
        <v>10.69562</v>
      </c>
      <c r="C3097" s="35">
        <v>1.5109300000000001</v>
      </c>
      <c r="D3097" s="36">
        <v>13.20406</v>
      </c>
    </row>
    <row r="3098" spans="1:4" ht="12.75" customHeight="1" x14ac:dyDescent="0.25">
      <c r="A3098" s="44">
        <v>43015.708333325842</v>
      </c>
      <c r="B3098" s="24">
        <v>10.76478</v>
      </c>
      <c r="C3098" s="35">
        <v>1.67025</v>
      </c>
      <c r="D3098" s="36">
        <v>8.9822799999999994</v>
      </c>
    </row>
    <row r="3099" spans="1:4" ht="12.75" customHeight="1" x14ac:dyDescent="0.25">
      <c r="A3099" s="44">
        <v>43015.749999992506</v>
      </c>
      <c r="B3099" s="24">
        <v>27.401219999999999</v>
      </c>
      <c r="C3099" s="35">
        <v>1.7274700000000001</v>
      </c>
    </row>
    <row r="3100" spans="1:4" ht="12.75" customHeight="1" x14ac:dyDescent="0.25">
      <c r="A3100" s="44">
        <v>43015.79166665917</v>
      </c>
      <c r="B3100" s="24">
        <v>19.25122</v>
      </c>
      <c r="C3100" s="35">
        <v>0.97828000000000004</v>
      </c>
      <c r="D3100" s="36">
        <v>29.187889999999999</v>
      </c>
    </row>
    <row r="3101" spans="1:4" ht="12.75" customHeight="1" x14ac:dyDescent="0.25">
      <c r="A3101" s="44">
        <v>43015.833333325834</v>
      </c>
      <c r="B3101" s="24">
        <v>42.85868</v>
      </c>
      <c r="C3101" s="35">
        <v>1.28593</v>
      </c>
    </row>
    <row r="3102" spans="1:4" ht="12.75" customHeight="1" x14ac:dyDescent="0.25">
      <c r="A3102" s="44">
        <v>43015.874999992498</v>
      </c>
      <c r="B3102" s="24">
        <v>28.744350000000001</v>
      </c>
      <c r="C3102" s="35">
        <v>1.1676200000000001</v>
      </c>
      <c r="D3102" s="36">
        <v>13.437329999999999</v>
      </c>
    </row>
    <row r="3103" spans="1:4" ht="12.75" customHeight="1" x14ac:dyDescent="0.25">
      <c r="A3103" s="44">
        <v>43015.916666659163</v>
      </c>
      <c r="B3103" s="24">
        <v>12.0022</v>
      </c>
      <c r="C3103" s="35">
        <v>1.17008</v>
      </c>
      <c r="D3103" s="36">
        <v>9.5116099999999992</v>
      </c>
    </row>
    <row r="3104" spans="1:4" ht="12.75" customHeight="1" x14ac:dyDescent="0.25">
      <c r="A3104" s="44">
        <v>43015.958333325827</v>
      </c>
      <c r="B3104" s="24">
        <v>30.447040000000001</v>
      </c>
      <c r="C3104" s="35">
        <v>1.1402699999999999</v>
      </c>
      <c r="D3104" s="36">
        <v>1.0124500000000001</v>
      </c>
    </row>
    <row r="3105" spans="1:4" ht="12.75" customHeight="1" x14ac:dyDescent="0.25">
      <c r="A3105" s="44">
        <v>43015.999999992491</v>
      </c>
      <c r="B3105" s="24">
        <v>38.181629999999998</v>
      </c>
      <c r="C3105" s="35">
        <v>1.6859500000000001</v>
      </c>
      <c r="D3105" s="36">
        <v>4.8481100000000001</v>
      </c>
    </row>
    <row r="3106" spans="1:4" ht="12.75" customHeight="1" x14ac:dyDescent="0.25">
      <c r="A3106" s="44">
        <v>43016.041666659155</v>
      </c>
      <c r="B3106" s="24">
        <v>37.166319999999999</v>
      </c>
      <c r="C3106" s="35">
        <v>1.9551400000000001</v>
      </c>
      <c r="D3106" s="36" t="s">
        <v>189</v>
      </c>
    </row>
    <row r="3107" spans="1:4" ht="12.75" customHeight="1" x14ac:dyDescent="0.25">
      <c r="A3107" s="44">
        <v>43016.08333332582</v>
      </c>
      <c r="B3107" s="24">
        <v>56.632100000000001</v>
      </c>
      <c r="C3107" s="35">
        <v>2.2272699999999999</v>
      </c>
      <c r="D3107" s="36">
        <v>8.78294</v>
      </c>
    </row>
    <row r="3108" spans="1:4" ht="12.75" customHeight="1" x14ac:dyDescent="0.25">
      <c r="A3108" s="44">
        <v>43016.124999992484</v>
      </c>
      <c r="B3108" s="24">
        <v>46.359200000000001</v>
      </c>
      <c r="C3108" s="35">
        <v>2.5908500000000001</v>
      </c>
      <c r="D3108" s="36">
        <v>8.70045</v>
      </c>
    </row>
    <row r="3109" spans="1:4" ht="12.75" customHeight="1" x14ac:dyDescent="0.25">
      <c r="A3109" s="44">
        <v>43016.166666659148</v>
      </c>
      <c r="B3109" s="24">
        <v>27.509879999999999</v>
      </c>
      <c r="C3109" s="35">
        <v>2.51342</v>
      </c>
      <c r="D3109" s="36">
        <v>1.41778</v>
      </c>
    </row>
    <row r="3110" spans="1:4" ht="12.75" customHeight="1" x14ac:dyDescent="0.25">
      <c r="A3110" s="44">
        <v>43016.208333325812</v>
      </c>
      <c r="B3110" s="24">
        <v>6.3857600000000003</v>
      </c>
      <c r="C3110" s="35">
        <v>1.58005</v>
      </c>
      <c r="D3110" s="36">
        <v>5.3421700000000003</v>
      </c>
    </row>
    <row r="3111" spans="1:4" ht="12.75" customHeight="1" x14ac:dyDescent="0.25">
      <c r="A3111" s="44">
        <v>43016.249999992477</v>
      </c>
      <c r="B3111" s="24">
        <v>323.98450000000003</v>
      </c>
      <c r="C3111" s="35">
        <v>1.58131</v>
      </c>
      <c r="D3111" s="36" t="s">
        <v>189</v>
      </c>
    </row>
    <row r="3112" spans="1:4" ht="12.75" customHeight="1" x14ac:dyDescent="0.25">
      <c r="A3112" s="44">
        <v>43016.291666659141</v>
      </c>
      <c r="B3112" s="24">
        <v>227.3509</v>
      </c>
      <c r="C3112" s="35">
        <v>0.63154999999999994</v>
      </c>
      <c r="D3112" s="36">
        <v>8.1865600000000001</v>
      </c>
    </row>
    <row r="3113" spans="1:4" ht="12.75" customHeight="1" x14ac:dyDescent="0.25">
      <c r="A3113" s="44">
        <v>43016.333333325805</v>
      </c>
      <c r="B3113" s="24">
        <v>237.7929</v>
      </c>
      <c r="C3113" s="35">
        <v>0.62470000000000003</v>
      </c>
      <c r="D3113" s="36" t="s">
        <v>189</v>
      </c>
    </row>
    <row r="3114" spans="1:4" ht="12.75" customHeight="1" x14ac:dyDescent="0.25">
      <c r="A3114" s="44">
        <v>43016.374999992469</v>
      </c>
      <c r="B3114" s="24">
        <v>312.1798</v>
      </c>
      <c r="C3114" s="35">
        <v>1.8250900000000001</v>
      </c>
    </row>
    <row r="3115" spans="1:4" ht="12.75" customHeight="1" x14ac:dyDescent="0.25">
      <c r="A3115" s="44">
        <v>43016.416666659134</v>
      </c>
      <c r="B3115" s="24">
        <v>357.36369999999999</v>
      </c>
      <c r="C3115" s="35">
        <v>2.41635</v>
      </c>
      <c r="D3115" s="36">
        <v>11.56317</v>
      </c>
    </row>
    <row r="3116" spans="1:4" ht="12.75" customHeight="1" x14ac:dyDescent="0.25">
      <c r="A3116" s="44">
        <v>43016.458333325798</v>
      </c>
      <c r="B3116" s="24">
        <v>328.02980000000002</v>
      </c>
      <c r="C3116" s="35">
        <v>2.4748000000000001</v>
      </c>
      <c r="D3116" s="36">
        <v>18.470610000000001</v>
      </c>
    </row>
    <row r="3117" spans="1:4" ht="12.75" customHeight="1" x14ac:dyDescent="0.25">
      <c r="A3117" s="44">
        <v>43016.499999992462</v>
      </c>
      <c r="B3117" s="24">
        <v>328.7978</v>
      </c>
      <c r="C3117" s="35">
        <v>1.9100600000000001</v>
      </c>
      <c r="D3117" s="36">
        <v>14.574719999999999</v>
      </c>
    </row>
    <row r="3118" spans="1:4" ht="12.75" customHeight="1" x14ac:dyDescent="0.25">
      <c r="A3118" s="44">
        <v>43016.541666659126</v>
      </c>
      <c r="B3118" s="24">
        <v>284.24029999999999</v>
      </c>
      <c r="C3118" s="35">
        <v>2.7299000000000002</v>
      </c>
      <c r="D3118" s="36">
        <v>3.8205</v>
      </c>
    </row>
    <row r="3119" spans="1:4" ht="12.75" customHeight="1" x14ac:dyDescent="0.25">
      <c r="A3119" s="44">
        <v>43016.583333325791</v>
      </c>
      <c r="B3119" s="24">
        <v>265.11279999999999</v>
      </c>
      <c r="C3119" s="35">
        <v>2.87107</v>
      </c>
      <c r="D3119" s="36">
        <v>6.5015000000000001</v>
      </c>
    </row>
    <row r="3120" spans="1:4" ht="12.75" customHeight="1" x14ac:dyDescent="0.25">
      <c r="A3120" s="44">
        <v>43016.624999992455</v>
      </c>
      <c r="B3120" s="24">
        <v>309.44540000000001</v>
      </c>
      <c r="C3120" s="35">
        <v>3.2911999999999999</v>
      </c>
      <c r="D3120" s="36">
        <v>13.951000000000001</v>
      </c>
    </row>
    <row r="3121" spans="1:4" ht="12.75" customHeight="1" x14ac:dyDescent="0.25">
      <c r="A3121" s="44">
        <v>43016.666666659119</v>
      </c>
      <c r="B3121" s="24">
        <v>4.84619</v>
      </c>
      <c r="C3121" s="35">
        <v>2.5123899999999999</v>
      </c>
      <c r="D3121" s="36">
        <v>2.3117200000000002</v>
      </c>
    </row>
    <row r="3122" spans="1:4" ht="12.75" customHeight="1" x14ac:dyDescent="0.25">
      <c r="A3122" s="44">
        <v>43016.708333325783</v>
      </c>
      <c r="B3122" s="24">
        <v>6.6402799999999997</v>
      </c>
      <c r="C3122" s="35">
        <v>1.3543700000000001</v>
      </c>
      <c r="D3122" s="36" t="s">
        <v>189</v>
      </c>
    </row>
    <row r="3123" spans="1:4" ht="12.75" customHeight="1" x14ac:dyDescent="0.25">
      <c r="A3123" s="44">
        <v>43016.749999992448</v>
      </c>
      <c r="B3123" s="24">
        <v>31.33802</v>
      </c>
      <c r="C3123" s="35">
        <v>0.94918999999999998</v>
      </c>
      <c r="D3123" s="36">
        <v>5.1396699999999997</v>
      </c>
    </row>
    <row r="3124" spans="1:4" ht="12.75" customHeight="1" x14ac:dyDescent="0.25">
      <c r="A3124" s="44">
        <v>43016.791666659112</v>
      </c>
      <c r="B3124" s="24">
        <v>274.19470000000001</v>
      </c>
      <c r="C3124" s="35">
        <v>0.84870000000000001</v>
      </c>
      <c r="D3124" s="36">
        <v>8.3221699999999998</v>
      </c>
    </row>
    <row r="3125" spans="1:4" ht="12.75" customHeight="1" x14ac:dyDescent="0.25">
      <c r="A3125" s="44">
        <v>43016.833333325776</v>
      </c>
      <c r="B3125" s="24">
        <v>274.30579999999998</v>
      </c>
      <c r="C3125" s="35">
        <v>0.39781</v>
      </c>
      <c r="D3125" s="36">
        <v>4.5791700000000004</v>
      </c>
    </row>
    <row r="3126" spans="1:4" ht="12.75" customHeight="1" x14ac:dyDescent="0.25">
      <c r="A3126" s="44">
        <v>43016.87499999244</v>
      </c>
      <c r="B3126" s="24">
        <v>262.44549999999998</v>
      </c>
      <c r="C3126" s="35">
        <v>0.36542000000000002</v>
      </c>
      <c r="D3126" s="36">
        <v>4.4474499999999999</v>
      </c>
    </row>
    <row r="3127" spans="1:4" ht="12.75" customHeight="1" x14ac:dyDescent="0.25">
      <c r="A3127" s="44">
        <v>43016.916666659105</v>
      </c>
      <c r="B3127" s="24">
        <v>339.97059999999999</v>
      </c>
      <c r="C3127" s="35">
        <v>0.49315999999999999</v>
      </c>
      <c r="D3127" s="36">
        <v>3.7014399999999998</v>
      </c>
    </row>
    <row r="3128" spans="1:4" ht="12.75" customHeight="1" x14ac:dyDescent="0.25">
      <c r="A3128" s="44">
        <v>43016.958333325769</v>
      </c>
      <c r="B3128" s="24">
        <v>294.4239</v>
      </c>
      <c r="C3128" s="35">
        <v>0.63505999999999996</v>
      </c>
      <c r="D3128" s="36">
        <v>11.134499999999999</v>
      </c>
    </row>
    <row r="3129" spans="1:4" ht="12.75" customHeight="1" x14ac:dyDescent="0.25">
      <c r="A3129" s="44">
        <v>43016.999999992433</v>
      </c>
      <c r="B3129" s="24">
        <v>15.10083</v>
      </c>
      <c r="C3129" s="35">
        <v>0.26807999999999998</v>
      </c>
      <c r="D3129" s="36">
        <v>9.5270600000000005</v>
      </c>
    </row>
    <row r="3130" spans="1:4" ht="12.75" customHeight="1" x14ac:dyDescent="0.25">
      <c r="A3130" s="44">
        <v>43017.041666659097</v>
      </c>
      <c r="B3130" s="24">
        <v>314.97469999999998</v>
      </c>
      <c r="C3130" s="35">
        <v>0.36070999999999998</v>
      </c>
    </row>
    <row r="3131" spans="1:4" ht="12.75" customHeight="1" x14ac:dyDescent="0.25">
      <c r="A3131" s="44">
        <v>43017.083333325761</v>
      </c>
      <c r="B3131" s="24">
        <v>256.45650000000001</v>
      </c>
      <c r="C3131" s="35">
        <v>0.25636999999999999</v>
      </c>
      <c r="D3131" s="36">
        <v>10.72043</v>
      </c>
    </row>
    <row r="3132" spans="1:4" ht="12.75" customHeight="1" x14ac:dyDescent="0.25">
      <c r="A3132" s="44">
        <v>43017.124999992426</v>
      </c>
      <c r="B3132" s="24">
        <v>184.99469999999999</v>
      </c>
      <c r="C3132" s="35">
        <v>0.35716999999999999</v>
      </c>
      <c r="D3132" s="36">
        <v>9.4293399999999998</v>
      </c>
    </row>
    <row r="3133" spans="1:4" ht="12.75" customHeight="1" x14ac:dyDescent="0.25">
      <c r="A3133" s="44">
        <v>43017.16666665909</v>
      </c>
      <c r="B3133" s="24">
        <v>100.4637</v>
      </c>
      <c r="C3133" s="35">
        <v>0.34510000000000002</v>
      </c>
      <c r="D3133" s="36">
        <v>4.1669900000000002</v>
      </c>
    </row>
    <row r="3134" spans="1:4" ht="12.75" customHeight="1" x14ac:dyDescent="0.25">
      <c r="A3134" s="44">
        <v>43017.208333325754</v>
      </c>
      <c r="B3134" s="24">
        <v>264.57279999999997</v>
      </c>
      <c r="C3134" s="35">
        <v>0.45896999999999999</v>
      </c>
      <c r="D3134" s="36">
        <v>7.06114</v>
      </c>
    </row>
    <row r="3135" spans="1:4" ht="12.75" customHeight="1" x14ac:dyDescent="0.25">
      <c r="A3135" s="44">
        <v>43017.249999992418</v>
      </c>
      <c r="B3135" s="24">
        <v>147.08930000000001</v>
      </c>
      <c r="C3135" s="35">
        <v>0.34770000000000001</v>
      </c>
      <c r="D3135" s="36" t="s">
        <v>189</v>
      </c>
    </row>
    <row r="3136" spans="1:4" ht="12.75" customHeight="1" x14ac:dyDescent="0.25">
      <c r="A3136" s="44">
        <v>43017.291666659083</v>
      </c>
      <c r="B3136" s="24">
        <v>130.23220000000001</v>
      </c>
      <c r="C3136" s="35">
        <v>0.35611999999999999</v>
      </c>
      <c r="D3136" s="36" t="s">
        <v>189</v>
      </c>
    </row>
    <row r="3137" spans="1:4" ht="12.75" customHeight="1" x14ac:dyDescent="0.25">
      <c r="A3137" s="44">
        <v>43017.333333325747</v>
      </c>
      <c r="B3137" s="24">
        <v>79.27861</v>
      </c>
      <c r="C3137" s="35">
        <v>0.41477999999999998</v>
      </c>
      <c r="D3137" s="36">
        <v>4.3608399999999996</v>
      </c>
    </row>
    <row r="3138" spans="1:4" ht="12.75" customHeight="1" x14ac:dyDescent="0.25">
      <c r="A3138" s="44">
        <v>43017.374999992411</v>
      </c>
      <c r="B3138" s="24">
        <v>0.75004000000000004</v>
      </c>
      <c r="C3138" s="35">
        <v>0.85784000000000005</v>
      </c>
      <c r="D3138" s="36">
        <v>1.1377299999999999</v>
      </c>
    </row>
    <row r="3139" spans="1:4" ht="12.75" customHeight="1" x14ac:dyDescent="0.25">
      <c r="A3139" s="44">
        <v>43017.416666659075</v>
      </c>
      <c r="B3139" s="24">
        <v>305.60129999999998</v>
      </c>
      <c r="C3139" s="35">
        <v>1.0570200000000001</v>
      </c>
      <c r="D3139" s="36">
        <v>11.37604</v>
      </c>
    </row>
    <row r="3140" spans="1:4" ht="12.75" customHeight="1" x14ac:dyDescent="0.25">
      <c r="A3140" s="44">
        <v>43017.45833332574</v>
      </c>
      <c r="B3140" s="24">
        <v>354.46260000000001</v>
      </c>
      <c r="C3140" s="35">
        <v>2.3166600000000002</v>
      </c>
      <c r="D3140" s="36">
        <v>10.278549999999999</v>
      </c>
    </row>
    <row r="3141" spans="1:4" ht="12.75" customHeight="1" x14ac:dyDescent="0.25">
      <c r="A3141" s="44">
        <v>43017.499999992404</v>
      </c>
      <c r="B3141" s="24">
        <v>344.2561</v>
      </c>
      <c r="C3141" s="35">
        <v>2.8014399999999999</v>
      </c>
      <c r="D3141" s="36">
        <v>18.87368</v>
      </c>
    </row>
    <row r="3142" spans="1:4" ht="12.75" customHeight="1" x14ac:dyDescent="0.25">
      <c r="A3142" s="44">
        <v>43017.541666659068</v>
      </c>
      <c r="B3142" s="24">
        <v>344.93310000000002</v>
      </c>
      <c r="C3142" s="35">
        <v>2.4984299999999999</v>
      </c>
      <c r="D3142" s="36">
        <v>15.083880000000001</v>
      </c>
    </row>
    <row r="3143" spans="1:4" ht="12.75" customHeight="1" x14ac:dyDescent="0.25">
      <c r="A3143" s="44">
        <v>43017.583333325732</v>
      </c>
      <c r="B3143" s="24">
        <v>8.44482</v>
      </c>
      <c r="C3143" s="35">
        <v>2.0039799999999999</v>
      </c>
      <c r="D3143" s="36">
        <v>11.323980000000001</v>
      </c>
    </row>
    <row r="3144" spans="1:4" ht="12.75" customHeight="1" x14ac:dyDescent="0.25">
      <c r="A3144" s="44">
        <v>43017.624999992397</v>
      </c>
      <c r="B3144" s="24">
        <v>354.64280000000002</v>
      </c>
      <c r="C3144" s="35">
        <v>2.6412</v>
      </c>
      <c r="D3144" s="36">
        <v>8.0872499999999992</v>
      </c>
    </row>
    <row r="3145" spans="1:4" ht="12.75" customHeight="1" x14ac:dyDescent="0.25">
      <c r="A3145" s="44">
        <v>43017.666666659061</v>
      </c>
      <c r="B3145" s="24">
        <v>350.55799999999999</v>
      </c>
      <c r="C3145" s="35">
        <v>2.83026</v>
      </c>
      <c r="D3145" s="36">
        <v>11.98433</v>
      </c>
    </row>
    <row r="3146" spans="1:4" ht="12.75" customHeight="1" x14ac:dyDescent="0.25">
      <c r="A3146" s="44">
        <v>43017.708333325725</v>
      </c>
      <c r="B3146" s="24">
        <v>7.4310799999999997</v>
      </c>
      <c r="C3146" s="35">
        <v>1.7171700000000001</v>
      </c>
      <c r="D3146" s="36">
        <v>19.743220000000001</v>
      </c>
    </row>
    <row r="3147" spans="1:4" ht="12.75" customHeight="1" x14ac:dyDescent="0.25">
      <c r="A3147" s="44">
        <v>43017.749999992389</v>
      </c>
      <c r="B3147" s="24">
        <v>42.32403</v>
      </c>
      <c r="C3147" s="35">
        <v>0.42527999999999999</v>
      </c>
      <c r="D3147" s="36">
        <v>4.4451700000000001</v>
      </c>
    </row>
    <row r="3148" spans="1:4" ht="12.75" customHeight="1" x14ac:dyDescent="0.25">
      <c r="A3148" s="44">
        <v>43017.791666659054</v>
      </c>
      <c r="B3148" s="24">
        <v>22.6815</v>
      </c>
      <c r="C3148" s="35">
        <v>0.43025000000000002</v>
      </c>
      <c r="D3148" s="36">
        <v>8.5218900000000009</v>
      </c>
    </row>
    <row r="3149" spans="1:4" ht="12.75" customHeight="1" x14ac:dyDescent="0.25">
      <c r="A3149" s="44">
        <v>43017.833333325718</v>
      </c>
      <c r="B3149" s="24">
        <v>132.76009999999999</v>
      </c>
      <c r="C3149" s="35">
        <v>0.24811</v>
      </c>
      <c r="D3149" s="36">
        <v>5.7789999999999999</v>
      </c>
    </row>
    <row r="3150" spans="1:4" ht="12.75" customHeight="1" x14ac:dyDescent="0.25">
      <c r="A3150" s="44">
        <v>43017.874999992382</v>
      </c>
      <c r="B3150" s="24">
        <v>147.5444</v>
      </c>
      <c r="C3150" s="35">
        <v>0.31519000000000003</v>
      </c>
      <c r="D3150" s="36">
        <v>11.862719999999999</v>
      </c>
    </row>
    <row r="3151" spans="1:4" ht="12.75" customHeight="1" x14ac:dyDescent="0.25">
      <c r="A3151" s="44">
        <v>43017.916666659046</v>
      </c>
      <c r="B3151" s="24">
        <v>118.3959</v>
      </c>
      <c r="C3151" s="35">
        <v>0.29143999999999998</v>
      </c>
      <c r="D3151" s="36">
        <v>10.166169999999999</v>
      </c>
    </row>
    <row r="3152" spans="1:4" ht="12.75" customHeight="1" x14ac:dyDescent="0.25">
      <c r="A3152" s="44">
        <v>43017.958333325711</v>
      </c>
      <c r="B3152" s="24">
        <v>205.97200000000001</v>
      </c>
      <c r="C3152" s="35">
        <v>0.51054999999999995</v>
      </c>
      <c r="D3152" s="36" t="s">
        <v>189</v>
      </c>
    </row>
    <row r="3153" spans="1:4" ht="12.75" customHeight="1" x14ac:dyDescent="0.25">
      <c r="A3153" s="44">
        <v>43017.999999992375</v>
      </c>
      <c r="B3153" s="24">
        <v>153.06030000000001</v>
      </c>
      <c r="C3153" s="35">
        <v>0.25466</v>
      </c>
      <c r="D3153" s="36">
        <v>3.75156</v>
      </c>
    </row>
    <row r="3154" spans="1:4" ht="12.75" customHeight="1" x14ac:dyDescent="0.25">
      <c r="A3154" s="44">
        <v>43018.041666659039</v>
      </c>
      <c r="B3154" s="24">
        <v>73.592910000000003</v>
      </c>
      <c r="C3154" s="35">
        <v>0.41482999999999998</v>
      </c>
      <c r="D3154" s="36">
        <v>12.394399999999999</v>
      </c>
    </row>
    <row r="3155" spans="1:4" ht="12.75" customHeight="1" x14ac:dyDescent="0.25">
      <c r="A3155" s="44">
        <v>43018.083333325703</v>
      </c>
      <c r="B3155" s="24">
        <v>279.44380000000001</v>
      </c>
      <c r="C3155" s="35">
        <v>0.55032000000000003</v>
      </c>
      <c r="D3155" s="36">
        <v>11.29472</v>
      </c>
    </row>
    <row r="3156" spans="1:4" ht="12.75" customHeight="1" x14ac:dyDescent="0.25">
      <c r="A3156" s="44">
        <v>43018.124999992368</v>
      </c>
      <c r="B3156" s="24">
        <v>258.64089999999999</v>
      </c>
      <c r="C3156" s="35">
        <v>0.55174000000000001</v>
      </c>
      <c r="D3156" s="36">
        <v>8.1044999999999998</v>
      </c>
    </row>
    <row r="3157" spans="1:4" ht="12.75" customHeight="1" x14ac:dyDescent="0.25">
      <c r="A3157" s="44">
        <v>43018.166666659032</v>
      </c>
      <c r="B3157" s="24">
        <v>160.91739999999999</v>
      </c>
      <c r="C3157" s="35">
        <v>0.2399</v>
      </c>
      <c r="D3157" s="36">
        <v>4.5265599999999999</v>
      </c>
    </row>
    <row r="3158" spans="1:4" ht="12.75" customHeight="1" x14ac:dyDescent="0.25">
      <c r="A3158" s="44">
        <v>43018.208333325696</v>
      </c>
      <c r="B3158" s="24">
        <v>68.302800000000005</v>
      </c>
      <c r="C3158" s="35">
        <v>0.21915999999999999</v>
      </c>
      <c r="D3158" s="36">
        <v>7.6165500000000002</v>
      </c>
    </row>
    <row r="3159" spans="1:4" ht="12.75" customHeight="1" x14ac:dyDescent="0.25">
      <c r="A3159" s="44">
        <v>43018.24999999236</v>
      </c>
      <c r="B3159" s="24">
        <v>144.03469999999999</v>
      </c>
      <c r="C3159" s="35">
        <v>0.39412000000000003</v>
      </c>
      <c r="D3159" s="36">
        <v>5.9335599999999999</v>
      </c>
    </row>
    <row r="3160" spans="1:4" ht="12.75" customHeight="1" x14ac:dyDescent="0.25">
      <c r="A3160" s="44">
        <v>43018.291666659024</v>
      </c>
      <c r="B3160" s="24">
        <v>137.83959999999999</v>
      </c>
      <c r="C3160" s="35">
        <v>0.22439999999999999</v>
      </c>
      <c r="D3160" s="36">
        <v>3.0573899999999998</v>
      </c>
    </row>
    <row r="3161" spans="1:4" ht="12.75" customHeight="1" x14ac:dyDescent="0.25">
      <c r="A3161" s="44">
        <v>43018.333333325689</v>
      </c>
      <c r="B3161" s="24">
        <v>121.4372</v>
      </c>
      <c r="C3161" s="35">
        <v>0.24762999999999999</v>
      </c>
      <c r="D3161" s="36">
        <v>3.85683</v>
      </c>
    </row>
    <row r="3162" spans="1:4" ht="12.75" customHeight="1" x14ac:dyDescent="0.25">
      <c r="A3162" s="44">
        <v>43018.374999992353</v>
      </c>
      <c r="B3162" s="24">
        <v>6.6798700000000002</v>
      </c>
      <c r="C3162" s="35">
        <v>0.75668000000000002</v>
      </c>
      <c r="D3162" s="36" t="s">
        <v>189</v>
      </c>
    </row>
    <row r="3163" spans="1:4" ht="12.75" customHeight="1" x14ac:dyDescent="0.25">
      <c r="A3163" s="44">
        <v>43018.416666659017</v>
      </c>
      <c r="B3163" s="24">
        <v>295.26650000000001</v>
      </c>
      <c r="C3163" s="35">
        <v>3.1721599999999999</v>
      </c>
      <c r="D3163" s="36">
        <v>5.66873</v>
      </c>
    </row>
    <row r="3164" spans="1:4" ht="12.75" customHeight="1" x14ac:dyDescent="0.25">
      <c r="A3164" s="44">
        <v>43018.458333325681</v>
      </c>
      <c r="B3164" s="24">
        <v>293.6028</v>
      </c>
      <c r="C3164" s="35">
        <v>4.0329300000000003</v>
      </c>
      <c r="D3164" s="36">
        <v>3.4293300000000002</v>
      </c>
    </row>
    <row r="3165" spans="1:4" ht="12.75" customHeight="1" x14ac:dyDescent="0.25">
      <c r="A3165" s="44">
        <v>43018.499999992346</v>
      </c>
      <c r="B3165" s="24">
        <v>299.24310000000003</v>
      </c>
      <c r="C3165" s="35">
        <v>3.6876799999999998</v>
      </c>
      <c r="D3165" s="36" t="s">
        <v>189</v>
      </c>
    </row>
    <row r="3166" spans="1:4" ht="12.75" customHeight="1" x14ac:dyDescent="0.25">
      <c r="A3166" s="44">
        <v>43018.54166665901</v>
      </c>
      <c r="B3166" s="24">
        <v>269.50400000000002</v>
      </c>
      <c r="C3166" s="35">
        <v>5.0633900000000001</v>
      </c>
      <c r="D3166" s="36">
        <v>6.7581699999999998</v>
      </c>
    </row>
    <row r="3167" spans="1:4" ht="12.75" customHeight="1" x14ac:dyDescent="0.25">
      <c r="A3167" s="44">
        <v>43018.583333325674</v>
      </c>
      <c r="B3167" s="24">
        <v>288.26659999999998</v>
      </c>
      <c r="C3167" s="35">
        <v>4.87235</v>
      </c>
      <c r="D3167" s="36">
        <v>0.51066999999999996</v>
      </c>
    </row>
    <row r="3168" spans="1:4" ht="12.75" customHeight="1" x14ac:dyDescent="0.25">
      <c r="A3168" s="44">
        <v>43018.624999992338</v>
      </c>
      <c r="B3168" s="24">
        <v>276.55619999999999</v>
      </c>
      <c r="C3168" s="35">
        <v>4.5346200000000003</v>
      </c>
      <c r="D3168" s="36">
        <v>8.7075600000000009</v>
      </c>
    </row>
    <row r="3169" spans="1:4" ht="12.75" customHeight="1" x14ac:dyDescent="0.25">
      <c r="A3169" s="44">
        <v>43018.666666659003</v>
      </c>
      <c r="B3169" s="24">
        <v>285.67009999999999</v>
      </c>
      <c r="C3169" s="35">
        <v>5.2155899999999997</v>
      </c>
      <c r="D3169" s="36">
        <v>8.4496699999999993</v>
      </c>
    </row>
    <row r="3170" spans="1:4" ht="12.75" customHeight="1" x14ac:dyDescent="0.25">
      <c r="A3170" s="44">
        <v>43018.708333325667</v>
      </c>
      <c r="B3170" s="24">
        <v>276.2817</v>
      </c>
      <c r="C3170" s="35">
        <v>3.8073800000000002</v>
      </c>
      <c r="D3170" s="36">
        <v>16.00122</v>
      </c>
    </row>
    <row r="3171" spans="1:4" ht="12.75" customHeight="1" x14ac:dyDescent="0.25">
      <c r="A3171" s="44">
        <v>43018.749999992331</v>
      </c>
      <c r="B3171" s="24">
        <v>289.68450000000001</v>
      </c>
      <c r="C3171" s="35">
        <v>2.7158500000000001</v>
      </c>
      <c r="D3171" s="36">
        <v>8.5822800000000008</v>
      </c>
    </row>
    <row r="3172" spans="1:4" ht="12.75" customHeight="1" x14ac:dyDescent="0.25">
      <c r="A3172" s="44">
        <v>43018.791666658995</v>
      </c>
      <c r="B3172" s="24">
        <v>279.67610000000002</v>
      </c>
      <c r="C3172" s="35">
        <v>1.70564</v>
      </c>
      <c r="D3172" s="36">
        <v>9.6502800000000004</v>
      </c>
    </row>
    <row r="3173" spans="1:4" ht="12.75" customHeight="1" x14ac:dyDescent="0.25">
      <c r="A3173" s="44">
        <v>43018.83333332566</v>
      </c>
      <c r="B3173" s="24">
        <v>309.60989999999998</v>
      </c>
      <c r="C3173" s="35">
        <v>1.2204299999999999</v>
      </c>
      <c r="D3173" s="36">
        <v>4.8559400000000004</v>
      </c>
    </row>
    <row r="3174" spans="1:4" ht="12.75" customHeight="1" x14ac:dyDescent="0.25">
      <c r="A3174" s="44">
        <v>43018.874999992324</v>
      </c>
      <c r="B3174" s="24">
        <v>292.77420000000001</v>
      </c>
      <c r="C3174" s="35">
        <v>1.09592</v>
      </c>
      <c r="D3174" s="36">
        <v>5.2987200000000003</v>
      </c>
    </row>
    <row r="3175" spans="1:4" ht="12.75" customHeight="1" x14ac:dyDescent="0.25">
      <c r="A3175" s="44">
        <v>43018.916666658988</v>
      </c>
      <c r="B3175" s="24">
        <v>309.84930000000003</v>
      </c>
      <c r="C3175" s="35">
        <v>1.2608299999999999</v>
      </c>
      <c r="D3175" s="36">
        <v>2.77278</v>
      </c>
    </row>
    <row r="3176" spans="1:4" ht="12.75" customHeight="1" x14ac:dyDescent="0.25">
      <c r="A3176" s="44">
        <v>43018.958333325652</v>
      </c>
      <c r="B3176" s="24">
        <v>287.25229999999999</v>
      </c>
      <c r="C3176" s="35">
        <v>2.38503</v>
      </c>
      <c r="D3176" s="36">
        <v>7.3434499999999998</v>
      </c>
    </row>
    <row r="3177" spans="1:4" ht="12.75" customHeight="1" x14ac:dyDescent="0.25">
      <c r="A3177" s="44">
        <v>43018.999999992317</v>
      </c>
      <c r="B3177" s="24">
        <v>284.9633</v>
      </c>
      <c r="C3177" s="35">
        <v>1.25407</v>
      </c>
      <c r="D3177" s="36">
        <v>2.37967</v>
      </c>
    </row>
    <row r="3178" spans="1:4" ht="12.75" customHeight="1" x14ac:dyDescent="0.25">
      <c r="A3178" s="44">
        <v>43019.041666658981</v>
      </c>
      <c r="B3178" s="24">
        <v>287.8032</v>
      </c>
      <c r="C3178" s="35">
        <v>2.0569999999999999</v>
      </c>
      <c r="D3178" s="36">
        <v>10.39007</v>
      </c>
    </row>
    <row r="3179" spans="1:4" ht="12.75" customHeight="1" x14ac:dyDescent="0.25">
      <c r="A3179" s="44">
        <v>43019.083333325645</v>
      </c>
      <c r="B3179" s="24">
        <v>285.13709999999998</v>
      </c>
      <c r="C3179" s="35">
        <v>2.1916000000000002</v>
      </c>
      <c r="D3179" s="36">
        <v>6.4183899999999996</v>
      </c>
    </row>
    <row r="3180" spans="1:4" ht="12.75" customHeight="1" x14ac:dyDescent="0.25">
      <c r="A3180" s="44">
        <v>43019.124999992309</v>
      </c>
      <c r="B3180" s="24">
        <v>276.49419999999998</v>
      </c>
      <c r="C3180" s="35">
        <v>0.69708999999999999</v>
      </c>
      <c r="D3180" s="36">
        <v>8.2707800000000002</v>
      </c>
    </row>
    <row r="3181" spans="1:4" ht="12.75" customHeight="1" x14ac:dyDescent="0.25">
      <c r="A3181" s="44">
        <v>43019.166666658974</v>
      </c>
      <c r="B3181" s="24">
        <v>281.14049999999997</v>
      </c>
      <c r="C3181" s="35">
        <v>1.8752200000000001</v>
      </c>
      <c r="D3181" s="36">
        <v>10.90555</v>
      </c>
    </row>
    <row r="3182" spans="1:4" ht="12.75" customHeight="1" x14ac:dyDescent="0.25">
      <c r="A3182" s="44">
        <v>43019.208333325638</v>
      </c>
      <c r="B3182" s="24">
        <v>257.625</v>
      </c>
      <c r="C3182" s="35">
        <v>1.76898</v>
      </c>
      <c r="D3182" s="36">
        <v>6.5729499999999996</v>
      </c>
    </row>
    <row r="3183" spans="1:4" ht="12.75" customHeight="1" x14ac:dyDescent="0.25">
      <c r="A3183" s="44">
        <v>43019.249999992302</v>
      </c>
      <c r="B3183" s="24">
        <v>235.17609999999999</v>
      </c>
      <c r="C3183" s="35">
        <v>1.1209100000000001</v>
      </c>
      <c r="D3183" s="36">
        <v>7.3199500000000004</v>
      </c>
    </row>
    <row r="3184" spans="1:4" ht="12.75" customHeight="1" x14ac:dyDescent="0.25">
      <c r="A3184" s="44">
        <v>43019.291666658966</v>
      </c>
      <c r="B3184" s="24">
        <v>272.61869999999999</v>
      </c>
      <c r="C3184" s="35">
        <v>0.95267999999999997</v>
      </c>
      <c r="D3184" s="36">
        <v>8.7184399999999993</v>
      </c>
    </row>
    <row r="3185" spans="1:4" ht="12.75" customHeight="1" x14ac:dyDescent="0.25">
      <c r="A3185" s="44">
        <v>43019.333333325631</v>
      </c>
      <c r="B3185" s="24">
        <v>262.01010000000002</v>
      </c>
      <c r="C3185" s="35">
        <v>1.8909400000000001</v>
      </c>
      <c r="D3185" s="36">
        <v>13.284560000000001</v>
      </c>
    </row>
    <row r="3186" spans="1:4" ht="12.75" customHeight="1" x14ac:dyDescent="0.25">
      <c r="A3186" s="44">
        <v>43019.374999992295</v>
      </c>
      <c r="B3186" s="24">
        <v>271.85559999999998</v>
      </c>
      <c r="C3186" s="35">
        <v>3.7503099999999998</v>
      </c>
      <c r="D3186" s="36">
        <v>8.4033300000000004</v>
      </c>
    </row>
    <row r="3187" spans="1:4" ht="12.75" customHeight="1" x14ac:dyDescent="0.25">
      <c r="A3187" s="44">
        <v>43019.416666658959</v>
      </c>
      <c r="B3187" s="24">
        <v>258.19310000000002</v>
      </c>
      <c r="C3187" s="35">
        <v>4.7351599999999996</v>
      </c>
      <c r="D3187" s="36">
        <v>17.114830000000001</v>
      </c>
    </row>
    <row r="3188" spans="1:4" ht="12.75" customHeight="1" x14ac:dyDescent="0.25">
      <c r="A3188" s="44">
        <v>43019.458333325623</v>
      </c>
      <c r="B3188" s="24">
        <v>244.80199999999999</v>
      </c>
      <c r="C3188" s="35">
        <v>4.8593500000000001</v>
      </c>
      <c r="D3188" s="36">
        <v>28.997340000000001</v>
      </c>
    </row>
    <row r="3189" spans="1:4" ht="12.75" customHeight="1" x14ac:dyDescent="0.25">
      <c r="A3189" s="44">
        <v>43019.499999992287</v>
      </c>
      <c r="B3189" s="24">
        <v>246.3295</v>
      </c>
      <c r="C3189" s="35">
        <v>6.09985</v>
      </c>
      <c r="D3189" s="36">
        <v>26.945889999999999</v>
      </c>
    </row>
    <row r="3190" spans="1:4" ht="12.75" customHeight="1" x14ac:dyDescent="0.25">
      <c r="A3190" s="44">
        <v>43019.541666658952</v>
      </c>
      <c r="B3190" s="24">
        <v>254.1867</v>
      </c>
      <c r="C3190" s="35">
        <v>6.8893500000000003</v>
      </c>
      <c r="D3190" s="36">
        <v>36.551389999999998</v>
      </c>
    </row>
    <row r="3191" spans="1:4" ht="12.75" customHeight="1" x14ac:dyDescent="0.25">
      <c r="A3191" s="44">
        <v>43019.583333325616</v>
      </c>
      <c r="B3191" s="24">
        <v>239.95169999999999</v>
      </c>
      <c r="C3191" s="35">
        <v>6.8125400000000003</v>
      </c>
      <c r="D3191" s="36">
        <v>29.255669999999999</v>
      </c>
    </row>
    <row r="3192" spans="1:4" ht="12.75" customHeight="1" x14ac:dyDescent="0.25">
      <c r="A3192" s="44">
        <v>43019.62499999228</v>
      </c>
      <c r="B3192" s="24">
        <v>242.36189999999999</v>
      </c>
      <c r="C3192" s="35">
        <v>7.6866199999999996</v>
      </c>
      <c r="D3192" s="36">
        <v>21.485939999999999</v>
      </c>
    </row>
    <row r="3193" spans="1:4" ht="12.75" customHeight="1" x14ac:dyDescent="0.25">
      <c r="A3193" s="44">
        <v>43019.666666658944</v>
      </c>
      <c r="B3193" s="24">
        <v>234.1891</v>
      </c>
      <c r="C3193" s="35">
        <v>6.1719900000000001</v>
      </c>
      <c r="D3193" s="36">
        <v>44.840060000000001</v>
      </c>
    </row>
    <row r="3194" spans="1:4" ht="12.75" customHeight="1" x14ac:dyDescent="0.25">
      <c r="A3194" s="44">
        <v>43019.708333325609</v>
      </c>
      <c r="B3194" s="24">
        <v>240.63509999999999</v>
      </c>
      <c r="C3194" s="35">
        <v>6.0050299999999996</v>
      </c>
      <c r="D3194" s="36">
        <v>37.839559999999999</v>
      </c>
    </row>
    <row r="3195" spans="1:4" ht="12.75" customHeight="1" x14ac:dyDescent="0.25">
      <c r="A3195" s="44">
        <v>43019.749999992273</v>
      </c>
      <c r="B3195" s="24">
        <v>240.39060000000001</v>
      </c>
      <c r="C3195" s="35">
        <v>4.5706199999999999</v>
      </c>
      <c r="D3195" s="36">
        <v>39.006610000000002</v>
      </c>
    </row>
    <row r="3196" spans="1:4" ht="12.75" customHeight="1" x14ac:dyDescent="0.25">
      <c r="A3196" s="44">
        <v>43019.791666658937</v>
      </c>
      <c r="B3196" s="24">
        <v>241.5984</v>
      </c>
      <c r="C3196" s="35">
        <v>3.2223600000000001</v>
      </c>
      <c r="D3196" s="36">
        <v>24.582560000000001</v>
      </c>
    </row>
    <row r="3197" spans="1:4" ht="12.75" customHeight="1" x14ac:dyDescent="0.25">
      <c r="A3197" s="44">
        <v>43019.833333325601</v>
      </c>
      <c r="B3197" s="24">
        <v>240.1473</v>
      </c>
      <c r="C3197" s="35">
        <v>3.2585700000000002</v>
      </c>
      <c r="D3197" s="36">
        <v>27.562000000000001</v>
      </c>
    </row>
    <row r="3198" spans="1:4" ht="12.75" customHeight="1" x14ac:dyDescent="0.25">
      <c r="A3198" s="44">
        <v>43019.874999992266</v>
      </c>
      <c r="B3198" s="24">
        <v>229.31700000000001</v>
      </c>
      <c r="C3198" s="35">
        <v>1.7678100000000001</v>
      </c>
      <c r="D3198" s="36">
        <v>17.311109999999999</v>
      </c>
    </row>
    <row r="3199" spans="1:4" ht="12.75" customHeight="1" x14ac:dyDescent="0.25">
      <c r="A3199" s="44">
        <v>43019.91666665893</v>
      </c>
      <c r="B3199" s="24">
        <v>232.40809999999999</v>
      </c>
      <c r="C3199" s="35">
        <v>1.8950800000000001</v>
      </c>
      <c r="D3199" s="36">
        <v>16.29984</v>
      </c>
    </row>
    <row r="3200" spans="1:4" ht="12.75" customHeight="1" x14ac:dyDescent="0.25">
      <c r="A3200" s="44">
        <v>43019.958333325594</v>
      </c>
      <c r="B3200" s="24">
        <v>230.10149999999999</v>
      </c>
      <c r="C3200" s="35">
        <v>1.55226</v>
      </c>
      <c r="D3200" s="36">
        <v>15.10111</v>
      </c>
    </row>
    <row r="3201" spans="1:4" ht="12.75" customHeight="1" x14ac:dyDescent="0.25">
      <c r="A3201" s="44">
        <v>43019.999999992258</v>
      </c>
      <c r="B3201" s="24">
        <v>234.28579999999999</v>
      </c>
      <c r="C3201" s="35">
        <v>1.4156899999999999</v>
      </c>
      <c r="D3201" s="36">
        <v>14.28139</v>
      </c>
    </row>
    <row r="3202" spans="1:4" ht="12.75" customHeight="1" x14ac:dyDescent="0.25">
      <c r="A3202" s="44">
        <v>43020.041666658923</v>
      </c>
      <c r="B3202" s="24">
        <v>260.21530000000001</v>
      </c>
      <c r="C3202" s="35">
        <v>0.97996000000000005</v>
      </c>
      <c r="D3202" s="36">
        <v>18.86647</v>
      </c>
    </row>
    <row r="3203" spans="1:4" ht="12.75" customHeight="1" x14ac:dyDescent="0.25">
      <c r="A3203" s="44">
        <v>43020.083333325587</v>
      </c>
      <c r="B3203" s="24">
        <v>102.90730000000001</v>
      </c>
      <c r="C3203" s="35">
        <v>0.55850999999999995</v>
      </c>
      <c r="D3203" s="36">
        <v>10.55822</v>
      </c>
    </row>
    <row r="3204" spans="1:4" ht="12.75" customHeight="1" x14ac:dyDescent="0.25">
      <c r="A3204" s="44">
        <v>43020.124999992251</v>
      </c>
      <c r="B3204" s="24">
        <v>346.96350000000001</v>
      </c>
      <c r="C3204" s="35">
        <v>0.41064000000000001</v>
      </c>
      <c r="D3204" s="36">
        <v>5.5097800000000001</v>
      </c>
    </row>
    <row r="3205" spans="1:4" ht="12.75" customHeight="1" x14ac:dyDescent="0.25">
      <c r="A3205" s="44">
        <v>43020.166666658915</v>
      </c>
      <c r="B3205" s="24">
        <v>225.6105</v>
      </c>
      <c r="C3205" s="35">
        <v>1.34361</v>
      </c>
      <c r="D3205" s="36">
        <v>2.5986099999999999</v>
      </c>
    </row>
    <row r="3206" spans="1:4" ht="12.75" customHeight="1" x14ac:dyDescent="0.25">
      <c r="A3206" s="44">
        <v>43020.20833332558</v>
      </c>
      <c r="B3206" s="24">
        <v>228.06010000000001</v>
      </c>
      <c r="C3206" s="35">
        <v>1.3234999999999999</v>
      </c>
      <c r="D3206" s="36">
        <v>7.7225000000000001</v>
      </c>
    </row>
    <row r="3207" spans="1:4" ht="12.75" customHeight="1" x14ac:dyDescent="0.25">
      <c r="A3207" s="44">
        <v>43020.249999992244</v>
      </c>
      <c r="B3207" s="24">
        <v>55.719279999999998</v>
      </c>
      <c r="C3207" s="35">
        <v>0.58791000000000004</v>
      </c>
      <c r="D3207" s="36">
        <v>11.70687</v>
      </c>
    </row>
    <row r="3208" spans="1:4" ht="12.75" customHeight="1" x14ac:dyDescent="0.25">
      <c r="A3208" s="44">
        <v>43020.291666658908</v>
      </c>
      <c r="B3208" s="24">
        <v>269.94990000000001</v>
      </c>
      <c r="C3208" s="35">
        <v>1.0914699999999999</v>
      </c>
      <c r="D3208" s="36">
        <v>4.6380699999999999</v>
      </c>
    </row>
    <row r="3209" spans="1:4" ht="12.75" customHeight="1" x14ac:dyDescent="0.25">
      <c r="A3209" s="44">
        <v>43020.333333325572</v>
      </c>
      <c r="B3209" s="24">
        <v>266.05849999999998</v>
      </c>
      <c r="C3209" s="35">
        <v>1.53664</v>
      </c>
      <c r="D3209" s="36">
        <v>0.80574999999999997</v>
      </c>
    </row>
    <row r="3210" spans="1:4" ht="12.75" customHeight="1" x14ac:dyDescent="0.25">
      <c r="A3210" s="44">
        <v>43020.374999992237</v>
      </c>
      <c r="B3210" s="24">
        <v>245.7328</v>
      </c>
      <c r="C3210" s="35">
        <v>1.17221</v>
      </c>
      <c r="D3210" s="36">
        <v>24.983260000000001</v>
      </c>
    </row>
    <row r="3211" spans="1:4" ht="12.75" customHeight="1" x14ac:dyDescent="0.25">
      <c r="A3211" s="44">
        <v>43020.416666658901</v>
      </c>
      <c r="B3211" s="24">
        <v>243.8972</v>
      </c>
      <c r="C3211" s="35">
        <v>3.5703900000000002</v>
      </c>
      <c r="D3211" s="36">
        <v>27.545680000000001</v>
      </c>
    </row>
    <row r="3212" spans="1:4" ht="12.75" customHeight="1" x14ac:dyDescent="0.25">
      <c r="A3212" s="44">
        <v>43020.458333325565</v>
      </c>
      <c r="B3212" s="24">
        <v>236.12639999999999</v>
      </c>
      <c r="C3212" s="35">
        <v>4.6896100000000001</v>
      </c>
      <c r="D3212" s="36">
        <v>30.68158</v>
      </c>
    </row>
    <row r="3213" spans="1:4" ht="12.75" customHeight="1" x14ac:dyDescent="0.25">
      <c r="A3213" s="44">
        <v>43020.499999992229</v>
      </c>
      <c r="B3213" s="24">
        <v>232.2157</v>
      </c>
      <c r="C3213" s="35">
        <v>4.6579199999999998</v>
      </c>
      <c r="D3213" s="36">
        <v>10.938029999999999</v>
      </c>
    </row>
    <row r="3214" spans="1:4" ht="12.75" customHeight="1" x14ac:dyDescent="0.25">
      <c r="A3214" s="44">
        <v>43020.541666658894</v>
      </c>
      <c r="B3214" s="24">
        <v>231.5412</v>
      </c>
      <c r="C3214" s="35">
        <v>3.7206899999999998</v>
      </c>
      <c r="D3214" s="36">
        <v>34.737169999999999</v>
      </c>
    </row>
    <row r="3215" spans="1:4" ht="12.75" customHeight="1" x14ac:dyDescent="0.25">
      <c r="A3215" s="44">
        <v>43020.583333325558</v>
      </c>
      <c r="B3215" s="24">
        <v>224.21039999999999</v>
      </c>
      <c r="C3215" s="35">
        <v>4.2410500000000004</v>
      </c>
      <c r="D3215" s="36">
        <v>37.750439999999998</v>
      </c>
    </row>
    <row r="3216" spans="1:4" ht="12.75" customHeight="1" x14ac:dyDescent="0.25">
      <c r="A3216" s="44">
        <v>43020.624999992222</v>
      </c>
      <c r="B3216" s="24">
        <v>215.55029999999999</v>
      </c>
      <c r="C3216" s="35">
        <v>4.6585799999999997</v>
      </c>
      <c r="D3216" s="36">
        <v>63.201140000000002</v>
      </c>
    </row>
    <row r="3217" spans="1:4" ht="12.75" customHeight="1" x14ac:dyDescent="0.25">
      <c r="A3217" s="44">
        <v>43020.666666658886</v>
      </c>
      <c r="B3217" s="24">
        <v>216.17500000000001</v>
      </c>
      <c r="C3217" s="35">
        <v>3.6408700000000001</v>
      </c>
      <c r="D3217" s="36">
        <v>87.204130000000006</v>
      </c>
    </row>
    <row r="3218" spans="1:4" ht="12.75" customHeight="1" x14ac:dyDescent="0.25">
      <c r="A3218" s="44">
        <v>43020.70833332555</v>
      </c>
      <c r="B3218" s="24">
        <v>216.63059999999999</v>
      </c>
      <c r="C3218" s="35">
        <v>2.89629</v>
      </c>
      <c r="D3218" s="36">
        <v>93.145210000000006</v>
      </c>
    </row>
    <row r="3219" spans="1:4" ht="12.75" customHeight="1" x14ac:dyDescent="0.25">
      <c r="A3219" s="44">
        <v>43020.749999992215</v>
      </c>
      <c r="B3219" s="24">
        <v>228.73949999999999</v>
      </c>
      <c r="C3219" s="35">
        <v>3.1527799999999999</v>
      </c>
      <c r="D3219" s="36">
        <v>48.098120000000002</v>
      </c>
    </row>
    <row r="3220" spans="1:4" ht="12.75" customHeight="1" x14ac:dyDescent="0.25">
      <c r="A3220" s="44">
        <v>43020.791666658879</v>
      </c>
      <c r="B3220" s="24">
        <v>228.29480000000001</v>
      </c>
      <c r="C3220" s="35">
        <v>2.27338</v>
      </c>
      <c r="D3220" s="36">
        <v>35.005589999999998</v>
      </c>
    </row>
    <row r="3221" spans="1:4" ht="12.75" customHeight="1" x14ac:dyDescent="0.25">
      <c r="A3221" s="44">
        <v>43020.833333325543</v>
      </c>
      <c r="B3221" s="24">
        <v>175.6275</v>
      </c>
      <c r="C3221" s="35">
        <v>1.2060599999999999</v>
      </c>
      <c r="D3221" s="36">
        <v>55.364049999999999</v>
      </c>
    </row>
    <row r="3222" spans="1:4" ht="12.75" customHeight="1" x14ac:dyDescent="0.25">
      <c r="A3222" s="44">
        <v>43020.874999992207</v>
      </c>
      <c r="B3222" s="24">
        <v>219.9794</v>
      </c>
      <c r="C3222" s="35">
        <v>0.54874999999999996</v>
      </c>
      <c r="D3222" s="36">
        <v>13.20844</v>
      </c>
    </row>
    <row r="3223" spans="1:4" ht="12.75" customHeight="1" x14ac:dyDescent="0.25">
      <c r="A3223" s="44">
        <v>43020.916666658872</v>
      </c>
      <c r="B3223" s="24">
        <v>93.315820000000002</v>
      </c>
      <c r="C3223" s="35">
        <v>0.65278000000000003</v>
      </c>
      <c r="D3223" s="36">
        <v>27.474029999999999</v>
      </c>
    </row>
    <row r="3224" spans="1:4" ht="12.75" customHeight="1" x14ac:dyDescent="0.25">
      <c r="A3224" s="44">
        <v>43020.958333325536</v>
      </c>
      <c r="B3224" s="24">
        <v>179.34829999999999</v>
      </c>
      <c r="C3224" s="35">
        <v>0.47219</v>
      </c>
      <c r="D3224" s="36">
        <v>13.76169</v>
      </c>
    </row>
    <row r="3225" spans="1:4" ht="12.75" customHeight="1" x14ac:dyDescent="0.25">
      <c r="A3225" s="44">
        <v>43020.9999999922</v>
      </c>
      <c r="B3225" s="24">
        <v>84.611149999999995</v>
      </c>
      <c r="C3225" s="35">
        <v>0.43064999999999998</v>
      </c>
      <c r="D3225" s="36">
        <v>13.132860000000001</v>
      </c>
    </row>
    <row r="3226" spans="1:4" ht="12.75" customHeight="1" x14ac:dyDescent="0.25">
      <c r="A3226" s="44">
        <v>43021.041666658864</v>
      </c>
      <c r="B3226" s="24">
        <v>264.74689999999998</v>
      </c>
      <c r="C3226" s="35">
        <v>0.58526</v>
      </c>
      <c r="D3226" s="36">
        <v>26.304369999999999</v>
      </c>
    </row>
    <row r="3227" spans="1:4" ht="12.75" customHeight="1" x14ac:dyDescent="0.25">
      <c r="A3227" s="44">
        <v>43021.083333325529</v>
      </c>
      <c r="B3227" s="24">
        <v>228.02449999999999</v>
      </c>
      <c r="C3227" s="35">
        <v>0.44174000000000002</v>
      </c>
      <c r="D3227" s="36">
        <v>9.8714200000000005</v>
      </c>
    </row>
    <row r="3228" spans="1:4" ht="12.75" customHeight="1" x14ac:dyDescent="0.25">
      <c r="A3228" s="44">
        <v>43021.124999992193</v>
      </c>
      <c r="B3228" s="24">
        <v>135.85740000000001</v>
      </c>
      <c r="C3228" s="35">
        <v>0.32080999999999998</v>
      </c>
      <c r="D3228" s="36">
        <v>9.2063699999999997</v>
      </c>
    </row>
    <row r="3229" spans="1:4" ht="12.75" customHeight="1" x14ac:dyDescent="0.25">
      <c r="A3229" s="44">
        <v>43021.166666658857</v>
      </c>
      <c r="B3229" s="24">
        <v>309.47239999999999</v>
      </c>
      <c r="C3229" s="35">
        <v>0.43173</v>
      </c>
      <c r="D3229" s="36">
        <v>3.0814699999999999</v>
      </c>
    </row>
    <row r="3230" spans="1:4" ht="12.75" customHeight="1" x14ac:dyDescent="0.25">
      <c r="A3230" s="44">
        <v>43021.208333325521</v>
      </c>
      <c r="B3230" s="24">
        <v>266.7473</v>
      </c>
      <c r="C3230" s="35">
        <v>0.93761000000000005</v>
      </c>
      <c r="D3230" s="36">
        <v>46.876849999999997</v>
      </c>
    </row>
    <row r="3231" spans="1:4" ht="12.75" customHeight="1" x14ac:dyDescent="0.25">
      <c r="A3231" s="44">
        <v>43021.249999992186</v>
      </c>
      <c r="B3231" s="24">
        <v>288.90140000000002</v>
      </c>
      <c r="C3231" s="35">
        <v>0.36457000000000001</v>
      </c>
      <c r="D3231" s="36">
        <v>130.50049999999999</v>
      </c>
    </row>
    <row r="3232" spans="1:4" ht="12.75" customHeight="1" x14ac:dyDescent="0.25">
      <c r="A3232" s="44">
        <v>43021.29166665885</v>
      </c>
      <c r="B3232" s="24">
        <v>280.30939999999998</v>
      </c>
      <c r="C3232" s="35">
        <v>0.25496000000000002</v>
      </c>
      <c r="D3232" s="36">
        <v>145.7775</v>
      </c>
    </row>
    <row r="3233" spans="1:4" ht="12.75" customHeight="1" x14ac:dyDescent="0.25">
      <c r="A3233" s="44">
        <v>43021.333333325514</v>
      </c>
      <c r="B3233" s="24">
        <v>185.2362</v>
      </c>
      <c r="C3233" s="35">
        <v>0.21873999999999999</v>
      </c>
      <c r="D3233" s="36">
        <v>80.420180000000002</v>
      </c>
    </row>
    <row r="3234" spans="1:4" ht="12.75" customHeight="1" x14ac:dyDescent="0.25">
      <c r="A3234" s="44">
        <v>43021.374999992178</v>
      </c>
      <c r="B3234" s="24">
        <v>43.418050000000001</v>
      </c>
      <c r="C3234" s="35">
        <v>0.88741000000000003</v>
      </c>
      <c r="D3234" s="36">
        <v>30.246289999999998</v>
      </c>
    </row>
    <row r="3235" spans="1:4" ht="12.75" customHeight="1" x14ac:dyDescent="0.25">
      <c r="A3235" s="44">
        <v>43021.416666658843</v>
      </c>
      <c r="B3235" s="24">
        <v>312.75080000000003</v>
      </c>
      <c r="C3235" s="35">
        <v>3.5056500000000002</v>
      </c>
      <c r="D3235" s="36">
        <v>27.613759999999999</v>
      </c>
    </row>
    <row r="3236" spans="1:4" ht="12.75" customHeight="1" x14ac:dyDescent="0.25">
      <c r="A3236" s="44">
        <v>43021.458333325507</v>
      </c>
      <c r="B3236" s="24">
        <v>297.65820000000002</v>
      </c>
      <c r="C3236" s="35">
        <v>2.8151000000000002</v>
      </c>
      <c r="D3236" s="36">
        <v>33.731729999999999</v>
      </c>
    </row>
    <row r="3237" spans="1:4" ht="12.75" customHeight="1" x14ac:dyDescent="0.25">
      <c r="A3237" s="44">
        <v>43021.499999992171</v>
      </c>
      <c r="B3237" s="24">
        <v>274.4162</v>
      </c>
      <c r="C3237" s="35">
        <v>3.5976599999999999</v>
      </c>
      <c r="D3237" s="36">
        <v>74.034700000000001</v>
      </c>
    </row>
    <row r="3238" spans="1:4" ht="12.75" customHeight="1" x14ac:dyDescent="0.25">
      <c r="A3238" s="44">
        <v>43021.541666658835</v>
      </c>
      <c r="B3238" s="24">
        <v>282.37990000000002</v>
      </c>
      <c r="C3238" s="35">
        <v>4.6038300000000003</v>
      </c>
      <c r="D3238" s="36">
        <v>40.528840000000002</v>
      </c>
    </row>
    <row r="3239" spans="1:4" ht="12.75" customHeight="1" x14ac:dyDescent="0.25">
      <c r="A3239" s="44">
        <v>43021.5833333255</v>
      </c>
      <c r="B3239" s="24">
        <v>289.35809999999998</v>
      </c>
      <c r="C3239" s="35">
        <v>4.3839899999999998</v>
      </c>
      <c r="D3239" s="36">
        <v>49.8489</v>
      </c>
    </row>
    <row r="3240" spans="1:4" ht="12.75" customHeight="1" x14ac:dyDescent="0.25">
      <c r="A3240" s="44">
        <v>43021.624999992164</v>
      </c>
      <c r="B3240" s="24">
        <v>290.81310000000002</v>
      </c>
      <c r="C3240" s="35">
        <v>3.9092099999999999</v>
      </c>
      <c r="D3240" s="36">
        <v>49.273809999999997</v>
      </c>
    </row>
    <row r="3241" spans="1:4" ht="12.75" customHeight="1" x14ac:dyDescent="0.25">
      <c r="A3241" s="44">
        <v>43021.666666658828</v>
      </c>
      <c r="B3241" s="24">
        <v>290.25819999999999</v>
      </c>
      <c r="C3241" s="35">
        <v>4.33446</v>
      </c>
      <c r="D3241" s="36">
        <v>51.888359999999999</v>
      </c>
    </row>
    <row r="3242" spans="1:4" ht="12.75" customHeight="1" x14ac:dyDescent="0.25">
      <c r="A3242" s="44">
        <v>43021.708333325492</v>
      </c>
      <c r="B3242" s="24">
        <v>292.97320000000002</v>
      </c>
      <c r="C3242" s="35">
        <v>3.9371200000000002</v>
      </c>
      <c r="D3242" s="36">
        <v>48.831670000000003</v>
      </c>
    </row>
    <row r="3243" spans="1:4" ht="12.75" customHeight="1" x14ac:dyDescent="0.25">
      <c r="A3243" s="44">
        <v>43021.749999992157</v>
      </c>
      <c r="B3243" s="24">
        <v>289.48180000000002</v>
      </c>
      <c r="C3243" s="35">
        <v>3.2410199999999998</v>
      </c>
      <c r="D3243" s="36">
        <v>43.347459999999998</v>
      </c>
    </row>
    <row r="3244" spans="1:4" ht="12.75" customHeight="1" x14ac:dyDescent="0.25">
      <c r="A3244" s="44">
        <v>43021.791666658821</v>
      </c>
      <c r="B3244" s="24">
        <v>301.83589999999998</v>
      </c>
      <c r="C3244" s="35">
        <v>2.1555499999999999</v>
      </c>
      <c r="D3244" s="36">
        <v>26.875319999999999</v>
      </c>
    </row>
    <row r="3245" spans="1:4" ht="12.75" customHeight="1" x14ac:dyDescent="0.25">
      <c r="A3245" s="44">
        <v>43021.833333325485</v>
      </c>
      <c r="B3245" s="24">
        <v>307.97809999999998</v>
      </c>
      <c r="C3245" s="35">
        <v>1.7952900000000001</v>
      </c>
      <c r="D3245" s="36">
        <v>15.40076</v>
      </c>
    </row>
    <row r="3246" spans="1:4" ht="12.75" customHeight="1" x14ac:dyDescent="0.25">
      <c r="A3246" s="44">
        <v>43021.874999992149</v>
      </c>
      <c r="B3246" s="24">
        <v>288.52609999999999</v>
      </c>
      <c r="C3246" s="35">
        <v>0.51402000000000003</v>
      </c>
      <c r="D3246" s="36">
        <v>8.2488700000000001</v>
      </c>
    </row>
    <row r="3247" spans="1:4" ht="12.75" customHeight="1" x14ac:dyDescent="0.25">
      <c r="A3247" s="44">
        <v>43021.916666658813</v>
      </c>
      <c r="B3247" s="24">
        <v>255.06110000000001</v>
      </c>
      <c r="C3247" s="35">
        <v>0.46938999999999997</v>
      </c>
      <c r="D3247" s="36">
        <v>19.18901</v>
      </c>
    </row>
    <row r="3248" spans="1:4" ht="12.75" customHeight="1" x14ac:dyDescent="0.25">
      <c r="A3248" s="44">
        <v>43021.958333325478</v>
      </c>
      <c r="B3248" s="24">
        <v>349.21089999999998</v>
      </c>
      <c r="C3248" s="35">
        <v>0.39363999999999999</v>
      </c>
      <c r="D3248" s="36">
        <v>58.734229999999997</v>
      </c>
    </row>
    <row r="3249" spans="1:4" ht="12.75" customHeight="1" x14ac:dyDescent="0.25">
      <c r="A3249" s="44">
        <v>43021.999999992142</v>
      </c>
      <c r="B3249" s="24">
        <v>58.416220000000003</v>
      </c>
      <c r="C3249" s="35">
        <v>0.39350000000000002</v>
      </c>
      <c r="D3249" s="36">
        <v>35.794350000000001</v>
      </c>
    </row>
    <row r="3250" spans="1:4" ht="12.75" customHeight="1" x14ac:dyDescent="0.25">
      <c r="A3250" s="44">
        <v>43022.041666658806</v>
      </c>
      <c r="B3250" s="24">
        <v>14.689719999999999</v>
      </c>
      <c r="C3250" s="35">
        <v>0.26449</v>
      </c>
      <c r="D3250" s="36">
        <v>10.135949999999999</v>
      </c>
    </row>
    <row r="3251" spans="1:4" ht="12.75" customHeight="1" x14ac:dyDescent="0.25">
      <c r="A3251" s="44">
        <v>43022.08333332547</v>
      </c>
      <c r="B3251" s="24">
        <v>217.93989999999999</v>
      </c>
      <c r="C3251" s="35">
        <v>0.42534</v>
      </c>
      <c r="D3251" s="36">
        <v>10.307969999999999</v>
      </c>
    </row>
    <row r="3252" spans="1:4" ht="12.75" customHeight="1" x14ac:dyDescent="0.25">
      <c r="A3252" s="44">
        <v>43022.124999992135</v>
      </c>
      <c r="B3252" s="24">
        <v>263.12299999999999</v>
      </c>
      <c r="C3252" s="35">
        <v>0.36617</v>
      </c>
      <c r="D3252" s="36">
        <v>6.6059000000000001</v>
      </c>
    </row>
    <row r="3253" spans="1:4" ht="12.75" customHeight="1" x14ac:dyDescent="0.25">
      <c r="A3253" s="44">
        <v>43022.166666658799</v>
      </c>
      <c r="B3253" s="24">
        <v>211.07730000000001</v>
      </c>
      <c r="C3253" s="35">
        <v>0.28827000000000003</v>
      </c>
      <c r="D3253" s="36">
        <v>10.787940000000001</v>
      </c>
    </row>
    <row r="3254" spans="1:4" ht="12.75" customHeight="1" x14ac:dyDescent="0.25">
      <c r="A3254" s="44">
        <v>43022.208333325463</v>
      </c>
      <c r="B3254" s="24">
        <v>122.53279999999999</v>
      </c>
      <c r="C3254" s="35">
        <v>0.26251999999999998</v>
      </c>
      <c r="D3254" s="36">
        <v>12.94675</v>
      </c>
    </row>
    <row r="3255" spans="1:4" ht="12.75" customHeight="1" x14ac:dyDescent="0.25">
      <c r="A3255" s="44">
        <v>43022.249999992127</v>
      </c>
      <c r="B3255" s="24">
        <v>346.08589999999998</v>
      </c>
      <c r="C3255" s="35">
        <v>0.48976999999999998</v>
      </c>
      <c r="D3255" s="36">
        <v>15.46143</v>
      </c>
    </row>
    <row r="3256" spans="1:4" ht="12.75" customHeight="1" x14ac:dyDescent="0.25">
      <c r="A3256" s="44">
        <v>43022.291666658792</v>
      </c>
      <c r="B3256" s="24">
        <v>126.9401</v>
      </c>
      <c r="C3256" s="35">
        <v>0.35254999999999997</v>
      </c>
      <c r="D3256" s="36">
        <v>8.8528300000000009</v>
      </c>
    </row>
    <row r="3257" spans="1:4" ht="12.75" customHeight="1" x14ac:dyDescent="0.25">
      <c r="A3257" s="44">
        <v>43022.333333325456</v>
      </c>
      <c r="B3257" s="24">
        <v>358.0145</v>
      </c>
      <c r="C3257" s="35">
        <v>0.60170000000000001</v>
      </c>
      <c r="D3257" s="36">
        <v>8.2695000000000007</v>
      </c>
    </row>
    <row r="3258" spans="1:4" ht="12.75" customHeight="1" x14ac:dyDescent="0.25">
      <c r="A3258" s="44">
        <v>43022.37499999212</v>
      </c>
      <c r="B3258" s="24">
        <v>66.119119999999995</v>
      </c>
      <c r="C3258" s="35">
        <v>0.41255999999999998</v>
      </c>
      <c r="D3258" s="36">
        <v>7.09056</v>
      </c>
    </row>
    <row r="3259" spans="1:4" ht="12.75" customHeight="1" x14ac:dyDescent="0.25">
      <c r="A3259" s="44">
        <v>43022.416666658784</v>
      </c>
      <c r="B3259" s="24">
        <v>337.96539999999999</v>
      </c>
      <c r="C3259" s="35">
        <v>0.86853000000000002</v>
      </c>
      <c r="D3259" s="36">
        <v>6.1362300000000003</v>
      </c>
    </row>
    <row r="3260" spans="1:4" ht="12.75" customHeight="1" x14ac:dyDescent="0.25">
      <c r="A3260" s="44">
        <v>43022.458333325449</v>
      </c>
      <c r="B3260" s="24">
        <v>314.8775</v>
      </c>
      <c r="C3260" s="35">
        <v>2.1093099999999998</v>
      </c>
      <c r="D3260" s="36">
        <v>7.4295200000000001</v>
      </c>
    </row>
    <row r="3261" spans="1:4" ht="12.75" customHeight="1" x14ac:dyDescent="0.25">
      <c r="A3261" s="44">
        <v>43022.499999992113</v>
      </c>
      <c r="B3261" s="24">
        <v>352.84019999999998</v>
      </c>
      <c r="C3261" s="35">
        <v>2.7322199999999999</v>
      </c>
      <c r="D3261" s="36" t="s">
        <v>189</v>
      </c>
    </row>
    <row r="3262" spans="1:4" ht="12.75" customHeight="1" x14ac:dyDescent="0.25">
      <c r="A3262" s="44">
        <v>43022.541666658777</v>
      </c>
      <c r="B3262" s="24">
        <v>295.37270000000001</v>
      </c>
      <c r="C3262" s="35">
        <v>3.5351300000000001</v>
      </c>
      <c r="D3262" s="36">
        <v>6.6617800000000003</v>
      </c>
    </row>
    <row r="3263" spans="1:4" ht="12.75" customHeight="1" x14ac:dyDescent="0.25">
      <c r="A3263" s="44">
        <v>43022.583333325441</v>
      </c>
      <c r="B3263" s="24">
        <v>290.83519999999999</v>
      </c>
      <c r="C3263" s="35">
        <v>4.7702400000000003</v>
      </c>
      <c r="D3263" s="36">
        <v>3.4190999999999998</v>
      </c>
    </row>
    <row r="3264" spans="1:4" ht="12.75" customHeight="1" x14ac:dyDescent="0.25">
      <c r="A3264" s="44">
        <v>43022.624999992106</v>
      </c>
      <c r="B3264" s="24">
        <v>298.11829999999998</v>
      </c>
      <c r="C3264" s="35">
        <v>3.89601</v>
      </c>
      <c r="D3264" s="36">
        <v>8.5348400000000009</v>
      </c>
    </row>
    <row r="3265" spans="1:4" ht="12.75" customHeight="1" x14ac:dyDescent="0.25">
      <c r="A3265" s="44">
        <v>43022.66666665877</v>
      </c>
      <c r="B3265" s="24">
        <v>285.0865</v>
      </c>
      <c r="C3265" s="35">
        <v>3.9714999999999998</v>
      </c>
      <c r="D3265" s="36">
        <v>13.188750000000001</v>
      </c>
    </row>
    <row r="3266" spans="1:4" ht="12.75" customHeight="1" x14ac:dyDescent="0.25">
      <c r="A3266" s="44">
        <v>43022.708333325434</v>
      </c>
      <c r="B3266" s="24">
        <v>313.24040000000002</v>
      </c>
      <c r="C3266" s="35">
        <v>2.5434199999999998</v>
      </c>
      <c r="D3266" s="36">
        <v>10.53384</v>
      </c>
    </row>
    <row r="3267" spans="1:4" ht="12.75" customHeight="1" x14ac:dyDescent="0.25">
      <c r="A3267" s="44">
        <v>43022.749999992098</v>
      </c>
      <c r="B3267" s="24">
        <v>283.14870000000002</v>
      </c>
      <c r="C3267" s="35">
        <v>1.89951</v>
      </c>
      <c r="D3267" s="36">
        <v>10.529439999999999</v>
      </c>
    </row>
    <row r="3268" spans="1:4" ht="12.75" customHeight="1" x14ac:dyDescent="0.25">
      <c r="A3268" s="44">
        <v>43022.791666658763</v>
      </c>
      <c r="B3268" s="24">
        <v>266.68810000000002</v>
      </c>
      <c r="C3268" s="35">
        <v>2.4165999999999999</v>
      </c>
      <c r="D3268" s="36">
        <v>1.9312400000000001</v>
      </c>
    </row>
    <row r="3269" spans="1:4" ht="12.75" customHeight="1" x14ac:dyDescent="0.25">
      <c r="A3269" s="44">
        <v>43022.833333325427</v>
      </c>
      <c r="B3269" s="24">
        <v>241.23939999999999</v>
      </c>
      <c r="C3269" s="35">
        <v>1.37703</v>
      </c>
      <c r="D3269" s="36">
        <v>9.3106000000000009</v>
      </c>
    </row>
    <row r="3270" spans="1:4" ht="12.75" customHeight="1" x14ac:dyDescent="0.25">
      <c r="A3270" s="44">
        <v>43022.874999992091</v>
      </c>
      <c r="B3270" s="24">
        <v>206.8313</v>
      </c>
      <c r="C3270" s="35">
        <v>1.0525100000000001</v>
      </c>
      <c r="D3270" s="36">
        <v>2.3836200000000001</v>
      </c>
    </row>
    <row r="3271" spans="1:4" ht="12.75" customHeight="1" x14ac:dyDescent="0.25">
      <c r="A3271" s="44">
        <v>43022.916666658755</v>
      </c>
      <c r="B3271" s="24">
        <v>205.83940000000001</v>
      </c>
      <c r="C3271" s="35">
        <v>0.91851000000000005</v>
      </c>
      <c r="D3271" s="36">
        <v>0.42094999999999999</v>
      </c>
    </row>
    <row r="3272" spans="1:4" ht="12.75" customHeight="1" x14ac:dyDescent="0.25">
      <c r="A3272" s="44">
        <v>43022.95833332542</v>
      </c>
      <c r="B3272" s="24">
        <v>197.8716</v>
      </c>
      <c r="C3272" s="35">
        <v>0.97214</v>
      </c>
      <c r="D3272" s="36">
        <v>4.7318899999999999</v>
      </c>
    </row>
    <row r="3273" spans="1:4" ht="12.75" customHeight="1" x14ac:dyDescent="0.25">
      <c r="A3273" s="44">
        <v>43022.999999992084</v>
      </c>
      <c r="B3273" s="24">
        <v>126.047</v>
      </c>
      <c r="C3273" s="35">
        <v>0.40508</v>
      </c>
      <c r="D3273" s="36" t="s">
        <v>189</v>
      </c>
    </row>
    <row r="3274" spans="1:4" ht="12.75" customHeight="1" x14ac:dyDescent="0.25">
      <c r="A3274" s="44">
        <v>43023.041666658748</v>
      </c>
      <c r="B3274" s="24">
        <v>237.28120000000001</v>
      </c>
      <c r="C3274" s="35">
        <v>2.2690700000000001</v>
      </c>
      <c r="D3274" s="36">
        <v>4.7971700000000004</v>
      </c>
    </row>
    <row r="3275" spans="1:4" ht="12.75" customHeight="1" x14ac:dyDescent="0.25">
      <c r="A3275" s="44">
        <v>43023.083333325412</v>
      </c>
      <c r="B3275" s="24">
        <v>223.0599</v>
      </c>
      <c r="C3275" s="35">
        <v>0.89878999999999998</v>
      </c>
      <c r="D3275" s="36">
        <v>7.5973300000000004</v>
      </c>
    </row>
    <row r="3276" spans="1:4" ht="12.75" customHeight="1" x14ac:dyDescent="0.25">
      <c r="A3276" s="44">
        <v>43023.124999992076</v>
      </c>
      <c r="B3276" s="24">
        <v>259.22460000000001</v>
      </c>
      <c r="C3276" s="35">
        <v>0.58777000000000001</v>
      </c>
      <c r="D3276" s="36">
        <v>4.1489099999999999</v>
      </c>
    </row>
    <row r="3277" spans="1:4" ht="12.75" customHeight="1" x14ac:dyDescent="0.25">
      <c r="A3277" s="44">
        <v>43023.166666658741</v>
      </c>
      <c r="B3277" s="24">
        <v>143.40790000000001</v>
      </c>
      <c r="C3277" s="35">
        <v>0.30237999999999998</v>
      </c>
      <c r="D3277" s="36">
        <v>18.044530000000002</v>
      </c>
    </row>
    <row r="3278" spans="1:4" ht="12.75" customHeight="1" x14ac:dyDescent="0.25">
      <c r="A3278" s="44">
        <v>43023.208333325405</v>
      </c>
      <c r="B3278" s="24">
        <v>243.06950000000001</v>
      </c>
      <c r="C3278" s="35">
        <v>0.52073999999999998</v>
      </c>
      <c r="D3278" s="36">
        <v>4.71333</v>
      </c>
    </row>
    <row r="3279" spans="1:4" ht="12.75" customHeight="1" x14ac:dyDescent="0.25">
      <c r="A3279" s="44">
        <v>43023.249999992069</v>
      </c>
      <c r="B3279" s="24">
        <v>201.81469999999999</v>
      </c>
      <c r="C3279" s="35">
        <v>0.29719000000000001</v>
      </c>
      <c r="D3279" s="36" t="s">
        <v>189</v>
      </c>
    </row>
    <row r="3280" spans="1:4" ht="12.75" customHeight="1" x14ac:dyDescent="0.25">
      <c r="A3280" s="44">
        <v>43023.291666658733</v>
      </c>
      <c r="B3280" s="24">
        <v>61.997230000000002</v>
      </c>
      <c r="C3280" s="35">
        <v>0.38513999999999998</v>
      </c>
      <c r="D3280" s="36" t="s">
        <v>189</v>
      </c>
    </row>
    <row r="3281" spans="1:4" ht="12.75" customHeight="1" x14ac:dyDescent="0.25">
      <c r="A3281" s="44">
        <v>43023.333333325398</v>
      </c>
      <c r="B3281" s="24">
        <v>101.93899999999999</v>
      </c>
      <c r="C3281" s="35">
        <v>0.60531999999999997</v>
      </c>
      <c r="D3281" s="36">
        <v>5.7621099999999998</v>
      </c>
    </row>
    <row r="3282" spans="1:4" ht="12.75" customHeight="1" x14ac:dyDescent="0.25">
      <c r="A3282" s="44">
        <v>43023.374999992062</v>
      </c>
      <c r="B3282" s="24">
        <v>212.8168</v>
      </c>
      <c r="C3282" s="35">
        <v>2.74058</v>
      </c>
      <c r="D3282" s="36">
        <v>13.56024</v>
      </c>
    </row>
    <row r="3283" spans="1:4" ht="12.75" customHeight="1" x14ac:dyDescent="0.25">
      <c r="A3283" s="44">
        <v>43023.416666658726</v>
      </c>
      <c r="B3283" s="24">
        <v>218.8434</v>
      </c>
      <c r="C3283" s="35">
        <v>3.6149</v>
      </c>
      <c r="D3283" s="36">
        <v>16.47729</v>
      </c>
    </row>
    <row r="3284" spans="1:4" ht="12.75" customHeight="1" x14ac:dyDescent="0.25">
      <c r="A3284" s="44">
        <v>43023.45833332539</v>
      </c>
      <c r="B3284" s="24">
        <v>210.75040000000001</v>
      </c>
      <c r="C3284" s="35">
        <v>4.6043500000000002</v>
      </c>
      <c r="D3284" s="36">
        <v>13.26107</v>
      </c>
    </row>
    <row r="3285" spans="1:4" ht="12.75" customHeight="1" x14ac:dyDescent="0.25">
      <c r="A3285" s="44">
        <v>43023.499999992055</v>
      </c>
      <c r="B3285" s="24">
        <v>226.19900000000001</v>
      </c>
      <c r="C3285" s="35">
        <v>5.1089200000000003</v>
      </c>
      <c r="D3285" s="36">
        <v>10.016640000000001</v>
      </c>
    </row>
    <row r="3286" spans="1:4" ht="12.75" customHeight="1" x14ac:dyDescent="0.25">
      <c r="A3286" s="44">
        <v>43023.541666658719</v>
      </c>
      <c r="B3286" s="24">
        <v>222.17670000000001</v>
      </c>
      <c r="C3286" s="35">
        <v>4.5717600000000003</v>
      </c>
      <c r="D3286" s="36">
        <v>13.771470000000001</v>
      </c>
    </row>
    <row r="3287" spans="1:4" ht="12.75" customHeight="1" x14ac:dyDescent="0.25">
      <c r="A3287" s="44">
        <v>43023.583333325383</v>
      </c>
      <c r="B3287" s="24">
        <v>227.85650000000001</v>
      </c>
      <c r="C3287" s="35">
        <v>5.3424199999999997</v>
      </c>
      <c r="D3287" s="36">
        <v>10.59661</v>
      </c>
    </row>
    <row r="3288" spans="1:4" ht="12.75" customHeight="1" x14ac:dyDescent="0.25">
      <c r="A3288" s="44">
        <v>43023.624999992047</v>
      </c>
      <c r="B3288" s="24">
        <v>224.90880000000001</v>
      </c>
      <c r="C3288" s="35">
        <v>4.9774200000000004</v>
      </c>
      <c r="D3288" s="36">
        <v>22.347899999999999</v>
      </c>
    </row>
    <row r="3289" spans="1:4" ht="12.75" customHeight="1" x14ac:dyDescent="0.25">
      <c r="A3289" s="44">
        <v>43023.666666658712</v>
      </c>
      <c r="B3289" s="24">
        <v>221.60249999999999</v>
      </c>
      <c r="C3289" s="35">
        <v>4.6863099999999998</v>
      </c>
      <c r="D3289" s="36">
        <v>23.60736</v>
      </c>
    </row>
    <row r="3290" spans="1:4" ht="12.75" customHeight="1" x14ac:dyDescent="0.25">
      <c r="A3290" s="44">
        <v>43023.708333325376</v>
      </c>
      <c r="B3290" s="24">
        <v>225.72120000000001</v>
      </c>
      <c r="C3290" s="35">
        <v>5.22262</v>
      </c>
      <c r="D3290" s="36">
        <v>19.036079999999998</v>
      </c>
    </row>
    <row r="3291" spans="1:4" ht="12.75" customHeight="1" x14ac:dyDescent="0.25">
      <c r="A3291" s="44">
        <v>43023.74999999204</v>
      </c>
      <c r="B3291" s="24">
        <v>218.96680000000001</v>
      </c>
      <c r="C3291" s="35">
        <v>3.1790400000000001</v>
      </c>
      <c r="D3291" s="36">
        <v>17.476430000000001</v>
      </c>
    </row>
    <row r="3292" spans="1:4" ht="12.75" customHeight="1" x14ac:dyDescent="0.25">
      <c r="A3292" s="44">
        <v>43023.791666658704</v>
      </c>
      <c r="B3292" s="24">
        <v>206.6087</v>
      </c>
      <c r="C3292" s="35">
        <v>2.4148800000000001</v>
      </c>
      <c r="D3292" s="36">
        <v>20.34723</v>
      </c>
    </row>
    <row r="3293" spans="1:4" ht="12.75" customHeight="1" x14ac:dyDescent="0.25">
      <c r="A3293" s="44">
        <v>43023.833333325369</v>
      </c>
      <c r="B3293" s="24">
        <v>242.0718</v>
      </c>
      <c r="C3293" s="35">
        <v>1.87168</v>
      </c>
      <c r="D3293" s="36">
        <v>12.57086</v>
      </c>
    </row>
    <row r="3294" spans="1:4" ht="12.75" customHeight="1" x14ac:dyDescent="0.25">
      <c r="A3294" s="44">
        <v>43023.874999992033</v>
      </c>
      <c r="B3294" s="24">
        <v>213.6139</v>
      </c>
      <c r="C3294" s="35">
        <v>2.91927</v>
      </c>
      <c r="D3294" s="36">
        <v>15.788550000000001</v>
      </c>
    </row>
    <row r="3295" spans="1:4" ht="12.75" customHeight="1" x14ac:dyDescent="0.25">
      <c r="A3295" s="44">
        <v>43023.916666658697</v>
      </c>
      <c r="B3295" s="24">
        <v>190.7961</v>
      </c>
      <c r="C3295" s="35">
        <v>0.71013999999999999</v>
      </c>
      <c r="D3295" s="36">
        <v>13.70532</v>
      </c>
    </row>
    <row r="3296" spans="1:4" ht="12.75" customHeight="1" x14ac:dyDescent="0.25">
      <c r="A3296" s="44">
        <v>43023.958333325361</v>
      </c>
      <c r="B3296" s="24">
        <v>234.3493</v>
      </c>
      <c r="C3296" s="35">
        <v>0.95511999999999997</v>
      </c>
      <c r="D3296" s="36">
        <v>16.614149999999999</v>
      </c>
    </row>
    <row r="3297" spans="1:4" ht="12.75" customHeight="1" x14ac:dyDescent="0.25">
      <c r="A3297" s="44">
        <v>43023.999999992026</v>
      </c>
      <c r="B3297" s="24">
        <v>301.93920000000003</v>
      </c>
      <c r="C3297" s="35">
        <v>0.67612000000000005</v>
      </c>
      <c r="D3297" s="36">
        <v>11.33338</v>
      </c>
    </row>
    <row r="3298" spans="1:4" ht="12.75" customHeight="1" x14ac:dyDescent="0.25">
      <c r="A3298" s="44">
        <v>43024.04166665869</v>
      </c>
      <c r="B3298" s="24">
        <v>245.3792</v>
      </c>
      <c r="C3298" s="35">
        <v>0.69430000000000003</v>
      </c>
      <c r="D3298" s="36">
        <v>22.053799999999999</v>
      </c>
    </row>
    <row r="3299" spans="1:4" ht="12.75" customHeight="1" x14ac:dyDescent="0.25">
      <c r="A3299" s="44">
        <v>43024.083333325354</v>
      </c>
      <c r="B3299" s="24">
        <v>3.49417</v>
      </c>
      <c r="C3299" s="35">
        <v>0.37748999999999999</v>
      </c>
      <c r="D3299" s="36">
        <v>11.91067</v>
      </c>
    </row>
    <row r="3300" spans="1:4" ht="12.75" customHeight="1" x14ac:dyDescent="0.25">
      <c r="A3300" s="44">
        <v>43024.124999992018</v>
      </c>
      <c r="B3300" s="24">
        <v>275.11279999999999</v>
      </c>
      <c r="C3300" s="35">
        <v>0.70096000000000003</v>
      </c>
      <c r="D3300" s="36">
        <v>8.4885000000000002</v>
      </c>
    </row>
    <row r="3301" spans="1:4" ht="12.75" customHeight="1" x14ac:dyDescent="0.25">
      <c r="A3301" s="44">
        <v>43024.166666658683</v>
      </c>
      <c r="B3301" s="24">
        <v>257.96510000000001</v>
      </c>
      <c r="C3301" s="35">
        <v>0.79215999999999998</v>
      </c>
      <c r="D3301" s="36">
        <v>0.16217000000000001</v>
      </c>
    </row>
    <row r="3302" spans="1:4" ht="12.75" customHeight="1" x14ac:dyDescent="0.25">
      <c r="A3302" s="44">
        <v>43024.208333325347</v>
      </c>
      <c r="B3302" s="24">
        <v>271.90899999999999</v>
      </c>
      <c r="C3302" s="35">
        <v>0.61863999999999997</v>
      </c>
      <c r="D3302" s="36">
        <v>23.690999999999999</v>
      </c>
    </row>
    <row r="3303" spans="1:4" ht="12.75" customHeight="1" x14ac:dyDescent="0.25">
      <c r="A3303" s="44">
        <v>43024.249999992011</v>
      </c>
      <c r="B3303" s="24">
        <v>8.8139199999999995</v>
      </c>
      <c r="C3303" s="35">
        <v>0.33638000000000001</v>
      </c>
      <c r="D3303" s="36">
        <v>17.235720000000001</v>
      </c>
    </row>
    <row r="3304" spans="1:4" ht="12.75" customHeight="1" x14ac:dyDescent="0.25">
      <c r="A3304" s="44">
        <v>43024.291666658675</v>
      </c>
      <c r="B3304" s="24">
        <v>281.5806</v>
      </c>
      <c r="C3304" s="35">
        <v>1.5000800000000001</v>
      </c>
      <c r="D3304" s="36">
        <v>68.278720000000007</v>
      </c>
    </row>
    <row r="3305" spans="1:4" ht="12.75" customHeight="1" x14ac:dyDescent="0.25">
      <c r="A3305" s="44">
        <v>43024.333333325339</v>
      </c>
      <c r="B3305" s="24">
        <v>251.7123</v>
      </c>
      <c r="C3305" s="35">
        <v>2.2073100000000001</v>
      </c>
      <c r="D3305" s="36">
        <v>55.848500000000001</v>
      </c>
    </row>
    <row r="3306" spans="1:4" ht="12.75" customHeight="1" x14ac:dyDescent="0.25">
      <c r="A3306" s="44">
        <v>43024.374999992004</v>
      </c>
      <c r="B3306" s="24">
        <v>212.35069999999999</v>
      </c>
      <c r="C3306" s="35">
        <v>4.55959</v>
      </c>
      <c r="D3306" s="36">
        <v>42.302329999999998</v>
      </c>
    </row>
    <row r="3307" spans="1:4" ht="12.75" customHeight="1" x14ac:dyDescent="0.25">
      <c r="A3307" s="44">
        <v>43024.416666658668</v>
      </c>
      <c r="B3307" s="24">
        <v>214.2116</v>
      </c>
      <c r="C3307" s="35">
        <v>4.1916900000000004</v>
      </c>
      <c r="D3307" s="36">
        <v>39.41189</v>
      </c>
    </row>
    <row r="3308" spans="1:4" ht="12.75" customHeight="1" x14ac:dyDescent="0.25">
      <c r="A3308" s="44">
        <v>43024.458333325332</v>
      </c>
      <c r="B3308" s="24">
        <v>214.43690000000001</v>
      </c>
      <c r="C3308" s="35">
        <v>3.9291399999999999</v>
      </c>
      <c r="D3308" s="36">
        <v>50.118450000000003</v>
      </c>
    </row>
    <row r="3309" spans="1:4" ht="12.75" customHeight="1" x14ac:dyDescent="0.25">
      <c r="A3309" s="44">
        <v>43024.499999991996</v>
      </c>
      <c r="B3309" s="24">
        <v>220.12209999999999</v>
      </c>
      <c r="C3309" s="35">
        <v>3.7185199999999998</v>
      </c>
      <c r="D3309" s="36">
        <v>64.562389999999994</v>
      </c>
    </row>
    <row r="3310" spans="1:4" ht="12.75" customHeight="1" x14ac:dyDescent="0.25">
      <c r="A3310" s="44">
        <v>43024.541666658661</v>
      </c>
      <c r="B3310" s="24">
        <v>227.66900000000001</v>
      </c>
      <c r="C3310" s="35">
        <v>4.0449000000000002</v>
      </c>
      <c r="D3310" s="36">
        <v>24.778500000000001</v>
      </c>
    </row>
    <row r="3311" spans="1:4" ht="12.75" customHeight="1" x14ac:dyDescent="0.25">
      <c r="A3311" s="44">
        <v>43024.583333325325</v>
      </c>
      <c r="B3311" s="24">
        <v>229.30449999999999</v>
      </c>
      <c r="C3311" s="35">
        <v>4.0464500000000001</v>
      </c>
      <c r="D3311" s="36">
        <v>33.467669999999998</v>
      </c>
    </row>
    <row r="3312" spans="1:4" ht="12.75" customHeight="1" x14ac:dyDescent="0.25">
      <c r="A3312" s="44">
        <v>43024.624999991989</v>
      </c>
      <c r="B3312" s="24">
        <v>244.8613</v>
      </c>
      <c r="C3312" s="35">
        <v>5.5759699999999999</v>
      </c>
      <c r="D3312" s="36">
        <v>30.949649999999998</v>
      </c>
    </row>
    <row r="3313" spans="1:4" ht="12.75" customHeight="1" x14ac:dyDescent="0.25">
      <c r="A3313" s="44">
        <v>43024.666666658653</v>
      </c>
      <c r="B3313" s="24">
        <v>229.1712</v>
      </c>
      <c r="C3313" s="35">
        <v>4.96896</v>
      </c>
      <c r="D3313" s="36">
        <v>42.699779999999997</v>
      </c>
    </row>
    <row r="3314" spans="1:4" ht="12.75" customHeight="1" x14ac:dyDescent="0.25">
      <c r="A3314" s="44">
        <v>43024.708333325318</v>
      </c>
      <c r="B3314" s="24">
        <v>211.27010000000001</v>
      </c>
      <c r="C3314" s="35">
        <v>5.13849</v>
      </c>
      <c r="D3314" s="36">
        <v>50.408149999999999</v>
      </c>
    </row>
    <row r="3315" spans="1:4" ht="12.75" customHeight="1" x14ac:dyDescent="0.25">
      <c r="A3315" s="44">
        <v>43024.749999991982</v>
      </c>
      <c r="B3315" s="24">
        <v>215.93539999999999</v>
      </c>
      <c r="C3315" s="35">
        <v>5.1130100000000001</v>
      </c>
      <c r="D3315" s="36">
        <v>31.703430000000001</v>
      </c>
    </row>
    <row r="3316" spans="1:4" ht="12.75" customHeight="1" x14ac:dyDescent="0.25">
      <c r="A3316" s="44">
        <v>43024.791666658646</v>
      </c>
      <c r="B3316" s="24">
        <v>225.65620000000001</v>
      </c>
      <c r="C3316" s="35">
        <v>2.8934000000000002</v>
      </c>
      <c r="D3316" s="36">
        <v>18.071670000000001</v>
      </c>
    </row>
    <row r="3317" spans="1:4" ht="12.75" customHeight="1" x14ac:dyDescent="0.25">
      <c r="A3317" s="44">
        <v>43024.83333332531</v>
      </c>
      <c r="B3317" s="24">
        <v>234.625</v>
      </c>
      <c r="C3317" s="35">
        <v>1.1429400000000001</v>
      </c>
      <c r="D3317" s="36">
        <v>37.223300000000002</v>
      </c>
    </row>
    <row r="3318" spans="1:4" ht="12.75" customHeight="1" x14ac:dyDescent="0.25">
      <c r="A3318" s="44">
        <v>43024.874999991975</v>
      </c>
      <c r="B3318" s="24">
        <v>261.25389999999999</v>
      </c>
      <c r="C3318" s="35">
        <v>0.62977000000000005</v>
      </c>
      <c r="D3318" s="36">
        <v>16.391580000000001</v>
      </c>
    </row>
    <row r="3319" spans="1:4" ht="12.75" customHeight="1" x14ac:dyDescent="0.25">
      <c r="A3319" s="44">
        <v>43024.916666658639</v>
      </c>
      <c r="B3319" s="24">
        <v>243.0633</v>
      </c>
      <c r="C3319" s="35">
        <v>0.40989999999999999</v>
      </c>
      <c r="D3319" s="36">
        <v>6.3645199999999997</v>
      </c>
    </row>
    <row r="3320" spans="1:4" ht="12.75" customHeight="1" x14ac:dyDescent="0.25">
      <c r="A3320" s="44">
        <v>43024.958333325303</v>
      </c>
      <c r="B3320" s="24">
        <v>259.6309</v>
      </c>
      <c r="C3320" s="35">
        <v>1.1019300000000001</v>
      </c>
      <c r="D3320" s="36">
        <v>1.9229499999999999</v>
      </c>
    </row>
    <row r="3321" spans="1:4" ht="12.75" customHeight="1" x14ac:dyDescent="0.25">
      <c r="A3321" s="44">
        <v>43024.999999991967</v>
      </c>
      <c r="B3321" s="24">
        <v>349.37709999999998</v>
      </c>
      <c r="C3321" s="35">
        <v>0.45494000000000001</v>
      </c>
      <c r="D3321" s="36">
        <v>8.0021900000000006</v>
      </c>
    </row>
    <row r="3322" spans="1:4" ht="12.75" customHeight="1" x14ac:dyDescent="0.25">
      <c r="A3322" s="44">
        <v>43025.041666658632</v>
      </c>
      <c r="B3322" s="24">
        <v>245.8201</v>
      </c>
      <c r="C3322" s="35">
        <v>0.90495999999999999</v>
      </c>
      <c r="D3322" s="36">
        <v>10.61745</v>
      </c>
    </row>
    <row r="3323" spans="1:4" ht="12.75" customHeight="1" x14ac:dyDescent="0.25">
      <c r="A3323" s="44">
        <v>43025.083333325296</v>
      </c>
      <c r="B3323" s="24">
        <v>258.37650000000002</v>
      </c>
      <c r="C3323" s="35">
        <v>0.42896000000000001</v>
      </c>
      <c r="D3323" s="36">
        <v>41.960560000000001</v>
      </c>
    </row>
    <row r="3324" spans="1:4" ht="12.75" customHeight="1" x14ac:dyDescent="0.25">
      <c r="A3324" s="44">
        <v>43025.12499999196</v>
      </c>
      <c r="B3324" s="24">
        <v>301.26650000000001</v>
      </c>
      <c r="C3324" s="35">
        <v>0.29444999999999999</v>
      </c>
      <c r="D3324" s="36">
        <v>13.291449999999999</v>
      </c>
    </row>
    <row r="3325" spans="1:4" ht="12.75" customHeight="1" x14ac:dyDescent="0.25">
      <c r="A3325" s="44">
        <v>43025.166666658624</v>
      </c>
      <c r="B3325" s="24">
        <v>259.99040000000002</v>
      </c>
      <c r="C3325" s="35">
        <v>1.4622599999999999</v>
      </c>
      <c r="D3325" s="36">
        <v>2.0290599999999999</v>
      </c>
    </row>
    <row r="3326" spans="1:4" ht="12.75" customHeight="1" x14ac:dyDescent="0.25">
      <c r="A3326" s="44">
        <v>43025.208333325289</v>
      </c>
      <c r="B3326" s="24">
        <v>248.55369999999999</v>
      </c>
      <c r="C3326" s="35">
        <v>1.2876300000000001</v>
      </c>
      <c r="D3326" s="36">
        <v>11.655939999999999</v>
      </c>
    </row>
    <row r="3327" spans="1:4" ht="12.75" customHeight="1" x14ac:dyDescent="0.25">
      <c r="A3327" s="44">
        <v>43025.249999991953</v>
      </c>
      <c r="B3327" s="24">
        <v>221.78200000000001</v>
      </c>
      <c r="C3327" s="35">
        <v>2.7050399999999999</v>
      </c>
      <c r="D3327" s="36">
        <v>14.29838</v>
      </c>
    </row>
    <row r="3328" spans="1:4" ht="12.75" customHeight="1" x14ac:dyDescent="0.25">
      <c r="A3328" s="44">
        <v>43025.291666658617</v>
      </c>
      <c r="B3328" s="24">
        <v>218.79689999999999</v>
      </c>
      <c r="C3328" s="35">
        <v>3.3496800000000002</v>
      </c>
      <c r="D3328" s="36">
        <v>22.73189</v>
      </c>
    </row>
    <row r="3329" spans="1:4" ht="12.75" customHeight="1" x14ac:dyDescent="0.25">
      <c r="A3329" s="44">
        <v>43025.333333325281</v>
      </c>
      <c r="B3329" s="24">
        <v>208.4358</v>
      </c>
      <c r="C3329" s="35">
        <v>3.9339599999999999</v>
      </c>
      <c r="D3329" s="36">
        <v>5.9598800000000001</v>
      </c>
    </row>
    <row r="3330" spans="1:4" ht="12.75" customHeight="1" x14ac:dyDescent="0.25">
      <c r="A3330" s="44">
        <v>43025.374999991946</v>
      </c>
      <c r="B3330" s="24">
        <v>211.9991</v>
      </c>
      <c r="C3330" s="35">
        <v>4.7785200000000003</v>
      </c>
      <c r="D3330" s="36">
        <v>27.042619999999999</v>
      </c>
    </row>
    <row r="3331" spans="1:4" ht="12.75" customHeight="1" x14ac:dyDescent="0.25">
      <c r="A3331" s="44">
        <v>43025.41666665861</v>
      </c>
      <c r="B3331" s="24">
        <v>211.43350000000001</v>
      </c>
      <c r="C3331" s="35">
        <v>3.7335500000000001</v>
      </c>
      <c r="D3331" s="36">
        <v>29.492830000000001</v>
      </c>
    </row>
    <row r="3332" spans="1:4" ht="12.75" customHeight="1" x14ac:dyDescent="0.25">
      <c r="A3332" s="44">
        <v>43025.458333325274</v>
      </c>
      <c r="B3332" s="24">
        <v>218.58359999999999</v>
      </c>
      <c r="C3332" s="35">
        <v>4.5298299999999996</v>
      </c>
      <c r="D3332" s="36">
        <v>33.055619999999998</v>
      </c>
    </row>
    <row r="3333" spans="1:4" ht="12.75" customHeight="1" x14ac:dyDescent="0.25">
      <c r="A3333" s="44">
        <v>43025.499999991938</v>
      </c>
      <c r="B3333" s="24">
        <v>220.559</v>
      </c>
      <c r="C3333" s="35">
        <v>4.8066899999999997</v>
      </c>
      <c r="D3333" s="36">
        <v>49.145800000000001</v>
      </c>
    </row>
    <row r="3334" spans="1:4" ht="12.75" customHeight="1" x14ac:dyDescent="0.25">
      <c r="A3334" s="44">
        <v>43025.541666658602</v>
      </c>
      <c r="B3334" s="24">
        <v>214.6669</v>
      </c>
      <c r="C3334" s="35">
        <v>6.1522300000000003</v>
      </c>
      <c r="D3334" s="36">
        <v>60.696629999999999</v>
      </c>
    </row>
    <row r="3335" spans="1:4" ht="12.75" customHeight="1" x14ac:dyDescent="0.25">
      <c r="A3335" s="44">
        <v>43025.583333325267</v>
      </c>
      <c r="B3335" s="24">
        <v>217.25139999999999</v>
      </c>
      <c r="C3335" s="35">
        <v>7.2810499999999996</v>
      </c>
      <c r="D3335" s="36">
        <v>53.643810000000002</v>
      </c>
    </row>
    <row r="3336" spans="1:4" ht="12.75" customHeight="1" x14ac:dyDescent="0.25">
      <c r="A3336" s="44">
        <v>43025.624999991931</v>
      </c>
      <c r="B3336" s="24">
        <v>222.71960000000001</v>
      </c>
      <c r="C3336" s="35">
        <v>7.1213899999999999</v>
      </c>
      <c r="D3336" s="36">
        <v>24.491779999999999</v>
      </c>
    </row>
    <row r="3337" spans="1:4" ht="12.75" customHeight="1" x14ac:dyDescent="0.25">
      <c r="A3337" s="44">
        <v>43025.666666658595</v>
      </c>
      <c r="B3337" s="24">
        <v>227.11940000000001</v>
      </c>
      <c r="C3337" s="35">
        <v>6.8034499999999998</v>
      </c>
      <c r="D3337" s="36">
        <v>61.077500000000001</v>
      </c>
    </row>
    <row r="3338" spans="1:4" ht="12.75" customHeight="1" x14ac:dyDescent="0.25">
      <c r="A3338" s="44">
        <v>43025.708333325259</v>
      </c>
      <c r="B3338" s="24">
        <v>220.5872</v>
      </c>
      <c r="C3338" s="35">
        <v>6.8827999999999996</v>
      </c>
      <c r="D3338" s="36">
        <v>75.448859999999996</v>
      </c>
    </row>
    <row r="3339" spans="1:4" ht="12.75" customHeight="1" x14ac:dyDescent="0.25">
      <c r="A3339" s="44">
        <v>43025.749999991924</v>
      </c>
      <c r="B3339" s="24">
        <v>224.81809999999999</v>
      </c>
      <c r="C3339" s="35">
        <v>5.9176000000000002</v>
      </c>
      <c r="D3339" s="36">
        <v>47.015360000000001</v>
      </c>
    </row>
    <row r="3340" spans="1:4" ht="12.75" customHeight="1" x14ac:dyDescent="0.25">
      <c r="A3340" s="44">
        <v>43025.791666658588</v>
      </c>
      <c r="B3340" s="24">
        <v>225.37610000000001</v>
      </c>
      <c r="C3340" s="35">
        <v>5.9034399999999998</v>
      </c>
      <c r="D3340" s="36">
        <v>35.948929999999997</v>
      </c>
    </row>
    <row r="3341" spans="1:4" ht="12.75" customHeight="1" x14ac:dyDescent="0.25">
      <c r="A3341" s="44">
        <v>43025.833333325252</v>
      </c>
      <c r="B3341" s="24">
        <v>229.34460000000001</v>
      </c>
      <c r="C3341" s="35">
        <v>4.1466500000000002</v>
      </c>
      <c r="D3341" s="36">
        <v>29.098459999999999</v>
      </c>
    </row>
    <row r="3342" spans="1:4" ht="12.75" customHeight="1" x14ac:dyDescent="0.25">
      <c r="A3342" s="44">
        <v>43025.874999991916</v>
      </c>
      <c r="B3342" s="24">
        <v>232.85980000000001</v>
      </c>
      <c r="C3342" s="35">
        <v>4.7103099999999998</v>
      </c>
      <c r="D3342" s="36">
        <v>18.7742</v>
      </c>
    </row>
    <row r="3343" spans="1:4" ht="12.75" customHeight="1" x14ac:dyDescent="0.25">
      <c r="A3343" s="44">
        <v>43025.916666658581</v>
      </c>
      <c r="B3343" s="24">
        <v>233.58969999999999</v>
      </c>
      <c r="C3343" s="35">
        <v>3.8981300000000001</v>
      </c>
      <c r="D3343" s="36">
        <v>20.184470000000001</v>
      </c>
    </row>
    <row r="3344" spans="1:4" ht="12.75" customHeight="1" x14ac:dyDescent="0.25">
      <c r="A3344" s="44">
        <v>43025.958333325245</v>
      </c>
      <c r="B3344" s="24">
        <v>239.28229999999999</v>
      </c>
      <c r="C3344" s="35">
        <v>5.0302899999999999</v>
      </c>
      <c r="D3344" s="36">
        <v>12.158530000000001</v>
      </c>
    </row>
    <row r="3345" spans="1:4" ht="12.75" customHeight="1" x14ac:dyDescent="0.25">
      <c r="A3345" s="44">
        <v>43025.999999991909</v>
      </c>
      <c r="B3345" s="24">
        <v>243.113</v>
      </c>
      <c r="C3345" s="35">
        <v>5.1115899999999996</v>
      </c>
      <c r="D3345" s="36">
        <v>9.6838200000000008</v>
      </c>
    </row>
    <row r="3346" spans="1:4" ht="12.75" customHeight="1" x14ac:dyDescent="0.25">
      <c r="A3346" s="44">
        <v>43026.041666658573</v>
      </c>
      <c r="B3346" s="24">
        <v>240.495</v>
      </c>
      <c r="C3346" s="35">
        <v>3.7659899999999999</v>
      </c>
      <c r="D3346" s="36">
        <v>1.8001400000000001</v>
      </c>
    </row>
    <row r="3347" spans="1:4" ht="12.75" customHeight="1" x14ac:dyDescent="0.25">
      <c r="A3347" s="44">
        <v>43026.083333325238</v>
      </c>
      <c r="B3347" s="24">
        <v>231.9</v>
      </c>
      <c r="C3347" s="35">
        <v>4.3828399999999998</v>
      </c>
      <c r="D3347" s="36">
        <v>10.769220000000001</v>
      </c>
    </row>
    <row r="3348" spans="1:4" ht="12.75" customHeight="1" x14ac:dyDescent="0.25">
      <c r="A3348" s="44">
        <v>43026.124999991902</v>
      </c>
      <c r="B3348" s="24">
        <v>219.2663</v>
      </c>
      <c r="C3348" s="35">
        <v>3.3213200000000001</v>
      </c>
      <c r="D3348" s="36">
        <v>9.90456</v>
      </c>
    </row>
    <row r="3349" spans="1:4" ht="12.75" customHeight="1" x14ac:dyDescent="0.25">
      <c r="A3349" s="44">
        <v>43026.166666658566</v>
      </c>
      <c r="B3349" s="24">
        <v>222.29509999999999</v>
      </c>
      <c r="C3349" s="35">
        <v>2.7752500000000002</v>
      </c>
      <c r="D3349" s="36">
        <v>14.262499999999999</v>
      </c>
    </row>
    <row r="3350" spans="1:4" ht="12.75" customHeight="1" x14ac:dyDescent="0.25">
      <c r="A3350" s="44">
        <v>43026.20833332523</v>
      </c>
      <c r="B3350" s="24">
        <v>223.6968</v>
      </c>
      <c r="C3350" s="35">
        <v>0.89912999999999998</v>
      </c>
      <c r="D3350" s="36">
        <v>14.090780000000001</v>
      </c>
    </row>
    <row r="3351" spans="1:4" ht="12.75" customHeight="1" x14ac:dyDescent="0.25">
      <c r="A3351" s="44">
        <v>43026.249999991895</v>
      </c>
      <c r="B3351" s="24">
        <v>211.75</v>
      </c>
      <c r="C3351" s="35">
        <v>1.8028900000000001</v>
      </c>
      <c r="D3351" s="36">
        <v>88.912559999999999</v>
      </c>
    </row>
    <row r="3352" spans="1:4" ht="12.75" customHeight="1" x14ac:dyDescent="0.25">
      <c r="A3352" s="44">
        <v>43026.291666658559</v>
      </c>
      <c r="B3352" s="24">
        <v>213.57380000000001</v>
      </c>
      <c r="C3352" s="35">
        <v>3.2372999999999998</v>
      </c>
      <c r="D3352" s="36">
        <v>9.4208300000000005</v>
      </c>
    </row>
    <row r="3353" spans="1:4" ht="12.75" customHeight="1" x14ac:dyDescent="0.25">
      <c r="A3353" s="44">
        <v>43026.333333325223</v>
      </c>
      <c r="B3353" s="24">
        <v>218.5607</v>
      </c>
      <c r="C3353" s="35">
        <v>2.5094400000000001</v>
      </c>
      <c r="D3353" s="36">
        <v>18.276</v>
      </c>
    </row>
    <row r="3354" spans="1:4" ht="12.75" customHeight="1" x14ac:dyDescent="0.25">
      <c r="A3354" s="44">
        <v>43026.374999991887</v>
      </c>
      <c r="B3354" s="24">
        <v>221.06030000000001</v>
      </c>
      <c r="C3354" s="35">
        <v>2.86795</v>
      </c>
      <c r="D3354" s="36">
        <v>27.24211</v>
      </c>
    </row>
    <row r="3355" spans="1:4" ht="12.75" customHeight="1" x14ac:dyDescent="0.25">
      <c r="A3355" s="44">
        <v>43026.416666658552</v>
      </c>
      <c r="B3355" s="24">
        <v>212.96100000000001</v>
      </c>
      <c r="C3355" s="35">
        <v>3.01457</v>
      </c>
      <c r="D3355" s="36">
        <v>21.074449999999999</v>
      </c>
    </row>
    <row r="3356" spans="1:4" ht="12.75" customHeight="1" x14ac:dyDescent="0.25">
      <c r="A3356" s="44">
        <v>43026.458333325216</v>
      </c>
      <c r="B3356" s="24">
        <v>217.7099</v>
      </c>
      <c r="C3356" s="35">
        <v>3.2953999999999999</v>
      </c>
      <c r="D3356" s="36">
        <v>38.54016</v>
      </c>
    </row>
    <row r="3357" spans="1:4" ht="12.75" customHeight="1" x14ac:dyDescent="0.25">
      <c r="A3357" s="44">
        <v>43026.49999999188</v>
      </c>
      <c r="B3357" s="24">
        <v>218.24459999999999</v>
      </c>
      <c r="C3357" s="35">
        <v>4.5533099999999997</v>
      </c>
      <c r="D3357" s="36">
        <v>80.017939999999996</v>
      </c>
    </row>
    <row r="3358" spans="1:4" ht="12.75" customHeight="1" x14ac:dyDescent="0.25">
      <c r="A3358" s="44">
        <v>43026.541666658544</v>
      </c>
      <c r="B3358" s="24">
        <v>228.7807</v>
      </c>
      <c r="C3358" s="35">
        <v>5.1325900000000004</v>
      </c>
      <c r="D3358" s="36">
        <v>52.420610000000003</v>
      </c>
    </row>
    <row r="3359" spans="1:4" ht="12.75" customHeight="1" x14ac:dyDescent="0.25">
      <c r="A3359" s="44">
        <v>43026.583333325209</v>
      </c>
      <c r="B3359" s="24">
        <v>215.11429999999999</v>
      </c>
      <c r="C3359" s="35">
        <v>5.2490600000000001</v>
      </c>
      <c r="D3359" s="36">
        <v>77.289490000000001</v>
      </c>
    </row>
    <row r="3360" spans="1:4" ht="12.75" customHeight="1" x14ac:dyDescent="0.25">
      <c r="A3360" s="44">
        <v>43026.624999991873</v>
      </c>
      <c r="B3360" s="24">
        <v>212.14109999999999</v>
      </c>
      <c r="C3360" s="35">
        <v>5.0006000000000004</v>
      </c>
      <c r="D3360" s="36">
        <v>68.834829999999997</v>
      </c>
    </row>
    <row r="3361" spans="1:4" ht="12.75" customHeight="1" x14ac:dyDescent="0.25">
      <c r="A3361" s="44">
        <v>43026.666666658537</v>
      </c>
      <c r="B3361" s="24">
        <v>213.20699999999999</v>
      </c>
      <c r="C3361" s="35">
        <v>4.9720300000000002</v>
      </c>
      <c r="D3361" s="36">
        <v>46.740609999999997</v>
      </c>
    </row>
    <row r="3362" spans="1:4" ht="12.75" customHeight="1" x14ac:dyDescent="0.25">
      <c r="A3362" s="44">
        <v>43026.708333325201</v>
      </c>
      <c r="B3362" s="24">
        <v>217.2199</v>
      </c>
      <c r="C3362" s="35">
        <v>4.4830100000000002</v>
      </c>
      <c r="D3362" s="36">
        <v>48.856949999999998</v>
      </c>
    </row>
    <row r="3363" spans="1:4" ht="12.75" customHeight="1" x14ac:dyDescent="0.25">
      <c r="A3363" s="44">
        <v>43026.749999991865</v>
      </c>
      <c r="B3363" s="24">
        <v>214.45869999999999</v>
      </c>
      <c r="C3363" s="35">
        <v>4.3537699999999999</v>
      </c>
      <c r="D3363" s="36">
        <v>42.712060000000001</v>
      </c>
    </row>
    <row r="3364" spans="1:4" ht="12.75" customHeight="1" x14ac:dyDescent="0.25">
      <c r="A3364" s="44">
        <v>43026.79166665853</v>
      </c>
      <c r="B3364" s="24">
        <v>205.00040000000001</v>
      </c>
      <c r="C3364" s="35">
        <v>3.4935700000000001</v>
      </c>
      <c r="D3364" s="36">
        <v>33.74633</v>
      </c>
    </row>
    <row r="3365" spans="1:4" ht="12.75" customHeight="1" x14ac:dyDescent="0.25">
      <c r="A3365" s="44">
        <v>43026.833333325194</v>
      </c>
      <c r="B3365" s="24">
        <v>213.16380000000001</v>
      </c>
      <c r="C3365" s="35">
        <v>3.6694100000000001</v>
      </c>
      <c r="D3365" s="36">
        <v>22.470659999999999</v>
      </c>
    </row>
    <row r="3366" spans="1:4" ht="12.75" customHeight="1" x14ac:dyDescent="0.25">
      <c r="A3366" s="44">
        <v>43026.874999991858</v>
      </c>
      <c r="B3366" s="24">
        <v>201.5977</v>
      </c>
      <c r="C3366" s="35">
        <v>3.0689600000000001</v>
      </c>
      <c r="D3366" s="36">
        <v>23.265550000000001</v>
      </c>
    </row>
    <row r="3367" spans="1:4" ht="12.75" customHeight="1" x14ac:dyDescent="0.25">
      <c r="A3367" s="44">
        <v>43026.916666658522</v>
      </c>
      <c r="B3367" s="24">
        <v>184.4376</v>
      </c>
      <c r="C3367" s="35">
        <v>1.15377</v>
      </c>
      <c r="D3367" s="36">
        <v>23.754110000000001</v>
      </c>
    </row>
    <row r="3368" spans="1:4" ht="12.75" customHeight="1" x14ac:dyDescent="0.25">
      <c r="A3368" s="44">
        <v>43026.958333325187</v>
      </c>
      <c r="B3368" s="24">
        <v>160.60230000000001</v>
      </c>
      <c r="C3368" s="35">
        <v>0.98834999999999995</v>
      </c>
      <c r="D3368" s="36">
        <v>16.05922</v>
      </c>
    </row>
    <row r="3369" spans="1:4" ht="12.75" customHeight="1" x14ac:dyDescent="0.25">
      <c r="A3369" s="44">
        <v>43026.999999991851</v>
      </c>
      <c r="B3369" s="24">
        <v>71.531649999999999</v>
      </c>
      <c r="C3369" s="35">
        <v>0.56264000000000003</v>
      </c>
      <c r="D3369" s="36">
        <v>11.08672</v>
      </c>
    </row>
    <row r="3370" spans="1:4" ht="12.75" customHeight="1" x14ac:dyDescent="0.25">
      <c r="A3370" s="44">
        <v>43027.041666658515</v>
      </c>
      <c r="B3370" s="24">
        <v>274.7593</v>
      </c>
      <c r="C3370" s="35">
        <v>0.62514999999999998</v>
      </c>
      <c r="D3370" s="36">
        <v>26.094999999999999</v>
      </c>
    </row>
    <row r="3371" spans="1:4" ht="12.75" customHeight="1" x14ac:dyDescent="0.25">
      <c r="A3371" s="44">
        <v>43027.083333325179</v>
      </c>
      <c r="B3371" s="24">
        <v>359.73590000000002</v>
      </c>
      <c r="C3371" s="35">
        <v>0.42407</v>
      </c>
      <c r="D3371" s="36">
        <v>27.38139</v>
      </c>
    </row>
    <row r="3372" spans="1:4" ht="12.75" customHeight="1" x14ac:dyDescent="0.25">
      <c r="A3372" s="44">
        <v>43027.124999991844</v>
      </c>
      <c r="B3372" s="24">
        <v>58.477200000000003</v>
      </c>
      <c r="C3372" s="35">
        <v>0.34106999999999998</v>
      </c>
      <c r="D3372" s="36">
        <v>11.142670000000001</v>
      </c>
    </row>
    <row r="3373" spans="1:4" ht="12.75" customHeight="1" x14ac:dyDescent="0.25">
      <c r="A3373" s="44">
        <v>43027.166666658508</v>
      </c>
      <c r="B3373" s="24">
        <v>79.970349999999996</v>
      </c>
      <c r="C3373" s="35">
        <v>0.55074999999999996</v>
      </c>
      <c r="D3373" s="36">
        <v>18.279720000000001</v>
      </c>
    </row>
    <row r="3374" spans="1:4" ht="12.75" customHeight="1" x14ac:dyDescent="0.25">
      <c r="A3374" s="44">
        <v>43027.208333325172</v>
      </c>
      <c r="B3374" s="24">
        <v>246.5693</v>
      </c>
      <c r="C3374" s="35">
        <v>0.77351999999999999</v>
      </c>
      <c r="D3374" s="36">
        <v>116.474</v>
      </c>
    </row>
    <row r="3375" spans="1:4" ht="12.75" customHeight="1" x14ac:dyDescent="0.25">
      <c r="A3375" s="44">
        <v>43027.249999991836</v>
      </c>
      <c r="B3375" s="24">
        <v>90.253559999999993</v>
      </c>
      <c r="C3375" s="35">
        <v>0.49820999999999999</v>
      </c>
      <c r="D3375" s="36">
        <v>60.037170000000003</v>
      </c>
    </row>
    <row r="3376" spans="1:4" ht="12.75" customHeight="1" x14ac:dyDescent="0.25">
      <c r="A3376" s="44">
        <v>43027.291666658501</v>
      </c>
      <c r="B3376" s="24">
        <v>114.85680000000001</v>
      </c>
      <c r="C3376" s="35">
        <v>0.41438999999999998</v>
      </c>
      <c r="D3376" s="36">
        <v>145.26589999999999</v>
      </c>
    </row>
    <row r="3377" spans="1:4" ht="12.75" customHeight="1" x14ac:dyDescent="0.25">
      <c r="A3377" s="44">
        <v>43027.333333325165</v>
      </c>
      <c r="B3377" s="24">
        <v>74.960989999999995</v>
      </c>
      <c r="C3377" s="35">
        <v>0.69020000000000004</v>
      </c>
      <c r="D3377" s="36">
        <v>50.86195</v>
      </c>
    </row>
    <row r="3378" spans="1:4" ht="12.75" customHeight="1" x14ac:dyDescent="0.25">
      <c r="A3378" s="44">
        <v>43027.374999991829</v>
      </c>
      <c r="B3378" s="24">
        <v>120.0476</v>
      </c>
      <c r="C3378" s="35">
        <v>0.52093999999999996</v>
      </c>
      <c r="D3378" s="36">
        <v>41.824890000000003</v>
      </c>
    </row>
    <row r="3379" spans="1:4" ht="12.75" customHeight="1" x14ac:dyDescent="0.25">
      <c r="A3379" s="44">
        <v>43027.416666658493</v>
      </c>
      <c r="B3379" s="24">
        <v>180.29939999999999</v>
      </c>
      <c r="C3379" s="35">
        <v>1.96017</v>
      </c>
    </row>
    <row r="3380" spans="1:4" ht="12.75" customHeight="1" x14ac:dyDescent="0.25">
      <c r="A3380" s="44">
        <v>43027.458333325158</v>
      </c>
      <c r="B3380" s="24">
        <v>175.06120000000001</v>
      </c>
      <c r="C3380" s="35">
        <v>2.29034</v>
      </c>
      <c r="D3380" s="36">
        <v>58.39761</v>
      </c>
    </row>
    <row r="3381" spans="1:4" ht="12.75" customHeight="1" x14ac:dyDescent="0.25">
      <c r="A3381" s="44">
        <v>43027.499999991822</v>
      </c>
      <c r="B3381" s="24">
        <v>179.9906</v>
      </c>
      <c r="C3381" s="35">
        <v>2.6457799999999998</v>
      </c>
      <c r="D3381" s="36">
        <v>58.764389999999999</v>
      </c>
    </row>
    <row r="3382" spans="1:4" ht="12.75" customHeight="1" x14ac:dyDescent="0.25">
      <c r="A3382" s="44">
        <v>43027.541666658486</v>
      </c>
      <c r="B3382" s="24">
        <v>174.1532</v>
      </c>
      <c r="C3382" s="35">
        <v>2.3307000000000002</v>
      </c>
      <c r="D3382" s="36">
        <v>46.726610000000001</v>
      </c>
    </row>
    <row r="3383" spans="1:4" ht="12.75" customHeight="1" x14ac:dyDescent="0.25">
      <c r="A3383" s="44">
        <v>43027.58333332515</v>
      </c>
      <c r="B3383" s="24">
        <v>180.49590000000001</v>
      </c>
      <c r="C3383" s="35">
        <v>2.5933199999999998</v>
      </c>
      <c r="D3383" s="36">
        <v>64.075940000000003</v>
      </c>
    </row>
    <row r="3384" spans="1:4" ht="12.75" customHeight="1" x14ac:dyDescent="0.25">
      <c r="A3384" s="44">
        <v>43027.624999991815</v>
      </c>
      <c r="B3384" s="24">
        <v>205.77199999999999</v>
      </c>
      <c r="C3384" s="35">
        <v>3.8026300000000002</v>
      </c>
      <c r="D3384" s="36">
        <v>70.142889999999994</v>
      </c>
    </row>
    <row r="3385" spans="1:4" ht="12.75" customHeight="1" x14ac:dyDescent="0.25">
      <c r="A3385" s="44">
        <v>43027.666666658479</v>
      </c>
      <c r="B3385" s="24">
        <v>201.00049999999999</v>
      </c>
      <c r="C3385" s="35">
        <v>3.3662700000000001</v>
      </c>
      <c r="D3385" s="36">
        <v>143.55779999999999</v>
      </c>
    </row>
    <row r="3386" spans="1:4" ht="12.75" customHeight="1" x14ac:dyDescent="0.25">
      <c r="A3386" s="44">
        <v>43027.708333325143</v>
      </c>
      <c r="B3386" s="24">
        <v>192.17330000000001</v>
      </c>
      <c r="C3386" s="35">
        <v>3.5413299999999999</v>
      </c>
      <c r="D3386" s="36">
        <v>89.895269999999996</v>
      </c>
    </row>
    <row r="3387" spans="1:4" ht="12.75" customHeight="1" x14ac:dyDescent="0.25">
      <c r="A3387" s="44">
        <v>43027.749999991807</v>
      </c>
      <c r="B3387" s="24">
        <v>197.82980000000001</v>
      </c>
      <c r="C3387" s="35">
        <v>3.5840200000000002</v>
      </c>
      <c r="D3387" s="36">
        <v>55.22139</v>
      </c>
    </row>
    <row r="3388" spans="1:4" ht="12.75" customHeight="1" x14ac:dyDescent="0.25">
      <c r="A3388" s="44">
        <v>43027.791666658472</v>
      </c>
      <c r="B3388" s="24">
        <v>195.8192</v>
      </c>
      <c r="C3388" s="35">
        <v>2.6290200000000001</v>
      </c>
      <c r="D3388" s="36">
        <v>90.11309</v>
      </c>
    </row>
    <row r="3389" spans="1:4" ht="12.75" customHeight="1" x14ac:dyDescent="0.25">
      <c r="A3389" s="44">
        <v>43027.833333325136</v>
      </c>
      <c r="B3389" s="24">
        <v>240.85210000000001</v>
      </c>
      <c r="C3389" s="35">
        <v>1.13123</v>
      </c>
      <c r="D3389" s="36">
        <v>53.589329999999997</v>
      </c>
    </row>
    <row r="3390" spans="1:4" ht="12.75" customHeight="1" x14ac:dyDescent="0.25">
      <c r="A3390" s="44">
        <v>43027.8749999918</v>
      </c>
      <c r="B3390" s="24">
        <v>328.06369999999998</v>
      </c>
      <c r="C3390" s="35">
        <v>0.47205000000000003</v>
      </c>
      <c r="D3390" s="36">
        <v>59.926169999999999</v>
      </c>
    </row>
    <row r="3391" spans="1:4" ht="12.75" customHeight="1" x14ac:dyDescent="0.25">
      <c r="A3391" s="44">
        <v>43027.916666658464</v>
      </c>
      <c r="B3391" s="24">
        <v>43.992060000000002</v>
      </c>
      <c r="C3391" s="35">
        <v>0.26795000000000002</v>
      </c>
      <c r="D3391" s="36">
        <v>16.853000000000002</v>
      </c>
    </row>
    <row r="3392" spans="1:4" ht="12.75" customHeight="1" x14ac:dyDescent="0.25">
      <c r="A3392" s="44">
        <v>43027.958333325128</v>
      </c>
      <c r="B3392" s="24">
        <v>10.546569999999999</v>
      </c>
      <c r="C3392" s="35">
        <v>0.36709000000000003</v>
      </c>
      <c r="D3392" s="36">
        <v>23.32122</v>
      </c>
    </row>
    <row r="3393" spans="1:4" ht="12.75" customHeight="1" x14ac:dyDescent="0.25">
      <c r="A3393" s="44">
        <v>43027.999999991793</v>
      </c>
      <c r="B3393" s="24">
        <v>62.401499999999999</v>
      </c>
      <c r="C3393" s="35">
        <v>0.33701999999999999</v>
      </c>
      <c r="D3393" s="36">
        <v>17.704719999999998</v>
      </c>
    </row>
    <row r="3394" spans="1:4" ht="12.75" customHeight="1" x14ac:dyDescent="0.25">
      <c r="A3394" s="44">
        <v>43028.041666658457</v>
      </c>
      <c r="B3394" s="24">
        <v>27.456189999999999</v>
      </c>
      <c r="C3394" s="35">
        <v>0.36890000000000001</v>
      </c>
      <c r="D3394" s="36">
        <v>7.2683400000000002</v>
      </c>
    </row>
    <row r="3395" spans="1:4" ht="12.75" customHeight="1" x14ac:dyDescent="0.25">
      <c r="A3395" s="44">
        <v>43028.083333325121</v>
      </c>
      <c r="B3395" s="24">
        <v>272.3159</v>
      </c>
      <c r="C3395" s="35">
        <v>1.28684</v>
      </c>
      <c r="D3395" s="36">
        <v>9.2823600000000006</v>
      </c>
    </row>
    <row r="3396" spans="1:4" ht="12.75" customHeight="1" x14ac:dyDescent="0.25">
      <c r="A3396" s="44">
        <v>43028.124999991785</v>
      </c>
      <c r="B3396" s="24">
        <v>92.410719999999998</v>
      </c>
      <c r="C3396" s="35">
        <v>0.28978999999999999</v>
      </c>
      <c r="D3396" s="36">
        <v>5.9302900000000003</v>
      </c>
    </row>
    <row r="3397" spans="1:4" ht="12.75" customHeight="1" x14ac:dyDescent="0.25">
      <c r="A3397" s="44">
        <v>43028.16666665845</v>
      </c>
      <c r="B3397" s="24">
        <v>216.422</v>
      </c>
      <c r="C3397" s="35">
        <v>0.52734000000000003</v>
      </c>
      <c r="D3397" s="36">
        <v>11.14827</v>
      </c>
    </row>
    <row r="3398" spans="1:4" ht="12.75" customHeight="1" x14ac:dyDescent="0.25">
      <c r="A3398" s="44">
        <v>43028.208333325114</v>
      </c>
      <c r="B3398" s="24">
        <v>237.5103</v>
      </c>
      <c r="C3398" s="35">
        <v>0.70328999999999997</v>
      </c>
      <c r="D3398" s="36">
        <v>77.161609999999996</v>
      </c>
    </row>
    <row r="3399" spans="1:4" ht="12.75" customHeight="1" x14ac:dyDescent="0.25">
      <c r="A3399" s="44">
        <v>43028.249999991778</v>
      </c>
      <c r="B3399" s="24">
        <v>209.6019</v>
      </c>
      <c r="C3399" s="35">
        <v>2.34911</v>
      </c>
      <c r="D3399" s="36">
        <v>147.7028</v>
      </c>
    </row>
    <row r="3400" spans="1:4" ht="12.75" customHeight="1" x14ac:dyDescent="0.25">
      <c r="A3400" s="44">
        <v>43028.291666658442</v>
      </c>
      <c r="B3400" s="24">
        <v>213.5975</v>
      </c>
      <c r="C3400" s="35">
        <v>2.1852999999999998</v>
      </c>
      <c r="D3400" s="36">
        <v>114.04470000000001</v>
      </c>
    </row>
    <row r="3401" spans="1:4" ht="12.75" customHeight="1" x14ac:dyDescent="0.25">
      <c r="A3401" s="44">
        <v>43028.333333325107</v>
      </c>
      <c r="B3401" s="24">
        <v>226.696</v>
      </c>
      <c r="C3401" s="35">
        <v>2.7884500000000001</v>
      </c>
      <c r="D3401" s="36">
        <v>98.900509999999997</v>
      </c>
    </row>
    <row r="3402" spans="1:4" ht="12.75" customHeight="1" x14ac:dyDescent="0.25">
      <c r="A3402" s="44">
        <v>43028.374999991771</v>
      </c>
      <c r="B3402" s="24">
        <v>209.23140000000001</v>
      </c>
      <c r="C3402" s="35">
        <v>3.0503</v>
      </c>
      <c r="D3402" s="36">
        <v>57.36504</v>
      </c>
    </row>
    <row r="3403" spans="1:4" ht="12.75" customHeight="1" x14ac:dyDescent="0.25">
      <c r="A3403" s="44">
        <v>43028.416666658435</v>
      </c>
      <c r="B3403" s="24">
        <v>215.7321</v>
      </c>
      <c r="C3403" s="35">
        <v>3.1775699999999998</v>
      </c>
      <c r="D3403" s="36">
        <v>28.536919999999999</v>
      </c>
    </row>
    <row r="3404" spans="1:4" ht="12.75" customHeight="1" x14ac:dyDescent="0.25">
      <c r="A3404" s="44">
        <v>43028.458333325099</v>
      </c>
      <c r="B3404" s="24">
        <v>217.64500000000001</v>
      </c>
      <c r="C3404" s="35">
        <v>3.0802200000000002</v>
      </c>
      <c r="D3404" s="36">
        <v>30.5641</v>
      </c>
    </row>
    <row r="3405" spans="1:4" ht="12.75" customHeight="1" x14ac:dyDescent="0.25">
      <c r="A3405" s="44">
        <v>43028.499999991764</v>
      </c>
      <c r="B3405" s="24">
        <v>214.98070000000001</v>
      </c>
      <c r="C3405" s="35">
        <v>3.26126</v>
      </c>
      <c r="D3405" s="36">
        <v>54.698709999999998</v>
      </c>
    </row>
    <row r="3406" spans="1:4" ht="12.75" customHeight="1" x14ac:dyDescent="0.25">
      <c r="A3406" s="44">
        <v>43028.541666658428</v>
      </c>
      <c r="B3406" s="24">
        <v>213.81630000000001</v>
      </c>
      <c r="C3406" s="35">
        <v>4.8596899999999996</v>
      </c>
      <c r="D3406" s="36">
        <v>51.629100000000001</v>
      </c>
    </row>
    <row r="3407" spans="1:4" ht="12.75" customHeight="1" x14ac:dyDescent="0.25">
      <c r="A3407" s="44">
        <v>43028.583333325092</v>
      </c>
      <c r="B3407" s="24">
        <v>210.82589999999999</v>
      </c>
      <c r="C3407" s="35">
        <v>4.6970200000000002</v>
      </c>
      <c r="D3407" s="36">
        <v>28.22296</v>
      </c>
    </row>
    <row r="3408" spans="1:4" ht="12.75" customHeight="1" x14ac:dyDescent="0.25">
      <c r="A3408" s="44">
        <v>43028.624999991756</v>
      </c>
      <c r="B3408" s="24">
        <v>214.87029999999999</v>
      </c>
      <c r="C3408" s="35">
        <v>4.5676899999999998</v>
      </c>
      <c r="D3408" s="36">
        <v>62.341529999999999</v>
      </c>
    </row>
    <row r="3409" spans="1:4" ht="12.75" customHeight="1" x14ac:dyDescent="0.25">
      <c r="A3409" s="44">
        <v>43028.666666658421</v>
      </c>
      <c r="B3409" s="24">
        <v>221.93279999999999</v>
      </c>
      <c r="C3409" s="35">
        <v>4.5642100000000001</v>
      </c>
      <c r="D3409" s="36">
        <v>34.838120000000004</v>
      </c>
    </row>
    <row r="3410" spans="1:4" ht="12.75" customHeight="1" x14ac:dyDescent="0.25">
      <c r="A3410" s="44">
        <v>43028.708333325085</v>
      </c>
      <c r="B3410" s="24">
        <v>218.32509999999999</v>
      </c>
      <c r="C3410" s="35">
        <v>3.9994800000000001</v>
      </c>
      <c r="D3410" s="36">
        <v>49.008139999999997</v>
      </c>
    </row>
    <row r="3411" spans="1:4" ht="12.75" customHeight="1" x14ac:dyDescent="0.25">
      <c r="A3411" s="44">
        <v>43028.749999991749</v>
      </c>
      <c r="B3411" s="24">
        <v>222.66309999999999</v>
      </c>
      <c r="C3411" s="35">
        <v>4.0431100000000004</v>
      </c>
      <c r="D3411" s="36">
        <v>39.360050000000001</v>
      </c>
    </row>
    <row r="3412" spans="1:4" ht="12.75" customHeight="1" x14ac:dyDescent="0.25">
      <c r="A3412" s="44">
        <v>43028.791666658413</v>
      </c>
      <c r="B3412" s="24">
        <v>220.22229999999999</v>
      </c>
      <c r="C3412" s="35">
        <v>2.6432500000000001</v>
      </c>
      <c r="D3412" s="36">
        <v>23.327580000000001</v>
      </c>
    </row>
    <row r="3413" spans="1:4" ht="12.75" customHeight="1" x14ac:dyDescent="0.25">
      <c r="A3413" s="44">
        <v>43028.833333325078</v>
      </c>
      <c r="B3413" s="24">
        <v>226.94059999999999</v>
      </c>
      <c r="C3413" s="35">
        <v>3.21733</v>
      </c>
      <c r="D3413" s="36">
        <v>39.056510000000003</v>
      </c>
    </row>
    <row r="3414" spans="1:4" ht="12.75" customHeight="1" x14ac:dyDescent="0.25">
      <c r="A3414" s="44">
        <v>43028.874999991742</v>
      </c>
      <c r="B3414" s="24">
        <v>219.84370000000001</v>
      </c>
      <c r="C3414" s="35">
        <v>2.92835</v>
      </c>
      <c r="D3414" s="36">
        <v>13.68693</v>
      </c>
    </row>
    <row r="3415" spans="1:4" ht="12.75" customHeight="1" x14ac:dyDescent="0.25">
      <c r="A3415" s="44">
        <v>43028.916666658406</v>
      </c>
      <c r="B3415" s="24">
        <v>230.50020000000001</v>
      </c>
      <c r="C3415" s="35">
        <v>2.7987700000000002</v>
      </c>
      <c r="D3415" s="36">
        <v>9.7504200000000001</v>
      </c>
    </row>
    <row r="3416" spans="1:4" ht="12.75" customHeight="1" x14ac:dyDescent="0.25">
      <c r="A3416" s="44">
        <v>43028.95833332507</v>
      </c>
      <c r="B3416" s="24">
        <v>255.3338</v>
      </c>
      <c r="C3416" s="35">
        <v>0.78522999999999998</v>
      </c>
      <c r="D3416" s="36">
        <v>7.1590100000000003</v>
      </c>
    </row>
    <row r="3417" spans="1:4" ht="12.75" customHeight="1" x14ac:dyDescent="0.25">
      <c r="A3417" s="44">
        <v>43028.999999991735</v>
      </c>
      <c r="B3417" s="24">
        <v>259.90030000000002</v>
      </c>
      <c r="C3417" s="35">
        <v>1.95651</v>
      </c>
      <c r="D3417" s="36">
        <v>5.8205600000000004</v>
      </c>
    </row>
    <row r="3418" spans="1:4" ht="12.75" customHeight="1" x14ac:dyDescent="0.25">
      <c r="A3418" s="44">
        <v>43029.041666658399</v>
      </c>
      <c r="B3418" s="24">
        <v>217.4752</v>
      </c>
      <c r="C3418" s="35">
        <v>1.1752899999999999</v>
      </c>
      <c r="D3418" s="36">
        <v>11.50597</v>
      </c>
    </row>
    <row r="3419" spans="1:4" ht="12.75" customHeight="1" x14ac:dyDescent="0.25">
      <c r="A3419" s="44">
        <v>43029.083333325063</v>
      </c>
      <c r="B3419" s="24">
        <v>236.0489</v>
      </c>
      <c r="C3419" s="35">
        <v>1.2441599999999999</v>
      </c>
      <c r="D3419" s="36">
        <v>6.6248100000000001</v>
      </c>
    </row>
    <row r="3420" spans="1:4" ht="12.75" customHeight="1" x14ac:dyDescent="0.25">
      <c r="A3420" s="44">
        <v>43029.124999991727</v>
      </c>
      <c r="B3420" s="24">
        <v>245.0778</v>
      </c>
      <c r="C3420" s="35">
        <v>1.2009099999999999</v>
      </c>
      <c r="D3420" s="36">
        <v>2.6148400000000001</v>
      </c>
    </row>
    <row r="3421" spans="1:4" ht="12.75" customHeight="1" x14ac:dyDescent="0.25">
      <c r="A3421" s="44">
        <v>43029.166666658391</v>
      </c>
      <c r="B3421" s="24">
        <v>225.85069999999999</v>
      </c>
      <c r="C3421" s="35">
        <v>1.1175900000000001</v>
      </c>
      <c r="D3421" s="36">
        <v>4.9090800000000003</v>
      </c>
    </row>
    <row r="3422" spans="1:4" ht="12.75" customHeight="1" x14ac:dyDescent="0.25">
      <c r="A3422" s="44">
        <v>43029.208333325056</v>
      </c>
      <c r="B3422" s="24">
        <v>229.87049999999999</v>
      </c>
      <c r="C3422" s="35">
        <v>2.4205399999999999</v>
      </c>
      <c r="D3422" s="36">
        <v>3.5436100000000001</v>
      </c>
    </row>
    <row r="3423" spans="1:4" ht="12.75" customHeight="1" x14ac:dyDescent="0.25">
      <c r="A3423" s="44">
        <v>43029.24999999172</v>
      </c>
      <c r="B3423" s="24">
        <v>239.5488</v>
      </c>
      <c r="C3423" s="35">
        <v>2.77664</v>
      </c>
      <c r="D3423" s="36">
        <v>6.6609999999999996</v>
      </c>
    </row>
    <row r="3424" spans="1:4" ht="12.75" customHeight="1" x14ac:dyDescent="0.25">
      <c r="A3424" s="44">
        <v>43029.291666658384</v>
      </c>
      <c r="B3424" s="24">
        <v>248.34110000000001</v>
      </c>
      <c r="C3424" s="35">
        <v>3.3207499999999999</v>
      </c>
      <c r="D3424" s="36">
        <v>5.5872299999999999</v>
      </c>
    </row>
    <row r="3425" spans="1:4" ht="12.75" customHeight="1" x14ac:dyDescent="0.25">
      <c r="A3425" s="44">
        <v>43029.333333325048</v>
      </c>
      <c r="B3425" s="24">
        <v>243.1508</v>
      </c>
      <c r="C3425" s="35">
        <v>2.5535800000000002</v>
      </c>
      <c r="D3425" s="36">
        <v>14.09732</v>
      </c>
    </row>
    <row r="3426" spans="1:4" ht="12.75" customHeight="1" x14ac:dyDescent="0.25">
      <c r="A3426" s="44">
        <v>43029.374999991713</v>
      </c>
      <c r="B3426" s="24">
        <v>249.23869999999999</v>
      </c>
      <c r="C3426" s="35">
        <v>3.83663</v>
      </c>
      <c r="D3426" s="36">
        <v>15.373379999999999</v>
      </c>
    </row>
    <row r="3427" spans="1:4" ht="12.75" customHeight="1" x14ac:dyDescent="0.25">
      <c r="A3427" s="44">
        <v>43029.416666658377</v>
      </c>
      <c r="B3427" s="24">
        <v>246.6909</v>
      </c>
      <c r="C3427" s="35">
        <v>5.5408200000000001</v>
      </c>
      <c r="D3427" s="36">
        <v>8.5054099999999995</v>
      </c>
    </row>
    <row r="3428" spans="1:4" ht="12.75" customHeight="1" x14ac:dyDescent="0.25">
      <c r="A3428" s="44">
        <v>43029.458333325041</v>
      </c>
      <c r="B3428" s="24">
        <v>236.74629999999999</v>
      </c>
      <c r="C3428" s="35">
        <v>4.4205399999999999</v>
      </c>
      <c r="D3428" s="36">
        <v>33.561360000000001</v>
      </c>
    </row>
    <row r="3429" spans="1:4" ht="12.75" customHeight="1" x14ac:dyDescent="0.25">
      <c r="A3429" s="44">
        <v>43029.499999991705</v>
      </c>
      <c r="B3429" s="24">
        <v>245.31059999999999</v>
      </c>
      <c r="C3429" s="35">
        <v>5.7444499999999996</v>
      </c>
      <c r="D3429" s="36">
        <v>28.759540000000001</v>
      </c>
    </row>
    <row r="3430" spans="1:4" ht="12.75" customHeight="1" x14ac:dyDescent="0.25">
      <c r="A3430" s="44">
        <v>43029.54166665837</v>
      </c>
      <c r="B3430" s="24">
        <v>246.15600000000001</v>
      </c>
      <c r="C3430" s="35">
        <v>5.4165799999999997</v>
      </c>
      <c r="D3430" s="36">
        <v>54.60557</v>
      </c>
    </row>
    <row r="3431" spans="1:4" ht="12.75" customHeight="1" x14ac:dyDescent="0.25">
      <c r="A3431" s="44">
        <v>43029.583333325034</v>
      </c>
      <c r="B3431" s="24">
        <v>244.047</v>
      </c>
      <c r="C3431" s="35">
        <v>4.0221200000000001</v>
      </c>
      <c r="D3431" s="36">
        <v>31.986170000000001</v>
      </c>
    </row>
    <row r="3432" spans="1:4" ht="12.75" customHeight="1" x14ac:dyDescent="0.25">
      <c r="A3432" s="44">
        <v>43029.624999991698</v>
      </c>
      <c r="B3432" s="24">
        <v>276.5446</v>
      </c>
      <c r="C3432" s="35">
        <v>6.1980899999999997</v>
      </c>
      <c r="D3432" s="36">
        <v>14.289680000000001</v>
      </c>
    </row>
    <row r="3433" spans="1:4" ht="12.75" customHeight="1" x14ac:dyDescent="0.25">
      <c r="A3433" s="44">
        <v>43029.666666658362</v>
      </c>
      <c r="B3433" s="24">
        <v>256.14699999999999</v>
      </c>
      <c r="C3433" s="35">
        <v>6.3500800000000002</v>
      </c>
      <c r="D3433" s="36">
        <v>27.864450000000001</v>
      </c>
    </row>
    <row r="3434" spans="1:4" ht="12.75" customHeight="1" x14ac:dyDescent="0.25">
      <c r="A3434" s="44">
        <v>43029.708333325027</v>
      </c>
      <c r="B3434" s="24">
        <v>248.5333</v>
      </c>
      <c r="C3434" s="35">
        <v>5.4281600000000001</v>
      </c>
      <c r="D3434" s="36">
        <v>34.461399999999998</v>
      </c>
    </row>
    <row r="3435" spans="1:4" ht="12.75" customHeight="1" x14ac:dyDescent="0.25">
      <c r="A3435" s="44">
        <v>43029.749999991691</v>
      </c>
      <c r="B3435" s="24">
        <v>254.62819999999999</v>
      </c>
      <c r="C3435" s="35">
        <v>4.9328200000000004</v>
      </c>
      <c r="D3435" s="36">
        <v>23.009250000000002</v>
      </c>
    </row>
    <row r="3436" spans="1:4" ht="12.75" customHeight="1" x14ac:dyDescent="0.25">
      <c r="A3436" s="44">
        <v>43029.791666658355</v>
      </c>
      <c r="B3436" s="24">
        <v>257.04610000000002</v>
      </c>
      <c r="C3436" s="35">
        <v>3.2608100000000002</v>
      </c>
      <c r="D3436" s="36">
        <v>25.38795</v>
      </c>
    </row>
    <row r="3437" spans="1:4" ht="12.75" customHeight="1" x14ac:dyDescent="0.25">
      <c r="A3437" s="44">
        <v>43029.833333325019</v>
      </c>
      <c r="B3437" s="24">
        <v>316.09469999999999</v>
      </c>
      <c r="C3437" s="35">
        <v>1.41811</v>
      </c>
      <c r="D3437" s="36">
        <v>15.29147</v>
      </c>
    </row>
    <row r="3438" spans="1:4" ht="12.75" customHeight="1" x14ac:dyDescent="0.25">
      <c r="A3438" s="44">
        <v>43029.874999991684</v>
      </c>
      <c r="B3438" s="24">
        <v>266.78230000000002</v>
      </c>
      <c r="C3438" s="35">
        <v>3.2427899999999998</v>
      </c>
      <c r="D3438" s="36">
        <v>5.57111</v>
      </c>
    </row>
    <row r="3439" spans="1:4" ht="12.75" customHeight="1" x14ac:dyDescent="0.25">
      <c r="A3439" s="44">
        <v>43029.916666658348</v>
      </c>
      <c r="B3439" s="24">
        <v>271.17450000000002</v>
      </c>
      <c r="C3439" s="35">
        <v>3.2168600000000001</v>
      </c>
      <c r="D3439" s="36">
        <v>10.39371</v>
      </c>
    </row>
    <row r="3440" spans="1:4" ht="12.75" customHeight="1" x14ac:dyDescent="0.25">
      <c r="A3440" s="44">
        <v>43029.958333325012</v>
      </c>
      <c r="B3440" s="24">
        <v>287.2516</v>
      </c>
      <c r="C3440" s="35">
        <v>2.0259</v>
      </c>
      <c r="D3440" s="36">
        <v>12.51488</v>
      </c>
    </row>
    <row r="3441" spans="1:4" ht="12.75" customHeight="1" x14ac:dyDescent="0.25">
      <c r="A3441" s="44">
        <v>43029.999999991676</v>
      </c>
      <c r="B3441" s="24">
        <v>315.40410000000003</v>
      </c>
      <c r="C3441" s="35">
        <v>1.24258</v>
      </c>
      <c r="D3441" s="36">
        <v>5.3006000000000002</v>
      </c>
    </row>
    <row r="3442" spans="1:4" ht="12.75" customHeight="1" x14ac:dyDescent="0.25">
      <c r="A3442" s="44">
        <v>43030.041666658341</v>
      </c>
      <c r="B3442" s="24">
        <v>303.55990000000003</v>
      </c>
      <c r="C3442" s="35">
        <v>1.50875</v>
      </c>
      <c r="D3442" s="36">
        <v>16.012329999999999</v>
      </c>
    </row>
    <row r="3443" spans="1:4" ht="12.75" customHeight="1" x14ac:dyDescent="0.25">
      <c r="A3443" s="44">
        <v>43030.083333325005</v>
      </c>
      <c r="B3443" s="24">
        <v>302.18130000000002</v>
      </c>
      <c r="C3443" s="35">
        <v>0.94986999999999999</v>
      </c>
      <c r="D3443" s="36">
        <v>8.7398199999999999</v>
      </c>
    </row>
    <row r="3444" spans="1:4" ht="12.75" customHeight="1" x14ac:dyDescent="0.25">
      <c r="A3444" s="44">
        <v>43030.124999991669</v>
      </c>
      <c r="B3444" s="24">
        <v>298.94619999999998</v>
      </c>
      <c r="C3444" s="35">
        <v>0.69854000000000005</v>
      </c>
      <c r="D3444" s="36">
        <v>9.0700599999999998</v>
      </c>
    </row>
    <row r="3445" spans="1:4" ht="12.75" customHeight="1" x14ac:dyDescent="0.25">
      <c r="A3445" s="44">
        <v>43030.166666658333</v>
      </c>
      <c r="B3445" s="24">
        <v>295.49689999999998</v>
      </c>
      <c r="C3445" s="35">
        <v>1.1842699999999999</v>
      </c>
      <c r="D3445" s="36">
        <v>11.23724</v>
      </c>
    </row>
    <row r="3446" spans="1:4" ht="12.75" customHeight="1" x14ac:dyDescent="0.25">
      <c r="A3446" s="44">
        <v>43030.208333324998</v>
      </c>
      <c r="B3446" s="24">
        <v>354.11290000000002</v>
      </c>
      <c r="C3446" s="35">
        <v>0.76002000000000003</v>
      </c>
    </row>
    <row r="3447" spans="1:4" ht="12.75" customHeight="1" x14ac:dyDescent="0.25">
      <c r="A3447" s="44">
        <v>43030.249999991662</v>
      </c>
      <c r="B3447" s="24">
        <v>287.084</v>
      </c>
      <c r="C3447" s="35">
        <v>0.82006999999999997</v>
      </c>
      <c r="D3447" s="36">
        <v>12.32586</v>
      </c>
    </row>
    <row r="3448" spans="1:4" ht="12.75" customHeight="1" x14ac:dyDescent="0.25">
      <c r="A3448" s="44">
        <v>43030.291666658326</v>
      </c>
      <c r="B3448" s="24">
        <v>312.44839999999999</v>
      </c>
      <c r="C3448" s="35">
        <v>1.3016300000000001</v>
      </c>
      <c r="D3448" s="36">
        <v>11.828580000000001</v>
      </c>
    </row>
    <row r="3449" spans="1:4" ht="12.75" customHeight="1" x14ac:dyDescent="0.25">
      <c r="A3449" s="44">
        <v>43030.33333332499</v>
      </c>
      <c r="B3449" s="24">
        <v>318.03070000000002</v>
      </c>
      <c r="C3449" s="35">
        <v>2.0437599999999998</v>
      </c>
      <c r="D3449" s="36">
        <v>14.052210000000001</v>
      </c>
    </row>
    <row r="3450" spans="1:4" ht="12.75" customHeight="1" x14ac:dyDescent="0.25">
      <c r="A3450" s="44">
        <v>43030.374999991654</v>
      </c>
      <c r="B3450" s="24">
        <v>300.41250000000002</v>
      </c>
      <c r="C3450" s="35">
        <v>2.3216000000000001</v>
      </c>
      <c r="D3450" s="36">
        <v>10.18988</v>
      </c>
    </row>
    <row r="3451" spans="1:4" ht="12.75" customHeight="1" x14ac:dyDescent="0.25">
      <c r="A3451" s="44">
        <v>43030.416666658319</v>
      </c>
      <c r="B3451" s="24">
        <v>295.01870000000002</v>
      </c>
      <c r="C3451" s="35">
        <v>3.5706500000000001</v>
      </c>
      <c r="D3451" s="36">
        <v>19.04814</v>
      </c>
    </row>
    <row r="3452" spans="1:4" ht="12.75" customHeight="1" x14ac:dyDescent="0.25">
      <c r="A3452" s="44">
        <v>43030.458333324983</v>
      </c>
      <c r="B3452" s="24">
        <v>291.09309999999999</v>
      </c>
      <c r="C3452" s="35">
        <v>4.6756900000000003</v>
      </c>
      <c r="D3452" s="36">
        <v>32.978380000000001</v>
      </c>
    </row>
    <row r="3453" spans="1:4" ht="12.75" customHeight="1" x14ac:dyDescent="0.25">
      <c r="A3453" s="44">
        <v>43030.499999991647</v>
      </c>
      <c r="B3453" s="24">
        <v>299.572</v>
      </c>
      <c r="C3453" s="35">
        <v>5.1881000000000004</v>
      </c>
      <c r="D3453" s="36">
        <v>23.453240000000001</v>
      </c>
    </row>
    <row r="3454" spans="1:4" ht="12.75" customHeight="1" x14ac:dyDescent="0.25">
      <c r="A3454" s="44">
        <v>43030.541666658311</v>
      </c>
      <c r="B3454" s="24">
        <v>313.92180000000002</v>
      </c>
      <c r="C3454" s="35">
        <v>4.4973400000000003</v>
      </c>
      <c r="D3454" s="36">
        <v>32.704259999999998</v>
      </c>
    </row>
    <row r="3455" spans="1:4" ht="12.75" customHeight="1" x14ac:dyDescent="0.25">
      <c r="A3455" s="44">
        <v>43030.583333324976</v>
      </c>
      <c r="B3455" s="24">
        <v>298.98660000000001</v>
      </c>
      <c r="C3455" s="35">
        <v>5.2100900000000001</v>
      </c>
      <c r="D3455" s="36">
        <v>16.11364</v>
      </c>
    </row>
    <row r="3456" spans="1:4" ht="12.75" customHeight="1" x14ac:dyDescent="0.25">
      <c r="A3456" s="44">
        <v>43030.62499999164</v>
      </c>
      <c r="B3456" s="24">
        <v>283.69139999999999</v>
      </c>
      <c r="C3456" s="35">
        <v>6.5256400000000001</v>
      </c>
      <c r="D3456" s="36">
        <v>42.918109999999999</v>
      </c>
    </row>
    <row r="3457" spans="1:4" ht="12.75" customHeight="1" x14ac:dyDescent="0.25">
      <c r="A3457" s="44">
        <v>43030.666666658304</v>
      </c>
      <c r="B3457" s="24">
        <v>284.0745</v>
      </c>
      <c r="C3457" s="35">
        <v>6.2181600000000001</v>
      </c>
      <c r="D3457" s="36">
        <v>36.10284</v>
      </c>
    </row>
    <row r="3458" spans="1:4" ht="12.75" customHeight="1" x14ac:dyDescent="0.25">
      <c r="A3458" s="44">
        <v>43030.708333324968</v>
      </c>
      <c r="B3458" s="24">
        <v>288.99</v>
      </c>
      <c r="C3458" s="35">
        <v>5.2866499999999998</v>
      </c>
      <c r="D3458" s="36">
        <v>54.50891</v>
      </c>
    </row>
    <row r="3459" spans="1:4" ht="12.75" customHeight="1" x14ac:dyDescent="0.25">
      <c r="A3459" s="44">
        <v>43030.749999991633</v>
      </c>
      <c r="B3459" s="24">
        <v>287.01900000000001</v>
      </c>
      <c r="C3459" s="35">
        <v>2.8908800000000001</v>
      </c>
      <c r="D3459" s="36">
        <v>24.174859999999999</v>
      </c>
    </row>
    <row r="3460" spans="1:4" ht="12.75" customHeight="1" x14ac:dyDescent="0.25">
      <c r="A3460" s="44">
        <v>43030.791666658297</v>
      </c>
      <c r="B3460" s="24">
        <v>285.43290000000002</v>
      </c>
      <c r="C3460" s="35">
        <v>2.1145</v>
      </c>
      <c r="D3460" s="36">
        <v>24.624780000000001</v>
      </c>
    </row>
    <row r="3461" spans="1:4" ht="12.75" customHeight="1" x14ac:dyDescent="0.25">
      <c r="A3461" s="44">
        <v>43030.833333324961</v>
      </c>
      <c r="B3461" s="24">
        <v>290.49979999999999</v>
      </c>
      <c r="C3461" s="35">
        <v>0.90542</v>
      </c>
      <c r="D3461" s="36">
        <v>6.1764599999999996</v>
      </c>
    </row>
    <row r="3462" spans="1:4" ht="12.75" customHeight="1" x14ac:dyDescent="0.25">
      <c r="A3462" s="44">
        <v>43030.874999991625</v>
      </c>
      <c r="B3462" s="24">
        <v>270.27210000000002</v>
      </c>
      <c r="C3462" s="35">
        <v>0.88604000000000005</v>
      </c>
      <c r="D3462" s="36">
        <v>10.0893</v>
      </c>
    </row>
    <row r="3463" spans="1:4" ht="12.75" customHeight="1" x14ac:dyDescent="0.25">
      <c r="A3463" s="44">
        <v>43030.91666665829</v>
      </c>
      <c r="B3463" s="24">
        <v>283.88799999999998</v>
      </c>
      <c r="C3463" s="35">
        <v>0.80389999999999995</v>
      </c>
      <c r="D3463" s="36">
        <v>16.907599999999999</v>
      </c>
    </row>
    <row r="3464" spans="1:4" ht="12.75" customHeight="1" x14ac:dyDescent="0.25">
      <c r="A3464" s="44">
        <v>43030.958333324954</v>
      </c>
      <c r="B3464" s="24">
        <v>280.14299999999997</v>
      </c>
      <c r="C3464" s="35">
        <v>1.3424400000000001</v>
      </c>
      <c r="D3464" s="36">
        <v>2.4599799999999998</v>
      </c>
    </row>
    <row r="3465" spans="1:4" ht="12.75" customHeight="1" x14ac:dyDescent="0.25">
      <c r="A3465" s="44">
        <v>43030.999999991618</v>
      </c>
      <c r="B3465" s="24">
        <v>147.3914</v>
      </c>
      <c r="C3465" s="35">
        <v>0.43987999999999999</v>
      </c>
      <c r="D3465" s="36">
        <v>8.8392900000000001</v>
      </c>
    </row>
    <row r="3466" spans="1:4" ht="12.75" customHeight="1" x14ac:dyDescent="0.25">
      <c r="A3466" s="44">
        <v>43031.041666658282</v>
      </c>
      <c r="B3466" s="24">
        <v>224.19030000000001</v>
      </c>
      <c r="C3466" s="35">
        <v>0.56230000000000002</v>
      </c>
      <c r="D3466" s="36">
        <v>1.7249399999999999</v>
      </c>
    </row>
    <row r="3467" spans="1:4" ht="12.75" customHeight="1" x14ac:dyDescent="0.25">
      <c r="A3467" s="44">
        <v>43031.083333324947</v>
      </c>
      <c r="B3467" s="24">
        <v>223.93090000000001</v>
      </c>
      <c r="C3467" s="35">
        <v>0.62312999999999996</v>
      </c>
      <c r="D3467" s="36">
        <v>3.8294600000000001</v>
      </c>
    </row>
    <row r="3468" spans="1:4" ht="12.75" customHeight="1" x14ac:dyDescent="0.25">
      <c r="A3468" s="44">
        <v>43031.124999991611</v>
      </c>
      <c r="B3468" s="24">
        <v>117.9264</v>
      </c>
      <c r="C3468" s="35">
        <v>0.37429000000000001</v>
      </c>
      <c r="D3468" s="36">
        <v>5.9088500000000002</v>
      </c>
    </row>
    <row r="3469" spans="1:4" ht="12.75" customHeight="1" x14ac:dyDescent="0.25">
      <c r="A3469" s="44">
        <v>43031.166666658275</v>
      </c>
      <c r="B3469" s="24">
        <v>133.6335</v>
      </c>
      <c r="C3469" s="35">
        <v>0.34660000000000002</v>
      </c>
      <c r="D3469" s="36">
        <v>3.7518099999999999</v>
      </c>
    </row>
    <row r="3470" spans="1:4" ht="12.75" customHeight="1" x14ac:dyDescent="0.25">
      <c r="A3470" s="44">
        <v>43031.208333324939</v>
      </c>
      <c r="B3470" s="24">
        <v>127.5286</v>
      </c>
      <c r="C3470" s="35">
        <v>0.31666</v>
      </c>
      <c r="D3470" s="36">
        <v>6.4644700000000004</v>
      </c>
    </row>
    <row r="3471" spans="1:4" ht="12.75" customHeight="1" x14ac:dyDescent="0.25">
      <c r="A3471" s="44">
        <v>43031.249999991604</v>
      </c>
      <c r="B3471" s="24">
        <v>100.00360000000001</v>
      </c>
      <c r="C3471" s="35">
        <v>0.49262</v>
      </c>
      <c r="D3471" s="36">
        <v>8.0998199999999994</v>
      </c>
    </row>
    <row r="3472" spans="1:4" ht="12.75" customHeight="1" x14ac:dyDescent="0.25">
      <c r="A3472" s="44">
        <v>43031.291666658268</v>
      </c>
      <c r="B3472" s="24">
        <v>349.76670000000001</v>
      </c>
      <c r="C3472" s="35">
        <v>0.82247000000000003</v>
      </c>
      <c r="D3472" s="36">
        <v>11.02445</v>
      </c>
    </row>
    <row r="3473" spans="1:4" ht="12.75" customHeight="1" x14ac:dyDescent="0.25">
      <c r="A3473" s="44">
        <v>43031.333333324932</v>
      </c>
      <c r="B3473" s="24">
        <v>348.38299999999998</v>
      </c>
      <c r="C3473" s="35">
        <v>1.35148</v>
      </c>
      <c r="D3473" s="36">
        <v>5.4604100000000004</v>
      </c>
    </row>
    <row r="3474" spans="1:4" ht="12.75" customHeight="1" x14ac:dyDescent="0.25">
      <c r="A3474" s="44">
        <v>43031.374999991596</v>
      </c>
      <c r="B3474" s="24">
        <v>340.47910000000002</v>
      </c>
      <c r="C3474" s="35">
        <v>1.63185</v>
      </c>
      <c r="D3474" s="36">
        <v>9.32742</v>
      </c>
    </row>
    <row r="3475" spans="1:4" ht="12.75" customHeight="1" x14ac:dyDescent="0.25">
      <c r="A3475" s="44">
        <v>43031.416666658261</v>
      </c>
      <c r="B3475" s="24">
        <v>9.3399900000000002</v>
      </c>
      <c r="C3475" s="35">
        <v>2.2492200000000002</v>
      </c>
      <c r="D3475" s="36">
        <v>8.0310600000000001</v>
      </c>
    </row>
    <row r="3476" spans="1:4" ht="12.75" customHeight="1" x14ac:dyDescent="0.25">
      <c r="A3476" s="44">
        <v>43031.458333324925</v>
      </c>
      <c r="B3476" s="24">
        <v>346.1549</v>
      </c>
      <c r="C3476" s="35">
        <v>2.1185800000000001</v>
      </c>
      <c r="D3476" s="36">
        <v>4.8436000000000003</v>
      </c>
    </row>
    <row r="3477" spans="1:4" ht="12.75" customHeight="1" x14ac:dyDescent="0.25">
      <c r="A3477" s="44">
        <v>43031.499999991589</v>
      </c>
      <c r="B3477" s="24">
        <v>338.69569999999999</v>
      </c>
      <c r="C3477" s="35">
        <v>3.0646599999999999</v>
      </c>
      <c r="D3477" s="36">
        <v>3.2376999999999998</v>
      </c>
    </row>
    <row r="3478" spans="1:4" ht="12.75" customHeight="1" x14ac:dyDescent="0.25">
      <c r="A3478" s="44">
        <v>43031.541666658253</v>
      </c>
      <c r="B3478" s="24">
        <v>341.77800000000002</v>
      </c>
      <c r="C3478" s="35">
        <v>2.63645</v>
      </c>
      <c r="D3478" s="36">
        <v>0.1477</v>
      </c>
    </row>
    <row r="3479" spans="1:4" ht="12.75" customHeight="1" x14ac:dyDescent="0.25">
      <c r="A3479" s="44">
        <v>43031.583333324917</v>
      </c>
      <c r="B3479" s="24">
        <v>342.96499999999997</v>
      </c>
      <c r="C3479" s="35">
        <v>1.76301</v>
      </c>
      <c r="D3479" s="36">
        <v>1.7557100000000001</v>
      </c>
    </row>
    <row r="3480" spans="1:4" ht="12.75" customHeight="1" x14ac:dyDescent="0.25">
      <c r="A3480" s="44">
        <v>43031.624999991582</v>
      </c>
      <c r="B3480" s="24">
        <v>292.15699999999998</v>
      </c>
      <c r="C3480" s="35">
        <v>2.4785499999999998</v>
      </c>
      <c r="D3480" s="36">
        <v>5.02196</v>
      </c>
    </row>
    <row r="3481" spans="1:4" ht="12.75" customHeight="1" x14ac:dyDescent="0.25">
      <c r="A3481" s="44">
        <v>43031.666666658246</v>
      </c>
      <c r="B3481" s="24">
        <v>271.23</v>
      </c>
      <c r="C3481" s="35">
        <v>3.23156</v>
      </c>
      <c r="D3481" s="36">
        <v>9.9851100000000006</v>
      </c>
    </row>
    <row r="3482" spans="1:4" ht="12.75" customHeight="1" x14ac:dyDescent="0.25">
      <c r="A3482" s="44">
        <v>43031.70833332491</v>
      </c>
      <c r="B3482" s="24">
        <v>260.50110000000001</v>
      </c>
      <c r="C3482" s="35">
        <v>2.7635100000000001</v>
      </c>
      <c r="D3482" s="36">
        <v>5.04636</v>
      </c>
    </row>
    <row r="3483" spans="1:4" ht="12.75" customHeight="1" x14ac:dyDescent="0.25">
      <c r="A3483" s="44">
        <v>43031.749999991574</v>
      </c>
      <c r="B3483" s="24">
        <v>282.90140000000002</v>
      </c>
      <c r="C3483" s="35">
        <v>2.51938</v>
      </c>
      <c r="D3483" s="36" t="s">
        <v>189</v>
      </c>
    </row>
    <row r="3484" spans="1:4" ht="12.75" customHeight="1" x14ac:dyDescent="0.25">
      <c r="A3484" s="44">
        <v>43031.791666658239</v>
      </c>
      <c r="B3484" s="24">
        <v>279.59559999999999</v>
      </c>
      <c r="C3484" s="35">
        <v>0.64366999999999996</v>
      </c>
      <c r="D3484" s="36" t="s">
        <v>189</v>
      </c>
    </row>
    <row r="3485" spans="1:4" ht="12.75" customHeight="1" x14ac:dyDescent="0.25">
      <c r="A3485" s="44">
        <v>43031.833333324903</v>
      </c>
      <c r="B3485" s="24">
        <v>242.67269999999999</v>
      </c>
      <c r="C3485" s="35">
        <v>0.41499999999999998</v>
      </c>
      <c r="D3485" s="36">
        <v>0.45935999999999999</v>
      </c>
    </row>
    <row r="3486" spans="1:4" ht="12.75" customHeight="1" x14ac:dyDescent="0.25">
      <c r="A3486" s="44">
        <v>43031.874999991567</v>
      </c>
      <c r="B3486" s="24">
        <v>229.03280000000001</v>
      </c>
      <c r="C3486" s="35">
        <v>1.2251399999999999</v>
      </c>
      <c r="D3486" s="36">
        <v>6.1907199999999998</v>
      </c>
    </row>
    <row r="3487" spans="1:4" ht="12.75" customHeight="1" x14ac:dyDescent="0.25">
      <c r="A3487" s="44">
        <v>43031.916666658231</v>
      </c>
      <c r="B3487" s="24">
        <v>176.22309999999999</v>
      </c>
      <c r="C3487" s="35">
        <v>0.52251000000000003</v>
      </c>
      <c r="D3487" s="36">
        <v>0.81125999999999998</v>
      </c>
    </row>
    <row r="3488" spans="1:4" ht="12.75" customHeight="1" x14ac:dyDescent="0.25">
      <c r="A3488" s="44">
        <v>43031.958333324896</v>
      </c>
      <c r="B3488" s="24">
        <v>177.06739999999999</v>
      </c>
      <c r="C3488" s="35">
        <v>0.60490999999999995</v>
      </c>
      <c r="D3488" s="36" t="s">
        <v>189</v>
      </c>
    </row>
    <row r="3489" spans="1:4" ht="12.75" customHeight="1" x14ac:dyDescent="0.25">
      <c r="A3489" s="44">
        <v>43031.99999999156</v>
      </c>
      <c r="B3489" s="24">
        <v>204.28440000000001</v>
      </c>
      <c r="C3489" s="35">
        <v>0.74897999999999998</v>
      </c>
      <c r="D3489" s="36" t="s">
        <v>189</v>
      </c>
    </row>
    <row r="3490" spans="1:4" ht="12.75" customHeight="1" x14ac:dyDescent="0.25">
      <c r="A3490" s="44">
        <v>43032.041666658224</v>
      </c>
      <c r="B3490" s="24">
        <v>251.19149999999999</v>
      </c>
      <c r="C3490" s="35">
        <v>2.4412500000000001</v>
      </c>
      <c r="D3490" s="36">
        <v>5.4896099999999999</v>
      </c>
    </row>
    <row r="3491" spans="1:4" ht="12.75" customHeight="1" x14ac:dyDescent="0.25">
      <c r="A3491" s="44">
        <v>43032.083333324888</v>
      </c>
      <c r="B3491" s="24">
        <v>230.80459999999999</v>
      </c>
      <c r="C3491" s="35">
        <v>1.9440999999999999</v>
      </c>
      <c r="D3491" s="36" t="s">
        <v>189</v>
      </c>
    </row>
    <row r="3492" spans="1:4" ht="12.75" customHeight="1" x14ac:dyDescent="0.25">
      <c r="A3492" s="44">
        <v>43032.124999991553</v>
      </c>
      <c r="B3492" s="24">
        <v>242.36619999999999</v>
      </c>
      <c r="C3492" s="35">
        <v>2.0443699999999998</v>
      </c>
      <c r="D3492" s="36">
        <v>3.0189900000000001</v>
      </c>
    </row>
    <row r="3493" spans="1:4" ht="12.75" customHeight="1" x14ac:dyDescent="0.25">
      <c r="A3493" s="44">
        <v>43032.166666658217</v>
      </c>
      <c r="B3493" s="24">
        <v>207.1652</v>
      </c>
      <c r="C3493" s="35">
        <v>0.48707</v>
      </c>
      <c r="D3493" s="36">
        <v>9.9070499999999999</v>
      </c>
    </row>
    <row r="3494" spans="1:4" ht="12.75" customHeight="1" x14ac:dyDescent="0.25">
      <c r="A3494" s="44">
        <v>43032.208333324881</v>
      </c>
      <c r="B3494" s="24">
        <v>261.19929999999999</v>
      </c>
      <c r="C3494" s="35">
        <v>0.57576000000000005</v>
      </c>
      <c r="D3494" s="36">
        <v>14.13719</v>
      </c>
    </row>
    <row r="3495" spans="1:4" ht="12.75" customHeight="1" x14ac:dyDescent="0.25">
      <c r="A3495" s="44">
        <v>43032.249999991545</v>
      </c>
      <c r="B3495" s="24">
        <v>172.46690000000001</v>
      </c>
      <c r="C3495" s="35">
        <v>0.26191999999999999</v>
      </c>
      <c r="D3495" s="36">
        <v>12.55245</v>
      </c>
    </row>
    <row r="3496" spans="1:4" ht="12.75" customHeight="1" x14ac:dyDescent="0.25">
      <c r="A3496" s="44">
        <v>43032.29166665821</v>
      </c>
      <c r="B3496" s="24">
        <v>112.4791</v>
      </c>
      <c r="C3496" s="35">
        <v>0.31067</v>
      </c>
      <c r="D3496" s="36">
        <v>1.41371</v>
      </c>
    </row>
    <row r="3497" spans="1:4" ht="12.75" customHeight="1" x14ac:dyDescent="0.25">
      <c r="A3497" s="44">
        <v>43032.333333324874</v>
      </c>
      <c r="B3497" s="24">
        <v>186.7465</v>
      </c>
      <c r="C3497" s="35">
        <v>1.30338</v>
      </c>
      <c r="D3497" s="36">
        <v>2.1689699999999998</v>
      </c>
    </row>
    <row r="3498" spans="1:4" ht="12.75" customHeight="1" x14ac:dyDescent="0.25">
      <c r="A3498" s="44">
        <v>43032.374999991538</v>
      </c>
      <c r="B3498" s="24">
        <v>255.92410000000001</v>
      </c>
      <c r="C3498" s="35">
        <v>3.9041800000000002</v>
      </c>
      <c r="D3498" s="36">
        <v>6.9140199999999998</v>
      </c>
    </row>
    <row r="3499" spans="1:4" ht="12.75" customHeight="1" x14ac:dyDescent="0.25">
      <c r="A3499" s="44">
        <v>43032.416666658202</v>
      </c>
      <c r="B3499" s="24">
        <v>246.90530000000001</v>
      </c>
      <c r="C3499" s="35">
        <v>4.71807</v>
      </c>
      <c r="D3499" s="36">
        <v>6.2190899999999996</v>
      </c>
    </row>
    <row r="3500" spans="1:4" ht="12.75" customHeight="1" x14ac:dyDescent="0.25">
      <c r="A3500" s="44">
        <v>43032.458333324867</v>
      </c>
      <c r="B3500" s="24">
        <v>253.6242</v>
      </c>
      <c r="C3500" s="35">
        <v>4.7394699999999998</v>
      </c>
      <c r="D3500" s="36">
        <v>11.902060000000001</v>
      </c>
    </row>
    <row r="3501" spans="1:4" ht="12.75" customHeight="1" x14ac:dyDescent="0.25">
      <c r="A3501" s="44">
        <v>43032.499999991531</v>
      </c>
      <c r="B3501" s="24">
        <v>263.85730000000001</v>
      </c>
      <c r="C3501" s="35">
        <v>5.2483300000000002</v>
      </c>
      <c r="D3501" s="36">
        <v>21.875119999999999</v>
      </c>
    </row>
    <row r="3502" spans="1:4" ht="12.75" customHeight="1" x14ac:dyDescent="0.25">
      <c r="A3502" s="44">
        <v>43032.541666658195</v>
      </c>
      <c r="B3502" s="24">
        <v>254.5275</v>
      </c>
      <c r="C3502" s="35">
        <v>5.1163299999999996</v>
      </c>
      <c r="D3502" s="36">
        <v>18.884</v>
      </c>
    </row>
    <row r="3503" spans="1:4" ht="12.75" customHeight="1" x14ac:dyDescent="0.25">
      <c r="A3503" s="44">
        <v>43032.583333324859</v>
      </c>
      <c r="B3503" s="24">
        <v>257.94970000000001</v>
      </c>
      <c r="C3503" s="35">
        <v>5.5141200000000001</v>
      </c>
      <c r="D3503" s="36">
        <v>13.320130000000001</v>
      </c>
    </row>
    <row r="3504" spans="1:4" ht="12.75" customHeight="1" x14ac:dyDescent="0.25">
      <c r="A3504" s="44">
        <v>43032.624999991524</v>
      </c>
      <c r="B3504" s="24">
        <v>242.07169999999999</v>
      </c>
      <c r="C3504" s="35">
        <v>4.5358799999999997</v>
      </c>
      <c r="D3504" s="36">
        <v>31.7439</v>
      </c>
    </row>
    <row r="3505" spans="1:4" ht="12.75" customHeight="1" x14ac:dyDescent="0.25">
      <c r="A3505" s="44">
        <v>43032.666666658188</v>
      </c>
      <c r="B3505" s="24">
        <v>226.13800000000001</v>
      </c>
      <c r="C3505" s="35">
        <v>4.5722199999999997</v>
      </c>
      <c r="D3505" s="36">
        <v>32.23668</v>
      </c>
    </row>
    <row r="3506" spans="1:4" ht="12.75" customHeight="1" x14ac:dyDescent="0.25">
      <c r="A3506" s="44">
        <v>43032.708333324852</v>
      </c>
      <c r="B3506" s="24">
        <v>239.80680000000001</v>
      </c>
      <c r="C3506" s="35">
        <v>4.4872500000000004</v>
      </c>
      <c r="D3506" s="36">
        <v>35.768389999999997</v>
      </c>
    </row>
    <row r="3507" spans="1:4" ht="12.75" customHeight="1" x14ac:dyDescent="0.25">
      <c r="A3507" s="44">
        <v>43032.749999991516</v>
      </c>
      <c r="B3507" s="24">
        <v>248.8819</v>
      </c>
      <c r="C3507" s="35">
        <v>3.7045599999999999</v>
      </c>
      <c r="D3507" s="36">
        <v>27.649909999999998</v>
      </c>
    </row>
    <row r="3508" spans="1:4" ht="12.75" customHeight="1" x14ac:dyDescent="0.25">
      <c r="A3508" s="44">
        <v>43032.79166665818</v>
      </c>
      <c r="B3508" s="24">
        <v>299.09859999999998</v>
      </c>
      <c r="C3508" s="35">
        <v>1.1875800000000001</v>
      </c>
      <c r="D3508" s="36">
        <v>19.27073</v>
      </c>
    </row>
    <row r="3509" spans="1:4" ht="12.75" customHeight="1" x14ac:dyDescent="0.25">
      <c r="A3509" s="44">
        <v>43032.833333324845</v>
      </c>
      <c r="B3509" s="24">
        <v>283.25790000000001</v>
      </c>
      <c r="C3509" s="35">
        <v>0.81364000000000003</v>
      </c>
      <c r="D3509" s="36">
        <v>7.8612900000000003</v>
      </c>
    </row>
    <row r="3510" spans="1:4" ht="12.75" customHeight="1" x14ac:dyDescent="0.25">
      <c r="A3510" s="44">
        <v>43032.874999991509</v>
      </c>
      <c r="B3510" s="24">
        <v>253.99690000000001</v>
      </c>
      <c r="C3510" s="35">
        <v>0.73702999999999996</v>
      </c>
      <c r="D3510" s="36">
        <v>8.9011399999999998</v>
      </c>
    </row>
    <row r="3511" spans="1:4" ht="12.75" customHeight="1" x14ac:dyDescent="0.25">
      <c r="A3511" s="44">
        <v>43032.916666658173</v>
      </c>
      <c r="B3511" s="24">
        <v>92.806229999999999</v>
      </c>
      <c r="C3511" s="35">
        <v>0.35610000000000003</v>
      </c>
      <c r="D3511" s="36">
        <v>6.875</v>
      </c>
    </row>
    <row r="3512" spans="1:4" ht="12.75" customHeight="1" x14ac:dyDescent="0.25">
      <c r="A3512" s="44">
        <v>43032.958333324837</v>
      </c>
      <c r="B3512" s="24">
        <v>81.710579999999993</v>
      </c>
      <c r="C3512" s="35">
        <v>0.51719000000000004</v>
      </c>
      <c r="D3512" s="36">
        <v>4.0213200000000002</v>
      </c>
    </row>
    <row r="3513" spans="1:4" ht="12.75" customHeight="1" x14ac:dyDescent="0.25">
      <c r="A3513" s="44">
        <v>43032.999999991502</v>
      </c>
      <c r="B3513" s="24">
        <v>141.04929999999999</v>
      </c>
      <c r="C3513" s="35">
        <v>0.49070000000000003</v>
      </c>
      <c r="D3513" s="36">
        <v>4.18642</v>
      </c>
    </row>
    <row r="3514" spans="1:4" ht="12.75" customHeight="1" x14ac:dyDescent="0.25">
      <c r="A3514" s="44">
        <v>43033.041666658166</v>
      </c>
      <c r="B3514" s="24">
        <v>233.98169999999999</v>
      </c>
      <c r="C3514" s="35">
        <v>2.2887499999999998</v>
      </c>
      <c r="D3514" s="36" t="s">
        <v>189</v>
      </c>
    </row>
    <row r="3515" spans="1:4" ht="12.75" customHeight="1" x14ac:dyDescent="0.25">
      <c r="A3515" s="44">
        <v>43033.08333332483</v>
      </c>
      <c r="B3515" s="24">
        <v>264.57760000000002</v>
      </c>
      <c r="C3515" s="35">
        <v>1.44468</v>
      </c>
      <c r="D3515" s="36">
        <v>15.556419999999999</v>
      </c>
    </row>
    <row r="3516" spans="1:4" ht="12.75" customHeight="1" x14ac:dyDescent="0.25">
      <c r="A3516" s="44">
        <v>43033.124999991494</v>
      </c>
      <c r="B3516" s="24">
        <v>242.65289999999999</v>
      </c>
      <c r="C3516" s="35">
        <v>0.81959000000000004</v>
      </c>
      <c r="D3516" s="36">
        <v>9.5221599999999995</v>
      </c>
    </row>
    <row r="3517" spans="1:4" ht="12.75" customHeight="1" x14ac:dyDescent="0.25">
      <c r="A3517" s="44">
        <v>43033.166666658159</v>
      </c>
      <c r="B3517" s="24">
        <v>63.506709999999998</v>
      </c>
      <c r="C3517" s="35">
        <v>0.28327999999999998</v>
      </c>
      <c r="D3517" s="36">
        <v>7.8049600000000003</v>
      </c>
    </row>
    <row r="3518" spans="1:4" ht="12.75" customHeight="1" x14ac:dyDescent="0.25">
      <c r="A3518" s="44">
        <v>43033.208333324823</v>
      </c>
      <c r="B3518" s="24">
        <v>84.255200000000002</v>
      </c>
      <c r="C3518" s="35">
        <v>0.55227000000000004</v>
      </c>
      <c r="D3518" s="36">
        <v>10.52802</v>
      </c>
    </row>
    <row r="3519" spans="1:4" ht="12.75" customHeight="1" x14ac:dyDescent="0.25">
      <c r="A3519" s="44">
        <v>43033.249999991487</v>
      </c>
      <c r="B3519" s="24">
        <v>8.7062399999999993</v>
      </c>
      <c r="C3519" s="35">
        <v>0.34581000000000001</v>
      </c>
      <c r="D3519" s="36">
        <v>31.725059999999999</v>
      </c>
    </row>
    <row r="3520" spans="1:4" ht="12.75" customHeight="1" x14ac:dyDescent="0.25">
      <c r="A3520" s="44">
        <v>43033.291666658151</v>
      </c>
      <c r="B3520" s="24">
        <v>329.08449999999999</v>
      </c>
      <c r="C3520" s="35">
        <v>0.24596000000000001</v>
      </c>
      <c r="D3520" s="36">
        <v>64.688019999999995</v>
      </c>
    </row>
    <row r="3521" spans="1:4" ht="12.75" customHeight="1" x14ac:dyDescent="0.25">
      <c r="A3521" s="44">
        <v>43033.333333324816</v>
      </c>
      <c r="B3521" s="24">
        <v>76.674350000000004</v>
      </c>
      <c r="C3521" s="35">
        <v>0.50331000000000004</v>
      </c>
      <c r="D3521" s="36">
        <v>38.409520000000001</v>
      </c>
    </row>
    <row r="3522" spans="1:4" ht="12.75" customHeight="1" x14ac:dyDescent="0.25">
      <c r="A3522" s="44">
        <v>43033.37499999148</v>
      </c>
      <c r="B3522" s="24">
        <v>284.32600000000002</v>
      </c>
      <c r="C3522" s="35">
        <v>2.3492600000000001</v>
      </c>
      <c r="D3522" s="36">
        <v>37.898609999999998</v>
      </c>
    </row>
    <row r="3523" spans="1:4" ht="12.75" customHeight="1" x14ac:dyDescent="0.25">
      <c r="A3523" s="44">
        <v>43033.416666658144</v>
      </c>
      <c r="B3523" s="24">
        <v>244.02879999999999</v>
      </c>
      <c r="C3523" s="35">
        <v>3.8201800000000001</v>
      </c>
      <c r="D3523" s="36">
        <v>36.884399999999999</v>
      </c>
    </row>
    <row r="3524" spans="1:4" ht="12.75" customHeight="1" x14ac:dyDescent="0.25">
      <c r="A3524" s="44">
        <v>43033.458333324808</v>
      </c>
      <c r="B3524" s="24">
        <v>247.32300000000001</v>
      </c>
      <c r="C3524" s="35">
        <v>4.0723000000000003</v>
      </c>
      <c r="D3524" s="36">
        <v>37.182569999999998</v>
      </c>
    </row>
    <row r="3525" spans="1:4" ht="12.75" customHeight="1" x14ac:dyDescent="0.25">
      <c r="A3525" s="44">
        <v>43033.499999991473</v>
      </c>
      <c r="B3525" s="24">
        <v>235.54150000000001</v>
      </c>
      <c r="C3525" s="35">
        <v>4.29847</v>
      </c>
      <c r="D3525" s="36">
        <v>39.72457</v>
      </c>
    </row>
    <row r="3526" spans="1:4" ht="12.75" customHeight="1" x14ac:dyDescent="0.25">
      <c r="A3526" s="44">
        <v>43033.541666658137</v>
      </c>
      <c r="B3526" s="24">
        <v>236.15809999999999</v>
      </c>
      <c r="C3526" s="35">
        <v>4.1999199999999997</v>
      </c>
      <c r="D3526" s="36">
        <v>34.289270000000002</v>
      </c>
    </row>
    <row r="3527" spans="1:4" ht="12.75" customHeight="1" x14ac:dyDescent="0.25">
      <c r="A3527" s="44">
        <v>43033.583333324801</v>
      </c>
      <c r="B3527" s="24">
        <v>244.82409999999999</v>
      </c>
      <c r="C3527" s="35">
        <v>4.73515</v>
      </c>
      <c r="D3527" s="36">
        <v>18.918060000000001</v>
      </c>
    </row>
    <row r="3528" spans="1:4" ht="12.75" customHeight="1" x14ac:dyDescent="0.25">
      <c r="A3528" s="44">
        <v>43033.624999991465</v>
      </c>
      <c r="B3528" s="24">
        <v>245.1079</v>
      </c>
      <c r="C3528" s="35">
        <v>4.7007899999999996</v>
      </c>
      <c r="D3528" s="36">
        <v>54.098419999999997</v>
      </c>
    </row>
    <row r="3529" spans="1:4" ht="12.75" customHeight="1" x14ac:dyDescent="0.25">
      <c r="A3529" s="44">
        <v>43033.66666665813</v>
      </c>
      <c r="B3529" s="24">
        <v>235.5496</v>
      </c>
      <c r="C3529" s="35">
        <v>3.8254800000000002</v>
      </c>
      <c r="D3529" s="36">
        <v>56.750430000000001</v>
      </c>
    </row>
    <row r="3530" spans="1:4" ht="12.75" customHeight="1" x14ac:dyDescent="0.25">
      <c r="A3530" s="44">
        <v>43033.708333324794</v>
      </c>
      <c r="B3530" s="24">
        <v>233.00630000000001</v>
      </c>
      <c r="C3530" s="35">
        <v>3.3828399999999998</v>
      </c>
      <c r="D3530" s="36">
        <v>59.861499999999999</v>
      </c>
    </row>
    <row r="3531" spans="1:4" ht="12.75" customHeight="1" x14ac:dyDescent="0.25">
      <c r="A3531" s="44">
        <v>43033.749999991458</v>
      </c>
      <c r="B3531" s="24">
        <v>241.74119999999999</v>
      </c>
      <c r="C3531" s="35">
        <v>3.77942</v>
      </c>
      <c r="D3531" s="36">
        <v>45.191139999999997</v>
      </c>
    </row>
    <row r="3532" spans="1:4" ht="12.75" customHeight="1" x14ac:dyDescent="0.25">
      <c r="A3532" s="44">
        <v>43033.791666658122</v>
      </c>
      <c r="B3532" s="24">
        <v>250.26499999999999</v>
      </c>
      <c r="C3532" s="35">
        <v>1.8157799999999999</v>
      </c>
      <c r="D3532" s="36">
        <v>19.974299999999999</v>
      </c>
    </row>
    <row r="3533" spans="1:4" ht="12.75" customHeight="1" x14ac:dyDescent="0.25">
      <c r="A3533" s="44">
        <v>43033.833333324787</v>
      </c>
      <c r="B3533" s="24">
        <v>95.641040000000004</v>
      </c>
      <c r="C3533" s="35">
        <v>0.33825</v>
      </c>
      <c r="D3533" s="36">
        <v>46.833329999999997</v>
      </c>
    </row>
    <row r="3534" spans="1:4" ht="12.75" customHeight="1" x14ac:dyDescent="0.25">
      <c r="A3534" s="44">
        <v>43033.874999991451</v>
      </c>
      <c r="B3534" s="24">
        <v>102.1391</v>
      </c>
      <c r="C3534" s="35">
        <v>0.35172999999999999</v>
      </c>
      <c r="D3534" s="36">
        <v>20.92184</v>
      </c>
    </row>
    <row r="3535" spans="1:4" ht="12.75" customHeight="1" x14ac:dyDescent="0.25">
      <c r="A3535" s="44">
        <v>43033.916666658115</v>
      </c>
      <c r="B3535" s="24">
        <v>325.43619999999999</v>
      </c>
      <c r="C3535" s="35">
        <v>0.65414000000000005</v>
      </c>
      <c r="D3535" s="36">
        <v>2.1139999999999999E-2</v>
      </c>
    </row>
    <row r="3536" spans="1:4" ht="12.75" customHeight="1" x14ac:dyDescent="0.25">
      <c r="A3536" s="44">
        <v>43033.958333324779</v>
      </c>
      <c r="B3536" s="24">
        <v>276.65159999999997</v>
      </c>
      <c r="C3536" s="35">
        <v>1.20062</v>
      </c>
      <c r="D3536" s="36">
        <v>8.6254799999999996</v>
      </c>
    </row>
    <row r="3537" spans="1:4" ht="12.75" customHeight="1" x14ac:dyDescent="0.25">
      <c r="A3537" s="44">
        <v>43033.999999991443</v>
      </c>
      <c r="B3537" s="24">
        <v>277.21679999999998</v>
      </c>
      <c r="C3537" s="35">
        <v>1.8037700000000001</v>
      </c>
      <c r="D3537" s="36">
        <v>13.848929999999999</v>
      </c>
    </row>
    <row r="3538" spans="1:4" ht="12.75" customHeight="1" x14ac:dyDescent="0.25">
      <c r="A3538" s="44">
        <v>43034.041666658108</v>
      </c>
      <c r="B3538" s="24">
        <v>21.60849</v>
      </c>
      <c r="C3538" s="35">
        <v>0.91791999999999996</v>
      </c>
      <c r="D3538" s="36">
        <v>6.5426700000000002</v>
      </c>
    </row>
    <row r="3539" spans="1:4" ht="12.75" customHeight="1" x14ac:dyDescent="0.25">
      <c r="A3539" s="44">
        <v>43034.083333324772</v>
      </c>
      <c r="B3539" s="24">
        <v>59.345309999999998</v>
      </c>
      <c r="C3539" s="35">
        <v>0.57640999999999998</v>
      </c>
      <c r="D3539" s="36" t="s">
        <v>189</v>
      </c>
    </row>
    <row r="3540" spans="1:4" ht="12.75" customHeight="1" x14ac:dyDescent="0.25">
      <c r="A3540" s="44">
        <v>43034.124999991436</v>
      </c>
      <c r="B3540" s="24">
        <v>266.19670000000002</v>
      </c>
      <c r="C3540" s="35">
        <v>0.79101999999999995</v>
      </c>
      <c r="D3540" s="36">
        <v>9.9092800000000008</v>
      </c>
    </row>
    <row r="3541" spans="1:4" ht="12.75" customHeight="1" x14ac:dyDescent="0.25">
      <c r="A3541" s="44">
        <v>43034.1666666581</v>
      </c>
      <c r="B3541" s="24">
        <v>314.80829999999997</v>
      </c>
      <c r="C3541" s="35">
        <v>1.1372100000000001</v>
      </c>
      <c r="D3541" s="36">
        <v>13.80889</v>
      </c>
    </row>
    <row r="3542" spans="1:4" ht="12.75" customHeight="1" x14ac:dyDescent="0.25">
      <c r="A3542" s="44">
        <v>43034.208333324765</v>
      </c>
      <c r="B3542" s="24">
        <v>17.518049999999999</v>
      </c>
      <c r="C3542" s="35">
        <v>0.41016999999999998</v>
      </c>
      <c r="D3542" s="36">
        <v>25.05217</v>
      </c>
    </row>
    <row r="3543" spans="1:4" ht="12.75" customHeight="1" x14ac:dyDescent="0.25">
      <c r="A3543" s="44">
        <v>43034.249999991429</v>
      </c>
      <c r="B3543" s="24">
        <v>107.13160000000001</v>
      </c>
      <c r="C3543" s="35">
        <v>0.25768000000000002</v>
      </c>
      <c r="D3543" s="36">
        <v>85.759789999999995</v>
      </c>
    </row>
    <row r="3544" spans="1:4" ht="12.75" customHeight="1" x14ac:dyDescent="0.25">
      <c r="A3544" s="44">
        <v>43034.291666658093</v>
      </c>
      <c r="B3544" s="24">
        <v>53.207140000000003</v>
      </c>
      <c r="C3544" s="35">
        <v>0.54091</v>
      </c>
      <c r="D3544" s="36">
        <v>286.78059999999999</v>
      </c>
    </row>
    <row r="3545" spans="1:4" ht="12.75" customHeight="1" x14ac:dyDescent="0.25">
      <c r="A3545" s="44">
        <v>43034.333333324757</v>
      </c>
      <c r="B3545" s="24">
        <v>291.37119999999999</v>
      </c>
      <c r="C3545" s="35">
        <v>2.8509099999999998</v>
      </c>
      <c r="D3545" s="36">
        <v>58.046280000000003</v>
      </c>
    </row>
    <row r="3546" spans="1:4" ht="12.75" customHeight="1" x14ac:dyDescent="0.25">
      <c r="A3546" s="44">
        <v>43034.374999991422</v>
      </c>
      <c r="B3546" s="24">
        <v>277.16090000000003</v>
      </c>
      <c r="C3546" s="35">
        <v>2.7248700000000001</v>
      </c>
      <c r="D3546" s="36">
        <v>35.243549999999999</v>
      </c>
    </row>
    <row r="3547" spans="1:4" ht="12.75" customHeight="1" x14ac:dyDescent="0.25">
      <c r="A3547" s="44">
        <v>43034.416666658086</v>
      </c>
      <c r="B3547" s="24">
        <v>260.5376</v>
      </c>
      <c r="C3547" s="35">
        <v>4.08148</v>
      </c>
      <c r="D3547" s="36">
        <v>60.043329999999997</v>
      </c>
    </row>
    <row r="3548" spans="1:4" ht="12.75" customHeight="1" x14ac:dyDescent="0.25">
      <c r="A3548" s="44">
        <v>43034.45833332475</v>
      </c>
      <c r="B3548" s="24">
        <v>247.33330000000001</v>
      </c>
      <c r="C3548" s="35">
        <v>5.0673899999999996</v>
      </c>
      <c r="D3548" s="36">
        <v>48.562449999999998</v>
      </c>
    </row>
    <row r="3549" spans="1:4" ht="12.75" customHeight="1" x14ac:dyDescent="0.25">
      <c r="A3549" s="44">
        <v>43034.499999991414</v>
      </c>
      <c r="B3549" s="24">
        <v>269.42559999999997</v>
      </c>
      <c r="C3549" s="35">
        <v>4.3020699999999996</v>
      </c>
      <c r="D3549" s="36">
        <v>33.237389999999998</v>
      </c>
    </row>
    <row r="3550" spans="1:4" ht="12.75" customHeight="1" x14ac:dyDescent="0.25">
      <c r="A3550" s="44">
        <v>43034.541666658079</v>
      </c>
      <c r="B3550" s="24">
        <v>276.54050000000001</v>
      </c>
      <c r="C3550" s="35">
        <v>4.4007800000000001</v>
      </c>
      <c r="D3550" s="36">
        <v>23.078610000000001</v>
      </c>
    </row>
    <row r="3551" spans="1:4" ht="12.75" customHeight="1" x14ac:dyDescent="0.25">
      <c r="A3551" s="44">
        <v>43034.583333324743</v>
      </c>
      <c r="B3551" s="24">
        <v>268.66750000000002</v>
      </c>
      <c r="C3551" s="35">
        <v>3.8027099999999998</v>
      </c>
      <c r="D3551" s="36">
        <v>71.390900000000002</v>
      </c>
    </row>
    <row r="3552" spans="1:4" ht="12.75" customHeight="1" x14ac:dyDescent="0.25">
      <c r="A3552" s="44">
        <v>43034.624999991407</v>
      </c>
      <c r="B3552" s="24">
        <v>256.7611</v>
      </c>
      <c r="C3552" s="35">
        <v>4.0832699999999997</v>
      </c>
      <c r="D3552" s="36">
        <v>45.364370000000001</v>
      </c>
    </row>
    <row r="3553" spans="1:4" ht="12.75" customHeight="1" x14ac:dyDescent="0.25">
      <c r="A3553" s="44">
        <v>43034.666666658071</v>
      </c>
      <c r="B3553" s="24">
        <v>245.31819999999999</v>
      </c>
      <c r="C3553" s="35">
        <v>5.1038699999999997</v>
      </c>
      <c r="D3553" s="36">
        <v>80.943539999999999</v>
      </c>
    </row>
    <row r="3554" spans="1:4" ht="12.75" customHeight="1" x14ac:dyDescent="0.25">
      <c r="A3554" s="44">
        <v>43034.708333324736</v>
      </c>
      <c r="B3554" s="24">
        <v>262.34050000000002</v>
      </c>
      <c r="C3554" s="35">
        <v>3.93947</v>
      </c>
      <c r="D3554" s="36">
        <v>41.358800000000002</v>
      </c>
    </row>
    <row r="3555" spans="1:4" ht="12.75" customHeight="1" x14ac:dyDescent="0.25">
      <c r="A3555" s="44">
        <v>43034.7499999914</v>
      </c>
      <c r="B3555" s="24">
        <v>285.9366</v>
      </c>
      <c r="C3555" s="35">
        <v>2.5920999999999998</v>
      </c>
      <c r="D3555" s="36">
        <v>37.803379999999997</v>
      </c>
    </row>
    <row r="3556" spans="1:4" ht="12.75" customHeight="1" x14ac:dyDescent="0.25">
      <c r="A3556" s="44">
        <v>43034.791666658064</v>
      </c>
      <c r="B3556" s="24">
        <v>297.8732</v>
      </c>
      <c r="C3556" s="35">
        <v>1.87384</v>
      </c>
      <c r="D3556" s="36">
        <v>26.26266</v>
      </c>
    </row>
    <row r="3557" spans="1:4" ht="12.75" customHeight="1" x14ac:dyDescent="0.25">
      <c r="A3557" s="44">
        <v>43034.833333324728</v>
      </c>
      <c r="B3557" s="24">
        <v>306.58179999999999</v>
      </c>
      <c r="C3557" s="35">
        <v>1.71671</v>
      </c>
      <c r="D3557" s="36">
        <v>42.551960000000001</v>
      </c>
    </row>
    <row r="3558" spans="1:4" ht="12.75" customHeight="1" x14ac:dyDescent="0.25">
      <c r="A3558" s="44">
        <v>43034.874999991393</v>
      </c>
      <c r="B3558" s="24">
        <v>319.7627</v>
      </c>
      <c r="C3558" s="35">
        <v>1.4097500000000001</v>
      </c>
      <c r="D3558" s="36">
        <v>6.7191400000000003</v>
      </c>
    </row>
    <row r="3559" spans="1:4" ht="12.75" customHeight="1" x14ac:dyDescent="0.25">
      <c r="A3559" s="44">
        <v>43034.916666658057</v>
      </c>
      <c r="B3559" s="24">
        <v>304.23259999999999</v>
      </c>
      <c r="C3559" s="35">
        <v>2.0420099999999999</v>
      </c>
      <c r="D3559" s="36">
        <v>11.80804</v>
      </c>
    </row>
    <row r="3560" spans="1:4" ht="12.75" customHeight="1" x14ac:dyDescent="0.25">
      <c r="A3560" s="44">
        <v>43034.958333324721</v>
      </c>
      <c r="B3560" s="24">
        <v>74.264740000000003</v>
      </c>
      <c r="C3560" s="35">
        <v>0.85707999999999995</v>
      </c>
      <c r="D3560" s="36">
        <v>14.699020000000001</v>
      </c>
    </row>
    <row r="3561" spans="1:4" ht="12.75" customHeight="1" x14ac:dyDescent="0.25">
      <c r="A3561" s="44">
        <v>43034.999999991385</v>
      </c>
      <c r="B3561" s="24">
        <v>351.55709999999999</v>
      </c>
      <c r="C3561" s="35">
        <v>0.44782</v>
      </c>
      <c r="D3561" s="36">
        <v>13.72607</v>
      </c>
    </row>
    <row r="3562" spans="1:4" ht="12.75" customHeight="1" x14ac:dyDescent="0.25">
      <c r="A3562" s="44">
        <v>43035.04166665805</v>
      </c>
      <c r="B3562" s="24">
        <v>286.17579999999998</v>
      </c>
      <c r="C3562" s="35">
        <v>0.70330999999999999</v>
      </c>
      <c r="D3562" s="36">
        <v>12.375730000000001</v>
      </c>
    </row>
    <row r="3563" spans="1:4" ht="12.75" customHeight="1" x14ac:dyDescent="0.25">
      <c r="A3563" s="44">
        <v>43035.083333324714</v>
      </c>
      <c r="B3563" s="24">
        <v>240.39429999999999</v>
      </c>
      <c r="C3563" s="35">
        <v>0.64056000000000002</v>
      </c>
      <c r="D3563" s="36">
        <v>9.5255600000000005</v>
      </c>
    </row>
    <row r="3564" spans="1:4" ht="12.75" customHeight="1" x14ac:dyDescent="0.25">
      <c r="A3564" s="44">
        <v>43035.124999991378</v>
      </c>
      <c r="B3564" s="24">
        <v>58.976959999999998</v>
      </c>
      <c r="C3564" s="35">
        <v>0.54913999999999996</v>
      </c>
      <c r="D3564" s="36">
        <v>30.043389999999999</v>
      </c>
    </row>
    <row r="3565" spans="1:4" ht="12.75" customHeight="1" x14ac:dyDescent="0.25">
      <c r="A3565" s="44">
        <v>43035.166666658042</v>
      </c>
      <c r="B3565" s="24">
        <v>139.50059999999999</v>
      </c>
      <c r="C3565" s="35">
        <v>0.67320000000000002</v>
      </c>
      <c r="D3565" s="36">
        <v>12.4445</v>
      </c>
    </row>
    <row r="3566" spans="1:4" ht="12.75" customHeight="1" x14ac:dyDescent="0.25">
      <c r="A3566" s="44">
        <v>43035.208333324706</v>
      </c>
      <c r="B3566" s="24">
        <v>216.20439999999999</v>
      </c>
      <c r="C3566" s="35">
        <v>0.67554999999999998</v>
      </c>
      <c r="D3566" s="36">
        <v>23.030280000000001</v>
      </c>
    </row>
    <row r="3567" spans="1:4" ht="12.75" customHeight="1" x14ac:dyDescent="0.25">
      <c r="A3567" s="44">
        <v>43035.249999991371</v>
      </c>
      <c r="B3567" s="24">
        <v>256.76839999999999</v>
      </c>
      <c r="C3567" s="35">
        <v>0.97309000000000001</v>
      </c>
      <c r="D3567" s="36">
        <v>70.650049999999993</v>
      </c>
    </row>
    <row r="3568" spans="1:4" ht="12.75" customHeight="1" x14ac:dyDescent="0.25">
      <c r="A3568" s="44">
        <v>43035.291666658035</v>
      </c>
      <c r="B3568" s="24">
        <v>234.5488</v>
      </c>
      <c r="C3568" s="35">
        <v>0.78613</v>
      </c>
      <c r="D3568" s="36">
        <v>152.62620000000001</v>
      </c>
    </row>
    <row r="3569" spans="1:4" ht="12.75" customHeight="1" x14ac:dyDescent="0.25">
      <c r="A3569" s="44">
        <v>43035.333333324699</v>
      </c>
      <c r="B3569" s="24">
        <v>1.7636000000000001</v>
      </c>
      <c r="C3569" s="35">
        <v>2.01606</v>
      </c>
      <c r="D3569" s="36">
        <v>61.470280000000002</v>
      </c>
    </row>
    <row r="3570" spans="1:4" ht="12.75" customHeight="1" x14ac:dyDescent="0.25">
      <c r="A3570" s="44">
        <v>43035.374999991363</v>
      </c>
      <c r="B3570" s="24">
        <v>329.66390000000001</v>
      </c>
      <c r="C3570" s="35">
        <v>1.91265</v>
      </c>
      <c r="D3570" s="36">
        <v>13.280939999999999</v>
      </c>
    </row>
    <row r="3571" spans="1:4" ht="12.75" customHeight="1" x14ac:dyDescent="0.25">
      <c r="A3571" s="44">
        <v>43035.416666658028</v>
      </c>
      <c r="B3571" s="24">
        <v>309.7244</v>
      </c>
      <c r="C3571" s="35">
        <v>2.2507999999999999</v>
      </c>
      <c r="D3571" s="36">
        <v>33.91422</v>
      </c>
    </row>
    <row r="3572" spans="1:4" ht="12.75" customHeight="1" x14ac:dyDescent="0.25">
      <c r="A3572" s="44">
        <v>43035.458333324692</v>
      </c>
      <c r="B3572" s="24">
        <v>276.99759999999998</v>
      </c>
      <c r="C3572" s="35">
        <v>2.9901</v>
      </c>
      <c r="D3572" s="36">
        <v>66.954890000000006</v>
      </c>
    </row>
    <row r="3573" spans="1:4" ht="12.75" customHeight="1" x14ac:dyDescent="0.25">
      <c r="A3573" s="44">
        <v>43035.499999991356</v>
      </c>
      <c r="B3573" s="24">
        <v>280.8843</v>
      </c>
      <c r="C3573" s="35">
        <v>3.9691000000000001</v>
      </c>
      <c r="D3573" s="36">
        <v>69.398219999999995</v>
      </c>
    </row>
    <row r="3574" spans="1:4" ht="12.75" customHeight="1" x14ac:dyDescent="0.25">
      <c r="A3574" s="44">
        <v>43035.54166665802</v>
      </c>
      <c r="B3574" s="24">
        <v>278.3974</v>
      </c>
      <c r="C3574" s="35">
        <v>5.15245</v>
      </c>
      <c r="D3574" s="36">
        <v>69.462109999999996</v>
      </c>
    </row>
    <row r="3575" spans="1:4" ht="12.75" customHeight="1" x14ac:dyDescent="0.25">
      <c r="A3575" s="44">
        <v>43035.583333324685</v>
      </c>
      <c r="B3575" s="24">
        <v>286.92899999999997</v>
      </c>
      <c r="C3575" s="35">
        <v>4.6436000000000002</v>
      </c>
      <c r="D3575" s="36">
        <v>50.380890000000001</v>
      </c>
    </row>
    <row r="3576" spans="1:4" ht="12.75" customHeight="1" x14ac:dyDescent="0.25">
      <c r="A3576" s="44">
        <v>43035.624999991349</v>
      </c>
      <c r="B3576" s="24">
        <v>270.85419999999999</v>
      </c>
      <c r="C3576" s="35">
        <v>4.1882000000000001</v>
      </c>
      <c r="D3576" s="36">
        <v>18.36411</v>
      </c>
    </row>
    <row r="3577" spans="1:4" ht="12.75" customHeight="1" x14ac:dyDescent="0.25">
      <c r="A3577" s="44">
        <v>43035.666666658013</v>
      </c>
      <c r="B3577" s="24">
        <v>264.2944</v>
      </c>
      <c r="C3577" s="35">
        <v>3.4607700000000001</v>
      </c>
      <c r="D3577" s="36">
        <v>60.715940000000003</v>
      </c>
    </row>
    <row r="3578" spans="1:4" ht="12.75" customHeight="1" x14ac:dyDescent="0.25">
      <c r="A3578" s="44">
        <v>43035.708333324677</v>
      </c>
      <c r="B3578" s="24">
        <v>271.33330000000001</v>
      </c>
      <c r="C3578" s="35">
        <v>3.17041</v>
      </c>
      <c r="D3578" s="36">
        <v>67.922330000000002</v>
      </c>
    </row>
    <row r="3579" spans="1:4" ht="12.75" customHeight="1" x14ac:dyDescent="0.25">
      <c r="A3579" s="44">
        <v>43035.749999991342</v>
      </c>
      <c r="B3579" s="24">
        <v>262.95850000000002</v>
      </c>
      <c r="C3579" s="35">
        <v>2.0280100000000001</v>
      </c>
      <c r="D3579" s="36">
        <v>36.764220000000002</v>
      </c>
    </row>
    <row r="3580" spans="1:4" ht="12.75" customHeight="1" x14ac:dyDescent="0.25">
      <c r="A3580" s="44">
        <v>43035.791666658006</v>
      </c>
      <c r="B3580" s="24">
        <v>133.57650000000001</v>
      </c>
      <c r="C3580" s="35">
        <v>0.64844999999999997</v>
      </c>
      <c r="D3580" s="36">
        <v>28.60839</v>
      </c>
    </row>
    <row r="3581" spans="1:4" ht="12.75" customHeight="1" x14ac:dyDescent="0.25">
      <c r="A3581" s="44">
        <v>43035.83333332467</v>
      </c>
      <c r="B3581" s="24">
        <v>355.16050000000001</v>
      </c>
      <c r="C3581" s="35">
        <v>0.76888000000000001</v>
      </c>
      <c r="D3581" s="36">
        <v>36.446669999999997</v>
      </c>
    </row>
    <row r="3582" spans="1:4" ht="12.75" customHeight="1" x14ac:dyDescent="0.25">
      <c r="A3582" s="44">
        <v>43035.874999991334</v>
      </c>
      <c r="B3582" s="24">
        <v>308.3098</v>
      </c>
      <c r="C3582" s="35">
        <v>0.85685999999999996</v>
      </c>
      <c r="D3582" s="36">
        <v>10.18539</v>
      </c>
    </row>
    <row r="3583" spans="1:4" ht="12.75" customHeight="1" x14ac:dyDescent="0.25">
      <c r="A3583" s="44">
        <v>43035.916666657999</v>
      </c>
      <c r="B3583" s="24">
        <v>298.09629999999999</v>
      </c>
      <c r="C3583" s="35">
        <v>0.47636000000000001</v>
      </c>
      <c r="D3583" s="36">
        <v>6.9253900000000002</v>
      </c>
    </row>
    <row r="3584" spans="1:4" ht="12.75" customHeight="1" x14ac:dyDescent="0.25">
      <c r="A3584" s="44">
        <v>43035.958333324663</v>
      </c>
      <c r="B3584" s="24">
        <v>200.39009999999999</v>
      </c>
      <c r="C3584" s="35">
        <v>0.36341000000000001</v>
      </c>
      <c r="D3584" s="36">
        <v>11.4</v>
      </c>
    </row>
    <row r="3585" spans="1:4" ht="12.75" customHeight="1" x14ac:dyDescent="0.25">
      <c r="A3585" s="44">
        <v>43035.999999991327</v>
      </c>
      <c r="B3585" s="24">
        <v>287.00189999999998</v>
      </c>
      <c r="C3585" s="35">
        <v>0.35874</v>
      </c>
      <c r="D3585" s="36">
        <v>14.65856</v>
      </c>
    </row>
    <row r="3586" spans="1:4" ht="12.75" customHeight="1" x14ac:dyDescent="0.25">
      <c r="A3586" s="44">
        <v>43036.041666657991</v>
      </c>
      <c r="B3586" s="24">
        <v>209.94110000000001</v>
      </c>
      <c r="C3586" s="35">
        <v>0.25905</v>
      </c>
      <c r="D3586" s="36">
        <v>8.0629299999999997</v>
      </c>
    </row>
    <row r="3587" spans="1:4" ht="12.75" customHeight="1" x14ac:dyDescent="0.25">
      <c r="A3587" s="44">
        <v>43036.083333324656</v>
      </c>
      <c r="B3587" s="24">
        <v>5.7878600000000002</v>
      </c>
      <c r="C3587" s="35">
        <v>0.42303000000000002</v>
      </c>
      <c r="D3587" s="36">
        <v>9.7381100000000007</v>
      </c>
    </row>
    <row r="3588" spans="1:4" ht="12.75" customHeight="1" x14ac:dyDescent="0.25">
      <c r="A3588" s="44">
        <v>43036.12499999132</v>
      </c>
      <c r="B3588" s="24">
        <v>302.25099999999998</v>
      </c>
      <c r="C3588" s="35">
        <v>0.42509999999999998</v>
      </c>
      <c r="D3588" s="36">
        <v>7.7694999999999999</v>
      </c>
    </row>
    <row r="3589" spans="1:4" ht="12.75" customHeight="1" x14ac:dyDescent="0.25">
      <c r="A3589" s="44">
        <v>43036.166666657984</v>
      </c>
      <c r="B3589" s="24">
        <v>299.18009999999998</v>
      </c>
      <c r="C3589" s="35">
        <v>0.42526000000000003</v>
      </c>
      <c r="D3589" s="36">
        <v>6.3903299999999996</v>
      </c>
    </row>
    <row r="3590" spans="1:4" ht="12.75" customHeight="1" x14ac:dyDescent="0.25">
      <c r="A3590" s="44">
        <v>43036.208333324648</v>
      </c>
      <c r="B3590" s="24">
        <v>293.05149999999998</v>
      </c>
      <c r="C3590" s="35">
        <v>0.50451999999999997</v>
      </c>
      <c r="D3590" s="36">
        <v>6.8654400000000004</v>
      </c>
    </row>
    <row r="3591" spans="1:4" ht="12.75" customHeight="1" x14ac:dyDescent="0.25">
      <c r="A3591" s="44">
        <v>43036.249999991313</v>
      </c>
      <c r="B3591" s="24">
        <v>332.35120000000001</v>
      </c>
      <c r="C3591" s="35">
        <v>0.69345000000000001</v>
      </c>
      <c r="D3591" s="36">
        <v>9.7597199999999997</v>
      </c>
    </row>
    <row r="3592" spans="1:4" ht="12.75" customHeight="1" x14ac:dyDescent="0.25">
      <c r="A3592" s="44">
        <v>43036.291666657977</v>
      </c>
      <c r="B3592" s="24">
        <v>327.60230000000001</v>
      </c>
      <c r="C3592" s="35">
        <v>0.93466000000000005</v>
      </c>
      <c r="D3592" s="36">
        <v>11.631779999999999</v>
      </c>
    </row>
    <row r="3593" spans="1:4" ht="12.75" customHeight="1" x14ac:dyDescent="0.25">
      <c r="A3593" s="44">
        <v>43036.333333324641</v>
      </c>
      <c r="B3593" s="24">
        <v>22.868089999999999</v>
      </c>
      <c r="C3593" s="35">
        <v>0.25985000000000003</v>
      </c>
      <c r="D3593" s="36">
        <v>14.911390000000001</v>
      </c>
    </row>
    <row r="3594" spans="1:4" ht="12.75" customHeight="1" x14ac:dyDescent="0.25">
      <c r="A3594" s="44">
        <v>43036.374999991305</v>
      </c>
      <c r="B3594" s="24">
        <v>51.883769999999998</v>
      </c>
      <c r="C3594" s="35">
        <v>0.56866000000000005</v>
      </c>
      <c r="D3594" s="36">
        <v>4.5023299999999997</v>
      </c>
    </row>
    <row r="3595" spans="1:4" ht="12.75" customHeight="1" x14ac:dyDescent="0.25">
      <c r="A3595" s="44">
        <v>43036.416666657969</v>
      </c>
      <c r="B3595" s="24">
        <v>26.310600000000001</v>
      </c>
      <c r="C3595" s="35">
        <v>1.64863</v>
      </c>
      <c r="D3595" s="36">
        <v>6.7391699999999997</v>
      </c>
    </row>
    <row r="3596" spans="1:4" ht="12.75" customHeight="1" x14ac:dyDescent="0.25">
      <c r="A3596" s="44">
        <v>43036.458333324634</v>
      </c>
      <c r="B3596" s="24">
        <v>349.55880000000002</v>
      </c>
      <c r="C3596" s="35">
        <v>1.2183200000000001</v>
      </c>
      <c r="D3596" s="36">
        <v>11.599</v>
      </c>
    </row>
    <row r="3597" spans="1:4" ht="12.75" customHeight="1" x14ac:dyDescent="0.25">
      <c r="A3597" s="44">
        <v>43036.499999991298</v>
      </c>
      <c r="B3597" s="24">
        <v>341.8646</v>
      </c>
      <c r="C3597" s="35">
        <v>1.3423400000000001</v>
      </c>
      <c r="D3597" s="36">
        <v>3.6201099999999999</v>
      </c>
    </row>
    <row r="3598" spans="1:4" ht="12.75" customHeight="1" x14ac:dyDescent="0.25">
      <c r="A3598" s="44">
        <v>43036.541666657962</v>
      </c>
      <c r="B3598" s="24">
        <v>57.555639999999997</v>
      </c>
      <c r="C3598" s="35">
        <v>1.53051</v>
      </c>
      <c r="D3598" s="36">
        <v>25.701560000000001</v>
      </c>
    </row>
    <row r="3599" spans="1:4" ht="12.75" customHeight="1" x14ac:dyDescent="0.25">
      <c r="A3599" s="44">
        <v>43036.583333324626</v>
      </c>
      <c r="B3599" s="24">
        <v>41.893949999999997</v>
      </c>
      <c r="C3599" s="35">
        <v>2.2075300000000002</v>
      </c>
      <c r="D3599" s="36">
        <v>17.137830000000001</v>
      </c>
    </row>
    <row r="3600" spans="1:4" ht="12.75" customHeight="1" x14ac:dyDescent="0.25">
      <c r="A3600" s="44">
        <v>43036.624999991291</v>
      </c>
      <c r="B3600" s="24">
        <v>47.497230000000002</v>
      </c>
      <c r="C3600" s="35">
        <v>2.3488199999999999</v>
      </c>
      <c r="D3600" s="36">
        <v>5.02311</v>
      </c>
    </row>
    <row r="3601" spans="1:4" ht="12.75" customHeight="1" x14ac:dyDescent="0.25">
      <c r="A3601" s="44">
        <v>43036.666666657955</v>
      </c>
      <c r="B3601" s="24">
        <v>31.089929999999999</v>
      </c>
      <c r="C3601" s="35">
        <v>2.3924599999999998</v>
      </c>
      <c r="D3601" s="36">
        <v>1.7495000000000001</v>
      </c>
    </row>
    <row r="3602" spans="1:4" ht="12.75" customHeight="1" x14ac:dyDescent="0.25">
      <c r="A3602" s="44">
        <v>43036.708333324619</v>
      </c>
      <c r="B3602" s="24">
        <v>42.072809999999997</v>
      </c>
      <c r="C3602" s="35">
        <v>3.0377299999999998</v>
      </c>
      <c r="D3602" s="36">
        <v>6.4394499999999999</v>
      </c>
    </row>
    <row r="3603" spans="1:4" ht="12.75" customHeight="1" x14ac:dyDescent="0.25">
      <c r="A3603" s="44">
        <v>43036.749999991283</v>
      </c>
      <c r="B3603" s="24">
        <v>42.014389999999999</v>
      </c>
      <c r="C3603" s="35">
        <v>2.4318300000000002</v>
      </c>
      <c r="D3603" s="36">
        <v>6.5768899999999997</v>
      </c>
    </row>
    <row r="3604" spans="1:4" ht="12.75" customHeight="1" x14ac:dyDescent="0.25">
      <c r="A3604" s="44">
        <v>43036.791666657948</v>
      </c>
      <c r="B3604" s="24">
        <v>54.006979999999999</v>
      </c>
      <c r="C3604" s="35">
        <v>1.78078</v>
      </c>
      <c r="D3604" s="36">
        <v>6.9176099999999998</v>
      </c>
    </row>
    <row r="3605" spans="1:4" ht="12.75" customHeight="1" x14ac:dyDescent="0.25">
      <c r="A3605" s="44">
        <v>43036.833333324612</v>
      </c>
      <c r="B3605" s="24">
        <v>73.388859999999994</v>
      </c>
      <c r="C3605" s="35">
        <v>0.81594</v>
      </c>
      <c r="D3605" s="36">
        <v>2.72017</v>
      </c>
    </row>
    <row r="3606" spans="1:4" ht="12.75" customHeight="1" x14ac:dyDescent="0.25">
      <c r="A3606" s="44">
        <v>43036.874999991276</v>
      </c>
      <c r="B3606" s="24">
        <v>101.3232</v>
      </c>
      <c r="C3606" s="35">
        <v>0.38888</v>
      </c>
      <c r="D3606" s="36">
        <v>10.36678</v>
      </c>
    </row>
    <row r="3607" spans="1:4" ht="12.75" customHeight="1" x14ac:dyDescent="0.25">
      <c r="A3607" s="44">
        <v>43036.91666665794</v>
      </c>
      <c r="B3607" s="24">
        <v>96.326650000000001</v>
      </c>
      <c r="C3607" s="35">
        <v>0.35855999999999999</v>
      </c>
      <c r="D3607" s="36">
        <v>37.228560000000002</v>
      </c>
    </row>
    <row r="3608" spans="1:4" ht="12.75" customHeight="1" x14ac:dyDescent="0.25">
      <c r="A3608" s="44">
        <v>43036.958333324605</v>
      </c>
      <c r="B3608" s="24">
        <v>323.30380000000002</v>
      </c>
      <c r="C3608" s="35">
        <v>0.27539000000000002</v>
      </c>
      <c r="D3608" s="36">
        <v>18.873280000000001</v>
      </c>
    </row>
    <row r="3609" spans="1:4" ht="12.75" customHeight="1" x14ac:dyDescent="0.25">
      <c r="A3609" s="44">
        <v>43036.999999991269</v>
      </c>
      <c r="B3609" s="24">
        <v>302.14069999999998</v>
      </c>
      <c r="C3609" s="35">
        <v>0.25270999999999999</v>
      </c>
      <c r="D3609" s="36">
        <v>33.068829999999998</v>
      </c>
    </row>
    <row r="3610" spans="1:4" ht="12.75" customHeight="1" x14ac:dyDescent="0.25">
      <c r="A3610" s="44">
        <v>43037.041666657933</v>
      </c>
      <c r="B3610" s="24">
        <v>193.8408</v>
      </c>
      <c r="C3610" s="35">
        <v>0.30893999999999999</v>
      </c>
      <c r="D3610" s="36">
        <v>24.36787</v>
      </c>
    </row>
    <row r="3611" spans="1:4" ht="12.75" customHeight="1" x14ac:dyDescent="0.25">
      <c r="A3611" s="44">
        <v>43037.083333324597</v>
      </c>
      <c r="B3611" s="24">
        <v>209.51339999999999</v>
      </c>
      <c r="C3611" s="35">
        <v>0.39457999999999999</v>
      </c>
      <c r="D3611" s="36">
        <v>18.174949999999999</v>
      </c>
    </row>
    <row r="3612" spans="1:4" ht="12.75" customHeight="1" x14ac:dyDescent="0.25">
      <c r="A3612" s="44">
        <v>43037.124999991262</v>
      </c>
      <c r="B3612" s="24">
        <v>140.38310000000001</v>
      </c>
      <c r="C3612" s="35">
        <v>0.33705000000000002</v>
      </c>
      <c r="D3612" s="36">
        <v>9.2072800000000008</v>
      </c>
    </row>
    <row r="3613" spans="1:4" ht="12.75" customHeight="1" x14ac:dyDescent="0.25">
      <c r="A3613" s="44">
        <v>43037.166666657926</v>
      </c>
      <c r="B3613" s="24">
        <v>257.11270000000002</v>
      </c>
      <c r="C3613" s="35">
        <v>0.40225</v>
      </c>
      <c r="D3613" s="36">
        <v>5.2234400000000001</v>
      </c>
    </row>
    <row r="3614" spans="1:4" ht="12.75" customHeight="1" x14ac:dyDescent="0.25">
      <c r="A3614" s="44">
        <v>43037.20833332459</v>
      </c>
      <c r="B3614" s="24">
        <v>63.181420000000003</v>
      </c>
      <c r="C3614" s="35">
        <v>0.26024999999999998</v>
      </c>
      <c r="D3614" s="36">
        <v>12.57128</v>
      </c>
    </row>
    <row r="3615" spans="1:4" ht="12.75" customHeight="1" x14ac:dyDescent="0.25">
      <c r="A3615" s="44">
        <v>43037.249999991254</v>
      </c>
      <c r="B3615" s="24">
        <v>190.12889999999999</v>
      </c>
      <c r="C3615" s="35">
        <v>0.22026000000000001</v>
      </c>
      <c r="D3615" s="36">
        <v>50.539169999999999</v>
      </c>
    </row>
    <row r="3616" spans="1:4" ht="12.75" customHeight="1" x14ac:dyDescent="0.25">
      <c r="A3616" s="44">
        <v>43037.291666657919</v>
      </c>
      <c r="B3616" s="24">
        <v>241.0454</v>
      </c>
      <c r="C3616" s="35">
        <v>0.39676</v>
      </c>
      <c r="D3616" s="36">
        <v>71.878659999999996</v>
      </c>
    </row>
    <row r="3617" spans="1:4" ht="12.75" customHeight="1" x14ac:dyDescent="0.25">
      <c r="A3617" s="44">
        <v>43037.333333324583</v>
      </c>
      <c r="B3617" s="24">
        <v>156.56030000000001</v>
      </c>
      <c r="C3617" s="35">
        <v>0.44302999999999998</v>
      </c>
      <c r="D3617" s="36">
        <v>32.920780000000001</v>
      </c>
    </row>
    <row r="3618" spans="1:4" ht="12.75" customHeight="1" x14ac:dyDescent="0.25">
      <c r="A3618" s="44">
        <v>43037.374999991247</v>
      </c>
      <c r="B3618" s="24">
        <v>75.048050000000003</v>
      </c>
      <c r="C3618" s="35">
        <v>2.2421500000000001</v>
      </c>
      <c r="D3618" s="36">
        <v>15.247389999999999</v>
      </c>
    </row>
    <row r="3619" spans="1:4" ht="12.75" customHeight="1" x14ac:dyDescent="0.25">
      <c r="A3619" s="44">
        <v>43037.416666657911</v>
      </c>
      <c r="B3619" s="24">
        <v>75.473680000000002</v>
      </c>
      <c r="C3619" s="35">
        <v>2.2273999999999998</v>
      </c>
      <c r="D3619" s="36">
        <v>10.247170000000001</v>
      </c>
    </row>
    <row r="3620" spans="1:4" ht="12.75" customHeight="1" x14ac:dyDescent="0.25">
      <c r="A3620" s="44">
        <v>43037.458333324576</v>
      </c>
      <c r="B3620" s="24">
        <v>74.040440000000004</v>
      </c>
      <c r="C3620" s="35">
        <v>2.2605499999999998</v>
      </c>
      <c r="D3620" s="36">
        <v>8.6715</v>
      </c>
    </row>
    <row r="3621" spans="1:4" ht="12.75" customHeight="1" x14ac:dyDescent="0.25">
      <c r="A3621" s="44">
        <v>43037.49999999124</v>
      </c>
      <c r="B3621" s="24">
        <v>68.846440000000001</v>
      </c>
      <c r="C3621" s="35">
        <v>2.6001300000000001</v>
      </c>
      <c r="D3621" s="36">
        <v>3.8642799999999999</v>
      </c>
    </row>
    <row r="3622" spans="1:4" ht="12.75" customHeight="1" x14ac:dyDescent="0.25">
      <c r="A3622" s="44">
        <v>43037.541666657904</v>
      </c>
      <c r="B3622" s="24">
        <v>73.298490000000001</v>
      </c>
      <c r="C3622" s="35">
        <v>2.67279</v>
      </c>
      <c r="D3622" s="36">
        <v>11.537280000000001</v>
      </c>
    </row>
    <row r="3623" spans="1:4" ht="12.75" customHeight="1" x14ac:dyDescent="0.25">
      <c r="A3623" s="44">
        <v>43037.583333324568</v>
      </c>
      <c r="B3623" s="24">
        <v>72.315190000000001</v>
      </c>
      <c r="C3623" s="35">
        <v>2.7517100000000001</v>
      </c>
      <c r="D3623" s="36">
        <v>13.546889999999999</v>
      </c>
    </row>
    <row r="3624" spans="1:4" ht="12.75" customHeight="1" x14ac:dyDescent="0.25">
      <c r="A3624" s="44">
        <v>43037.624999991232</v>
      </c>
      <c r="B3624" s="24">
        <v>72.126530000000002</v>
      </c>
      <c r="C3624" s="35">
        <v>2.3097500000000002</v>
      </c>
      <c r="D3624" s="36">
        <v>6.3099499999999997</v>
      </c>
    </row>
    <row r="3625" spans="1:4" ht="12.75" customHeight="1" x14ac:dyDescent="0.25">
      <c r="A3625" s="44">
        <v>43037.666666657897</v>
      </c>
      <c r="B3625" s="24">
        <v>53.073090000000001</v>
      </c>
      <c r="C3625" s="35">
        <v>1.8814</v>
      </c>
      <c r="D3625" s="36">
        <v>13.93783</v>
      </c>
    </row>
    <row r="3626" spans="1:4" ht="12.75" customHeight="1" x14ac:dyDescent="0.25">
      <c r="A3626" s="44">
        <v>43037.708333324561</v>
      </c>
      <c r="B3626" s="24">
        <v>74.014660000000006</v>
      </c>
      <c r="C3626" s="35">
        <v>1.7617799999999999</v>
      </c>
      <c r="D3626" s="36">
        <v>4.3411099999999996</v>
      </c>
    </row>
    <row r="3627" spans="1:4" ht="12.75" customHeight="1" x14ac:dyDescent="0.25">
      <c r="A3627" s="44">
        <v>43037.749999991225</v>
      </c>
      <c r="B3627" s="24">
        <v>70.082099999999997</v>
      </c>
      <c r="C3627" s="35">
        <v>1.5235399999999999</v>
      </c>
      <c r="D3627" s="36">
        <v>11.405720000000001</v>
      </c>
    </row>
    <row r="3628" spans="1:4" ht="12.75" customHeight="1" x14ac:dyDescent="0.25">
      <c r="A3628" s="44">
        <v>43037.791666657889</v>
      </c>
      <c r="B3628" s="24">
        <v>74.256150000000005</v>
      </c>
      <c r="C3628" s="35">
        <v>1.7043999999999999</v>
      </c>
      <c r="D3628" s="36">
        <v>12.932499999999999</v>
      </c>
    </row>
    <row r="3629" spans="1:4" ht="12.75" customHeight="1" x14ac:dyDescent="0.25">
      <c r="A3629" s="44">
        <v>43037.833333324554</v>
      </c>
      <c r="B3629" s="24">
        <v>73.883870000000002</v>
      </c>
      <c r="C3629" s="35">
        <v>1.2516400000000001</v>
      </c>
      <c r="D3629" s="36">
        <v>14.17083</v>
      </c>
    </row>
    <row r="3630" spans="1:4" ht="12.75" customHeight="1" x14ac:dyDescent="0.25">
      <c r="A3630" s="44">
        <v>43037.874999991218</v>
      </c>
      <c r="B3630" s="24">
        <v>78.388919999999999</v>
      </c>
      <c r="C3630" s="35">
        <v>0.72611999999999999</v>
      </c>
      <c r="D3630" s="36">
        <v>8.9613300000000002</v>
      </c>
    </row>
    <row r="3631" spans="1:4" ht="12.75" customHeight="1" x14ac:dyDescent="0.25">
      <c r="A3631" s="44">
        <v>43037.916666657882</v>
      </c>
      <c r="B3631" s="24">
        <v>97.166719999999998</v>
      </c>
      <c r="C3631" s="35">
        <v>0.40460000000000002</v>
      </c>
      <c r="D3631" s="36">
        <v>41.557160000000003</v>
      </c>
    </row>
    <row r="3632" spans="1:4" ht="12.75" customHeight="1" x14ac:dyDescent="0.25">
      <c r="A3632" s="44">
        <v>43037.958333324546</v>
      </c>
      <c r="B3632" s="24">
        <v>72.489379999999997</v>
      </c>
      <c r="C3632" s="35">
        <v>0.7389</v>
      </c>
      <c r="D3632" s="36">
        <v>10.811</v>
      </c>
    </row>
    <row r="3633" spans="1:4" ht="12.75" customHeight="1" x14ac:dyDescent="0.25">
      <c r="A3633" s="44">
        <v>43037.999999991211</v>
      </c>
      <c r="B3633" s="24">
        <v>125.73139999999999</v>
      </c>
      <c r="C3633" s="35">
        <v>0.22092999999999999</v>
      </c>
      <c r="D3633" s="36">
        <v>11.356780000000001</v>
      </c>
    </row>
    <row r="3634" spans="1:4" ht="12.75" customHeight="1" x14ac:dyDescent="0.25">
      <c r="A3634" s="44">
        <v>43038.041666657875</v>
      </c>
      <c r="B3634" s="24">
        <v>124.3948</v>
      </c>
      <c r="C3634" s="35">
        <v>0.31413999999999997</v>
      </c>
      <c r="D3634" s="36">
        <v>6.9298000000000002</v>
      </c>
    </row>
    <row r="3635" spans="1:4" ht="12.75" customHeight="1" x14ac:dyDescent="0.25">
      <c r="A3635" s="44">
        <v>43038.083333324539</v>
      </c>
      <c r="B3635" s="24">
        <v>84.332009999999997</v>
      </c>
      <c r="C3635" s="35">
        <v>0.34802</v>
      </c>
      <c r="D3635" s="36">
        <v>5.5357799999999999</v>
      </c>
    </row>
    <row r="3636" spans="1:4" ht="12.75" customHeight="1" x14ac:dyDescent="0.25">
      <c r="A3636" s="44">
        <v>43038.124999991203</v>
      </c>
      <c r="B3636" s="24">
        <v>277.5412</v>
      </c>
      <c r="C3636" s="35">
        <v>0.40487000000000001</v>
      </c>
      <c r="D3636" s="36">
        <v>3.3290000000000002</v>
      </c>
    </row>
    <row r="3637" spans="1:4" ht="12.75" customHeight="1" x14ac:dyDescent="0.25">
      <c r="A3637" s="44">
        <v>43038.166666657868</v>
      </c>
      <c r="B3637" s="24">
        <v>119.2591</v>
      </c>
      <c r="C3637" s="35">
        <v>0.19675999999999999</v>
      </c>
      <c r="D3637" s="36">
        <v>8.1994399999999992</v>
      </c>
    </row>
    <row r="3638" spans="1:4" ht="12.75" customHeight="1" x14ac:dyDescent="0.25">
      <c r="A3638" s="44">
        <v>43038.208333324532</v>
      </c>
      <c r="B3638" s="24">
        <v>108.42100000000001</v>
      </c>
      <c r="C3638" s="35">
        <v>0.22098000000000001</v>
      </c>
      <c r="D3638" s="36">
        <v>42.249279999999999</v>
      </c>
    </row>
    <row r="3639" spans="1:4" ht="12.75" customHeight="1" x14ac:dyDescent="0.25">
      <c r="A3639" s="44">
        <v>43038.249999991196</v>
      </c>
      <c r="B3639" s="24">
        <v>76.485249999999994</v>
      </c>
      <c r="C3639" s="35">
        <v>0.30514000000000002</v>
      </c>
      <c r="D3639" s="36">
        <v>126.3181</v>
      </c>
    </row>
    <row r="3640" spans="1:4" ht="12.75" customHeight="1" x14ac:dyDescent="0.25">
      <c r="A3640" s="44">
        <v>43038.29166665786</v>
      </c>
      <c r="B3640" s="24">
        <v>57.952249999999999</v>
      </c>
      <c r="C3640" s="35">
        <v>0.21742</v>
      </c>
      <c r="D3640" s="36">
        <v>454.36110000000002</v>
      </c>
    </row>
    <row r="3641" spans="1:4" ht="12.75" customHeight="1" x14ac:dyDescent="0.25">
      <c r="A3641" s="44">
        <v>43038.333333324525</v>
      </c>
      <c r="B3641" s="24">
        <v>107.937</v>
      </c>
      <c r="C3641" s="35">
        <v>0.40955999999999998</v>
      </c>
      <c r="D3641" s="36">
        <v>145.95050000000001</v>
      </c>
    </row>
    <row r="3642" spans="1:4" ht="12.75" customHeight="1" x14ac:dyDescent="0.25">
      <c r="A3642" s="44">
        <v>43038.374999991189</v>
      </c>
      <c r="B3642" s="24">
        <v>72.559470000000005</v>
      </c>
      <c r="C3642" s="35">
        <v>1.56711</v>
      </c>
      <c r="D3642" s="36">
        <v>75.219049999999996</v>
      </c>
    </row>
    <row r="3643" spans="1:4" ht="12.75" customHeight="1" x14ac:dyDescent="0.25">
      <c r="A3643" s="44">
        <v>43038.416666657853</v>
      </c>
      <c r="B3643" s="24">
        <v>71.361180000000004</v>
      </c>
      <c r="C3643" s="35">
        <v>3.09971</v>
      </c>
      <c r="D3643" s="36">
        <v>18.91544</v>
      </c>
    </row>
    <row r="3644" spans="1:4" ht="12.75" customHeight="1" x14ac:dyDescent="0.25">
      <c r="A3644" s="44">
        <v>43038.458333324517</v>
      </c>
      <c r="B3644" s="24">
        <v>80.254829999999998</v>
      </c>
      <c r="C3644" s="35">
        <v>1.6899500000000001</v>
      </c>
      <c r="D3644" s="36">
        <v>10.134449999999999</v>
      </c>
    </row>
    <row r="3645" spans="1:4" ht="12.75" customHeight="1" x14ac:dyDescent="0.25">
      <c r="A3645" s="44">
        <v>43038.499999991182</v>
      </c>
      <c r="B3645" s="24">
        <v>70.487719999999996</v>
      </c>
      <c r="C3645" s="35">
        <v>2.4268299999999998</v>
      </c>
      <c r="D3645" s="36">
        <v>8.4352199999999993</v>
      </c>
    </row>
    <row r="3646" spans="1:4" ht="12.75" customHeight="1" x14ac:dyDescent="0.25">
      <c r="A3646" s="44">
        <v>43038.541666657846</v>
      </c>
      <c r="B3646" s="24">
        <v>73.579250000000002</v>
      </c>
      <c r="C3646" s="35">
        <v>3.5710299999999999</v>
      </c>
      <c r="D3646" s="36">
        <v>8.13706</v>
      </c>
    </row>
    <row r="3647" spans="1:4" ht="12.75" customHeight="1" x14ac:dyDescent="0.25">
      <c r="A3647" s="44">
        <v>43038.58333332451</v>
      </c>
      <c r="B3647" s="24">
        <v>73.61318</v>
      </c>
      <c r="C3647" s="35">
        <v>3.6482600000000001</v>
      </c>
      <c r="D3647" s="36">
        <v>15.32267</v>
      </c>
    </row>
    <row r="3648" spans="1:4" ht="12.75" customHeight="1" x14ac:dyDescent="0.25">
      <c r="A3648" s="44">
        <v>43038.624999991174</v>
      </c>
      <c r="B3648" s="24">
        <v>75.075140000000005</v>
      </c>
      <c r="C3648" s="35">
        <v>3.43424</v>
      </c>
      <c r="D3648" s="36">
        <v>9.1245600000000007</v>
      </c>
    </row>
    <row r="3649" spans="1:4" ht="12.75" customHeight="1" x14ac:dyDescent="0.25">
      <c r="A3649" s="44">
        <v>43038.666666657839</v>
      </c>
      <c r="B3649" s="24">
        <v>77.440579999999997</v>
      </c>
      <c r="C3649" s="35">
        <v>2.4167800000000002</v>
      </c>
      <c r="D3649" s="36">
        <v>10.766920000000001</v>
      </c>
    </row>
    <row r="3650" spans="1:4" ht="12.75" customHeight="1" x14ac:dyDescent="0.25">
      <c r="A3650" s="44">
        <v>43038.708333324503</v>
      </c>
      <c r="B3650" s="24">
        <v>72.523409999999998</v>
      </c>
      <c r="C3650" s="35">
        <v>2.8673000000000002</v>
      </c>
      <c r="D3650" s="36">
        <v>20.16667</v>
      </c>
    </row>
    <row r="3651" spans="1:4" ht="12.75" customHeight="1" x14ac:dyDescent="0.25">
      <c r="A3651" s="44">
        <v>43038.749999991167</v>
      </c>
      <c r="B3651" s="24">
        <v>72.567509999999999</v>
      </c>
      <c r="C3651" s="35">
        <v>2.8019799999999999</v>
      </c>
      <c r="D3651" s="36">
        <v>16.643830000000001</v>
      </c>
    </row>
    <row r="3652" spans="1:4" ht="12.75" customHeight="1" x14ac:dyDescent="0.25">
      <c r="A3652" s="44">
        <v>43038.791666657831</v>
      </c>
      <c r="B3652" s="24">
        <v>74.074910000000003</v>
      </c>
      <c r="C3652" s="35">
        <v>1.8324400000000001</v>
      </c>
      <c r="D3652" s="36">
        <v>13.389609999999999</v>
      </c>
    </row>
    <row r="3653" spans="1:4" ht="12.75" customHeight="1" x14ac:dyDescent="0.25">
      <c r="A3653" s="44">
        <v>43038.833333324495</v>
      </c>
      <c r="B3653" s="24">
        <v>79.0047</v>
      </c>
      <c r="C3653" s="35">
        <v>1.0948100000000001</v>
      </c>
      <c r="D3653" s="36">
        <v>16.968720000000001</v>
      </c>
    </row>
    <row r="3654" spans="1:4" ht="12.75" customHeight="1" x14ac:dyDescent="0.25">
      <c r="A3654" s="44">
        <v>43038.87499999116</v>
      </c>
      <c r="B3654" s="24">
        <v>87.302890000000005</v>
      </c>
      <c r="C3654" s="35">
        <v>0.57765</v>
      </c>
      <c r="D3654" s="36">
        <v>6.9493299999999998</v>
      </c>
    </row>
    <row r="3655" spans="1:4" ht="12.75" customHeight="1" x14ac:dyDescent="0.25">
      <c r="A3655" s="44">
        <v>43038.916666657824</v>
      </c>
      <c r="B3655" s="24">
        <v>88.571910000000003</v>
      </c>
      <c r="C3655" s="35">
        <v>0.52314000000000005</v>
      </c>
      <c r="D3655" s="36">
        <v>11.077500000000001</v>
      </c>
    </row>
    <row r="3656" spans="1:4" ht="12.75" customHeight="1" x14ac:dyDescent="0.25">
      <c r="A3656" s="44">
        <v>43038.958333324488</v>
      </c>
      <c r="B3656" s="24">
        <v>101.7496</v>
      </c>
      <c r="C3656" s="35">
        <v>0.38772000000000001</v>
      </c>
      <c r="D3656" s="36">
        <v>12.557829999999999</v>
      </c>
    </row>
    <row r="3657" spans="1:4" ht="12.75" customHeight="1" x14ac:dyDescent="0.25">
      <c r="A3657" s="44">
        <v>43038.999999991152</v>
      </c>
      <c r="B3657" s="24">
        <v>77.843320000000006</v>
      </c>
      <c r="C3657" s="35">
        <v>0.17449999999999999</v>
      </c>
      <c r="D3657" s="36">
        <v>6.9067800000000004</v>
      </c>
    </row>
    <row r="3658" spans="1:4" ht="12.75" customHeight="1" x14ac:dyDescent="0.25">
      <c r="A3658" s="44">
        <v>43039.041666657817</v>
      </c>
      <c r="B3658" s="24">
        <v>78.18432</v>
      </c>
      <c r="C3658" s="35">
        <v>0.27292</v>
      </c>
      <c r="D3658" s="36">
        <v>22.083929999999999</v>
      </c>
    </row>
    <row r="3659" spans="1:4" ht="12.75" customHeight="1" x14ac:dyDescent="0.25">
      <c r="A3659" s="44">
        <v>43039.083333324481</v>
      </c>
      <c r="B3659" s="24">
        <v>92.045479999999998</v>
      </c>
      <c r="C3659" s="35">
        <v>0.50241000000000002</v>
      </c>
      <c r="D3659" s="36">
        <v>7.3130600000000001</v>
      </c>
    </row>
    <row r="3660" spans="1:4" ht="12.75" customHeight="1" x14ac:dyDescent="0.25">
      <c r="A3660" s="44">
        <v>43039.124999991145</v>
      </c>
      <c r="B3660" s="24">
        <v>146.2244</v>
      </c>
      <c r="C3660" s="35">
        <v>0.46783000000000002</v>
      </c>
      <c r="D3660" s="36">
        <v>1.97367</v>
      </c>
    </row>
    <row r="3661" spans="1:4" ht="12.75" customHeight="1" x14ac:dyDescent="0.25">
      <c r="A3661" s="44">
        <v>43039.166666657809</v>
      </c>
      <c r="B3661" s="24">
        <v>112.67149999999999</v>
      </c>
      <c r="C3661" s="35">
        <v>0.26351999999999998</v>
      </c>
      <c r="D3661" s="36">
        <v>7.3182</v>
      </c>
    </row>
    <row r="3662" spans="1:4" ht="12.75" customHeight="1" x14ac:dyDescent="0.25">
      <c r="A3662" s="44">
        <v>43039.208333324474</v>
      </c>
      <c r="B3662" s="24">
        <v>118.33029999999999</v>
      </c>
      <c r="C3662" s="35">
        <v>0.42074</v>
      </c>
      <c r="D3662" s="36" t="s">
        <v>189</v>
      </c>
    </row>
    <row r="3663" spans="1:4" ht="12.75" customHeight="1" x14ac:dyDescent="0.25">
      <c r="A3663" s="44">
        <v>43039.249999991138</v>
      </c>
      <c r="B3663" s="24">
        <v>89.286180000000002</v>
      </c>
      <c r="C3663" s="35">
        <v>0.41098000000000001</v>
      </c>
      <c r="D3663" s="36">
        <v>3.0281699999999998</v>
      </c>
    </row>
    <row r="3664" spans="1:4" ht="12.75" customHeight="1" x14ac:dyDescent="0.25">
      <c r="A3664" s="44">
        <v>43039.291666657802</v>
      </c>
      <c r="B3664" s="24">
        <v>68.972470000000001</v>
      </c>
      <c r="C3664" s="35">
        <v>0.27468999999999999</v>
      </c>
      <c r="D3664" s="36" t="s">
        <v>189</v>
      </c>
    </row>
    <row r="3665" spans="1:4" ht="12.75" customHeight="1" x14ac:dyDescent="0.25">
      <c r="A3665" s="44">
        <v>43039.333333324466</v>
      </c>
      <c r="B3665" s="24">
        <v>81.774479999999997</v>
      </c>
      <c r="C3665" s="35">
        <v>0.82342000000000004</v>
      </c>
      <c r="D3665" s="36">
        <v>4.0638300000000003</v>
      </c>
    </row>
    <row r="3666" spans="1:4" ht="12.75" customHeight="1" x14ac:dyDescent="0.25">
      <c r="A3666" s="44">
        <v>43039.374999991131</v>
      </c>
      <c r="B3666" s="24">
        <v>78.610230000000001</v>
      </c>
      <c r="C3666" s="35">
        <v>1.0378099999999999</v>
      </c>
      <c r="D3666" s="36">
        <v>6.3393899999999999</v>
      </c>
    </row>
    <row r="3667" spans="1:4" ht="12.75" customHeight="1" x14ac:dyDescent="0.25">
      <c r="A3667" s="44">
        <v>43039.416666657795</v>
      </c>
      <c r="B3667" s="24">
        <v>64.318569999999994</v>
      </c>
      <c r="C3667" s="35">
        <v>2.6958600000000001</v>
      </c>
      <c r="D3667" s="36">
        <v>17.942830000000001</v>
      </c>
    </row>
    <row r="3668" spans="1:4" ht="12.75" customHeight="1" x14ac:dyDescent="0.25">
      <c r="A3668" s="44">
        <v>43039.458333324459</v>
      </c>
      <c r="B3668" s="24">
        <v>71.953190000000006</v>
      </c>
      <c r="C3668" s="35">
        <v>2.3163200000000002</v>
      </c>
      <c r="D3668" s="36">
        <v>13.869669999999999</v>
      </c>
    </row>
    <row r="3669" spans="1:4" ht="12.75" customHeight="1" x14ac:dyDescent="0.25">
      <c r="A3669" s="44">
        <v>43039.499999991123</v>
      </c>
      <c r="B3669" s="24">
        <v>76.033349999999999</v>
      </c>
      <c r="C3669" s="35">
        <v>2.7564700000000002</v>
      </c>
      <c r="D3669" s="36">
        <v>8.8629999999999995</v>
      </c>
    </row>
    <row r="3670" spans="1:4" ht="12.75" customHeight="1" x14ac:dyDescent="0.25">
      <c r="A3670" s="44">
        <v>43039.541666657788</v>
      </c>
      <c r="B3670" s="24">
        <v>71.14452</v>
      </c>
      <c r="C3670" s="35">
        <v>4.4549899999999996</v>
      </c>
      <c r="D3670" s="36">
        <v>16.05078</v>
      </c>
    </row>
    <row r="3671" spans="1:4" ht="12.75" customHeight="1" x14ac:dyDescent="0.25">
      <c r="A3671" s="44">
        <v>43039.583333324452</v>
      </c>
      <c r="B3671" s="24">
        <v>70.137590000000003</v>
      </c>
      <c r="C3671" s="35">
        <v>4.3414200000000003</v>
      </c>
      <c r="D3671" s="36">
        <v>3.3311099999999998</v>
      </c>
    </row>
    <row r="3672" spans="1:4" ht="12.75" customHeight="1" x14ac:dyDescent="0.25">
      <c r="A3672" s="44">
        <v>43039.624999991116</v>
      </c>
      <c r="B3672" s="24">
        <v>68.825720000000004</v>
      </c>
      <c r="C3672" s="35">
        <v>3.9817499999999999</v>
      </c>
      <c r="D3672" s="36">
        <v>11.651669999999999</v>
      </c>
    </row>
    <row r="3673" spans="1:4" ht="12.75" customHeight="1" x14ac:dyDescent="0.25">
      <c r="A3673" s="44">
        <v>43039.66666665778</v>
      </c>
      <c r="B3673" s="24">
        <v>75.322980000000001</v>
      </c>
      <c r="C3673" s="35">
        <v>3.4723899999999999</v>
      </c>
      <c r="D3673" s="36">
        <v>12.637560000000001</v>
      </c>
    </row>
    <row r="3674" spans="1:4" ht="12.75" customHeight="1" x14ac:dyDescent="0.25">
      <c r="A3674" s="44">
        <v>43039.708333324445</v>
      </c>
      <c r="B3674" s="24">
        <v>72.338329999999999</v>
      </c>
      <c r="C3674" s="35">
        <v>2.6786300000000001</v>
      </c>
      <c r="D3674" s="36">
        <v>17.77694</v>
      </c>
    </row>
    <row r="3675" spans="1:4" ht="12.75" customHeight="1" x14ac:dyDescent="0.25">
      <c r="A3675" s="44">
        <v>43039.749999991109</v>
      </c>
      <c r="B3675" s="24">
        <v>75.28058</v>
      </c>
      <c r="C3675" s="35">
        <v>2.1090599999999999</v>
      </c>
      <c r="D3675" s="36">
        <v>11.6005</v>
      </c>
    </row>
    <row r="3676" spans="1:4" ht="12.75" customHeight="1" x14ac:dyDescent="0.25">
      <c r="A3676" s="44">
        <v>43039.791666657773</v>
      </c>
      <c r="B3676" s="24">
        <v>79.386049999999997</v>
      </c>
      <c r="C3676" s="35">
        <v>1.21183</v>
      </c>
      <c r="D3676" s="36">
        <v>16.178059999999999</v>
      </c>
    </row>
    <row r="3677" spans="1:4" ht="12.75" customHeight="1" x14ac:dyDescent="0.25">
      <c r="A3677" s="44">
        <v>43039.833333324437</v>
      </c>
      <c r="B3677" s="24">
        <v>89.092349999999996</v>
      </c>
      <c r="C3677" s="35">
        <v>0.69591999999999998</v>
      </c>
      <c r="D3677" s="36">
        <v>11.97472</v>
      </c>
    </row>
    <row r="3678" spans="1:4" ht="12.75" customHeight="1" x14ac:dyDescent="0.25">
      <c r="A3678" s="44">
        <v>43039.874999991102</v>
      </c>
      <c r="B3678" s="24">
        <v>88.946179999999998</v>
      </c>
      <c r="C3678" s="35">
        <v>0.4713</v>
      </c>
      <c r="D3678" s="36">
        <v>16.267669999999999</v>
      </c>
    </row>
    <row r="3679" spans="1:4" ht="12.75" customHeight="1" x14ac:dyDescent="0.25">
      <c r="A3679" s="44">
        <v>43039.916666657766</v>
      </c>
      <c r="B3679" s="24">
        <v>96.839290000000005</v>
      </c>
      <c r="C3679" s="35">
        <v>0.38133</v>
      </c>
      <c r="D3679" s="36">
        <v>13.171110000000001</v>
      </c>
    </row>
    <row r="3680" spans="1:4" ht="12.75" customHeight="1" x14ac:dyDescent="0.25">
      <c r="A3680" s="44">
        <v>43039.95833332443</v>
      </c>
      <c r="B3680" s="24">
        <v>68.99906</v>
      </c>
      <c r="C3680" s="35">
        <v>1.3935200000000001</v>
      </c>
      <c r="D3680" s="36">
        <v>9.8037799999999997</v>
      </c>
    </row>
    <row r="3681" spans="1:4" ht="12.75" customHeight="1" x14ac:dyDescent="0.25">
      <c r="A3681" s="44">
        <v>43039.999999991094</v>
      </c>
      <c r="B3681" s="24">
        <v>59.96904</v>
      </c>
      <c r="C3681" s="35">
        <v>0.39156999999999997</v>
      </c>
      <c r="D3681" s="36">
        <v>3.8213300000000001</v>
      </c>
    </row>
    <row r="3682" spans="1:4" ht="12.75" customHeight="1" x14ac:dyDescent="0.25">
      <c r="A3682" s="44">
        <v>43040.041666657758</v>
      </c>
      <c r="B3682" s="24">
        <v>98.658289999999994</v>
      </c>
      <c r="C3682" s="35">
        <v>0.38590000000000002</v>
      </c>
      <c r="D3682" s="36">
        <v>4.0667200000000001</v>
      </c>
    </row>
    <row r="3683" spans="1:4" ht="12.75" customHeight="1" x14ac:dyDescent="0.25">
      <c r="A3683" s="44">
        <v>43040.083333324423</v>
      </c>
      <c r="B3683" s="24">
        <v>111.96169999999999</v>
      </c>
      <c r="C3683" s="35">
        <v>0.37972</v>
      </c>
      <c r="D3683" s="36">
        <v>9.9207199999999993</v>
      </c>
    </row>
    <row r="3684" spans="1:4" ht="12.75" customHeight="1" x14ac:dyDescent="0.25">
      <c r="A3684" s="44">
        <v>43040.124999991087</v>
      </c>
      <c r="B3684" s="24">
        <v>137.36920000000001</v>
      </c>
      <c r="C3684" s="35">
        <v>0.27211999999999997</v>
      </c>
      <c r="D3684" s="36">
        <v>5.2228899999999996</v>
      </c>
    </row>
    <row r="3685" spans="1:4" ht="12.75" customHeight="1" x14ac:dyDescent="0.25">
      <c r="A3685" s="44">
        <v>43040.166666657751</v>
      </c>
      <c r="B3685" s="24">
        <v>98.607879999999994</v>
      </c>
      <c r="C3685" s="35">
        <v>0.63512000000000002</v>
      </c>
      <c r="D3685" s="36">
        <v>14.12139</v>
      </c>
    </row>
    <row r="3686" spans="1:4" ht="12.75" customHeight="1" x14ac:dyDescent="0.25">
      <c r="A3686" s="44">
        <v>43040.208333324415</v>
      </c>
      <c r="B3686" s="24">
        <v>96.834649999999996</v>
      </c>
      <c r="C3686" s="35">
        <v>0.48585</v>
      </c>
      <c r="D3686" s="36">
        <v>18.651060000000001</v>
      </c>
    </row>
    <row r="3687" spans="1:4" ht="12.75" customHeight="1" x14ac:dyDescent="0.25">
      <c r="A3687" s="44">
        <v>43040.24999999108</v>
      </c>
      <c r="B3687" s="24">
        <v>82.828010000000006</v>
      </c>
      <c r="C3687" s="35">
        <v>0.70930000000000004</v>
      </c>
      <c r="D3687" s="36">
        <v>13.19661</v>
      </c>
    </row>
    <row r="3688" spans="1:4" ht="12.75" customHeight="1" x14ac:dyDescent="0.25">
      <c r="A3688" s="44">
        <v>43040.291666657744</v>
      </c>
      <c r="B3688" s="24">
        <v>80.277460000000005</v>
      </c>
      <c r="C3688" s="35">
        <v>1.0969100000000001</v>
      </c>
      <c r="D3688" s="36">
        <v>15.21322</v>
      </c>
    </row>
    <row r="3689" spans="1:4" ht="12.75" customHeight="1" x14ac:dyDescent="0.25">
      <c r="A3689" s="44">
        <v>43040.333333324408</v>
      </c>
      <c r="B3689" s="24">
        <v>73.170259999999999</v>
      </c>
      <c r="C3689" s="35">
        <v>2.4554</v>
      </c>
      <c r="D3689" s="36">
        <v>6.5970599999999999</v>
      </c>
    </row>
    <row r="3690" spans="1:4" ht="12.75" customHeight="1" x14ac:dyDescent="0.25">
      <c r="A3690" s="44">
        <v>43040.374999991072</v>
      </c>
      <c r="B3690" s="24">
        <v>74.002269999999996</v>
      </c>
      <c r="C3690" s="35">
        <v>3.2507000000000001</v>
      </c>
      <c r="D3690" s="36">
        <v>13.638439999999999</v>
      </c>
    </row>
    <row r="3691" spans="1:4" ht="12.75" customHeight="1" x14ac:dyDescent="0.25">
      <c r="A3691" s="44">
        <v>43040.416666657737</v>
      </c>
      <c r="B3691" s="24">
        <v>75.993840000000006</v>
      </c>
      <c r="C3691" s="35">
        <v>3.2128399999999999</v>
      </c>
      <c r="D3691" s="36">
        <v>16.69567</v>
      </c>
    </row>
    <row r="3692" spans="1:4" ht="12.75" customHeight="1" x14ac:dyDescent="0.25">
      <c r="A3692" s="44">
        <v>43040.458333324401</v>
      </c>
      <c r="B3692" s="24">
        <v>72.858670000000004</v>
      </c>
      <c r="C3692" s="35">
        <v>3.5587200000000001</v>
      </c>
      <c r="D3692" s="36">
        <v>13.65333</v>
      </c>
    </row>
    <row r="3693" spans="1:4" ht="12.75" customHeight="1" x14ac:dyDescent="0.25">
      <c r="A3693" s="44">
        <v>43040.499999991065</v>
      </c>
      <c r="B3693" s="24">
        <v>73.769490000000005</v>
      </c>
      <c r="C3693" s="35">
        <v>3.41622</v>
      </c>
      <c r="D3693" s="36">
        <v>14.01233</v>
      </c>
    </row>
    <row r="3694" spans="1:4" ht="12.75" customHeight="1" x14ac:dyDescent="0.25">
      <c r="A3694" s="44">
        <v>43040.541666657729</v>
      </c>
      <c r="B3694" s="24">
        <v>72.911159999999995</v>
      </c>
      <c r="C3694" s="35">
        <v>4.04948</v>
      </c>
      <c r="D3694" s="36">
        <v>12.04989</v>
      </c>
    </row>
    <row r="3695" spans="1:4" ht="12.75" customHeight="1" x14ac:dyDescent="0.25">
      <c r="A3695" s="44">
        <v>43040.583333324394</v>
      </c>
      <c r="B3695" s="24">
        <v>72.073329999999999</v>
      </c>
      <c r="C3695" s="35">
        <v>3.8203800000000001</v>
      </c>
      <c r="D3695" s="36">
        <v>12.634779999999999</v>
      </c>
    </row>
    <row r="3696" spans="1:4" ht="12.75" customHeight="1" x14ac:dyDescent="0.25">
      <c r="A3696" s="44">
        <v>43040.624999991058</v>
      </c>
      <c r="B3696" s="24">
        <v>67.850570000000005</v>
      </c>
      <c r="C3696" s="35">
        <v>3.63869</v>
      </c>
      <c r="D3696" s="36">
        <v>8.5970600000000008</v>
      </c>
    </row>
    <row r="3697" spans="1:4" ht="12.75" customHeight="1" x14ac:dyDescent="0.25">
      <c r="A3697" s="44">
        <v>43040.666666657722</v>
      </c>
      <c r="B3697" s="24">
        <v>71.264690000000002</v>
      </c>
      <c r="C3697" s="35">
        <v>3.0790600000000001</v>
      </c>
      <c r="D3697" s="36">
        <v>12.706720000000001</v>
      </c>
    </row>
    <row r="3698" spans="1:4" ht="12.75" customHeight="1" x14ac:dyDescent="0.25">
      <c r="A3698" s="44">
        <v>43040.708333324386</v>
      </c>
      <c r="B3698" s="24">
        <v>75.212410000000006</v>
      </c>
      <c r="C3698" s="35">
        <v>2.5357099999999999</v>
      </c>
      <c r="D3698" s="36">
        <v>14.5525</v>
      </c>
    </row>
    <row r="3699" spans="1:4" ht="12.75" customHeight="1" x14ac:dyDescent="0.25">
      <c r="A3699" s="44">
        <v>43040.749999991051</v>
      </c>
      <c r="B3699" s="24">
        <v>79.818049999999999</v>
      </c>
      <c r="C3699" s="35">
        <v>1.4155800000000001</v>
      </c>
      <c r="D3699" s="36">
        <v>10.28989</v>
      </c>
    </row>
    <row r="3700" spans="1:4" ht="12.75" customHeight="1" x14ac:dyDescent="0.25">
      <c r="A3700" s="44">
        <v>43040.791666657715</v>
      </c>
      <c r="B3700" s="24">
        <v>92.903080000000003</v>
      </c>
      <c r="C3700" s="35">
        <v>0.64431000000000005</v>
      </c>
      <c r="D3700" s="36">
        <v>13.641</v>
      </c>
    </row>
    <row r="3701" spans="1:4" ht="12.75" customHeight="1" x14ac:dyDescent="0.25">
      <c r="A3701" s="44">
        <v>43040.833333324379</v>
      </c>
      <c r="B3701" s="24">
        <v>132.89619999999999</v>
      </c>
      <c r="C3701" s="35">
        <v>0.26019999999999999</v>
      </c>
      <c r="D3701" s="36">
        <v>8.6477799999999991</v>
      </c>
    </row>
    <row r="3702" spans="1:4" ht="12.75" customHeight="1" x14ac:dyDescent="0.25">
      <c r="A3702" s="44">
        <v>43040.874999991043</v>
      </c>
      <c r="B3702" s="24">
        <v>133.94550000000001</v>
      </c>
      <c r="C3702" s="35">
        <v>0.25695000000000001</v>
      </c>
      <c r="D3702" s="36">
        <v>3.5722200000000002</v>
      </c>
    </row>
    <row r="3703" spans="1:4" ht="12.75" customHeight="1" x14ac:dyDescent="0.25">
      <c r="A3703" s="44">
        <v>43040.916666657708</v>
      </c>
      <c r="B3703" s="24">
        <v>110.58710000000001</v>
      </c>
      <c r="C3703" s="35">
        <v>0.39073999999999998</v>
      </c>
      <c r="D3703" s="36">
        <v>8.5151699999999995</v>
      </c>
    </row>
    <row r="3704" spans="1:4" ht="12.75" customHeight="1" x14ac:dyDescent="0.25">
      <c r="A3704" s="44">
        <v>43040.958333324372</v>
      </c>
      <c r="B3704" s="24">
        <v>123.40819999999999</v>
      </c>
      <c r="C3704" s="35">
        <v>0.24721000000000001</v>
      </c>
      <c r="D3704" s="36">
        <v>7.3741099999999999</v>
      </c>
    </row>
    <row r="3705" spans="1:4" ht="12.75" customHeight="1" x14ac:dyDescent="0.25">
      <c r="A3705" s="44">
        <v>43040.999999991036</v>
      </c>
      <c r="B3705" s="24">
        <v>123.45529999999999</v>
      </c>
      <c r="C3705" s="35">
        <v>0.43575000000000003</v>
      </c>
      <c r="D3705" s="36">
        <v>14.07253</v>
      </c>
    </row>
    <row r="3706" spans="1:4" ht="12.75" customHeight="1" x14ac:dyDescent="0.25">
      <c r="A3706" s="44">
        <v>43041.0416666577</v>
      </c>
      <c r="B3706" s="24">
        <v>86.210170000000005</v>
      </c>
      <c r="C3706" s="35">
        <v>0.62456</v>
      </c>
      <c r="D3706" s="36">
        <v>7.0175000000000001</v>
      </c>
    </row>
    <row r="3707" spans="1:4" ht="12.75" customHeight="1" x14ac:dyDescent="0.25">
      <c r="A3707" s="44">
        <v>43041.083333324365</v>
      </c>
      <c r="B3707" s="24">
        <v>93.538349999999994</v>
      </c>
      <c r="C3707" s="35">
        <v>0.57789000000000001</v>
      </c>
      <c r="D3707" s="36">
        <v>4.9934399999999997</v>
      </c>
    </row>
    <row r="3708" spans="1:4" ht="12.75" customHeight="1" x14ac:dyDescent="0.25">
      <c r="A3708" s="44">
        <v>43041.124999991029</v>
      </c>
      <c r="B3708" s="24">
        <v>86.334119999999999</v>
      </c>
      <c r="C3708" s="35">
        <v>0.44797999999999999</v>
      </c>
      <c r="D3708" s="36">
        <v>5.1623900000000003</v>
      </c>
    </row>
    <row r="3709" spans="1:4" ht="12.75" customHeight="1" x14ac:dyDescent="0.25">
      <c r="A3709" s="44">
        <v>43041.166666657693</v>
      </c>
      <c r="B3709" s="24">
        <v>181.47880000000001</v>
      </c>
      <c r="C3709" s="35">
        <v>0.37909999999999999</v>
      </c>
      <c r="D3709" s="36">
        <v>1.5107200000000001</v>
      </c>
    </row>
    <row r="3710" spans="1:4" ht="12.75" customHeight="1" x14ac:dyDescent="0.25">
      <c r="A3710" s="44">
        <v>43041.208333324357</v>
      </c>
      <c r="B3710" s="24">
        <v>93.945760000000007</v>
      </c>
      <c r="C3710" s="35">
        <v>0.39568999999999999</v>
      </c>
      <c r="D3710" s="36">
        <v>8.4169499999999999</v>
      </c>
    </row>
    <row r="3711" spans="1:4" ht="12.75" customHeight="1" x14ac:dyDescent="0.25">
      <c r="A3711" s="44">
        <v>43041.249999991021</v>
      </c>
      <c r="B3711" s="24">
        <v>81.982939999999999</v>
      </c>
      <c r="C3711" s="35">
        <v>0.62992999999999999</v>
      </c>
      <c r="D3711" s="36">
        <v>4.8511699999999998</v>
      </c>
    </row>
    <row r="3712" spans="1:4" ht="12.75" customHeight="1" x14ac:dyDescent="0.25">
      <c r="A3712" s="44">
        <v>43041.291666657686</v>
      </c>
      <c r="B3712" s="24">
        <v>65.290899999999993</v>
      </c>
      <c r="C3712" s="35">
        <v>1.8939900000000001</v>
      </c>
      <c r="D3712" s="36">
        <v>3.7517800000000001</v>
      </c>
    </row>
    <row r="3713" spans="1:4" ht="12.75" customHeight="1" x14ac:dyDescent="0.25">
      <c r="A3713" s="44">
        <v>43041.33333332435</v>
      </c>
      <c r="B3713" s="24">
        <v>62.846739999999997</v>
      </c>
      <c r="C3713" s="35">
        <v>3.5144099999999998</v>
      </c>
      <c r="D3713" s="36">
        <v>37.563780000000001</v>
      </c>
    </row>
    <row r="3714" spans="1:4" ht="12.75" customHeight="1" x14ac:dyDescent="0.25">
      <c r="A3714" s="44">
        <v>43041.374999991014</v>
      </c>
      <c r="B3714" s="24">
        <v>59.368389999999998</v>
      </c>
      <c r="C3714" s="35">
        <v>3.5713300000000001</v>
      </c>
      <c r="D3714" s="36">
        <v>6.4735500000000004</v>
      </c>
    </row>
    <row r="3715" spans="1:4" ht="12.75" customHeight="1" x14ac:dyDescent="0.25">
      <c r="A3715" s="44">
        <v>43041.416666657678</v>
      </c>
      <c r="B3715" s="24">
        <v>60.883420000000001</v>
      </c>
      <c r="C3715" s="35">
        <v>3.4605700000000001</v>
      </c>
      <c r="D3715" s="36">
        <v>15.6065</v>
      </c>
    </row>
    <row r="3716" spans="1:4" ht="12.75" customHeight="1" x14ac:dyDescent="0.25">
      <c r="A3716" s="44">
        <v>43041.458333324343</v>
      </c>
      <c r="B3716" s="24">
        <v>76.313180000000003</v>
      </c>
      <c r="C3716" s="35">
        <v>3.3539099999999999</v>
      </c>
      <c r="D3716" s="36">
        <v>24.947669999999999</v>
      </c>
    </row>
    <row r="3717" spans="1:4" ht="12.75" customHeight="1" x14ac:dyDescent="0.25">
      <c r="A3717" s="44">
        <v>43041.499999991007</v>
      </c>
      <c r="B3717" s="24">
        <v>78.514539999999997</v>
      </c>
      <c r="C3717" s="35">
        <v>3.7795000000000001</v>
      </c>
      <c r="D3717" s="36">
        <v>15.018940000000001</v>
      </c>
    </row>
    <row r="3718" spans="1:4" ht="12.75" customHeight="1" x14ac:dyDescent="0.25">
      <c r="A3718" s="44">
        <v>43041.541666657671</v>
      </c>
      <c r="B3718" s="24">
        <v>72.483909999999995</v>
      </c>
      <c r="C3718" s="35">
        <v>3.6877200000000001</v>
      </c>
      <c r="D3718" s="36">
        <v>6.4916700000000001</v>
      </c>
    </row>
    <row r="3719" spans="1:4" ht="12.75" customHeight="1" x14ac:dyDescent="0.25">
      <c r="A3719" s="44">
        <v>43041.583333324335</v>
      </c>
      <c r="B3719" s="24">
        <v>63.625959999999999</v>
      </c>
      <c r="C3719" s="35">
        <v>4.2106000000000003</v>
      </c>
      <c r="D3719" s="36">
        <v>9.0442800000000005</v>
      </c>
    </row>
    <row r="3720" spans="1:4" ht="12.75" customHeight="1" x14ac:dyDescent="0.25">
      <c r="A3720" s="44">
        <v>43041.624999991</v>
      </c>
      <c r="B3720" s="24">
        <v>56.156619999999997</v>
      </c>
      <c r="C3720" s="35">
        <v>4.1188799999999999</v>
      </c>
      <c r="D3720" s="36">
        <v>14.05283</v>
      </c>
    </row>
    <row r="3721" spans="1:4" ht="12.75" customHeight="1" x14ac:dyDescent="0.25">
      <c r="A3721" s="44">
        <v>43041.666666657664</v>
      </c>
      <c r="B3721" s="24">
        <v>51.695180000000001</v>
      </c>
      <c r="C3721" s="35">
        <v>3.32056</v>
      </c>
      <c r="D3721" s="36">
        <v>13.030329999999999</v>
      </c>
    </row>
    <row r="3722" spans="1:4" ht="12.75" customHeight="1" x14ac:dyDescent="0.25">
      <c r="A3722" s="44">
        <v>43041.708333324328</v>
      </c>
      <c r="B3722" s="24">
        <v>52.248040000000003</v>
      </c>
      <c r="C3722" s="35">
        <v>3.0557599999999998</v>
      </c>
      <c r="D3722" s="36">
        <v>15.48922</v>
      </c>
    </row>
    <row r="3723" spans="1:4" ht="12.75" customHeight="1" x14ac:dyDescent="0.25">
      <c r="A3723" s="44">
        <v>43041.749999990992</v>
      </c>
      <c r="B3723" s="24">
        <v>54.154449999999997</v>
      </c>
      <c r="C3723" s="35">
        <v>2.2583700000000002</v>
      </c>
      <c r="D3723" s="36">
        <v>15.81011</v>
      </c>
    </row>
    <row r="3724" spans="1:4" ht="12.75" customHeight="1" x14ac:dyDescent="0.25">
      <c r="A3724" s="44">
        <v>43041.791666657657</v>
      </c>
      <c r="B3724" s="24">
        <v>56.052129999999998</v>
      </c>
      <c r="C3724" s="35">
        <v>1.6994199999999999</v>
      </c>
      <c r="D3724" s="36">
        <v>12.55878</v>
      </c>
    </row>
    <row r="3725" spans="1:4" ht="12.75" customHeight="1" x14ac:dyDescent="0.25">
      <c r="A3725" s="44">
        <v>43041.833333324321</v>
      </c>
      <c r="B3725" s="24">
        <v>57.498440000000002</v>
      </c>
      <c r="C3725" s="35">
        <v>0.95738999999999996</v>
      </c>
      <c r="D3725" s="36">
        <v>11.862780000000001</v>
      </c>
    </row>
    <row r="3726" spans="1:4" ht="12.75" customHeight="1" x14ac:dyDescent="0.25">
      <c r="A3726" s="44">
        <v>43041.874999990985</v>
      </c>
      <c r="B3726" s="24">
        <v>62.996830000000003</v>
      </c>
      <c r="C3726" s="35">
        <v>1.1412500000000001</v>
      </c>
      <c r="D3726" s="36">
        <v>14.55728</v>
      </c>
    </row>
    <row r="3727" spans="1:4" ht="12.75" customHeight="1" x14ac:dyDescent="0.25">
      <c r="A3727" s="44">
        <v>43041.916666657649</v>
      </c>
      <c r="B3727" s="24">
        <v>50.430419999999998</v>
      </c>
      <c r="C3727" s="35">
        <v>1.7775000000000001</v>
      </c>
      <c r="D3727" s="36">
        <v>15.08639</v>
      </c>
    </row>
    <row r="3728" spans="1:4" ht="12.75" customHeight="1" x14ac:dyDescent="0.25">
      <c r="A3728" s="44">
        <v>43041.958333324314</v>
      </c>
      <c r="B3728" s="24">
        <v>39.412820000000004</v>
      </c>
      <c r="C3728" s="35">
        <v>1.8245400000000001</v>
      </c>
      <c r="D3728" s="36">
        <v>19.54261</v>
      </c>
    </row>
    <row r="3729" spans="1:4" ht="12.75" customHeight="1" x14ac:dyDescent="0.25">
      <c r="A3729" s="44">
        <v>43041.999999990978</v>
      </c>
      <c r="B3729" s="24">
        <v>49.026539999999997</v>
      </c>
      <c r="C3729" s="35">
        <v>1.8470899999999999</v>
      </c>
      <c r="D3729" s="36">
        <v>19.918530000000001</v>
      </c>
    </row>
    <row r="3730" spans="1:4" ht="12.75" customHeight="1" x14ac:dyDescent="0.25">
      <c r="A3730" s="44">
        <v>43042.041666657642</v>
      </c>
      <c r="B3730" s="24">
        <v>47.43045</v>
      </c>
      <c r="C3730" s="35">
        <v>1.32751</v>
      </c>
      <c r="D3730" s="36">
        <v>21.716950000000001</v>
      </c>
    </row>
    <row r="3731" spans="1:4" ht="12.75" customHeight="1" x14ac:dyDescent="0.25">
      <c r="A3731" s="44">
        <v>43042.083333324306</v>
      </c>
      <c r="B3731" s="24">
        <v>58.4268</v>
      </c>
      <c r="C3731" s="35">
        <v>1.01064</v>
      </c>
      <c r="D3731" s="36">
        <v>13.57128</v>
      </c>
    </row>
    <row r="3732" spans="1:4" ht="12.75" customHeight="1" x14ac:dyDescent="0.25">
      <c r="A3732" s="44">
        <v>43042.124999990971</v>
      </c>
      <c r="B3732" s="24">
        <v>46.539099999999998</v>
      </c>
      <c r="C3732" s="35">
        <v>1.2571600000000001</v>
      </c>
      <c r="D3732" s="36">
        <v>18.69867</v>
      </c>
    </row>
    <row r="3733" spans="1:4" ht="12.75" customHeight="1" x14ac:dyDescent="0.25">
      <c r="A3733" s="44">
        <v>43042.166666657635</v>
      </c>
      <c r="B3733" s="24">
        <v>42.503610000000002</v>
      </c>
      <c r="C3733" s="35">
        <v>1.09795</v>
      </c>
      <c r="D3733" s="36">
        <v>22.69406</v>
      </c>
    </row>
    <row r="3734" spans="1:4" ht="12.75" customHeight="1" x14ac:dyDescent="0.25">
      <c r="A3734" s="44">
        <v>43042.208333324299</v>
      </c>
      <c r="B3734" s="24">
        <v>57.487789999999997</v>
      </c>
      <c r="C3734" s="35">
        <v>0.88461999999999996</v>
      </c>
      <c r="D3734" s="36">
        <v>6.2417800000000003</v>
      </c>
    </row>
    <row r="3735" spans="1:4" ht="12.75" customHeight="1" x14ac:dyDescent="0.25">
      <c r="A3735" s="44">
        <v>43042.249999990963</v>
      </c>
      <c r="B3735" s="24">
        <v>26.75272</v>
      </c>
      <c r="C3735" s="35">
        <v>0.98270999999999997</v>
      </c>
      <c r="D3735" s="36">
        <v>13.07705</v>
      </c>
    </row>
    <row r="3736" spans="1:4" ht="12.75" customHeight="1" x14ac:dyDescent="0.25">
      <c r="A3736" s="44">
        <v>43042.291666657628</v>
      </c>
      <c r="B3736" s="24">
        <v>35.291609999999999</v>
      </c>
      <c r="C3736" s="35">
        <v>0.87641999999999998</v>
      </c>
      <c r="D3736" s="36">
        <v>9.6866099999999999</v>
      </c>
    </row>
    <row r="3737" spans="1:4" ht="12.75" customHeight="1" x14ac:dyDescent="0.25">
      <c r="A3737" s="44">
        <v>43042.333333324292</v>
      </c>
      <c r="B3737" s="24">
        <v>34.794310000000003</v>
      </c>
      <c r="C3737" s="35">
        <v>2.0464199999999999</v>
      </c>
      <c r="D3737" s="36">
        <v>6.0142800000000003</v>
      </c>
    </row>
    <row r="3738" spans="1:4" ht="12.75" customHeight="1" x14ac:dyDescent="0.25">
      <c r="A3738" s="44">
        <v>43042.374999990956</v>
      </c>
      <c r="B3738" s="24">
        <v>18.00478</v>
      </c>
      <c r="C3738" s="35">
        <v>2.5755499999999998</v>
      </c>
      <c r="D3738" s="36">
        <v>9.3488900000000008</v>
      </c>
    </row>
    <row r="3739" spans="1:4" ht="12.75" customHeight="1" x14ac:dyDescent="0.25">
      <c r="A3739" s="44">
        <v>43042.41666665762</v>
      </c>
      <c r="B3739" s="24">
        <v>9.7034599999999998</v>
      </c>
      <c r="C3739" s="35">
        <v>2.55063</v>
      </c>
      <c r="D3739" s="36">
        <v>15.819279999999999</v>
      </c>
    </row>
    <row r="3740" spans="1:4" ht="12.75" customHeight="1" x14ac:dyDescent="0.25">
      <c r="A3740" s="44">
        <v>43042.458333324284</v>
      </c>
      <c r="B3740" s="24">
        <v>12.0632</v>
      </c>
      <c r="C3740" s="35">
        <v>2.10623</v>
      </c>
      <c r="D3740" s="36">
        <v>16.965610000000002</v>
      </c>
    </row>
    <row r="3741" spans="1:4" ht="12.75" customHeight="1" x14ac:dyDescent="0.25">
      <c r="A3741" s="44">
        <v>43042.499999990949</v>
      </c>
      <c r="B3741" s="24">
        <v>18.8993</v>
      </c>
      <c r="C3741" s="35">
        <v>2.7255400000000001</v>
      </c>
      <c r="D3741" s="36">
        <v>12.663779999999999</v>
      </c>
    </row>
    <row r="3742" spans="1:4" ht="12.75" customHeight="1" x14ac:dyDescent="0.25">
      <c r="A3742" s="44">
        <v>43042.541666657613</v>
      </c>
      <c r="B3742" s="24">
        <v>5.7937799999999999</v>
      </c>
      <c r="C3742" s="35">
        <v>2.3035899999999998</v>
      </c>
      <c r="D3742" s="36">
        <v>14.011939999999999</v>
      </c>
    </row>
    <row r="3743" spans="1:4" ht="12.75" customHeight="1" x14ac:dyDescent="0.25">
      <c r="A3743" s="44">
        <v>43042.583333324277</v>
      </c>
      <c r="B3743" s="24">
        <v>14.39593</v>
      </c>
      <c r="C3743" s="35">
        <v>1.99716</v>
      </c>
      <c r="D3743" s="36">
        <v>8.1064500000000006</v>
      </c>
    </row>
    <row r="3744" spans="1:4" ht="12.75" customHeight="1" x14ac:dyDescent="0.25">
      <c r="A3744" s="44">
        <v>43042.624999990941</v>
      </c>
      <c r="B3744" s="24">
        <v>26.618929999999999</v>
      </c>
      <c r="C3744" s="35">
        <v>1.82559</v>
      </c>
      <c r="D3744" s="36">
        <v>12.684060000000001</v>
      </c>
    </row>
    <row r="3745" spans="1:4" ht="12.75" customHeight="1" x14ac:dyDescent="0.25">
      <c r="A3745" s="44">
        <v>43042.666666657606</v>
      </c>
      <c r="B3745" s="24">
        <v>14.81625</v>
      </c>
      <c r="C3745" s="35">
        <v>2.1726200000000002</v>
      </c>
      <c r="D3745" s="36">
        <v>7.95845</v>
      </c>
    </row>
    <row r="3746" spans="1:4" ht="12.75" customHeight="1" x14ac:dyDescent="0.25">
      <c r="A3746" s="44">
        <v>43042.70833332427</v>
      </c>
      <c r="B3746" s="24">
        <v>15.063140000000001</v>
      </c>
      <c r="C3746" s="35">
        <v>1.90493</v>
      </c>
      <c r="D3746" s="36">
        <v>10.702220000000001</v>
      </c>
    </row>
    <row r="3747" spans="1:4" ht="12.75" customHeight="1" x14ac:dyDescent="0.25">
      <c r="A3747" s="44">
        <v>43042.749999990934</v>
      </c>
      <c r="B3747" s="24">
        <v>356.98329999999999</v>
      </c>
      <c r="C3747" s="35">
        <v>1.7052799999999999</v>
      </c>
      <c r="D3747" s="36">
        <v>16.902670000000001</v>
      </c>
    </row>
    <row r="3748" spans="1:4" ht="12.75" customHeight="1" x14ac:dyDescent="0.25">
      <c r="A3748" s="44">
        <v>43042.791666657598</v>
      </c>
      <c r="B3748" s="24">
        <v>17.957129999999999</v>
      </c>
      <c r="C3748" s="35">
        <v>1.52928</v>
      </c>
      <c r="D3748" s="36">
        <v>12.08494</v>
      </c>
    </row>
    <row r="3749" spans="1:4" ht="12.75" customHeight="1" x14ac:dyDescent="0.25">
      <c r="A3749" s="44">
        <v>43042.833333324263</v>
      </c>
      <c r="B3749" s="24">
        <v>8.7664899999999992</v>
      </c>
      <c r="C3749" s="35">
        <v>2.1320199999999998</v>
      </c>
      <c r="D3749" s="36">
        <v>14.680059999999999</v>
      </c>
    </row>
    <row r="3750" spans="1:4" ht="12.75" customHeight="1" x14ac:dyDescent="0.25">
      <c r="A3750" s="44">
        <v>43042.874999990927</v>
      </c>
      <c r="B3750" s="24">
        <v>355.90609999999998</v>
      </c>
      <c r="C3750" s="35">
        <v>1.9484900000000001</v>
      </c>
      <c r="D3750" s="36">
        <v>13.388719999999999</v>
      </c>
    </row>
    <row r="3751" spans="1:4" ht="12.75" customHeight="1" x14ac:dyDescent="0.25">
      <c r="A3751" s="44">
        <v>43042.916666657591</v>
      </c>
      <c r="B3751" s="24">
        <v>355.08659999999998</v>
      </c>
      <c r="C3751" s="35">
        <v>1.79528</v>
      </c>
      <c r="D3751" s="36">
        <v>12.34633</v>
      </c>
    </row>
    <row r="3752" spans="1:4" ht="12.75" customHeight="1" x14ac:dyDescent="0.25">
      <c r="A3752" s="44">
        <v>43042.958333324255</v>
      </c>
      <c r="B3752" s="24">
        <v>4.2875100000000002</v>
      </c>
      <c r="C3752" s="35">
        <v>2.0745399999999998</v>
      </c>
      <c r="D3752" s="36">
        <v>15.49095</v>
      </c>
    </row>
    <row r="3753" spans="1:4" ht="12.75" customHeight="1" x14ac:dyDescent="0.25">
      <c r="A3753" s="44">
        <v>43042.99999999092</v>
      </c>
      <c r="B3753" s="24">
        <v>9.2178599999999999</v>
      </c>
      <c r="C3753" s="35">
        <v>2.0401899999999999</v>
      </c>
      <c r="D3753" s="36">
        <v>10.21102</v>
      </c>
    </row>
    <row r="3754" spans="1:4" ht="12.75" customHeight="1" x14ac:dyDescent="0.25">
      <c r="A3754" s="44">
        <v>43043.041666657584</v>
      </c>
      <c r="B3754" s="24">
        <v>37.165460000000003</v>
      </c>
      <c r="C3754" s="35">
        <v>1.43574</v>
      </c>
      <c r="D3754" s="36">
        <v>13.211460000000001</v>
      </c>
    </row>
    <row r="3755" spans="1:4" ht="12.75" customHeight="1" x14ac:dyDescent="0.25">
      <c r="A3755" s="44">
        <v>43043.083333324248</v>
      </c>
      <c r="B3755" s="24">
        <v>55.311050000000002</v>
      </c>
      <c r="C3755" s="35">
        <v>1.1688099999999999</v>
      </c>
      <c r="D3755" s="36">
        <v>21.42679</v>
      </c>
    </row>
    <row r="3756" spans="1:4" ht="12.75" customHeight="1" x14ac:dyDescent="0.25">
      <c r="A3756" s="44">
        <v>43043.124999990912</v>
      </c>
      <c r="B3756" s="24">
        <v>14.62035</v>
      </c>
      <c r="C3756" s="35">
        <v>1.5914699999999999</v>
      </c>
      <c r="D3756" s="36">
        <v>11.11693</v>
      </c>
    </row>
    <row r="3757" spans="1:4" ht="12.75" customHeight="1" x14ac:dyDescent="0.25">
      <c r="A3757" s="44">
        <v>43043.166666657577</v>
      </c>
      <c r="B3757" s="24">
        <v>296.1884</v>
      </c>
      <c r="C3757" s="35">
        <v>0.60519000000000001</v>
      </c>
      <c r="D3757" s="36">
        <v>16.643509999999999</v>
      </c>
    </row>
    <row r="3758" spans="1:4" ht="12.75" customHeight="1" x14ac:dyDescent="0.25">
      <c r="A3758" s="44">
        <v>43043.208333324241</v>
      </c>
      <c r="B3758" s="24">
        <v>12.66915</v>
      </c>
      <c r="C3758" s="35">
        <v>0.53952</v>
      </c>
      <c r="D3758" s="36">
        <v>13.21064</v>
      </c>
    </row>
    <row r="3759" spans="1:4" ht="12.75" customHeight="1" x14ac:dyDescent="0.25">
      <c r="A3759" s="44">
        <v>43043.249999990905</v>
      </c>
      <c r="B3759" s="24">
        <v>345.73759999999999</v>
      </c>
      <c r="C3759" s="35">
        <v>1.15909</v>
      </c>
      <c r="D3759" s="36">
        <v>13.830159999999999</v>
      </c>
    </row>
    <row r="3760" spans="1:4" ht="12.75" customHeight="1" x14ac:dyDescent="0.25">
      <c r="A3760" s="44">
        <v>43043.291666657569</v>
      </c>
      <c r="B3760" s="24">
        <v>23.131820000000001</v>
      </c>
      <c r="C3760" s="35">
        <v>2.5523400000000001</v>
      </c>
      <c r="D3760" s="36">
        <v>10.191560000000001</v>
      </c>
    </row>
    <row r="3761" spans="1:4" ht="12.75" customHeight="1" x14ac:dyDescent="0.25">
      <c r="A3761" s="44">
        <v>43043.333333324234</v>
      </c>
      <c r="B3761" s="24">
        <v>352.61759999999998</v>
      </c>
      <c r="C3761" s="35">
        <v>3.33908</v>
      </c>
      <c r="D3761" s="36">
        <v>15.20241</v>
      </c>
    </row>
    <row r="3762" spans="1:4" ht="12.75" customHeight="1" x14ac:dyDescent="0.25">
      <c r="A3762" s="44">
        <v>43043.374999990898</v>
      </c>
      <c r="B3762" s="24">
        <v>340.55329999999998</v>
      </c>
      <c r="C3762" s="35">
        <v>3.5813899999999999</v>
      </c>
      <c r="D3762" s="36">
        <v>13.15701</v>
      </c>
    </row>
    <row r="3763" spans="1:4" ht="12.75" customHeight="1" x14ac:dyDescent="0.25">
      <c r="A3763" s="44">
        <v>43043.416666657562</v>
      </c>
      <c r="B3763" s="24">
        <v>337.29860000000002</v>
      </c>
      <c r="C3763" s="35">
        <v>3.7027399999999999</v>
      </c>
      <c r="D3763" s="36">
        <v>15.514720000000001</v>
      </c>
    </row>
    <row r="3764" spans="1:4" ht="12.75" customHeight="1" x14ac:dyDescent="0.25">
      <c r="A3764" s="44">
        <v>43043.458333324226</v>
      </c>
      <c r="B3764" s="24">
        <v>9.3397699999999997</v>
      </c>
      <c r="C3764" s="35">
        <v>3.03173</v>
      </c>
      <c r="D3764" s="36">
        <v>5.1968699999999997</v>
      </c>
    </row>
    <row r="3765" spans="1:4" ht="12.75" customHeight="1" x14ac:dyDescent="0.25">
      <c r="A3765" s="44">
        <v>43043.499999990891</v>
      </c>
      <c r="B3765" s="24">
        <v>343.12569999999999</v>
      </c>
      <c r="C3765" s="35">
        <v>2.8908200000000002</v>
      </c>
      <c r="D3765" s="36">
        <v>10.71407</v>
      </c>
    </row>
    <row r="3766" spans="1:4" ht="12.75" customHeight="1" x14ac:dyDescent="0.25">
      <c r="A3766" s="44">
        <v>43043.541666657555</v>
      </c>
      <c r="B3766" s="24">
        <v>355.58440000000002</v>
      </c>
      <c r="C3766" s="35">
        <v>3.0071500000000002</v>
      </c>
      <c r="D3766" s="36">
        <v>12.541679999999999</v>
      </c>
    </row>
    <row r="3767" spans="1:4" ht="12.75" customHeight="1" x14ac:dyDescent="0.25">
      <c r="A3767" s="44">
        <v>43043.583333324219</v>
      </c>
      <c r="B3767" s="24">
        <v>304.5994</v>
      </c>
      <c r="C3767" s="35">
        <v>3.9039799999999998</v>
      </c>
      <c r="D3767" s="36">
        <v>12.6104</v>
      </c>
    </row>
    <row r="3768" spans="1:4" ht="12.75" customHeight="1" x14ac:dyDescent="0.25">
      <c r="A3768" s="44">
        <v>43043.624999990883</v>
      </c>
      <c r="B3768" s="24">
        <v>352.9436</v>
      </c>
      <c r="C3768" s="35">
        <v>2.47458</v>
      </c>
      <c r="D3768" s="36">
        <v>2.7257400000000001</v>
      </c>
    </row>
    <row r="3769" spans="1:4" ht="12.75" customHeight="1" x14ac:dyDescent="0.25">
      <c r="A3769" s="44">
        <v>43043.666666657547</v>
      </c>
      <c r="B3769" s="24">
        <v>297.03399999999999</v>
      </c>
      <c r="C3769" s="35">
        <v>2.8346499999999999</v>
      </c>
      <c r="D3769" s="36">
        <v>10.09328</v>
      </c>
    </row>
    <row r="3770" spans="1:4" ht="12.75" customHeight="1" x14ac:dyDescent="0.25">
      <c r="A3770" s="44">
        <v>43043.708333324212</v>
      </c>
      <c r="B3770" s="24">
        <v>328.37509999999997</v>
      </c>
      <c r="C3770" s="35">
        <v>2.1478600000000001</v>
      </c>
      <c r="D3770" s="36">
        <v>3.0655600000000001</v>
      </c>
    </row>
    <row r="3771" spans="1:4" ht="12.75" customHeight="1" x14ac:dyDescent="0.25">
      <c r="A3771" s="44">
        <v>43043.749999990876</v>
      </c>
      <c r="B3771" s="24">
        <v>356.8501</v>
      </c>
      <c r="C3771" s="35">
        <v>1.8711</v>
      </c>
      <c r="D3771" s="36">
        <v>6.0037399999999996</v>
      </c>
    </row>
    <row r="3772" spans="1:4" ht="12.75" customHeight="1" x14ac:dyDescent="0.25">
      <c r="A3772" s="44">
        <v>43043.79166665754</v>
      </c>
      <c r="B3772" s="24">
        <v>358.05509999999998</v>
      </c>
      <c r="C3772" s="35">
        <v>1.07403</v>
      </c>
      <c r="D3772" s="36" t="s">
        <v>189</v>
      </c>
    </row>
    <row r="3773" spans="1:4" ht="12.75" customHeight="1" x14ac:dyDescent="0.25">
      <c r="A3773" s="44">
        <v>43043.833333324204</v>
      </c>
      <c r="B3773" s="24">
        <v>332.18450000000001</v>
      </c>
      <c r="C3773" s="35">
        <v>0.54412000000000005</v>
      </c>
      <c r="D3773" s="36">
        <v>0.59614</v>
      </c>
    </row>
    <row r="3774" spans="1:4" ht="12.75" customHeight="1" x14ac:dyDescent="0.25">
      <c r="A3774" s="44">
        <v>43043.874999990869</v>
      </c>
      <c r="B3774" s="24">
        <v>67.509349999999998</v>
      </c>
      <c r="C3774" s="35">
        <v>0.63815999999999995</v>
      </c>
      <c r="D3774" s="36">
        <v>1.79962</v>
      </c>
    </row>
    <row r="3775" spans="1:4" ht="12.75" customHeight="1" x14ac:dyDescent="0.25">
      <c r="A3775" s="44">
        <v>43043.916666657533</v>
      </c>
      <c r="B3775" s="24">
        <v>12.06964</v>
      </c>
      <c r="C3775" s="35">
        <v>0.41752</v>
      </c>
      <c r="D3775" s="36">
        <v>4.77935</v>
      </c>
    </row>
    <row r="3776" spans="1:4" ht="12.75" customHeight="1" x14ac:dyDescent="0.25">
      <c r="A3776" s="44">
        <v>43043.958333324197</v>
      </c>
      <c r="B3776" s="24">
        <v>54.473210000000002</v>
      </c>
      <c r="C3776" s="35">
        <v>0.24323</v>
      </c>
      <c r="D3776" s="36">
        <v>2.2438699999999998</v>
      </c>
    </row>
    <row r="3777" spans="1:4" ht="12.75" customHeight="1" x14ac:dyDescent="0.25">
      <c r="A3777" s="44">
        <v>43043.999999990861</v>
      </c>
      <c r="B3777" s="24">
        <v>110.6101</v>
      </c>
      <c r="C3777" s="35">
        <v>0.27242</v>
      </c>
      <c r="D3777" s="36" t="s">
        <v>189</v>
      </c>
    </row>
    <row r="3778" spans="1:4" ht="12.75" customHeight="1" x14ac:dyDescent="0.25">
      <c r="A3778" s="44">
        <v>43044.041666657526</v>
      </c>
      <c r="B3778" s="24">
        <v>154.40029999999999</v>
      </c>
      <c r="C3778" s="35">
        <v>0.33828000000000003</v>
      </c>
      <c r="D3778" s="36">
        <v>3.0452599999999999</v>
      </c>
    </row>
    <row r="3779" spans="1:4" ht="12.75" customHeight="1" x14ac:dyDescent="0.25">
      <c r="A3779" s="44">
        <v>43044.08333332419</v>
      </c>
      <c r="B3779" s="24">
        <v>165.7989</v>
      </c>
      <c r="C3779" s="35">
        <v>0.70279000000000003</v>
      </c>
      <c r="D3779" s="36">
        <v>1.93909</v>
      </c>
    </row>
    <row r="3780" spans="1:4" ht="12.75" customHeight="1" x14ac:dyDescent="0.25">
      <c r="A3780" s="44">
        <v>43044.124999990854</v>
      </c>
      <c r="B3780" s="24">
        <v>168.11279999999999</v>
      </c>
      <c r="C3780" s="35">
        <v>0.87480999999999998</v>
      </c>
      <c r="D3780" s="36">
        <v>5.0389699999999999</v>
      </c>
    </row>
    <row r="3781" spans="1:4" ht="12.75" customHeight="1" x14ac:dyDescent="0.25">
      <c r="A3781" s="44">
        <v>43044.166666657518</v>
      </c>
      <c r="B3781" s="24">
        <v>191.70009999999999</v>
      </c>
      <c r="C3781" s="35">
        <v>1.2531000000000001</v>
      </c>
      <c r="D3781" s="36">
        <v>2.6644000000000001</v>
      </c>
    </row>
    <row r="3782" spans="1:4" ht="12.75" customHeight="1" x14ac:dyDescent="0.25">
      <c r="A3782" s="44">
        <v>43044.208333324183</v>
      </c>
      <c r="B3782" s="24">
        <v>275.00749999999999</v>
      </c>
      <c r="C3782" s="35">
        <v>2.9280200000000001</v>
      </c>
      <c r="D3782" s="36">
        <v>5.2437300000000002</v>
      </c>
    </row>
    <row r="3783" spans="1:4" ht="12.75" customHeight="1" x14ac:dyDescent="0.25">
      <c r="A3783" s="44">
        <v>43044.249999990847</v>
      </c>
      <c r="B3783" s="24">
        <v>146.68620000000001</v>
      </c>
      <c r="C3783" s="35">
        <v>1.8800300000000001</v>
      </c>
      <c r="D3783" s="36">
        <v>0.63736000000000004</v>
      </c>
    </row>
    <row r="3784" spans="1:4" ht="12.75" customHeight="1" x14ac:dyDescent="0.25">
      <c r="A3784" s="44">
        <v>43044.291666657511</v>
      </c>
      <c r="B3784" s="24">
        <v>165.39949999999999</v>
      </c>
      <c r="C3784" s="35">
        <v>0.55608999999999997</v>
      </c>
      <c r="D3784" s="36">
        <v>5.8132299999999999</v>
      </c>
    </row>
    <row r="3785" spans="1:4" ht="12.75" customHeight="1" x14ac:dyDescent="0.25">
      <c r="A3785" s="44">
        <v>43044.333333324175</v>
      </c>
      <c r="B3785" s="24">
        <v>147.60669999999999</v>
      </c>
      <c r="C3785" s="35">
        <v>0.42407</v>
      </c>
      <c r="D3785" s="36" t="s">
        <v>189</v>
      </c>
    </row>
    <row r="3786" spans="1:4" ht="12.75" customHeight="1" x14ac:dyDescent="0.25">
      <c r="A3786" s="44">
        <v>43044.37499999084</v>
      </c>
      <c r="B3786" s="24">
        <v>21.674630000000001</v>
      </c>
      <c r="C3786" s="35">
        <v>0.45012000000000002</v>
      </c>
      <c r="D3786" s="36">
        <v>4.6902999999999997</v>
      </c>
    </row>
    <row r="3787" spans="1:4" ht="12.75" customHeight="1" x14ac:dyDescent="0.25">
      <c r="A3787" s="44">
        <v>43044.416666657504</v>
      </c>
      <c r="B3787" s="24">
        <v>27.549479999999999</v>
      </c>
      <c r="C3787" s="35">
        <v>0.57608999999999999</v>
      </c>
      <c r="D3787" s="36">
        <v>2.63158</v>
      </c>
    </row>
    <row r="3788" spans="1:4" ht="12.75" customHeight="1" x14ac:dyDescent="0.25">
      <c r="A3788" s="44">
        <v>43044.458333324168</v>
      </c>
      <c r="B3788" s="24">
        <v>46.258699999999997</v>
      </c>
      <c r="C3788" s="35">
        <v>0.69450999999999996</v>
      </c>
      <c r="D3788" s="36">
        <v>3.0821999999999998</v>
      </c>
    </row>
    <row r="3789" spans="1:4" ht="12.75" customHeight="1" x14ac:dyDescent="0.25">
      <c r="A3789" s="44">
        <v>43044.499999990832</v>
      </c>
      <c r="B3789" s="24">
        <v>118.4725</v>
      </c>
      <c r="C3789" s="35">
        <v>0.89051999999999998</v>
      </c>
      <c r="D3789" s="36">
        <v>7.7255200000000004</v>
      </c>
    </row>
    <row r="3790" spans="1:4" ht="12.75" customHeight="1" x14ac:dyDescent="0.25">
      <c r="A3790" s="44">
        <v>43044.541666657497</v>
      </c>
      <c r="B3790" s="24">
        <v>152.12799999999999</v>
      </c>
      <c r="C3790" s="35">
        <v>0.92742000000000002</v>
      </c>
      <c r="D3790" s="36">
        <v>5.3318300000000001</v>
      </c>
    </row>
    <row r="3791" spans="1:4" ht="12.75" customHeight="1" x14ac:dyDescent="0.25">
      <c r="A3791" s="44">
        <v>43044.583333324161</v>
      </c>
      <c r="B3791" s="24">
        <v>156.21279999999999</v>
      </c>
      <c r="C3791" s="35">
        <v>0.89441000000000004</v>
      </c>
      <c r="D3791" s="36">
        <v>7.4967100000000002</v>
      </c>
    </row>
    <row r="3792" spans="1:4" ht="12.75" customHeight="1" x14ac:dyDescent="0.25">
      <c r="A3792" s="44">
        <v>43044.624999990825</v>
      </c>
      <c r="B3792" s="24">
        <v>160.13460000000001</v>
      </c>
      <c r="C3792" s="35">
        <v>1.0751900000000001</v>
      </c>
      <c r="D3792" s="36">
        <v>17.308879999999998</v>
      </c>
    </row>
    <row r="3793" spans="1:4" ht="12.75" customHeight="1" x14ac:dyDescent="0.25">
      <c r="A3793" s="44">
        <v>43044.666666657489</v>
      </c>
      <c r="B3793" s="24">
        <v>231.1216</v>
      </c>
      <c r="C3793" s="35">
        <v>3.0967199999999999</v>
      </c>
      <c r="D3793" s="36">
        <v>4.5892900000000001</v>
      </c>
    </row>
    <row r="3794" spans="1:4" ht="12.75" customHeight="1" x14ac:dyDescent="0.25">
      <c r="A3794" s="44">
        <v>43044.708333324154</v>
      </c>
      <c r="B3794" s="24">
        <v>247.1874</v>
      </c>
      <c r="C3794" s="35">
        <v>2.5789499999999999</v>
      </c>
      <c r="D3794" s="36">
        <v>9.1738099999999996</v>
      </c>
    </row>
    <row r="3795" spans="1:4" ht="12.75" customHeight="1" x14ac:dyDescent="0.25">
      <c r="A3795" s="44">
        <v>43044.749999990818</v>
      </c>
      <c r="B3795" s="24">
        <v>217.15299999999999</v>
      </c>
      <c r="C3795" s="35">
        <v>1.1348</v>
      </c>
      <c r="D3795" s="36">
        <v>3.9840499999999999</v>
      </c>
    </row>
    <row r="3796" spans="1:4" ht="12.75" customHeight="1" x14ac:dyDescent="0.25">
      <c r="A3796" s="44">
        <v>43044.791666657482</v>
      </c>
      <c r="B3796" s="24">
        <v>215.4228</v>
      </c>
      <c r="C3796" s="35">
        <v>1.2062600000000001</v>
      </c>
      <c r="D3796" s="36">
        <v>5.0066199999999998</v>
      </c>
    </row>
    <row r="3797" spans="1:4" ht="12.75" customHeight="1" x14ac:dyDescent="0.25">
      <c r="A3797" s="44">
        <v>43044.833333324146</v>
      </c>
      <c r="B3797" s="24">
        <v>91.873320000000007</v>
      </c>
      <c r="C3797" s="35">
        <v>0.40277000000000002</v>
      </c>
      <c r="D3797" s="36">
        <v>2.39466</v>
      </c>
    </row>
    <row r="3798" spans="1:4" ht="12.75" customHeight="1" x14ac:dyDescent="0.25">
      <c r="A3798" s="44">
        <v>43044.87499999081</v>
      </c>
      <c r="B3798" s="24">
        <v>53.851089999999999</v>
      </c>
      <c r="C3798" s="35">
        <v>0.38808999999999999</v>
      </c>
      <c r="D3798" s="36">
        <v>8.1072399999999991</v>
      </c>
    </row>
    <row r="3799" spans="1:4" ht="12.75" customHeight="1" x14ac:dyDescent="0.25">
      <c r="A3799" s="44">
        <v>43044.916666657475</v>
      </c>
      <c r="B3799" s="24">
        <v>150.2141</v>
      </c>
      <c r="C3799" s="35">
        <v>0.72846</v>
      </c>
      <c r="D3799" s="36">
        <v>6.8444900000000004</v>
      </c>
    </row>
    <row r="3800" spans="1:4" ht="12.75" customHeight="1" x14ac:dyDescent="0.25">
      <c r="A3800" s="44">
        <v>43044.958333324139</v>
      </c>
      <c r="B3800" s="24">
        <v>214.31319999999999</v>
      </c>
      <c r="C3800" s="35">
        <v>2.3615699999999999</v>
      </c>
      <c r="D3800" s="36">
        <v>9.58291</v>
      </c>
    </row>
    <row r="3801" spans="1:4" ht="12.75" customHeight="1" x14ac:dyDescent="0.25">
      <c r="A3801" s="44">
        <v>43044.999999990803</v>
      </c>
      <c r="B3801" s="24">
        <v>216.5889</v>
      </c>
      <c r="C3801" s="35">
        <v>0.86606000000000005</v>
      </c>
      <c r="D3801" s="36">
        <v>7.5206299999999997</v>
      </c>
    </row>
    <row r="3802" spans="1:4" ht="12.75" customHeight="1" x14ac:dyDescent="0.25">
      <c r="A3802" s="44">
        <v>43045.041666657467</v>
      </c>
      <c r="B3802" s="24">
        <v>248.6156</v>
      </c>
      <c r="C3802" s="35">
        <v>0.95953999999999995</v>
      </c>
      <c r="D3802" s="36">
        <v>8.5367200000000008</v>
      </c>
    </row>
    <row r="3803" spans="1:4" ht="12.75" customHeight="1" x14ac:dyDescent="0.25">
      <c r="A3803" s="44">
        <v>43045.083333324132</v>
      </c>
      <c r="B3803" s="24">
        <v>282.39999999999998</v>
      </c>
      <c r="C3803" s="35">
        <v>0.43386999999999998</v>
      </c>
      <c r="D3803" s="36">
        <v>11.43552</v>
      </c>
    </row>
    <row r="3804" spans="1:4" ht="12.75" customHeight="1" x14ac:dyDescent="0.25">
      <c r="A3804" s="44">
        <v>43045.124999990796</v>
      </c>
      <c r="B3804" s="24">
        <v>210.0162</v>
      </c>
      <c r="C3804" s="35">
        <v>1.5185900000000001</v>
      </c>
      <c r="D3804" s="36">
        <v>8.4142799999999998</v>
      </c>
    </row>
    <row r="3805" spans="1:4" ht="12.75" customHeight="1" x14ac:dyDescent="0.25">
      <c r="A3805" s="44">
        <v>43045.16666665746</v>
      </c>
      <c r="B3805" s="24">
        <v>212.7638</v>
      </c>
      <c r="C3805" s="35">
        <v>2.00604</v>
      </c>
      <c r="D3805" s="36">
        <v>9.2460000000000004</v>
      </c>
    </row>
    <row r="3806" spans="1:4" ht="12.75" customHeight="1" x14ac:dyDescent="0.25">
      <c r="A3806" s="44">
        <v>43045.208333324124</v>
      </c>
      <c r="B3806" s="24">
        <v>206.65719999999999</v>
      </c>
      <c r="C3806" s="35">
        <v>1.9221999999999999</v>
      </c>
      <c r="D3806" s="36">
        <v>3.83785</v>
      </c>
    </row>
    <row r="3807" spans="1:4" ht="12.75" customHeight="1" x14ac:dyDescent="0.25">
      <c r="A3807" s="44">
        <v>43045.249999990789</v>
      </c>
      <c r="B3807" s="24">
        <v>213.71870000000001</v>
      </c>
      <c r="C3807" s="35">
        <v>1.8521799999999999</v>
      </c>
      <c r="D3807" s="36">
        <v>21.96463</v>
      </c>
    </row>
    <row r="3808" spans="1:4" ht="12.75" customHeight="1" x14ac:dyDescent="0.25">
      <c r="A3808" s="44">
        <v>43045.291666657453</v>
      </c>
      <c r="B3808" s="24">
        <v>230.56530000000001</v>
      </c>
      <c r="C3808" s="35">
        <v>2.1543399999999999</v>
      </c>
      <c r="D3808" s="36">
        <v>19.732320000000001</v>
      </c>
    </row>
    <row r="3809" spans="1:4" ht="12.75" customHeight="1" x14ac:dyDescent="0.25">
      <c r="A3809" s="44">
        <v>43045.333333324117</v>
      </c>
      <c r="B3809" s="24">
        <v>216.46960000000001</v>
      </c>
      <c r="C3809" s="35">
        <v>2.77921</v>
      </c>
      <c r="D3809" s="36">
        <v>40.083680000000001</v>
      </c>
    </row>
    <row r="3810" spans="1:4" ht="12.75" customHeight="1" x14ac:dyDescent="0.25">
      <c r="A3810" s="44">
        <v>43045.374999990781</v>
      </c>
      <c r="B3810" s="24">
        <v>207.6155</v>
      </c>
      <c r="C3810" s="35">
        <v>3.3811300000000002</v>
      </c>
      <c r="D3810" s="36">
        <v>28.837779999999999</v>
      </c>
    </row>
    <row r="3811" spans="1:4" ht="12.75" customHeight="1" x14ac:dyDescent="0.25">
      <c r="A3811" s="44">
        <v>43045.416666657446</v>
      </c>
      <c r="B3811" s="24">
        <v>222.7791</v>
      </c>
      <c r="C3811" s="35">
        <v>4.0753899999999996</v>
      </c>
      <c r="D3811" s="36">
        <v>39.079590000000003</v>
      </c>
    </row>
    <row r="3812" spans="1:4" ht="12.75" customHeight="1" x14ac:dyDescent="0.25">
      <c r="A3812" s="44">
        <v>43045.45833332411</v>
      </c>
      <c r="B3812" s="24">
        <v>223.32560000000001</v>
      </c>
      <c r="C3812" s="35">
        <v>4.6911399999999999</v>
      </c>
      <c r="D3812" s="36">
        <v>33.606349999999999</v>
      </c>
    </row>
    <row r="3813" spans="1:4" ht="12.75" customHeight="1" x14ac:dyDescent="0.25">
      <c r="A3813" s="44">
        <v>43045.499999990774</v>
      </c>
      <c r="B3813" s="24">
        <v>210.11019999999999</v>
      </c>
      <c r="C3813" s="35">
        <v>3.7952699999999999</v>
      </c>
      <c r="D3813" s="36">
        <v>28.142410000000002</v>
      </c>
    </row>
    <row r="3814" spans="1:4" ht="12.75" customHeight="1" x14ac:dyDescent="0.25">
      <c r="A3814" s="44">
        <v>43045.541666657438</v>
      </c>
      <c r="B3814" s="24">
        <v>210.3954</v>
      </c>
      <c r="C3814" s="35">
        <v>4.4243399999999999</v>
      </c>
      <c r="D3814" s="36">
        <v>30.69566</v>
      </c>
    </row>
    <row r="3815" spans="1:4" ht="12.75" customHeight="1" x14ac:dyDescent="0.25">
      <c r="A3815" s="44">
        <v>43045.583333324103</v>
      </c>
      <c r="B3815" s="24">
        <v>202.08430000000001</v>
      </c>
      <c r="C3815" s="35">
        <v>4.3868799999999997</v>
      </c>
      <c r="D3815" s="36">
        <v>43.351379999999999</v>
      </c>
    </row>
    <row r="3816" spans="1:4" ht="12.75" customHeight="1" x14ac:dyDescent="0.25">
      <c r="A3816" s="44">
        <v>43045.624999990767</v>
      </c>
      <c r="B3816" s="24">
        <v>217.29570000000001</v>
      </c>
      <c r="C3816" s="35">
        <v>4.1611099999999999</v>
      </c>
      <c r="D3816" s="36">
        <v>29.48057</v>
      </c>
    </row>
    <row r="3817" spans="1:4" ht="12.75" customHeight="1" x14ac:dyDescent="0.25">
      <c r="A3817" s="44">
        <v>43045.666666657431</v>
      </c>
      <c r="B3817" s="24">
        <v>225.62219999999999</v>
      </c>
      <c r="C3817" s="35">
        <v>4.0596399999999999</v>
      </c>
      <c r="D3817" s="36">
        <v>44.277540000000002</v>
      </c>
    </row>
    <row r="3818" spans="1:4" ht="12.75" customHeight="1" x14ac:dyDescent="0.25">
      <c r="A3818" s="44">
        <v>43045.708333324095</v>
      </c>
      <c r="B3818" s="24">
        <v>209.06569999999999</v>
      </c>
      <c r="C3818" s="35">
        <v>3.6841599999999999</v>
      </c>
      <c r="D3818" s="36">
        <v>24.52205</v>
      </c>
    </row>
    <row r="3819" spans="1:4" ht="12.75" customHeight="1" x14ac:dyDescent="0.25">
      <c r="A3819" s="44">
        <v>43045.74999999076</v>
      </c>
      <c r="B3819" s="24">
        <v>208.2216</v>
      </c>
      <c r="C3819" s="35">
        <v>3.1928999999999998</v>
      </c>
      <c r="D3819" s="36">
        <v>26.08783</v>
      </c>
    </row>
    <row r="3820" spans="1:4" ht="12.75" customHeight="1" x14ac:dyDescent="0.25">
      <c r="A3820" s="44">
        <v>43045.791666657424</v>
      </c>
      <c r="B3820" s="24">
        <v>239.3441</v>
      </c>
      <c r="C3820" s="35">
        <v>1.7374799999999999</v>
      </c>
      <c r="D3820" s="36">
        <v>44.766300000000001</v>
      </c>
    </row>
    <row r="3821" spans="1:4" ht="12.75" customHeight="1" x14ac:dyDescent="0.25">
      <c r="A3821" s="44">
        <v>43045.833333324088</v>
      </c>
      <c r="B3821" s="24">
        <v>303.54059999999998</v>
      </c>
      <c r="C3821" s="35">
        <v>0.86406000000000005</v>
      </c>
      <c r="D3821" s="36">
        <v>20.543990000000001</v>
      </c>
    </row>
    <row r="3822" spans="1:4" ht="12.75" customHeight="1" x14ac:dyDescent="0.25">
      <c r="A3822" s="44">
        <v>43045.874999990752</v>
      </c>
      <c r="B3822" s="24">
        <v>344.18439999999998</v>
      </c>
      <c r="C3822" s="35">
        <v>0.47735</v>
      </c>
      <c r="D3822" s="36">
        <v>15.949299999999999</v>
      </c>
    </row>
    <row r="3823" spans="1:4" ht="12.75" customHeight="1" x14ac:dyDescent="0.25">
      <c r="A3823" s="44">
        <v>43045.916666657416</v>
      </c>
      <c r="B3823" s="24">
        <v>6.8653399999999998</v>
      </c>
      <c r="C3823" s="35">
        <v>0.43978</v>
      </c>
      <c r="D3823" s="36">
        <v>15.257669999999999</v>
      </c>
    </row>
    <row r="3824" spans="1:4" ht="12.75" customHeight="1" x14ac:dyDescent="0.25">
      <c r="A3824" s="44">
        <v>43045.958333324081</v>
      </c>
      <c r="B3824" s="24">
        <v>35.381900000000002</v>
      </c>
      <c r="C3824" s="35">
        <v>0.39362000000000003</v>
      </c>
      <c r="D3824" s="36">
        <v>15.96082</v>
      </c>
    </row>
    <row r="3825" spans="1:4" ht="12.75" customHeight="1" x14ac:dyDescent="0.25">
      <c r="A3825" s="44">
        <v>43045.999999990745</v>
      </c>
      <c r="B3825" s="24">
        <v>41.985619999999997</v>
      </c>
      <c r="C3825" s="35">
        <v>0.42330000000000001</v>
      </c>
      <c r="D3825" s="36">
        <v>7.5134299999999996</v>
      </c>
    </row>
    <row r="3826" spans="1:4" ht="12.75" customHeight="1" x14ac:dyDescent="0.25">
      <c r="A3826" s="44">
        <v>43046.041666657409</v>
      </c>
      <c r="B3826" s="24">
        <v>154.76310000000001</v>
      </c>
      <c r="C3826" s="35">
        <v>0.30895</v>
      </c>
      <c r="D3826" s="36">
        <v>22.476780000000002</v>
      </c>
    </row>
    <row r="3827" spans="1:4" ht="12.75" customHeight="1" x14ac:dyDescent="0.25">
      <c r="A3827" s="44">
        <v>43046.083333324073</v>
      </c>
      <c r="B3827" s="24">
        <v>238.9598</v>
      </c>
      <c r="C3827" s="35">
        <v>0.35099000000000002</v>
      </c>
      <c r="D3827" s="36">
        <v>18.925370000000001</v>
      </c>
    </row>
    <row r="3828" spans="1:4" ht="12.75" customHeight="1" x14ac:dyDescent="0.25">
      <c r="A3828" s="44">
        <v>43046.124999990738</v>
      </c>
      <c r="B3828" s="24">
        <v>46.248420000000003</v>
      </c>
      <c r="C3828" s="35">
        <v>0.38214999999999999</v>
      </c>
      <c r="D3828" s="36">
        <v>9.6862300000000001</v>
      </c>
    </row>
    <row r="3829" spans="1:4" ht="12.75" customHeight="1" x14ac:dyDescent="0.25">
      <c r="A3829" s="44">
        <v>43046.166666657402</v>
      </c>
      <c r="B3829" s="24">
        <v>271.21640000000002</v>
      </c>
      <c r="C3829" s="35">
        <v>0.38456000000000001</v>
      </c>
      <c r="D3829" s="36">
        <v>10.048959999999999</v>
      </c>
    </row>
    <row r="3830" spans="1:4" ht="12.75" customHeight="1" x14ac:dyDescent="0.25">
      <c r="A3830" s="44">
        <v>43046.208333324066</v>
      </c>
      <c r="B3830" s="24">
        <v>25.784109999999998</v>
      </c>
      <c r="C3830" s="35">
        <v>1.21641</v>
      </c>
      <c r="D3830" s="36">
        <v>234.98759999999999</v>
      </c>
    </row>
    <row r="3831" spans="1:4" ht="12.75" customHeight="1" x14ac:dyDescent="0.25">
      <c r="A3831" s="44">
        <v>43046.24999999073</v>
      </c>
      <c r="B3831" s="24">
        <v>320.2672</v>
      </c>
      <c r="C3831" s="35">
        <v>1.09331</v>
      </c>
      <c r="D3831" s="36">
        <v>321.78320000000002</v>
      </c>
    </row>
    <row r="3832" spans="1:4" ht="12.75" customHeight="1" x14ac:dyDescent="0.25">
      <c r="A3832" s="44">
        <v>43046.291666657395</v>
      </c>
      <c r="B3832" s="24">
        <v>259.88240000000002</v>
      </c>
      <c r="C3832" s="35">
        <v>0.95804999999999996</v>
      </c>
      <c r="D3832" s="36">
        <v>55.547080000000001</v>
      </c>
    </row>
    <row r="3833" spans="1:4" ht="12.75" customHeight="1" x14ac:dyDescent="0.25">
      <c r="A3833" s="44">
        <v>43046.333333324059</v>
      </c>
      <c r="B3833" s="24">
        <v>44.907420000000002</v>
      </c>
      <c r="C3833" s="35">
        <v>1.3577600000000001</v>
      </c>
      <c r="D3833" s="36">
        <v>37.112180000000002</v>
      </c>
    </row>
    <row r="3834" spans="1:4" ht="12.75" customHeight="1" x14ac:dyDescent="0.25">
      <c r="A3834" s="44">
        <v>43046.374999990723</v>
      </c>
      <c r="B3834" s="24">
        <v>35.35219</v>
      </c>
      <c r="C3834" s="35">
        <v>2.6679900000000001</v>
      </c>
      <c r="D3834" s="36">
        <v>16.656479999999998</v>
      </c>
    </row>
    <row r="3835" spans="1:4" ht="12.75" customHeight="1" x14ac:dyDescent="0.25">
      <c r="A3835" s="44">
        <v>43046.416666657387</v>
      </c>
      <c r="B3835" s="24">
        <v>18.009779999999999</v>
      </c>
      <c r="C3835" s="35">
        <v>2.67903</v>
      </c>
      <c r="D3835" s="36">
        <v>20.6082</v>
      </c>
    </row>
    <row r="3836" spans="1:4" ht="12.75" customHeight="1" x14ac:dyDescent="0.25">
      <c r="A3836" s="44">
        <v>43046.458333324052</v>
      </c>
      <c r="B3836" s="24">
        <v>36.441699999999997</v>
      </c>
      <c r="C3836" s="35">
        <v>2.7639800000000001</v>
      </c>
      <c r="D3836" s="36">
        <v>16.056799999999999</v>
      </c>
    </row>
    <row r="3837" spans="1:4" ht="12.75" customHeight="1" x14ac:dyDescent="0.25">
      <c r="A3837" s="44">
        <v>43046.499999990716</v>
      </c>
      <c r="B3837" s="24">
        <v>53.743760000000002</v>
      </c>
      <c r="C3837" s="35">
        <v>3.5105300000000002</v>
      </c>
      <c r="D3837" s="36">
        <v>14.0181</v>
      </c>
    </row>
    <row r="3838" spans="1:4" ht="12.75" customHeight="1" x14ac:dyDescent="0.25">
      <c r="A3838" s="44">
        <v>43046.54166665738</v>
      </c>
      <c r="B3838" s="24">
        <v>45.206420000000001</v>
      </c>
      <c r="C3838" s="35">
        <v>3.6832799999999999</v>
      </c>
      <c r="D3838" s="36">
        <v>16.820409999999999</v>
      </c>
    </row>
    <row r="3839" spans="1:4" ht="12.75" customHeight="1" x14ac:dyDescent="0.25">
      <c r="A3839" s="44">
        <v>43046.583333324044</v>
      </c>
      <c r="B3839" s="24">
        <v>39.51276</v>
      </c>
      <c r="C3839" s="35">
        <v>3.34287</v>
      </c>
      <c r="D3839" s="36">
        <v>11.221299999999999</v>
      </c>
    </row>
    <row r="3840" spans="1:4" ht="12.75" customHeight="1" x14ac:dyDescent="0.25">
      <c r="A3840" s="44">
        <v>43046.624999990709</v>
      </c>
      <c r="B3840" s="24">
        <v>50.120869999999996</v>
      </c>
      <c r="C3840" s="35">
        <v>3.2928700000000002</v>
      </c>
      <c r="D3840" s="36">
        <v>14.52106</v>
      </c>
    </row>
    <row r="3841" spans="1:4" ht="12.75" customHeight="1" x14ac:dyDescent="0.25">
      <c r="A3841" s="44">
        <v>43046.666666657373</v>
      </c>
      <c r="B3841" s="24">
        <v>38.933639999999997</v>
      </c>
      <c r="C3841" s="35">
        <v>2.4647800000000002</v>
      </c>
      <c r="D3841" s="36">
        <v>12.47749</v>
      </c>
    </row>
    <row r="3842" spans="1:4" ht="12.75" customHeight="1" x14ac:dyDescent="0.25">
      <c r="A3842" s="44">
        <v>43046.708333324037</v>
      </c>
      <c r="B3842" s="24">
        <v>27.323329999999999</v>
      </c>
      <c r="C3842" s="35">
        <v>2.2946399999999998</v>
      </c>
      <c r="D3842" s="36">
        <v>6.9428700000000001</v>
      </c>
    </row>
    <row r="3843" spans="1:4" ht="12.75" customHeight="1" x14ac:dyDescent="0.25">
      <c r="A3843" s="44">
        <v>43046.749999990701</v>
      </c>
      <c r="B3843" s="24">
        <v>50.689610000000002</v>
      </c>
      <c r="C3843" s="35">
        <v>2.6132200000000001</v>
      </c>
      <c r="D3843" s="36">
        <v>12.42277</v>
      </c>
    </row>
    <row r="3844" spans="1:4" ht="12.75" customHeight="1" x14ac:dyDescent="0.25">
      <c r="A3844" s="44">
        <v>43046.791666657366</v>
      </c>
      <c r="B3844" s="24">
        <v>25.956759999999999</v>
      </c>
      <c r="C3844" s="35">
        <v>2.3893900000000001</v>
      </c>
      <c r="D3844" s="36">
        <v>6.9749499999999998</v>
      </c>
    </row>
    <row r="3845" spans="1:4" ht="12.75" customHeight="1" x14ac:dyDescent="0.25">
      <c r="A3845" s="44">
        <v>43046.83333332403</v>
      </c>
      <c r="B3845" s="24">
        <v>25.11459</v>
      </c>
      <c r="C3845" s="35">
        <v>1.84945</v>
      </c>
      <c r="D3845" s="36">
        <v>16.383369999999999</v>
      </c>
    </row>
    <row r="3846" spans="1:4" ht="12.75" customHeight="1" x14ac:dyDescent="0.25">
      <c r="A3846" s="44">
        <v>43046.874999990694</v>
      </c>
      <c r="B3846" s="24">
        <v>15.80353</v>
      </c>
      <c r="C3846" s="35">
        <v>1.56755</v>
      </c>
      <c r="D3846" s="36">
        <v>11.12121</v>
      </c>
    </row>
    <row r="3847" spans="1:4" ht="12.75" customHeight="1" x14ac:dyDescent="0.25">
      <c r="A3847" s="44">
        <v>43046.916666657358</v>
      </c>
      <c r="B3847" s="24">
        <v>11.139849999999999</v>
      </c>
      <c r="C3847" s="35">
        <v>2.1653199999999999</v>
      </c>
      <c r="D3847" s="36">
        <v>4.27475</v>
      </c>
    </row>
    <row r="3848" spans="1:4" ht="12.75" customHeight="1" x14ac:dyDescent="0.25">
      <c r="A3848" s="44">
        <v>43046.958333324023</v>
      </c>
      <c r="B3848" s="24">
        <v>6.9823000000000004</v>
      </c>
      <c r="C3848" s="35">
        <v>2.0392299999999999</v>
      </c>
      <c r="D3848" s="36">
        <v>6.5850200000000001</v>
      </c>
    </row>
    <row r="3849" spans="1:4" ht="12.75" customHeight="1" x14ac:dyDescent="0.25">
      <c r="A3849" s="44">
        <v>43046.999999990687</v>
      </c>
      <c r="B3849" s="24">
        <v>7.1567699999999999</v>
      </c>
      <c r="C3849" s="35">
        <v>2.5634399999999999</v>
      </c>
      <c r="D3849" s="36">
        <v>17.186050000000002</v>
      </c>
    </row>
    <row r="3850" spans="1:4" ht="12.75" customHeight="1" x14ac:dyDescent="0.25">
      <c r="A3850" s="44">
        <v>43047.041666657351</v>
      </c>
      <c r="B3850" s="24">
        <v>0.92476000000000003</v>
      </c>
      <c r="C3850" s="35">
        <v>3.02549</v>
      </c>
      <c r="D3850" s="36">
        <v>3.6959300000000002</v>
      </c>
    </row>
    <row r="3851" spans="1:4" ht="12.75" customHeight="1" x14ac:dyDescent="0.25">
      <c r="A3851" s="44">
        <v>43047.083333324015</v>
      </c>
      <c r="B3851" s="24">
        <v>354.37670000000003</v>
      </c>
      <c r="C3851" s="35">
        <v>2.49092</v>
      </c>
      <c r="D3851" s="36">
        <v>5.6218199999999996</v>
      </c>
    </row>
    <row r="3852" spans="1:4" ht="12.75" customHeight="1" x14ac:dyDescent="0.25">
      <c r="A3852" s="44">
        <v>43047.124999990679</v>
      </c>
      <c r="B3852" s="24">
        <v>359.3322</v>
      </c>
      <c r="C3852" s="35">
        <v>2.7229199999999998</v>
      </c>
      <c r="D3852" s="36">
        <v>4.1893599999999998</v>
      </c>
    </row>
    <row r="3853" spans="1:4" ht="12.75" customHeight="1" x14ac:dyDescent="0.25">
      <c r="A3853" s="44">
        <v>43047.166666657344</v>
      </c>
      <c r="B3853" s="24">
        <v>344.71179999999998</v>
      </c>
      <c r="C3853" s="35">
        <v>2.80098</v>
      </c>
      <c r="D3853" s="36">
        <v>4.7267799999999998</v>
      </c>
    </row>
    <row r="3854" spans="1:4" ht="12.75" customHeight="1" x14ac:dyDescent="0.25">
      <c r="A3854" s="44">
        <v>43047.208333324008</v>
      </c>
      <c r="B3854" s="24">
        <v>357.85739999999998</v>
      </c>
      <c r="C3854" s="35">
        <v>2.11252</v>
      </c>
      <c r="D3854" s="36">
        <v>4.29291</v>
      </c>
    </row>
    <row r="3855" spans="1:4" ht="12.75" customHeight="1" x14ac:dyDescent="0.25">
      <c r="A3855" s="44">
        <v>43047.249999990672</v>
      </c>
      <c r="B3855" s="24">
        <v>299.8073</v>
      </c>
      <c r="C3855" s="35">
        <v>3.04583</v>
      </c>
      <c r="D3855" s="36">
        <v>4.0134699999999999</v>
      </c>
    </row>
    <row r="3856" spans="1:4" ht="12.75" customHeight="1" x14ac:dyDescent="0.25">
      <c r="A3856" s="44">
        <v>43047.291666657336</v>
      </c>
      <c r="B3856" s="24">
        <v>240.6009</v>
      </c>
      <c r="C3856" s="35">
        <v>2.3100900000000002</v>
      </c>
      <c r="D3856" s="36" t="s">
        <v>189</v>
      </c>
    </row>
    <row r="3857" spans="1:4" ht="12.75" customHeight="1" x14ac:dyDescent="0.25">
      <c r="A3857" s="44">
        <v>43047.333333324001</v>
      </c>
      <c r="B3857" s="24">
        <v>230.58799999999999</v>
      </c>
      <c r="C3857" s="35">
        <v>3.0584099999999999</v>
      </c>
      <c r="D3857" s="36">
        <v>4.4438199999999997</v>
      </c>
    </row>
    <row r="3858" spans="1:4" ht="12.75" customHeight="1" x14ac:dyDescent="0.25">
      <c r="A3858" s="44">
        <v>43047.374999990665</v>
      </c>
      <c r="B3858" s="24">
        <v>238.92009999999999</v>
      </c>
      <c r="C3858" s="35">
        <v>1.6257600000000001</v>
      </c>
      <c r="D3858" s="36" t="s">
        <v>189</v>
      </c>
    </row>
    <row r="3859" spans="1:4" ht="12.75" customHeight="1" x14ac:dyDescent="0.25">
      <c r="A3859" s="44">
        <v>43047.416666657329</v>
      </c>
      <c r="B3859" s="24">
        <v>212.93270000000001</v>
      </c>
      <c r="C3859" s="35">
        <v>2.8709600000000002</v>
      </c>
      <c r="D3859" s="36">
        <v>9.9020299999999999</v>
      </c>
    </row>
    <row r="3860" spans="1:4" ht="12.75" customHeight="1" x14ac:dyDescent="0.25">
      <c r="A3860" s="44">
        <v>43047.458333323993</v>
      </c>
      <c r="B3860" s="24">
        <v>211.08</v>
      </c>
      <c r="C3860" s="35">
        <v>3.8614299999999999</v>
      </c>
      <c r="D3860" s="36">
        <v>14.86007</v>
      </c>
    </row>
    <row r="3861" spans="1:4" ht="12.75" customHeight="1" x14ac:dyDescent="0.25">
      <c r="A3861" s="44">
        <v>43047.499999990658</v>
      </c>
      <c r="B3861" s="24">
        <v>209.61189999999999</v>
      </c>
      <c r="C3861" s="35">
        <v>3.15665</v>
      </c>
      <c r="D3861" s="36">
        <v>23.110969999999998</v>
      </c>
    </row>
    <row r="3862" spans="1:4" ht="12.75" customHeight="1" x14ac:dyDescent="0.25">
      <c r="A3862" s="44">
        <v>43047.541666657322</v>
      </c>
      <c r="B3862" s="24">
        <v>204.80860000000001</v>
      </c>
      <c r="C3862" s="35">
        <v>4.2091099999999999</v>
      </c>
      <c r="D3862" s="36">
        <v>24.330950000000001</v>
      </c>
    </row>
    <row r="3863" spans="1:4" ht="12.75" customHeight="1" x14ac:dyDescent="0.25">
      <c r="A3863" s="44">
        <v>43047.583333323986</v>
      </c>
      <c r="B3863" s="24">
        <v>218.64869999999999</v>
      </c>
      <c r="C3863" s="35">
        <v>4.3163799999999997</v>
      </c>
      <c r="D3863" s="36">
        <v>28.630230000000001</v>
      </c>
    </row>
    <row r="3864" spans="1:4" ht="12.75" customHeight="1" x14ac:dyDescent="0.25">
      <c r="A3864" s="44">
        <v>43047.62499999065</v>
      </c>
      <c r="B3864" s="24">
        <v>225.30959999999999</v>
      </c>
      <c r="C3864" s="35">
        <v>4.5138299999999996</v>
      </c>
      <c r="D3864" s="36">
        <v>23.381879999999999</v>
      </c>
    </row>
    <row r="3865" spans="1:4" ht="12.75" customHeight="1" x14ac:dyDescent="0.25">
      <c r="A3865" s="44">
        <v>43047.666666657315</v>
      </c>
      <c r="B3865" s="24">
        <v>214.20910000000001</v>
      </c>
      <c r="C3865" s="35">
        <v>3.1501399999999999</v>
      </c>
      <c r="D3865" s="36">
        <v>35.564309999999999</v>
      </c>
    </row>
    <row r="3866" spans="1:4" ht="12.75" customHeight="1" x14ac:dyDescent="0.25">
      <c r="A3866" s="44">
        <v>43047.708333323979</v>
      </c>
      <c r="B3866" s="24">
        <v>197.79939999999999</v>
      </c>
      <c r="C3866" s="35">
        <v>1.7243599999999999</v>
      </c>
      <c r="D3866" s="36">
        <v>30.788969999999999</v>
      </c>
    </row>
    <row r="3867" spans="1:4" ht="12.75" customHeight="1" x14ac:dyDescent="0.25">
      <c r="A3867" s="44">
        <v>43047.749999990643</v>
      </c>
      <c r="B3867" s="24">
        <v>209.68260000000001</v>
      </c>
      <c r="C3867" s="35">
        <v>1.74794</v>
      </c>
      <c r="D3867" s="36">
        <v>26.177980000000002</v>
      </c>
    </row>
    <row r="3868" spans="1:4" ht="12.75" customHeight="1" x14ac:dyDescent="0.25">
      <c r="A3868" s="44">
        <v>43047.791666657307</v>
      </c>
      <c r="B3868" s="24">
        <v>204.5564</v>
      </c>
      <c r="C3868" s="35">
        <v>1.3156099999999999</v>
      </c>
      <c r="D3868" s="36">
        <v>24.51924</v>
      </c>
    </row>
    <row r="3869" spans="1:4" ht="12.75" customHeight="1" x14ac:dyDescent="0.25">
      <c r="A3869" s="44">
        <v>43047.833333323972</v>
      </c>
      <c r="B3869" s="24">
        <v>233.477</v>
      </c>
      <c r="C3869" s="35">
        <v>1.7490000000000001</v>
      </c>
      <c r="D3869" s="36">
        <v>17.58135</v>
      </c>
    </row>
    <row r="3870" spans="1:4" ht="12.75" customHeight="1" x14ac:dyDescent="0.25">
      <c r="A3870" s="44">
        <v>43047.874999990636</v>
      </c>
      <c r="B3870" s="24">
        <v>258.80669999999998</v>
      </c>
      <c r="C3870" s="35">
        <v>2.2095400000000001</v>
      </c>
      <c r="D3870" s="36">
        <v>17.828119999999998</v>
      </c>
    </row>
    <row r="3871" spans="1:4" ht="12.75" customHeight="1" x14ac:dyDescent="0.25">
      <c r="A3871" s="44">
        <v>43047.9166666573</v>
      </c>
      <c r="B3871" s="24">
        <v>265.47019999999998</v>
      </c>
      <c r="C3871" s="35">
        <v>1.11111</v>
      </c>
      <c r="D3871" s="36">
        <v>11.951739999999999</v>
      </c>
    </row>
    <row r="3872" spans="1:4" ht="12.75" customHeight="1" x14ac:dyDescent="0.25">
      <c r="A3872" s="44">
        <v>43047.958333323964</v>
      </c>
      <c r="B3872" s="24">
        <v>262.97329999999999</v>
      </c>
      <c r="C3872" s="35">
        <v>1.1455200000000001</v>
      </c>
      <c r="D3872" s="36">
        <v>10.340669999999999</v>
      </c>
    </row>
    <row r="3873" spans="1:4" ht="12.75" customHeight="1" x14ac:dyDescent="0.25">
      <c r="A3873" s="44">
        <v>43047.999999990629</v>
      </c>
      <c r="B3873" s="24">
        <v>259.24880000000002</v>
      </c>
      <c r="C3873" s="35">
        <v>0.96914999999999996</v>
      </c>
      <c r="D3873" s="36">
        <v>5.1541199999999998</v>
      </c>
    </row>
    <row r="3874" spans="1:4" ht="12.75" customHeight="1" x14ac:dyDescent="0.25">
      <c r="A3874" s="44">
        <v>43048.041666657293</v>
      </c>
      <c r="B3874" s="24">
        <v>99.231989999999996</v>
      </c>
      <c r="C3874" s="35">
        <v>0.56766000000000005</v>
      </c>
      <c r="D3874" s="36">
        <v>1.73421</v>
      </c>
    </row>
    <row r="3875" spans="1:4" ht="12.75" customHeight="1" x14ac:dyDescent="0.25">
      <c r="A3875" s="44">
        <v>43048.083333323957</v>
      </c>
      <c r="B3875" s="24">
        <v>300.5136</v>
      </c>
      <c r="C3875" s="35">
        <v>0.31319999999999998</v>
      </c>
      <c r="D3875" s="36">
        <v>8.9264500000000009</v>
      </c>
    </row>
    <row r="3876" spans="1:4" ht="12.75" customHeight="1" x14ac:dyDescent="0.25">
      <c r="A3876" s="44">
        <v>43048.124999990621</v>
      </c>
      <c r="B3876" s="24">
        <v>105.1217</v>
      </c>
      <c r="C3876" s="35">
        <v>0.63224999999999998</v>
      </c>
      <c r="D3876" s="36">
        <v>8.1496300000000002</v>
      </c>
    </row>
    <row r="3877" spans="1:4" ht="12.75" customHeight="1" x14ac:dyDescent="0.25">
      <c r="A3877" s="44">
        <v>43048.166666657286</v>
      </c>
      <c r="B3877" s="24">
        <v>269.2885</v>
      </c>
      <c r="C3877" s="35">
        <v>0.27983000000000002</v>
      </c>
      <c r="D3877" s="36">
        <v>15.276350000000001</v>
      </c>
    </row>
    <row r="3878" spans="1:4" ht="12.75" customHeight="1" x14ac:dyDescent="0.25">
      <c r="A3878" s="44">
        <v>43048.20833332395</v>
      </c>
      <c r="B3878" s="24">
        <v>173.06559999999999</v>
      </c>
      <c r="C3878" s="35">
        <v>0.36073</v>
      </c>
      <c r="D3878" s="36">
        <v>11.21762</v>
      </c>
    </row>
    <row r="3879" spans="1:4" ht="12.75" customHeight="1" x14ac:dyDescent="0.25">
      <c r="A3879" s="44">
        <v>43048.249999990614</v>
      </c>
      <c r="B3879" s="24">
        <v>323.952</v>
      </c>
      <c r="C3879" s="35">
        <v>0.40345999999999999</v>
      </c>
      <c r="D3879" s="36">
        <v>32.968420000000002</v>
      </c>
    </row>
    <row r="3880" spans="1:4" ht="12.75" customHeight="1" x14ac:dyDescent="0.25">
      <c r="A3880" s="44">
        <v>43048.291666657278</v>
      </c>
      <c r="B3880" s="24">
        <v>89.820059999999998</v>
      </c>
      <c r="C3880" s="35">
        <v>0.60509000000000002</v>
      </c>
      <c r="D3880" s="36">
        <v>12.04448</v>
      </c>
    </row>
    <row r="3881" spans="1:4" ht="12.75" customHeight="1" x14ac:dyDescent="0.25">
      <c r="A3881" s="44">
        <v>43048.333333323942</v>
      </c>
      <c r="B3881" s="24">
        <v>110.8138</v>
      </c>
      <c r="C3881" s="35">
        <v>1.55731</v>
      </c>
      <c r="D3881" s="36">
        <v>10.467219999999999</v>
      </c>
    </row>
    <row r="3882" spans="1:4" ht="12.75" customHeight="1" x14ac:dyDescent="0.25">
      <c r="A3882" s="44">
        <v>43048.374999990607</v>
      </c>
      <c r="B3882" s="24">
        <v>177.41239999999999</v>
      </c>
      <c r="C3882" s="35">
        <v>2.16248</v>
      </c>
      <c r="D3882" s="36">
        <v>31.514410000000002</v>
      </c>
    </row>
    <row r="3883" spans="1:4" ht="12.75" customHeight="1" x14ac:dyDescent="0.25">
      <c r="A3883" s="44">
        <v>43048.416666657271</v>
      </c>
      <c r="B3883" s="24">
        <v>190.3493</v>
      </c>
      <c r="C3883" s="35">
        <v>2.6706300000000001</v>
      </c>
      <c r="D3883" s="36">
        <v>35.181330000000003</v>
      </c>
    </row>
    <row r="3884" spans="1:4" ht="12.75" customHeight="1" x14ac:dyDescent="0.25">
      <c r="A3884" s="44">
        <v>43048.458333323935</v>
      </c>
      <c r="B3884" s="24">
        <v>173.0608</v>
      </c>
      <c r="C3884" s="35">
        <v>1.7340899999999999</v>
      </c>
      <c r="D3884" s="36">
        <v>75.193119999999993</v>
      </c>
    </row>
    <row r="3885" spans="1:4" ht="12.75" customHeight="1" x14ac:dyDescent="0.25">
      <c r="A3885" s="44">
        <v>43048.499999990599</v>
      </c>
      <c r="B3885" s="24">
        <v>179.0033</v>
      </c>
      <c r="C3885" s="35">
        <v>1.6679900000000001</v>
      </c>
      <c r="D3885" s="36">
        <v>53.290239999999997</v>
      </c>
    </row>
    <row r="3886" spans="1:4" ht="12.75" customHeight="1" x14ac:dyDescent="0.25">
      <c r="A3886" s="44">
        <v>43048.541666657264</v>
      </c>
      <c r="B3886" s="24">
        <v>187.24209999999999</v>
      </c>
      <c r="C3886" s="35">
        <v>0.96043999999999996</v>
      </c>
      <c r="D3886" s="36">
        <v>67.769549999999995</v>
      </c>
    </row>
    <row r="3887" spans="1:4" ht="12.75" customHeight="1" x14ac:dyDescent="0.25">
      <c r="A3887" s="44">
        <v>43048.583333323928</v>
      </c>
      <c r="B3887" s="24">
        <v>160.0222</v>
      </c>
      <c r="C3887" s="35">
        <v>1.1597299999999999</v>
      </c>
      <c r="D3887" s="36">
        <v>31.258089999999999</v>
      </c>
    </row>
    <row r="3888" spans="1:4" ht="12.75" customHeight="1" x14ac:dyDescent="0.25">
      <c r="A3888" s="44">
        <v>43048.624999990592</v>
      </c>
      <c r="B3888" s="24">
        <v>182.7328</v>
      </c>
      <c r="C3888" s="35">
        <v>2.0751900000000001</v>
      </c>
      <c r="D3888" s="36">
        <v>39.242780000000003</v>
      </c>
    </row>
    <row r="3889" spans="1:4" ht="12.75" customHeight="1" x14ac:dyDescent="0.25">
      <c r="A3889" s="44">
        <v>43048.666666657256</v>
      </c>
      <c r="B3889" s="24">
        <v>185.74680000000001</v>
      </c>
      <c r="C3889" s="35">
        <v>1.98705</v>
      </c>
      <c r="D3889" s="36">
        <v>60.206069999999997</v>
      </c>
    </row>
    <row r="3890" spans="1:4" ht="12.75" customHeight="1" x14ac:dyDescent="0.25">
      <c r="A3890" s="44">
        <v>43048.708333323921</v>
      </c>
      <c r="B3890" s="24">
        <v>200.51079999999999</v>
      </c>
      <c r="C3890" s="35">
        <v>2.1142799999999999</v>
      </c>
      <c r="D3890" s="36">
        <v>62.620519999999999</v>
      </c>
    </row>
    <row r="3891" spans="1:4" ht="12.75" customHeight="1" x14ac:dyDescent="0.25">
      <c r="A3891" s="44">
        <v>43048.749999990585</v>
      </c>
      <c r="B3891" s="24">
        <v>203.40129999999999</v>
      </c>
      <c r="C3891" s="35">
        <v>2.2239800000000001</v>
      </c>
      <c r="D3891" s="36">
        <v>56.805639999999997</v>
      </c>
    </row>
    <row r="3892" spans="1:4" ht="12.75" customHeight="1" x14ac:dyDescent="0.25">
      <c r="A3892" s="44">
        <v>43048.791666657249</v>
      </c>
      <c r="B3892" s="24">
        <v>168.60159999999999</v>
      </c>
      <c r="C3892" s="35">
        <v>1.0141800000000001</v>
      </c>
      <c r="D3892" s="36">
        <v>13.41578</v>
      </c>
    </row>
    <row r="3893" spans="1:4" ht="12.75" customHeight="1" x14ac:dyDescent="0.25">
      <c r="A3893" s="44">
        <v>43048.833333323913</v>
      </c>
      <c r="B3893" s="24">
        <v>297.15370000000001</v>
      </c>
      <c r="C3893" s="35">
        <v>0.51519999999999999</v>
      </c>
      <c r="D3893" s="36">
        <v>25.139970000000002</v>
      </c>
    </row>
    <row r="3894" spans="1:4" ht="12.75" customHeight="1" x14ac:dyDescent="0.25">
      <c r="A3894" s="44">
        <v>43048.874999990578</v>
      </c>
      <c r="B3894" s="24">
        <v>55.296329999999998</v>
      </c>
      <c r="C3894" s="35">
        <v>0.39251999999999998</v>
      </c>
      <c r="D3894" s="36">
        <v>25.488880000000002</v>
      </c>
    </row>
    <row r="3895" spans="1:4" ht="12.75" customHeight="1" x14ac:dyDescent="0.25">
      <c r="A3895" s="44">
        <v>43048.916666657242</v>
      </c>
      <c r="B3895" s="24">
        <v>141.82769999999999</v>
      </c>
      <c r="C3895" s="35">
        <v>0.32995000000000002</v>
      </c>
      <c r="D3895" s="36">
        <v>11.96777</v>
      </c>
    </row>
    <row r="3896" spans="1:4" ht="12.75" customHeight="1" x14ac:dyDescent="0.25">
      <c r="A3896" s="44">
        <v>43048.958333323906</v>
      </c>
      <c r="B3896" s="24">
        <v>10.16198</v>
      </c>
      <c r="C3896" s="35">
        <v>0.44897999999999999</v>
      </c>
      <c r="D3896" s="36">
        <v>21.116489999999999</v>
      </c>
    </row>
    <row r="3897" spans="1:4" ht="12.75" customHeight="1" x14ac:dyDescent="0.25">
      <c r="A3897" s="44">
        <v>43048.99999999057</v>
      </c>
      <c r="B3897" s="24">
        <v>84.464129999999997</v>
      </c>
      <c r="C3897" s="35">
        <v>0.31069999999999998</v>
      </c>
      <c r="D3897" s="36">
        <v>0</v>
      </c>
    </row>
    <row r="3898" spans="1:4" ht="12.75" customHeight="1" x14ac:dyDescent="0.25">
      <c r="A3898" s="44">
        <v>43049.041666657235</v>
      </c>
      <c r="B3898" s="24">
        <v>108.3623</v>
      </c>
      <c r="C3898" s="35">
        <v>0.48913000000000001</v>
      </c>
      <c r="D3898" s="36">
        <v>11.198869999999999</v>
      </c>
    </row>
    <row r="3899" spans="1:4" ht="12.75" customHeight="1" x14ac:dyDescent="0.25">
      <c r="A3899" s="44">
        <v>43049.083333323899</v>
      </c>
      <c r="B3899" s="24">
        <v>99.687820000000002</v>
      </c>
      <c r="C3899" s="35">
        <v>0.31639</v>
      </c>
      <c r="D3899" s="36">
        <v>22.70411</v>
      </c>
    </row>
    <row r="3900" spans="1:4" ht="12.75" customHeight="1" x14ac:dyDescent="0.25">
      <c r="A3900" s="44">
        <v>43049.124999990563</v>
      </c>
      <c r="B3900" s="24">
        <v>87.189710000000005</v>
      </c>
      <c r="C3900" s="35">
        <v>0.38490999999999997</v>
      </c>
      <c r="D3900" s="36">
        <v>5.7171099999999999</v>
      </c>
    </row>
    <row r="3901" spans="1:4" ht="12.75" customHeight="1" x14ac:dyDescent="0.25">
      <c r="A3901" s="44">
        <v>43049.166666657227</v>
      </c>
      <c r="B3901" s="24">
        <v>49.745959999999997</v>
      </c>
      <c r="C3901" s="35">
        <v>0.68340000000000001</v>
      </c>
      <c r="D3901" s="36">
        <v>5.5712799999999998</v>
      </c>
    </row>
    <row r="3902" spans="1:4" ht="12.75" customHeight="1" x14ac:dyDescent="0.25">
      <c r="A3902" s="44">
        <v>43049.208333323892</v>
      </c>
      <c r="B3902" s="24">
        <v>78.875559999999993</v>
      </c>
      <c r="C3902" s="35">
        <v>0.54352999999999996</v>
      </c>
      <c r="D3902" s="36">
        <v>32.543669999999999</v>
      </c>
    </row>
    <row r="3903" spans="1:4" ht="12.75" customHeight="1" x14ac:dyDescent="0.25">
      <c r="A3903" s="44">
        <v>43049.249999990556</v>
      </c>
      <c r="B3903" s="24">
        <v>126.8823</v>
      </c>
      <c r="C3903" s="35">
        <v>0.61599000000000004</v>
      </c>
      <c r="D3903" s="36">
        <v>26.836110000000001</v>
      </c>
    </row>
    <row r="3904" spans="1:4" ht="12.75" customHeight="1" x14ac:dyDescent="0.25">
      <c r="A3904" s="44">
        <v>43049.29166665722</v>
      </c>
      <c r="B3904" s="24">
        <v>168.66319999999999</v>
      </c>
      <c r="C3904" s="35">
        <v>0.89656999999999998</v>
      </c>
      <c r="D3904" s="36">
        <v>66.076499999999996</v>
      </c>
    </row>
    <row r="3905" spans="1:4" ht="12.75" customHeight="1" x14ac:dyDescent="0.25">
      <c r="A3905" s="44">
        <v>43049.333333323884</v>
      </c>
      <c r="B3905" s="24">
        <v>185.27269999999999</v>
      </c>
      <c r="C3905" s="35">
        <v>2.1002100000000001</v>
      </c>
      <c r="D3905" s="36">
        <v>55.326779999999999</v>
      </c>
    </row>
    <row r="3906" spans="1:4" ht="12.75" customHeight="1" x14ac:dyDescent="0.25">
      <c r="A3906" s="44">
        <v>43049.374999990549</v>
      </c>
      <c r="B3906" s="24">
        <v>184.25710000000001</v>
      </c>
      <c r="C3906" s="35">
        <v>2.4058199999999998</v>
      </c>
      <c r="D3906" s="36">
        <v>31.73198</v>
      </c>
    </row>
    <row r="3907" spans="1:4" ht="12.75" customHeight="1" x14ac:dyDescent="0.25">
      <c r="A3907" s="44">
        <v>43049.416666657213</v>
      </c>
      <c r="B3907" s="24">
        <v>182.5855</v>
      </c>
      <c r="C3907" s="35">
        <v>2.44279</v>
      </c>
      <c r="D3907" s="36">
        <v>54.47824</v>
      </c>
    </row>
    <row r="3908" spans="1:4" ht="12.75" customHeight="1" x14ac:dyDescent="0.25">
      <c r="A3908" s="44">
        <v>43049.458333323877</v>
      </c>
      <c r="B3908" s="24">
        <v>177.58799999999999</v>
      </c>
      <c r="C3908" s="35">
        <v>2.24308</v>
      </c>
      <c r="D3908" s="36">
        <v>40.650509999999997</v>
      </c>
    </row>
    <row r="3909" spans="1:4" ht="12.75" customHeight="1" x14ac:dyDescent="0.25">
      <c r="A3909" s="44">
        <v>43049.499999990541</v>
      </c>
      <c r="B3909" s="24">
        <v>183.71170000000001</v>
      </c>
      <c r="C3909" s="35">
        <v>2.0502799999999999</v>
      </c>
      <c r="D3909" s="36">
        <v>45.554549999999999</v>
      </c>
    </row>
    <row r="3910" spans="1:4" ht="12.75" customHeight="1" x14ac:dyDescent="0.25">
      <c r="A3910" s="44">
        <v>43049.541666657205</v>
      </c>
      <c r="B3910" s="24">
        <v>187.69550000000001</v>
      </c>
      <c r="C3910" s="35">
        <v>2.6859500000000001</v>
      </c>
      <c r="D3910" s="36">
        <v>86.891949999999994</v>
      </c>
    </row>
    <row r="3911" spans="1:4" ht="12.75" customHeight="1" x14ac:dyDescent="0.25">
      <c r="A3911" s="44">
        <v>43049.58333332387</v>
      </c>
      <c r="B3911" s="24">
        <v>186.17660000000001</v>
      </c>
      <c r="C3911" s="35">
        <v>3.6152199999999999</v>
      </c>
      <c r="D3911" s="36">
        <v>48.57123</v>
      </c>
    </row>
    <row r="3912" spans="1:4" ht="12.75" customHeight="1" x14ac:dyDescent="0.25">
      <c r="A3912" s="44">
        <v>43049.624999990534</v>
      </c>
      <c r="B3912" s="24">
        <v>181.99709999999999</v>
      </c>
      <c r="C3912" s="35">
        <v>2.64079</v>
      </c>
      <c r="D3912" s="36">
        <v>51.422469999999997</v>
      </c>
    </row>
    <row r="3913" spans="1:4" ht="12.75" customHeight="1" x14ac:dyDescent="0.25">
      <c r="A3913" s="44">
        <v>43049.666666657198</v>
      </c>
      <c r="B3913" s="24">
        <v>192.01830000000001</v>
      </c>
      <c r="C3913" s="35">
        <v>2.7462399999999998</v>
      </c>
      <c r="D3913" s="36">
        <v>41.829810000000002</v>
      </c>
    </row>
    <row r="3914" spans="1:4" ht="12.75" customHeight="1" x14ac:dyDescent="0.25">
      <c r="A3914" s="44">
        <v>43049.708333323862</v>
      </c>
      <c r="B3914" s="24">
        <v>191.2816</v>
      </c>
      <c r="C3914" s="35">
        <v>2.9861200000000001</v>
      </c>
      <c r="D3914" s="36">
        <v>36.093319999999999</v>
      </c>
    </row>
    <row r="3915" spans="1:4" ht="12.75" customHeight="1" x14ac:dyDescent="0.25">
      <c r="A3915" s="44">
        <v>43049.749999990527</v>
      </c>
      <c r="B3915" s="24">
        <v>185.02549999999999</v>
      </c>
      <c r="C3915" s="35">
        <v>2.13375</v>
      </c>
      <c r="D3915" s="36">
        <v>32.379049999999999</v>
      </c>
    </row>
    <row r="3916" spans="1:4" ht="12.75" customHeight="1" x14ac:dyDescent="0.25">
      <c r="A3916" s="44">
        <v>43049.791666657191</v>
      </c>
      <c r="B3916" s="24">
        <v>199.96950000000001</v>
      </c>
      <c r="C3916" s="35">
        <v>3.1525799999999999</v>
      </c>
      <c r="D3916" s="36">
        <v>27.587109999999999</v>
      </c>
    </row>
    <row r="3917" spans="1:4" ht="12.75" customHeight="1" x14ac:dyDescent="0.25">
      <c r="A3917" s="44">
        <v>43049.833333323855</v>
      </c>
      <c r="B3917" s="24">
        <v>207.52619999999999</v>
      </c>
      <c r="C3917" s="35">
        <v>4.1531200000000004</v>
      </c>
      <c r="D3917" s="36">
        <v>15.97606</v>
      </c>
    </row>
    <row r="3918" spans="1:4" ht="12.75" customHeight="1" x14ac:dyDescent="0.25">
      <c r="A3918" s="44">
        <v>43049.874999990519</v>
      </c>
      <c r="B3918" s="24">
        <v>185.87219999999999</v>
      </c>
      <c r="C3918" s="35">
        <v>2.3996599999999999</v>
      </c>
      <c r="D3918" s="36">
        <v>21.105609999999999</v>
      </c>
    </row>
    <row r="3919" spans="1:4" ht="12.75" customHeight="1" x14ac:dyDescent="0.25">
      <c r="A3919" s="44">
        <v>43049.916666657184</v>
      </c>
      <c r="B3919" s="24">
        <v>181.7491</v>
      </c>
      <c r="C3919" s="35">
        <v>0.92071999999999998</v>
      </c>
      <c r="D3919" s="36">
        <v>19.3325</v>
      </c>
    </row>
    <row r="3920" spans="1:4" ht="12.75" customHeight="1" x14ac:dyDescent="0.25">
      <c r="A3920" s="44">
        <v>43049.958333323848</v>
      </c>
      <c r="B3920" s="24">
        <v>193.3175</v>
      </c>
      <c r="C3920" s="35">
        <v>2.2621600000000002</v>
      </c>
      <c r="D3920" s="36">
        <v>23.614560000000001</v>
      </c>
    </row>
    <row r="3921" spans="1:4" ht="12.75" customHeight="1" x14ac:dyDescent="0.25">
      <c r="A3921" s="44">
        <v>43049.999999990512</v>
      </c>
      <c r="B3921" s="24">
        <v>192.65369999999999</v>
      </c>
      <c r="C3921" s="35">
        <v>1.8105199999999999</v>
      </c>
      <c r="D3921" s="36">
        <v>22.820930000000001</v>
      </c>
    </row>
    <row r="3922" spans="1:4" ht="12.75" customHeight="1" x14ac:dyDescent="0.25">
      <c r="A3922" s="44">
        <v>43050.041666657176</v>
      </c>
      <c r="B3922" s="24">
        <v>153.61320000000001</v>
      </c>
      <c r="C3922" s="35">
        <v>1.2989299999999999</v>
      </c>
      <c r="D3922" s="36">
        <v>13.9785</v>
      </c>
    </row>
    <row r="3923" spans="1:4" ht="12.75" customHeight="1" x14ac:dyDescent="0.25">
      <c r="A3923" s="44">
        <v>43050.083333323841</v>
      </c>
      <c r="B3923" s="24">
        <v>162.56440000000001</v>
      </c>
      <c r="C3923" s="35">
        <v>0.63617999999999997</v>
      </c>
      <c r="D3923" s="36">
        <v>9.5744500000000006</v>
      </c>
    </row>
    <row r="3924" spans="1:4" ht="12.75" customHeight="1" x14ac:dyDescent="0.25">
      <c r="A3924" s="44">
        <v>43050.124999990505</v>
      </c>
      <c r="B3924" s="24">
        <v>198.4136</v>
      </c>
      <c r="C3924" s="35">
        <v>2.14723</v>
      </c>
      <c r="D3924" s="36">
        <v>8.6101100000000006</v>
      </c>
    </row>
    <row r="3925" spans="1:4" ht="12.75" customHeight="1" x14ac:dyDescent="0.25">
      <c r="A3925" s="44">
        <v>43050.166666657169</v>
      </c>
      <c r="B3925" s="24">
        <v>170.2364</v>
      </c>
      <c r="C3925" s="35">
        <v>1.4277500000000001</v>
      </c>
      <c r="D3925" s="36">
        <v>3.2947199999999999</v>
      </c>
    </row>
    <row r="3926" spans="1:4" ht="12.75" customHeight="1" x14ac:dyDescent="0.25">
      <c r="A3926" s="44">
        <v>43050.208333323833</v>
      </c>
      <c r="B3926" s="24">
        <v>189.2801</v>
      </c>
      <c r="C3926" s="35">
        <v>1.8573599999999999</v>
      </c>
      <c r="D3926" s="36">
        <v>10.981780000000001</v>
      </c>
    </row>
    <row r="3927" spans="1:4" ht="12.75" customHeight="1" x14ac:dyDescent="0.25">
      <c r="A3927" s="44">
        <v>43050.249999990498</v>
      </c>
      <c r="B3927" s="24">
        <v>176.0497</v>
      </c>
      <c r="C3927" s="35">
        <v>1.21567</v>
      </c>
      <c r="D3927" s="36">
        <v>7.4996700000000001</v>
      </c>
    </row>
    <row r="3928" spans="1:4" ht="12.75" customHeight="1" x14ac:dyDescent="0.25">
      <c r="A3928" s="44">
        <v>43050.291666657162</v>
      </c>
      <c r="B3928" s="24">
        <v>183.64920000000001</v>
      </c>
      <c r="C3928" s="35">
        <v>1.51755</v>
      </c>
      <c r="D3928" s="36">
        <v>9.0123300000000004</v>
      </c>
    </row>
    <row r="3929" spans="1:4" ht="12.75" customHeight="1" x14ac:dyDescent="0.25">
      <c r="A3929" s="44">
        <v>43050.333333323826</v>
      </c>
      <c r="B3929" s="24">
        <v>182.91650000000001</v>
      </c>
      <c r="C3929" s="35">
        <v>2.1811500000000001</v>
      </c>
      <c r="D3929" s="36">
        <v>5.1181700000000001</v>
      </c>
    </row>
    <row r="3930" spans="1:4" ht="12.75" customHeight="1" x14ac:dyDescent="0.25">
      <c r="A3930" s="44">
        <v>43050.37499999049</v>
      </c>
      <c r="B3930" s="24">
        <v>206.37190000000001</v>
      </c>
      <c r="C3930" s="35">
        <v>2.1516199999999999</v>
      </c>
      <c r="D3930" s="36">
        <v>3.0694499999999998</v>
      </c>
    </row>
    <row r="3931" spans="1:4" ht="12.75" customHeight="1" x14ac:dyDescent="0.25">
      <c r="A3931" s="44">
        <v>43050.416666657155</v>
      </c>
      <c r="B3931" s="24">
        <v>192.19759999999999</v>
      </c>
      <c r="C3931" s="35">
        <v>1.63411</v>
      </c>
      <c r="D3931" s="36">
        <v>8.6517800000000005</v>
      </c>
    </row>
    <row r="3932" spans="1:4" ht="12.75" customHeight="1" x14ac:dyDescent="0.25">
      <c r="A3932" s="44">
        <v>43050.458333323819</v>
      </c>
      <c r="B3932" s="24">
        <v>188.9324</v>
      </c>
      <c r="C3932" s="35">
        <v>3.1072199999999999</v>
      </c>
      <c r="D3932" s="36">
        <v>15.498670000000001</v>
      </c>
    </row>
    <row r="3933" spans="1:4" ht="12.75" customHeight="1" x14ac:dyDescent="0.25">
      <c r="A3933" s="44">
        <v>43050.499999990483</v>
      </c>
      <c r="B3933" s="24">
        <v>182.01329999999999</v>
      </c>
      <c r="C3933" s="35">
        <v>3.02698</v>
      </c>
      <c r="D3933" s="36">
        <v>6.3976699999999997</v>
      </c>
    </row>
    <row r="3934" spans="1:4" ht="12.75" customHeight="1" x14ac:dyDescent="0.25">
      <c r="A3934" s="44">
        <v>43050.541666657147</v>
      </c>
      <c r="B3934" s="24">
        <v>185.16909999999999</v>
      </c>
      <c r="C3934" s="35">
        <v>2.9412600000000002</v>
      </c>
      <c r="D3934" s="36">
        <v>21.147780000000001</v>
      </c>
    </row>
    <row r="3935" spans="1:4" ht="12.75" customHeight="1" x14ac:dyDescent="0.25">
      <c r="A3935" s="44">
        <v>43050.583333323812</v>
      </c>
      <c r="B3935" s="24">
        <v>198.65780000000001</v>
      </c>
      <c r="C3935" s="35">
        <v>4.5315799999999999</v>
      </c>
      <c r="D3935" s="36">
        <v>17.033719999999999</v>
      </c>
    </row>
    <row r="3936" spans="1:4" ht="12.75" customHeight="1" x14ac:dyDescent="0.25">
      <c r="A3936" s="44">
        <v>43050.624999990476</v>
      </c>
      <c r="B3936" s="24">
        <v>198.43020000000001</v>
      </c>
      <c r="C3936" s="35">
        <v>3.9517899999999999</v>
      </c>
      <c r="D3936" s="36">
        <v>13.95195</v>
      </c>
    </row>
    <row r="3937" spans="1:4" ht="12.75" customHeight="1" x14ac:dyDescent="0.25">
      <c r="A3937" s="44">
        <v>43050.66666665714</v>
      </c>
      <c r="B3937" s="24">
        <v>223.9187</v>
      </c>
      <c r="C3937" s="35">
        <v>4.5391599999999999</v>
      </c>
      <c r="D3937" s="36">
        <v>17.147220000000001</v>
      </c>
    </row>
    <row r="3938" spans="1:4" ht="12.75" customHeight="1" x14ac:dyDescent="0.25">
      <c r="A3938" s="44">
        <v>43050.708333323804</v>
      </c>
      <c r="B3938" s="24">
        <v>218.7963</v>
      </c>
      <c r="C3938" s="35">
        <v>3.8149700000000002</v>
      </c>
      <c r="D3938" s="36">
        <v>25.863949999999999</v>
      </c>
    </row>
    <row r="3939" spans="1:4" ht="12.75" customHeight="1" x14ac:dyDescent="0.25">
      <c r="A3939" s="44">
        <v>43050.749999990468</v>
      </c>
      <c r="B3939" s="24">
        <v>202.92740000000001</v>
      </c>
      <c r="C3939" s="35">
        <v>2.5260899999999999</v>
      </c>
      <c r="D3939" s="36">
        <v>25.00778</v>
      </c>
    </row>
    <row r="3940" spans="1:4" ht="12.75" customHeight="1" x14ac:dyDescent="0.25">
      <c r="A3940" s="44">
        <v>43050.791666657133</v>
      </c>
      <c r="B3940" s="24">
        <v>217.1925</v>
      </c>
      <c r="C3940" s="35">
        <v>2.42252</v>
      </c>
      <c r="D3940" s="36">
        <v>26.716000000000001</v>
      </c>
    </row>
    <row r="3941" spans="1:4" ht="12.75" customHeight="1" x14ac:dyDescent="0.25">
      <c r="A3941" s="44">
        <v>43050.833333323797</v>
      </c>
      <c r="B3941" s="24">
        <v>222.82060000000001</v>
      </c>
      <c r="C3941" s="35">
        <v>2.8489</v>
      </c>
      <c r="D3941" s="36">
        <v>21.386780000000002</v>
      </c>
    </row>
    <row r="3942" spans="1:4" ht="12.75" customHeight="1" x14ac:dyDescent="0.25">
      <c r="A3942" s="44">
        <v>43050.874999990461</v>
      </c>
      <c r="B3942" s="24">
        <v>244.40010000000001</v>
      </c>
      <c r="C3942" s="35">
        <v>2.9884499999999998</v>
      </c>
      <c r="D3942" s="36">
        <v>14.329280000000001</v>
      </c>
    </row>
    <row r="3943" spans="1:4" ht="12.75" customHeight="1" x14ac:dyDescent="0.25">
      <c r="A3943" s="44">
        <v>43050.916666657125</v>
      </c>
      <c r="B3943" s="24">
        <v>248.73</v>
      </c>
      <c r="C3943" s="35">
        <v>2.90815</v>
      </c>
      <c r="D3943" s="36">
        <v>11.185</v>
      </c>
    </row>
    <row r="3944" spans="1:4" ht="12.75" customHeight="1" x14ac:dyDescent="0.25">
      <c r="A3944" s="44">
        <v>43050.95833332379</v>
      </c>
      <c r="B3944" s="24">
        <v>358.41149999999999</v>
      </c>
      <c r="C3944" s="35">
        <v>0.28850999999999999</v>
      </c>
      <c r="D3944" s="36">
        <v>10.98433</v>
      </c>
    </row>
    <row r="3945" spans="1:4" ht="12.75" customHeight="1" x14ac:dyDescent="0.25">
      <c r="A3945" s="44">
        <v>43050.999999990454</v>
      </c>
      <c r="B3945" s="24">
        <v>302.88499999999999</v>
      </c>
      <c r="C3945" s="35">
        <v>0.63217000000000001</v>
      </c>
      <c r="D3945" s="36">
        <v>13.58207</v>
      </c>
    </row>
    <row r="3946" spans="1:4" ht="12.75" customHeight="1" x14ac:dyDescent="0.25">
      <c r="A3946" s="44">
        <v>43051.041666657118</v>
      </c>
      <c r="B3946" s="24">
        <v>21.971240000000002</v>
      </c>
      <c r="C3946" s="35">
        <v>0.47242000000000001</v>
      </c>
      <c r="D3946" s="36">
        <v>6.5671099999999996</v>
      </c>
    </row>
    <row r="3947" spans="1:4" ht="12.75" customHeight="1" x14ac:dyDescent="0.25">
      <c r="A3947" s="44">
        <v>43051.083333323782</v>
      </c>
      <c r="B3947" s="24">
        <v>333.5206</v>
      </c>
      <c r="C3947" s="35">
        <v>0.65212999999999999</v>
      </c>
      <c r="D3947" s="36">
        <v>8.5551700000000004</v>
      </c>
    </row>
    <row r="3948" spans="1:4" ht="12.75" customHeight="1" x14ac:dyDescent="0.25">
      <c r="A3948" s="44">
        <v>43051.124999990447</v>
      </c>
      <c r="B3948" s="24">
        <v>320.57510000000002</v>
      </c>
      <c r="C3948" s="35">
        <v>0.25280999999999998</v>
      </c>
      <c r="D3948" s="36">
        <v>7.5975000000000001</v>
      </c>
    </row>
    <row r="3949" spans="1:4" ht="12.75" customHeight="1" x14ac:dyDescent="0.25">
      <c r="A3949" s="44">
        <v>43051.166666657111</v>
      </c>
      <c r="B3949" s="24">
        <v>121.70180000000001</v>
      </c>
      <c r="C3949" s="35">
        <v>0.43465999999999999</v>
      </c>
      <c r="D3949" s="36">
        <v>0</v>
      </c>
    </row>
    <row r="3950" spans="1:4" ht="12.75" customHeight="1" x14ac:dyDescent="0.25">
      <c r="A3950" s="44">
        <v>43051.208333323775</v>
      </c>
      <c r="B3950" s="24">
        <v>88.912540000000007</v>
      </c>
      <c r="C3950" s="35">
        <v>0.49914999999999998</v>
      </c>
      <c r="D3950" s="36">
        <v>7.2126700000000001</v>
      </c>
    </row>
    <row r="3951" spans="1:4" ht="12.75" customHeight="1" x14ac:dyDescent="0.25">
      <c r="A3951" s="44">
        <v>43051.249999990439</v>
      </c>
      <c r="B3951" s="24">
        <v>338.71589999999998</v>
      </c>
      <c r="C3951" s="35">
        <v>0.41637999999999997</v>
      </c>
      <c r="D3951" s="36">
        <v>4.8842800000000004</v>
      </c>
    </row>
    <row r="3952" spans="1:4" ht="12.75" customHeight="1" x14ac:dyDescent="0.25">
      <c r="A3952" s="44">
        <v>43051.291666657104</v>
      </c>
      <c r="B3952" s="24">
        <v>195.69290000000001</v>
      </c>
      <c r="C3952" s="35">
        <v>0.99011000000000005</v>
      </c>
      <c r="D3952" s="36">
        <v>6.1432799999999999</v>
      </c>
    </row>
    <row r="3953" spans="1:4" ht="12.75" customHeight="1" x14ac:dyDescent="0.25">
      <c r="A3953" s="44">
        <v>43051.333333323768</v>
      </c>
      <c r="B3953" s="24">
        <v>27.907689999999999</v>
      </c>
      <c r="C3953" s="35">
        <v>0.69296000000000002</v>
      </c>
      <c r="D3953" s="36">
        <v>10.096</v>
      </c>
    </row>
    <row r="3954" spans="1:4" ht="12.75" customHeight="1" x14ac:dyDescent="0.25">
      <c r="A3954" s="44">
        <v>43051.374999990432</v>
      </c>
      <c r="B3954" s="24">
        <v>189.8468</v>
      </c>
      <c r="C3954" s="35">
        <v>2.3354400000000002</v>
      </c>
      <c r="D3954" s="36">
        <v>15.30044</v>
      </c>
    </row>
    <row r="3955" spans="1:4" ht="12.75" customHeight="1" x14ac:dyDescent="0.25">
      <c r="A3955" s="44">
        <v>43051.416666657096</v>
      </c>
      <c r="B3955" s="24">
        <v>204.63679999999999</v>
      </c>
      <c r="C3955" s="35">
        <v>4.1284200000000002</v>
      </c>
      <c r="D3955" s="36">
        <v>21.073550000000001</v>
      </c>
    </row>
    <row r="3956" spans="1:4" ht="12.75" customHeight="1" x14ac:dyDescent="0.25">
      <c r="A3956" s="44">
        <v>43051.458333323761</v>
      </c>
      <c r="B3956" s="24">
        <v>207.185</v>
      </c>
      <c r="C3956" s="35">
        <v>3.0909300000000002</v>
      </c>
      <c r="D3956" s="36">
        <v>13.172280000000001</v>
      </c>
    </row>
    <row r="3957" spans="1:4" ht="12.75" customHeight="1" x14ac:dyDescent="0.25">
      <c r="A3957" s="44">
        <v>43051.499999990425</v>
      </c>
      <c r="B3957" s="24">
        <v>200.32550000000001</v>
      </c>
      <c r="C3957" s="35">
        <v>3.8461799999999999</v>
      </c>
      <c r="D3957" s="36">
        <v>12.53417</v>
      </c>
    </row>
    <row r="3958" spans="1:4" ht="12.75" customHeight="1" x14ac:dyDescent="0.25">
      <c r="A3958" s="44">
        <v>43051.541666657089</v>
      </c>
      <c r="B3958" s="24">
        <v>205.93</v>
      </c>
      <c r="C3958" s="35">
        <v>4.7235699999999996</v>
      </c>
      <c r="D3958" s="36">
        <v>15.30194</v>
      </c>
    </row>
    <row r="3959" spans="1:4" ht="12.75" customHeight="1" x14ac:dyDescent="0.25">
      <c r="A3959" s="44">
        <v>43051.583333323753</v>
      </c>
      <c r="B3959" s="24">
        <v>203.5471</v>
      </c>
      <c r="C3959" s="35">
        <v>4.1595599999999999</v>
      </c>
      <c r="D3959" s="36">
        <v>19.18544</v>
      </c>
    </row>
    <row r="3960" spans="1:4" ht="12.75" customHeight="1" x14ac:dyDescent="0.25">
      <c r="A3960" s="44">
        <v>43051.624999990418</v>
      </c>
      <c r="B3960" s="24">
        <v>204.07499999999999</v>
      </c>
      <c r="C3960" s="35">
        <v>3.2604899999999999</v>
      </c>
      <c r="D3960" s="36">
        <v>19.356670000000001</v>
      </c>
    </row>
    <row r="3961" spans="1:4" ht="12.75" customHeight="1" x14ac:dyDescent="0.25">
      <c r="A3961" s="44">
        <v>43051.666666657082</v>
      </c>
      <c r="B3961" s="24">
        <v>222.27629999999999</v>
      </c>
      <c r="C3961" s="35">
        <v>5.8269000000000002</v>
      </c>
      <c r="D3961" s="36">
        <v>8.6489999999999991</v>
      </c>
    </row>
    <row r="3962" spans="1:4" ht="12.75" customHeight="1" x14ac:dyDescent="0.25">
      <c r="A3962" s="44">
        <v>43051.708333323746</v>
      </c>
      <c r="B3962" s="24">
        <v>213.114</v>
      </c>
      <c r="C3962" s="35">
        <v>4.9913299999999996</v>
      </c>
      <c r="D3962" s="36">
        <v>21.513829999999999</v>
      </c>
    </row>
    <row r="3963" spans="1:4" ht="12.75" customHeight="1" x14ac:dyDescent="0.25">
      <c r="A3963" s="44">
        <v>43051.74999999041</v>
      </c>
      <c r="B3963" s="24">
        <v>222.15639999999999</v>
      </c>
      <c r="C3963" s="35">
        <v>3.5172400000000001</v>
      </c>
      <c r="D3963" s="36">
        <v>21.342829999999999</v>
      </c>
    </row>
    <row r="3964" spans="1:4" ht="12.75" customHeight="1" x14ac:dyDescent="0.25">
      <c r="A3964" s="44">
        <v>43051.791666657075</v>
      </c>
      <c r="B3964" s="24">
        <v>210.06649999999999</v>
      </c>
      <c r="C3964" s="35">
        <v>1.82931</v>
      </c>
      <c r="D3964" s="36">
        <v>24.61844</v>
      </c>
    </row>
    <row r="3965" spans="1:4" ht="12.75" customHeight="1" x14ac:dyDescent="0.25">
      <c r="A3965" s="44">
        <v>43051.833333323739</v>
      </c>
      <c r="B3965" s="24">
        <v>232.12200000000001</v>
      </c>
      <c r="C3965" s="35">
        <v>1.4539899999999999</v>
      </c>
      <c r="D3965" s="36">
        <v>14.43439</v>
      </c>
    </row>
    <row r="3966" spans="1:4" ht="12.75" customHeight="1" x14ac:dyDescent="0.25">
      <c r="A3966" s="44">
        <v>43051.874999990403</v>
      </c>
      <c r="B3966" s="24">
        <v>335.38409999999999</v>
      </c>
      <c r="C3966" s="35">
        <v>0.32205</v>
      </c>
      <c r="D3966" s="36">
        <v>5.1046100000000001</v>
      </c>
    </row>
    <row r="3967" spans="1:4" ht="12.75" customHeight="1" x14ac:dyDescent="0.25">
      <c r="A3967" s="44">
        <v>43051.916666657067</v>
      </c>
      <c r="B3967" s="24">
        <v>279.12630000000001</v>
      </c>
      <c r="C3967" s="35">
        <v>0.67898000000000003</v>
      </c>
      <c r="D3967" s="36">
        <v>20.410779999999999</v>
      </c>
    </row>
    <row r="3968" spans="1:4" ht="12.75" customHeight="1" x14ac:dyDescent="0.25">
      <c r="A3968" s="44">
        <v>43051.958333323731</v>
      </c>
      <c r="B3968" s="24">
        <v>55.60595</v>
      </c>
      <c r="C3968" s="35">
        <v>0.51458999999999999</v>
      </c>
      <c r="D3968" s="36">
        <v>12.663500000000001</v>
      </c>
    </row>
    <row r="3969" spans="1:4" ht="12.75" customHeight="1" x14ac:dyDescent="0.25">
      <c r="A3969" s="44">
        <v>43051.999999990396</v>
      </c>
      <c r="B3969" s="24">
        <v>256.19729999999998</v>
      </c>
      <c r="C3969" s="35">
        <v>0.28427000000000002</v>
      </c>
      <c r="D3969" s="36">
        <v>2.9845299999999999</v>
      </c>
    </row>
    <row r="3970" spans="1:4" ht="12.75" customHeight="1" x14ac:dyDescent="0.25">
      <c r="A3970" s="44">
        <v>43052.04166665706</v>
      </c>
      <c r="B3970" s="24">
        <v>152.72399999999999</v>
      </c>
      <c r="C3970" s="35">
        <v>0.39045000000000002</v>
      </c>
      <c r="D3970" s="36">
        <v>7.10311</v>
      </c>
    </row>
    <row r="3971" spans="1:4" ht="12.75" customHeight="1" x14ac:dyDescent="0.25">
      <c r="A3971" s="44">
        <v>43052.083333323724</v>
      </c>
      <c r="B3971" s="24">
        <v>94.776579999999996</v>
      </c>
      <c r="C3971" s="35">
        <v>0.30431999999999998</v>
      </c>
      <c r="D3971" s="36">
        <v>8.0197800000000008</v>
      </c>
    </row>
    <row r="3972" spans="1:4" ht="12.75" customHeight="1" x14ac:dyDescent="0.25">
      <c r="A3972" s="44">
        <v>43052.124999990388</v>
      </c>
      <c r="B3972" s="24">
        <v>47.433970000000002</v>
      </c>
      <c r="C3972" s="35">
        <v>0.24768000000000001</v>
      </c>
      <c r="D3972" s="36">
        <v>21.126719999999999</v>
      </c>
    </row>
    <row r="3973" spans="1:4" ht="12.75" customHeight="1" x14ac:dyDescent="0.25">
      <c r="A3973" s="44">
        <v>43052.166666657053</v>
      </c>
      <c r="B3973" s="24">
        <v>3.6273200000000001</v>
      </c>
      <c r="C3973" s="35">
        <v>0.41971999999999998</v>
      </c>
      <c r="D3973" s="36">
        <v>10.04017</v>
      </c>
    </row>
    <row r="3974" spans="1:4" ht="12.75" customHeight="1" x14ac:dyDescent="0.25">
      <c r="A3974" s="44">
        <v>43052.208333323717</v>
      </c>
      <c r="B3974" s="24">
        <v>41.115499999999997</v>
      </c>
      <c r="C3974" s="35">
        <v>0.33617999999999998</v>
      </c>
      <c r="D3974" s="36">
        <v>0</v>
      </c>
    </row>
    <row r="3975" spans="1:4" ht="12.75" customHeight="1" x14ac:dyDescent="0.25">
      <c r="A3975" s="44">
        <v>43052.249999990381</v>
      </c>
      <c r="B3975" s="24">
        <v>327.12950000000001</v>
      </c>
      <c r="C3975" s="35">
        <v>0.51559999999999995</v>
      </c>
      <c r="D3975" s="36">
        <v>8.7763899999999992</v>
      </c>
    </row>
    <row r="3976" spans="1:4" ht="12.75" customHeight="1" x14ac:dyDescent="0.25">
      <c r="A3976" s="44">
        <v>43052.291666657045</v>
      </c>
      <c r="B3976" s="24">
        <v>292.13080000000002</v>
      </c>
      <c r="C3976" s="35">
        <v>1.4066099999999999</v>
      </c>
      <c r="D3976" s="36">
        <v>25.89856</v>
      </c>
    </row>
    <row r="3977" spans="1:4" ht="12.75" customHeight="1" x14ac:dyDescent="0.25">
      <c r="A3977" s="44">
        <v>43052.33333332371</v>
      </c>
      <c r="B3977" s="24">
        <v>284.46429999999998</v>
      </c>
      <c r="C3977" s="35">
        <v>0.72182999999999997</v>
      </c>
      <c r="D3977" s="36">
        <v>25.98433</v>
      </c>
    </row>
    <row r="3978" spans="1:4" ht="12.75" customHeight="1" x14ac:dyDescent="0.25">
      <c r="A3978" s="44">
        <v>43052.374999990374</v>
      </c>
      <c r="B3978" s="24">
        <v>292.36059999999998</v>
      </c>
      <c r="C3978" s="35">
        <v>1.02535</v>
      </c>
      <c r="D3978" s="36">
        <v>29.74522</v>
      </c>
    </row>
    <row r="3979" spans="1:4" ht="12.75" customHeight="1" x14ac:dyDescent="0.25">
      <c r="A3979" s="44">
        <v>43052.416666657038</v>
      </c>
      <c r="B3979" s="24">
        <v>204.4221</v>
      </c>
      <c r="C3979" s="35">
        <v>2.39832</v>
      </c>
      <c r="D3979" s="36">
        <v>11.941610000000001</v>
      </c>
    </row>
    <row r="3980" spans="1:4" ht="12.75" customHeight="1" x14ac:dyDescent="0.25">
      <c r="A3980" s="44">
        <v>43052.458333323702</v>
      </c>
      <c r="B3980" s="24">
        <v>218.0094</v>
      </c>
      <c r="C3980" s="35">
        <v>0.89100000000000001</v>
      </c>
      <c r="D3980" s="36">
        <v>49.927109999999999</v>
      </c>
    </row>
    <row r="3981" spans="1:4" ht="12.75" customHeight="1" x14ac:dyDescent="0.25">
      <c r="A3981" s="44">
        <v>43052.499999990367</v>
      </c>
      <c r="B3981" s="24">
        <v>187.32910000000001</v>
      </c>
      <c r="C3981" s="35">
        <v>1.4687699999999999</v>
      </c>
      <c r="D3981" s="36">
        <v>65.047330000000002</v>
      </c>
    </row>
    <row r="3982" spans="1:4" ht="12.75" customHeight="1" x14ac:dyDescent="0.25">
      <c r="A3982" s="44">
        <v>43052.541666657031</v>
      </c>
      <c r="B3982" s="24">
        <v>222.12430000000001</v>
      </c>
      <c r="C3982" s="35">
        <v>1.29593</v>
      </c>
      <c r="D3982" s="36">
        <v>129.82859999999999</v>
      </c>
    </row>
    <row r="3983" spans="1:4" ht="12.75" customHeight="1" x14ac:dyDescent="0.25">
      <c r="A3983" s="44">
        <v>43052.583333323695</v>
      </c>
      <c r="B3983" s="24">
        <v>352.83370000000002</v>
      </c>
      <c r="C3983" s="35">
        <v>1.6201399999999999</v>
      </c>
      <c r="D3983" s="36">
        <v>82.986149999999995</v>
      </c>
    </row>
    <row r="3984" spans="1:4" ht="12.75" customHeight="1" x14ac:dyDescent="0.25">
      <c r="A3984" s="44">
        <v>43052.624999990359</v>
      </c>
      <c r="B3984" s="24">
        <v>64.3279</v>
      </c>
      <c r="C3984" s="35">
        <v>2.4234800000000001</v>
      </c>
      <c r="D3984" s="36">
        <v>10.559279999999999</v>
      </c>
    </row>
    <row r="3985" spans="1:4" ht="12.75" customHeight="1" x14ac:dyDescent="0.25">
      <c r="A3985" s="44">
        <v>43052.666666657024</v>
      </c>
      <c r="B3985" s="24">
        <v>49.17754</v>
      </c>
      <c r="C3985" s="35">
        <v>1.8225899999999999</v>
      </c>
      <c r="D3985" s="36">
        <v>15.98006</v>
      </c>
    </row>
    <row r="3986" spans="1:4" ht="12.75" customHeight="1" x14ac:dyDescent="0.25">
      <c r="A3986" s="44">
        <v>43052.708333323688</v>
      </c>
      <c r="B3986" s="24">
        <v>57.213189999999997</v>
      </c>
      <c r="C3986" s="35">
        <v>1.0624400000000001</v>
      </c>
      <c r="D3986" s="36">
        <v>12.61389</v>
      </c>
    </row>
    <row r="3987" spans="1:4" ht="12.75" customHeight="1" x14ac:dyDescent="0.25">
      <c r="A3987" s="44">
        <v>43052.749999990352</v>
      </c>
      <c r="B3987" s="24">
        <v>119.291</v>
      </c>
      <c r="C3987" s="35">
        <v>0.37123</v>
      </c>
      <c r="D3987" s="36">
        <v>0</v>
      </c>
    </row>
    <row r="3988" spans="1:4" ht="12.75" customHeight="1" x14ac:dyDescent="0.25">
      <c r="A3988" s="44">
        <v>43052.791666657016</v>
      </c>
      <c r="B3988" s="24">
        <v>174.0872</v>
      </c>
      <c r="C3988" s="35">
        <v>0.45745999999999998</v>
      </c>
      <c r="D3988" s="36">
        <v>16.500330000000002</v>
      </c>
    </row>
    <row r="3989" spans="1:4" ht="12.75" customHeight="1" x14ac:dyDescent="0.25">
      <c r="A3989" s="44">
        <v>43052.833333323681</v>
      </c>
      <c r="B3989" s="24">
        <v>160.8134</v>
      </c>
      <c r="C3989" s="35">
        <v>0.29369000000000001</v>
      </c>
      <c r="D3989" s="36">
        <v>13.042109999999999</v>
      </c>
    </row>
    <row r="3990" spans="1:4" ht="12.75" customHeight="1" x14ac:dyDescent="0.25">
      <c r="A3990" s="44">
        <v>43052.874999990345</v>
      </c>
      <c r="B3990" s="24">
        <v>330.92149999999998</v>
      </c>
      <c r="C3990" s="35">
        <v>0.31766</v>
      </c>
      <c r="D3990" s="36">
        <v>2.90361</v>
      </c>
    </row>
    <row r="3991" spans="1:4" ht="12.75" customHeight="1" x14ac:dyDescent="0.25">
      <c r="A3991" s="44">
        <v>43052.916666657009</v>
      </c>
      <c r="B3991" s="24">
        <v>252.32830000000001</v>
      </c>
      <c r="C3991" s="35">
        <v>0.79122999999999999</v>
      </c>
      <c r="D3991" s="36">
        <v>9.8036100000000008</v>
      </c>
    </row>
    <row r="3992" spans="1:4" ht="12.75" customHeight="1" x14ac:dyDescent="0.25">
      <c r="A3992" s="44">
        <v>43052.958333323673</v>
      </c>
      <c r="B3992" s="24">
        <v>237.68020000000001</v>
      </c>
      <c r="C3992" s="35">
        <v>0.48093000000000002</v>
      </c>
      <c r="D3992" s="36">
        <v>13.420109999999999</v>
      </c>
    </row>
    <row r="3993" spans="1:4" ht="12.75" customHeight="1" x14ac:dyDescent="0.25">
      <c r="A3993" s="44">
        <v>43052.999999990338</v>
      </c>
      <c r="B3993" s="24">
        <v>263.49020000000002</v>
      </c>
      <c r="C3993" s="35">
        <v>0.38915</v>
      </c>
      <c r="D3993" s="36">
        <v>44.860869999999998</v>
      </c>
    </row>
    <row r="3994" spans="1:4" ht="12.75" customHeight="1" x14ac:dyDescent="0.25">
      <c r="A3994" s="44">
        <v>43053.041666657002</v>
      </c>
      <c r="B3994" s="24">
        <v>80.954009999999997</v>
      </c>
      <c r="C3994" s="35">
        <v>0.19361</v>
      </c>
      <c r="D3994" s="36">
        <v>47.002160000000003</v>
      </c>
    </row>
    <row r="3995" spans="1:4" ht="12.75" customHeight="1" x14ac:dyDescent="0.25">
      <c r="A3995" s="44">
        <v>43053.083333323666</v>
      </c>
      <c r="B3995" s="24">
        <v>327.46550000000002</v>
      </c>
      <c r="C3995" s="35">
        <v>0.25769999999999998</v>
      </c>
      <c r="D3995" s="36">
        <v>7.8091100000000004</v>
      </c>
    </row>
    <row r="3996" spans="1:4" ht="12.75" customHeight="1" x14ac:dyDescent="0.25">
      <c r="A3996" s="44">
        <v>43053.12499999033</v>
      </c>
      <c r="B3996" s="24">
        <v>152.7705</v>
      </c>
      <c r="C3996" s="35">
        <v>0.31520999999999999</v>
      </c>
      <c r="D3996" s="36">
        <v>11.64606</v>
      </c>
    </row>
    <row r="3997" spans="1:4" ht="12.75" customHeight="1" x14ac:dyDescent="0.25">
      <c r="A3997" s="44">
        <v>43053.166666656994</v>
      </c>
      <c r="B3997" s="24">
        <v>17.91451</v>
      </c>
      <c r="C3997" s="35">
        <v>0.22275</v>
      </c>
      <c r="D3997" s="36">
        <v>21.00572</v>
      </c>
    </row>
    <row r="3998" spans="1:4" ht="12.75" customHeight="1" x14ac:dyDescent="0.25">
      <c r="A3998" s="44">
        <v>43053.208333323659</v>
      </c>
      <c r="B3998" s="24">
        <v>164.0138</v>
      </c>
      <c r="C3998" s="35">
        <v>0.24034</v>
      </c>
      <c r="D3998" s="36">
        <v>304.53519999999997</v>
      </c>
    </row>
    <row r="3999" spans="1:4" ht="12.75" customHeight="1" x14ac:dyDescent="0.25">
      <c r="A3999" s="44">
        <v>43053.249999990323</v>
      </c>
      <c r="B3999" s="24">
        <v>291.73399999999998</v>
      </c>
      <c r="C3999" s="35">
        <v>0.43214000000000002</v>
      </c>
      <c r="D3999" s="36">
        <v>323.6574</v>
      </c>
    </row>
    <row r="4000" spans="1:4" ht="12.75" customHeight="1" x14ac:dyDescent="0.25">
      <c r="A4000" s="44">
        <v>43053.291666656987</v>
      </c>
      <c r="B4000" s="24">
        <v>144.42939999999999</v>
      </c>
      <c r="C4000" s="35">
        <v>0.38269999999999998</v>
      </c>
      <c r="D4000" s="36">
        <v>89.06317</v>
      </c>
    </row>
    <row r="4001" spans="1:4" ht="12.75" customHeight="1" x14ac:dyDescent="0.25">
      <c r="A4001" s="44">
        <v>43053.333333323651</v>
      </c>
      <c r="B4001" s="24">
        <v>132.27330000000001</v>
      </c>
      <c r="C4001" s="35">
        <v>0.53532000000000002</v>
      </c>
      <c r="D4001" s="36">
        <v>27.072890000000001</v>
      </c>
    </row>
    <row r="4002" spans="1:4" ht="12.75" customHeight="1" x14ac:dyDescent="0.25">
      <c r="A4002" s="44">
        <v>43053.374999990316</v>
      </c>
      <c r="B4002" s="24">
        <v>184.5334</v>
      </c>
      <c r="C4002" s="35">
        <v>1.2350399999999999</v>
      </c>
      <c r="D4002" s="36">
        <v>139.48009999999999</v>
      </c>
    </row>
    <row r="4003" spans="1:4" ht="12.75" customHeight="1" x14ac:dyDescent="0.25">
      <c r="A4003" s="44">
        <v>43053.41666665698</v>
      </c>
      <c r="B4003" s="24">
        <v>177.35130000000001</v>
      </c>
      <c r="C4003" s="35">
        <v>0.85168999999999995</v>
      </c>
      <c r="D4003" s="36">
        <v>125.1782</v>
      </c>
    </row>
    <row r="4004" spans="1:4" ht="12.75" customHeight="1" x14ac:dyDescent="0.25">
      <c r="A4004" s="44">
        <v>43053.458333323644</v>
      </c>
      <c r="B4004" s="24">
        <v>56.37876</v>
      </c>
      <c r="C4004" s="35">
        <v>2.0334599999999998</v>
      </c>
      <c r="D4004" s="36">
        <v>43.660609999999998</v>
      </c>
    </row>
    <row r="4005" spans="1:4" ht="12.75" customHeight="1" x14ac:dyDescent="0.25">
      <c r="A4005" s="44">
        <v>43053.499999990308</v>
      </c>
      <c r="B4005" s="24">
        <v>63.322929999999999</v>
      </c>
      <c r="C4005" s="35">
        <v>3.0392100000000002</v>
      </c>
      <c r="D4005" s="36">
        <v>19.460889999999999</v>
      </c>
    </row>
    <row r="4006" spans="1:4" ht="12.75" customHeight="1" x14ac:dyDescent="0.25">
      <c r="A4006" s="44">
        <v>43053.541666656973</v>
      </c>
      <c r="B4006" s="24">
        <v>57.52373</v>
      </c>
      <c r="C4006" s="35">
        <v>2.1974100000000001</v>
      </c>
      <c r="D4006" s="36">
        <v>4.4087300000000003</v>
      </c>
    </row>
    <row r="4007" spans="1:4" ht="12.75" customHeight="1" x14ac:dyDescent="0.25">
      <c r="A4007" s="44">
        <v>43053.583333323637</v>
      </c>
      <c r="B4007" s="24">
        <v>54.896329999999999</v>
      </c>
      <c r="C4007" s="35">
        <v>2.0028899999999998</v>
      </c>
      <c r="D4007" s="36">
        <v>5.6914600000000002</v>
      </c>
    </row>
    <row r="4008" spans="1:4" ht="12.75" customHeight="1" x14ac:dyDescent="0.25">
      <c r="A4008" s="44">
        <v>43053.624999990301</v>
      </c>
      <c r="B4008" s="24">
        <v>157.2373</v>
      </c>
      <c r="C4008" s="35">
        <v>1.4539800000000001</v>
      </c>
      <c r="D4008" s="36">
        <v>13.760719999999999</v>
      </c>
    </row>
    <row r="4009" spans="1:4" ht="12.75" customHeight="1" x14ac:dyDescent="0.25">
      <c r="A4009" s="44">
        <v>43053.666666656965</v>
      </c>
      <c r="B4009" s="24">
        <v>93.672830000000005</v>
      </c>
      <c r="C4009" s="35">
        <v>0.54918</v>
      </c>
      <c r="D4009" s="36">
        <v>2.8191700000000002</v>
      </c>
    </row>
    <row r="4010" spans="1:4" ht="12.75" customHeight="1" x14ac:dyDescent="0.25">
      <c r="A4010" s="44">
        <v>43053.70833332363</v>
      </c>
      <c r="B4010" s="24">
        <v>279.73160000000001</v>
      </c>
      <c r="C4010" s="35">
        <v>0.97399999999999998</v>
      </c>
      <c r="D4010" s="36">
        <v>1.85978</v>
      </c>
    </row>
    <row r="4011" spans="1:4" ht="12.75" customHeight="1" x14ac:dyDescent="0.25">
      <c r="A4011" s="44">
        <v>43053.749999990294</v>
      </c>
      <c r="B4011" s="24">
        <v>252.6163</v>
      </c>
      <c r="C4011" s="35">
        <v>1.03796</v>
      </c>
      <c r="D4011" s="36" t="s">
        <v>189</v>
      </c>
    </row>
    <row r="4012" spans="1:4" ht="12.75" customHeight="1" x14ac:dyDescent="0.25">
      <c r="A4012" s="44">
        <v>43053.791666656958</v>
      </c>
      <c r="B4012" s="24">
        <v>223.75919999999999</v>
      </c>
      <c r="C4012" s="35">
        <v>0.61329999999999996</v>
      </c>
      <c r="D4012" s="36">
        <v>5.15</v>
      </c>
    </row>
    <row r="4013" spans="1:4" ht="12.75" customHeight="1" x14ac:dyDescent="0.25">
      <c r="A4013" s="44">
        <v>43053.833333323622</v>
      </c>
      <c r="B4013" s="24">
        <v>285.92349999999999</v>
      </c>
      <c r="C4013" s="35">
        <v>0.69118999999999997</v>
      </c>
      <c r="D4013" s="36">
        <v>6.0696700000000003</v>
      </c>
    </row>
    <row r="4014" spans="1:4" ht="12.75" customHeight="1" x14ac:dyDescent="0.25">
      <c r="A4014" s="44">
        <v>43053.874999990287</v>
      </c>
      <c r="B4014" s="24">
        <v>311.35539999999997</v>
      </c>
      <c r="C4014" s="35">
        <v>0.87663000000000002</v>
      </c>
      <c r="D4014" s="36">
        <v>15.87533</v>
      </c>
    </row>
    <row r="4015" spans="1:4" ht="12.75" customHeight="1" x14ac:dyDescent="0.25">
      <c r="A4015" s="44">
        <v>43053.916666656951</v>
      </c>
      <c r="B4015" s="24">
        <v>34.524769999999997</v>
      </c>
      <c r="C4015" s="35">
        <v>0.45072000000000001</v>
      </c>
      <c r="D4015" s="36">
        <v>14.24206</v>
      </c>
    </row>
    <row r="4016" spans="1:4" ht="12.75" customHeight="1" x14ac:dyDescent="0.25">
      <c r="A4016" s="44">
        <v>43053.958333323615</v>
      </c>
      <c r="B4016" s="24">
        <v>173.9417</v>
      </c>
      <c r="C4016" s="35">
        <v>0.28489999999999999</v>
      </c>
      <c r="D4016" s="36">
        <v>10.946109999999999</v>
      </c>
    </row>
    <row r="4017" spans="1:4" ht="12.75" customHeight="1" x14ac:dyDescent="0.25">
      <c r="A4017" s="44">
        <v>43053.999999990279</v>
      </c>
      <c r="B4017" s="24">
        <v>292.31060000000002</v>
      </c>
      <c r="C4017" s="35">
        <v>0.65620000000000001</v>
      </c>
      <c r="D4017" s="36">
        <v>4.7375999999999996</v>
      </c>
    </row>
    <row r="4018" spans="1:4" ht="12.75" customHeight="1" x14ac:dyDescent="0.25">
      <c r="A4018" s="44">
        <v>43054.041666656944</v>
      </c>
      <c r="B4018" s="24">
        <v>271.93549999999999</v>
      </c>
      <c r="C4018" s="35">
        <v>0.47036</v>
      </c>
      <c r="D4018" s="36">
        <v>6.27773</v>
      </c>
    </row>
    <row r="4019" spans="1:4" ht="12.75" customHeight="1" x14ac:dyDescent="0.25">
      <c r="A4019" s="44">
        <v>43054.083333323608</v>
      </c>
      <c r="B4019" s="24">
        <v>287.7457</v>
      </c>
      <c r="C4019" s="35">
        <v>0.44125999999999999</v>
      </c>
      <c r="D4019" s="36">
        <v>3.6241699999999999</v>
      </c>
    </row>
    <row r="4020" spans="1:4" ht="12.75" customHeight="1" x14ac:dyDescent="0.25">
      <c r="A4020" s="44">
        <v>43054.124999990272</v>
      </c>
      <c r="B4020" s="24">
        <v>268.36849999999998</v>
      </c>
      <c r="C4020" s="35">
        <v>0.20576</v>
      </c>
      <c r="D4020" s="36">
        <v>6.5602200000000002</v>
      </c>
    </row>
    <row r="4021" spans="1:4" ht="12.75" customHeight="1" x14ac:dyDescent="0.25">
      <c r="A4021" s="44">
        <v>43054.166666656936</v>
      </c>
      <c r="B4021" s="24">
        <v>299.27809999999999</v>
      </c>
      <c r="C4021" s="35">
        <v>0.68130000000000002</v>
      </c>
      <c r="D4021" s="36">
        <v>3.90883</v>
      </c>
    </row>
    <row r="4022" spans="1:4" ht="12.75" customHeight="1" x14ac:dyDescent="0.25">
      <c r="A4022" s="44">
        <v>43054.208333323601</v>
      </c>
      <c r="B4022" s="24">
        <v>302.03960000000001</v>
      </c>
      <c r="C4022" s="35">
        <v>0.52753000000000005</v>
      </c>
      <c r="D4022" s="36">
        <v>1.39334</v>
      </c>
    </row>
    <row r="4023" spans="1:4" ht="12.75" customHeight="1" x14ac:dyDescent="0.25">
      <c r="A4023" s="44">
        <v>43054.249999990265</v>
      </c>
      <c r="B4023" s="24">
        <v>15.81494</v>
      </c>
      <c r="C4023" s="35">
        <v>0.29909999999999998</v>
      </c>
      <c r="D4023" s="36">
        <v>1.68161</v>
      </c>
    </row>
    <row r="4024" spans="1:4" ht="12.75" customHeight="1" x14ac:dyDescent="0.25">
      <c r="A4024" s="44">
        <v>43054.291666656929</v>
      </c>
      <c r="B4024" s="24">
        <v>65.992469999999997</v>
      </c>
      <c r="C4024" s="35">
        <v>0.37095</v>
      </c>
      <c r="D4024" s="36" t="s">
        <v>189</v>
      </c>
    </row>
    <row r="4025" spans="1:4" ht="12.75" customHeight="1" x14ac:dyDescent="0.25">
      <c r="A4025" s="44">
        <v>43054.333333323593</v>
      </c>
      <c r="B4025" s="24">
        <v>90.893559999999994</v>
      </c>
      <c r="C4025" s="35">
        <v>0.54847999999999997</v>
      </c>
      <c r="D4025" s="36">
        <v>1.13628</v>
      </c>
    </row>
    <row r="4026" spans="1:4" ht="12.75" customHeight="1" x14ac:dyDescent="0.25">
      <c r="A4026" s="44">
        <v>43054.374999990257</v>
      </c>
      <c r="B4026" s="24">
        <v>133.87200000000001</v>
      </c>
      <c r="C4026" s="35">
        <v>0.55684999999999996</v>
      </c>
      <c r="D4026" s="36">
        <v>6.8169399999999998</v>
      </c>
    </row>
    <row r="4027" spans="1:4" ht="12.75" customHeight="1" x14ac:dyDescent="0.25">
      <c r="A4027" s="44">
        <v>43054.416666656922</v>
      </c>
      <c r="B4027" s="24">
        <v>79.837720000000004</v>
      </c>
      <c r="C4027" s="35">
        <v>1.0830599999999999</v>
      </c>
      <c r="D4027" s="36">
        <v>7.7019500000000001</v>
      </c>
    </row>
    <row r="4028" spans="1:4" ht="12.75" customHeight="1" x14ac:dyDescent="0.25">
      <c r="A4028" s="44">
        <v>43054.458333323586</v>
      </c>
      <c r="B4028" s="24">
        <v>48.336069999999999</v>
      </c>
      <c r="C4028" s="35">
        <v>1.5879700000000001</v>
      </c>
      <c r="D4028" s="36">
        <v>2.4286099999999999</v>
      </c>
    </row>
    <row r="4029" spans="1:4" ht="12.75" customHeight="1" x14ac:dyDescent="0.25">
      <c r="A4029" s="44">
        <v>43054.49999999025</v>
      </c>
      <c r="B4029" s="24">
        <v>60.568429999999999</v>
      </c>
      <c r="C4029" s="35">
        <v>1.77735</v>
      </c>
      <c r="D4029" s="36">
        <v>11.579499999999999</v>
      </c>
    </row>
    <row r="4030" spans="1:4" ht="12.75" customHeight="1" x14ac:dyDescent="0.25">
      <c r="A4030" s="44">
        <v>43054.541666656914</v>
      </c>
      <c r="B4030" s="24">
        <v>11.504049999999999</v>
      </c>
      <c r="C4030" s="35">
        <v>1.38452</v>
      </c>
      <c r="D4030" s="36">
        <v>3.3142800000000001</v>
      </c>
    </row>
    <row r="4031" spans="1:4" ht="12.75" customHeight="1" x14ac:dyDescent="0.25">
      <c r="A4031" s="44">
        <v>43054.583333323579</v>
      </c>
      <c r="B4031" s="24">
        <v>263.86110000000002</v>
      </c>
      <c r="C4031" s="35">
        <v>1.05271</v>
      </c>
      <c r="D4031" s="36">
        <v>5.6158299999999999</v>
      </c>
    </row>
    <row r="4032" spans="1:4" ht="12.75" customHeight="1" x14ac:dyDescent="0.25">
      <c r="A4032" s="44">
        <v>43054.624999990243</v>
      </c>
      <c r="B4032" s="24">
        <v>206.81739999999999</v>
      </c>
      <c r="C4032" s="35">
        <v>0.52315999999999996</v>
      </c>
      <c r="D4032" s="36">
        <v>0</v>
      </c>
    </row>
    <row r="4033" spans="1:4" ht="12.75" customHeight="1" x14ac:dyDescent="0.25">
      <c r="A4033" s="44">
        <v>43054.666666656907</v>
      </c>
      <c r="B4033" s="24">
        <v>296.48520000000002</v>
      </c>
      <c r="C4033" s="35">
        <v>0.73895</v>
      </c>
      <c r="D4033" s="36">
        <v>9.5086099999999991</v>
      </c>
    </row>
    <row r="4034" spans="1:4" ht="12.75" customHeight="1" x14ac:dyDescent="0.25">
      <c r="A4034" s="44">
        <v>43054.708333323571</v>
      </c>
      <c r="B4034" s="24">
        <v>277.32299999999998</v>
      </c>
      <c r="C4034" s="35">
        <v>0.62792000000000003</v>
      </c>
      <c r="D4034" s="36" t="s">
        <v>189</v>
      </c>
    </row>
    <row r="4035" spans="1:4" ht="12.75" customHeight="1" x14ac:dyDescent="0.25">
      <c r="A4035" s="44">
        <v>43054.749999990236</v>
      </c>
      <c r="B4035" s="24">
        <v>193.67519999999999</v>
      </c>
      <c r="C4035" s="35">
        <v>0.35042000000000001</v>
      </c>
      <c r="D4035" s="36">
        <v>4.0806699999999996</v>
      </c>
    </row>
    <row r="4036" spans="1:4" ht="12.75" customHeight="1" x14ac:dyDescent="0.25">
      <c r="A4036" s="44">
        <v>43054.7916666569</v>
      </c>
      <c r="B4036" s="24">
        <v>227.06970000000001</v>
      </c>
      <c r="C4036" s="35">
        <v>0.44433</v>
      </c>
      <c r="D4036" s="36">
        <v>1.27983</v>
      </c>
    </row>
    <row r="4037" spans="1:4" ht="12.75" customHeight="1" x14ac:dyDescent="0.25">
      <c r="A4037" s="44">
        <v>43054.833333323564</v>
      </c>
      <c r="B4037" s="24">
        <v>248.1593</v>
      </c>
      <c r="C4037" s="35">
        <v>0.50470000000000004</v>
      </c>
      <c r="D4037" s="36">
        <v>7.1864999999999997</v>
      </c>
    </row>
    <row r="4038" spans="1:4" ht="12.75" customHeight="1" x14ac:dyDescent="0.25">
      <c r="A4038" s="44">
        <v>43054.874999990228</v>
      </c>
      <c r="B4038" s="24">
        <v>262.73669999999998</v>
      </c>
      <c r="C4038" s="35">
        <v>0.35261999999999999</v>
      </c>
      <c r="D4038" s="36">
        <v>7.5303300000000002</v>
      </c>
    </row>
    <row r="4039" spans="1:4" ht="12.75" customHeight="1" x14ac:dyDescent="0.25">
      <c r="A4039" s="44">
        <v>43054.916666656893</v>
      </c>
      <c r="B4039" s="24">
        <v>283.64179999999999</v>
      </c>
      <c r="C4039" s="35">
        <v>0.29792999999999997</v>
      </c>
      <c r="D4039" s="36">
        <v>0.94455999999999996</v>
      </c>
    </row>
    <row r="4040" spans="1:4" ht="12.75" customHeight="1" x14ac:dyDescent="0.25">
      <c r="A4040" s="44">
        <v>43054.958333323557</v>
      </c>
      <c r="B4040" s="24">
        <v>113.9862</v>
      </c>
      <c r="C4040" s="35">
        <v>0.17981</v>
      </c>
      <c r="D4040" s="36">
        <v>1.5648899999999999</v>
      </c>
    </row>
    <row r="4041" spans="1:4" ht="12.75" customHeight="1" x14ac:dyDescent="0.25">
      <c r="A4041" s="44">
        <v>43054.999999990221</v>
      </c>
      <c r="B4041" s="24">
        <v>251.72130000000001</v>
      </c>
      <c r="C4041" s="35">
        <v>0.34972999999999999</v>
      </c>
      <c r="D4041" s="36">
        <v>0.60485999999999995</v>
      </c>
    </row>
    <row r="4042" spans="1:4" ht="12.75" customHeight="1" x14ac:dyDescent="0.25">
      <c r="A4042" s="44">
        <v>43055.041666656885</v>
      </c>
      <c r="B4042" s="24">
        <v>287.1241</v>
      </c>
      <c r="C4042" s="35">
        <v>0.43318000000000001</v>
      </c>
      <c r="D4042" s="36">
        <v>4.3525600000000004</v>
      </c>
    </row>
    <row r="4043" spans="1:4" ht="12.75" customHeight="1" x14ac:dyDescent="0.25">
      <c r="A4043" s="44">
        <v>43055.08333332355</v>
      </c>
      <c r="B4043" s="24">
        <v>251.76949999999999</v>
      </c>
      <c r="C4043" s="35">
        <v>0.40631</v>
      </c>
      <c r="D4043" s="36">
        <v>0</v>
      </c>
    </row>
    <row r="4044" spans="1:4" ht="12.75" customHeight="1" x14ac:dyDescent="0.25">
      <c r="A4044" s="44">
        <v>43055.124999990214</v>
      </c>
      <c r="B4044" s="24">
        <v>263.5498</v>
      </c>
      <c r="C4044" s="35">
        <v>0.36681999999999998</v>
      </c>
      <c r="D4044" s="36">
        <v>0</v>
      </c>
    </row>
    <row r="4045" spans="1:4" ht="12.75" customHeight="1" x14ac:dyDescent="0.25">
      <c r="A4045" s="44">
        <v>43055.166666656878</v>
      </c>
      <c r="B4045" s="24">
        <v>83.04392</v>
      </c>
      <c r="C4045" s="35">
        <v>0.15365000000000001</v>
      </c>
      <c r="D4045" s="36" t="s">
        <v>189</v>
      </c>
    </row>
    <row r="4046" spans="1:4" ht="12.75" customHeight="1" x14ac:dyDescent="0.25">
      <c r="A4046" s="44">
        <v>43055.208333323542</v>
      </c>
      <c r="B4046" s="24">
        <v>192.12119999999999</v>
      </c>
      <c r="C4046" s="35">
        <v>0.31437999999999999</v>
      </c>
      <c r="D4046" s="36">
        <v>9.9868299999999994</v>
      </c>
    </row>
    <row r="4047" spans="1:4" ht="12.75" customHeight="1" x14ac:dyDescent="0.25">
      <c r="A4047" s="44">
        <v>43055.249999990207</v>
      </c>
      <c r="B4047" s="24">
        <v>342.84840000000003</v>
      </c>
      <c r="C4047" s="35">
        <v>0.27443000000000001</v>
      </c>
      <c r="D4047" s="36" t="s">
        <v>189</v>
      </c>
    </row>
    <row r="4048" spans="1:4" ht="12.75" customHeight="1" x14ac:dyDescent="0.25">
      <c r="A4048" s="44">
        <v>43055.291666656871</v>
      </c>
      <c r="B4048" s="24">
        <v>81.835859999999997</v>
      </c>
      <c r="C4048" s="35">
        <v>0.35526000000000002</v>
      </c>
      <c r="D4048" s="36" t="s">
        <v>189</v>
      </c>
    </row>
    <row r="4049" spans="1:4" ht="12.75" customHeight="1" x14ac:dyDescent="0.25">
      <c r="A4049" s="44">
        <v>43055.333333323535</v>
      </c>
      <c r="B4049" s="24">
        <v>78.715469999999996</v>
      </c>
      <c r="C4049" s="35">
        <v>0.62643000000000004</v>
      </c>
      <c r="D4049" s="36">
        <v>8.3767300000000002</v>
      </c>
    </row>
    <row r="4050" spans="1:4" ht="12.75" customHeight="1" x14ac:dyDescent="0.25">
      <c r="A4050" s="44">
        <v>43055.374999990199</v>
      </c>
      <c r="B4050" s="24">
        <v>66.235929999999996</v>
      </c>
      <c r="C4050" s="35">
        <v>2.0676899999999998</v>
      </c>
      <c r="D4050" s="36">
        <v>4.3803900000000002</v>
      </c>
    </row>
    <row r="4051" spans="1:4" ht="12.75" customHeight="1" x14ac:dyDescent="0.25">
      <c r="A4051" s="44">
        <v>43055.416666656864</v>
      </c>
      <c r="B4051" s="24">
        <v>71.46772</v>
      </c>
      <c r="C4051" s="35">
        <v>3.0044599999999999</v>
      </c>
      <c r="D4051" s="36">
        <v>11.15828</v>
      </c>
    </row>
    <row r="4052" spans="1:4" ht="12.75" customHeight="1" x14ac:dyDescent="0.25">
      <c r="A4052" s="44">
        <v>43055.458333323528</v>
      </c>
      <c r="B4052" s="24">
        <v>69.286609999999996</v>
      </c>
      <c r="C4052" s="35">
        <v>2.7214900000000002</v>
      </c>
      <c r="D4052" s="36">
        <v>11.377280000000001</v>
      </c>
    </row>
    <row r="4053" spans="1:4" ht="12.75" customHeight="1" x14ac:dyDescent="0.25">
      <c r="A4053" s="44">
        <v>43055.499999990192</v>
      </c>
      <c r="B4053" s="24">
        <v>66.346019999999996</v>
      </c>
      <c r="C4053" s="35">
        <v>2.8593799999999998</v>
      </c>
      <c r="D4053" s="36">
        <v>2.06</v>
      </c>
    </row>
    <row r="4054" spans="1:4" ht="12.75" customHeight="1" x14ac:dyDescent="0.25">
      <c r="A4054" s="44">
        <v>43055.541666656856</v>
      </c>
      <c r="B4054" s="24">
        <v>71.976429999999993</v>
      </c>
      <c r="C4054" s="35">
        <v>2.7220800000000001</v>
      </c>
      <c r="D4054" s="36" t="s">
        <v>189</v>
      </c>
    </row>
    <row r="4055" spans="1:4" ht="12.75" customHeight="1" x14ac:dyDescent="0.25">
      <c r="A4055" s="44">
        <v>43055.58333332352</v>
      </c>
      <c r="B4055" s="24">
        <v>69.170450000000002</v>
      </c>
      <c r="C4055" s="35">
        <v>2.8849200000000002</v>
      </c>
      <c r="D4055" s="36">
        <v>7.42272</v>
      </c>
    </row>
    <row r="4056" spans="1:4" ht="12.75" customHeight="1" x14ac:dyDescent="0.25">
      <c r="A4056" s="44">
        <v>43055.624999990185</v>
      </c>
      <c r="B4056" s="24">
        <v>65.829560000000001</v>
      </c>
      <c r="C4056" s="35">
        <v>2.2182599999999999</v>
      </c>
      <c r="D4056" s="36" t="s">
        <v>189</v>
      </c>
    </row>
    <row r="4057" spans="1:4" ht="12.75" customHeight="1" x14ac:dyDescent="0.25">
      <c r="A4057" s="44">
        <v>43055.666666656849</v>
      </c>
      <c r="B4057" s="24">
        <v>71.251149999999996</v>
      </c>
      <c r="C4057" s="35">
        <v>2.1094900000000001</v>
      </c>
      <c r="D4057" s="36">
        <v>3.7226699999999999</v>
      </c>
    </row>
    <row r="4058" spans="1:4" ht="12.75" customHeight="1" x14ac:dyDescent="0.25">
      <c r="A4058" s="44">
        <v>43055.708333323513</v>
      </c>
      <c r="B4058" s="24">
        <v>72.403109999999998</v>
      </c>
      <c r="C4058" s="35">
        <v>1.59124</v>
      </c>
      <c r="D4058" s="36">
        <v>13.68933</v>
      </c>
    </row>
    <row r="4059" spans="1:4" ht="12.75" customHeight="1" x14ac:dyDescent="0.25">
      <c r="A4059" s="44">
        <v>43055.749999990177</v>
      </c>
      <c r="B4059" s="24">
        <v>104.3219</v>
      </c>
      <c r="C4059" s="35">
        <v>0.43351000000000001</v>
      </c>
      <c r="D4059" s="36">
        <v>0</v>
      </c>
    </row>
    <row r="4060" spans="1:4" ht="12.75" customHeight="1" x14ac:dyDescent="0.25">
      <c r="A4060" s="44">
        <v>43055.791666656842</v>
      </c>
      <c r="B4060" s="24">
        <v>32.732750000000003</v>
      </c>
      <c r="C4060" s="35">
        <v>0.30956</v>
      </c>
      <c r="D4060" s="36">
        <v>10.79494</v>
      </c>
    </row>
    <row r="4061" spans="1:4" ht="12.75" customHeight="1" x14ac:dyDescent="0.25">
      <c r="A4061" s="44">
        <v>43055.833333323506</v>
      </c>
      <c r="B4061" s="24">
        <v>318.79939999999999</v>
      </c>
      <c r="C4061" s="35">
        <v>0.48975000000000002</v>
      </c>
      <c r="D4061" s="36">
        <v>15.778169999999999</v>
      </c>
    </row>
    <row r="4062" spans="1:4" ht="12.75" customHeight="1" x14ac:dyDescent="0.25">
      <c r="A4062" s="44">
        <v>43055.87499999017</v>
      </c>
      <c r="B4062" s="24">
        <v>319.69310000000002</v>
      </c>
      <c r="C4062" s="35">
        <v>0.26935999999999999</v>
      </c>
      <c r="D4062" s="36">
        <v>10.777939999999999</v>
      </c>
    </row>
    <row r="4063" spans="1:4" ht="12.75" customHeight="1" x14ac:dyDescent="0.25">
      <c r="A4063" s="44">
        <v>43055.916666656834</v>
      </c>
      <c r="B4063" s="24">
        <v>265.83839999999998</v>
      </c>
      <c r="C4063" s="35">
        <v>0.72731000000000001</v>
      </c>
      <c r="D4063" s="36">
        <v>9.0726700000000005</v>
      </c>
    </row>
    <row r="4064" spans="1:4" ht="12.75" customHeight="1" x14ac:dyDescent="0.25">
      <c r="A4064" s="44">
        <v>43055.958333323499</v>
      </c>
      <c r="B4064" s="24">
        <v>57.165590000000002</v>
      </c>
      <c r="C4064" s="35">
        <v>0.23829</v>
      </c>
      <c r="D4064" s="36">
        <v>3.7234400000000001</v>
      </c>
    </row>
    <row r="4065" spans="1:4" ht="12.75" customHeight="1" x14ac:dyDescent="0.25">
      <c r="A4065" s="44">
        <v>43055.999999990163</v>
      </c>
      <c r="B4065" s="24">
        <v>233.67250000000001</v>
      </c>
      <c r="C4065" s="35">
        <v>0.28142</v>
      </c>
      <c r="D4065" s="36">
        <v>3.3271299999999999</v>
      </c>
    </row>
    <row r="4066" spans="1:4" ht="12.75" customHeight="1" x14ac:dyDescent="0.25">
      <c r="A4066" s="44">
        <v>43056.041666656827</v>
      </c>
      <c r="B4066" s="24">
        <v>101.9675</v>
      </c>
      <c r="C4066" s="35">
        <v>0.24779000000000001</v>
      </c>
      <c r="D4066" s="36">
        <v>17.10333</v>
      </c>
    </row>
    <row r="4067" spans="1:4" ht="12.75" customHeight="1" x14ac:dyDescent="0.25">
      <c r="A4067" s="44">
        <v>43056.083333323491</v>
      </c>
      <c r="B4067" s="24">
        <v>262.32650000000001</v>
      </c>
      <c r="C4067" s="35">
        <v>0.44923999999999997</v>
      </c>
      <c r="D4067" s="36">
        <v>7.0359999999999996</v>
      </c>
    </row>
    <row r="4068" spans="1:4" ht="12.75" customHeight="1" x14ac:dyDescent="0.25">
      <c r="A4068" s="44">
        <v>43056.124999990156</v>
      </c>
      <c r="B4068" s="24">
        <v>256.63040000000001</v>
      </c>
      <c r="C4068" s="35">
        <v>0.46288000000000001</v>
      </c>
      <c r="D4068" s="36">
        <v>9.8342799999999997</v>
      </c>
    </row>
    <row r="4069" spans="1:4" ht="12.75" customHeight="1" x14ac:dyDescent="0.25">
      <c r="A4069" s="44">
        <v>43056.16666665682</v>
      </c>
      <c r="B4069" s="24">
        <v>237.11089999999999</v>
      </c>
      <c r="C4069" s="35">
        <v>0.41239999999999999</v>
      </c>
      <c r="D4069" s="36">
        <v>6.0653300000000003</v>
      </c>
    </row>
    <row r="4070" spans="1:4" ht="12.75" customHeight="1" x14ac:dyDescent="0.25">
      <c r="A4070" s="44">
        <v>43056.208333323484</v>
      </c>
      <c r="B4070" s="24">
        <v>277.1687</v>
      </c>
      <c r="C4070" s="35">
        <v>0.61745000000000005</v>
      </c>
      <c r="D4070" s="36">
        <v>0.33694000000000002</v>
      </c>
    </row>
    <row r="4071" spans="1:4" ht="12.75" customHeight="1" x14ac:dyDescent="0.25">
      <c r="A4071" s="44">
        <v>43056.249999990148</v>
      </c>
      <c r="B4071" s="24">
        <v>168.2244</v>
      </c>
      <c r="C4071" s="35">
        <v>0.46113999999999999</v>
      </c>
      <c r="D4071" s="36">
        <v>1.91967</v>
      </c>
    </row>
    <row r="4072" spans="1:4" ht="12.75" customHeight="1" x14ac:dyDescent="0.25">
      <c r="A4072" s="44">
        <v>43056.291666656813</v>
      </c>
      <c r="B4072" s="24">
        <v>144.00729999999999</v>
      </c>
      <c r="C4072" s="35">
        <v>0.39718999999999999</v>
      </c>
      <c r="D4072" s="36" t="s">
        <v>189</v>
      </c>
    </row>
    <row r="4073" spans="1:4" ht="12.75" customHeight="1" x14ac:dyDescent="0.25">
      <c r="A4073" s="44">
        <v>43056.333333323477</v>
      </c>
      <c r="B4073" s="24">
        <v>123.88379999999999</v>
      </c>
      <c r="C4073" s="35">
        <v>0.54732000000000003</v>
      </c>
      <c r="D4073" s="36">
        <v>6.3145100000000003</v>
      </c>
    </row>
    <row r="4074" spans="1:4" ht="12.75" customHeight="1" x14ac:dyDescent="0.25">
      <c r="A4074" s="44">
        <v>43056.374999990141</v>
      </c>
      <c r="B4074" s="24">
        <v>165.72620000000001</v>
      </c>
      <c r="C4074" s="35">
        <v>0.55845</v>
      </c>
      <c r="D4074" s="36">
        <v>5.3159900000000002</v>
      </c>
    </row>
    <row r="4075" spans="1:4" ht="12.75" customHeight="1" x14ac:dyDescent="0.25">
      <c r="A4075" s="44">
        <v>43056.416666656805</v>
      </c>
      <c r="B4075" s="24">
        <v>125.3985</v>
      </c>
      <c r="C4075" s="35">
        <v>1.02016</v>
      </c>
      <c r="D4075" s="36">
        <v>15.89087</v>
      </c>
    </row>
    <row r="4076" spans="1:4" ht="12.75" customHeight="1" x14ac:dyDescent="0.25">
      <c r="A4076" s="44">
        <v>43056.45833332347</v>
      </c>
      <c r="B4076" s="24">
        <v>153.58109999999999</v>
      </c>
      <c r="C4076" s="35">
        <v>0.68350999999999995</v>
      </c>
      <c r="D4076" s="36">
        <v>12.737730000000001</v>
      </c>
    </row>
    <row r="4077" spans="1:4" ht="12.75" customHeight="1" x14ac:dyDescent="0.25">
      <c r="A4077" s="44">
        <v>43056.499999990134</v>
      </c>
      <c r="B4077" s="24">
        <v>130.143</v>
      </c>
      <c r="C4077" s="35">
        <v>0.61346999999999996</v>
      </c>
      <c r="D4077" s="36" t="s">
        <v>189</v>
      </c>
    </row>
    <row r="4078" spans="1:4" ht="12.75" customHeight="1" x14ac:dyDescent="0.25">
      <c r="A4078" s="44">
        <v>43056.541666656798</v>
      </c>
      <c r="B4078" s="24">
        <v>167.55869999999999</v>
      </c>
      <c r="C4078" s="35">
        <v>0.92445999999999995</v>
      </c>
      <c r="D4078" s="36">
        <v>11.09032</v>
      </c>
    </row>
    <row r="4079" spans="1:4" ht="12.75" customHeight="1" x14ac:dyDescent="0.25">
      <c r="A4079" s="44">
        <v>43056.583333323462</v>
      </c>
      <c r="B4079" s="24">
        <v>158.2422</v>
      </c>
      <c r="C4079" s="35">
        <v>0.54476999999999998</v>
      </c>
      <c r="D4079" s="36">
        <v>9.6866500000000002</v>
      </c>
    </row>
    <row r="4080" spans="1:4" ht="12.75" customHeight="1" x14ac:dyDescent="0.25">
      <c r="A4080" s="44">
        <v>43056.624999990127</v>
      </c>
      <c r="B4080" s="24">
        <v>157.36000000000001</v>
      </c>
      <c r="C4080" s="35">
        <v>0.39512999999999998</v>
      </c>
      <c r="D4080" s="36">
        <v>20.328379999999999</v>
      </c>
    </row>
    <row r="4081" spans="1:4" ht="12.75" customHeight="1" x14ac:dyDescent="0.25">
      <c r="A4081" s="44">
        <v>43056.666666656791</v>
      </c>
      <c r="B4081" s="24">
        <v>143.32130000000001</v>
      </c>
      <c r="C4081" s="35">
        <v>0.86890999999999996</v>
      </c>
      <c r="D4081" s="36">
        <v>17.472809999999999</v>
      </c>
    </row>
    <row r="4082" spans="1:4" ht="12.75" customHeight="1" x14ac:dyDescent="0.25">
      <c r="A4082" s="44">
        <v>43056.708333323455</v>
      </c>
      <c r="B4082" s="24">
        <v>133.46600000000001</v>
      </c>
      <c r="C4082" s="35">
        <v>0.31985000000000002</v>
      </c>
      <c r="D4082" s="36">
        <v>20.77028</v>
      </c>
    </row>
    <row r="4083" spans="1:4" ht="12.75" customHeight="1" x14ac:dyDescent="0.25">
      <c r="A4083" s="44">
        <v>43056.749999990119</v>
      </c>
      <c r="B4083" s="24">
        <v>181.43690000000001</v>
      </c>
      <c r="C4083" s="35">
        <v>0.71287999999999996</v>
      </c>
      <c r="D4083" s="36">
        <v>18.645289999999999</v>
      </c>
    </row>
    <row r="4084" spans="1:4" ht="12.75" customHeight="1" x14ac:dyDescent="0.25">
      <c r="A4084" s="44">
        <v>43056.791666656783</v>
      </c>
      <c r="B4084" s="24">
        <v>200.16239999999999</v>
      </c>
      <c r="C4084" s="35">
        <v>0.62656000000000001</v>
      </c>
      <c r="D4084" s="36">
        <v>10.66921</v>
      </c>
    </row>
    <row r="4085" spans="1:4" ht="12.75" customHeight="1" x14ac:dyDescent="0.25">
      <c r="A4085" s="44">
        <v>43056.833333323448</v>
      </c>
      <c r="B4085" s="24">
        <v>191.7861</v>
      </c>
      <c r="C4085" s="35">
        <v>1.13148</v>
      </c>
      <c r="D4085" s="36" t="s">
        <v>189</v>
      </c>
    </row>
    <row r="4086" spans="1:4" ht="12.75" customHeight="1" x14ac:dyDescent="0.25">
      <c r="A4086" s="44">
        <v>43056.874999990112</v>
      </c>
      <c r="B4086" s="24">
        <v>187.79050000000001</v>
      </c>
      <c r="C4086" s="35">
        <v>1.7504900000000001</v>
      </c>
      <c r="D4086" s="36">
        <v>18.567599999999999</v>
      </c>
    </row>
    <row r="4087" spans="1:4" ht="12.75" customHeight="1" x14ac:dyDescent="0.25">
      <c r="A4087" s="44">
        <v>43056.916666656776</v>
      </c>
      <c r="B4087" s="24">
        <v>188.24629999999999</v>
      </c>
      <c r="C4087" s="35">
        <v>2.3988499999999999</v>
      </c>
      <c r="D4087" s="36">
        <v>5.1994400000000001</v>
      </c>
    </row>
    <row r="4088" spans="1:4" ht="12.75" customHeight="1" x14ac:dyDescent="0.25">
      <c r="A4088" s="44">
        <v>43056.95833332344</v>
      </c>
      <c r="B4088" s="24">
        <v>196.2826</v>
      </c>
      <c r="C4088" s="35">
        <v>2.5976400000000002</v>
      </c>
      <c r="D4088" s="36">
        <v>7.1822600000000003</v>
      </c>
    </row>
    <row r="4089" spans="1:4" ht="12.75" customHeight="1" x14ac:dyDescent="0.25">
      <c r="A4089" s="44">
        <v>43056.999999990105</v>
      </c>
      <c r="B4089" s="24">
        <v>185.71899999999999</v>
      </c>
      <c r="C4089" s="35">
        <v>2.5894499999999998</v>
      </c>
      <c r="D4089" s="36">
        <v>6.6011100000000003</v>
      </c>
    </row>
    <row r="4090" spans="1:4" ht="12.75" customHeight="1" x14ac:dyDescent="0.25">
      <c r="A4090" s="44">
        <v>43057.041666656769</v>
      </c>
      <c r="B4090" s="24">
        <v>182.22130000000001</v>
      </c>
      <c r="C4090" s="35">
        <v>2.3511799999999998</v>
      </c>
      <c r="D4090" s="36">
        <v>9.2376900000000006</v>
      </c>
    </row>
    <row r="4091" spans="1:4" ht="12.75" customHeight="1" x14ac:dyDescent="0.25">
      <c r="A4091" s="44">
        <v>43057.083333323433</v>
      </c>
      <c r="B4091" s="24">
        <v>185.4289</v>
      </c>
      <c r="C4091" s="35">
        <v>2.3525100000000001</v>
      </c>
      <c r="D4091" s="36">
        <v>9.3765300000000007</v>
      </c>
    </row>
    <row r="4092" spans="1:4" ht="12.75" customHeight="1" x14ac:dyDescent="0.25">
      <c r="A4092" s="44">
        <v>43057.124999990097</v>
      </c>
      <c r="B4092" s="24">
        <v>186.6591</v>
      </c>
      <c r="C4092" s="35">
        <v>3.2845200000000001</v>
      </c>
      <c r="D4092" s="36">
        <v>9.4167000000000005</v>
      </c>
    </row>
    <row r="4093" spans="1:4" ht="12.75" customHeight="1" x14ac:dyDescent="0.25">
      <c r="A4093" s="44">
        <v>43057.166666656762</v>
      </c>
      <c r="B4093" s="24">
        <v>183.50989999999999</v>
      </c>
      <c r="C4093" s="35">
        <v>3.1066400000000001</v>
      </c>
      <c r="D4093" s="36">
        <v>10.031230000000001</v>
      </c>
    </row>
    <row r="4094" spans="1:4" ht="12.75" customHeight="1" x14ac:dyDescent="0.25">
      <c r="A4094" s="44">
        <v>43057.208333323426</v>
      </c>
      <c r="B4094" s="24">
        <v>170.55709999999999</v>
      </c>
      <c r="C4094" s="35">
        <v>1.19747</v>
      </c>
      <c r="D4094" s="36">
        <v>8.6730599999999995</v>
      </c>
    </row>
    <row r="4095" spans="1:4" ht="12.75" customHeight="1" x14ac:dyDescent="0.25">
      <c r="A4095" s="44">
        <v>43057.24999999009</v>
      </c>
      <c r="B4095" s="24">
        <v>174.1003</v>
      </c>
      <c r="C4095" s="35">
        <v>0.93269000000000002</v>
      </c>
      <c r="D4095" s="36">
        <v>0</v>
      </c>
    </row>
    <row r="4096" spans="1:4" ht="12.75" customHeight="1" x14ac:dyDescent="0.25">
      <c r="A4096" s="44">
        <v>43057.291666656754</v>
      </c>
      <c r="B4096" s="24">
        <v>180.77789999999999</v>
      </c>
      <c r="C4096" s="35">
        <v>1.18398</v>
      </c>
      <c r="D4096" s="36">
        <v>12.844569999999999</v>
      </c>
    </row>
    <row r="4097" spans="1:4" ht="12.75" customHeight="1" x14ac:dyDescent="0.25">
      <c r="A4097" s="44">
        <v>43057.333333323419</v>
      </c>
      <c r="B4097" s="24">
        <v>156.07259999999999</v>
      </c>
      <c r="C4097" s="35">
        <v>0.55935999999999997</v>
      </c>
      <c r="D4097" s="36">
        <v>0.29109000000000002</v>
      </c>
    </row>
    <row r="4098" spans="1:4" ht="12.75" customHeight="1" x14ac:dyDescent="0.25">
      <c r="A4098" s="44">
        <v>43057.374999990083</v>
      </c>
      <c r="B4098" s="24">
        <v>155.66540000000001</v>
      </c>
      <c r="C4098" s="35">
        <v>1.1664600000000001</v>
      </c>
      <c r="D4098" s="36">
        <v>5.1203599999999998</v>
      </c>
    </row>
    <row r="4099" spans="1:4" ht="12.75" customHeight="1" x14ac:dyDescent="0.25">
      <c r="A4099" s="44">
        <v>43057.416666656747</v>
      </c>
      <c r="B4099" s="24">
        <v>176.8252</v>
      </c>
      <c r="C4099" s="35">
        <v>2.2804700000000002</v>
      </c>
      <c r="D4099" s="36" t="s">
        <v>189</v>
      </c>
    </row>
    <row r="4100" spans="1:4" ht="12.75" customHeight="1" x14ac:dyDescent="0.25">
      <c r="A4100" s="44">
        <v>43057.458333323411</v>
      </c>
      <c r="B4100" s="24">
        <v>176.48650000000001</v>
      </c>
      <c r="C4100" s="35">
        <v>1.73268</v>
      </c>
      <c r="D4100" s="36">
        <v>6.6513499999999999</v>
      </c>
    </row>
    <row r="4101" spans="1:4" ht="12.75" customHeight="1" x14ac:dyDescent="0.25">
      <c r="A4101" s="44">
        <v>43057.499999990076</v>
      </c>
      <c r="B4101" s="24">
        <v>170.44890000000001</v>
      </c>
      <c r="C4101" s="35">
        <v>0.82364000000000004</v>
      </c>
      <c r="D4101" s="36">
        <v>2.1600700000000002</v>
      </c>
    </row>
    <row r="4102" spans="1:4" ht="12.75" customHeight="1" x14ac:dyDescent="0.25">
      <c r="A4102" s="44">
        <v>43057.54166665674</v>
      </c>
      <c r="B4102" s="24">
        <v>175.48859999999999</v>
      </c>
      <c r="C4102" s="35">
        <v>1.8496699999999999</v>
      </c>
      <c r="D4102" s="36">
        <v>8.8155199999999994</v>
      </c>
    </row>
    <row r="4103" spans="1:4" ht="12.75" customHeight="1" x14ac:dyDescent="0.25">
      <c r="A4103" s="44">
        <v>43057.583333323404</v>
      </c>
      <c r="B4103" s="24">
        <v>174.7688</v>
      </c>
      <c r="C4103" s="35">
        <v>1.6389400000000001</v>
      </c>
      <c r="D4103" s="36">
        <v>11.85882</v>
      </c>
    </row>
    <row r="4104" spans="1:4" ht="12.75" customHeight="1" x14ac:dyDescent="0.25">
      <c r="A4104" s="44">
        <v>43057.624999990068</v>
      </c>
      <c r="B4104" s="24">
        <v>179.68209999999999</v>
      </c>
      <c r="C4104" s="35">
        <v>2.3984399999999999</v>
      </c>
      <c r="D4104" s="36">
        <v>6.9144100000000002</v>
      </c>
    </row>
    <row r="4105" spans="1:4" ht="12.75" customHeight="1" x14ac:dyDescent="0.25">
      <c r="A4105" s="44">
        <v>43057.666666656733</v>
      </c>
      <c r="B4105" s="24">
        <v>179.1208</v>
      </c>
      <c r="C4105" s="35">
        <v>1.9861500000000001</v>
      </c>
      <c r="D4105" s="36">
        <v>6.4512200000000002</v>
      </c>
    </row>
    <row r="4106" spans="1:4" ht="12.75" customHeight="1" x14ac:dyDescent="0.25">
      <c r="A4106" s="44">
        <v>43057.708333323397</v>
      </c>
      <c r="B4106" s="24">
        <v>179.3526</v>
      </c>
      <c r="C4106" s="35">
        <v>2.1227</v>
      </c>
      <c r="D4106" s="36">
        <v>4.7280100000000003</v>
      </c>
    </row>
    <row r="4107" spans="1:4" ht="12.75" customHeight="1" x14ac:dyDescent="0.25">
      <c r="A4107" s="44">
        <v>43057.749999990061</v>
      </c>
      <c r="B4107" s="24">
        <v>183.4924</v>
      </c>
      <c r="C4107" s="35">
        <v>2.9252099999999999</v>
      </c>
      <c r="D4107" s="36">
        <v>7.8585900000000004</v>
      </c>
    </row>
    <row r="4108" spans="1:4" ht="12.75" customHeight="1" x14ac:dyDescent="0.25">
      <c r="A4108" s="44">
        <v>43057.791666656725</v>
      </c>
      <c r="B4108" s="24">
        <v>181.96770000000001</v>
      </c>
      <c r="C4108" s="35">
        <v>3.3895499999999998</v>
      </c>
      <c r="D4108" s="36">
        <v>10.051</v>
      </c>
    </row>
    <row r="4109" spans="1:4" ht="12.75" customHeight="1" x14ac:dyDescent="0.25">
      <c r="A4109" s="44">
        <v>43057.83333332339</v>
      </c>
      <c r="B4109" s="24">
        <v>184.44980000000001</v>
      </c>
      <c r="C4109" s="35">
        <v>3.4359999999999999</v>
      </c>
      <c r="D4109" s="36">
        <v>14.83309</v>
      </c>
    </row>
    <row r="4110" spans="1:4" ht="12.75" customHeight="1" x14ac:dyDescent="0.25">
      <c r="A4110" s="44">
        <v>43057.874999990054</v>
      </c>
      <c r="B4110" s="24">
        <v>185.18279999999999</v>
      </c>
      <c r="C4110" s="35">
        <v>2.86198</v>
      </c>
      <c r="D4110" s="36">
        <v>4.1571800000000003</v>
      </c>
    </row>
    <row r="4111" spans="1:4" ht="12.75" customHeight="1" x14ac:dyDescent="0.25">
      <c r="A4111" s="44">
        <v>43057.916666656718</v>
      </c>
      <c r="B4111" s="24">
        <v>175.66390000000001</v>
      </c>
      <c r="C4111" s="35">
        <v>2.1098400000000002</v>
      </c>
      <c r="D4111" s="36">
        <v>0.78066000000000002</v>
      </c>
    </row>
    <row r="4112" spans="1:4" ht="12.75" customHeight="1" x14ac:dyDescent="0.25">
      <c r="A4112" s="44">
        <v>43057.958333323382</v>
      </c>
      <c r="B4112" s="24">
        <v>171.6121</v>
      </c>
      <c r="C4112" s="35">
        <v>1.2148300000000001</v>
      </c>
      <c r="D4112" s="36">
        <v>0</v>
      </c>
    </row>
    <row r="4113" spans="1:4" ht="12.75" customHeight="1" x14ac:dyDescent="0.25">
      <c r="A4113" s="44">
        <v>43057.999999990046</v>
      </c>
      <c r="B4113" s="24">
        <v>157.44220000000001</v>
      </c>
      <c r="C4113" s="35">
        <v>1.0009699999999999</v>
      </c>
      <c r="D4113" s="36">
        <v>0</v>
      </c>
    </row>
    <row r="4114" spans="1:4" ht="12.75" customHeight="1" x14ac:dyDescent="0.25">
      <c r="A4114" s="44">
        <v>43058.041666656711</v>
      </c>
      <c r="B4114" s="24">
        <v>126.1718</v>
      </c>
      <c r="C4114" s="35">
        <v>0.64786999999999995</v>
      </c>
      <c r="D4114" s="36">
        <v>0</v>
      </c>
    </row>
    <row r="4115" spans="1:4" ht="12.75" customHeight="1" x14ac:dyDescent="0.25">
      <c r="A4115" s="44">
        <v>43058.083333323375</v>
      </c>
      <c r="B4115" s="24">
        <v>195.12520000000001</v>
      </c>
      <c r="C4115" s="35">
        <v>0.75600000000000001</v>
      </c>
      <c r="D4115" s="36">
        <v>4.8481399999999999</v>
      </c>
    </row>
    <row r="4116" spans="1:4" ht="12.75" customHeight="1" x14ac:dyDescent="0.25">
      <c r="A4116" s="44">
        <v>43058.124999990039</v>
      </c>
      <c r="B4116" s="24">
        <v>132.27080000000001</v>
      </c>
      <c r="C4116" s="35">
        <v>0.58640000000000003</v>
      </c>
      <c r="D4116" s="36">
        <v>0</v>
      </c>
    </row>
    <row r="4117" spans="1:4" ht="12.75" customHeight="1" x14ac:dyDescent="0.25">
      <c r="A4117" s="44">
        <v>43058.166666656703</v>
      </c>
      <c r="B4117" s="24">
        <v>75.082099999999997</v>
      </c>
      <c r="C4117" s="35">
        <v>0.68786000000000003</v>
      </c>
      <c r="D4117" s="36">
        <v>5.3844200000000004</v>
      </c>
    </row>
    <row r="4118" spans="1:4" ht="12.75" customHeight="1" x14ac:dyDescent="0.25">
      <c r="A4118" s="44">
        <v>43058.208333323368</v>
      </c>
      <c r="B4118" s="24">
        <v>293.10199999999998</v>
      </c>
      <c r="C4118" s="35">
        <v>0.35409000000000002</v>
      </c>
      <c r="D4118" s="36">
        <v>0.81201999999999996</v>
      </c>
    </row>
    <row r="4119" spans="1:4" ht="12.75" customHeight="1" x14ac:dyDescent="0.25">
      <c r="A4119" s="44">
        <v>43058.249999990032</v>
      </c>
      <c r="B4119" s="24">
        <v>193.14410000000001</v>
      </c>
      <c r="C4119" s="35">
        <v>1.6238699999999999</v>
      </c>
      <c r="D4119" s="36">
        <v>2.0007100000000002</v>
      </c>
    </row>
    <row r="4120" spans="1:4" ht="12.75" customHeight="1" x14ac:dyDescent="0.25">
      <c r="A4120" s="44">
        <v>43058.291666656696</v>
      </c>
      <c r="B4120" s="24">
        <v>206.6816</v>
      </c>
      <c r="C4120" s="35">
        <v>2.5774699999999999</v>
      </c>
      <c r="D4120" s="36" t="s">
        <v>189</v>
      </c>
    </row>
    <row r="4121" spans="1:4" ht="12.75" customHeight="1" x14ac:dyDescent="0.25">
      <c r="A4121" s="44">
        <v>43058.33333332336</v>
      </c>
      <c r="B4121" s="24">
        <v>195.05269999999999</v>
      </c>
      <c r="C4121" s="35">
        <v>2.2780399999999998</v>
      </c>
      <c r="D4121" s="36">
        <v>8.8541899999999991</v>
      </c>
    </row>
    <row r="4122" spans="1:4" ht="12.75" customHeight="1" x14ac:dyDescent="0.25">
      <c r="A4122" s="44">
        <v>43058.374999990025</v>
      </c>
      <c r="B4122" s="24">
        <v>190.23650000000001</v>
      </c>
      <c r="C4122" s="35">
        <v>2.6045500000000001</v>
      </c>
      <c r="D4122" s="36">
        <v>2.8903500000000002</v>
      </c>
    </row>
    <row r="4123" spans="1:4" ht="12.75" customHeight="1" x14ac:dyDescent="0.25">
      <c r="A4123" s="44">
        <v>43058.416666656689</v>
      </c>
      <c r="B4123" s="24">
        <v>186.28970000000001</v>
      </c>
      <c r="C4123" s="35">
        <v>2.82605</v>
      </c>
      <c r="D4123" s="36">
        <v>0</v>
      </c>
    </row>
    <row r="4124" spans="1:4" ht="12.75" customHeight="1" x14ac:dyDescent="0.25">
      <c r="A4124" s="44">
        <v>43058.458333323353</v>
      </c>
      <c r="B4124" s="24">
        <v>195.74709999999999</v>
      </c>
      <c r="C4124" s="35">
        <v>2.66919</v>
      </c>
      <c r="D4124" s="36">
        <v>0</v>
      </c>
    </row>
    <row r="4125" spans="1:4" ht="12.75" customHeight="1" x14ac:dyDescent="0.25">
      <c r="A4125" s="44">
        <v>43058.499999990017</v>
      </c>
      <c r="B4125" s="24">
        <v>190.90940000000001</v>
      </c>
      <c r="C4125" s="35">
        <v>2.1667299999999998</v>
      </c>
      <c r="D4125" s="36">
        <v>1.08158</v>
      </c>
    </row>
    <row r="4126" spans="1:4" ht="12.75" customHeight="1" x14ac:dyDescent="0.25">
      <c r="A4126" s="44">
        <v>43058.541666656682</v>
      </c>
      <c r="B4126" s="24">
        <v>194.5206</v>
      </c>
      <c r="C4126" s="35">
        <v>2.09612</v>
      </c>
      <c r="D4126" s="36">
        <v>6.2527200000000001</v>
      </c>
    </row>
    <row r="4127" spans="1:4" ht="12.75" customHeight="1" x14ac:dyDescent="0.25">
      <c r="A4127" s="44">
        <v>43058.583333323346</v>
      </c>
      <c r="B4127" s="24">
        <v>203.53469999999999</v>
      </c>
      <c r="C4127" s="35">
        <v>1.95034</v>
      </c>
      <c r="D4127" s="36">
        <v>2.4843799999999998</v>
      </c>
    </row>
    <row r="4128" spans="1:4" ht="12.75" customHeight="1" x14ac:dyDescent="0.25">
      <c r="A4128" s="44">
        <v>43058.62499999001</v>
      </c>
      <c r="B4128" s="24">
        <v>228.3877</v>
      </c>
      <c r="C4128" s="35">
        <v>2.7389000000000001</v>
      </c>
      <c r="D4128" s="36">
        <v>7.63009</v>
      </c>
    </row>
    <row r="4129" spans="1:4" ht="12.75" customHeight="1" x14ac:dyDescent="0.25">
      <c r="A4129" s="44">
        <v>43058.666666656674</v>
      </c>
      <c r="B4129" s="24">
        <v>222.92060000000001</v>
      </c>
      <c r="C4129" s="35">
        <v>3.1547999999999998</v>
      </c>
      <c r="D4129" s="36">
        <v>4.66378</v>
      </c>
    </row>
    <row r="4130" spans="1:4" ht="12.75" customHeight="1" x14ac:dyDescent="0.25">
      <c r="A4130" s="44">
        <v>43058.708333323339</v>
      </c>
      <c r="B4130" s="24">
        <v>221.37989999999999</v>
      </c>
      <c r="C4130" s="35">
        <v>2.4573100000000001</v>
      </c>
      <c r="D4130" s="36">
        <v>12.59811</v>
      </c>
    </row>
    <row r="4131" spans="1:4" ht="12.75" customHeight="1" x14ac:dyDescent="0.25">
      <c r="A4131" s="44">
        <v>43058.749999990003</v>
      </c>
      <c r="B4131" s="24">
        <v>226.48650000000001</v>
      </c>
      <c r="C4131" s="35">
        <v>2.6002800000000001</v>
      </c>
      <c r="D4131" s="36">
        <v>13.652620000000001</v>
      </c>
    </row>
    <row r="4132" spans="1:4" ht="12.75" customHeight="1" x14ac:dyDescent="0.25">
      <c r="A4132" s="44">
        <v>43058.791666656667</v>
      </c>
      <c r="B4132" s="24">
        <v>208.25909999999999</v>
      </c>
      <c r="C4132" s="35">
        <v>1.8476999999999999</v>
      </c>
      <c r="D4132" s="36">
        <v>9.5325500000000005</v>
      </c>
    </row>
    <row r="4133" spans="1:4" ht="12.75" customHeight="1" x14ac:dyDescent="0.25">
      <c r="A4133" s="44">
        <v>43058.833333323331</v>
      </c>
      <c r="B4133" s="24">
        <v>252.10589999999999</v>
      </c>
      <c r="C4133" s="35">
        <v>2.3615200000000001</v>
      </c>
      <c r="D4133" s="36">
        <v>8.8189299999999999</v>
      </c>
    </row>
    <row r="4134" spans="1:4" ht="12.75" customHeight="1" x14ac:dyDescent="0.25">
      <c r="A4134" s="44">
        <v>43058.874999989996</v>
      </c>
      <c r="B4134" s="24">
        <v>232.28440000000001</v>
      </c>
      <c r="C4134" s="35">
        <v>2.2863899999999999</v>
      </c>
      <c r="D4134" s="36">
        <v>9.2428500000000007</v>
      </c>
    </row>
    <row r="4135" spans="1:4" ht="12.75" customHeight="1" x14ac:dyDescent="0.25">
      <c r="A4135" s="44">
        <v>43058.91666665666</v>
      </c>
      <c r="B4135" s="24">
        <v>291.40390000000002</v>
      </c>
      <c r="C4135" s="35">
        <v>0.41325000000000001</v>
      </c>
      <c r="D4135" s="36">
        <v>15.561030000000001</v>
      </c>
    </row>
    <row r="4136" spans="1:4" ht="12.75" customHeight="1" x14ac:dyDescent="0.25">
      <c r="A4136" s="44">
        <v>43058.958333323324</v>
      </c>
      <c r="B4136" s="24">
        <v>48.339039999999997</v>
      </c>
      <c r="C4136" s="35">
        <v>0.31047999999999998</v>
      </c>
      <c r="D4136" s="36">
        <v>0</v>
      </c>
    </row>
    <row r="4137" spans="1:4" ht="12.75" customHeight="1" x14ac:dyDescent="0.25">
      <c r="A4137" s="44">
        <v>43058.999999989988</v>
      </c>
      <c r="B4137" s="24">
        <v>310.3818</v>
      </c>
      <c r="C4137" s="35">
        <v>0.39999000000000001</v>
      </c>
      <c r="D4137" s="36">
        <v>29.118760000000002</v>
      </c>
    </row>
    <row r="4138" spans="1:4" ht="12.75" customHeight="1" x14ac:dyDescent="0.25">
      <c r="A4138" s="44">
        <v>43059.041666656653</v>
      </c>
      <c r="B4138" s="24">
        <v>74.750659999999996</v>
      </c>
      <c r="C4138" s="35">
        <v>0.43128</v>
      </c>
      <c r="D4138" s="36">
        <v>0</v>
      </c>
    </row>
    <row r="4139" spans="1:4" ht="12.75" customHeight="1" x14ac:dyDescent="0.25">
      <c r="A4139" s="44">
        <v>43059.083333323317</v>
      </c>
      <c r="B4139" s="24">
        <v>179.66040000000001</v>
      </c>
      <c r="C4139" s="35">
        <v>0.49742999999999998</v>
      </c>
      <c r="D4139" s="36">
        <v>4.2724299999999999</v>
      </c>
    </row>
    <row r="4140" spans="1:4" ht="12.75" customHeight="1" x14ac:dyDescent="0.25">
      <c r="A4140" s="44">
        <v>43059.124999989981</v>
      </c>
      <c r="B4140" s="24">
        <v>59.449770000000001</v>
      </c>
      <c r="C4140" s="35">
        <v>0.36608000000000002</v>
      </c>
      <c r="D4140" s="36">
        <v>12.04932</v>
      </c>
    </row>
    <row r="4141" spans="1:4" ht="12.75" customHeight="1" x14ac:dyDescent="0.25">
      <c r="A4141" s="44">
        <v>43059.166666656645</v>
      </c>
      <c r="B4141" s="24">
        <v>278.79950000000002</v>
      </c>
      <c r="C4141" s="35">
        <v>0.40067000000000003</v>
      </c>
      <c r="D4141" s="36">
        <v>0.17849000000000001</v>
      </c>
    </row>
    <row r="4142" spans="1:4" ht="12.75" customHeight="1" x14ac:dyDescent="0.25">
      <c r="A4142" s="44">
        <v>43059.208333323309</v>
      </c>
      <c r="B4142" s="24">
        <v>308.82990000000001</v>
      </c>
      <c r="C4142" s="35">
        <v>0.4597</v>
      </c>
      <c r="D4142" s="36">
        <v>3.2151800000000001</v>
      </c>
    </row>
    <row r="4143" spans="1:4" ht="12.75" customHeight="1" x14ac:dyDescent="0.25">
      <c r="A4143" s="44">
        <v>43059.249999989974</v>
      </c>
      <c r="B4143" s="24">
        <v>3.5592800000000002</v>
      </c>
      <c r="C4143" s="35">
        <v>0.26828999999999997</v>
      </c>
      <c r="D4143" s="36">
        <v>5.3805100000000001</v>
      </c>
    </row>
    <row r="4144" spans="1:4" ht="12.75" customHeight="1" x14ac:dyDescent="0.25">
      <c r="A4144" s="44">
        <v>43059.291666656638</v>
      </c>
      <c r="B4144" s="24">
        <v>107.66119999999999</v>
      </c>
      <c r="C4144" s="35">
        <v>0.37086000000000002</v>
      </c>
      <c r="D4144" s="36" t="s">
        <v>189</v>
      </c>
    </row>
    <row r="4145" spans="1:4" ht="12.75" customHeight="1" x14ac:dyDescent="0.25">
      <c r="A4145" s="44">
        <v>43059.333333323302</v>
      </c>
      <c r="B4145" s="24">
        <v>123.014</v>
      </c>
      <c r="C4145" s="35">
        <v>0.51605999999999996</v>
      </c>
      <c r="D4145" s="36">
        <v>3.56793</v>
      </c>
    </row>
    <row r="4146" spans="1:4" ht="12.75" customHeight="1" x14ac:dyDescent="0.25">
      <c r="A4146" s="44">
        <v>43059.374999989966</v>
      </c>
      <c r="B4146" s="24">
        <v>127.7606</v>
      </c>
      <c r="C4146" s="35">
        <v>0.65966000000000002</v>
      </c>
      <c r="D4146" s="36">
        <v>8.0881699999999999</v>
      </c>
    </row>
    <row r="4147" spans="1:4" ht="12.75" customHeight="1" x14ac:dyDescent="0.25">
      <c r="A4147" s="44">
        <v>43059.416666656631</v>
      </c>
      <c r="B4147" s="24">
        <v>85.466939999999994</v>
      </c>
      <c r="C4147" s="35">
        <v>1.2669999999999999</v>
      </c>
      <c r="D4147" s="36">
        <v>14.01567</v>
      </c>
    </row>
    <row r="4148" spans="1:4" ht="12.75" customHeight="1" x14ac:dyDescent="0.25">
      <c r="A4148" s="44">
        <v>43059.458333323295</v>
      </c>
      <c r="B4148" s="24">
        <v>104.3409</v>
      </c>
      <c r="C4148" s="35">
        <v>0.88126000000000004</v>
      </c>
      <c r="D4148" s="36">
        <v>18.215389999999999</v>
      </c>
    </row>
    <row r="4149" spans="1:4" ht="12.75" customHeight="1" x14ac:dyDescent="0.25">
      <c r="A4149" s="44">
        <v>43059.499999989959</v>
      </c>
      <c r="B4149" s="24">
        <v>114.45569999999999</v>
      </c>
      <c r="C4149" s="35">
        <v>1.16309</v>
      </c>
      <c r="D4149" s="36">
        <v>0</v>
      </c>
    </row>
    <row r="4150" spans="1:4" ht="12.75" customHeight="1" x14ac:dyDescent="0.25">
      <c r="A4150" s="44">
        <v>43059.541666656623</v>
      </c>
      <c r="B4150" s="24">
        <v>149.39609999999999</v>
      </c>
      <c r="C4150" s="35">
        <v>0.61760000000000004</v>
      </c>
      <c r="D4150" s="36">
        <v>22.871590000000001</v>
      </c>
    </row>
    <row r="4151" spans="1:4" ht="12.75" customHeight="1" x14ac:dyDescent="0.25">
      <c r="A4151" s="44">
        <v>43059.583333323288</v>
      </c>
      <c r="B4151" s="24">
        <v>151.15870000000001</v>
      </c>
      <c r="C4151" s="35">
        <v>0.42544999999999999</v>
      </c>
      <c r="D4151" s="36">
        <v>23.060079999999999</v>
      </c>
    </row>
    <row r="4152" spans="1:4" ht="12.75" customHeight="1" x14ac:dyDescent="0.25">
      <c r="A4152" s="44">
        <v>43059.624999989952</v>
      </c>
      <c r="B4152" s="24">
        <v>352.07330000000002</v>
      </c>
      <c r="C4152" s="35">
        <v>2.3837299999999999</v>
      </c>
      <c r="D4152" s="36">
        <v>33.493690000000001</v>
      </c>
    </row>
    <row r="4153" spans="1:4" ht="12.75" customHeight="1" x14ac:dyDescent="0.25">
      <c r="A4153" s="44">
        <v>43059.666666656616</v>
      </c>
      <c r="B4153" s="24">
        <v>341.90890000000002</v>
      </c>
      <c r="C4153" s="35">
        <v>1.8238300000000001</v>
      </c>
      <c r="D4153" s="36">
        <v>42.38973</v>
      </c>
    </row>
    <row r="4154" spans="1:4" ht="12.75" customHeight="1" x14ac:dyDescent="0.25">
      <c r="A4154" s="44">
        <v>43059.70833332328</v>
      </c>
      <c r="B4154" s="24">
        <v>55.042310000000001</v>
      </c>
      <c r="C4154" s="35">
        <v>0.85999000000000003</v>
      </c>
      <c r="D4154" s="36">
        <v>7.5756600000000001</v>
      </c>
    </row>
    <row r="4155" spans="1:4" ht="12.75" customHeight="1" x14ac:dyDescent="0.25">
      <c r="A4155" s="44">
        <v>43059.749999989945</v>
      </c>
      <c r="B4155" s="24">
        <v>15.180289999999999</v>
      </c>
      <c r="C4155" s="35">
        <v>1.1562300000000001</v>
      </c>
      <c r="D4155" s="36" t="s">
        <v>189</v>
      </c>
    </row>
    <row r="4156" spans="1:4" ht="12.75" customHeight="1" x14ac:dyDescent="0.25">
      <c r="A4156" s="44">
        <v>43059.791666656609</v>
      </c>
      <c r="B4156" s="24">
        <v>121.5419</v>
      </c>
      <c r="C4156" s="35">
        <v>0.29658000000000001</v>
      </c>
      <c r="D4156" s="36">
        <v>2.1668799999999999</v>
      </c>
    </row>
    <row r="4157" spans="1:4" ht="12.75" customHeight="1" x14ac:dyDescent="0.25">
      <c r="A4157" s="44">
        <v>43059.833333323273</v>
      </c>
      <c r="B4157" s="24">
        <v>188.8724</v>
      </c>
      <c r="C4157" s="35">
        <v>0.25474000000000002</v>
      </c>
      <c r="D4157" s="36">
        <v>10.78749</v>
      </c>
    </row>
    <row r="4158" spans="1:4" ht="12.75" customHeight="1" x14ac:dyDescent="0.25">
      <c r="A4158" s="44">
        <v>43059.874999989937</v>
      </c>
      <c r="B4158" s="24">
        <v>355.51889999999997</v>
      </c>
      <c r="C4158" s="35">
        <v>0.27760000000000001</v>
      </c>
      <c r="D4158" s="36">
        <v>7.8672700000000004</v>
      </c>
    </row>
    <row r="4159" spans="1:4" ht="12.75" customHeight="1" x14ac:dyDescent="0.25">
      <c r="A4159" s="44">
        <v>43059.916666656602</v>
      </c>
      <c r="B4159" s="24">
        <v>290.74560000000002</v>
      </c>
      <c r="C4159" s="35">
        <v>0.45143</v>
      </c>
      <c r="D4159" s="36">
        <v>9.0931599999999992</v>
      </c>
    </row>
    <row r="4160" spans="1:4" ht="12.75" customHeight="1" x14ac:dyDescent="0.25">
      <c r="A4160" s="44">
        <v>43059.958333323266</v>
      </c>
      <c r="B4160" s="24">
        <v>78.907430000000005</v>
      </c>
      <c r="C4160" s="35">
        <v>0.35026000000000002</v>
      </c>
      <c r="D4160" s="36">
        <v>9.4860799999999994</v>
      </c>
    </row>
    <row r="4161" spans="1:4" ht="12.75" customHeight="1" x14ac:dyDescent="0.25">
      <c r="A4161" s="44">
        <v>43059.99999998993</v>
      </c>
      <c r="B4161" s="24">
        <v>129.34819999999999</v>
      </c>
      <c r="C4161" s="35">
        <v>0.29550999999999999</v>
      </c>
      <c r="D4161" s="36">
        <v>0</v>
      </c>
    </row>
    <row r="4162" spans="1:4" ht="12.75" customHeight="1" x14ac:dyDescent="0.25">
      <c r="A4162" s="44">
        <v>43060.041666656594</v>
      </c>
      <c r="B4162" s="24">
        <v>324.61079999999998</v>
      </c>
      <c r="C4162" s="35">
        <v>0.38577</v>
      </c>
      <c r="D4162" s="36">
        <v>6.9591500000000002</v>
      </c>
    </row>
    <row r="4163" spans="1:4" ht="12.75" customHeight="1" x14ac:dyDescent="0.25">
      <c r="A4163" s="44">
        <v>43060.083333323259</v>
      </c>
      <c r="B4163" s="24">
        <v>34.492040000000003</v>
      </c>
      <c r="C4163" s="35">
        <v>0.30617</v>
      </c>
      <c r="D4163" s="36">
        <v>18.261510000000001</v>
      </c>
    </row>
    <row r="4164" spans="1:4" ht="12.75" customHeight="1" x14ac:dyDescent="0.25">
      <c r="A4164" s="44">
        <v>43060.124999989923</v>
      </c>
      <c r="B4164" s="24">
        <v>331.0324</v>
      </c>
      <c r="C4164" s="35">
        <v>0.44767000000000001</v>
      </c>
      <c r="D4164" s="36">
        <v>15.202310000000001</v>
      </c>
    </row>
    <row r="4165" spans="1:4" ht="12.75" customHeight="1" x14ac:dyDescent="0.25">
      <c r="A4165" s="44">
        <v>43060.166666656587</v>
      </c>
      <c r="B4165" s="24">
        <v>58.14949</v>
      </c>
      <c r="C4165" s="35">
        <v>0.22611999999999999</v>
      </c>
      <c r="D4165" s="36">
        <v>12.94575</v>
      </c>
    </row>
    <row r="4166" spans="1:4" ht="12.75" customHeight="1" x14ac:dyDescent="0.25">
      <c r="A4166" s="44">
        <v>43060.208333323251</v>
      </c>
      <c r="B4166" s="24">
        <v>328.7953</v>
      </c>
      <c r="C4166" s="35">
        <v>0.49273</v>
      </c>
      <c r="D4166" s="36">
        <v>35.996409999999997</v>
      </c>
    </row>
    <row r="4167" spans="1:4" ht="12.75" customHeight="1" x14ac:dyDescent="0.25">
      <c r="A4167" s="44">
        <v>43060.249999989916</v>
      </c>
      <c r="B4167" s="24">
        <v>86.229010000000002</v>
      </c>
      <c r="C4167" s="35">
        <v>0.45312999999999998</v>
      </c>
      <c r="D4167" s="36">
        <v>54.204329999999999</v>
      </c>
    </row>
    <row r="4168" spans="1:4" ht="12.75" customHeight="1" x14ac:dyDescent="0.25">
      <c r="A4168" s="44">
        <v>43060.29166665658</v>
      </c>
      <c r="B4168" s="24">
        <v>147.80510000000001</v>
      </c>
      <c r="C4168" s="35">
        <v>0.32201999999999997</v>
      </c>
      <c r="D4168" s="36">
        <v>27.94708</v>
      </c>
    </row>
    <row r="4169" spans="1:4" ht="12.75" customHeight="1" x14ac:dyDescent="0.25">
      <c r="A4169" s="44">
        <v>43060.333333323244</v>
      </c>
      <c r="B4169" s="24">
        <v>69.655169999999998</v>
      </c>
      <c r="C4169" s="35">
        <v>0.92352000000000001</v>
      </c>
      <c r="D4169" s="36">
        <v>20.855540000000001</v>
      </c>
    </row>
    <row r="4170" spans="1:4" ht="12.75" customHeight="1" x14ac:dyDescent="0.25">
      <c r="A4170" s="44">
        <v>43060.374999989908</v>
      </c>
      <c r="B4170" s="24">
        <v>77.698409999999996</v>
      </c>
      <c r="C4170" s="35">
        <v>1.10947</v>
      </c>
      <c r="D4170" s="36">
        <v>16.440290000000001</v>
      </c>
    </row>
    <row r="4171" spans="1:4" ht="12.75" customHeight="1" x14ac:dyDescent="0.25">
      <c r="A4171" s="44">
        <v>43060.416666656572</v>
      </c>
      <c r="B4171" s="24">
        <v>69.550529999999995</v>
      </c>
      <c r="C4171" s="35">
        <v>1.01383</v>
      </c>
      <c r="D4171" s="36">
        <v>17.56035</v>
      </c>
    </row>
    <row r="4172" spans="1:4" ht="12.75" customHeight="1" x14ac:dyDescent="0.25">
      <c r="A4172" s="44">
        <v>43060.458333323237</v>
      </c>
      <c r="B4172" s="24">
        <v>243.34119999999999</v>
      </c>
      <c r="C4172" s="35">
        <v>1.4231199999999999</v>
      </c>
      <c r="D4172" s="36">
        <v>56.421500000000002</v>
      </c>
    </row>
    <row r="4173" spans="1:4" ht="12.75" customHeight="1" x14ac:dyDescent="0.25">
      <c r="A4173" s="44">
        <v>43060.499999989901</v>
      </c>
      <c r="B4173" s="24">
        <v>112.96550000000001</v>
      </c>
      <c r="C4173" s="35">
        <v>0.76415999999999995</v>
      </c>
      <c r="D4173" s="36">
        <v>87.528620000000004</v>
      </c>
    </row>
    <row r="4174" spans="1:4" ht="12.75" customHeight="1" x14ac:dyDescent="0.25">
      <c r="A4174" s="44">
        <v>43060.541666656565</v>
      </c>
      <c r="B4174" s="24">
        <v>161.2938</v>
      </c>
      <c r="C4174" s="35">
        <v>1.1994899999999999</v>
      </c>
      <c r="D4174" s="36">
        <v>87.179239999999993</v>
      </c>
    </row>
    <row r="4175" spans="1:4" ht="12.75" customHeight="1" x14ac:dyDescent="0.25">
      <c r="A4175" s="44">
        <v>43060.583333323229</v>
      </c>
      <c r="B4175" s="24">
        <v>196.68299999999999</v>
      </c>
      <c r="C4175" s="35">
        <v>1.8911500000000001</v>
      </c>
      <c r="D4175" s="36">
        <v>166.59950000000001</v>
      </c>
    </row>
    <row r="4176" spans="1:4" ht="12.75" customHeight="1" x14ac:dyDescent="0.25">
      <c r="A4176" s="44">
        <v>43060.624999989894</v>
      </c>
      <c r="B4176" s="24">
        <v>191.0926</v>
      </c>
      <c r="C4176" s="35">
        <v>2.4168599999999998</v>
      </c>
      <c r="D4176" s="36">
        <v>266.42669999999998</v>
      </c>
    </row>
    <row r="4177" spans="1:4" ht="12.75" customHeight="1" x14ac:dyDescent="0.25">
      <c r="A4177" s="44">
        <v>43060.666666656558</v>
      </c>
      <c r="B4177" s="24">
        <v>116.0889</v>
      </c>
      <c r="C4177" s="35">
        <v>1.4422999999999999</v>
      </c>
      <c r="D4177" s="36">
        <v>154.67449999999999</v>
      </c>
    </row>
    <row r="4178" spans="1:4" ht="12.75" customHeight="1" x14ac:dyDescent="0.25">
      <c r="A4178" s="44">
        <v>43060.708333323222</v>
      </c>
      <c r="B4178" s="24">
        <v>21.110980000000001</v>
      </c>
      <c r="C4178" s="35">
        <v>1.81464</v>
      </c>
      <c r="D4178" s="36">
        <v>0</v>
      </c>
    </row>
    <row r="4179" spans="1:4" ht="12.75" customHeight="1" x14ac:dyDescent="0.25">
      <c r="A4179" s="44">
        <v>43060.749999989886</v>
      </c>
      <c r="B4179" s="24">
        <v>16.235769999999999</v>
      </c>
      <c r="C4179" s="35">
        <v>1.05891</v>
      </c>
      <c r="D4179" s="36">
        <v>0</v>
      </c>
    </row>
    <row r="4180" spans="1:4" ht="12.75" customHeight="1" x14ac:dyDescent="0.25">
      <c r="A4180" s="44">
        <v>43060.791666656551</v>
      </c>
      <c r="B4180" s="24">
        <v>128.8038</v>
      </c>
      <c r="C4180" s="35">
        <v>0.32955000000000001</v>
      </c>
      <c r="D4180" s="36">
        <v>16.34693</v>
      </c>
    </row>
    <row r="4181" spans="1:4" ht="12.75" customHeight="1" x14ac:dyDescent="0.25">
      <c r="A4181" s="44">
        <v>43060.833333323215</v>
      </c>
      <c r="B4181" s="24">
        <v>288.17110000000002</v>
      </c>
      <c r="C4181" s="35">
        <v>0.34605000000000002</v>
      </c>
      <c r="D4181" s="36">
        <v>50.799320000000002</v>
      </c>
    </row>
    <row r="4182" spans="1:4" ht="12.75" customHeight="1" x14ac:dyDescent="0.25">
      <c r="A4182" s="44">
        <v>43060.874999989879</v>
      </c>
      <c r="B4182" s="24">
        <v>298.46969999999999</v>
      </c>
      <c r="C4182" s="35">
        <v>0.31136999999999998</v>
      </c>
      <c r="D4182" s="36">
        <v>31.363289999999999</v>
      </c>
    </row>
    <row r="4183" spans="1:4" ht="12.75" customHeight="1" x14ac:dyDescent="0.25">
      <c r="A4183" s="44">
        <v>43060.916666656543</v>
      </c>
      <c r="B4183" s="24">
        <v>338.24720000000002</v>
      </c>
      <c r="C4183" s="35">
        <v>0.33300000000000002</v>
      </c>
      <c r="D4183" s="36">
        <v>11.312419999999999</v>
      </c>
    </row>
    <row r="4184" spans="1:4" ht="12.75" customHeight="1" x14ac:dyDescent="0.25">
      <c r="A4184" s="44">
        <v>43060.958333323208</v>
      </c>
      <c r="B4184" s="24">
        <v>307.23970000000003</v>
      </c>
      <c r="C4184" s="35">
        <v>0.80154999999999998</v>
      </c>
      <c r="D4184" s="36">
        <v>32.608710000000002</v>
      </c>
    </row>
    <row r="4185" spans="1:4" ht="12.75" customHeight="1" x14ac:dyDescent="0.25">
      <c r="A4185" s="44">
        <v>43060.999999989872</v>
      </c>
      <c r="B4185" s="24">
        <v>269.04610000000002</v>
      </c>
      <c r="C4185" s="35">
        <v>1.3545</v>
      </c>
      <c r="D4185" s="36">
        <v>26.479690000000002</v>
      </c>
    </row>
    <row r="4186" spans="1:4" ht="12.75" customHeight="1" x14ac:dyDescent="0.25">
      <c r="A4186" s="44">
        <v>43061.041666656536</v>
      </c>
      <c r="B4186" s="24">
        <v>265.10419999999999</v>
      </c>
      <c r="C4186" s="35">
        <v>0.87580000000000002</v>
      </c>
      <c r="D4186" s="36">
        <v>10.889239999999999</v>
      </c>
    </row>
    <row r="4187" spans="1:4" ht="12.75" customHeight="1" x14ac:dyDescent="0.25">
      <c r="A4187" s="44">
        <v>43061.0833333232</v>
      </c>
      <c r="B4187" s="24">
        <v>257.04149999999998</v>
      </c>
      <c r="C4187" s="35">
        <v>1.72431</v>
      </c>
      <c r="D4187" s="36">
        <v>10.542540000000001</v>
      </c>
    </row>
    <row r="4188" spans="1:4" ht="12.75" customHeight="1" x14ac:dyDescent="0.25">
      <c r="A4188" s="44">
        <v>43061.124999989865</v>
      </c>
      <c r="B4188" s="24">
        <v>270.0136</v>
      </c>
      <c r="C4188" s="35">
        <v>1.5222</v>
      </c>
      <c r="D4188" s="36">
        <v>9.9102099999999993</v>
      </c>
    </row>
    <row r="4189" spans="1:4" ht="12.75" customHeight="1" x14ac:dyDescent="0.25">
      <c r="A4189" s="44">
        <v>43061.166666656529</v>
      </c>
      <c r="B4189" s="24">
        <v>256.3261</v>
      </c>
      <c r="C4189" s="35">
        <v>1.98251</v>
      </c>
      <c r="D4189" s="36">
        <v>8.1330100000000005</v>
      </c>
    </row>
    <row r="4190" spans="1:4" ht="12.75" customHeight="1" x14ac:dyDescent="0.25">
      <c r="A4190" s="44">
        <v>43061.208333323193</v>
      </c>
      <c r="B4190" s="24">
        <v>265.46170000000001</v>
      </c>
      <c r="C4190" s="35">
        <v>1.96289</v>
      </c>
      <c r="D4190" s="36">
        <v>53.237540000000003</v>
      </c>
    </row>
    <row r="4191" spans="1:4" ht="12.75" customHeight="1" x14ac:dyDescent="0.25">
      <c r="A4191" s="44">
        <v>43061.249999989857</v>
      </c>
      <c r="B4191" s="24">
        <v>234.6121</v>
      </c>
      <c r="C4191" s="35">
        <v>0.98589000000000004</v>
      </c>
      <c r="D4191" s="36">
        <v>75.721239999999995</v>
      </c>
    </row>
    <row r="4192" spans="1:4" ht="12.75" customHeight="1" x14ac:dyDescent="0.25">
      <c r="A4192" s="44">
        <v>43061.291666656522</v>
      </c>
      <c r="B4192" s="24">
        <v>331.30340000000001</v>
      </c>
      <c r="C4192" s="35">
        <v>0.60560999999999998</v>
      </c>
      <c r="D4192" s="36">
        <v>13.33328</v>
      </c>
    </row>
    <row r="4193" spans="1:4" ht="12.75" customHeight="1" x14ac:dyDescent="0.25">
      <c r="A4193" s="44">
        <v>43061.333333323186</v>
      </c>
      <c r="B4193" s="24">
        <v>24.67896</v>
      </c>
      <c r="C4193" s="35">
        <v>0.99197000000000002</v>
      </c>
      <c r="D4193" s="36">
        <v>44.57002</v>
      </c>
    </row>
    <row r="4194" spans="1:4" ht="12.75" customHeight="1" x14ac:dyDescent="0.25">
      <c r="A4194" s="44">
        <v>43061.37499998985</v>
      </c>
      <c r="B4194" s="24">
        <v>15.987450000000001</v>
      </c>
      <c r="C4194" s="35">
        <v>1.6701699999999999</v>
      </c>
      <c r="D4194" s="36">
        <v>23.460899999999999</v>
      </c>
    </row>
    <row r="4195" spans="1:4" ht="12.75" customHeight="1" x14ac:dyDescent="0.25">
      <c r="A4195" s="44">
        <v>43061.416666656514</v>
      </c>
      <c r="B4195" s="24">
        <v>355.97829999999999</v>
      </c>
      <c r="C4195" s="35">
        <v>1.6493800000000001</v>
      </c>
      <c r="D4195" s="36">
        <v>20.938120000000001</v>
      </c>
    </row>
    <row r="4196" spans="1:4" ht="12.75" customHeight="1" x14ac:dyDescent="0.25">
      <c r="A4196" s="44">
        <v>43061.458333323179</v>
      </c>
      <c r="B4196" s="24">
        <v>336.20440000000002</v>
      </c>
      <c r="C4196" s="35">
        <v>1.15462</v>
      </c>
      <c r="D4196" s="36">
        <v>63.462220000000002</v>
      </c>
    </row>
    <row r="4197" spans="1:4" ht="12.75" customHeight="1" x14ac:dyDescent="0.25">
      <c r="A4197" s="44">
        <v>43061.499999989843</v>
      </c>
      <c r="B4197" s="24">
        <v>62.769599999999997</v>
      </c>
      <c r="C4197" s="35">
        <v>2.8817900000000001</v>
      </c>
      <c r="D4197" s="36">
        <v>60.577289999999998</v>
      </c>
    </row>
    <row r="4198" spans="1:4" ht="12.75" customHeight="1" x14ac:dyDescent="0.25">
      <c r="A4198" s="44">
        <v>43061.541666656507</v>
      </c>
      <c r="B4198" s="24">
        <v>44.310490000000001</v>
      </c>
      <c r="C4198" s="35">
        <v>2.6816499999999999</v>
      </c>
      <c r="D4198" s="36">
        <v>10.61382</v>
      </c>
    </row>
    <row r="4199" spans="1:4" ht="12.75" customHeight="1" x14ac:dyDescent="0.25">
      <c r="A4199" s="44">
        <v>43061.583333323171</v>
      </c>
      <c r="B4199" s="24">
        <v>39.388199999999998</v>
      </c>
      <c r="C4199" s="35">
        <v>2.6286100000000001</v>
      </c>
      <c r="D4199" s="36">
        <v>7.2736900000000002</v>
      </c>
    </row>
    <row r="4200" spans="1:4" ht="12.75" customHeight="1" x14ac:dyDescent="0.25">
      <c r="A4200" s="44">
        <v>43061.624999989835</v>
      </c>
      <c r="B4200" s="24">
        <v>57.424109999999999</v>
      </c>
      <c r="C4200" s="35">
        <v>2.7746</v>
      </c>
      <c r="D4200" s="36">
        <v>16.712569999999999</v>
      </c>
    </row>
    <row r="4201" spans="1:4" ht="12.75" customHeight="1" x14ac:dyDescent="0.25">
      <c r="A4201" s="44">
        <v>43061.6666666565</v>
      </c>
      <c r="B4201" s="24">
        <v>47.225619999999999</v>
      </c>
      <c r="C4201" s="35">
        <v>1.72481</v>
      </c>
      <c r="D4201" s="36">
        <v>10.253080000000001</v>
      </c>
    </row>
    <row r="4202" spans="1:4" ht="12.75" customHeight="1" x14ac:dyDescent="0.25">
      <c r="A4202" s="44">
        <v>43061.708333323164</v>
      </c>
      <c r="B4202" s="24">
        <v>69.891199999999998</v>
      </c>
      <c r="C4202" s="35">
        <v>0.74512</v>
      </c>
      <c r="D4202" s="36">
        <v>8.0406200000000005</v>
      </c>
    </row>
    <row r="4203" spans="1:4" ht="12.75" customHeight="1" x14ac:dyDescent="0.25">
      <c r="A4203" s="44">
        <v>43061.749999989828</v>
      </c>
      <c r="B4203" s="24">
        <v>147.80269999999999</v>
      </c>
      <c r="C4203" s="35">
        <v>0.33098</v>
      </c>
      <c r="D4203" s="36">
        <v>13.650650000000001</v>
      </c>
    </row>
    <row r="4204" spans="1:4" ht="12.75" customHeight="1" x14ac:dyDescent="0.25">
      <c r="A4204" s="44">
        <v>43061.791666656492</v>
      </c>
      <c r="B4204" s="24">
        <v>96.207409999999996</v>
      </c>
      <c r="C4204" s="35">
        <v>0.24087</v>
      </c>
      <c r="D4204" s="36">
        <v>0</v>
      </c>
    </row>
    <row r="4205" spans="1:4" ht="12.75" customHeight="1" x14ac:dyDescent="0.25">
      <c r="A4205" s="44">
        <v>43061.833333323157</v>
      </c>
      <c r="B4205" s="24">
        <v>131.1523</v>
      </c>
      <c r="C4205" s="35">
        <v>0.39190999999999998</v>
      </c>
      <c r="D4205" s="36">
        <v>9.2441700000000004</v>
      </c>
    </row>
    <row r="4206" spans="1:4" ht="12.75" customHeight="1" x14ac:dyDescent="0.25">
      <c r="A4206" s="44">
        <v>43061.874999989821</v>
      </c>
      <c r="B4206" s="24">
        <v>39.531440000000003</v>
      </c>
      <c r="C4206" s="35">
        <v>0.37001000000000001</v>
      </c>
      <c r="D4206" s="36">
        <v>6.6585599999999996</v>
      </c>
    </row>
    <row r="4207" spans="1:4" ht="12.75" customHeight="1" x14ac:dyDescent="0.25">
      <c r="A4207" s="44">
        <v>43061.916666656485</v>
      </c>
      <c r="B4207" s="24">
        <v>132.4838</v>
      </c>
      <c r="C4207" s="35">
        <v>0.35060000000000002</v>
      </c>
      <c r="D4207" s="36">
        <v>8.9664599999999997</v>
      </c>
    </row>
    <row r="4208" spans="1:4" ht="12.75" customHeight="1" x14ac:dyDescent="0.25">
      <c r="A4208" s="44">
        <v>43061.958333323149</v>
      </c>
      <c r="B4208" s="24">
        <v>107.6617</v>
      </c>
      <c r="C4208" s="35">
        <v>0.31135000000000002</v>
      </c>
      <c r="D4208" s="36">
        <v>4.9725700000000002</v>
      </c>
    </row>
    <row r="4209" spans="1:4" ht="12.75" customHeight="1" x14ac:dyDescent="0.25">
      <c r="A4209" s="44">
        <v>43061.999999989814</v>
      </c>
      <c r="B4209" s="24">
        <v>310.00799999999998</v>
      </c>
      <c r="C4209" s="35">
        <v>0.30041000000000001</v>
      </c>
      <c r="D4209" s="36">
        <v>6.7229700000000001</v>
      </c>
    </row>
    <row r="4210" spans="1:4" ht="12.75" customHeight="1" x14ac:dyDescent="0.25">
      <c r="A4210" s="44">
        <v>43062.041666656478</v>
      </c>
      <c r="B4210" s="24">
        <v>299.97770000000003</v>
      </c>
      <c r="C4210" s="35">
        <v>0.29585</v>
      </c>
      <c r="D4210" s="36" t="s">
        <v>189</v>
      </c>
    </row>
    <row r="4211" spans="1:4" ht="12.75" customHeight="1" x14ac:dyDescent="0.25">
      <c r="A4211" s="44">
        <v>43062.083333323142</v>
      </c>
      <c r="B4211" s="24">
        <v>256.0752</v>
      </c>
      <c r="C4211" s="35">
        <v>0.39487</v>
      </c>
      <c r="D4211" s="36">
        <v>3.5180699999999998</v>
      </c>
    </row>
    <row r="4212" spans="1:4" ht="12.75" customHeight="1" x14ac:dyDescent="0.25">
      <c r="A4212" s="44">
        <v>43062.124999989806</v>
      </c>
      <c r="B4212" s="24">
        <v>288.52229999999997</v>
      </c>
      <c r="C4212" s="35">
        <v>0.80603999999999998</v>
      </c>
      <c r="D4212" s="36" t="s">
        <v>189</v>
      </c>
    </row>
    <row r="4213" spans="1:4" ht="12.75" customHeight="1" x14ac:dyDescent="0.25">
      <c r="A4213" s="44">
        <v>43062.166666656471</v>
      </c>
      <c r="B4213" s="24">
        <v>296.96699999999998</v>
      </c>
      <c r="C4213" s="35">
        <v>0.64324999999999999</v>
      </c>
      <c r="D4213" s="36">
        <v>21.54607</v>
      </c>
    </row>
    <row r="4214" spans="1:4" ht="12.75" customHeight="1" x14ac:dyDescent="0.25">
      <c r="A4214" s="44">
        <v>43062.208333323135</v>
      </c>
      <c r="B4214" s="24">
        <v>313.48</v>
      </c>
      <c r="C4214" s="35">
        <v>0.30506</v>
      </c>
      <c r="D4214" s="36">
        <v>1.6941299999999999</v>
      </c>
    </row>
    <row r="4215" spans="1:4" ht="12.75" customHeight="1" x14ac:dyDescent="0.25">
      <c r="A4215" s="44">
        <v>43062.249999989799</v>
      </c>
      <c r="B4215" s="24">
        <v>221.58850000000001</v>
      </c>
      <c r="C4215" s="35">
        <v>0.27359</v>
      </c>
      <c r="D4215" s="36">
        <v>15.194839999999999</v>
      </c>
    </row>
    <row r="4216" spans="1:4" ht="12.75" customHeight="1" x14ac:dyDescent="0.25">
      <c r="A4216" s="44">
        <v>43062.291666656463</v>
      </c>
      <c r="B4216" s="24">
        <v>140.74690000000001</v>
      </c>
      <c r="C4216" s="35">
        <v>0.48488999999999999</v>
      </c>
      <c r="D4216" s="36">
        <v>3.6980400000000002</v>
      </c>
    </row>
    <row r="4217" spans="1:4" ht="12.75" customHeight="1" x14ac:dyDescent="0.25">
      <c r="A4217" s="44">
        <v>43062.333333323128</v>
      </c>
      <c r="B4217" s="24">
        <v>55.133589999999998</v>
      </c>
      <c r="C4217" s="35">
        <v>0.81913000000000002</v>
      </c>
      <c r="D4217" s="36">
        <v>0.40161999999999998</v>
      </c>
    </row>
    <row r="4218" spans="1:4" ht="12.75" customHeight="1" x14ac:dyDescent="0.25">
      <c r="A4218" s="44">
        <v>43062.374999989792</v>
      </c>
      <c r="B4218" s="24">
        <v>44.834530000000001</v>
      </c>
      <c r="C4218" s="35">
        <v>0.79422000000000004</v>
      </c>
      <c r="D4218" s="36">
        <v>25.42661</v>
      </c>
    </row>
    <row r="4219" spans="1:4" ht="12.75" customHeight="1" x14ac:dyDescent="0.25">
      <c r="A4219" s="44">
        <v>43062.416666656456</v>
      </c>
      <c r="B4219" s="24">
        <v>260.92360000000002</v>
      </c>
      <c r="C4219" s="35">
        <v>1.0962400000000001</v>
      </c>
      <c r="D4219" s="36">
        <v>10.57342</v>
      </c>
    </row>
    <row r="4220" spans="1:4" ht="12.75" customHeight="1" x14ac:dyDescent="0.25">
      <c r="A4220" s="44">
        <v>43062.45833332312</v>
      </c>
      <c r="B4220" s="24">
        <v>66.403099999999995</v>
      </c>
      <c r="C4220" s="35">
        <v>1.0081599999999999</v>
      </c>
      <c r="D4220" s="36">
        <v>0.62483</v>
      </c>
    </row>
    <row r="4221" spans="1:4" ht="12.75" customHeight="1" x14ac:dyDescent="0.25">
      <c r="A4221" s="44">
        <v>43062.499999989785</v>
      </c>
      <c r="B4221" s="24">
        <v>43.224150000000002</v>
      </c>
      <c r="C4221" s="35">
        <v>1.0512699999999999</v>
      </c>
      <c r="D4221" s="36">
        <v>12.7789</v>
      </c>
    </row>
    <row r="4222" spans="1:4" ht="12.75" customHeight="1" x14ac:dyDescent="0.25">
      <c r="A4222" s="44">
        <v>43062.541666656449</v>
      </c>
      <c r="B4222" s="24">
        <v>190.7758</v>
      </c>
      <c r="C4222" s="35">
        <v>1.0502</v>
      </c>
      <c r="D4222" s="36">
        <v>10.09782</v>
      </c>
    </row>
    <row r="4223" spans="1:4" ht="12.75" customHeight="1" x14ac:dyDescent="0.25">
      <c r="A4223" s="44">
        <v>43062.583333323113</v>
      </c>
      <c r="B4223" s="24">
        <v>130.24680000000001</v>
      </c>
      <c r="C4223" s="35">
        <v>0.51229999999999998</v>
      </c>
      <c r="D4223" s="36">
        <v>49.144820000000003</v>
      </c>
    </row>
    <row r="4224" spans="1:4" ht="12.75" customHeight="1" x14ac:dyDescent="0.25">
      <c r="A4224" s="44">
        <v>43062.624999989777</v>
      </c>
      <c r="B4224" s="24">
        <v>25.732150000000001</v>
      </c>
      <c r="C4224" s="35">
        <v>1.5108999999999999</v>
      </c>
      <c r="D4224" s="36">
        <v>36.35913</v>
      </c>
    </row>
    <row r="4225" spans="1:4" ht="12.75" customHeight="1" x14ac:dyDescent="0.25">
      <c r="A4225" s="44">
        <v>43062.666666656442</v>
      </c>
      <c r="B4225" s="24">
        <v>8.4055999999999997</v>
      </c>
      <c r="C4225" s="35">
        <v>2.2047500000000002</v>
      </c>
      <c r="D4225" s="36">
        <v>16.185669999999998</v>
      </c>
    </row>
    <row r="4226" spans="1:4" ht="12.75" customHeight="1" x14ac:dyDescent="0.25">
      <c r="A4226" s="44">
        <v>43062.708333323106</v>
      </c>
      <c r="B4226" s="24">
        <v>36.573219999999999</v>
      </c>
      <c r="C4226" s="35">
        <v>1.8302400000000001</v>
      </c>
      <c r="D4226" s="36">
        <v>15.137919999999999</v>
      </c>
    </row>
    <row r="4227" spans="1:4" ht="12.75" customHeight="1" x14ac:dyDescent="0.25">
      <c r="A4227" s="44">
        <v>43062.74999998977</v>
      </c>
      <c r="B4227" s="24">
        <v>34.314129999999999</v>
      </c>
      <c r="C4227" s="35">
        <v>1.26254</v>
      </c>
      <c r="D4227" s="36">
        <v>7.51206</v>
      </c>
    </row>
    <row r="4228" spans="1:4" ht="12.75" customHeight="1" x14ac:dyDescent="0.25">
      <c r="A4228" s="44">
        <v>43062.791666656434</v>
      </c>
      <c r="B4228" s="24">
        <v>99.536559999999994</v>
      </c>
      <c r="C4228" s="35">
        <v>0.40449000000000002</v>
      </c>
      <c r="D4228" s="36">
        <v>5.8381499999999997</v>
      </c>
    </row>
    <row r="4229" spans="1:4" ht="12.75" customHeight="1" x14ac:dyDescent="0.25">
      <c r="A4229" s="44">
        <v>43062.833333323098</v>
      </c>
      <c r="B4229" s="24">
        <v>108.1091</v>
      </c>
      <c r="C4229" s="35">
        <v>0.35494999999999999</v>
      </c>
      <c r="D4229" s="36">
        <v>17.258220000000001</v>
      </c>
    </row>
    <row r="4230" spans="1:4" ht="12.75" customHeight="1" x14ac:dyDescent="0.25">
      <c r="A4230" s="44">
        <v>43062.874999989763</v>
      </c>
      <c r="B4230" s="24">
        <v>128.1874</v>
      </c>
      <c r="C4230" s="35">
        <v>0.31645000000000001</v>
      </c>
      <c r="D4230" s="36">
        <v>14.24555</v>
      </c>
    </row>
    <row r="4231" spans="1:4" ht="12.75" customHeight="1" x14ac:dyDescent="0.25">
      <c r="A4231" s="44">
        <v>43062.916666656427</v>
      </c>
      <c r="B4231" s="24">
        <v>118.6991</v>
      </c>
      <c r="C4231" s="35">
        <v>0.38922000000000001</v>
      </c>
      <c r="D4231" s="36">
        <v>0.30370000000000003</v>
      </c>
    </row>
    <row r="4232" spans="1:4" ht="12.75" customHeight="1" x14ac:dyDescent="0.25">
      <c r="A4232" s="44">
        <v>43062.958333323091</v>
      </c>
      <c r="B4232" s="24">
        <v>280.62889999999999</v>
      </c>
      <c r="C4232" s="35">
        <v>0.77049999999999996</v>
      </c>
      <c r="D4232" s="36">
        <v>4.8858100000000002</v>
      </c>
    </row>
    <row r="4233" spans="1:4" ht="12.75" customHeight="1" x14ac:dyDescent="0.25">
      <c r="A4233" s="44">
        <v>43062.999999989755</v>
      </c>
      <c r="B4233" s="24">
        <v>305.51249999999999</v>
      </c>
      <c r="C4233" s="35">
        <v>0.47635</v>
      </c>
      <c r="D4233" s="36">
        <v>12.689489999999999</v>
      </c>
    </row>
    <row r="4234" spans="1:4" ht="12.75" customHeight="1" x14ac:dyDescent="0.25">
      <c r="A4234" s="44">
        <v>43063.04166665642</v>
      </c>
      <c r="B4234" s="24">
        <v>9.8041300000000007</v>
      </c>
      <c r="C4234" s="35">
        <v>0.40914</v>
      </c>
      <c r="D4234" s="36">
        <v>8.6395599999999995</v>
      </c>
    </row>
    <row r="4235" spans="1:4" ht="12.75" customHeight="1" x14ac:dyDescent="0.25">
      <c r="A4235" s="44">
        <v>43063.083333323084</v>
      </c>
      <c r="B4235" s="24">
        <v>304.58260000000001</v>
      </c>
      <c r="C4235" s="35">
        <v>0.39700999999999997</v>
      </c>
      <c r="D4235" s="36">
        <v>13.88462</v>
      </c>
    </row>
    <row r="4236" spans="1:4" ht="12.75" customHeight="1" x14ac:dyDescent="0.25">
      <c r="A4236" s="44">
        <v>43063.124999989748</v>
      </c>
      <c r="B4236" s="24">
        <v>263.85820000000001</v>
      </c>
      <c r="C4236" s="35">
        <v>0.46365000000000001</v>
      </c>
      <c r="D4236" s="36">
        <v>16.049299999999999</v>
      </c>
    </row>
    <row r="4237" spans="1:4" ht="12.75" customHeight="1" x14ac:dyDescent="0.25">
      <c r="A4237" s="44">
        <v>43063.166666656412</v>
      </c>
      <c r="B4237" s="24">
        <v>305.71370000000002</v>
      </c>
      <c r="C4237" s="35">
        <v>0.47593999999999997</v>
      </c>
      <c r="D4237" s="36">
        <v>6.3773200000000001</v>
      </c>
    </row>
    <row r="4238" spans="1:4" ht="12.75" customHeight="1" x14ac:dyDescent="0.25">
      <c r="A4238" s="44">
        <v>43063.208333323077</v>
      </c>
      <c r="B4238" s="24">
        <v>33.722850000000001</v>
      </c>
      <c r="C4238" s="35">
        <v>0.29204000000000002</v>
      </c>
      <c r="D4238" s="36">
        <v>8.2706300000000006</v>
      </c>
    </row>
    <row r="4239" spans="1:4" ht="12.75" customHeight="1" x14ac:dyDescent="0.25">
      <c r="A4239" s="44">
        <v>43063.249999989741</v>
      </c>
      <c r="B4239" s="24">
        <v>255.89500000000001</v>
      </c>
      <c r="C4239" s="35">
        <v>0.41720000000000002</v>
      </c>
      <c r="D4239" s="36">
        <v>14.80306</v>
      </c>
    </row>
    <row r="4240" spans="1:4" ht="12.75" customHeight="1" x14ac:dyDescent="0.25">
      <c r="A4240" s="44">
        <v>43063.291666656405</v>
      </c>
      <c r="B4240" s="24">
        <v>269.97539999999998</v>
      </c>
      <c r="C4240" s="35">
        <v>0.23812</v>
      </c>
      <c r="D4240" s="36">
        <v>50.37133</v>
      </c>
    </row>
    <row r="4241" spans="1:4" ht="12.75" customHeight="1" x14ac:dyDescent="0.25">
      <c r="A4241" s="44">
        <v>43063.333333323069</v>
      </c>
      <c r="B4241" s="24">
        <v>19.614699999999999</v>
      </c>
      <c r="C4241" s="35">
        <v>0.47902</v>
      </c>
      <c r="D4241" s="36">
        <v>26.553270000000001</v>
      </c>
    </row>
    <row r="4242" spans="1:4" ht="12.75" customHeight="1" x14ac:dyDescent="0.25">
      <c r="A4242" s="44">
        <v>43063.374999989734</v>
      </c>
      <c r="B4242" s="24">
        <v>45.886989999999997</v>
      </c>
      <c r="C4242" s="35">
        <v>0.80330000000000001</v>
      </c>
      <c r="D4242" s="36">
        <v>10.963150000000001</v>
      </c>
    </row>
    <row r="4243" spans="1:4" ht="12.75" customHeight="1" x14ac:dyDescent="0.25">
      <c r="A4243" s="44">
        <v>43063.416666656398</v>
      </c>
      <c r="B4243" s="24">
        <v>131.66069999999999</v>
      </c>
      <c r="C4243" s="35">
        <v>0.61563999999999997</v>
      </c>
      <c r="D4243" s="36">
        <v>27.319019999999998</v>
      </c>
    </row>
    <row r="4244" spans="1:4" ht="12.75" customHeight="1" x14ac:dyDescent="0.25">
      <c r="A4244" s="44">
        <v>43063.458333323062</v>
      </c>
      <c r="B4244" s="24">
        <v>100.93729999999999</v>
      </c>
      <c r="C4244" s="35">
        <v>0.70279000000000003</v>
      </c>
      <c r="D4244" s="36">
        <v>46.099890000000002</v>
      </c>
    </row>
    <row r="4245" spans="1:4" ht="12.75" customHeight="1" x14ac:dyDescent="0.25">
      <c r="A4245" s="44">
        <v>43063.499999989726</v>
      </c>
      <c r="B4245" s="24">
        <v>129.8297</v>
      </c>
      <c r="C4245" s="35">
        <v>0.59045000000000003</v>
      </c>
      <c r="D4245" s="36">
        <v>16.252780000000001</v>
      </c>
    </row>
    <row r="4246" spans="1:4" ht="12.75" customHeight="1" x14ac:dyDescent="0.25">
      <c r="A4246" s="44">
        <v>43063.541666656391</v>
      </c>
      <c r="B4246" s="24">
        <v>78.292109999999994</v>
      </c>
      <c r="C4246" s="35">
        <v>0.78805000000000003</v>
      </c>
      <c r="D4246" s="36">
        <v>39.506180000000001</v>
      </c>
    </row>
    <row r="4247" spans="1:4" ht="12.75" customHeight="1" x14ac:dyDescent="0.25">
      <c r="A4247" s="44">
        <v>43063.583333323055</v>
      </c>
      <c r="B4247" s="24">
        <v>105.6861</v>
      </c>
      <c r="C4247" s="35">
        <v>0.66574</v>
      </c>
      <c r="D4247" s="36">
        <v>7.6293300000000004</v>
      </c>
    </row>
    <row r="4248" spans="1:4" ht="12.75" customHeight="1" x14ac:dyDescent="0.25">
      <c r="A4248" s="44">
        <v>43063.624999989719</v>
      </c>
      <c r="B4248" s="24">
        <v>10.957560000000001</v>
      </c>
      <c r="C4248" s="35">
        <v>1.6055200000000001</v>
      </c>
      <c r="D4248" s="36">
        <v>32.171329999999998</v>
      </c>
    </row>
    <row r="4249" spans="1:4" ht="12.75" customHeight="1" x14ac:dyDescent="0.25">
      <c r="A4249" s="44">
        <v>43063.666666656383</v>
      </c>
      <c r="B4249" s="24">
        <v>130.77189999999999</v>
      </c>
      <c r="C4249" s="35">
        <v>0.41620000000000001</v>
      </c>
      <c r="D4249" s="36">
        <v>24.079640000000001</v>
      </c>
    </row>
    <row r="4250" spans="1:4" ht="12.75" customHeight="1" x14ac:dyDescent="0.25">
      <c r="A4250" s="44">
        <v>43063.708333323048</v>
      </c>
      <c r="B4250" s="24">
        <v>268.93040000000002</v>
      </c>
      <c r="C4250" s="35">
        <v>1.45709</v>
      </c>
      <c r="D4250" s="36">
        <v>72.69753</v>
      </c>
    </row>
    <row r="4251" spans="1:4" ht="12.75" customHeight="1" x14ac:dyDescent="0.25">
      <c r="A4251" s="44">
        <v>43063.749999989712</v>
      </c>
      <c r="B4251" s="24">
        <v>240.1311</v>
      </c>
      <c r="C4251" s="35">
        <v>0.52225999999999995</v>
      </c>
      <c r="D4251" s="36">
        <v>24.560980000000001</v>
      </c>
    </row>
    <row r="4252" spans="1:4" ht="12.75" customHeight="1" x14ac:dyDescent="0.25">
      <c r="A4252" s="44">
        <v>43063.791666656376</v>
      </c>
      <c r="B4252" s="24">
        <v>259.1078</v>
      </c>
      <c r="C4252" s="35">
        <v>0.82955999999999996</v>
      </c>
      <c r="D4252" s="36">
        <v>6.8853600000000004</v>
      </c>
    </row>
    <row r="4253" spans="1:4" ht="12.75" customHeight="1" x14ac:dyDescent="0.25">
      <c r="A4253" s="44">
        <v>43063.83333332304</v>
      </c>
      <c r="B4253" s="24">
        <v>326.30220000000003</v>
      </c>
      <c r="C4253" s="35">
        <v>0.44045000000000001</v>
      </c>
      <c r="D4253" s="36">
        <v>0</v>
      </c>
    </row>
    <row r="4254" spans="1:4" ht="12.75" customHeight="1" x14ac:dyDescent="0.25">
      <c r="A4254" s="44">
        <v>43063.874999989705</v>
      </c>
      <c r="B4254" s="24">
        <v>98.875259999999997</v>
      </c>
      <c r="C4254" s="35">
        <v>0.31748999999999999</v>
      </c>
      <c r="D4254" s="36">
        <v>8.0680099999999992</v>
      </c>
    </row>
    <row r="4255" spans="1:4" ht="12.75" customHeight="1" x14ac:dyDescent="0.25">
      <c r="A4255" s="44">
        <v>43063.916666656369</v>
      </c>
      <c r="B4255" s="24">
        <v>203.6087</v>
      </c>
      <c r="C4255" s="35">
        <v>0.3478</v>
      </c>
      <c r="D4255" s="36">
        <v>8.3039000000000005</v>
      </c>
    </row>
    <row r="4256" spans="1:4" ht="12.75" customHeight="1" x14ac:dyDescent="0.25">
      <c r="A4256" s="44">
        <v>43063.958333323033</v>
      </c>
      <c r="B4256" s="24">
        <v>165.5248</v>
      </c>
      <c r="C4256" s="35">
        <v>0.66471000000000002</v>
      </c>
      <c r="D4256" s="36">
        <v>12.171419999999999</v>
      </c>
    </row>
    <row r="4257" spans="1:4" ht="12.75" customHeight="1" x14ac:dyDescent="0.25">
      <c r="A4257" s="44">
        <v>43063.999999989697</v>
      </c>
      <c r="B4257" s="24">
        <v>242.23840000000001</v>
      </c>
      <c r="C4257" s="35">
        <v>0.35826999999999998</v>
      </c>
      <c r="D4257" s="36">
        <v>13.228569999999999</v>
      </c>
    </row>
    <row r="4258" spans="1:4" ht="12.75" customHeight="1" x14ac:dyDescent="0.25">
      <c r="A4258" s="44">
        <v>43064.041666656361</v>
      </c>
      <c r="B4258" s="24">
        <v>308.6866</v>
      </c>
      <c r="C4258" s="35">
        <v>0.27189000000000002</v>
      </c>
      <c r="D4258" s="36">
        <v>6.0592699999999997</v>
      </c>
    </row>
    <row r="4259" spans="1:4" ht="12.75" customHeight="1" x14ac:dyDescent="0.25">
      <c r="A4259" s="44">
        <v>43064.083333323026</v>
      </c>
      <c r="B4259" s="24">
        <v>85.976990000000001</v>
      </c>
      <c r="C4259" s="35">
        <v>0.22522</v>
      </c>
      <c r="D4259" s="36">
        <v>10.980029999999999</v>
      </c>
    </row>
    <row r="4260" spans="1:4" ht="12.75" customHeight="1" x14ac:dyDescent="0.25">
      <c r="A4260" s="44">
        <v>43064.12499998969</v>
      </c>
      <c r="B4260" s="24">
        <v>11.52871</v>
      </c>
      <c r="C4260" s="35">
        <v>0.16123000000000001</v>
      </c>
      <c r="D4260" s="36">
        <v>1.3927099999999999</v>
      </c>
    </row>
    <row r="4261" spans="1:4" ht="12.75" customHeight="1" x14ac:dyDescent="0.25">
      <c r="A4261" s="44">
        <v>43064.166666656354</v>
      </c>
      <c r="B4261" s="24">
        <v>146.52449999999999</v>
      </c>
      <c r="C4261" s="35">
        <v>0.19991</v>
      </c>
      <c r="D4261" s="36">
        <v>15.583259999999999</v>
      </c>
    </row>
    <row r="4262" spans="1:4" ht="12.75" customHeight="1" x14ac:dyDescent="0.25">
      <c r="A4262" s="44">
        <v>43064.208333323018</v>
      </c>
      <c r="B4262" s="24">
        <v>336.3698</v>
      </c>
      <c r="C4262" s="35">
        <v>0.31895000000000001</v>
      </c>
      <c r="D4262" s="36">
        <v>0</v>
      </c>
    </row>
    <row r="4263" spans="1:4" ht="12.75" customHeight="1" x14ac:dyDescent="0.25">
      <c r="A4263" s="44">
        <v>43064.249999989683</v>
      </c>
      <c r="B4263" s="24">
        <v>45.759230000000002</v>
      </c>
      <c r="C4263" s="35">
        <v>0.36224000000000001</v>
      </c>
      <c r="D4263" s="36">
        <v>9.6857500000000005</v>
      </c>
    </row>
    <row r="4264" spans="1:4" ht="12.75" customHeight="1" x14ac:dyDescent="0.25">
      <c r="A4264" s="44">
        <v>43064.291666656347</v>
      </c>
      <c r="B4264" s="24">
        <v>347.64330000000001</v>
      </c>
      <c r="C4264" s="35">
        <v>0.51841000000000004</v>
      </c>
      <c r="D4264" s="36">
        <v>8.9822199999999999</v>
      </c>
    </row>
    <row r="4265" spans="1:4" ht="12.75" customHeight="1" x14ac:dyDescent="0.25">
      <c r="A4265" s="44">
        <v>43064.333333323011</v>
      </c>
      <c r="B4265" s="24">
        <v>53.38017</v>
      </c>
      <c r="C4265" s="35">
        <v>1.46557</v>
      </c>
      <c r="D4265" s="36">
        <v>14.43422</v>
      </c>
    </row>
    <row r="4266" spans="1:4" ht="12.75" customHeight="1" x14ac:dyDescent="0.25">
      <c r="A4266" s="44">
        <v>43064.374999989675</v>
      </c>
      <c r="B4266" s="24">
        <v>53.98883</v>
      </c>
      <c r="C4266" s="35">
        <v>1.4342699999999999</v>
      </c>
      <c r="D4266" s="36">
        <v>7.4255000000000004</v>
      </c>
    </row>
    <row r="4267" spans="1:4" ht="12.75" customHeight="1" x14ac:dyDescent="0.25">
      <c r="A4267" s="44">
        <v>43064.41666665634</v>
      </c>
      <c r="B4267" s="24">
        <v>58.419910000000002</v>
      </c>
      <c r="C4267" s="35">
        <v>1.5642799999999999</v>
      </c>
      <c r="D4267" s="36">
        <v>4.1113900000000001</v>
      </c>
    </row>
    <row r="4268" spans="1:4" ht="12.75" customHeight="1" x14ac:dyDescent="0.25">
      <c r="A4268" s="44">
        <v>43064.458333323004</v>
      </c>
      <c r="B4268" s="24">
        <v>15.780519999999999</v>
      </c>
      <c r="C4268" s="35">
        <v>1.6539900000000001</v>
      </c>
      <c r="D4268" s="36">
        <v>12.12364</v>
      </c>
    </row>
    <row r="4269" spans="1:4" ht="12.75" customHeight="1" x14ac:dyDescent="0.25">
      <c r="A4269" s="44">
        <v>43064.499999989668</v>
      </c>
      <c r="B4269" s="24">
        <v>39.989870000000003</v>
      </c>
      <c r="C4269" s="35">
        <v>1.6407700000000001</v>
      </c>
      <c r="D4269" s="36">
        <v>6.3893599999999999</v>
      </c>
    </row>
    <row r="4270" spans="1:4" ht="12.75" customHeight="1" x14ac:dyDescent="0.25">
      <c r="A4270" s="44">
        <v>43064.541666656332</v>
      </c>
      <c r="B4270" s="24">
        <v>67.411799999999999</v>
      </c>
      <c r="C4270" s="35">
        <v>2.0840100000000001</v>
      </c>
      <c r="D4270" s="36">
        <v>13.182090000000001</v>
      </c>
    </row>
    <row r="4271" spans="1:4" ht="12.75" customHeight="1" x14ac:dyDescent="0.25">
      <c r="A4271" s="44">
        <v>43064.583333322997</v>
      </c>
      <c r="B4271" s="24">
        <v>48.473750000000003</v>
      </c>
      <c r="C4271" s="35">
        <v>1.6389899999999999</v>
      </c>
      <c r="D4271" s="36">
        <v>10.355</v>
      </c>
    </row>
    <row r="4272" spans="1:4" ht="12.75" customHeight="1" x14ac:dyDescent="0.25">
      <c r="A4272" s="44">
        <v>43064.624999989661</v>
      </c>
      <c r="B4272" s="24">
        <v>54.421199999999999</v>
      </c>
      <c r="C4272" s="35">
        <v>2.0992899999999999</v>
      </c>
      <c r="D4272" s="36" t="s">
        <v>189</v>
      </c>
    </row>
    <row r="4273" spans="1:4" ht="12.75" customHeight="1" x14ac:dyDescent="0.25">
      <c r="A4273" s="44">
        <v>43064.666666656325</v>
      </c>
      <c r="B4273" s="24">
        <v>56.828310000000002</v>
      </c>
      <c r="C4273" s="35">
        <v>1.7613099999999999</v>
      </c>
      <c r="D4273" s="36">
        <v>4.5828300000000004</v>
      </c>
    </row>
    <row r="4274" spans="1:4" ht="12.75" customHeight="1" x14ac:dyDescent="0.25">
      <c r="A4274" s="44">
        <v>43064.708333322989</v>
      </c>
      <c r="B4274" s="24">
        <v>60.519300000000001</v>
      </c>
      <c r="C4274" s="35">
        <v>1.7806999999999999</v>
      </c>
      <c r="D4274" s="36">
        <v>0.83716999999999997</v>
      </c>
    </row>
    <row r="4275" spans="1:4" ht="12.75" customHeight="1" x14ac:dyDescent="0.25">
      <c r="A4275" s="44">
        <v>43064.749999989654</v>
      </c>
      <c r="B4275" s="24">
        <v>58.344569999999997</v>
      </c>
      <c r="C4275" s="35">
        <v>1.4145399999999999</v>
      </c>
      <c r="D4275" s="36">
        <v>4.6741099999999998</v>
      </c>
    </row>
    <row r="4276" spans="1:4" ht="12.75" customHeight="1" x14ac:dyDescent="0.25">
      <c r="A4276" s="44">
        <v>43064.791666656318</v>
      </c>
      <c r="B4276" s="24">
        <v>59.657330000000002</v>
      </c>
      <c r="C4276" s="35">
        <v>0.79805999999999999</v>
      </c>
      <c r="D4276" s="36">
        <v>2.2317200000000001</v>
      </c>
    </row>
    <row r="4277" spans="1:4" ht="12.75" customHeight="1" x14ac:dyDescent="0.25">
      <c r="A4277" s="44">
        <v>43064.833333322982</v>
      </c>
      <c r="B4277" s="24">
        <v>113.7029</v>
      </c>
      <c r="C4277" s="35">
        <v>0.34437000000000001</v>
      </c>
      <c r="D4277" s="36">
        <v>4.1683899999999996</v>
      </c>
    </row>
    <row r="4278" spans="1:4" ht="12.75" customHeight="1" x14ac:dyDescent="0.25">
      <c r="A4278" s="44">
        <v>43064.874999989646</v>
      </c>
      <c r="B4278" s="24">
        <v>284.53039999999999</v>
      </c>
      <c r="C4278" s="35">
        <v>0.37359999999999999</v>
      </c>
      <c r="D4278" s="36">
        <v>30.275839999999999</v>
      </c>
    </row>
    <row r="4279" spans="1:4" ht="12.75" customHeight="1" x14ac:dyDescent="0.25">
      <c r="A4279" s="44">
        <v>43064.916666656311</v>
      </c>
      <c r="B4279" s="24">
        <v>233.95339999999999</v>
      </c>
      <c r="C4279" s="35">
        <v>0.53303999999999996</v>
      </c>
      <c r="D4279" s="36">
        <v>10.808999999999999</v>
      </c>
    </row>
    <row r="4280" spans="1:4" ht="12.75" customHeight="1" x14ac:dyDescent="0.25">
      <c r="A4280" s="44">
        <v>43064.958333322975</v>
      </c>
      <c r="B4280" s="24">
        <v>13.97002</v>
      </c>
      <c r="C4280" s="35">
        <v>0.26322000000000001</v>
      </c>
      <c r="D4280" s="36">
        <v>12.551030000000001</v>
      </c>
    </row>
    <row r="4281" spans="1:4" ht="12.75" customHeight="1" x14ac:dyDescent="0.25">
      <c r="A4281" s="44">
        <v>43064.999999989639</v>
      </c>
      <c r="B4281" s="24">
        <v>288.87079999999997</v>
      </c>
      <c r="C4281" s="35">
        <v>0.28703000000000001</v>
      </c>
      <c r="D4281" s="36">
        <v>10.408469999999999</v>
      </c>
    </row>
    <row r="4282" spans="1:4" ht="12.75" customHeight="1" x14ac:dyDescent="0.25">
      <c r="A4282" s="44">
        <v>43065.041666656303</v>
      </c>
      <c r="B4282" s="24">
        <v>115.6223</v>
      </c>
      <c r="C4282" s="35">
        <v>0.23876</v>
      </c>
      <c r="D4282" s="36">
        <v>8.7645599999999995</v>
      </c>
    </row>
    <row r="4283" spans="1:4" ht="12.75" customHeight="1" x14ac:dyDescent="0.25">
      <c r="A4283" s="44">
        <v>43065.083333322968</v>
      </c>
      <c r="B4283" s="24">
        <v>93.559229999999999</v>
      </c>
      <c r="C4283" s="35">
        <v>0.21451000000000001</v>
      </c>
      <c r="D4283" s="36">
        <v>11.688610000000001</v>
      </c>
    </row>
    <row r="4284" spans="1:4" ht="12.75" customHeight="1" x14ac:dyDescent="0.25">
      <c r="A4284" s="44">
        <v>43065.124999989632</v>
      </c>
      <c r="B4284" s="24">
        <v>25.754670000000001</v>
      </c>
      <c r="C4284" s="35">
        <v>0.25653999999999999</v>
      </c>
      <c r="D4284" s="36">
        <v>12.12889</v>
      </c>
    </row>
    <row r="4285" spans="1:4" ht="12.75" customHeight="1" x14ac:dyDescent="0.25">
      <c r="A4285" s="44">
        <v>43065.166666656296</v>
      </c>
      <c r="B4285" s="24">
        <v>140.88419999999999</v>
      </c>
      <c r="C4285" s="35">
        <v>0.17755000000000001</v>
      </c>
      <c r="D4285" s="36">
        <v>15.683719999999999</v>
      </c>
    </row>
    <row r="4286" spans="1:4" ht="12.75" customHeight="1" x14ac:dyDescent="0.25">
      <c r="A4286" s="44">
        <v>43065.20833332296</v>
      </c>
      <c r="B4286" s="24">
        <v>99.954059999999998</v>
      </c>
      <c r="C4286" s="35">
        <v>0.25213000000000002</v>
      </c>
      <c r="D4286" s="36">
        <v>8.0293899999999994</v>
      </c>
    </row>
    <row r="4287" spans="1:4" ht="12.75" customHeight="1" x14ac:dyDescent="0.25">
      <c r="A4287" s="44">
        <v>43065.249999989624</v>
      </c>
      <c r="B4287" s="24">
        <v>297.39139999999998</v>
      </c>
      <c r="C4287" s="35">
        <v>0.47538000000000002</v>
      </c>
      <c r="D4287" s="36">
        <v>7.9451700000000001</v>
      </c>
    </row>
    <row r="4288" spans="1:4" ht="12.75" customHeight="1" x14ac:dyDescent="0.25">
      <c r="A4288" s="44">
        <v>43065.291666656289</v>
      </c>
      <c r="B4288" s="24">
        <v>67.225290000000001</v>
      </c>
      <c r="C4288" s="35">
        <v>0.34533999999999998</v>
      </c>
      <c r="D4288" s="36">
        <v>2.8431099999999998</v>
      </c>
    </row>
    <row r="4289" spans="1:4" ht="12.75" customHeight="1" x14ac:dyDescent="0.25">
      <c r="A4289" s="44">
        <v>43065.333333322953</v>
      </c>
      <c r="B4289" s="24">
        <v>181.96100000000001</v>
      </c>
      <c r="C4289" s="35">
        <v>0.4153</v>
      </c>
      <c r="D4289" s="36">
        <v>11.37778</v>
      </c>
    </row>
    <row r="4290" spans="1:4" ht="12.75" customHeight="1" x14ac:dyDescent="0.25">
      <c r="A4290" s="44">
        <v>43065.374999989617</v>
      </c>
      <c r="B4290" s="24">
        <v>2.9175300000000002</v>
      </c>
      <c r="C4290" s="35">
        <v>0.65278000000000003</v>
      </c>
      <c r="D4290" s="36">
        <v>12.934670000000001</v>
      </c>
    </row>
    <row r="4291" spans="1:4" ht="12.75" customHeight="1" x14ac:dyDescent="0.25">
      <c r="A4291" s="44">
        <v>43065.416666656281</v>
      </c>
      <c r="B4291" s="24">
        <v>35.43488</v>
      </c>
      <c r="C4291" s="35">
        <v>1.3764099999999999</v>
      </c>
      <c r="D4291" s="36">
        <v>6.6947200000000002</v>
      </c>
    </row>
    <row r="4292" spans="1:4" ht="12.75" customHeight="1" x14ac:dyDescent="0.25">
      <c r="A4292" s="44">
        <v>43065.458333322946</v>
      </c>
      <c r="B4292" s="24">
        <v>51.572830000000003</v>
      </c>
      <c r="C4292" s="35">
        <v>1.9776899999999999</v>
      </c>
      <c r="D4292" s="36">
        <v>6.9598300000000002</v>
      </c>
    </row>
    <row r="4293" spans="1:4" ht="12.75" customHeight="1" x14ac:dyDescent="0.25">
      <c r="A4293" s="44">
        <v>43065.49999998961</v>
      </c>
      <c r="B4293" s="24">
        <v>67.990489999999994</v>
      </c>
      <c r="C4293" s="35">
        <v>2.0530200000000001</v>
      </c>
      <c r="D4293" s="36">
        <v>5.7629400000000004</v>
      </c>
    </row>
    <row r="4294" spans="1:4" ht="12.75" customHeight="1" x14ac:dyDescent="0.25">
      <c r="A4294" s="44">
        <v>43065.541666656274</v>
      </c>
      <c r="B4294" s="24">
        <v>67.957729999999998</v>
      </c>
      <c r="C4294" s="35">
        <v>1.3138000000000001</v>
      </c>
      <c r="D4294" s="36">
        <v>4.8006700000000002</v>
      </c>
    </row>
    <row r="4295" spans="1:4" ht="12.75" customHeight="1" x14ac:dyDescent="0.25">
      <c r="A4295" s="44">
        <v>43065.583333322938</v>
      </c>
      <c r="B4295" s="24">
        <v>75.952119999999994</v>
      </c>
      <c r="C4295" s="35">
        <v>1.3898600000000001</v>
      </c>
      <c r="D4295" s="36" t="s">
        <v>189</v>
      </c>
    </row>
    <row r="4296" spans="1:4" ht="12.75" customHeight="1" x14ac:dyDescent="0.25">
      <c r="A4296" s="44">
        <v>43065.624999989603</v>
      </c>
      <c r="B4296" s="24">
        <v>124.86660000000001</v>
      </c>
      <c r="C4296" s="35">
        <v>0.54147000000000001</v>
      </c>
      <c r="D4296" s="36">
        <v>1.5553300000000001</v>
      </c>
    </row>
    <row r="4297" spans="1:4" ht="12.75" customHeight="1" x14ac:dyDescent="0.25">
      <c r="A4297" s="44">
        <v>43065.666666656267</v>
      </c>
      <c r="B4297" s="24">
        <v>90.569969999999998</v>
      </c>
      <c r="C4297" s="35">
        <v>1.0281400000000001</v>
      </c>
      <c r="D4297" s="36">
        <v>3.0176099999999999</v>
      </c>
    </row>
    <row r="4298" spans="1:4" ht="12.75" customHeight="1" x14ac:dyDescent="0.25">
      <c r="A4298" s="44">
        <v>43065.708333322931</v>
      </c>
      <c r="B4298" s="24">
        <v>80.085830000000001</v>
      </c>
      <c r="C4298" s="35">
        <v>0.95943000000000001</v>
      </c>
      <c r="D4298" s="36">
        <v>8.9191699999999994</v>
      </c>
    </row>
    <row r="4299" spans="1:4" ht="12.75" customHeight="1" x14ac:dyDescent="0.25">
      <c r="A4299" s="44">
        <v>43065.749999989595</v>
      </c>
      <c r="B4299" s="24">
        <v>77.714370000000002</v>
      </c>
      <c r="C4299" s="35">
        <v>1.40842</v>
      </c>
      <c r="D4299" s="36">
        <v>0.12211</v>
      </c>
    </row>
    <row r="4300" spans="1:4" ht="12.75" customHeight="1" x14ac:dyDescent="0.25">
      <c r="A4300" s="44">
        <v>43065.79166665626</v>
      </c>
      <c r="B4300" s="24">
        <v>120.1725</v>
      </c>
      <c r="C4300" s="35">
        <v>0.45507999999999998</v>
      </c>
      <c r="D4300" s="36">
        <v>19.771889999999999</v>
      </c>
    </row>
    <row r="4301" spans="1:4" ht="12.75" customHeight="1" x14ac:dyDescent="0.25">
      <c r="A4301" s="44">
        <v>43065.833333322924</v>
      </c>
      <c r="B4301" s="24">
        <v>100.89830000000001</v>
      </c>
      <c r="C4301" s="35">
        <v>0.28802</v>
      </c>
      <c r="D4301" s="36">
        <v>28.601780000000002</v>
      </c>
    </row>
    <row r="4302" spans="1:4" ht="12.75" customHeight="1" x14ac:dyDescent="0.25">
      <c r="A4302" s="44">
        <v>43065.874999989588</v>
      </c>
      <c r="B4302" s="24">
        <v>286.77319999999997</v>
      </c>
      <c r="C4302" s="35">
        <v>0.2853</v>
      </c>
      <c r="D4302" s="36">
        <v>14.563829999999999</v>
      </c>
    </row>
    <row r="4303" spans="1:4" ht="12.75" customHeight="1" x14ac:dyDescent="0.25">
      <c r="A4303" s="44">
        <v>43065.916666656252</v>
      </c>
      <c r="B4303" s="24">
        <v>275.13990000000001</v>
      </c>
      <c r="C4303" s="35">
        <v>0.27050999999999997</v>
      </c>
      <c r="D4303" s="36">
        <v>14.174110000000001</v>
      </c>
    </row>
    <row r="4304" spans="1:4" ht="12.75" customHeight="1" x14ac:dyDescent="0.25">
      <c r="A4304" s="44">
        <v>43065.958333322917</v>
      </c>
      <c r="B4304" s="24">
        <v>231.27860000000001</v>
      </c>
      <c r="C4304" s="35">
        <v>0.31291000000000002</v>
      </c>
      <c r="D4304" s="36">
        <v>16.875610000000002</v>
      </c>
    </row>
    <row r="4305" spans="1:4" ht="12.75" customHeight="1" x14ac:dyDescent="0.25">
      <c r="A4305" s="44">
        <v>43065.999999989581</v>
      </c>
      <c r="B4305" s="24">
        <v>124.89879999999999</v>
      </c>
      <c r="C4305" s="35">
        <v>0.27994999999999998</v>
      </c>
      <c r="D4305" s="36">
        <v>13.40893</v>
      </c>
    </row>
    <row r="4306" spans="1:4" ht="12.75" customHeight="1" x14ac:dyDescent="0.25">
      <c r="A4306" s="44">
        <v>43066.041666656245</v>
      </c>
      <c r="B4306" s="24">
        <v>111.9866</v>
      </c>
      <c r="C4306" s="35">
        <v>0.36634</v>
      </c>
      <c r="D4306" s="36">
        <v>20.68439</v>
      </c>
    </row>
    <row r="4307" spans="1:4" ht="12.75" customHeight="1" x14ac:dyDescent="0.25">
      <c r="A4307" s="44">
        <v>43066.083333322909</v>
      </c>
      <c r="B4307" s="24">
        <v>91.640879999999996</v>
      </c>
      <c r="C4307" s="35">
        <v>0.26301000000000002</v>
      </c>
      <c r="D4307" s="36">
        <v>21.20072</v>
      </c>
    </row>
    <row r="4308" spans="1:4" ht="12.75" customHeight="1" x14ac:dyDescent="0.25">
      <c r="A4308" s="44">
        <v>43066.124999989574</v>
      </c>
      <c r="B4308" s="24">
        <v>109.384</v>
      </c>
      <c r="C4308" s="35">
        <v>0.27462999999999999</v>
      </c>
      <c r="D4308" s="36">
        <v>11.85933</v>
      </c>
    </row>
    <row r="4309" spans="1:4" ht="12.75" customHeight="1" x14ac:dyDescent="0.25">
      <c r="A4309" s="44">
        <v>43066.166666656238</v>
      </c>
      <c r="B4309" s="24">
        <v>159.87289999999999</v>
      </c>
      <c r="C4309" s="35">
        <v>0.23272000000000001</v>
      </c>
      <c r="D4309" s="36">
        <v>10.64167</v>
      </c>
    </row>
    <row r="4310" spans="1:4" ht="12.75" customHeight="1" x14ac:dyDescent="0.25">
      <c r="A4310" s="44">
        <v>43066.208333322902</v>
      </c>
      <c r="B4310" s="24">
        <v>11.829459999999999</v>
      </c>
      <c r="C4310" s="35">
        <v>0.28754999999999997</v>
      </c>
      <c r="D4310" s="36">
        <v>19.576280000000001</v>
      </c>
    </row>
    <row r="4311" spans="1:4" ht="12.75" customHeight="1" x14ac:dyDescent="0.25">
      <c r="A4311" s="44">
        <v>43066.249999989566</v>
      </c>
      <c r="B4311" s="24">
        <v>27.399619999999999</v>
      </c>
      <c r="C4311" s="35">
        <v>0.23622000000000001</v>
      </c>
      <c r="D4311" s="36">
        <v>71.127330000000001</v>
      </c>
    </row>
    <row r="4312" spans="1:4" ht="12.75" customHeight="1" x14ac:dyDescent="0.25">
      <c r="A4312" s="44">
        <v>43066.291666656231</v>
      </c>
      <c r="B4312" s="24">
        <v>82.903919999999999</v>
      </c>
      <c r="C4312" s="35">
        <v>0.34925</v>
      </c>
      <c r="D4312" s="36">
        <v>19.949670000000001</v>
      </c>
    </row>
    <row r="4313" spans="1:4" ht="12.75" customHeight="1" x14ac:dyDescent="0.25">
      <c r="A4313" s="44">
        <v>43066.333333322895</v>
      </c>
      <c r="B4313" s="24">
        <v>111.1026</v>
      </c>
      <c r="C4313" s="35">
        <v>0.3957</v>
      </c>
      <c r="D4313" s="36">
        <v>1.8086100000000001</v>
      </c>
    </row>
    <row r="4314" spans="1:4" ht="12.75" customHeight="1" x14ac:dyDescent="0.25">
      <c r="A4314" s="44">
        <v>43066.374999989559</v>
      </c>
      <c r="B4314" s="24">
        <v>88.691569999999999</v>
      </c>
      <c r="C4314" s="35">
        <v>1.01251</v>
      </c>
      <c r="D4314" s="36">
        <v>10.202059999999999</v>
      </c>
    </row>
    <row r="4315" spans="1:4" ht="12.75" customHeight="1" x14ac:dyDescent="0.25">
      <c r="A4315" s="44">
        <v>43066.416666656223</v>
      </c>
      <c r="B4315" s="24">
        <v>84.686989999999994</v>
      </c>
      <c r="C4315" s="35">
        <v>1.21082</v>
      </c>
      <c r="D4315" s="36">
        <v>9.2131699999999999</v>
      </c>
    </row>
    <row r="4316" spans="1:4" ht="12.75" customHeight="1" x14ac:dyDescent="0.25">
      <c r="A4316" s="44">
        <v>43066.458333322887</v>
      </c>
      <c r="B4316" s="24">
        <v>78.515249999999995</v>
      </c>
      <c r="C4316" s="35">
        <v>2.0137200000000002</v>
      </c>
      <c r="D4316" s="36">
        <v>6.7396700000000003</v>
      </c>
    </row>
    <row r="4317" spans="1:4" ht="12.75" customHeight="1" x14ac:dyDescent="0.25">
      <c r="A4317" s="44">
        <v>43066.499999989552</v>
      </c>
      <c r="B4317" s="24">
        <v>80.100809999999996</v>
      </c>
      <c r="C4317" s="35">
        <v>1.7707999999999999</v>
      </c>
      <c r="D4317" s="36">
        <v>3.9227799999999999</v>
      </c>
    </row>
    <row r="4318" spans="1:4" ht="12.75" customHeight="1" x14ac:dyDescent="0.25">
      <c r="A4318" s="44">
        <v>43066.541666656216</v>
      </c>
      <c r="B4318" s="24">
        <v>75.720529999999997</v>
      </c>
      <c r="C4318" s="35">
        <v>1.94889</v>
      </c>
      <c r="D4318" s="36">
        <v>5.4640000000000004</v>
      </c>
    </row>
    <row r="4319" spans="1:4" ht="12.75" customHeight="1" x14ac:dyDescent="0.25">
      <c r="A4319" s="44">
        <v>43066.58333332288</v>
      </c>
      <c r="B4319" s="24">
        <v>75.643420000000006</v>
      </c>
      <c r="C4319" s="35">
        <v>2.1942699999999999</v>
      </c>
      <c r="D4319" s="36">
        <v>4.6166700000000001</v>
      </c>
    </row>
    <row r="4320" spans="1:4" ht="12.75" customHeight="1" x14ac:dyDescent="0.25">
      <c r="A4320" s="44">
        <v>43066.624999989544</v>
      </c>
      <c r="B4320" s="24">
        <v>74.755579999999995</v>
      </c>
      <c r="C4320" s="35">
        <v>2.1661100000000002</v>
      </c>
      <c r="D4320" s="36">
        <v>4.1079999999999997</v>
      </c>
    </row>
    <row r="4321" spans="1:4" ht="12.75" customHeight="1" x14ac:dyDescent="0.25">
      <c r="A4321" s="44">
        <v>43066.666666656209</v>
      </c>
      <c r="B4321" s="24">
        <v>74.669079999999994</v>
      </c>
      <c r="C4321" s="35">
        <v>2.1787000000000001</v>
      </c>
      <c r="D4321" s="36">
        <v>1.383</v>
      </c>
    </row>
    <row r="4322" spans="1:4" ht="12.75" customHeight="1" x14ac:dyDescent="0.25">
      <c r="A4322" s="44">
        <v>43066.708333322873</v>
      </c>
      <c r="B4322" s="24">
        <v>74.533600000000007</v>
      </c>
      <c r="C4322" s="35">
        <v>2.0164599999999999</v>
      </c>
      <c r="D4322" s="36">
        <v>3.5783299999999998</v>
      </c>
    </row>
    <row r="4323" spans="1:4" ht="12.75" customHeight="1" x14ac:dyDescent="0.25">
      <c r="A4323" s="44">
        <v>43066.749999989537</v>
      </c>
      <c r="B4323" s="24">
        <v>74.434070000000006</v>
      </c>
      <c r="C4323" s="35">
        <v>0.79286999999999996</v>
      </c>
      <c r="D4323" s="36">
        <v>7.4796100000000001</v>
      </c>
    </row>
    <row r="4324" spans="1:4" ht="12.75" customHeight="1" x14ac:dyDescent="0.25">
      <c r="A4324" s="44">
        <v>43066.791666656201</v>
      </c>
      <c r="B4324" s="24">
        <v>56.965649999999997</v>
      </c>
      <c r="C4324" s="35">
        <v>0.24973999999999999</v>
      </c>
      <c r="D4324" s="36">
        <v>3.8594499999999998</v>
      </c>
    </row>
    <row r="4325" spans="1:4" ht="12.75" customHeight="1" x14ac:dyDescent="0.25">
      <c r="A4325" s="44">
        <v>43066.833333322866</v>
      </c>
      <c r="B4325" s="24">
        <v>100.006</v>
      </c>
      <c r="C4325" s="35">
        <v>0.32979000000000003</v>
      </c>
      <c r="D4325" s="36">
        <v>6.2305599999999997</v>
      </c>
    </row>
    <row r="4326" spans="1:4" ht="12.75" customHeight="1" x14ac:dyDescent="0.25">
      <c r="A4326" s="44">
        <v>43066.87499998953</v>
      </c>
      <c r="B4326" s="24">
        <v>239.65870000000001</v>
      </c>
      <c r="C4326" s="35">
        <v>0.33979999999999999</v>
      </c>
      <c r="D4326" s="36">
        <v>7.9649400000000004</v>
      </c>
    </row>
    <row r="4327" spans="1:4" ht="12.75" customHeight="1" x14ac:dyDescent="0.25">
      <c r="A4327" s="44">
        <v>43066.916666656194</v>
      </c>
      <c r="B4327" s="24">
        <v>47.338230000000003</v>
      </c>
      <c r="C4327" s="35">
        <v>0.33640999999999999</v>
      </c>
      <c r="D4327" s="36">
        <v>14.2</v>
      </c>
    </row>
    <row r="4328" spans="1:4" ht="12.75" customHeight="1" x14ac:dyDescent="0.25">
      <c r="A4328" s="44">
        <v>43066.958333322858</v>
      </c>
      <c r="B4328" s="24">
        <v>259.59320000000002</v>
      </c>
      <c r="C4328" s="35">
        <v>0.42841000000000001</v>
      </c>
      <c r="D4328" s="36">
        <v>14.15361</v>
      </c>
    </row>
    <row r="4329" spans="1:4" ht="12.75" customHeight="1" x14ac:dyDescent="0.25">
      <c r="A4329" s="44">
        <v>43066.999999989523</v>
      </c>
      <c r="B4329" s="24">
        <v>259.35849999999999</v>
      </c>
      <c r="C4329" s="35">
        <v>0.35185</v>
      </c>
      <c r="D4329" s="36">
        <v>6.0537299999999998</v>
      </c>
    </row>
    <row r="4330" spans="1:4" ht="12.75" customHeight="1" x14ac:dyDescent="0.25">
      <c r="A4330" s="44">
        <v>43067.041666656187</v>
      </c>
      <c r="B4330" s="24">
        <v>185.4665</v>
      </c>
      <c r="C4330" s="35">
        <v>0.34536</v>
      </c>
      <c r="D4330" s="36">
        <v>1.1686099999999999</v>
      </c>
    </row>
    <row r="4331" spans="1:4" ht="12.75" customHeight="1" x14ac:dyDescent="0.25">
      <c r="A4331" s="44">
        <v>43067.083333322851</v>
      </c>
      <c r="B4331" s="24">
        <v>162.077</v>
      </c>
      <c r="C4331" s="35">
        <v>0.61624000000000001</v>
      </c>
      <c r="D4331" s="36">
        <v>13.734170000000001</v>
      </c>
    </row>
    <row r="4332" spans="1:4" ht="12.75" customHeight="1" x14ac:dyDescent="0.25">
      <c r="A4332" s="44">
        <v>43067.124999989515</v>
      </c>
      <c r="B4332" s="24">
        <v>261.93990000000002</v>
      </c>
      <c r="C4332" s="35">
        <v>0.46821000000000002</v>
      </c>
      <c r="D4332" s="36">
        <v>20.01211</v>
      </c>
    </row>
    <row r="4333" spans="1:4" ht="12.75" customHeight="1" x14ac:dyDescent="0.25">
      <c r="A4333" s="44">
        <v>43067.16666665618</v>
      </c>
      <c r="B4333" s="24">
        <v>245.06899999999999</v>
      </c>
      <c r="C4333" s="35">
        <v>0.27678000000000003</v>
      </c>
      <c r="D4333" s="36">
        <v>39.673110000000001</v>
      </c>
    </row>
    <row r="4334" spans="1:4" ht="12.75" customHeight="1" x14ac:dyDescent="0.25">
      <c r="A4334" s="44">
        <v>43067.208333322844</v>
      </c>
      <c r="B4334" s="24">
        <v>72.547150000000002</v>
      </c>
      <c r="C4334" s="35">
        <v>0.17141000000000001</v>
      </c>
      <c r="D4334" s="36">
        <v>38.97439</v>
      </c>
    </row>
    <row r="4335" spans="1:4" ht="12.75" customHeight="1" x14ac:dyDescent="0.25">
      <c r="A4335" s="44">
        <v>43067.249999989508</v>
      </c>
      <c r="B4335" s="24">
        <v>268.21800000000002</v>
      </c>
      <c r="C4335" s="35">
        <v>0.19592999999999999</v>
      </c>
      <c r="D4335" s="36">
        <v>115.2503</v>
      </c>
    </row>
    <row r="4336" spans="1:4" ht="12.75" customHeight="1" x14ac:dyDescent="0.25">
      <c r="A4336" s="44">
        <v>43067.291666656172</v>
      </c>
      <c r="B4336" s="24">
        <v>145.99109999999999</v>
      </c>
      <c r="C4336" s="35">
        <v>0.84382000000000001</v>
      </c>
      <c r="D4336" s="36">
        <v>72.523380000000003</v>
      </c>
    </row>
    <row r="4337" spans="1:4" ht="12.75" customHeight="1" x14ac:dyDescent="0.25">
      <c r="A4337" s="44">
        <v>43067.333333322837</v>
      </c>
      <c r="B4337" s="24">
        <v>130.5693</v>
      </c>
      <c r="C4337" s="35">
        <v>0.78258000000000005</v>
      </c>
      <c r="D4337" s="36">
        <v>35.394660000000002</v>
      </c>
    </row>
    <row r="4338" spans="1:4" ht="12.75" customHeight="1" x14ac:dyDescent="0.25">
      <c r="A4338" s="44">
        <v>43067.374999989501</v>
      </c>
      <c r="B4338" s="24">
        <v>74.479500000000002</v>
      </c>
      <c r="C4338" s="35">
        <v>1.49027</v>
      </c>
      <c r="D4338" s="36">
        <v>17.607109999999999</v>
      </c>
    </row>
    <row r="4339" spans="1:4" ht="12.75" customHeight="1" x14ac:dyDescent="0.25">
      <c r="A4339" s="44">
        <v>43067.416666656165</v>
      </c>
      <c r="B4339" s="24">
        <v>74.39855</v>
      </c>
      <c r="C4339" s="35">
        <v>1.80003</v>
      </c>
      <c r="D4339" s="36">
        <v>9.6719399999999993</v>
      </c>
    </row>
    <row r="4340" spans="1:4" ht="12.75" customHeight="1" x14ac:dyDescent="0.25">
      <c r="A4340" s="44">
        <v>43067.458333322829</v>
      </c>
      <c r="B4340" s="24">
        <v>71.680850000000007</v>
      </c>
      <c r="C4340" s="35">
        <v>1.91588</v>
      </c>
      <c r="D4340" s="36" t="s">
        <v>189</v>
      </c>
    </row>
    <row r="4341" spans="1:4" ht="12.75" customHeight="1" x14ac:dyDescent="0.25">
      <c r="A4341" s="44">
        <v>43067.499999989494</v>
      </c>
      <c r="B4341" s="24">
        <v>59.6312</v>
      </c>
      <c r="C4341" s="35">
        <v>2.4685299999999999</v>
      </c>
      <c r="D4341" s="36">
        <v>2.5786099999999998</v>
      </c>
    </row>
    <row r="4342" spans="1:4" ht="12.75" customHeight="1" x14ac:dyDescent="0.25">
      <c r="A4342" s="44">
        <v>43067.541666656158</v>
      </c>
      <c r="B4342" s="24">
        <v>77.169479999999993</v>
      </c>
      <c r="C4342" s="35">
        <v>0.86902999999999997</v>
      </c>
      <c r="D4342" s="36">
        <v>15.081440000000001</v>
      </c>
    </row>
    <row r="4343" spans="1:4" ht="12.75" customHeight="1" x14ac:dyDescent="0.25">
      <c r="A4343" s="44">
        <v>43067.583333322822</v>
      </c>
      <c r="B4343" s="24">
        <v>109.57129999999999</v>
      </c>
      <c r="C4343" s="35">
        <v>0.87446000000000002</v>
      </c>
      <c r="D4343" s="36">
        <v>38.129849999999998</v>
      </c>
    </row>
    <row r="4344" spans="1:4" ht="12.75" customHeight="1" x14ac:dyDescent="0.25">
      <c r="A4344" s="44">
        <v>43067.624999989486</v>
      </c>
      <c r="B4344" s="24">
        <v>318.80439999999999</v>
      </c>
      <c r="C4344" s="35">
        <v>1.5040100000000001</v>
      </c>
      <c r="D4344" s="36">
        <v>25.901330000000002</v>
      </c>
    </row>
    <row r="4345" spans="1:4" ht="12.75" customHeight="1" x14ac:dyDescent="0.25">
      <c r="A4345" s="44">
        <v>43067.66666665615</v>
      </c>
      <c r="B4345" s="24">
        <v>287.3458</v>
      </c>
      <c r="C4345" s="35">
        <v>0.96808000000000005</v>
      </c>
      <c r="D4345" s="36">
        <v>61.03295</v>
      </c>
    </row>
    <row r="4346" spans="1:4" ht="12.75" customHeight="1" x14ac:dyDescent="0.25">
      <c r="A4346" s="44">
        <v>43067.708333322815</v>
      </c>
      <c r="B4346" s="24">
        <v>259.78609999999998</v>
      </c>
      <c r="C4346" s="35">
        <v>1.29457</v>
      </c>
      <c r="D4346" s="36">
        <v>51.64817</v>
      </c>
    </row>
    <row r="4347" spans="1:4" ht="12.75" customHeight="1" x14ac:dyDescent="0.25">
      <c r="A4347" s="44">
        <v>43067.749999989479</v>
      </c>
      <c r="B4347" s="24">
        <v>275.51650000000001</v>
      </c>
      <c r="C4347" s="35">
        <v>1.44909</v>
      </c>
      <c r="D4347" s="36">
        <v>35.439050000000002</v>
      </c>
    </row>
    <row r="4348" spans="1:4" ht="12.75" customHeight="1" x14ac:dyDescent="0.25">
      <c r="A4348" s="44">
        <v>43067.791666656143</v>
      </c>
      <c r="B4348" s="24">
        <v>301.97840000000002</v>
      </c>
      <c r="C4348" s="35">
        <v>0.36552000000000001</v>
      </c>
      <c r="D4348" s="36">
        <v>102.2944</v>
      </c>
    </row>
    <row r="4349" spans="1:4" ht="12.75" customHeight="1" x14ac:dyDescent="0.25">
      <c r="A4349" s="44">
        <v>43067.833333322807</v>
      </c>
      <c r="B4349" s="24">
        <v>45.237340000000003</v>
      </c>
      <c r="C4349" s="35">
        <v>0.22542999999999999</v>
      </c>
      <c r="D4349" s="36">
        <v>21.50067</v>
      </c>
    </row>
    <row r="4350" spans="1:4" ht="12.75" customHeight="1" x14ac:dyDescent="0.25">
      <c r="A4350" s="44">
        <v>43067.874999989472</v>
      </c>
      <c r="B4350" s="24">
        <v>84.352199999999996</v>
      </c>
      <c r="C4350" s="35">
        <v>0.21485000000000001</v>
      </c>
      <c r="D4350" s="36">
        <v>3.9373399999999998</v>
      </c>
    </row>
    <row r="4351" spans="1:4" ht="12.75" customHeight="1" x14ac:dyDescent="0.25">
      <c r="A4351" s="44">
        <v>43067.916666656136</v>
      </c>
      <c r="B4351" s="24">
        <v>246.3075</v>
      </c>
      <c r="C4351" s="35">
        <v>0.42210999999999999</v>
      </c>
      <c r="D4351" s="36">
        <v>2.7514500000000002</v>
      </c>
    </row>
    <row r="4352" spans="1:4" ht="12.75" customHeight="1" x14ac:dyDescent="0.25">
      <c r="A4352" s="44">
        <v>43067.9583333228</v>
      </c>
      <c r="B4352" s="24">
        <v>51.711419999999997</v>
      </c>
      <c r="C4352" s="35">
        <v>0.36677999999999999</v>
      </c>
      <c r="D4352" s="36">
        <v>2.4647199999999998</v>
      </c>
    </row>
    <row r="4353" spans="1:4" ht="12.75" customHeight="1" x14ac:dyDescent="0.25">
      <c r="A4353" s="44">
        <v>43067.999999989464</v>
      </c>
      <c r="B4353" s="24">
        <v>137.09520000000001</v>
      </c>
      <c r="C4353" s="35">
        <v>0.23863999999999999</v>
      </c>
      <c r="D4353" s="36" t="s">
        <v>189</v>
      </c>
    </row>
    <row r="4354" spans="1:4" ht="12.75" customHeight="1" x14ac:dyDescent="0.25">
      <c r="A4354" s="44">
        <v>43068.041666656129</v>
      </c>
      <c r="B4354" s="24">
        <v>238.37790000000001</v>
      </c>
      <c r="C4354" s="35">
        <v>0.26585999999999999</v>
      </c>
      <c r="D4354" s="36">
        <v>0.70143999999999995</v>
      </c>
    </row>
    <row r="4355" spans="1:4" ht="12.75" customHeight="1" x14ac:dyDescent="0.25">
      <c r="A4355" s="44">
        <v>43068.083333322793</v>
      </c>
      <c r="B4355" s="24">
        <v>325.78339999999997</v>
      </c>
      <c r="C4355" s="35">
        <v>0.43078</v>
      </c>
      <c r="D4355" s="36">
        <v>6.2396099999999999</v>
      </c>
    </row>
    <row r="4356" spans="1:4" ht="12.75" customHeight="1" x14ac:dyDescent="0.25">
      <c r="A4356" s="44">
        <v>43068.124999989457</v>
      </c>
      <c r="B4356" s="24">
        <v>262.24529999999999</v>
      </c>
      <c r="C4356" s="35">
        <v>0.30110999999999999</v>
      </c>
      <c r="D4356" s="36">
        <v>37.528559999999999</v>
      </c>
    </row>
    <row r="4357" spans="1:4" ht="12.75" customHeight="1" x14ac:dyDescent="0.25">
      <c r="A4357" s="44">
        <v>43068.166666656121</v>
      </c>
      <c r="B4357" s="24">
        <v>306.12810000000002</v>
      </c>
      <c r="C4357" s="35">
        <v>0.31580000000000003</v>
      </c>
      <c r="D4357" s="36">
        <v>17.562670000000001</v>
      </c>
    </row>
    <row r="4358" spans="1:4" ht="12.75" customHeight="1" x14ac:dyDescent="0.25">
      <c r="A4358" s="44">
        <v>43068.208333322786</v>
      </c>
      <c r="B4358" s="24">
        <v>270.25529999999998</v>
      </c>
      <c r="C4358" s="35">
        <v>0.38397999999999999</v>
      </c>
      <c r="D4358" s="36">
        <v>85.196330000000003</v>
      </c>
    </row>
    <row r="4359" spans="1:4" ht="12.75" customHeight="1" x14ac:dyDescent="0.25">
      <c r="A4359" s="44">
        <v>43068.24999998945</v>
      </c>
      <c r="B4359" s="24">
        <v>109.2972</v>
      </c>
      <c r="C4359" s="35">
        <v>0.37661</v>
      </c>
      <c r="D4359" s="36">
        <v>77.687389999999994</v>
      </c>
    </row>
    <row r="4360" spans="1:4" ht="12.75" customHeight="1" x14ac:dyDescent="0.25">
      <c r="A4360" s="44">
        <v>43068.291666656114</v>
      </c>
      <c r="B4360" s="24">
        <v>65.877300000000005</v>
      </c>
      <c r="C4360" s="35">
        <v>0.63558999999999999</v>
      </c>
      <c r="D4360" s="36">
        <v>77.796779999999998</v>
      </c>
    </row>
    <row r="4361" spans="1:4" ht="12.75" customHeight="1" x14ac:dyDescent="0.25">
      <c r="A4361" s="44">
        <v>43068.333333322778</v>
      </c>
      <c r="B4361" s="24">
        <v>141.49690000000001</v>
      </c>
      <c r="C4361" s="35">
        <v>0.50475000000000003</v>
      </c>
      <c r="D4361" s="36">
        <v>58.879390000000001</v>
      </c>
    </row>
    <row r="4362" spans="1:4" ht="12.75" customHeight="1" x14ac:dyDescent="0.25">
      <c r="A4362" s="44">
        <v>43068.374999989443</v>
      </c>
      <c r="B4362" s="24">
        <v>169.1301</v>
      </c>
      <c r="C4362" s="35">
        <v>1.00214</v>
      </c>
      <c r="D4362" s="36">
        <v>104.6889</v>
      </c>
    </row>
    <row r="4363" spans="1:4" ht="12.75" customHeight="1" x14ac:dyDescent="0.25">
      <c r="A4363" s="44">
        <v>43068.416666656107</v>
      </c>
      <c r="B4363" s="24">
        <v>164.16640000000001</v>
      </c>
      <c r="C4363" s="35">
        <v>0.53054000000000001</v>
      </c>
      <c r="D4363" s="36">
        <v>30.071449999999999</v>
      </c>
    </row>
    <row r="4364" spans="1:4" ht="12.75" customHeight="1" x14ac:dyDescent="0.25">
      <c r="A4364" s="44">
        <v>43068.458333322771</v>
      </c>
      <c r="B4364" s="24">
        <v>86.266170000000002</v>
      </c>
      <c r="C4364" s="35">
        <v>0.75319999999999998</v>
      </c>
      <c r="D4364" s="36">
        <v>66.688220000000001</v>
      </c>
    </row>
    <row r="4365" spans="1:4" ht="12.75" customHeight="1" x14ac:dyDescent="0.25">
      <c r="A4365" s="44">
        <v>43068.499999989435</v>
      </c>
      <c r="D4365" s="36">
        <v>0</v>
      </c>
    </row>
    <row r="4366" spans="1:4" ht="12.75" customHeight="1" x14ac:dyDescent="0.25">
      <c r="A4366" s="44">
        <v>43068.5416666561</v>
      </c>
      <c r="B4366" s="24">
        <v>358.0967</v>
      </c>
      <c r="C4366" s="35">
        <v>0.97541</v>
      </c>
      <c r="D4366" s="36">
        <v>0</v>
      </c>
    </row>
    <row r="4367" spans="1:4" ht="12.75" customHeight="1" x14ac:dyDescent="0.25">
      <c r="A4367" s="44">
        <v>43068.583333322764</v>
      </c>
      <c r="B4367" s="24">
        <v>110.16719999999999</v>
      </c>
      <c r="C4367" s="35">
        <v>0.92462</v>
      </c>
      <c r="D4367" s="36">
        <v>0</v>
      </c>
    </row>
    <row r="4368" spans="1:4" ht="12.75" customHeight="1" x14ac:dyDescent="0.25">
      <c r="A4368" s="44">
        <v>43068.624999989428</v>
      </c>
      <c r="B4368" s="24">
        <v>104.26779999999999</v>
      </c>
      <c r="C4368" s="35">
        <v>0.68122000000000005</v>
      </c>
      <c r="D4368" s="36">
        <v>16.60689</v>
      </c>
    </row>
    <row r="4369" spans="1:4" ht="12.75" customHeight="1" x14ac:dyDescent="0.25">
      <c r="A4369" s="44">
        <v>43068.666666656092</v>
      </c>
      <c r="B4369" s="24">
        <v>109.782</v>
      </c>
      <c r="C4369" s="35">
        <v>0.93493000000000004</v>
      </c>
      <c r="D4369" s="36">
        <v>16.938610000000001</v>
      </c>
    </row>
    <row r="4370" spans="1:4" ht="12.75" customHeight="1" x14ac:dyDescent="0.25">
      <c r="A4370" s="44">
        <v>43068.708333322757</v>
      </c>
      <c r="B4370" s="24">
        <v>352.45670000000001</v>
      </c>
      <c r="C4370" s="35">
        <v>2.0455199999999998</v>
      </c>
      <c r="D4370" s="36">
        <v>16.015499999999999</v>
      </c>
    </row>
    <row r="4371" spans="1:4" ht="12.75" customHeight="1" x14ac:dyDescent="0.25">
      <c r="A4371" s="44">
        <v>43068.749999989421</v>
      </c>
      <c r="B4371" s="24">
        <v>106.21550000000001</v>
      </c>
      <c r="C4371" s="35">
        <v>0.45032</v>
      </c>
      <c r="D4371" s="36">
        <v>0.72021999999999997</v>
      </c>
    </row>
    <row r="4372" spans="1:4" ht="12.75" customHeight="1" x14ac:dyDescent="0.25">
      <c r="A4372" s="44">
        <v>43068.791666656085</v>
      </c>
      <c r="B4372" s="24">
        <v>133.69499999999999</v>
      </c>
      <c r="C4372" s="35">
        <v>0.33100000000000002</v>
      </c>
      <c r="D4372" s="36">
        <v>3.9998900000000002</v>
      </c>
    </row>
    <row r="4373" spans="1:4" ht="12.75" customHeight="1" x14ac:dyDescent="0.25">
      <c r="A4373" s="44">
        <v>43068.833333322749</v>
      </c>
      <c r="B4373" s="24">
        <v>249.89429999999999</v>
      </c>
      <c r="C4373" s="35">
        <v>0.21015</v>
      </c>
      <c r="D4373" s="36">
        <v>1.7867200000000001</v>
      </c>
    </row>
    <row r="4374" spans="1:4" ht="12.75" customHeight="1" x14ac:dyDescent="0.25">
      <c r="A4374" s="44">
        <v>43068.874999989413</v>
      </c>
      <c r="B4374" s="24">
        <v>267.57920000000001</v>
      </c>
      <c r="C4374" s="35">
        <v>0.40699999999999997</v>
      </c>
      <c r="D4374" s="36" t="s">
        <v>189</v>
      </c>
    </row>
    <row r="4375" spans="1:4" ht="12.75" customHeight="1" x14ac:dyDescent="0.25">
      <c r="A4375" s="44">
        <v>43068.916666656078</v>
      </c>
      <c r="B4375" s="24">
        <v>58.932130000000001</v>
      </c>
      <c r="C4375" s="35">
        <v>0.41372999999999999</v>
      </c>
      <c r="D4375" s="36">
        <v>4.8381699999999999</v>
      </c>
    </row>
    <row r="4376" spans="1:4" ht="12.75" customHeight="1" x14ac:dyDescent="0.25">
      <c r="A4376" s="44">
        <v>43068.958333322742</v>
      </c>
      <c r="B4376" s="24">
        <v>49.47701</v>
      </c>
      <c r="C4376" s="35">
        <v>0.31422</v>
      </c>
      <c r="D4376" s="36">
        <v>7.7271700000000001</v>
      </c>
    </row>
    <row r="4377" spans="1:4" ht="12.75" customHeight="1" x14ac:dyDescent="0.25">
      <c r="A4377" s="44">
        <v>43068.999999989406</v>
      </c>
      <c r="B4377" s="24">
        <v>7.2545400000000004</v>
      </c>
      <c r="C4377" s="35">
        <v>0.28859000000000001</v>
      </c>
      <c r="D4377" s="36" t="s">
        <v>189</v>
      </c>
    </row>
    <row r="4378" spans="1:4" ht="12.75" customHeight="1" x14ac:dyDescent="0.25">
      <c r="A4378" s="44">
        <v>43069.04166665607</v>
      </c>
      <c r="B4378" s="24">
        <v>327.97969999999998</v>
      </c>
      <c r="C4378" s="35">
        <v>0.32228000000000001</v>
      </c>
      <c r="D4378" s="36">
        <v>3.8071100000000002</v>
      </c>
    </row>
    <row r="4379" spans="1:4" ht="12.75" customHeight="1" x14ac:dyDescent="0.25">
      <c r="A4379" s="44">
        <v>43069.083333322735</v>
      </c>
      <c r="B4379" s="24">
        <v>19.730540000000001</v>
      </c>
      <c r="C4379" s="35">
        <v>0.39956999999999998</v>
      </c>
      <c r="D4379" s="36" t="s">
        <v>189</v>
      </c>
    </row>
    <row r="4380" spans="1:4" ht="12.75" customHeight="1" x14ac:dyDescent="0.25">
      <c r="A4380" s="44">
        <v>43069.124999989399</v>
      </c>
      <c r="B4380" s="24">
        <v>49.36289</v>
      </c>
      <c r="C4380" s="35">
        <v>0.31520999999999999</v>
      </c>
      <c r="D4380" s="36">
        <v>0.82472000000000001</v>
      </c>
    </row>
    <row r="4381" spans="1:4" ht="12.75" customHeight="1" x14ac:dyDescent="0.25">
      <c r="A4381" s="44">
        <v>43069.166666656063</v>
      </c>
      <c r="B4381" s="24">
        <v>68.884450000000001</v>
      </c>
      <c r="C4381" s="35">
        <v>0.17824999999999999</v>
      </c>
      <c r="D4381" s="36">
        <v>2.5586099999999998</v>
      </c>
    </row>
    <row r="4382" spans="1:4" ht="12.75" customHeight="1" x14ac:dyDescent="0.25">
      <c r="A4382" s="44">
        <v>43069.208333322727</v>
      </c>
      <c r="B4382" s="24">
        <v>237.8322</v>
      </c>
      <c r="C4382" s="35">
        <v>0.69801999999999997</v>
      </c>
      <c r="D4382" s="36">
        <v>2.5713300000000001</v>
      </c>
    </row>
    <row r="4383" spans="1:4" ht="12.75" customHeight="1" x14ac:dyDescent="0.25">
      <c r="A4383" s="44">
        <v>43069.249999989392</v>
      </c>
      <c r="B4383" s="24">
        <v>76.674160000000001</v>
      </c>
      <c r="C4383" s="35">
        <v>0.26808999999999999</v>
      </c>
      <c r="D4383" s="36" t="s">
        <v>189</v>
      </c>
    </row>
    <row r="4384" spans="1:4" ht="12.75" customHeight="1" x14ac:dyDescent="0.25">
      <c r="A4384" s="44">
        <v>43069.291666656056</v>
      </c>
      <c r="B4384" s="24">
        <v>61.55003</v>
      </c>
      <c r="C4384" s="35">
        <v>0.42930000000000001</v>
      </c>
      <c r="D4384" s="36" t="s">
        <v>189</v>
      </c>
    </row>
    <row r="4385" spans="1:4" ht="12.75" customHeight="1" x14ac:dyDescent="0.25">
      <c r="A4385" s="44">
        <v>43069.33333332272</v>
      </c>
      <c r="B4385" s="24">
        <v>151.4744</v>
      </c>
      <c r="C4385" s="35">
        <v>0.36005999999999999</v>
      </c>
      <c r="D4385" s="36" t="s">
        <v>189</v>
      </c>
    </row>
    <row r="4386" spans="1:4" ht="12.75" customHeight="1" x14ac:dyDescent="0.25">
      <c r="A4386" s="44">
        <v>43069.374999989384</v>
      </c>
      <c r="B4386" s="24">
        <v>115.9181</v>
      </c>
      <c r="C4386" s="35">
        <v>0.48303000000000001</v>
      </c>
      <c r="D4386" s="36">
        <v>8.1687799999999999</v>
      </c>
    </row>
    <row r="4387" spans="1:4" ht="12.75" customHeight="1" x14ac:dyDescent="0.25">
      <c r="A4387" s="44">
        <v>43069.416666656049</v>
      </c>
      <c r="B4387" s="24">
        <v>137.78479999999999</v>
      </c>
      <c r="C4387" s="35">
        <v>0.91054000000000002</v>
      </c>
      <c r="D4387" s="36">
        <v>12.023389999999999</v>
      </c>
    </row>
    <row r="4388" spans="1:4" ht="12.75" customHeight="1" x14ac:dyDescent="0.25">
      <c r="A4388" s="44">
        <v>43069.458333322713</v>
      </c>
      <c r="B4388" s="24">
        <v>115.5258</v>
      </c>
      <c r="C4388" s="35">
        <v>0.63837999999999995</v>
      </c>
      <c r="D4388" s="36">
        <v>4.0821699999999996</v>
      </c>
    </row>
    <row r="4389" spans="1:4" ht="12.75" customHeight="1" x14ac:dyDescent="0.25">
      <c r="A4389" s="44">
        <v>43069.499999989377</v>
      </c>
      <c r="B4389" s="24">
        <v>128.39609999999999</v>
      </c>
      <c r="C4389" s="35">
        <v>1.0195700000000001</v>
      </c>
      <c r="D4389" s="36">
        <v>5.6425000000000001</v>
      </c>
    </row>
    <row r="4390" spans="1:4" ht="12.75" customHeight="1" x14ac:dyDescent="0.25">
      <c r="A4390" s="44">
        <v>43069.541666656041</v>
      </c>
      <c r="B4390" s="24">
        <v>52.788119999999999</v>
      </c>
      <c r="C4390" s="35">
        <v>1.9590099999999999</v>
      </c>
      <c r="D4390" s="36">
        <v>20.449940000000002</v>
      </c>
    </row>
    <row r="4391" spans="1:4" ht="12.75" customHeight="1" x14ac:dyDescent="0.25">
      <c r="A4391" s="44">
        <v>43069.583333322706</v>
      </c>
      <c r="B4391" s="24">
        <v>48.426430000000003</v>
      </c>
      <c r="C4391" s="35">
        <v>1.5178100000000001</v>
      </c>
      <c r="D4391" s="36">
        <v>11.20255</v>
      </c>
    </row>
    <row r="4392" spans="1:4" ht="12.75" customHeight="1" x14ac:dyDescent="0.25">
      <c r="A4392" s="44">
        <v>43069.62499998937</v>
      </c>
      <c r="B4392" s="24">
        <v>47.118340000000003</v>
      </c>
      <c r="C4392" s="35">
        <v>1.85182</v>
      </c>
      <c r="D4392" s="36">
        <v>3.6419999999999999</v>
      </c>
    </row>
    <row r="4393" spans="1:4" ht="12.75" customHeight="1" x14ac:dyDescent="0.25">
      <c r="A4393" s="44">
        <v>43069.666666656034</v>
      </c>
      <c r="B4393" s="24">
        <v>294.00619999999998</v>
      </c>
      <c r="C4393" s="35">
        <v>1.4335599999999999</v>
      </c>
      <c r="D4393" s="36">
        <v>15.50356</v>
      </c>
    </row>
    <row r="4394" spans="1:4" ht="12.75" customHeight="1" x14ac:dyDescent="0.25">
      <c r="A4394" s="44">
        <v>43069.708333322698</v>
      </c>
      <c r="B4394" s="24">
        <v>348.7552</v>
      </c>
      <c r="C4394" s="35">
        <v>2.1824699999999999</v>
      </c>
      <c r="D4394" s="36">
        <v>12.36055</v>
      </c>
    </row>
    <row r="4395" spans="1:4" ht="12.75" customHeight="1" x14ac:dyDescent="0.25">
      <c r="A4395" s="44">
        <v>43069.749999989363</v>
      </c>
      <c r="B4395" s="24">
        <v>24.475909999999999</v>
      </c>
      <c r="C4395" s="35">
        <v>1.2886899999999999</v>
      </c>
      <c r="D4395" s="36">
        <v>7.9157799999999998</v>
      </c>
    </row>
    <row r="4396" spans="1:4" ht="12.75" customHeight="1" x14ac:dyDescent="0.25">
      <c r="A4396" s="44">
        <v>43069.791666656027</v>
      </c>
      <c r="B4396" s="24">
        <v>4.5044399999999998</v>
      </c>
      <c r="C4396" s="35">
        <v>0.29391</v>
      </c>
      <c r="D4396" s="36">
        <v>9.7260000000000009</v>
      </c>
    </row>
    <row r="4397" spans="1:4" ht="12.75" customHeight="1" x14ac:dyDescent="0.25">
      <c r="A4397" s="44">
        <v>43069.833333322691</v>
      </c>
      <c r="B4397" s="24">
        <v>167.636</v>
      </c>
      <c r="C4397" s="35">
        <v>0.21926000000000001</v>
      </c>
      <c r="D4397" s="36">
        <v>34.053829999999998</v>
      </c>
    </row>
    <row r="4398" spans="1:4" ht="12.75" customHeight="1" x14ac:dyDescent="0.25">
      <c r="A4398" s="44">
        <v>43069.874999989355</v>
      </c>
      <c r="B4398" s="24">
        <v>333.49720000000002</v>
      </c>
      <c r="C4398" s="35">
        <v>0.28310000000000002</v>
      </c>
      <c r="D4398" s="36">
        <v>14.80861</v>
      </c>
    </row>
    <row r="4399" spans="1:4" ht="12.75" customHeight="1" x14ac:dyDescent="0.25">
      <c r="A4399" s="44">
        <v>43069.91666665602</v>
      </c>
      <c r="B4399" s="24">
        <v>336.5582</v>
      </c>
      <c r="C4399" s="35">
        <v>0.19717999999999999</v>
      </c>
      <c r="D4399" s="36">
        <v>26.02017</v>
      </c>
    </row>
    <row r="4400" spans="1:4" ht="12.75" customHeight="1" x14ac:dyDescent="0.25">
      <c r="A4400" s="44">
        <v>43069.958333322684</v>
      </c>
      <c r="B4400" s="24">
        <v>212.80590000000001</v>
      </c>
      <c r="C4400" s="35">
        <v>0.25538</v>
      </c>
      <c r="D4400" s="36">
        <v>6.7745600000000001</v>
      </c>
    </row>
    <row r="4401" spans="1:4" ht="12.75" customHeight="1" x14ac:dyDescent="0.25">
      <c r="A4401" s="44">
        <f>A4400+1/24</f>
        <v>43069.999999989348</v>
      </c>
      <c r="B4401" s="24">
        <v>3.5429599999999999</v>
      </c>
      <c r="C4401" s="35">
        <v>0.31024000000000002</v>
      </c>
      <c r="D4401" s="36">
        <v>20.924199999999999</v>
      </c>
    </row>
    <row r="4402" spans="1:4" ht="12.75" customHeight="1" x14ac:dyDescent="0.25">
      <c r="A4402" s="44">
        <f t="shared" ref="A4402:A4465" si="0">A4401+1/24</f>
        <v>43070.041666656012</v>
      </c>
      <c r="B4402" s="24">
        <v>67.209890000000001</v>
      </c>
      <c r="C4402" s="35">
        <v>0.19475999999999999</v>
      </c>
      <c r="D4402" s="36">
        <v>11.443</v>
      </c>
    </row>
    <row r="4403" spans="1:4" ht="12.75" customHeight="1" x14ac:dyDescent="0.25">
      <c r="A4403" s="44">
        <f t="shared" si="0"/>
        <v>43070.083333322676</v>
      </c>
      <c r="B4403" s="24">
        <v>121.9034</v>
      </c>
      <c r="C4403" s="35">
        <v>0.79949999999999999</v>
      </c>
      <c r="D4403" s="36">
        <v>11.877219999999999</v>
      </c>
    </row>
    <row r="4404" spans="1:4" ht="12.75" customHeight="1" x14ac:dyDescent="0.25">
      <c r="A4404" s="44">
        <f t="shared" si="0"/>
        <v>43070.124999989341</v>
      </c>
      <c r="B4404" s="24">
        <v>42.234099999999998</v>
      </c>
      <c r="C4404" s="35">
        <v>0.24812000000000001</v>
      </c>
      <c r="D4404" s="36">
        <v>15.47334</v>
      </c>
    </row>
    <row r="4405" spans="1:4" ht="12.75" customHeight="1" x14ac:dyDescent="0.25">
      <c r="A4405" s="44">
        <f t="shared" si="0"/>
        <v>43070.166666656005</v>
      </c>
      <c r="B4405" s="24">
        <v>300.93009999999998</v>
      </c>
      <c r="C4405" s="35">
        <v>0.37324000000000002</v>
      </c>
      <c r="D4405" s="36">
        <v>4.7723899999999997</v>
      </c>
    </row>
    <row r="4406" spans="1:4" ht="12.75" customHeight="1" x14ac:dyDescent="0.25">
      <c r="A4406" s="44">
        <f t="shared" si="0"/>
        <v>43070.208333322669</v>
      </c>
      <c r="B4406" s="24">
        <v>319.06580000000002</v>
      </c>
      <c r="C4406" s="35">
        <v>0.32085000000000002</v>
      </c>
      <c r="D4406" s="36">
        <v>4.4658699999999998</v>
      </c>
    </row>
    <row r="4407" spans="1:4" ht="12.75" customHeight="1" x14ac:dyDescent="0.25">
      <c r="A4407" s="44">
        <f t="shared" si="0"/>
        <v>43070.249999989333</v>
      </c>
      <c r="B4407" s="24">
        <v>294.22219999999999</v>
      </c>
      <c r="C4407" s="35">
        <v>0.29633999999999999</v>
      </c>
      <c r="D4407" s="36">
        <v>0.45133000000000001</v>
      </c>
    </row>
    <row r="4408" spans="1:4" ht="12.75" customHeight="1" x14ac:dyDescent="0.25">
      <c r="A4408" s="44">
        <f t="shared" si="0"/>
        <v>43070.291666655998</v>
      </c>
      <c r="B4408" s="24">
        <v>106.5031</v>
      </c>
      <c r="C4408" s="35">
        <v>0.38356000000000001</v>
      </c>
      <c r="D4408" s="36">
        <v>13.31922</v>
      </c>
    </row>
    <row r="4409" spans="1:4" ht="12.75" customHeight="1" x14ac:dyDescent="0.25">
      <c r="A4409" s="44">
        <f t="shared" si="0"/>
        <v>43070.333333322662</v>
      </c>
      <c r="B4409" s="24">
        <v>172.66329999999999</v>
      </c>
      <c r="C4409" s="35">
        <v>0.69530999999999998</v>
      </c>
      <c r="D4409" s="36">
        <v>5.3563299999999998</v>
      </c>
    </row>
    <row r="4410" spans="1:4" ht="12.75" customHeight="1" x14ac:dyDescent="0.25">
      <c r="A4410" s="44">
        <f t="shared" si="0"/>
        <v>43070.374999989326</v>
      </c>
      <c r="B4410" s="24">
        <v>88.01867</v>
      </c>
      <c r="C4410" s="35">
        <v>1.1529499999999999</v>
      </c>
      <c r="D4410" s="36">
        <v>25.87717</v>
      </c>
    </row>
    <row r="4411" spans="1:4" ht="12.75" customHeight="1" x14ac:dyDescent="0.25">
      <c r="A4411" s="44">
        <f t="shared" si="0"/>
        <v>43070.41666665599</v>
      </c>
      <c r="B4411" s="24">
        <v>69.543049999999994</v>
      </c>
      <c r="C4411" s="35">
        <v>2.4375300000000002</v>
      </c>
      <c r="D4411" s="36">
        <v>4.4304399999999999</v>
      </c>
    </row>
    <row r="4412" spans="1:4" ht="12.75" customHeight="1" x14ac:dyDescent="0.25">
      <c r="A4412" s="44">
        <f t="shared" si="0"/>
        <v>43070.458333322655</v>
      </c>
      <c r="B4412" s="24">
        <v>74.567809999999994</v>
      </c>
      <c r="C4412" s="35">
        <v>2.28952</v>
      </c>
      <c r="D4412" s="36">
        <v>0</v>
      </c>
    </row>
    <row r="4413" spans="1:4" ht="12.75" customHeight="1" x14ac:dyDescent="0.25">
      <c r="A4413" s="44">
        <f t="shared" si="0"/>
        <v>43070.499999989319</v>
      </c>
      <c r="B4413" s="24">
        <v>69.78107</v>
      </c>
      <c r="C4413" s="35">
        <v>2.3703599999999998</v>
      </c>
      <c r="D4413" s="36">
        <v>0</v>
      </c>
    </row>
    <row r="4414" spans="1:4" ht="12.75" customHeight="1" x14ac:dyDescent="0.25">
      <c r="A4414" s="44">
        <f t="shared" si="0"/>
        <v>43070.541666655983</v>
      </c>
      <c r="B4414" s="24">
        <v>67.243260000000006</v>
      </c>
      <c r="C4414" s="35">
        <v>1.8559699999999999</v>
      </c>
      <c r="D4414" s="36">
        <v>1.60728</v>
      </c>
    </row>
    <row r="4415" spans="1:4" ht="12.75" customHeight="1" x14ac:dyDescent="0.25">
      <c r="A4415" s="44">
        <f t="shared" si="0"/>
        <v>43070.583333322647</v>
      </c>
      <c r="B4415" s="24">
        <v>75.867829999999998</v>
      </c>
      <c r="C4415" s="35">
        <v>2.0977399999999999</v>
      </c>
      <c r="D4415" s="36">
        <v>7.1922800000000002</v>
      </c>
    </row>
    <row r="4416" spans="1:4" ht="12.75" customHeight="1" x14ac:dyDescent="0.25">
      <c r="A4416" s="44">
        <f t="shared" si="0"/>
        <v>43070.624999989312</v>
      </c>
      <c r="B4416" s="24">
        <v>79.059839999999994</v>
      </c>
      <c r="C4416" s="35">
        <v>1.7745599999999999</v>
      </c>
      <c r="D4416" s="36">
        <v>9.7144999999999992</v>
      </c>
    </row>
    <row r="4417" spans="1:4" ht="12.75" customHeight="1" x14ac:dyDescent="0.25">
      <c r="A4417" s="44">
        <f t="shared" si="0"/>
        <v>43070.666666655976</v>
      </c>
      <c r="B4417" s="24">
        <v>79.049390000000002</v>
      </c>
      <c r="C4417" s="35">
        <v>2.0975799999999998</v>
      </c>
      <c r="D4417" s="36" t="s">
        <v>189</v>
      </c>
    </row>
    <row r="4418" spans="1:4" ht="12.75" customHeight="1" x14ac:dyDescent="0.25">
      <c r="A4418" s="44">
        <f t="shared" si="0"/>
        <v>43070.70833332264</v>
      </c>
      <c r="B4418" s="24">
        <v>68.557469999999995</v>
      </c>
      <c r="C4418" s="35">
        <v>2.3620299999999999</v>
      </c>
      <c r="D4418" s="36">
        <v>3.1652200000000001</v>
      </c>
    </row>
    <row r="4419" spans="1:4" ht="12.75" customHeight="1" x14ac:dyDescent="0.25">
      <c r="A4419" s="44">
        <f t="shared" si="0"/>
        <v>43070.749999989304</v>
      </c>
      <c r="B4419" s="24">
        <v>80.729129999999998</v>
      </c>
      <c r="C4419" s="35">
        <v>1.35605</v>
      </c>
      <c r="D4419" s="36">
        <v>8.9492799999999999</v>
      </c>
    </row>
    <row r="4420" spans="1:4" ht="12.75" customHeight="1" x14ac:dyDescent="0.25">
      <c r="A4420" s="44">
        <f t="shared" si="0"/>
        <v>43070.791666655969</v>
      </c>
      <c r="B4420" s="24">
        <v>138.58160000000001</v>
      </c>
      <c r="C4420" s="35">
        <v>0.29782999999999998</v>
      </c>
      <c r="D4420" s="36">
        <v>9.79711</v>
      </c>
    </row>
    <row r="4421" spans="1:4" ht="12.75" customHeight="1" x14ac:dyDescent="0.25">
      <c r="A4421" s="44">
        <f t="shared" si="0"/>
        <v>43070.833333322633</v>
      </c>
      <c r="B4421" s="24">
        <v>313.72620000000001</v>
      </c>
      <c r="C4421" s="35">
        <v>0.45090000000000002</v>
      </c>
      <c r="D4421" s="36">
        <v>33.200330000000001</v>
      </c>
    </row>
    <row r="4422" spans="1:4" ht="12.75" customHeight="1" x14ac:dyDescent="0.25">
      <c r="A4422" s="44">
        <f t="shared" si="0"/>
        <v>43070.874999989297</v>
      </c>
      <c r="B4422" s="24">
        <v>257.38279999999997</v>
      </c>
      <c r="C4422" s="35">
        <v>0.45340000000000003</v>
      </c>
      <c r="D4422" s="36">
        <v>12.157220000000001</v>
      </c>
    </row>
    <row r="4423" spans="1:4" ht="12.75" customHeight="1" x14ac:dyDescent="0.25">
      <c r="A4423" s="44">
        <f t="shared" si="0"/>
        <v>43070.916666655961</v>
      </c>
      <c r="B4423" s="24">
        <v>290.68880000000001</v>
      </c>
      <c r="C4423" s="35">
        <v>0.45684000000000002</v>
      </c>
      <c r="D4423" s="36" t="s">
        <v>189</v>
      </c>
    </row>
    <row r="4424" spans="1:4" ht="12.75" customHeight="1" x14ac:dyDescent="0.25">
      <c r="A4424" s="44">
        <f t="shared" si="0"/>
        <v>43070.958333322626</v>
      </c>
      <c r="B4424" s="24">
        <v>102.9605</v>
      </c>
      <c r="C4424" s="35">
        <v>0.27029999999999998</v>
      </c>
      <c r="D4424" s="36">
        <v>14.942</v>
      </c>
    </row>
    <row r="4425" spans="1:4" ht="12.75" customHeight="1" x14ac:dyDescent="0.25">
      <c r="A4425" s="44">
        <f t="shared" si="0"/>
        <v>43070.99999998929</v>
      </c>
      <c r="B4425" s="24">
        <v>295.49599999999998</v>
      </c>
      <c r="C4425" s="35">
        <v>0.18615999999999999</v>
      </c>
      <c r="D4425" s="36">
        <v>35.916730000000001</v>
      </c>
    </row>
    <row r="4426" spans="1:4" ht="12.75" customHeight="1" x14ac:dyDescent="0.25">
      <c r="A4426" s="44">
        <f t="shared" si="0"/>
        <v>43071.041666655954</v>
      </c>
      <c r="B4426" s="24">
        <v>111.8323</v>
      </c>
      <c r="C4426" s="35">
        <v>0.31090000000000001</v>
      </c>
      <c r="D4426" s="36">
        <v>41.408619999999999</v>
      </c>
    </row>
    <row r="4427" spans="1:4" ht="12.75" customHeight="1" x14ac:dyDescent="0.25">
      <c r="A4427" s="44">
        <f t="shared" si="0"/>
        <v>43071.083333322618</v>
      </c>
      <c r="B4427" s="24">
        <v>342.36309999999997</v>
      </c>
      <c r="C4427" s="35">
        <v>0.39721000000000001</v>
      </c>
      <c r="D4427" s="36">
        <v>5.4751700000000003</v>
      </c>
    </row>
    <row r="4428" spans="1:4" ht="12.75" customHeight="1" x14ac:dyDescent="0.25">
      <c r="A4428" s="44">
        <f t="shared" si="0"/>
        <v>43071.124999989283</v>
      </c>
      <c r="B4428" s="24">
        <v>230.84979999999999</v>
      </c>
      <c r="C4428" s="35">
        <v>0.36801</v>
      </c>
      <c r="D4428" s="36">
        <v>6.0502200000000004</v>
      </c>
    </row>
    <row r="4429" spans="1:4" ht="12.75" customHeight="1" x14ac:dyDescent="0.25">
      <c r="A4429" s="44">
        <f t="shared" si="0"/>
        <v>43071.166666655947</v>
      </c>
      <c r="B4429" s="24">
        <v>297.92110000000002</v>
      </c>
      <c r="C4429" s="35">
        <v>0.30412</v>
      </c>
      <c r="D4429" s="36">
        <v>10.08067</v>
      </c>
    </row>
    <row r="4430" spans="1:4" ht="12.75" customHeight="1" x14ac:dyDescent="0.25">
      <c r="A4430" s="44">
        <f t="shared" si="0"/>
        <v>43071.208333322611</v>
      </c>
      <c r="B4430" s="24">
        <v>312.69349999999997</v>
      </c>
      <c r="C4430" s="35">
        <v>0.54923</v>
      </c>
      <c r="D4430" s="36">
        <v>15.339449999999999</v>
      </c>
    </row>
    <row r="4431" spans="1:4" ht="12.75" customHeight="1" x14ac:dyDescent="0.25">
      <c r="A4431" s="44">
        <f t="shared" si="0"/>
        <v>43071.249999989275</v>
      </c>
      <c r="B4431" s="24">
        <v>47.707059999999998</v>
      </c>
      <c r="C4431" s="35">
        <v>0.40029999999999999</v>
      </c>
      <c r="D4431" s="36">
        <v>25.043330000000001</v>
      </c>
    </row>
    <row r="4432" spans="1:4" ht="12.75" customHeight="1" x14ac:dyDescent="0.25">
      <c r="A4432" s="44">
        <f t="shared" si="0"/>
        <v>43071.291666655939</v>
      </c>
      <c r="B4432" s="24">
        <v>269.09379999999999</v>
      </c>
      <c r="C4432" s="35">
        <v>0.38428000000000001</v>
      </c>
      <c r="D4432" s="36">
        <v>6.60494</v>
      </c>
    </row>
    <row r="4433" spans="1:4" ht="12.75" customHeight="1" x14ac:dyDescent="0.25">
      <c r="A4433" s="44">
        <f t="shared" si="0"/>
        <v>43071.333333322604</v>
      </c>
      <c r="B4433" s="24">
        <v>189.7424</v>
      </c>
      <c r="C4433" s="35">
        <v>0.83887</v>
      </c>
      <c r="D4433" s="36">
        <v>9.8920600000000007</v>
      </c>
    </row>
    <row r="4434" spans="1:4" ht="12.75" customHeight="1" x14ac:dyDescent="0.25">
      <c r="A4434" s="44">
        <f t="shared" si="0"/>
        <v>43071.374999989268</v>
      </c>
      <c r="B4434" s="24">
        <v>65.233720000000005</v>
      </c>
      <c r="C4434" s="35">
        <v>1.2023600000000001</v>
      </c>
      <c r="D4434" s="36">
        <v>16.318000000000001</v>
      </c>
    </row>
    <row r="4435" spans="1:4" ht="12.75" customHeight="1" x14ac:dyDescent="0.25">
      <c r="A4435" s="44">
        <f t="shared" si="0"/>
        <v>43071.416666655932</v>
      </c>
      <c r="B4435" s="24">
        <v>71.559809999999999</v>
      </c>
      <c r="C4435" s="35">
        <v>1.87737</v>
      </c>
      <c r="D4435" s="36">
        <v>10.39855</v>
      </c>
    </row>
    <row r="4436" spans="1:4" ht="12.75" customHeight="1" x14ac:dyDescent="0.25">
      <c r="A4436" s="44">
        <f t="shared" si="0"/>
        <v>43071.458333322596</v>
      </c>
      <c r="B4436" s="24">
        <v>74.845269999999999</v>
      </c>
      <c r="C4436" s="35">
        <v>2.3906900000000002</v>
      </c>
      <c r="D4436" s="36">
        <v>7.5609400000000004</v>
      </c>
    </row>
    <row r="4437" spans="1:4" ht="12.75" customHeight="1" x14ac:dyDescent="0.25">
      <c r="A4437" s="44">
        <f t="shared" si="0"/>
        <v>43071.499999989261</v>
      </c>
      <c r="B4437" s="24">
        <v>70.702860000000001</v>
      </c>
      <c r="C4437" s="35">
        <v>2.27054</v>
      </c>
      <c r="D4437" s="36">
        <v>14.1945</v>
      </c>
    </row>
    <row r="4438" spans="1:4" ht="12.75" customHeight="1" x14ac:dyDescent="0.25">
      <c r="A4438" s="44">
        <f t="shared" si="0"/>
        <v>43071.541666655925</v>
      </c>
      <c r="B4438" s="24">
        <v>66.889740000000003</v>
      </c>
      <c r="C4438" s="35">
        <v>2.34911</v>
      </c>
      <c r="D4438" s="36" t="s">
        <v>189</v>
      </c>
    </row>
    <row r="4439" spans="1:4" ht="12.75" customHeight="1" x14ac:dyDescent="0.25">
      <c r="A4439" s="44">
        <f t="shared" si="0"/>
        <v>43071.583333322589</v>
      </c>
      <c r="B4439" s="24">
        <v>69.925560000000004</v>
      </c>
      <c r="C4439" s="35">
        <v>2.1124200000000002</v>
      </c>
      <c r="D4439" s="36">
        <v>4.1795</v>
      </c>
    </row>
    <row r="4440" spans="1:4" ht="12.75" customHeight="1" x14ac:dyDescent="0.25">
      <c r="A4440" s="44">
        <f t="shared" si="0"/>
        <v>43071.624999989253</v>
      </c>
      <c r="B4440" s="24">
        <v>77.82056</v>
      </c>
      <c r="C4440" s="35">
        <v>1.4039200000000001</v>
      </c>
      <c r="D4440" s="36" t="s">
        <v>189</v>
      </c>
    </row>
    <row r="4441" spans="1:4" ht="12.75" customHeight="1" x14ac:dyDescent="0.25">
      <c r="A4441" s="44">
        <f t="shared" si="0"/>
        <v>43071.666666655918</v>
      </c>
      <c r="B4441" s="24">
        <v>85.513229999999993</v>
      </c>
      <c r="C4441" s="35">
        <v>1.0603800000000001</v>
      </c>
      <c r="D4441" s="36">
        <v>1.22905</v>
      </c>
    </row>
    <row r="4442" spans="1:4" ht="12.75" customHeight="1" x14ac:dyDescent="0.25">
      <c r="A4442" s="44">
        <f t="shared" si="0"/>
        <v>43071.708333322582</v>
      </c>
      <c r="B4442" s="24">
        <v>73.968540000000004</v>
      </c>
      <c r="C4442" s="35">
        <v>1.73482</v>
      </c>
      <c r="D4442" s="36">
        <v>10.99639</v>
      </c>
    </row>
    <row r="4443" spans="1:4" ht="12.75" customHeight="1" x14ac:dyDescent="0.25">
      <c r="A4443" s="44">
        <f t="shared" si="0"/>
        <v>43071.749999989246</v>
      </c>
      <c r="B4443" s="24">
        <v>83.564899999999994</v>
      </c>
      <c r="C4443" s="35">
        <v>0.86963000000000001</v>
      </c>
      <c r="D4443" s="36">
        <v>10.691610000000001</v>
      </c>
    </row>
    <row r="4444" spans="1:4" ht="12.75" customHeight="1" x14ac:dyDescent="0.25">
      <c r="A4444" s="44">
        <f t="shared" si="0"/>
        <v>43071.79166665591</v>
      </c>
      <c r="B4444" s="24">
        <v>113.1365</v>
      </c>
      <c r="C4444" s="35">
        <v>0.37759999999999999</v>
      </c>
      <c r="D4444" s="36">
        <v>13.068659999999999</v>
      </c>
    </row>
    <row r="4445" spans="1:4" ht="12.75" customHeight="1" x14ac:dyDescent="0.25">
      <c r="A4445" s="44">
        <f t="shared" si="0"/>
        <v>43071.833333322575</v>
      </c>
      <c r="B4445" s="24">
        <v>103.15940000000001</v>
      </c>
      <c r="C4445" s="35">
        <v>0.22553000000000001</v>
      </c>
      <c r="D4445" s="36">
        <v>38.062170000000002</v>
      </c>
    </row>
    <row r="4446" spans="1:4" ht="12.75" customHeight="1" x14ac:dyDescent="0.25">
      <c r="A4446" s="44">
        <f t="shared" si="0"/>
        <v>43071.874999989239</v>
      </c>
      <c r="B4446" s="24">
        <v>63.458640000000003</v>
      </c>
      <c r="C4446" s="35">
        <v>0.33317999999999998</v>
      </c>
      <c r="D4446" s="36">
        <v>18.418890000000001</v>
      </c>
    </row>
    <row r="4447" spans="1:4" ht="12.75" customHeight="1" x14ac:dyDescent="0.25">
      <c r="A4447" s="44">
        <f t="shared" si="0"/>
        <v>43071.916666655903</v>
      </c>
      <c r="B4447" s="24">
        <v>239.07409999999999</v>
      </c>
      <c r="C4447" s="35">
        <v>0.35816999999999999</v>
      </c>
      <c r="D4447" s="36">
        <v>88.555890000000005</v>
      </c>
    </row>
    <row r="4448" spans="1:4" ht="12.75" customHeight="1" x14ac:dyDescent="0.25">
      <c r="A4448" s="44">
        <f t="shared" si="0"/>
        <v>43071.958333322567</v>
      </c>
      <c r="B4448" s="24">
        <v>26.790379999999999</v>
      </c>
      <c r="C4448" s="35">
        <v>0.22222</v>
      </c>
      <c r="D4448" s="36">
        <v>16.53989</v>
      </c>
    </row>
    <row r="4449" spans="1:4" ht="12.75" customHeight="1" x14ac:dyDescent="0.25">
      <c r="A4449" s="44">
        <f t="shared" si="0"/>
        <v>43071.999999989232</v>
      </c>
      <c r="B4449" s="24">
        <v>122.5478</v>
      </c>
      <c r="C4449" s="35">
        <v>0.38423000000000002</v>
      </c>
      <c r="D4449" s="36">
        <v>13.5596</v>
      </c>
    </row>
    <row r="4450" spans="1:4" ht="12.75" customHeight="1" x14ac:dyDescent="0.25">
      <c r="A4450" s="44">
        <f t="shared" si="0"/>
        <v>43072.041666655896</v>
      </c>
      <c r="B4450" s="24">
        <v>313.59070000000003</v>
      </c>
      <c r="C4450" s="35">
        <v>0.32179999999999997</v>
      </c>
      <c r="D4450" s="36">
        <v>3.6455600000000001</v>
      </c>
    </row>
    <row r="4451" spans="1:4" ht="12.75" customHeight="1" x14ac:dyDescent="0.25">
      <c r="A4451" s="44">
        <f t="shared" si="0"/>
        <v>43072.08333332256</v>
      </c>
      <c r="B4451" s="24">
        <v>99.494500000000002</v>
      </c>
      <c r="C4451" s="35">
        <v>0.32686999999999999</v>
      </c>
      <c r="D4451" s="36">
        <v>11.771940000000001</v>
      </c>
    </row>
    <row r="4452" spans="1:4" ht="12.75" customHeight="1" x14ac:dyDescent="0.25">
      <c r="A4452" s="44">
        <f t="shared" si="0"/>
        <v>43072.124999989224</v>
      </c>
      <c r="B4452" s="24">
        <v>169.3561</v>
      </c>
      <c r="C4452" s="35">
        <v>0.31308999999999998</v>
      </c>
      <c r="D4452" s="36">
        <v>20.406939999999999</v>
      </c>
    </row>
    <row r="4453" spans="1:4" ht="12.75" customHeight="1" x14ac:dyDescent="0.25">
      <c r="A4453" s="44">
        <f t="shared" si="0"/>
        <v>43072.166666655889</v>
      </c>
      <c r="B4453" s="24">
        <v>293.24779999999998</v>
      </c>
      <c r="C4453" s="35">
        <v>0.43237999999999999</v>
      </c>
      <c r="D4453" s="36">
        <v>12.174110000000001</v>
      </c>
    </row>
    <row r="4454" spans="1:4" ht="12.75" customHeight="1" x14ac:dyDescent="0.25">
      <c r="A4454" s="44">
        <f t="shared" si="0"/>
        <v>43072.208333322553</v>
      </c>
      <c r="B4454" s="24">
        <v>209.35499999999999</v>
      </c>
      <c r="C4454" s="35">
        <v>0.37602999999999998</v>
      </c>
      <c r="D4454" s="36">
        <v>16.859500000000001</v>
      </c>
    </row>
    <row r="4455" spans="1:4" ht="12.75" customHeight="1" x14ac:dyDescent="0.25">
      <c r="A4455" s="44">
        <f t="shared" si="0"/>
        <v>43072.249999989217</v>
      </c>
      <c r="B4455" s="24">
        <v>183.0307</v>
      </c>
      <c r="C4455" s="35">
        <v>0.25895000000000001</v>
      </c>
      <c r="D4455" s="36">
        <v>32.233449999999998</v>
      </c>
    </row>
    <row r="4456" spans="1:4" ht="12.75" customHeight="1" x14ac:dyDescent="0.25">
      <c r="A4456" s="44">
        <f t="shared" si="0"/>
        <v>43072.291666655881</v>
      </c>
      <c r="B4456" s="24">
        <v>120.29130000000001</v>
      </c>
      <c r="C4456" s="35">
        <v>0.24989</v>
      </c>
      <c r="D4456" s="36">
        <v>6.97384</v>
      </c>
    </row>
    <row r="4457" spans="1:4" ht="12.75" customHeight="1" x14ac:dyDescent="0.25">
      <c r="A4457" s="44">
        <f t="shared" si="0"/>
        <v>43072.333333322546</v>
      </c>
      <c r="B4457" s="24">
        <v>181.953</v>
      </c>
      <c r="C4457" s="35">
        <v>0.63604000000000005</v>
      </c>
      <c r="D4457" s="36">
        <v>6.1988300000000001</v>
      </c>
    </row>
    <row r="4458" spans="1:4" ht="12.75" customHeight="1" x14ac:dyDescent="0.25">
      <c r="A4458" s="44">
        <f t="shared" si="0"/>
        <v>43072.37499998921</v>
      </c>
      <c r="B4458" s="24">
        <v>122.4192</v>
      </c>
      <c r="C4458" s="35">
        <v>0.64737</v>
      </c>
      <c r="D4458" s="36">
        <v>14.045450000000001</v>
      </c>
    </row>
    <row r="4459" spans="1:4" ht="12.75" customHeight="1" x14ac:dyDescent="0.25">
      <c r="A4459" s="44">
        <f t="shared" si="0"/>
        <v>43072.416666655874</v>
      </c>
      <c r="B4459" s="24">
        <v>167.04310000000001</v>
      </c>
      <c r="C4459" s="35">
        <v>0.89966999999999997</v>
      </c>
      <c r="D4459" s="36">
        <v>11.82244</v>
      </c>
    </row>
    <row r="4460" spans="1:4" ht="12.75" customHeight="1" x14ac:dyDescent="0.25">
      <c r="A4460" s="44">
        <f t="shared" si="0"/>
        <v>43072.458333322538</v>
      </c>
      <c r="B4460" s="24">
        <v>114.24250000000001</v>
      </c>
      <c r="C4460" s="35">
        <v>0.84452000000000005</v>
      </c>
      <c r="D4460" s="36">
        <v>5.6893900000000004</v>
      </c>
    </row>
    <row r="4461" spans="1:4" ht="12.75" customHeight="1" x14ac:dyDescent="0.25">
      <c r="A4461" s="44">
        <f t="shared" si="0"/>
        <v>43072.499999989202</v>
      </c>
      <c r="B4461" s="24">
        <v>157.97640000000001</v>
      </c>
      <c r="C4461" s="35">
        <v>1.34127</v>
      </c>
      <c r="D4461" s="36">
        <v>7.4990600000000001</v>
      </c>
    </row>
    <row r="4462" spans="1:4" ht="12.75" customHeight="1" x14ac:dyDescent="0.25">
      <c r="A4462" s="44">
        <f t="shared" si="0"/>
        <v>43072.541666655867</v>
      </c>
      <c r="B4462" s="24">
        <v>63.379550000000002</v>
      </c>
      <c r="C4462" s="35">
        <v>1.4617199999999999</v>
      </c>
      <c r="D4462" s="36">
        <v>15.745559999999999</v>
      </c>
    </row>
    <row r="4463" spans="1:4" ht="12.75" customHeight="1" x14ac:dyDescent="0.25">
      <c r="A4463" s="44">
        <f t="shared" si="0"/>
        <v>43072.583333322531</v>
      </c>
      <c r="B4463" s="24">
        <v>55.677430000000001</v>
      </c>
      <c r="C4463" s="35">
        <v>1.58613</v>
      </c>
      <c r="D4463" s="36">
        <v>0</v>
      </c>
    </row>
    <row r="4464" spans="1:4" ht="12.75" customHeight="1" x14ac:dyDescent="0.25">
      <c r="A4464" s="44">
        <f t="shared" si="0"/>
        <v>43072.624999989195</v>
      </c>
      <c r="B4464" s="24">
        <v>248.00839999999999</v>
      </c>
      <c r="C4464" s="35">
        <v>1.2543299999999999</v>
      </c>
      <c r="D4464" s="36">
        <v>17.776440000000001</v>
      </c>
    </row>
    <row r="4465" spans="1:4" ht="12.75" customHeight="1" x14ac:dyDescent="0.25">
      <c r="A4465" s="44">
        <f t="shared" si="0"/>
        <v>43072.666666655859</v>
      </c>
      <c r="B4465" s="24">
        <v>34.912909999999997</v>
      </c>
      <c r="C4465" s="35">
        <v>1.16848</v>
      </c>
      <c r="D4465" s="36">
        <v>1.37643</v>
      </c>
    </row>
    <row r="4466" spans="1:4" ht="12.75" customHeight="1" x14ac:dyDescent="0.25">
      <c r="A4466" s="44">
        <f t="shared" ref="A4466:A4529" si="1">A4465+1/24</f>
        <v>43072.708333322524</v>
      </c>
      <c r="B4466" s="24">
        <v>38.724519999999998</v>
      </c>
      <c r="C4466" s="35">
        <v>1.4948600000000001</v>
      </c>
      <c r="D4466" s="36">
        <v>11.174849999999999</v>
      </c>
    </row>
    <row r="4467" spans="1:4" ht="12.75" customHeight="1" x14ac:dyDescent="0.25">
      <c r="A4467" s="44">
        <f t="shared" si="1"/>
        <v>43072.749999989188</v>
      </c>
      <c r="B4467" s="24">
        <v>290.35570000000001</v>
      </c>
      <c r="C4467" s="35">
        <v>1.09537</v>
      </c>
      <c r="D4467" s="36">
        <v>8.7376699999999996</v>
      </c>
    </row>
    <row r="4468" spans="1:4" ht="12.75" customHeight="1" x14ac:dyDescent="0.25">
      <c r="A4468" s="44">
        <f t="shared" si="1"/>
        <v>43072.791666655852</v>
      </c>
      <c r="B4468" s="24">
        <v>252.97790000000001</v>
      </c>
      <c r="C4468" s="35">
        <v>0.48618</v>
      </c>
      <c r="D4468" s="36">
        <v>8.4936299999999996</v>
      </c>
    </row>
    <row r="4469" spans="1:4" ht="12.75" customHeight="1" x14ac:dyDescent="0.25">
      <c r="A4469" s="44">
        <f t="shared" si="1"/>
        <v>43072.833333322516</v>
      </c>
      <c r="B4469" s="24">
        <v>295.6191</v>
      </c>
      <c r="C4469" s="35">
        <v>0.54962999999999995</v>
      </c>
      <c r="D4469" s="36">
        <v>10.718</v>
      </c>
    </row>
    <row r="4470" spans="1:4" ht="12.75" customHeight="1" x14ac:dyDescent="0.25">
      <c r="A4470" s="44">
        <f t="shared" si="1"/>
        <v>43072.874999989181</v>
      </c>
      <c r="B4470" s="24">
        <v>353.14879999999999</v>
      </c>
      <c r="C4470" s="35">
        <v>0.39622000000000002</v>
      </c>
      <c r="D4470" s="36">
        <v>0.71567000000000003</v>
      </c>
    </row>
    <row r="4471" spans="1:4" ht="12.75" customHeight="1" x14ac:dyDescent="0.25">
      <c r="A4471" s="44">
        <f t="shared" si="1"/>
        <v>43072.916666655845</v>
      </c>
      <c r="B4471" s="24">
        <v>5.3018599999999996</v>
      </c>
      <c r="C4471" s="35">
        <v>0.32778000000000002</v>
      </c>
      <c r="D4471" s="36">
        <v>1.2438899999999999</v>
      </c>
    </row>
    <row r="4472" spans="1:4" ht="12.75" customHeight="1" x14ac:dyDescent="0.25">
      <c r="A4472" s="44">
        <f t="shared" si="1"/>
        <v>43072.958333322509</v>
      </c>
      <c r="B4472" s="24">
        <v>64.958259999999996</v>
      </c>
      <c r="C4472" s="35">
        <v>0.18973999999999999</v>
      </c>
      <c r="D4472" s="36">
        <v>8.1934000000000005</v>
      </c>
    </row>
    <row r="4473" spans="1:4" ht="12.75" customHeight="1" x14ac:dyDescent="0.25">
      <c r="A4473" s="44">
        <f t="shared" si="1"/>
        <v>43072.999999989173</v>
      </c>
      <c r="B4473" s="24">
        <v>311.80349999999999</v>
      </c>
      <c r="C4473" s="35">
        <v>0.35054000000000002</v>
      </c>
      <c r="D4473" s="36" t="s">
        <v>189</v>
      </c>
    </row>
    <row r="4474" spans="1:4" ht="12.75" customHeight="1" x14ac:dyDescent="0.25">
      <c r="A4474" s="44">
        <f t="shared" si="1"/>
        <v>43073.041666655838</v>
      </c>
      <c r="B4474" s="24">
        <v>359.012</v>
      </c>
      <c r="C4474" s="35">
        <v>0.45928000000000002</v>
      </c>
      <c r="D4474" s="36">
        <v>12.66539</v>
      </c>
    </row>
    <row r="4475" spans="1:4" ht="12.75" customHeight="1" x14ac:dyDescent="0.25">
      <c r="A4475" s="44">
        <f t="shared" si="1"/>
        <v>43073.083333322502</v>
      </c>
      <c r="B4475" s="24">
        <v>342.13600000000002</v>
      </c>
      <c r="C4475" s="35">
        <v>0.29685</v>
      </c>
      <c r="D4475" s="36">
        <v>7.9977200000000002</v>
      </c>
    </row>
    <row r="4476" spans="1:4" ht="12.75" customHeight="1" x14ac:dyDescent="0.25">
      <c r="A4476" s="44">
        <f t="shared" si="1"/>
        <v>43073.124999989166</v>
      </c>
      <c r="B4476" s="24">
        <v>154.6318</v>
      </c>
      <c r="C4476" s="35">
        <v>0.30401</v>
      </c>
      <c r="D4476" s="36">
        <v>10.211550000000001</v>
      </c>
    </row>
    <row r="4477" spans="1:4" ht="12.75" customHeight="1" x14ac:dyDescent="0.25">
      <c r="A4477" s="44">
        <f t="shared" si="1"/>
        <v>43073.16666665583</v>
      </c>
      <c r="B4477" s="24">
        <v>287.03410000000002</v>
      </c>
      <c r="C4477" s="35">
        <v>0.38458999999999999</v>
      </c>
      <c r="D4477" s="36">
        <v>0.68532999999999999</v>
      </c>
    </row>
    <row r="4478" spans="1:4" ht="12.75" customHeight="1" x14ac:dyDescent="0.25">
      <c r="A4478" s="44">
        <f t="shared" si="1"/>
        <v>43073.208333322495</v>
      </c>
      <c r="B4478" s="24">
        <v>140.92269999999999</v>
      </c>
      <c r="C4478" s="35">
        <v>0.32651999999999998</v>
      </c>
      <c r="D4478" s="36">
        <v>2.1322800000000002</v>
      </c>
    </row>
    <row r="4479" spans="1:4" ht="12.75" customHeight="1" x14ac:dyDescent="0.25">
      <c r="A4479" s="44">
        <f t="shared" si="1"/>
        <v>43073.249999989159</v>
      </c>
      <c r="B4479" s="24">
        <v>63.136029999999998</v>
      </c>
      <c r="C4479" s="35">
        <v>0.40368999999999999</v>
      </c>
      <c r="D4479" s="36">
        <v>1.90845</v>
      </c>
    </row>
    <row r="4480" spans="1:4" ht="12.75" customHeight="1" x14ac:dyDescent="0.25">
      <c r="A4480" s="44">
        <f t="shared" si="1"/>
        <v>43073.291666655823</v>
      </c>
      <c r="B4480" s="24">
        <v>77.028260000000003</v>
      </c>
      <c r="C4480" s="35">
        <v>0.53176000000000001</v>
      </c>
      <c r="D4480" s="36">
        <v>24.90222</v>
      </c>
    </row>
    <row r="4481" spans="1:4" ht="12.75" customHeight="1" x14ac:dyDescent="0.25">
      <c r="A4481" s="44">
        <f t="shared" si="1"/>
        <v>43073.333333322487</v>
      </c>
      <c r="B4481" s="24">
        <v>86.983249999999998</v>
      </c>
      <c r="C4481" s="35">
        <v>0.55657000000000001</v>
      </c>
      <c r="D4481" s="36">
        <v>24.890219999999999</v>
      </c>
    </row>
    <row r="4482" spans="1:4" ht="12.75" customHeight="1" x14ac:dyDescent="0.25">
      <c r="A4482" s="44">
        <f t="shared" si="1"/>
        <v>43073.374999989152</v>
      </c>
      <c r="B4482" s="24">
        <v>149.62209999999999</v>
      </c>
      <c r="C4482" s="35">
        <v>0.87421000000000004</v>
      </c>
      <c r="D4482" s="36">
        <v>41.929499999999997</v>
      </c>
    </row>
    <row r="4483" spans="1:4" ht="12.75" customHeight="1" x14ac:dyDescent="0.25">
      <c r="A4483" s="44">
        <f t="shared" si="1"/>
        <v>43073.416666655816</v>
      </c>
      <c r="B4483" s="24">
        <v>183.41659999999999</v>
      </c>
      <c r="C4483" s="35">
        <v>1.6884999999999999</v>
      </c>
      <c r="D4483" s="36">
        <v>35.832549999999998</v>
      </c>
    </row>
    <row r="4484" spans="1:4" ht="12.75" customHeight="1" x14ac:dyDescent="0.25">
      <c r="A4484" s="44">
        <f t="shared" si="1"/>
        <v>43073.45833332248</v>
      </c>
      <c r="B4484" s="24">
        <v>165.59719999999999</v>
      </c>
      <c r="C4484" s="35">
        <v>0.97023000000000004</v>
      </c>
      <c r="D4484" s="36">
        <v>26.729780000000002</v>
      </c>
    </row>
    <row r="4485" spans="1:4" ht="12.75" customHeight="1" x14ac:dyDescent="0.25">
      <c r="A4485" s="44">
        <f t="shared" si="1"/>
        <v>43073.499999989144</v>
      </c>
      <c r="B4485" s="24">
        <v>161.24780000000001</v>
      </c>
      <c r="C4485" s="35">
        <v>1.0135099999999999</v>
      </c>
      <c r="D4485" s="36">
        <v>34.726669999999999</v>
      </c>
    </row>
    <row r="4486" spans="1:4" ht="12.75" customHeight="1" x14ac:dyDescent="0.25">
      <c r="A4486" s="44">
        <f t="shared" si="1"/>
        <v>43073.541666655809</v>
      </c>
      <c r="B4486" s="24">
        <v>149.0797</v>
      </c>
      <c r="C4486" s="35">
        <v>1.2401800000000001</v>
      </c>
      <c r="D4486" s="36">
        <v>55.469889999999999</v>
      </c>
    </row>
    <row r="4487" spans="1:4" ht="12.75" customHeight="1" x14ac:dyDescent="0.25">
      <c r="A4487" s="44">
        <f t="shared" si="1"/>
        <v>43073.583333322473</v>
      </c>
      <c r="B4487" s="24">
        <v>81.274540000000002</v>
      </c>
      <c r="C4487" s="35">
        <v>0.62895999999999996</v>
      </c>
      <c r="D4487" s="36">
        <v>15.86994</v>
      </c>
    </row>
    <row r="4488" spans="1:4" ht="12.75" customHeight="1" x14ac:dyDescent="0.25">
      <c r="A4488" s="44">
        <f t="shared" si="1"/>
        <v>43073.624999989137</v>
      </c>
      <c r="B4488" s="24">
        <v>105.99209999999999</v>
      </c>
      <c r="C4488" s="35">
        <v>0.67208000000000001</v>
      </c>
      <c r="D4488" s="36">
        <v>20.310780000000001</v>
      </c>
    </row>
    <row r="4489" spans="1:4" ht="12.75" customHeight="1" x14ac:dyDescent="0.25">
      <c r="A4489" s="44">
        <f t="shared" si="1"/>
        <v>43073.666666655801</v>
      </c>
      <c r="B4489" s="24">
        <v>89.668800000000005</v>
      </c>
      <c r="C4489" s="35">
        <v>0.81406000000000001</v>
      </c>
      <c r="D4489" s="36">
        <v>28.12594</v>
      </c>
    </row>
    <row r="4490" spans="1:4" ht="12.75" customHeight="1" x14ac:dyDescent="0.25">
      <c r="A4490" s="44">
        <f t="shared" si="1"/>
        <v>43073.708333322465</v>
      </c>
      <c r="B4490" s="24">
        <v>92.236019999999996</v>
      </c>
      <c r="C4490" s="35">
        <v>0.95606000000000002</v>
      </c>
      <c r="D4490" s="36">
        <v>12.4925</v>
      </c>
    </row>
    <row r="4491" spans="1:4" ht="12.75" customHeight="1" x14ac:dyDescent="0.25">
      <c r="A4491" s="44">
        <f t="shared" si="1"/>
        <v>43073.74999998913</v>
      </c>
      <c r="B4491" s="24">
        <v>76.700479999999999</v>
      </c>
      <c r="C4491" s="35">
        <v>1.64184</v>
      </c>
      <c r="D4491" s="36">
        <v>9.9941099999999992</v>
      </c>
    </row>
    <row r="4492" spans="1:4" ht="12.75" customHeight="1" x14ac:dyDescent="0.25">
      <c r="A4492" s="44">
        <f t="shared" si="1"/>
        <v>43073.791666655794</v>
      </c>
      <c r="B4492" s="24">
        <v>144.87280000000001</v>
      </c>
      <c r="C4492" s="35">
        <v>0.67862</v>
      </c>
      <c r="D4492" s="36">
        <v>15.77589</v>
      </c>
    </row>
    <row r="4493" spans="1:4" ht="12.75" customHeight="1" x14ac:dyDescent="0.25">
      <c r="A4493" s="44">
        <f t="shared" si="1"/>
        <v>43073.833333322458</v>
      </c>
      <c r="B4493" s="24">
        <v>359.98430000000002</v>
      </c>
      <c r="C4493" s="35">
        <v>0.33643000000000001</v>
      </c>
      <c r="D4493" s="36">
        <v>18.328779999999998</v>
      </c>
    </row>
    <row r="4494" spans="1:4" ht="12.75" customHeight="1" x14ac:dyDescent="0.25">
      <c r="A4494" s="44">
        <f t="shared" si="1"/>
        <v>43073.874999989122</v>
      </c>
      <c r="B4494" s="24">
        <v>39.070129999999999</v>
      </c>
      <c r="C4494" s="35">
        <v>0.34910999999999998</v>
      </c>
      <c r="D4494" s="36">
        <v>7.52278</v>
      </c>
    </row>
    <row r="4495" spans="1:4" ht="12.75" customHeight="1" x14ac:dyDescent="0.25">
      <c r="A4495" s="44">
        <f t="shared" si="1"/>
        <v>43073.916666655787</v>
      </c>
      <c r="B4495" s="24">
        <v>259.90010000000001</v>
      </c>
      <c r="C4495" s="35">
        <v>0.46933000000000002</v>
      </c>
      <c r="D4495" s="36">
        <v>3.2682199999999999</v>
      </c>
    </row>
    <row r="4496" spans="1:4" ht="12.75" customHeight="1" x14ac:dyDescent="0.25">
      <c r="A4496" s="44">
        <f t="shared" si="1"/>
        <v>43073.958333322451</v>
      </c>
      <c r="B4496" s="24">
        <v>299.01420000000002</v>
      </c>
      <c r="C4496" s="35">
        <v>0.36301</v>
      </c>
      <c r="D4496" s="36">
        <v>16.1355</v>
      </c>
    </row>
    <row r="4497" spans="1:4" ht="12.75" customHeight="1" x14ac:dyDescent="0.25">
      <c r="A4497" s="44">
        <f t="shared" si="1"/>
        <v>43073.999999989115</v>
      </c>
      <c r="B4497" s="24">
        <v>127.5065</v>
      </c>
      <c r="C4497" s="35">
        <v>0.39132</v>
      </c>
      <c r="D4497" s="36">
        <v>29.575399999999998</v>
      </c>
    </row>
    <row r="4498" spans="1:4" ht="12.75" customHeight="1" x14ac:dyDescent="0.25">
      <c r="A4498" s="44">
        <f t="shared" si="1"/>
        <v>43074.041666655779</v>
      </c>
      <c r="B4498" s="24">
        <v>226.12649999999999</v>
      </c>
      <c r="C4498" s="35">
        <v>0.46542</v>
      </c>
      <c r="D4498" s="36">
        <v>30.566939999999999</v>
      </c>
    </row>
    <row r="4499" spans="1:4" ht="12.75" customHeight="1" x14ac:dyDescent="0.25">
      <c r="A4499" s="44">
        <f t="shared" si="1"/>
        <v>43074.083333322444</v>
      </c>
      <c r="B4499" s="24">
        <v>131.10390000000001</v>
      </c>
      <c r="C4499" s="35">
        <v>0.2888</v>
      </c>
      <c r="D4499" s="36">
        <v>32.528060000000004</v>
      </c>
    </row>
    <row r="4500" spans="1:4" ht="12.75" customHeight="1" x14ac:dyDescent="0.25">
      <c r="A4500" s="44">
        <f t="shared" si="1"/>
        <v>43074.124999989108</v>
      </c>
      <c r="B4500" s="24">
        <v>272.4015</v>
      </c>
      <c r="C4500" s="35">
        <v>0.32163999999999998</v>
      </c>
      <c r="D4500" s="36">
        <v>38.724499999999999</v>
      </c>
    </row>
    <row r="4501" spans="1:4" ht="12.75" customHeight="1" x14ac:dyDescent="0.25">
      <c r="A4501" s="44">
        <f t="shared" si="1"/>
        <v>43074.166666655772</v>
      </c>
      <c r="B4501" s="24">
        <v>160.49619999999999</v>
      </c>
      <c r="C4501" s="35">
        <v>0.25291000000000002</v>
      </c>
      <c r="D4501" s="36">
        <v>16.841999999999999</v>
      </c>
    </row>
    <row r="4502" spans="1:4" ht="12.75" customHeight="1" x14ac:dyDescent="0.25">
      <c r="A4502" s="44">
        <f t="shared" si="1"/>
        <v>43074.208333322436</v>
      </c>
      <c r="B4502" s="24">
        <v>267.57319999999999</v>
      </c>
      <c r="C4502" s="35">
        <v>0.24878</v>
      </c>
      <c r="D4502" s="36">
        <v>155.95410000000001</v>
      </c>
    </row>
    <row r="4503" spans="1:4" ht="12.75" customHeight="1" x14ac:dyDescent="0.25">
      <c r="A4503" s="44">
        <f t="shared" si="1"/>
        <v>43074.249999989101</v>
      </c>
      <c r="B4503" s="24">
        <v>198.50380000000001</v>
      </c>
      <c r="C4503" s="35">
        <v>0.31485999999999997</v>
      </c>
      <c r="D4503" s="36">
        <v>210.24279999999999</v>
      </c>
    </row>
    <row r="4504" spans="1:4" ht="12.75" customHeight="1" x14ac:dyDescent="0.25">
      <c r="A4504" s="44">
        <f t="shared" si="1"/>
        <v>43074.291666655765</v>
      </c>
      <c r="B4504" s="24">
        <v>86.609930000000006</v>
      </c>
      <c r="C4504" s="35">
        <v>0.46609</v>
      </c>
      <c r="D4504" s="36">
        <v>99.225560000000002</v>
      </c>
    </row>
    <row r="4505" spans="1:4" ht="12.75" customHeight="1" x14ac:dyDescent="0.25">
      <c r="A4505" s="44">
        <f t="shared" si="1"/>
        <v>43074.333333322429</v>
      </c>
      <c r="B4505" s="24">
        <v>157.74279999999999</v>
      </c>
      <c r="C4505" s="35">
        <v>0.49027999999999999</v>
      </c>
      <c r="D4505" s="36">
        <v>25.861719999999998</v>
      </c>
    </row>
    <row r="4506" spans="1:4" ht="12.75" customHeight="1" x14ac:dyDescent="0.25">
      <c r="A4506" s="44">
        <f t="shared" si="1"/>
        <v>43074.374999989093</v>
      </c>
      <c r="B4506" s="24">
        <v>118.2136</v>
      </c>
      <c r="C4506" s="35">
        <v>1.0783499999999999</v>
      </c>
      <c r="D4506" s="36">
        <v>59.06467</v>
      </c>
    </row>
    <row r="4507" spans="1:4" ht="12.75" customHeight="1" x14ac:dyDescent="0.25">
      <c r="A4507" s="44">
        <f t="shared" si="1"/>
        <v>43074.416666655758</v>
      </c>
      <c r="B4507" s="24">
        <v>135.9015</v>
      </c>
      <c r="C4507" s="35">
        <v>0.72601000000000004</v>
      </c>
      <c r="D4507" s="36">
        <v>33.520159999999997</v>
      </c>
    </row>
    <row r="4508" spans="1:4" ht="12.75" customHeight="1" x14ac:dyDescent="0.25">
      <c r="A4508" s="44">
        <f t="shared" si="1"/>
        <v>43074.458333322422</v>
      </c>
      <c r="B4508" s="24">
        <v>99.73854</v>
      </c>
      <c r="C4508" s="35">
        <v>1.22679</v>
      </c>
      <c r="D4508" s="36">
        <v>64.100999999999999</v>
      </c>
    </row>
    <row r="4509" spans="1:4" ht="12.75" customHeight="1" x14ac:dyDescent="0.25">
      <c r="A4509" s="44">
        <f t="shared" si="1"/>
        <v>43074.499999989086</v>
      </c>
      <c r="B4509" s="24">
        <v>100.39790000000001</v>
      </c>
      <c r="C4509" s="35">
        <v>0.71362000000000003</v>
      </c>
      <c r="D4509" s="36">
        <v>25.283090000000001</v>
      </c>
    </row>
    <row r="4510" spans="1:4" ht="12.75" customHeight="1" x14ac:dyDescent="0.25">
      <c r="A4510" s="44">
        <f t="shared" si="1"/>
        <v>43074.54166665575</v>
      </c>
      <c r="B4510" s="24">
        <v>146.52860000000001</v>
      </c>
      <c r="C4510" s="35">
        <v>0.85416999999999998</v>
      </c>
      <c r="D4510" s="36">
        <v>59.599780000000003</v>
      </c>
    </row>
    <row r="4511" spans="1:4" ht="12.75" customHeight="1" x14ac:dyDescent="0.25">
      <c r="A4511" s="44">
        <f t="shared" si="1"/>
        <v>43074.583333322415</v>
      </c>
      <c r="B4511" s="24">
        <v>104.9905</v>
      </c>
      <c r="C4511" s="35">
        <v>0.80423999999999995</v>
      </c>
      <c r="D4511" s="36">
        <v>58.419780000000003</v>
      </c>
    </row>
    <row r="4512" spans="1:4" ht="12.75" customHeight="1" x14ac:dyDescent="0.25">
      <c r="A4512" s="44">
        <f t="shared" si="1"/>
        <v>43074.624999989079</v>
      </c>
      <c r="B4512" s="24">
        <v>92.933819999999997</v>
      </c>
      <c r="C4512" s="35">
        <v>0.75029999999999997</v>
      </c>
      <c r="D4512" s="36">
        <v>43.587440000000001</v>
      </c>
    </row>
    <row r="4513" spans="1:4" ht="12.75" customHeight="1" x14ac:dyDescent="0.25">
      <c r="A4513" s="44">
        <f t="shared" si="1"/>
        <v>43074.666666655743</v>
      </c>
      <c r="B4513" s="24">
        <v>110.44029999999999</v>
      </c>
      <c r="C4513" s="35">
        <v>0.88366999999999996</v>
      </c>
      <c r="D4513" s="36">
        <v>32.512219999999999</v>
      </c>
    </row>
    <row r="4514" spans="1:4" ht="12.75" customHeight="1" x14ac:dyDescent="0.25">
      <c r="A4514" s="44">
        <f t="shared" si="1"/>
        <v>43074.708333322407</v>
      </c>
      <c r="B4514" s="24">
        <v>86.416700000000006</v>
      </c>
      <c r="C4514" s="35">
        <v>0.77080000000000004</v>
      </c>
      <c r="D4514" s="36">
        <v>21.172219999999999</v>
      </c>
    </row>
    <row r="4515" spans="1:4" ht="12.75" customHeight="1" x14ac:dyDescent="0.25">
      <c r="A4515" s="44">
        <f t="shared" si="1"/>
        <v>43074.749999989072</v>
      </c>
      <c r="B4515" s="24">
        <v>91.975890000000007</v>
      </c>
      <c r="C4515" s="35">
        <v>1.22485</v>
      </c>
      <c r="D4515" s="36">
        <v>7.84917</v>
      </c>
    </row>
    <row r="4516" spans="1:4" ht="12.75" customHeight="1" x14ac:dyDescent="0.25">
      <c r="A4516" s="44">
        <f t="shared" si="1"/>
        <v>43074.791666655736</v>
      </c>
      <c r="B4516" s="24">
        <v>201.18279999999999</v>
      </c>
      <c r="C4516" s="35">
        <v>0.33041999999999999</v>
      </c>
      <c r="D4516" s="36">
        <v>113.82299999999999</v>
      </c>
    </row>
    <row r="4517" spans="1:4" ht="12.75" customHeight="1" x14ac:dyDescent="0.25">
      <c r="A4517" s="44">
        <f t="shared" si="1"/>
        <v>43074.8333333224</v>
      </c>
      <c r="B4517" s="24">
        <v>312.4391</v>
      </c>
      <c r="C4517" s="35">
        <v>0.68133999999999995</v>
      </c>
      <c r="D4517" s="36">
        <v>94.613500000000002</v>
      </c>
    </row>
    <row r="4518" spans="1:4" ht="12.75" customHeight="1" x14ac:dyDescent="0.25">
      <c r="A4518" s="44">
        <f t="shared" si="1"/>
        <v>43074.874999989064</v>
      </c>
      <c r="B4518" s="24">
        <v>49.361359999999998</v>
      </c>
      <c r="C4518" s="35">
        <v>0.43554999999999999</v>
      </c>
      <c r="D4518" s="36">
        <v>22.65372</v>
      </c>
    </row>
    <row r="4519" spans="1:4" ht="12.75" customHeight="1" x14ac:dyDescent="0.25">
      <c r="A4519" s="44">
        <f t="shared" si="1"/>
        <v>43074.916666655728</v>
      </c>
      <c r="B4519" s="24">
        <v>274.15170000000001</v>
      </c>
      <c r="C4519" s="35">
        <v>0.58384000000000003</v>
      </c>
      <c r="D4519" s="36">
        <v>66.645319999999998</v>
      </c>
    </row>
    <row r="4520" spans="1:4" ht="12.75" customHeight="1" x14ac:dyDescent="0.25">
      <c r="A4520" s="44">
        <f t="shared" si="1"/>
        <v>43074.958333322393</v>
      </c>
      <c r="B4520" s="24">
        <v>292.09620000000001</v>
      </c>
      <c r="C4520" s="35">
        <v>0.50705999999999996</v>
      </c>
      <c r="D4520" s="36">
        <v>9.8663299999999996</v>
      </c>
    </row>
    <row r="4521" spans="1:4" ht="12.75" customHeight="1" x14ac:dyDescent="0.25">
      <c r="A4521" s="44">
        <f t="shared" si="1"/>
        <v>43074.999999989057</v>
      </c>
      <c r="B4521" s="24">
        <v>325.28120000000001</v>
      </c>
      <c r="C4521" s="35">
        <v>0.35870999999999997</v>
      </c>
      <c r="D4521" s="36">
        <v>7.8584699999999996</v>
      </c>
    </row>
    <row r="4522" spans="1:4" ht="12.75" customHeight="1" x14ac:dyDescent="0.25">
      <c r="A4522" s="44">
        <f t="shared" si="1"/>
        <v>43075.041666655721</v>
      </c>
      <c r="B4522" s="24">
        <v>342.19510000000002</v>
      </c>
      <c r="C4522" s="35">
        <v>0.17524999999999999</v>
      </c>
      <c r="D4522" s="36">
        <v>13.569940000000001</v>
      </c>
    </row>
    <row r="4523" spans="1:4" ht="12.75" customHeight="1" x14ac:dyDescent="0.25">
      <c r="A4523" s="44">
        <f t="shared" si="1"/>
        <v>43075.083333322385</v>
      </c>
      <c r="B4523" s="24">
        <v>328.56970000000001</v>
      </c>
      <c r="C4523" s="35">
        <v>0.27493000000000001</v>
      </c>
      <c r="D4523" s="36">
        <v>13.27394</v>
      </c>
    </row>
    <row r="4524" spans="1:4" ht="12.75" customHeight="1" x14ac:dyDescent="0.25">
      <c r="A4524" s="44">
        <f t="shared" si="1"/>
        <v>43075.12499998905</v>
      </c>
      <c r="B4524" s="24">
        <v>41.688850000000002</v>
      </c>
      <c r="C4524" s="35">
        <v>0.24068000000000001</v>
      </c>
      <c r="D4524" s="36">
        <v>68.37706</v>
      </c>
    </row>
    <row r="4525" spans="1:4" ht="12.75" customHeight="1" x14ac:dyDescent="0.25">
      <c r="A4525" s="44">
        <f t="shared" si="1"/>
        <v>43075.166666655714</v>
      </c>
      <c r="B4525" s="24">
        <v>178.22120000000001</v>
      </c>
      <c r="C4525" s="35">
        <v>0.33350000000000002</v>
      </c>
      <c r="D4525" s="36">
        <v>294.75170000000003</v>
      </c>
    </row>
    <row r="4526" spans="1:4" ht="12.75" customHeight="1" x14ac:dyDescent="0.25">
      <c r="A4526" s="44">
        <f t="shared" si="1"/>
        <v>43075.208333322378</v>
      </c>
      <c r="B4526" s="24">
        <v>293.14260000000002</v>
      </c>
      <c r="C4526" s="35">
        <v>0.21779000000000001</v>
      </c>
      <c r="D4526" s="36">
        <v>668.73080000000004</v>
      </c>
    </row>
    <row r="4527" spans="1:4" ht="12.75" customHeight="1" x14ac:dyDescent="0.25">
      <c r="A4527" s="44">
        <f t="shared" si="1"/>
        <v>43075.249999989042</v>
      </c>
      <c r="B4527" s="24">
        <v>128.54679999999999</v>
      </c>
      <c r="C4527" s="35">
        <v>0.27793000000000001</v>
      </c>
      <c r="D4527" s="36">
        <v>415.98899999999998</v>
      </c>
    </row>
    <row r="4528" spans="1:4" ht="12.75" customHeight="1" x14ac:dyDescent="0.25">
      <c r="A4528" s="44">
        <f t="shared" si="1"/>
        <v>43075.291666655707</v>
      </c>
      <c r="B4528" s="24">
        <v>68.240979999999993</v>
      </c>
      <c r="C4528" s="35">
        <v>0.46294999999999997</v>
      </c>
      <c r="D4528" s="36">
        <v>202.51840000000001</v>
      </c>
    </row>
    <row r="4529" spans="1:4" ht="12.75" customHeight="1" x14ac:dyDescent="0.25">
      <c r="A4529" s="44">
        <f t="shared" si="1"/>
        <v>43075.333333322371</v>
      </c>
      <c r="B4529" s="24">
        <v>129.2353</v>
      </c>
      <c r="C4529" s="35">
        <v>0.54666000000000003</v>
      </c>
      <c r="D4529" s="36">
        <v>42.937449999999998</v>
      </c>
    </row>
    <row r="4530" spans="1:4" ht="12.75" customHeight="1" x14ac:dyDescent="0.25">
      <c r="A4530" s="44">
        <f t="shared" ref="A4530:A4593" si="2">A4529+1/24</f>
        <v>43075.374999989035</v>
      </c>
      <c r="B4530" s="24">
        <v>117.9057</v>
      </c>
      <c r="C4530" s="35">
        <v>0.83184000000000002</v>
      </c>
      <c r="D4530" s="36">
        <v>47.781779999999998</v>
      </c>
    </row>
    <row r="4531" spans="1:4" ht="12.75" customHeight="1" x14ac:dyDescent="0.25">
      <c r="A4531" s="44">
        <f t="shared" si="2"/>
        <v>43075.416666655699</v>
      </c>
      <c r="B4531" s="24">
        <v>74.35154</v>
      </c>
      <c r="C4531" s="35">
        <v>1.94516</v>
      </c>
      <c r="D4531" s="36">
        <v>11.95322</v>
      </c>
    </row>
    <row r="4532" spans="1:4" ht="12.75" customHeight="1" x14ac:dyDescent="0.25">
      <c r="A4532" s="44">
        <f t="shared" si="2"/>
        <v>43075.458333322364</v>
      </c>
      <c r="B4532" s="24">
        <v>63.994210000000002</v>
      </c>
      <c r="C4532" s="35">
        <v>2.5088599999999999</v>
      </c>
      <c r="D4532" s="36">
        <v>8.9069400000000005</v>
      </c>
    </row>
    <row r="4533" spans="1:4" ht="12.75" customHeight="1" x14ac:dyDescent="0.25">
      <c r="A4533" s="44">
        <f t="shared" si="2"/>
        <v>43075.499999989028</v>
      </c>
      <c r="B4533" s="24">
        <v>79.05762</v>
      </c>
      <c r="C4533" s="35">
        <v>1.3566800000000001</v>
      </c>
      <c r="D4533" s="36">
        <v>0.36088999999999999</v>
      </c>
    </row>
    <row r="4534" spans="1:4" ht="12.75" customHeight="1" x14ac:dyDescent="0.25">
      <c r="A4534" s="44">
        <f t="shared" si="2"/>
        <v>43075.541666655692</v>
      </c>
      <c r="B4534" s="24">
        <v>72.839039999999997</v>
      </c>
      <c r="C4534" s="35">
        <v>2.1963400000000002</v>
      </c>
      <c r="D4534" s="36">
        <v>11.35735</v>
      </c>
    </row>
    <row r="4535" spans="1:4" ht="12.75" customHeight="1" x14ac:dyDescent="0.25">
      <c r="A4535" s="44">
        <f t="shared" si="2"/>
        <v>43075.583333322356</v>
      </c>
      <c r="B4535" s="24">
        <v>66.883499999999998</v>
      </c>
      <c r="C4535" s="35">
        <v>2.2639100000000001</v>
      </c>
      <c r="D4535" s="36">
        <v>7.2388399999999997</v>
      </c>
    </row>
    <row r="4536" spans="1:4" ht="12.75" customHeight="1" x14ac:dyDescent="0.25">
      <c r="A4536" s="44">
        <f t="shared" si="2"/>
        <v>43075.624999989021</v>
      </c>
      <c r="B4536" s="24">
        <v>72.194670000000002</v>
      </c>
      <c r="C4536" s="35">
        <v>2.25718</v>
      </c>
      <c r="D4536" s="36">
        <v>1.79017</v>
      </c>
    </row>
    <row r="4537" spans="1:4" ht="12.75" customHeight="1" x14ac:dyDescent="0.25">
      <c r="A4537" s="44">
        <f t="shared" si="2"/>
        <v>43075.666666655685</v>
      </c>
      <c r="B4537" s="24">
        <v>72.551860000000005</v>
      </c>
      <c r="C4537" s="35">
        <v>2.0935000000000001</v>
      </c>
      <c r="D4537" s="36">
        <v>9.1735600000000002</v>
      </c>
    </row>
    <row r="4538" spans="1:4" ht="12.75" customHeight="1" x14ac:dyDescent="0.25">
      <c r="A4538" s="44">
        <f t="shared" si="2"/>
        <v>43075.708333322349</v>
      </c>
      <c r="B4538" s="24">
        <v>78.993939999999995</v>
      </c>
      <c r="C4538" s="35">
        <v>1.2401199999999999</v>
      </c>
      <c r="D4538" s="36">
        <v>0.96628000000000003</v>
      </c>
    </row>
    <row r="4539" spans="1:4" ht="12.75" customHeight="1" x14ac:dyDescent="0.25">
      <c r="A4539" s="44">
        <f t="shared" si="2"/>
        <v>43075.749999989013</v>
      </c>
      <c r="B4539" s="24">
        <v>76.759559999999993</v>
      </c>
      <c r="C4539" s="35">
        <v>1.3815999999999999</v>
      </c>
      <c r="D4539" s="36">
        <v>8.9092800000000008</v>
      </c>
    </row>
    <row r="4540" spans="1:4" ht="12.75" customHeight="1" x14ac:dyDescent="0.25">
      <c r="A4540" s="44">
        <f t="shared" si="2"/>
        <v>43075.791666655678</v>
      </c>
      <c r="B4540" s="24">
        <v>78.439350000000005</v>
      </c>
      <c r="C4540" s="35">
        <v>0.96899000000000002</v>
      </c>
      <c r="D4540" s="36">
        <v>7.2931100000000004</v>
      </c>
    </row>
    <row r="4541" spans="1:4" ht="12.75" customHeight="1" x14ac:dyDescent="0.25">
      <c r="A4541" s="44">
        <f t="shared" si="2"/>
        <v>43075.833333322342</v>
      </c>
      <c r="B4541" s="24">
        <v>104.2346</v>
      </c>
      <c r="C4541" s="35">
        <v>0.75844999999999996</v>
      </c>
      <c r="D4541" s="36">
        <v>8.6947799999999997</v>
      </c>
    </row>
    <row r="4542" spans="1:4" ht="12.75" customHeight="1" x14ac:dyDescent="0.25">
      <c r="A4542" s="44">
        <f t="shared" si="2"/>
        <v>43075.874999989006</v>
      </c>
      <c r="B4542" s="24">
        <v>140.08279999999999</v>
      </c>
      <c r="C4542" s="35">
        <v>0.26541999999999999</v>
      </c>
      <c r="D4542" s="36">
        <v>4.6963900000000001</v>
      </c>
    </row>
    <row r="4543" spans="1:4" ht="12.75" customHeight="1" x14ac:dyDescent="0.25">
      <c r="A4543" s="44">
        <f t="shared" si="2"/>
        <v>43075.91666665567</v>
      </c>
      <c r="B4543" s="24">
        <v>192.8449</v>
      </c>
      <c r="C4543" s="35">
        <v>0.21614</v>
      </c>
      <c r="D4543" s="36">
        <v>9.3843300000000003</v>
      </c>
    </row>
    <row r="4544" spans="1:4" ht="12.75" customHeight="1" x14ac:dyDescent="0.25">
      <c r="A4544" s="44">
        <f t="shared" si="2"/>
        <v>43075.958333322335</v>
      </c>
      <c r="B4544" s="24">
        <v>49.065040000000003</v>
      </c>
      <c r="C4544" s="35">
        <v>0.30958000000000002</v>
      </c>
      <c r="D4544" s="36">
        <v>6.7579799999999999</v>
      </c>
    </row>
    <row r="4545" spans="1:4" ht="12.75" customHeight="1" x14ac:dyDescent="0.25">
      <c r="A4545" s="44">
        <f t="shared" si="2"/>
        <v>43075.999999988999</v>
      </c>
      <c r="B4545" s="24">
        <v>62.749540000000003</v>
      </c>
      <c r="C4545" s="35">
        <v>0.33113999999999999</v>
      </c>
      <c r="D4545" s="36">
        <v>16.938269999999999</v>
      </c>
    </row>
    <row r="4546" spans="1:4" ht="12.75" customHeight="1" x14ac:dyDescent="0.25">
      <c r="A4546" s="44">
        <f t="shared" si="2"/>
        <v>43076.041666655663</v>
      </c>
      <c r="B4546" s="24">
        <v>330.39210000000003</v>
      </c>
      <c r="C4546" s="35">
        <v>0.55406999999999995</v>
      </c>
      <c r="D4546" s="36">
        <v>10.848000000000001</v>
      </c>
    </row>
    <row r="4547" spans="1:4" ht="12.75" customHeight="1" x14ac:dyDescent="0.25">
      <c r="A4547" s="44">
        <f t="shared" si="2"/>
        <v>43076.083333322327</v>
      </c>
      <c r="B4547" s="24">
        <v>271.32400000000001</v>
      </c>
      <c r="C4547" s="35">
        <v>0.26250000000000001</v>
      </c>
      <c r="D4547" s="36">
        <v>9.85595</v>
      </c>
    </row>
    <row r="4548" spans="1:4" ht="12.75" customHeight="1" x14ac:dyDescent="0.25">
      <c r="A4548" s="44">
        <f t="shared" si="2"/>
        <v>43076.124999988991</v>
      </c>
      <c r="B4548" s="24">
        <v>204.14169999999999</v>
      </c>
      <c r="C4548" s="35">
        <v>0.21487999999999999</v>
      </c>
      <c r="D4548" s="36">
        <v>63.914230000000003</v>
      </c>
    </row>
    <row r="4549" spans="1:4" ht="12.75" customHeight="1" x14ac:dyDescent="0.25">
      <c r="A4549" s="44">
        <f t="shared" si="2"/>
        <v>43076.166666655656</v>
      </c>
      <c r="B4549" s="24">
        <v>301.18329999999997</v>
      </c>
      <c r="C4549" s="35">
        <v>0.38353999999999999</v>
      </c>
      <c r="D4549" s="36">
        <v>46.373950000000001</v>
      </c>
    </row>
    <row r="4550" spans="1:4" ht="12.75" customHeight="1" x14ac:dyDescent="0.25">
      <c r="A4550" s="44">
        <f t="shared" si="2"/>
        <v>43076.20833332232</v>
      </c>
      <c r="B4550" s="24">
        <v>231.05860000000001</v>
      </c>
      <c r="C4550" s="35">
        <v>0.44979999999999998</v>
      </c>
      <c r="D4550" s="36">
        <v>160.71440000000001</v>
      </c>
    </row>
    <row r="4551" spans="1:4" ht="12.75" customHeight="1" x14ac:dyDescent="0.25">
      <c r="A4551" s="44">
        <f t="shared" si="2"/>
        <v>43076.249999988984</v>
      </c>
      <c r="B4551" s="24">
        <v>184.85830000000001</v>
      </c>
      <c r="C4551" s="35">
        <v>0.33439999999999998</v>
      </c>
      <c r="D4551" s="36">
        <v>382.25139999999999</v>
      </c>
    </row>
    <row r="4552" spans="1:4" ht="12.75" customHeight="1" x14ac:dyDescent="0.25">
      <c r="A4552" s="44">
        <f t="shared" si="2"/>
        <v>43076.291666655648</v>
      </c>
      <c r="B4552" s="24">
        <v>73.305269999999993</v>
      </c>
      <c r="C4552" s="35">
        <v>0.72585</v>
      </c>
      <c r="D4552" s="36">
        <v>98.832949999999997</v>
      </c>
    </row>
    <row r="4553" spans="1:4" ht="12.75" customHeight="1" x14ac:dyDescent="0.25">
      <c r="A4553" s="44">
        <f t="shared" si="2"/>
        <v>43076.333333322313</v>
      </c>
      <c r="B4553" s="24">
        <v>74.136189999999999</v>
      </c>
      <c r="C4553" s="35">
        <v>1.8781000000000001</v>
      </c>
      <c r="D4553" s="36">
        <v>6.4336099999999998</v>
      </c>
    </row>
    <row r="4554" spans="1:4" ht="12.75" customHeight="1" x14ac:dyDescent="0.25">
      <c r="A4554" s="44">
        <f t="shared" si="2"/>
        <v>43076.374999988977</v>
      </c>
      <c r="B4554" s="24">
        <v>77.752080000000007</v>
      </c>
      <c r="C4554" s="35">
        <v>1.9061699999999999</v>
      </c>
      <c r="D4554" s="36">
        <v>11.770390000000001</v>
      </c>
    </row>
    <row r="4555" spans="1:4" ht="12.75" customHeight="1" x14ac:dyDescent="0.25">
      <c r="A4555" s="44">
        <f t="shared" si="2"/>
        <v>43076.416666655641</v>
      </c>
      <c r="B4555" s="24">
        <v>73.44923</v>
      </c>
      <c r="C4555" s="35">
        <v>2.1066199999999999</v>
      </c>
      <c r="D4555" s="36">
        <v>5.4980599999999997</v>
      </c>
    </row>
    <row r="4556" spans="1:4" ht="12.75" customHeight="1" x14ac:dyDescent="0.25">
      <c r="A4556" s="44">
        <f t="shared" si="2"/>
        <v>43076.458333322305</v>
      </c>
      <c r="B4556" s="24">
        <v>71.826809999999995</v>
      </c>
      <c r="C4556" s="35">
        <v>2.63314</v>
      </c>
      <c r="D4556" s="36">
        <v>7.6203900000000004</v>
      </c>
    </row>
    <row r="4557" spans="1:4" ht="12.75" customHeight="1" x14ac:dyDescent="0.25">
      <c r="A4557" s="44">
        <f t="shared" si="2"/>
        <v>43076.49999998897</v>
      </c>
      <c r="B4557" s="24">
        <v>74.900630000000007</v>
      </c>
      <c r="C4557" s="35">
        <v>2.2522799999999998</v>
      </c>
      <c r="D4557" s="36">
        <v>4.7688899999999999</v>
      </c>
    </row>
    <row r="4558" spans="1:4" ht="12.75" customHeight="1" x14ac:dyDescent="0.25">
      <c r="A4558" s="44">
        <f t="shared" si="2"/>
        <v>43076.541666655634</v>
      </c>
      <c r="B4558" s="24">
        <v>72.868520000000004</v>
      </c>
      <c r="C4558" s="35">
        <v>2.2383000000000002</v>
      </c>
      <c r="D4558" s="36">
        <v>5.3647799999999997</v>
      </c>
    </row>
    <row r="4559" spans="1:4" ht="12.75" customHeight="1" x14ac:dyDescent="0.25">
      <c r="A4559" s="44">
        <f t="shared" si="2"/>
        <v>43076.583333322298</v>
      </c>
      <c r="B4559" s="24">
        <v>69.832980000000006</v>
      </c>
      <c r="C4559" s="35">
        <v>2.37534</v>
      </c>
      <c r="D4559" s="36">
        <v>6.7021100000000002</v>
      </c>
    </row>
    <row r="4560" spans="1:4" ht="12.75" customHeight="1" x14ac:dyDescent="0.25">
      <c r="A4560" s="44">
        <f t="shared" si="2"/>
        <v>43076.624999988962</v>
      </c>
      <c r="B4560" s="24">
        <v>70.220200000000006</v>
      </c>
      <c r="C4560" s="35">
        <v>2.23027</v>
      </c>
      <c r="D4560" s="36">
        <v>9.6530000000000005</v>
      </c>
    </row>
    <row r="4561" spans="1:4" ht="12.75" customHeight="1" x14ac:dyDescent="0.25">
      <c r="A4561" s="44">
        <f t="shared" si="2"/>
        <v>43076.666666655627</v>
      </c>
      <c r="B4561" s="24">
        <v>76.501249999999999</v>
      </c>
      <c r="C4561" s="35">
        <v>1.89056</v>
      </c>
      <c r="D4561" s="36">
        <v>8.15611</v>
      </c>
    </row>
    <row r="4562" spans="1:4" ht="12.75" customHeight="1" x14ac:dyDescent="0.25">
      <c r="A4562" s="44">
        <f t="shared" si="2"/>
        <v>43076.708333322291</v>
      </c>
      <c r="B4562" s="24">
        <v>73.800280000000001</v>
      </c>
      <c r="C4562" s="35">
        <v>2.09341</v>
      </c>
      <c r="D4562" s="36">
        <v>8.2876100000000008</v>
      </c>
    </row>
    <row r="4563" spans="1:4" ht="12.75" customHeight="1" x14ac:dyDescent="0.25">
      <c r="A4563" s="44">
        <f t="shared" si="2"/>
        <v>43076.749999988955</v>
      </c>
      <c r="B4563" s="24">
        <v>74.637510000000006</v>
      </c>
      <c r="C4563" s="35">
        <v>1.65205</v>
      </c>
      <c r="D4563" s="36">
        <v>9.4814399999999992</v>
      </c>
    </row>
    <row r="4564" spans="1:4" ht="12.75" customHeight="1" x14ac:dyDescent="0.25">
      <c r="A4564" s="44">
        <f t="shared" si="2"/>
        <v>43076.791666655619</v>
      </c>
      <c r="B4564" s="24">
        <v>72.515000000000001</v>
      </c>
      <c r="C4564" s="35">
        <v>1.23088</v>
      </c>
      <c r="D4564" s="36">
        <v>18.55339</v>
      </c>
    </row>
    <row r="4565" spans="1:4" ht="12.75" customHeight="1" x14ac:dyDescent="0.25">
      <c r="A4565" s="44">
        <f t="shared" si="2"/>
        <v>43076.833333322284</v>
      </c>
      <c r="B4565" s="24">
        <v>262.36610000000002</v>
      </c>
      <c r="C4565" s="35">
        <v>0.71220000000000006</v>
      </c>
      <c r="D4565" s="36">
        <v>38.220059999999997</v>
      </c>
    </row>
    <row r="4566" spans="1:4" ht="12.75" customHeight="1" x14ac:dyDescent="0.25">
      <c r="A4566" s="44">
        <f t="shared" si="2"/>
        <v>43076.874999988948</v>
      </c>
      <c r="B4566" s="24">
        <v>339.80450000000002</v>
      </c>
      <c r="C4566" s="35">
        <v>0.26837</v>
      </c>
      <c r="D4566" s="36">
        <v>70.949719999999999</v>
      </c>
    </row>
    <row r="4567" spans="1:4" ht="12.75" customHeight="1" x14ac:dyDescent="0.25">
      <c r="A4567" s="44">
        <f t="shared" si="2"/>
        <v>43076.916666655612</v>
      </c>
      <c r="B4567" s="24">
        <v>341.57839999999999</v>
      </c>
      <c r="C4567" s="35">
        <v>0.24106</v>
      </c>
      <c r="D4567" s="36">
        <v>32.08361</v>
      </c>
    </row>
    <row r="4568" spans="1:4" ht="12.75" customHeight="1" x14ac:dyDescent="0.25">
      <c r="A4568" s="44">
        <f t="shared" si="2"/>
        <v>43076.958333322276</v>
      </c>
      <c r="B4568" s="24">
        <v>292.44779999999997</v>
      </c>
      <c r="C4568" s="35">
        <v>0.51980999999999999</v>
      </c>
      <c r="D4568" s="36">
        <v>26.184059999999999</v>
      </c>
    </row>
    <row r="4569" spans="1:4" ht="12.75" customHeight="1" x14ac:dyDescent="0.25">
      <c r="A4569" s="44">
        <f t="shared" si="2"/>
        <v>43076.999999988941</v>
      </c>
      <c r="B4569" s="24">
        <v>292.92</v>
      </c>
      <c r="C4569" s="35">
        <v>0.19361999999999999</v>
      </c>
      <c r="D4569" s="36">
        <v>18.931339999999999</v>
      </c>
    </row>
    <row r="4570" spans="1:4" ht="12.75" customHeight="1" x14ac:dyDescent="0.25">
      <c r="A4570" s="44">
        <f t="shared" si="2"/>
        <v>43077.041666655605</v>
      </c>
      <c r="B4570" s="24">
        <v>286.82979999999998</v>
      </c>
      <c r="C4570" s="35">
        <v>0.21434</v>
      </c>
      <c r="D4570" s="36">
        <v>21.08989</v>
      </c>
    </row>
    <row r="4571" spans="1:4" ht="12.75" customHeight="1" x14ac:dyDescent="0.25">
      <c r="A4571" s="44">
        <f t="shared" si="2"/>
        <v>43077.083333322269</v>
      </c>
      <c r="B4571" s="24">
        <v>265.53609999999998</v>
      </c>
      <c r="C4571" s="35">
        <v>0.17391000000000001</v>
      </c>
      <c r="D4571" s="36">
        <v>50.203499999999998</v>
      </c>
    </row>
    <row r="4572" spans="1:4" ht="12.75" customHeight="1" x14ac:dyDescent="0.25">
      <c r="A4572" s="44">
        <f t="shared" si="2"/>
        <v>43077.124999988933</v>
      </c>
      <c r="B4572" s="24">
        <v>91.652360000000002</v>
      </c>
      <c r="C4572" s="35">
        <v>0.52922000000000002</v>
      </c>
      <c r="D4572" s="36">
        <v>67.068719999999999</v>
      </c>
    </row>
    <row r="4573" spans="1:4" ht="12.75" customHeight="1" x14ac:dyDescent="0.25">
      <c r="A4573" s="44">
        <f t="shared" si="2"/>
        <v>43077.166666655598</v>
      </c>
      <c r="B4573" s="24">
        <v>254.6514</v>
      </c>
      <c r="C4573" s="35">
        <v>0.59019999999999995</v>
      </c>
      <c r="D4573" s="36">
        <v>68.859780000000001</v>
      </c>
    </row>
    <row r="4574" spans="1:4" ht="12.75" customHeight="1" x14ac:dyDescent="0.25">
      <c r="A4574" s="44">
        <f t="shared" si="2"/>
        <v>43077.208333322262</v>
      </c>
      <c r="B4574" s="24">
        <v>63.716769999999997</v>
      </c>
      <c r="C4574" s="35">
        <v>0.28050000000000003</v>
      </c>
      <c r="D4574" s="36">
        <v>194.40960000000001</v>
      </c>
    </row>
    <row r="4575" spans="1:4" ht="12.75" customHeight="1" x14ac:dyDescent="0.25">
      <c r="A4575" s="44">
        <f t="shared" si="2"/>
        <v>43077.249999988926</v>
      </c>
      <c r="B4575" s="24">
        <v>54.398350000000001</v>
      </c>
      <c r="C4575" s="35">
        <v>0.20913999999999999</v>
      </c>
      <c r="D4575" s="36">
        <v>410.96949999999998</v>
      </c>
    </row>
    <row r="4576" spans="1:4" ht="12.75" customHeight="1" x14ac:dyDescent="0.25">
      <c r="A4576" s="44">
        <f t="shared" si="2"/>
        <v>43077.29166665559</v>
      </c>
      <c r="B4576" s="24">
        <v>144.36070000000001</v>
      </c>
      <c r="C4576" s="35">
        <v>0.44636999999999999</v>
      </c>
      <c r="D4576" s="36">
        <v>140.02119999999999</v>
      </c>
    </row>
    <row r="4577" spans="1:4" ht="12.75" customHeight="1" x14ac:dyDescent="0.25">
      <c r="A4577" s="44">
        <f t="shared" si="2"/>
        <v>43077.333333322254</v>
      </c>
      <c r="B4577" s="24">
        <v>85.733289999999997</v>
      </c>
      <c r="C4577" s="35">
        <v>1.6300399999999999</v>
      </c>
      <c r="D4577" s="36">
        <v>37.000779999999999</v>
      </c>
    </row>
    <row r="4578" spans="1:4" ht="12.75" customHeight="1" x14ac:dyDescent="0.25">
      <c r="A4578" s="44">
        <f t="shared" si="2"/>
        <v>43077.374999988919</v>
      </c>
      <c r="B4578" s="24">
        <v>67.988069999999993</v>
      </c>
      <c r="C4578" s="35">
        <v>2.27129</v>
      </c>
      <c r="D4578" s="36">
        <v>17.829499999999999</v>
      </c>
    </row>
    <row r="4579" spans="1:4" ht="12.75" customHeight="1" x14ac:dyDescent="0.25">
      <c r="A4579" s="44">
        <f t="shared" si="2"/>
        <v>43077.416666655583</v>
      </c>
      <c r="B4579" s="24">
        <v>67.37012</v>
      </c>
      <c r="C4579" s="35">
        <v>2.27224</v>
      </c>
      <c r="D4579" s="36">
        <v>4.4544499999999996</v>
      </c>
    </row>
    <row r="4580" spans="1:4" ht="12.75" customHeight="1" x14ac:dyDescent="0.25">
      <c r="A4580" s="44">
        <f t="shared" si="2"/>
        <v>43077.458333322247</v>
      </c>
      <c r="B4580" s="24">
        <v>78.810649999999995</v>
      </c>
      <c r="C4580" s="35">
        <v>2.03315</v>
      </c>
      <c r="D4580" s="36">
        <v>2.9077799999999998</v>
      </c>
    </row>
    <row r="4581" spans="1:4" ht="12.75" customHeight="1" x14ac:dyDescent="0.25">
      <c r="A4581" s="44">
        <f t="shared" si="2"/>
        <v>43077.499999988911</v>
      </c>
      <c r="B4581" s="24">
        <v>66.495419999999996</v>
      </c>
      <c r="C4581" s="35">
        <v>2.8384</v>
      </c>
      <c r="D4581" s="36">
        <v>0</v>
      </c>
    </row>
    <row r="4582" spans="1:4" ht="12.75" customHeight="1" x14ac:dyDescent="0.25">
      <c r="A4582" s="44">
        <f t="shared" si="2"/>
        <v>43077.541666655576</v>
      </c>
      <c r="B4582" s="24">
        <v>64.426959999999994</v>
      </c>
      <c r="C4582" s="35">
        <v>2.5748600000000001</v>
      </c>
      <c r="D4582" s="36">
        <v>2.8039399999999999</v>
      </c>
    </row>
    <row r="4583" spans="1:4" ht="12.75" customHeight="1" x14ac:dyDescent="0.25">
      <c r="A4583" s="44">
        <f t="shared" si="2"/>
        <v>43077.58333332224</v>
      </c>
      <c r="B4583" s="24">
        <v>67.84075</v>
      </c>
      <c r="C4583" s="35">
        <v>2.5645500000000001</v>
      </c>
      <c r="D4583" s="36">
        <v>9.02745</v>
      </c>
    </row>
    <row r="4584" spans="1:4" ht="12.75" customHeight="1" x14ac:dyDescent="0.25">
      <c r="A4584" s="44">
        <f t="shared" si="2"/>
        <v>43077.624999988904</v>
      </c>
      <c r="B4584" s="24">
        <v>69.356059999999999</v>
      </c>
      <c r="C4584" s="35">
        <v>2.10629</v>
      </c>
      <c r="D4584" s="36">
        <v>8.1901100000000007</v>
      </c>
    </row>
    <row r="4585" spans="1:4" ht="12.75" customHeight="1" x14ac:dyDescent="0.25">
      <c r="A4585" s="44">
        <f t="shared" si="2"/>
        <v>43077.666666655568</v>
      </c>
      <c r="B4585" s="24">
        <v>72.828320000000005</v>
      </c>
      <c r="C4585" s="35">
        <v>2.2351399999999999</v>
      </c>
      <c r="D4585" s="36">
        <v>6.1929400000000001</v>
      </c>
    </row>
    <row r="4586" spans="1:4" ht="12.75" customHeight="1" x14ac:dyDescent="0.25">
      <c r="A4586" s="44">
        <f t="shared" si="2"/>
        <v>43077.708333322233</v>
      </c>
      <c r="B4586" s="24">
        <v>56.008830000000003</v>
      </c>
      <c r="C4586" s="35">
        <v>1.7010700000000001</v>
      </c>
      <c r="D4586" s="36">
        <v>8.0661100000000001</v>
      </c>
    </row>
    <row r="4587" spans="1:4" ht="12.75" customHeight="1" x14ac:dyDescent="0.25">
      <c r="A4587" s="44">
        <f t="shared" si="2"/>
        <v>43077.749999988897</v>
      </c>
      <c r="B4587" s="24">
        <v>63.808610000000002</v>
      </c>
      <c r="C4587" s="35">
        <v>1.75888</v>
      </c>
      <c r="D4587" s="36">
        <v>2.57639</v>
      </c>
    </row>
    <row r="4588" spans="1:4" ht="12.75" customHeight="1" x14ac:dyDescent="0.25">
      <c r="A4588" s="44">
        <f t="shared" si="2"/>
        <v>43077.791666655561</v>
      </c>
      <c r="B4588" s="24">
        <v>75.675610000000006</v>
      </c>
      <c r="C4588" s="35">
        <v>1.0016</v>
      </c>
      <c r="D4588" s="36">
        <v>12.0015</v>
      </c>
    </row>
    <row r="4589" spans="1:4" ht="12.75" customHeight="1" x14ac:dyDescent="0.25">
      <c r="A4589" s="44">
        <f t="shared" si="2"/>
        <v>43077.833333322225</v>
      </c>
      <c r="B4589" s="24">
        <v>200.1995</v>
      </c>
      <c r="C4589" s="35">
        <v>0.27737000000000001</v>
      </c>
      <c r="D4589" s="36">
        <v>66.515169999999998</v>
      </c>
    </row>
    <row r="4590" spans="1:4" ht="12.75" customHeight="1" x14ac:dyDescent="0.25">
      <c r="A4590" s="44">
        <f t="shared" si="2"/>
        <v>43077.87499998889</v>
      </c>
      <c r="B4590" s="24">
        <v>11.01234</v>
      </c>
      <c r="C4590" s="35">
        <v>0.31634000000000001</v>
      </c>
      <c r="D4590" s="36">
        <v>21.291</v>
      </c>
    </row>
    <row r="4591" spans="1:4" ht="12.75" customHeight="1" x14ac:dyDescent="0.25">
      <c r="A4591" s="44">
        <f t="shared" si="2"/>
        <v>43077.916666655554</v>
      </c>
      <c r="B4591" s="24">
        <v>298.41070000000002</v>
      </c>
      <c r="C4591" s="35">
        <v>0.33972000000000002</v>
      </c>
      <c r="D4591" s="36">
        <v>9.7305600000000005</v>
      </c>
    </row>
    <row r="4592" spans="1:4" ht="12.75" customHeight="1" x14ac:dyDescent="0.25">
      <c r="A4592" s="44">
        <f t="shared" si="2"/>
        <v>43077.958333322218</v>
      </c>
      <c r="B4592" s="24">
        <v>303.0761</v>
      </c>
      <c r="C4592" s="35">
        <v>0.42934</v>
      </c>
      <c r="D4592" s="36">
        <v>9.3703299999999992</v>
      </c>
    </row>
    <row r="4593" spans="1:4" ht="12.75" customHeight="1" x14ac:dyDescent="0.25">
      <c r="A4593" s="44">
        <f t="shared" si="2"/>
        <v>43077.999999988882</v>
      </c>
      <c r="B4593" s="24">
        <v>292.25389999999999</v>
      </c>
      <c r="C4593" s="35">
        <v>0.28899999999999998</v>
      </c>
      <c r="D4593" s="36">
        <v>12.393000000000001</v>
      </c>
    </row>
    <row r="4594" spans="1:4" ht="12.75" customHeight="1" x14ac:dyDescent="0.25">
      <c r="A4594" s="44">
        <f t="shared" ref="A4594:A4657" si="3">A4593+1/24</f>
        <v>43078.041666655547</v>
      </c>
      <c r="B4594" s="24">
        <v>38.813600000000001</v>
      </c>
      <c r="C4594" s="35">
        <v>0.23916999999999999</v>
      </c>
      <c r="D4594" s="36">
        <v>11.70322</v>
      </c>
    </row>
    <row r="4595" spans="1:4" ht="12.75" customHeight="1" x14ac:dyDescent="0.25">
      <c r="A4595" s="44">
        <f t="shared" si="3"/>
        <v>43078.083333322211</v>
      </c>
      <c r="B4595" s="24">
        <v>136.30609999999999</v>
      </c>
      <c r="C4595" s="35">
        <v>0.30095</v>
      </c>
      <c r="D4595" s="36">
        <v>8.2131699999999999</v>
      </c>
    </row>
    <row r="4596" spans="1:4" ht="12.75" customHeight="1" x14ac:dyDescent="0.25">
      <c r="A4596" s="44">
        <f t="shared" si="3"/>
        <v>43078.124999988875</v>
      </c>
      <c r="B4596" s="24">
        <v>281.75150000000002</v>
      </c>
      <c r="C4596" s="35">
        <v>0.41211999999999999</v>
      </c>
      <c r="D4596" s="36">
        <v>5.8760000000000003</v>
      </c>
    </row>
    <row r="4597" spans="1:4" ht="12.75" customHeight="1" x14ac:dyDescent="0.25">
      <c r="A4597" s="44">
        <f t="shared" si="3"/>
        <v>43078.166666655539</v>
      </c>
      <c r="B4597" s="24">
        <v>267.29570000000001</v>
      </c>
      <c r="C4597" s="35">
        <v>0.37748999999999999</v>
      </c>
      <c r="D4597" s="36">
        <v>21.42689</v>
      </c>
    </row>
    <row r="4598" spans="1:4" ht="12.75" customHeight="1" x14ac:dyDescent="0.25">
      <c r="A4598" s="44">
        <f t="shared" si="3"/>
        <v>43078.208333322204</v>
      </c>
      <c r="B4598" s="24">
        <v>204.35499999999999</v>
      </c>
      <c r="C4598" s="35">
        <v>0.22270000000000001</v>
      </c>
      <c r="D4598" s="36">
        <v>10.053940000000001</v>
      </c>
    </row>
    <row r="4599" spans="1:4" ht="12.75" customHeight="1" x14ac:dyDescent="0.25">
      <c r="A4599" s="44">
        <f t="shared" si="3"/>
        <v>43078.249999988868</v>
      </c>
      <c r="B4599" s="24">
        <v>224.85570000000001</v>
      </c>
      <c r="C4599" s="35">
        <v>0.28131</v>
      </c>
      <c r="D4599" s="36">
        <v>14.180999999999999</v>
      </c>
    </row>
    <row r="4600" spans="1:4" ht="12.75" customHeight="1" x14ac:dyDescent="0.25">
      <c r="A4600" s="44">
        <f t="shared" si="3"/>
        <v>43078.291666655532</v>
      </c>
      <c r="B4600" s="24">
        <v>35.659320000000001</v>
      </c>
      <c r="C4600" s="35">
        <v>0.29386000000000001</v>
      </c>
      <c r="D4600" s="36">
        <v>6.3873899999999999</v>
      </c>
    </row>
    <row r="4601" spans="1:4" ht="12.75" customHeight="1" x14ac:dyDescent="0.25">
      <c r="A4601" s="44">
        <f t="shared" si="3"/>
        <v>43078.333333322196</v>
      </c>
      <c r="B4601" s="24">
        <v>64.486660000000001</v>
      </c>
      <c r="C4601" s="35">
        <v>1.2085900000000001</v>
      </c>
      <c r="D4601" s="36">
        <v>11.976610000000001</v>
      </c>
    </row>
    <row r="4602" spans="1:4" ht="12.75" customHeight="1" x14ac:dyDescent="0.25">
      <c r="A4602" s="44">
        <f t="shared" si="3"/>
        <v>43078.374999988861</v>
      </c>
      <c r="B4602" s="24">
        <v>46.529060000000001</v>
      </c>
      <c r="C4602" s="35">
        <v>1.4309700000000001</v>
      </c>
      <c r="D4602" s="36">
        <v>5.3332199999999998</v>
      </c>
    </row>
    <row r="4603" spans="1:4" ht="12.75" customHeight="1" x14ac:dyDescent="0.25">
      <c r="A4603" s="44">
        <f t="shared" si="3"/>
        <v>43078.416666655525</v>
      </c>
      <c r="B4603" s="24">
        <v>39.854230000000001</v>
      </c>
      <c r="C4603" s="35">
        <v>1.77416</v>
      </c>
      <c r="D4603" s="36">
        <v>12.529669999999999</v>
      </c>
    </row>
    <row r="4604" spans="1:4" ht="12.75" customHeight="1" x14ac:dyDescent="0.25">
      <c r="A4604" s="44">
        <f t="shared" si="3"/>
        <v>43078.458333322189</v>
      </c>
      <c r="B4604" s="24">
        <v>28.473479999999999</v>
      </c>
      <c r="C4604" s="35">
        <v>2.6240299999999999</v>
      </c>
      <c r="D4604" s="36">
        <v>2.31189</v>
      </c>
    </row>
    <row r="4605" spans="1:4" ht="12.75" customHeight="1" x14ac:dyDescent="0.25">
      <c r="A4605" s="44">
        <f t="shared" si="3"/>
        <v>43078.499999988853</v>
      </c>
      <c r="B4605" s="24">
        <v>41.501089999999998</v>
      </c>
      <c r="C4605" s="35">
        <v>2.5225900000000001</v>
      </c>
      <c r="D4605" s="36">
        <v>3.1287199999999999</v>
      </c>
    </row>
    <row r="4606" spans="1:4" ht="12.75" customHeight="1" x14ac:dyDescent="0.25">
      <c r="A4606" s="44">
        <f t="shared" si="3"/>
        <v>43078.541666655517</v>
      </c>
      <c r="B4606" s="24">
        <v>57.845080000000003</v>
      </c>
      <c r="C4606" s="35">
        <v>3.2180800000000001</v>
      </c>
      <c r="D4606" s="36">
        <v>5.4966100000000004</v>
      </c>
    </row>
    <row r="4607" spans="1:4" ht="12.75" customHeight="1" x14ac:dyDescent="0.25">
      <c r="A4607" s="44">
        <f t="shared" si="3"/>
        <v>43078.583333322182</v>
      </c>
      <c r="B4607" s="24">
        <v>41.908790000000003</v>
      </c>
      <c r="C4607" s="35">
        <v>2.7055799999999999</v>
      </c>
      <c r="D4607" s="36">
        <v>1.9875</v>
      </c>
    </row>
    <row r="4608" spans="1:4" ht="12.75" customHeight="1" x14ac:dyDescent="0.25">
      <c r="A4608" s="44">
        <f t="shared" si="3"/>
        <v>43078.624999988846</v>
      </c>
      <c r="B4608" s="24">
        <v>42.577629999999999</v>
      </c>
      <c r="C4608" s="35">
        <v>2.62357</v>
      </c>
      <c r="D4608" s="36">
        <v>11.902889999999999</v>
      </c>
    </row>
    <row r="4609" spans="1:4" ht="12.75" customHeight="1" x14ac:dyDescent="0.25">
      <c r="A4609" s="44">
        <f t="shared" si="3"/>
        <v>43078.66666665551</v>
      </c>
      <c r="B4609" s="24">
        <v>46.050269999999998</v>
      </c>
      <c r="C4609" s="35">
        <v>2.9300700000000002</v>
      </c>
      <c r="D4609" s="36">
        <v>9.3377199999999991</v>
      </c>
    </row>
    <row r="4610" spans="1:4" ht="12.75" customHeight="1" x14ac:dyDescent="0.25">
      <c r="A4610" s="44">
        <f t="shared" si="3"/>
        <v>43078.708333322174</v>
      </c>
      <c r="B4610" s="24">
        <v>42.574730000000002</v>
      </c>
      <c r="C4610" s="35">
        <v>2.46095</v>
      </c>
      <c r="D4610" s="36">
        <v>5.0083299999999999</v>
      </c>
    </row>
    <row r="4611" spans="1:4" ht="12.75" customHeight="1" x14ac:dyDescent="0.25">
      <c r="A4611" s="44">
        <f t="shared" si="3"/>
        <v>43078.749999988839</v>
      </c>
      <c r="B4611" s="24">
        <v>42.05847</v>
      </c>
      <c r="C4611" s="35">
        <v>2.0813899999999999</v>
      </c>
      <c r="D4611" s="36">
        <v>10.19767</v>
      </c>
    </row>
    <row r="4612" spans="1:4" ht="12.75" customHeight="1" x14ac:dyDescent="0.25">
      <c r="A4612" s="44">
        <f t="shared" si="3"/>
        <v>43078.791666655503</v>
      </c>
      <c r="B4612" s="24">
        <v>39.199750000000002</v>
      </c>
      <c r="C4612" s="35">
        <v>1.01573</v>
      </c>
      <c r="D4612" s="36">
        <v>19.314889999999998</v>
      </c>
    </row>
    <row r="4613" spans="1:4" ht="12.75" customHeight="1" x14ac:dyDescent="0.25">
      <c r="A4613" s="44">
        <f t="shared" si="3"/>
        <v>43078.833333322167</v>
      </c>
      <c r="B4613" s="24">
        <v>170.43039999999999</v>
      </c>
      <c r="C4613" s="35">
        <v>0.31231999999999999</v>
      </c>
      <c r="D4613" s="36">
        <v>18.209499999999998</v>
      </c>
    </row>
    <row r="4614" spans="1:4" ht="12.75" customHeight="1" x14ac:dyDescent="0.25">
      <c r="A4614" s="44">
        <f t="shared" si="3"/>
        <v>43078.874999988831</v>
      </c>
      <c r="B4614" s="24">
        <v>270.964</v>
      </c>
      <c r="C4614" s="35">
        <v>0.41677999999999998</v>
      </c>
      <c r="D4614" s="36">
        <v>15.815670000000001</v>
      </c>
    </row>
    <row r="4615" spans="1:4" ht="12.75" customHeight="1" x14ac:dyDescent="0.25">
      <c r="A4615" s="44">
        <f t="shared" si="3"/>
        <v>43078.916666655496</v>
      </c>
      <c r="B4615" s="24">
        <v>13.548730000000001</v>
      </c>
      <c r="C4615" s="35">
        <v>0.27926000000000001</v>
      </c>
      <c r="D4615" s="36">
        <v>0.3</v>
      </c>
    </row>
    <row r="4616" spans="1:4" ht="12.75" customHeight="1" x14ac:dyDescent="0.25">
      <c r="A4616" s="44">
        <f t="shared" si="3"/>
        <v>43078.95833332216</v>
      </c>
      <c r="B4616" s="24">
        <v>298.18360000000001</v>
      </c>
      <c r="C4616" s="35">
        <v>0.39876</v>
      </c>
      <c r="D4616" s="36">
        <v>12.788779999999999</v>
      </c>
    </row>
    <row r="4617" spans="1:4" ht="12.75" customHeight="1" x14ac:dyDescent="0.25">
      <c r="A4617" s="44">
        <f t="shared" si="3"/>
        <v>43078.999999988824</v>
      </c>
      <c r="B4617" s="24">
        <v>260.95600000000002</v>
      </c>
      <c r="C4617" s="35">
        <v>0.20068</v>
      </c>
      <c r="D4617" s="36">
        <v>39.864199999999997</v>
      </c>
    </row>
    <row r="4618" spans="1:4" ht="12.75" customHeight="1" x14ac:dyDescent="0.25">
      <c r="A4618" s="44">
        <f t="shared" si="3"/>
        <v>43079.041666655488</v>
      </c>
      <c r="B4618" s="24">
        <v>195.32499999999999</v>
      </c>
      <c r="C4618" s="35">
        <v>0.29305999999999999</v>
      </c>
      <c r="D4618" s="36">
        <v>15.698499999999999</v>
      </c>
    </row>
    <row r="4619" spans="1:4" ht="12.75" customHeight="1" x14ac:dyDescent="0.25">
      <c r="A4619" s="44">
        <f t="shared" si="3"/>
        <v>43079.083333322153</v>
      </c>
      <c r="B4619" s="24">
        <v>246.988</v>
      </c>
      <c r="C4619" s="35">
        <v>0.32728000000000002</v>
      </c>
      <c r="D4619" s="36">
        <v>14.325889999999999</v>
      </c>
    </row>
    <row r="4620" spans="1:4" ht="12.75" customHeight="1" x14ac:dyDescent="0.25">
      <c r="A4620" s="44">
        <f t="shared" si="3"/>
        <v>43079.124999988817</v>
      </c>
      <c r="B4620" s="24">
        <v>92.776179999999997</v>
      </c>
      <c r="C4620" s="35">
        <v>0.30769999999999997</v>
      </c>
      <c r="D4620" s="36">
        <v>18.326170000000001</v>
      </c>
    </row>
    <row r="4621" spans="1:4" ht="12.75" customHeight="1" x14ac:dyDescent="0.25">
      <c r="A4621" s="44">
        <f t="shared" si="3"/>
        <v>43079.166666655481</v>
      </c>
      <c r="B4621" s="24">
        <v>45.205150000000003</v>
      </c>
      <c r="C4621" s="35">
        <v>0.29555999999999999</v>
      </c>
      <c r="D4621" s="36">
        <v>7.7714999999999996</v>
      </c>
    </row>
    <row r="4622" spans="1:4" ht="12.75" customHeight="1" x14ac:dyDescent="0.25">
      <c r="A4622" s="44">
        <f t="shared" si="3"/>
        <v>43079.208333322145</v>
      </c>
      <c r="B4622" s="24">
        <v>211.0959</v>
      </c>
      <c r="C4622" s="35">
        <v>0.34586</v>
      </c>
      <c r="D4622" s="36">
        <v>8.2302199999999992</v>
      </c>
    </row>
    <row r="4623" spans="1:4" ht="12.75" customHeight="1" x14ac:dyDescent="0.25">
      <c r="A4623" s="44">
        <f t="shared" si="3"/>
        <v>43079.24999998881</v>
      </c>
      <c r="B4623" s="24">
        <v>50.777340000000002</v>
      </c>
      <c r="C4623" s="35">
        <v>0.44605</v>
      </c>
      <c r="D4623" s="36">
        <v>13.926220000000001</v>
      </c>
    </row>
    <row r="4624" spans="1:4" ht="12.75" customHeight="1" x14ac:dyDescent="0.25">
      <c r="A4624" s="44">
        <f t="shared" si="3"/>
        <v>43079.291666655474</v>
      </c>
      <c r="B4624" s="24">
        <v>116.1048</v>
      </c>
      <c r="C4624" s="35">
        <v>0.19292999999999999</v>
      </c>
      <c r="D4624" s="36">
        <v>0</v>
      </c>
    </row>
    <row r="4625" spans="1:4" ht="12.75" customHeight="1" x14ac:dyDescent="0.25">
      <c r="A4625" s="44">
        <f t="shared" si="3"/>
        <v>43079.333333322138</v>
      </c>
      <c r="B4625" s="24">
        <v>0.47947000000000001</v>
      </c>
      <c r="C4625" s="35">
        <v>1.4782299999999999</v>
      </c>
      <c r="D4625" s="36">
        <v>7.84206</v>
      </c>
    </row>
    <row r="4626" spans="1:4" ht="12.75" customHeight="1" x14ac:dyDescent="0.25">
      <c r="A4626" s="44">
        <f t="shared" si="3"/>
        <v>43079.374999988802</v>
      </c>
      <c r="B4626" s="24">
        <v>353.00639999999999</v>
      </c>
      <c r="C4626" s="35">
        <v>2.2430099999999999</v>
      </c>
      <c r="D4626" s="36">
        <v>26.97906</v>
      </c>
    </row>
    <row r="4627" spans="1:4" ht="12.75" customHeight="1" x14ac:dyDescent="0.25">
      <c r="A4627" s="44">
        <f t="shared" si="3"/>
        <v>43079.416666655467</v>
      </c>
      <c r="B4627" s="24">
        <v>26.052520000000001</v>
      </c>
      <c r="C4627" s="35">
        <v>2.5109599999999999</v>
      </c>
      <c r="D4627" s="36">
        <v>6.3335600000000003</v>
      </c>
    </row>
    <row r="4628" spans="1:4" ht="12.75" customHeight="1" x14ac:dyDescent="0.25">
      <c r="A4628" s="44">
        <f t="shared" si="3"/>
        <v>43079.458333322131</v>
      </c>
      <c r="B4628" s="24">
        <v>31.580359999999999</v>
      </c>
      <c r="C4628" s="35">
        <v>1.75183</v>
      </c>
      <c r="D4628" s="36">
        <v>6.9332200000000004</v>
      </c>
    </row>
    <row r="4629" spans="1:4" ht="12.75" customHeight="1" x14ac:dyDescent="0.25">
      <c r="A4629" s="44">
        <f t="shared" si="3"/>
        <v>43079.499999988795</v>
      </c>
      <c r="B4629" s="24">
        <v>1.4094100000000001</v>
      </c>
      <c r="C4629" s="35">
        <v>2.6272700000000002</v>
      </c>
      <c r="D4629" s="36">
        <v>6.5781099999999997</v>
      </c>
    </row>
    <row r="4630" spans="1:4" ht="12.75" customHeight="1" x14ac:dyDescent="0.25">
      <c r="A4630" s="44">
        <f t="shared" si="3"/>
        <v>43079.541666655459</v>
      </c>
      <c r="B4630" s="24">
        <v>17.966139999999999</v>
      </c>
      <c r="C4630" s="35">
        <v>2.7416399999999999</v>
      </c>
      <c r="D4630" s="36">
        <v>8.6137800000000002</v>
      </c>
    </row>
    <row r="4631" spans="1:4" ht="12.75" customHeight="1" x14ac:dyDescent="0.25">
      <c r="A4631" s="44">
        <f t="shared" si="3"/>
        <v>43079.583333322124</v>
      </c>
      <c r="B4631" s="24">
        <v>45.407069999999997</v>
      </c>
      <c r="C4631" s="35">
        <v>3.44408</v>
      </c>
      <c r="D4631" s="36">
        <v>17.996279999999999</v>
      </c>
    </row>
    <row r="4632" spans="1:4" ht="12.75" customHeight="1" x14ac:dyDescent="0.25">
      <c r="A4632" s="44">
        <f t="shared" si="3"/>
        <v>43079.624999988788</v>
      </c>
      <c r="B4632" s="24">
        <v>55.388829999999999</v>
      </c>
      <c r="C4632" s="35">
        <v>2.2865799999999998</v>
      </c>
      <c r="D4632" s="36">
        <v>12.503830000000001</v>
      </c>
    </row>
    <row r="4633" spans="1:4" ht="12.75" customHeight="1" x14ac:dyDescent="0.25">
      <c r="A4633" s="44">
        <f t="shared" si="3"/>
        <v>43079.666666655452</v>
      </c>
      <c r="B4633" s="24">
        <v>128</v>
      </c>
      <c r="C4633" s="35">
        <v>1.19513</v>
      </c>
      <c r="D4633" s="36">
        <v>6.6276099999999998</v>
      </c>
    </row>
    <row r="4634" spans="1:4" ht="12.75" customHeight="1" x14ac:dyDescent="0.25">
      <c r="A4634" s="44">
        <f t="shared" si="3"/>
        <v>43079.708333322116</v>
      </c>
      <c r="B4634" s="24">
        <v>179.08369999999999</v>
      </c>
      <c r="C4634" s="35">
        <v>0.65163000000000004</v>
      </c>
      <c r="D4634" s="36">
        <v>10.53233</v>
      </c>
    </row>
    <row r="4635" spans="1:4" ht="12.75" customHeight="1" x14ac:dyDescent="0.25">
      <c r="A4635" s="44">
        <f t="shared" si="3"/>
        <v>43079.74999998878</v>
      </c>
      <c r="B4635" s="24">
        <v>213.18459999999999</v>
      </c>
      <c r="C4635" s="35">
        <v>1.0102199999999999</v>
      </c>
      <c r="D4635" s="36">
        <v>8.6021099999999997</v>
      </c>
    </row>
    <row r="4636" spans="1:4" ht="12.75" customHeight="1" x14ac:dyDescent="0.25">
      <c r="A4636" s="44">
        <f t="shared" si="3"/>
        <v>43079.791666655445</v>
      </c>
      <c r="B4636" s="24">
        <v>140.93799999999999</v>
      </c>
      <c r="C4636" s="35">
        <v>0.34814000000000001</v>
      </c>
      <c r="D4636" s="36">
        <v>2.5013899999999998</v>
      </c>
    </row>
    <row r="4637" spans="1:4" ht="12.75" customHeight="1" x14ac:dyDescent="0.25">
      <c r="A4637" s="44">
        <f t="shared" si="3"/>
        <v>43079.833333322109</v>
      </c>
      <c r="B4637" s="24">
        <v>42.159599999999998</v>
      </c>
      <c r="C4637" s="35">
        <v>0.31761</v>
      </c>
      <c r="D4637" s="36">
        <v>8.98489</v>
      </c>
    </row>
    <row r="4638" spans="1:4" ht="12.75" customHeight="1" x14ac:dyDescent="0.25">
      <c r="A4638" s="44">
        <f t="shared" si="3"/>
        <v>43079.874999988773</v>
      </c>
      <c r="B4638" s="24">
        <v>218.74600000000001</v>
      </c>
      <c r="C4638" s="35">
        <v>0.26224999999999998</v>
      </c>
      <c r="D4638" s="36">
        <v>11.70561</v>
      </c>
    </row>
    <row r="4639" spans="1:4" ht="12.75" customHeight="1" x14ac:dyDescent="0.25">
      <c r="A4639" s="44">
        <f t="shared" si="3"/>
        <v>43079.916666655437</v>
      </c>
      <c r="B4639" s="24">
        <v>31.163360000000001</v>
      </c>
      <c r="C4639" s="35">
        <v>0.27338000000000001</v>
      </c>
      <c r="D4639" s="36">
        <v>3.1082800000000002</v>
      </c>
    </row>
    <row r="4640" spans="1:4" ht="12.75" customHeight="1" x14ac:dyDescent="0.25">
      <c r="A4640" s="44">
        <f t="shared" si="3"/>
        <v>43079.958333322102</v>
      </c>
      <c r="B4640" s="24">
        <v>24.84083</v>
      </c>
      <c r="C4640" s="35">
        <v>0.31618000000000002</v>
      </c>
      <c r="D4640" s="36">
        <v>5.1781100000000002</v>
      </c>
    </row>
    <row r="4641" spans="1:4" ht="12.75" customHeight="1" x14ac:dyDescent="0.25">
      <c r="A4641" s="44">
        <f t="shared" si="3"/>
        <v>43079.999999988766</v>
      </c>
      <c r="B4641" s="24">
        <v>10.09055</v>
      </c>
      <c r="C4641" s="35">
        <v>0.29577999999999999</v>
      </c>
      <c r="D4641" s="36" t="s">
        <v>189</v>
      </c>
    </row>
    <row r="4642" spans="1:4" ht="12.75" customHeight="1" x14ac:dyDescent="0.25">
      <c r="A4642" s="44">
        <f t="shared" si="3"/>
        <v>43080.04166665543</v>
      </c>
      <c r="B4642" s="24">
        <v>327.44209999999998</v>
      </c>
      <c r="C4642" s="35">
        <v>0.40925</v>
      </c>
      <c r="D4642" s="36">
        <v>11.20739</v>
      </c>
    </row>
    <row r="4643" spans="1:4" ht="12.75" customHeight="1" x14ac:dyDescent="0.25">
      <c r="A4643" s="44">
        <f t="shared" si="3"/>
        <v>43080.083333322094</v>
      </c>
      <c r="B4643" s="24">
        <v>42.552149999999997</v>
      </c>
      <c r="C4643" s="35">
        <v>0.22538</v>
      </c>
      <c r="D4643" s="36">
        <v>9.1412800000000001</v>
      </c>
    </row>
    <row r="4644" spans="1:4" ht="12.75" customHeight="1" x14ac:dyDescent="0.25">
      <c r="A4644" s="44">
        <f t="shared" si="3"/>
        <v>43080.124999988759</v>
      </c>
      <c r="B4644" s="24">
        <v>351.36110000000002</v>
      </c>
      <c r="C4644" s="35">
        <v>0.31680000000000003</v>
      </c>
      <c r="D4644" s="36">
        <v>6.8263299999999996</v>
      </c>
    </row>
    <row r="4645" spans="1:4" ht="12.75" customHeight="1" x14ac:dyDescent="0.25">
      <c r="A4645" s="44">
        <f t="shared" si="3"/>
        <v>43080.166666655423</v>
      </c>
      <c r="B4645" s="24">
        <v>260.48149999999998</v>
      </c>
      <c r="C4645" s="35">
        <v>0.31290000000000001</v>
      </c>
      <c r="D4645" s="36">
        <v>31.908940000000001</v>
      </c>
    </row>
    <row r="4646" spans="1:4" ht="12.75" customHeight="1" x14ac:dyDescent="0.25">
      <c r="A4646" s="44">
        <f t="shared" si="3"/>
        <v>43080.208333322087</v>
      </c>
      <c r="B4646" s="24">
        <v>278.74720000000002</v>
      </c>
      <c r="C4646" s="35">
        <v>0.34316999999999998</v>
      </c>
      <c r="D4646" s="36">
        <v>65.174329999999998</v>
      </c>
    </row>
    <row r="4647" spans="1:4" ht="12.75" customHeight="1" x14ac:dyDescent="0.25">
      <c r="A4647" s="44">
        <f t="shared" si="3"/>
        <v>43080.249999988751</v>
      </c>
      <c r="B4647" s="24">
        <v>264.19060000000002</v>
      </c>
      <c r="C4647" s="35">
        <v>0.22267999999999999</v>
      </c>
      <c r="D4647" s="36">
        <v>69.786559999999994</v>
      </c>
    </row>
    <row r="4648" spans="1:4" ht="12.75" customHeight="1" x14ac:dyDescent="0.25">
      <c r="A4648" s="44">
        <f t="shared" si="3"/>
        <v>43080.291666655416</v>
      </c>
      <c r="B4648" s="24">
        <v>208.12430000000001</v>
      </c>
      <c r="C4648" s="35">
        <v>0.48945</v>
      </c>
      <c r="D4648" s="36">
        <v>60.568669999999997</v>
      </c>
    </row>
    <row r="4649" spans="1:4" ht="12.75" customHeight="1" x14ac:dyDescent="0.25">
      <c r="A4649" s="44">
        <f t="shared" si="3"/>
        <v>43080.33333332208</v>
      </c>
      <c r="B4649" s="24">
        <v>14.26116</v>
      </c>
      <c r="C4649" s="35">
        <v>0.39931</v>
      </c>
      <c r="D4649" s="36">
        <v>115.6464</v>
      </c>
    </row>
    <row r="4650" spans="1:4" ht="12.75" customHeight="1" x14ac:dyDescent="0.25">
      <c r="A4650" s="44">
        <f t="shared" si="3"/>
        <v>43080.374999988744</v>
      </c>
      <c r="B4650" s="24">
        <v>32.806870000000004</v>
      </c>
      <c r="C4650" s="35">
        <v>0.70130999999999999</v>
      </c>
      <c r="D4650" s="36">
        <v>19.715779999999999</v>
      </c>
    </row>
    <row r="4651" spans="1:4" ht="12.75" customHeight="1" x14ac:dyDescent="0.25">
      <c r="A4651" s="44">
        <f t="shared" si="3"/>
        <v>43080.416666655408</v>
      </c>
      <c r="B4651" s="24">
        <v>9.8901299999999992</v>
      </c>
      <c r="C4651" s="35">
        <v>1.30165</v>
      </c>
      <c r="D4651" s="36">
        <v>47.912170000000003</v>
      </c>
    </row>
    <row r="4652" spans="1:4" ht="12.75" customHeight="1" x14ac:dyDescent="0.25">
      <c r="A4652" s="44">
        <f t="shared" si="3"/>
        <v>43080.458333322073</v>
      </c>
      <c r="B4652" s="24">
        <v>20.9207</v>
      </c>
      <c r="C4652" s="35">
        <v>1.0286599999999999</v>
      </c>
      <c r="D4652" s="36">
        <v>40.699779999999997</v>
      </c>
    </row>
    <row r="4653" spans="1:4" ht="12.75" customHeight="1" x14ac:dyDescent="0.25">
      <c r="A4653" s="44">
        <f t="shared" si="3"/>
        <v>43080.499999988737</v>
      </c>
      <c r="B4653" s="24">
        <v>288.22089999999997</v>
      </c>
      <c r="C4653" s="35">
        <v>1.18536</v>
      </c>
      <c r="D4653" s="36">
        <v>47.55894</v>
      </c>
    </row>
    <row r="4654" spans="1:4" ht="12.75" customHeight="1" x14ac:dyDescent="0.25">
      <c r="A4654" s="44">
        <f t="shared" si="3"/>
        <v>43080.541666655401</v>
      </c>
      <c r="B4654" s="24">
        <v>74.340779999999995</v>
      </c>
      <c r="C4654" s="35">
        <v>1.3690599999999999</v>
      </c>
      <c r="D4654" s="36">
        <v>86.717740000000006</v>
      </c>
    </row>
    <row r="4655" spans="1:4" ht="12.75" customHeight="1" x14ac:dyDescent="0.25">
      <c r="A4655" s="44">
        <f t="shared" si="3"/>
        <v>43080.583333322065</v>
      </c>
      <c r="B4655" s="24">
        <v>274.72309999999999</v>
      </c>
      <c r="C4655" s="35">
        <v>3.1968700000000001</v>
      </c>
      <c r="D4655" s="36">
        <v>51.238</v>
      </c>
    </row>
    <row r="4656" spans="1:4" ht="12.75" customHeight="1" x14ac:dyDescent="0.25">
      <c r="A4656" s="44">
        <f t="shared" si="3"/>
        <v>43080.62499998873</v>
      </c>
      <c r="B4656" s="24">
        <v>128.20079999999999</v>
      </c>
      <c r="C4656" s="35">
        <v>0.76276999999999995</v>
      </c>
      <c r="D4656" s="36">
        <v>37.1785</v>
      </c>
    </row>
    <row r="4657" spans="1:4" ht="12.75" customHeight="1" x14ac:dyDescent="0.25">
      <c r="A4657" s="44">
        <f t="shared" si="3"/>
        <v>43080.666666655394</v>
      </c>
      <c r="B4657" s="24">
        <v>130.92080000000001</v>
      </c>
      <c r="C4657" s="35">
        <v>0.65251999999999999</v>
      </c>
      <c r="D4657" s="36">
        <v>8.7736699999999992</v>
      </c>
    </row>
    <row r="4658" spans="1:4" ht="12.75" customHeight="1" x14ac:dyDescent="0.25">
      <c r="A4658" s="44">
        <f t="shared" ref="A4658:A4721" si="4">A4657+1/24</f>
        <v>43080.708333322058</v>
      </c>
      <c r="B4658" s="24">
        <v>185.7714</v>
      </c>
      <c r="C4658" s="35">
        <v>0.49385000000000001</v>
      </c>
      <c r="D4658" s="36">
        <v>6.4353300000000004</v>
      </c>
    </row>
    <row r="4659" spans="1:4" ht="12.75" customHeight="1" x14ac:dyDescent="0.25">
      <c r="A4659" s="44">
        <f t="shared" si="4"/>
        <v>43080.749999988722</v>
      </c>
      <c r="B4659" s="24">
        <v>174.64179999999999</v>
      </c>
      <c r="C4659" s="35">
        <v>0.63844999999999996</v>
      </c>
      <c r="D4659" s="36">
        <v>4.6490600000000004</v>
      </c>
    </row>
    <row r="4660" spans="1:4" ht="12.75" customHeight="1" x14ac:dyDescent="0.25">
      <c r="A4660" s="44">
        <f t="shared" si="4"/>
        <v>43080.791666655387</v>
      </c>
      <c r="B4660" s="24">
        <v>111.3535</v>
      </c>
      <c r="C4660" s="35">
        <v>0.59482999999999997</v>
      </c>
      <c r="D4660" s="36">
        <v>9.2184500000000007</v>
      </c>
    </row>
    <row r="4661" spans="1:4" ht="12.75" customHeight="1" x14ac:dyDescent="0.25">
      <c r="A4661" s="44">
        <f t="shared" si="4"/>
        <v>43080.833333322051</v>
      </c>
      <c r="B4661" s="24">
        <v>59.697620000000001</v>
      </c>
      <c r="C4661" s="35">
        <v>0.48118</v>
      </c>
      <c r="D4661" s="36">
        <v>4.2958800000000004</v>
      </c>
    </row>
    <row r="4662" spans="1:4" ht="12.75" customHeight="1" x14ac:dyDescent="0.25">
      <c r="A4662" s="44">
        <f t="shared" si="4"/>
        <v>43080.874999988715</v>
      </c>
      <c r="B4662" s="24">
        <v>277.25150000000002</v>
      </c>
      <c r="C4662" s="35">
        <v>0.50758999999999999</v>
      </c>
      <c r="D4662" s="36">
        <v>10.21682</v>
      </c>
    </row>
    <row r="4663" spans="1:4" ht="12.75" customHeight="1" x14ac:dyDescent="0.25">
      <c r="A4663" s="44">
        <f t="shared" si="4"/>
        <v>43080.916666655379</v>
      </c>
      <c r="B4663" s="24">
        <v>9.6303699999999992</v>
      </c>
      <c r="C4663" s="35">
        <v>0.27259</v>
      </c>
      <c r="D4663" s="36">
        <v>4.5765799999999999</v>
      </c>
    </row>
    <row r="4664" spans="1:4" ht="12.75" customHeight="1" x14ac:dyDescent="0.25">
      <c r="A4664" s="44">
        <f t="shared" si="4"/>
        <v>43080.958333322043</v>
      </c>
      <c r="B4664" s="24">
        <v>95.965590000000006</v>
      </c>
      <c r="C4664" s="35">
        <v>0.26562000000000002</v>
      </c>
      <c r="D4664" s="36">
        <v>3.6453700000000002</v>
      </c>
    </row>
    <row r="4665" spans="1:4" ht="12.75" customHeight="1" x14ac:dyDescent="0.25">
      <c r="A4665" s="44">
        <f t="shared" si="4"/>
        <v>43080.999999988708</v>
      </c>
      <c r="B4665" s="24">
        <v>323.11009999999999</v>
      </c>
      <c r="C4665" s="35">
        <v>0.28804999999999997</v>
      </c>
      <c r="D4665" s="36">
        <v>5.2724700000000002</v>
      </c>
    </row>
    <row r="4666" spans="1:4" ht="12.75" customHeight="1" x14ac:dyDescent="0.25">
      <c r="A4666" s="44">
        <f t="shared" si="4"/>
        <v>43081.041666655372</v>
      </c>
      <c r="B4666" s="24">
        <v>282.7903</v>
      </c>
      <c r="C4666" s="35">
        <v>0.77815000000000001</v>
      </c>
      <c r="D4666" s="36">
        <v>3.8248099999999998</v>
      </c>
    </row>
    <row r="4667" spans="1:4" ht="12.75" customHeight="1" x14ac:dyDescent="0.25">
      <c r="A4667" s="44">
        <f t="shared" si="4"/>
        <v>43081.083333322036</v>
      </c>
      <c r="B4667" s="24">
        <v>266.68150000000003</v>
      </c>
      <c r="C4667" s="35">
        <v>0.94640999999999997</v>
      </c>
      <c r="D4667" s="36">
        <v>5.4052100000000003</v>
      </c>
    </row>
    <row r="4668" spans="1:4" ht="12.75" customHeight="1" x14ac:dyDescent="0.25">
      <c r="A4668" s="44">
        <f t="shared" si="4"/>
        <v>43081.1249999887</v>
      </c>
      <c r="B4668" s="24">
        <v>284.23489999999998</v>
      </c>
      <c r="C4668" s="35">
        <v>0.69730000000000003</v>
      </c>
      <c r="D4668" s="36" t="s">
        <v>189</v>
      </c>
    </row>
    <row r="4669" spans="1:4" ht="12.75" customHeight="1" x14ac:dyDescent="0.25">
      <c r="A4669" s="44">
        <f t="shared" si="4"/>
        <v>43081.166666655365</v>
      </c>
      <c r="B4669" s="24">
        <v>260.58670000000001</v>
      </c>
      <c r="C4669" s="35">
        <v>0.36158000000000001</v>
      </c>
      <c r="D4669" s="36">
        <v>6.1607799999999999</v>
      </c>
    </row>
    <row r="4670" spans="1:4" ht="12.75" customHeight="1" x14ac:dyDescent="0.25">
      <c r="A4670" s="44">
        <f t="shared" si="4"/>
        <v>43081.208333322029</v>
      </c>
      <c r="B4670" s="24">
        <v>323.71940000000001</v>
      </c>
      <c r="C4670" s="35">
        <v>0.37918000000000002</v>
      </c>
      <c r="D4670" s="36">
        <v>1.49149</v>
      </c>
    </row>
    <row r="4671" spans="1:4" ht="12.75" customHeight="1" x14ac:dyDescent="0.25">
      <c r="A4671" s="44">
        <f t="shared" si="4"/>
        <v>43081.249999988693</v>
      </c>
      <c r="B4671" s="24">
        <v>321.51049999999998</v>
      </c>
      <c r="C4671" s="35">
        <v>0.57128999999999996</v>
      </c>
      <c r="D4671" s="36">
        <v>11.90724</v>
      </c>
    </row>
    <row r="4672" spans="1:4" ht="12.75" customHeight="1" x14ac:dyDescent="0.25">
      <c r="A4672" s="44">
        <f t="shared" si="4"/>
        <v>43081.291666655357</v>
      </c>
      <c r="B4672" s="24">
        <v>238.92740000000001</v>
      </c>
      <c r="C4672" s="35">
        <v>0.49043999999999999</v>
      </c>
      <c r="D4672" s="36" t="s">
        <v>189</v>
      </c>
    </row>
    <row r="4673" spans="1:4" ht="12.75" customHeight="1" x14ac:dyDescent="0.25">
      <c r="A4673" s="44">
        <f t="shared" si="4"/>
        <v>43081.333333322022</v>
      </c>
      <c r="B4673" s="24">
        <v>116.88</v>
      </c>
      <c r="C4673" s="35">
        <v>0.39167000000000002</v>
      </c>
      <c r="D4673" s="36">
        <v>7.7346399999999997</v>
      </c>
    </row>
    <row r="4674" spans="1:4" ht="12.75" customHeight="1" x14ac:dyDescent="0.25">
      <c r="A4674" s="44">
        <f t="shared" si="4"/>
        <v>43081.374999988686</v>
      </c>
      <c r="B4674" s="24">
        <v>264.47820000000002</v>
      </c>
      <c r="C4674" s="35">
        <v>2.2532100000000002</v>
      </c>
      <c r="D4674" s="36">
        <v>20.843340000000001</v>
      </c>
    </row>
    <row r="4675" spans="1:4" ht="12.75" customHeight="1" x14ac:dyDescent="0.25">
      <c r="A4675" s="44">
        <f t="shared" si="4"/>
        <v>43081.41666665535</v>
      </c>
      <c r="B4675" s="24">
        <v>277.11419999999998</v>
      </c>
      <c r="C4675" s="35">
        <v>2.82091</v>
      </c>
      <c r="D4675" s="36">
        <v>15.9725</v>
      </c>
    </row>
    <row r="4676" spans="1:4" ht="12.75" customHeight="1" x14ac:dyDescent="0.25">
      <c r="A4676" s="44">
        <f t="shared" si="4"/>
        <v>43081.458333322014</v>
      </c>
      <c r="B4676" s="24">
        <v>291.7516</v>
      </c>
      <c r="C4676" s="35">
        <v>1.46173</v>
      </c>
      <c r="D4676" s="36">
        <v>24.717690000000001</v>
      </c>
    </row>
    <row r="4677" spans="1:4" ht="12.75" customHeight="1" x14ac:dyDescent="0.25">
      <c r="A4677" s="44">
        <f t="shared" si="4"/>
        <v>43081.499999988679</v>
      </c>
      <c r="B4677" s="24">
        <v>3.7705899999999999</v>
      </c>
      <c r="C4677" s="35">
        <v>0.73843999999999999</v>
      </c>
      <c r="D4677" s="36">
        <v>15.382020000000001</v>
      </c>
    </row>
    <row r="4678" spans="1:4" ht="12.75" customHeight="1" x14ac:dyDescent="0.25">
      <c r="A4678" s="44">
        <f t="shared" si="4"/>
        <v>43081.541666655343</v>
      </c>
      <c r="B4678" s="24">
        <v>31.820820000000001</v>
      </c>
      <c r="C4678" s="35">
        <v>0.74629000000000001</v>
      </c>
      <c r="D4678" s="36">
        <v>2.6105</v>
      </c>
    </row>
    <row r="4679" spans="1:4" ht="12.75" customHeight="1" x14ac:dyDescent="0.25">
      <c r="A4679" s="44">
        <f t="shared" si="4"/>
        <v>43081.583333322007</v>
      </c>
      <c r="B4679" s="24">
        <v>358.88780000000003</v>
      </c>
      <c r="C4679" s="35">
        <v>2.27922</v>
      </c>
      <c r="D4679" s="36">
        <v>11.442119999999999</v>
      </c>
    </row>
    <row r="4680" spans="1:4" ht="12.75" customHeight="1" x14ac:dyDescent="0.25">
      <c r="A4680" s="44">
        <f t="shared" si="4"/>
        <v>43081.624999988671</v>
      </c>
      <c r="B4680" s="24">
        <v>37.560720000000003</v>
      </c>
      <c r="C4680" s="35">
        <v>1.8733900000000001</v>
      </c>
      <c r="D4680" s="36">
        <v>15.73085</v>
      </c>
    </row>
    <row r="4681" spans="1:4" ht="12.75" customHeight="1" x14ac:dyDescent="0.25">
      <c r="A4681" s="44">
        <f t="shared" si="4"/>
        <v>43081.666666655336</v>
      </c>
      <c r="B4681" s="24">
        <v>24.60238</v>
      </c>
      <c r="C4681" s="35">
        <v>2.5586700000000002</v>
      </c>
      <c r="D4681" s="36">
        <v>7.3085599999999999</v>
      </c>
    </row>
    <row r="4682" spans="1:4" ht="12.75" customHeight="1" x14ac:dyDescent="0.25">
      <c r="A4682" s="44">
        <f t="shared" si="4"/>
        <v>43081.708333322</v>
      </c>
      <c r="B4682" s="24">
        <v>107.89709999999999</v>
      </c>
      <c r="C4682" s="35">
        <v>0.62653000000000003</v>
      </c>
      <c r="D4682" s="36">
        <v>6.4956699999999996</v>
      </c>
    </row>
    <row r="4683" spans="1:4" ht="12.75" customHeight="1" x14ac:dyDescent="0.25">
      <c r="A4683" s="44">
        <f t="shared" si="4"/>
        <v>43081.749999988664</v>
      </c>
      <c r="B4683" s="24">
        <v>202.9503</v>
      </c>
      <c r="C4683" s="35">
        <v>2.1624099999999999</v>
      </c>
      <c r="D4683" s="36">
        <v>7.4980599999999997</v>
      </c>
    </row>
    <row r="4684" spans="1:4" ht="12.75" customHeight="1" x14ac:dyDescent="0.25">
      <c r="A4684" s="44">
        <f t="shared" si="4"/>
        <v>43081.791666655328</v>
      </c>
      <c r="B4684" s="24">
        <v>204.81389999999999</v>
      </c>
      <c r="C4684" s="35">
        <v>0.95979000000000003</v>
      </c>
      <c r="D4684" s="36">
        <v>27.873840000000001</v>
      </c>
    </row>
    <row r="4685" spans="1:4" ht="12.75" customHeight="1" x14ac:dyDescent="0.25">
      <c r="A4685" s="44">
        <f t="shared" si="4"/>
        <v>43081.833333321993</v>
      </c>
      <c r="B4685" s="24">
        <v>258.74059999999997</v>
      </c>
      <c r="C4685" s="35">
        <v>0.75827999999999995</v>
      </c>
      <c r="D4685" s="36">
        <v>26.431519999999999</v>
      </c>
    </row>
    <row r="4686" spans="1:4" ht="12.75" customHeight="1" x14ac:dyDescent="0.25">
      <c r="A4686" s="44">
        <f t="shared" si="4"/>
        <v>43081.874999988657</v>
      </c>
      <c r="B4686" s="24">
        <v>353.98329999999999</v>
      </c>
      <c r="C4686" s="35">
        <v>0.50329999999999997</v>
      </c>
      <c r="D4686" s="36" t="s">
        <v>189</v>
      </c>
    </row>
    <row r="4687" spans="1:4" ht="12.75" customHeight="1" x14ac:dyDescent="0.25">
      <c r="A4687" s="44">
        <f t="shared" si="4"/>
        <v>43081.916666655321</v>
      </c>
      <c r="B4687" s="24">
        <v>21.112390000000001</v>
      </c>
      <c r="C4687" s="35">
        <v>0.33703</v>
      </c>
      <c r="D4687" s="36">
        <v>22.927769999999999</v>
      </c>
    </row>
    <row r="4688" spans="1:4" ht="12.75" customHeight="1" x14ac:dyDescent="0.25">
      <c r="A4688" s="44">
        <f t="shared" si="4"/>
        <v>43081.958333321985</v>
      </c>
      <c r="B4688" s="24">
        <v>55.463540000000002</v>
      </c>
      <c r="C4688" s="35">
        <v>0.50863000000000003</v>
      </c>
      <c r="D4688" s="36">
        <v>5.2758099999999999</v>
      </c>
    </row>
    <row r="4689" spans="1:4" ht="12.75" customHeight="1" x14ac:dyDescent="0.25">
      <c r="A4689" s="44">
        <f t="shared" si="4"/>
        <v>43081.99999998865</v>
      </c>
      <c r="B4689" s="24">
        <v>357.23059999999998</v>
      </c>
      <c r="C4689" s="35">
        <v>0.48688999999999999</v>
      </c>
      <c r="D4689" s="36">
        <v>11.13927</v>
      </c>
    </row>
    <row r="4690" spans="1:4" ht="12.75" customHeight="1" x14ac:dyDescent="0.25">
      <c r="A4690" s="44">
        <f t="shared" si="4"/>
        <v>43082.041666655314</v>
      </c>
      <c r="B4690" s="24">
        <v>355.23239999999998</v>
      </c>
      <c r="C4690" s="35">
        <v>0.63022999999999996</v>
      </c>
      <c r="D4690" s="36">
        <v>13.316610000000001</v>
      </c>
    </row>
    <row r="4691" spans="1:4" ht="12.75" customHeight="1" x14ac:dyDescent="0.25">
      <c r="A4691" s="44">
        <f t="shared" si="4"/>
        <v>43082.083333321978</v>
      </c>
      <c r="B4691" s="24">
        <v>335.70179999999999</v>
      </c>
      <c r="C4691" s="35">
        <v>0.55003000000000002</v>
      </c>
      <c r="D4691" s="36">
        <v>5.3381800000000004</v>
      </c>
    </row>
    <row r="4692" spans="1:4" ht="12.75" customHeight="1" x14ac:dyDescent="0.25">
      <c r="A4692" s="44">
        <f t="shared" si="4"/>
        <v>43082.124999988642</v>
      </c>
      <c r="B4692" s="24">
        <v>2.40672</v>
      </c>
      <c r="C4692" s="35">
        <v>0.64792000000000005</v>
      </c>
      <c r="D4692" s="36">
        <v>16.979839999999999</v>
      </c>
    </row>
    <row r="4693" spans="1:4" ht="12.75" customHeight="1" x14ac:dyDescent="0.25">
      <c r="A4693" s="44">
        <f t="shared" si="4"/>
        <v>43082.166666655306</v>
      </c>
      <c r="B4693" s="24">
        <v>17.525490000000001</v>
      </c>
      <c r="C4693" s="35">
        <v>0.39748</v>
      </c>
      <c r="D4693" s="36">
        <v>6.7142099999999996</v>
      </c>
    </row>
    <row r="4694" spans="1:4" ht="12.75" customHeight="1" x14ac:dyDescent="0.25">
      <c r="A4694" s="44">
        <f t="shared" si="4"/>
        <v>43082.208333321971</v>
      </c>
      <c r="B4694" s="24">
        <v>332.65530000000001</v>
      </c>
      <c r="C4694" s="35">
        <v>0.40156999999999998</v>
      </c>
      <c r="D4694" s="36">
        <v>26.754460000000002</v>
      </c>
    </row>
    <row r="4695" spans="1:4" ht="12.75" customHeight="1" x14ac:dyDescent="0.25">
      <c r="A4695" s="44">
        <f t="shared" si="4"/>
        <v>43082.249999988635</v>
      </c>
      <c r="B4695" s="24">
        <v>35.602679999999999</v>
      </c>
      <c r="C4695" s="35">
        <v>0.31644</v>
      </c>
      <c r="D4695" s="36">
        <v>38.618569999999998</v>
      </c>
    </row>
    <row r="4696" spans="1:4" ht="12.75" customHeight="1" x14ac:dyDescent="0.25">
      <c r="A4696" s="44">
        <f t="shared" si="4"/>
        <v>43082.291666655299</v>
      </c>
      <c r="B4696" s="24">
        <v>45.35163</v>
      </c>
      <c r="C4696" s="35">
        <v>0.48231000000000002</v>
      </c>
      <c r="D4696" s="36">
        <v>35.668880000000001</v>
      </c>
    </row>
    <row r="4697" spans="1:4" ht="12.75" customHeight="1" x14ac:dyDescent="0.25">
      <c r="A4697" s="44">
        <f t="shared" si="4"/>
        <v>43082.333333321963</v>
      </c>
      <c r="B4697" s="24">
        <v>245.87299999999999</v>
      </c>
      <c r="C4697" s="35">
        <v>3.0403799999999999</v>
      </c>
      <c r="D4697" s="36">
        <v>50.237569999999998</v>
      </c>
    </row>
    <row r="4698" spans="1:4" ht="12.75" customHeight="1" x14ac:dyDescent="0.25">
      <c r="A4698" s="44">
        <f t="shared" si="4"/>
        <v>43082.374999988628</v>
      </c>
      <c r="B4698" s="24">
        <v>235.15729999999999</v>
      </c>
      <c r="C4698" s="35">
        <v>2.37073</v>
      </c>
      <c r="D4698" s="36">
        <v>104.13720000000001</v>
      </c>
    </row>
    <row r="4699" spans="1:4" ht="12.75" customHeight="1" x14ac:dyDescent="0.25">
      <c r="A4699" s="44">
        <f t="shared" si="4"/>
        <v>43082.416666655292</v>
      </c>
      <c r="B4699" s="24">
        <v>224.94309999999999</v>
      </c>
      <c r="C4699" s="35">
        <v>3.8833700000000002</v>
      </c>
      <c r="D4699" s="36">
        <v>90.159329999999997</v>
      </c>
    </row>
    <row r="4700" spans="1:4" ht="12.75" customHeight="1" x14ac:dyDescent="0.25">
      <c r="A4700" s="44">
        <f t="shared" si="4"/>
        <v>43082.458333321956</v>
      </c>
      <c r="B4700" s="24">
        <v>215.61850000000001</v>
      </c>
      <c r="C4700" s="35">
        <v>3.8132199999999998</v>
      </c>
      <c r="D4700" s="36">
        <v>72.607039999999998</v>
      </c>
    </row>
    <row r="4701" spans="1:4" ht="12.75" customHeight="1" x14ac:dyDescent="0.25">
      <c r="A4701" s="44">
        <f t="shared" si="4"/>
        <v>43082.49999998862</v>
      </c>
      <c r="B4701" s="24">
        <v>225.62129999999999</v>
      </c>
      <c r="C4701" s="35">
        <v>3.6697700000000002</v>
      </c>
      <c r="D4701" s="36">
        <v>121.6344</v>
      </c>
    </row>
    <row r="4702" spans="1:4" ht="12.75" customHeight="1" x14ac:dyDescent="0.25">
      <c r="A4702" s="44">
        <f t="shared" si="4"/>
        <v>43082.541666655285</v>
      </c>
      <c r="B4702" s="24">
        <v>216.7304</v>
      </c>
      <c r="C4702" s="35">
        <v>4.1049499999999997</v>
      </c>
      <c r="D4702" s="36">
        <v>42.274479999999997</v>
      </c>
    </row>
    <row r="4703" spans="1:4" ht="12.75" customHeight="1" x14ac:dyDescent="0.25">
      <c r="A4703" s="44">
        <f t="shared" si="4"/>
        <v>43082.583333321949</v>
      </c>
      <c r="B4703" s="24">
        <v>213.3075</v>
      </c>
      <c r="C4703" s="35">
        <v>4.9065500000000002</v>
      </c>
      <c r="D4703" s="36">
        <v>120.3886</v>
      </c>
    </row>
    <row r="4704" spans="1:4" ht="12.75" customHeight="1" x14ac:dyDescent="0.25">
      <c r="A4704" s="44">
        <f t="shared" si="4"/>
        <v>43082.624999988613</v>
      </c>
      <c r="B4704" s="24">
        <v>211.75899999999999</v>
      </c>
      <c r="C4704" s="35">
        <v>4.6077300000000001</v>
      </c>
      <c r="D4704" s="36">
        <v>101.53</v>
      </c>
    </row>
    <row r="4705" spans="1:4" ht="12.75" customHeight="1" x14ac:dyDescent="0.25">
      <c r="A4705" s="44">
        <f t="shared" si="4"/>
        <v>43082.666666655277</v>
      </c>
      <c r="B4705" s="24">
        <v>221.83539999999999</v>
      </c>
      <c r="C4705" s="35">
        <v>3.8097500000000002</v>
      </c>
      <c r="D4705" s="36">
        <v>65.258309999999994</v>
      </c>
    </row>
    <row r="4706" spans="1:4" ht="12.75" customHeight="1" x14ac:dyDescent="0.25">
      <c r="A4706" s="44">
        <f t="shared" si="4"/>
        <v>43082.708333321942</v>
      </c>
      <c r="B4706" s="24">
        <v>201.0796</v>
      </c>
      <c r="C4706" s="35">
        <v>3.6741000000000001</v>
      </c>
      <c r="D4706" s="36">
        <v>97.960480000000004</v>
      </c>
    </row>
    <row r="4707" spans="1:4" ht="12.75" customHeight="1" x14ac:dyDescent="0.25">
      <c r="A4707" s="44">
        <f t="shared" si="4"/>
        <v>43082.749999988606</v>
      </c>
      <c r="B4707" s="24">
        <v>238.30410000000001</v>
      </c>
      <c r="C4707" s="35">
        <v>3.9665699999999999</v>
      </c>
      <c r="D4707" s="36">
        <v>45.83887</v>
      </c>
    </row>
    <row r="4708" spans="1:4" ht="12.75" customHeight="1" x14ac:dyDescent="0.25">
      <c r="A4708" s="44">
        <f t="shared" si="4"/>
        <v>43082.79166665527</v>
      </c>
      <c r="B4708" s="24">
        <v>238.74690000000001</v>
      </c>
      <c r="C4708" s="35">
        <v>2.1492399999999998</v>
      </c>
      <c r="D4708" s="36">
        <v>33.932510000000001</v>
      </c>
    </row>
    <row r="4709" spans="1:4" ht="12.75" customHeight="1" x14ac:dyDescent="0.25">
      <c r="A4709" s="44">
        <f t="shared" si="4"/>
        <v>43082.833333321934</v>
      </c>
      <c r="B4709" s="24">
        <v>274.57100000000003</v>
      </c>
      <c r="C4709" s="35">
        <v>0.75980999999999999</v>
      </c>
      <c r="D4709" s="36">
        <v>85.334469999999996</v>
      </c>
    </row>
    <row r="4710" spans="1:4" ht="12.75" customHeight="1" x14ac:dyDescent="0.25">
      <c r="A4710" s="44">
        <f t="shared" si="4"/>
        <v>43082.874999988599</v>
      </c>
      <c r="B4710" s="24">
        <v>249.6523</v>
      </c>
      <c r="C4710" s="35">
        <v>1.2469300000000001</v>
      </c>
      <c r="D4710" s="36">
        <v>27.637519999999999</v>
      </c>
    </row>
    <row r="4711" spans="1:4" ht="12.75" customHeight="1" x14ac:dyDescent="0.25">
      <c r="A4711" s="44">
        <f t="shared" si="4"/>
        <v>43082.916666655263</v>
      </c>
      <c r="B4711" s="24">
        <v>237.21360000000001</v>
      </c>
      <c r="C4711" s="35">
        <v>0.95833000000000002</v>
      </c>
      <c r="D4711" s="36">
        <v>29.681719999999999</v>
      </c>
    </row>
    <row r="4712" spans="1:4" ht="12.75" customHeight="1" x14ac:dyDescent="0.25">
      <c r="A4712" s="44">
        <f t="shared" si="4"/>
        <v>43082.958333321927</v>
      </c>
      <c r="B4712" s="24">
        <v>245.33670000000001</v>
      </c>
      <c r="C4712" s="35">
        <v>2.2023700000000002</v>
      </c>
      <c r="D4712" s="36">
        <v>15.738049999999999</v>
      </c>
    </row>
    <row r="4713" spans="1:4" ht="12.75" customHeight="1" x14ac:dyDescent="0.25">
      <c r="A4713" s="44">
        <f t="shared" si="4"/>
        <v>43082.999999988591</v>
      </c>
      <c r="B4713" s="24">
        <v>229.94370000000001</v>
      </c>
      <c r="C4713" s="35">
        <v>1.9534800000000001</v>
      </c>
      <c r="D4713" s="36">
        <v>17.137260000000001</v>
      </c>
    </row>
    <row r="4714" spans="1:4" ht="12.75" customHeight="1" x14ac:dyDescent="0.25">
      <c r="A4714" s="44">
        <f t="shared" si="4"/>
        <v>43083.041666655256</v>
      </c>
      <c r="B4714" s="24">
        <v>228.0513</v>
      </c>
      <c r="C4714" s="35">
        <v>1.1000099999999999</v>
      </c>
      <c r="D4714" s="36">
        <v>8.9676100000000005</v>
      </c>
    </row>
    <row r="4715" spans="1:4" ht="12.75" customHeight="1" x14ac:dyDescent="0.25">
      <c r="A4715" s="44">
        <f t="shared" si="4"/>
        <v>43083.08333332192</v>
      </c>
      <c r="B4715" s="24">
        <v>230.52090000000001</v>
      </c>
      <c r="C4715" s="35">
        <v>1.6877800000000001</v>
      </c>
      <c r="D4715" s="36">
        <v>5.48489</v>
      </c>
    </row>
    <row r="4716" spans="1:4" ht="12.75" customHeight="1" x14ac:dyDescent="0.25">
      <c r="A4716" s="44">
        <f t="shared" si="4"/>
        <v>43083.124999988584</v>
      </c>
      <c r="B4716" s="24">
        <v>244.40719999999999</v>
      </c>
      <c r="C4716" s="35">
        <v>1.8617300000000001</v>
      </c>
      <c r="D4716" s="36">
        <v>6.4916700000000001</v>
      </c>
    </row>
    <row r="4717" spans="1:4" ht="12.75" customHeight="1" x14ac:dyDescent="0.25">
      <c r="A4717" s="44">
        <f t="shared" si="4"/>
        <v>43083.166666655248</v>
      </c>
      <c r="B4717" s="24">
        <v>355.34809999999999</v>
      </c>
      <c r="C4717" s="35">
        <v>0.47091</v>
      </c>
      <c r="D4717" s="36">
        <v>13.51233</v>
      </c>
    </row>
    <row r="4718" spans="1:4" ht="12.75" customHeight="1" x14ac:dyDescent="0.25">
      <c r="A4718" s="44">
        <f t="shared" si="4"/>
        <v>43083.208333321913</v>
      </c>
      <c r="B4718" s="24">
        <v>266.03960000000001</v>
      </c>
      <c r="C4718" s="35">
        <v>0.90837999999999997</v>
      </c>
      <c r="D4718" s="36">
        <v>33.642890000000001</v>
      </c>
    </row>
    <row r="4719" spans="1:4" ht="12.75" customHeight="1" x14ac:dyDescent="0.25">
      <c r="A4719" s="44">
        <f t="shared" si="4"/>
        <v>43083.249999988577</v>
      </c>
      <c r="B4719" s="24">
        <v>241.02449999999999</v>
      </c>
      <c r="C4719" s="35">
        <v>2.2473999999999998</v>
      </c>
      <c r="D4719" s="36">
        <v>43.15945</v>
      </c>
    </row>
    <row r="4720" spans="1:4" ht="12.75" customHeight="1" x14ac:dyDescent="0.25">
      <c r="A4720" s="44">
        <f t="shared" si="4"/>
        <v>43083.291666655241</v>
      </c>
      <c r="B4720" s="24">
        <v>245.32749999999999</v>
      </c>
      <c r="C4720" s="35">
        <v>1.24224</v>
      </c>
      <c r="D4720" s="36">
        <v>33.78078</v>
      </c>
    </row>
    <row r="4721" spans="1:4" ht="12.75" customHeight="1" x14ac:dyDescent="0.25">
      <c r="A4721" s="44">
        <f t="shared" si="4"/>
        <v>43083.333333321905</v>
      </c>
      <c r="B4721" s="24">
        <v>256.72480000000002</v>
      </c>
      <c r="C4721" s="35">
        <v>2.4104000000000001</v>
      </c>
      <c r="D4721" s="36">
        <v>16.923390000000001</v>
      </c>
    </row>
    <row r="4722" spans="1:4" ht="12.75" customHeight="1" x14ac:dyDescent="0.25">
      <c r="A4722" s="44">
        <f t="shared" ref="A4722:A4785" si="5">A4721+1/24</f>
        <v>43083.374999988569</v>
      </c>
      <c r="B4722" s="24">
        <v>229.27979999999999</v>
      </c>
      <c r="C4722" s="35">
        <v>4.0912199999999999</v>
      </c>
      <c r="D4722" s="36" t="s">
        <v>189</v>
      </c>
    </row>
    <row r="4723" spans="1:4" ht="12.75" customHeight="1" x14ac:dyDescent="0.25">
      <c r="A4723" s="44">
        <f t="shared" si="5"/>
        <v>43083.416666655234</v>
      </c>
      <c r="B4723" s="24">
        <v>217.88919999999999</v>
      </c>
      <c r="C4723" s="35">
        <v>5.1254</v>
      </c>
      <c r="D4723" s="36">
        <v>48.14161</v>
      </c>
    </row>
    <row r="4724" spans="1:4" ht="12.75" customHeight="1" x14ac:dyDescent="0.25">
      <c r="A4724" s="44">
        <f t="shared" si="5"/>
        <v>43083.458333321898</v>
      </c>
      <c r="B4724" s="24">
        <v>227.29570000000001</v>
      </c>
      <c r="C4724" s="35">
        <v>4.9505299999999997</v>
      </c>
      <c r="D4724" s="36">
        <v>20.145440000000001</v>
      </c>
    </row>
    <row r="4725" spans="1:4" ht="12.75" customHeight="1" x14ac:dyDescent="0.25">
      <c r="A4725" s="44">
        <f t="shared" si="5"/>
        <v>43083.499999988562</v>
      </c>
      <c r="B4725" s="24">
        <v>217.6729</v>
      </c>
      <c r="C4725" s="35">
        <v>4.24803</v>
      </c>
      <c r="D4725" s="36">
        <v>16.03716</v>
      </c>
    </row>
    <row r="4726" spans="1:4" ht="12.75" customHeight="1" x14ac:dyDescent="0.25">
      <c r="A4726" s="44">
        <f t="shared" si="5"/>
        <v>43083.541666655226</v>
      </c>
      <c r="B4726" s="24">
        <v>218.77289999999999</v>
      </c>
      <c r="C4726" s="35">
        <v>4.1202399999999999</v>
      </c>
      <c r="D4726" s="36">
        <v>44.457050000000002</v>
      </c>
    </row>
    <row r="4727" spans="1:4" ht="12.75" customHeight="1" x14ac:dyDescent="0.25">
      <c r="A4727" s="44">
        <f t="shared" si="5"/>
        <v>43083.583333321891</v>
      </c>
      <c r="B4727" s="24">
        <v>205.30529999999999</v>
      </c>
      <c r="C4727" s="35">
        <v>2.8023699999999998</v>
      </c>
      <c r="D4727" s="36">
        <v>51.124780000000001</v>
      </c>
    </row>
    <row r="4728" spans="1:4" ht="12.75" customHeight="1" x14ac:dyDescent="0.25">
      <c r="A4728" s="44">
        <f t="shared" si="5"/>
        <v>43083.624999988555</v>
      </c>
      <c r="B4728" s="24">
        <v>209.6123</v>
      </c>
      <c r="C4728" s="35">
        <v>3.5007600000000001</v>
      </c>
      <c r="D4728" s="36">
        <v>17.620889999999999</v>
      </c>
    </row>
    <row r="4729" spans="1:4" ht="12.75" customHeight="1" x14ac:dyDescent="0.25">
      <c r="A4729" s="44">
        <f t="shared" si="5"/>
        <v>43083.666666655219</v>
      </c>
      <c r="B4729" s="24">
        <v>202.77979999999999</v>
      </c>
      <c r="C4729" s="35">
        <v>2.49152</v>
      </c>
      <c r="D4729" s="36">
        <v>14.828329999999999</v>
      </c>
    </row>
    <row r="4730" spans="1:4" ht="12.75" customHeight="1" x14ac:dyDescent="0.25">
      <c r="A4730" s="44">
        <f t="shared" si="5"/>
        <v>43083.708333321883</v>
      </c>
      <c r="B4730" s="24">
        <v>177.90770000000001</v>
      </c>
      <c r="C4730" s="35">
        <v>1.67306</v>
      </c>
      <c r="D4730" s="36">
        <v>0</v>
      </c>
    </row>
    <row r="4731" spans="1:4" ht="12.75" customHeight="1" x14ac:dyDescent="0.25">
      <c r="A4731" s="44">
        <f t="shared" si="5"/>
        <v>43083.749999988548</v>
      </c>
      <c r="B4731" s="24">
        <v>155.05950000000001</v>
      </c>
      <c r="C4731" s="35">
        <v>0.99473999999999996</v>
      </c>
      <c r="D4731" s="36">
        <v>20.920780000000001</v>
      </c>
    </row>
    <row r="4732" spans="1:4" ht="12.75" customHeight="1" x14ac:dyDescent="0.25">
      <c r="A4732" s="44">
        <f t="shared" si="5"/>
        <v>43083.791666655212</v>
      </c>
      <c r="B4732" s="24">
        <v>58.797629999999998</v>
      </c>
      <c r="C4732" s="35">
        <v>0.26483000000000001</v>
      </c>
      <c r="D4732" s="36">
        <v>11.342610000000001</v>
      </c>
    </row>
    <row r="4733" spans="1:4" ht="12.75" customHeight="1" x14ac:dyDescent="0.25">
      <c r="A4733" s="44">
        <f t="shared" si="5"/>
        <v>43083.833333321876</v>
      </c>
      <c r="B4733" s="24">
        <v>247.83009999999999</v>
      </c>
      <c r="C4733" s="35">
        <v>0.61773</v>
      </c>
      <c r="D4733" s="36">
        <v>4.07456</v>
      </c>
    </row>
    <row r="4734" spans="1:4" ht="12.75" customHeight="1" x14ac:dyDescent="0.25">
      <c r="A4734" s="44">
        <f t="shared" si="5"/>
        <v>43083.87499998854</v>
      </c>
      <c r="B4734" s="24">
        <v>299.45350000000002</v>
      </c>
      <c r="C4734" s="35">
        <v>0.63639999999999997</v>
      </c>
      <c r="D4734" s="36">
        <v>13.814780000000001</v>
      </c>
    </row>
    <row r="4735" spans="1:4" ht="12.75" customHeight="1" x14ac:dyDescent="0.25">
      <c r="A4735" s="44">
        <f t="shared" si="5"/>
        <v>43083.916666655205</v>
      </c>
      <c r="B4735" s="24">
        <v>322.96039999999999</v>
      </c>
      <c r="C4735" s="35">
        <v>0.37875999999999999</v>
      </c>
      <c r="D4735" s="36">
        <v>8.9504999999999999</v>
      </c>
    </row>
    <row r="4736" spans="1:4" ht="12.75" customHeight="1" x14ac:dyDescent="0.25">
      <c r="A4736" s="44">
        <f t="shared" si="5"/>
        <v>43083.958333321869</v>
      </c>
      <c r="B4736" s="24">
        <v>334.70549999999997</v>
      </c>
      <c r="C4736" s="35">
        <v>0.31785000000000002</v>
      </c>
      <c r="D4736" s="36">
        <v>9.1370000000000005</v>
      </c>
    </row>
    <row r="4737" spans="1:4" ht="12.75" customHeight="1" x14ac:dyDescent="0.25">
      <c r="A4737" s="44">
        <f t="shared" si="5"/>
        <v>43083.999999988533</v>
      </c>
      <c r="B4737" s="24">
        <v>358.12970000000001</v>
      </c>
      <c r="C4737" s="35">
        <v>0.26830999999999999</v>
      </c>
      <c r="D4737" s="36">
        <v>12.73943</v>
      </c>
    </row>
    <row r="4738" spans="1:4" ht="12.75" customHeight="1" x14ac:dyDescent="0.25">
      <c r="A4738" s="44">
        <f t="shared" si="5"/>
        <v>43084.041666655197</v>
      </c>
      <c r="B4738" s="24">
        <v>22.052900000000001</v>
      </c>
      <c r="C4738" s="35">
        <v>0.30447000000000002</v>
      </c>
      <c r="D4738" s="36">
        <v>4.0594299999999999</v>
      </c>
    </row>
    <row r="4739" spans="1:4" ht="12.75" customHeight="1" x14ac:dyDescent="0.25">
      <c r="A4739" s="44">
        <f t="shared" si="5"/>
        <v>43084.083333321862</v>
      </c>
      <c r="B4739" s="24">
        <v>50.64913</v>
      </c>
      <c r="C4739" s="35">
        <v>0.26384999999999997</v>
      </c>
      <c r="D4739" s="36">
        <v>21.674050000000001</v>
      </c>
    </row>
    <row r="4740" spans="1:4" ht="12.75" customHeight="1" x14ac:dyDescent="0.25">
      <c r="A4740" s="44">
        <f t="shared" si="5"/>
        <v>43084.124999988526</v>
      </c>
      <c r="B4740" s="24">
        <v>294.44959999999998</v>
      </c>
      <c r="C4740" s="35">
        <v>0.31496000000000002</v>
      </c>
      <c r="D4740" s="36">
        <v>12.274889999999999</v>
      </c>
    </row>
    <row r="4741" spans="1:4" ht="12.75" customHeight="1" x14ac:dyDescent="0.25">
      <c r="A4741" s="44">
        <f t="shared" si="5"/>
        <v>43084.16666665519</v>
      </c>
      <c r="B4741" s="24">
        <v>323.0933</v>
      </c>
      <c r="C4741" s="35">
        <v>0.49609999999999999</v>
      </c>
      <c r="D4741" s="36">
        <v>17.938220000000001</v>
      </c>
    </row>
    <row r="4742" spans="1:4" ht="12.75" customHeight="1" x14ac:dyDescent="0.25">
      <c r="A4742" s="44">
        <f t="shared" si="5"/>
        <v>43084.208333321854</v>
      </c>
      <c r="B4742" s="24">
        <v>341.64260000000002</v>
      </c>
      <c r="C4742" s="35">
        <v>0.36002000000000001</v>
      </c>
      <c r="D4742" s="36">
        <v>51.228200000000001</v>
      </c>
    </row>
    <row r="4743" spans="1:4" ht="12.75" customHeight="1" x14ac:dyDescent="0.25">
      <c r="A4743" s="44">
        <f t="shared" si="5"/>
        <v>43084.249999988519</v>
      </c>
      <c r="B4743" s="24">
        <v>261.15140000000002</v>
      </c>
      <c r="C4743" s="35">
        <v>0.46645999999999999</v>
      </c>
      <c r="D4743" s="36">
        <v>51.680810000000001</v>
      </c>
    </row>
    <row r="4744" spans="1:4" ht="12.75" customHeight="1" x14ac:dyDescent="0.25">
      <c r="A4744" s="44">
        <f t="shared" si="5"/>
        <v>43084.291666655183</v>
      </c>
      <c r="B4744" s="24">
        <v>47.595129999999997</v>
      </c>
      <c r="C4744" s="35">
        <v>0.56430999999999998</v>
      </c>
      <c r="D4744" s="36">
        <v>31.562069999999999</v>
      </c>
    </row>
    <row r="4745" spans="1:4" ht="12.75" customHeight="1" x14ac:dyDescent="0.25">
      <c r="A4745" s="44">
        <f t="shared" si="5"/>
        <v>43084.333333321847</v>
      </c>
      <c r="B4745" s="24">
        <v>79.206969999999998</v>
      </c>
      <c r="C4745" s="35">
        <v>1.1775800000000001</v>
      </c>
      <c r="D4745" s="36">
        <v>20.63428</v>
      </c>
    </row>
    <row r="4746" spans="1:4" ht="12.75" customHeight="1" x14ac:dyDescent="0.25">
      <c r="A4746" s="44">
        <f t="shared" si="5"/>
        <v>43084.374999988511</v>
      </c>
      <c r="B4746" s="24">
        <v>82.473979999999997</v>
      </c>
      <c r="C4746" s="35">
        <v>1.28654</v>
      </c>
      <c r="D4746" s="36">
        <v>17.658090000000001</v>
      </c>
    </row>
    <row r="4747" spans="1:4" ht="12.75" customHeight="1" x14ac:dyDescent="0.25">
      <c r="A4747" s="44">
        <f t="shared" si="5"/>
        <v>43084.416666655176</v>
      </c>
      <c r="B4747" s="24">
        <v>67.921059999999997</v>
      </c>
      <c r="C4747" s="35">
        <v>1.24868</v>
      </c>
      <c r="D4747" s="36">
        <v>32.11186</v>
      </c>
    </row>
    <row r="4748" spans="1:4" ht="12.75" customHeight="1" x14ac:dyDescent="0.25">
      <c r="A4748" s="44">
        <f t="shared" si="5"/>
        <v>43084.45833332184</v>
      </c>
      <c r="B4748" s="24">
        <v>76.508430000000004</v>
      </c>
      <c r="C4748" s="35">
        <v>0.87024000000000001</v>
      </c>
      <c r="D4748" s="36">
        <v>16.123180000000001</v>
      </c>
    </row>
    <row r="4749" spans="1:4" ht="12.75" customHeight="1" x14ac:dyDescent="0.25">
      <c r="A4749" s="44">
        <f t="shared" si="5"/>
        <v>43084.499999988504</v>
      </c>
      <c r="B4749" s="24">
        <v>57.933889999999998</v>
      </c>
      <c r="C4749" s="35">
        <v>0.76383999999999996</v>
      </c>
      <c r="D4749" s="36">
        <v>31.66066</v>
      </c>
    </row>
    <row r="4750" spans="1:4" ht="12.75" customHeight="1" x14ac:dyDescent="0.25">
      <c r="A4750" s="44">
        <f t="shared" si="5"/>
        <v>43084.541666655168</v>
      </c>
      <c r="B4750" s="24">
        <v>18.04307</v>
      </c>
      <c r="C4750" s="35">
        <v>1.3755900000000001</v>
      </c>
      <c r="D4750" s="36">
        <v>39.572740000000003</v>
      </c>
    </row>
    <row r="4751" spans="1:4" ht="12.75" customHeight="1" x14ac:dyDescent="0.25">
      <c r="A4751" s="44">
        <f t="shared" si="5"/>
        <v>43084.583333321832</v>
      </c>
      <c r="B4751" s="24">
        <v>4.0231899999999996</v>
      </c>
      <c r="C4751" s="35">
        <v>1.68424</v>
      </c>
      <c r="D4751" s="36">
        <v>34.519550000000002</v>
      </c>
    </row>
    <row r="4752" spans="1:4" ht="12.75" customHeight="1" x14ac:dyDescent="0.25">
      <c r="A4752" s="44">
        <f t="shared" si="5"/>
        <v>43084.624999988497</v>
      </c>
      <c r="B4752" s="24">
        <v>359.14</v>
      </c>
      <c r="C4752" s="35">
        <v>1.41564</v>
      </c>
      <c r="D4752" s="36">
        <v>36.354309999999998</v>
      </c>
    </row>
    <row r="4753" spans="1:4" ht="12.75" customHeight="1" x14ac:dyDescent="0.25">
      <c r="A4753" s="44">
        <f t="shared" si="5"/>
        <v>43084.666666655161</v>
      </c>
      <c r="B4753" s="24">
        <v>270.9529</v>
      </c>
      <c r="C4753" s="35">
        <v>0.84982000000000002</v>
      </c>
      <c r="D4753" s="36">
        <v>44.868899999999996</v>
      </c>
    </row>
    <row r="4754" spans="1:4" ht="12.75" customHeight="1" x14ac:dyDescent="0.25">
      <c r="A4754" s="44">
        <f t="shared" si="5"/>
        <v>43084.708333321825</v>
      </c>
      <c r="B4754" s="24">
        <v>106.7443</v>
      </c>
      <c r="C4754" s="35">
        <v>0.88205999999999996</v>
      </c>
      <c r="D4754" s="36">
        <v>6.5043899999999999</v>
      </c>
    </row>
    <row r="4755" spans="1:4" ht="12.75" customHeight="1" x14ac:dyDescent="0.25">
      <c r="A4755" s="44">
        <f t="shared" si="5"/>
        <v>43084.749999988489</v>
      </c>
      <c r="B4755" s="24">
        <v>121.83450000000001</v>
      </c>
      <c r="C4755" s="35">
        <v>0.64080000000000004</v>
      </c>
      <c r="D4755" s="36">
        <v>16.96341</v>
      </c>
    </row>
    <row r="4756" spans="1:4" ht="12.75" customHeight="1" x14ac:dyDescent="0.25">
      <c r="A4756" s="44">
        <f t="shared" si="5"/>
        <v>43084.791666655154</v>
      </c>
      <c r="B4756" s="24">
        <v>137.7045</v>
      </c>
      <c r="C4756" s="35">
        <v>0.61806000000000005</v>
      </c>
      <c r="D4756" s="36">
        <v>10.59572</v>
      </c>
    </row>
    <row r="4757" spans="1:4" ht="12.75" customHeight="1" x14ac:dyDescent="0.25">
      <c r="A4757" s="44">
        <f t="shared" si="5"/>
        <v>43084.833333321818</v>
      </c>
      <c r="B4757" s="24">
        <v>150.68389999999999</v>
      </c>
      <c r="C4757" s="35">
        <v>0.39112000000000002</v>
      </c>
      <c r="D4757" s="36">
        <v>5.5102200000000003</v>
      </c>
    </row>
    <row r="4758" spans="1:4" ht="12.75" customHeight="1" x14ac:dyDescent="0.25">
      <c r="A4758" s="44">
        <f t="shared" si="5"/>
        <v>43084.874999988482</v>
      </c>
      <c r="B4758" s="24">
        <v>340.3997</v>
      </c>
      <c r="C4758" s="35">
        <v>0.16908999999999999</v>
      </c>
      <c r="D4758" s="36" t="s">
        <v>189</v>
      </c>
    </row>
    <row r="4759" spans="1:4" ht="12.75" customHeight="1" x14ac:dyDescent="0.25">
      <c r="A4759" s="44">
        <f t="shared" si="5"/>
        <v>43084.916666655146</v>
      </c>
      <c r="B4759" s="24">
        <v>242.7157</v>
      </c>
      <c r="C4759" s="35">
        <v>0.34583000000000003</v>
      </c>
      <c r="D4759" s="36">
        <v>2.8073700000000001</v>
      </c>
    </row>
    <row r="4760" spans="1:4" ht="12.75" customHeight="1" x14ac:dyDescent="0.25">
      <c r="A4760" s="44">
        <f t="shared" si="5"/>
        <v>43084.958333321811</v>
      </c>
      <c r="B4760" s="24">
        <v>249.91159999999999</v>
      </c>
      <c r="C4760" s="35">
        <v>0.35643999999999998</v>
      </c>
      <c r="D4760" s="36">
        <v>1.1260399999999999</v>
      </c>
    </row>
    <row r="4761" spans="1:4" ht="12.75" customHeight="1" x14ac:dyDescent="0.25">
      <c r="A4761" s="44">
        <f t="shared" si="5"/>
        <v>43084.999999988475</v>
      </c>
      <c r="B4761" s="24">
        <v>253.7406</v>
      </c>
      <c r="C4761" s="35">
        <v>0.47054000000000001</v>
      </c>
      <c r="D4761" s="36">
        <v>7.7400700000000002</v>
      </c>
    </row>
    <row r="4762" spans="1:4" ht="12.75" customHeight="1" x14ac:dyDescent="0.25">
      <c r="A4762" s="44">
        <f t="shared" si="5"/>
        <v>43085.041666655139</v>
      </c>
      <c r="B4762" s="24">
        <v>323.06240000000003</v>
      </c>
      <c r="C4762" s="35">
        <v>0.34173999999999999</v>
      </c>
      <c r="D4762" s="36">
        <v>7.1558299999999999</v>
      </c>
    </row>
    <row r="4763" spans="1:4" ht="12.75" customHeight="1" x14ac:dyDescent="0.25">
      <c r="A4763" s="44">
        <f t="shared" si="5"/>
        <v>43085.083333321803</v>
      </c>
      <c r="B4763" s="24">
        <v>312.35809999999998</v>
      </c>
      <c r="C4763" s="35">
        <v>0.85018000000000005</v>
      </c>
      <c r="D4763" s="36">
        <v>10.00455</v>
      </c>
    </row>
    <row r="4764" spans="1:4" ht="12.75" customHeight="1" x14ac:dyDescent="0.25">
      <c r="A4764" s="44">
        <f t="shared" si="5"/>
        <v>43085.124999988468</v>
      </c>
      <c r="B4764" s="24">
        <v>280.88560000000001</v>
      </c>
      <c r="C4764" s="35">
        <v>1.28125</v>
      </c>
      <c r="D4764" s="36">
        <v>4.4059200000000001</v>
      </c>
    </row>
    <row r="4765" spans="1:4" ht="12.75" customHeight="1" x14ac:dyDescent="0.25">
      <c r="A4765" s="44">
        <f t="shared" si="5"/>
        <v>43085.166666655132</v>
      </c>
      <c r="B4765" s="24">
        <v>297.50790000000001</v>
      </c>
      <c r="C4765" s="35">
        <v>1.1860999999999999</v>
      </c>
      <c r="D4765" s="36">
        <v>6.6572399999999998</v>
      </c>
    </row>
    <row r="4766" spans="1:4" ht="12.75" customHeight="1" x14ac:dyDescent="0.25">
      <c r="A4766" s="44">
        <f t="shared" si="5"/>
        <v>43085.208333321796</v>
      </c>
      <c r="B4766" s="24">
        <v>292.84379999999999</v>
      </c>
      <c r="C4766" s="35">
        <v>1.2680400000000001</v>
      </c>
      <c r="D4766" s="36">
        <v>4.4978800000000003</v>
      </c>
    </row>
    <row r="4767" spans="1:4" ht="12.75" customHeight="1" x14ac:dyDescent="0.25">
      <c r="A4767" s="44">
        <f t="shared" si="5"/>
        <v>43085.24999998846</v>
      </c>
      <c r="B4767" s="24">
        <v>257.20729999999998</v>
      </c>
      <c r="C4767" s="35">
        <v>0.56023000000000001</v>
      </c>
      <c r="D4767" s="36" t="s">
        <v>189</v>
      </c>
    </row>
    <row r="4768" spans="1:4" ht="12.75" customHeight="1" x14ac:dyDescent="0.25">
      <c r="A4768" s="44">
        <f t="shared" si="5"/>
        <v>43085.291666655125</v>
      </c>
      <c r="B4768" s="24">
        <v>287.60649999999998</v>
      </c>
      <c r="C4768" s="35">
        <v>0.90527000000000002</v>
      </c>
      <c r="D4768" s="36">
        <v>5.9583599999999999</v>
      </c>
    </row>
    <row r="4769" spans="1:4" ht="12.75" customHeight="1" x14ac:dyDescent="0.25">
      <c r="A4769" s="44">
        <f t="shared" si="5"/>
        <v>43085.333333321789</v>
      </c>
      <c r="B4769" s="24">
        <v>236.5607</v>
      </c>
      <c r="C4769" s="35">
        <v>2.8091699999999999</v>
      </c>
      <c r="D4769" s="36">
        <v>5.1936900000000001</v>
      </c>
    </row>
    <row r="4770" spans="1:4" ht="12.75" customHeight="1" x14ac:dyDescent="0.25">
      <c r="A4770" s="44">
        <f t="shared" si="5"/>
        <v>43085.374999988453</v>
      </c>
      <c r="B4770" s="24">
        <v>232.364</v>
      </c>
      <c r="C4770" s="35">
        <v>3.1598999999999999</v>
      </c>
      <c r="D4770" s="36">
        <v>12.61843</v>
      </c>
    </row>
    <row r="4771" spans="1:4" ht="12.75" customHeight="1" x14ac:dyDescent="0.25">
      <c r="A4771" s="44">
        <f t="shared" si="5"/>
        <v>43085.416666655117</v>
      </c>
      <c r="B4771" s="24">
        <v>238.3828</v>
      </c>
      <c r="C4771" s="35">
        <v>3.7503799999999998</v>
      </c>
      <c r="D4771" s="36">
        <v>7.7364199999999999</v>
      </c>
    </row>
    <row r="4772" spans="1:4" ht="12.75" customHeight="1" x14ac:dyDescent="0.25">
      <c r="A4772" s="44">
        <f t="shared" si="5"/>
        <v>43085.458333321782</v>
      </c>
      <c r="B4772" s="24">
        <v>247.75290000000001</v>
      </c>
      <c r="C4772" s="35">
        <v>3.4946999999999999</v>
      </c>
      <c r="D4772" s="36">
        <v>10.24625</v>
      </c>
    </row>
    <row r="4773" spans="1:4" ht="12.75" customHeight="1" x14ac:dyDescent="0.25">
      <c r="A4773" s="44">
        <f t="shared" si="5"/>
        <v>43085.499999988446</v>
      </c>
      <c r="B4773" s="24">
        <v>248.4102</v>
      </c>
      <c r="C4773" s="35">
        <v>3.51309</v>
      </c>
      <c r="D4773" s="36">
        <v>13.58408</v>
      </c>
    </row>
    <row r="4774" spans="1:4" ht="12.75" customHeight="1" x14ac:dyDescent="0.25">
      <c r="A4774" s="44">
        <f t="shared" si="5"/>
        <v>43085.54166665511</v>
      </c>
      <c r="B4774" s="24">
        <v>238.55760000000001</v>
      </c>
      <c r="C4774" s="35">
        <v>3.20628</v>
      </c>
      <c r="D4774" s="36">
        <v>15.002739999999999</v>
      </c>
    </row>
    <row r="4775" spans="1:4" ht="12.75" customHeight="1" x14ac:dyDescent="0.25">
      <c r="A4775" s="44">
        <f t="shared" si="5"/>
        <v>43085.583333321774</v>
      </c>
      <c r="B4775" s="24">
        <v>230.8723</v>
      </c>
      <c r="C4775" s="35">
        <v>4.1870599999999998</v>
      </c>
      <c r="D4775" s="36">
        <v>18.446059999999999</v>
      </c>
    </row>
    <row r="4776" spans="1:4" ht="12.75" customHeight="1" x14ac:dyDescent="0.25">
      <c r="A4776" s="44">
        <f t="shared" si="5"/>
        <v>43085.624999988439</v>
      </c>
      <c r="B4776" s="24">
        <v>216.94319999999999</v>
      </c>
      <c r="C4776" s="35">
        <v>4.6295200000000003</v>
      </c>
      <c r="D4776" s="36">
        <v>20.79956</v>
      </c>
    </row>
    <row r="4777" spans="1:4" ht="12.75" customHeight="1" x14ac:dyDescent="0.25">
      <c r="A4777" s="44">
        <f t="shared" si="5"/>
        <v>43085.666666655103</v>
      </c>
      <c r="B4777" s="24">
        <v>211.21709999999999</v>
      </c>
      <c r="C4777" s="35">
        <v>4.3292299999999999</v>
      </c>
      <c r="D4777" s="36">
        <v>29.657219999999999</v>
      </c>
    </row>
    <row r="4778" spans="1:4" ht="12.75" customHeight="1" x14ac:dyDescent="0.25">
      <c r="A4778" s="44">
        <f t="shared" si="5"/>
        <v>43085.708333321767</v>
      </c>
      <c r="B4778" s="24">
        <v>218.70699999999999</v>
      </c>
      <c r="C4778" s="35">
        <v>3.6862900000000001</v>
      </c>
      <c r="D4778" s="36">
        <v>29.96951</v>
      </c>
    </row>
    <row r="4779" spans="1:4" ht="12.75" customHeight="1" x14ac:dyDescent="0.25">
      <c r="A4779" s="44">
        <f t="shared" si="5"/>
        <v>43085.749999988431</v>
      </c>
      <c r="B4779" s="24">
        <v>228.04929999999999</v>
      </c>
      <c r="C4779" s="35">
        <v>2.8167399999999998</v>
      </c>
      <c r="D4779" s="36">
        <v>16.843620000000001</v>
      </c>
    </row>
    <row r="4780" spans="1:4" ht="12.75" customHeight="1" x14ac:dyDescent="0.25">
      <c r="A4780" s="44">
        <f t="shared" si="5"/>
        <v>43085.791666655095</v>
      </c>
      <c r="B4780" s="24">
        <v>220.9308</v>
      </c>
      <c r="C4780" s="35">
        <v>2.2558099999999999</v>
      </c>
      <c r="D4780" s="36">
        <v>65.014179999999996</v>
      </c>
    </row>
    <row r="4781" spans="1:4" ht="12.75" customHeight="1" x14ac:dyDescent="0.25">
      <c r="A4781" s="44">
        <f t="shared" si="5"/>
        <v>43085.83333332176</v>
      </c>
      <c r="B4781" s="24">
        <v>210.9554</v>
      </c>
      <c r="C4781" s="35">
        <v>1.6602300000000001</v>
      </c>
      <c r="D4781" s="36">
        <v>65.673550000000006</v>
      </c>
    </row>
    <row r="4782" spans="1:4" ht="12.75" customHeight="1" x14ac:dyDescent="0.25">
      <c r="A4782" s="44">
        <f t="shared" si="5"/>
        <v>43085.874999988424</v>
      </c>
      <c r="B4782" s="24">
        <v>219.8895</v>
      </c>
      <c r="C4782" s="35">
        <v>1.14981</v>
      </c>
      <c r="D4782" s="36">
        <v>16.697109999999999</v>
      </c>
    </row>
    <row r="4783" spans="1:4" ht="12.75" customHeight="1" x14ac:dyDescent="0.25">
      <c r="A4783" s="44">
        <f t="shared" si="5"/>
        <v>43085.916666655088</v>
      </c>
      <c r="B4783" s="24">
        <v>39.014569999999999</v>
      </c>
      <c r="C4783" s="35">
        <v>0.47250999999999999</v>
      </c>
      <c r="D4783" s="36">
        <v>6.99078</v>
      </c>
    </row>
    <row r="4784" spans="1:4" ht="12.75" customHeight="1" x14ac:dyDescent="0.25">
      <c r="A4784" s="44">
        <f t="shared" si="5"/>
        <v>43085.958333321752</v>
      </c>
      <c r="B4784" s="24">
        <v>34.912379999999999</v>
      </c>
      <c r="C4784" s="35">
        <v>0.56435000000000002</v>
      </c>
      <c r="D4784" s="36">
        <v>5.9930399999999997</v>
      </c>
    </row>
    <row r="4785" spans="1:4" ht="12.75" customHeight="1" x14ac:dyDescent="0.25">
      <c r="A4785" s="44">
        <f t="shared" si="5"/>
        <v>43085.999999988417</v>
      </c>
      <c r="B4785" s="24">
        <v>346.24950000000001</v>
      </c>
      <c r="C4785" s="35">
        <v>0.70906999999999998</v>
      </c>
      <c r="D4785" s="36">
        <v>5.8033099999999997</v>
      </c>
    </row>
    <row r="4786" spans="1:4" ht="12.75" customHeight="1" x14ac:dyDescent="0.25">
      <c r="A4786" s="44">
        <f t="shared" ref="A4786:A4849" si="6">A4785+1/24</f>
        <v>43086.041666655081</v>
      </c>
      <c r="B4786" s="24">
        <v>353.416</v>
      </c>
      <c r="C4786" s="35">
        <v>0.34288000000000002</v>
      </c>
      <c r="D4786" s="36">
        <v>10.977539999999999</v>
      </c>
    </row>
    <row r="4787" spans="1:4" ht="12.75" customHeight="1" x14ac:dyDescent="0.25">
      <c r="A4787" s="44">
        <f t="shared" si="6"/>
        <v>43086.083333321745</v>
      </c>
      <c r="B4787" s="24">
        <v>70.477530000000002</v>
      </c>
      <c r="C4787" s="35">
        <v>0.223</v>
      </c>
      <c r="D4787" s="36">
        <v>8.3798499999999994</v>
      </c>
    </row>
    <row r="4788" spans="1:4" ht="12.75" customHeight="1" x14ac:dyDescent="0.25">
      <c r="A4788" s="44">
        <f t="shared" si="6"/>
        <v>43086.124999988409</v>
      </c>
      <c r="B4788" s="24">
        <v>103.0399</v>
      </c>
      <c r="C4788" s="35">
        <v>0.31093999999999999</v>
      </c>
      <c r="D4788" s="36">
        <v>4.6243400000000001</v>
      </c>
    </row>
    <row r="4789" spans="1:4" ht="12.75" customHeight="1" x14ac:dyDescent="0.25">
      <c r="A4789" s="44">
        <f t="shared" si="6"/>
        <v>43086.166666655074</v>
      </c>
      <c r="B4789" s="24">
        <v>263.8553</v>
      </c>
      <c r="C4789" s="35">
        <v>0.29104000000000002</v>
      </c>
      <c r="D4789" s="36">
        <v>3.45743</v>
      </c>
    </row>
    <row r="4790" spans="1:4" ht="12.75" customHeight="1" x14ac:dyDescent="0.25">
      <c r="A4790" s="44">
        <f t="shared" si="6"/>
        <v>43086.208333321738</v>
      </c>
      <c r="B4790" s="24">
        <v>275.8338</v>
      </c>
      <c r="C4790" s="35">
        <v>1.7800800000000001</v>
      </c>
      <c r="D4790" s="36">
        <v>0.77307000000000003</v>
      </c>
    </row>
    <row r="4791" spans="1:4" ht="12.75" customHeight="1" x14ac:dyDescent="0.25">
      <c r="A4791" s="44">
        <f t="shared" si="6"/>
        <v>43086.249999988402</v>
      </c>
      <c r="B4791" s="24">
        <v>247.70410000000001</v>
      </c>
      <c r="C4791" s="35">
        <v>3.4630299999999998</v>
      </c>
      <c r="D4791" s="36">
        <v>1.9978</v>
      </c>
    </row>
    <row r="4792" spans="1:4" ht="12.75" customHeight="1" x14ac:dyDescent="0.25">
      <c r="A4792" s="44">
        <f t="shared" si="6"/>
        <v>43086.291666655066</v>
      </c>
      <c r="B4792" s="24">
        <v>255.4898</v>
      </c>
      <c r="C4792" s="35">
        <v>3.3561899999999998</v>
      </c>
      <c r="D4792" s="36">
        <v>5.2109199999999998</v>
      </c>
    </row>
    <row r="4793" spans="1:4" ht="12.75" customHeight="1" x14ac:dyDescent="0.25">
      <c r="A4793" s="44">
        <f t="shared" si="6"/>
        <v>43086.333333321731</v>
      </c>
      <c r="B4793" s="24">
        <v>237.7457</v>
      </c>
      <c r="C4793" s="35">
        <v>2.8913000000000002</v>
      </c>
      <c r="D4793" s="36">
        <v>7.4919700000000002</v>
      </c>
    </row>
    <row r="4794" spans="1:4" ht="12.75" customHeight="1" x14ac:dyDescent="0.25">
      <c r="A4794" s="44">
        <f t="shared" si="6"/>
        <v>43086.374999988395</v>
      </c>
      <c r="B4794" s="24">
        <v>244.8253</v>
      </c>
      <c r="C4794" s="35">
        <v>3.50013</v>
      </c>
      <c r="D4794" s="36">
        <v>19.38363</v>
      </c>
    </row>
    <row r="4795" spans="1:4" ht="12.75" customHeight="1" x14ac:dyDescent="0.25">
      <c r="A4795" s="44">
        <f t="shared" si="6"/>
        <v>43086.416666655059</v>
      </c>
      <c r="B4795" s="24">
        <v>247.94380000000001</v>
      </c>
      <c r="C4795" s="35">
        <v>3.3744700000000001</v>
      </c>
      <c r="D4795" s="36">
        <v>9.4491899999999998</v>
      </c>
    </row>
    <row r="4796" spans="1:4" ht="12.75" customHeight="1" x14ac:dyDescent="0.25">
      <c r="A4796" s="44">
        <f t="shared" si="6"/>
        <v>43086.458333321723</v>
      </c>
      <c r="B4796" s="24">
        <v>231.7389</v>
      </c>
      <c r="C4796" s="35">
        <v>2.5893600000000001</v>
      </c>
      <c r="D4796" s="36">
        <v>10.09543</v>
      </c>
    </row>
    <row r="4797" spans="1:4" ht="12.75" customHeight="1" x14ac:dyDescent="0.25">
      <c r="A4797" s="44">
        <f t="shared" si="6"/>
        <v>43086.499999988388</v>
      </c>
      <c r="B4797" s="24">
        <v>245.32859999999999</v>
      </c>
      <c r="C4797" s="35">
        <v>3.4844300000000001</v>
      </c>
      <c r="D4797" s="36">
        <v>18.128019999999999</v>
      </c>
    </row>
    <row r="4798" spans="1:4" ht="12.75" customHeight="1" x14ac:dyDescent="0.25">
      <c r="A4798" s="44">
        <f t="shared" si="6"/>
        <v>43086.541666655052</v>
      </c>
      <c r="B4798" s="24">
        <v>225.52010000000001</v>
      </c>
      <c r="C4798" s="35">
        <v>3.1938800000000001</v>
      </c>
      <c r="D4798" s="36">
        <v>18.319769999999998</v>
      </c>
    </row>
    <row r="4799" spans="1:4" ht="12.75" customHeight="1" x14ac:dyDescent="0.25">
      <c r="A4799" s="44">
        <f t="shared" si="6"/>
        <v>43086.583333321716</v>
      </c>
      <c r="B4799" s="24">
        <v>209.63900000000001</v>
      </c>
      <c r="C4799" s="35">
        <v>3.7844799999999998</v>
      </c>
      <c r="D4799" s="36">
        <v>13.28035</v>
      </c>
    </row>
    <row r="4800" spans="1:4" ht="12.75" customHeight="1" x14ac:dyDescent="0.25">
      <c r="A4800" s="44">
        <f t="shared" si="6"/>
        <v>43086.62499998838</v>
      </c>
      <c r="B4800" s="24">
        <v>207.62039999999999</v>
      </c>
      <c r="C4800" s="35">
        <v>4.2699299999999996</v>
      </c>
      <c r="D4800" s="36">
        <v>19.39048</v>
      </c>
    </row>
    <row r="4801" spans="1:4" ht="12.75" customHeight="1" x14ac:dyDescent="0.25">
      <c r="A4801" s="44">
        <f t="shared" si="6"/>
        <v>43086.666666655045</v>
      </c>
      <c r="B4801" s="24">
        <v>23.558009999999999</v>
      </c>
      <c r="C4801" s="35">
        <v>2.0849000000000002</v>
      </c>
      <c r="D4801" s="36">
        <v>33.457389999999997</v>
      </c>
    </row>
    <row r="4802" spans="1:4" ht="12.75" customHeight="1" x14ac:dyDescent="0.25">
      <c r="A4802" s="44">
        <f t="shared" si="6"/>
        <v>43086.708333321709</v>
      </c>
      <c r="B4802" s="24">
        <v>15.723710000000001</v>
      </c>
      <c r="C4802" s="35">
        <v>1.19343</v>
      </c>
      <c r="D4802" s="36">
        <v>14.528930000000001</v>
      </c>
    </row>
    <row r="4803" spans="1:4" ht="12.75" customHeight="1" x14ac:dyDescent="0.25">
      <c r="A4803" s="44">
        <f t="shared" si="6"/>
        <v>43086.749999988373</v>
      </c>
      <c r="B4803" s="24">
        <v>62.752499999999998</v>
      </c>
      <c r="C4803" s="35">
        <v>0.67900000000000005</v>
      </c>
      <c r="D4803" s="36">
        <v>5.3042499999999997</v>
      </c>
    </row>
    <row r="4804" spans="1:4" ht="12.75" customHeight="1" x14ac:dyDescent="0.25">
      <c r="A4804" s="44">
        <f t="shared" si="6"/>
        <v>43086.791666655037</v>
      </c>
      <c r="B4804" s="24">
        <v>93.512360000000001</v>
      </c>
      <c r="C4804" s="35">
        <v>0.27239999999999998</v>
      </c>
      <c r="D4804" s="36">
        <v>6.58629</v>
      </c>
    </row>
    <row r="4805" spans="1:4" ht="12.75" customHeight="1" x14ac:dyDescent="0.25">
      <c r="A4805" s="44">
        <f t="shared" si="6"/>
        <v>43086.833333321702</v>
      </c>
      <c r="B4805" s="24">
        <v>84.475489999999994</v>
      </c>
      <c r="C4805" s="35">
        <v>0.24342</v>
      </c>
      <c r="D4805" s="36">
        <v>7.8829599999999997</v>
      </c>
    </row>
    <row r="4806" spans="1:4" ht="12.75" customHeight="1" x14ac:dyDescent="0.25">
      <c r="A4806" s="44">
        <f t="shared" si="6"/>
        <v>43086.874999988366</v>
      </c>
      <c r="B4806" s="24">
        <v>240.17580000000001</v>
      </c>
      <c r="C4806" s="35">
        <v>0.38507999999999998</v>
      </c>
      <c r="D4806" s="36">
        <v>4.6483800000000004</v>
      </c>
    </row>
    <row r="4807" spans="1:4" ht="12.75" customHeight="1" x14ac:dyDescent="0.25">
      <c r="A4807" s="44">
        <f t="shared" si="6"/>
        <v>43086.91666665503</v>
      </c>
      <c r="B4807" s="24">
        <v>271.21710000000002</v>
      </c>
      <c r="C4807" s="35">
        <v>0.56323000000000001</v>
      </c>
      <c r="D4807" s="36">
        <v>11.69529</v>
      </c>
    </row>
    <row r="4808" spans="1:4" ht="12.75" customHeight="1" x14ac:dyDescent="0.25">
      <c r="A4808" s="44">
        <f t="shared" si="6"/>
        <v>43086.958333321694</v>
      </c>
      <c r="B4808" s="24">
        <v>294.11169999999998</v>
      </c>
      <c r="C4808" s="35">
        <v>0.66759999999999997</v>
      </c>
      <c r="D4808" s="36">
        <v>15.32302</v>
      </c>
    </row>
    <row r="4809" spans="1:4" ht="12.75" customHeight="1" x14ac:dyDescent="0.25">
      <c r="A4809" s="44">
        <f t="shared" si="6"/>
        <v>43086.999999988358</v>
      </c>
      <c r="B4809" s="24">
        <v>10.95257</v>
      </c>
      <c r="C4809" s="35">
        <v>0.49722</v>
      </c>
      <c r="D4809" s="36">
        <v>11.6587</v>
      </c>
    </row>
    <row r="4810" spans="1:4" ht="12.75" customHeight="1" x14ac:dyDescent="0.25">
      <c r="A4810" s="44">
        <f t="shared" si="6"/>
        <v>43087.041666655023</v>
      </c>
      <c r="B4810" s="24">
        <v>269.2878</v>
      </c>
      <c r="C4810" s="35">
        <v>0.32035000000000002</v>
      </c>
      <c r="D4810" s="36">
        <v>8.0691900000000008</v>
      </c>
    </row>
    <row r="4811" spans="1:4" ht="12.75" customHeight="1" x14ac:dyDescent="0.25">
      <c r="A4811" s="44">
        <f t="shared" si="6"/>
        <v>43087.083333321687</v>
      </c>
      <c r="B4811" s="24">
        <v>252.8766</v>
      </c>
      <c r="C4811" s="35">
        <v>0.39276</v>
      </c>
      <c r="D4811" s="36">
        <v>3.40245</v>
      </c>
    </row>
    <row r="4812" spans="1:4" ht="12.75" customHeight="1" x14ac:dyDescent="0.25">
      <c r="A4812" s="44">
        <f t="shared" si="6"/>
        <v>43087.124999988351</v>
      </c>
      <c r="B4812" s="24">
        <v>189.77510000000001</v>
      </c>
      <c r="C4812" s="35">
        <v>0.29393999999999998</v>
      </c>
      <c r="D4812" s="36">
        <v>4.1251699999999998</v>
      </c>
    </row>
    <row r="4813" spans="1:4" ht="12.75" customHeight="1" x14ac:dyDescent="0.25">
      <c r="A4813" s="44">
        <f t="shared" si="6"/>
        <v>43087.166666655015</v>
      </c>
      <c r="B4813" s="24">
        <v>142.78819999999999</v>
      </c>
      <c r="C4813" s="35">
        <v>0.28133999999999998</v>
      </c>
      <c r="D4813" s="36">
        <v>35.551130000000001</v>
      </c>
    </row>
    <row r="4814" spans="1:4" ht="12.75" customHeight="1" x14ac:dyDescent="0.25">
      <c r="A4814" s="44">
        <f t="shared" si="6"/>
        <v>43087.20833332168</v>
      </c>
      <c r="B4814" s="24">
        <v>34.629939999999998</v>
      </c>
      <c r="C4814" s="35">
        <v>0.37314999999999998</v>
      </c>
      <c r="D4814" s="36">
        <v>41.065620000000003</v>
      </c>
    </row>
    <row r="4815" spans="1:4" ht="12.75" customHeight="1" x14ac:dyDescent="0.25">
      <c r="A4815" s="44">
        <f t="shared" si="6"/>
        <v>43087.249999988344</v>
      </c>
      <c r="B4815" s="24">
        <v>228.39439999999999</v>
      </c>
      <c r="C4815" s="35">
        <v>0.25974999999999998</v>
      </c>
      <c r="D4815" s="36">
        <v>31.190329999999999</v>
      </c>
    </row>
    <row r="4816" spans="1:4" ht="12.75" customHeight="1" x14ac:dyDescent="0.25">
      <c r="A4816" s="44">
        <f t="shared" si="6"/>
        <v>43087.291666655008</v>
      </c>
      <c r="B4816" s="24">
        <v>235.94909999999999</v>
      </c>
      <c r="C4816" s="35">
        <v>1.0285200000000001</v>
      </c>
      <c r="D4816" s="36">
        <v>64.579570000000004</v>
      </c>
    </row>
    <row r="4817" spans="1:4" ht="12.75" customHeight="1" x14ac:dyDescent="0.25">
      <c r="A4817" s="44">
        <f t="shared" si="6"/>
        <v>43087.333333321672</v>
      </c>
      <c r="B4817" s="24">
        <v>246.69630000000001</v>
      </c>
      <c r="C4817" s="35">
        <v>1.8566400000000001</v>
      </c>
      <c r="D4817" s="36">
        <v>120.4216</v>
      </c>
    </row>
    <row r="4818" spans="1:4" ht="12.75" customHeight="1" x14ac:dyDescent="0.25">
      <c r="A4818" s="44">
        <f t="shared" si="6"/>
        <v>43087.374999988337</v>
      </c>
      <c r="B4818" s="24">
        <v>226.23869999999999</v>
      </c>
      <c r="C4818" s="35">
        <v>2.3865799999999999</v>
      </c>
      <c r="D4818" s="36">
        <v>179.0796</v>
      </c>
    </row>
    <row r="4819" spans="1:4" ht="12.75" customHeight="1" x14ac:dyDescent="0.25">
      <c r="A4819" s="44">
        <f t="shared" si="6"/>
        <v>43087.416666655001</v>
      </c>
      <c r="B4819" s="24">
        <v>235.80520000000001</v>
      </c>
      <c r="C4819" s="35">
        <v>2.5772699999999999</v>
      </c>
      <c r="D4819" s="36">
        <v>194.6551</v>
      </c>
    </row>
    <row r="4820" spans="1:4" ht="12.75" customHeight="1" x14ac:dyDescent="0.25">
      <c r="A4820" s="44">
        <f t="shared" si="6"/>
        <v>43087.458333321665</v>
      </c>
      <c r="B4820" s="24">
        <v>220.7826</v>
      </c>
      <c r="C4820" s="35">
        <v>3.3938799999999998</v>
      </c>
      <c r="D4820" s="36">
        <v>245.81780000000001</v>
      </c>
    </row>
    <row r="4821" spans="1:4" ht="12.75" customHeight="1" x14ac:dyDescent="0.25">
      <c r="A4821" s="44">
        <f t="shared" si="6"/>
        <v>43087.499999988329</v>
      </c>
      <c r="B4821" s="24">
        <v>221.03749999999999</v>
      </c>
      <c r="C4821" s="35">
        <v>3.45201</v>
      </c>
      <c r="D4821" s="36">
        <v>442.7011</v>
      </c>
    </row>
    <row r="4822" spans="1:4" ht="12.75" customHeight="1" x14ac:dyDescent="0.25">
      <c r="A4822" s="44">
        <f t="shared" si="6"/>
        <v>43087.541666654994</v>
      </c>
      <c r="B4822" s="24">
        <v>244.14859999999999</v>
      </c>
      <c r="C4822" s="35">
        <v>3.5969000000000002</v>
      </c>
      <c r="D4822" s="36">
        <v>208.67359999999999</v>
      </c>
    </row>
    <row r="4823" spans="1:4" ht="12.75" customHeight="1" x14ac:dyDescent="0.25">
      <c r="A4823" s="44">
        <f t="shared" si="6"/>
        <v>43087.583333321658</v>
      </c>
      <c r="B4823" s="24">
        <v>213.98320000000001</v>
      </c>
      <c r="C4823" s="35">
        <v>3.5710099999999998</v>
      </c>
      <c r="D4823" s="36">
        <v>531.98749999999995</v>
      </c>
    </row>
    <row r="4824" spans="1:4" ht="12.75" customHeight="1" x14ac:dyDescent="0.25">
      <c r="A4824" s="44">
        <f t="shared" si="6"/>
        <v>43087.624999988322</v>
      </c>
      <c r="B4824" s="24">
        <v>221.49080000000001</v>
      </c>
      <c r="C4824" s="35">
        <v>4.3874500000000003</v>
      </c>
      <c r="D4824" s="36">
        <v>206.73670000000001</v>
      </c>
    </row>
    <row r="4825" spans="1:4" ht="12.75" customHeight="1" x14ac:dyDescent="0.25">
      <c r="A4825" s="44">
        <f t="shared" si="6"/>
        <v>43087.666666654986</v>
      </c>
      <c r="B4825" s="24">
        <v>206.1996</v>
      </c>
      <c r="C4825" s="35">
        <v>3.10812</v>
      </c>
      <c r="D4825" s="36">
        <v>86.3904</v>
      </c>
    </row>
    <row r="4826" spans="1:4" ht="12.75" customHeight="1" x14ac:dyDescent="0.25">
      <c r="A4826" s="44">
        <f t="shared" si="6"/>
        <v>43087.708333321651</v>
      </c>
      <c r="B4826" s="24">
        <v>172.8784</v>
      </c>
      <c r="C4826" s="35">
        <v>1.6193299999999999</v>
      </c>
      <c r="D4826" s="36">
        <v>5.6945199999999998</v>
      </c>
    </row>
    <row r="4827" spans="1:4" ht="12.75" customHeight="1" x14ac:dyDescent="0.25">
      <c r="A4827" s="44">
        <f t="shared" si="6"/>
        <v>43087.749999988315</v>
      </c>
      <c r="B4827" s="24">
        <v>225.3152</v>
      </c>
      <c r="C4827" s="35">
        <v>2.21055</v>
      </c>
      <c r="D4827" s="36">
        <v>9.1785300000000003</v>
      </c>
    </row>
    <row r="4828" spans="1:4" ht="12.75" customHeight="1" x14ac:dyDescent="0.25">
      <c r="A4828" s="44">
        <f t="shared" si="6"/>
        <v>43087.791666654979</v>
      </c>
      <c r="B4828" s="24">
        <v>231.53389999999999</v>
      </c>
      <c r="C4828" s="35">
        <v>0.97467999999999999</v>
      </c>
      <c r="D4828" s="36">
        <v>0.25231999999999999</v>
      </c>
    </row>
    <row r="4829" spans="1:4" ht="12.75" customHeight="1" x14ac:dyDescent="0.25">
      <c r="A4829" s="44">
        <f t="shared" si="6"/>
        <v>43087.833333321643</v>
      </c>
      <c r="B4829" s="24">
        <v>312.96769999999998</v>
      </c>
      <c r="C4829" s="35">
        <v>0.66774999999999995</v>
      </c>
      <c r="D4829" s="36">
        <v>5.9136699999999998</v>
      </c>
    </row>
    <row r="4830" spans="1:4" ht="12.75" customHeight="1" x14ac:dyDescent="0.25">
      <c r="A4830" s="44">
        <f t="shared" si="6"/>
        <v>43087.874999988308</v>
      </c>
      <c r="B4830" s="24">
        <v>261.3707</v>
      </c>
      <c r="C4830" s="35">
        <v>0.70082999999999995</v>
      </c>
      <c r="D4830" s="36">
        <v>5.4023399999999997</v>
      </c>
    </row>
    <row r="4831" spans="1:4" ht="12.75" customHeight="1" x14ac:dyDescent="0.25">
      <c r="A4831" s="44">
        <f t="shared" si="6"/>
        <v>43087.916666654972</v>
      </c>
      <c r="B4831" s="24">
        <v>4.8879200000000003</v>
      </c>
      <c r="C4831" s="35">
        <v>0.48859000000000002</v>
      </c>
      <c r="D4831" s="36">
        <v>6.1255800000000002</v>
      </c>
    </row>
    <row r="4832" spans="1:4" ht="12.75" customHeight="1" x14ac:dyDescent="0.25">
      <c r="A4832" s="44">
        <f t="shared" si="6"/>
        <v>43087.958333321636</v>
      </c>
      <c r="B4832" s="24">
        <v>332.47030000000001</v>
      </c>
      <c r="C4832" s="35">
        <v>0.74089000000000005</v>
      </c>
      <c r="D4832" s="36">
        <v>11.230980000000001</v>
      </c>
    </row>
    <row r="4833" spans="1:4" ht="12.75" customHeight="1" x14ac:dyDescent="0.25">
      <c r="A4833" s="44">
        <f t="shared" si="6"/>
        <v>43087.9999999883</v>
      </c>
      <c r="B4833" s="24">
        <v>250.98660000000001</v>
      </c>
      <c r="C4833" s="35">
        <v>3.7904399999999998</v>
      </c>
      <c r="D4833" s="36">
        <v>15.61307</v>
      </c>
    </row>
    <row r="4834" spans="1:4" ht="12.75" customHeight="1" x14ac:dyDescent="0.25">
      <c r="A4834" s="44">
        <f t="shared" si="6"/>
        <v>43088.041666654965</v>
      </c>
      <c r="B4834" s="24">
        <v>232.84549999999999</v>
      </c>
      <c r="C4834" s="35">
        <v>1.4676</v>
      </c>
      <c r="D4834" s="36">
        <v>13.43206</v>
      </c>
    </row>
    <row r="4835" spans="1:4" ht="12.75" customHeight="1" x14ac:dyDescent="0.25">
      <c r="A4835" s="44">
        <f t="shared" si="6"/>
        <v>43088.083333321629</v>
      </c>
      <c r="B4835" s="24">
        <v>224.7405</v>
      </c>
      <c r="C4835" s="35">
        <v>1.65076</v>
      </c>
      <c r="D4835" s="36">
        <v>14.609220000000001</v>
      </c>
    </row>
    <row r="4836" spans="1:4" ht="12.75" customHeight="1" x14ac:dyDescent="0.25">
      <c r="A4836" s="44">
        <f t="shared" si="6"/>
        <v>43088.124999988293</v>
      </c>
      <c r="B4836" s="24">
        <v>256.16149999999999</v>
      </c>
      <c r="C4836" s="35">
        <v>0.53563000000000005</v>
      </c>
      <c r="D4836" s="36">
        <v>10.905889999999999</v>
      </c>
    </row>
    <row r="4837" spans="1:4" ht="12.75" customHeight="1" x14ac:dyDescent="0.25">
      <c r="A4837" s="44">
        <f t="shared" si="6"/>
        <v>43088.166666654957</v>
      </c>
      <c r="B4837" s="24">
        <v>246.21559999999999</v>
      </c>
      <c r="C4837" s="35">
        <v>0.50019000000000002</v>
      </c>
      <c r="D4837" s="36">
        <v>10.45322</v>
      </c>
    </row>
    <row r="4838" spans="1:4" ht="12.75" customHeight="1" x14ac:dyDescent="0.25">
      <c r="A4838" s="44">
        <f t="shared" si="6"/>
        <v>43088.208333321621</v>
      </c>
      <c r="B4838" s="24">
        <v>149.54689999999999</v>
      </c>
      <c r="C4838" s="35">
        <v>0.49742999999999998</v>
      </c>
      <c r="D4838" s="36">
        <v>9.9072700000000005</v>
      </c>
    </row>
    <row r="4839" spans="1:4" ht="12.75" customHeight="1" x14ac:dyDescent="0.25">
      <c r="A4839" s="44">
        <f t="shared" si="6"/>
        <v>43088.249999988286</v>
      </c>
      <c r="B4839" s="24">
        <v>356.73649999999998</v>
      </c>
      <c r="C4839" s="35">
        <v>0.47921000000000002</v>
      </c>
      <c r="D4839" s="36">
        <v>5.0760899999999998</v>
      </c>
    </row>
    <row r="4840" spans="1:4" ht="12.75" customHeight="1" x14ac:dyDescent="0.25">
      <c r="A4840" s="44">
        <f t="shared" si="6"/>
        <v>43088.29166665495</v>
      </c>
      <c r="B4840" s="24">
        <v>214.33609999999999</v>
      </c>
      <c r="C4840" s="35">
        <v>1.2894699999999999</v>
      </c>
      <c r="D4840" s="36">
        <v>24.010090000000002</v>
      </c>
    </row>
    <row r="4841" spans="1:4" ht="12.75" customHeight="1" x14ac:dyDescent="0.25">
      <c r="A4841" s="44">
        <f t="shared" si="6"/>
        <v>43088.333333321614</v>
      </c>
      <c r="D4841" s="36">
        <v>0</v>
      </c>
    </row>
    <row r="4842" spans="1:4" ht="12.75" customHeight="1" x14ac:dyDescent="0.25">
      <c r="A4842" s="44">
        <f t="shared" si="6"/>
        <v>43088.374999988278</v>
      </c>
      <c r="D4842" s="36">
        <v>0</v>
      </c>
    </row>
    <row r="4843" spans="1:4" ht="12.75" customHeight="1" x14ac:dyDescent="0.25">
      <c r="A4843" s="44">
        <f t="shared" si="6"/>
        <v>43088.416666654943</v>
      </c>
      <c r="D4843" s="36">
        <v>0</v>
      </c>
    </row>
    <row r="4844" spans="1:4" ht="12.75" customHeight="1" x14ac:dyDescent="0.25">
      <c r="A4844" s="44">
        <f t="shared" si="6"/>
        <v>43088.458333321607</v>
      </c>
      <c r="B4844" s="24">
        <v>217.58580000000001</v>
      </c>
      <c r="C4844" s="35">
        <v>3.0627900000000001</v>
      </c>
      <c r="D4844" s="36">
        <v>107.10290000000001</v>
      </c>
    </row>
    <row r="4845" spans="1:4" ht="12.75" customHeight="1" x14ac:dyDescent="0.25">
      <c r="A4845" s="44">
        <f t="shared" si="6"/>
        <v>43088.499999988271</v>
      </c>
      <c r="B4845" s="24">
        <v>196.28700000000001</v>
      </c>
      <c r="C4845" s="35">
        <v>3.9428700000000001</v>
      </c>
      <c r="D4845" s="36">
        <v>191.15690000000001</v>
      </c>
    </row>
    <row r="4846" spans="1:4" ht="12.75" customHeight="1" x14ac:dyDescent="0.25">
      <c r="A4846" s="44">
        <f t="shared" si="6"/>
        <v>43088.541666654935</v>
      </c>
      <c r="B4846" s="24">
        <v>208.1114</v>
      </c>
      <c r="C4846" s="35">
        <v>4.1336599999999999</v>
      </c>
      <c r="D4846" s="36">
        <v>123.3475</v>
      </c>
    </row>
    <row r="4847" spans="1:4" ht="12.75" customHeight="1" x14ac:dyDescent="0.25">
      <c r="A4847" s="44">
        <f t="shared" si="6"/>
        <v>43088.5833333216</v>
      </c>
      <c r="B4847" s="24">
        <v>197.76079999999999</v>
      </c>
      <c r="C4847" s="35">
        <v>3.7870300000000001</v>
      </c>
      <c r="D4847" s="36">
        <v>177.50960000000001</v>
      </c>
    </row>
    <row r="4848" spans="1:4" ht="12.75" customHeight="1" x14ac:dyDescent="0.25">
      <c r="A4848" s="44">
        <f t="shared" si="6"/>
        <v>43088.624999988264</v>
      </c>
      <c r="B4848" s="24">
        <v>208.26009999999999</v>
      </c>
      <c r="C4848" s="35">
        <v>4.0764100000000001</v>
      </c>
      <c r="D4848" s="36">
        <v>121.5399</v>
      </c>
    </row>
    <row r="4849" spans="1:4" ht="12.75" customHeight="1" x14ac:dyDescent="0.25">
      <c r="A4849" s="44">
        <f t="shared" si="6"/>
        <v>43088.666666654928</v>
      </c>
      <c r="B4849" s="24">
        <v>230.47880000000001</v>
      </c>
      <c r="C4849" s="35">
        <v>3.5794299999999999</v>
      </c>
      <c r="D4849" s="36">
        <v>99.573620000000005</v>
      </c>
    </row>
    <row r="4850" spans="1:4" ht="12.75" customHeight="1" x14ac:dyDescent="0.25">
      <c r="A4850" s="44">
        <f t="shared" ref="A4850:A4913" si="7">A4849+1/24</f>
        <v>43088.708333321592</v>
      </c>
      <c r="B4850" s="24">
        <v>233.78469999999999</v>
      </c>
      <c r="C4850" s="35">
        <v>2.6106400000000001</v>
      </c>
      <c r="D4850" s="36">
        <v>48.126280000000001</v>
      </c>
    </row>
    <row r="4851" spans="1:4" ht="12.75" customHeight="1" x14ac:dyDescent="0.25">
      <c r="A4851" s="44">
        <f t="shared" si="7"/>
        <v>43088.749999988257</v>
      </c>
      <c r="B4851" s="24">
        <v>229.79669999999999</v>
      </c>
      <c r="C4851" s="35">
        <v>3.4556300000000002</v>
      </c>
      <c r="D4851" s="36">
        <v>41.892110000000002</v>
      </c>
    </row>
    <row r="4852" spans="1:4" ht="12.75" customHeight="1" x14ac:dyDescent="0.25">
      <c r="A4852" s="44">
        <f t="shared" si="7"/>
        <v>43088.791666654921</v>
      </c>
      <c r="B4852" s="24">
        <v>231.80359999999999</v>
      </c>
      <c r="C4852" s="35">
        <v>3.1410900000000002</v>
      </c>
      <c r="D4852" s="36">
        <v>68.334339999999997</v>
      </c>
    </row>
    <row r="4853" spans="1:4" ht="12.75" customHeight="1" x14ac:dyDescent="0.25">
      <c r="A4853" s="44">
        <f t="shared" si="7"/>
        <v>43088.833333321585</v>
      </c>
      <c r="B4853" s="24">
        <v>225.77590000000001</v>
      </c>
      <c r="C4853" s="35">
        <v>1.2524299999999999</v>
      </c>
      <c r="D4853" s="36">
        <v>38.750450000000001</v>
      </c>
    </row>
    <row r="4854" spans="1:4" ht="12.75" customHeight="1" x14ac:dyDescent="0.25">
      <c r="A4854" s="44">
        <f t="shared" si="7"/>
        <v>43088.874999988249</v>
      </c>
      <c r="B4854" s="24">
        <v>169.17449999999999</v>
      </c>
      <c r="C4854" s="35">
        <v>0.18310000000000001</v>
      </c>
      <c r="D4854" s="36">
        <v>59.479660000000003</v>
      </c>
    </row>
    <row r="4855" spans="1:4" ht="12.75" customHeight="1" x14ac:dyDescent="0.25">
      <c r="A4855" s="44">
        <f t="shared" si="7"/>
        <v>43088.916666654914</v>
      </c>
      <c r="B4855" s="24">
        <v>92.989559999999997</v>
      </c>
      <c r="C4855" s="35">
        <v>0.59050000000000002</v>
      </c>
      <c r="D4855" s="36">
        <v>28.203389999999999</v>
      </c>
    </row>
    <row r="4856" spans="1:4" ht="12.75" customHeight="1" x14ac:dyDescent="0.25">
      <c r="A4856" s="44">
        <f t="shared" si="7"/>
        <v>43088.958333321578</v>
      </c>
      <c r="B4856" s="24">
        <v>301.1044</v>
      </c>
      <c r="C4856" s="35">
        <v>0.31074000000000002</v>
      </c>
      <c r="D4856" s="36">
        <v>11.99376</v>
      </c>
    </row>
    <row r="4857" spans="1:4" ht="12.75" customHeight="1" x14ac:dyDescent="0.25">
      <c r="A4857" s="44">
        <f t="shared" si="7"/>
        <v>43088.999999988242</v>
      </c>
      <c r="B4857" s="24">
        <v>262.25779999999997</v>
      </c>
      <c r="C4857" s="35">
        <v>1.98438</v>
      </c>
      <c r="D4857" s="36">
        <v>11.411</v>
      </c>
    </row>
    <row r="4858" spans="1:4" ht="12.75" customHeight="1" x14ac:dyDescent="0.25">
      <c r="A4858" s="44">
        <f t="shared" si="7"/>
        <v>43089.041666654906</v>
      </c>
      <c r="B4858" s="24">
        <v>245.4264</v>
      </c>
      <c r="C4858" s="35">
        <v>0.75775999999999999</v>
      </c>
      <c r="D4858" s="36">
        <v>15.967829999999999</v>
      </c>
    </row>
    <row r="4859" spans="1:4" ht="12.75" customHeight="1" x14ac:dyDescent="0.25">
      <c r="A4859" s="44">
        <f t="shared" si="7"/>
        <v>43089.083333321571</v>
      </c>
      <c r="B4859" s="24">
        <v>108.92610000000001</v>
      </c>
      <c r="C4859" s="35">
        <v>0.41954999999999998</v>
      </c>
      <c r="D4859" s="36">
        <v>26.43394</v>
      </c>
    </row>
    <row r="4860" spans="1:4" ht="12.75" customHeight="1" x14ac:dyDescent="0.25">
      <c r="A4860" s="44">
        <f t="shared" si="7"/>
        <v>43089.124999988235</v>
      </c>
      <c r="B4860" s="24">
        <v>14.126620000000001</v>
      </c>
      <c r="C4860" s="35">
        <v>1.0992599999999999</v>
      </c>
      <c r="D4860" s="36">
        <v>11.810560000000001</v>
      </c>
    </row>
    <row r="4861" spans="1:4" ht="12.75" customHeight="1" x14ac:dyDescent="0.25">
      <c r="A4861" s="44">
        <f t="shared" si="7"/>
        <v>43089.166666654899</v>
      </c>
      <c r="B4861" s="24">
        <v>297.2928</v>
      </c>
      <c r="C4861" s="35">
        <v>1.6494800000000001</v>
      </c>
      <c r="D4861" s="36">
        <v>12.77867</v>
      </c>
    </row>
    <row r="4862" spans="1:4" ht="12.75" customHeight="1" x14ac:dyDescent="0.25">
      <c r="A4862" s="44">
        <f t="shared" si="7"/>
        <v>43089.208333321563</v>
      </c>
      <c r="B4862" s="24">
        <v>269.68169999999998</v>
      </c>
      <c r="C4862" s="35">
        <v>1.70919</v>
      </c>
      <c r="D4862" s="36">
        <v>92.437449999999998</v>
      </c>
    </row>
    <row r="4863" spans="1:4" ht="12.75" customHeight="1" x14ac:dyDescent="0.25">
      <c r="A4863" s="44">
        <f t="shared" si="7"/>
        <v>43089.249999988228</v>
      </c>
      <c r="B4863" s="24">
        <v>268.041</v>
      </c>
      <c r="C4863" s="35">
        <v>1.15571</v>
      </c>
      <c r="D4863" s="36">
        <v>50.50705</v>
      </c>
    </row>
    <row r="4864" spans="1:4" ht="12.75" customHeight="1" x14ac:dyDescent="0.25">
      <c r="A4864" s="44">
        <f t="shared" si="7"/>
        <v>43089.291666654892</v>
      </c>
      <c r="B4864" s="24">
        <v>264.90859999999998</v>
      </c>
      <c r="C4864" s="35">
        <v>2.6366100000000001</v>
      </c>
      <c r="D4864" s="36">
        <v>0</v>
      </c>
    </row>
    <row r="4865" spans="1:4" ht="12.75" customHeight="1" x14ac:dyDescent="0.25">
      <c r="A4865" s="44">
        <f t="shared" si="7"/>
        <v>43089.333333321556</v>
      </c>
      <c r="B4865" s="24">
        <v>234.10509999999999</v>
      </c>
      <c r="C4865" s="35">
        <v>3.6112700000000002</v>
      </c>
      <c r="D4865" s="36">
        <v>25.486499999999999</v>
      </c>
    </row>
    <row r="4866" spans="1:4" ht="12.75" customHeight="1" x14ac:dyDescent="0.25">
      <c r="A4866" s="44">
        <f t="shared" si="7"/>
        <v>43089.37499998822</v>
      </c>
      <c r="B4866" s="24">
        <v>223.3201</v>
      </c>
      <c r="C4866" s="35">
        <v>3.4422600000000001</v>
      </c>
      <c r="D4866" s="36">
        <v>12.89878</v>
      </c>
    </row>
    <row r="4867" spans="1:4" ht="12.75" customHeight="1" x14ac:dyDescent="0.25">
      <c r="A4867" s="44">
        <f t="shared" si="7"/>
        <v>43089.416666654884</v>
      </c>
      <c r="B4867" s="24">
        <v>216.07740000000001</v>
      </c>
      <c r="C4867" s="35">
        <v>5.1429499999999999</v>
      </c>
      <c r="D4867" s="36">
        <v>31.909780000000001</v>
      </c>
    </row>
    <row r="4868" spans="1:4" ht="12.75" customHeight="1" x14ac:dyDescent="0.25">
      <c r="A4868" s="44">
        <f t="shared" si="7"/>
        <v>43089.458333321549</v>
      </c>
      <c r="B4868" s="24">
        <v>229.6472</v>
      </c>
      <c r="C4868" s="35">
        <v>4.2446400000000004</v>
      </c>
      <c r="D4868" s="36">
        <v>33.732109999999999</v>
      </c>
    </row>
    <row r="4869" spans="1:4" ht="12.75" customHeight="1" x14ac:dyDescent="0.25">
      <c r="A4869" s="44">
        <f t="shared" si="7"/>
        <v>43089.499999988213</v>
      </c>
      <c r="B4869" s="24">
        <v>237.2586</v>
      </c>
      <c r="C4869" s="35">
        <v>4.9899899999999997</v>
      </c>
      <c r="D4869" s="36">
        <v>23.22906</v>
      </c>
    </row>
    <row r="4870" spans="1:4" ht="12.75" customHeight="1" x14ac:dyDescent="0.25">
      <c r="A4870" s="44">
        <f t="shared" si="7"/>
        <v>43089.541666654877</v>
      </c>
      <c r="B4870" s="24">
        <v>237.82830000000001</v>
      </c>
      <c r="C4870" s="35">
        <v>4.5607699999999998</v>
      </c>
      <c r="D4870" s="36">
        <v>25.10061</v>
      </c>
    </row>
    <row r="4871" spans="1:4" ht="12.75" customHeight="1" x14ac:dyDescent="0.25">
      <c r="A4871" s="44">
        <f t="shared" si="7"/>
        <v>43089.583333321541</v>
      </c>
      <c r="B4871" s="24">
        <v>238.5401</v>
      </c>
      <c r="C4871" s="35">
        <v>5.6360099999999997</v>
      </c>
      <c r="D4871" s="36">
        <v>21.427890000000001</v>
      </c>
    </row>
    <row r="4872" spans="1:4" ht="12.75" customHeight="1" x14ac:dyDescent="0.25">
      <c r="A4872" s="44">
        <f t="shared" si="7"/>
        <v>43089.624999988206</v>
      </c>
      <c r="B4872" s="24">
        <v>250.75219999999999</v>
      </c>
      <c r="C4872" s="35">
        <v>6.69848</v>
      </c>
      <c r="D4872" s="36">
        <v>32.148890000000002</v>
      </c>
    </row>
    <row r="4873" spans="1:4" ht="12.75" customHeight="1" x14ac:dyDescent="0.25">
      <c r="A4873" s="44">
        <f t="shared" si="7"/>
        <v>43089.66666665487</v>
      </c>
      <c r="B4873" s="24">
        <v>226.51779999999999</v>
      </c>
      <c r="C4873" s="35">
        <v>5.87582</v>
      </c>
      <c r="D4873" s="36">
        <v>29.832560000000001</v>
      </c>
    </row>
    <row r="4874" spans="1:4" ht="12.75" customHeight="1" x14ac:dyDescent="0.25">
      <c r="A4874" s="44">
        <f t="shared" si="7"/>
        <v>43089.708333321534</v>
      </c>
      <c r="B4874" s="24">
        <v>212.47989999999999</v>
      </c>
      <c r="C4874" s="35">
        <v>6.0567200000000003</v>
      </c>
      <c r="D4874" s="36">
        <v>31.90061</v>
      </c>
    </row>
    <row r="4875" spans="1:4" ht="12.75" customHeight="1" x14ac:dyDescent="0.25">
      <c r="A4875" s="44">
        <f t="shared" si="7"/>
        <v>43089.749999988198</v>
      </c>
      <c r="B4875" s="24">
        <v>214.1781</v>
      </c>
      <c r="C4875" s="35">
        <v>5.4338800000000003</v>
      </c>
      <c r="D4875" s="36">
        <v>33.454329999999999</v>
      </c>
    </row>
    <row r="4876" spans="1:4" ht="12.75" customHeight="1" x14ac:dyDescent="0.25">
      <c r="A4876" s="44">
        <f t="shared" si="7"/>
        <v>43089.791666654863</v>
      </c>
      <c r="B4876" s="24">
        <v>216.6688</v>
      </c>
      <c r="C4876" s="35">
        <v>4.8672899999999997</v>
      </c>
      <c r="D4876" s="36">
        <v>25.710170000000002</v>
      </c>
    </row>
    <row r="4877" spans="1:4" ht="12.75" customHeight="1" x14ac:dyDescent="0.25">
      <c r="A4877" s="44">
        <f t="shared" si="7"/>
        <v>43089.833333321527</v>
      </c>
      <c r="B4877" s="24">
        <v>220.4649</v>
      </c>
      <c r="C4877" s="35">
        <v>4.6770300000000002</v>
      </c>
      <c r="D4877" s="36">
        <v>21.95778</v>
      </c>
    </row>
    <row r="4878" spans="1:4" ht="12.75" customHeight="1" x14ac:dyDescent="0.25">
      <c r="A4878" s="44">
        <f t="shared" si="7"/>
        <v>43089.874999988191</v>
      </c>
      <c r="B4878" s="24">
        <v>221.54519999999999</v>
      </c>
      <c r="C4878" s="35">
        <v>3.2767400000000002</v>
      </c>
      <c r="D4878" s="36">
        <v>21.167719999999999</v>
      </c>
    </row>
    <row r="4879" spans="1:4" ht="12.75" customHeight="1" x14ac:dyDescent="0.25">
      <c r="A4879" s="44">
        <f t="shared" si="7"/>
        <v>43089.916666654855</v>
      </c>
      <c r="B4879" s="24">
        <v>230.56469999999999</v>
      </c>
      <c r="C4879" s="35">
        <v>2.63171</v>
      </c>
      <c r="D4879" s="36">
        <v>11.26033</v>
      </c>
    </row>
    <row r="4880" spans="1:4" ht="12.75" customHeight="1" x14ac:dyDescent="0.25">
      <c r="A4880" s="44">
        <f t="shared" si="7"/>
        <v>43089.95833332152</v>
      </c>
      <c r="B4880" s="24">
        <v>225.91640000000001</v>
      </c>
      <c r="C4880" s="35">
        <v>2.67883</v>
      </c>
      <c r="D4880" s="36">
        <v>15.83661</v>
      </c>
    </row>
    <row r="4881" spans="1:4" ht="12.75" customHeight="1" x14ac:dyDescent="0.25">
      <c r="A4881" s="44">
        <f t="shared" si="7"/>
        <v>43089.999999988184</v>
      </c>
      <c r="B4881" s="24">
        <v>214.0607</v>
      </c>
      <c r="C4881" s="35">
        <v>3.1527699999999999</v>
      </c>
      <c r="D4881" s="36">
        <v>29.097200000000001</v>
      </c>
    </row>
    <row r="4882" spans="1:4" ht="12.75" customHeight="1" x14ac:dyDescent="0.25">
      <c r="A4882" s="44">
        <f t="shared" si="7"/>
        <v>43090.041666654848</v>
      </c>
      <c r="B4882" s="24">
        <v>215.50829999999999</v>
      </c>
      <c r="C4882" s="35">
        <v>2.4102800000000002</v>
      </c>
      <c r="D4882" s="36">
        <v>19.815560000000001</v>
      </c>
    </row>
    <row r="4883" spans="1:4" ht="12.75" customHeight="1" x14ac:dyDescent="0.25">
      <c r="A4883" s="44">
        <f t="shared" si="7"/>
        <v>43090.083333321512</v>
      </c>
      <c r="B4883" s="24">
        <v>231.72059999999999</v>
      </c>
      <c r="C4883" s="35">
        <v>2.35493</v>
      </c>
      <c r="D4883" s="36">
        <v>17.443339999999999</v>
      </c>
    </row>
    <row r="4884" spans="1:4" ht="12.75" customHeight="1" x14ac:dyDescent="0.25">
      <c r="A4884" s="44">
        <f t="shared" si="7"/>
        <v>43090.124999988177</v>
      </c>
      <c r="B4884" s="24">
        <v>237.017</v>
      </c>
      <c r="C4884" s="35">
        <v>1.87923</v>
      </c>
      <c r="D4884" s="36">
        <v>11.638500000000001</v>
      </c>
    </row>
    <row r="4885" spans="1:4" ht="12.75" customHeight="1" x14ac:dyDescent="0.25">
      <c r="A4885" s="44">
        <f t="shared" si="7"/>
        <v>43090.166666654841</v>
      </c>
      <c r="B4885" s="24">
        <v>255.9999</v>
      </c>
      <c r="C4885" s="35">
        <v>1.3202499999999999</v>
      </c>
      <c r="D4885" s="36">
        <v>6.5334700000000003</v>
      </c>
    </row>
    <row r="4886" spans="1:4" ht="12.75" customHeight="1" x14ac:dyDescent="0.25">
      <c r="A4886" s="44">
        <f t="shared" si="7"/>
        <v>43090.208333321505</v>
      </c>
      <c r="B4886" s="24">
        <v>260.15789999999998</v>
      </c>
      <c r="C4886" s="35">
        <v>1.2242900000000001</v>
      </c>
      <c r="D4886" s="36">
        <v>60.364669999999997</v>
      </c>
    </row>
    <row r="4887" spans="1:4" ht="12.75" customHeight="1" x14ac:dyDescent="0.25">
      <c r="A4887" s="44">
        <f t="shared" si="7"/>
        <v>43090.249999988169</v>
      </c>
      <c r="B4887" s="24">
        <v>253.7373</v>
      </c>
      <c r="C4887" s="35">
        <v>1.3929400000000001</v>
      </c>
      <c r="D4887" s="36">
        <v>54.826329999999999</v>
      </c>
    </row>
    <row r="4888" spans="1:4" ht="12.75" customHeight="1" x14ac:dyDescent="0.25">
      <c r="A4888" s="44">
        <f t="shared" si="7"/>
        <v>43090.291666654834</v>
      </c>
      <c r="B4888" s="24">
        <v>212.35839999999999</v>
      </c>
      <c r="C4888" s="35">
        <v>3.7714400000000001</v>
      </c>
      <c r="D4888" s="36">
        <v>21.854420000000001</v>
      </c>
    </row>
    <row r="4889" spans="1:4" ht="12.75" customHeight="1" x14ac:dyDescent="0.25">
      <c r="A4889" s="44">
        <f t="shared" si="7"/>
        <v>43090.333333321498</v>
      </c>
      <c r="B4889" s="24">
        <v>213.0505</v>
      </c>
      <c r="C4889" s="35">
        <v>4.3227799999999998</v>
      </c>
      <c r="D4889" s="36">
        <v>42.248440000000002</v>
      </c>
    </row>
    <row r="4890" spans="1:4" ht="12.75" customHeight="1" x14ac:dyDescent="0.25">
      <c r="A4890" s="44">
        <f t="shared" si="7"/>
        <v>43090.374999988162</v>
      </c>
      <c r="B4890" s="24">
        <v>220.642</v>
      </c>
      <c r="C4890" s="35">
        <v>4.7411500000000002</v>
      </c>
      <c r="D4890" s="36">
        <v>45.442839999999997</v>
      </c>
    </row>
    <row r="4891" spans="1:4" ht="12.75" customHeight="1" x14ac:dyDescent="0.25">
      <c r="A4891" s="44">
        <f t="shared" si="7"/>
        <v>43090.416666654826</v>
      </c>
      <c r="B4891" s="24">
        <v>208.78129999999999</v>
      </c>
      <c r="C4891" s="35">
        <v>4.6926899999999998</v>
      </c>
      <c r="D4891" s="36">
        <v>44.268500000000003</v>
      </c>
    </row>
    <row r="4892" spans="1:4" ht="12.75" customHeight="1" x14ac:dyDescent="0.25">
      <c r="A4892" s="44">
        <f t="shared" si="7"/>
        <v>43090.45833332149</v>
      </c>
      <c r="B4892" s="24">
        <v>213.3783</v>
      </c>
      <c r="C4892" s="35">
        <v>3.9874100000000001</v>
      </c>
      <c r="D4892" s="36">
        <v>43.094499999999996</v>
      </c>
    </row>
    <row r="4893" spans="1:4" ht="12.75" customHeight="1" x14ac:dyDescent="0.25">
      <c r="A4893" s="44">
        <f t="shared" si="7"/>
        <v>43090.499999988155</v>
      </c>
      <c r="B4893" s="24">
        <v>222.7337</v>
      </c>
      <c r="C4893" s="35">
        <v>3.8633799999999998</v>
      </c>
      <c r="D4893" s="36">
        <v>34.456490000000002</v>
      </c>
    </row>
    <row r="4894" spans="1:4" ht="12.75" customHeight="1" x14ac:dyDescent="0.25">
      <c r="A4894" s="44">
        <f t="shared" si="7"/>
        <v>43090.541666654819</v>
      </c>
      <c r="B4894" s="24">
        <v>229.20769999999999</v>
      </c>
      <c r="C4894" s="35">
        <v>3.5104700000000002</v>
      </c>
      <c r="D4894" s="36">
        <v>48.669510000000002</v>
      </c>
    </row>
    <row r="4895" spans="1:4" ht="12.75" customHeight="1" x14ac:dyDescent="0.25">
      <c r="A4895" s="44">
        <f t="shared" si="7"/>
        <v>43090.583333321483</v>
      </c>
      <c r="B4895" s="24">
        <v>221.58699999999999</v>
      </c>
      <c r="C4895" s="35">
        <v>3.8416299999999999</v>
      </c>
      <c r="D4895" s="36">
        <v>27.306979999999999</v>
      </c>
    </row>
    <row r="4896" spans="1:4" ht="12.75" customHeight="1" x14ac:dyDescent="0.25">
      <c r="A4896" s="44">
        <f t="shared" si="7"/>
        <v>43090.624999988147</v>
      </c>
      <c r="B4896" s="24">
        <v>214.18389999999999</v>
      </c>
      <c r="C4896" s="35">
        <v>3.3816000000000002</v>
      </c>
      <c r="D4896" s="36">
        <v>29.461069999999999</v>
      </c>
    </row>
    <row r="4897" spans="1:4" ht="12.75" customHeight="1" x14ac:dyDescent="0.25">
      <c r="A4897" s="44">
        <f t="shared" si="7"/>
        <v>43090.666666654812</v>
      </c>
      <c r="B4897" s="24">
        <v>219.7251</v>
      </c>
      <c r="C4897" s="35">
        <v>4.39412</v>
      </c>
      <c r="D4897" s="36">
        <v>35.525060000000003</v>
      </c>
    </row>
    <row r="4898" spans="1:4" ht="12.75" customHeight="1" x14ac:dyDescent="0.25">
      <c r="A4898" s="44">
        <f t="shared" si="7"/>
        <v>43090.708333321476</v>
      </c>
      <c r="B4898" s="24">
        <v>230.13550000000001</v>
      </c>
      <c r="C4898" s="35">
        <v>4.9170800000000003</v>
      </c>
      <c r="D4898" s="36">
        <v>17.927990000000001</v>
      </c>
    </row>
    <row r="4899" spans="1:4" ht="12.75" customHeight="1" x14ac:dyDescent="0.25">
      <c r="A4899" s="44">
        <f t="shared" si="7"/>
        <v>43090.74999998814</v>
      </c>
      <c r="B4899" s="24">
        <v>216.57130000000001</v>
      </c>
      <c r="C4899" s="35">
        <v>3.8865799999999999</v>
      </c>
      <c r="D4899" s="36">
        <v>24.425879999999999</v>
      </c>
    </row>
    <row r="4900" spans="1:4" ht="12.75" customHeight="1" x14ac:dyDescent="0.25">
      <c r="A4900" s="44">
        <f t="shared" si="7"/>
        <v>43090.791666654804</v>
      </c>
      <c r="B4900" s="24">
        <v>229.6463</v>
      </c>
      <c r="C4900" s="35">
        <v>2.45844</v>
      </c>
      <c r="D4900" s="36">
        <v>23.265499999999999</v>
      </c>
    </row>
    <row r="4901" spans="1:4" ht="12.75" customHeight="1" x14ac:dyDescent="0.25">
      <c r="A4901" s="44">
        <f t="shared" si="7"/>
        <v>43090.833333321469</v>
      </c>
      <c r="B4901" s="24">
        <v>234.93690000000001</v>
      </c>
      <c r="C4901" s="35">
        <v>1.34185</v>
      </c>
      <c r="D4901" s="36">
        <v>14.93796</v>
      </c>
    </row>
    <row r="4902" spans="1:4" ht="12.75" customHeight="1" x14ac:dyDescent="0.25">
      <c r="A4902" s="44">
        <f t="shared" si="7"/>
        <v>43090.874999988133</v>
      </c>
      <c r="B4902" s="24">
        <v>236.53100000000001</v>
      </c>
      <c r="C4902" s="35">
        <v>2.07104</v>
      </c>
      <c r="D4902" s="36">
        <v>69.423689999999993</v>
      </c>
    </row>
    <row r="4903" spans="1:4" ht="12.75" customHeight="1" x14ac:dyDescent="0.25">
      <c r="A4903" s="44">
        <f t="shared" si="7"/>
        <v>43090.916666654797</v>
      </c>
      <c r="B4903" s="24">
        <v>264.44400000000002</v>
      </c>
      <c r="C4903" s="35">
        <v>1.7875099999999999</v>
      </c>
      <c r="D4903" s="36">
        <v>8.4912200000000002</v>
      </c>
    </row>
    <row r="4904" spans="1:4" ht="12.75" customHeight="1" x14ac:dyDescent="0.25">
      <c r="A4904" s="44">
        <f t="shared" si="7"/>
        <v>43090.958333321461</v>
      </c>
      <c r="B4904" s="24">
        <v>323.14280000000002</v>
      </c>
      <c r="C4904" s="35">
        <v>0.61106000000000005</v>
      </c>
      <c r="D4904" s="36">
        <v>20.768080000000001</v>
      </c>
    </row>
    <row r="4905" spans="1:4" ht="12.75" customHeight="1" x14ac:dyDescent="0.25">
      <c r="A4905" s="44">
        <f t="shared" si="7"/>
        <v>43090.999999988126</v>
      </c>
      <c r="B4905" s="24">
        <v>346.54239999999999</v>
      </c>
      <c r="C4905" s="35">
        <v>0.50939999999999996</v>
      </c>
      <c r="D4905" s="36">
        <v>25.385000000000002</v>
      </c>
    </row>
    <row r="4906" spans="1:4" ht="12.75" customHeight="1" x14ac:dyDescent="0.25">
      <c r="A4906" s="44">
        <f t="shared" si="7"/>
        <v>43091.04166665479</v>
      </c>
      <c r="B4906" s="24">
        <v>6.3032300000000001</v>
      </c>
      <c r="C4906" s="35">
        <v>0.49164999999999998</v>
      </c>
      <c r="D4906" s="36">
        <v>11.89878</v>
      </c>
    </row>
    <row r="4907" spans="1:4" ht="12.75" customHeight="1" x14ac:dyDescent="0.25">
      <c r="A4907" s="44">
        <f t="shared" si="7"/>
        <v>43091.083333321454</v>
      </c>
      <c r="B4907" s="24">
        <v>229.99940000000001</v>
      </c>
      <c r="C4907" s="35">
        <v>0.54786999999999997</v>
      </c>
      <c r="D4907" s="36">
        <v>4.9055</v>
      </c>
    </row>
    <row r="4908" spans="1:4" ht="12.75" customHeight="1" x14ac:dyDescent="0.25">
      <c r="A4908" s="44">
        <f t="shared" si="7"/>
        <v>43091.124999988118</v>
      </c>
      <c r="B4908" s="24">
        <v>285.76130000000001</v>
      </c>
      <c r="C4908" s="35">
        <v>0.85555000000000003</v>
      </c>
      <c r="D4908" s="36">
        <v>30.167280000000002</v>
      </c>
    </row>
    <row r="4909" spans="1:4" ht="12.75" customHeight="1" x14ac:dyDescent="0.25">
      <c r="A4909" s="44">
        <f t="shared" si="7"/>
        <v>43091.166666654783</v>
      </c>
      <c r="B4909" s="24">
        <v>81.723590000000002</v>
      </c>
      <c r="C4909" s="35">
        <v>0.62821000000000005</v>
      </c>
      <c r="D4909" s="36">
        <v>8.6818899999999992</v>
      </c>
    </row>
    <row r="4910" spans="1:4" ht="12.75" customHeight="1" x14ac:dyDescent="0.25">
      <c r="A4910" s="44">
        <f t="shared" si="7"/>
        <v>43091.208333321447</v>
      </c>
      <c r="B4910" s="24">
        <v>65.542760000000001</v>
      </c>
      <c r="C4910" s="35">
        <v>0.51268000000000002</v>
      </c>
      <c r="D4910" s="36">
        <v>37.024560000000001</v>
      </c>
    </row>
    <row r="4911" spans="1:4" ht="12.75" customHeight="1" x14ac:dyDescent="0.25">
      <c r="A4911" s="44">
        <f t="shared" si="7"/>
        <v>43091.249999988111</v>
      </c>
      <c r="B4911" s="24">
        <v>52.201529999999998</v>
      </c>
      <c r="C4911" s="35">
        <v>0.64036999999999999</v>
      </c>
      <c r="D4911" s="36">
        <v>69.618279999999999</v>
      </c>
    </row>
    <row r="4912" spans="1:4" ht="12.75" customHeight="1" x14ac:dyDescent="0.25">
      <c r="A4912" s="44">
        <f t="shared" si="7"/>
        <v>43091.291666654775</v>
      </c>
      <c r="B4912" s="24">
        <v>265.27089999999998</v>
      </c>
      <c r="C4912" s="35">
        <v>1.5575300000000001</v>
      </c>
      <c r="D4912" s="36">
        <v>137.02879999999999</v>
      </c>
    </row>
    <row r="4913" spans="1:4" ht="12.75" customHeight="1" x14ac:dyDescent="0.25">
      <c r="A4913" s="44">
        <f t="shared" si="7"/>
        <v>43091.33333332144</v>
      </c>
      <c r="B4913" s="24">
        <v>246.81819999999999</v>
      </c>
      <c r="C4913" s="35">
        <v>1.74563</v>
      </c>
      <c r="D4913" s="36">
        <v>54.739559999999997</v>
      </c>
    </row>
    <row r="4914" spans="1:4" ht="12.75" customHeight="1" x14ac:dyDescent="0.25">
      <c r="A4914" s="44">
        <f t="shared" ref="A4914:A4978" si="8">A4913+1/24</f>
        <v>43091.374999988104</v>
      </c>
      <c r="B4914" s="24">
        <v>267.95179999999999</v>
      </c>
      <c r="C4914" s="35">
        <v>1.68503</v>
      </c>
      <c r="D4914" s="36">
        <v>40.427109999999999</v>
      </c>
    </row>
    <row r="4915" spans="1:4" ht="12.75" customHeight="1" x14ac:dyDescent="0.25">
      <c r="A4915" s="44">
        <f t="shared" si="8"/>
        <v>43091.416666654768</v>
      </c>
      <c r="B4915" s="24">
        <v>236.3407</v>
      </c>
      <c r="C4915" s="35">
        <v>0.84121999999999997</v>
      </c>
      <c r="D4915" s="36">
        <v>30.200939999999999</v>
      </c>
    </row>
    <row r="4916" spans="1:4" ht="12.75" customHeight="1" x14ac:dyDescent="0.25">
      <c r="A4916" s="44">
        <f t="shared" si="8"/>
        <v>43091.458333321432</v>
      </c>
      <c r="B4916" s="24">
        <v>116.85429999999999</v>
      </c>
      <c r="C4916" s="35">
        <v>0.72894000000000003</v>
      </c>
      <c r="D4916" s="36">
        <v>35.501609999999999</v>
      </c>
    </row>
    <row r="4917" spans="1:4" ht="12.75" customHeight="1" x14ac:dyDescent="0.25">
      <c r="A4917" s="44">
        <f t="shared" si="8"/>
        <v>43091.499999988097</v>
      </c>
      <c r="B4917" s="24">
        <v>223.267</v>
      </c>
      <c r="C4917" s="35">
        <v>3.7962400000000001</v>
      </c>
      <c r="D4917" s="36">
        <v>44.467170000000003</v>
      </c>
    </row>
    <row r="4918" spans="1:4" ht="12.75" customHeight="1" x14ac:dyDescent="0.25">
      <c r="A4918" s="44">
        <f t="shared" si="8"/>
        <v>43091.541666654761</v>
      </c>
      <c r="B4918" s="24">
        <v>233.53739999999999</v>
      </c>
      <c r="C4918" s="35">
        <v>4.2560099999999998</v>
      </c>
      <c r="D4918" s="36">
        <v>23.671720000000001</v>
      </c>
    </row>
    <row r="4919" spans="1:4" ht="12.75" customHeight="1" x14ac:dyDescent="0.25">
      <c r="A4919" s="44">
        <f t="shared" si="8"/>
        <v>43091.583333321425</v>
      </c>
      <c r="B4919" s="24">
        <v>222.8287</v>
      </c>
      <c r="C4919" s="35">
        <v>2.8040699999999998</v>
      </c>
      <c r="D4919" s="36">
        <v>20.46922</v>
      </c>
    </row>
    <row r="4920" spans="1:4" ht="12.75" customHeight="1" x14ac:dyDescent="0.25">
      <c r="A4920" s="44">
        <f t="shared" si="8"/>
        <v>43091.624999988089</v>
      </c>
      <c r="B4920" s="24">
        <v>216.91720000000001</v>
      </c>
      <c r="C4920" s="35">
        <v>2.3769100000000001</v>
      </c>
      <c r="D4920" s="36">
        <v>36.982610000000001</v>
      </c>
    </row>
    <row r="4921" spans="1:4" ht="12.75" customHeight="1" x14ac:dyDescent="0.25">
      <c r="A4921" s="44">
        <f t="shared" si="8"/>
        <v>43091.666666654753</v>
      </c>
      <c r="B4921" s="24">
        <v>235.7192</v>
      </c>
      <c r="C4921" s="35">
        <v>2.4758200000000001</v>
      </c>
      <c r="D4921" s="36">
        <v>44.705829999999999</v>
      </c>
    </row>
    <row r="4922" spans="1:4" ht="12.75" customHeight="1" x14ac:dyDescent="0.25">
      <c r="A4922" s="44">
        <f t="shared" si="8"/>
        <v>43091.708333321418</v>
      </c>
      <c r="B4922" s="24">
        <v>224.28639999999999</v>
      </c>
      <c r="C4922" s="35">
        <v>2.62723</v>
      </c>
      <c r="D4922" s="36">
        <v>72.71011</v>
      </c>
    </row>
    <row r="4923" spans="1:4" ht="12.75" customHeight="1" x14ac:dyDescent="0.25">
      <c r="A4923" s="44">
        <f t="shared" si="8"/>
        <v>43091.749999988082</v>
      </c>
      <c r="B4923" s="24">
        <v>217.6173</v>
      </c>
      <c r="C4923" s="35">
        <v>2.5013700000000001</v>
      </c>
      <c r="D4923" s="36">
        <v>46.779389999999999</v>
      </c>
    </row>
    <row r="4924" spans="1:4" ht="12.75" customHeight="1" x14ac:dyDescent="0.25">
      <c r="A4924" s="44">
        <f t="shared" si="8"/>
        <v>43091.791666654746</v>
      </c>
      <c r="B4924" s="24">
        <v>205.13810000000001</v>
      </c>
      <c r="C4924" s="35">
        <v>0.72840000000000005</v>
      </c>
      <c r="D4924" s="36">
        <v>46.47833</v>
      </c>
    </row>
    <row r="4925" spans="1:4" ht="12.75" customHeight="1" x14ac:dyDescent="0.25">
      <c r="A4925" s="44">
        <f t="shared" si="8"/>
        <v>43091.83333332141</v>
      </c>
      <c r="B4925" s="24">
        <v>194.34219999999999</v>
      </c>
      <c r="C4925" s="35">
        <v>0.61704999999999999</v>
      </c>
      <c r="D4925" s="36">
        <v>41.022170000000003</v>
      </c>
    </row>
    <row r="4926" spans="1:4" ht="12.75" customHeight="1" x14ac:dyDescent="0.25">
      <c r="A4926" s="44">
        <f t="shared" si="8"/>
        <v>43091.874999988075</v>
      </c>
      <c r="B4926" s="24">
        <v>248.56049999999999</v>
      </c>
      <c r="C4926" s="35">
        <v>0.69657999999999998</v>
      </c>
      <c r="D4926" s="36">
        <v>64.154949999999999</v>
      </c>
    </row>
    <row r="4927" spans="1:4" ht="12.75" customHeight="1" x14ac:dyDescent="0.25">
      <c r="A4927" s="44">
        <f t="shared" si="8"/>
        <v>43091.916666654739</v>
      </c>
      <c r="B4927" s="24">
        <v>248.61089999999999</v>
      </c>
      <c r="C4927" s="35">
        <v>0.84140999999999999</v>
      </c>
      <c r="D4927" s="36">
        <v>20.229559999999999</v>
      </c>
    </row>
    <row r="4928" spans="1:4" ht="12.75" customHeight="1" x14ac:dyDescent="0.25">
      <c r="A4928" s="44">
        <f t="shared" si="8"/>
        <v>43091.958333321403</v>
      </c>
      <c r="B4928" s="24">
        <v>217.70949999999999</v>
      </c>
      <c r="C4928" s="35">
        <v>0.65554000000000001</v>
      </c>
      <c r="D4928" s="36">
        <v>10.0961</v>
      </c>
    </row>
    <row r="4929" spans="1:4" ht="12.75" customHeight="1" x14ac:dyDescent="0.25">
      <c r="A4929" s="44">
        <f t="shared" si="8"/>
        <v>43091.999999988067</v>
      </c>
      <c r="B4929" s="24">
        <v>263.19369999999998</v>
      </c>
      <c r="C4929" s="35">
        <v>0.74885999999999997</v>
      </c>
      <c r="D4929" s="36">
        <v>13.044930000000001</v>
      </c>
    </row>
    <row r="4930" spans="1:4" ht="12.75" customHeight="1" x14ac:dyDescent="0.25">
      <c r="A4930" s="44">
        <f t="shared" si="8"/>
        <v>43092.041666654732</v>
      </c>
      <c r="B4930" s="24">
        <v>292.0754</v>
      </c>
      <c r="C4930" s="35">
        <v>0.93311999999999995</v>
      </c>
      <c r="D4930" s="36">
        <v>10.809670000000001</v>
      </c>
    </row>
    <row r="4931" spans="1:4" ht="12.75" customHeight="1" x14ac:dyDescent="0.25">
      <c r="A4931" s="44">
        <f t="shared" si="8"/>
        <v>43092.083333321396</v>
      </c>
      <c r="B4931" s="24">
        <v>296.3535</v>
      </c>
      <c r="C4931" s="35">
        <v>0.72740000000000005</v>
      </c>
      <c r="D4931" s="36">
        <v>8.6271699999999996</v>
      </c>
    </row>
    <row r="4932" spans="1:4" ht="12.75" customHeight="1" x14ac:dyDescent="0.25">
      <c r="A4932" s="44">
        <f t="shared" si="8"/>
        <v>43092.12499998806</v>
      </c>
      <c r="B4932" s="24">
        <v>306.66950000000003</v>
      </c>
      <c r="C4932" s="35">
        <v>0.47160000000000002</v>
      </c>
      <c r="D4932" s="36">
        <v>10.778499999999999</v>
      </c>
    </row>
    <row r="4933" spans="1:4" ht="12.75" customHeight="1" x14ac:dyDescent="0.25">
      <c r="A4933" s="44">
        <f t="shared" si="8"/>
        <v>43092.166666654724</v>
      </c>
      <c r="B4933" s="24">
        <v>261.74540000000002</v>
      </c>
      <c r="C4933" s="35">
        <v>0.48759999999999998</v>
      </c>
      <c r="D4933" s="36">
        <v>11.7285</v>
      </c>
    </row>
    <row r="4934" spans="1:4" ht="12.75" customHeight="1" x14ac:dyDescent="0.25">
      <c r="A4934" s="44">
        <f t="shared" si="8"/>
        <v>43092.208333321389</v>
      </c>
      <c r="B4934" s="24">
        <v>337.95859999999999</v>
      </c>
      <c r="C4934" s="35">
        <v>0.43203999999999998</v>
      </c>
      <c r="D4934" s="36">
        <v>10.78511</v>
      </c>
    </row>
    <row r="4935" spans="1:4" ht="12.75" customHeight="1" x14ac:dyDescent="0.25">
      <c r="A4935" s="44">
        <f t="shared" si="8"/>
        <v>43092.249999988053</v>
      </c>
      <c r="B4935" s="24">
        <v>62.352849999999997</v>
      </c>
      <c r="C4935" s="35">
        <v>0.28928999999999999</v>
      </c>
      <c r="D4935" s="36">
        <v>11.216279999999999</v>
      </c>
    </row>
    <row r="4936" spans="1:4" ht="12.75" customHeight="1" x14ac:dyDescent="0.25">
      <c r="A4936" s="44">
        <f t="shared" si="8"/>
        <v>43092.291666654717</v>
      </c>
      <c r="B4936" s="24">
        <v>93.458070000000006</v>
      </c>
      <c r="C4936" s="35">
        <v>0.24024000000000001</v>
      </c>
      <c r="D4936" s="36">
        <v>8.0327800000000007</v>
      </c>
    </row>
    <row r="4937" spans="1:4" ht="12.75" customHeight="1" x14ac:dyDescent="0.25">
      <c r="A4937" s="44">
        <f t="shared" si="8"/>
        <v>43092.333333321381</v>
      </c>
      <c r="B4937" s="24">
        <v>85.432980000000001</v>
      </c>
      <c r="C4937" s="35">
        <v>0.93991000000000002</v>
      </c>
      <c r="D4937" s="36">
        <v>6.1808899999999998</v>
      </c>
    </row>
    <row r="4938" spans="1:4" ht="12.75" customHeight="1" x14ac:dyDescent="0.25">
      <c r="A4938" s="44">
        <f t="shared" si="8"/>
        <v>43092.374999988046</v>
      </c>
      <c r="B4938" s="24">
        <v>83.892679999999999</v>
      </c>
      <c r="C4938" s="35">
        <v>1.1679299999999999</v>
      </c>
      <c r="D4938" s="36">
        <v>6.9152199999999997</v>
      </c>
    </row>
    <row r="4939" spans="1:4" ht="12.75" customHeight="1" x14ac:dyDescent="0.25">
      <c r="A4939" s="44">
        <f t="shared" si="8"/>
        <v>43092.41666665471</v>
      </c>
      <c r="B4939" s="24">
        <v>75.175049999999999</v>
      </c>
      <c r="C4939" s="35">
        <v>1.2397499999999999</v>
      </c>
      <c r="D4939" s="36">
        <v>14.494999999999999</v>
      </c>
    </row>
    <row r="4940" spans="1:4" ht="12.75" customHeight="1" x14ac:dyDescent="0.25">
      <c r="A4940" s="44">
        <f t="shared" si="8"/>
        <v>43092.458333321374</v>
      </c>
      <c r="B4940" s="24">
        <v>71.067120000000003</v>
      </c>
      <c r="C4940" s="35">
        <v>1.58687</v>
      </c>
      <c r="D4940" s="36">
        <v>13.276439999999999</v>
      </c>
    </row>
    <row r="4941" spans="1:4" ht="12.75" customHeight="1" x14ac:dyDescent="0.25">
      <c r="A4941" s="44">
        <f t="shared" si="8"/>
        <v>43092.499999988038</v>
      </c>
      <c r="B4941" s="24">
        <v>58.621279999999999</v>
      </c>
      <c r="C4941" s="35">
        <v>1.6481300000000001</v>
      </c>
      <c r="D4941" s="36">
        <v>19.431170000000002</v>
      </c>
    </row>
    <row r="4942" spans="1:4" ht="12.75" customHeight="1" x14ac:dyDescent="0.25">
      <c r="A4942" s="44">
        <f t="shared" si="8"/>
        <v>43092.541666654703</v>
      </c>
      <c r="B4942" s="24">
        <v>65.062070000000006</v>
      </c>
      <c r="C4942" s="35">
        <v>1.6329</v>
      </c>
      <c r="D4942" s="36">
        <v>8.2318899999999999</v>
      </c>
    </row>
    <row r="4943" spans="1:4" ht="12.75" customHeight="1" x14ac:dyDescent="0.25">
      <c r="A4943" s="44">
        <f t="shared" si="8"/>
        <v>43092.583333321367</v>
      </c>
      <c r="B4943" s="24">
        <v>80.359409999999997</v>
      </c>
      <c r="C4943" s="35">
        <v>1.18665</v>
      </c>
      <c r="D4943" s="36">
        <v>5.6740000000000004</v>
      </c>
    </row>
    <row r="4944" spans="1:4" ht="12.75" customHeight="1" x14ac:dyDescent="0.25">
      <c r="A4944" s="44">
        <f t="shared" si="8"/>
        <v>43092.624999988031</v>
      </c>
      <c r="B4944" s="24">
        <v>93.092519999999993</v>
      </c>
      <c r="C4944" s="35">
        <v>0.43310999999999999</v>
      </c>
      <c r="D4944" s="36">
        <v>6.3381699999999999</v>
      </c>
    </row>
    <row r="4945" spans="1:4" ht="12.75" customHeight="1" x14ac:dyDescent="0.25">
      <c r="A4945" s="44">
        <f t="shared" si="8"/>
        <v>43092.666666654695</v>
      </c>
      <c r="B4945" s="24">
        <v>83.424369999999996</v>
      </c>
      <c r="C4945" s="35">
        <v>0.42508000000000001</v>
      </c>
      <c r="D4945" s="36">
        <v>10.06761</v>
      </c>
    </row>
    <row r="4946" spans="1:4" ht="12.75" customHeight="1" x14ac:dyDescent="0.25">
      <c r="A4946" s="44">
        <f t="shared" si="8"/>
        <v>43092.70833332136</v>
      </c>
      <c r="B4946" s="24">
        <v>84.488519999999994</v>
      </c>
      <c r="C4946" s="35">
        <v>0.57406999999999997</v>
      </c>
      <c r="D4946" s="36">
        <v>11.004110000000001</v>
      </c>
    </row>
    <row r="4947" spans="1:4" ht="12.75" customHeight="1" x14ac:dyDescent="0.25">
      <c r="A4947" s="44">
        <f t="shared" si="8"/>
        <v>43092.749999988024</v>
      </c>
      <c r="B4947" s="24">
        <v>77.896100000000004</v>
      </c>
      <c r="C4947" s="35">
        <v>0.99743000000000004</v>
      </c>
      <c r="D4947" s="36">
        <v>10.91606</v>
      </c>
    </row>
    <row r="4948" spans="1:4" ht="12.75" customHeight="1" x14ac:dyDescent="0.25">
      <c r="A4948" s="44">
        <f t="shared" si="8"/>
        <v>43092.791666654688</v>
      </c>
      <c r="B4948" s="24">
        <v>67.916039999999995</v>
      </c>
      <c r="C4948" s="35">
        <v>0.57762000000000002</v>
      </c>
      <c r="D4948" s="36">
        <v>11.75667</v>
      </c>
    </row>
    <row r="4949" spans="1:4" ht="12.75" customHeight="1" x14ac:dyDescent="0.25">
      <c r="A4949" s="44">
        <f t="shared" si="8"/>
        <v>43092.833333321352</v>
      </c>
      <c r="B4949" s="24">
        <v>126.7474</v>
      </c>
      <c r="C4949" s="35">
        <v>0.28055999999999998</v>
      </c>
      <c r="D4949" s="36">
        <v>8.0827799999999996</v>
      </c>
    </row>
    <row r="4950" spans="1:4" ht="12.75" customHeight="1" x14ac:dyDescent="0.25">
      <c r="A4950" s="44">
        <f t="shared" si="8"/>
        <v>43092.874999988016</v>
      </c>
      <c r="B4950" s="24">
        <v>71.986459999999994</v>
      </c>
      <c r="C4950" s="35">
        <v>0.29360999999999998</v>
      </c>
      <c r="D4950" s="36">
        <v>3.7754500000000002</v>
      </c>
    </row>
    <row r="4951" spans="1:4" ht="12.75" customHeight="1" x14ac:dyDescent="0.25">
      <c r="A4951" s="44">
        <f t="shared" si="8"/>
        <v>43092.916666654681</v>
      </c>
      <c r="B4951" s="24">
        <v>67.391350000000003</v>
      </c>
      <c r="C4951" s="35">
        <v>0.28401999999999999</v>
      </c>
      <c r="D4951" s="36">
        <v>10.109719999999999</v>
      </c>
    </row>
    <row r="4952" spans="1:4" ht="12.75" customHeight="1" x14ac:dyDescent="0.25">
      <c r="A4952" s="44">
        <f t="shared" si="8"/>
        <v>43092.958333321345</v>
      </c>
      <c r="B4952" s="24">
        <v>67.944739999999996</v>
      </c>
      <c r="C4952" s="35">
        <v>0.34444000000000002</v>
      </c>
      <c r="D4952" s="36">
        <v>11.692959999999999</v>
      </c>
    </row>
    <row r="4953" spans="1:4" ht="12.75" customHeight="1" x14ac:dyDescent="0.25">
      <c r="A4953" s="44">
        <f t="shared" si="8"/>
        <v>43092.999999988009</v>
      </c>
      <c r="B4953" s="24">
        <v>305.80200000000002</v>
      </c>
      <c r="C4953" s="35">
        <v>0.42004999999999998</v>
      </c>
      <c r="D4953" s="36">
        <v>9.8279300000000003</v>
      </c>
    </row>
    <row r="4954" spans="1:4" ht="12.75" customHeight="1" x14ac:dyDescent="0.25">
      <c r="A4954" s="44">
        <f t="shared" si="8"/>
        <v>43093.041666654673</v>
      </c>
      <c r="B4954" s="24">
        <v>65.205190000000002</v>
      </c>
      <c r="C4954" s="35">
        <v>0.27754000000000001</v>
      </c>
      <c r="D4954" s="36">
        <v>11.96144</v>
      </c>
    </row>
    <row r="4955" spans="1:4" ht="12.75" customHeight="1" x14ac:dyDescent="0.25">
      <c r="A4955" s="44">
        <f t="shared" si="8"/>
        <v>43093.083333321338</v>
      </c>
      <c r="B4955" s="24">
        <v>104.53830000000001</v>
      </c>
      <c r="C4955" s="35">
        <v>0.28842000000000001</v>
      </c>
      <c r="D4955" s="36">
        <v>6.2838900000000004</v>
      </c>
    </row>
    <row r="4956" spans="1:4" ht="12.75" customHeight="1" x14ac:dyDescent="0.25">
      <c r="A4956" s="44">
        <f t="shared" si="8"/>
        <v>43093.124999988002</v>
      </c>
      <c r="B4956" s="24">
        <v>103.036</v>
      </c>
      <c r="C4956" s="35">
        <v>0.22714000000000001</v>
      </c>
      <c r="D4956" s="36">
        <v>7.22478</v>
      </c>
    </row>
    <row r="4957" spans="1:4" ht="12.75" customHeight="1" x14ac:dyDescent="0.25">
      <c r="A4957" s="44">
        <f t="shared" si="8"/>
        <v>43093.166666654666</v>
      </c>
      <c r="B4957" s="24">
        <v>30.40137</v>
      </c>
      <c r="C4957" s="35">
        <v>0.41813</v>
      </c>
      <c r="D4957" s="36">
        <v>7.9761699999999998</v>
      </c>
    </row>
    <row r="4958" spans="1:4" ht="12.75" customHeight="1" x14ac:dyDescent="0.25">
      <c r="A4958" s="44">
        <f t="shared" si="8"/>
        <v>43093.20833332133</v>
      </c>
      <c r="B4958" s="24">
        <v>280.23439999999999</v>
      </c>
      <c r="C4958" s="35">
        <v>0.57613999999999999</v>
      </c>
      <c r="D4958" s="36">
        <v>11.624000000000001</v>
      </c>
    </row>
    <row r="4959" spans="1:4" ht="12.75" customHeight="1" x14ac:dyDescent="0.25">
      <c r="A4959" s="44">
        <f t="shared" si="8"/>
        <v>43093.249999987995</v>
      </c>
      <c r="B4959" s="24">
        <v>17.006180000000001</v>
      </c>
      <c r="C4959" s="35">
        <v>0.39538000000000001</v>
      </c>
      <c r="D4959" s="36">
        <v>9.6773900000000008</v>
      </c>
    </row>
    <row r="4960" spans="1:4" ht="12.75" customHeight="1" x14ac:dyDescent="0.25">
      <c r="A4960" s="44">
        <f t="shared" si="8"/>
        <v>43093.291666654659</v>
      </c>
      <c r="B4960" s="24">
        <v>126.32299999999999</v>
      </c>
      <c r="C4960" s="35">
        <v>0.40367999999999998</v>
      </c>
      <c r="D4960" s="36">
        <v>12.441280000000001</v>
      </c>
    </row>
    <row r="4961" spans="1:4" ht="12.75" customHeight="1" x14ac:dyDescent="0.25">
      <c r="A4961" s="44">
        <f t="shared" si="8"/>
        <v>43093.333333321323</v>
      </c>
      <c r="B4961" s="24">
        <v>283.42239999999998</v>
      </c>
      <c r="C4961" s="35">
        <v>0.34844000000000003</v>
      </c>
      <c r="D4961" s="36">
        <v>6.1189999999999998</v>
      </c>
    </row>
    <row r="4962" spans="1:4" ht="12.75" customHeight="1" x14ac:dyDescent="0.25">
      <c r="A4962" s="44">
        <f t="shared" si="8"/>
        <v>43093.374999987987</v>
      </c>
      <c r="B4962" s="24">
        <v>110.54</v>
      </c>
      <c r="C4962" s="35">
        <v>1.2084299999999999</v>
      </c>
      <c r="D4962" s="36">
        <v>14.93544</v>
      </c>
    </row>
    <row r="4963" spans="1:4" ht="12.75" customHeight="1" x14ac:dyDescent="0.25">
      <c r="A4963" s="44">
        <f t="shared" si="8"/>
        <v>43093.416666654652</v>
      </c>
      <c r="B4963" s="24">
        <v>77.936599999999999</v>
      </c>
      <c r="C4963" s="35">
        <v>1.4729300000000001</v>
      </c>
      <c r="D4963" s="36">
        <v>17.204830000000001</v>
      </c>
    </row>
    <row r="4964" spans="1:4" ht="12.75" customHeight="1" x14ac:dyDescent="0.25">
      <c r="A4964" s="44">
        <f t="shared" si="8"/>
        <v>43093.458333321316</v>
      </c>
      <c r="B4964" s="24">
        <v>69.052930000000003</v>
      </c>
      <c r="C4964" s="35">
        <v>1.4899899999999999</v>
      </c>
      <c r="D4964" s="36">
        <v>6.9745600000000003</v>
      </c>
    </row>
    <row r="4965" spans="1:4" ht="12.75" customHeight="1" x14ac:dyDescent="0.25">
      <c r="A4965" s="44">
        <f t="shared" si="8"/>
        <v>43093.49999998798</v>
      </c>
      <c r="B4965" s="24">
        <v>26.22682</v>
      </c>
      <c r="C4965" s="35">
        <v>1.21807</v>
      </c>
      <c r="D4965" s="36">
        <v>12.05467</v>
      </c>
    </row>
    <row r="4966" spans="1:4" ht="12.75" customHeight="1" x14ac:dyDescent="0.25">
      <c r="A4966" s="44">
        <f t="shared" si="8"/>
        <v>43093.541666654644</v>
      </c>
      <c r="B4966" s="24">
        <v>35.566330000000001</v>
      </c>
      <c r="C4966" s="35">
        <v>1.4696400000000001</v>
      </c>
      <c r="D4966" s="36">
        <v>10.91578</v>
      </c>
    </row>
    <row r="4967" spans="1:4" ht="12.75" customHeight="1" x14ac:dyDescent="0.25">
      <c r="A4967" s="44">
        <f t="shared" si="8"/>
        <v>43093.583333321309</v>
      </c>
      <c r="B4967" s="24">
        <v>44.327240000000003</v>
      </c>
      <c r="C4967" s="35">
        <v>1.7796000000000001</v>
      </c>
      <c r="D4967" s="36">
        <v>8.6011100000000003</v>
      </c>
    </row>
    <row r="4968" spans="1:4" ht="12.75" customHeight="1" x14ac:dyDescent="0.25">
      <c r="A4968" s="44">
        <f t="shared" si="8"/>
        <v>43093.624999987973</v>
      </c>
      <c r="B4968" s="24">
        <v>54.523319999999998</v>
      </c>
      <c r="C4968" s="35">
        <v>1.46</v>
      </c>
      <c r="D4968" s="36">
        <v>3.95533</v>
      </c>
    </row>
    <row r="4969" spans="1:4" ht="12.75" customHeight="1" x14ac:dyDescent="0.25">
      <c r="A4969" s="44">
        <f t="shared" si="8"/>
        <v>43093.666666654637</v>
      </c>
      <c r="B4969" s="24">
        <v>60.495989999999999</v>
      </c>
      <c r="C4969" s="35">
        <v>2.1435499999999998</v>
      </c>
      <c r="D4969" s="36">
        <v>11.232950000000001</v>
      </c>
    </row>
    <row r="4970" spans="1:4" ht="12.75" customHeight="1" x14ac:dyDescent="0.25">
      <c r="A4970" s="44">
        <f t="shared" si="8"/>
        <v>43093.708333321301</v>
      </c>
      <c r="B4970" s="24">
        <v>77.659499999999994</v>
      </c>
      <c r="C4970" s="35">
        <v>1.4106099999999999</v>
      </c>
      <c r="D4970" s="36">
        <v>9.4478899999999992</v>
      </c>
    </row>
    <row r="4971" spans="1:4" ht="12.75" customHeight="1" x14ac:dyDescent="0.25">
      <c r="A4971" s="44">
        <f t="shared" si="8"/>
        <v>43093.749999987966</v>
      </c>
      <c r="B4971" s="24">
        <v>71.504869999999997</v>
      </c>
      <c r="C4971" s="35">
        <v>0.82830999999999999</v>
      </c>
      <c r="D4971" s="36">
        <v>5.5979999999999999</v>
      </c>
    </row>
    <row r="4972" spans="1:4" ht="12.75" customHeight="1" x14ac:dyDescent="0.25">
      <c r="A4972" s="44">
        <f t="shared" si="8"/>
        <v>43093.79166665463</v>
      </c>
      <c r="B4972" s="24">
        <v>68.876660000000001</v>
      </c>
      <c r="C4972" s="35">
        <v>0.73485999999999996</v>
      </c>
      <c r="D4972" s="36">
        <v>7.0377200000000002</v>
      </c>
    </row>
    <row r="4973" spans="1:4" ht="12.75" customHeight="1" x14ac:dyDescent="0.25">
      <c r="A4973" s="44">
        <f t="shared" si="8"/>
        <v>43093.833333321294</v>
      </c>
      <c r="B4973" s="24">
        <v>94.671890000000005</v>
      </c>
      <c r="C4973" s="35">
        <v>0.27745999999999998</v>
      </c>
      <c r="D4973" s="36">
        <v>8.0408899999999992</v>
      </c>
    </row>
    <row r="4974" spans="1:4" ht="12.75" customHeight="1" x14ac:dyDescent="0.25">
      <c r="A4974" s="44">
        <f t="shared" si="8"/>
        <v>43093.874999987958</v>
      </c>
      <c r="B4974" s="24">
        <v>350.11970000000002</v>
      </c>
      <c r="C4974" s="35">
        <v>0.29964000000000002</v>
      </c>
      <c r="D4974" s="36">
        <v>9.9413300000000007</v>
      </c>
    </row>
    <row r="4975" spans="1:4" ht="12.75" customHeight="1" x14ac:dyDescent="0.25">
      <c r="A4975" s="44">
        <f t="shared" si="8"/>
        <v>43093.916666654623</v>
      </c>
      <c r="B4975" s="24">
        <v>296.07709999999997</v>
      </c>
      <c r="C4975" s="35">
        <v>0.31942999999999999</v>
      </c>
      <c r="D4975" s="36">
        <v>6.07334</v>
      </c>
    </row>
    <row r="4976" spans="1:4" ht="12.75" customHeight="1" x14ac:dyDescent="0.25">
      <c r="A4976" s="44">
        <f t="shared" si="8"/>
        <v>43093.958333321287</v>
      </c>
      <c r="B4976" s="24">
        <v>216.86840000000001</v>
      </c>
      <c r="C4976" s="35">
        <v>0.43753999999999998</v>
      </c>
      <c r="D4976" s="36">
        <v>10.06629</v>
      </c>
    </row>
    <row r="4977" spans="1:4" ht="12.75" customHeight="1" x14ac:dyDescent="0.25">
      <c r="A4977" s="44">
        <f t="shared" si="8"/>
        <v>43093.999999987951</v>
      </c>
      <c r="B4977" s="24">
        <v>292.4273</v>
      </c>
      <c r="C4977" s="35">
        <v>0.95682999999999996</v>
      </c>
      <c r="D4977" s="36">
        <v>9.9527400000000004</v>
      </c>
    </row>
    <row r="4978" spans="1:4" ht="12.75" customHeight="1" x14ac:dyDescent="0.25">
      <c r="A4978" s="44">
        <f t="shared" si="8"/>
        <v>43094.041666654615</v>
      </c>
      <c r="B4978" s="24">
        <v>325.18849999999998</v>
      </c>
      <c r="C4978" s="35">
        <v>0.43279000000000001</v>
      </c>
      <c r="D4978" s="36">
        <v>8.4422200000000007</v>
      </c>
    </row>
    <row r="4979" spans="1:4" ht="12.75" customHeight="1" x14ac:dyDescent="0.25">
      <c r="A4979" s="44">
        <f t="shared" ref="A4979:A5042" si="9">A4978+1/24</f>
        <v>43094.083333321279</v>
      </c>
      <c r="B4979" s="24">
        <v>317.13749999999999</v>
      </c>
      <c r="C4979" s="35">
        <v>0.38344</v>
      </c>
      <c r="D4979" s="36">
        <v>6.0536099999999999</v>
      </c>
    </row>
    <row r="4980" spans="1:4" ht="12.75" customHeight="1" x14ac:dyDescent="0.25">
      <c r="A4980" s="44">
        <f t="shared" si="9"/>
        <v>43094.124999987944</v>
      </c>
      <c r="B4980" s="24">
        <v>94.672470000000004</v>
      </c>
      <c r="C4980" s="35">
        <v>0.3024</v>
      </c>
      <c r="D4980" s="36">
        <v>2.54589</v>
      </c>
    </row>
    <row r="4981" spans="1:4" ht="12.75" customHeight="1" x14ac:dyDescent="0.25">
      <c r="A4981" s="44">
        <f t="shared" si="9"/>
        <v>43094.166666654608</v>
      </c>
      <c r="B4981" s="24">
        <v>118.80289999999999</v>
      </c>
      <c r="C4981" s="35">
        <v>0.26223999999999997</v>
      </c>
      <c r="D4981" s="36">
        <v>6.0861099999999997</v>
      </c>
    </row>
    <row r="4982" spans="1:4" ht="12.75" customHeight="1" x14ac:dyDescent="0.25">
      <c r="A4982" s="44">
        <f t="shared" si="9"/>
        <v>43094.208333321272</v>
      </c>
      <c r="B4982" s="24">
        <v>82.888130000000004</v>
      </c>
      <c r="C4982" s="35">
        <v>0.27254</v>
      </c>
      <c r="D4982" s="36">
        <v>4.3375599999999999</v>
      </c>
    </row>
    <row r="4983" spans="1:4" ht="12.75" customHeight="1" x14ac:dyDescent="0.25">
      <c r="A4983" s="44">
        <f t="shared" si="9"/>
        <v>43094.249999987936</v>
      </c>
      <c r="B4983" s="24">
        <v>55.111809999999998</v>
      </c>
      <c r="C4983" s="35">
        <v>0.28538999999999998</v>
      </c>
      <c r="D4983" s="36">
        <v>3.6751100000000001</v>
      </c>
    </row>
    <row r="4984" spans="1:4" ht="12.75" customHeight="1" x14ac:dyDescent="0.25">
      <c r="A4984" s="44">
        <f t="shared" si="9"/>
        <v>43094.291666654601</v>
      </c>
      <c r="B4984" s="24">
        <v>103.36790000000001</v>
      </c>
      <c r="C4984" s="35">
        <v>0.23685999999999999</v>
      </c>
      <c r="D4984" s="36">
        <v>9.8993900000000004</v>
      </c>
    </row>
    <row r="4985" spans="1:4" ht="12.75" customHeight="1" x14ac:dyDescent="0.25">
      <c r="A4985" s="44">
        <f t="shared" si="9"/>
        <v>43094.333333321265</v>
      </c>
      <c r="B4985" s="24">
        <v>123.8997</v>
      </c>
      <c r="C4985" s="35">
        <v>0.35665000000000002</v>
      </c>
      <c r="D4985" s="36">
        <v>2.9246099999999999</v>
      </c>
    </row>
    <row r="4986" spans="1:4" ht="12.75" customHeight="1" x14ac:dyDescent="0.25">
      <c r="A4986" s="44">
        <f t="shared" si="9"/>
        <v>43094.374999987929</v>
      </c>
      <c r="B4986" s="24">
        <v>70.94444</v>
      </c>
      <c r="C4986" s="35">
        <v>0.73967000000000005</v>
      </c>
      <c r="D4986" s="36">
        <v>11.50756</v>
      </c>
    </row>
    <row r="4987" spans="1:4" ht="12.75" customHeight="1" x14ac:dyDescent="0.25">
      <c r="A4987" s="44">
        <f t="shared" si="9"/>
        <v>43094.416666654593</v>
      </c>
      <c r="B4987" s="24">
        <v>22.154540000000001</v>
      </c>
      <c r="C4987" s="35">
        <v>0.99268999999999996</v>
      </c>
      <c r="D4987" s="36">
        <v>11.11483</v>
      </c>
    </row>
    <row r="4988" spans="1:4" ht="12.75" customHeight="1" x14ac:dyDescent="0.25">
      <c r="A4988" s="44">
        <f t="shared" si="9"/>
        <v>43094.458333321258</v>
      </c>
      <c r="B4988" s="24">
        <v>42.46949</v>
      </c>
      <c r="C4988" s="35">
        <v>1.72587</v>
      </c>
      <c r="D4988" s="36">
        <v>6.1656700000000004</v>
      </c>
    </row>
    <row r="4989" spans="1:4" ht="12.75" customHeight="1" x14ac:dyDescent="0.25">
      <c r="A4989" s="44">
        <f t="shared" si="9"/>
        <v>43094.499999987922</v>
      </c>
      <c r="B4989" s="24">
        <v>37.57976</v>
      </c>
      <c r="C4989" s="35">
        <v>1.29701</v>
      </c>
      <c r="D4989" s="36">
        <v>5.7099399999999996</v>
      </c>
    </row>
    <row r="4990" spans="1:4" ht="12.75" customHeight="1" x14ac:dyDescent="0.25">
      <c r="A4990" s="44">
        <f t="shared" si="9"/>
        <v>43094.541666654586</v>
      </c>
      <c r="B4990" s="24">
        <v>13.17043</v>
      </c>
      <c r="C4990" s="35">
        <v>1.8058700000000001</v>
      </c>
      <c r="D4990" s="36">
        <v>12.09022</v>
      </c>
    </row>
    <row r="4991" spans="1:4" ht="12.75" customHeight="1" x14ac:dyDescent="0.25">
      <c r="A4991" s="44">
        <f t="shared" si="9"/>
        <v>43094.58333332125</v>
      </c>
      <c r="B4991" s="24">
        <v>22.877939999999999</v>
      </c>
      <c r="C4991" s="35">
        <v>1.73847</v>
      </c>
      <c r="D4991" s="36">
        <v>8.8996099999999991</v>
      </c>
    </row>
    <row r="4992" spans="1:4" ht="12.75" customHeight="1" x14ac:dyDescent="0.25">
      <c r="A4992" s="44">
        <f t="shared" si="9"/>
        <v>43094.624999987915</v>
      </c>
      <c r="B4992" s="24">
        <v>354.85860000000002</v>
      </c>
      <c r="C4992" s="35">
        <v>1.27952</v>
      </c>
      <c r="D4992" s="36">
        <v>12.45722</v>
      </c>
    </row>
    <row r="4993" spans="1:4" ht="12.75" customHeight="1" x14ac:dyDescent="0.25">
      <c r="A4993" s="44">
        <f t="shared" si="9"/>
        <v>43094.666666654579</v>
      </c>
      <c r="B4993" s="24">
        <v>69.57978</v>
      </c>
      <c r="C4993" s="35">
        <v>1.1754100000000001</v>
      </c>
      <c r="D4993" s="36">
        <v>7.8492199999999999</v>
      </c>
    </row>
    <row r="4994" spans="1:4" ht="12.75" customHeight="1" x14ac:dyDescent="0.25">
      <c r="A4994" s="44">
        <f t="shared" si="9"/>
        <v>43094.708333321243</v>
      </c>
      <c r="B4994" s="24">
        <v>70.151160000000004</v>
      </c>
      <c r="C4994" s="35">
        <v>1.02887</v>
      </c>
      <c r="D4994" s="36">
        <v>4.1861100000000002</v>
      </c>
    </row>
    <row r="4995" spans="1:4" ht="12.75" customHeight="1" x14ac:dyDescent="0.25">
      <c r="A4995" s="44">
        <f t="shared" si="9"/>
        <v>43094.749999987907</v>
      </c>
      <c r="B4995" s="24">
        <v>55.886220000000002</v>
      </c>
      <c r="C4995" s="35">
        <v>1.42493</v>
      </c>
      <c r="D4995" s="36">
        <v>6.3630599999999999</v>
      </c>
    </row>
    <row r="4996" spans="1:4" ht="12.75" customHeight="1" x14ac:dyDescent="0.25">
      <c r="A4996" s="44">
        <f t="shared" si="9"/>
        <v>43094.791666654572</v>
      </c>
      <c r="B4996" s="24">
        <v>62.550069999999998</v>
      </c>
      <c r="C4996" s="35">
        <v>1.2145999999999999</v>
      </c>
      <c r="D4996" s="36">
        <v>9.8964499999999997</v>
      </c>
    </row>
    <row r="4997" spans="1:4" ht="12.75" customHeight="1" x14ac:dyDescent="0.25">
      <c r="A4997" s="44">
        <f t="shared" si="9"/>
        <v>43094.833333321236</v>
      </c>
      <c r="B4997" s="24">
        <v>56.547289999999997</v>
      </c>
      <c r="C4997" s="35">
        <v>0.83848999999999996</v>
      </c>
      <c r="D4997" s="36">
        <v>5.3105599999999997</v>
      </c>
    </row>
    <row r="4998" spans="1:4" ht="12.75" customHeight="1" x14ac:dyDescent="0.25">
      <c r="A4998" s="44">
        <f t="shared" si="9"/>
        <v>43094.8749999879</v>
      </c>
      <c r="B4998" s="24">
        <v>176.63239999999999</v>
      </c>
      <c r="C4998" s="35">
        <v>0.41339999999999999</v>
      </c>
      <c r="D4998" s="36">
        <v>6.1133300000000004</v>
      </c>
    </row>
    <row r="4999" spans="1:4" ht="12.75" customHeight="1" x14ac:dyDescent="0.25">
      <c r="A4999" s="44">
        <f t="shared" si="9"/>
        <v>43094.916666654564</v>
      </c>
      <c r="B4999" s="24">
        <v>176.80160000000001</v>
      </c>
      <c r="C4999" s="35">
        <v>0.22449</v>
      </c>
      <c r="D4999" s="36">
        <v>15.719939999999999</v>
      </c>
    </row>
    <row r="5000" spans="1:4" ht="12.75" customHeight="1" x14ac:dyDescent="0.25">
      <c r="A5000" s="44">
        <f t="shared" si="9"/>
        <v>43094.958333321229</v>
      </c>
      <c r="B5000" s="24">
        <v>203.6848</v>
      </c>
      <c r="C5000" s="35">
        <v>0.44958999999999999</v>
      </c>
      <c r="D5000" s="36">
        <v>6.4683400000000004</v>
      </c>
    </row>
    <row r="5001" spans="1:4" ht="12.75" customHeight="1" x14ac:dyDescent="0.25">
      <c r="A5001" s="44">
        <f t="shared" si="9"/>
        <v>43094.999999987893</v>
      </c>
      <c r="B5001" s="24">
        <v>127.5955</v>
      </c>
      <c r="C5001" s="35">
        <v>0.42763000000000001</v>
      </c>
      <c r="D5001" s="36">
        <v>16.003399999999999</v>
      </c>
    </row>
    <row r="5002" spans="1:4" ht="12.75" customHeight="1" x14ac:dyDescent="0.25">
      <c r="A5002" s="44">
        <f t="shared" si="9"/>
        <v>43095.041666654557</v>
      </c>
      <c r="B5002" s="24">
        <v>156.83690000000001</v>
      </c>
      <c r="C5002" s="35">
        <v>0.30136000000000002</v>
      </c>
      <c r="D5002" s="36">
        <v>8.21767</v>
      </c>
    </row>
    <row r="5003" spans="1:4" ht="12.75" customHeight="1" x14ac:dyDescent="0.25">
      <c r="A5003" s="44">
        <f t="shared" si="9"/>
        <v>43095.083333321221</v>
      </c>
      <c r="B5003" s="24">
        <v>225.49189999999999</v>
      </c>
      <c r="C5003" s="35">
        <v>0.55661000000000005</v>
      </c>
      <c r="D5003" s="36">
        <v>8.1491699999999998</v>
      </c>
    </row>
    <row r="5004" spans="1:4" ht="12.75" customHeight="1" x14ac:dyDescent="0.25">
      <c r="A5004" s="44">
        <f t="shared" si="9"/>
        <v>43095.124999987886</v>
      </c>
      <c r="B5004" s="24">
        <v>93.098659999999995</v>
      </c>
      <c r="C5004" s="35">
        <v>0.46026</v>
      </c>
      <c r="D5004" s="36" t="s">
        <v>189</v>
      </c>
    </row>
    <row r="5005" spans="1:4" ht="12.75" customHeight="1" x14ac:dyDescent="0.25">
      <c r="A5005" s="44">
        <f t="shared" si="9"/>
        <v>43095.16666665455</v>
      </c>
      <c r="B5005" s="24">
        <v>95.086780000000005</v>
      </c>
      <c r="C5005" s="35">
        <v>0.34498000000000001</v>
      </c>
      <c r="D5005" s="36">
        <v>3.3591099999999998</v>
      </c>
    </row>
    <row r="5006" spans="1:4" ht="12.75" customHeight="1" x14ac:dyDescent="0.25">
      <c r="A5006" s="44">
        <f t="shared" si="9"/>
        <v>43095.208333321214</v>
      </c>
      <c r="B5006" s="24">
        <v>18.672070000000001</v>
      </c>
      <c r="C5006" s="35">
        <v>0.47916999999999998</v>
      </c>
      <c r="D5006" s="36">
        <v>2.7603300000000002</v>
      </c>
    </row>
    <row r="5007" spans="1:4" ht="12.75" customHeight="1" x14ac:dyDescent="0.25">
      <c r="A5007" s="44">
        <f t="shared" si="9"/>
        <v>43095.249999987878</v>
      </c>
      <c r="B5007" s="24">
        <v>36.152340000000002</v>
      </c>
      <c r="C5007" s="35">
        <v>0.55569999999999997</v>
      </c>
      <c r="D5007" s="36">
        <v>7.2684499999999996</v>
      </c>
    </row>
    <row r="5008" spans="1:4" ht="12.75" customHeight="1" x14ac:dyDescent="0.25">
      <c r="A5008" s="44">
        <f t="shared" si="9"/>
        <v>43095.291666654542</v>
      </c>
      <c r="B5008" s="24">
        <v>325.27569999999997</v>
      </c>
      <c r="C5008" s="35">
        <v>0.44551000000000002</v>
      </c>
      <c r="D5008" s="36">
        <v>1.1292199999999999</v>
      </c>
    </row>
    <row r="5009" spans="1:4" ht="12.75" customHeight="1" x14ac:dyDescent="0.25">
      <c r="A5009" s="44">
        <f t="shared" si="9"/>
        <v>43095.333333321207</v>
      </c>
      <c r="B5009" s="24">
        <v>262.43009999999998</v>
      </c>
      <c r="C5009" s="35">
        <v>2.6575199999999999</v>
      </c>
      <c r="D5009" s="36">
        <v>3.4436100000000001</v>
      </c>
    </row>
    <row r="5010" spans="1:4" ht="12.75" customHeight="1" x14ac:dyDescent="0.25">
      <c r="A5010" s="44">
        <f t="shared" si="9"/>
        <v>43095.374999987871</v>
      </c>
      <c r="B5010" s="24">
        <v>255.12299999999999</v>
      </c>
      <c r="C5010" s="35">
        <v>3.6543100000000002</v>
      </c>
      <c r="D5010" s="36">
        <v>9.6877200000000006</v>
      </c>
    </row>
    <row r="5011" spans="1:4" ht="12.75" customHeight="1" x14ac:dyDescent="0.25">
      <c r="A5011" s="44">
        <f t="shared" si="9"/>
        <v>43095.416666654535</v>
      </c>
      <c r="B5011" s="24">
        <v>283.62720000000002</v>
      </c>
      <c r="C5011" s="35">
        <v>3.2620200000000001</v>
      </c>
      <c r="D5011" s="36">
        <v>4.9571699999999996</v>
      </c>
    </row>
    <row r="5012" spans="1:4" ht="12.75" customHeight="1" x14ac:dyDescent="0.25">
      <c r="A5012" s="44">
        <f t="shared" si="9"/>
        <v>43095.458333321199</v>
      </c>
      <c r="B5012" s="24">
        <v>261.0872</v>
      </c>
      <c r="C5012" s="35">
        <v>3.3638499999999998</v>
      </c>
      <c r="D5012" s="36">
        <v>12.546670000000001</v>
      </c>
    </row>
    <row r="5013" spans="1:4" ht="12.75" customHeight="1" x14ac:dyDescent="0.25">
      <c r="A5013" s="44">
        <f t="shared" si="9"/>
        <v>43095.499999987864</v>
      </c>
      <c r="B5013" s="24">
        <v>268.5951</v>
      </c>
      <c r="C5013" s="35">
        <v>3.6454200000000001</v>
      </c>
      <c r="D5013" s="36">
        <v>9.2775599999999994</v>
      </c>
    </row>
    <row r="5014" spans="1:4" ht="12.75" customHeight="1" x14ac:dyDescent="0.25">
      <c r="A5014" s="44">
        <f t="shared" si="9"/>
        <v>43095.541666654528</v>
      </c>
      <c r="B5014" s="24">
        <v>277.03789999999998</v>
      </c>
      <c r="C5014" s="35">
        <v>3.4099900000000001</v>
      </c>
      <c r="D5014" s="36">
        <v>8.4147800000000004</v>
      </c>
    </row>
    <row r="5015" spans="1:4" ht="12.75" customHeight="1" x14ac:dyDescent="0.25">
      <c r="A5015" s="44">
        <f t="shared" si="9"/>
        <v>43095.583333321192</v>
      </c>
      <c r="B5015" s="24">
        <v>281.31939999999997</v>
      </c>
      <c r="C5015" s="35">
        <v>4.7146400000000002</v>
      </c>
      <c r="D5015" s="36">
        <v>18.328060000000001</v>
      </c>
    </row>
    <row r="5016" spans="1:4" ht="12.75" customHeight="1" x14ac:dyDescent="0.25">
      <c r="A5016" s="44">
        <f t="shared" si="9"/>
        <v>43095.624999987856</v>
      </c>
      <c r="B5016" s="24">
        <v>288.05459999999999</v>
      </c>
      <c r="C5016" s="35">
        <v>4.3666900000000002</v>
      </c>
      <c r="D5016" s="36">
        <v>9.1787200000000002</v>
      </c>
    </row>
    <row r="5017" spans="1:4" ht="12.75" customHeight="1" x14ac:dyDescent="0.25">
      <c r="A5017" s="44">
        <f t="shared" si="9"/>
        <v>43095.666666654521</v>
      </c>
      <c r="B5017" s="24">
        <v>263.2242</v>
      </c>
      <c r="C5017" s="35">
        <v>5.9325000000000001</v>
      </c>
      <c r="D5017" s="36">
        <v>20.5565</v>
      </c>
    </row>
    <row r="5018" spans="1:4" ht="12.75" customHeight="1" x14ac:dyDescent="0.25">
      <c r="A5018" s="44">
        <f t="shared" si="9"/>
        <v>43095.708333321185</v>
      </c>
      <c r="B5018" s="24">
        <v>241.26179999999999</v>
      </c>
      <c r="C5018" s="35">
        <v>4.3828500000000004</v>
      </c>
      <c r="D5018" s="36">
        <v>11.43989</v>
      </c>
    </row>
    <row r="5019" spans="1:4" ht="12.75" customHeight="1" x14ac:dyDescent="0.25">
      <c r="A5019" s="44">
        <f t="shared" si="9"/>
        <v>43095.749999987849</v>
      </c>
      <c r="B5019" s="24">
        <v>219.42509999999999</v>
      </c>
      <c r="C5019" s="35">
        <v>3.722</v>
      </c>
      <c r="D5019" s="36">
        <v>18.016500000000001</v>
      </c>
    </row>
    <row r="5020" spans="1:4" ht="12.75" customHeight="1" x14ac:dyDescent="0.25">
      <c r="A5020" s="44">
        <f t="shared" si="9"/>
        <v>43095.791666654513</v>
      </c>
      <c r="B5020" s="24">
        <v>217.24760000000001</v>
      </c>
      <c r="C5020" s="35">
        <v>2.7803200000000001</v>
      </c>
      <c r="D5020" s="36">
        <v>8.4203299999999999</v>
      </c>
    </row>
    <row r="5021" spans="1:4" ht="12.75" customHeight="1" x14ac:dyDescent="0.25">
      <c r="A5021" s="44">
        <f t="shared" si="9"/>
        <v>43095.833333321178</v>
      </c>
      <c r="B5021" s="24">
        <v>217.0343</v>
      </c>
      <c r="C5021" s="35">
        <v>2.7149899999999998</v>
      </c>
      <c r="D5021" s="36">
        <v>2.4171100000000001</v>
      </c>
    </row>
    <row r="5022" spans="1:4" ht="12.75" customHeight="1" x14ac:dyDescent="0.25">
      <c r="A5022" s="44">
        <f t="shared" si="9"/>
        <v>43095.874999987842</v>
      </c>
      <c r="B5022" s="24">
        <v>213.46899999999999</v>
      </c>
      <c r="C5022" s="35">
        <v>2.6629999999999998</v>
      </c>
      <c r="D5022" s="36">
        <v>16.846830000000001</v>
      </c>
    </row>
    <row r="5023" spans="1:4" ht="12.75" customHeight="1" x14ac:dyDescent="0.25">
      <c r="A5023" s="44">
        <f t="shared" si="9"/>
        <v>43095.916666654506</v>
      </c>
      <c r="B5023" s="24">
        <v>225.47020000000001</v>
      </c>
      <c r="C5023" s="35">
        <v>2.3253300000000001</v>
      </c>
      <c r="D5023" s="36">
        <v>0</v>
      </c>
    </row>
    <row r="5024" spans="1:4" ht="12.75" customHeight="1" x14ac:dyDescent="0.25">
      <c r="A5024" s="44">
        <f t="shared" si="9"/>
        <v>43095.95833332117</v>
      </c>
      <c r="B5024" s="24">
        <v>250.97450000000001</v>
      </c>
      <c r="C5024" s="35">
        <v>2.2996799999999999</v>
      </c>
      <c r="D5024" s="36">
        <v>12.39658</v>
      </c>
    </row>
    <row r="5025" spans="1:4" ht="12.75" customHeight="1" x14ac:dyDescent="0.25">
      <c r="A5025" s="44">
        <f t="shared" si="9"/>
        <v>43095.999999987835</v>
      </c>
      <c r="B5025" s="24">
        <v>257.37450000000001</v>
      </c>
      <c r="C5025" s="35">
        <v>1.02383</v>
      </c>
      <c r="D5025" s="36">
        <v>19.234870000000001</v>
      </c>
    </row>
    <row r="5026" spans="1:4" ht="12.75" customHeight="1" x14ac:dyDescent="0.25">
      <c r="A5026" s="44">
        <f t="shared" si="9"/>
        <v>43096.041666654499</v>
      </c>
      <c r="B5026" s="24">
        <v>243.43530000000001</v>
      </c>
      <c r="C5026" s="35">
        <v>1.61914</v>
      </c>
      <c r="D5026" s="36">
        <v>11.76233</v>
      </c>
    </row>
    <row r="5027" spans="1:4" ht="12.75" customHeight="1" x14ac:dyDescent="0.25">
      <c r="A5027" s="44">
        <f t="shared" si="9"/>
        <v>43096.083333321163</v>
      </c>
      <c r="B5027" s="24">
        <v>252.90199999999999</v>
      </c>
      <c r="C5027" s="35">
        <v>1.0351900000000001</v>
      </c>
      <c r="D5027" s="36">
        <v>9.0678900000000002</v>
      </c>
    </row>
    <row r="5028" spans="1:4" ht="12.75" customHeight="1" x14ac:dyDescent="0.25">
      <c r="A5028" s="44">
        <f t="shared" si="9"/>
        <v>43096.124999987827</v>
      </c>
      <c r="B5028" s="24">
        <v>256.24009999999998</v>
      </c>
      <c r="C5028" s="35">
        <v>0.38389000000000001</v>
      </c>
      <c r="D5028" s="36">
        <v>16.994219999999999</v>
      </c>
    </row>
    <row r="5029" spans="1:4" ht="12.75" customHeight="1" x14ac:dyDescent="0.25">
      <c r="A5029" s="44">
        <f t="shared" si="9"/>
        <v>43096.166666654492</v>
      </c>
      <c r="B5029" s="24">
        <v>232.31049999999999</v>
      </c>
      <c r="C5029" s="35">
        <v>1.2046600000000001</v>
      </c>
      <c r="D5029" s="36">
        <v>15.52683</v>
      </c>
    </row>
    <row r="5030" spans="1:4" ht="12.75" customHeight="1" x14ac:dyDescent="0.25">
      <c r="A5030" s="44">
        <f t="shared" si="9"/>
        <v>43096.208333321156</v>
      </c>
      <c r="B5030" s="24">
        <v>269.85660000000001</v>
      </c>
      <c r="C5030" s="35">
        <v>0.78071999999999997</v>
      </c>
      <c r="D5030" s="36">
        <v>15.84333</v>
      </c>
    </row>
    <row r="5031" spans="1:4" ht="12.75" customHeight="1" x14ac:dyDescent="0.25">
      <c r="A5031" s="44">
        <f t="shared" si="9"/>
        <v>43096.24999998782</v>
      </c>
      <c r="B5031" s="24">
        <v>218.0025</v>
      </c>
      <c r="C5031" s="35">
        <v>2.5782799999999999</v>
      </c>
      <c r="D5031" s="36">
        <v>10.993449999999999</v>
      </c>
    </row>
    <row r="5032" spans="1:4" ht="12.75" customHeight="1" x14ac:dyDescent="0.25">
      <c r="A5032" s="44">
        <f t="shared" si="9"/>
        <v>43096.291666654484</v>
      </c>
      <c r="B5032" s="24">
        <v>220.8673</v>
      </c>
      <c r="C5032" s="35">
        <v>3.89174</v>
      </c>
      <c r="D5032" s="36">
        <v>23.651779999999999</v>
      </c>
    </row>
    <row r="5033" spans="1:4" ht="12.75" customHeight="1" x14ac:dyDescent="0.25">
      <c r="A5033" s="44">
        <f t="shared" si="9"/>
        <v>43096.333333321149</v>
      </c>
      <c r="B5033" s="24">
        <v>219.72040000000001</v>
      </c>
      <c r="C5033" s="35">
        <v>5.1124299999999998</v>
      </c>
      <c r="D5033" s="36">
        <v>8.0563300000000009</v>
      </c>
    </row>
    <row r="5034" spans="1:4" ht="12.75" customHeight="1" x14ac:dyDescent="0.25">
      <c r="A5034" s="44">
        <f t="shared" si="9"/>
        <v>43096.374999987813</v>
      </c>
      <c r="B5034" s="24">
        <v>209.62090000000001</v>
      </c>
      <c r="C5034" s="35">
        <v>4.3940000000000001</v>
      </c>
      <c r="D5034" s="36">
        <v>20.762280000000001</v>
      </c>
    </row>
    <row r="5035" spans="1:4" ht="12.75" customHeight="1" x14ac:dyDescent="0.25">
      <c r="A5035" s="44">
        <f t="shared" si="9"/>
        <v>43096.416666654477</v>
      </c>
      <c r="B5035" s="24">
        <v>221.24889999999999</v>
      </c>
      <c r="C5035" s="35">
        <v>5.1976899999999997</v>
      </c>
      <c r="D5035" s="36">
        <v>21.5685</v>
      </c>
    </row>
    <row r="5036" spans="1:4" ht="12.75" customHeight="1" x14ac:dyDescent="0.25">
      <c r="A5036" s="44">
        <f t="shared" si="9"/>
        <v>43096.458333321141</v>
      </c>
      <c r="B5036" s="24">
        <v>207.2559</v>
      </c>
      <c r="C5036" s="35">
        <v>3.58765</v>
      </c>
      <c r="D5036" s="36">
        <v>26.16084</v>
      </c>
    </row>
    <row r="5037" spans="1:4" ht="12.75" customHeight="1" x14ac:dyDescent="0.25">
      <c r="A5037" s="44">
        <f t="shared" si="9"/>
        <v>43096.499999987805</v>
      </c>
      <c r="B5037" s="24">
        <v>219.58670000000001</v>
      </c>
      <c r="C5037" s="35">
        <v>4.5743200000000002</v>
      </c>
      <c r="D5037" s="36">
        <v>10.0585</v>
      </c>
    </row>
    <row r="5038" spans="1:4" ht="12.75" customHeight="1" x14ac:dyDescent="0.25">
      <c r="A5038" s="44">
        <f t="shared" si="9"/>
        <v>43096.54166665447</v>
      </c>
      <c r="B5038" s="24">
        <v>221.11349999999999</v>
      </c>
      <c r="C5038" s="35">
        <v>5.51105</v>
      </c>
      <c r="D5038" s="36">
        <v>41.843559999999997</v>
      </c>
    </row>
    <row r="5039" spans="1:4" ht="12.75" customHeight="1" x14ac:dyDescent="0.25">
      <c r="A5039" s="44">
        <f t="shared" si="9"/>
        <v>43096.583333321134</v>
      </c>
      <c r="B5039" s="24">
        <v>225.6918</v>
      </c>
      <c r="C5039" s="35">
        <v>6.58812</v>
      </c>
      <c r="D5039" s="36">
        <v>27.679279999999999</v>
      </c>
    </row>
    <row r="5040" spans="1:4" ht="12.75" customHeight="1" x14ac:dyDescent="0.25">
      <c r="A5040" s="44">
        <f t="shared" si="9"/>
        <v>43096.624999987798</v>
      </c>
      <c r="B5040" s="24">
        <v>219.7834</v>
      </c>
      <c r="C5040" s="35">
        <v>6.4737999999999998</v>
      </c>
      <c r="D5040" s="36">
        <v>15.253830000000001</v>
      </c>
    </row>
    <row r="5041" spans="1:4" ht="12.75" customHeight="1" x14ac:dyDescent="0.25">
      <c r="A5041" s="44">
        <f t="shared" si="9"/>
        <v>43096.666666654462</v>
      </c>
      <c r="B5041" s="24">
        <v>208.2063</v>
      </c>
      <c r="C5041" s="35">
        <v>5.2973299999999997</v>
      </c>
      <c r="D5041" s="36">
        <v>11.675610000000001</v>
      </c>
    </row>
    <row r="5042" spans="1:4" ht="12.75" customHeight="1" x14ac:dyDescent="0.25">
      <c r="A5042" s="44">
        <f t="shared" si="9"/>
        <v>43096.708333321127</v>
      </c>
      <c r="B5042" s="24">
        <v>212.62270000000001</v>
      </c>
      <c r="C5042" s="35">
        <v>4.4695499999999999</v>
      </c>
      <c r="D5042" s="36">
        <v>30.908169999999998</v>
      </c>
    </row>
    <row r="5043" spans="1:4" ht="12.75" customHeight="1" x14ac:dyDescent="0.25">
      <c r="A5043" s="44">
        <f t="shared" ref="A5043:A5106" si="10">A5042+1/24</f>
        <v>43096.749999987791</v>
      </c>
      <c r="B5043" s="24">
        <v>210.9067</v>
      </c>
      <c r="C5043" s="35">
        <v>4.4648700000000003</v>
      </c>
      <c r="D5043" s="36">
        <v>20.679939999999998</v>
      </c>
    </row>
    <row r="5044" spans="1:4" ht="12.75" customHeight="1" x14ac:dyDescent="0.25">
      <c r="A5044" s="44">
        <f t="shared" si="10"/>
        <v>43096.791666654455</v>
      </c>
      <c r="B5044" s="24">
        <v>207.51329999999999</v>
      </c>
      <c r="C5044" s="35">
        <v>2.9287800000000002</v>
      </c>
      <c r="D5044" s="36">
        <v>16.790890000000001</v>
      </c>
    </row>
    <row r="5045" spans="1:4" ht="12.75" customHeight="1" x14ac:dyDescent="0.25">
      <c r="A5045" s="44">
        <f t="shared" si="10"/>
        <v>43096.833333321119</v>
      </c>
      <c r="B5045" s="24">
        <v>233.24950000000001</v>
      </c>
      <c r="C5045" s="35">
        <v>1.08754</v>
      </c>
      <c r="D5045" s="36">
        <v>7.8502299999999998</v>
      </c>
    </row>
    <row r="5046" spans="1:4" ht="12.75" customHeight="1" x14ac:dyDescent="0.25">
      <c r="A5046" s="44">
        <f t="shared" si="10"/>
        <v>43096.874999987784</v>
      </c>
      <c r="B5046" s="24">
        <v>233.08930000000001</v>
      </c>
      <c r="C5046" s="35">
        <v>1.89</v>
      </c>
      <c r="D5046" s="36">
        <v>45.972560000000001</v>
      </c>
    </row>
    <row r="5047" spans="1:4" ht="12.75" customHeight="1" x14ac:dyDescent="0.25">
      <c r="A5047" s="44">
        <f t="shared" si="10"/>
        <v>43096.916666654448</v>
      </c>
      <c r="B5047" s="24">
        <v>259.08749999999998</v>
      </c>
      <c r="C5047" s="35">
        <v>1.76606</v>
      </c>
      <c r="D5047" s="36">
        <v>11.631779999999999</v>
      </c>
    </row>
    <row r="5048" spans="1:4" ht="12.75" customHeight="1" x14ac:dyDescent="0.25">
      <c r="A5048" s="44">
        <f t="shared" si="10"/>
        <v>43096.958333321112</v>
      </c>
      <c r="B5048" s="24">
        <v>343.44409999999999</v>
      </c>
      <c r="C5048" s="35">
        <v>0.76812999999999998</v>
      </c>
      <c r="D5048" s="36">
        <v>12.44524</v>
      </c>
    </row>
    <row r="5049" spans="1:4" ht="12.75" customHeight="1" x14ac:dyDescent="0.25">
      <c r="A5049" s="44">
        <f t="shared" si="10"/>
        <v>43096.999999987776</v>
      </c>
      <c r="B5049" s="24">
        <v>93.306139999999999</v>
      </c>
      <c r="C5049" s="35">
        <v>0.38045000000000001</v>
      </c>
      <c r="D5049" s="36">
        <v>10.10947</v>
      </c>
    </row>
    <row r="5050" spans="1:4" ht="12.75" customHeight="1" x14ac:dyDescent="0.25">
      <c r="A5050" s="44">
        <f t="shared" si="10"/>
        <v>43097.041666654441</v>
      </c>
      <c r="B5050" s="24">
        <v>22.720379999999999</v>
      </c>
      <c r="C5050" s="35">
        <v>0.53832000000000002</v>
      </c>
      <c r="D5050" s="36">
        <v>14.719329999999999</v>
      </c>
    </row>
    <row r="5051" spans="1:4" ht="12.75" customHeight="1" x14ac:dyDescent="0.25">
      <c r="A5051" s="44">
        <f t="shared" si="10"/>
        <v>43097.083333321105</v>
      </c>
      <c r="B5051" s="24">
        <v>6.8207199999999997</v>
      </c>
      <c r="C5051" s="35">
        <v>0.62402000000000002</v>
      </c>
      <c r="D5051" s="36">
        <v>13.29867</v>
      </c>
    </row>
    <row r="5052" spans="1:4" ht="12.75" customHeight="1" x14ac:dyDescent="0.25">
      <c r="A5052" s="44">
        <f t="shared" si="10"/>
        <v>43097.124999987769</v>
      </c>
      <c r="B5052" s="24">
        <v>327.24040000000002</v>
      </c>
      <c r="C5052" s="35">
        <v>0.48752000000000001</v>
      </c>
      <c r="D5052" s="36">
        <v>4.7692800000000002</v>
      </c>
    </row>
    <row r="5053" spans="1:4" ht="12.75" customHeight="1" x14ac:dyDescent="0.25">
      <c r="A5053" s="44">
        <f t="shared" si="10"/>
        <v>43097.166666654433</v>
      </c>
      <c r="B5053" s="24">
        <v>350.02589999999998</v>
      </c>
      <c r="C5053" s="35">
        <v>0.45771000000000001</v>
      </c>
      <c r="D5053" s="36">
        <v>0.33733000000000002</v>
      </c>
    </row>
    <row r="5054" spans="1:4" ht="12.75" customHeight="1" x14ac:dyDescent="0.25">
      <c r="A5054" s="44">
        <f t="shared" si="10"/>
        <v>43097.208333321098</v>
      </c>
      <c r="B5054" s="24">
        <v>264.31689999999998</v>
      </c>
      <c r="C5054" s="35">
        <v>0.39976</v>
      </c>
      <c r="D5054" s="36">
        <v>6.3793899999999999</v>
      </c>
    </row>
    <row r="5055" spans="1:4" ht="12.75" customHeight="1" x14ac:dyDescent="0.25">
      <c r="A5055" s="44">
        <f t="shared" si="10"/>
        <v>43097.249999987762</v>
      </c>
      <c r="B5055" s="24">
        <v>46.328209999999999</v>
      </c>
      <c r="C5055" s="35">
        <v>0.34199000000000002</v>
      </c>
      <c r="D5055" s="36">
        <v>22.716999999999999</v>
      </c>
    </row>
    <row r="5056" spans="1:4" ht="12.75" customHeight="1" x14ac:dyDescent="0.25">
      <c r="A5056" s="44">
        <f t="shared" si="10"/>
        <v>43097.291666654426</v>
      </c>
      <c r="B5056" s="24">
        <v>162.8167</v>
      </c>
      <c r="C5056" s="35">
        <v>0.68835000000000002</v>
      </c>
      <c r="D5056" s="36">
        <v>8.6508900000000004</v>
      </c>
    </row>
    <row r="5057" spans="1:4" ht="12.75" customHeight="1" x14ac:dyDescent="0.25">
      <c r="A5057" s="44">
        <f t="shared" si="10"/>
        <v>43097.33333332109</v>
      </c>
      <c r="B5057" s="24">
        <v>178.2998</v>
      </c>
      <c r="C5057" s="35">
        <v>1.8950499999999999</v>
      </c>
      <c r="D5057" s="36">
        <v>0</v>
      </c>
    </row>
    <row r="5058" spans="1:4" ht="12.75" customHeight="1" x14ac:dyDescent="0.25">
      <c r="A5058" s="44">
        <f t="shared" si="10"/>
        <v>43097.374999987755</v>
      </c>
      <c r="B5058" s="24">
        <v>188.18620000000001</v>
      </c>
      <c r="C5058" s="35">
        <v>2.9052899999999999</v>
      </c>
      <c r="D5058" s="36">
        <v>13.89733</v>
      </c>
    </row>
    <row r="5059" spans="1:4" ht="12.75" customHeight="1" x14ac:dyDescent="0.25">
      <c r="A5059" s="44">
        <f t="shared" si="10"/>
        <v>43097.416666654419</v>
      </c>
      <c r="B5059" s="24">
        <v>194.1139</v>
      </c>
      <c r="C5059" s="35">
        <v>2.5169999999999999</v>
      </c>
      <c r="D5059" s="36">
        <v>23.819220000000001</v>
      </c>
    </row>
    <row r="5060" spans="1:4" ht="12.75" customHeight="1" x14ac:dyDescent="0.25">
      <c r="A5060" s="44">
        <f t="shared" si="10"/>
        <v>43097.458333321083</v>
      </c>
      <c r="B5060" s="24">
        <v>197.88589999999999</v>
      </c>
      <c r="C5060" s="35">
        <v>3.8615400000000002</v>
      </c>
      <c r="D5060" s="36">
        <v>18.858499999999999</v>
      </c>
    </row>
    <row r="5061" spans="1:4" ht="12.75" customHeight="1" x14ac:dyDescent="0.25">
      <c r="A5061" s="44">
        <f t="shared" si="10"/>
        <v>43097.499999987747</v>
      </c>
      <c r="B5061" s="24">
        <v>195.82929999999999</v>
      </c>
      <c r="C5061" s="35">
        <v>4.2578399999999998</v>
      </c>
      <c r="D5061" s="36">
        <v>8.2116699999999998</v>
      </c>
    </row>
    <row r="5062" spans="1:4" ht="12.75" customHeight="1" x14ac:dyDescent="0.25">
      <c r="A5062" s="44">
        <f t="shared" si="10"/>
        <v>43097.541666654412</v>
      </c>
      <c r="B5062" s="24">
        <v>193.0247</v>
      </c>
      <c r="C5062" s="35">
        <v>3.6409899999999999</v>
      </c>
      <c r="D5062" s="36">
        <v>9.3384400000000003</v>
      </c>
    </row>
    <row r="5063" spans="1:4" ht="12.75" customHeight="1" x14ac:dyDescent="0.25">
      <c r="A5063" s="44">
        <f t="shared" si="10"/>
        <v>43097.583333321076</v>
      </c>
      <c r="B5063" s="24">
        <v>210.7414</v>
      </c>
      <c r="C5063" s="35">
        <v>4.2289599999999998</v>
      </c>
      <c r="D5063" s="36">
        <v>5.4998300000000002</v>
      </c>
    </row>
    <row r="5064" spans="1:4" ht="12.75" customHeight="1" x14ac:dyDescent="0.25">
      <c r="A5064" s="44">
        <f t="shared" si="10"/>
        <v>43097.62499998774</v>
      </c>
      <c r="B5064" s="24">
        <v>231.32169999999999</v>
      </c>
      <c r="C5064" s="35">
        <v>4.5732999999999997</v>
      </c>
      <c r="D5064" s="36">
        <v>14.78506</v>
      </c>
    </row>
    <row r="5065" spans="1:4" ht="12.75" customHeight="1" x14ac:dyDescent="0.25">
      <c r="A5065" s="44">
        <f t="shared" si="10"/>
        <v>43097.666666654404</v>
      </c>
      <c r="B5065" s="24">
        <v>223.74019999999999</v>
      </c>
      <c r="C5065" s="35">
        <v>5.2633599999999996</v>
      </c>
      <c r="D5065" s="36">
        <v>35.489829999999998</v>
      </c>
    </row>
    <row r="5066" spans="1:4" ht="12.75" customHeight="1" x14ac:dyDescent="0.25">
      <c r="A5066" s="44">
        <f t="shared" si="10"/>
        <v>43097.708333321068</v>
      </c>
      <c r="B5066" s="24">
        <v>213.76009999999999</v>
      </c>
      <c r="C5066" s="35">
        <v>4.0964</v>
      </c>
      <c r="D5066" s="36">
        <v>17.745439999999999</v>
      </c>
    </row>
    <row r="5067" spans="1:4" ht="12.75" customHeight="1" x14ac:dyDescent="0.25">
      <c r="A5067" s="44">
        <f t="shared" si="10"/>
        <v>43097.749999987733</v>
      </c>
      <c r="B5067" s="24">
        <v>221.77780000000001</v>
      </c>
      <c r="C5067" s="35">
        <v>3.49403</v>
      </c>
      <c r="D5067" s="36">
        <v>11.37322</v>
      </c>
    </row>
    <row r="5068" spans="1:4" ht="12.75" customHeight="1" x14ac:dyDescent="0.25">
      <c r="A5068" s="44">
        <f t="shared" si="10"/>
        <v>43097.791666654397</v>
      </c>
      <c r="B5068" s="24">
        <v>223.98159999999999</v>
      </c>
      <c r="C5068" s="35">
        <v>3.44977</v>
      </c>
      <c r="D5068" s="36">
        <v>41.867669999999997</v>
      </c>
    </row>
    <row r="5069" spans="1:4" ht="12.75" customHeight="1" x14ac:dyDescent="0.25">
      <c r="A5069" s="44">
        <f t="shared" si="10"/>
        <v>43097.833333321061</v>
      </c>
      <c r="B5069" s="24">
        <v>224.46539999999999</v>
      </c>
      <c r="C5069" s="35">
        <v>2.1678700000000002</v>
      </c>
      <c r="D5069" s="36">
        <v>25.84</v>
      </c>
    </row>
    <row r="5070" spans="1:4" ht="12.75" customHeight="1" x14ac:dyDescent="0.25">
      <c r="A5070" s="44">
        <f t="shared" si="10"/>
        <v>43097.874999987725</v>
      </c>
      <c r="B5070" s="24">
        <v>253.7611</v>
      </c>
      <c r="C5070" s="35">
        <v>1.8520799999999999</v>
      </c>
      <c r="D5070" s="36">
        <v>32.052720000000001</v>
      </c>
    </row>
    <row r="5071" spans="1:4" ht="12.75" customHeight="1" x14ac:dyDescent="0.25">
      <c r="A5071" s="44">
        <f t="shared" si="10"/>
        <v>43097.91666665439</v>
      </c>
      <c r="B5071" s="24">
        <v>293.76139999999998</v>
      </c>
      <c r="C5071" s="35">
        <v>1.0283599999999999</v>
      </c>
      <c r="D5071" s="36">
        <v>24.427890000000001</v>
      </c>
    </row>
    <row r="5072" spans="1:4" ht="12.75" customHeight="1" x14ac:dyDescent="0.25">
      <c r="A5072" s="44">
        <f t="shared" si="10"/>
        <v>43097.958333321054</v>
      </c>
      <c r="B5072" s="24">
        <v>291.45699999999999</v>
      </c>
      <c r="C5072" s="35">
        <v>0.46822000000000003</v>
      </c>
      <c r="D5072" s="36">
        <v>24.419280000000001</v>
      </c>
    </row>
    <row r="5073" spans="1:4" ht="12.75" customHeight="1" x14ac:dyDescent="0.25">
      <c r="A5073" s="44">
        <f t="shared" si="10"/>
        <v>43097.999999987718</v>
      </c>
      <c r="B5073" s="24">
        <v>327.24259999999998</v>
      </c>
      <c r="C5073" s="35">
        <v>0.35449999999999998</v>
      </c>
      <c r="D5073" s="36">
        <v>41.875059999999998</v>
      </c>
    </row>
    <row r="5074" spans="1:4" ht="12.75" customHeight="1" x14ac:dyDescent="0.25">
      <c r="A5074" s="44">
        <f t="shared" si="10"/>
        <v>43098.041666654382</v>
      </c>
      <c r="B5074" s="24">
        <v>224.1311</v>
      </c>
      <c r="C5074" s="35">
        <v>1.6977800000000001</v>
      </c>
      <c r="D5074" s="36">
        <v>23.618279999999999</v>
      </c>
    </row>
    <row r="5075" spans="1:4" ht="12.75" customHeight="1" x14ac:dyDescent="0.25">
      <c r="A5075" s="44">
        <f t="shared" si="10"/>
        <v>43098.083333321047</v>
      </c>
      <c r="B5075" s="24">
        <v>214.54179999999999</v>
      </c>
      <c r="C5075" s="35">
        <v>2.7587199999999998</v>
      </c>
      <c r="D5075" s="36">
        <v>16.69661</v>
      </c>
    </row>
    <row r="5076" spans="1:4" ht="12.75" customHeight="1" x14ac:dyDescent="0.25">
      <c r="A5076" s="44">
        <f t="shared" si="10"/>
        <v>43098.124999987711</v>
      </c>
      <c r="B5076" s="24">
        <v>222.35550000000001</v>
      </c>
      <c r="C5076" s="35">
        <v>3.5707200000000001</v>
      </c>
      <c r="D5076" s="36">
        <v>15.425050000000001</v>
      </c>
    </row>
    <row r="5077" spans="1:4" ht="12.75" customHeight="1" x14ac:dyDescent="0.25">
      <c r="A5077" s="44">
        <f t="shared" si="10"/>
        <v>43098.166666654375</v>
      </c>
      <c r="B5077" s="24">
        <v>232.4391</v>
      </c>
      <c r="C5077" s="35">
        <v>2.8631099999999998</v>
      </c>
      <c r="D5077" s="36">
        <v>10.122719999999999</v>
      </c>
    </row>
    <row r="5078" spans="1:4" ht="12.75" customHeight="1" x14ac:dyDescent="0.25">
      <c r="A5078" s="44">
        <f t="shared" si="10"/>
        <v>43098.208333321039</v>
      </c>
      <c r="B5078" s="24">
        <v>233.24160000000001</v>
      </c>
      <c r="C5078" s="35">
        <v>3.4400499999999998</v>
      </c>
      <c r="D5078" s="36">
        <v>19.136220000000002</v>
      </c>
    </row>
    <row r="5079" spans="1:4" ht="12.75" customHeight="1" x14ac:dyDescent="0.25">
      <c r="A5079" s="44">
        <f t="shared" si="10"/>
        <v>43098.249999987704</v>
      </c>
      <c r="B5079" s="24">
        <v>218.49539999999999</v>
      </c>
      <c r="C5079" s="35">
        <v>3.5950600000000001</v>
      </c>
      <c r="D5079" s="36">
        <v>23.526219999999999</v>
      </c>
    </row>
    <row r="5080" spans="1:4" ht="12.75" customHeight="1" x14ac:dyDescent="0.25">
      <c r="A5080" s="44">
        <f t="shared" si="10"/>
        <v>43098.291666654368</v>
      </c>
      <c r="B5080" s="24">
        <v>204.2296</v>
      </c>
      <c r="C5080" s="35">
        <v>4.1088800000000001</v>
      </c>
      <c r="D5080" s="36">
        <v>25.129390000000001</v>
      </c>
    </row>
    <row r="5081" spans="1:4" ht="12.75" customHeight="1" x14ac:dyDescent="0.25">
      <c r="A5081" s="44">
        <f t="shared" si="10"/>
        <v>43098.333333321032</v>
      </c>
      <c r="B5081" s="24">
        <v>211.85489999999999</v>
      </c>
      <c r="C5081" s="35">
        <v>2.9814400000000001</v>
      </c>
      <c r="D5081" s="36">
        <v>27.75994</v>
      </c>
    </row>
    <row r="5082" spans="1:4" ht="12.75" customHeight="1" x14ac:dyDescent="0.25">
      <c r="A5082" s="44">
        <f t="shared" si="10"/>
        <v>43098.374999987696</v>
      </c>
      <c r="B5082" s="24">
        <v>224.58080000000001</v>
      </c>
      <c r="C5082" s="35">
        <v>4.1476899999999999</v>
      </c>
      <c r="D5082" s="36">
        <v>25.862110000000001</v>
      </c>
    </row>
    <row r="5083" spans="1:4" ht="12.75" customHeight="1" x14ac:dyDescent="0.25">
      <c r="A5083" s="44">
        <f t="shared" si="10"/>
        <v>43098.416666654361</v>
      </c>
      <c r="B5083" s="24">
        <v>211.75829999999999</v>
      </c>
      <c r="C5083" s="35">
        <v>4.3705600000000002</v>
      </c>
      <c r="D5083" s="36">
        <v>26.180440000000001</v>
      </c>
    </row>
    <row r="5084" spans="1:4" ht="12.75" customHeight="1" x14ac:dyDescent="0.25">
      <c r="A5084" s="44">
        <f t="shared" si="10"/>
        <v>43098.458333321025</v>
      </c>
      <c r="B5084" s="24">
        <v>211.34569999999999</v>
      </c>
      <c r="C5084" s="35">
        <v>4.7282299999999999</v>
      </c>
      <c r="D5084" s="36">
        <v>16.635100000000001</v>
      </c>
    </row>
    <row r="5085" spans="1:4" ht="12.75" customHeight="1" x14ac:dyDescent="0.25">
      <c r="A5085" s="44">
        <f t="shared" si="10"/>
        <v>43098.499999987689</v>
      </c>
      <c r="B5085" s="24">
        <v>204.70509999999999</v>
      </c>
      <c r="C5085" s="35">
        <v>4.6565799999999999</v>
      </c>
      <c r="D5085" s="36">
        <v>30.619679999999999</v>
      </c>
    </row>
    <row r="5086" spans="1:4" ht="12.75" customHeight="1" x14ac:dyDescent="0.25">
      <c r="A5086" s="44">
        <f t="shared" si="10"/>
        <v>43098.541666654353</v>
      </c>
      <c r="B5086" s="24">
        <v>223.57040000000001</v>
      </c>
      <c r="C5086" s="35">
        <v>5.0817600000000001</v>
      </c>
      <c r="D5086" s="36">
        <v>32.860889999999998</v>
      </c>
    </row>
    <row r="5087" spans="1:4" ht="12.75" customHeight="1" x14ac:dyDescent="0.25">
      <c r="A5087" s="44">
        <f t="shared" si="10"/>
        <v>43098.583333321018</v>
      </c>
      <c r="B5087" s="24">
        <v>220.08349999999999</v>
      </c>
      <c r="C5087" s="35">
        <v>5.0436899999999998</v>
      </c>
      <c r="D5087" s="36">
        <v>10.510070000000001</v>
      </c>
    </row>
    <row r="5088" spans="1:4" ht="12.75" customHeight="1" x14ac:dyDescent="0.25">
      <c r="A5088" s="44">
        <f t="shared" si="10"/>
        <v>43098.624999987682</v>
      </c>
      <c r="B5088" s="24">
        <v>232.71549999999999</v>
      </c>
      <c r="C5088" s="35">
        <v>4.1530899999999997</v>
      </c>
      <c r="D5088" s="36">
        <v>32.735680000000002</v>
      </c>
    </row>
    <row r="5089" spans="1:4" ht="12.75" customHeight="1" x14ac:dyDescent="0.25">
      <c r="A5089" s="44">
        <f t="shared" si="10"/>
        <v>43098.666666654346</v>
      </c>
      <c r="B5089" s="24">
        <v>218.27170000000001</v>
      </c>
      <c r="C5089" s="35">
        <v>4.9102699999999997</v>
      </c>
      <c r="D5089" s="36">
        <v>30.415019999999998</v>
      </c>
    </row>
    <row r="5090" spans="1:4" ht="12.75" customHeight="1" x14ac:dyDescent="0.25">
      <c r="A5090" s="44">
        <f t="shared" si="10"/>
        <v>43098.70833332101</v>
      </c>
      <c r="B5090" s="24">
        <v>217.72059999999999</v>
      </c>
      <c r="C5090" s="35">
        <v>3.5859999999999999</v>
      </c>
      <c r="D5090" s="36">
        <v>16.788519999999998</v>
      </c>
    </row>
    <row r="5091" spans="1:4" ht="12.75" customHeight="1" x14ac:dyDescent="0.25">
      <c r="A5091" s="44">
        <f t="shared" si="10"/>
        <v>43098.749999987675</v>
      </c>
      <c r="B5091" s="24">
        <v>217.48920000000001</v>
      </c>
      <c r="C5091" s="35">
        <v>2.83826</v>
      </c>
      <c r="D5091" s="36">
        <v>19.733149999999998</v>
      </c>
    </row>
    <row r="5092" spans="1:4" ht="12.75" customHeight="1" x14ac:dyDescent="0.25">
      <c r="A5092" s="44">
        <f t="shared" si="10"/>
        <v>43098.791666654339</v>
      </c>
      <c r="B5092" s="24">
        <v>216.2432</v>
      </c>
      <c r="C5092" s="35">
        <v>2.3416199999999998</v>
      </c>
      <c r="D5092" s="36">
        <v>44.696040000000004</v>
      </c>
    </row>
    <row r="5093" spans="1:4" ht="12.75" customHeight="1" x14ac:dyDescent="0.25">
      <c r="A5093" s="44">
        <f t="shared" si="10"/>
        <v>43098.833333321003</v>
      </c>
      <c r="B5093" s="24">
        <v>223.71090000000001</v>
      </c>
      <c r="C5093" s="35">
        <v>1.6891499999999999</v>
      </c>
      <c r="D5093" s="36">
        <v>26.359120000000001</v>
      </c>
    </row>
    <row r="5094" spans="1:4" ht="12.75" customHeight="1" x14ac:dyDescent="0.25">
      <c r="A5094" s="44">
        <f t="shared" si="10"/>
        <v>43098.874999987667</v>
      </c>
      <c r="B5094" s="24">
        <v>234.92150000000001</v>
      </c>
      <c r="C5094" s="35">
        <v>1.58534</v>
      </c>
      <c r="D5094" s="36">
        <v>15.02923</v>
      </c>
    </row>
    <row r="5095" spans="1:4" ht="12.75" customHeight="1" x14ac:dyDescent="0.25">
      <c r="A5095" s="44">
        <f t="shared" si="10"/>
        <v>43098.916666654331</v>
      </c>
      <c r="B5095" s="24">
        <v>236.14670000000001</v>
      </c>
      <c r="C5095" s="35">
        <v>1.63497</v>
      </c>
      <c r="D5095" s="36">
        <v>13.78688</v>
      </c>
    </row>
    <row r="5096" spans="1:4" ht="12.75" customHeight="1" x14ac:dyDescent="0.25">
      <c r="A5096" s="44">
        <f t="shared" si="10"/>
        <v>43098.958333320996</v>
      </c>
      <c r="B5096" s="24">
        <v>235.75309999999999</v>
      </c>
      <c r="C5096" s="35">
        <v>1.8830199999999999</v>
      </c>
      <c r="D5096" s="36">
        <v>10.92916</v>
      </c>
    </row>
    <row r="5097" spans="1:4" ht="12.75" customHeight="1" x14ac:dyDescent="0.25">
      <c r="A5097" s="44">
        <f t="shared" si="10"/>
        <v>43098.99999998766</v>
      </c>
      <c r="B5097" s="24">
        <v>267.91410000000002</v>
      </c>
      <c r="C5097" s="35">
        <v>0.71518999999999999</v>
      </c>
      <c r="D5097" s="36">
        <v>10.959</v>
      </c>
    </row>
    <row r="5098" spans="1:4" ht="12.75" customHeight="1" x14ac:dyDescent="0.25">
      <c r="A5098" s="44">
        <f t="shared" si="10"/>
        <v>43099.041666654324</v>
      </c>
      <c r="B5098" s="24">
        <v>220.7996</v>
      </c>
      <c r="C5098" s="35">
        <v>1.1837500000000001</v>
      </c>
      <c r="D5098" s="36">
        <v>15.93628</v>
      </c>
    </row>
    <row r="5099" spans="1:4" ht="12.75" customHeight="1" x14ac:dyDescent="0.25">
      <c r="A5099" s="44">
        <f t="shared" si="10"/>
        <v>43099.083333320988</v>
      </c>
      <c r="B5099" s="24">
        <v>242.31460000000001</v>
      </c>
      <c r="C5099" s="35">
        <v>0.68210999999999999</v>
      </c>
      <c r="D5099" s="36">
        <v>14.038169999999999</v>
      </c>
    </row>
    <row r="5100" spans="1:4" ht="12.75" customHeight="1" x14ac:dyDescent="0.25">
      <c r="A5100" s="44">
        <f t="shared" si="10"/>
        <v>43099.124999987653</v>
      </c>
      <c r="B5100" s="24">
        <v>21.41056</v>
      </c>
      <c r="C5100" s="35">
        <v>0.35493000000000002</v>
      </c>
      <c r="D5100" s="36">
        <v>13.6495</v>
      </c>
    </row>
    <row r="5101" spans="1:4" ht="12.75" customHeight="1" x14ac:dyDescent="0.25">
      <c r="A5101" s="44">
        <f t="shared" si="10"/>
        <v>43099.166666654317</v>
      </c>
      <c r="B5101" s="24">
        <v>62.455800000000004</v>
      </c>
      <c r="C5101" s="35">
        <v>0.42873</v>
      </c>
      <c r="D5101" s="36">
        <v>14.495559999999999</v>
      </c>
    </row>
    <row r="5102" spans="1:4" ht="12.75" customHeight="1" x14ac:dyDescent="0.25">
      <c r="A5102" s="44">
        <f t="shared" si="10"/>
        <v>43099.208333320981</v>
      </c>
      <c r="B5102" s="24">
        <v>68.794839999999994</v>
      </c>
      <c r="C5102" s="35">
        <v>0.35975000000000001</v>
      </c>
      <c r="D5102" s="36">
        <v>53.24794</v>
      </c>
    </row>
    <row r="5103" spans="1:4" ht="12.75" customHeight="1" x14ac:dyDescent="0.25">
      <c r="A5103" s="44">
        <f t="shared" si="10"/>
        <v>43099.249999987645</v>
      </c>
      <c r="B5103" s="24">
        <v>359.06240000000003</v>
      </c>
      <c r="C5103" s="35">
        <v>1.3340399999999999</v>
      </c>
      <c r="D5103" s="36">
        <v>25.354780000000002</v>
      </c>
    </row>
    <row r="5104" spans="1:4" ht="12.75" customHeight="1" x14ac:dyDescent="0.25">
      <c r="A5104" s="44">
        <f t="shared" si="10"/>
        <v>43099.29166665431</v>
      </c>
      <c r="B5104" s="24">
        <v>260.97129999999999</v>
      </c>
      <c r="C5104" s="35">
        <v>3.24472</v>
      </c>
      <c r="D5104" s="36">
        <v>7.5592800000000002</v>
      </c>
    </row>
    <row r="5105" spans="1:4" ht="12.75" customHeight="1" x14ac:dyDescent="0.25">
      <c r="A5105" s="44">
        <f t="shared" si="10"/>
        <v>43099.333333320974</v>
      </c>
      <c r="B5105" s="24">
        <v>246.89519999999999</v>
      </c>
      <c r="C5105" s="35">
        <v>3.0574499999999998</v>
      </c>
      <c r="D5105" s="36">
        <v>18.77094</v>
      </c>
    </row>
    <row r="5106" spans="1:4" ht="12.75" customHeight="1" x14ac:dyDescent="0.25">
      <c r="A5106" s="44">
        <f t="shared" si="10"/>
        <v>43099.374999987638</v>
      </c>
      <c r="B5106" s="24">
        <v>242.1028</v>
      </c>
      <c r="C5106" s="35">
        <v>2.964</v>
      </c>
      <c r="D5106" s="36">
        <v>33.505609999999997</v>
      </c>
    </row>
    <row r="5107" spans="1:4" ht="12.75" customHeight="1" x14ac:dyDescent="0.25">
      <c r="A5107" s="44">
        <f t="shared" ref="A5107:A5170" si="11">A5106+1/24</f>
        <v>43099.416666654302</v>
      </c>
      <c r="B5107" s="24">
        <v>250.21019999999999</v>
      </c>
      <c r="C5107" s="35">
        <v>3.0237699999999998</v>
      </c>
      <c r="D5107" s="36">
        <v>28.137779999999999</v>
      </c>
    </row>
    <row r="5108" spans="1:4" ht="12.75" customHeight="1" x14ac:dyDescent="0.25">
      <c r="A5108" s="44">
        <f t="shared" si="11"/>
        <v>43099.458333320967</v>
      </c>
      <c r="B5108" s="24">
        <v>211.9555</v>
      </c>
      <c r="C5108" s="35">
        <v>2.6381199999999998</v>
      </c>
      <c r="D5108" s="36">
        <v>22.119</v>
      </c>
    </row>
    <row r="5109" spans="1:4" ht="12.75" customHeight="1" x14ac:dyDescent="0.25">
      <c r="A5109" s="44">
        <f t="shared" si="11"/>
        <v>43099.499999987631</v>
      </c>
      <c r="B5109" s="24">
        <v>259.75060000000002</v>
      </c>
      <c r="C5109" s="35">
        <v>2.2189100000000002</v>
      </c>
      <c r="D5109" s="36">
        <v>7.0437200000000004</v>
      </c>
    </row>
    <row r="5110" spans="1:4" ht="12.75" customHeight="1" x14ac:dyDescent="0.25">
      <c r="A5110" s="44">
        <f t="shared" si="11"/>
        <v>43099.541666654295</v>
      </c>
      <c r="B5110" s="24">
        <v>130.77260000000001</v>
      </c>
      <c r="C5110" s="35">
        <v>1.018</v>
      </c>
      <c r="D5110" s="36">
        <v>23.53828</v>
      </c>
    </row>
    <row r="5111" spans="1:4" ht="12.75" customHeight="1" x14ac:dyDescent="0.25">
      <c r="A5111" s="44">
        <f t="shared" si="11"/>
        <v>43099.583333320959</v>
      </c>
      <c r="B5111" s="24">
        <v>172.8964</v>
      </c>
      <c r="C5111" s="35">
        <v>0.98019999999999996</v>
      </c>
      <c r="D5111" s="36">
        <v>17.722719999999999</v>
      </c>
    </row>
    <row r="5112" spans="1:4" ht="12.75" customHeight="1" x14ac:dyDescent="0.25">
      <c r="A5112" s="44">
        <f t="shared" si="11"/>
        <v>43099.624999987624</v>
      </c>
      <c r="B5112" s="24">
        <v>197.9014</v>
      </c>
      <c r="C5112" s="35">
        <v>2.76736</v>
      </c>
      <c r="D5112" s="36">
        <v>31.36628</v>
      </c>
    </row>
    <row r="5113" spans="1:4" ht="12.75" customHeight="1" x14ac:dyDescent="0.25">
      <c r="A5113" s="44">
        <f t="shared" si="11"/>
        <v>43099.666666654288</v>
      </c>
      <c r="B5113" s="24">
        <v>217.9016</v>
      </c>
      <c r="C5113" s="35">
        <v>3.9128699999999998</v>
      </c>
      <c r="D5113" s="36">
        <v>33.071950000000001</v>
      </c>
    </row>
    <row r="5114" spans="1:4" ht="12.75" customHeight="1" x14ac:dyDescent="0.25">
      <c r="A5114" s="44">
        <f t="shared" si="11"/>
        <v>43099.708333320952</v>
      </c>
      <c r="B5114" s="24">
        <v>214.93209999999999</v>
      </c>
      <c r="C5114" s="35">
        <v>3.55376</v>
      </c>
      <c r="D5114" s="36">
        <v>23.188389999999998</v>
      </c>
    </row>
    <row r="5115" spans="1:4" ht="12.75" customHeight="1" x14ac:dyDescent="0.25">
      <c r="A5115" s="44">
        <f t="shared" si="11"/>
        <v>43099.749999987616</v>
      </c>
      <c r="B5115" s="24">
        <v>222.38310000000001</v>
      </c>
      <c r="C5115" s="35">
        <v>3.2909099999999998</v>
      </c>
      <c r="D5115" s="36">
        <v>17.096329999999998</v>
      </c>
    </row>
    <row r="5116" spans="1:4" ht="12.75" customHeight="1" x14ac:dyDescent="0.25">
      <c r="A5116" s="44">
        <f t="shared" si="11"/>
        <v>43099.791666654281</v>
      </c>
      <c r="B5116" s="24">
        <v>202.22540000000001</v>
      </c>
      <c r="C5116" s="35">
        <v>1.6101799999999999</v>
      </c>
      <c r="D5116" s="36">
        <v>49.790219999999998</v>
      </c>
    </row>
    <row r="5117" spans="1:4" ht="12.75" customHeight="1" x14ac:dyDescent="0.25">
      <c r="A5117" s="44">
        <f t="shared" si="11"/>
        <v>43099.833333320945</v>
      </c>
      <c r="B5117" s="24">
        <v>225.49889999999999</v>
      </c>
      <c r="C5117" s="35">
        <v>0.50958000000000003</v>
      </c>
      <c r="D5117" s="36">
        <v>87.36</v>
      </c>
    </row>
    <row r="5118" spans="1:4" ht="12.75" customHeight="1" x14ac:dyDescent="0.25">
      <c r="A5118" s="44">
        <f t="shared" si="11"/>
        <v>43099.874999987609</v>
      </c>
      <c r="B5118" s="24">
        <v>10.37805</v>
      </c>
      <c r="C5118" s="35">
        <v>0.43152000000000001</v>
      </c>
      <c r="D5118" s="36">
        <v>33.60378</v>
      </c>
    </row>
    <row r="5119" spans="1:4" ht="12.75" customHeight="1" x14ac:dyDescent="0.25">
      <c r="A5119" s="44">
        <f t="shared" si="11"/>
        <v>43099.916666654273</v>
      </c>
      <c r="B5119" s="24">
        <v>239.95740000000001</v>
      </c>
      <c r="C5119" s="35">
        <v>0.77597000000000005</v>
      </c>
      <c r="D5119" s="36">
        <v>20.665949999999999</v>
      </c>
    </row>
    <row r="5120" spans="1:4" ht="12.75" customHeight="1" x14ac:dyDescent="0.25">
      <c r="A5120" s="44">
        <f t="shared" si="11"/>
        <v>43099.958333320938</v>
      </c>
      <c r="B5120" s="24">
        <v>308.50749999999999</v>
      </c>
      <c r="C5120" s="35">
        <v>0.29916999999999999</v>
      </c>
      <c r="D5120" s="36">
        <v>10.441509999999999</v>
      </c>
    </row>
    <row r="5121" spans="1:4" ht="12.75" customHeight="1" x14ac:dyDescent="0.25">
      <c r="A5121" s="44">
        <f t="shared" si="11"/>
        <v>43099.999999987602</v>
      </c>
      <c r="B5121" s="24">
        <v>69.022289999999998</v>
      </c>
      <c r="C5121" s="35">
        <v>0.31719999999999998</v>
      </c>
      <c r="D5121" s="36">
        <v>6.4931999999999999</v>
      </c>
    </row>
    <row r="5122" spans="1:4" ht="12.75" customHeight="1" x14ac:dyDescent="0.25">
      <c r="A5122" s="44">
        <f t="shared" si="11"/>
        <v>43100.041666654266</v>
      </c>
      <c r="B5122" s="24">
        <v>98.006500000000003</v>
      </c>
      <c r="C5122" s="35">
        <v>0.23854</v>
      </c>
      <c r="D5122" s="36">
        <v>11.19117</v>
      </c>
    </row>
    <row r="5123" spans="1:4" ht="12.75" customHeight="1" x14ac:dyDescent="0.25">
      <c r="A5123" s="44">
        <f t="shared" si="11"/>
        <v>43100.08333332093</v>
      </c>
      <c r="B5123" s="24">
        <v>278.38440000000003</v>
      </c>
      <c r="C5123" s="35">
        <v>0.42829</v>
      </c>
      <c r="D5123" s="36">
        <v>10.514329999999999</v>
      </c>
    </row>
    <row r="5124" spans="1:4" ht="12.75" customHeight="1" x14ac:dyDescent="0.25">
      <c r="A5124" s="44">
        <f t="shared" si="11"/>
        <v>43100.124999987594</v>
      </c>
      <c r="B5124" s="24">
        <v>215.26439999999999</v>
      </c>
      <c r="C5124" s="35">
        <v>0.46343000000000001</v>
      </c>
      <c r="D5124" s="36">
        <v>4.1410600000000004</v>
      </c>
    </row>
    <row r="5125" spans="1:4" ht="12.75" customHeight="1" x14ac:dyDescent="0.25">
      <c r="A5125" s="44">
        <f t="shared" si="11"/>
        <v>43100.166666654259</v>
      </c>
      <c r="B5125" s="24">
        <v>225.33959999999999</v>
      </c>
      <c r="C5125" s="35">
        <v>0.34576000000000001</v>
      </c>
      <c r="D5125" s="36">
        <v>9.0252800000000004</v>
      </c>
    </row>
    <row r="5126" spans="1:4" ht="12.75" customHeight="1" x14ac:dyDescent="0.25">
      <c r="A5126" s="44">
        <f t="shared" si="11"/>
        <v>43100.208333320923</v>
      </c>
      <c r="B5126" s="24">
        <v>252.87270000000001</v>
      </c>
      <c r="C5126" s="35">
        <v>0.25552999999999998</v>
      </c>
      <c r="D5126" s="36" t="s">
        <v>189</v>
      </c>
    </row>
    <row r="5127" spans="1:4" ht="12.75" customHeight="1" x14ac:dyDescent="0.25">
      <c r="A5127" s="44">
        <f t="shared" si="11"/>
        <v>43100.249999987587</v>
      </c>
      <c r="B5127" s="24">
        <v>188.12950000000001</v>
      </c>
      <c r="C5127" s="35">
        <v>0.56911999999999996</v>
      </c>
      <c r="D5127" s="36">
        <v>2.02528</v>
      </c>
    </row>
    <row r="5128" spans="1:4" ht="12.75" customHeight="1" x14ac:dyDescent="0.25">
      <c r="A5128" s="44">
        <f t="shared" si="11"/>
        <v>43100.291666654251</v>
      </c>
      <c r="B5128" s="24">
        <v>236.91390000000001</v>
      </c>
      <c r="C5128" s="35">
        <v>0.55491999999999997</v>
      </c>
      <c r="D5128" s="36">
        <v>1.79647</v>
      </c>
    </row>
    <row r="5129" spans="1:4" ht="12.75" customHeight="1" x14ac:dyDescent="0.25">
      <c r="A5129" s="44">
        <f t="shared" si="11"/>
        <v>43100.333333320916</v>
      </c>
      <c r="B5129" s="24">
        <v>335.80189999999999</v>
      </c>
      <c r="C5129" s="35">
        <v>1.49613</v>
      </c>
      <c r="D5129" s="36">
        <v>0</v>
      </c>
    </row>
    <row r="5130" spans="1:4" ht="12.75" customHeight="1" x14ac:dyDescent="0.25">
      <c r="A5130" s="44">
        <f t="shared" si="11"/>
        <v>43100.37499998758</v>
      </c>
      <c r="B5130" s="24">
        <v>286.90980000000002</v>
      </c>
      <c r="C5130" s="35">
        <v>2.6682999999999999</v>
      </c>
      <c r="D5130" s="36">
        <v>37.522170000000003</v>
      </c>
    </row>
    <row r="5131" spans="1:4" ht="12.75" customHeight="1" x14ac:dyDescent="0.25">
      <c r="A5131" s="44">
        <f t="shared" si="11"/>
        <v>43100.416666654244</v>
      </c>
      <c r="B5131" s="24">
        <v>287.22660000000002</v>
      </c>
      <c r="C5131" s="35">
        <v>2.3986800000000001</v>
      </c>
      <c r="D5131" s="36">
        <v>9.0681700000000003</v>
      </c>
    </row>
    <row r="5132" spans="1:4" ht="12.75" customHeight="1" x14ac:dyDescent="0.25">
      <c r="A5132" s="44">
        <f t="shared" si="11"/>
        <v>43100.458333320908</v>
      </c>
      <c r="B5132" s="24">
        <v>286.54719999999998</v>
      </c>
      <c r="C5132" s="35">
        <v>3.12785</v>
      </c>
      <c r="D5132" s="36">
        <v>0</v>
      </c>
    </row>
    <row r="5133" spans="1:4" ht="12.75" customHeight="1" x14ac:dyDescent="0.25">
      <c r="A5133" s="44">
        <f t="shared" si="11"/>
        <v>43100.499999987573</v>
      </c>
      <c r="B5133" s="24">
        <v>277.51740000000001</v>
      </c>
      <c r="C5133" s="35">
        <v>2.6501299999999999</v>
      </c>
      <c r="D5133" s="36">
        <v>9.6402199999999993</v>
      </c>
    </row>
    <row r="5134" spans="1:4" ht="12.75" customHeight="1" x14ac:dyDescent="0.25">
      <c r="A5134" s="44">
        <f t="shared" si="11"/>
        <v>43100.541666654237</v>
      </c>
      <c r="B5134" s="24">
        <v>279.22019999999998</v>
      </c>
      <c r="C5134" s="35">
        <v>3.3828299999999998</v>
      </c>
      <c r="D5134" s="36">
        <v>43.607109999999999</v>
      </c>
    </row>
    <row r="5135" spans="1:4" ht="12.75" customHeight="1" x14ac:dyDescent="0.25">
      <c r="A5135" s="44">
        <f t="shared" si="11"/>
        <v>43100.583333320901</v>
      </c>
      <c r="B5135" s="24">
        <v>291.69729999999998</v>
      </c>
      <c r="C5135" s="35">
        <v>2.4902199999999999</v>
      </c>
      <c r="D5135" s="36">
        <v>11.29795</v>
      </c>
    </row>
    <row r="5136" spans="1:4" ht="12.75" customHeight="1" x14ac:dyDescent="0.25">
      <c r="A5136" s="44">
        <f t="shared" si="11"/>
        <v>43100.624999987565</v>
      </c>
      <c r="B5136" s="24">
        <v>270.1635</v>
      </c>
      <c r="C5136" s="35">
        <v>3.9517099999999998</v>
      </c>
      <c r="D5136" s="36">
        <v>35.902389999999997</v>
      </c>
    </row>
    <row r="5137" spans="1:4" ht="12.75" customHeight="1" x14ac:dyDescent="0.25">
      <c r="A5137" s="44">
        <f t="shared" si="11"/>
        <v>43100.66666665423</v>
      </c>
      <c r="B5137" s="24">
        <v>286.03140000000002</v>
      </c>
      <c r="C5137" s="35">
        <v>3.04976</v>
      </c>
      <c r="D5137" s="36">
        <v>22.768170000000001</v>
      </c>
    </row>
    <row r="5138" spans="1:4" ht="12.75" customHeight="1" x14ac:dyDescent="0.25">
      <c r="A5138" s="44">
        <f t="shared" si="11"/>
        <v>43100.708333320894</v>
      </c>
      <c r="B5138" s="24">
        <v>276.75630000000001</v>
      </c>
      <c r="C5138" s="35">
        <v>3.4270399999999999</v>
      </c>
      <c r="D5138" s="36">
        <v>25.819610000000001</v>
      </c>
    </row>
    <row r="5139" spans="1:4" ht="12.75" customHeight="1" x14ac:dyDescent="0.25">
      <c r="A5139" s="44">
        <f t="shared" si="11"/>
        <v>43100.749999987558</v>
      </c>
      <c r="B5139" s="24">
        <v>287.84890000000001</v>
      </c>
      <c r="C5139" s="35">
        <v>1.8373699999999999</v>
      </c>
      <c r="D5139" s="36">
        <v>40.579169999999998</v>
      </c>
    </row>
    <row r="5140" spans="1:4" ht="12.75" customHeight="1" x14ac:dyDescent="0.25">
      <c r="A5140" s="44">
        <f t="shared" si="11"/>
        <v>43100.791666654222</v>
      </c>
      <c r="B5140" s="24">
        <v>301.4427</v>
      </c>
      <c r="C5140" s="35">
        <v>0.80593999999999999</v>
      </c>
      <c r="D5140" s="36">
        <v>48.080329999999996</v>
      </c>
    </row>
    <row r="5141" spans="1:4" ht="12.75" customHeight="1" x14ac:dyDescent="0.25">
      <c r="A5141" s="44">
        <f t="shared" si="11"/>
        <v>43100.833333320887</v>
      </c>
      <c r="B5141" s="24">
        <v>49.328569999999999</v>
      </c>
      <c r="C5141" s="35">
        <v>0.44284000000000001</v>
      </c>
      <c r="D5141" s="36">
        <v>64.124560000000002</v>
      </c>
    </row>
    <row r="5142" spans="1:4" ht="12.75" customHeight="1" x14ac:dyDescent="0.25">
      <c r="A5142" s="44">
        <f t="shared" si="11"/>
        <v>43100.874999987551</v>
      </c>
      <c r="B5142" s="24">
        <v>226.80340000000001</v>
      </c>
      <c r="C5142" s="35">
        <v>0.63400999999999996</v>
      </c>
      <c r="D5142" s="36">
        <v>27.617719999999998</v>
      </c>
    </row>
    <row r="5143" spans="1:4" ht="12.75" customHeight="1" x14ac:dyDescent="0.25">
      <c r="A5143" s="44">
        <f t="shared" si="11"/>
        <v>43100.916666654215</v>
      </c>
      <c r="B5143" s="24">
        <v>263.77780000000001</v>
      </c>
      <c r="C5143" s="35">
        <v>0.94643999999999995</v>
      </c>
      <c r="D5143" s="36">
        <v>32.418280000000003</v>
      </c>
    </row>
    <row r="5144" spans="1:4" ht="12.75" customHeight="1" x14ac:dyDescent="0.25">
      <c r="A5144" s="44">
        <f t="shared" si="11"/>
        <v>43100.958333320879</v>
      </c>
      <c r="B5144" s="24">
        <v>216.95519999999999</v>
      </c>
      <c r="C5144" s="35">
        <v>0.60670000000000002</v>
      </c>
      <c r="D5144" s="36">
        <v>22.31279</v>
      </c>
    </row>
    <row r="5145" spans="1:4" ht="12.75" customHeight="1" x14ac:dyDescent="0.25">
      <c r="A5145" s="44">
        <f t="shared" si="11"/>
        <v>43100.999999987544</v>
      </c>
      <c r="B5145" s="24">
        <v>242.8134</v>
      </c>
      <c r="C5145" s="35">
        <v>0.54174999999999995</v>
      </c>
      <c r="D5145" s="36">
        <v>26.823399999999999</v>
      </c>
    </row>
    <row r="5146" spans="1:4" ht="12.75" customHeight="1" x14ac:dyDescent="0.25">
      <c r="A5146" s="44">
        <f t="shared" si="11"/>
        <v>43101.041666654208</v>
      </c>
      <c r="B5146" s="24">
        <v>233.16480000000001</v>
      </c>
      <c r="C5146" s="35">
        <v>0.53539999999999999</v>
      </c>
      <c r="D5146" s="36">
        <v>51.216659999999997</v>
      </c>
    </row>
    <row r="5147" spans="1:4" ht="12.75" customHeight="1" x14ac:dyDescent="0.25">
      <c r="A5147" s="44">
        <f t="shared" si="11"/>
        <v>43101.083333320872</v>
      </c>
      <c r="B5147" s="24">
        <v>228.34880000000001</v>
      </c>
      <c r="C5147" s="35">
        <v>0.53417000000000003</v>
      </c>
      <c r="D5147" s="36">
        <v>29.52073</v>
      </c>
    </row>
    <row r="5148" spans="1:4" ht="12.75" customHeight="1" x14ac:dyDescent="0.25">
      <c r="A5148" s="44">
        <f t="shared" si="11"/>
        <v>43101.124999987536</v>
      </c>
      <c r="B5148" s="24">
        <v>247.37790000000001</v>
      </c>
      <c r="C5148" s="35">
        <v>0.54030999999999996</v>
      </c>
      <c r="D5148" s="36">
        <v>13.16417</v>
      </c>
    </row>
    <row r="5149" spans="1:4" ht="12.75" customHeight="1" x14ac:dyDescent="0.25">
      <c r="A5149" s="44">
        <f t="shared" si="11"/>
        <v>43101.166666654201</v>
      </c>
      <c r="B5149" s="24">
        <v>247.35820000000001</v>
      </c>
      <c r="C5149" s="35">
        <v>0.66198000000000001</v>
      </c>
      <c r="D5149" s="36">
        <v>15.49283</v>
      </c>
    </row>
    <row r="5150" spans="1:4" ht="12.75" customHeight="1" x14ac:dyDescent="0.25">
      <c r="A5150" s="44">
        <f t="shared" si="11"/>
        <v>43101.208333320865</v>
      </c>
      <c r="B5150" s="24">
        <v>162.39769999999999</v>
      </c>
      <c r="C5150" s="35">
        <v>0.50565000000000004</v>
      </c>
      <c r="D5150" s="36">
        <v>15.64011</v>
      </c>
    </row>
    <row r="5151" spans="1:4" ht="12.75" customHeight="1" x14ac:dyDescent="0.25">
      <c r="A5151" s="44">
        <f t="shared" si="11"/>
        <v>43101.249999987529</v>
      </c>
      <c r="B5151" s="24">
        <v>123.9395</v>
      </c>
      <c r="C5151" s="35">
        <v>0.36163000000000001</v>
      </c>
      <c r="D5151" s="36">
        <v>8.5675000000000008</v>
      </c>
    </row>
    <row r="5152" spans="1:4" ht="12.75" customHeight="1" x14ac:dyDescent="0.25">
      <c r="A5152" s="44">
        <f t="shared" si="11"/>
        <v>43101.291666654193</v>
      </c>
      <c r="B5152" s="24">
        <v>66.703580000000002</v>
      </c>
      <c r="C5152" s="35">
        <v>1.0400100000000001</v>
      </c>
      <c r="D5152" s="36">
        <v>17.281500000000001</v>
      </c>
    </row>
    <row r="5153" spans="1:4" ht="12.75" customHeight="1" x14ac:dyDescent="0.25">
      <c r="A5153" s="44">
        <f t="shared" si="11"/>
        <v>43101.333333320857</v>
      </c>
      <c r="B5153" s="24">
        <v>6.8672300000000002</v>
      </c>
      <c r="C5153" s="35">
        <v>1.37975</v>
      </c>
      <c r="D5153" s="36">
        <v>8.9428300000000007</v>
      </c>
    </row>
    <row r="5154" spans="1:4" ht="12.75" customHeight="1" x14ac:dyDescent="0.25">
      <c r="A5154" s="44">
        <f t="shared" si="11"/>
        <v>43101.374999987522</v>
      </c>
      <c r="B5154" s="24">
        <v>352.11720000000003</v>
      </c>
      <c r="C5154" s="35">
        <v>1.75224</v>
      </c>
      <c r="D5154" s="36">
        <v>16.432829999999999</v>
      </c>
    </row>
    <row r="5155" spans="1:4" ht="12.75" customHeight="1" x14ac:dyDescent="0.25">
      <c r="A5155" s="44">
        <f t="shared" si="11"/>
        <v>43101.416666654186</v>
      </c>
      <c r="B5155" s="24">
        <v>294.6044</v>
      </c>
      <c r="C5155" s="35">
        <v>2.3323800000000001</v>
      </c>
      <c r="D5155" s="36">
        <v>9.9299400000000002</v>
      </c>
    </row>
    <row r="5156" spans="1:4" ht="12.75" customHeight="1" x14ac:dyDescent="0.25">
      <c r="A5156" s="44">
        <f t="shared" si="11"/>
        <v>43101.45833332085</v>
      </c>
      <c r="B5156" s="24">
        <v>8.9029100000000003</v>
      </c>
      <c r="C5156" s="35">
        <v>1.63195</v>
      </c>
      <c r="D5156" s="36">
        <v>21.257560000000002</v>
      </c>
    </row>
    <row r="5157" spans="1:4" ht="12.75" customHeight="1" x14ac:dyDescent="0.25">
      <c r="A5157" s="44">
        <f t="shared" si="11"/>
        <v>43101.499999987514</v>
      </c>
      <c r="B5157" s="24">
        <v>55.623339999999999</v>
      </c>
      <c r="C5157" s="35">
        <v>1.44889</v>
      </c>
      <c r="D5157" s="36" t="s">
        <v>189</v>
      </c>
    </row>
    <row r="5158" spans="1:4" ht="12.75" customHeight="1" x14ac:dyDescent="0.25">
      <c r="A5158" s="44">
        <f t="shared" si="11"/>
        <v>43101.541666654179</v>
      </c>
      <c r="B5158" s="24">
        <v>38.378970000000002</v>
      </c>
      <c r="C5158" s="35">
        <v>1.5651999999999999</v>
      </c>
      <c r="D5158" s="36">
        <v>7.6889399999999997</v>
      </c>
    </row>
    <row r="5159" spans="1:4" ht="12.75" customHeight="1" x14ac:dyDescent="0.25">
      <c r="A5159" s="44">
        <f t="shared" si="11"/>
        <v>43101.583333320843</v>
      </c>
      <c r="B5159" s="24">
        <v>109.23569999999999</v>
      </c>
      <c r="C5159" s="35">
        <v>0.59791000000000005</v>
      </c>
      <c r="D5159" s="36">
        <v>5.6341099999999997</v>
      </c>
    </row>
    <row r="5160" spans="1:4" ht="12.75" customHeight="1" x14ac:dyDescent="0.25">
      <c r="A5160" s="44">
        <f t="shared" si="11"/>
        <v>43101.624999987507</v>
      </c>
      <c r="B5160" s="24">
        <v>123.24169999999999</v>
      </c>
      <c r="C5160" s="35">
        <v>0.44890000000000002</v>
      </c>
      <c r="D5160" s="36">
        <v>2.4418700000000002</v>
      </c>
    </row>
    <row r="5161" spans="1:4" ht="12.75" customHeight="1" x14ac:dyDescent="0.25">
      <c r="A5161" s="44">
        <f t="shared" si="11"/>
        <v>43101.666666654171</v>
      </c>
      <c r="B5161" s="24">
        <v>73.949359999999999</v>
      </c>
      <c r="C5161" s="35">
        <v>0.31</v>
      </c>
    </row>
    <row r="5162" spans="1:4" ht="12.75" customHeight="1" x14ac:dyDescent="0.25">
      <c r="A5162" s="44">
        <f t="shared" si="11"/>
        <v>43101.708333320836</v>
      </c>
      <c r="B5162" s="24">
        <v>340.88099999999997</v>
      </c>
      <c r="C5162" s="35">
        <v>0.49510999999999999</v>
      </c>
      <c r="D5162" s="36">
        <v>8.2485599999999994</v>
      </c>
    </row>
    <row r="5163" spans="1:4" ht="12.75" customHeight="1" x14ac:dyDescent="0.25">
      <c r="A5163" s="44">
        <f t="shared" si="11"/>
        <v>43101.7499999875</v>
      </c>
      <c r="B5163" s="24">
        <v>137.4529</v>
      </c>
      <c r="C5163" s="35">
        <v>0.47202</v>
      </c>
      <c r="D5163" s="36">
        <v>3.9480599999999999</v>
      </c>
    </row>
    <row r="5164" spans="1:4" ht="12.75" customHeight="1" x14ac:dyDescent="0.25">
      <c r="A5164" s="44">
        <f t="shared" si="11"/>
        <v>43101.791666654164</v>
      </c>
      <c r="B5164" s="24">
        <v>127.02370000000001</v>
      </c>
      <c r="C5164" s="35">
        <v>0.41808000000000001</v>
      </c>
      <c r="D5164" s="36">
        <v>6.5107200000000001</v>
      </c>
    </row>
    <row r="5165" spans="1:4" ht="12.75" customHeight="1" x14ac:dyDescent="0.25">
      <c r="A5165" s="44">
        <f t="shared" si="11"/>
        <v>43101.833333320828</v>
      </c>
      <c r="B5165" s="24">
        <v>142.71899999999999</v>
      </c>
      <c r="C5165" s="35">
        <v>0.33722999999999997</v>
      </c>
      <c r="D5165" s="36">
        <v>10.49644</v>
      </c>
    </row>
    <row r="5166" spans="1:4" ht="12.75" customHeight="1" x14ac:dyDescent="0.25">
      <c r="A5166" s="44">
        <f t="shared" si="11"/>
        <v>43101.874999987493</v>
      </c>
      <c r="B5166" s="24">
        <v>158.7637</v>
      </c>
      <c r="C5166" s="35">
        <v>0.41515000000000002</v>
      </c>
      <c r="D5166" s="36">
        <v>8.4453300000000002</v>
      </c>
    </row>
    <row r="5167" spans="1:4" ht="12.75" customHeight="1" x14ac:dyDescent="0.25">
      <c r="A5167" s="44">
        <f t="shared" si="11"/>
        <v>43101.916666654157</v>
      </c>
      <c r="B5167" s="24">
        <v>124.236</v>
      </c>
      <c r="C5167" s="35">
        <v>0.28482000000000002</v>
      </c>
      <c r="D5167" s="36">
        <v>4.36294</v>
      </c>
    </row>
    <row r="5168" spans="1:4" ht="12.75" customHeight="1" x14ac:dyDescent="0.25">
      <c r="A5168" s="44">
        <f t="shared" si="11"/>
        <v>43101.958333320821</v>
      </c>
      <c r="B5168" s="24">
        <v>120.1875</v>
      </c>
      <c r="C5168" s="35">
        <v>0.34294000000000002</v>
      </c>
      <c r="D5168" s="36">
        <v>10.26336</v>
      </c>
    </row>
    <row r="5169" spans="1:4" ht="12.75" customHeight="1" x14ac:dyDescent="0.25">
      <c r="A5169" s="44">
        <f t="shared" si="11"/>
        <v>43101.999999987485</v>
      </c>
      <c r="B5169" s="24">
        <v>344.32990000000001</v>
      </c>
      <c r="C5169" s="35">
        <v>0.36606</v>
      </c>
      <c r="D5169" s="36">
        <v>0.40394000000000002</v>
      </c>
    </row>
    <row r="5170" spans="1:4" ht="12.75" customHeight="1" x14ac:dyDescent="0.25">
      <c r="A5170" s="44">
        <f t="shared" si="11"/>
        <v>43102.04166665415</v>
      </c>
      <c r="B5170" s="24">
        <v>6.8402399999999997</v>
      </c>
      <c r="C5170" s="35">
        <v>0.44124000000000002</v>
      </c>
      <c r="D5170" s="36">
        <v>7.5345599999999999</v>
      </c>
    </row>
    <row r="5171" spans="1:4" ht="12.75" customHeight="1" x14ac:dyDescent="0.25">
      <c r="A5171" s="44">
        <f t="shared" ref="A5171:A5234" si="12">A5170+1/24</f>
        <v>43102.083333320814</v>
      </c>
      <c r="B5171" s="24">
        <v>325.57499999999999</v>
      </c>
      <c r="C5171" s="35">
        <v>0.39435999999999999</v>
      </c>
      <c r="D5171" s="36">
        <v>0.26400000000000001</v>
      </c>
    </row>
    <row r="5172" spans="1:4" ht="12.75" customHeight="1" x14ac:dyDescent="0.25">
      <c r="A5172" s="44">
        <f t="shared" si="12"/>
        <v>43102.124999987478</v>
      </c>
      <c r="B5172" s="24">
        <v>255.6292</v>
      </c>
      <c r="C5172" s="35">
        <v>0.74597999999999998</v>
      </c>
      <c r="D5172" s="36">
        <v>11.70861</v>
      </c>
    </row>
    <row r="5173" spans="1:4" ht="12.75" customHeight="1" x14ac:dyDescent="0.25">
      <c r="A5173" s="44">
        <f t="shared" si="12"/>
        <v>43102.166666654142</v>
      </c>
      <c r="B5173" s="24">
        <v>277.02170000000001</v>
      </c>
      <c r="C5173" s="35">
        <v>0.81694</v>
      </c>
      <c r="D5173" s="36">
        <v>13.584390000000001</v>
      </c>
    </row>
    <row r="5174" spans="1:4" ht="12.75" customHeight="1" x14ac:dyDescent="0.25">
      <c r="A5174" s="44">
        <f t="shared" si="12"/>
        <v>43102.208333320807</v>
      </c>
      <c r="B5174" s="24">
        <v>305.05700000000002</v>
      </c>
      <c r="C5174" s="35">
        <v>0.47060999999999997</v>
      </c>
      <c r="D5174" s="36">
        <v>9.70228</v>
      </c>
    </row>
    <row r="5175" spans="1:4" ht="12.75" customHeight="1" x14ac:dyDescent="0.25">
      <c r="A5175" s="44">
        <f t="shared" si="12"/>
        <v>43102.249999987471</v>
      </c>
      <c r="B5175" s="24">
        <v>160.7175</v>
      </c>
      <c r="C5175" s="35">
        <v>0.29729</v>
      </c>
      <c r="D5175" s="36">
        <v>3.7275999999999998</v>
      </c>
    </row>
    <row r="5176" spans="1:4" ht="12.75" customHeight="1" x14ac:dyDescent="0.25">
      <c r="A5176" s="44">
        <f t="shared" si="12"/>
        <v>43102.291666654135</v>
      </c>
      <c r="B5176" s="24">
        <v>99.429950000000005</v>
      </c>
      <c r="C5176" s="35">
        <v>0.63915</v>
      </c>
      <c r="D5176" s="36">
        <v>1.29667</v>
      </c>
    </row>
    <row r="5177" spans="1:4" ht="12.75" customHeight="1" x14ac:dyDescent="0.25">
      <c r="A5177" s="44">
        <f t="shared" si="12"/>
        <v>43102.333333320799</v>
      </c>
      <c r="B5177" s="24">
        <v>181.94800000000001</v>
      </c>
      <c r="C5177" s="35">
        <v>0.50197000000000003</v>
      </c>
      <c r="D5177" s="36">
        <v>9.3734500000000001</v>
      </c>
    </row>
    <row r="5178" spans="1:4" ht="12.75" customHeight="1" x14ac:dyDescent="0.25">
      <c r="A5178" s="44">
        <f t="shared" si="12"/>
        <v>43102.374999987464</v>
      </c>
      <c r="B5178" s="24">
        <v>87.530699999999996</v>
      </c>
      <c r="C5178" s="35">
        <v>1.1453899999999999</v>
      </c>
      <c r="D5178" s="36">
        <v>1.7910600000000001</v>
      </c>
    </row>
    <row r="5179" spans="1:4" ht="12.75" customHeight="1" x14ac:dyDescent="0.25">
      <c r="A5179" s="44">
        <f t="shared" si="12"/>
        <v>43102.416666654128</v>
      </c>
      <c r="B5179" s="24">
        <v>62.771090000000001</v>
      </c>
      <c r="C5179" s="35">
        <v>1.7966</v>
      </c>
      <c r="D5179" s="36">
        <v>11.71434</v>
      </c>
    </row>
    <row r="5180" spans="1:4" ht="12.75" customHeight="1" x14ac:dyDescent="0.25">
      <c r="A5180" s="44">
        <f t="shared" si="12"/>
        <v>43102.458333320792</v>
      </c>
      <c r="B5180" s="24">
        <v>57.399889999999999</v>
      </c>
      <c r="C5180" s="35">
        <v>1.8469899999999999</v>
      </c>
      <c r="D5180" s="36">
        <v>2.7605599999999999</v>
      </c>
    </row>
    <row r="5181" spans="1:4" ht="12.75" customHeight="1" x14ac:dyDescent="0.25">
      <c r="A5181" s="44">
        <f t="shared" si="12"/>
        <v>43102.499999987456</v>
      </c>
      <c r="B5181" s="24">
        <v>56.267139999999998</v>
      </c>
      <c r="C5181" s="35">
        <v>3.0116999999999998</v>
      </c>
      <c r="D5181" s="36">
        <v>11.0885</v>
      </c>
    </row>
    <row r="5182" spans="1:4" ht="12.75" customHeight="1" x14ac:dyDescent="0.25">
      <c r="A5182" s="44">
        <f t="shared" si="12"/>
        <v>43102.54166665412</v>
      </c>
      <c r="B5182" s="24">
        <v>51.601190000000003</v>
      </c>
      <c r="C5182" s="35">
        <v>2.1348199999999999</v>
      </c>
      <c r="D5182" s="36">
        <v>5.8413899999999996</v>
      </c>
    </row>
    <row r="5183" spans="1:4" ht="12.75" customHeight="1" x14ac:dyDescent="0.25">
      <c r="A5183" s="44">
        <f t="shared" si="12"/>
        <v>43102.583333320785</v>
      </c>
      <c r="B5183" s="24">
        <v>66.901449999999997</v>
      </c>
      <c r="C5183" s="35">
        <v>2.1892499999999999</v>
      </c>
      <c r="D5183" s="36">
        <v>5.6008399999999998</v>
      </c>
    </row>
    <row r="5184" spans="1:4" ht="12.75" customHeight="1" x14ac:dyDescent="0.25">
      <c r="A5184" s="44">
        <f t="shared" si="12"/>
        <v>43102.624999987449</v>
      </c>
      <c r="B5184" s="24">
        <v>65.880129999999994</v>
      </c>
      <c r="C5184" s="35">
        <v>2.4102399999999999</v>
      </c>
    </row>
    <row r="5185" spans="1:4" ht="12.75" customHeight="1" x14ac:dyDescent="0.25">
      <c r="A5185" s="44">
        <f t="shared" si="12"/>
        <v>43102.666666654113</v>
      </c>
      <c r="B5185" s="24">
        <v>72.051699999999997</v>
      </c>
      <c r="C5185" s="35">
        <v>2.3285999999999998</v>
      </c>
      <c r="D5185" s="36">
        <v>5.7310600000000003</v>
      </c>
    </row>
    <row r="5186" spans="1:4" ht="12.75" customHeight="1" x14ac:dyDescent="0.25">
      <c r="A5186" s="44">
        <f t="shared" si="12"/>
        <v>43102.708333320777</v>
      </c>
      <c r="B5186" s="24">
        <v>67.6233</v>
      </c>
      <c r="C5186" s="35">
        <v>2.9084400000000001</v>
      </c>
      <c r="D5186" s="36">
        <v>7.2201700000000004</v>
      </c>
    </row>
    <row r="5187" spans="1:4" ht="12.75" customHeight="1" x14ac:dyDescent="0.25">
      <c r="A5187" s="44">
        <f t="shared" si="12"/>
        <v>43102.749999987442</v>
      </c>
      <c r="B5187" s="24">
        <v>80.77055</v>
      </c>
      <c r="C5187" s="35">
        <v>1.33205</v>
      </c>
      <c r="D5187" s="36">
        <v>5.94672</v>
      </c>
    </row>
    <row r="5188" spans="1:4" ht="12.75" customHeight="1" x14ac:dyDescent="0.25">
      <c r="A5188" s="44">
        <f t="shared" si="12"/>
        <v>43102.791666654106</v>
      </c>
      <c r="B5188" s="24">
        <v>75.673839999999998</v>
      </c>
      <c r="C5188" s="35">
        <v>1.1864300000000001</v>
      </c>
      <c r="D5188" s="36">
        <v>10.765779999999999</v>
      </c>
    </row>
    <row r="5189" spans="1:4" ht="12.75" customHeight="1" x14ac:dyDescent="0.25">
      <c r="A5189" s="44">
        <f t="shared" si="12"/>
        <v>43102.83333332077</v>
      </c>
      <c r="B5189" s="24">
        <v>108.97369999999999</v>
      </c>
      <c r="C5189" s="35">
        <v>0.29658000000000001</v>
      </c>
      <c r="D5189" s="36" t="s">
        <v>189</v>
      </c>
    </row>
    <row r="5190" spans="1:4" ht="12.75" customHeight="1" x14ac:dyDescent="0.25">
      <c r="A5190" s="44">
        <f t="shared" si="12"/>
        <v>43102.874999987434</v>
      </c>
      <c r="B5190" s="24">
        <v>126.87430000000001</v>
      </c>
      <c r="C5190" s="35">
        <v>0.22475000000000001</v>
      </c>
      <c r="D5190" s="36">
        <v>2.7683900000000001</v>
      </c>
    </row>
    <row r="5191" spans="1:4" ht="12.75" customHeight="1" x14ac:dyDescent="0.25">
      <c r="A5191" s="44">
        <f t="shared" si="12"/>
        <v>43102.916666654099</v>
      </c>
      <c r="B5191" s="24">
        <v>14.585739999999999</v>
      </c>
      <c r="C5191" s="35">
        <v>0.29757</v>
      </c>
      <c r="D5191" s="36" t="s">
        <v>189</v>
      </c>
    </row>
    <row r="5192" spans="1:4" ht="12.75" customHeight="1" x14ac:dyDescent="0.25">
      <c r="A5192" s="44">
        <f t="shared" si="12"/>
        <v>43102.958333320763</v>
      </c>
      <c r="B5192" s="24">
        <v>26.11628</v>
      </c>
      <c r="C5192" s="35">
        <v>0.29794999999999999</v>
      </c>
      <c r="D5192" s="36">
        <v>5.6101700000000001</v>
      </c>
    </row>
    <row r="5193" spans="1:4" ht="12.75" customHeight="1" x14ac:dyDescent="0.25">
      <c r="A5193" s="44">
        <f t="shared" si="12"/>
        <v>43102.999999987427</v>
      </c>
      <c r="B5193" s="24">
        <v>20.387239999999998</v>
      </c>
      <c r="C5193" s="35">
        <v>0.23218</v>
      </c>
    </row>
    <row r="5194" spans="1:4" ht="12.75" customHeight="1" x14ac:dyDescent="0.25">
      <c r="A5194" s="44">
        <f t="shared" si="12"/>
        <v>43103.041666654091</v>
      </c>
      <c r="B5194" s="24">
        <v>83.903790000000001</v>
      </c>
      <c r="C5194" s="35">
        <v>0.48735000000000001</v>
      </c>
      <c r="D5194" s="36">
        <v>3.0511699999999999</v>
      </c>
    </row>
    <row r="5195" spans="1:4" ht="12.75" customHeight="1" x14ac:dyDescent="0.25">
      <c r="A5195" s="44">
        <f t="shared" si="12"/>
        <v>43103.083333320756</v>
      </c>
      <c r="B5195" s="24">
        <v>87.771640000000005</v>
      </c>
      <c r="C5195" s="35">
        <v>0.22003</v>
      </c>
      <c r="D5195" s="36">
        <v>7.02583</v>
      </c>
    </row>
    <row r="5196" spans="1:4" ht="12.75" customHeight="1" x14ac:dyDescent="0.25">
      <c r="A5196" s="44">
        <f t="shared" si="12"/>
        <v>43103.12499998742</v>
      </c>
      <c r="B5196" s="24">
        <v>136.37440000000001</v>
      </c>
      <c r="C5196" s="35">
        <v>0.28377000000000002</v>
      </c>
      <c r="D5196" s="36">
        <v>2.39717</v>
      </c>
    </row>
    <row r="5197" spans="1:4" ht="12.75" customHeight="1" x14ac:dyDescent="0.25">
      <c r="A5197" s="44">
        <f t="shared" si="12"/>
        <v>43103.166666654084</v>
      </c>
      <c r="B5197" s="24">
        <v>75.118129999999994</v>
      </c>
      <c r="C5197" s="35">
        <v>0.46212999999999999</v>
      </c>
      <c r="D5197" s="36">
        <v>5.0530600000000003</v>
      </c>
    </row>
    <row r="5198" spans="1:4" ht="12.75" customHeight="1" x14ac:dyDescent="0.25">
      <c r="A5198" s="44">
        <f t="shared" si="12"/>
        <v>43103.208333320748</v>
      </c>
      <c r="B5198" s="24">
        <v>50.262140000000002</v>
      </c>
      <c r="C5198" s="35">
        <v>0.19553999999999999</v>
      </c>
      <c r="D5198" s="36">
        <v>3.7818299999999998</v>
      </c>
    </row>
    <row r="5199" spans="1:4" ht="12.75" customHeight="1" x14ac:dyDescent="0.25">
      <c r="A5199" s="44">
        <f t="shared" si="12"/>
        <v>43103.249999987413</v>
      </c>
      <c r="B5199" s="24">
        <v>82.364369999999994</v>
      </c>
      <c r="C5199" s="35">
        <v>0.35333999999999999</v>
      </c>
      <c r="D5199" s="36">
        <v>8.1579999999999995</v>
      </c>
    </row>
    <row r="5200" spans="1:4" ht="12.75" customHeight="1" x14ac:dyDescent="0.25">
      <c r="A5200" s="44">
        <f t="shared" si="12"/>
        <v>43103.291666654077</v>
      </c>
      <c r="B5200" s="24">
        <v>42.106949999999998</v>
      </c>
      <c r="C5200" s="35">
        <v>1.0594399999999999</v>
      </c>
      <c r="D5200" s="36">
        <v>2.75922</v>
      </c>
    </row>
    <row r="5201" spans="1:4" ht="12.75" customHeight="1" x14ac:dyDescent="0.25">
      <c r="A5201" s="44">
        <f t="shared" si="12"/>
        <v>43103.333333320741</v>
      </c>
      <c r="B5201" s="24">
        <v>356.37290000000002</v>
      </c>
      <c r="C5201" s="35">
        <v>1.6500900000000001</v>
      </c>
      <c r="D5201" s="36">
        <v>3.34633</v>
      </c>
    </row>
    <row r="5202" spans="1:4" ht="12.75" customHeight="1" x14ac:dyDescent="0.25">
      <c r="A5202" s="44">
        <f t="shared" si="12"/>
        <v>43103.374999987405</v>
      </c>
      <c r="B5202" s="24">
        <v>13.564349999999999</v>
      </c>
      <c r="C5202" s="35">
        <v>1.84815</v>
      </c>
      <c r="D5202" s="36">
        <v>10.28356</v>
      </c>
    </row>
    <row r="5203" spans="1:4" ht="12.75" customHeight="1" x14ac:dyDescent="0.25">
      <c r="A5203" s="44">
        <f t="shared" si="12"/>
        <v>43103.41666665407</v>
      </c>
      <c r="B5203" s="24">
        <v>5.4872800000000002</v>
      </c>
      <c r="C5203" s="35">
        <v>1.8310200000000001</v>
      </c>
      <c r="D5203" s="36">
        <v>2.8708900000000002</v>
      </c>
    </row>
    <row r="5204" spans="1:4" ht="12.75" customHeight="1" x14ac:dyDescent="0.25">
      <c r="A5204" s="44">
        <f t="shared" si="12"/>
        <v>43103.458333320734</v>
      </c>
      <c r="B5204" s="24">
        <v>11.647930000000001</v>
      </c>
      <c r="C5204" s="35">
        <v>1.21828</v>
      </c>
      <c r="D5204" s="36">
        <v>2.3157800000000002</v>
      </c>
    </row>
    <row r="5205" spans="1:4" ht="12.75" customHeight="1" x14ac:dyDescent="0.25">
      <c r="A5205" s="44">
        <f t="shared" si="12"/>
        <v>43103.499999987398</v>
      </c>
      <c r="B5205" s="24">
        <v>38.351889999999997</v>
      </c>
      <c r="C5205" s="35">
        <v>2.2401499999999999</v>
      </c>
      <c r="D5205" s="36">
        <v>6.4131099999999996</v>
      </c>
    </row>
    <row r="5206" spans="1:4" ht="12.75" customHeight="1" x14ac:dyDescent="0.25">
      <c r="A5206" s="44">
        <f t="shared" si="12"/>
        <v>43103.541666654062</v>
      </c>
      <c r="B5206" s="24">
        <v>38.943339999999999</v>
      </c>
      <c r="C5206" s="35">
        <v>2.5319099999999999</v>
      </c>
      <c r="D5206" s="36">
        <v>2.8115000000000001</v>
      </c>
    </row>
    <row r="5207" spans="1:4" ht="12.75" customHeight="1" x14ac:dyDescent="0.25">
      <c r="A5207" s="44">
        <f t="shared" si="12"/>
        <v>43103.583333320727</v>
      </c>
      <c r="B5207" s="24">
        <v>4.5506500000000001</v>
      </c>
      <c r="C5207" s="35">
        <v>2.6754600000000002</v>
      </c>
      <c r="D5207" s="36">
        <v>11.97702</v>
      </c>
    </row>
    <row r="5208" spans="1:4" ht="12.75" customHeight="1" x14ac:dyDescent="0.25">
      <c r="A5208" s="44">
        <f t="shared" si="12"/>
        <v>43103.624999987391</v>
      </c>
      <c r="B5208" s="24">
        <v>8.8932000000000002</v>
      </c>
      <c r="C5208" s="35">
        <v>2.1748099999999999</v>
      </c>
    </row>
    <row r="5209" spans="1:4" ht="12.75" customHeight="1" x14ac:dyDescent="0.25">
      <c r="A5209" s="44">
        <f t="shared" si="12"/>
        <v>43103.666666654055</v>
      </c>
      <c r="B5209" s="24">
        <v>48.526429999999998</v>
      </c>
      <c r="C5209" s="35">
        <v>2.2206399999999999</v>
      </c>
      <c r="D5209" s="36">
        <v>7.1859799999999998</v>
      </c>
    </row>
    <row r="5210" spans="1:4" ht="12.75" customHeight="1" x14ac:dyDescent="0.25">
      <c r="A5210" s="44">
        <f t="shared" si="12"/>
        <v>43103.708333320719</v>
      </c>
      <c r="B5210" s="24">
        <v>51.565739999999998</v>
      </c>
      <c r="C5210" s="35">
        <v>2.5848399999999998</v>
      </c>
      <c r="D5210" s="36">
        <v>6.3486700000000003</v>
      </c>
    </row>
    <row r="5211" spans="1:4" ht="12.75" customHeight="1" x14ac:dyDescent="0.25">
      <c r="A5211" s="44">
        <f t="shared" si="12"/>
        <v>43103.749999987383</v>
      </c>
      <c r="B5211" s="24">
        <v>53.802250000000001</v>
      </c>
      <c r="C5211" s="35">
        <v>2.0506199999999999</v>
      </c>
      <c r="D5211" s="36">
        <v>4.9010300000000004</v>
      </c>
    </row>
    <row r="5212" spans="1:4" ht="12.75" customHeight="1" x14ac:dyDescent="0.25">
      <c r="A5212" s="44">
        <f t="shared" si="12"/>
        <v>43103.791666654048</v>
      </c>
      <c r="B5212" s="24">
        <v>50.733179999999997</v>
      </c>
      <c r="C5212" s="35">
        <v>1.48346</v>
      </c>
      <c r="D5212" s="36">
        <v>2.49993</v>
      </c>
    </row>
    <row r="5213" spans="1:4" ht="12.75" customHeight="1" x14ac:dyDescent="0.25">
      <c r="A5213" s="44">
        <f t="shared" si="12"/>
        <v>43103.833333320712</v>
      </c>
      <c r="B5213" s="24">
        <v>66.008610000000004</v>
      </c>
      <c r="C5213" s="35">
        <v>0.84236</v>
      </c>
      <c r="D5213" s="36">
        <v>5.4538200000000003</v>
      </c>
    </row>
    <row r="5214" spans="1:4" ht="12.75" customHeight="1" x14ac:dyDescent="0.25">
      <c r="A5214" s="44">
        <f t="shared" si="12"/>
        <v>43103.874999987376</v>
      </c>
      <c r="B5214" s="24">
        <v>79.095179999999999</v>
      </c>
      <c r="C5214" s="35">
        <v>0.58323999999999998</v>
      </c>
      <c r="D5214" s="36">
        <v>10.573130000000001</v>
      </c>
    </row>
    <row r="5215" spans="1:4" ht="12.75" customHeight="1" x14ac:dyDescent="0.25">
      <c r="A5215" s="44">
        <f t="shared" si="12"/>
        <v>43103.91666665404</v>
      </c>
      <c r="B5215" s="24">
        <v>151.99789999999999</v>
      </c>
      <c r="C5215" s="35">
        <v>0.24553</v>
      </c>
      <c r="D5215" s="36">
        <v>8.8110199999999992</v>
      </c>
    </row>
    <row r="5216" spans="1:4" ht="12.75" customHeight="1" x14ac:dyDescent="0.25">
      <c r="A5216" s="44">
        <f t="shared" si="12"/>
        <v>43103.958333320705</v>
      </c>
      <c r="B5216" s="24">
        <v>164.6935</v>
      </c>
      <c r="C5216" s="35">
        <v>0.27578999999999998</v>
      </c>
      <c r="D5216" s="36">
        <v>9.7608300000000003</v>
      </c>
    </row>
    <row r="5217" spans="1:4" ht="12.75" customHeight="1" x14ac:dyDescent="0.25">
      <c r="A5217" s="44">
        <f t="shared" si="12"/>
        <v>43103.999999987369</v>
      </c>
      <c r="B5217" s="24">
        <v>151.233</v>
      </c>
      <c r="C5217" s="35">
        <v>0.25972000000000001</v>
      </c>
      <c r="D5217" s="36">
        <v>4.0575700000000001</v>
      </c>
    </row>
    <row r="5218" spans="1:4" ht="12.75" customHeight="1" x14ac:dyDescent="0.25">
      <c r="A5218" s="44">
        <f t="shared" si="12"/>
        <v>43104.041666654033</v>
      </c>
      <c r="B5218" s="24">
        <v>153.7157</v>
      </c>
      <c r="C5218" s="35">
        <v>0.30662</v>
      </c>
      <c r="D5218" s="36">
        <v>7.6808199999999998</v>
      </c>
    </row>
    <row r="5219" spans="1:4" ht="12.75" customHeight="1" x14ac:dyDescent="0.25">
      <c r="A5219" s="44">
        <f t="shared" si="12"/>
        <v>43104.083333320697</v>
      </c>
      <c r="B5219" s="24">
        <v>170.22219999999999</v>
      </c>
      <c r="C5219" s="35">
        <v>0.22738</v>
      </c>
      <c r="D5219" s="36">
        <v>6.7227699999999997</v>
      </c>
    </row>
    <row r="5220" spans="1:4" ht="12.75" customHeight="1" x14ac:dyDescent="0.25">
      <c r="A5220" s="44">
        <f t="shared" si="12"/>
        <v>43104.124999987362</v>
      </c>
      <c r="B5220" s="24">
        <v>158.6995</v>
      </c>
      <c r="C5220" s="35">
        <v>0.22298000000000001</v>
      </c>
      <c r="D5220" s="36">
        <v>5.4401000000000002</v>
      </c>
    </row>
    <row r="5221" spans="1:4" ht="12.75" customHeight="1" x14ac:dyDescent="0.25">
      <c r="A5221" s="44">
        <f t="shared" si="12"/>
        <v>43104.166666654026</v>
      </c>
      <c r="B5221" s="24">
        <v>96.890010000000004</v>
      </c>
      <c r="C5221" s="35">
        <v>0.39068000000000003</v>
      </c>
      <c r="D5221" s="36">
        <v>7.50122</v>
      </c>
    </row>
    <row r="5222" spans="1:4" ht="12.75" customHeight="1" x14ac:dyDescent="0.25">
      <c r="A5222" s="44">
        <f t="shared" si="12"/>
        <v>43104.20833332069</v>
      </c>
      <c r="B5222" s="24">
        <v>119.63379999999999</v>
      </c>
      <c r="C5222" s="35">
        <v>0.34226000000000001</v>
      </c>
      <c r="D5222" s="36">
        <v>1.30803</v>
      </c>
    </row>
    <row r="5223" spans="1:4" ht="12.75" customHeight="1" x14ac:dyDescent="0.25">
      <c r="A5223" s="44">
        <f t="shared" si="12"/>
        <v>43104.249999987354</v>
      </c>
      <c r="B5223" s="24">
        <v>127.6506</v>
      </c>
      <c r="C5223" s="35">
        <v>0.23191000000000001</v>
      </c>
      <c r="D5223" s="36">
        <v>5.7996800000000004</v>
      </c>
    </row>
    <row r="5224" spans="1:4" ht="12.75" customHeight="1" x14ac:dyDescent="0.25">
      <c r="A5224" s="44">
        <f t="shared" si="12"/>
        <v>43104.291666654019</v>
      </c>
      <c r="B5224" s="24">
        <v>84.021770000000004</v>
      </c>
      <c r="C5224" s="35">
        <v>0.85867000000000004</v>
      </c>
      <c r="D5224" s="36">
        <v>7.3328499999999996</v>
      </c>
    </row>
    <row r="5225" spans="1:4" ht="12.75" customHeight="1" x14ac:dyDescent="0.25">
      <c r="A5225" s="44">
        <f t="shared" si="12"/>
        <v>43104.333333320683</v>
      </c>
      <c r="B5225" s="24">
        <v>90.48724</v>
      </c>
      <c r="C5225" s="35">
        <v>0.72389000000000003</v>
      </c>
      <c r="D5225" s="36">
        <v>6.6509299999999998</v>
      </c>
    </row>
    <row r="5226" spans="1:4" ht="12.75" customHeight="1" x14ac:dyDescent="0.25">
      <c r="A5226" s="44">
        <f t="shared" si="12"/>
        <v>43104.374999987347</v>
      </c>
      <c r="B5226" s="24">
        <v>250.45760000000001</v>
      </c>
      <c r="C5226" s="35">
        <v>0.65727999999999998</v>
      </c>
      <c r="D5226" s="36">
        <v>5.1635200000000001</v>
      </c>
    </row>
    <row r="5227" spans="1:4" ht="12.75" customHeight="1" x14ac:dyDescent="0.25">
      <c r="A5227" s="44">
        <f t="shared" si="12"/>
        <v>43104.416666654011</v>
      </c>
      <c r="B5227" s="24">
        <v>79.767650000000003</v>
      </c>
      <c r="C5227" s="35">
        <v>1.54179</v>
      </c>
      <c r="D5227" s="36">
        <v>5.1668900000000004</v>
      </c>
    </row>
    <row r="5228" spans="1:4" ht="12.75" customHeight="1" x14ac:dyDescent="0.25">
      <c r="A5228" s="44">
        <f t="shared" si="12"/>
        <v>43104.458333320676</v>
      </c>
      <c r="B5228" s="24">
        <v>69.095560000000006</v>
      </c>
      <c r="C5228" s="35">
        <v>1.3530899999999999</v>
      </c>
      <c r="D5228" s="36" t="s">
        <v>189</v>
      </c>
    </row>
    <row r="5229" spans="1:4" ht="12.75" customHeight="1" x14ac:dyDescent="0.25">
      <c r="A5229" s="44">
        <f t="shared" si="12"/>
        <v>43104.49999998734</v>
      </c>
      <c r="B5229" s="24">
        <v>62.148870000000002</v>
      </c>
      <c r="C5229" s="35">
        <v>2.2048399999999999</v>
      </c>
      <c r="D5229" s="36">
        <v>4.7760999999999996</v>
      </c>
    </row>
    <row r="5230" spans="1:4" ht="12.75" customHeight="1" x14ac:dyDescent="0.25">
      <c r="A5230" s="44">
        <f t="shared" si="12"/>
        <v>43104.541666654004</v>
      </c>
      <c r="B5230" s="24">
        <v>52.94218</v>
      </c>
      <c r="C5230" s="35">
        <v>2.2999900000000002</v>
      </c>
      <c r="D5230" s="36">
        <v>5.2252599999999996</v>
      </c>
    </row>
    <row r="5231" spans="1:4" ht="12.75" customHeight="1" x14ac:dyDescent="0.25">
      <c r="A5231" s="44">
        <f t="shared" si="12"/>
        <v>43104.583333320668</v>
      </c>
      <c r="B5231" s="24">
        <v>51.40128</v>
      </c>
      <c r="C5231" s="35">
        <v>3.0544199999999999</v>
      </c>
      <c r="D5231" s="36">
        <v>6.2329299999999996</v>
      </c>
    </row>
    <row r="5232" spans="1:4" ht="12.75" customHeight="1" x14ac:dyDescent="0.25">
      <c r="A5232" s="44">
        <f t="shared" si="12"/>
        <v>43104.624999987333</v>
      </c>
    </row>
    <row r="5233" spans="1:4" ht="12.75" customHeight="1" x14ac:dyDescent="0.25">
      <c r="A5233" s="44">
        <f t="shared" si="12"/>
        <v>43104.666666653997</v>
      </c>
    </row>
    <row r="5234" spans="1:4" ht="12.75" customHeight="1" x14ac:dyDescent="0.25">
      <c r="A5234" s="44">
        <f t="shared" si="12"/>
        <v>43104.708333320661</v>
      </c>
    </row>
    <row r="5235" spans="1:4" ht="12.75" customHeight="1" x14ac:dyDescent="0.25">
      <c r="A5235" s="44">
        <f t="shared" ref="A5235:A5298" si="13">A5234+1/24</f>
        <v>43104.749999987325</v>
      </c>
      <c r="B5235" s="24">
        <v>44.137909999999998</v>
      </c>
      <c r="C5235" s="35">
        <v>5.5109399999999997</v>
      </c>
    </row>
    <row r="5236" spans="1:4" ht="12.75" customHeight="1" x14ac:dyDescent="0.25">
      <c r="A5236" s="44">
        <f t="shared" si="13"/>
        <v>43104.79166665399</v>
      </c>
      <c r="B5236" s="24">
        <v>38.340879999999999</v>
      </c>
      <c r="C5236" s="35">
        <v>4.7906199999999997</v>
      </c>
      <c r="D5236" s="36">
        <v>22.916260000000001</v>
      </c>
    </row>
    <row r="5237" spans="1:4" ht="12.75" customHeight="1" x14ac:dyDescent="0.25">
      <c r="A5237" s="44">
        <f t="shared" si="13"/>
        <v>43104.833333320654</v>
      </c>
    </row>
    <row r="5238" spans="1:4" ht="12.75" customHeight="1" x14ac:dyDescent="0.25">
      <c r="A5238" s="44">
        <f t="shared" si="13"/>
        <v>43104.874999987318</v>
      </c>
    </row>
    <row r="5239" spans="1:4" ht="12.75" customHeight="1" x14ac:dyDescent="0.25">
      <c r="A5239" s="44">
        <f t="shared" si="13"/>
        <v>43104.916666653982</v>
      </c>
      <c r="B5239" s="24">
        <v>4.8658999999999999</v>
      </c>
      <c r="C5239" s="35">
        <v>4.0298499999999997</v>
      </c>
    </row>
    <row r="5240" spans="1:4" ht="12.75" customHeight="1" x14ac:dyDescent="0.25">
      <c r="A5240" s="44">
        <f t="shared" si="13"/>
        <v>43104.958333320646</v>
      </c>
      <c r="B5240" s="24">
        <v>358.589</v>
      </c>
      <c r="C5240" s="35">
        <v>5.7351400000000003</v>
      </c>
      <c r="D5240" s="36">
        <v>19.335039999999999</v>
      </c>
    </row>
    <row r="5241" spans="1:4" ht="12.75" customHeight="1" x14ac:dyDescent="0.25">
      <c r="A5241" s="44">
        <f t="shared" si="13"/>
        <v>43104.999999987311</v>
      </c>
      <c r="B5241" s="24">
        <v>358.75709999999998</v>
      </c>
      <c r="C5241" s="35">
        <v>5.6767700000000003</v>
      </c>
      <c r="D5241" s="36">
        <v>3.1745299999999999</v>
      </c>
    </row>
    <row r="5242" spans="1:4" ht="12.75" customHeight="1" x14ac:dyDescent="0.25">
      <c r="A5242" s="44">
        <f t="shared" si="13"/>
        <v>43105.041666653975</v>
      </c>
      <c r="B5242" s="24">
        <v>350.16539999999998</v>
      </c>
      <c r="C5242" s="35">
        <v>5.3355300000000003</v>
      </c>
      <c r="D5242" s="36">
        <v>2.36083</v>
      </c>
    </row>
    <row r="5243" spans="1:4" ht="12.75" customHeight="1" x14ac:dyDescent="0.25">
      <c r="A5243" s="44">
        <f t="shared" si="13"/>
        <v>43105.083333320639</v>
      </c>
      <c r="B5243" s="24">
        <v>334.53500000000003</v>
      </c>
      <c r="C5243" s="35">
        <v>5.0081199999999999</v>
      </c>
      <c r="D5243" s="36">
        <v>1.617E-2</v>
      </c>
    </row>
    <row r="5244" spans="1:4" ht="12.75" customHeight="1" x14ac:dyDescent="0.25">
      <c r="A5244" s="44">
        <f t="shared" si="13"/>
        <v>43105.124999987303</v>
      </c>
      <c r="B5244" s="24">
        <v>334.00970000000001</v>
      </c>
      <c r="C5244" s="35">
        <v>4.9708199999999998</v>
      </c>
      <c r="D5244" s="36">
        <v>5.83467</v>
      </c>
    </row>
    <row r="5245" spans="1:4" ht="12.75" customHeight="1" x14ac:dyDescent="0.25">
      <c r="A5245" s="44">
        <f t="shared" si="13"/>
        <v>43105.166666653968</v>
      </c>
      <c r="B5245" s="24">
        <v>337.60700000000003</v>
      </c>
      <c r="C5245" s="35">
        <v>5.3601099999999997</v>
      </c>
      <c r="D5245" s="36">
        <v>2.3711099999999998</v>
      </c>
    </row>
    <row r="5246" spans="1:4" ht="12.75" customHeight="1" x14ac:dyDescent="0.25">
      <c r="A5246" s="44">
        <f t="shared" si="13"/>
        <v>43105.208333320632</v>
      </c>
      <c r="B5246" s="24">
        <v>340.47469999999998</v>
      </c>
      <c r="C5246" s="35">
        <v>5.2091000000000003</v>
      </c>
      <c r="D5246" s="36">
        <v>7.8505599999999998</v>
      </c>
    </row>
    <row r="5247" spans="1:4" ht="12.75" customHeight="1" x14ac:dyDescent="0.25">
      <c r="A5247" s="44">
        <f t="shared" si="13"/>
        <v>43105.249999987296</v>
      </c>
      <c r="B5247" s="24">
        <v>335.7276</v>
      </c>
      <c r="C5247" s="35">
        <v>5.9710799999999997</v>
      </c>
      <c r="D5247" s="36">
        <v>4.4214399999999996</v>
      </c>
    </row>
    <row r="5248" spans="1:4" ht="12.75" customHeight="1" x14ac:dyDescent="0.25">
      <c r="A5248" s="44">
        <f t="shared" si="13"/>
        <v>43105.29166665396</v>
      </c>
      <c r="B5248" s="24">
        <v>331.45760000000001</v>
      </c>
      <c r="C5248" s="35">
        <v>6.3415100000000004</v>
      </c>
      <c r="D5248" s="36">
        <v>3.9597899999999999</v>
      </c>
    </row>
    <row r="5249" spans="1:4" ht="12.75" customHeight="1" x14ac:dyDescent="0.25">
      <c r="A5249" s="44">
        <f t="shared" si="13"/>
        <v>43105.333333320625</v>
      </c>
      <c r="B5249" s="24">
        <v>323.1062</v>
      </c>
      <c r="C5249" s="35">
        <v>7.4397099999999998</v>
      </c>
      <c r="D5249" s="36" t="s">
        <v>189</v>
      </c>
    </row>
    <row r="5250" spans="1:4" ht="12.75" customHeight="1" x14ac:dyDescent="0.25">
      <c r="A5250" s="44">
        <f t="shared" si="13"/>
        <v>43105.374999987289</v>
      </c>
      <c r="B5250" s="24">
        <v>321.16910000000001</v>
      </c>
      <c r="C5250" s="35">
        <v>6.4648500000000002</v>
      </c>
      <c r="D5250" s="36">
        <v>1.7601100000000001</v>
      </c>
    </row>
    <row r="5251" spans="1:4" ht="12.75" customHeight="1" x14ac:dyDescent="0.25">
      <c r="A5251" s="44">
        <f t="shared" si="13"/>
        <v>43105.416666653953</v>
      </c>
      <c r="B5251" s="24">
        <v>303.73430000000002</v>
      </c>
      <c r="C5251" s="35">
        <v>6.6300299999999996</v>
      </c>
      <c r="D5251" s="36">
        <v>1.61239</v>
      </c>
    </row>
    <row r="5252" spans="1:4" ht="12.75" customHeight="1" x14ac:dyDescent="0.25">
      <c r="A5252" s="44">
        <f t="shared" si="13"/>
        <v>43105.458333320617</v>
      </c>
      <c r="B5252" s="24">
        <v>307.17660000000001</v>
      </c>
      <c r="C5252" s="35">
        <v>7.6879999999999997</v>
      </c>
      <c r="D5252" s="36">
        <v>3.67578</v>
      </c>
    </row>
    <row r="5253" spans="1:4" ht="12.75" customHeight="1" x14ac:dyDescent="0.25">
      <c r="A5253" s="44">
        <f t="shared" si="13"/>
        <v>43105.499999987282</v>
      </c>
      <c r="B5253" s="24">
        <v>301.77800000000002</v>
      </c>
      <c r="C5253" s="35">
        <v>6.0350700000000002</v>
      </c>
      <c r="D5253" s="36">
        <v>2.59273</v>
      </c>
    </row>
    <row r="5254" spans="1:4" ht="12.75" customHeight="1" x14ac:dyDescent="0.25">
      <c r="A5254" s="44">
        <f t="shared" si="13"/>
        <v>43105.541666653946</v>
      </c>
      <c r="B5254" s="24">
        <v>284.90730000000002</v>
      </c>
      <c r="C5254" s="35">
        <v>5.0225600000000004</v>
      </c>
      <c r="D5254" s="36">
        <v>11.55184</v>
      </c>
    </row>
    <row r="5255" spans="1:4" ht="12.75" customHeight="1" x14ac:dyDescent="0.25">
      <c r="A5255" s="44">
        <f t="shared" si="13"/>
        <v>43105.58333332061</v>
      </c>
      <c r="B5255" s="24">
        <v>288.86169999999998</v>
      </c>
      <c r="C5255" s="35">
        <v>4.3451199999999996</v>
      </c>
      <c r="D5255" s="36">
        <v>5.0721699999999998</v>
      </c>
    </row>
    <row r="5256" spans="1:4" ht="12.75" customHeight="1" x14ac:dyDescent="0.25">
      <c r="A5256" s="44">
        <f t="shared" si="13"/>
        <v>43105.624999987274</v>
      </c>
      <c r="B5256" s="24">
        <v>278.33980000000003</v>
      </c>
      <c r="C5256" s="35">
        <v>5.00223</v>
      </c>
      <c r="D5256" s="36">
        <v>4.7398899999999999</v>
      </c>
    </row>
    <row r="5257" spans="1:4" ht="12.75" customHeight="1" x14ac:dyDescent="0.25">
      <c r="A5257" s="44">
        <f t="shared" si="13"/>
        <v>43105.666666653939</v>
      </c>
      <c r="B5257" s="24">
        <v>275.0256</v>
      </c>
      <c r="C5257" s="35">
        <v>5.6327499999999997</v>
      </c>
      <c r="D5257" s="36">
        <v>0.67049999999999998</v>
      </c>
    </row>
    <row r="5258" spans="1:4" ht="12.75" customHeight="1" x14ac:dyDescent="0.25">
      <c r="A5258" s="44">
        <f t="shared" si="13"/>
        <v>43105.708333320603</v>
      </c>
      <c r="B5258" s="24">
        <v>270.73590000000002</v>
      </c>
      <c r="C5258" s="35">
        <v>5.1268200000000004</v>
      </c>
      <c r="D5258" s="36">
        <v>4.5264499999999996</v>
      </c>
    </row>
    <row r="5259" spans="1:4" ht="12.75" customHeight="1" x14ac:dyDescent="0.25">
      <c r="A5259" s="44">
        <f t="shared" si="13"/>
        <v>43105.749999987267</v>
      </c>
      <c r="B5259" s="24">
        <v>269.11450000000002</v>
      </c>
      <c r="C5259" s="35">
        <v>4.7883800000000001</v>
      </c>
      <c r="D5259" s="36">
        <v>3.9220600000000001</v>
      </c>
    </row>
    <row r="5260" spans="1:4" ht="12.75" customHeight="1" x14ac:dyDescent="0.25">
      <c r="A5260" s="44">
        <f t="shared" si="13"/>
        <v>43105.791666653931</v>
      </c>
      <c r="B5260" s="24">
        <v>265.54349999999999</v>
      </c>
      <c r="C5260" s="35">
        <v>3.58196</v>
      </c>
      <c r="D5260" s="36">
        <v>10.950609999999999</v>
      </c>
    </row>
    <row r="5261" spans="1:4" ht="12.75" customHeight="1" x14ac:dyDescent="0.25">
      <c r="A5261" s="44">
        <f t="shared" si="13"/>
        <v>43105.833333320596</v>
      </c>
      <c r="B5261" s="24">
        <v>264.75839999999999</v>
      </c>
      <c r="C5261" s="35">
        <v>3.9280499999999998</v>
      </c>
      <c r="D5261" s="36">
        <v>19.502949999999998</v>
      </c>
    </row>
    <row r="5262" spans="1:4" ht="12.75" customHeight="1" x14ac:dyDescent="0.25">
      <c r="A5262" s="44">
        <f t="shared" si="13"/>
        <v>43105.87499998726</v>
      </c>
      <c r="B5262" s="24">
        <v>270.80189999999999</v>
      </c>
      <c r="C5262" s="35">
        <v>3.4563700000000002</v>
      </c>
      <c r="D5262" s="36">
        <v>30.109719999999999</v>
      </c>
    </row>
    <row r="5263" spans="1:4" ht="12.75" customHeight="1" x14ac:dyDescent="0.25">
      <c r="A5263" s="44">
        <f t="shared" si="13"/>
        <v>43105.916666653924</v>
      </c>
      <c r="B5263" s="24">
        <v>260.66390000000001</v>
      </c>
      <c r="C5263" s="35">
        <v>4.3304600000000004</v>
      </c>
      <c r="D5263" s="36">
        <v>23.306719999999999</v>
      </c>
    </row>
    <row r="5264" spans="1:4" ht="12.75" customHeight="1" x14ac:dyDescent="0.25">
      <c r="A5264" s="44">
        <f t="shared" si="13"/>
        <v>43105.958333320588</v>
      </c>
      <c r="B5264" s="24">
        <v>259.28449999999998</v>
      </c>
      <c r="C5264" s="35">
        <v>3.9275500000000001</v>
      </c>
      <c r="D5264" s="36">
        <v>30.640699999999999</v>
      </c>
    </row>
    <row r="5265" spans="1:4" ht="12.75" customHeight="1" x14ac:dyDescent="0.25">
      <c r="A5265" s="44">
        <f t="shared" si="13"/>
        <v>43105.999999987253</v>
      </c>
      <c r="B5265" s="24">
        <v>262.0421</v>
      </c>
      <c r="C5265" s="35">
        <v>3.5761500000000002</v>
      </c>
      <c r="D5265" s="36">
        <v>27.956399999999999</v>
      </c>
    </row>
    <row r="5266" spans="1:4" ht="12.75" customHeight="1" x14ac:dyDescent="0.25">
      <c r="A5266" s="44">
        <f t="shared" si="13"/>
        <v>43106.041666653917</v>
      </c>
      <c r="B5266" s="24">
        <v>252.93379999999999</v>
      </c>
      <c r="C5266" s="35">
        <v>1.79687</v>
      </c>
      <c r="D5266" s="36">
        <v>31.87989</v>
      </c>
    </row>
    <row r="5267" spans="1:4" ht="12.75" customHeight="1" x14ac:dyDescent="0.25">
      <c r="A5267" s="44">
        <f t="shared" si="13"/>
        <v>43106.083333320581</v>
      </c>
      <c r="B5267" s="24">
        <v>27.56485</v>
      </c>
      <c r="C5267" s="35">
        <v>0.65032999999999996</v>
      </c>
      <c r="D5267" s="36">
        <v>27.58905</v>
      </c>
    </row>
    <row r="5268" spans="1:4" ht="12.75" customHeight="1" x14ac:dyDescent="0.25">
      <c r="A5268" s="44">
        <f t="shared" si="13"/>
        <v>43106.124999987245</v>
      </c>
      <c r="B5268" s="24">
        <v>277.10120000000001</v>
      </c>
      <c r="C5268" s="35">
        <v>1.77129</v>
      </c>
      <c r="D5268" s="36">
        <v>21.531780000000001</v>
      </c>
    </row>
    <row r="5269" spans="1:4" ht="12.75" customHeight="1" x14ac:dyDescent="0.25">
      <c r="A5269" s="44">
        <f t="shared" si="13"/>
        <v>43106.166666653909</v>
      </c>
      <c r="B5269" s="24">
        <v>244.05289999999999</v>
      </c>
      <c r="C5269" s="35">
        <v>2.5368499999999998</v>
      </c>
      <c r="D5269" s="36">
        <v>19.140219999999999</v>
      </c>
    </row>
    <row r="5270" spans="1:4" ht="12.75" customHeight="1" x14ac:dyDescent="0.25">
      <c r="A5270" s="44">
        <f t="shared" si="13"/>
        <v>43106.208333320574</v>
      </c>
      <c r="B5270" s="24">
        <v>218.38589999999999</v>
      </c>
      <c r="C5270" s="35">
        <v>1.12703</v>
      </c>
      <c r="D5270" s="36">
        <v>19.01783</v>
      </c>
    </row>
    <row r="5271" spans="1:4" ht="12.75" customHeight="1" x14ac:dyDescent="0.25">
      <c r="A5271" s="44">
        <f t="shared" si="13"/>
        <v>43106.249999987238</v>
      </c>
      <c r="B5271" s="24">
        <v>234.72030000000001</v>
      </c>
      <c r="C5271" s="35">
        <v>2.8503599999999998</v>
      </c>
      <c r="D5271" s="36">
        <v>19.25806</v>
      </c>
    </row>
    <row r="5272" spans="1:4" ht="12.75" customHeight="1" x14ac:dyDescent="0.25">
      <c r="A5272" s="44">
        <f t="shared" si="13"/>
        <v>43106.291666653902</v>
      </c>
      <c r="B5272" s="24">
        <v>235.0204</v>
      </c>
      <c r="C5272" s="35">
        <v>3.98427</v>
      </c>
      <c r="D5272" s="36">
        <v>14.401949999999999</v>
      </c>
    </row>
    <row r="5273" spans="1:4" ht="12.75" customHeight="1" x14ac:dyDescent="0.25">
      <c r="A5273" s="44">
        <f t="shared" si="13"/>
        <v>43106.333333320566</v>
      </c>
      <c r="B5273" s="24">
        <v>246.7475</v>
      </c>
      <c r="C5273" s="35">
        <v>3.9253900000000002</v>
      </c>
      <c r="D5273" s="36">
        <v>13.742330000000001</v>
      </c>
    </row>
    <row r="5274" spans="1:4" ht="12.75" customHeight="1" x14ac:dyDescent="0.25">
      <c r="A5274" s="44">
        <f t="shared" si="13"/>
        <v>43106.374999987231</v>
      </c>
      <c r="B5274" s="24">
        <v>242.3999</v>
      </c>
      <c r="C5274" s="35">
        <v>5.0924100000000001</v>
      </c>
      <c r="D5274" s="36">
        <v>11.3035</v>
      </c>
    </row>
    <row r="5275" spans="1:4" ht="12.75" customHeight="1" x14ac:dyDescent="0.25">
      <c r="A5275" s="44">
        <f t="shared" si="13"/>
        <v>43106.416666653895</v>
      </c>
      <c r="B5275" s="24">
        <v>235.08619999999999</v>
      </c>
      <c r="C5275" s="35">
        <v>5.8343600000000002</v>
      </c>
      <c r="D5275" s="36">
        <v>16.701059999999998</v>
      </c>
    </row>
    <row r="5276" spans="1:4" ht="12.75" customHeight="1" x14ac:dyDescent="0.25">
      <c r="A5276" s="44">
        <f t="shared" si="13"/>
        <v>43106.458333320559</v>
      </c>
      <c r="B5276" s="24">
        <v>242.02260000000001</v>
      </c>
      <c r="C5276" s="35">
        <v>5.7917199999999998</v>
      </c>
      <c r="D5276" s="36">
        <v>24.022169999999999</v>
      </c>
    </row>
    <row r="5277" spans="1:4" ht="12.75" customHeight="1" x14ac:dyDescent="0.25">
      <c r="A5277" s="44">
        <f t="shared" si="13"/>
        <v>43106.499999987223</v>
      </c>
      <c r="B5277" s="24">
        <v>246.36770000000001</v>
      </c>
      <c r="C5277" s="35">
        <v>5.2726800000000003</v>
      </c>
      <c r="D5277" s="36">
        <v>16.320779999999999</v>
      </c>
    </row>
    <row r="5278" spans="1:4" ht="12.75" customHeight="1" x14ac:dyDescent="0.25">
      <c r="A5278" s="44">
        <f t="shared" si="13"/>
        <v>43106.541666653888</v>
      </c>
      <c r="B5278" s="24">
        <v>240.15700000000001</v>
      </c>
      <c r="C5278" s="35">
        <v>5.0111400000000001</v>
      </c>
      <c r="D5278" s="36">
        <v>14.152609999999999</v>
      </c>
    </row>
    <row r="5279" spans="1:4" ht="12.75" customHeight="1" x14ac:dyDescent="0.25">
      <c r="A5279" s="44">
        <f t="shared" si="13"/>
        <v>43106.583333320552</v>
      </c>
      <c r="B5279" s="24">
        <v>236.3192</v>
      </c>
      <c r="C5279" s="35">
        <v>4.0646399999999998</v>
      </c>
      <c r="D5279" s="36">
        <v>20.459720000000001</v>
      </c>
    </row>
    <row r="5280" spans="1:4" ht="12.75" customHeight="1" x14ac:dyDescent="0.25">
      <c r="A5280" s="44">
        <f t="shared" si="13"/>
        <v>43106.624999987216</v>
      </c>
      <c r="B5280" s="24">
        <v>240.73589999999999</v>
      </c>
      <c r="C5280" s="35">
        <v>3.4625900000000001</v>
      </c>
      <c r="D5280" s="36">
        <v>13.264329999999999</v>
      </c>
    </row>
    <row r="5281" spans="1:4" ht="12.75" customHeight="1" x14ac:dyDescent="0.25">
      <c r="A5281" s="44">
        <f t="shared" si="13"/>
        <v>43106.66666665388</v>
      </c>
      <c r="B5281" s="24">
        <v>232.78729999999999</v>
      </c>
      <c r="C5281" s="35">
        <v>4.1525499999999997</v>
      </c>
      <c r="D5281" s="36">
        <v>11.992330000000001</v>
      </c>
    </row>
    <row r="5282" spans="1:4" ht="12.75" customHeight="1" x14ac:dyDescent="0.25">
      <c r="A5282" s="44">
        <f t="shared" si="13"/>
        <v>43106.708333320545</v>
      </c>
      <c r="B5282" s="24">
        <v>249.0444</v>
      </c>
      <c r="C5282" s="35">
        <v>3.7335699999999998</v>
      </c>
      <c r="D5282" s="36">
        <v>13.530939999999999</v>
      </c>
    </row>
    <row r="5283" spans="1:4" ht="12.75" customHeight="1" x14ac:dyDescent="0.25">
      <c r="A5283" s="44">
        <f t="shared" si="13"/>
        <v>43106.749999987209</v>
      </c>
      <c r="B5283" s="24">
        <v>238.69030000000001</v>
      </c>
      <c r="C5283" s="35">
        <v>2.7705500000000001</v>
      </c>
      <c r="D5283" s="36">
        <v>17.487439999999999</v>
      </c>
    </row>
    <row r="5284" spans="1:4" ht="12.75" customHeight="1" x14ac:dyDescent="0.25">
      <c r="A5284" s="44">
        <f t="shared" si="13"/>
        <v>43106.791666653873</v>
      </c>
      <c r="B5284" s="24">
        <v>232.62389999999999</v>
      </c>
      <c r="C5284" s="35">
        <v>2.14269</v>
      </c>
      <c r="D5284" s="36">
        <v>12.27983</v>
      </c>
    </row>
    <row r="5285" spans="1:4" ht="12.75" customHeight="1" x14ac:dyDescent="0.25">
      <c r="A5285" s="44">
        <f t="shared" si="13"/>
        <v>43106.833333320537</v>
      </c>
      <c r="B5285" s="24">
        <v>213.6893</v>
      </c>
      <c r="C5285" s="35">
        <v>1.06379</v>
      </c>
      <c r="D5285" s="36">
        <v>11.468999999999999</v>
      </c>
    </row>
    <row r="5286" spans="1:4" ht="12.75" customHeight="1" x14ac:dyDescent="0.25">
      <c r="A5286" s="44">
        <f t="shared" si="13"/>
        <v>43106.874999987202</v>
      </c>
      <c r="B5286" s="24">
        <v>286.0009</v>
      </c>
      <c r="C5286" s="35">
        <v>0.54071999999999998</v>
      </c>
      <c r="D5286" s="36">
        <v>9.4077800000000007</v>
      </c>
    </row>
    <row r="5287" spans="1:4" ht="12.75" customHeight="1" x14ac:dyDescent="0.25">
      <c r="A5287" s="44">
        <f t="shared" si="13"/>
        <v>43106.916666653866</v>
      </c>
      <c r="B5287" s="24">
        <v>252.89760000000001</v>
      </c>
      <c r="C5287" s="35">
        <v>1.6396900000000001</v>
      </c>
      <c r="D5287" s="36">
        <v>16.297000000000001</v>
      </c>
    </row>
    <row r="5288" spans="1:4" ht="12.75" customHeight="1" x14ac:dyDescent="0.25">
      <c r="A5288" s="44">
        <f t="shared" si="13"/>
        <v>43106.95833332053</v>
      </c>
      <c r="B5288" s="24">
        <v>255.6163</v>
      </c>
      <c r="C5288" s="35">
        <v>2.5540699999999998</v>
      </c>
      <c r="D5288" s="36">
        <v>13.082280000000001</v>
      </c>
    </row>
    <row r="5289" spans="1:4" ht="12.75" customHeight="1" x14ac:dyDescent="0.25">
      <c r="A5289" s="44">
        <f t="shared" si="13"/>
        <v>43106.999999987194</v>
      </c>
      <c r="B5289" s="24">
        <v>224.4265</v>
      </c>
      <c r="C5289" s="35">
        <v>1.55749</v>
      </c>
      <c r="D5289" s="36">
        <v>11.2982</v>
      </c>
    </row>
    <row r="5290" spans="1:4" ht="12.75" customHeight="1" x14ac:dyDescent="0.25">
      <c r="A5290" s="44">
        <f t="shared" si="13"/>
        <v>43107.041666653859</v>
      </c>
      <c r="B5290" s="24">
        <v>274.8297</v>
      </c>
      <c r="C5290" s="35">
        <v>0.38829000000000002</v>
      </c>
      <c r="D5290" s="36">
        <v>16.714829999999999</v>
      </c>
    </row>
    <row r="5291" spans="1:4" ht="12.75" customHeight="1" x14ac:dyDescent="0.25">
      <c r="A5291" s="44">
        <f t="shared" si="13"/>
        <v>43107.083333320523</v>
      </c>
      <c r="B5291" s="24">
        <v>88.262529999999998</v>
      </c>
      <c r="C5291" s="35">
        <v>0.26661000000000001</v>
      </c>
      <c r="D5291" s="36">
        <v>12.225390000000001</v>
      </c>
    </row>
    <row r="5292" spans="1:4" ht="12.75" customHeight="1" x14ac:dyDescent="0.25">
      <c r="A5292" s="44">
        <f t="shared" si="13"/>
        <v>43107.124999987187</v>
      </c>
      <c r="B5292" s="24">
        <v>276.72410000000002</v>
      </c>
      <c r="C5292" s="35">
        <v>0.46844000000000002</v>
      </c>
      <c r="D5292" s="36">
        <v>8.5195000000000007</v>
      </c>
    </row>
    <row r="5293" spans="1:4" ht="12.75" customHeight="1" x14ac:dyDescent="0.25">
      <c r="A5293" s="44">
        <f t="shared" si="13"/>
        <v>43107.166666653851</v>
      </c>
      <c r="B5293" s="24">
        <v>311.5856</v>
      </c>
      <c r="C5293" s="35">
        <v>0.39666000000000001</v>
      </c>
      <c r="D5293" s="36">
        <v>13.066000000000001</v>
      </c>
    </row>
    <row r="5294" spans="1:4" ht="12.75" customHeight="1" x14ac:dyDescent="0.25">
      <c r="A5294" s="44">
        <f t="shared" si="13"/>
        <v>43107.208333320516</v>
      </c>
      <c r="B5294" s="24">
        <v>0.92761000000000005</v>
      </c>
      <c r="C5294" s="35">
        <v>0.55232999999999999</v>
      </c>
      <c r="D5294" s="36">
        <v>13.6335</v>
      </c>
    </row>
    <row r="5295" spans="1:4" ht="12.75" customHeight="1" x14ac:dyDescent="0.25">
      <c r="A5295" s="44">
        <f t="shared" si="13"/>
        <v>43107.24999998718</v>
      </c>
      <c r="B5295" s="24">
        <v>267.15370000000001</v>
      </c>
      <c r="C5295" s="35">
        <v>0.35775000000000001</v>
      </c>
      <c r="D5295" s="36">
        <v>10.563000000000001</v>
      </c>
    </row>
    <row r="5296" spans="1:4" ht="12.75" customHeight="1" x14ac:dyDescent="0.25">
      <c r="A5296" s="44">
        <f t="shared" si="13"/>
        <v>43107.291666653844</v>
      </c>
      <c r="B5296" s="24">
        <v>259.10570000000001</v>
      </c>
      <c r="C5296" s="35">
        <v>0.59714999999999996</v>
      </c>
      <c r="D5296" s="36">
        <v>14.42939</v>
      </c>
    </row>
    <row r="5297" spans="1:4" ht="12.75" customHeight="1" x14ac:dyDescent="0.25">
      <c r="A5297" s="44">
        <f t="shared" si="13"/>
        <v>43107.333333320508</v>
      </c>
      <c r="B5297" s="24">
        <v>221.09460000000001</v>
      </c>
      <c r="C5297" s="35">
        <v>1.24864</v>
      </c>
      <c r="D5297" s="36">
        <v>17.559560000000001</v>
      </c>
    </row>
    <row r="5298" spans="1:4" ht="12.75" customHeight="1" x14ac:dyDescent="0.25">
      <c r="A5298" s="44">
        <f t="shared" si="13"/>
        <v>43107.374999987172</v>
      </c>
      <c r="B5298" s="24">
        <v>242.89</v>
      </c>
      <c r="C5298" s="35">
        <v>3.4916900000000002</v>
      </c>
      <c r="D5298" s="36">
        <v>34.097050000000003</v>
      </c>
    </row>
    <row r="5299" spans="1:4" ht="12.75" customHeight="1" x14ac:dyDescent="0.25">
      <c r="A5299" s="44">
        <f t="shared" ref="A5299:A5362" si="14">A5298+1/24</f>
        <v>43107.416666653837</v>
      </c>
      <c r="B5299" s="24">
        <v>246.2636</v>
      </c>
      <c r="C5299" s="35">
        <v>3.8047399999999998</v>
      </c>
      <c r="D5299" s="36">
        <v>28.952169999999999</v>
      </c>
    </row>
    <row r="5300" spans="1:4" ht="12.75" customHeight="1" x14ac:dyDescent="0.25">
      <c r="A5300" s="44">
        <f t="shared" si="14"/>
        <v>43107.458333320501</v>
      </c>
      <c r="B5300" s="24">
        <v>237.7671</v>
      </c>
      <c r="C5300" s="35">
        <v>3.8328500000000001</v>
      </c>
      <c r="D5300" s="36">
        <v>31.274170000000002</v>
      </c>
    </row>
    <row r="5301" spans="1:4" ht="12.75" customHeight="1" x14ac:dyDescent="0.25">
      <c r="A5301" s="44">
        <f t="shared" si="14"/>
        <v>43107.499999987165</v>
      </c>
      <c r="B5301" s="24">
        <v>229.21270000000001</v>
      </c>
      <c r="C5301" s="35">
        <v>4.0341800000000001</v>
      </c>
      <c r="D5301" s="36">
        <v>19.592449999999999</v>
      </c>
    </row>
    <row r="5302" spans="1:4" ht="12.75" customHeight="1" x14ac:dyDescent="0.25">
      <c r="A5302" s="44">
        <f t="shared" si="14"/>
        <v>43107.541666653829</v>
      </c>
      <c r="B5302" s="24">
        <v>239.53399999999999</v>
      </c>
      <c r="C5302" s="35">
        <v>4.4250699999999998</v>
      </c>
      <c r="D5302" s="36">
        <v>21.127890000000001</v>
      </c>
    </row>
    <row r="5303" spans="1:4" ht="12.75" customHeight="1" x14ac:dyDescent="0.25">
      <c r="A5303" s="44">
        <f t="shared" si="14"/>
        <v>43107.583333320494</v>
      </c>
      <c r="B5303" s="24">
        <v>230.82480000000001</v>
      </c>
      <c r="C5303" s="35">
        <v>4.6013400000000004</v>
      </c>
      <c r="D5303" s="36">
        <v>25.985610000000001</v>
      </c>
    </row>
    <row r="5304" spans="1:4" ht="12.75" customHeight="1" x14ac:dyDescent="0.25">
      <c r="A5304" s="44">
        <f t="shared" si="14"/>
        <v>43107.624999987158</v>
      </c>
      <c r="B5304" s="24">
        <v>215.21709999999999</v>
      </c>
      <c r="C5304" s="35">
        <v>4.5709600000000004</v>
      </c>
      <c r="D5304" s="36">
        <v>26.193999999999999</v>
      </c>
    </row>
    <row r="5305" spans="1:4" ht="12.75" customHeight="1" x14ac:dyDescent="0.25">
      <c r="A5305" s="44">
        <f t="shared" si="14"/>
        <v>43107.666666653822</v>
      </c>
      <c r="B5305" s="24">
        <v>205.31110000000001</v>
      </c>
      <c r="C5305" s="35">
        <v>4.2177800000000003</v>
      </c>
      <c r="D5305" s="36">
        <v>28.5505</v>
      </c>
    </row>
    <row r="5306" spans="1:4" ht="12.75" customHeight="1" x14ac:dyDescent="0.25">
      <c r="A5306" s="44">
        <f t="shared" si="14"/>
        <v>43107.708333320486</v>
      </c>
      <c r="B5306" s="24">
        <v>213.52590000000001</v>
      </c>
      <c r="C5306" s="35">
        <v>3.6433900000000001</v>
      </c>
      <c r="D5306" s="36">
        <v>20.888169999999999</v>
      </c>
    </row>
    <row r="5307" spans="1:4" ht="12.75" customHeight="1" x14ac:dyDescent="0.25">
      <c r="A5307" s="44">
        <f t="shared" si="14"/>
        <v>43107.749999987151</v>
      </c>
      <c r="B5307" s="24">
        <v>224.6765</v>
      </c>
      <c r="C5307" s="35">
        <v>3.1650299999999998</v>
      </c>
      <c r="D5307" s="36">
        <v>30.422499999999999</v>
      </c>
    </row>
    <row r="5308" spans="1:4" ht="12.75" customHeight="1" x14ac:dyDescent="0.25">
      <c r="A5308" s="44">
        <f t="shared" si="14"/>
        <v>43107.791666653815</v>
      </c>
      <c r="B5308" s="24">
        <v>204.83699999999999</v>
      </c>
      <c r="C5308" s="35">
        <v>2.0452900000000001</v>
      </c>
      <c r="D5308" s="36">
        <v>33.235050000000001</v>
      </c>
    </row>
    <row r="5309" spans="1:4" ht="12.75" customHeight="1" x14ac:dyDescent="0.25">
      <c r="A5309" s="44">
        <f t="shared" si="14"/>
        <v>43107.833333320479</v>
      </c>
      <c r="B5309" s="24">
        <v>225.27160000000001</v>
      </c>
      <c r="C5309" s="35">
        <v>1.63639</v>
      </c>
      <c r="D5309" s="36">
        <v>25.429500000000001</v>
      </c>
    </row>
    <row r="5310" spans="1:4" ht="12.75" customHeight="1" x14ac:dyDescent="0.25">
      <c r="A5310" s="44">
        <f t="shared" si="14"/>
        <v>43107.874999987143</v>
      </c>
      <c r="B5310" s="24">
        <v>275.7851</v>
      </c>
      <c r="C5310" s="35">
        <v>1.2141500000000001</v>
      </c>
      <c r="D5310" s="36">
        <v>18.053000000000001</v>
      </c>
    </row>
    <row r="5311" spans="1:4" ht="12.75" customHeight="1" x14ac:dyDescent="0.25">
      <c r="A5311" s="44">
        <f t="shared" si="14"/>
        <v>43107.916666653808</v>
      </c>
      <c r="B5311" s="24">
        <v>251.80170000000001</v>
      </c>
      <c r="C5311" s="35">
        <v>2.5016699999999998</v>
      </c>
      <c r="D5311" s="36">
        <v>14.35022</v>
      </c>
    </row>
    <row r="5312" spans="1:4" ht="12.75" customHeight="1" x14ac:dyDescent="0.25">
      <c r="A5312" s="44">
        <f t="shared" si="14"/>
        <v>43107.958333320472</v>
      </c>
      <c r="B5312" s="24">
        <v>247.50819999999999</v>
      </c>
      <c r="C5312" s="35">
        <v>2.7029700000000001</v>
      </c>
      <c r="D5312" s="36">
        <v>14.1991</v>
      </c>
    </row>
    <row r="5313" spans="1:4" ht="12.75" customHeight="1" x14ac:dyDescent="0.25">
      <c r="A5313" s="44">
        <f t="shared" si="14"/>
        <v>43107.999999987136</v>
      </c>
      <c r="B5313" s="24">
        <v>272.68759999999997</v>
      </c>
      <c r="C5313" s="35">
        <v>1.2921100000000001</v>
      </c>
      <c r="D5313" s="36">
        <v>26.734490000000001</v>
      </c>
    </row>
    <row r="5314" spans="1:4" ht="12.75" customHeight="1" x14ac:dyDescent="0.25">
      <c r="A5314" s="44">
        <f t="shared" si="14"/>
        <v>43108.0416666538</v>
      </c>
      <c r="B5314" s="24">
        <v>323.30689999999998</v>
      </c>
      <c r="C5314" s="35">
        <v>0.65881999999999996</v>
      </c>
      <c r="D5314" s="36">
        <v>21.61187</v>
      </c>
    </row>
    <row r="5315" spans="1:4" ht="12.75" customHeight="1" x14ac:dyDescent="0.25">
      <c r="A5315" s="44">
        <f t="shared" si="14"/>
        <v>43108.083333320465</v>
      </c>
      <c r="B5315" s="24">
        <v>303.86829999999998</v>
      </c>
      <c r="C5315" s="35">
        <v>0.64746000000000004</v>
      </c>
      <c r="D5315" s="36">
        <v>17.306339999999999</v>
      </c>
    </row>
    <row r="5316" spans="1:4" ht="12.75" customHeight="1" x14ac:dyDescent="0.25">
      <c r="A5316" s="44">
        <f t="shared" si="14"/>
        <v>43108.124999987129</v>
      </c>
      <c r="B5316" s="24">
        <v>53.409529999999997</v>
      </c>
      <c r="C5316" s="35">
        <v>0.23033000000000001</v>
      </c>
      <c r="D5316" s="36">
        <v>14.5185</v>
      </c>
    </row>
    <row r="5317" spans="1:4" ht="12.75" customHeight="1" x14ac:dyDescent="0.25">
      <c r="A5317" s="44">
        <f t="shared" si="14"/>
        <v>43108.166666653793</v>
      </c>
      <c r="B5317" s="24">
        <v>136.03639999999999</v>
      </c>
      <c r="C5317" s="35">
        <v>0.31440000000000001</v>
      </c>
      <c r="D5317" s="36">
        <v>6.27508</v>
      </c>
    </row>
    <row r="5318" spans="1:4" ht="12.75" customHeight="1" x14ac:dyDescent="0.25">
      <c r="A5318" s="44">
        <f t="shared" si="14"/>
        <v>43108.208333320457</v>
      </c>
      <c r="B5318" s="24">
        <v>298.44470000000001</v>
      </c>
      <c r="C5318" s="35">
        <v>0.36992999999999998</v>
      </c>
      <c r="D5318" s="36">
        <v>15.890650000000001</v>
      </c>
    </row>
    <row r="5319" spans="1:4" ht="12.75" customHeight="1" x14ac:dyDescent="0.25">
      <c r="A5319" s="44">
        <f t="shared" si="14"/>
        <v>43108.249999987122</v>
      </c>
      <c r="B5319" s="24">
        <v>301.5915</v>
      </c>
      <c r="C5319" s="35">
        <v>1.00139</v>
      </c>
      <c r="D5319" s="36">
        <v>20.326530000000002</v>
      </c>
    </row>
    <row r="5320" spans="1:4" ht="12.75" customHeight="1" x14ac:dyDescent="0.25">
      <c r="A5320" s="44">
        <f t="shared" si="14"/>
        <v>43108.291666653786</v>
      </c>
      <c r="B5320" s="24">
        <v>242.81739999999999</v>
      </c>
      <c r="C5320" s="35">
        <v>2.76145</v>
      </c>
      <c r="D5320" s="36">
        <v>39.35812</v>
      </c>
    </row>
    <row r="5321" spans="1:4" ht="12.75" customHeight="1" x14ac:dyDescent="0.25">
      <c r="A5321" s="44">
        <f t="shared" si="14"/>
        <v>43108.33333332045</v>
      </c>
      <c r="B5321" s="24">
        <v>228.52969999999999</v>
      </c>
      <c r="C5321" s="35">
        <v>3.2352400000000001</v>
      </c>
      <c r="D5321" s="36">
        <v>50.78275</v>
      </c>
    </row>
    <row r="5322" spans="1:4" ht="12.75" customHeight="1" x14ac:dyDescent="0.25">
      <c r="A5322" s="44">
        <f t="shared" si="14"/>
        <v>43108.374999987114</v>
      </c>
      <c r="B5322" s="24">
        <v>233.8322</v>
      </c>
      <c r="C5322" s="35">
        <v>4.04122</v>
      </c>
      <c r="D5322" s="36">
        <v>80.739379999999997</v>
      </c>
    </row>
    <row r="5323" spans="1:4" ht="12.75" customHeight="1" x14ac:dyDescent="0.25">
      <c r="A5323" s="44">
        <f t="shared" si="14"/>
        <v>43108.416666653779</v>
      </c>
      <c r="B5323" s="24">
        <v>234.70099999999999</v>
      </c>
      <c r="C5323" s="35">
        <v>3.6409199999999999</v>
      </c>
      <c r="D5323" s="36">
        <v>46.272509999999997</v>
      </c>
    </row>
    <row r="5324" spans="1:4" ht="12.75" customHeight="1" x14ac:dyDescent="0.25">
      <c r="A5324" s="44">
        <f t="shared" si="14"/>
        <v>43108.458333320443</v>
      </c>
      <c r="B5324" s="24">
        <v>191.74719999999999</v>
      </c>
      <c r="C5324" s="35">
        <v>2.0708799999999998</v>
      </c>
      <c r="D5324" s="36">
        <v>48.808109999999999</v>
      </c>
    </row>
    <row r="5325" spans="1:4" ht="12.75" customHeight="1" x14ac:dyDescent="0.25">
      <c r="A5325" s="44">
        <f t="shared" si="14"/>
        <v>43108.499999987107</v>
      </c>
      <c r="B5325" s="24">
        <v>178.81739999999999</v>
      </c>
      <c r="C5325" s="35">
        <v>2.6102099999999999</v>
      </c>
      <c r="D5325" s="36">
        <v>52.039819999999999</v>
      </c>
    </row>
    <row r="5326" spans="1:4" ht="12.75" customHeight="1" x14ac:dyDescent="0.25">
      <c r="A5326" s="44">
        <f t="shared" si="14"/>
        <v>43108.541666653771</v>
      </c>
      <c r="B5326" s="24">
        <v>183.2851</v>
      </c>
      <c r="C5326" s="35">
        <v>2.6270899999999999</v>
      </c>
      <c r="D5326" s="36">
        <v>26.41273</v>
      </c>
    </row>
    <row r="5327" spans="1:4" ht="12.75" customHeight="1" x14ac:dyDescent="0.25">
      <c r="A5327" s="44">
        <f t="shared" si="14"/>
        <v>43108.583333320435</v>
      </c>
      <c r="B5327" s="24">
        <v>184.1763</v>
      </c>
      <c r="C5327" s="35">
        <v>2.7628699999999999</v>
      </c>
      <c r="D5327" s="36">
        <v>49.75853</v>
      </c>
    </row>
    <row r="5328" spans="1:4" ht="12.75" customHeight="1" x14ac:dyDescent="0.25">
      <c r="A5328" s="44">
        <f t="shared" si="14"/>
        <v>43108.6249999871</v>
      </c>
      <c r="B5328" s="24">
        <v>192.57419999999999</v>
      </c>
      <c r="C5328" s="35">
        <v>3.0979999999999999</v>
      </c>
      <c r="D5328" s="36">
        <v>66.543859999999995</v>
      </c>
    </row>
    <row r="5329" spans="1:4" ht="12.75" customHeight="1" x14ac:dyDescent="0.25">
      <c r="A5329" s="44">
        <f t="shared" si="14"/>
        <v>43108.666666653764</v>
      </c>
      <c r="B5329" s="24">
        <v>184.71610000000001</v>
      </c>
      <c r="C5329" s="35">
        <v>2.7940800000000001</v>
      </c>
      <c r="D5329" s="36">
        <v>93.572869999999995</v>
      </c>
    </row>
    <row r="5330" spans="1:4" ht="12.75" customHeight="1" x14ac:dyDescent="0.25">
      <c r="A5330" s="44">
        <f t="shared" si="14"/>
        <v>43108.708333320428</v>
      </c>
      <c r="B5330" s="24">
        <v>197.80869999999999</v>
      </c>
      <c r="C5330" s="35">
        <v>3.1102599999999998</v>
      </c>
      <c r="D5330" s="36">
        <v>20.945160000000001</v>
      </c>
    </row>
    <row r="5331" spans="1:4" ht="12.75" customHeight="1" x14ac:dyDescent="0.25">
      <c r="A5331" s="44">
        <f t="shared" si="14"/>
        <v>43108.749999987092</v>
      </c>
      <c r="B5331" s="24">
        <v>188.8528</v>
      </c>
      <c r="C5331" s="35">
        <v>1.6611800000000001</v>
      </c>
      <c r="D5331" s="36">
        <v>19.179210000000001</v>
      </c>
    </row>
    <row r="5332" spans="1:4" ht="12.75" customHeight="1" x14ac:dyDescent="0.25">
      <c r="A5332" s="44">
        <f t="shared" si="14"/>
        <v>43108.791666653757</v>
      </c>
      <c r="B5332" s="24">
        <v>190.50489999999999</v>
      </c>
      <c r="C5332" s="35">
        <v>1.6214999999999999</v>
      </c>
      <c r="D5332" s="36">
        <v>24.218139999999998</v>
      </c>
    </row>
    <row r="5333" spans="1:4" ht="12.75" customHeight="1" x14ac:dyDescent="0.25">
      <c r="A5333" s="44">
        <f t="shared" si="14"/>
        <v>43108.833333320421</v>
      </c>
      <c r="B5333" s="24">
        <v>244.86080000000001</v>
      </c>
      <c r="C5333" s="35">
        <v>0.69691000000000003</v>
      </c>
      <c r="D5333" s="36">
        <v>40.562249999999999</v>
      </c>
    </row>
    <row r="5334" spans="1:4" ht="12.75" customHeight="1" x14ac:dyDescent="0.25">
      <c r="A5334" s="44">
        <f t="shared" si="14"/>
        <v>43108.874999987085</v>
      </c>
      <c r="B5334" s="24">
        <v>342.00909999999999</v>
      </c>
      <c r="C5334" s="35">
        <v>0.33233000000000001</v>
      </c>
      <c r="D5334" s="36">
        <v>16.259260000000001</v>
      </c>
    </row>
    <row r="5335" spans="1:4" ht="12.75" customHeight="1" x14ac:dyDescent="0.25">
      <c r="A5335" s="44">
        <f t="shared" si="14"/>
        <v>43108.916666653749</v>
      </c>
      <c r="B5335" s="24">
        <v>59.963630000000002</v>
      </c>
      <c r="C5335" s="35">
        <v>0.38102000000000003</v>
      </c>
      <c r="D5335" s="36">
        <v>4.9163899999999998</v>
      </c>
    </row>
    <row r="5336" spans="1:4" ht="12.75" customHeight="1" x14ac:dyDescent="0.25">
      <c r="A5336" s="44">
        <f t="shared" si="14"/>
        <v>43108.958333320414</v>
      </c>
      <c r="B5336" s="24">
        <v>178.40690000000001</v>
      </c>
      <c r="C5336" s="35">
        <v>0.37906000000000001</v>
      </c>
      <c r="D5336" s="36">
        <v>4.5934200000000001</v>
      </c>
    </row>
    <row r="5337" spans="1:4" ht="12.75" customHeight="1" x14ac:dyDescent="0.25">
      <c r="A5337" s="44">
        <f t="shared" si="14"/>
        <v>43108.999999987078</v>
      </c>
      <c r="B5337" s="24">
        <v>218.0531</v>
      </c>
      <c r="C5337" s="35">
        <v>0.39448</v>
      </c>
      <c r="D5337" s="36">
        <v>15.696339999999999</v>
      </c>
    </row>
    <row r="5338" spans="1:4" ht="12.75" customHeight="1" x14ac:dyDescent="0.25">
      <c r="A5338" s="44">
        <f t="shared" si="14"/>
        <v>43109.041666653742</v>
      </c>
      <c r="B5338" s="24">
        <v>230.19759999999999</v>
      </c>
      <c r="C5338" s="35">
        <v>0.65078999999999998</v>
      </c>
      <c r="D5338" s="36">
        <v>16.876539999999999</v>
      </c>
    </row>
    <row r="5339" spans="1:4" ht="12.75" customHeight="1" x14ac:dyDescent="0.25">
      <c r="A5339" s="44">
        <f t="shared" si="14"/>
        <v>43109.083333320406</v>
      </c>
      <c r="B5339" s="24">
        <v>51.586790000000001</v>
      </c>
      <c r="C5339" s="35">
        <v>0.32738</v>
      </c>
      <c r="D5339" s="36">
        <v>32.707410000000003</v>
      </c>
    </row>
    <row r="5340" spans="1:4" ht="12.75" customHeight="1" x14ac:dyDescent="0.25">
      <c r="A5340" s="44">
        <f t="shared" si="14"/>
        <v>43109.124999987071</v>
      </c>
      <c r="B5340" s="24">
        <v>93.751909999999995</v>
      </c>
      <c r="C5340" s="35">
        <v>0.44128000000000001</v>
      </c>
      <c r="D5340" s="36">
        <v>23.710840000000001</v>
      </c>
    </row>
    <row r="5341" spans="1:4" ht="12.75" customHeight="1" x14ac:dyDescent="0.25">
      <c r="A5341" s="44">
        <f t="shared" si="14"/>
        <v>43109.166666653735</v>
      </c>
      <c r="B5341" s="24">
        <v>77.139399999999995</v>
      </c>
      <c r="C5341" s="35">
        <v>0.65488000000000002</v>
      </c>
      <c r="D5341" s="36">
        <v>15.172280000000001</v>
      </c>
    </row>
    <row r="5342" spans="1:4" ht="12.75" customHeight="1" x14ac:dyDescent="0.25">
      <c r="A5342" s="44">
        <f t="shared" si="14"/>
        <v>43109.208333320399</v>
      </c>
      <c r="B5342" s="24">
        <v>47.447560000000003</v>
      </c>
      <c r="C5342" s="35">
        <v>0.52231000000000005</v>
      </c>
      <c r="D5342" s="36">
        <v>141.5018</v>
      </c>
    </row>
    <row r="5343" spans="1:4" ht="12.75" customHeight="1" x14ac:dyDescent="0.25">
      <c r="A5343" s="44">
        <f t="shared" si="14"/>
        <v>43109.249999987063</v>
      </c>
      <c r="B5343" s="24">
        <v>214.83349999999999</v>
      </c>
      <c r="C5343" s="35">
        <v>0.31525999999999998</v>
      </c>
      <c r="D5343" s="36">
        <v>211.584</v>
      </c>
    </row>
    <row r="5344" spans="1:4" ht="12.75" customHeight="1" x14ac:dyDescent="0.25">
      <c r="A5344" s="44">
        <f t="shared" si="14"/>
        <v>43109.291666653728</v>
      </c>
      <c r="B5344" s="24">
        <v>103.59010000000001</v>
      </c>
      <c r="C5344" s="35">
        <v>0.44368000000000002</v>
      </c>
      <c r="D5344" s="36">
        <v>58.947299999999998</v>
      </c>
    </row>
    <row r="5345" spans="1:4" ht="12.75" customHeight="1" x14ac:dyDescent="0.25">
      <c r="A5345" s="44">
        <f t="shared" si="14"/>
        <v>43109.333333320392</v>
      </c>
      <c r="B5345" s="24">
        <v>73.024699999999996</v>
      </c>
      <c r="C5345" s="35">
        <v>0.65844000000000003</v>
      </c>
      <c r="D5345" s="36">
        <v>26.67033</v>
      </c>
    </row>
    <row r="5346" spans="1:4" ht="12.75" customHeight="1" x14ac:dyDescent="0.25">
      <c r="A5346" s="44">
        <f t="shared" si="14"/>
        <v>43109.374999987056</v>
      </c>
      <c r="B5346" s="24">
        <v>126.9312</v>
      </c>
      <c r="C5346" s="35">
        <v>0.91700999999999999</v>
      </c>
      <c r="D5346" s="36">
        <v>26.420100000000001</v>
      </c>
    </row>
    <row r="5347" spans="1:4" ht="12.75" customHeight="1" x14ac:dyDescent="0.25">
      <c r="A5347" s="44">
        <f t="shared" si="14"/>
        <v>43109.41666665372</v>
      </c>
      <c r="B5347" s="24">
        <v>101.1541</v>
      </c>
      <c r="C5347" s="35">
        <v>0.49342999999999998</v>
      </c>
      <c r="D5347" s="36">
        <v>105.992</v>
      </c>
    </row>
    <row r="5348" spans="1:4" ht="12.75" customHeight="1" x14ac:dyDescent="0.25">
      <c r="A5348" s="44">
        <f t="shared" si="14"/>
        <v>43109.458333320385</v>
      </c>
      <c r="B5348" s="24">
        <v>6.3960100000000004</v>
      </c>
      <c r="C5348" s="35">
        <v>1.04722</v>
      </c>
      <c r="D5348" s="36">
        <v>42.51793</v>
      </c>
    </row>
    <row r="5349" spans="1:4" ht="12.75" customHeight="1" x14ac:dyDescent="0.25">
      <c r="A5349" s="44">
        <f t="shared" si="14"/>
        <v>43109.499999987049</v>
      </c>
      <c r="B5349" s="24">
        <v>267.95600000000002</v>
      </c>
      <c r="C5349" s="35">
        <v>1.84612</v>
      </c>
      <c r="D5349" s="36">
        <v>22.322839999999999</v>
      </c>
    </row>
    <row r="5350" spans="1:4" ht="12.75" customHeight="1" x14ac:dyDescent="0.25">
      <c r="A5350" s="44">
        <f t="shared" si="14"/>
        <v>43109.541666653713</v>
      </c>
      <c r="B5350" s="24">
        <v>350.23970000000003</v>
      </c>
      <c r="C5350" s="35">
        <v>1.1609400000000001</v>
      </c>
      <c r="D5350" s="36">
        <v>72.262559999999993</v>
      </c>
    </row>
    <row r="5351" spans="1:4" ht="12.75" customHeight="1" x14ac:dyDescent="0.25">
      <c r="A5351" s="44">
        <f t="shared" si="14"/>
        <v>43109.583333320377</v>
      </c>
      <c r="B5351" s="24">
        <v>69.197090000000003</v>
      </c>
      <c r="C5351" s="35">
        <v>0.91998000000000002</v>
      </c>
      <c r="D5351" s="36">
        <v>60.472450000000002</v>
      </c>
    </row>
    <row r="5352" spans="1:4" ht="12.75" customHeight="1" x14ac:dyDescent="0.25">
      <c r="A5352" s="44">
        <f t="shared" si="14"/>
        <v>43109.624999987042</v>
      </c>
      <c r="B5352" s="24">
        <v>123.5476</v>
      </c>
      <c r="C5352" s="35">
        <v>0.46706999999999999</v>
      </c>
      <c r="D5352" s="36">
        <v>40.589210000000001</v>
      </c>
    </row>
    <row r="5353" spans="1:4" ht="12.75" customHeight="1" x14ac:dyDescent="0.25">
      <c r="A5353" s="44">
        <f t="shared" si="14"/>
        <v>43109.666666653706</v>
      </c>
      <c r="B5353" s="24">
        <v>155.11779999999999</v>
      </c>
      <c r="C5353" s="35">
        <v>0.51515999999999995</v>
      </c>
      <c r="D5353" s="36">
        <v>42.525129999999997</v>
      </c>
    </row>
    <row r="5354" spans="1:4" ht="12.75" customHeight="1" x14ac:dyDescent="0.25">
      <c r="A5354" s="44">
        <f t="shared" si="14"/>
        <v>43109.70833332037</v>
      </c>
      <c r="B5354" s="24">
        <v>171.01779999999999</v>
      </c>
      <c r="C5354" s="35">
        <v>0.69535999999999998</v>
      </c>
      <c r="D5354" s="36">
        <v>33.692120000000003</v>
      </c>
    </row>
    <row r="5355" spans="1:4" ht="12.75" customHeight="1" x14ac:dyDescent="0.25">
      <c r="A5355" s="44">
        <f t="shared" si="14"/>
        <v>43109.749999987034</v>
      </c>
      <c r="B5355" s="24">
        <v>144.6575</v>
      </c>
      <c r="C5355" s="35">
        <v>0.37396000000000001</v>
      </c>
      <c r="D5355" s="36">
        <v>9.3310999999999993</v>
      </c>
    </row>
    <row r="5356" spans="1:4" ht="12.75" customHeight="1" x14ac:dyDescent="0.25">
      <c r="A5356" s="44">
        <f t="shared" si="14"/>
        <v>43109.791666653698</v>
      </c>
      <c r="B5356" s="24">
        <v>203.31829999999999</v>
      </c>
      <c r="C5356" s="35">
        <v>0.76487000000000005</v>
      </c>
      <c r="D5356" s="36">
        <v>21.399100000000001</v>
      </c>
    </row>
    <row r="5357" spans="1:4" ht="12.75" customHeight="1" x14ac:dyDescent="0.25">
      <c r="A5357" s="44">
        <f t="shared" si="14"/>
        <v>43109.833333320363</v>
      </c>
      <c r="B5357" s="24">
        <v>242.7748</v>
      </c>
      <c r="C5357" s="35">
        <v>0.52444999999999997</v>
      </c>
      <c r="D5357" s="36">
        <v>26.526029999999999</v>
      </c>
    </row>
    <row r="5358" spans="1:4" ht="12.75" customHeight="1" x14ac:dyDescent="0.25">
      <c r="A5358" s="44">
        <f t="shared" si="14"/>
        <v>43109.874999987027</v>
      </c>
      <c r="B5358" s="24">
        <v>286.28820000000002</v>
      </c>
      <c r="C5358" s="35">
        <v>0.6764</v>
      </c>
      <c r="D5358" s="36">
        <v>15.49456</v>
      </c>
    </row>
    <row r="5359" spans="1:4" ht="12.75" customHeight="1" x14ac:dyDescent="0.25">
      <c r="A5359" s="44">
        <f t="shared" si="14"/>
        <v>43109.916666653691</v>
      </c>
      <c r="B5359" s="24">
        <v>302.76490000000001</v>
      </c>
      <c r="C5359" s="35">
        <v>0.43619000000000002</v>
      </c>
      <c r="D5359" s="36">
        <v>7.2151899999999998</v>
      </c>
    </row>
    <row r="5360" spans="1:4" ht="12.75" customHeight="1" x14ac:dyDescent="0.25">
      <c r="A5360" s="44">
        <f t="shared" si="14"/>
        <v>43109.958333320355</v>
      </c>
      <c r="B5360" s="24">
        <v>350.9796</v>
      </c>
      <c r="C5360" s="35">
        <v>0.49142000000000002</v>
      </c>
      <c r="D5360" s="36">
        <v>7.5966500000000003</v>
      </c>
    </row>
    <row r="5361" spans="1:4" ht="12.75" customHeight="1" x14ac:dyDescent="0.25">
      <c r="A5361" s="44">
        <f t="shared" si="14"/>
        <v>43109.99999998702</v>
      </c>
      <c r="B5361" s="24">
        <v>23.439910000000001</v>
      </c>
      <c r="C5361" s="35">
        <v>0.23138</v>
      </c>
      <c r="D5361" s="36">
        <v>10.063409999999999</v>
      </c>
    </row>
    <row r="5362" spans="1:4" ht="12.75" customHeight="1" x14ac:dyDescent="0.25">
      <c r="A5362" s="44">
        <f t="shared" si="14"/>
        <v>43110.041666653684</v>
      </c>
      <c r="B5362" s="24">
        <v>42.254579999999997</v>
      </c>
      <c r="C5362" s="35">
        <v>0.24754999999999999</v>
      </c>
      <c r="D5362" s="36">
        <v>2.9941599999999999</v>
      </c>
    </row>
    <row r="5363" spans="1:4" ht="12.75" customHeight="1" x14ac:dyDescent="0.25">
      <c r="A5363" s="44">
        <f t="shared" ref="A5363:A5426" si="15">A5362+1/24</f>
        <v>43110.083333320348</v>
      </c>
      <c r="B5363" s="24">
        <v>46.194049999999997</v>
      </c>
      <c r="C5363" s="35">
        <v>0.36858999999999997</v>
      </c>
      <c r="D5363" s="36">
        <v>5.3593400000000004</v>
      </c>
    </row>
    <row r="5364" spans="1:4" ht="12.75" customHeight="1" x14ac:dyDescent="0.25">
      <c r="A5364" s="44">
        <f t="shared" si="15"/>
        <v>43110.124999987012</v>
      </c>
      <c r="B5364" s="24">
        <v>54.909219999999998</v>
      </c>
      <c r="C5364" s="35">
        <v>0.20881</v>
      </c>
      <c r="D5364" s="36">
        <v>18.05341</v>
      </c>
    </row>
    <row r="5365" spans="1:4" ht="12.75" customHeight="1" x14ac:dyDescent="0.25">
      <c r="A5365" s="44">
        <f t="shared" si="15"/>
        <v>43110.166666653677</v>
      </c>
      <c r="B5365" s="24">
        <v>271.80849999999998</v>
      </c>
      <c r="C5365" s="35">
        <v>0.32301000000000002</v>
      </c>
      <c r="D5365" s="36">
        <v>39.032420000000002</v>
      </c>
    </row>
    <row r="5366" spans="1:4" ht="12.75" customHeight="1" x14ac:dyDescent="0.25">
      <c r="A5366" s="44">
        <f t="shared" si="15"/>
        <v>43110.208333320341</v>
      </c>
      <c r="B5366" s="24">
        <v>205.76329999999999</v>
      </c>
      <c r="C5366" s="35">
        <v>0.50414000000000003</v>
      </c>
      <c r="D5366" s="36">
        <v>171.85830000000001</v>
      </c>
    </row>
    <row r="5367" spans="1:4" ht="12.75" customHeight="1" x14ac:dyDescent="0.25">
      <c r="A5367" s="44">
        <f t="shared" si="15"/>
        <v>43110.249999987005</v>
      </c>
      <c r="B5367" s="24">
        <v>145.90530000000001</v>
      </c>
      <c r="C5367" s="35">
        <v>0.36781999999999998</v>
      </c>
      <c r="D5367" s="36">
        <v>182.5068</v>
      </c>
    </row>
    <row r="5368" spans="1:4" ht="12.75" customHeight="1" x14ac:dyDescent="0.25">
      <c r="A5368" s="44">
        <f t="shared" si="15"/>
        <v>43110.291666653669</v>
      </c>
      <c r="B5368" s="24">
        <v>184.81620000000001</v>
      </c>
      <c r="C5368" s="35">
        <v>0.35441</v>
      </c>
      <c r="D5368" s="36">
        <v>182.40369999999999</v>
      </c>
    </row>
    <row r="5369" spans="1:4" ht="12.75" customHeight="1" x14ac:dyDescent="0.25">
      <c r="A5369" s="44">
        <f t="shared" si="15"/>
        <v>43110.333333320334</v>
      </c>
      <c r="B5369" s="24">
        <v>253.595</v>
      </c>
      <c r="C5369" s="35">
        <v>0.72719999999999996</v>
      </c>
      <c r="D5369" s="36">
        <v>95.43956</v>
      </c>
    </row>
    <row r="5370" spans="1:4" ht="12.75" customHeight="1" x14ac:dyDescent="0.25">
      <c r="A5370" s="44">
        <f t="shared" si="15"/>
        <v>43110.374999986998</v>
      </c>
      <c r="B5370" s="24">
        <v>317.01900000000001</v>
      </c>
      <c r="C5370" s="35">
        <v>1.5942000000000001</v>
      </c>
      <c r="D5370" s="36">
        <v>40.868949999999998</v>
      </c>
    </row>
    <row r="5371" spans="1:4" ht="12.75" customHeight="1" x14ac:dyDescent="0.25">
      <c r="A5371" s="44">
        <f t="shared" si="15"/>
        <v>43110.416666653662</v>
      </c>
      <c r="B5371" s="24">
        <v>296.56689999999998</v>
      </c>
      <c r="C5371" s="35">
        <v>2.70688</v>
      </c>
    </row>
    <row r="5372" spans="1:4" ht="12.75" customHeight="1" x14ac:dyDescent="0.25">
      <c r="A5372" s="44">
        <f t="shared" si="15"/>
        <v>43110.458333320326</v>
      </c>
      <c r="B5372" s="24">
        <v>300.899</v>
      </c>
      <c r="C5372" s="35">
        <v>2.47254</v>
      </c>
    </row>
    <row r="5373" spans="1:4" ht="12.75" customHeight="1" x14ac:dyDescent="0.25">
      <c r="A5373" s="44">
        <f t="shared" si="15"/>
        <v>43110.499999986991</v>
      </c>
      <c r="B5373" s="24">
        <v>270.01839999999999</v>
      </c>
      <c r="C5373" s="35">
        <v>2.3450700000000002</v>
      </c>
    </row>
    <row r="5374" spans="1:4" ht="12.75" customHeight="1" x14ac:dyDescent="0.25">
      <c r="A5374" s="44">
        <f t="shared" si="15"/>
        <v>43110.541666653655</v>
      </c>
      <c r="B5374" s="24">
        <v>270.50439999999998</v>
      </c>
      <c r="C5374" s="35">
        <v>3.5804299999999998</v>
      </c>
    </row>
    <row r="5375" spans="1:4" ht="12.75" customHeight="1" x14ac:dyDescent="0.25">
      <c r="A5375" s="44">
        <f t="shared" si="15"/>
        <v>43110.583333320319</v>
      </c>
      <c r="B5375" s="24">
        <v>285.12650000000002</v>
      </c>
      <c r="C5375" s="35">
        <v>4.0396799999999997</v>
      </c>
      <c r="D5375" s="36">
        <v>83.324619999999996</v>
      </c>
    </row>
    <row r="5376" spans="1:4" ht="12.75" customHeight="1" x14ac:dyDescent="0.25">
      <c r="A5376" s="44">
        <f t="shared" si="15"/>
        <v>43110.624999986983</v>
      </c>
      <c r="B5376" s="24">
        <v>242.31219999999999</v>
      </c>
      <c r="C5376" s="35">
        <v>4.0956099999999998</v>
      </c>
      <c r="D5376" s="36">
        <v>101.4862</v>
      </c>
    </row>
    <row r="5377" spans="1:4" ht="12.75" customHeight="1" x14ac:dyDescent="0.25">
      <c r="A5377" s="44">
        <f t="shared" si="15"/>
        <v>43110.666666653648</v>
      </c>
      <c r="B5377" s="24">
        <v>236.67490000000001</v>
      </c>
      <c r="C5377" s="35">
        <v>4.4271000000000003</v>
      </c>
      <c r="D5377" s="36">
        <v>115.6589</v>
      </c>
    </row>
    <row r="5378" spans="1:4" ht="12.75" customHeight="1" x14ac:dyDescent="0.25">
      <c r="A5378" s="44">
        <f t="shared" si="15"/>
        <v>43110.708333320312</v>
      </c>
      <c r="B5378" s="24">
        <v>254.46559999999999</v>
      </c>
      <c r="C5378" s="35">
        <v>4.1819499999999996</v>
      </c>
      <c r="D5378" s="36">
        <v>44.536749999999998</v>
      </c>
    </row>
    <row r="5379" spans="1:4" ht="12.75" customHeight="1" x14ac:dyDescent="0.25">
      <c r="A5379" s="44">
        <f t="shared" si="15"/>
        <v>43110.749999986976</v>
      </c>
      <c r="B5379" s="24">
        <v>240.2131</v>
      </c>
      <c r="C5379" s="35">
        <v>2.3221599999999998</v>
      </c>
      <c r="D5379" s="36">
        <v>22.70354</v>
      </c>
    </row>
    <row r="5380" spans="1:4" ht="12.75" customHeight="1" x14ac:dyDescent="0.25">
      <c r="A5380" s="44">
        <f t="shared" si="15"/>
        <v>43110.79166665364</v>
      </c>
      <c r="B5380" s="24">
        <v>237.7362</v>
      </c>
      <c r="C5380" s="35">
        <v>1.07494</v>
      </c>
      <c r="D5380" s="36">
        <v>111.7568</v>
      </c>
    </row>
    <row r="5381" spans="1:4" ht="12.75" customHeight="1" x14ac:dyDescent="0.25">
      <c r="A5381" s="44">
        <f t="shared" si="15"/>
        <v>43110.833333320305</v>
      </c>
      <c r="B5381" s="24">
        <v>287.73610000000002</v>
      </c>
      <c r="C5381" s="35">
        <v>0.96750999999999998</v>
      </c>
      <c r="D5381" s="36">
        <v>48.824710000000003</v>
      </c>
    </row>
    <row r="5382" spans="1:4" ht="12.75" customHeight="1" x14ac:dyDescent="0.25">
      <c r="A5382" s="44">
        <f t="shared" si="15"/>
        <v>43110.874999986969</v>
      </c>
      <c r="B5382" s="24">
        <v>39.590229999999998</v>
      </c>
      <c r="C5382" s="35">
        <v>0.51437999999999995</v>
      </c>
      <c r="D5382" s="36">
        <v>12.533759999999999</v>
      </c>
    </row>
    <row r="5383" spans="1:4" ht="12.75" customHeight="1" x14ac:dyDescent="0.25">
      <c r="A5383" s="44">
        <f t="shared" si="15"/>
        <v>43110.916666653633</v>
      </c>
      <c r="B5383" s="24">
        <v>80.135490000000004</v>
      </c>
      <c r="C5383" s="35">
        <v>0.43923000000000001</v>
      </c>
      <c r="D5383" s="36">
        <v>6.4142299999999999</v>
      </c>
    </row>
    <row r="5384" spans="1:4" ht="12.75" customHeight="1" x14ac:dyDescent="0.25">
      <c r="A5384" s="44">
        <f t="shared" si="15"/>
        <v>43110.958333320297</v>
      </c>
      <c r="B5384" s="24">
        <v>340.09949999999998</v>
      </c>
      <c r="C5384" s="35">
        <v>0.21643000000000001</v>
      </c>
      <c r="D5384" s="36">
        <v>19.253160000000001</v>
      </c>
    </row>
    <row r="5385" spans="1:4" ht="12.75" customHeight="1" x14ac:dyDescent="0.25">
      <c r="A5385" s="44">
        <f t="shared" si="15"/>
        <v>43110.999999986961</v>
      </c>
      <c r="B5385" s="24">
        <v>262.6696</v>
      </c>
      <c r="C5385" s="35">
        <v>0.38494</v>
      </c>
      <c r="D5385" s="36">
        <v>23.63016</v>
      </c>
    </row>
    <row r="5386" spans="1:4" ht="12.75" customHeight="1" x14ac:dyDescent="0.25">
      <c r="A5386" s="44">
        <f t="shared" si="15"/>
        <v>43111.041666653626</v>
      </c>
      <c r="B5386" s="24">
        <v>25.480530000000002</v>
      </c>
      <c r="C5386" s="35">
        <v>0.28128999999999998</v>
      </c>
      <c r="D5386" s="36">
        <v>5.9768100000000004</v>
      </c>
    </row>
    <row r="5387" spans="1:4" ht="12.75" customHeight="1" x14ac:dyDescent="0.25">
      <c r="A5387" s="44">
        <f t="shared" si="15"/>
        <v>43111.08333332029</v>
      </c>
      <c r="B5387" s="24">
        <v>137.80609999999999</v>
      </c>
      <c r="C5387" s="35">
        <v>0.22517999999999999</v>
      </c>
      <c r="D5387" s="36">
        <v>50.557459999999999</v>
      </c>
    </row>
    <row r="5388" spans="1:4" ht="12.75" customHeight="1" x14ac:dyDescent="0.25">
      <c r="A5388" s="44">
        <f t="shared" si="15"/>
        <v>43111.124999986954</v>
      </c>
      <c r="B5388" s="24">
        <v>262.17469999999997</v>
      </c>
      <c r="C5388" s="35">
        <v>0.37208999999999998</v>
      </c>
      <c r="D5388" s="36">
        <v>64.396730000000005</v>
      </c>
    </row>
    <row r="5389" spans="1:4" ht="12.75" customHeight="1" x14ac:dyDescent="0.25">
      <c r="A5389" s="44">
        <f t="shared" si="15"/>
        <v>43111.166666653618</v>
      </c>
      <c r="B5389" s="24">
        <v>45.916870000000003</v>
      </c>
      <c r="C5389" s="35">
        <v>0.24568999999999999</v>
      </c>
      <c r="D5389" s="36">
        <v>105.0757</v>
      </c>
    </row>
    <row r="5390" spans="1:4" ht="12.75" customHeight="1" x14ac:dyDescent="0.25">
      <c r="A5390" s="44">
        <f t="shared" si="15"/>
        <v>43111.208333320283</v>
      </c>
      <c r="B5390" s="24">
        <v>252.86609999999999</v>
      </c>
      <c r="C5390" s="35">
        <v>0.43581999999999999</v>
      </c>
      <c r="D5390" s="36">
        <v>278.36860000000001</v>
      </c>
    </row>
    <row r="5391" spans="1:4" ht="12.75" customHeight="1" x14ac:dyDescent="0.25">
      <c r="A5391" s="44">
        <f t="shared" si="15"/>
        <v>43111.249999986947</v>
      </c>
      <c r="B5391" s="24">
        <v>279.62240000000003</v>
      </c>
      <c r="C5391" s="35">
        <v>0.20377000000000001</v>
      </c>
      <c r="D5391" s="36">
        <v>681.93529999999998</v>
      </c>
    </row>
    <row r="5392" spans="1:4" ht="12.75" customHeight="1" x14ac:dyDescent="0.25">
      <c r="A5392" s="44">
        <f t="shared" si="15"/>
        <v>43111.291666653611</v>
      </c>
      <c r="B5392" s="24">
        <v>96.174840000000003</v>
      </c>
      <c r="C5392" s="35">
        <v>0.32491999999999999</v>
      </c>
      <c r="D5392" s="36">
        <v>225.31630000000001</v>
      </c>
    </row>
    <row r="5393" spans="1:4" ht="12.75" customHeight="1" x14ac:dyDescent="0.25">
      <c r="A5393" s="44">
        <f t="shared" si="15"/>
        <v>43111.333333320275</v>
      </c>
      <c r="B5393" s="24">
        <v>8.6448599999999995</v>
      </c>
      <c r="C5393" s="35">
        <v>0.79018999999999995</v>
      </c>
      <c r="D5393" s="36">
        <v>95.3874</v>
      </c>
    </row>
    <row r="5394" spans="1:4" ht="12.75" customHeight="1" x14ac:dyDescent="0.25">
      <c r="A5394" s="44">
        <f t="shared" si="15"/>
        <v>43111.37499998694</v>
      </c>
      <c r="B5394" s="24">
        <v>40.960590000000003</v>
      </c>
      <c r="C5394" s="35">
        <v>0.83452000000000004</v>
      </c>
      <c r="D5394" s="36">
        <v>57.125190000000003</v>
      </c>
    </row>
    <row r="5395" spans="1:4" ht="12.75" customHeight="1" x14ac:dyDescent="0.25">
      <c r="A5395" s="44">
        <f t="shared" si="15"/>
        <v>43111.416666653604</v>
      </c>
      <c r="B5395" s="24">
        <v>200.36340000000001</v>
      </c>
      <c r="C5395" s="35">
        <v>1.4144300000000001</v>
      </c>
      <c r="D5395" s="36">
        <v>80.286050000000003</v>
      </c>
    </row>
    <row r="5396" spans="1:4" ht="12.75" customHeight="1" x14ac:dyDescent="0.25">
      <c r="A5396" s="44">
        <f t="shared" si="15"/>
        <v>43111.458333320268</v>
      </c>
      <c r="B5396" s="24">
        <v>328.52839999999998</v>
      </c>
      <c r="C5396" s="35">
        <v>1.51579</v>
      </c>
      <c r="D5396" s="36">
        <v>76.436130000000006</v>
      </c>
    </row>
    <row r="5397" spans="1:4" ht="12.75" customHeight="1" x14ac:dyDescent="0.25">
      <c r="A5397" s="44">
        <f t="shared" si="15"/>
        <v>43111.499999986932</v>
      </c>
      <c r="B5397" s="24">
        <v>276.46690000000001</v>
      </c>
      <c r="C5397" s="35">
        <v>2.34484</v>
      </c>
      <c r="D5397" s="36">
        <v>62.01191</v>
      </c>
    </row>
    <row r="5398" spans="1:4" ht="12.75" customHeight="1" x14ac:dyDescent="0.25">
      <c r="A5398" s="44">
        <f t="shared" si="15"/>
        <v>43111.541666653597</v>
      </c>
      <c r="B5398" s="24">
        <v>286.78359999999998</v>
      </c>
      <c r="C5398" s="35">
        <v>2.5403699999999998</v>
      </c>
      <c r="D5398" s="36">
        <v>174.54400000000001</v>
      </c>
    </row>
    <row r="5399" spans="1:4" ht="12.75" customHeight="1" x14ac:dyDescent="0.25">
      <c r="A5399" s="44">
        <f t="shared" si="15"/>
        <v>43111.583333320261</v>
      </c>
      <c r="B5399" s="24">
        <v>181.71209999999999</v>
      </c>
      <c r="C5399" s="35">
        <v>0.89181999999999995</v>
      </c>
      <c r="D5399" s="36">
        <v>118.8903</v>
      </c>
    </row>
    <row r="5400" spans="1:4" ht="12.75" customHeight="1" x14ac:dyDescent="0.25">
      <c r="A5400" s="44">
        <f t="shared" si="15"/>
        <v>43111.624999986925</v>
      </c>
      <c r="B5400" s="24">
        <v>107.61239999999999</v>
      </c>
      <c r="C5400" s="35">
        <v>0.65651000000000004</v>
      </c>
      <c r="D5400" s="36">
        <v>210.97929999999999</v>
      </c>
    </row>
    <row r="5401" spans="1:4" ht="12.75" customHeight="1" x14ac:dyDescent="0.25">
      <c r="A5401" s="44">
        <f t="shared" si="15"/>
        <v>43111.666666653589</v>
      </c>
      <c r="B5401" s="24">
        <v>127.32389999999999</v>
      </c>
      <c r="C5401" s="35">
        <v>0.52810000000000001</v>
      </c>
      <c r="D5401" s="36">
        <v>69.643749999999997</v>
      </c>
    </row>
    <row r="5402" spans="1:4" ht="12.75" customHeight="1" x14ac:dyDescent="0.25">
      <c r="A5402" s="44">
        <f t="shared" si="15"/>
        <v>43111.708333320254</v>
      </c>
      <c r="B5402" s="24">
        <v>155.45580000000001</v>
      </c>
      <c r="C5402" s="35">
        <v>0.72494999999999998</v>
      </c>
      <c r="D5402" s="36">
        <v>48.577440000000003</v>
      </c>
    </row>
    <row r="5403" spans="1:4" ht="12.75" customHeight="1" x14ac:dyDescent="0.25">
      <c r="A5403" s="44">
        <f t="shared" si="15"/>
        <v>43111.749999986918</v>
      </c>
      <c r="B5403" s="24">
        <v>192.84350000000001</v>
      </c>
      <c r="C5403" s="35">
        <v>0.23036000000000001</v>
      </c>
      <c r="D5403" s="36">
        <v>21.267320000000002</v>
      </c>
    </row>
    <row r="5404" spans="1:4" ht="12.75" customHeight="1" x14ac:dyDescent="0.25">
      <c r="A5404" s="44">
        <f t="shared" si="15"/>
        <v>43111.791666653582</v>
      </c>
      <c r="B5404" s="24">
        <v>207.47900000000001</v>
      </c>
      <c r="C5404" s="35">
        <v>1.0542800000000001</v>
      </c>
      <c r="D5404" s="36">
        <v>38.121740000000003</v>
      </c>
    </row>
    <row r="5405" spans="1:4" ht="12.75" customHeight="1" x14ac:dyDescent="0.25">
      <c r="A5405" s="44">
        <f t="shared" si="15"/>
        <v>43111.833333320246</v>
      </c>
      <c r="B5405" s="24">
        <v>276.13740000000001</v>
      </c>
      <c r="C5405" s="35">
        <v>1.1342399999999999</v>
      </c>
      <c r="D5405" s="36">
        <v>107.33669999999999</v>
      </c>
    </row>
    <row r="5406" spans="1:4" ht="12.75" customHeight="1" x14ac:dyDescent="0.25">
      <c r="A5406" s="44">
        <f t="shared" si="15"/>
        <v>43111.874999986911</v>
      </c>
      <c r="B5406" s="24">
        <v>290.92439999999999</v>
      </c>
      <c r="C5406" s="35">
        <v>0.79757999999999996</v>
      </c>
      <c r="D5406" s="36">
        <v>30.999030000000001</v>
      </c>
    </row>
    <row r="5407" spans="1:4" ht="12.75" customHeight="1" x14ac:dyDescent="0.25">
      <c r="A5407" s="44">
        <f t="shared" si="15"/>
        <v>43111.916666653575</v>
      </c>
      <c r="B5407" s="24">
        <v>304.82760000000002</v>
      </c>
      <c r="C5407" s="35">
        <v>0.53086999999999995</v>
      </c>
      <c r="D5407" s="36">
        <v>17.252520000000001</v>
      </c>
    </row>
    <row r="5408" spans="1:4" ht="12.75" customHeight="1" x14ac:dyDescent="0.25">
      <c r="A5408" s="44">
        <f t="shared" si="15"/>
        <v>43111.958333320239</v>
      </c>
      <c r="B5408" s="24">
        <v>275.60169999999999</v>
      </c>
      <c r="C5408" s="35">
        <v>0.47327000000000002</v>
      </c>
      <c r="D5408" s="36">
        <v>5.0662200000000004</v>
      </c>
    </row>
    <row r="5409" spans="1:4" ht="12.75" customHeight="1" x14ac:dyDescent="0.25">
      <c r="A5409" s="44">
        <f t="shared" si="15"/>
        <v>43111.999999986903</v>
      </c>
      <c r="B5409" s="24">
        <v>318.90879999999999</v>
      </c>
      <c r="C5409" s="35">
        <v>0.39206000000000002</v>
      </c>
      <c r="D5409" s="36">
        <v>15.820869999999999</v>
      </c>
    </row>
    <row r="5410" spans="1:4" ht="12.75" customHeight="1" x14ac:dyDescent="0.25">
      <c r="A5410" s="44">
        <f t="shared" si="15"/>
        <v>43112.041666653568</v>
      </c>
      <c r="B5410" s="24">
        <v>309.68110000000001</v>
      </c>
      <c r="C5410" s="35">
        <v>0.59450999999999998</v>
      </c>
      <c r="D5410" s="36">
        <v>10.159090000000001</v>
      </c>
    </row>
    <row r="5411" spans="1:4" ht="12.75" customHeight="1" x14ac:dyDescent="0.25">
      <c r="A5411" s="44">
        <f t="shared" si="15"/>
        <v>43112.083333320232</v>
      </c>
      <c r="B5411" s="24">
        <v>333.48599999999999</v>
      </c>
      <c r="C5411" s="35">
        <v>0.25339</v>
      </c>
      <c r="D5411" s="36">
        <v>12.022830000000001</v>
      </c>
    </row>
    <row r="5412" spans="1:4" ht="12.75" customHeight="1" x14ac:dyDescent="0.25">
      <c r="A5412" s="44">
        <f t="shared" si="15"/>
        <v>43112.124999986896</v>
      </c>
      <c r="B5412" s="24">
        <v>113.4363</v>
      </c>
      <c r="C5412" s="35">
        <v>0.44724000000000003</v>
      </c>
      <c r="D5412" s="36">
        <v>142.642</v>
      </c>
    </row>
    <row r="5413" spans="1:4" ht="12.75" customHeight="1" x14ac:dyDescent="0.25">
      <c r="A5413" s="44">
        <f t="shared" si="15"/>
        <v>43112.16666665356</v>
      </c>
      <c r="B5413" s="24">
        <v>302.7047</v>
      </c>
      <c r="C5413" s="35">
        <v>0.42555999999999999</v>
      </c>
      <c r="D5413" s="36">
        <v>412.2022</v>
      </c>
    </row>
    <row r="5414" spans="1:4" ht="12.75" customHeight="1" x14ac:dyDescent="0.25">
      <c r="A5414" s="44">
        <f t="shared" si="15"/>
        <v>43112.208333320224</v>
      </c>
      <c r="B5414" s="24">
        <v>131.48099999999999</v>
      </c>
      <c r="C5414" s="35">
        <v>0.47703000000000001</v>
      </c>
      <c r="D5414" s="36">
        <v>254.7653</v>
      </c>
    </row>
    <row r="5415" spans="1:4" ht="12.75" customHeight="1" x14ac:dyDescent="0.25">
      <c r="A5415" s="44">
        <f t="shared" si="15"/>
        <v>43112.249999986889</v>
      </c>
      <c r="B5415" s="24">
        <v>278.59410000000003</v>
      </c>
      <c r="C5415" s="35">
        <v>0.39018000000000003</v>
      </c>
      <c r="D5415" s="36">
        <v>412.81279999999998</v>
      </c>
    </row>
    <row r="5416" spans="1:4" ht="12.75" customHeight="1" x14ac:dyDescent="0.25">
      <c r="A5416" s="44">
        <f t="shared" si="15"/>
        <v>43112.291666653553</v>
      </c>
      <c r="B5416" s="24">
        <v>313.62200000000001</v>
      </c>
      <c r="C5416" s="35">
        <v>0.29929</v>
      </c>
      <c r="D5416" s="36">
        <v>94.490589999999997</v>
      </c>
    </row>
    <row r="5417" spans="1:4" ht="12.75" customHeight="1" x14ac:dyDescent="0.25">
      <c r="A5417" s="44">
        <f t="shared" si="15"/>
        <v>43112.333333320217</v>
      </c>
      <c r="B5417" s="24">
        <v>134.3775</v>
      </c>
      <c r="C5417" s="35">
        <v>0.44477</v>
      </c>
      <c r="D5417" s="36">
        <v>127.8622</v>
      </c>
    </row>
    <row r="5418" spans="1:4" ht="12.75" customHeight="1" x14ac:dyDescent="0.25">
      <c r="A5418" s="44">
        <f t="shared" si="15"/>
        <v>43112.374999986881</v>
      </c>
      <c r="B5418" s="24">
        <v>255.3965</v>
      </c>
      <c r="C5418" s="35">
        <v>1.00156</v>
      </c>
      <c r="D5418" s="36">
        <v>57.651290000000003</v>
      </c>
    </row>
    <row r="5419" spans="1:4" ht="12.75" customHeight="1" x14ac:dyDescent="0.25">
      <c r="A5419" s="44">
        <f t="shared" si="15"/>
        <v>43112.416666653546</v>
      </c>
      <c r="B5419" s="24">
        <v>266.86579999999998</v>
      </c>
      <c r="C5419" s="35">
        <v>0.93471000000000004</v>
      </c>
      <c r="D5419" s="36">
        <v>94.36063</v>
      </c>
    </row>
    <row r="5420" spans="1:4" ht="12.75" customHeight="1" x14ac:dyDescent="0.25">
      <c r="A5420" s="44">
        <f t="shared" si="15"/>
        <v>43112.45833332021</v>
      </c>
      <c r="B5420" s="24">
        <v>2.777E-2</v>
      </c>
      <c r="C5420" s="35">
        <v>1.59914</v>
      </c>
      <c r="D5420" s="36">
        <v>37.870269999999998</v>
      </c>
    </row>
    <row r="5421" spans="1:4" ht="12.75" customHeight="1" x14ac:dyDescent="0.25">
      <c r="A5421" s="44">
        <f t="shared" si="15"/>
        <v>43112.499999986874</v>
      </c>
      <c r="B5421" s="24">
        <v>342.86009999999999</v>
      </c>
      <c r="C5421" s="35">
        <v>2.1048</v>
      </c>
      <c r="D5421" s="36">
        <v>33.355269999999997</v>
      </c>
    </row>
    <row r="5422" spans="1:4" ht="12.75" customHeight="1" x14ac:dyDescent="0.25">
      <c r="A5422" s="44">
        <f t="shared" si="15"/>
        <v>43112.541666653538</v>
      </c>
      <c r="B5422" s="24">
        <v>330.98020000000002</v>
      </c>
      <c r="C5422" s="35">
        <v>1.73438</v>
      </c>
      <c r="D5422" s="36">
        <v>160.87479999999999</v>
      </c>
    </row>
    <row r="5423" spans="1:4" ht="12.75" customHeight="1" x14ac:dyDescent="0.25">
      <c r="A5423" s="44">
        <f t="shared" si="15"/>
        <v>43112.583333320203</v>
      </c>
      <c r="B5423" s="24">
        <v>11.538019999999999</v>
      </c>
      <c r="C5423" s="35">
        <v>2.0644900000000002</v>
      </c>
      <c r="D5423" s="36">
        <v>68.01876</v>
      </c>
    </row>
    <row r="5424" spans="1:4" ht="12.75" customHeight="1" x14ac:dyDescent="0.25">
      <c r="A5424" s="44">
        <f t="shared" si="15"/>
        <v>43112.624999986867</v>
      </c>
      <c r="B5424" s="24">
        <v>32.50797</v>
      </c>
      <c r="C5424" s="35">
        <v>1.4735199999999999</v>
      </c>
      <c r="D5424" s="36">
        <v>24.05255</v>
      </c>
    </row>
    <row r="5425" spans="1:4" ht="12.75" customHeight="1" x14ac:dyDescent="0.25">
      <c r="A5425" s="44">
        <f t="shared" si="15"/>
        <v>43112.666666653531</v>
      </c>
      <c r="B5425" s="24">
        <v>38.403289999999998</v>
      </c>
      <c r="C5425" s="35">
        <v>2.3041200000000002</v>
      </c>
      <c r="D5425" s="36">
        <v>16.25048</v>
      </c>
    </row>
    <row r="5426" spans="1:4" ht="12.75" customHeight="1" x14ac:dyDescent="0.25">
      <c r="A5426" s="44">
        <f t="shared" si="15"/>
        <v>43112.708333320195</v>
      </c>
      <c r="B5426" s="24">
        <v>60.641570000000002</v>
      </c>
      <c r="C5426" s="35">
        <v>1.98394</v>
      </c>
      <c r="D5426" s="36">
        <v>10.941079999999999</v>
      </c>
    </row>
    <row r="5427" spans="1:4" ht="12.75" customHeight="1" x14ac:dyDescent="0.25">
      <c r="A5427" s="44">
        <f t="shared" ref="A5427:A5490" si="16">A5426+1/24</f>
        <v>43112.74999998686</v>
      </c>
      <c r="B5427" s="24">
        <v>84.639520000000005</v>
      </c>
      <c r="C5427" s="35">
        <v>0.65466000000000002</v>
      </c>
      <c r="D5427" s="36">
        <v>8.7205899999999996</v>
      </c>
    </row>
    <row r="5428" spans="1:4" ht="12.75" customHeight="1" x14ac:dyDescent="0.25">
      <c r="A5428" s="44">
        <f t="shared" si="16"/>
        <v>43112.791666653524</v>
      </c>
      <c r="B5428" s="24">
        <v>154.47569999999999</v>
      </c>
      <c r="C5428" s="35">
        <v>0.45582</v>
      </c>
      <c r="D5428" s="36">
        <v>17.206710000000001</v>
      </c>
    </row>
    <row r="5429" spans="1:4" ht="12.75" customHeight="1" x14ac:dyDescent="0.25">
      <c r="A5429" s="44">
        <f t="shared" si="16"/>
        <v>43112.833333320188</v>
      </c>
      <c r="B5429" s="24">
        <v>276.72059999999999</v>
      </c>
      <c r="C5429" s="35">
        <v>0.57172999999999996</v>
      </c>
      <c r="D5429" s="36">
        <v>27.42351</v>
      </c>
    </row>
    <row r="5430" spans="1:4" ht="12.75" customHeight="1" x14ac:dyDescent="0.25">
      <c r="A5430" s="44">
        <f t="shared" si="16"/>
        <v>43112.874999986852</v>
      </c>
      <c r="B5430" s="24">
        <v>317.40989999999999</v>
      </c>
      <c r="C5430" s="35">
        <v>0.37690000000000001</v>
      </c>
      <c r="D5430" s="36">
        <v>24.865010000000002</v>
      </c>
    </row>
    <row r="5431" spans="1:4" ht="12.75" customHeight="1" x14ac:dyDescent="0.25">
      <c r="A5431" s="44">
        <f t="shared" si="16"/>
        <v>43112.916666653517</v>
      </c>
      <c r="B5431" s="24">
        <v>298.02359999999999</v>
      </c>
      <c r="C5431" s="35">
        <v>0.39681</v>
      </c>
      <c r="D5431" s="36">
        <v>24.451309999999999</v>
      </c>
    </row>
    <row r="5432" spans="1:4" ht="12.75" customHeight="1" x14ac:dyDescent="0.25">
      <c r="A5432" s="44">
        <f t="shared" si="16"/>
        <v>43112.958333320181</v>
      </c>
      <c r="B5432" s="24">
        <v>89.850309999999993</v>
      </c>
      <c r="C5432" s="35">
        <v>0.15889</v>
      </c>
      <c r="D5432" s="36">
        <v>5.5965199999999999</v>
      </c>
    </row>
    <row r="5433" spans="1:4" ht="12.75" customHeight="1" x14ac:dyDescent="0.25">
      <c r="A5433" s="44">
        <f t="shared" si="16"/>
        <v>43112.999999986845</v>
      </c>
      <c r="B5433" s="24">
        <v>330.3107</v>
      </c>
      <c r="C5433" s="35">
        <v>0.32640000000000002</v>
      </c>
      <c r="D5433" s="36">
        <v>19.183</v>
      </c>
    </row>
    <row r="5434" spans="1:4" ht="12.75" customHeight="1" x14ac:dyDescent="0.25">
      <c r="A5434" s="44">
        <f t="shared" si="16"/>
        <v>43113.041666653509</v>
      </c>
      <c r="B5434" s="24">
        <v>132.5951</v>
      </c>
      <c r="C5434" s="35">
        <v>0.27376</v>
      </c>
      <c r="D5434" s="36">
        <v>6.3874500000000003</v>
      </c>
    </row>
    <row r="5435" spans="1:4" ht="12.75" customHeight="1" x14ac:dyDescent="0.25">
      <c r="A5435" s="44">
        <f t="shared" si="16"/>
        <v>43113.083333320174</v>
      </c>
      <c r="B5435" s="24">
        <v>12.49086</v>
      </c>
      <c r="C5435" s="35">
        <v>0.30775000000000002</v>
      </c>
      <c r="D5435" s="36">
        <v>7.4706099999999998</v>
      </c>
    </row>
    <row r="5436" spans="1:4" ht="12.75" customHeight="1" x14ac:dyDescent="0.25">
      <c r="A5436" s="44">
        <f t="shared" si="16"/>
        <v>43113.124999986838</v>
      </c>
      <c r="B5436" s="24">
        <v>139.3792</v>
      </c>
      <c r="C5436" s="35">
        <v>0.32449</v>
      </c>
      <c r="D5436" s="36">
        <v>25.713609999999999</v>
      </c>
    </row>
    <row r="5437" spans="1:4" ht="12.75" customHeight="1" x14ac:dyDescent="0.25">
      <c r="A5437" s="44">
        <f t="shared" si="16"/>
        <v>43113.166666653502</v>
      </c>
      <c r="B5437" s="24">
        <v>34.651960000000003</v>
      </c>
      <c r="C5437" s="35">
        <v>0.57698000000000005</v>
      </c>
      <c r="D5437" s="36">
        <v>7.9098899999999999</v>
      </c>
    </row>
    <row r="5438" spans="1:4" ht="12.75" customHeight="1" x14ac:dyDescent="0.25">
      <c r="A5438" s="44">
        <f t="shared" si="16"/>
        <v>43113.208333320166</v>
      </c>
      <c r="B5438" s="24">
        <v>67.126599999999996</v>
      </c>
      <c r="C5438" s="35">
        <v>0.36409000000000002</v>
      </c>
      <c r="D5438" s="36">
        <v>6.9273300000000004</v>
      </c>
    </row>
    <row r="5439" spans="1:4" ht="12.75" customHeight="1" x14ac:dyDescent="0.25">
      <c r="A5439" s="44">
        <f t="shared" si="16"/>
        <v>43113.249999986831</v>
      </c>
      <c r="B5439" s="24">
        <v>75.666679999999999</v>
      </c>
      <c r="C5439" s="35">
        <v>0.46484999999999999</v>
      </c>
      <c r="D5439" s="36">
        <v>6.4816099999999999</v>
      </c>
    </row>
    <row r="5440" spans="1:4" ht="12.75" customHeight="1" x14ac:dyDescent="0.25">
      <c r="A5440" s="44">
        <f t="shared" si="16"/>
        <v>43113.291666653495</v>
      </c>
      <c r="B5440" s="24">
        <v>271.63810000000001</v>
      </c>
      <c r="C5440" s="35">
        <v>0.53303</v>
      </c>
      <c r="D5440" s="36">
        <v>4.36517</v>
      </c>
    </row>
    <row r="5441" spans="1:4" ht="12.75" customHeight="1" x14ac:dyDescent="0.25">
      <c r="A5441" s="44">
        <f t="shared" si="16"/>
        <v>43113.333333320159</v>
      </c>
      <c r="B5441" s="24">
        <v>59.020890000000001</v>
      </c>
      <c r="C5441" s="35">
        <v>0.48768</v>
      </c>
      <c r="D5441" s="36">
        <v>8.5696100000000008</v>
      </c>
    </row>
    <row r="5442" spans="1:4" ht="12.75" customHeight="1" x14ac:dyDescent="0.25">
      <c r="A5442" s="44">
        <f t="shared" si="16"/>
        <v>43113.374999986823</v>
      </c>
      <c r="B5442" s="24">
        <v>124.0548</v>
      </c>
      <c r="C5442" s="35">
        <v>0.92513000000000001</v>
      </c>
      <c r="D5442" s="36">
        <v>10.49094</v>
      </c>
    </row>
    <row r="5443" spans="1:4" ht="12.75" customHeight="1" x14ac:dyDescent="0.25">
      <c r="A5443" s="44">
        <f t="shared" si="16"/>
        <v>43113.416666653487</v>
      </c>
      <c r="B5443" s="24">
        <v>77.951809999999995</v>
      </c>
      <c r="C5443" s="35">
        <v>1.05261</v>
      </c>
      <c r="D5443" s="36">
        <v>19.613499999999998</v>
      </c>
    </row>
    <row r="5444" spans="1:4" ht="12.75" customHeight="1" x14ac:dyDescent="0.25">
      <c r="A5444" s="44">
        <f t="shared" si="16"/>
        <v>43113.458333320152</v>
      </c>
      <c r="B5444" s="24">
        <v>64.70438</v>
      </c>
      <c r="C5444" s="35">
        <v>1.4868399999999999</v>
      </c>
      <c r="D5444" s="36">
        <v>8.2233400000000003</v>
      </c>
    </row>
    <row r="5445" spans="1:4" ht="12.75" customHeight="1" x14ac:dyDescent="0.25">
      <c r="A5445" s="44">
        <f t="shared" si="16"/>
        <v>43113.499999986816</v>
      </c>
      <c r="B5445" s="24">
        <v>61.197020000000002</v>
      </c>
      <c r="C5445" s="35">
        <v>1.4900500000000001</v>
      </c>
      <c r="D5445" s="36">
        <v>16.885999999999999</v>
      </c>
    </row>
    <row r="5446" spans="1:4" ht="12.75" customHeight="1" x14ac:dyDescent="0.25">
      <c r="A5446" s="44">
        <f t="shared" si="16"/>
        <v>43113.54166665348</v>
      </c>
      <c r="B5446" s="24">
        <v>72.869320000000002</v>
      </c>
      <c r="C5446" s="35">
        <v>1.82003</v>
      </c>
      <c r="D5446" s="36">
        <v>9.7338900000000006</v>
      </c>
    </row>
    <row r="5447" spans="1:4" ht="12.75" customHeight="1" x14ac:dyDescent="0.25">
      <c r="A5447" s="44">
        <f t="shared" si="16"/>
        <v>43113.583333320144</v>
      </c>
      <c r="B5447" s="24">
        <v>53.422510000000003</v>
      </c>
      <c r="C5447" s="35">
        <v>2.5337900000000002</v>
      </c>
      <c r="D5447" s="36">
        <v>12.83794</v>
      </c>
    </row>
    <row r="5448" spans="1:4" ht="12.75" customHeight="1" x14ac:dyDescent="0.25">
      <c r="A5448" s="44">
        <f t="shared" si="16"/>
        <v>43113.624999986809</v>
      </c>
      <c r="B5448" s="24">
        <v>39.472749999999998</v>
      </c>
      <c r="C5448" s="35">
        <v>2.4383900000000001</v>
      </c>
      <c r="D5448" s="36">
        <v>14.279</v>
      </c>
    </row>
    <row r="5449" spans="1:4" ht="12.75" customHeight="1" x14ac:dyDescent="0.25">
      <c r="A5449" s="44">
        <f t="shared" si="16"/>
        <v>43113.666666653473</v>
      </c>
      <c r="B5449" s="24">
        <v>66.468829999999997</v>
      </c>
      <c r="C5449" s="35">
        <v>2.0175800000000002</v>
      </c>
      <c r="D5449" s="36">
        <v>8.8315000000000001</v>
      </c>
    </row>
    <row r="5450" spans="1:4" ht="12.75" customHeight="1" x14ac:dyDescent="0.25">
      <c r="A5450" s="44">
        <f t="shared" si="16"/>
        <v>43113.708333320137</v>
      </c>
      <c r="B5450" s="24">
        <v>71.131519999999995</v>
      </c>
      <c r="C5450" s="35">
        <v>1.71296</v>
      </c>
      <c r="D5450" s="36">
        <v>9.6919400000000007</v>
      </c>
    </row>
    <row r="5451" spans="1:4" ht="12.75" customHeight="1" x14ac:dyDescent="0.25">
      <c r="A5451" s="44">
        <f t="shared" si="16"/>
        <v>43113.749999986801</v>
      </c>
      <c r="B5451" s="24">
        <v>71.048500000000004</v>
      </c>
      <c r="C5451" s="35">
        <v>1.7922</v>
      </c>
      <c r="D5451" s="36">
        <v>8.9786099999999998</v>
      </c>
    </row>
    <row r="5452" spans="1:4" ht="12.75" customHeight="1" x14ac:dyDescent="0.25">
      <c r="A5452" s="44">
        <f t="shared" si="16"/>
        <v>43113.791666653466</v>
      </c>
      <c r="B5452" s="24">
        <v>71.896780000000007</v>
      </c>
      <c r="C5452" s="35">
        <v>1.23733</v>
      </c>
      <c r="D5452" s="36">
        <v>20.403220000000001</v>
      </c>
    </row>
    <row r="5453" spans="1:4" ht="12.75" customHeight="1" x14ac:dyDescent="0.25">
      <c r="A5453" s="44">
        <f t="shared" si="16"/>
        <v>43113.83333332013</v>
      </c>
      <c r="B5453" s="24">
        <v>92.344639999999998</v>
      </c>
      <c r="C5453" s="35">
        <v>0.42741000000000001</v>
      </c>
      <c r="D5453" s="36">
        <v>13.662610000000001</v>
      </c>
    </row>
    <row r="5454" spans="1:4" ht="12.75" customHeight="1" x14ac:dyDescent="0.25">
      <c r="A5454" s="44">
        <f t="shared" si="16"/>
        <v>43113.874999986794</v>
      </c>
      <c r="B5454" s="24">
        <v>298.08890000000002</v>
      </c>
      <c r="C5454" s="35">
        <v>0.3281</v>
      </c>
      <c r="D5454" s="36">
        <v>12.663500000000001</v>
      </c>
    </row>
    <row r="5455" spans="1:4" ht="12.75" customHeight="1" x14ac:dyDescent="0.25">
      <c r="A5455" s="44">
        <f t="shared" si="16"/>
        <v>43113.916666653458</v>
      </c>
      <c r="B5455" s="24">
        <v>7.3124200000000004</v>
      </c>
      <c r="C5455" s="35">
        <v>0.26795000000000002</v>
      </c>
      <c r="D5455" s="36">
        <v>3.6633900000000001</v>
      </c>
    </row>
    <row r="5456" spans="1:4" ht="12.75" customHeight="1" x14ac:dyDescent="0.25">
      <c r="A5456" s="44">
        <f t="shared" si="16"/>
        <v>43113.958333320123</v>
      </c>
      <c r="B5456" s="24">
        <v>295.51229999999998</v>
      </c>
      <c r="C5456" s="35">
        <v>0.30325999999999997</v>
      </c>
      <c r="D5456" s="36">
        <v>3.9979900000000002</v>
      </c>
    </row>
    <row r="5457" spans="1:4" ht="12.75" customHeight="1" x14ac:dyDescent="0.25">
      <c r="A5457" s="44">
        <f t="shared" si="16"/>
        <v>43113.999999986787</v>
      </c>
      <c r="B5457" s="24">
        <v>48.138379999999998</v>
      </c>
      <c r="C5457" s="35">
        <v>0.29491000000000001</v>
      </c>
      <c r="D5457" s="36">
        <v>11.52267</v>
      </c>
    </row>
    <row r="5458" spans="1:4" ht="12.75" customHeight="1" x14ac:dyDescent="0.25">
      <c r="A5458" s="44">
        <f t="shared" si="16"/>
        <v>43114.041666653451</v>
      </c>
      <c r="B5458" s="24">
        <v>311.3252</v>
      </c>
      <c r="C5458" s="35">
        <v>0.47336</v>
      </c>
      <c r="D5458" s="36">
        <v>16.370170000000002</v>
      </c>
    </row>
    <row r="5459" spans="1:4" ht="12.75" customHeight="1" x14ac:dyDescent="0.25">
      <c r="A5459" s="44">
        <f t="shared" si="16"/>
        <v>43114.083333320115</v>
      </c>
      <c r="B5459" s="24">
        <v>270.88409999999999</v>
      </c>
      <c r="C5459" s="35">
        <v>0.60129999999999995</v>
      </c>
      <c r="D5459" s="36">
        <v>7.2511700000000001</v>
      </c>
    </row>
    <row r="5460" spans="1:4" ht="12.75" customHeight="1" x14ac:dyDescent="0.25">
      <c r="A5460" s="44">
        <f t="shared" si="16"/>
        <v>43114.12499998678</v>
      </c>
      <c r="B5460" s="24">
        <v>160.95419999999999</v>
      </c>
      <c r="C5460" s="35">
        <v>0.24812000000000001</v>
      </c>
      <c r="D5460" s="36">
        <v>12.16689</v>
      </c>
    </row>
    <row r="5461" spans="1:4" ht="12.75" customHeight="1" x14ac:dyDescent="0.25">
      <c r="A5461" s="44">
        <f t="shared" si="16"/>
        <v>43114.166666653444</v>
      </c>
      <c r="B5461" s="24">
        <v>60.32367</v>
      </c>
      <c r="C5461" s="35">
        <v>0.40106000000000003</v>
      </c>
      <c r="D5461" s="36">
        <v>7.2698900000000002</v>
      </c>
    </row>
    <row r="5462" spans="1:4" ht="12.75" customHeight="1" x14ac:dyDescent="0.25">
      <c r="A5462" s="44">
        <f t="shared" si="16"/>
        <v>43114.208333320108</v>
      </c>
      <c r="B5462" s="24">
        <v>189.64949999999999</v>
      </c>
      <c r="C5462" s="35">
        <v>0.15486</v>
      </c>
      <c r="D5462" s="36">
        <v>50.481949999999998</v>
      </c>
    </row>
    <row r="5463" spans="1:4" ht="12.75" customHeight="1" x14ac:dyDescent="0.25">
      <c r="A5463" s="44">
        <f t="shared" si="16"/>
        <v>43114.249999986772</v>
      </c>
      <c r="B5463" s="24">
        <v>159.13829999999999</v>
      </c>
      <c r="C5463" s="35">
        <v>0.20816000000000001</v>
      </c>
      <c r="D5463" s="36">
        <v>124.21250000000001</v>
      </c>
    </row>
    <row r="5464" spans="1:4" ht="12.75" customHeight="1" x14ac:dyDescent="0.25">
      <c r="A5464" s="44">
        <f t="shared" si="16"/>
        <v>43114.291666653437</v>
      </c>
      <c r="B5464" s="24">
        <v>163.58760000000001</v>
      </c>
      <c r="C5464" s="35">
        <v>0.3826</v>
      </c>
      <c r="D5464" s="36">
        <v>20.344000000000001</v>
      </c>
    </row>
    <row r="5465" spans="1:4" ht="12.75" customHeight="1" x14ac:dyDescent="0.25">
      <c r="A5465" s="44">
        <f t="shared" si="16"/>
        <v>43114.333333320101</v>
      </c>
      <c r="B5465" s="24">
        <v>75.674059999999997</v>
      </c>
      <c r="C5465" s="35">
        <v>1.6029899999999999</v>
      </c>
      <c r="D5465" s="36">
        <v>3.5922800000000001</v>
      </c>
    </row>
    <row r="5466" spans="1:4" ht="12.75" customHeight="1" x14ac:dyDescent="0.25">
      <c r="A5466" s="44">
        <f t="shared" si="16"/>
        <v>43114.374999986765</v>
      </c>
      <c r="B5466" s="24">
        <v>58.833269999999999</v>
      </c>
      <c r="C5466" s="35">
        <v>1.8807700000000001</v>
      </c>
      <c r="D5466" s="36">
        <v>95.228610000000003</v>
      </c>
    </row>
    <row r="5467" spans="1:4" ht="12.75" customHeight="1" x14ac:dyDescent="0.25">
      <c r="A5467" s="44">
        <f t="shared" si="16"/>
        <v>43114.416666653429</v>
      </c>
      <c r="B5467" s="24">
        <v>64.129909999999995</v>
      </c>
      <c r="C5467" s="35">
        <v>2.4983300000000002</v>
      </c>
      <c r="D5467" s="36">
        <v>304.00749999999999</v>
      </c>
    </row>
    <row r="5468" spans="1:4" ht="12.75" customHeight="1" x14ac:dyDescent="0.25">
      <c r="A5468" s="44">
        <f t="shared" si="16"/>
        <v>43114.458333320094</v>
      </c>
      <c r="B5468" s="24">
        <v>51.95</v>
      </c>
      <c r="C5468" s="35">
        <v>3.1514700000000002</v>
      </c>
      <c r="D5468" s="36">
        <v>1.5732699999999999</v>
      </c>
    </row>
    <row r="5469" spans="1:4" ht="12.75" customHeight="1" x14ac:dyDescent="0.25">
      <c r="A5469" s="44">
        <f t="shared" si="16"/>
        <v>43114.499999986758</v>
      </c>
      <c r="B5469" s="24">
        <v>33.534500000000001</v>
      </c>
      <c r="C5469" s="35">
        <v>2.6352899999999999</v>
      </c>
      <c r="D5469" s="36">
        <v>0.53227999999999998</v>
      </c>
    </row>
    <row r="5470" spans="1:4" ht="12.75" customHeight="1" x14ac:dyDescent="0.25">
      <c r="A5470" s="44">
        <f t="shared" si="16"/>
        <v>43114.541666653422</v>
      </c>
      <c r="B5470" s="24">
        <v>55.138689999999997</v>
      </c>
      <c r="C5470" s="35">
        <v>2.6571899999999999</v>
      </c>
      <c r="D5470" s="36">
        <v>17.945219999999999</v>
      </c>
    </row>
    <row r="5471" spans="1:4" ht="12.75" customHeight="1" x14ac:dyDescent="0.25">
      <c r="A5471" s="44">
        <f t="shared" si="16"/>
        <v>43114.583333320086</v>
      </c>
      <c r="B5471" s="24">
        <v>71.373949999999994</v>
      </c>
      <c r="C5471" s="35">
        <v>1.5357099999999999</v>
      </c>
      <c r="D5471" s="36">
        <v>2.0173299999999998</v>
      </c>
    </row>
    <row r="5472" spans="1:4" ht="12.75" customHeight="1" x14ac:dyDescent="0.25">
      <c r="A5472" s="44">
        <f t="shared" si="16"/>
        <v>43114.62499998675</v>
      </c>
      <c r="B5472" s="24">
        <v>68.713139999999996</v>
      </c>
      <c r="C5472" s="35">
        <v>1.86046</v>
      </c>
      <c r="D5472" s="36">
        <v>9.4486699999999999</v>
      </c>
    </row>
    <row r="5473" spans="1:4" ht="12.75" customHeight="1" x14ac:dyDescent="0.25">
      <c r="A5473" s="44">
        <f t="shared" si="16"/>
        <v>43114.666666653415</v>
      </c>
      <c r="B5473" s="24">
        <v>69.558199999999999</v>
      </c>
      <c r="C5473" s="35">
        <v>2.3737200000000001</v>
      </c>
      <c r="D5473" s="36">
        <v>7.4885000000000002</v>
      </c>
    </row>
    <row r="5474" spans="1:4" ht="12.75" customHeight="1" x14ac:dyDescent="0.25">
      <c r="A5474" s="44">
        <f t="shared" si="16"/>
        <v>43114.708333320079</v>
      </c>
      <c r="B5474" s="24">
        <v>65.906180000000006</v>
      </c>
      <c r="C5474" s="35">
        <v>2.15585</v>
      </c>
      <c r="D5474" s="36">
        <v>13.244109999999999</v>
      </c>
    </row>
    <row r="5475" spans="1:4" ht="12.75" customHeight="1" x14ac:dyDescent="0.25">
      <c r="A5475" s="44">
        <f t="shared" si="16"/>
        <v>43114.749999986743</v>
      </c>
      <c r="B5475" s="24">
        <v>73.251530000000002</v>
      </c>
      <c r="C5475" s="35">
        <v>1.99011</v>
      </c>
      <c r="D5475" s="36">
        <v>9.7129999999999992</v>
      </c>
    </row>
    <row r="5476" spans="1:4" ht="12.75" customHeight="1" x14ac:dyDescent="0.25">
      <c r="A5476" s="44">
        <f t="shared" si="16"/>
        <v>43114.791666653407</v>
      </c>
      <c r="B5476" s="24">
        <v>79.736230000000006</v>
      </c>
      <c r="C5476" s="35">
        <v>1.0001199999999999</v>
      </c>
    </row>
    <row r="5477" spans="1:4" ht="12.75" customHeight="1" x14ac:dyDescent="0.25">
      <c r="A5477" s="44">
        <f t="shared" si="16"/>
        <v>43114.833333320072</v>
      </c>
      <c r="B5477" s="24">
        <v>141.70150000000001</v>
      </c>
      <c r="C5477" s="35">
        <v>0.1963</v>
      </c>
      <c r="D5477" s="36">
        <v>8.8043300000000002</v>
      </c>
    </row>
    <row r="5478" spans="1:4" ht="12.75" customHeight="1" x14ac:dyDescent="0.25">
      <c r="A5478" s="44">
        <f t="shared" si="16"/>
        <v>43114.874999986736</v>
      </c>
      <c r="B5478" s="24">
        <v>70.408779999999993</v>
      </c>
      <c r="C5478" s="35">
        <v>0.34440999999999999</v>
      </c>
      <c r="D5478" s="36" t="s">
        <v>189</v>
      </c>
    </row>
    <row r="5479" spans="1:4" ht="12.75" customHeight="1" x14ac:dyDescent="0.25">
      <c r="A5479" s="44">
        <f t="shared" si="16"/>
        <v>43114.9166666534</v>
      </c>
      <c r="B5479" s="24">
        <v>56.407699999999998</v>
      </c>
      <c r="C5479" s="35">
        <v>0.33506999999999998</v>
      </c>
      <c r="D5479" s="36">
        <v>6.6778899999999997</v>
      </c>
    </row>
    <row r="5480" spans="1:4" ht="12.75" customHeight="1" x14ac:dyDescent="0.25">
      <c r="A5480" s="44">
        <f t="shared" si="16"/>
        <v>43114.958333320064</v>
      </c>
      <c r="B5480" s="24">
        <v>63.91328</v>
      </c>
      <c r="C5480" s="35">
        <v>0.34722999999999998</v>
      </c>
      <c r="D5480" s="36" t="s">
        <v>189</v>
      </c>
    </row>
    <row r="5481" spans="1:4" ht="12.75" customHeight="1" x14ac:dyDescent="0.25">
      <c r="A5481" s="44">
        <f t="shared" si="16"/>
        <v>43114.999999986729</v>
      </c>
      <c r="B5481" s="24">
        <v>14.68862</v>
      </c>
      <c r="C5481" s="35">
        <v>0.25830999999999998</v>
      </c>
      <c r="D5481" s="36">
        <v>4.4901299999999997</v>
      </c>
    </row>
    <row r="5482" spans="1:4" ht="12.75" customHeight="1" x14ac:dyDescent="0.25">
      <c r="A5482" s="44">
        <f t="shared" si="16"/>
        <v>43115.041666653393</v>
      </c>
      <c r="B5482" s="24">
        <v>67.018569999999997</v>
      </c>
      <c r="C5482" s="35">
        <v>0.38478000000000001</v>
      </c>
      <c r="D5482" s="36">
        <v>26.407779999999999</v>
      </c>
    </row>
    <row r="5483" spans="1:4" ht="12.75" customHeight="1" x14ac:dyDescent="0.25">
      <c r="A5483" s="44">
        <f t="shared" si="16"/>
        <v>43115.083333320057</v>
      </c>
      <c r="B5483" s="24">
        <v>240.67859999999999</v>
      </c>
      <c r="C5483" s="35">
        <v>0.43101</v>
      </c>
      <c r="D5483" s="36">
        <v>10.544</v>
      </c>
    </row>
    <row r="5484" spans="1:4" ht="12.75" customHeight="1" x14ac:dyDescent="0.25">
      <c r="A5484" s="44">
        <f t="shared" si="16"/>
        <v>43115.124999986721</v>
      </c>
      <c r="B5484" s="24">
        <v>257.59109999999998</v>
      </c>
      <c r="C5484" s="35">
        <v>0.40054000000000001</v>
      </c>
      <c r="D5484" s="36">
        <v>25.628609999999998</v>
      </c>
    </row>
    <row r="5485" spans="1:4" ht="12.75" customHeight="1" x14ac:dyDescent="0.25">
      <c r="A5485" s="44">
        <f t="shared" si="16"/>
        <v>43115.166666653386</v>
      </c>
      <c r="B5485" s="24">
        <v>13.29768</v>
      </c>
      <c r="C5485" s="35">
        <v>0.19397</v>
      </c>
      <c r="D5485" s="36">
        <v>74.860219999999998</v>
      </c>
    </row>
    <row r="5486" spans="1:4" ht="12.75" customHeight="1" x14ac:dyDescent="0.25">
      <c r="A5486" s="44">
        <f t="shared" si="16"/>
        <v>43115.20833332005</v>
      </c>
      <c r="B5486" s="24">
        <v>282.92250000000001</v>
      </c>
      <c r="C5486" s="35">
        <v>0.25202000000000002</v>
      </c>
      <c r="D5486" s="36">
        <v>328.91129999999998</v>
      </c>
    </row>
    <row r="5487" spans="1:4" ht="12.75" customHeight="1" x14ac:dyDescent="0.25">
      <c r="A5487" s="44">
        <f t="shared" si="16"/>
        <v>43115.249999986714</v>
      </c>
      <c r="B5487" s="24">
        <v>300.99299999999999</v>
      </c>
      <c r="C5487" s="35">
        <v>0.27133000000000002</v>
      </c>
      <c r="D5487" s="36">
        <v>317.88139999999999</v>
      </c>
    </row>
    <row r="5488" spans="1:4" ht="12.75" customHeight="1" x14ac:dyDescent="0.25">
      <c r="A5488" s="44">
        <f t="shared" si="16"/>
        <v>43115.291666653378</v>
      </c>
      <c r="B5488" s="24">
        <v>86.894800000000004</v>
      </c>
      <c r="C5488" s="35">
        <v>0.30569000000000002</v>
      </c>
      <c r="D5488" s="36">
        <v>41.947389999999999</v>
      </c>
    </row>
    <row r="5489" spans="1:4" ht="12.75" customHeight="1" x14ac:dyDescent="0.25">
      <c r="A5489" s="44">
        <f t="shared" si="16"/>
        <v>43115.333333320043</v>
      </c>
      <c r="B5489" s="24">
        <v>88.271889999999999</v>
      </c>
      <c r="C5489" s="35">
        <v>1.0624499999999999</v>
      </c>
      <c r="D5489" s="36">
        <v>229.69569999999999</v>
      </c>
    </row>
    <row r="5490" spans="1:4" ht="12.75" customHeight="1" x14ac:dyDescent="0.25">
      <c r="A5490" s="44">
        <f t="shared" si="16"/>
        <v>43115.374999986707</v>
      </c>
      <c r="B5490" s="24">
        <v>72.741720000000001</v>
      </c>
      <c r="C5490" s="35">
        <v>2.06365</v>
      </c>
      <c r="D5490" s="36">
        <v>19.04055</v>
      </c>
    </row>
    <row r="5491" spans="1:4" ht="12.75" customHeight="1" x14ac:dyDescent="0.25">
      <c r="A5491" s="44">
        <f t="shared" ref="A5491:A5554" si="17">A5490+1/24</f>
        <v>43115.416666653371</v>
      </c>
      <c r="B5491" s="24">
        <v>69.660749999999993</v>
      </c>
      <c r="C5491" s="35">
        <v>3.09354</v>
      </c>
      <c r="D5491" s="36">
        <v>15.030390000000001</v>
      </c>
    </row>
    <row r="5492" spans="1:4" ht="12.75" customHeight="1" x14ac:dyDescent="0.25">
      <c r="A5492" s="44">
        <f t="shared" si="17"/>
        <v>43115.458333320035</v>
      </c>
      <c r="B5492" s="24">
        <v>68.996939999999995</v>
      </c>
      <c r="C5492" s="35">
        <v>2.8909400000000001</v>
      </c>
      <c r="D5492" s="36">
        <v>5.6925499999999998</v>
      </c>
    </row>
    <row r="5493" spans="1:4" ht="12.75" customHeight="1" x14ac:dyDescent="0.25">
      <c r="A5493" s="44">
        <f t="shared" si="17"/>
        <v>43115.4999999867</v>
      </c>
      <c r="B5493" s="24">
        <v>70.728759999999994</v>
      </c>
      <c r="C5493" s="35">
        <v>2.7970899999999999</v>
      </c>
      <c r="D5493" s="36">
        <v>5.1912799999999999</v>
      </c>
    </row>
    <row r="5494" spans="1:4" ht="12.75" customHeight="1" x14ac:dyDescent="0.25">
      <c r="A5494" s="44">
        <f t="shared" si="17"/>
        <v>43115.541666653364</v>
      </c>
      <c r="B5494" s="24">
        <v>68.869810000000001</v>
      </c>
      <c r="C5494" s="35">
        <v>3.03213</v>
      </c>
      <c r="D5494" s="36">
        <v>10.708830000000001</v>
      </c>
    </row>
    <row r="5495" spans="1:4" ht="12.75" customHeight="1" x14ac:dyDescent="0.25">
      <c r="A5495" s="44">
        <f t="shared" si="17"/>
        <v>43115.583333320028</v>
      </c>
      <c r="B5495" s="24">
        <v>68.723339999999993</v>
      </c>
      <c r="C5495" s="35">
        <v>3.3830399999999998</v>
      </c>
      <c r="D5495" s="36">
        <v>11.25822</v>
      </c>
    </row>
    <row r="5496" spans="1:4" ht="12.75" customHeight="1" x14ac:dyDescent="0.25">
      <c r="A5496" s="44">
        <f t="shared" si="17"/>
        <v>43115.624999986692</v>
      </c>
      <c r="B5496" s="24">
        <v>71.508859999999999</v>
      </c>
      <c r="C5496" s="35">
        <v>3.04643</v>
      </c>
      <c r="D5496" s="36">
        <v>11.83967</v>
      </c>
    </row>
    <row r="5497" spans="1:4" ht="12.75" customHeight="1" x14ac:dyDescent="0.25">
      <c r="A5497" s="44">
        <f t="shared" si="17"/>
        <v>43115.666666653357</v>
      </c>
      <c r="B5497" s="24">
        <v>74.009039999999999</v>
      </c>
      <c r="C5497" s="35">
        <v>3.7099199999999999</v>
      </c>
      <c r="D5497" s="36">
        <v>11.96222</v>
      </c>
    </row>
    <row r="5498" spans="1:4" ht="12.75" customHeight="1" x14ac:dyDescent="0.25">
      <c r="A5498" s="44">
        <f t="shared" si="17"/>
        <v>43115.708333320021</v>
      </c>
      <c r="B5498" s="24">
        <v>75.744929999999997</v>
      </c>
      <c r="C5498" s="35">
        <v>3.0623399999999998</v>
      </c>
      <c r="D5498" s="36">
        <v>16.17183</v>
      </c>
    </row>
    <row r="5499" spans="1:4" ht="12.75" customHeight="1" x14ac:dyDescent="0.25">
      <c r="A5499" s="44">
        <f t="shared" si="17"/>
        <v>43115.749999986685</v>
      </c>
      <c r="B5499" s="24">
        <v>76.444999999999993</v>
      </c>
      <c r="C5499" s="35">
        <v>2.5968300000000002</v>
      </c>
      <c r="D5499" s="36">
        <v>10.43939</v>
      </c>
    </row>
    <row r="5500" spans="1:4" ht="12.75" customHeight="1" x14ac:dyDescent="0.25">
      <c r="A5500" s="44">
        <f t="shared" si="17"/>
        <v>43115.791666653349</v>
      </c>
      <c r="B5500" s="24">
        <v>76.798220000000001</v>
      </c>
      <c r="C5500" s="35">
        <v>1.95092</v>
      </c>
      <c r="D5500" s="36">
        <v>17.46011</v>
      </c>
    </row>
    <row r="5501" spans="1:4" ht="12.75" customHeight="1" x14ac:dyDescent="0.25">
      <c r="A5501" s="44">
        <f t="shared" si="17"/>
        <v>43115.833333320013</v>
      </c>
      <c r="B5501" s="24">
        <v>76.40164</v>
      </c>
      <c r="C5501" s="35">
        <v>1.3242499999999999</v>
      </c>
      <c r="D5501" s="36">
        <v>12.74994</v>
      </c>
    </row>
    <row r="5502" spans="1:4" ht="12.75" customHeight="1" x14ac:dyDescent="0.25">
      <c r="A5502" s="44">
        <f t="shared" si="17"/>
        <v>43115.874999986678</v>
      </c>
      <c r="B5502" s="24">
        <v>77.943550000000002</v>
      </c>
      <c r="C5502" s="35">
        <v>1.4263600000000001</v>
      </c>
      <c r="D5502" s="36">
        <v>5.9013299999999997</v>
      </c>
    </row>
    <row r="5503" spans="1:4" ht="12.75" customHeight="1" x14ac:dyDescent="0.25">
      <c r="A5503" s="44">
        <f t="shared" si="17"/>
        <v>43115.916666653342</v>
      </c>
      <c r="B5503" s="24">
        <v>79.491720000000001</v>
      </c>
      <c r="C5503" s="35">
        <v>1.2125300000000001</v>
      </c>
      <c r="D5503" s="36">
        <v>11.36956</v>
      </c>
    </row>
    <row r="5504" spans="1:4" ht="12.75" customHeight="1" x14ac:dyDescent="0.25">
      <c r="A5504" s="44">
        <f t="shared" si="17"/>
        <v>43115.958333320006</v>
      </c>
      <c r="B5504" s="24">
        <v>79.290599999999998</v>
      </c>
      <c r="C5504" s="35">
        <v>1.2402299999999999</v>
      </c>
      <c r="D5504" s="36">
        <v>20.472270000000002</v>
      </c>
    </row>
    <row r="5505" spans="1:4" ht="12.75" customHeight="1" x14ac:dyDescent="0.25">
      <c r="A5505" s="44">
        <f t="shared" si="17"/>
        <v>43115.99999998667</v>
      </c>
      <c r="B5505" s="24">
        <v>76.399640000000005</v>
      </c>
      <c r="C5505" s="35">
        <v>0.95048999999999995</v>
      </c>
      <c r="D5505" s="36">
        <v>19.084330000000001</v>
      </c>
    </row>
    <row r="5506" spans="1:4" ht="12.75" customHeight="1" x14ac:dyDescent="0.25">
      <c r="A5506" s="44">
        <f t="shared" si="17"/>
        <v>43116.041666653335</v>
      </c>
      <c r="B5506" s="24">
        <v>81.294790000000006</v>
      </c>
      <c r="C5506" s="35">
        <v>0.70699000000000001</v>
      </c>
      <c r="D5506" s="36">
        <v>16.362549999999999</v>
      </c>
    </row>
    <row r="5507" spans="1:4" ht="12.75" customHeight="1" x14ac:dyDescent="0.25">
      <c r="A5507" s="44">
        <f t="shared" si="17"/>
        <v>43116.083333319999</v>
      </c>
      <c r="B5507" s="24">
        <v>72.919280000000001</v>
      </c>
      <c r="C5507" s="35">
        <v>1.073</v>
      </c>
      <c r="D5507" s="36">
        <v>13.29</v>
      </c>
    </row>
    <row r="5508" spans="1:4" ht="12.75" customHeight="1" x14ac:dyDescent="0.25">
      <c r="A5508" s="44">
        <f t="shared" si="17"/>
        <v>43116.124999986663</v>
      </c>
      <c r="B5508" s="24">
        <v>80.589839999999995</v>
      </c>
      <c r="C5508" s="35">
        <v>0.78717999999999999</v>
      </c>
      <c r="D5508" s="36">
        <v>17.290330000000001</v>
      </c>
    </row>
    <row r="5509" spans="1:4" ht="12.75" customHeight="1" x14ac:dyDescent="0.25">
      <c r="A5509" s="44">
        <f t="shared" si="17"/>
        <v>43116.166666653327</v>
      </c>
      <c r="B5509" s="24">
        <v>83.326329999999999</v>
      </c>
      <c r="C5509" s="35">
        <v>0.81447000000000003</v>
      </c>
      <c r="D5509" s="36">
        <v>15.734170000000001</v>
      </c>
    </row>
    <row r="5510" spans="1:4" ht="12.75" customHeight="1" x14ac:dyDescent="0.25">
      <c r="A5510" s="44">
        <f t="shared" si="17"/>
        <v>43116.208333319992</v>
      </c>
      <c r="B5510" s="24">
        <v>84.894779999999997</v>
      </c>
      <c r="C5510" s="35">
        <v>0.59701000000000004</v>
      </c>
      <c r="D5510" s="36">
        <v>15.012449999999999</v>
      </c>
    </row>
    <row r="5511" spans="1:4" ht="12.75" customHeight="1" x14ac:dyDescent="0.25">
      <c r="A5511" s="44">
        <f t="shared" si="17"/>
        <v>43116.249999986656</v>
      </c>
      <c r="B5511" s="24">
        <v>79.55377</v>
      </c>
      <c r="C5511" s="35">
        <v>1.01878</v>
      </c>
      <c r="D5511" s="36">
        <v>13.14345</v>
      </c>
    </row>
    <row r="5512" spans="1:4" ht="12.75" customHeight="1" x14ac:dyDescent="0.25">
      <c r="A5512" s="44">
        <f t="shared" si="17"/>
        <v>43116.29166665332</v>
      </c>
      <c r="B5512" s="24">
        <v>75.302999999999997</v>
      </c>
      <c r="C5512" s="35">
        <v>2.3584999999999998</v>
      </c>
      <c r="D5512" s="36">
        <v>11.92356</v>
      </c>
    </row>
    <row r="5513" spans="1:4" ht="12.75" customHeight="1" x14ac:dyDescent="0.25">
      <c r="A5513" s="44">
        <f t="shared" si="17"/>
        <v>43116.333333319984</v>
      </c>
      <c r="B5513" s="24">
        <v>62.265140000000002</v>
      </c>
      <c r="C5513" s="35">
        <v>3.5436000000000001</v>
      </c>
      <c r="D5513" s="36">
        <v>14.391109999999999</v>
      </c>
    </row>
    <row r="5514" spans="1:4" ht="12.75" customHeight="1" x14ac:dyDescent="0.25">
      <c r="A5514" s="44">
        <f t="shared" si="17"/>
        <v>43116.374999986649</v>
      </c>
      <c r="B5514" s="24">
        <v>67.966070000000002</v>
      </c>
      <c r="C5514" s="35">
        <v>3.7543299999999999</v>
      </c>
      <c r="D5514" s="36">
        <v>13.66783</v>
      </c>
    </row>
    <row r="5515" spans="1:4" ht="12.75" customHeight="1" x14ac:dyDescent="0.25">
      <c r="A5515" s="44">
        <f t="shared" si="17"/>
        <v>43116.416666653313</v>
      </c>
      <c r="B5515" s="24">
        <v>64.655140000000003</v>
      </c>
      <c r="C5515" s="35">
        <v>4.0592699999999997</v>
      </c>
      <c r="D5515" s="36">
        <v>14.77567</v>
      </c>
    </row>
    <row r="5516" spans="1:4" ht="12.75" customHeight="1" x14ac:dyDescent="0.25">
      <c r="A5516" s="44">
        <f t="shared" si="17"/>
        <v>43116.458333319977</v>
      </c>
      <c r="B5516" s="24">
        <v>63.284199999999998</v>
      </c>
      <c r="C5516" s="35">
        <v>4.6415100000000002</v>
      </c>
      <c r="D5516" s="36">
        <v>16.477609999999999</v>
      </c>
    </row>
    <row r="5517" spans="1:4" ht="12.75" customHeight="1" x14ac:dyDescent="0.25">
      <c r="A5517" s="44">
        <f t="shared" si="17"/>
        <v>43116.499999986641</v>
      </c>
      <c r="B5517" s="24">
        <v>63.166200000000003</v>
      </c>
      <c r="C5517" s="35">
        <v>4.0316400000000003</v>
      </c>
      <c r="D5517" s="36">
        <v>20.480440000000002</v>
      </c>
    </row>
    <row r="5518" spans="1:4" ht="12.75" customHeight="1" x14ac:dyDescent="0.25">
      <c r="A5518" s="44">
        <f t="shared" si="17"/>
        <v>43116.541666653306</v>
      </c>
      <c r="B5518" s="24">
        <v>63.095440000000004</v>
      </c>
      <c r="C5518" s="35">
        <v>2.77373</v>
      </c>
      <c r="D5518" s="36">
        <v>13.379339999999999</v>
      </c>
    </row>
    <row r="5519" spans="1:4" ht="12.75" customHeight="1" x14ac:dyDescent="0.25">
      <c r="A5519" s="44">
        <f t="shared" si="17"/>
        <v>43116.58333331997</v>
      </c>
      <c r="B5519" s="24">
        <v>66.295150000000007</v>
      </c>
      <c r="C5519" s="35">
        <v>3.6675599999999999</v>
      </c>
      <c r="D5519" s="36">
        <v>13.03961</v>
      </c>
    </row>
    <row r="5520" spans="1:4" ht="12.75" customHeight="1" x14ac:dyDescent="0.25">
      <c r="A5520" s="44">
        <f t="shared" si="17"/>
        <v>43116.624999986634</v>
      </c>
      <c r="B5520" s="24">
        <v>63.302680000000002</v>
      </c>
      <c r="C5520" s="35">
        <v>4.2770299999999999</v>
      </c>
      <c r="D5520" s="36">
        <v>12.77805</v>
      </c>
    </row>
    <row r="5521" spans="1:4" ht="12.75" customHeight="1" x14ac:dyDescent="0.25">
      <c r="A5521" s="44">
        <f t="shared" si="17"/>
        <v>43116.666666653298</v>
      </c>
      <c r="B5521" s="24">
        <v>64.374709999999993</v>
      </c>
      <c r="C5521" s="35">
        <v>3.50475</v>
      </c>
      <c r="D5521" s="36">
        <v>15.72256</v>
      </c>
    </row>
    <row r="5522" spans="1:4" ht="12.75" customHeight="1" x14ac:dyDescent="0.25">
      <c r="A5522" s="44">
        <f t="shared" si="17"/>
        <v>43116.708333319963</v>
      </c>
      <c r="B5522" s="24">
        <v>64.721850000000003</v>
      </c>
      <c r="C5522" s="35">
        <v>4.1568899999999998</v>
      </c>
      <c r="D5522" s="36">
        <v>14.30039</v>
      </c>
    </row>
    <row r="5523" spans="1:4" ht="12.75" customHeight="1" x14ac:dyDescent="0.25">
      <c r="A5523" s="44">
        <f t="shared" si="17"/>
        <v>43116.749999986627</v>
      </c>
      <c r="B5523" s="24">
        <v>65.826359999999994</v>
      </c>
      <c r="C5523" s="35">
        <v>3.8745599999999998</v>
      </c>
      <c r="D5523" s="36">
        <v>16.933499999999999</v>
      </c>
    </row>
    <row r="5524" spans="1:4" ht="12.75" customHeight="1" x14ac:dyDescent="0.25">
      <c r="A5524" s="44">
        <f t="shared" si="17"/>
        <v>43116.791666653291</v>
      </c>
      <c r="B5524" s="24">
        <v>69.700540000000004</v>
      </c>
      <c r="C5524" s="35">
        <v>2.94367</v>
      </c>
      <c r="D5524" s="36">
        <v>17.547889999999999</v>
      </c>
    </row>
    <row r="5525" spans="1:4" ht="12.75" customHeight="1" x14ac:dyDescent="0.25">
      <c r="A5525" s="44">
        <f t="shared" si="17"/>
        <v>43116.833333319955</v>
      </c>
      <c r="B5525" s="24">
        <v>69.708240000000004</v>
      </c>
      <c r="C5525" s="35">
        <v>3.0344799999999998</v>
      </c>
      <c r="D5525" s="36">
        <v>18.56861</v>
      </c>
    </row>
    <row r="5526" spans="1:4" ht="12.75" customHeight="1" x14ac:dyDescent="0.25">
      <c r="A5526" s="44">
        <f t="shared" si="17"/>
        <v>43116.87499998662</v>
      </c>
      <c r="B5526" s="24">
        <v>62.75759</v>
      </c>
      <c r="C5526" s="35">
        <v>3.4761899999999999</v>
      </c>
      <c r="D5526" s="36">
        <v>16.915939999999999</v>
      </c>
    </row>
    <row r="5527" spans="1:4" ht="12.75" customHeight="1" x14ac:dyDescent="0.25">
      <c r="A5527" s="44">
        <f t="shared" si="17"/>
        <v>43116.916666653284</v>
      </c>
      <c r="B5527" s="24">
        <v>66.968490000000003</v>
      </c>
      <c r="C5527" s="35">
        <v>2.7528800000000002</v>
      </c>
      <c r="D5527" s="36">
        <v>16.826840000000001</v>
      </c>
    </row>
    <row r="5528" spans="1:4" ht="12.75" customHeight="1" x14ac:dyDescent="0.25">
      <c r="A5528" s="44">
        <f t="shared" si="17"/>
        <v>43116.958333319948</v>
      </c>
      <c r="B5528" s="24">
        <v>68.919719999999998</v>
      </c>
      <c r="C5528" s="35">
        <v>3.0126400000000002</v>
      </c>
      <c r="D5528" s="36">
        <v>20.929110000000001</v>
      </c>
    </row>
    <row r="5529" spans="1:4" ht="12.75" customHeight="1" x14ac:dyDescent="0.25">
      <c r="A5529" s="44">
        <f t="shared" si="17"/>
        <v>43116.999999986612</v>
      </c>
      <c r="B5529" s="24">
        <v>65.884799999999998</v>
      </c>
      <c r="C5529" s="35">
        <v>3.0352899999999998</v>
      </c>
      <c r="D5529" s="36">
        <v>26.932929999999999</v>
      </c>
    </row>
    <row r="5530" spans="1:4" ht="12.75" customHeight="1" x14ac:dyDescent="0.25">
      <c r="A5530" s="44">
        <f t="shared" si="17"/>
        <v>43117.041666653276</v>
      </c>
      <c r="B5530" s="24">
        <v>67.279179999999997</v>
      </c>
      <c r="C5530" s="35">
        <v>2.6117300000000001</v>
      </c>
      <c r="D5530" s="36">
        <v>25.532240000000002</v>
      </c>
    </row>
    <row r="5531" spans="1:4" ht="12.75" customHeight="1" x14ac:dyDescent="0.25">
      <c r="A5531" s="44">
        <f t="shared" si="17"/>
        <v>43117.083333319941</v>
      </c>
      <c r="B5531" s="24">
        <v>65.503330000000005</v>
      </c>
      <c r="C5531" s="35">
        <v>3.1148899999999999</v>
      </c>
      <c r="D5531" s="36">
        <v>19.080020000000001</v>
      </c>
    </row>
    <row r="5532" spans="1:4" ht="12.75" customHeight="1" x14ac:dyDescent="0.25">
      <c r="A5532" s="44">
        <f t="shared" si="17"/>
        <v>43117.124999986605</v>
      </c>
      <c r="B5532" s="24">
        <v>69.256209999999996</v>
      </c>
      <c r="C5532" s="35">
        <v>2.8448799999999999</v>
      </c>
      <c r="D5532" s="36">
        <v>23.798179999999999</v>
      </c>
    </row>
    <row r="5533" spans="1:4" ht="12.75" customHeight="1" x14ac:dyDescent="0.25">
      <c r="A5533" s="44">
        <f t="shared" si="17"/>
        <v>43117.166666653269</v>
      </c>
      <c r="B5533" s="24">
        <v>69.678060000000002</v>
      </c>
      <c r="C5533" s="35">
        <v>2.7717200000000002</v>
      </c>
      <c r="D5533" s="36">
        <v>24.386880000000001</v>
      </c>
    </row>
    <row r="5534" spans="1:4" ht="12.75" customHeight="1" x14ac:dyDescent="0.25">
      <c r="A5534" s="44">
        <f t="shared" si="17"/>
        <v>43117.208333319933</v>
      </c>
      <c r="B5534" s="24">
        <v>65.768109999999993</v>
      </c>
      <c r="C5534" s="35">
        <v>2.9024800000000002</v>
      </c>
      <c r="D5534" s="36">
        <v>19.322379999999999</v>
      </c>
    </row>
    <row r="5535" spans="1:4" ht="12.75" customHeight="1" x14ac:dyDescent="0.25">
      <c r="A5535" s="44">
        <f t="shared" si="17"/>
        <v>43117.249999986598</v>
      </c>
      <c r="B5535" s="24">
        <v>63.770899999999997</v>
      </c>
      <c r="C5535" s="35">
        <v>3.3717700000000002</v>
      </c>
      <c r="D5535" s="36">
        <v>19.590959999999999</v>
      </c>
    </row>
    <row r="5536" spans="1:4" ht="12.75" customHeight="1" x14ac:dyDescent="0.25">
      <c r="A5536" s="44">
        <f t="shared" si="17"/>
        <v>43117.291666653262</v>
      </c>
      <c r="B5536" s="24">
        <v>63.022289999999998</v>
      </c>
      <c r="C5536" s="35">
        <v>3.4227799999999999</v>
      </c>
      <c r="D5536" s="36">
        <v>17.361080000000001</v>
      </c>
    </row>
    <row r="5537" spans="1:4" ht="12.75" customHeight="1" x14ac:dyDescent="0.25">
      <c r="A5537" s="44">
        <f t="shared" si="17"/>
        <v>43117.333333319926</v>
      </c>
      <c r="B5537" s="24">
        <v>65.558139999999995</v>
      </c>
      <c r="C5537" s="35">
        <v>3.7964099999999998</v>
      </c>
      <c r="D5537" s="36">
        <v>29.965879999999999</v>
      </c>
    </row>
    <row r="5538" spans="1:4" ht="12.75" customHeight="1" x14ac:dyDescent="0.25">
      <c r="A5538" s="44">
        <f t="shared" si="17"/>
        <v>43117.37499998659</v>
      </c>
      <c r="B5538" s="24">
        <v>62.778730000000003</v>
      </c>
      <c r="C5538" s="35">
        <v>3.89534</v>
      </c>
      <c r="D5538" s="36">
        <v>18.703410000000002</v>
      </c>
    </row>
    <row r="5539" spans="1:4" ht="12.75" customHeight="1" x14ac:dyDescent="0.25">
      <c r="A5539" s="44">
        <f t="shared" si="17"/>
        <v>43117.416666653255</v>
      </c>
      <c r="B5539" s="24">
        <v>56.832479999999997</v>
      </c>
      <c r="C5539" s="35">
        <v>3.8186800000000001</v>
      </c>
      <c r="D5539" s="36">
        <v>21.3889</v>
      </c>
    </row>
    <row r="5540" spans="1:4" ht="12.75" customHeight="1" x14ac:dyDescent="0.25">
      <c r="A5540" s="44">
        <f t="shared" si="17"/>
        <v>43117.458333319919</v>
      </c>
      <c r="B5540" s="24">
        <v>53.365160000000003</v>
      </c>
      <c r="C5540" s="35">
        <v>3.95844</v>
      </c>
      <c r="D5540" s="36">
        <v>27.371289999999998</v>
      </c>
    </row>
    <row r="5541" spans="1:4" ht="12.75" customHeight="1" x14ac:dyDescent="0.25">
      <c r="A5541" s="44">
        <f t="shared" si="17"/>
        <v>43117.499999986583</v>
      </c>
      <c r="B5541" s="24">
        <v>51.232410000000002</v>
      </c>
      <c r="C5541" s="35">
        <v>3.8272900000000001</v>
      </c>
      <c r="D5541" s="36">
        <v>21.1418</v>
      </c>
    </row>
    <row r="5542" spans="1:4" ht="12.75" customHeight="1" x14ac:dyDescent="0.25">
      <c r="A5542" s="44">
        <f t="shared" si="17"/>
        <v>43117.541666653247</v>
      </c>
      <c r="B5542" s="24">
        <v>47.335810000000002</v>
      </c>
      <c r="C5542" s="35">
        <v>3.6818499999999998</v>
      </c>
      <c r="D5542" s="36">
        <v>21.76153</v>
      </c>
    </row>
    <row r="5543" spans="1:4" ht="12.75" customHeight="1" x14ac:dyDescent="0.25">
      <c r="A5543" s="44">
        <f t="shared" si="17"/>
        <v>43117.583333319912</v>
      </c>
      <c r="B5543" s="24">
        <v>47.398910000000001</v>
      </c>
      <c r="C5543" s="35">
        <v>3.8457400000000002</v>
      </c>
      <c r="D5543" s="36">
        <v>22.388539999999999</v>
      </c>
    </row>
    <row r="5544" spans="1:4" ht="12.75" customHeight="1" x14ac:dyDescent="0.25">
      <c r="A5544" s="44">
        <f t="shared" si="17"/>
        <v>43117.624999986576</v>
      </c>
      <c r="B5544" s="24">
        <v>50.892940000000003</v>
      </c>
      <c r="C5544" s="35">
        <v>3.8160500000000002</v>
      </c>
      <c r="D5544" s="36">
        <v>20.96874</v>
      </c>
    </row>
    <row r="5545" spans="1:4" ht="12.75" customHeight="1" x14ac:dyDescent="0.25">
      <c r="A5545" s="44">
        <f t="shared" si="17"/>
        <v>43117.66666665324</v>
      </c>
      <c r="B5545" s="24">
        <v>51.818289999999998</v>
      </c>
      <c r="C5545" s="35">
        <v>3.6790600000000002</v>
      </c>
      <c r="D5545" s="36">
        <v>27.127790000000001</v>
      </c>
    </row>
    <row r="5546" spans="1:4" ht="12.75" customHeight="1" x14ac:dyDescent="0.25">
      <c r="A5546" s="44">
        <f t="shared" si="17"/>
        <v>43117.708333319904</v>
      </c>
      <c r="B5546" s="24">
        <v>47.200850000000003</v>
      </c>
      <c r="C5546" s="35">
        <v>3.50116</v>
      </c>
      <c r="D5546" s="36">
        <v>24.220859999999998</v>
      </c>
    </row>
    <row r="5547" spans="1:4" ht="12.75" customHeight="1" x14ac:dyDescent="0.25">
      <c r="A5547" s="44">
        <f t="shared" si="17"/>
        <v>43117.749999986569</v>
      </c>
      <c r="B5547" s="24">
        <v>53.099769999999999</v>
      </c>
      <c r="C5547" s="35">
        <v>3.4004300000000001</v>
      </c>
      <c r="D5547" s="36">
        <v>24.820350000000001</v>
      </c>
    </row>
    <row r="5548" spans="1:4" ht="12.75" customHeight="1" x14ac:dyDescent="0.25">
      <c r="A5548" s="44">
        <f t="shared" si="17"/>
        <v>43117.791666653233</v>
      </c>
      <c r="B5548" s="24">
        <v>52.039639999999999</v>
      </c>
      <c r="C5548" s="35">
        <v>3.2941600000000002</v>
      </c>
      <c r="D5548" s="36">
        <v>26.32732</v>
      </c>
    </row>
    <row r="5549" spans="1:4" ht="12.75" customHeight="1" x14ac:dyDescent="0.25">
      <c r="A5549" s="44">
        <f t="shared" si="17"/>
        <v>43117.833333319897</v>
      </c>
      <c r="B5549" s="24">
        <v>47.717350000000003</v>
      </c>
      <c r="C5549" s="35">
        <v>3.1218900000000001</v>
      </c>
      <c r="D5549" s="36">
        <v>18.52749</v>
      </c>
    </row>
    <row r="5550" spans="1:4" ht="12.75" customHeight="1" x14ac:dyDescent="0.25">
      <c r="A5550" s="44">
        <f t="shared" si="17"/>
        <v>43117.874999986561</v>
      </c>
      <c r="B5550" s="24">
        <v>65.060559999999995</v>
      </c>
      <c r="C5550" s="35">
        <v>1.93727</v>
      </c>
      <c r="D5550" s="36">
        <v>21.195</v>
      </c>
    </row>
    <row r="5551" spans="1:4" ht="12.75" customHeight="1" x14ac:dyDescent="0.25">
      <c r="A5551" s="44">
        <f t="shared" si="17"/>
        <v>43117.916666653226</v>
      </c>
      <c r="B5551" s="24">
        <v>74.596990000000005</v>
      </c>
      <c r="C5551" s="35">
        <v>1.3250999999999999</v>
      </c>
      <c r="D5551" s="36">
        <v>9.3359799999999993</v>
      </c>
    </row>
    <row r="5552" spans="1:4" ht="12.75" customHeight="1" x14ac:dyDescent="0.25">
      <c r="A5552" s="44">
        <f t="shared" si="17"/>
        <v>43117.95833331989</v>
      </c>
      <c r="B5552" s="24">
        <v>65.409189999999995</v>
      </c>
      <c r="C5552" s="35">
        <v>2.1010399999999998</v>
      </c>
      <c r="D5552" s="36" t="s">
        <v>189</v>
      </c>
    </row>
    <row r="5553" spans="1:4" ht="12.75" customHeight="1" x14ac:dyDescent="0.25">
      <c r="A5553" s="44">
        <f t="shared" si="17"/>
        <v>43117.999999986554</v>
      </c>
      <c r="B5553" s="24">
        <v>53.682940000000002</v>
      </c>
      <c r="C5553" s="35">
        <v>2.2155900000000002</v>
      </c>
      <c r="D5553" s="36">
        <v>6.12514</v>
      </c>
    </row>
    <row r="5554" spans="1:4" ht="12.75" customHeight="1" x14ac:dyDescent="0.25">
      <c r="A5554" s="44">
        <f t="shared" si="17"/>
        <v>43118.041666653218</v>
      </c>
      <c r="B5554" s="24">
        <v>42.866329999999998</v>
      </c>
      <c r="C5554" s="35">
        <v>2.4891800000000002</v>
      </c>
      <c r="D5554" s="36">
        <v>6.6763700000000004</v>
      </c>
    </row>
    <row r="5555" spans="1:4" ht="12.75" customHeight="1" x14ac:dyDescent="0.25">
      <c r="A5555" s="44">
        <f t="shared" ref="A5555:A5618" si="18">A5554+1/24</f>
        <v>43118.083333319883</v>
      </c>
      <c r="B5555" s="24">
        <v>44.565379999999998</v>
      </c>
      <c r="C5555" s="35">
        <v>2.7458</v>
      </c>
      <c r="D5555" s="36">
        <v>6.8262499999999999</v>
      </c>
    </row>
    <row r="5556" spans="1:4" ht="12.75" customHeight="1" x14ac:dyDescent="0.25">
      <c r="A5556" s="44">
        <f t="shared" si="18"/>
        <v>43118.124999986547</v>
      </c>
      <c r="B5556" s="24">
        <v>45.279060000000001</v>
      </c>
      <c r="C5556" s="35">
        <v>2.5720499999999999</v>
      </c>
      <c r="D5556" s="36">
        <v>8.9041700000000006</v>
      </c>
    </row>
    <row r="5557" spans="1:4" ht="12.75" customHeight="1" x14ac:dyDescent="0.25">
      <c r="A5557" s="44">
        <f t="shared" si="18"/>
        <v>43118.166666653211</v>
      </c>
      <c r="B5557" s="24">
        <v>42.015070000000001</v>
      </c>
      <c r="C5557" s="35">
        <v>2.73373</v>
      </c>
      <c r="D5557" s="36">
        <v>8.3858800000000002</v>
      </c>
    </row>
    <row r="5558" spans="1:4" ht="12.75" customHeight="1" x14ac:dyDescent="0.25">
      <c r="A5558" s="44">
        <f t="shared" si="18"/>
        <v>43118.208333319875</v>
      </c>
      <c r="B5558" s="24">
        <v>31.18684</v>
      </c>
      <c r="C5558" s="35">
        <v>1.7248300000000001</v>
      </c>
      <c r="D5558" s="36" t="s">
        <v>189</v>
      </c>
    </row>
    <row r="5559" spans="1:4" ht="12.75" customHeight="1" x14ac:dyDescent="0.25">
      <c r="A5559" s="44">
        <f t="shared" si="18"/>
        <v>43118.249999986539</v>
      </c>
      <c r="B5559" s="24">
        <v>52.993220000000001</v>
      </c>
      <c r="C5559" s="35">
        <v>1.72679</v>
      </c>
      <c r="D5559" s="36">
        <v>10.03809</v>
      </c>
    </row>
    <row r="5560" spans="1:4" ht="12.75" customHeight="1" x14ac:dyDescent="0.25">
      <c r="A5560" s="44">
        <f t="shared" si="18"/>
        <v>43118.291666653204</v>
      </c>
      <c r="B5560" s="24">
        <v>60.60774</v>
      </c>
      <c r="C5560" s="35">
        <v>1.86971</v>
      </c>
      <c r="D5560" s="36">
        <v>2.1750699999999998</v>
      </c>
    </row>
    <row r="5561" spans="1:4" ht="12.75" customHeight="1" x14ac:dyDescent="0.25">
      <c r="A5561" s="44">
        <f t="shared" si="18"/>
        <v>43118.333333319868</v>
      </c>
      <c r="B5561" s="24">
        <v>38.905670000000001</v>
      </c>
      <c r="C5561" s="35">
        <v>2.16066</v>
      </c>
    </row>
    <row r="5562" spans="1:4" ht="12.75" customHeight="1" x14ac:dyDescent="0.25">
      <c r="A5562" s="44">
        <f t="shared" si="18"/>
        <v>43118.374999986532</v>
      </c>
      <c r="B5562" s="24">
        <v>31.758130000000001</v>
      </c>
      <c r="C5562" s="35">
        <v>2.2827999999999999</v>
      </c>
      <c r="D5562" s="36">
        <v>13.455249999999999</v>
      </c>
    </row>
    <row r="5563" spans="1:4" ht="12.75" customHeight="1" x14ac:dyDescent="0.25">
      <c r="A5563" s="44">
        <f t="shared" si="18"/>
        <v>43118.416666653196</v>
      </c>
      <c r="B5563" s="24">
        <v>45.194389999999999</v>
      </c>
      <c r="C5563" s="35">
        <v>2.7707799999999998</v>
      </c>
      <c r="D5563" s="36">
        <v>4.9659399999999998</v>
      </c>
    </row>
    <row r="5564" spans="1:4" ht="12.75" customHeight="1" x14ac:dyDescent="0.25">
      <c r="A5564" s="44">
        <f t="shared" si="18"/>
        <v>43118.458333319861</v>
      </c>
      <c r="B5564" s="24">
        <v>46.777509999999999</v>
      </c>
      <c r="C5564" s="35">
        <v>2.2678400000000001</v>
      </c>
      <c r="D5564" s="36">
        <v>5.3472299999999997</v>
      </c>
    </row>
    <row r="5565" spans="1:4" ht="12.75" customHeight="1" x14ac:dyDescent="0.25">
      <c r="A5565" s="44">
        <f t="shared" si="18"/>
        <v>43118.499999986525</v>
      </c>
      <c r="B5565" s="24">
        <v>56.816020000000002</v>
      </c>
      <c r="C5565" s="35">
        <v>1.2373799999999999</v>
      </c>
      <c r="D5565" s="36">
        <v>10.74736</v>
      </c>
    </row>
    <row r="5566" spans="1:4" ht="12.75" customHeight="1" x14ac:dyDescent="0.25">
      <c r="A5566" s="44">
        <f t="shared" si="18"/>
        <v>43118.541666653189</v>
      </c>
      <c r="B5566" s="24">
        <v>30.682279999999999</v>
      </c>
      <c r="C5566" s="35">
        <v>1.8102199999999999</v>
      </c>
      <c r="D5566" s="36">
        <v>4.1321300000000001</v>
      </c>
    </row>
    <row r="5567" spans="1:4" ht="12.75" customHeight="1" x14ac:dyDescent="0.25">
      <c r="A5567" s="44">
        <f t="shared" si="18"/>
        <v>43118.583333319853</v>
      </c>
      <c r="B5567" s="24">
        <v>55.790239999999997</v>
      </c>
      <c r="C5567" s="35">
        <v>2.6192700000000002</v>
      </c>
      <c r="D5567" s="36" t="s">
        <v>189</v>
      </c>
    </row>
    <row r="5568" spans="1:4" ht="12.75" customHeight="1" x14ac:dyDescent="0.25">
      <c r="A5568" s="44">
        <f t="shared" si="18"/>
        <v>43118.624999986518</v>
      </c>
      <c r="B5568" s="24">
        <v>36.42989</v>
      </c>
      <c r="C5568" s="35">
        <v>2.2290800000000002</v>
      </c>
      <c r="D5568" s="36">
        <v>6.3725800000000001</v>
      </c>
    </row>
    <row r="5569" spans="1:4" ht="12.75" customHeight="1" x14ac:dyDescent="0.25">
      <c r="A5569" s="44">
        <f t="shared" si="18"/>
        <v>43118.666666653182</v>
      </c>
      <c r="B5569" s="24">
        <v>54.733719999999998</v>
      </c>
      <c r="C5569" s="35">
        <v>1.3471299999999999</v>
      </c>
      <c r="D5569" s="36">
        <v>7.3273599999999997</v>
      </c>
    </row>
    <row r="5570" spans="1:4" ht="12.75" customHeight="1" x14ac:dyDescent="0.25">
      <c r="A5570" s="44">
        <f t="shared" si="18"/>
        <v>43118.708333319846</v>
      </c>
      <c r="B5570" s="24">
        <v>61.833089999999999</v>
      </c>
      <c r="C5570" s="35">
        <v>1.5686899999999999</v>
      </c>
      <c r="D5570" s="36">
        <v>4.4404399999999997</v>
      </c>
    </row>
    <row r="5571" spans="1:4" ht="12.75" customHeight="1" x14ac:dyDescent="0.25">
      <c r="A5571" s="44">
        <f t="shared" si="18"/>
        <v>43118.74999998651</v>
      </c>
      <c r="B5571" s="24">
        <v>72.093549999999993</v>
      </c>
      <c r="C5571" s="35">
        <v>1.08809</v>
      </c>
      <c r="D5571" s="36">
        <v>5.9385599999999998</v>
      </c>
    </row>
    <row r="5572" spans="1:4" ht="12.75" customHeight="1" x14ac:dyDescent="0.25">
      <c r="A5572" s="44">
        <f t="shared" si="18"/>
        <v>43118.791666653175</v>
      </c>
      <c r="B5572" s="24">
        <v>64.745009999999994</v>
      </c>
      <c r="C5572" s="35">
        <v>1.0113399999999999</v>
      </c>
      <c r="D5572" s="36">
        <v>1.9928399999999999</v>
      </c>
    </row>
    <row r="5573" spans="1:4" ht="12.75" customHeight="1" x14ac:dyDescent="0.25">
      <c r="A5573" s="44">
        <f t="shared" si="18"/>
        <v>43118.833333319839</v>
      </c>
      <c r="B5573" s="24">
        <v>44.030619999999999</v>
      </c>
      <c r="C5573" s="35">
        <v>0.79093999999999998</v>
      </c>
      <c r="D5573" s="36">
        <v>3.6175799999999998</v>
      </c>
    </row>
    <row r="5574" spans="1:4" ht="12.75" customHeight="1" x14ac:dyDescent="0.25">
      <c r="A5574" s="44">
        <f t="shared" si="18"/>
        <v>43118.874999986503</v>
      </c>
      <c r="B5574" s="24">
        <v>339.9889</v>
      </c>
      <c r="C5574" s="35">
        <v>0.78449999999999998</v>
      </c>
      <c r="D5574" s="36">
        <v>4.7739399999999996</v>
      </c>
    </row>
    <row r="5575" spans="1:4" ht="12.75" customHeight="1" x14ac:dyDescent="0.25">
      <c r="A5575" s="44">
        <f t="shared" si="18"/>
        <v>43118.916666653167</v>
      </c>
      <c r="B5575" s="24">
        <v>307.38310000000001</v>
      </c>
      <c r="C5575" s="35">
        <v>0.56638999999999995</v>
      </c>
      <c r="D5575" s="36">
        <v>4.98475</v>
      </c>
    </row>
    <row r="5576" spans="1:4" ht="12.75" customHeight="1" x14ac:dyDescent="0.25">
      <c r="A5576" s="44">
        <f t="shared" si="18"/>
        <v>43118.958333319832</v>
      </c>
      <c r="B5576" s="24">
        <v>144.88720000000001</v>
      </c>
      <c r="C5576" s="35">
        <v>0.51544999999999996</v>
      </c>
      <c r="D5576" s="36">
        <v>2.2598199999999999</v>
      </c>
    </row>
    <row r="5577" spans="1:4" ht="12.75" customHeight="1" x14ac:dyDescent="0.25">
      <c r="A5577" s="44">
        <f t="shared" si="18"/>
        <v>43118.999999986496</v>
      </c>
      <c r="B5577" s="24">
        <v>48.855460000000001</v>
      </c>
      <c r="C5577" s="35">
        <v>0.44256000000000001</v>
      </c>
      <c r="D5577" s="36">
        <v>15.83689</v>
      </c>
    </row>
    <row r="5578" spans="1:4" ht="12.75" customHeight="1" x14ac:dyDescent="0.25">
      <c r="A5578" s="44">
        <f t="shared" si="18"/>
        <v>43119.04166665316</v>
      </c>
      <c r="B5578" s="24">
        <v>240.56020000000001</v>
      </c>
      <c r="C5578" s="35">
        <v>0.41319</v>
      </c>
      <c r="D5578" s="36">
        <v>11.426690000000001</v>
      </c>
    </row>
    <row r="5579" spans="1:4" ht="12.75" customHeight="1" x14ac:dyDescent="0.25">
      <c r="A5579" s="44">
        <f t="shared" si="18"/>
        <v>43119.083333319824</v>
      </c>
      <c r="B5579" s="24">
        <v>138.69239999999999</v>
      </c>
      <c r="C5579" s="35">
        <v>0.41758000000000001</v>
      </c>
      <c r="D5579" s="36">
        <v>9.2889800000000005</v>
      </c>
    </row>
    <row r="5580" spans="1:4" ht="12.75" customHeight="1" x14ac:dyDescent="0.25">
      <c r="A5580" s="44">
        <f t="shared" si="18"/>
        <v>43119.124999986489</v>
      </c>
      <c r="B5580" s="24">
        <v>92.411090000000002</v>
      </c>
      <c r="C5580" s="35">
        <v>0.49603999999999998</v>
      </c>
      <c r="D5580" s="36">
        <v>5.9368499999999997</v>
      </c>
    </row>
    <row r="5581" spans="1:4" ht="12.75" customHeight="1" x14ac:dyDescent="0.25">
      <c r="A5581" s="44">
        <f t="shared" si="18"/>
        <v>43119.166666653153</v>
      </c>
      <c r="B5581" s="24">
        <v>130.7313</v>
      </c>
      <c r="C5581" s="35">
        <v>0.46256000000000003</v>
      </c>
      <c r="D5581" s="36">
        <v>8.5108800000000002</v>
      </c>
    </row>
    <row r="5582" spans="1:4" ht="12.75" customHeight="1" x14ac:dyDescent="0.25">
      <c r="A5582" s="44">
        <f t="shared" si="18"/>
        <v>43119.208333319817</v>
      </c>
      <c r="B5582" s="24">
        <v>60.335099999999997</v>
      </c>
      <c r="C5582" s="35">
        <v>1.36446</v>
      </c>
      <c r="D5582" s="36">
        <v>2.57938</v>
      </c>
    </row>
    <row r="5583" spans="1:4" ht="12.75" customHeight="1" x14ac:dyDescent="0.25">
      <c r="A5583" s="44">
        <f t="shared" si="18"/>
        <v>43119.249999986481</v>
      </c>
      <c r="B5583" s="24">
        <v>59.5092</v>
      </c>
      <c r="C5583" s="35">
        <v>1.0499700000000001</v>
      </c>
      <c r="D5583" s="36">
        <v>2.1882000000000001</v>
      </c>
    </row>
    <row r="5584" spans="1:4" ht="12.75" customHeight="1" x14ac:dyDescent="0.25">
      <c r="A5584" s="44">
        <f t="shared" si="18"/>
        <v>43119.291666653146</v>
      </c>
      <c r="B5584" s="24">
        <v>56.608069999999998</v>
      </c>
      <c r="C5584" s="35">
        <v>2.4741900000000001</v>
      </c>
      <c r="D5584" s="36">
        <v>4.1649900000000004</v>
      </c>
    </row>
    <row r="5585" spans="1:4" ht="12.75" customHeight="1" x14ac:dyDescent="0.25">
      <c r="A5585" s="44">
        <f t="shared" si="18"/>
        <v>43119.33333331981</v>
      </c>
      <c r="B5585" s="24">
        <v>42.53801</v>
      </c>
      <c r="C5585" s="35">
        <v>2.3370700000000002</v>
      </c>
      <c r="D5585" s="36">
        <v>8.10548</v>
      </c>
    </row>
    <row r="5586" spans="1:4" ht="12.75" customHeight="1" x14ac:dyDescent="0.25">
      <c r="A5586" s="44">
        <f t="shared" si="18"/>
        <v>43119.374999986474</v>
      </c>
      <c r="B5586" s="24">
        <v>3.0356100000000001</v>
      </c>
      <c r="C5586" s="35">
        <v>2.2901799999999999</v>
      </c>
      <c r="D5586" s="36">
        <v>3.8783699999999999</v>
      </c>
    </row>
    <row r="5587" spans="1:4" ht="12.75" customHeight="1" x14ac:dyDescent="0.25">
      <c r="A5587" s="44">
        <f t="shared" si="18"/>
        <v>43119.416666653138</v>
      </c>
      <c r="B5587" s="24">
        <v>359.21899999999999</v>
      </c>
      <c r="C5587" s="35">
        <v>1.58003</v>
      </c>
      <c r="D5587" s="36">
        <v>8.8911300000000004</v>
      </c>
    </row>
    <row r="5588" spans="1:4" ht="12.75" customHeight="1" x14ac:dyDescent="0.25">
      <c r="A5588" s="44">
        <f t="shared" si="18"/>
        <v>43119.458333319802</v>
      </c>
      <c r="B5588" s="24">
        <v>11.19017</v>
      </c>
      <c r="C5588" s="35">
        <v>1.9582900000000001</v>
      </c>
      <c r="D5588" s="36">
        <v>7.1282500000000004</v>
      </c>
    </row>
    <row r="5589" spans="1:4" ht="12.75" customHeight="1" x14ac:dyDescent="0.25">
      <c r="A5589" s="44">
        <f t="shared" si="18"/>
        <v>43119.499999986467</v>
      </c>
      <c r="B5589" s="24">
        <v>44.003300000000003</v>
      </c>
      <c r="C5589" s="35">
        <v>2.5225599999999999</v>
      </c>
      <c r="D5589" s="36">
        <v>15.99268</v>
      </c>
    </row>
    <row r="5590" spans="1:4" ht="12.75" customHeight="1" x14ac:dyDescent="0.25">
      <c r="A5590" s="44">
        <f t="shared" si="18"/>
        <v>43119.541666653131</v>
      </c>
      <c r="B5590" s="24">
        <v>56.667290000000001</v>
      </c>
      <c r="C5590" s="35">
        <v>2.5710799999999998</v>
      </c>
      <c r="D5590" s="36">
        <v>11.11702</v>
      </c>
    </row>
    <row r="5591" spans="1:4" ht="12.75" customHeight="1" x14ac:dyDescent="0.25">
      <c r="A5591" s="44">
        <f t="shared" si="18"/>
        <v>43119.583333319795</v>
      </c>
      <c r="B5591" s="24">
        <v>32.0124</v>
      </c>
      <c r="C5591" s="35">
        <v>2.1737600000000001</v>
      </c>
      <c r="D5591" s="36">
        <v>15.633459999999999</v>
      </c>
    </row>
    <row r="5592" spans="1:4" ht="12.75" customHeight="1" x14ac:dyDescent="0.25">
      <c r="A5592" s="44">
        <f t="shared" si="18"/>
        <v>43119.624999986459</v>
      </c>
      <c r="B5592" s="24">
        <v>29.370819999999998</v>
      </c>
      <c r="C5592" s="35">
        <v>2.15307</v>
      </c>
      <c r="D5592" s="36">
        <v>12.326549999999999</v>
      </c>
    </row>
    <row r="5593" spans="1:4" ht="12.75" customHeight="1" x14ac:dyDescent="0.25">
      <c r="A5593" s="44">
        <f t="shared" si="18"/>
        <v>43119.666666653124</v>
      </c>
      <c r="B5593" s="24">
        <v>40.418419999999998</v>
      </c>
      <c r="C5593" s="35">
        <v>2.4941599999999999</v>
      </c>
      <c r="D5593" s="36">
        <v>15.978759999999999</v>
      </c>
    </row>
    <row r="5594" spans="1:4" ht="12.75" customHeight="1" x14ac:dyDescent="0.25">
      <c r="A5594" s="44">
        <f t="shared" si="18"/>
        <v>43119.708333319788</v>
      </c>
      <c r="B5594" s="24">
        <v>55.520589999999999</v>
      </c>
      <c r="C5594" s="35">
        <v>2.8054800000000002</v>
      </c>
      <c r="D5594" s="36">
        <v>20.308260000000001</v>
      </c>
    </row>
    <row r="5595" spans="1:4" ht="12.75" customHeight="1" x14ac:dyDescent="0.25">
      <c r="A5595" s="44">
        <f t="shared" si="18"/>
        <v>43119.749999986452</v>
      </c>
      <c r="B5595" s="24">
        <v>70.702060000000003</v>
      </c>
      <c r="C5595" s="35">
        <v>1.6720699999999999</v>
      </c>
      <c r="D5595" s="36">
        <v>10.623469999999999</v>
      </c>
    </row>
    <row r="5596" spans="1:4" ht="12.75" customHeight="1" x14ac:dyDescent="0.25">
      <c r="A5596" s="44">
        <f t="shared" si="18"/>
        <v>43119.791666653116</v>
      </c>
      <c r="B5596" s="24">
        <v>78.499610000000004</v>
      </c>
      <c r="C5596" s="35">
        <v>1.28989</v>
      </c>
      <c r="D5596" s="36">
        <v>25.936920000000001</v>
      </c>
    </row>
    <row r="5597" spans="1:4" ht="12.75" customHeight="1" x14ac:dyDescent="0.25">
      <c r="A5597" s="44">
        <f t="shared" si="18"/>
        <v>43119.833333319781</v>
      </c>
      <c r="B5597" s="24">
        <v>148.14570000000001</v>
      </c>
      <c r="C5597" s="35">
        <v>0.39795999999999998</v>
      </c>
      <c r="D5597" s="36">
        <v>26.44773</v>
      </c>
    </row>
    <row r="5598" spans="1:4" ht="12.75" customHeight="1" x14ac:dyDescent="0.25">
      <c r="A5598" s="44">
        <f t="shared" si="18"/>
        <v>43119.874999986445</v>
      </c>
      <c r="B5598" s="24">
        <v>314.37619999999998</v>
      </c>
      <c r="C5598" s="35">
        <v>0.25548999999999999</v>
      </c>
      <c r="D5598" s="36">
        <v>16.683810000000001</v>
      </c>
    </row>
    <row r="5599" spans="1:4" ht="12.75" customHeight="1" x14ac:dyDescent="0.25">
      <c r="A5599" s="44">
        <f t="shared" si="18"/>
        <v>43119.916666653109</v>
      </c>
      <c r="B5599" s="24">
        <v>115.9559</v>
      </c>
      <c r="C5599" s="35">
        <v>0.30617</v>
      </c>
      <c r="D5599" s="36">
        <v>13.17062</v>
      </c>
    </row>
    <row r="5600" spans="1:4" ht="12.75" customHeight="1" x14ac:dyDescent="0.25">
      <c r="A5600" s="44">
        <f t="shared" si="18"/>
        <v>43119.958333319773</v>
      </c>
      <c r="B5600" s="24">
        <v>93.250280000000004</v>
      </c>
      <c r="C5600" s="35">
        <v>0.38818999999999998</v>
      </c>
      <c r="D5600" s="36">
        <v>10.87336</v>
      </c>
    </row>
    <row r="5601" spans="1:4" ht="12.75" customHeight="1" x14ac:dyDescent="0.25">
      <c r="A5601" s="44">
        <f t="shared" si="18"/>
        <v>43119.999999986438</v>
      </c>
      <c r="B5601" s="24">
        <v>149.5437</v>
      </c>
      <c r="C5601" s="35">
        <v>0.34922999999999998</v>
      </c>
      <c r="D5601" s="36">
        <v>15.15812</v>
      </c>
    </row>
    <row r="5602" spans="1:4" ht="12.75" customHeight="1" x14ac:dyDescent="0.25">
      <c r="A5602" s="44">
        <f t="shared" si="18"/>
        <v>43120.041666653102</v>
      </c>
      <c r="B5602" s="24">
        <v>122.2585</v>
      </c>
      <c r="C5602" s="35">
        <v>0.43759999999999999</v>
      </c>
      <c r="D5602" s="36">
        <v>11.3384</v>
      </c>
    </row>
    <row r="5603" spans="1:4" ht="12.75" customHeight="1" x14ac:dyDescent="0.25">
      <c r="A5603" s="44">
        <f t="shared" si="18"/>
        <v>43120.083333319766</v>
      </c>
      <c r="B5603" s="24">
        <v>118.92749999999999</v>
      </c>
      <c r="C5603" s="35">
        <v>0.45439000000000002</v>
      </c>
      <c r="D5603" s="36">
        <v>7.7963800000000001</v>
      </c>
    </row>
    <row r="5604" spans="1:4" ht="12.75" customHeight="1" x14ac:dyDescent="0.25">
      <c r="A5604" s="44">
        <f t="shared" si="18"/>
        <v>43120.12499998643</v>
      </c>
      <c r="B5604" s="24">
        <v>59.701610000000002</v>
      </c>
      <c r="C5604" s="35">
        <v>1.2474799999999999</v>
      </c>
      <c r="D5604" s="36">
        <v>15.26267</v>
      </c>
    </row>
    <row r="5605" spans="1:4" ht="12.75" customHeight="1" x14ac:dyDescent="0.25">
      <c r="A5605" s="44">
        <f t="shared" si="18"/>
        <v>43120.166666653095</v>
      </c>
      <c r="B5605" s="24">
        <v>44.994259999999997</v>
      </c>
      <c r="C5605" s="35">
        <v>1.47786</v>
      </c>
      <c r="D5605" s="36">
        <v>15.4422</v>
      </c>
    </row>
    <row r="5606" spans="1:4" ht="12.75" customHeight="1" x14ac:dyDescent="0.25">
      <c r="A5606" s="44">
        <f t="shared" si="18"/>
        <v>43120.208333319759</v>
      </c>
      <c r="B5606" s="24">
        <v>59.541379999999997</v>
      </c>
      <c r="C5606" s="35">
        <v>1.2818099999999999</v>
      </c>
      <c r="D5606" s="36">
        <v>16.956769999999999</v>
      </c>
    </row>
    <row r="5607" spans="1:4" ht="12.75" customHeight="1" x14ac:dyDescent="0.25">
      <c r="A5607" s="44">
        <f t="shared" si="18"/>
        <v>43120.249999986423</v>
      </c>
      <c r="B5607" s="24">
        <v>55.776260000000001</v>
      </c>
      <c r="C5607" s="35">
        <v>1.06762</v>
      </c>
      <c r="D5607" s="36">
        <v>18.46011</v>
      </c>
    </row>
    <row r="5608" spans="1:4" ht="12.75" customHeight="1" x14ac:dyDescent="0.25">
      <c r="A5608" s="44">
        <f t="shared" si="18"/>
        <v>43120.291666653087</v>
      </c>
      <c r="B5608" s="24">
        <v>62.706060000000001</v>
      </c>
      <c r="C5608" s="35">
        <v>0.75797999999999999</v>
      </c>
      <c r="D5608" s="36">
        <v>13.74272</v>
      </c>
    </row>
    <row r="5609" spans="1:4" ht="12.75" customHeight="1" x14ac:dyDescent="0.25">
      <c r="A5609" s="44">
        <f t="shared" si="18"/>
        <v>43120.333333319752</v>
      </c>
    </row>
    <row r="5610" spans="1:4" ht="12.75" customHeight="1" x14ac:dyDescent="0.25">
      <c r="A5610" s="44">
        <f t="shared" si="18"/>
        <v>43120.374999986416</v>
      </c>
    </row>
    <row r="5611" spans="1:4" ht="12.75" customHeight="1" x14ac:dyDescent="0.25">
      <c r="A5611" s="44">
        <f t="shared" si="18"/>
        <v>43120.41666665308</v>
      </c>
      <c r="B5611" s="24">
        <v>287.37079999999997</v>
      </c>
      <c r="C5611" s="35">
        <v>1.4965299999999999</v>
      </c>
    </row>
    <row r="5612" spans="1:4" ht="12.75" customHeight="1" x14ac:dyDescent="0.25">
      <c r="A5612" s="44">
        <f t="shared" si="18"/>
        <v>43120.458333319744</v>
      </c>
      <c r="B5612" s="24">
        <v>16.654160000000001</v>
      </c>
      <c r="C5612" s="35">
        <v>1.3325800000000001</v>
      </c>
      <c r="D5612" s="36">
        <v>32.971499999999999</v>
      </c>
    </row>
    <row r="5613" spans="1:4" ht="12.75" customHeight="1" x14ac:dyDescent="0.25">
      <c r="A5613" s="44">
        <f t="shared" si="18"/>
        <v>43120.499999986409</v>
      </c>
      <c r="B5613" s="24">
        <v>34.063769999999998</v>
      </c>
      <c r="C5613" s="35">
        <v>1.9312400000000001</v>
      </c>
      <c r="D5613" s="36">
        <v>18.985589999999998</v>
      </c>
    </row>
    <row r="5614" spans="1:4" ht="12.75" customHeight="1" x14ac:dyDescent="0.25">
      <c r="A5614" s="44">
        <f t="shared" si="18"/>
        <v>43120.541666653073</v>
      </c>
      <c r="B5614" s="24">
        <v>31.82818</v>
      </c>
      <c r="C5614" s="35">
        <v>2.8916499999999998</v>
      </c>
      <c r="D5614" s="36">
        <v>10.543369999999999</v>
      </c>
    </row>
    <row r="5615" spans="1:4" ht="12.75" customHeight="1" x14ac:dyDescent="0.25">
      <c r="A5615" s="44">
        <f t="shared" si="18"/>
        <v>43120.583333319737</v>
      </c>
      <c r="B5615" s="24">
        <v>32.01191</v>
      </c>
      <c r="C5615" s="35">
        <v>2.4944500000000001</v>
      </c>
      <c r="D5615" s="36">
        <v>21.802579999999999</v>
      </c>
    </row>
    <row r="5616" spans="1:4" ht="12.75" customHeight="1" x14ac:dyDescent="0.25">
      <c r="A5616" s="44">
        <f t="shared" si="18"/>
        <v>43120.624999986401</v>
      </c>
      <c r="B5616" s="24">
        <v>50.808529999999998</v>
      </c>
      <c r="C5616" s="35">
        <v>2.97851</v>
      </c>
      <c r="D5616" s="36">
        <v>13.87677</v>
      </c>
    </row>
    <row r="5617" spans="1:4" ht="12.75" customHeight="1" x14ac:dyDescent="0.25">
      <c r="A5617" s="44">
        <f t="shared" si="18"/>
        <v>43120.666666653065</v>
      </c>
      <c r="B5617" s="24">
        <v>62.884450000000001</v>
      </c>
      <c r="C5617" s="35">
        <v>2.2720400000000001</v>
      </c>
      <c r="D5617" s="36">
        <v>18.417069999999999</v>
      </c>
    </row>
    <row r="5618" spans="1:4" ht="12.75" customHeight="1" x14ac:dyDescent="0.25">
      <c r="A5618" s="44">
        <f t="shared" si="18"/>
        <v>43120.70833331973</v>
      </c>
      <c r="B5618" s="24">
        <v>44.622990000000001</v>
      </c>
      <c r="C5618" s="35">
        <v>2.3841199999999998</v>
      </c>
    </row>
    <row r="5619" spans="1:4" ht="12.75" customHeight="1" x14ac:dyDescent="0.25">
      <c r="A5619" s="44">
        <f t="shared" ref="A5619:A5682" si="19">A5618+1/24</f>
        <v>43120.749999986394</v>
      </c>
      <c r="B5619" s="24">
        <v>53.18327</v>
      </c>
      <c r="C5619" s="35">
        <v>2.0008499999999998</v>
      </c>
      <c r="D5619" s="36">
        <v>24.170570000000001</v>
      </c>
    </row>
    <row r="5620" spans="1:4" ht="12.75" customHeight="1" x14ac:dyDescent="0.25">
      <c r="A5620" s="44">
        <f t="shared" si="19"/>
        <v>43120.791666653058</v>
      </c>
      <c r="B5620" s="24">
        <v>49.837000000000003</v>
      </c>
      <c r="C5620" s="35">
        <v>1.53738</v>
      </c>
      <c r="D5620" s="36">
        <v>18.840170000000001</v>
      </c>
    </row>
    <row r="5621" spans="1:4" ht="12.75" customHeight="1" x14ac:dyDescent="0.25">
      <c r="A5621" s="44">
        <f t="shared" si="19"/>
        <v>43120.833333319722</v>
      </c>
      <c r="B5621" s="24">
        <v>64.546480000000003</v>
      </c>
      <c r="C5621" s="35">
        <v>0.81237000000000004</v>
      </c>
      <c r="D5621" s="36">
        <v>15.930429999999999</v>
      </c>
    </row>
    <row r="5622" spans="1:4" ht="12.75" customHeight="1" x14ac:dyDescent="0.25">
      <c r="A5622" s="44">
        <f t="shared" si="19"/>
        <v>43120.874999986387</v>
      </c>
      <c r="B5622" s="24">
        <v>118.4178</v>
      </c>
      <c r="C5622" s="35">
        <v>0.37325999999999998</v>
      </c>
      <c r="D5622" s="36">
        <v>11.34712</v>
      </c>
    </row>
    <row r="5623" spans="1:4" ht="12.75" customHeight="1" x14ac:dyDescent="0.25">
      <c r="A5623" s="44">
        <f t="shared" si="19"/>
        <v>43120.916666653051</v>
      </c>
      <c r="B5623" s="24">
        <v>136.12809999999999</v>
      </c>
      <c r="C5623" s="35">
        <v>0.1721</v>
      </c>
      <c r="D5623" s="36">
        <v>24.625979999999998</v>
      </c>
    </row>
    <row r="5624" spans="1:4" ht="12.75" customHeight="1" x14ac:dyDescent="0.25">
      <c r="A5624" s="44">
        <f t="shared" si="19"/>
        <v>43120.958333319715</v>
      </c>
      <c r="B5624" s="24">
        <v>109.2043</v>
      </c>
      <c r="C5624" s="35">
        <v>0.34210000000000002</v>
      </c>
      <c r="D5624" s="36">
        <v>19.2318</v>
      </c>
    </row>
    <row r="5625" spans="1:4" ht="12.75" customHeight="1" x14ac:dyDescent="0.25">
      <c r="A5625" s="44">
        <f t="shared" si="19"/>
        <v>43120.999999986379</v>
      </c>
      <c r="B5625" s="24">
        <v>96.447670000000002</v>
      </c>
      <c r="C5625" s="35">
        <v>0.45243</v>
      </c>
      <c r="D5625" s="36">
        <v>12.99634</v>
      </c>
    </row>
    <row r="5626" spans="1:4" ht="12.75" customHeight="1" x14ac:dyDescent="0.25">
      <c r="A5626" s="44">
        <f t="shared" si="19"/>
        <v>43121.041666653044</v>
      </c>
      <c r="B5626" s="24">
        <v>135.57859999999999</v>
      </c>
      <c r="C5626" s="35">
        <v>0.35025000000000001</v>
      </c>
      <c r="D5626" s="36">
        <v>22.16789</v>
      </c>
    </row>
    <row r="5627" spans="1:4" ht="12.75" customHeight="1" x14ac:dyDescent="0.25">
      <c r="A5627" s="44">
        <f t="shared" si="19"/>
        <v>43121.083333319708</v>
      </c>
      <c r="B5627" s="24">
        <v>136.77940000000001</v>
      </c>
      <c r="C5627" s="35">
        <v>0.28905999999999998</v>
      </c>
      <c r="D5627" s="36">
        <v>18.547830000000001</v>
      </c>
    </row>
    <row r="5628" spans="1:4" ht="12.75" customHeight="1" x14ac:dyDescent="0.25">
      <c r="A5628" s="44">
        <f t="shared" si="19"/>
        <v>43121.124999986372</v>
      </c>
      <c r="B5628" s="24">
        <v>92.234179999999995</v>
      </c>
      <c r="C5628" s="35">
        <v>0.17196</v>
      </c>
      <c r="D5628" s="36">
        <v>15.469440000000001</v>
      </c>
    </row>
    <row r="5629" spans="1:4" ht="12.75" customHeight="1" x14ac:dyDescent="0.25">
      <c r="A5629" s="44">
        <f t="shared" si="19"/>
        <v>43121.166666653036</v>
      </c>
      <c r="B5629" s="24">
        <v>60.840479999999999</v>
      </c>
      <c r="C5629" s="35">
        <v>0.26190999999999998</v>
      </c>
      <c r="D5629" s="36">
        <v>11.545439999999999</v>
      </c>
    </row>
    <row r="5630" spans="1:4" ht="12.75" customHeight="1" x14ac:dyDescent="0.25">
      <c r="A5630" s="44">
        <f t="shared" si="19"/>
        <v>43121.208333319701</v>
      </c>
      <c r="B5630" s="24">
        <v>150.46879999999999</v>
      </c>
      <c r="C5630" s="35">
        <v>0.31758999999999998</v>
      </c>
      <c r="D5630" s="36">
        <v>5.6486700000000001</v>
      </c>
    </row>
    <row r="5631" spans="1:4" ht="12.75" customHeight="1" x14ac:dyDescent="0.25">
      <c r="A5631" s="44">
        <f t="shared" si="19"/>
        <v>43121.249999986365</v>
      </c>
      <c r="B5631" s="24">
        <v>141.21899999999999</v>
      </c>
      <c r="C5631" s="35">
        <v>0.21909999999999999</v>
      </c>
      <c r="D5631" s="36">
        <v>7.0059399999999998</v>
      </c>
    </row>
    <row r="5632" spans="1:4" ht="12.75" customHeight="1" x14ac:dyDescent="0.25">
      <c r="A5632" s="44">
        <f t="shared" si="19"/>
        <v>43121.291666653029</v>
      </c>
      <c r="B5632" s="24">
        <v>94.527050000000003</v>
      </c>
      <c r="C5632" s="35">
        <v>0.44292999999999999</v>
      </c>
      <c r="D5632" s="36">
        <v>3.32239</v>
      </c>
    </row>
    <row r="5633" spans="1:4" ht="12.75" customHeight="1" x14ac:dyDescent="0.25">
      <c r="A5633" s="44">
        <f t="shared" si="19"/>
        <v>43121.333333319693</v>
      </c>
      <c r="B5633" s="24">
        <v>75.463319999999996</v>
      </c>
      <c r="C5633" s="35">
        <v>0.90075000000000005</v>
      </c>
      <c r="D5633" s="36">
        <v>9.3643300000000007</v>
      </c>
    </row>
    <row r="5634" spans="1:4" ht="12.75" customHeight="1" x14ac:dyDescent="0.25">
      <c r="A5634" s="44">
        <f t="shared" si="19"/>
        <v>43121.374999986358</v>
      </c>
      <c r="B5634" s="24">
        <v>80.01952</v>
      </c>
      <c r="C5634" s="35">
        <v>1.1649</v>
      </c>
      <c r="D5634" s="36">
        <v>3.0031099999999999</v>
      </c>
    </row>
    <row r="5635" spans="1:4" ht="12.75" customHeight="1" x14ac:dyDescent="0.25">
      <c r="A5635" s="44">
        <f t="shared" si="19"/>
        <v>43121.416666653022</v>
      </c>
      <c r="B5635" s="24">
        <v>62.487589999999997</v>
      </c>
      <c r="C5635" s="35">
        <v>1.37967</v>
      </c>
      <c r="D5635" s="36">
        <v>4.08589</v>
      </c>
    </row>
    <row r="5636" spans="1:4" ht="12.75" customHeight="1" x14ac:dyDescent="0.25">
      <c r="A5636" s="44">
        <f t="shared" si="19"/>
        <v>43121.458333319686</v>
      </c>
      <c r="B5636" s="24">
        <v>52.423119999999997</v>
      </c>
      <c r="C5636" s="35">
        <v>1.8638399999999999</v>
      </c>
      <c r="D5636" s="36">
        <v>3.661</v>
      </c>
    </row>
    <row r="5637" spans="1:4" ht="12.75" customHeight="1" x14ac:dyDescent="0.25">
      <c r="A5637" s="44">
        <f t="shared" si="19"/>
        <v>43121.49999998635</v>
      </c>
      <c r="B5637" s="24">
        <v>64.668989999999994</v>
      </c>
      <c r="C5637" s="35">
        <v>2.3029700000000002</v>
      </c>
      <c r="D5637" s="36">
        <v>9.1362299999999994</v>
      </c>
    </row>
    <row r="5638" spans="1:4" ht="12.75" customHeight="1" x14ac:dyDescent="0.25">
      <c r="A5638" s="44">
        <f t="shared" si="19"/>
        <v>43121.541666653015</v>
      </c>
      <c r="B5638" s="24">
        <v>47.394469999999998</v>
      </c>
      <c r="C5638" s="35">
        <v>2.3460200000000002</v>
      </c>
      <c r="D5638" s="36">
        <v>6.7290000000000001</v>
      </c>
    </row>
    <row r="5639" spans="1:4" ht="12.75" customHeight="1" x14ac:dyDescent="0.25">
      <c r="A5639" s="44">
        <f t="shared" si="19"/>
        <v>43121.583333319679</v>
      </c>
      <c r="B5639" s="24">
        <v>47.058239999999998</v>
      </c>
      <c r="C5639" s="35">
        <v>2.6400999999999999</v>
      </c>
      <c r="D5639" s="36">
        <v>12.713279999999999</v>
      </c>
    </row>
    <row r="5640" spans="1:4" ht="12.75" customHeight="1" x14ac:dyDescent="0.25">
      <c r="A5640" s="44">
        <f t="shared" si="19"/>
        <v>43121.624999986343</v>
      </c>
      <c r="B5640" s="24">
        <v>56.46434</v>
      </c>
      <c r="C5640" s="35">
        <v>1.85754</v>
      </c>
      <c r="D5640" s="36">
        <v>8.7037800000000001</v>
      </c>
    </row>
    <row r="5641" spans="1:4" ht="12.75" customHeight="1" x14ac:dyDescent="0.25">
      <c r="A5641" s="44">
        <f t="shared" si="19"/>
        <v>43121.666666653007</v>
      </c>
      <c r="B5641" s="24">
        <v>50.18385</v>
      </c>
      <c r="C5641" s="35">
        <v>1.32067</v>
      </c>
      <c r="D5641" s="36">
        <v>8.0838900000000002</v>
      </c>
    </row>
    <row r="5642" spans="1:4" ht="12.75" customHeight="1" x14ac:dyDescent="0.25">
      <c r="A5642" s="44">
        <f t="shared" si="19"/>
        <v>43121.708333319672</v>
      </c>
      <c r="B5642" s="24">
        <v>60.052370000000003</v>
      </c>
      <c r="C5642" s="35">
        <v>1.3245</v>
      </c>
      <c r="D5642" s="36">
        <v>8.3350600000000004</v>
      </c>
    </row>
    <row r="5643" spans="1:4" ht="12.75" customHeight="1" x14ac:dyDescent="0.25">
      <c r="A5643" s="44">
        <f t="shared" si="19"/>
        <v>43121.749999986336</v>
      </c>
      <c r="B5643" s="24">
        <v>72.202910000000003</v>
      </c>
      <c r="C5643" s="35">
        <v>1.16279</v>
      </c>
    </row>
    <row r="5644" spans="1:4" ht="12.75" customHeight="1" x14ac:dyDescent="0.25">
      <c r="A5644" s="44">
        <f t="shared" si="19"/>
        <v>43121.791666653</v>
      </c>
      <c r="B5644" s="24">
        <v>72.641649999999998</v>
      </c>
      <c r="C5644" s="35">
        <v>1.2284999999999999</v>
      </c>
      <c r="D5644" s="36">
        <v>14.74461</v>
      </c>
    </row>
    <row r="5645" spans="1:4" ht="12.75" customHeight="1" x14ac:dyDescent="0.25">
      <c r="A5645" s="44">
        <f t="shared" si="19"/>
        <v>43121.833333319664</v>
      </c>
      <c r="B5645" s="24">
        <v>51.120690000000003</v>
      </c>
      <c r="C5645" s="35">
        <v>1.0905800000000001</v>
      </c>
      <c r="D5645" s="36">
        <v>10.41817</v>
      </c>
    </row>
    <row r="5646" spans="1:4" ht="12.75" customHeight="1" x14ac:dyDescent="0.25">
      <c r="A5646" s="44">
        <f t="shared" si="19"/>
        <v>43121.874999986328</v>
      </c>
      <c r="B5646" s="24">
        <v>75.392259999999993</v>
      </c>
      <c r="C5646" s="35">
        <v>0.53210000000000002</v>
      </c>
      <c r="D5646" s="36">
        <v>9.9889399999999995</v>
      </c>
    </row>
    <row r="5647" spans="1:4" ht="12.75" customHeight="1" x14ac:dyDescent="0.25">
      <c r="A5647" s="44">
        <f t="shared" si="19"/>
        <v>43121.916666652993</v>
      </c>
      <c r="B5647" s="24">
        <v>50.998240000000003</v>
      </c>
      <c r="C5647" s="35">
        <v>0.83631999999999995</v>
      </c>
      <c r="D5647" s="36">
        <v>13.70528</v>
      </c>
    </row>
    <row r="5648" spans="1:4" ht="12.75" customHeight="1" x14ac:dyDescent="0.25">
      <c r="A5648" s="44">
        <f t="shared" si="19"/>
        <v>43121.958333319657</v>
      </c>
      <c r="B5648" s="24">
        <v>119.5569</v>
      </c>
      <c r="C5648" s="35">
        <v>0.40881000000000001</v>
      </c>
      <c r="D5648" s="36">
        <v>13.27763</v>
      </c>
    </row>
    <row r="5649" spans="1:4" ht="12.75" customHeight="1" x14ac:dyDescent="0.25">
      <c r="A5649" s="44">
        <f t="shared" si="19"/>
        <v>43121.999999986321</v>
      </c>
      <c r="B5649" s="24">
        <v>141.7586</v>
      </c>
      <c r="C5649" s="35">
        <v>0.41256999999999999</v>
      </c>
      <c r="D5649" s="36">
        <v>11.03767</v>
      </c>
    </row>
    <row r="5650" spans="1:4" ht="12.75" customHeight="1" x14ac:dyDescent="0.25">
      <c r="A5650" s="44">
        <f t="shared" si="19"/>
        <v>43122.041666652985</v>
      </c>
      <c r="B5650" s="24">
        <v>125.50409999999999</v>
      </c>
      <c r="C5650" s="35">
        <v>0.21617</v>
      </c>
      <c r="D5650" s="36">
        <v>17.61655</v>
      </c>
    </row>
    <row r="5651" spans="1:4" ht="12.75" customHeight="1" x14ac:dyDescent="0.25">
      <c r="A5651" s="44">
        <f t="shared" si="19"/>
        <v>43122.08333331965</v>
      </c>
      <c r="B5651" s="24">
        <v>137.5864</v>
      </c>
      <c r="C5651" s="35">
        <v>0.39792</v>
      </c>
      <c r="D5651" s="36">
        <v>15.375719999999999</v>
      </c>
    </row>
    <row r="5652" spans="1:4" ht="12.75" customHeight="1" x14ac:dyDescent="0.25">
      <c r="A5652" s="44">
        <f t="shared" si="19"/>
        <v>43122.124999986314</v>
      </c>
      <c r="B5652" s="24">
        <v>142.13210000000001</v>
      </c>
      <c r="C5652" s="35">
        <v>0.29276000000000002</v>
      </c>
      <c r="D5652" s="36">
        <v>13.05</v>
      </c>
    </row>
    <row r="5653" spans="1:4" ht="12.75" customHeight="1" x14ac:dyDescent="0.25">
      <c r="A5653" s="44">
        <f t="shared" si="19"/>
        <v>43122.166666652978</v>
      </c>
      <c r="B5653" s="24">
        <v>228.80170000000001</v>
      </c>
      <c r="C5653" s="35">
        <v>0.33734999999999998</v>
      </c>
      <c r="D5653" s="36">
        <v>15.621829999999999</v>
      </c>
    </row>
    <row r="5654" spans="1:4" ht="12.75" customHeight="1" x14ac:dyDescent="0.25">
      <c r="A5654" s="44">
        <f t="shared" si="19"/>
        <v>43122.208333319642</v>
      </c>
      <c r="B5654" s="24">
        <v>173.44730000000001</v>
      </c>
      <c r="C5654" s="35">
        <v>0.23222000000000001</v>
      </c>
      <c r="D5654" s="36">
        <v>7.9563300000000003</v>
      </c>
    </row>
    <row r="5655" spans="1:4" ht="12.75" customHeight="1" x14ac:dyDescent="0.25">
      <c r="A5655" s="44">
        <f t="shared" si="19"/>
        <v>43122.249999986307</v>
      </c>
      <c r="B5655" s="24">
        <v>109.9212</v>
      </c>
      <c r="C5655" s="35">
        <v>0.35208</v>
      </c>
      <c r="D5655" s="36">
        <v>9.702</v>
      </c>
    </row>
    <row r="5656" spans="1:4" ht="12.75" customHeight="1" x14ac:dyDescent="0.25">
      <c r="A5656" s="44">
        <f t="shared" si="19"/>
        <v>43122.291666652971</v>
      </c>
      <c r="B5656" s="24">
        <v>98.272599999999997</v>
      </c>
      <c r="C5656" s="35">
        <v>0.39018999999999998</v>
      </c>
      <c r="D5656" s="36">
        <v>11.70783</v>
      </c>
    </row>
    <row r="5657" spans="1:4" ht="12.75" customHeight="1" x14ac:dyDescent="0.25">
      <c r="A5657" s="44">
        <f t="shared" si="19"/>
        <v>43122.333333319635</v>
      </c>
      <c r="B5657" s="24">
        <v>358.7756</v>
      </c>
      <c r="C5657" s="35">
        <v>0.72253000000000001</v>
      </c>
      <c r="D5657" s="36">
        <v>5.10961</v>
      </c>
    </row>
    <row r="5658" spans="1:4" ht="12.75" customHeight="1" x14ac:dyDescent="0.25">
      <c r="A5658" s="44">
        <f t="shared" si="19"/>
        <v>43122.374999986299</v>
      </c>
      <c r="B5658" s="24">
        <v>35.66939</v>
      </c>
      <c r="C5658" s="35">
        <v>1.0563</v>
      </c>
      <c r="D5658" s="36">
        <v>6.1444999999999999</v>
      </c>
    </row>
    <row r="5659" spans="1:4" ht="12.75" customHeight="1" x14ac:dyDescent="0.25">
      <c r="A5659" s="44">
        <f t="shared" si="19"/>
        <v>43122.416666652964</v>
      </c>
      <c r="B5659" s="24">
        <v>37.604419999999998</v>
      </c>
      <c r="C5659" s="35">
        <v>1.3442499999999999</v>
      </c>
      <c r="D5659" s="36">
        <v>2.9463400000000002</v>
      </c>
    </row>
    <row r="5660" spans="1:4" ht="12.75" customHeight="1" x14ac:dyDescent="0.25">
      <c r="A5660" s="44">
        <f t="shared" si="19"/>
        <v>43122.458333319628</v>
      </c>
      <c r="B5660" s="24">
        <v>12.49274</v>
      </c>
      <c r="C5660" s="35">
        <v>1.2981499999999999</v>
      </c>
      <c r="D5660" s="36">
        <v>10.609109999999999</v>
      </c>
    </row>
    <row r="5661" spans="1:4" ht="12.75" customHeight="1" x14ac:dyDescent="0.25">
      <c r="A5661" s="44">
        <f t="shared" si="19"/>
        <v>43122.499999986292</v>
      </c>
      <c r="B5661" s="24">
        <v>19.959060000000001</v>
      </c>
      <c r="C5661" s="35">
        <v>1.5849800000000001</v>
      </c>
      <c r="D5661" s="36">
        <v>4.0617799999999997</v>
      </c>
    </row>
    <row r="5662" spans="1:4" ht="12.75" customHeight="1" x14ac:dyDescent="0.25">
      <c r="A5662" s="44">
        <f t="shared" si="19"/>
        <v>43122.541666652956</v>
      </c>
      <c r="B5662" s="24">
        <v>37.171930000000003</v>
      </c>
      <c r="C5662" s="35">
        <v>1.0332399999999999</v>
      </c>
      <c r="D5662" s="36">
        <v>15.94256</v>
      </c>
    </row>
    <row r="5663" spans="1:4" ht="12.75" customHeight="1" x14ac:dyDescent="0.25">
      <c r="A5663" s="44">
        <f t="shared" si="19"/>
        <v>43122.583333319621</v>
      </c>
      <c r="B5663" s="24">
        <v>53.629930000000002</v>
      </c>
      <c r="C5663" s="35">
        <v>0.90468000000000004</v>
      </c>
      <c r="D5663" s="36">
        <v>6.5297200000000002</v>
      </c>
    </row>
    <row r="5664" spans="1:4" ht="12.75" customHeight="1" x14ac:dyDescent="0.25">
      <c r="A5664" s="44">
        <f t="shared" si="19"/>
        <v>43122.624999986285</v>
      </c>
      <c r="B5664" s="24">
        <v>81.667720000000003</v>
      </c>
      <c r="C5664" s="35">
        <v>0.82425999999999999</v>
      </c>
      <c r="D5664" s="36">
        <v>7.2643300000000002</v>
      </c>
    </row>
    <row r="5665" spans="1:4" ht="12.75" customHeight="1" x14ac:dyDescent="0.25">
      <c r="A5665" s="44">
        <f t="shared" si="19"/>
        <v>43122.666666652949</v>
      </c>
      <c r="B5665" s="24">
        <v>66.945409999999995</v>
      </c>
      <c r="C5665" s="35">
        <v>0.47509000000000001</v>
      </c>
      <c r="D5665" s="36">
        <v>6.1124999999999998</v>
      </c>
    </row>
    <row r="5666" spans="1:4" ht="12.75" customHeight="1" x14ac:dyDescent="0.25">
      <c r="A5666" s="44">
        <f t="shared" si="19"/>
        <v>43122.708333319613</v>
      </c>
      <c r="B5666" s="24">
        <v>85.655789999999996</v>
      </c>
      <c r="C5666" s="35">
        <v>0.67615999999999998</v>
      </c>
      <c r="D5666" s="36">
        <v>13.23706</v>
      </c>
    </row>
    <row r="5667" spans="1:4" ht="12.75" customHeight="1" x14ac:dyDescent="0.25">
      <c r="A5667" s="44">
        <f t="shared" si="19"/>
        <v>43122.749999986278</v>
      </c>
      <c r="B5667" s="24">
        <v>71.946479999999994</v>
      </c>
      <c r="C5667" s="35">
        <v>0.64856999999999998</v>
      </c>
      <c r="D5667" s="36">
        <v>9.3472200000000001</v>
      </c>
    </row>
    <row r="5668" spans="1:4" ht="12.75" customHeight="1" x14ac:dyDescent="0.25">
      <c r="A5668" s="44">
        <f t="shared" si="19"/>
        <v>43122.791666652942</v>
      </c>
      <c r="B5668" s="24">
        <v>71.809830000000005</v>
      </c>
      <c r="C5668" s="35">
        <v>0.73118000000000005</v>
      </c>
      <c r="D5668" s="36">
        <v>5.4556100000000001</v>
      </c>
    </row>
    <row r="5669" spans="1:4" ht="12.75" customHeight="1" x14ac:dyDescent="0.25">
      <c r="A5669" s="44">
        <f t="shared" si="19"/>
        <v>43122.833333319606</v>
      </c>
      <c r="B5669" s="24">
        <v>93.056370000000001</v>
      </c>
      <c r="C5669" s="35">
        <v>0.41466999999999998</v>
      </c>
      <c r="D5669" s="36">
        <v>10.42939</v>
      </c>
    </row>
    <row r="5670" spans="1:4" ht="12.75" customHeight="1" x14ac:dyDescent="0.25">
      <c r="A5670" s="44">
        <f t="shared" si="19"/>
        <v>43122.87499998627</v>
      </c>
      <c r="B5670" s="24">
        <v>70.921819999999997</v>
      </c>
      <c r="C5670" s="35">
        <v>0.57140000000000002</v>
      </c>
      <c r="D5670" s="36">
        <v>3.4437199999999999</v>
      </c>
    </row>
    <row r="5671" spans="1:4" ht="12.75" customHeight="1" x14ac:dyDescent="0.25">
      <c r="A5671" s="44">
        <f t="shared" si="19"/>
        <v>43122.916666652935</v>
      </c>
      <c r="B5671" s="24">
        <v>62.482840000000003</v>
      </c>
      <c r="C5671" s="35">
        <v>0.95450999999999997</v>
      </c>
      <c r="D5671" s="36">
        <v>3.18106</v>
      </c>
    </row>
    <row r="5672" spans="1:4" ht="12.75" customHeight="1" x14ac:dyDescent="0.25">
      <c r="A5672" s="44">
        <f t="shared" si="19"/>
        <v>43122.958333319599</v>
      </c>
      <c r="B5672" s="24">
        <v>64.718149999999994</v>
      </c>
      <c r="C5672" s="35">
        <v>0.67506999999999995</v>
      </c>
      <c r="D5672" s="36">
        <v>7.9816599999999998</v>
      </c>
    </row>
    <row r="5673" spans="1:4" ht="12.75" customHeight="1" x14ac:dyDescent="0.25">
      <c r="A5673" s="44">
        <f t="shared" si="19"/>
        <v>43122.999999986263</v>
      </c>
      <c r="B5673" s="24">
        <v>54.129379999999998</v>
      </c>
      <c r="C5673" s="35">
        <v>0.44019999999999998</v>
      </c>
      <c r="D5673" s="36">
        <v>7.3360000000000003</v>
      </c>
    </row>
    <row r="5674" spans="1:4" ht="12.75" customHeight="1" x14ac:dyDescent="0.25">
      <c r="A5674" s="44">
        <f t="shared" si="19"/>
        <v>43123.041666652927</v>
      </c>
      <c r="B5674" s="24">
        <v>207.54079999999999</v>
      </c>
      <c r="C5674" s="35">
        <v>0.54644999999999999</v>
      </c>
      <c r="D5674" s="36">
        <v>9.6944499999999998</v>
      </c>
    </row>
    <row r="5675" spans="1:4" ht="12.75" customHeight="1" x14ac:dyDescent="0.25">
      <c r="A5675" s="44">
        <f t="shared" si="19"/>
        <v>43123.083333319591</v>
      </c>
      <c r="B5675" s="24">
        <v>263.13810000000001</v>
      </c>
      <c r="C5675" s="35">
        <v>0.45500000000000002</v>
      </c>
      <c r="D5675" s="36">
        <v>14.94478</v>
      </c>
    </row>
    <row r="5676" spans="1:4" ht="12.75" customHeight="1" x14ac:dyDescent="0.25">
      <c r="A5676" s="44">
        <f t="shared" si="19"/>
        <v>43123.124999986256</v>
      </c>
      <c r="B5676" s="24">
        <v>262.54430000000002</v>
      </c>
      <c r="C5676" s="35">
        <v>0.65398999999999996</v>
      </c>
      <c r="D5676" s="36">
        <v>5.2527200000000001</v>
      </c>
    </row>
    <row r="5677" spans="1:4" ht="12.75" customHeight="1" x14ac:dyDescent="0.25">
      <c r="A5677" s="44">
        <f t="shared" si="19"/>
        <v>43123.16666665292</v>
      </c>
      <c r="B5677" s="24">
        <v>227.346</v>
      </c>
      <c r="C5677" s="35">
        <v>0.38919999999999999</v>
      </c>
      <c r="D5677" s="36">
        <v>2.8760599999999998</v>
      </c>
    </row>
    <row r="5678" spans="1:4" ht="12.75" customHeight="1" x14ac:dyDescent="0.25">
      <c r="A5678" s="44">
        <f t="shared" si="19"/>
        <v>43123.208333319584</v>
      </c>
      <c r="B5678" s="24">
        <v>238.83260000000001</v>
      </c>
      <c r="C5678" s="35">
        <v>0.65661000000000003</v>
      </c>
      <c r="D5678" s="36">
        <v>1.16327</v>
      </c>
    </row>
    <row r="5679" spans="1:4" ht="12.75" customHeight="1" x14ac:dyDescent="0.25">
      <c r="A5679" s="44">
        <f t="shared" si="19"/>
        <v>43123.249999986248</v>
      </c>
      <c r="B5679" s="24">
        <v>265.23500000000001</v>
      </c>
      <c r="C5679" s="35">
        <v>0.56396999999999997</v>
      </c>
    </row>
    <row r="5680" spans="1:4" ht="12.75" customHeight="1" x14ac:dyDescent="0.25">
      <c r="A5680" s="44">
        <f t="shared" si="19"/>
        <v>43123.291666652913</v>
      </c>
      <c r="B5680" s="24">
        <v>34.861240000000002</v>
      </c>
      <c r="C5680" s="35">
        <v>0.50024999999999997</v>
      </c>
      <c r="D5680" s="36">
        <v>7.8218300000000003</v>
      </c>
    </row>
    <row r="5681" spans="1:4" ht="12.75" customHeight="1" x14ac:dyDescent="0.25">
      <c r="A5681" s="44">
        <f t="shared" si="19"/>
        <v>43123.333333319577</v>
      </c>
      <c r="B5681" s="24">
        <v>76.617130000000003</v>
      </c>
      <c r="C5681" s="35">
        <v>0.78488999999999998</v>
      </c>
      <c r="D5681" s="36">
        <v>4.0137799999999997</v>
      </c>
    </row>
    <row r="5682" spans="1:4" ht="12.75" customHeight="1" x14ac:dyDescent="0.25">
      <c r="A5682" s="44">
        <f t="shared" si="19"/>
        <v>43123.374999986241</v>
      </c>
      <c r="B5682" s="24">
        <v>109.0492</v>
      </c>
      <c r="C5682" s="35">
        <v>0.53642000000000001</v>
      </c>
      <c r="D5682" s="36">
        <v>2.2389999999999999</v>
      </c>
    </row>
    <row r="5683" spans="1:4" ht="12.75" customHeight="1" x14ac:dyDescent="0.25">
      <c r="A5683" s="44">
        <f t="shared" ref="A5683:A5746" si="20">A5682+1/24</f>
        <v>43123.416666652905</v>
      </c>
      <c r="B5683" s="24">
        <v>2.53417</v>
      </c>
      <c r="C5683" s="35">
        <v>0.74248000000000003</v>
      </c>
      <c r="D5683" s="36">
        <v>6.4068300000000002</v>
      </c>
    </row>
    <row r="5684" spans="1:4" ht="12.75" customHeight="1" x14ac:dyDescent="0.25">
      <c r="A5684" s="44">
        <f t="shared" si="20"/>
        <v>43123.45833331957</v>
      </c>
      <c r="B5684" s="24">
        <v>49.637129999999999</v>
      </c>
      <c r="C5684" s="35">
        <v>0.86665999999999999</v>
      </c>
      <c r="D5684" s="36">
        <v>15.01172</v>
      </c>
    </row>
    <row r="5685" spans="1:4" ht="12.75" customHeight="1" x14ac:dyDescent="0.25">
      <c r="A5685" s="44">
        <f t="shared" si="20"/>
        <v>43123.499999986234</v>
      </c>
      <c r="B5685" s="24">
        <v>103.5669</v>
      </c>
      <c r="C5685" s="35">
        <v>0.95211000000000001</v>
      </c>
      <c r="D5685" s="36">
        <v>18.81561</v>
      </c>
    </row>
    <row r="5686" spans="1:4" ht="12.75" customHeight="1" x14ac:dyDescent="0.25">
      <c r="A5686" s="44">
        <f t="shared" si="20"/>
        <v>43123.541666652898</v>
      </c>
      <c r="B5686" s="24">
        <v>222.32169999999999</v>
      </c>
      <c r="C5686" s="35">
        <v>2.0328499999999998</v>
      </c>
      <c r="D5686" s="36">
        <v>17.181840000000001</v>
      </c>
    </row>
    <row r="5687" spans="1:4" ht="12.75" customHeight="1" x14ac:dyDescent="0.25">
      <c r="A5687" s="44">
        <f t="shared" si="20"/>
        <v>43123.583333319562</v>
      </c>
      <c r="B5687" s="24">
        <v>73.961579999999998</v>
      </c>
      <c r="C5687" s="35">
        <v>1.2250099999999999</v>
      </c>
      <c r="D5687" s="36">
        <v>17.328530000000001</v>
      </c>
    </row>
    <row r="5688" spans="1:4" ht="12.75" customHeight="1" x14ac:dyDescent="0.25">
      <c r="A5688" s="44">
        <f t="shared" si="20"/>
        <v>43123.624999986227</v>
      </c>
      <c r="B5688" s="24">
        <v>24.884370000000001</v>
      </c>
      <c r="C5688" s="35">
        <v>2.0613299999999999</v>
      </c>
      <c r="D5688" s="36">
        <v>5.4476100000000001</v>
      </c>
    </row>
    <row r="5689" spans="1:4" ht="12.75" customHeight="1" x14ac:dyDescent="0.25">
      <c r="A5689" s="44">
        <f t="shared" si="20"/>
        <v>43123.666666652891</v>
      </c>
      <c r="B5689" s="24">
        <v>134.64439999999999</v>
      </c>
      <c r="C5689" s="35">
        <v>0.61262000000000005</v>
      </c>
      <c r="D5689" s="36">
        <v>14.025550000000001</v>
      </c>
    </row>
    <row r="5690" spans="1:4" ht="12.75" customHeight="1" x14ac:dyDescent="0.25">
      <c r="A5690" s="44">
        <f t="shared" si="20"/>
        <v>43123.708333319555</v>
      </c>
      <c r="B5690" s="24">
        <v>183.18530000000001</v>
      </c>
      <c r="C5690" s="35">
        <v>1.3619000000000001</v>
      </c>
      <c r="D5690" s="36">
        <v>0.26372000000000001</v>
      </c>
    </row>
    <row r="5691" spans="1:4" ht="12.75" customHeight="1" x14ac:dyDescent="0.25">
      <c r="A5691" s="44">
        <f t="shared" si="20"/>
        <v>43123.749999986219</v>
      </c>
      <c r="B5691" s="24">
        <v>237.34899999999999</v>
      </c>
      <c r="C5691" s="35">
        <v>1.31294</v>
      </c>
      <c r="D5691" s="36">
        <v>9.2466699999999999</v>
      </c>
    </row>
    <row r="5692" spans="1:4" ht="12.75" customHeight="1" x14ac:dyDescent="0.25">
      <c r="A5692" s="44">
        <f t="shared" si="20"/>
        <v>43123.791666652884</v>
      </c>
      <c r="B5692" s="24">
        <v>289.74310000000003</v>
      </c>
      <c r="C5692" s="35">
        <v>1.27911</v>
      </c>
      <c r="D5692" s="36">
        <v>10.997170000000001</v>
      </c>
    </row>
    <row r="5693" spans="1:4" ht="12.75" customHeight="1" x14ac:dyDescent="0.25">
      <c r="A5693" s="44">
        <f t="shared" si="20"/>
        <v>43123.833333319548</v>
      </c>
      <c r="B5693" s="24">
        <v>185.1113</v>
      </c>
      <c r="C5693" s="35">
        <v>0.48354999999999998</v>
      </c>
      <c r="D5693" s="36">
        <v>7.1991699999999996</v>
      </c>
    </row>
    <row r="5694" spans="1:4" ht="12.75" customHeight="1" x14ac:dyDescent="0.25">
      <c r="A5694" s="44">
        <f t="shared" si="20"/>
        <v>43123.874999986212</v>
      </c>
      <c r="B5694" s="24">
        <v>266.149</v>
      </c>
      <c r="C5694" s="35">
        <v>1.12988</v>
      </c>
      <c r="D5694" s="36">
        <v>8.9847800000000007</v>
      </c>
    </row>
    <row r="5695" spans="1:4" ht="12.75" customHeight="1" x14ac:dyDescent="0.25">
      <c r="A5695" s="44">
        <f t="shared" si="20"/>
        <v>43123.916666652876</v>
      </c>
      <c r="B5695" s="24">
        <v>247.18889999999999</v>
      </c>
      <c r="C5695" s="35">
        <v>0.89146000000000003</v>
      </c>
      <c r="D5695" s="36">
        <v>15.60833</v>
      </c>
    </row>
    <row r="5696" spans="1:4" ht="12.75" customHeight="1" x14ac:dyDescent="0.25">
      <c r="A5696" s="44">
        <f t="shared" si="20"/>
        <v>43123.958333319541</v>
      </c>
      <c r="B5696" s="24">
        <v>254.96619999999999</v>
      </c>
      <c r="C5696" s="35">
        <v>0.41919000000000001</v>
      </c>
      <c r="D5696" s="36">
        <v>6.2479800000000001</v>
      </c>
    </row>
    <row r="5697" spans="1:4" ht="12.75" customHeight="1" x14ac:dyDescent="0.25">
      <c r="A5697" s="44">
        <f t="shared" si="20"/>
        <v>43123.999999986205</v>
      </c>
      <c r="B5697" s="24">
        <v>358.19</v>
      </c>
      <c r="C5697" s="35">
        <v>0.21007000000000001</v>
      </c>
      <c r="D5697" s="36">
        <v>6.2055999999999996</v>
      </c>
    </row>
    <row r="5698" spans="1:4" ht="12.75" customHeight="1" x14ac:dyDescent="0.25">
      <c r="A5698" s="44">
        <f t="shared" si="20"/>
        <v>43124.041666652869</v>
      </c>
      <c r="B5698" s="24">
        <v>232.8115</v>
      </c>
      <c r="C5698" s="35">
        <v>0.24701000000000001</v>
      </c>
      <c r="D5698" s="36" t="s">
        <v>189</v>
      </c>
    </row>
    <row r="5699" spans="1:4" ht="12.75" customHeight="1" x14ac:dyDescent="0.25">
      <c r="A5699" s="44">
        <f t="shared" si="20"/>
        <v>43124.083333319533</v>
      </c>
      <c r="B5699" s="24">
        <v>62.992800000000003</v>
      </c>
      <c r="C5699" s="35">
        <v>0.13997999999999999</v>
      </c>
      <c r="D5699" s="36" t="s">
        <v>189</v>
      </c>
    </row>
    <row r="5700" spans="1:4" ht="12.75" customHeight="1" x14ac:dyDescent="0.25">
      <c r="A5700" s="44">
        <f t="shared" si="20"/>
        <v>43124.124999986198</v>
      </c>
      <c r="B5700" s="24">
        <v>319.95460000000003</v>
      </c>
      <c r="C5700" s="35">
        <v>0.25823000000000002</v>
      </c>
      <c r="D5700" s="36">
        <v>10.90917</v>
      </c>
    </row>
    <row r="5701" spans="1:4" ht="12.75" customHeight="1" x14ac:dyDescent="0.25">
      <c r="A5701" s="44">
        <f t="shared" si="20"/>
        <v>43124.166666652862</v>
      </c>
      <c r="B5701" s="24">
        <v>277.7466</v>
      </c>
      <c r="C5701" s="35">
        <v>0.66525999999999996</v>
      </c>
      <c r="D5701" s="36">
        <v>8.4771099999999997</v>
      </c>
    </row>
    <row r="5702" spans="1:4" ht="12.75" customHeight="1" x14ac:dyDescent="0.25">
      <c r="A5702" s="44">
        <f t="shared" si="20"/>
        <v>43124.208333319526</v>
      </c>
      <c r="B5702" s="24">
        <v>295.9135</v>
      </c>
      <c r="C5702" s="35">
        <v>0.51044</v>
      </c>
      <c r="D5702" s="36">
        <v>14.80683</v>
      </c>
    </row>
    <row r="5703" spans="1:4" ht="12.75" customHeight="1" x14ac:dyDescent="0.25">
      <c r="A5703" s="44">
        <f t="shared" si="20"/>
        <v>43124.24999998619</v>
      </c>
      <c r="B5703" s="24">
        <v>109.5804</v>
      </c>
      <c r="C5703" s="35">
        <v>0.28300999999999998</v>
      </c>
      <c r="D5703" s="36">
        <v>8.7536100000000001</v>
      </c>
    </row>
    <row r="5704" spans="1:4" ht="12.75" customHeight="1" x14ac:dyDescent="0.25">
      <c r="A5704" s="44">
        <f t="shared" si="20"/>
        <v>43124.291666652854</v>
      </c>
      <c r="B5704" s="24">
        <v>218.0043</v>
      </c>
      <c r="C5704" s="35">
        <v>0.85136999999999996</v>
      </c>
      <c r="D5704" s="36">
        <v>14.10266</v>
      </c>
    </row>
    <row r="5705" spans="1:4" ht="12.75" customHeight="1" x14ac:dyDescent="0.25">
      <c r="A5705" s="44">
        <f t="shared" si="20"/>
        <v>43124.333333319519</v>
      </c>
      <c r="B5705" s="24">
        <v>130.2321</v>
      </c>
      <c r="C5705" s="35">
        <v>0.35260999999999998</v>
      </c>
      <c r="D5705" s="36">
        <v>12.627610000000001</v>
      </c>
    </row>
    <row r="5706" spans="1:4" ht="12.75" customHeight="1" x14ac:dyDescent="0.25">
      <c r="A5706" s="44">
        <f t="shared" si="20"/>
        <v>43124.374999986183</v>
      </c>
      <c r="B5706" s="24">
        <v>69.960849999999994</v>
      </c>
      <c r="C5706" s="35">
        <v>0.86204999999999998</v>
      </c>
      <c r="D5706" s="36">
        <v>5.9878299999999998</v>
      </c>
    </row>
    <row r="5707" spans="1:4" ht="12.75" customHeight="1" x14ac:dyDescent="0.25">
      <c r="A5707" s="44">
        <f t="shared" si="20"/>
        <v>43124.416666652847</v>
      </c>
      <c r="B5707" s="24">
        <v>122.7362</v>
      </c>
      <c r="C5707" s="35">
        <v>0.72882999999999998</v>
      </c>
      <c r="D5707" s="36">
        <v>6.4356099999999996</v>
      </c>
    </row>
    <row r="5708" spans="1:4" ht="12.75" customHeight="1" x14ac:dyDescent="0.25">
      <c r="A5708" s="44">
        <f t="shared" si="20"/>
        <v>43124.458333319511</v>
      </c>
      <c r="B5708" s="24">
        <v>69.672560000000004</v>
      </c>
      <c r="C5708" s="35">
        <v>0.61546999999999996</v>
      </c>
      <c r="D5708" s="36">
        <v>13.016830000000001</v>
      </c>
    </row>
    <row r="5709" spans="1:4" ht="12.75" customHeight="1" x14ac:dyDescent="0.25">
      <c r="A5709" s="44">
        <f t="shared" si="20"/>
        <v>43124.499999986176</v>
      </c>
      <c r="B5709" s="24">
        <v>123.0919</v>
      </c>
      <c r="C5709" s="35">
        <v>0.77497000000000005</v>
      </c>
      <c r="D5709" s="36">
        <v>8.3248300000000004</v>
      </c>
    </row>
    <row r="5710" spans="1:4" ht="12.75" customHeight="1" x14ac:dyDescent="0.25">
      <c r="A5710" s="44">
        <f t="shared" si="20"/>
        <v>43124.54166665284</v>
      </c>
      <c r="B5710" s="24">
        <v>148.14179999999999</v>
      </c>
      <c r="C5710" s="35">
        <v>1.3172200000000001</v>
      </c>
      <c r="D5710" s="36">
        <v>15.41578</v>
      </c>
    </row>
    <row r="5711" spans="1:4" ht="12.75" customHeight="1" x14ac:dyDescent="0.25">
      <c r="A5711" s="44">
        <f t="shared" si="20"/>
        <v>43124.583333319504</v>
      </c>
      <c r="B5711" s="24">
        <v>183.52010000000001</v>
      </c>
      <c r="C5711" s="35">
        <v>1.89795</v>
      </c>
      <c r="D5711" s="36">
        <v>30.238440000000001</v>
      </c>
    </row>
    <row r="5712" spans="1:4" ht="12.75" customHeight="1" x14ac:dyDescent="0.25">
      <c r="A5712" s="44">
        <f t="shared" si="20"/>
        <v>43124.624999986168</v>
      </c>
      <c r="B5712" s="24">
        <v>169.9769</v>
      </c>
      <c r="C5712" s="35">
        <v>1.0799099999999999</v>
      </c>
      <c r="D5712" s="36">
        <v>78.309219999999996</v>
      </c>
    </row>
    <row r="5713" spans="1:4" ht="12.75" customHeight="1" x14ac:dyDescent="0.25">
      <c r="A5713" s="44">
        <f t="shared" si="20"/>
        <v>43124.666666652833</v>
      </c>
      <c r="B5713" s="24">
        <v>175.7516</v>
      </c>
      <c r="C5713" s="35">
        <v>2.0275799999999999</v>
      </c>
      <c r="D5713" s="36">
        <v>28.485610000000001</v>
      </c>
    </row>
    <row r="5714" spans="1:4" ht="12.75" customHeight="1" x14ac:dyDescent="0.25">
      <c r="A5714" s="44">
        <f t="shared" si="20"/>
        <v>43124.708333319497</v>
      </c>
      <c r="B5714" s="24">
        <v>190.19810000000001</v>
      </c>
      <c r="C5714" s="35">
        <v>2.5544699999999998</v>
      </c>
      <c r="D5714" s="36">
        <v>34.827219999999997</v>
      </c>
    </row>
    <row r="5715" spans="1:4" ht="12.75" customHeight="1" x14ac:dyDescent="0.25">
      <c r="A5715" s="44">
        <f t="shared" si="20"/>
        <v>43124.749999986161</v>
      </c>
      <c r="B5715" s="24">
        <v>172.8621</v>
      </c>
      <c r="C5715" s="35">
        <v>1.3378300000000001</v>
      </c>
      <c r="D5715" s="36">
        <v>20.647169999999999</v>
      </c>
    </row>
    <row r="5716" spans="1:4" ht="12.75" customHeight="1" x14ac:dyDescent="0.25">
      <c r="A5716" s="44">
        <f t="shared" si="20"/>
        <v>43124.791666652825</v>
      </c>
      <c r="B5716" s="24">
        <v>187.82570000000001</v>
      </c>
      <c r="C5716" s="35">
        <v>0.95831</v>
      </c>
      <c r="D5716" s="36">
        <v>16.581779999999998</v>
      </c>
    </row>
    <row r="5717" spans="1:4" ht="12.75" customHeight="1" x14ac:dyDescent="0.25">
      <c r="A5717" s="44">
        <f t="shared" si="20"/>
        <v>43124.83333331949</v>
      </c>
      <c r="B5717" s="24">
        <v>24.672319999999999</v>
      </c>
      <c r="C5717" s="35">
        <v>0.52148000000000005</v>
      </c>
      <c r="D5717" s="36">
        <v>26.149609999999999</v>
      </c>
    </row>
    <row r="5718" spans="1:4" ht="12.75" customHeight="1" x14ac:dyDescent="0.25">
      <c r="A5718" s="44">
        <f t="shared" si="20"/>
        <v>43124.874999986154</v>
      </c>
      <c r="B5718" s="24">
        <v>47.428809999999999</v>
      </c>
      <c r="C5718" s="35">
        <v>0.28914000000000001</v>
      </c>
      <c r="D5718" s="36">
        <v>12.42611</v>
      </c>
    </row>
    <row r="5719" spans="1:4" ht="12.75" customHeight="1" x14ac:dyDescent="0.25">
      <c r="A5719" s="44">
        <f t="shared" si="20"/>
        <v>43124.916666652818</v>
      </c>
      <c r="B5719" s="24">
        <v>79.402289999999994</v>
      </c>
      <c r="C5719" s="35">
        <v>0.33124999999999999</v>
      </c>
      <c r="D5719" s="36">
        <v>10.5625</v>
      </c>
    </row>
    <row r="5720" spans="1:4" ht="12.75" customHeight="1" x14ac:dyDescent="0.25">
      <c r="A5720" s="44">
        <f t="shared" si="20"/>
        <v>43124.958333319482</v>
      </c>
      <c r="B5720" s="24">
        <v>357.8408</v>
      </c>
      <c r="C5720" s="35">
        <v>0.41705999999999999</v>
      </c>
      <c r="D5720" s="36">
        <v>12.41375</v>
      </c>
    </row>
    <row r="5721" spans="1:4" ht="12.75" customHeight="1" x14ac:dyDescent="0.25">
      <c r="A5721" s="44">
        <f t="shared" si="20"/>
        <v>43124.999999986147</v>
      </c>
      <c r="B5721" s="24">
        <v>20.480070000000001</v>
      </c>
      <c r="C5721" s="35">
        <v>0.29715000000000003</v>
      </c>
      <c r="D5721" s="36">
        <v>8.0735799999999998</v>
      </c>
    </row>
    <row r="5722" spans="1:4" ht="12.75" customHeight="1" x14ac:dyDescent="0.25">
      <c r="A5722" s="44">
        <f t="shared" si="20"/>
        <v>43125.041666652811</v>
      </c>
      <c r="B5722" s="24">
        <v>65.85857</v>
      </c>
      <c r="C5722" s="35">
        <v>0.23932999999999999</v>
      </c>
      <c r="D5722" s="36">
        <v>18.460470000000001</v>
      </c>
    </row>
    <row r="5723" spans="1:4" ht="12.75" customHeight="1" x14ac:dyDescent="0.25">
      <c r="A5723" s="44">
        <f t="shared" si="20"/>
        <v>43125.083333319475</v>
      </c>
      <c r="B5723" s="24">
        <v>38.659089999999999</v>
      </c>
      <c r="C5723" s="35">
        <v>0.24464</v>
      </c>
      <c r="D5723" s="36">
        <v>18.59732</v>
      </c>
    </row>
    <row r="5724" spans="1:4" ht="12.75" customHeight="1" x14ac:dyDescent="0.25">
      <c r="A5724" s="44">
        <f t="shared" si="20"/>
        <v>43125.124999986139</v>
      </c>
      <c r="B5724" s="24">
        <v>143.8253</v>
      </c>
      <c r="C5724" s="35">
        <v>0.24099999999999999</v>
      </c>
      <c r="D5724" s="36">
        <v>32.795810000000003</v>
      </c>
    </row>
    <row r="5725" spans="1:4" ht="12.75" customHeight="1" x14ac:dyDescent="0.25">
      <c r="A5725" s="44">
        <f t="shared" si="20"/>
        <v>43125.166666652804</v>
      </c>
      <c r="B5725" s="24">
        <v>105.80119999999999</v>
      </c>
      <c r="C5725" s="35">
        <v>0.23860000000000001</v>
      </c>
      <c r="D5725" s="36">
        <v>187.77090000000001</v>
      </c>
    </row>
    <row r="5726" spans="1:4" ht="12.75" customHeight="1" x14ac:dyDescent="0.25">
      <c r="A5726" s="44">
        <f t="shared" si="20"/>
        <v>43125.208333319468</v>
      </c>
      <c r="B5726" s="24">
        <v>83.556370000000001</v>
      </c>
      <c r="C5726" s="35">
        <v>0.31308999999999998</v>
      </c>
      <c r="D5726" s="36">
        <v>208.54570000000001</v>
      </c>
    </row>
    <row r="5727" spans="1:4" ht="12.75" customHeight="1" x14ac:dyDescent="0.25">
      <c r="A5727" s="44">
        <f t="shared" si="20"/>
        <v>43125.249999986132</v>
      </c>
      <c r="B5727" s="24">
        <v>357.9452</v>
      </c>
      <c r="C5727" s="35">
        <v>0.34039999999999998</v>
      </c>
      <c r="D5727" s="36">
        <v>116.0197</v>
      </c>
    </row>
    <row r="5728" spans="1:4" ht="12.75" customHeight="1" x14ac:dyDescent="0.25">
      <c r="A5728" s="44">
        <f t="shared" si="20"/>
        <v>43125.291666652796</v>
      </c>
      <c r="B5728" s="24">
        <v>83.814620000000005</v>
      </c>
      <c r="C5728" s="35">
        <v>0.32329999999999998</v>
      </c>
      <c r="D5728" s="36">
        <v>59.20158</v>
      </c>
    </row>
    <row r="5729" spans="1:4" ht="12.75" customHeight="1" x14ac:dyDescent="0.25">
      <c r="A5729" s="44">
        <f t="shared" si="20"/>
        <v>43125.333333319461</v>
      </c>
      <c r="B5729" s="24">
        <v>40.02543</v>
      </c>
      <c r="C5729" s="35">
        <v>0.55891000000000002</v>
      </c>
      <c r="D5729" s="36">
        <v>19.07544</v>
      </c>
    </row>
    <row r="5730" spans="1:4" ht="12.75" customHeight="1" x14ac:dyDescent="0.25">
      <c r="A5730" s="44">
        <f t="shared" si="20"/>
        <v>43125.374999986125</v>
      </c>
      <c r="B5730" s="24">
        <v>187.55</v>
      </c>
      <c r="C5730" s="35">
        <v>0.45621</v>
      </c>
      <c r="D5730" s="36">
        <v>29.945129999999999</v>
      </c>
    </row>
    <row r="5731" spans="1:4" ht="12.75" customHeight="1" x14ac:dyDescent="0.25">
      <c r="A5731" s="44">
        <f t="shared" si="20"/>
        <v>43125.416666652789</v>
      </c>
      <c r="B5731" s="24">
        <v>37.263730000000002</v>
      </c>
      <c r="C5731" s="35">
        <v>0.72509000000000001</v>
      </c>
      <c r="D5731" s="36">
        <v>12.50915</v>
      </c>
    </row>
    <row r="5732" spans="1:4" ht="12.75" customHeight="1" x14ac:dyDescent="0.25">
      <c r="A5732" s="44">
        <f t="shared" si="20"/>
        <v>43125.458333319453</v>
      </c>
      <c r="B5732" s="24">
        <v>27.343209999999999</v>
      </c>
      <c r="C5732" s="35">
        <v>1.16771</v>
      </c>
      <c r="D5732" s="36">
        <v>55.723689999999998</v>
      </c>
    </row>
    <row r="5733" spans="1:4" ht="12.75" customHeight="1" x14ac:dyDescent="0.25">
      <c r="A5733" s="44">
        <f t="shared" si="20"/>
        <v>43125.499999986117</v>
      </c>
      <c r="B5733" s="24">
        <v>105.0873</v>
      </c>
      <c r="C5733" s="35">
        <v>0.72011000000000003</v>
      </c>
      <c r="D5733" s="36">
        <v>66.025409999999994</v>
      </c>
    </row>
    <row r="5734" spans="1:4" ht="12.75" customHeight="1" x14ac:dyDescent="0.25">
      <c r="A5734" s="44">
        <f t="shared" si="20"/>
        <v>43125.541666652782</v>
      </c>
      <c r="B5734" s="24">
        <v>116.30370000000001</v>
      </c>
      <c r="C5734" s="35">
        <v>0.61568999999999996</v>
      </c>
      <c r="D5734" s="36">
        <v>59.277729999999998</v>
      </c>
    </row>
    <row r="5735" spans="1:4" ht="12.75" customHeight="1" x14ac:dyDescent="0.25">
      <c r="A5735" s="44">
        <f t="shared" si="20"/>
        <v>43125.583333319446</v>
      </c>
      <c r="B5735" s="24">
        <v>121.0061</v>
      </c>
      <c r="C5735" s="35">
        <v>0.65944000000000003</v>
      </c>
      <c r="D5735" s="36">
        <v>82.534610000000001</v>
      </c>
    </row>
    <row r="5736" spans="1:4" ht="12.75" customHeight="1" x14ac:dyDescent="0.25">
      <c r="A5736" s="44">
        <f t="shared" si="20"/>
        <v>43125.62499998611</v>
      </c>
      <c r="B5736" s="24">
        <v>149.83430000000001</v>
      </c>
      <c r="C5736" s="35">
        <v>0.80196999999999996</v>
      </c>
      <c r="D5736" s="36">
        <v>65.150919999999999</v>
      </c>
    </row>
    <row r="5737" spans="1:4" ht="12.75" customHeight="1" x14ac:dyDescent="0.25">
      <c r="A5737" s="44">
        <f t="shared" si="20"/>
        <v>43125.666666652774</v>
      </c>
      <c r="B5737" s="24">
        <v>159.85230000000001</v>
      </c>
      <c r="C5737" s="35">
        <v>0.85475000000000001</v>
      </c>
      <c r="D5737" s="36">
        <v>169.22900000000001</v>
      </c>
    </row>
    <row r="5738" spans="1:4" ht="12.75" customHeight="1" x14ac:dyDescent="0.25">
      <c r="A5738" s="44">
        <f t="shared" si="20"/>
        <v>43125.708333319439</v>
      </c>
      <c r="B5738" s="24">
        <v>177.21719999999999</v>
      </c>
      <c r="C5738" s="35">
        <v>1.8748</v>
      </c>
      <c r="D5738" s="36">
        <v>45.936030000000002</v>
      </c>
    </row>
    <row r="5739" spans="1:4" ht="12.75" customHeight="1" x14ac:dyDescent="0.25">
      <c r="A5739" s="44">
        <f t="shared" si="20"/>
        <v>43125.749999986103</v>
      </c>
      <c r="B5739" s="24">
        <v>161.6337</v>
      </c>
      <c r="C5739" s="35">
        <v>1.03766</v>
      </c>
      <c r="D5739" s="36">
        <v>27.029800000000002</v>
      </c>
    </row>
    <row r="5740" spans="1:4" ht="12.75" customHeight="1" x14ac:dyDescent="0.25">
      <c r="A5740" s="44">
        <f t="shared" si="20"/>
        <v>43125.791666652767</v>
      </c>
      <c r="B5740" s="24">
        <v>156.37370000000001</v>
      </c>
      <c r="C5740" s="35">
        <v>0.49654999999999999</v>
      </c>
      <c r="D5740" s="36">
        <v>37.291089999999997</v>
      </c>
    </row>
    <row r="5741" spans="1:4" ht="12.75" customHeight="1" x14ac:dyDescent="0.25">
      <c r="A5741" s="44">
        <f t="shared" si="20"/>
        <v>43125.833333319431</v>
      </c>
      <c r="B5741" s="24">
        <v>307.13409999999999</v>
      </c>
      <c r="C5741" s="35">
        <v>0.31224000000000002</v>
      </c>
      <c r="D5741" s="36">
        <v>69.088700000000003</v>
      </c>
    </row>
    <row r="5742" spans="1:4" ht="12.75" customHeight="1" x14ac:dyDescent="0.25">
      <c r="A5742" s="44">
        <f t="shared" si="20"/>
        <v>43125.874999986096</v>
      </c>
      <c r="B5742" s="24">
        <v>309.02100000000002</v>
      </c>
      <c r="C5742" s="35">
        <v>0.42485000000000001</v>
      </c>
      <c r="D5742" s="36">
        <v>60.31982</v>
      </c>
    </row>
    <row r="5743" spans="1:4" ht="12.75" customHeight="1" x14ac:dyDescent="0.25">
      <c r="A5743" s="44">
        <f t="shared" si="20"/>
        <v>43125.91666665276</v>
      </c>
      <c r="B5743" s="24">
        <v>19.122350000000001</v>
      </c>
      <c r="C5743" s="35">
        <v>0.27798</v>
      </c>
      <c r="D5743" s="36">
        <v>61.449530000000003</v>
      </c>
    </row>
    <row r="5744" spans="1:4" ht="12.75" customHeight="1" x14ac:dyDescent="0.25">
      <c r="A5744" s="44">
        <f t="shared" si="20"/>
        <v>43125.958333319424</v>
      </c>
      <c r="B5744" s="24">
        <v>326.6284</v>
      </c>
      <c r="C5744" s="35">
        <v>0.27283000000000002</v>
      </c>
      <c r="D5744" s="36">
        <v>35.045409999999997</v>
      </c>
    </row>
    <row r="5745" spans="1:4" ht="12.75" customHeight="1" x14ac:dyDescent="0.25">
      <c r="A5745" s="44">
        <f t="shared" si="20"/>
        <v>43125.999999986088</v>
      </c>
      <c r="B5745" s="24">
        <v>24.07788</v>
      </c>
      <c r="C5745" s="35">
        <v>0.2099</v>
      </c>
      <c r="D5745" s="36">
        <v>22.12942</v>
      </c>
    </row>
    <row r="5746" spans="1:4" ht="12.75" customHeight="1" x14ac:dyDescent="0.25">
      <c r="A5746" s="44">
        <f t="shared" si="20"/>
        <v>43126.041666652753</v>
      </c>
      <c r="B5746" s="24">
        <v>57.575319999999998</v>
      </c>
      <c r="C5746" s="35">
        <v>0.28021000000000001</v>
      </c>
      <c r="D5746" s="36">
        <v>21.015090000000001</v>
      </c>
    </row>
    <row r="5747" spans="1:4" ht="12.75" customHeight="1" x14ac:dyDescent="0.25">
      <c r="A5747" s="44">
        <f t="shared" ref="A5747:A5810" si="21">A5746+1/24</f>
        <v>43126.083333319417</v>
      </c>
      <c r="B5747" s="24">
        <v>1.50562</v>
      </c>
      <c r="C5747" s="35">
        <v>0.43376999999999999</v>
      </c>
      <c r="D5747" s="36">
        <v>13.428800000000001</v>
      </c>
    </row>
    <row r="5748" spans="1:4" ht="12.75" customHeight="1" x14ac:dyDescent="0.25">
      <c r="A5748" s="44">
        <f t="shared" si="21"/>
        <v>43126.124999986081</v>
      </c>
      <c r="B5748" s="24">
        <v>119.8811</v>
      </c>
      <c r="C5748" s="35">
        <v>0.19783999999999999</v>
      </c>
      <c r="D5748" s="36">
        <v>14.64316</v>
      </c>
    </row>
    <row r="5749" spans="1:4" ht="12.75" customHeight="1" x14ac:dyDescent="0.25">
      <c r="A5749" s="44">
        <f t="shared" si="21"/>
        <v>43126.166666652745</v>
      </c>
      <c r="B5749" s="24">
        <v>42.175130000000003</v>
      </c>
      <c r="C5749" s="35">
        <v>0.32163999999999998</v>
      </c>
      <c r="D5749" s="36">
        <v>125.2633</v>
      </c>
    </row>
    <row r="5750" spans="1:4" ht="12.75" customHeight="1" x14ac:dyDescent="0.25">
      <c r="A5750" s="44">
        <f t="shared" si="21"/>
        <v>43126.20833331941</v>
      </c>
      <c r="B5750" s="24">
        <v>81.939639999999997</v>
      </c>
      <c r="C5750" s="35">
        <v>0.24748000000000001</v>
      </c>
      <c r="D5750" s="36">
        <v>151.09719999999999</v>
      </c>
    </row>
    <row r="5751" spans="1:4" ht="12.75" customHeight="1" x14ac:dyDescent="0.25">
      <c r="A5751" s="44">
        <f t="shared" si="21"/>
        <v>43126.249999986074</v>
      </c>
      <c r="B5751" s="24">
        <v>111.0538</v>
      </c>
      <c r="C5751" s="35">
        <v>0.32976</v>
      </c>
      <c r="D5751" s="36">
        <v>306.4665</v>
      </c>
    </row>
    <row r="5752" spans="1:4" ht="12.75" customHeight="1" x14ac:dyDescent="0.25">
      <c r="A5752" s="44">
        <f t="shared" si="21"/>
        <v>43126.291666652738</v>
      </c>
      <c r="B5752" s="24">
        <v>52.822609999999997</v>
      </c>
      <c r="C5752" s="35">
        <v>0.27618999999999999</v>
      </c>
      <c r="D5752" s="36">
        <v>252.06729999999999</v>
      </c>
    </row>
    <row r="5753" spans="1:4" ht="12.75" customHeight="1" x14ac:dyDescent="0.25">
      <c r="A5753" s="44">
        <f t="shared" si="21"/>
        <v>43126.333333319402</v>
      </c>
      <c r="B5753" s="24">
        <v>273.75080000000003</v>
      </c>
      <c r="C5753" s="35">
        <v>0.53061000000000003</v>
      </c>
      <c r="D5753" s="36">
        <v>68.865769999999998</v>
      </c>
    </row>
    <row r="5754" spans="1:4" ht="12.75" customHeight="1" x14ac:dyDescent="0.25">
      <c r="A5754" s="44">
        <f t="shared" si="21"/>
        <v>43126.374999986067</v>
      </c>
      <c r="B5754" s="24">
        <v>147.74719999999999</v>
      </c>
      <c r="C5754" s="35">
        <v>0.45695000000000002</v>
      </c>
      <c r="D5754" s="36">
        <v>40.94061</v>
      </c>
    </row>
    <row r="5755" spans="1:4" ht="12.75" customHeight="1" x14ac:dyDescent="0.25">
      <c r="A5755" s="44">
        <f t="shared" si="21"/>
        <v>43126.416666652731</v>
      </c>
      <c r="B5755" s="24">
        <v>164.83850000000001</v>
      </c>
      <c r="C5755" s="35">
        <v>0.64900000000000002</v>
      </c>
      <c r="D5755" s="36">
        <v>101.6938</v>
      </c>
    </row>
    <row r="5756" spans="1:4" ht="12.75" customHeight="1" x14ac:dyDescent="0.25">
      <c r="A5756" s="44">
        <f t="shared" si="21"/>
        <v>43126.458333319395</v>
      </c>
      <c r="B5756" s="24">
        <v>88.466350000000006</v>
      </c>
      <c r="C5756" s="35">
        <v>0.50243000000000004</v>
      </c>
      <c r="D5756" s="36">
        <v>54.470939999999999</v>
      </c>
    </row>
    <row r="5757" spans="1:4" ht="12.75" customHeight="1" x14ac:dyDescent="0.25">
      <c r="A5757" s="44">
        <f t="shared" si="21"/>
        <v>43126.499999986059</v>
      </c>
      <c r="B5757" s="24">
        <v>162.66300000000001</v>
      </c>
      <c r="C5757" s="35">
        <v>1.19262</v>
      </c>
      <c r="D5757" s="36">
        <v>41.997219999999999</v>
      </c>
    </row>
    <row r="5758" spans="1:4" ht="12.75" customHeight="1" x14ac:dyDescent="0.25">
      <c r="A5758" s="44">
        <f t="shared" si="21"/>
        <v>43126.541666652724</v>
      </c>
      <c r="B5758" s="24">
        <v>165.35480000000001</v>
      </c>
      <c r="C5758" s="35">
        <v>1.0044</v>
      </c>
      <c r="D5758" s="36">
        <v>101.87520000000001</v>
      </c>
    </row>
    <row r="5759" spans="1:4" ht="12.75" customHeight="1" x14ac:dyDescent="0.25">
      <c r="A5759" s="44">
        <f t="shared" si="21"/>
        <v>43126.583333319388</v>
      </c>
      <c r="B5759" s="24">
        <v>129.27449999999999</v>
      </c>
      <c r="C5759" s="35">
        <v>0.45906999999999998</v>
      </c>
      <c r="D5759" s="36">
        <v>109.023</v>
      </c>
    </row>
    <row r="5760" spans="1:4" ht="12.75" customHeight="1" x14ac:dyDescent="0.25">
      <c r="A5760" s="44">
        <f t="shared" si="21"/>
        <v>43126.624999986052</v>
      </c>
      <c r="B5760" s="24">
        <v>89.171509999999998</v>
      </c>
      <c r="C5760" s="35">
        <v>0.68006</v>
      </c>
      <c r="D5760" s="36">
        <v>94.784840000000003</v>
      </c>
    </row>
    <row r="5761" spans="1:4" ht="12.75" customHeight="1" x14ac:dyDescent="0.25">
      <c r="A5761" s="44">
        <f t="shared" si="21"/>
        <v>43126.666666652716</v>
      </c>
      <c r="B5761" s="24">
        <v>122.93819999999999</v>
      </c>
      <c r="C5761" s="35">
        <v>0.73870000000000002</v>
      </c>
      <c r="D5761" s="36">
        <v>21.488119999999999</v>
      </c>
    </row>
    <row r="5762" spans="1:4" ht="12.75" customHeight="1" x14ac:dyDescent="0.25">
      <c r="A5762" s="44">
        <f t="shared" si="21"/>
        <v>43126.70833331938</v>
      </c>
      <c r="B5762" s="24">
        <v>156.34100000000001</v>
      </c>
      <c r="C5762" s="35">
        <v>0.28389999999999999</v>
      </c>
      <c r="D5762" s="36">
        <v>43.056139999999999</v>
      </c>
    </row>
    <row r="5763" spans="1:4" ht="12.75" customHeight="1" x14ac:dyDescent="0.25">
      <c r="A5763" s="44">
        <f t="shared" si="21"/>
        <v>43126.749999986045</v>
      </c>
      <c r="B5763" s="24">
        <v>112.0301</v>
      </c>
      <c r="C5763" s="35">
        <v>0.28442000000000001</v>
      </c>
      <c r="D5763" s="36">
        <v>31.583020000000001</v>
      </c>
    </row>
    <row r="5764" spans="1:4" ht="12.75" customHeight="1" x14ac:dyDescent="0.25">
      <c r="A5764" s="44">
        <f t="shared" si="21"/>
        <v>43126.791666652709</v>
      </c>
      <c r="B5764" s="24">
        <v>116.92310000000001</v>
      </c>
      <c r="C5764" s="35">
        <v>0.27082000000000001</v>
      </c>
      <c r="D5764" s="36">
        <v>15.69844</v>
      </c>
    </row>
    <row r="5765" spans="1:4" ht="12.75" customHeight="1" x14ac:dyDescent="0.25">
      <c r="A5765" s="44">
        <f t="shared" si="21"/>
        <v>43126.833333319373</v>
      </c>
      <c r="B5765" s="24">
        <v>95.130039999999994</v>
      </c>
      <c r="C5765" s="35">
        <v>0.48143000000000002</v>
      </c>
      <c r="D5765" s="36">
        <v>17.54673</v>
      </c>
    </row>
    <row r="5766" spans="1:4" ht="12.75" customHeight="1" x14ac:dyDescent="0.25">
      <c r="A5766" s="44">
        <f t="shared" si="21"/>
        <v>43126.874999986037</v>
      </c>
      <c r="B5766" s="24">
        <v>93.500240000000005</v>
      </c>
      <c r="C5766" s="35">
        <v>0.38564999999999999</v>
      </c>
      <c r="D5766" s="36">
        <v>35.124299999999998</v>
      </c>
    </row>
    <row r="5767" spans="1:4" ht="12.75" customHeight="1" x14ac:dyDescent="0.25">
      <c r="A5767" s="44">
        <f t="shared" si="21"/>
        <v>43126.916666652702</v>
      </c>
      <c r="B5767" s="24">
        <v>337.87299999999999</v>
      </c>
      <c r="C5767" s="35">
        <v>0.37212000000000001</v>
      </c>
      <c r="D5767" s="36">
        <v>54.886330000000001</v>
      </c>
    </row>
    <row r="5768" spans="1:4" ht="12.75" customHeight="1" x14ac:dyDescent="0.25">
      <c r="A5768" s="44">
        <f t="shared" si="21"/>
        <v>43126.958333319366</v>
      </c>
      <c r="B5768" s="24">
        <v>25.560500000000001</v>
      </c>
      <c r="C5768" s="35">
        <v>0.31045</v>
      </c>
      <c r="D5768" s="36">
        <v>12.512090000000001</v>
      </c>
    </row>
    <row r="5769" spans="1:4" ht="12.75" customHeight="1" x14ac:dyDescent="0.25">
      <c r="A5769" s="44">
        <f t="shared" si="21"/>
        <v>43126.99999998603</v>
      </c>
      <c r="B5769" s="24">
        <v>150.6634</v>
      </c>
      <c r="C5769" s="35">
        <v>0.33056999999999997</v>
      </c>
      <c r="D5769" s="36">
        <v>20.520600000000002</v>
      </c>
    </row>
    <row r="5770" spans="1:4" ht="12.75" customHeight="1" x14ac:dyDescent="0.25">
      <c r="A5770" s="44">
        <f t="shared" si="21"/>
        <v>43127.041666652694</v>
      </c>
      <c r="B5770" s="24">
        <v>279.23660000000001</v>
      </c>
      <c r="C5770" s="35">
        <v>0.35226000000000002</v>
      </c>
      <c r="D5770" s="36">
        <v>24.400390000000002</v>
      </c>
    </row>
    <row r="5771" spans="1:4" ht="12.75" customHeight="1" x14ac:dyDescent="0.25">
      <c r="A5771" s="44">
        <f t="shared" si="21"/>
        <v>43127.083333319359</v>
      </c>
      <c r="B5771" s="24">
        <v>191.47649999999999</v>
      </c>
      <c r="C5771" s="35">
        <v>0.29432000000000003</v>
      </c>
      <c r="D5771" s="36">
        <v>7.3535599999999999</v>
      </c>
    </row>
    <row r="5772" spans="1:4" ht="12.75" customHeight="1" x14ac:dyDescent="0.25">
      <c r="A5772" s="44">
        <f t="shared" si="21"/>
        <v>43127.124999986023</v>
      </c>
      <c r="B5772" s="24">
        <v>69.684870000000004</v>
      </c>
      <c r="C5772" s="35">
        <v>0.27453</v>
      </c>
      <c r="D5772" s="36">
        <v>23.89678</v>
      </c>
    </row>
    <row r="5773" spans="1:4" ht="12.75" customHeight="1" x14ac:dyDescent="0.25">
      <c r="A5773" s="44">
        <f t="shared" si="21"/>
        <v>43127.166666652687</v>
      </c>
      <c r="B5773" s="24">
        <v>268.86020000000002</v>
      </c>
      <c r="C5773" s="35">
        <v>0.36807000000000001</v>
      </c>
      <c r="D5773" s="36">
        <v>23.930160000000001</v>
      </c>
    </row>
    <row r="5774" spans="1:4" ht="12.75" customHeight="1" x14ac:dyDescent="0.25">
      <c r="A5774" s="44">
        <f t="shared" si="21"/>
        <v>43127.208333319351</v>
      </c>
      <c r="B5774" s="24">
        <v>99.046880000000002</v>
      </c>
      <c r="C5774" s="35">
        <v>0.19505</v>
      </c>
      <c r="D5774" s="36">
        <v>23.952549999999999</v>
      </c>
    </row>
    <row r="5775" spans="1:4" ht="12.75" customHeight="1" x14ac:dyDescent="0.25">
      <c r="A5775" s="44">
        <f t="shared" si="21"/>
        <v>43127.249999986016</v>
      </c>
      <c r="B5775" s="24">
        <v>266.43270000000001</v>
      </c>
      <c r="C5775" s="35">
        <v>0.3548</v>
      </c>
      <c r="D5775" s="36">
        <v>26.781330000000001</v>
      </c>
    </row>
    <row r="5776" spans="1:4" ht="12.75" customHeight="1" x14ac:dyDescent="0.25">
      <c r="A5776" s="44">
        <f t="shared" si="21"/>
        <v>43127.29166665268</v>
      </c>
      <c r="B5776" s="24">
        <v>40.456069999999997</v>
      </c>
      <c r="C5776" s="35">
        <v>0.44745000000000001</v>
      </c>
      <c r="D5776" s="36">
        <v>27.174219999999998</v>
      </c>
    </row>
    <row r="5777" spans="1:4" ht="12.75" customHeight="1" x14ac:dyDescent="0.25">
      <c r="A5777" s="44">
        <f t="shared" si="21"/>
        <v>43127.333333319344</v>
      </c>
      <c r="B5777" s="24">
        <v>158.04820000000001</v>
      </c>
      <c r="C5777" s="35">
        <v>0.4773</v>
      </c>
      <c r="D5777" s="36">
        <v>13.378830000000001</v>
      </c>
    </row>
    <row r="5778" spans="1:4" ht="12.75" customHeight="1" x14ac:dyDescent="0.25">
      <c r="A5778" s="44">
        <f t="shared" si="21"/>
        <v>43127.374999986008</v>
      </c>
      <c r="B5778" s="24">
        <v>161.45480000000001</v>
      </c>
      <c r="C5778" s="35">
        <v>0.42937999999999998</v>
      </c>
      <c r="D5778" s="36">
        <v>23.808389999999999</v>
      </c>
    </row>
    <row r="5779" spans="1:4" ht="12.75" customHeight="1" x14ac:dyDescent="0.25">
      <c r="A5779" s="44">
        <f t="shared" si="21"/>
        <v>43127.416666652673</v>
      </c>
      <c r="B5779" s="24">
        <v>155.31720000000001</v>
      </c>
      <c r="C5779" s="35">
        <v>0.48465999999999998</v>
      </c>
      <c r="D5779" s="36">
        <v>48.374119999999998</v>
      </c>
    </row>
    <row r="5780" spans="1:4" ht="12.75" customHeight="1" x14ac:dyDescent="0.25">
      <c r="A5780" s="44">
        <f t="shared" si="21"/>
        <v>43127.458333319337</v>
      </c>
      <c r="B5780" s="24">
        <v>116.24469999999999</v>
      </c>
      <c r="C5780" s="35">
        <v>0.48710999999999999</v>
      </c>
      <c r="D5780" s="36">
        <v>34.157110000000003</v>
      </c>
    </row>
    <row r="5781" spans="1:4" ht="12.75" customHeight="1" x14ac:dyDescent="0.25">
      <c r="A5781" s="44">
        <f t="shared" si="21"/>
        <v>43127.499999986001</v>
      </c>
      <c r="B5781" s="24">
        <v>152.44280000000001</v>
      </c>
      <c r="C5781" s="35">
        <v>0.91923999999999995</v>
      </c>
      <c r="D5781" s="36">
        <v>14.99559</v>
      </c>
    </row>
    <row r="5782" spans="1:4" ht="12.75" customHeight="1" x14ac:dyDescent="0.25">
      <c r="A5782" s="44">
        <f t="shared" si="21"/>
        <v>43127.541666652665</v>
      </c>
      <c r="B5782" s="24">
        <v>117.7174</v>
      </c>
      <c r="C5782" s="35">
        <v>0.74082000000000003</v>
      </c>
      <c r="D5782" s="36">
        <v>24.615259999999999</v>
      </c>
    </row>
    <row r="5783" spans="1:4" ht="12.75" customHeight="1" x14ac:dyDescent="0.25">
      <c r="A5783" s="44">
        <f t="shared" si="21"/>
        <v>43127.58333331933</v>
      </c>
      <c r="B5783" s="24">
        <v>90.515709999999999</v>
      </c>
      <c r="C5783" s="35">
        <v>0.86165000000000003</v>
      </c>
      <c r="D5783" s="36">
        <v>23.40082</v>
      </c>
    </row>
    <row r="5784" spans="1:4" ht="12.75" customHeight="1" x14ac:dyDescent="0.25">
      <c r="A5784" s="44">
        <f t="shared" si="21"/>
        <v>43127.624999985994</v>
      </c>
      <c r="B5784" s="24">
        <v>98.17886</v>
      </c>
      <c r="C5784" s="35">
        <v>0.76993</v>
      </c>
      <c r="D5784" s="36">
        <v>18.222799999999999</v>
      </c>
    </row>
    <row r="5785" spans="1:4" ht="12.75" customHeight="1" x14ac:dyDescent="0.25">
      <c r="A5785" s="44">
        <f t="shared" si="21"/>
        <v>43127.666666652658</v>
      </c>
      <c r="B5785" s="24">
        <v>123.0877</v>
      </c>
      <c r="C5785" s="35">
        <v>0.73728000000000005</v>
      </c>
      <c r="D5785" s="36">
        <v>35.218110000000003</v>
      </c>
    </row>
    <row r="5786" spans="1:4" ht="12.75" customHeight="1" x14ac:dyDescent="0.25">
      <c r="A5786" s="44">
        <f t="shared" si="21"/>
        <v>43127.708333319322</v>
      </c>
      <c r="B5786" s="24">
        <v>79.459310000000002</v>
      </c>
      <c r="C5786" s="35">
        <v>1.12409</v>
      </c>
      <c r="D5786" s="36">
        <v>28.758669999999999</v>
      </c>
    </row>
    <row r="5787" spans="1:4" ht="12.75" customHeight="1" x14ac:dyDescent="0.25">
      <c r="A5787" s="44">
        <f t="shared" si="21"/>
        <v>43127.749999985987</v>
      </c>
      <c r="B5787" s="24">
        <v>89.998050000000006</v>
      </c>
      <c r="C5787" s="35">
        <v>0.58208000000000004</v>
      </c>
      <c r="D5787" s="36">
        <v>16.078869999999998</v>
      </c>
    </row>
    <row r="5788" spans="1:4" ht="12.75" customHeight="1" x14ac:dyDescent="0.25">
      <c r="A5788" s="44">
        <f t="shared" si="21"/>
        <v>43127.791666652651</v>
      </c>
      <c r="B5788" s="24">
        <v>128.57499999999999</v>
      </c>
      <c r="C5788" s="35">
        <v>0.33853</v>
      </c>
      <c r="D5788" s="36">
        <v>24.851400000000002</v>
      </c>
    </row>
    <row r="5789" spans="1:4" ht="12.75" customHeight="1" x14ac:dyDescent="0.25">
      <c r="A5789" s="44">
        <f t="shared" si="21"/>
        <v>43127.833333319315</v>
      </c>
      <c r="B5789" s="24">
        <v>188.5453</v>
      </c>
      <c r="C5789" s="35">
        <v>0.53069999999999995</v>
      </c>
      <c r="D5789" s="36">
        <v>13.14687</v>
      </c>
    </row>
    <row r="5790" spans="1:4" ht="12.75" customHeight="1" x14ac:dyDescent="0.25">
      <c r="A5790" s="44">
        <f t="shared" si="21"/>
        <v>43127.874999985979</v>
      </c>
      <c r="B5790" s="24">
        <v>213.22929999999999</v>
      </c>
      <c r="C5790" s="35">
        <v>0.33885999999999999</v>
      </c>
      <c r="D5790" s="36">
        <v>12.26342</v>
      </c>
    </row>
    <row r="5791" spans="1:4" ht="12.75" customHeight="1" x14ac:dyDescent="0.25">
      <c r="A5791" s="44">
        <f t="shared" si="21"/>
        <v>43127.916666652643</v>
      </c>
      <c r="B5791" s="24">
        <v>265.19819999999999</v>
      </c>
      <c r="C5791" s="35">
        <v>0.36869000000000002</v>
      </c>
      <c r="D5791" s="36">
        <v>57.049959999999999</v>
      </c>
    </row>
    <row r="5792" spans="1:4" ht="12.75" customHeight="1" x14ac:dyDescent="0.25">
      <c r="A5792" s="44">
        <f t="shared" si="21"/>
        <v>43127.958333319308</v>
      </c>
      <c r="B5792" s="24">
        <v>189.48660000000001</v>
      </c>
      <c r="C5792" s="35">
        <v>0.36979000000000001</v>
      </c>
      <c r="D5792" s="36">
        <v>30.84412</v>
      </c>
    </row>
    <row r="5793" spans="1:4" ht="12.75" customHeight="1" x14ac:dyDescent="0.25">
      <c r="A5793" s="44">
        <f t="shared" si="21"/>
        <v>43127.999999985972</v>
      </c>
      <c r="B5793" s="24">
        <v>265.66460000000001</v>
      </c>
      <c r="C5793" s="35">
        <v>0.49158000000000002</v>
      </c>
      <c r="D5793" s="36">
        <v>10.08061</v>
      </c>
    </row>
    <row r="5794" spans="1:4" ht="12.75" customHeight="1" x14ac:dyDescent="0.25">
      <c r="A5794" s="44">
        <f t="shared" si="21"/>
        <v>43128.041666652636</v>
      </c>
      <c r="B5794" s="24">
        <v>282.86520000000002</v>
      </c>
      <c r="C5794" s="35">
        <v>0.64266000000000001</v>
      </c>
      <c r="D5794" s="36">
        <v>10.22922</v>
      </c>
    </row>
    <row r="5795" spans="1:4" ht="12.75" customHeight="1" x14ac:dyDescent="0.25">
      <c r="A5795" s="44">
        <f t="shared" si="21"/>
        <v>43128.0833333193</v>
      </c>
      <c r="B5795" s="24">
        <v>274.21199999999999</v>
      </c>
      <c r="C5795" s="35">
        <v>0.44785999999999998</v>
      </c>
      <c r="D5795" s="36">
        <v>3.3434499999999998</v>
      </c>
    </row>
    <row r="5796" spans="1:4" ht="12.75" customHeight="1" x14ac:dyDescent="0.25">
      <c r="A5796" s="44">
        <f t="shared" si="21"/>
        <v>43128.124999985965</v>
      </c>
      <c r="B5796" s="24">
        <v>291.12400000000002</v>
      </c>
      <c r="C5796" s="35">
        <v>0.52519000000000005</v>
      </c>
      <c r="D5796" s="36">
        <v>30.41206</v>
      </c>
    </row>
    <row r="5797" spans="1:4" ht="12.75" customHeight="1" x14ac:dyDescent="0.25">
      <c r="A5797" s="44">
        <f t="shared" si="21"/>
        <v>43128.166666652629</v>
      </c>
      <c r="B5797" s="24">
        <v>252.57570000000001</v>
      </c>
      <c r="C5797" s="35">
        <v>0.62344999999999995</v>
      </c>
      <c r="D5797" s="36">
        <v>11.70424</v>
      </c>
    </row>
    <row r="5798" spans="1:4" ht="12.75" customHeight="1" x14ac:dyDescent="0.25">
      <c r="A5798" s="44">
        <f t="shared" si="21"/>
        <v>43128.208333319293</v>
      </c>
      <c r="B5798" s="24">
        <v>246.23490000000001</v>
      </c>
      <c r="C5798" s="35">
        <v>0.52059999999999995</v>
      </c>
      <c r="D5798" s="36">
        <v>16.291060000000002</v>
      </c>
    </row>
    <row r="5799" spans="1:4" ht="12.75" customHeight="1" x14ac:dyDescent="0.25">
      <c r="A5799" s="44">
        <f t="shared" si="21"/>
        <v>43128.249999985957</v>
      </c>
      <c r="B5799" s="24">
        <v>21.972909999999999</v>
      </c>
      <c r="C5799" s="35">
        <v>0.38505</v>
      </c>
      <c r="D5799" s="36">
        <v>44.069490000000002</v>
      </c>
    </row>
    <row r="5800" spans="1:4" ht="12.75" customHeight="1" x14ac:dyDescent="0.25">
      <c r="A5800" s="44">
        <f t="shared" si="21"/>
        <v>43128.291666652622</v>
      </c>
      <c r="B5800" s="24">
        <v>86.306920000000005</v>
      </c>
      <c r="C5800" s="35">
        <v>0.47993999999999998</v>
      </c>
    </row>
    <row r="5801" spans="1:4" ht="12.75" customHeight="1" x14ac:dyDescent="0.25">
      <c r="A5801" s="44">
        <f t="shared" si="21"/>
        <v>43128.333333319286</v>
      </c>
      <c r="B5801" s="24">
        <v>82.209040000000002</v>
      </c>
      <c r="C5801" s="35">
        <v>0.37513999999999997</v>
      </c>
      <c r="D5801" s="36">
        <v>11.133979999999999</v>
      </c>
    </row>
    <row r="5802" spans="1:4" ht="12.75" customHeight="1" x14ac:dyDescent="0.25">
      <c r="A5802" s="44">
        <f t="shared" si="21"/>
        <v>43128.37499998595</v>
      </c>
      <c r="B5802" s="24">
        <v>79.36233</v>
      </c>
      <c r="C5802" s="35">
        <v>0.91378999999999999</v>
      </c>
      <c r="D5802" s="36">
        <v>12.013210000000001</v>
      </c>
    </row>
    <row r="5803" spans="1:4" ht="12.75" customHeight="1" x14ac:dyDescent="0.25">
      <c r="A5803" s="44">
        <f t="shared" si="21"/>
        <v>43128.416666652614</v>
      </c>
      <c r="B5803" s="24">
        <v>87.077380000000005</v>
      </c>
      <c r="C5803" s="35">
        <v>1.2387600000000001</v>
      </c>
      <c r="D5803" s="36">
        <v>10.17263</v>
      </c>
    </row>
    <row r="5804" spans="1:4" ht="12.75" customHeight="1" x14ac:dyDescent="0.25">
      <c r="A5804" s="44">
        <f t="shared" si="21"/>
        <v>43128.458333319279</v>
      </c>
      <c r="B5804" s="24">
        <v>127.645</v>
      </c>
      <c r="C5804" s="35">
        <v>0.36881999999999998</v>
      </c>
      <c r="D5804" s="36">
        <v>5.2313499999999999</v>
      </c>
    </row>
    <row r="5805" spans="1:4" ht="12.75" customHeight="1" x14ac:dyDescent="0.25">
      <c r="A5805" s="44">
        <f t="shared" si="21"/>
        <v>43128.499999985943</v>
      </c>
      <c r="B5805" s="24">
        <v>96.773859999999999</v>
      </c>
      <c r="C5805" s="35">
        <v>0.62429000000000001</v>
      </c>
      <c r="D5805" s="36">
        <v>20.257560000000002</v>
      </c>
    </row>
    <row r="5806" spans="1:4" ht="12.75" customHeight="1" x14ac:dyDescent="0.25">
      <c r="A5806" s="44">
        <f t="shared" si="21"/>
        <v>43128.541666652607</v>
      </c>
      <c r="B5806" s="24">
        <v>90.862009999999998</v>
      </c>
      <c r="C5806" s="35">
        <v>0.51019000000000003</v>
      </c>
      <c r="D5806" s="36">
        <v>11.383380000000001</v>
      </c>
    </row>
    <row r="5807" spans="1:4" ht="12.75" customHeight="1" x14ac:dyDescent="0.25">
      <c r="A5807" s="44">
        <f t="shared" si="21"/>
        <v>43128.583333319271</v>
      </c>
      <c r="B5807" s="24">
        <v>106.932</v>
      </c>
      <c r="C5807" s="35">
        <v>0.66093000000000002</v>
      </c>
      <c r="D5807" s="36">
        <v>12.08623</v>
      </c>
    </row>
    <row r="5808" spans="1:4" ht="12.75" customHeight="1" x14ac:dyDescent="0.25">
      <c r="A5808" s="44">
        <f t="shared" si="21"/>
        <v>43128.624999985936</v>
      </c>
      <c r="B5808" s="24">
        <v>67.892920000000004</v>
      </c>
      <c r="C5808" s="35">
        <v>0.71392999999999995</v>
      </c>
      <c r="D5808" s="36">
        <v>16.062830000000002</v>
      </c>
    </row>
    <row r="5809" spans="1:4" ht="12.75" customHeight="1" x14ac:dyDescent="0.25">
      <c r="A5809" s="44">
        <f t="shared" si="21"/>
        <v>43128.6666666526</v>
      </c>
      <c r="B5809" s="24">
        <v>91.155959999999993</v>
      </c>
      <c r="C5809" s="35">
        <v>0.70445999999999998</v>
      </c>
      <c r="D5809" s="36" t="s">
        <v>189</v>
      </c>
    </row>
    <row r="5810" spans="1:4" ht="12.75" customHeight="1" x14ac:dyDescent="0.25">
      <c r="A5810" s="44">
        <f t="shared" si="21"/>
        <v>43128.708333319264</v>
      </c>
      <c r="B5810" s="24">
        <v>66.957639999999998</v>
      </c>
      <c r="C5810" s="35">
        <v>0.34300999999999998</v>
      </c>
      <c r="D5810" s="36">
        <v>12.286</v>
      </c>
    </row>
    <row r="5811" spans="1:4" ht="12.75" customHeight="1" x14ac:dyDescent="0.25">
      <c r="A5811" s="44">
        <f t="shared" ref="A5811:A5874" si="22">A5810+1/24</f>
        <v>43128.749999985928</v>
      </c>
      <c r="B5811" s="24">
        <v>93.505570000000006</v>
      </c>
      <c r="C5811" s="35">
        <v>0.50299000000000005</v>
      </c>
      <c r="D5811" s="36">
        <v>6.0670599999999997</v>
      </c>
    </row>
    <row r="5812" spans="1:4" ht="12.75" customHeight="1" x14ac:dyDescent="0.25">
      <c r="A5812" s="44">
        <f t="shared" si="22"/>
        <v>43128.791666652593</v>
      </c>
      <c r="B5812" s="24">
        <v>137.95099999999999</v>
      </c>
      <c r="C5812" s="35">
        <v>0.23157</v>
      </c>
      <c r="D5812" s="36">
        <v>4.1585299999999998</v>
      </c>
    </row>
    <row r="5813" spans="1:4" ht="12.75" customHeight="1" x14ac:dyDescent="0.25">
      <c r="A5813" s="44">
        <f t="shared" si="22"/>
        <v>43128.833333319257</v>
      </c>
      <c r="B5813" s="24">
        <v>125.2342</v>
      </c>
      <c r="C5813" s="35">
        <v>0.20719000000000001</v>
      </c>
      <c r="D5813" s="36">
        <v>1.17746</v>
      </c>
    </row>
    <row r="5814" spans="1:4" ht="12.75" customHeight="1" x14ac:dyDescent="0.25">
      <c r="A5814" s="44">
        <f t="shared" si="22"/>
        <v>43128.874999985921</v>
      </c>
      <c r="B5814" s="24">
        <v>100.0894</v>
      </c>
      <c r="C5814" s="35">
        <v>0.24048</v>
      </c>
      <c r="D5814" s="36">
        <v>16.197669999999999</v>
      </c>
    </row>
    <row r="5815" spans="1:4" ht="12.75" customHeight="1" x14ac:dyDescent="0.25">
      <c r="A5815" s="44">
        <f t="shared" si="22"/>
        <v>43128.916666652585</v>
      </c>
      <c r="B5815" s="24">
        <v>84.523830000000004</v>
      </c>
      <c r="C5815" s="35">
        <v>0.32280999999999999</v>
      </c>
      <c r="D5815" s="36">
        <v>9.3204899999999995</v>
      </c>
    </row>
    <row r="5816" spans="1:4" ht="12.75" customHeight="1" x14ac:dyDescent="0.25">
      <c r="A5816" s="44">
        <f t="shared" si="22"/>
        <v>43128.95833331925</v>
      </c>
      <c r="B5816" s="24">
        <v>67.301270000000002</v>
      </c>
      <c r="C5816" s="35">
        <v>0.23111999999999999</v>
      </c>
      <c r="D5816" s="36">
        <v>12.17801</v>
      </c>
    </row>
    <row r="5817" spans="1:4" ht="12.75" customHeight="1" x14ac:dyDescent="0.25">
      <c r="A5817" s="44">
        <f t="shared" si="22"/>
        <v>43128.999999985914</v>
      </c>
      <c r="B5817" s="24">
        <v>52.246960000000001</v>
      </c>
      <c r="C5817" s="35">
        <v>0.19112000000000001</v>
      </c>
      <c r="D5817" s="36">
        <v>15.711130000000001</v>
      </c>
    </row>
    <row r="5818" spans="1:4" ht="12.75" customHeight="1" x14ac:dyDescent="0.25">
      <c r="A5818" s="44">
        <f t="shared" si="22"/>
        <v>43129.041666652578</v>
      </c>
      <c r="B5818" s="24">
        <v>67.513499999999993</v>
      </c>
      <c r="C5818" s="35">
        <v>0.18317</v>
      </c>
      <c r="D5818" s="36">
        <v>15.15034</v>
      </c>
    </row>
    <row r="5819" spans="1:4" ht="12.75" customHeight="1" x14ac:dyDescent="0.25">
      <c r="A5819" s="44">
        <f t="shared" si="22"/>
        <v>43129.083333319242</v>
      </c>
      <c r="B5819" s="24">
        <v>39.477719999999998</v>
      </c>
      <c r="C5819" s="35">
        <v>0.28287000000000001</v>
      </c>
      <c r="D5819" s="36">
        <v>7.5487799999999998</v>
      </c>
    </row>
    <row r="5820" spans="1:4" ht="12.75" customHeight="1" x14ac:dyDescent="0.25">
      <c r="A5820" s="44">
        <f t="shared" si="22"/>
        <v>43129.124999985906</v>
      </c>
      <c r="B5820" s="24">
        <v>145.57910000000001</v>
      </c>
      <c r="C5820" s="35">
        <v>0.21807000000000001</v>
      </c>
      <c r="D5820" s="36">
        <v>17.812159999999999</v>
      </c>
    </row>
    <row r="5821" spans="1:4" ht="12.75" customHeight="1" x14ac:dyDescent="0.25">
      <c r="A5821" s="44">
        <f t="shared" si="22"/>
        <v>43129.166666652571</v>
      </c>
      <c r="B5821" s="24">
        <v>79.507159999999999</v>
      </c>
      <c r="C5821" s="35">
        <v>0.24127000000000001</v>
      </c>
      <c r="D5821" s="36">
        <v>16.031939999999999</v>
      </c>
    </row>
    <row r="5822" spans="1:4" ht="12.75" customHeight="1" x14ac:dyDescent="0.25">
      <c r="A5822" s="44">
        <f t="shared" si="22"/>
        <v>43129.208333319235</v>
      </c>
      <c r="B5822" s="24">
        <v>53.62106</v>
      </c>
      <c r="C5822" s="35">
        <v>0.40804000000000001</v>
      </c>
      <c r="D5822" s="36">
        <v>9.0300600000000006</v>
      </c>
    </row>
    <row r="5823" spans="1:4" ht="12.75" customHeight="1" x14ac:dyDescent="0.25">
      <c r="A5823" s="44">
        <f t="shared" si="22"/>
        <v>43129.249999985899</v>
      </c>
      <c r="B5823" s="24">
        <v>79.626080000000002</v>
      </c>
      <c r="C5823" s="35">
        <v>0.23549</v>
      </c>
      <c r="D5823" s="36">
        <v>5.4161099999999998</v>
      </c>
    </row>
    <row r="5824" spans="1:4" ht="12.75" customHeight="1" x14ac:dyDescent="0.25">
      <c r="A5824" s="44">
        <f t="shared" si="22"/>
        <v>43129.291666652563</v>
      </c>
      <c r="B5824" s="24">
        <v>93.510570000000001</v>
      </c>
      <c r="C5824" s="35">
        <v>0.67879</v>
      </c>
      <c r="D5824" s="36">
        <v>7.9956100000000001</v>
      </c>
    </row>
    <row r="5825" spans="1:4" ht="12.75" customHeight="1" x14ac:dyDescent="0.25">
      <c r="A5825" s="44">
        <f t="shared" si="22"/>
        <v>43129.333333319228</v>
      </c>
      <c r="B5825" s="24">
        <v>89.149760000000001</v>
      </c>
      <c r="C5825" s="35">
        <v>0.88234000000000001</v>
      </c>
      <c r="D5825" s="36">
        <v>11.92872</v>
      </c>
    </row>
    <row r="5826" spans="1:4" ht="12.75" customHeight="1" x14ac:dyDescent="0.25">
      <c r="A5826" s="44">
        <f t="shared" si="22"/>
        <v>43129.374999985892</v>
      </c>
      <c r="B5826" s="24">
        <v>84.590549999999993</v>
      </c>
      <c r="C5826" s="35">
        <v>1.3095399999999999</v>
      </c>
      <c r="D5826" s="36">
        <v>9.7052800000000001</v>
      </c>
    </row>
    <row r="5827" spans="1:4" ht="12.75" customHeight="1" x14ac:dyDescent="0.25">
      <c r="A5827" s="44">
        <f t="shared" si="22"/>
        <v>43129.416666652556</v>
      </c>
      <c r="B5827" s="24">
        <v>86.078280000000007</v>
      </c>
      <c r="C5827" s="35">
        <v>1.62645</v>
      </c>
      <c r="D5827" s="36">
        <v>12.918939999999999</v>
      </c>
    </row>
    <row r="5828" spans="1:4" ht="12.75" customHeight="1" x14ac:dyDescent="0.25">
      <c r="A5828" s="44">
        <f t="shared" si="22"/>
        <v>43129.45833331922</v>
      </c>
      <c r="B5828" s="24">
        <v>77.917659999999998</v>
      </c>
      <c r="C5828" s="35">
        <v>2.8934500000000001</v>
      </c>
      <c r="D5828" s="36">
        <v>6.1955600000000004</v>
      </c>
    </row>
    <row r="5829" spans="1:4" ht="12.75" customHeight="1" x14ac:dyDescent="0.25">
      <c r="A5829" s="44">
        <f t="shared" si="22"/>
        <v>43129.499999985885</v>
      </c>
      <c r="B5829" s="24">
        <v>79.124219999999994</v>
      </c>
      <c r="C5829" s="35">
        <v>2.4544800000000002</v>
      </c>
      <c r="D5829" s="36">
        <v>12.375780000000001</v>
      </c>
    </row>
    <row r="5830" spans="1:4" ht="12.75" customHeight="1" x14ac:dyDescent="0.25">
      <c r="A5830" s="44">
        <f t="shared" si="22"/>
        <v>43129.541666652549</v>
      </c>
      <c r="B5830" s="24">
        <v>80.232219999999998</v>
      </c>
      <c r="C5830" s="35">
        <v>2.3329</v>
      </c>
      <c r="D5830" s="36">
        <v>5.4616699999999998</v>
      </c>
    </row>
    <row r="5831" spans="1:4" ht="12.75" customHeight="1" x14ac:dyDescent="0.25">
      <c r="A5831" s="44">
        <f t="shared" si="22"/>
        <v>43129.583333319213</v>
      </c>
      <c r="B5831" s="24">
        <v>82.784739999999999</v>
      </c>
      <c r="C5831" s="35">
        <v>1.83199</v>
      </c>
      <c r="D5831" s="36">
        <v>4.75495</v>
      </c>
    </row>
    <row r="5832" spans="1:4" ht="12.75" customHeight="1" x14ac:dyDescent="0.25">
      <c r="A5832" s="44">
        <f t="shared" si="22"/>
        <v>43129.624999985877</v>
      </c>
      <c r="B5832" s="24">
        <v>78.626300000000001</v>
      </c>
      <c r="C5832" s="35">
        <v>2.8923199999999998</v>
      </c>
      <c r="D5832" s="36">
        <v>9.8074999999999992</v>
      </c>
    </row>
    <row r="5833" spans="1:4" ht="12.75" customHeight="1" x14ac:dyDescent="0.25">
      <c r="A5833" s="44">
        <f t="shared" si="22"/>
        <v>43129.666666652542</v>
      </c>
      <c r="B5833" s="24">
        <v>80.35445</v>
      </c>
      <c r="C5833" s="35">
        <v>1.8103800000000001</v>
      </c>
      <c r="D5833" s="36">
        <v>6.9375600000000004</v>
      </c>
    </row>
    <row r="5834" spans="1:4" ht="12.75" customHeight="1" x14ac:dyDescent="0.25">
      <c r="A5834" s="44">
        <f t="shared" si="22"/>
        <v>43129.708333319206</v>
      </c>
      <c r="B5834" s="24">
        <v>79.487039999999993</v>
      </c>
      <c r="C5834" s="35">
        <v>1.6556599999999999</v>
      </c>
    </row>
    <row r="5835" spans="1:4" ht="12.75" customHeight="1" x14ac:dyDescent="0.25">
      <c r="A5835" s="44">
        <f t="shared" si="22"/>
        <v>43129.74999998587</v>
      </c>
      <c r="B5835" s="24">
        <v>81.807190000000006</v>
      </c>
      <c r="C5835" s="35">
        <v>1.0995600000000001</v>
      </c>
      <c r="D5835" s="36">
        <v>15.532159999999999</v>
      </c>
    </row>
    <row r="5836" spans="1:4" ht="12.75" customHeight="1" x14ac:dyDescent="0.25">
      <c r="A5836" s="44">
        <f t="shared" si="22"/>
        <v>43129.791666652534</v>
      </c>
      <c r="B5836" s="24">
        <v>107.2677</v>
      </c>
      <c r="C5836" s="35">
        <v>0.54237999999999997</v>
      </c>
      <c r="D5836" s="36">
        <v>23.683620000000001</v>
      </c>
    </row>
    <row r="5837" spans="1:4" ht="12.75" customHeight="1" x14ac:dyDescent="0.25">
      <c r="A5837" s="44">
        <f t="shared" si="22"/>
        <v>43129.833333319199</v>
      </c>
      <c r="B5837" s="24">
        <v>106.53319999999999</v>
      </c>
      <c r="C5837" s="35">
        <v>0.29346</v>
      </c>
      <c r="D5837" s="36">
        <v>14.96416</v>
      </c>
    </row>
    <row r="5838" spans="1:4" ht="12.75" customHeight="1" x14ac:dyDescent="0.25">
      <c r="A5838" s="44">
        <f t="shared" si="22"/>
        <v>43129.874999985863</v>
      </c>
      <c r="B5838" s="24">
        <v>197.44710000000001</v>
      </c>
      <c r="C5838" s="35">
        <v>0.22947000000000001</v>
      </c>
      <c r="D5838" s="36">
        <v>7.0108199999999998</v>
      </c>
    </row>
    <row r="5839" spans="1:4" ht="12.75" customHeight="1" x14ac:dyDescent="0.25">
      <c r="A5839" s="44">
        <f t="shared" si="22"/>
        <v>43129.916666652527</v>
      </c>
      <c r="B5839" s="24">
        <v>231.42779999999999</v>
      </c>
      <c r="C5839" s="35">
        <v>0.14671999999999999</v>
      </c>
      <c r="D5839" s="36">
        <v>18.009720000000002</v>
      </c>
    </row>
    <row r="5840" spans="1:4" ht="12.75" customHeight="1" x14ac:dyDescent="0.25">
      <c r="A5840" s="44">
        <f t="shared" si="22"/>
        <v>43129.958333319191</v>
      </c>
      <c r="B5840" s="24">
        <v>77.305949999999996</v>
      </c>
      <c r="C5840" s="35">
        <v>0.31803999999999999</v>
      </c>
      <c r="D5840" s="36">
        <v>10.29208</v>
      </c>
    </row>
    <row r="5841" spans="1:4" ht="12.75" customHeight="1" x14ac:dyDescent="0.25">
      <c r="A5841" s="44">
        <f t="shared" si="22"/>
        <v>43129.999999985856</v>
      </c>
      <c r="B5841" s="24">
        <v>53.30762</v>
      </c>
      <c r="C5841" s="35">
        <v>0.37375999999999998</v>
      </c>
      <c r="D5841" s="36">
        <v>15.86393</v>
      </c>
    </row>
    <row r="5842" spans="1:4" ht="12.75" customHeight="1" x14ac:dyDescent="0.25">
      <c r="A5842" s="44">
        <f t="shared" si="22"/>
        <v>43130.04166665252</v>
      </c>
      <c r="B5842" s="24">
        <v>192.18170000000001</v>
      </c>
      <c r="C5842" s="35">
        <v>0.17093</v>
      </c>
      <c r="D5842" s="36">
        <v>5.76755</v>
      </c>
    </row>
    <row r="5843" spans="1:4" ht="12.75" customHeight="1" x14ac:dyDescent="0.25">
      <c r="A5843" s="44">
        <f t="shared" si="22"/>
        <v>43130.083333319184</v>
      </c>
      <c r="B5843" s="24">
        <v>44.13888</v>
      </c>
      <c r="C5843" s="35">
        <v>0.32256000000000001</v>
      </c>
      <c r="D5843" s="36">
        <v>22.078209999999999</v>
      </c>
    </row>
    <row r="5844" spans="1:4" ht="12.75" customHeight="1" x14ac:dyDescent="0.25">
      <c r="A5844" s="44">
        <f t="shared" si="22"/>
        <v>43130.124999985848</v>
      </c>
      <c r="B5844" s="24">
        <v>80.156409999999994</v>
      </c>
      <c r="C5844" s="35">
        <v>0.36120999999999998</v>
      </c>
      <c r="D5844" s="36">
        <v>5.6612499999999999</v>
      </c>
    </row>
    <row r="5845" spans="1:4" ht="12.75" customHeight="1" x14ac:dyDescent="0.25">
      <c r="A5845" s="44">
        <f t="shared" si="22"/>
        <v>43130.166666652513</v>
      </c>
      <c r="B5845" s="24">
        <v>95.724860000000007</v>
      </c>
      <c r="C5845" s="35">
        <v>0.27196999999999999</v>
      </c>
      <c r="D5845" s="36">
        <v>10.3933</v>
      </c>
    </row>
    <row r="5846" spans="1:4" ht="12.75" customHeight="1" x14ac:dyDescent="0.25">
      <c r="A5846" s="44">
        <f t="shared" si="22"/>
        <v>43130.208333319177</v>
      </c>
      <c r="B5846" s="24">
        <v>188.7362</v>
      </c>
      <c r="C5846" s="35">
        <v>0.26121</v>
      </c>
      <c r="D5846" s="36">
        <v>309.7328</v>
      </c>
    </row>
    <row r="5847" spans="1:4" ht="12.75" customHeight="1" x14ac:dyDescent="0.25">
      <c r="A5847" s="44">
        <f t="shared" si="22"/>
        <v>43130.249999985841</v>
      </c>
      <c r="B5847" s="24">
        <v>311.96089999999998</v>
      </c>
      <c r="C5847" s="35">
        <v>0.18529999999999999</v>
      </c>
      <c r="D5847" s="36">
        <v>272.01690000000002</v>
      </c>
    </row>
    <row r="5848" spans="1:4" ht="12.75" customHeight="1" x14ac:dyDescent="0.25">
      <c r="A5848" s="44">
        <f t="shared" si="22"/>
        <v>43130.291666652505</v>
      </c>
      <c r="B5848" s="24">
        <v>88.51643</v>
      </c>
      <c r="C5848" s="35">
        <v>0.78190000000000004</v>
      </c>
      <c r="D5848" s="36">
        <v>78.929249999999996</v>
      </c>
    </row>
    <row r="5849" spans="1:4" ht="12.75" customHeight="1" x14ac:dyDescent="0.25">
      <c r="A5849" s="44">
        <f t="shared" si="22"/>
        <v>43130.333333319169</v>
      </c>
      <c r="B5849" s="24">
        <v>79.451440000000005</v>
      </c>
      <c r="C5849" s="35">
        <v>1.4825299999999999</v>
      </c>
      <c r="D5849" s="36">
        <v>9.5259900000000002</v>
      </c>
    </row>
    <row r="5850" spans="1:4" ht="12.75" customHeight="1" x14ac:dyDescent="0.25">
      <c r="A5850" s="44">
        <f t="shared" si="22"/>
        <v>43130.374999985834</v>
      </c>
      <c r="B5850" s="24">
        <v>76.563810000000004</v>
      </c>
      <c r="C5850" s="35">
        <v>2.4547099999999999</v>
      </c>
      <c r="D5850" s="36">
        <v>14.6448</v>
      </c>
    </row>
    <row r="5851" spans="1:4" ht="12.75" customHeight="1" x14ac:dyDescent="0.25">
      <c r="A5851" s="44">
        <f t="shared" si="22"/>
        <v>43130.416666652498</v>
      </c>
      <c r="B5851" s="24">
        <v>72.119010000000003</v>
      </c>
      <c r="C5851" s="35">
        <v>3.4052899999999999</v>
      </c>
      <c r="D5851" s="36">
        <v>17.258659999999999</v>
      </c>
    </row>
    <row r="5852" spans="1:4" ht="12.75" customHeight="1" x14ac:dyDescent="0.25">
      <c r="A5852" s="44">
        <f t="shared" si="22"/>
        <v>43130.458333319162</v>
      </c>
      <c r="B5852" s="24">
        <v>76.537310000000005</v>
      </c>
      <c r="C5852" s="35">
        <v>3.3985699999999999</v>
      </c>
      <c r="D5852" s="36">
        <v>14.54983</v>
      </c>
    </row>
    <row r="5853" spans="1:4" ht="12.75" customHeight="1" x14ac:dyDescent="0.25">
      <c r="A5853" s="44">
        <f t="shared" si="22"/>
        <v>43130.499999985826</v>
      </c>
      <c r="B5853" s="24">
        <v>81.014039999999994</v>
      </c>
      <c r="C5853" s="35">
        <v>2.3997299999999999</v>
      </c>
      <c r="D5853" s="36">
        <v>12.316179999999999</v>
      </c>
    </row>
    <row r="5854" spans="1:4" ht="12.75" customHeight="1" x14ac:dyDescent="0.25">
      <c r="A5854" s="44">
        <f t="shared" si="22"/>
        <v>43130.541666652491</v>
      </c>
      <c r="B5854" s="24">
        <v>83.05341</v>
      </c>
      <c r="C5854" s="35">
        <v>2.3822999999999999</v>
      </c>
      <c r="D5854" s="36">
        <v>14.88386</v>
      </c>
    </row>
    <row r="5855" spans="1:4" ht="12.75" customHeight="1" x14ac:dyDescent="0.25">
      <c r="A5855" s="44">
        <f t="shared" si="22"/>
        <v>43130.583333319155</v>
      </c>
      <c r="B5855" s="24">
        <v>75.564310000000006</v>
      </c>
      <c r="C5855" s="35">
        <v>3.1335099999999998</v>
      </c>
      <c r="D5855" s="36">
        <v>16.402249999999999</v>
      </c>
    </row>
    <row r="5856" spans="1:4" ht="12.75" customHeight="1" x14ac:dyDescent="0.25">
      <c r="A5856" s="44">
        <f t="shared" si="22"/>
        <v>43130.624999985819</v>
      </c>
      <c r="B5856" s="24">
        <v>80.101669999999999</v>
      </c>
      <c r="C5856" s="35">
        <v>2.5636100000000002</v>
      </c>
      <c r="D5856" s="36">
        <v>11.16558</v>
      </c>
    </row>
    <row r="5857" spans="1:4" ht="12.75" customHeight="1" x14ac:dyDescent="0.25">
      <c r="A5857" s="44">
        <f t="shared" si="22"/>
        <v>43130.666666652483</v>
      </c>
      <c r="B5857" s="24">
        <v>75.368129999999994</v>
      </c>
      <c r="C5857" s="35">
        <v>2.4098199999999999</v>
      </c>
      <c r="D5857" s="36">
        <v>12.26178</v>
      </c>
    </row>
    <row r="5858" spans="1:4" ht="12.75" customHeight="1" x14ac:dyDescent="0.25">
      <c r="A5858" s="44">
        <f t="shared" si="22"/>
        <v>43130.708333319148</v>
      </c>
      <c r="B5858" s="24">
        <v>71.895840000000007</v>
      </c>
      <c r="C5858" s="35">
        <v>2.76939</v>
      </c>
      <c r="D5858" s="36">
        <v>14.65122</v>
      </c>
    </row>
    <row r="5859" spans="1:4" ht="12.75" customHeight="1" x14ac:dyDescent="0.25">
      <c r="A5859" s="44">
        <f t="shared" si="22"/>
        <v>43130.749999985812</v>
      </c>
      <c r="B5859" s="24">
        <v>71.722049999999996</v>
      </c>
      <c r="C5859" s="35">
        <v>2.4583400000000002</v>
      </c>
      <c r="D5859" s="36">
        <v>16.533560000000001</v>
      </c>
    </row>
    <row r="5860" spans="1:4" ht="12.75" customHeight="1" x14ac:dyDescent="0.25">
      <c r="A5860" s="44">
        <f t="shared" si="22"/>
        <v>43130.791666652476</v>
      </c>
      <c r="B5860" s="24">
        <v>83.792680000000004</v>
      </c>
      <c r="C5860" s="35">
        <v>0.88373000000000002</v>
      </c>
      <c r="D5860" s="36">
        <v>20.865400000000001</v>
      </c>
    </row>
    <row r="5861" spans="1:4" ht="12.75" customHeight="1" x14ac:dyDescent="0.25">
      <c r="A5861" s="44">
        <f t="shared" si="22"/>
        <v>43130.83333331914</v>
      </c>
      <c r="B5861" s="24">
        <v>151.67519999999999</v>
      </c>
      <c r="C5861" s="35">
        <v>0.23801</v>
      </c>
      <c r="D5861" s="36">
        <v>32.709319999999998</v>
      </c>
    </row>
    <row r="5862" spans="1:4" ht="12.75" customHeight="1" x14ac:dyDescent="0.25">
      <c r="A5862" s="44">
        <f t="shared" si="22"/>
        <v>43130.874999985805</v>
      </c>
      <c r="B5862" s="24">
        <v>74.552459999999996</v>
      </c>
      <c r="C5862" s="35">
        <v>0.27556999999999998</v>
      </c>
      <c r="D5862" s="36">
        <v>44.890520000000002</v>
      </c>
    </row>
    <row r="5863" spans="1:4" ht="12.75" customHeight="1" x14ac:dyDescent="0.25">
      <c r="A5863" s="44">
        <f t="shared" si="22"/>
        <v>43130.916666652469</v>
      </c>
      <c r="B5863" s="24">
        <v>52.454880000000003</v>
      </c>
      <c r="C5863" s="35">
        <v>0.23069999999999999</v>
      </c>
      <c r="D5863" s="36">
        <v>15.993130000000001</v>
      </c>
    </row>
    <row r="5864" spans="1:4" ht="12.75" customHeight="1" x14ac:dyDescent="0.25">
      <c r="A5864" s="44">
        <f t="shared" si="22"/>
        <v>43130.958333319133</v>
      </c>
      <c r="B5864" s="24">
        <v>84.736130000000003</v>
      </c>
      <c r="C5864" s="35">
        <v>0.21171999999999999</v>
      </c>
      <c r="D5864" s="36">
        <v>17.38073</v>
      </c>
    </row>
    <row r="5865" spans="1:4" ht="12.75" customHeight="1" x14ac:dyDescent="0.25">
      <c r="A5865" s="44">
        <f t="shared" si="22"/>
        <v>43130.999999985797</v>
      </c>
      <c r="B5865" s="24">
        <v>130.8682</v>
      </c>
      <c r="C5865" s="35">
        <v>0.13142000000000001</v>
      </c>
      <c r="D5865" s="36">
        <v>7.8344699999999996</v>
      </c>
    </row>
    <row r="5866" spans="1:4" ht="12.75" customHeight="1" x14ac:dyDescent="0.25">
      <c r="A5866" s="44">
        <f t="shared" si="22"/>
        <v>43131.041666652462</v>
      </c>
      <c r="B5866" s="24">
        <v>126.4577</v>
      </c>
      <c r="C5866" s="35">
        <v>0.11711000000000001</v>
      </c>
      <c r="D5866" s="36">
        <v>11.730219999999999</v>
      </c>
    </row>
    <row r="5867" spans="1:4" ht="12.75" customHeight="1" x14ac:dyDescent="0.25">
      <c r="A5867" s="44">
        <f t="shared" si="22"/>
        <v>43131.083333319126</v>
      </c>
      <c r="B5867" s="24">
        <v>91.543719999999993</v>
      </c>
      <c r="C5867" s="35">
        <v>0.21546000000000001</v>
      </c>
      <c r="D5867" s="36">
        <v>36.197670000000002</v>
      </c>
    </row>
    <row r="5868" spans="1:4" ht="12.75" customHeight="1" x14ac:dyDescent="0.25">
      <c r="A5868" s="44">
        <f t="shared" si="22"/>
        <v>43131.12499998579</v>
      </c>
      <c r="B5868" s="24">
        <v>80.396159999999995</v>
      </c>
      <c r="C5868" s="35">
        <v>0.26273999999999997</v>
      </c>
      <c r="D5868" s="36">
        <v>36.293939999999999</v>
      </c>
    </row>
    <row r="5869" spans="1:4" ht="12.75" customHeight="1" x14ac:dyDescent="0.25">
      <c r="A5869" s="44">
        <f t="shared" si="22"/>
        <v>43131.166666652454</v>
      </c>
      <c r="B5869" s="24">
        <v>120.283</v>
      </c>
      <c r="C5869" s="35">
        <v>0.30542000000000002</v>
      </c>
      <c r="D5869" s="36">
        <v>139.29660000000001</v>
      </c>
    </row>
    <row r="5870" spans="1:4" ht="12.75" customHeight="1" x14ac:dyDescent="0.25">
      <c r="A5870" s="44">
        <f t="shared" si="22"/>
        <v>43131.208333319119</v>
      </c>
      <c r="B5870" s="24">
        <v>87.322860000000006</v>
      </c>
      <c r="C5870" s="35">
        <v>0.74350000000000005</v>
      </c>
      <c r="D5870" s="36">
        <v>106.384</v>
      </c>
    </row>
    <row r="5871" spans="1:4" ht="12.75" customHeight="1" x14ac:dyDescent="0.25">
      <c r="A5871" s="44">
        <f t="shared" si="22"/>
        <v>43131.249999985783</v>
      </c>
      <c r="B5871" s="24">
        <v>86.390770000000003</v>
      </c>
      <c r="C5871" s="35">
        <v>0.77544000000000002</v>
      </c>
      <c r="D5871" s="36">
        <v>57.887</v>
      </c>
    </row>
    <row r="5872" spans="1:4" ht="12.75" customHeight="1" x14ac:dyDescent="0.25">
      <c r="A5872" s="44">
        <f t="shared" si="22"/>
        <v>43131.291666652447</v>
      </c>
      <c r="B5872" s="24">
        <v>78.320840000000004</v>
      </c>
      <c r="C5872" s="35">
        <v>1.7476400000000001</v>
      </c>
      <c r="D5872" s="36">
        <v>25.500109999999999</v>
      </c>
    </row>
    <row r="5873" spans="1:4" ht="12.75" customHeight="1" x14ac:dyDescent="0.25">
      <c r="A5873" s="44">
        <f t="shared" si="22"/>
        <v>43131.333333319111</v>
      </c>
      <c r="B5873" s="24">
        <v>74.390739999999994</v>
      </c>
      <c r="C5873" s="35">
        <v>2.4270700000000001</v>
      </c>
      <c r="D5873" s="36">
        <v>16.15361</v>
      </c>
    </row>
    <row r="5874" spans="1:4" ht="12.75" customHeight="1" x14ac:dyDescent="0.25">
      <c r="A5874" s="44">
        <f t="shared" si="22"/>
        <v>43131.374999985776</v>
      </c>
      <c r="B5874" s="24">
        <v>69.400139999999993</v>
      </c>
      <c r="C5874" s="35">
        <v>3.3959800000000002</v>
      </c>
      <c r="D5874" s="36">
        <v>16.90878</v>
      </c>
    </row>
    <row r="5875" spans="1:4" ht="12.75" customHeight="1" x14ac:dyDescent="0.25">
      <c r="A5875" s="44">
        <f t="shared" ref="A5875:A5938" si="23">A5874+1/24</f>
        <v>43131.41666665244</v>
      </c>
      <c r="B5875" s="24">
        <v>59.647210000000001</v>
      </c>
      <c r="C5875" s="35">
        <v>3.7770000000000001</v>
      </c>
      <c r="D5875" s="36">
        <v>17.365220000000001</v>
      </c>
    </row>
    <row r="5876" spans="1:4" ht="12.75" customHeight="1" x14ac:dyDescent="0.25">
      <c r="A5876" s="44">
        <f t="shared" si="23"/>
        <v>43131.458333319104</v>
      </c>
      <c r="B5876" s="24">
        <v>66.527969999999996</v>
      </c>
      <c r="C5876" s="35">
        <v>3.90204</v>
      </c>
      <c r="D5876" s="36">
        <v>16.868110000000001</v>
      </c>
    </row>
    <row r="5877" spans="1:4" ht="12.75" customHeight="1" x14ac:dyDescent="0.25">
      <c r="A5877" s="44">
        <f t="shared" si="23"/>
        <v>43131.499999985768</v>
      </c>
      <c r="B5877" s="24">
        <v>62.365639999999999</v>
      </c>
      <c r="C5877" s="35">
        <v>4.7343200000000003</v>
      </c>
      <c r="D5877" s="36">
        <v>17.380500000000001</v>
      </c>
    </row>
    <row r="5878" spans="1:4" ht="12.75" customHeight="1" x14ac:dyDescent="0.25">
      <c r="A5878" s="44">
        <f t="shared" si="23"/>
        <v>43131.541666652432</v>
      </c>
      <c r="B5878" s="24">
        <v>65.032740000000004</v>
      </c>
      <c r="C5878" s="35">
        <v>4.0726000000000004</v>
      </c>
    </row>
    <row r="5879" spans="1:4" ht="12.75" customHeight="1" x14ac:dyDescent="0.25">
      <c r="A5879" s="44">
        <f t="shared" si="23"/>
        <v>43131.583333319097</v>
      </c>
      <c r="B5879" s="24">
        <v>65.094210000000004</v>
      </c>
      <c r="C5879" s="35">
        <v>3.52034</v>
      </c>
      <c r="D5879" s="36">
        <v>33.22945</v>
      </c>
    </row>
    <row r="5880" spans="1:4" ht="12.75" customHeight="1" x14ac:dyDescent="0.25">
      <c r="A5880" s="44">
        <f t="shared" si="23"/>
        <v>43131.624999985761</v>
      </c>
      <c r="B5880" s="24">
        <v>66.87079</v>
      </c>
      <c r="C5880" s="35">
        <v>3.3305600000000002</v>
      </c>
      <c r="D5880" s="36">
        <v>12.453279999999999</v>
      </c>
    </row>
    <row r="5881" spans="1:4" ht="12.75" customHeight="1" x14ac:dyDescent="0.25">
      <c r="A5881" s="44">
        <f t="shared" si="23"/>
        <v>43131.666666652425</v>
      </c>
      <c r="B5881" s="24">
        <v>67.886949999999999</v>
      </c>
      <c r="C5881" s="35">
        <v>3.2938000000000001</v>
      </c>
      <c r="D5881" s="36">
        <v>31.23</v>
      </c>
    </row>
    <row r="5882" spans="1:4" ht="12.75" customHeight="1" x14ac:dyDescent="0.25">
      <c r="A5882" s="44">
        <f t="shared" si="23"/>
        <v>43131.708333319089</v>
      </c>
      <c r="B5882" s="24">
        <v>71.674379999999999</v>
      </c>
      <c r="C5882" s="35">
        <v>2.23617</v>
      </c>
      <c r="D5882" s="36">
        <v>26.73094</v>
      </c>
    </row>
    <row r="5883" spans="1:4" ht="12.75" customHeight="1" x14ac:dyDescent="0.25">
      <c r="A5883" s="44">
        <f t="shared" si="23"/>
        <v>43131.749999985754</v>
      </c>
      <c r="B5883" s="24">
        <v>77.220950000000002</v>
      </c>
      <c r="C5883" s="35">
        <v>1.87008</v>
      </c>
      <c r="D5883" s="36">
        <v>22.200330000000001</v>
      </c>
    </row>
    <row r="5884" spans="1:4" ht="12.75" customHeight="1" x14ac:dyDescent="0.25">
      <c r="A5884" s="44">
        <f t="shared" si="23"/>
        <v>43131.791666652418</v>
      </c>
      <c r="B5884" s="24">
        <v>77.704930000000004</v>
      </c>
      <c r="C5884" s="35">
        <v>1.90439</v>
      </c>
      <c r="D5884" s="36">
        <v>18.386610000000001</v>
      </c>
    </row>
    <row r="5885" spans="1:4" ht="12.75" customHeight="1" x14ac:dyDescent="0.25">
      <c r="A5885" s="44">
        <f t="shared" si="23"/>
        <v>43131.833333319082</v>
      </c>
      <c r="B5885" s="24">
        <v>60.945270000000001</v>
      </c>
      <c r="C5885" s="35">
        <v>2.92605</v>
      </c>
      <c r="D5885" s="36">
        <v>19.91011</v>
      </c>
    </row>
    <row r="5886" spans="1:4" ht="12.75" customHeight="1" x14ac:dyDescent="0.25">
      <c r="A5886" s="44">
        <f t="shared" si="23"/>
        <v>43131.874999985746</v>
      </c>
      <c r="B5886" s="24">
        <v>62.371980000000001</v>
      </c>
      <c r="C5886" s="35">
        <v>2.6789399999999999</v>
      </c>
      <c r="D5886" s="36">
        <v>22.605219999999999</v>
      </c>
    </row>
    <row r="5887" spans="1:4" ht="12.75" customHeight="1" x14ac:dyDescent="0.25">
      <c r="A5887" s="44">
        <f t="shared" si="23"/>
        <v>43131.916666652411</v>
      </c>
      <c r="B5887" s="24">
        <v>54.491819999999997</v>
      </c>
      <c r="C5887" s="35">
        <v>2.7766099999999998</v>
      </c>
      <c r="D5887" s="36">
        <v>23.578949999999999</v>
      </c>
    </row>
    <row r="5888" spans="1:4" ht="12.75" customHeight="1" x14ac:dyDescent="0.25">
      <c r="A5888" s="44">
        <f t="shared" si="23"/>
        <v>43131.958333319075</v>
      </c>
      <c r="B5888" s="24">
        <v>64.359160000000003</v>
      </c>
      <c r="C5888" s="35">
        <v>2.7605499999999998</v>
      </c>
      <c r="D5888" s="36">
        <v>9.8836899999999996</v>
      </c>
    </row>
    <row r="5889" spans="1:4" ht="12.75" customHeight="1" x14ac:dyDescent="0.25">
      <c r="A5889" s="44">
        <f t="shared" si="23"/>
        <v>43131.999999985739</v>
      </c>
      <c r="B5889" s="24">
        <v>216.95519999999999</v>
      </c>
      <c r="C5889" s="35">
        <v>0.60670000000000002</v>
      </c>
      <c r="D5889" s="36">
        <v>22.31279</v>
      </c>
    </row>
    <row r="5890" spans="1:4" ht="12.75" customHeight="1" x14ac:dyDescent="0.25">
      <c r="A5890" s="44">
        <f t="shared" si="23"/>
        <v>43132.041666652403</v>
      </c>
      <c r="B5890" s="24">
        <v>45.037230000000001</v>
      </c>
      <c r="C5890" s="35">
        <v>3.54704</v>
      </c>
      <c r="D5890" s="36">
        <v>29.577069999999999</v>
      </c>
    </row>
    <row r="5891" spans="1:4" ht="12.75" customHeight="1" x14ac:dyDescent="0.25">
      <c r="A5891" s="44">
        <f t="shared" si="23"/>
        <v>43132.083333319068</v>
      </c>
      <c r="B5891" s="24">
        <v>42.596820000000001</v>
      </c>
      <c r="C5891" s="35">
        <v>3.86496</v>
      </c>
      <c r="D5891" s="36">
        <v>24.165220000000001</v>
      </c>
    </row>
    <row r="5892" spans="1:4" ht="12.75" customHeight="1" x14ac:dyDescent="0.25">
      <c r="A5892" s="44">
        <f t="shared" si="23"/>
        <v>43132.124999985732</v>
      </c>
      <c r="B5892" s="24">
        <v>44.310679999999998</v>
      </c>
      <c r="C5892" s="35">
        <v>3.7805200000000001</v>
      </c>
      <c r="D5892" s="36">
        <v>24.751000000000001</v>
      </c>
    </row>
    <row r="5893" spans="1:4" ht="12.75" customHeight="1" x14ac:dyDescent="0.25">
      <c r="A5893" s="44">
        <f t="shared" si="23"/>
        <v>43132.166666652396</v>
      </c>
      <c r="B5893" s="24">
        <v>52.970849999999999</v>
      </c>
      <c r="C5893" s="35">
        <v>3.3928600000000002</v>
      </c>
      <c r="D5893" s="36">
        <v>17.318670000000001</v>
      </c>
    </row>
    <row r="5894" spans="1:4" ht="12.75" customHeight="1" x14ac:dyDescent="0.25">
      <c r="A5894" s="44">
        <f t="shared" si="23"/>
        <v>43132.20833331906</v>
      </c>
      <c r="B5894" s="24">
        <v>52.080750000000002</v>
      </c>
      <c r="C5894" s="35">
        <v>3.0874100000000002</v>
      </c>
      <c r="D5894" s="36">
        <v>15.32511</v>
      </c>
    </row>
    <row r="5895" spans="1:4" ht="12.75" customHeight="1" x14ac:dyDescent="0.25">
      <c r="A5895" s="44">
        <f t="shared" si="23"/>
        <v>43132.249999985725</v>
      </c>
      <c r="B5895" s="24">
        <v>53.730029999999999</v>
      </c>
      <c r="C5895" s="35">
        <v>3.42327</v>
      </c>
      <c r="D5895" s="36">
        <v>24.710280000000001</v>
      </c>
    </row>
    <row r="5896" spans="1:4" ht="12.75" customHeight="1" x14ac:dyDescent="0.25">
      <c r="A5896" s="44">
        <f t="shared" si="23"/>
        <v>43132.291666652389</v>
      </c>
      <c r="B5896" s="24">
        <v>43.710720000000002</v>
      </c>
      <c r="C5896" s="35">
        <v>3.9258600000000001</v>
      </c>
      <c r="D5896" s="36">
        <v>21.58755</v>
      </c>
    </row>
    <row r="5897" spans="1:4" ht="12.75" customHeight="1" x14ac:dyDescent="0.25">
      <c r="A5897" s="44">
        <f t="shared" si="23"/>
        <v>43132.333333319053</v>
      </c>
      <c r="B5897" s="24">
        <v>40.169910000000002</v>
      </c>
      <c r="C5897" s="35">
        <v>3.5353400000000001</v>
      </c>
      <c r="D5897" s="36">
        <v>29.620609999999999</v>
      </c>
    </row>
    <row r="5898" spans="1:4" ht="12.75" customHeight="1" x14ac:dyDescent="0.25">
      <c r="A5898" s="44">
        <f t="shared" si="23"/>
        <v>43132.374999985717</v>
      </c>
    </row>
    <row r="5899" spans="1:4" ht="12.75" customHeight="1" x14ac:dyDescent="0.25">
      <c r="A5899" s="44">
        <f t="shared" si="23"/>
        <v>43132.416666652382</v>
      </c>
    </row>
    <row r="5900" spans="1:4" ht="12.75" customHeight="1" x14ac:dyDescent="0.25">
      <c r="A5900" s="44">
        <f t="shared" si="23"/>
        <v>43132.458333319046</v>
      </c>
      <c r="B5900" s="24">
        <v>48.639620000000001</v>
      </c>
      <c r="C5900" s="35">
        <v>2.99255</v>
      </c>
    </row>
    <row r="5901" spans="1:4" ht="12.75" customHeight="1" x14ac:dyDescent="0.25">
      <c r="A5901" s="44">
        <f t="shared" si="23"/>
        <v>43132.49999998571</v>
      </c>
      <c r="B5901" s="24">
        <v>41.324359999999999</v>
      </c>
      <c r="C5901" s="35">
        <v>2.8202199999999999</v>
      </c>
    </row>
    <row r="5902" spans="1:4" ht="12.75" customHeight="1" x14ac:dyDescent="0.25">
      <c r="A5902" s="44">
        <f t="shared" si="23"/>
        <v>43132.541666652374</v>
      </c>
      <c r="B5902" s="24">
        <v>24.235800000000001</v>
      </c>
      <c r="C5902" s="35">
        <v>2.8750300000000002</v>
      </c>
      <c r="D5902" s="36">
        <v>10.55139</v>
      </c>
    </row>
    <row r="5903" spans="1:4" ht="12.75" customHeight="1" x14ac:dyDescent="0.25">
      <c r="A5903" s="44">
        <f t="shared" si="23"/>
        <v>43132.583333319039</v>
      </c>
      <c r="B5903" s="24">
        <v>18.90943</v>
      </c>
      <c r="C5903" s="35">
        <v>2.5127100000000002</v>
      </c>
      <c r="D5903" s="36">
        <v>13.241949999999999</v>
      </c>
    </row>
    <row r="5904" spans="1:4" ht="12.75" customHeight="1" x14ac:dyDescent="0.25">
      <c r="A5904" s="44">
        <f t="shared" si="23"/>
        <v>43132.624999985703</v>
      </c>
      <c r="B5904" s="24">
        <v>7.89323</v>
      </c>
      <c r="C5904" s="35">
        <v>2.8827600000000002</v>
      </c>
      <c r="D5904" s="36">
        <v>6.6589900000000002</v>
      </c>
    </row>
    <row r="5905" spans="1:4" ht="12.75" customHeight="1" x14ac:dyDescent="0.25">
      <c r="A5905" s="44">
        <f t="shared" si="23"/>
        <v>43132.666666652367</v>
      </c>
      <c r="B5905" s="24">
        <v>8.7108600000000003</v>
      </c>
      <c r="C5905" s="35">
        <v>2.4969199999999998</v>
      </c>
      <c r="D5905" s="36">
        <v>12.75751</v>
      </c>
    </row>
    <row r="5906" spans="1:4" ht="12.75" customHeight="1" x14ac:dyDescent="0.25">
      <c r="A5906" s="44">
        <f t="shared" si="23"/>
        <v>43132.708333319031</v>
      </c>
      <c r="B5906" s="24">
        <v>25.17567</v>
      </c>
      <c r="C5906" s="35">
        <v>2.7115399999999998</v>
      </c>
      <c r="D5906" s="36">
        <v>4.1261599999999996</v>
      </c>
    </row>
    <row r="5907" spans="1:4" ht="12.75" customHeight="1" x14ac:dyDescent="0.25">
      <c r="A5907" s="44">
        <f t="shared" si="23"/>
        <v>43132.749999985695</v>
      </c>
      <c r="B5907" s="24">
        <v>341.94220000000001</v>
      </c>
      <c r="C5907" s="35">
        <v>1.76447</v>
      </c>
      <c r="D5907" s="36">
        <v>9.7185400000000008</v>
      </c>
    </row>
    <row r="5908" spans="1:4" ht="12.75" customHeight="1" x14ac:dyDescent="0.25">
      <c r="A5908" s="44">
        <f t="shared" si="23"/>
        <v>43132.79166665236</v>
      </c>
      <c r="B5908" s="24">
        <v>357.23860000000002</v>
      </c>
      <c r="C5908" s="35">
        <v>0.71553999999999995</v>
      </c>
      <c r="D5908" s="36">
        <v>4.55</v>
      </c>
    </row>
    <row r="5909" spans="1:4" ht="12.75" customHeight="1" x14ac:dyDescent="0.25">
      <c r="A5909" s="44">
        <f t="shared" si="23"/>
        <v>43132.833333319024</v>
      </c>
      <c r="B5909" s="24">
        <v>347.3492</v>
      </c>
      <c r="C5909" s="35">
        <v>0.76432999999999995</v>
      </c>
      <c r="D5909" s="36">
        <v>7.0017800000000001</v>
      </c>
    </row>
    <row r="5910" spans="1:4" ht="12.75" customHeight="1" x14ac:dyDescent="0.25">
      <c r="A5910" s="44">
        <f t="shared" si="23"/>
        <v>43132.874999985688</v>
      </c>
      <c r="B5910" s="24">
        <v>260.404</v>
      </c>
      <c r="C5910" s="35">
        <v>1.31698</v>
      </c>
      <c r="D5910" s="36">
        <v>12.454800000000001</v>
      </c>
    </row>
    <row r="5911" spans="1:4" ht="12.75" customHeight="1" x14ac:dyDescent="0.25">
      <c r="A5911" s="44">
        <f t="shared" si="23"/>
        <v>43132.916666652352</v>
      </c>
      <c r="B5911" s="24">
        <v>255.62370000000001</v>
      </c>
      <c r="C5911" s="35">
        <v>0.51051999999999997</v>
      </c>
      <c r="D5911" s="36">
        <v>8.5087799999999998</v>
      </c>
    </row>
    <row r="5912" spans="1:4" ht="12.75" customHeight="1" x14ac:dyDescent="0.25">
      <c r="A5912" s="44">
        <f t="shared" si="23"/>
        <v>43132.958333319017</v>
      </c>
      <c r="B5912" s="24">
        <v>266.04219999999998</v>
      </c>
      <c r="C5912" s="35">
        <v>1.736</v>
      </c>
    </row>
    <row r="5913" spans="1:4" ht="12.75" customHeight="1" x14ac:dyDescent="0.25">
      <c r="A5913" s="44">
        <f t="shared" si="23"/>
        <v>43132.999999985681</v>
      </c>
      <c r="B5913" s="24">
        <v>257.1678</v>
      </c>
      <c r="C5913" s="35">
        <v>1.6618900000000001</v>
      </c>
      <c r="D5913" s="36">
        <v>14.78622</v>
      </c>
    </row>
    <row r="5914" spans="1:4" ht="12.75" customHeight="1" x14ac:dyDescent="0.25">
      <c r="A5914" s="44">
        <f t="shared" si="23"/>
        <v>43133.041666652345</v>
      </c>
      <c r="B5914" s="24">
        <v>259.25900000000001</v>
      </c>
      <c r="C5914" s="35">
        <v>2.3845299999999998</v>
      </c>
      <c r="D5914" s="36">
        <v>12.893090000000001</v>
      </c>
    </row>
    <row r="5915" spans="1:4" ht="12.75" customHeight="1" x14ac:dyDescent="0.25">
      <c r="A5915" s="44">
        <f t="shared" si="23"/>
        <v>43133.083333319009</v>
      </c>
      <c r="B5915" s="24">
        <v>255.08609999999999</v>
      </c>
      <c r="C5915" s="35">
        <v>1.2622899999999999</v>
      </c>
      <c r="D5915" s="36">
        <v>19.690719999999999</v>
      </c>
    </row>
    <row r="5916" spans="1:4" ht="12.75" customHeight="1" x14ac:dyDescent="0.25">
      <c r="A5916" s="44">
        <f t="shared" si="23"/>
        <v>43133.124999985674</v>
      </c>
      <c r="B5916" s="24">
        <v>264.12619999999998</v>
      </c>
      <c r="C5916" s="35">
        <v>0.79522999999999999</v>
      </c>
      <c r="D5916" s="36">
        <v>17.50977</v>
      </c>
    </row>
    <row r="5917" spans="1:4" ht="12.75" customHeight="1" x14ac:dyDescent="0.25">
      <c r="A5917" s="44">
        <f t="shared" si="23"/>
        <v>43133.166666652338</v>
      </c>
      <c r="B5917" s="24">
        <v>348.5249</v>
      </c>
      <c r="C5917" s="35">
        <v>0.28040999999999999</v>
      </c>
      <c r="D5917" s="36">
        <v>14.743679999999999</v>
      </c>
    </row>
    <row r="5918" spans="1:4" ht="12.75" customHeight="1" x14ac:dyDescent="0.25">
      <c r="A5918" s="44">
        <f t="shared" si="23"/>
        <v>43133.208333319002</v>
      </c>
      <c r="B5918" s="24">
        <v>60.172969999999999</v>
      </c>
      <c r="C5918" s="35">
        <v>0.29354000000000002</v>
      </c>
      <c r="D5918" s="36">
        <v>10.3551</v>
      </c>
    </row>
    <row r="5919" spans="1:4" ht="12.75" customHeight="1" x14ac:dyDescent="0.25">
      <c r="A5919" s="44">
        <f t="shared" si="23"/>
        <v>43133.249999985666</v>
      </c>
      <c r="B5919" s="24">
        <v>286.87049999999999</v>
      </c>
      <c r="C5919" s="35">
        <v>0.48775000000000002</v>
      </c>
      <c r="D5919" s="36">
        <v>10.62895</v>
      </c>
    </row>
    <row r="5920" spans="1:4" ht="12.75" customHeight="1" x14ac:dyDescent="0.25">
      <c r="A5920" s="44">
        <f t="shared" si="23"/>
        <v>43133.291666652331</v>
      </c>
      <c r="B5920" s="24">
        <v>84.878519999999995</v>
      </c>
      <c r="C5920" s="35">
        <v>0.47893999999999998</v>
      </c>
      <c r="D5920" s="36">
        <v>13.07208</v>
      </c>
    </row>
    <row r="5921" spans="1:4" ht="12.75" customHeight="1" x14ac:dyDescent="0.25">
      <c r="A5921" s="44">
        <f t="shared" si="23"/>
        <v>43133.333333318995</v>
      </c>
      <c r="B5921" s="24">
        <v>281.73860000000002</v>
      </c>
      <c r="C5921" s="35">
        <v>1.1832499999999999</v>
      </c>
      <c r="D5921" s="36">
        <v>10.85352</v>
      </c>
    </row>
    <row r="5922" spans="1:4" ht="12.75" customHeight="1" x14ac:dyDescent="0.25">
      <c r="A5922" s="44">
        <f t="shared" si="23"/>
        <v>43133.374999985659</v>
      </c>
      <c r="B5922" s="24">
        <v>239.50569999999999</v>
      </c>
      <c r="C5922" s="35">
        <v>3.0205299999999999</v>
      </c>
      <c r="D5922" s="36">
        <v>17.941469999999999</v>
      </c>
    </row>
    <row r="5923" spans="1:4" ht="12.75" customHeight="1" x14ac:dyDescent="0.25">
      <c r="A5923" s="44">
        <f t="shared" si="23"/>
        <v>43133.416666652323</v>
      </c>
      <c r="B5923" s="24">
        <v>233.3673</v>
      </c>
      <c r="C5923" s="35">
        <v>3.4751599999999998</v>
      </c>
      <c r="D5923" s="36">
        <v>25.437159999999999</v>
      </c>
    </row>
    <row r="5924" spans="1:4" ht="12.75" customHeight="1" x14ac:dyDescent="0.25">
      <c r="A5924" s="44">
        <f t="shared" si="23"/>
        <v>43133.458333318988</v>
      </c>
      <c r="B5924" s="24">
        <v>241.87280000000001</v>
      </c>
      <c r="C5924" s="35">
        <v>3.1958000000000002</v>
      </c>
      <c r="D5924" s="36">
        <v>31.321490000000001</v>
      </c>
    </row>
    <row r="5925" spans="1:4" ht="12.75" customHeight="1" x14ac:dyDescent="0.25">
      <c r="A5925" s="44">
        <f t="shared" si="23"/>
        <v>43133.499999985652</v>
      </c>
      <c r="B5925" s="24">
        <v>238.08090000000001</v>
      </c>
      <c r="C5925" s="35">
        <v>3.7443499999999998</v>
      </c>
      <c r="D5925" s="36">
        <v>23.506910000000001</v>
      </c>
    </row>
    <row r="5926" spans="1:4" ht="12.75" customHeight="1" x14ac:dyDescent="0.25">
      <c r="A5926" s="44">
        <f t="shared" si="23"/>
        <v>43133.541666652316</v>
      </c>
      <c r="B5926" s="24">
        <v>224.7149</v>
      </c>
      <c r="C5926" s="35">
        <v>4.8507999999999996</v>
      </c>
      <c r="D5926" s="36">
        <v>38.880780000000001</v>
      </c>
    </row>
    <row r="5927" spans="1:4" ht="12.75" customHeight="1" x14ac:dyDescent="0.25">
      <c r="A5927" s="44">
        <f t="shared" si="23"/>
        <v>43133.58333331898</v>
      </c>
      <c r="B5927" s="24">
        <v>220.75839999999999</v>
      </c>
      <c r="C5927" s="35">
        <v>4.9598899999999997</v>
      </c>
      <c r="D5927" s="36">
        <v>34.789619999999999</v>
      </c>
    </row>
    <row r="5928" spans="1:4" ht="12.75" customHeight="1" x14ac:dyDescent="0.25">
      <c r="A5928" s="44">
        <f t="shared" si="23"/>
        <v>43133.624999985645</v>
      </c>
      <c r="B5928" s="24">
        <v>219.44919999999999</v>
      </c>
      <c r="C5928" s="35">
        <v>4.6023300000000003</v>
      </c>
      <c r="D5928" s="36">
        <v>54.700569999999999</v>
      </c>
    </row>
    <row r="5929" spans="1:4" ht="12.75" customHeight="1" x14ac:dyDescent="0.25">
      <c r="A5929" s="44">
        <f t="shared" si="23"/>
        <v>43133.666666652309</v>
      </c>
      <c r="B5929" s="24">
        <v>224.30240000000001</v>
      </c>
      <c r="C5929" s="35">
        <v>3.8814299999999999</v>
      </c>
      <c r="D5929" s="36">
        <v>116.3317</v>
      </c>
    </row>
    <row r="5930" spans="1:4" ht="12.75" customHeight="1" x14ac:dyDescent="0.25">
      <c r="A5930" s="44">
        <f t="shared" si="23"/>
        <v>43133.708333318973</v>
      </c>
      <c r="B5930" s="24">
        <v>217.29079999999999</v>
      </c>
      <c r="C5930" s="35">
        <v>4.0482399999999998</v>
      </c>
      <c r="D5930" s="36">
        <v>65.603710000000007</v>
      </c>
    </row>
    <row r="5931" spans="1:4" ht="12.75" customHeight="1" x14ac:dyDescent="0.25">
      <c r="A5931" s="44">
        <f t="shared" si="23"/>
        <v>43133.749999985637</v>
      </c>
      <c r="B5931" s="24">
        <v>235.7629</v>
      </c>
      <c r="C5931" s="35">
        <v>3.9058299999999999</v>
      </c>
      <c r="D5931" s="36">
        <v>29.895569999999999</v>
      </c>
    </row>
    <row r="5932" spans="1:4" ht="12.75" customHeight="1" x14ac:dyDescent="0.25">
      <c r="A5932" s="44">
        <f t="shared" si="23"/>
        <v>43133.791666652302</v>
      </c>
      <c r="B5932" s="24">
        <v>238.77359999999999</v>
      </c>
      <c r="C5932" s="35">
        <v>3.37277</v>
      </c>
      <c r="D5932" s="36">
        <v>40.384509999999999</v>
      </c>
    </row>
    <row r="5933" spans="1:4" ht="12.75" customHeight="1" x14ac:dyDescent="0.25">
      <c r="A5933" s="44">
        <f t="shared" si="23"/>
        <v>43133.833333318966</v>
      </c>
      <c r="B5933" s="24">
        <v>247.03980000000001</v>
      </c>
      <c r="C5933" s="35">
        <v>1.7264999999999999</v>
      </c>
      <c r="D5933" s="36">
        <v>20.584599999999998</v>
      </c>
    </row>
    <row r="5934" spans="1:4" ht="12.75" customHeight="1" x14ac:dyDescent="0.25">
      <c r="A5934" s="44">
        <f t="shared" si="23"/>
        <v>43133.87499998563</v>
      </c>
      <c r="B5934" s="24">
        <v>269.43020000000001</v>
      </c>
      <c r="C5934" s="35">
        <v>0.71031</v>
      </c>
      <c r="D5934" s="36">
        <v>26.71893</v>
      </c>
    </row>
    <row r="5935" spans="1:4" ht="12.75" customHeight="1" x14ac:dyDescent="0.25">
      <c r="A5935" s="44">
        <f t="shared" si="23"/>
        <v>43133.916666652294</v>
      </c>
      <c r="B5935" s="24">
        <v>319.66879999999998</v>
      </c>
      <c r="C5935" s="35">
        <v>0.55134000000000005</v>
      </c>
      <c r="D5935" s="36">
        <v>10.556559999999999</v>
      </c>
    </row>
    <row r="5936" spans="1:4" ht="12.75" customHeight="1" x14ac:dyDescent="0.25">
      <c r="A5936" s="44">
        <f t="shared" si="23"/>
        <v>43133.958333318958</v>
      </c>
      <c r="B5936" s="24">
        <v>325.30220000000003</v>
      </c>
      <c r="C5936" s="35">
        <v>0.55332000000000003</v>
      </c>
      <c r="D5936" s="36">
        <v>11.35155</v>
      </c>
    </row>
    <row r="5937" spans="1:4" ht="12.75" customHeight="1" x14ac:dyDescent="0.25">
      <c r="A5937" s="44">
        <f t="shared" si="23"/>
        <v>43133.999999985623</v>
      </c>
      <c r="B5937" s="24">
        <v>332.39920000000001</v>
      </c>
      <c r="C5937" s="35">
        <v>0.58977999999999997</v>
      </c>
      <c r="D5937" s="36">
        <v>21.03877</v>
      </c>
    </row>
    <row r="5938" spans="1:4" ht="12.75" customHeight="1" x14ac:dyDescent="0.25">
      <c r="A5938" s="44">
        <f t="shared" si="23"/>
        <v>43134.041666652287</v>
      </c>
      <c r="B5938" s="24">
        <v>320.40030000000002</v>
      </c>
      <c r="C5938" s="35">
        <v>0.63246999999999998</v>
      </c>
      <c r="D5938" s="36">
        <v>20.114460000000001</v>
      </c>
    </row>
    <row r="5939" spans="1:4" ht="12.75" customHeight="1" x14ac:dyDescent="0.25">
      <c r="A5939" s="44">
        <f t="shared" ref="A5939:A6002" si="24">A5938+1/24</f>
        <v>43134.083333318951</v>
      </c>
      <c r="B5939" s="24">
        <v>269.65679999999998</v>
      </c>
      <c r="C5939" s="35">
        <v>0.76897000000000004</v>
      </c>
      <c r="D5939" s="36">
        <v>22.61619</v>
      </c>
    </row>
    <row r="5940" spans="1:4" ht="12.75" customHeight="1" x14ac:dyDescent="0.25">
      <c r="A5940" s="44">
        <f t="shared" si="24"/>
        <v>43134.124999985615</v>
      </c>
      <c r="B5940" s="24">
        <v>265.84190000000001</v>
      </c>
      <c r="C5940" s="35">
        <v>0.53386</v>
      </c>
      <c r="D5940" s="36">
        <v>1.12839</v>
      </c>
    </row>
    <row r="5941" spans="1:4" ht="12.75" customHeight="1" x14ac:dyDescent="0.25">
      <c r="A5941" s="44">
        <f t="shared" si="24"/>
        <v>43134.16666665228</v>
      </c>
      <c r="B5941" s="24">
        <v>294.60680000000002</v>
      </c>
      <c r="C5941" s="35">
        <v>0.44484000000000001</v>
      </c>
      <c r="D5941" s="36">
        <v>21.236940000000001</v>
      </c>
    </row>
    <row r="5942" spans="1:4" ht="12.75" customHeight="1" x14ac:dyDescent="0.25">
      <c r="A5942" s="44">
        <f t="shared" si="24"/>
        <v>43134.208333318944</v>
      </c>
      <c r="B5942" s="24">
        <v>304.42559999999997</v>
      </c>
      <c r="C5942" s="35">
        <v>0.52380000000000004</v>
      </c>
      <c r="D5942" s="36">
        <v>3.06284</v>
      </c>
    </row>
    <row r="5943" spans="1:4" ht="12.75" customHeight="1" x14ac:dyDescent="0.25">
      <c r="A5943" s="44">
        <f t="shared" si="24"/>
        <v>43134.249999985608</v>
      </c>
      <c r="B5943" s="24">
        <v>282.96039999999999</v>
      </c>
      <c r="C5943" s="35">
        <v>1.49804</v>
      </c>
      <c r="D5943" s="36">
        <v>10.89161</v>
      </c>
    </row>
    <row r="5944" spans="1:4" ht="12.75" customHeight="1" x14ac:dyDescent="0.25">
      <c r="A5944" s="44">
        <f t="shared" si="24"/>
        <v>43134.291666652272</v>
      </c>
      <c r="B5944" s="24">
        <v>281.3261</v>
      </c>
      <c r="C5944" s="35">
        <v>1.06759</v>
      </c>
      <c r="D5944" s="36">
        <v>9.5332799999999995</v>
      </c>
    </row>
    <row r="5945" spans="1:4" ht="12.75" customHeight="1" x14ac:dyDescent="0.25">
      <c r="A5945" s="44">
        <f t="shared" si="24"/>
        <v>43134.333333318937</v>
      </c>
      <c r="B5945" s="24">
        <v>256.58659999999998</v>
      </c>
      <c r="C5945" s="35">
        <v>1.34704</v>
      </c>
      <c r="D5945" s="36">
        <v>4.0149499999999998</v>
      </c>
    </row>
    <row r="5946" spans="1:4" ht="12.75" customHeight="1" x14ac:dyDescent="0.25">
      <c r="A5946" s="44">
        <f t="shared" si="24"/>
        <v>43134.374999985601</v>
      </c>
      <c r="B5946" s="24">
        <v>242.3852</v>
      </c>
      <c r="C5946" s="35">
        <v>1.43435</v>
      </c>
      <c r="D5946" s="36">
        <v>13.15239</v>
      </c>
    </row>
    <row r="5947" spans="1:4" ht="12.75" customHeight="1" x14ac:dyDescent="0.25">
      <c r="A5947" s="44">
        <f t="shared" si="24"/>
        <v>43134.416666652265</v>
      </c>
      <c r="B5947" s="24">
        <v>235.2895</v>
      </c>
      <c r="C5947" s="35">
        <v>2.8008099999999998</v>
      </c>
      <c r="D5947" s="36">
        <v>21.250610000000002</v>
      </c>
    </row>
    <row r="5948" spans="1:4" ht="12.75" customHeight="1" x14ac:dyDescent="0.25">
      <c r="A5948" s="44">
        <f t="shared" si="24"/>
        <v>43134.458333318929</v>
      </c>
      <c r="B5948" s="24">
        <v>254.45769999999999</v>
      </c>
      <c r="C5948" s="35">
        <v>4.1294000000000004</v>
      </c>
      <c r="D5948" s="36">
        <v>31.469329999999999</v>
      </c>
    </row>
    <row r="5949" spans="1:4" ht="12.75" customHeight="1" x14ac:dyDescent="0.25">
      <c r="A5949" s="44">
        <f t="shared" si="24"/>
        <v>43134.499999985594</v>
      </c>
      <c r="B5949" s="24">
        <v>259.41789999999997</v>
      </c>
      <c r="C5949" s="35">
        <v>4.6546000000000003</v>
      </c>
      <c r="D5949" s="36">
        <v>12.92389</v>
      </c>
    </row>
    <row r="5950" spans="1:4" ht="12.75" customHeight="1" x14ac:dyDescent="0.25">
      <c r="A5950" s="44">
        <f t="shared" si="24"/>
        <v>43134.541666652258</v>
      </c>
      <c r="B5950" s="24">
        <v>279.48059999999998</v>
      </c>
      <c r="C5950" s="35">
        <v>5.2167300000000001</v>
      </c>
      <c r="D5950" s="36">
        <v>9.1191700000000004</v>
      </c>
    </row>
    <row r="5951" spans="1:4" ht="12.75" customHeight="1" x14ac:dyDescent="0.25">
      <c r="A5951" s="44">
        <f t="shared" si="24"/>
        <v>43134.583333318922</v>
      </c>
      <c r="B5951" s="24">
        <v>277.82510000000002</v>
      </c>
      <c r="C5951" s="35">
        <v>4.4178899999999999</v>
      </c>
      <c r="D5951" s="36">
        <v>5.8034999999999997</v>
      </c>
    </row>
    <row r="5952" spans="1:4" ht="12.75" customHeight="1" x14ac:dyDescent="0.25">
      <c r="A5952" s="44">
        <f t="shared" si="24"/>
        <v>43134.624999985586</v>
      </c>
      <c r="B5952" s="24">
        <v>252.4675</v>
      </c>
      <c r="C5952" s="35">
        <v>4.3567099999999996</v>
      </c>
      <c r="D5952" s="36">
        <v>1.6465000000000001</v>
      </c>
    </row>
    <row r="5953" spans="1:4" ht="12.75" customHeight="1" x14ac:dyDescent="0.25">
      <c r="A5953" s="44">
        <f t="shared" si="24"/>
        <v>43134.666666652251</v>
      </c>
      <c r="B5953" s="24">
        <v>250.17089999999999</v>
      </c>
      <c r="C5953" s="35">
        <v>6.07545</v>
      </c>
      <c r="D5953" s="36">
        <v>6.93161</v>
      </c>
    </row>
    <row r="5954" spans="1:4" ht="12.75" customHeight="1" x14ac:dyDescent="0.25">
      <c r="A5954" s="44">
        <f t="shared" si="24"/>
        <v>43134.708333318915</v>
      </c>
      <c r="B5954" s="24">
        <v>240.5283</v>
      </c>
      <c r="C5954" s="35">
        <v>5.1612600000000004</v>
      </c>
      <c r="D5954" s="36">
        <v>12.651999999999999</v>
      </c>
    </row>
    <row r="5955" spans="1:4" ht="12.75" customHeight="1" x14ac:dyDescent="0.25">
      <c r="A5955" s="44">
        <f t="shared" si="24"/>
        <v>43134.749999985579</v>
      </c>
      <c r="B5955" s="24">
        <v>218.95939999999999</v>
      </c>
      <c r="C5955" s="35">
        <v>3.9009900000000002</v>
      </c>
      <c r="D5955" s="36">
        <v>20.332889999999999</v>
      </c>
    </row>
    <row r="5956" spans="1:4" ht="12.75" customHeight="1" x14ac:dyDescent="0.25">
      <c r="A5956" s="44">
        <f t="shared" si="24"/>
        <v>43134.791666652243</v>
      </c>
      <c r="B5956" s="24">
        <v>225.8991</v>
      </c>
      <c r="C5956" s="35">
        <v>2.69136</v>
      </c>
      <c r="D5956" s="36">
        <v>25.13833</v>
      </c>
    </row>
    <row r="5957" spans="1:4" ht="12.75" customHeight="1" x14ac:dyDescent="0.25">
      <c r="A5957" s="44">
        <f t="shared" si="24"/>
        <v>43134.833333318908</v>
      </c>
      <c r="B5957" s="24">
        <v>257.0883</v>
      </c>
      <c r="C5957" s="35">
        <v>1.3085599999999999</v>
      </c>
      <c r="D5957" s="36">
        <v>4.1898900000000001</v>
      </c>
    </row>
    <row r="5958" spans="1:4" ht="12.75" customHeight="1" x14ac:dyDescent="0.25">
      <c r="A5958" s="44">
        <f t="shared" si="24"/>
        <v>43134.874999985572</v>
      </c>
      <c r="B5958" s="24">
        <v>331.9348</v>
      </c>
      <c r="C5958" s="35">
        <v>0.68745999999999996</v>
      </c>
      <c r="D5958" s="36">
        <v>23.564609999999998</v>
      </c>
    </row>
    <row r="5959" spans="1:4" ht="12.75" customHeight="1" x14ac:dyDescent="0.25">
      <c r="A5959" s="44">
        <f t="shared" si="24"/>
        <v>43134.916666652236</v>
      </c>
      <c r="B5959" s="24">
        <v>316.63979999999998</v>
      </c>
      <c r="C5959" s="35">
        <v>0.46947</v>
      </c>
      <c r="D5959" s="36">
        <v>25.073779999999999</v>
      </c>
    </row>
    <row r="5960" spans="1:4" ht="12.75" customHeight="1" x14ac:dyDescent="0.25">
      <c r="A5960" s="44">
        <f t="shared" si="24"/>
        <v>43134.9583333189</v>
      </c>
      <c r="B5960" s="24">
        <v>213.61600000000001</v>
      </c>
      <c r="C5960" s="35">
        <v>0.82567000000000002</v>
      </c>
      <c r="D5960" s="36">
        <v>13.36839</v>
      </c>
    </row>
    <row r="5961" spans="1:4" ht="12.75" customHeight="1" x14ac:dyDescent="0.25">
      <c r="A5961" s="44">
        <f t="shared" si="24"/>
        <v>43134.999999985565</v>
      </c>
      <c r="B5961" s="24">
        <v>20.943480000000001</v>
      </c>
      <c r="C5961" s="35">
        <v>0.68289</v>
      </c>
      <c r="D5961" s="36">
        <v>4.4992000000000001</v>
      </c>
    </row>
    <row r="5962" spans="1:4" ht="12.75" customHeight="1" x14ac:dyDescent="0.25">
      <c r="A5962" s="44">
        <f t="shared" si="24"/>
        <v>43135.041666652229</v>
      </c>
      <c r="B5962" s="24">
        <v>291.8451</v>
      </c>
      <c r="C5962" s="35">
        <v>0.48780000000000001</v>
      </c>
      <c r="D5962" s="36">
        <v>3.23407</v>
      </c>
    </row>
    <row r="5963" spans="1:4" ht="12.75" customHeight="1" x14ac:dyDescent="0.25">
      <c r="A5963" s="44">
        <f t="shared" si="24"/>
        <v>43135.083333318893</v>
      </c>
      <c r="B5963" s="24">
        <v>264.40780000000001</v>
      </c>
      <c r="C5963" s="35">
        <v>0.42432999999999998</v>
      </c>
      <c r="D5963" s="36">
        <v>9.8560599999999994</v>
      </c>
    </row>
    <row r="5964" spans="1:4" ht="12.75" customHeight="1" x14ac:dyDescent="0.25">
      <c r="A5964" s="44">
        <f t="shared" si="24"/>
        <v>43135.124999985557</v>
      </c>
      <c r="B5964" s="24">
        <v>21.873339999999999</v>
      </c>
      <c r="C5964" s="35">
        <v>0.25419000000000003</v>
      </c>
      <c r="D5964" s="36">
        <v>9.6292200000000001</v>
      </c>
    </row>
    <row r="5965" spans="1:4" ht="12.75" customHeight="1" x14ac:dyDescent="0.25">
      <c r="A5965" s="44">
        <f t="shared" si="24"/>
        <v>43135.166666652221</v>
      </c>
      <c r="B5965" s="24">
        <v>265.01299999999998</v>
      </c>
      <c r="C5965" s="35">
        <v>0.25303999999999999</v>
      </c>
      <c r="D5965" s="36">
        <v>13.11711</v>
      </c>
    </row>
    <row r="5966" spans="1:4" ht="12.75" customHeight="1" x14ac:dyDescent="0.25">
      <c r="A5966" s="44">
        <f t="shared" si="24"/>
        <v>43135.208333318886</v>
      </c>
      <c r="B5966" s="24">
        <v>223.80869999999999</v>
      </c>
      <c r="C5966" s="35">
        <v>0.39051999999999998</v>
      </c>
      <c r="D5966" s="36">
        <v>13.5265</v>
      </c>
    </row>
    <row r="5967" spans="1:4" ht="12.75" customHeight="1" x14ac:dyDescent="0.25">
      <c r="A5967" s="44">
        <f t="shared" si="24"/>
        <v>43135.24999998555</v>
      </c>
      <c r="B5967" s="24">
        <v>103.8871</v>
      </c>
      <c r="C5967" s="35">
        <v>0.30663000000000001</v>
      </c>
      <c r="D5967" s="36">
        <v>7.0129999999999999</v>
      </c>
    </row>
    <row r="5968" spans="1:4" ht="12.75" customHeight="1" x14ac:dyDescent="0.25">
      <c r="A5968" s="44">
        <f t="shared" si="24"/>
        <v>43135.291666652214</v>
      </c>
      <c r="B5968" s="24">
        <v>269.21780000000001</v>
      </c>
      <c r="C5968" s="35">
        <v>0.46067000000000002</v>
      </c>
      <c r="D5968" s="36">
        <v>13.04011</v>
      </c>
    </row>
    <row r="5969" spans="1:4" ht="12.75" customHeight="1" x14ac:dyDescent="0.25">
      <c r="A5969" s="44">
        <f t="shared" si="24"/>
        <v>43135.333333318878</v>
      </c>
      <c r="B5969" s="24">
        <v>86.271960000000007</v>
      </c>
      <c r="C5969" s="35">
        <v>0.25135999999999997</v>
      </c>
      <c r="D5969" s="36">
        <v>4.1988899999999996</v>
      </c>
    </row>
    <row r="5970" spans="1:4" ht="12.75" customHeight="1" x14ac:dyDescent="0.25">
      <c r="A5970" s="44">
        <f t="shared" si="24"/>
        <v>43135.374999985543</v>
      </c>
      <c r="B5970" s="24">
        <v>142.839</v>
      </c>
      <c r="C5970" s="35">
        <v>0.24012</v>
      </c>
      <c r="D5970" s="36">
        <v>3.5459499999999999</v>
      </c>
    </row>
    <row r="5971" spans="1:4" ht="12.75" customHeight="1" x14ac:dyDescent="0.25">
      <c r="A5971" s="44">
        <f t="shared" si="24"/>
        <v>43135.416666652207</v>
      </c>
      <c r="B5971" s="24">
        <v>151.77520000000001</v>
      </c>
      <c r="C5971" s="35">
        <v>0.42682999999999999</v>
      </c>
      <c r="D5971" s="36">
        <v>9.8847799999999992</v>
      </c>
    </row>
    <row r="5972" spans="1:4" ht="12.75" customHeight="1" x14ac:dyDescent="0.25">
      <c r="A5972" s="44">
        <f t="shared" si="24"/>
        <v>43135.458333318871</v>
      </c>
      <c r="B5972" s="24">
        <v>182.16800000000001</v>
      </c>
      <c r="C5972" s="35">
        <v>1.4470700000000001</v>
      </c>
      <c r="D5972" s="36">
        <v>4.8955000000000002</v>
      </c>
    </row>
    <row r="5973" spans="1:4" ht="12.75" customHeight="1" x14ac:dyDescent="0.25">
      <c r="A5973" s="44">
        <f t="shared" si="24"/>
        <v>43135.499999985535</v>
      </c>
      <c r="B5973" s="24">
        <v>152.3272</v>
      </c>
      <c r="C5973" s="35">
        <v>1.1851100000000001</v>
      </c>
      <c r="D5973" s="36">
        <v>8.6427200000000006</v>
      </c>
    </row>
    <row r="5974" spans="1:4" ht="12.75" customHeight="1" x14ac:dyDescent="0.25">
      <c r="A5974" s="44">
        <f t="shared" si="24"/>
        <v>43135.5416666522</v>
      </c>
      <c r="B5974" s="24">
        <v>96.402240000000006</v>
      </c>
      <c r="C5974" s="35">
        <v>0.48552000000000001</v>
      </c>
      <c r="D5974" s="36">
        <v>6.33711</v>
      </c>
    </row>
    <row r="5975" spans="1:4" ht="12.75" customHeight="1" x14ac:dyDescent="0.25">
      <c r="A5975" s="44">
        <f t="shared" si="24"/>
        <v>43135.583333318864</v>
      </c>
      <c r="B5975" s="24">
        <v>120.4165</v>
      </c>
      <c r="C5975" s="35">
        <v>0.54837000000000002</v>
      </c>
      <c r="D5975" s="36">
        <v>1.63317</v>
      </c>
    </row>
    <row r="5976" spans="1:4" ht="12.75" customHeight="1" x14ac:dyDescent="0.25">
      <c r="A5976" s="44">
        <f t="shared" si="24"/>
        <v>43135.624999985528</v>
      </c>
      <c r="B5976" s="24">
        <v>158.80510000000001</v>
      </c>
      <c r="C5976" s="35">
        <v>0.62209999999999999</v>
      </c>
      <c r="D5976" s="36">
        <v>6.0067199999999996</v>
      </c>
    </row>
    <row r="5977" spans="1:4" ht="12.75" customHeight="1" x14ac:dyDescent="0.25">
      <c r="A5977" s="44">
        <f t="shared" si="24"/>
        <v>43135.666666652192</v>
      </c>
      <c r="B5977" s="24">
        <v>227.351</v>
      </c>
      <c r="C5977" s="35">
        <v>0.99041000000000001</v>
      </c>
    </row>
    <row r="5978" spans="1:4" ht="12.75" customHeight="1" x14ac:dyDescent="0.25">
      <c r="A5978" s="44">
        <f t="shared" si="24"/>
        <v>43135.708333318857</v>
      </c>
      <c r="B5978" s="24">
        <v>155.1258</v>
      </c>
      <c r="C5978" s="35">
        <v>0.74687999999999999</v>
      </c>
      <c r="D5978" s="36">
        <v>10.942830000000001</v>
      </c>
    </row>
    <row r="5979" spans="1:4" ht="12.75" customHeight="1" x14ac:dyDescent="0.25">
      <c r="A5979" s="44">
        <f t="shared" si="24"/>
        <v>43135.749999985521</v>
      </c>
      <c r="B5979" s="24">
        <v>97.397199999999998</v>
      </c>
      <c r="C5979" s="35">
        <v>0.38363999999999998</v>
      </c>
      <c r="D5979" s="36">
        <v>11.130610000000001</v>
      </c>
    </row>
    <row r="5980" spans="1:4" ht="12.75" customHeight="1" x14ac:dyDescent="0.25">
      <c r="A5980" s="44">
        <f t="shared" si="24"/>
        <v>43135.791666652185</v>
      </c>
      <c r="B5980" s="24">
        <v>112.8789</v>
      </c>
      <c r="C5980" s="35">
        <v>0.48103000000000001</v>
      </c>
      <c r="D5980" s="36">
        <v>9.7042800000000007</v>
      </c>
    </row>
    <row r="5981" spans="1:4" ht="12.75" customHeight="1" x14ac:dyDescent="0.25">
      <c r="A5981" s="44">
        <f t="shared" si="24"/>
        <v>43135.833333318849</v>
      </c>
      <c r="B5981" s="24">
        <v>202.8845</v>
      </c>
      <c r="C5981" s="35">
        <v>0.33339999999999997</v>
      </c>
      <c r="D5981" s="36">
        <v>22.123999999999999</v>
      </c>
    </row>
    <row r="5982" spans="1:4" ht="12.75" customHeight="1" x14ac:dyDescent="0.25">
      <c r="A5982" s="44">
        <f t="shared" si="24"/>
        <v>43135.874999985514</v>
      </c>
      <c r="B5982" s="24">
        <v>314.74290000000002</v>
      </c>
      <c r="C5982" s="35">
        <v>0.49098000000000003</v>
      </c>
      <c r="D5982" s="36">
        <v>10.114330000000001</v>
      </c>
    </row>
    <row r="5983" spans="1:4" ht="12.75" customHeight="1" x14ac:dyDescent="0.25">
      <c r="A5983" s="44">
        <f t="shared" si="24"/>
        <v>43135.916666652178</v>
      </c>
      <c r="B5983" s="24">
        <v>353.84359999999998</v>
      </c>
      <c r="C5983" s="35">
        <v>0.31468000000000002</v>
      </c>
      <c r="D5983" s="36">
        <v>9.1944999999999997</v>
      </c>
    </row>
    <row r="5984" spans="1:4" ht="12.75" customHeight="1" x14ac:dyDescent="0.25">
      <c r="A5984" s="44">
        <f t="shared" si="24"/>
        <v>43135.958333318842</v>
      </c>
      <c r="B5984" s="24">
        <v>348.15499999999997</v>
      </c>
      <c r="C5984" s="35">
        <v>0.35519000000000001</v>
      </c>
      <c r="D5984" s="36">
        <v>14.80289</v>
      </c>
    </row>
    <row r="5985" spans="1:4" ht="12.75" customHeight="1" x14ac:dyDescent="0.25">
      <c r="A5985" s="44">
        <f t="shared" si="24"/>
        <v>43135.999999985506</v>
      </c>
      <c r="B5985" s="24">
        <v>260.20119999999997</v>
      </c>
      <c r="C5985" s="35">
        <v>0.50590999999999997</v>
      </c>
    </row>
    <row r="5986" spans="1:4" ht="12.75" customHeight="1" x14ac:dyDescent="0.25">
      <c r="A5986" s="44">
        <f t="shared" si="24"/>
        <v>43136.041666652171</v>
      </c>
      <c r="B5986" s="24">
        <v>216.23099999999999</v>
      </c>
      <c r="C5986" s="35">
        <v>0.37862000000000001</v>
      </c>
    </row>
    <row r="5987" spans="1:4" ht="12.75" customHeight="1" x14ac:dyDescent="0.25">
      <c r="A5987" s="44">
        <f t="shared" si="24"/>
        <v>43136.083333318835</v>
      </c>
      <c r="B5987" s="24">
        <v>93.894549999999995</v>
      </c>
      <c r="C5987" s="35">
        <v>0.37948999999999999</v>
      </c>
      <c r="D5987" s="36">
        <v>4.8135000000000003</v>
      </c>
    </row>
    <row r="5988" spans="1:4" ht="12.75" customHeight="1" x14ac:dyDescent="0.25">
      <c r="A5988" s="44">
        <f t="shared" si="24"/>
        <v>43136.124999985499</v>
      </c>
      <c r="B5988" s="24">
        <v>264.41149999999999</v>
      </c>
      <c r="C5988" s="35">
        <v>0.19955999999999999</v>
      </c>
      <c r="D5988" s="36">
        <v>2.98522</v>
      </c>
    </row>
    <row r="5989" spans="1:4" ht="12.75" customHeight="1" x14ac:dyDescent="0.25">
      <c r="A5989" s="44">
        <f t="shared" si="24"/>
        <v>43136.166666652163</v>
      </c>
      <c r="B5989" s="24">
        <v>308.80770000000001</v>
      </c>
      <c r="C5989" s="35">
        <v>0.22292000000000001</v>
      </c>
      <c r="D5989" s="36">
        <v>3.1067200000000001</v>
      </c>
    </row>
    <row r="5990" spans="1:4" ht="12.75" customHeight="1" x14ac:dyDescent="0.25">
      <c r="A5990" s="44">
        <f t="shared" si="24"/>
        <v>43136.208333318827</v>
      </c>
      <c r="B5990" s="24">
        <v>12.090020000000001</v>
      </c>
      <c r="C5990" s="35">
        <v>0.27123999999999998</v>
      </c>
    </row>
    <row r="5991" spans="1:4" ht="12.75" customHeight="1" x14ac:dyDescent="0.25">
      <c r="A5991" s="44">
        <f t="shared" si="24"/>
        <v>43136.249999985492</v>
      </c>
      <c r="B5991" s="24">
        <v>323.09890000000001</v>
      </c>
      <c r="C5991" s="35">
        <v>0.37575999999999998</v>
      </c>
      <c r="D5991" s="36">
        <v>1.4659500000000001</v>
      </c>
    </row>
    <row r="5992" spans="1:4" ht="12.75" customHeight="1" x14ac:dyDescent="0.25">
      <c r="A5992" s="44">
        <f t="shared" si="24"/>
        <v>43136.291666652156</v>
      </c>
      <c r="B5992" s="24">
        <v>82.400319999999994</v>
      </c>
      <c r="C5992" s="35">
        <v>0.32593</v>
      </c>
      <c r="D5992" s="36">
        <v>1.53739</v>
      </c>
    </row>
    <row r="5993" spans="1:4" ht="12.75" customHeight="1" x14ac:dyDescent="0.25">
      <c r="A5993" s="44">
        <f t="shared" si="24"/>
        <v>43136.33333331882</v>
      </c>
      <c r="B5993" s="24">
        <v>83.401390000000006</v>
      </c>
      <c r="C5993" s="35">
        <v>0.36506</v>
      </c>
      <c r="D5993" s="36">
        <v>4.4766700000000004</v>
      </c>
    </row>
    <row r="5994" spans="1:4" ht="12.75" customHeight="1" x14ac:dyDescent="0.25">
      <c r="A5994" s="44">
        <f t="shared" si="24"/>
        <v>43136.374999985484</v>
      </c>
      <c r="B5994" s="24">
        <v>100.45480000000001</v>
      </c>
      <c r="C5994" s="35">
        <v>0.38872000000000001</v>
      </c>
      <c r="D5994" s="36">
        <v>3.6317300000000001</v>
      </c>
    </row>
    <row r="5995" spans="1:4" ht="12.75" customHeight="1" x14ac:dyDescent="0.25">
      <c r="A5995" s="44">
        <f t="shared" si="24"/>
        <v>43136.416666652149</v>
      </c>
      <c r="B5995" s="24">
        <v>238.32089999999999</v>
      </c>
      <c r="C5995" s="35">
        <v>1.8909100000000001</v>
      </c>
      <c r="D5995" s="36">
        <v>16.69106</v>
      </c>
    </row>
    <row r="5996" spans="1:4" ht="12.75" customHeight="1" x14ac:dyDescent="0.25">
      <c r="A5996" s="44">
        <f t="shared" si="24"/>
        <v>43136.458333318813</v>
      </c>
      <c r="B5996" s="24">
        <v>254.71729999999999</v>
      </c>
      <c r="C5996" s="35">
        <v>1.42144</v>
      </c>
      <c r="D5996" s="36">
        <v>34.322389999999999</v>
      </c>
    </row>
    <row r="5997" spans="1:4" ht="12.75" customHeight="1" x14ac:dyDescent="0.25">
      <c r="A5997" s="44">
        <f t="shared" si="24"/>
        <v>43136.499999985477</v>
      </c>
      <c r="B5997" s="24">
        <v>171.0882</v>
      </c>
      <c r="C5997" s="35">
        <v>0.70379999999999998</v>
      </c>
      <c r="D5997" s="36">
        <v>25.921050000000001</v>
      </c>
    </row>
    <row r="5998" spans="1:4" ht="12.75" customHeight="1" x14ac:dyDescent="0.25">
      <c r="A5998" s="44">
        <f t="shared" si="24"/>
        <v>43136.541666652141</v>
      </c>
      <c r="B5998" s="24">
        <v>187.7679</v>
      </c>
      <c r="C5998" s="35">
        <v>0.87487000000000004</v>
      </c>
      <c r="D5998" s="36">
        <v>46.986220000000003</v>
      </c>
    </row>
    <row r="5999" spans="1:4" ht="12.75" customHeight="1" x14ac:dyDescent="0.25">
      <c r="A5999" s="44">
        <f t="shared" si="24"/>
        <v>43136.583333318806</v>
      </c>
      <c r="B5999" s="24">
        <v>111.58750000000001</v>
      </c>
      <c r="C5999" s="35">
        <v>0.77886</v>
      </c>
      <c r="D5999" s="36">
        <v>92.992769999999993</v>
      </c>
    </row>
    <row r="6000" spans="1:4" ht="12.75" customHeight="1" x14ac:dyDescent="0.25">
      <c r="A6000" s="44">
        <f t="shared" si="24"/>
        <v>43136.62499998547</v>
      </c>
      <c r="B6000" s="24">
        <v>58.583660000000002</v>
      </c>
      <c r="C6000" s="35">
        <v>0.73319000000000001</v>
      </c>
      <c r="D6000" s="36">
        <v>30.242940000000001</v>
      </c>
    </row>
    <row r="6001" spans="1:4" ht="12.75" customHeight="1" x14ac:dyDescent="0.25">
      <c r="A6001" s="44">
        <f t="shared" si="24"/>
        <v>43136.666666652134</v>
      </c>
      <c r="B6001" s="24">
        <v>228.47790000000001</v>
      </c>
      <c r="C6001" s="35">
        <v>2.8862700000000001</v>
      </c>
      <c r="D6001" s="36">
        <v>64.241510000000005</v>
      </c>
    </row>
    <row r="6002" spans="1:4" ht="12.75" customHeight="1" x14ac:dyDescent="0.25">
      <c r="A6002" s="44">
        <f t="shared" si="24"/>
        <v>43136.708333318798</v>
      </c>
      <c r="B6002" s="24">
        <v>233.9967</v>
      </c>
      <c r="C6002" s="35">
        <v>1.7340599999999999</v>
      </c>
      <c r="D6002" s="36">
        <v>113.39870000000001</v>
      </c>
    </row>
    <row r="6003" spans="1:4" ht="12.75" customHeight="1" x14ac:dyDescent="0.25">
      <c r="A6003" s="44">
        <f t="shared" ref="A6003:A6066" si="25">A6002+1/24</f>
        <v>43136.749999985463</v>
      </c>
      <c r="B6003" s="24">
        <v>234.2467</v>
      </c>
      <c r="C6003" s="35">
        <v>4.00406</v>
      </c>
      <c r="D6003" s="36">
        <v>70.350449999999995</v>
      </c>
    </row>
    <row r="6004" spans="1:4" ht="12.75" customHeight="1" x14ac:dyDescent="0.25">
      <c r="A6004" s="44">
        <f t="shared" si="25"/>
        <v>43136.791666652127</v>
      </c>
      <c r="B6004" s="24">
        <v>204.19909999999999</v>
      </c>
      <c r="C6004" s="35">
        <v>2.8554599999999999</v>
      </c>
      <c r="D6004" s="36">
        <v>55.459449999999997</v>
      </c>
    </row>
    <row r="6005" spans="1:4" ht="12.75" customHeight="1" x14ac:dyDescent="0.25">
      <c r="A6005" s="44">
        <f t="shared" si="25"/>
        <v>43136.833333318791</v>
      </c>
      <c r="B6005" s="24">
        <v>215.5232</v>
      </c>
      <c r="C6005" s="35">
        <v>2.7855799999999999</v>
      </c>
      <c r="D6005" s="36">
        <v>13.534219999999999</v>
      </c>
    </row>
    <row r="6006" spans="1:4" ht="12.75" customHeight="1" x14ac:dyDescent="0.25">
      <c r="A6006" s="44">
        <f t="shared" si="25"/>
        <v>43136.874999985455</v>
      </c>
      <c r="B6006" s="24">
        <v>219.86850000000001</v>
      </c>
      <c r="C6006" s="35">
        <v>2.1292399999999998</v>
      </c>
      <c r="D6006" s="36">
        <v>18.83567</v>
      </c>
    </row>
    <row r="6007" spans="1:4" ht="12.75" customHeight="1" x14ac:dyDescent="0.25">
      <c r="A6007" s="44">
        <f t="shared" si="25"/>
        <v>43136.91666665212</v>
      </c>
      <c r="B6007" s="24">
        <v>214.649</v>
      </c>
      <c r="C6007" s="35">
        <v>2.5120499999999999</v>
      </c>
      <c r="D6007" s="36">
        <v>16.042549999999999</v>
      </c>
    </row>
    <row r="6008" spans="1:4" ht="12.75" customHeight="1" x14ac:dyDescent="0.25">
      <c r="A6008" s="44">
        <f t="shared" si="25"/>
        <v>43136.958333318784</v>
      </c>
      <c r="B6008" s="24">
        <v>205.04150000000001</v>
      </c>
      <c r="C6008" s="35">
        <v>1.5805400000000001</v>
      </c>
      <c r="D6008" s="36">
        <v>14.914389999999999</v>
      </c>
    </row>
    <row r="6009" spans="1:4" ht="12.75" customHeight="1" x14ac:dyDescent="0.25">
      <c r="A6009" s="44">
        <f t="shared" si="25"/>
        <v>43136.999999985448</v>
      </c>
      <c r="B6009" s="24">
        <v>246.5643</v>
      </c>
      <c r="C6009" s="35">
        <v>1.1028500000000001</v>
      </c>
      <c r="D6009" s="36">
        <v>24.038810000000002</v>
      </c>
    </row>
    <row r="6010" spans="1:4" ht="12.75" customHeight="1" x14ac:dyDescent="0.25">
      <c r="A6010" s="44">
        <f t="shared" si="25"/>
        <v>43137.041666652112</v>
      </c>
      <c r="B6010" s="24">
        <v>279.80590000000001</v>
      </c>
      <c r="C6010" s="35">
        <v>0.60516000000000003</v>
      </c>
      <c r="D6010" s="36">
        <v>11.388529999999999</v>
      </c>
    </row>
    <row r="6011" spans="1:4" ht="12.75" customHeight="1" x14ac:dyDescent="0.25">
      <c r="A6011" s="44">
        <f t="shared" si="25"/>
        <v>43137.083333318777</v>
      </c>
      <c r="B6011" s="24">
        <v>345.41030000000001</v>
      </c>
      <c r="C6011" s="35">
        <v>0.46698000000000001</v>
      </c>
      <c r="D6011" s="36">
        <v>3.98794</v>
      </c>
    </row>
    <row r="6012" spans="1:4" ht="12.75" customHeight="1" x14ac:dyDescent="0.25">
      <c r="A6012" s="44">
        <f t="shared" si="25"/>
        <v>43137.124999985441</v>
      </c>
      <c r="B6012" s="24">
        <v>48.853439999999999</v>
      </c>
      <c r="C6012" s="35">
        <v>0.29755999999999999</v>
      </c>
      <c r="D6012" s="36">
        <v>8.1356099999999998</v>
      </c>
    </row>
    <row r="6013" spans="1:4" ht="12.75" customHeight="1" x14ac:dyDescent="0.25">
      <c r="A6013" s="44">
        <f t="shared" si="25"/>
        <v>43137.166666652105</v>
      </c>
      <c r="B6013" s="24">
        <v>54.261270000000003</v>
      </c>
      <c r="C6013" s="35">
        <v>0.36202000000000001</v>
      </c>
      <c r="D6013" s="36">
        <v>3.5462799999999999</v>
      </c>
    </row>
    <row r="6014" spans="1:4" ht="12.75" customHeight="1" x14ac:dyDescent="0.25">
      <c r="A6014" s="44">
        <f t="shared" si="25"/>
        <v>43137.208333318769</v>
      </c>
      <c r="B6014" s="24">
        <v>75.524190000000004</v>
      </c>
      <c r="C6014" s="35">
        <v>0.51368999999999998</v>
      </c>
      <c r="D6014" s="36">
        <v>21.725169999999999</v>
      </c>
    </row>
    <row r="6015" spans="1:4" ht="12.75" customHeight="1" x14ac:dyDescent="0.25">
      <c r="A6015" s="44">
        <f t="shared" si="25"/>
        <v>43137.249999985434</v>
      </c>
      <c r="B6015" s="24">
        <v>38.481789999999997</v>
      </c>
      <c r="C6015" s="35">
        <v>0.37353999999999998</v>
      </c>
      <c r="D6015" s="36">
        <v>5.6259399999999999</v>
      </c>
    </row>
    <row r="6016" spans="1:4" ht="12.75" customHeight="1" x14ac:dyDescent="0.25">
      <c r="A6016" s="44">
        <f t="shared" si="25"/>
        <v>43137.291666652098</v>
      </c>
      <c r="B6016" s="24">
        <v>73.073459999999997</v>
      </c>
      <c r="C6016" s="35">
        <v>0.38990000000000002</v>
      </c>
      <c r="D6016" s="36">
        <v>14.875719999999999</v>
      </c>
    </row>
    <row r="6017" spans="1:4" ht="12.75" customHeight="1" x14ac:dyDescent="0.25">
      <c r="A6017" s="44">
        <f t="shared" si="25"/>
        <v>43137.333333318762</v>
      </c>
      <c r="B6017" s="24">
        <v>118.0078</v>
      </c>
      <c r="C6017" s="35">
        <v>0.64422999999999997</v>
      </c>
      <c r="D6017" s="36">
        <v>12.68506</v>
      </c>
    </row>
    <row r="6018" spans="1:4" ht="12.75" customHeight="1" x14ac:dyDescent="0.25">
      <c r="A6018" s="44">
        <f t="shared" si="25"/>
        <v>43137.374999985426</v>
      </c>
      <c r="B6018" s="24">
        <v>271.23540000000003</v>
      </c>
      <c r="C6018" s="35">
        <v>2.99939</v>
      </c>
      <c r="D6018" s="36">
        <v>14.97922</v>
      </c>
    </row>
    <row r="6019" spans="1:4" ht="12.75" customHeight="1" x14ac:dyDescent="0.25">
      <c r="A6019" s="44">
        <f t="shared" si="25"/>
        <v>43137.41666665209</v>
      </c>
      <c r="B6019" s="24">
        <v>245.96789999999999</v>
      </c>
      <c r="C6019" s="35">
        <v>3.85684</v>
      </c>
      <c r="D6019" s="36">
        <v>22.33417</v>
      </c>
    </row>
    <row r="6020" spans="1:4" ht="12.75" customHeight="1" x14ac:dyDescent="0.25">
      <c r="A6020" s="44">
        <f t="shared" si="25"/>
        <v>43137.458333318755</v>
      </c>
      <c r="B6020" s="24">
        <v>219.9853</v>
      </c>
      <c r="C6020" s="35">
        <v>3.3628999999999998</v>
      </c>
      <c r="D6020" s="36">
        <v>28.628170000000001</v>
      </c>
    </row>
    <row r="6021" spans="1:4" ht="12.75" customHeight="1" x14ac:dyDescent="0.25">
      <c r="A6021" s="44">
        <f t="shared" si="25"/>
        <v>43137.499999985419</v>
      </c>
      <c r="B6021" s="24">
        <v>215.40119999999999</v>
      </c>
      <c r="C6021" s="35">
        <v>3.7074400000000001</v>
      </c>
      <c r="D6021" s="36">
        <v>19.373999999999999</v>
      </c>
    </row>
    <row r="6022" spans="1:4" ht="12.75" customHeight="1" x14ac:dyDescent="0.25">
      <c r="A6022" s="44">
        <f t="shared" si="25"/>
        <v>43137.541666652083</v>
      </c>
      <c r="B6022" s="24">
        <v>216.68260000000001</v>
      </c>
      <c r="C6022" s="35">
        <v>4.0833300000000001</v>
      </c>
      <c r="D6022" s="36">
        <v>22.830279999999998</v>
      </c>
    </row>
    <row r="6023" spans="1:4" ht="12.75" customHeight="1" x14ac:dyDescent="0.25">
      <c r="A6023" s="44">
        <f t="shared" si="25"/>
        <v>43137.583333318747</v>
      </c>
      <c r="B6023" s="24">
        <v>232.96860000000001</v>
      </c>
      <c r="C6023" s="35">
        <v>3.95221</v>
      </c>
      <c r="D6023" s="36">
        <v>42.093499999999999</v>
      </c>
    </row>
    <row r="6024" spans="1:4" ht="12.75" customHeight="1" x14ac:dyDescent="0.25">
      <c r="A6024" s="44">
        <f t="shared" si="25"/>
        <v>43137.624999985412</v>
      </c>
      <c r="B6024" s="24">
        <v>232.04830000000001</v>
      </c>
      <c r="C6024" s="35">
        <v>4.3728600000000002</v>
      </c>
      <c r="D6024" s="36">
        <v>40.705329999999996</v>
      </c>
    </row>
    <row r="6025" spans="1:4" ht="12.75" customHeight="1" x14ac:dyDescent="0.25">
      <c r="A6025" s="44">
        <f t="shared" si="25"/>
        <v>43137.666666652076</v>
      </c>
      <c r="B6025" s="24">
        <v>220.6508</v>
      </c>
      <c r="C6025" s="35">
        <v>4.0713800000000004</v>
      </c>
      <c r="D6025" s="36">
        <v>26.524560000000001</v>
      </c>
    </row>
    <row r="6026" spans="1:4" ht="12.75" customHeight="1" x14ac:dyDescent="0.25">
      <c r="A6026" s="44">
        <f t="shared" si="25"/>
        <v>43137.70833331874</v>
      </c>
      <c r="B6026" s="24">
        <v>212.86619999999999</v>
      </c>
      <c r="C6026" s="35">
        <v>4.6365999999999996</v>
      </c>
      <c r="D6026" s="36">
        <v>20.294450000000001</v>
      </c>
    </row>
    <row r="6027" spans="1:4" ht="12.75" customHeight="1" x14ac:dyDescent="0.25">
      <c r="A6027" s="44">
        <f t="shared" si="25"/>
        <v>43137.749999985404</v>
      </c>
      <c r="B6027" s="24">
        <v>213.55789999999999</v>
      </c>
      <c r="C6027" s="35">
        <v>3.7753999999999999</v>
      </c>
      <c r="D6027" s="36">
        <v>43.922780000000003</v>
      </c>
    </row>
    <row r="6028" spans="1:4" ht="12.75" customHeight="1" x14ac:dyDescent="0.25">
      <c r="A6028" s="44">
        <f t="shared" si="25"/>
        <v>43137.791666652069</v>
      </c>
      <c r="B6028" s="24">
        <v>209.2251</v>
      </c>
      <c r="C6028" s="35">
        <v>2.67536</v>
      </c>
      <c r="D6028" s="36">
        <v>18.077999999999999</v>
      </c>
    </row>
    <row r="6029" spans="1:4" ht="12.75" customHeight="1" x14ac:dyDescent="0.25">
      <c r="A6029" s="44">
        <f t="shared" si="25"/>
        <v>43137.833333318733</v>
      </c>
      <c r="B6029" s="24">
        <v>206.82130000000001</v>
      </c>
      <c r="C6029" s="35">
        <v>1.38645</v>
      </c>
      <c r="D6029" s="36">
        <v>41.382669999999997</v>
      </c>
    </row>
    <row r="6030" spans="1:4" ht="12.75" customHeight="1" x14ac:dyDescent="0.25">
      <c r="A6030" s="44">
        <f t="shared" si="25"/>
        <v>43137.874999985397</v>
      </c>
      <c r="B6030" s="24">
        <v>206.1994</v>
      </c>
      <c r="C6030" s="35">
        <v>0.83838999999999997</v>
      </c>
      <c r="D6030" s="36">
        <v>18.533110000000001</v>
      </c>
    </row>
    <row r="6031" spans="1:4" ht="12.75" customHeight="1" x14ac:dyDescent="0.25">
      <c r="A6031" s="44">
        <f t="shared" si="25"/>
        <v>43137.916666652061</v>
      </c>
      <c r="B6031" s="24">
        <v>297.31150000000002</v>
      </c>
      <c r="C6031" s="35">
        <v>0.52975000000000005</v>
      </c>
      <c r="D6031" s="36">
        <v>12.30728</v>
      </c>
    </row>
    <row r="6032" spans="1:4" ht="12.75" customHeight="1" x14ac:dyDescent="0.25">
      <c r="A6032" s="44">
        <f t="shared" si="25"/>
        <v>43137.958333318726</v>
      </c>
      <c r="B6032" s="24">
        <v>332.86649999999997</v>
      </c>
      <c r="C6032" s="35">
        <v>0.50302000000000002</v>
      </c>
      <c r="D6032" s="36">
        <v>0.71167000000000002</v>
      </c>
    </row>
    <row r="6033" spans="1:4" ht="12.75" customHeight="1" x14ac:dyDescent="0.25">
      <c r="A6033" s="44">
        <f t="shared" si="25"/>
        <v>43137.99999998539</v>
      </c>
      <c r="B6033" s="24">
        <v>349.96719999999999</v>
      </c>
      <c r="C6033" s="35">
        <v>0.4244</v>
      </c>
      <c r="D6033" s="36">
        <v>12.696759999999999</v>
      </c>
    </row>
    <row r="6034" spans="1:4" ht="12.75" customHeight="1" x14ac:dyDescent="0.25">
      <c r="A6034" s="44">
        <f t="shared" si="25"/>
        <v>43138.041666652054</v>
      </c>
      <c r="B6034" s="24">
        <v>44.213760000000001</v>
      </c>
      <c r="C6034" s="35">
        <v>0.35150999999999999</v>
      </c>
      <c r="D6034" s="36">
        <v>3.4900699999999998</v>
      </c>
    </row>
    <row r="6035" spans="1:4" ht="12.75" customHeight="1" x14ac:dyDescent="0.25">
      <c r="A6035" s="44">
        <f t="shared" si="25"/>
        <v>43138.083333318718</v>
      </c>
      <c r="B6035" s="24">
        <v>273.7894</v>
      </c>
      <c r="C6035" s="35">
        <v>0.40077000000000002</v>
      </c>
      <c r="D6035" s="36">
        <v>7.1081700000000003</v>
      </c>
    </row>
    <row r="6036" spans="1:4" ht="12.75" customHeight="1" x14ac:dyDescent="0.25">
      <c r="A6036" s="44">
        <f t="shared" si="25"/>
        <v>43138.124999985383</v>
      </c>
      <c r="B6036" s="24">
        <v>61.235669999999999</v>
      </c>
      <c r="C6036" s="35">
        <v>0.41143999999999997</v>
      </c>
      <c r="D6036" s="36">
        <v>16.906500000000001</v>
      </c>
    </row>
    <row r="6037" spans="1:4" ht="12.75" customHeight="1" x14ac:dyDescent="0.25">
      <c r="A6037" s="44">
        <f t="shared" si="25"/>
        <v>43138.166666652047</v>
      </c>
      <c r="B6037" s="24">
        <v>56.52375</v>
      </c>
      <c r="C6037" s="35">
        <v>0.25015999999999999</v>
      </c>
      <c r="D6037" s="36">
        <v>42.373829999999998</v>
      </c>
    </row>
    <row r="6038" spans="1:4" ht="12.75" customHeight="1" x14ac:dyDescent="0.25">
      <c r="A6038" s="44">
        <f t="shared" si="25"/>
        <v>43138.208333318711</v>
      </c>
      <c r="B6038" s="24">
        <v>4.7999200000000002</v>
      </c>
      <c r="C6038" s="35">
        <v>0.31541000000000002</v>
      </c>
      <c r="D6038" s="36">
        <v>151.00559999999999</v>
      </c>
    </row>
    <row r="6039" spans="1:4" ht="12.75" customHeight="1" x14ac:dyDescent="0.25">
      <c r="A6039" s="44">
        <f t="shared" si="25"/>
        <v>43138.249999985375</v>
      </c>
      <c r="B6039" s="24">
        <v>165.28550000000001</v>
      </c>
      <c r="C6039" s="35">
        <v>0.36712</v>
      </c>
      <c r="D6039" s="36">
        <v>391.34969999999998</v>
      </c>
    </row>
    <row r="6040" spans="1:4" ht="12.75" customHeight="1" x14ac:dyDescent="0.25">
      <c r="A6040" s="44">
        <f t="shared" si="25"/>
        <v>43138.29166665204</v>
      </c>
      <c r="B6040" s="24">
        <v>326.55059999999997</v>
      </c>
      <c r="C6040" s="35">
        <v>0.35200999999999999</v>
      </c>
      <c r="D6040" s="36">
        <v>828.17930000000001</v>
      </c>
    </row>
    <row r="6041" spans="1:4" ht="12.75" customHeight="1" x14ac:dyDescent="0.25">
      <c r="A6041" s="44">
        <f t="shared" si="25"/>
        <v>43138.333333318704</v>
      </c>
      <c r="B6041" s="24">
        <v>78.254829999999998</v>
      </c>
      <c r="C6041" s="35">
        <v>0.39008999999999999</v>
      </c>
      <c r="D6041" s="36">
        <v>275.97890000000001</v>
      </c>
    </row>
    <row r="6042" spans="1:4" ht="12.75" customHeight="1" x14ac:dyDescent="0.25">
      <c r="A6042" s="44">
        <f t="shared" si="25"/>
        <v>43138.374999985368</v>
      </c>
      <c r="B6042" s="24">
        <v>127.41240000000001</v>
      </c>
      <c r="C6042" s="35">
        <v>0.93008999999999997</v>
      </c>
      <c r="D6042" s="36">
        <v>16.470079999999999</v>
      </c>
    </row>
    <row r="6043" spans="1:4" ht="12.75" customHeight="1" x14ac:dyDescent="0.25">
      <c r="A6043" s="44">
        <f t="shared" si="25"/>
        <v>43138.416666652032</v>
      </c>
      <c r="B6043" s="24">
        <v>150.3991</v>
      </c>
      <c r="C6043" s="35">
        <v>0.64287000000000005</v>
      </c>
      <c r="D6043" s="36">
        <v>100.223</v>
      </c>
    </row>
    <row r="6044" spans="1:4" ht="12.75" customHeight="1" x14ac:dyDescent="0.25">
      <c r="A6044" s="44">
        <f t="shared" si="25"/>
        <v>43138.458333318697</v>
      </c>
      <c r="B6044" s="24">
        <v>150.5112</v>
      </c>
      <c r="C6044" s="35">
        <v>0.83503000000000005</v>
      </c>
      <c r="D6044" s="36">
        <v>63.504240000000003</v>
      </c>
    </row>
    <row r="6045" spans="1:4" ht="12.75" customHeight="1" x14ac:dyDescent="0.25">
      <c r="A6045" s="44">
        <f t="shared" si="25"/>
        <v>43138.499999985361</v>
      </c>
      <c r="B6045" s="24">
        <v>151.9442</v>
      </c>
      <c r="C6045" s="35">
        <v>0.90973999999999999</v>
      </c>
      <c r="D6045" s="36">
        <v>83.222629999999995</v>
      </c>
    </row>
    <row r="6046" spans="1:4" ht="12.75" customHeight="1" x14ac:dyDescent="0.25">
      <c r="A6046" s="44">
        <f t="shared" si="25"/>
        <v>43138.541666652025</v>
      </c>
      <c r="B6046" s="24">
        <v>77.316370000000006</v>
      </c>
      <c r="C6046" s="35">
        <v>1.4924500000000001</v>
      </c>
      <c r="D6046" s="36">
        <v>77.885980000000004</v>
      </c>
    </row>
    <row r="6047" spans="1:4" ht="12.75" customHeight="1" x14ac:dyDescent="0.25">
      <c r="A6047" s="44">
        <f t="shared" si="25"/>
        <v>43138.583333318689</v>
      </c>
      <c r="B6047" s="24">
        <v>77.863010000000003</v>
      </c>
      <c r="C6047" s="35">
        <v>2.0885899999999999</v>
      </c>
      <c r="D6047" s="36">
        <v>3.7395499999999999</v>
      </c>
    </row>
    <row r="6048" spans="1:4" ht="12.75" customHeight="1" x14ac:dyDescent="0.25">
      <c r="A6048" s="44">
        <f t="shared" si="25"/>
        <v>43138.624999985353</v>
      </c>
      <c r="B6048" s="24">
        <v>79.123170000000002</v>
      </c>
      <c r="C6048" s="35">
        <v>2.29569</v>
      </c>
      <c r="D6048" s="36">
        <v>12.73217</v>
      </c>
    </row>
    <row r="6049" spans="1:4" ht="12.75" customHeight="1" x14ac:dyDescent="0.25">
      <c r="A6049" s="44">
        <f t="shared" si="25"/>
        <v>43138.666666652018</v>
      </c>
      <c r="B6049" s="24">
        <v>80.19059</v>
      </c>
      <c r="C6049" s="35">
        <v>2.4461900000000001</v>
      </c>
      <c r="D6049" s="36">
        <v>15.08426</v>
      </c>
    </row>
    <row r="6050" spans="1:4" ht="12.75" customHeight="1" x14ac:dyDescent="0.25">
      <c r="A6050" s="44">
        <f t="shared" si="25"/>
        <v>43138.708333318682</v>
      </c>
      <c r="B6050" s="24">
        <v>76.894289999999998</v>
      </c>
      <c r="C6050" s="35">
        <v>2.5207000000000002</v>
      </c>
      <c r="D6050" s="36">
        <v>19.922630000000002</v>
      </c>
    </row>
    <row r="6051" spans="1:4" ht="12.75" customHeight="1" x14ac:dyDescent="0.25">
      <c r="A6051" s="44">
        <f t="shared" si="25"/>
        <v>43138.749999985346</v>
      </c>
      <c r="B6051" s="24">
        <v>80.215090000000004</v>
      </c>
      <c r="C6051" s="35">
        <v>2.0667900000000001</v>
      </c>
      <c r="D6051" s="36">
        <v>16.339210000000001</v>
      </c>
    </row>
    <row r="6052" spans="1:4" ht="12.75" customHeight="1" x14ac:dyDescent="0.25">
      <c r="A6052" s="44">
        <f t="shared" si="25"/>
        <v>43138.79166665201</v>
      </c>
      <c r="B6052" s="24">
        <v>83.933750000000003</v>
      </c>
      <c r="C6052" s="35">
        <v>1.5472699999999999</v>
      </c>
      <c r="D6052" s="36">
        <v>23.554410000000001</v>
      </c>
    </row>
    <row r="6053" spans="1:4" ht="12.75" customHeight="1" x14ac:dyDescent="0.25">
      <c r="A6053" s="44">
        <f t="shared" si="25"/>
        <v>43138.833333318675</v>
      </c>
      <c r="B6053" s="24">
        <v>82.312420000000003</v>
      </c>
      <c r="C6053" s="35">
        <v>1.10765</v>
      </c>
      <c r="D6053" s="36">
        <v>20.687570000000001</v>
      </c>
    </row>
    <row r="6054" spans="1:4" ht="12.75" customHeight="1" x14ac:dyDescent="0.25">
      <c r="A6054" s="44">
        <f t="shared" si="25"/>
        <v>43138.874999985339</v>
      </c>
      <c r="B6054" s="24">
        <v>87.808149999999998</v>
      </c>
      <c r="C6054" s="35">
        <v>0.56396999999999997</v>
      </c>
      <c r="D6054" s="36">
        <v>19.432960000000001</v>
      </c>
    </row>
    <row r="6055" spans="1:4" ht="12.75" customHeight="1" x14ac:dyDescent="0.25">
      <c r="A6055" s="44">
        <f t="shared" si="25"/>
        <v>43138.916666652003</v>
      </c>
      <c r="B6055" s="24">
        <v>114.7581</v>
      </c>
      <c r="C6055" s="35">
        <v>0.49339</v>
      </c>
      <c r="D6055" s="36">
        <v>22.075030000000002</v>
      </c>
    </row>
    <row r="6056" spans="1:4" ht="12.75" customHeight="1" x14ac:dyDescent="0.25">
      <c r="A6056" s="44">
        <f t="shared" si="25"/>
        <v>43138.958333318667</v>
      </c>
      <c r="B6056" s="24">
        <v>118.93680000000001</v>
      </c>
      <c r="C6056" s="35">
        <v>0.42077999999999999</v>
      </c>
      <c r="D6056" s="36">
        <v>18.594180000000001</v>
      </c>
    </row>
    <row r="6057" spans="1:4" ht="12.75" customHeight="1" x14ac:dyDescent="0.25">
      <c r="A6057" s="44">
        <f t="shared" si="25"/>
        <v>43138.999999985332</v>
      </c>
      <c r="B6057" s="24">
        <v>117.35250000000001</v>
      </c>
      <c r="C6057" s="35">
        <v>0.21767</v>
      </c>
      <c r="D6057" s="36">
        <v>18.60051</v>
      </c>
    </row>
    <row r="6058" spans="1:4" ht="12.75" customHeight="1" x14ac:dyDescent="0.25">
      <c r="A6058" s="44">
        <f t="shared" si="25"/>
        <v>43139.041666651996</v>
      </c>
      <c r="B6058" s="24">
        <v>39.57743</v>
      </c>
      <c r="C6058" s="35">
        <v>0.16413</v>
      </c>
      <c r="D6058" s="36">
        <v>21.338049999999999</v>
      </c>
    </row>
    <row r="6059" spans="1:4" ht="12.75" customHeight="1" x14ac:dyDescent="0.25">
      <c r="A6059" s="44">
        <f t="shared" si="25"/>
        <v>43139.08333331866</v>
      </c>
      <c r="B6059" s="24">
        <v>88.210989999999995</v>
      </c>
      <c r="C6059" s="35">
        <v>0.29116999999999998</v>
      </c>
      <c r="D6059" s="36">
        <v>26.433990000000001</v>
      </c>
    </row>
    <row r="6060" spans="1:4" ht="12.75" customHeight="1" x14ac:dyDescent="0.25">
      <c r="A6060" s="44">
        <f t="shared" si="25"/>
        <v>43139.124999985324</v>
      </c>
      <c r="B6060" s="24">
        <v>116.28530000000001</v>
      </c>
      <c r="C6060" s="35">
        <v>0.39524999999999999</v>
      </c>
      <c r="D6060" s="36">
        <v>25.58306</v>
      </c>
    </row>
    <row r="6061" spans="1:4" ht="12.75" customHeight="1" x14ac:dyDescent="0.25">
      <c r="A6061" s="44">
        <f t="shared" si="25"/>
        <v>43139.166666651989</v>
      </c>
      <c r="B6061" s="24">
        <v>91.730220000000003</v>
      </c>
      <c r="C6061" s="35">
        <v>0.90610000000000002</v>
      </c>
      <c r="D6061" s="36">
        <v>16.47945</v>
      </c>
    </row>
    <row r="6062" spans="1:4" ht="12.75" customHeight="1" x14ac:dyDescent="0.25">
      <c r="A6062" s="44">
        <f t="shared" si="25"/>
        <v>43139.208333318653</v>
      </c>
      <c r="B6062" s="24">
        <v>84.650199999999998</v>
      </c>
      <c r="C6062" s="35">
        <v>1.0567</v>
      </c>
      <c r="D6062" s="36">
        <v>16.363029999999998</v>
      </c>
    </row>
    <row r="6063" spans="1:4" ht="12.75" customHeight="1" x14ac:dyDescent="0.25">
      <c r="A6063" s="44">
        <f t="shared" si="25"/>
        <v>43139.249999985317</v>
      </c>
      <c r="B6063" s="24">
        <v>92.809780000000003</v>
      </c>
      <c r="C6063" s="35">
        <v>1.0042599999999999</v>
      </c>
      <c r="D6063" s="36">
        <v>23.277249999999999</v>
      </c>
    </row>
    <row r="6064" spans="1:4" ht="12.75" customHeight="1" x14ac:dyDescent="0.25">
      <c r="A6064" s="44">
        <f t="shared" si="25"/>
        <v>43139.291666651981</v>
      </c>
      <c r="B6064" s="24">
        <v>97.439109999999999</v>
      </c>
      <c r="C6064" s="35">
        <v>0.56196999999999997</v>
      </c>
      <c r="D6064" s="36">
        <v>27.77882</v>
      </c>
    </row>
    <row r="6065" spans="1:4" ht="12.75" customHeight="1" x14ac:dyDescent="0.25">
      <c r="A6065" s="44">
        <f t="shared" si="25"/>
        <v>43139.333333318646</v>
      </c>
      <c r="B6065" s="24">
        <v>87.205960000000005</v>
      </c>
      <c r="C6065" s="35">
        <v>0.31334000000000001</v>
      </c>
      <c r="D6065" s="36">
        <v>23.956939999999999</v>
      </c>
    </row>
    <row r="6066" spans="1:4" ht="12.75" customHeight="1" x14ac:dyDescent="0.25">
      <c r="A6066" s="44">
        <f t="shared" si="25"/>
        <v>43139.37499998531</v>
      </c>
      <c r="B6066" s="24">
        <v>92.401250000000005</v>
      </c>
      <c r="C6066" s="35">
        <v>0.52490000000000003</v>
      </c>
      <c r="D6066" s="36">
        <v>16.234459999999999</v>
      </c>
    </row>
    <row r="6067" spans="1:4" ht="12.75" customHeight="1" x14ac:dyDescent="0.25">
      <c r="A6067" s="44">
        <f t="shared" ref="A6067:A6130" si="26">A6066+1/24</f>
        <v>43139.416666651974</v>
      </c>
      <c r="B6067" s="24">
        <v>87.659869999999998</v>
      </c>
      <c r="C6067" s="35">
        <v>1.1413899999999999</v>
      </c>
      <c r="D6067" s="36">
        <v>11.893879999999999</v>
      </c>
    </row>
    <row r="6068" spans="1:4" ht="12.75" customHeight="1" x14ac:dyDescent="0.25">
      <c r="A6068" s="44">
        <f t="shared" si="26"/>
        <v>43139.458333318638</v>
      </c>
      <c r="B6068" s="24">
        <v>88.387360000000001</v>
      </c>
      <c r="C6068" s="35">
        <v>1.3583000000000001</v>
      </c>
      <c r="D6068" s="36">
        <v>27.78312</v>
      </c>
    </row>
    <row r="6069" spans="1:4" ht="12.75" customHeight="1" x14ac:dyDescent="0.25">
      <c r="A6069" s="44">
        <f t="shared" si="26"/>
        <v>43139.499999985303</v>
      </c>
      <c r="B6069" s="24">
        <v>84.854889999999997</v>
      </c>
      <c r="C6069" s="35">
        <v>1.30881</v>
      </c>
      <c r="D6069" s="36">
        <v>18.305060000000001</v>
      </c>
    </row>
    <row r="6070" spans="1:4" ht="12.75" customHeight="1" x14ac:dyDescent="0.25">
      <c r="A6070" s="44">
        <f t="shared" si="26"/>
        <v>43139.541666651967</v>
      </c>
      <c r="B6070" s="24">
        <v>87.694659999999999</v>
      </c>
      <c r="C6070" s="35">
        <v>0.87570999999999999</v>
      </c>
    </row>
    <row r="6071" spans="1:4" ht="12.75" customHeight="1" x14ac:dyDescent="0.25">
      <c r="A6071" s="44">
        <f t="shared" si="26"/>
        <v>43139.583333318631</v>
      </c>
      <c r="B6071" s="24">
        <v>88.661209999999997</v>
      </c>
      <c r="C6071" s="35">
        <v>1.1813199999999999</v>
      </c>
      <c r="D6071" s="36">
        <v>17.31033</v>
      </c>
    </row>
    <row r="6072" spans="1:4" ht="12.75" customHeight="1" x14ac:dyDescent="0.25">
      <c r="A6072" s="44">
        <f t="shared" si="26"/>
        <v>43139.624999985295</v>
      </c>
      <c r="B6072" s="24">
        <v>87.179119999999998</v>
      </c>
      <c r="C6072" s="35">
        <v>0.78498999999999997</v>
      </c>
      <c r="D6072" s="36">
        <v>21.797730000000001</v>
      </c>
    </row>
    <row r="6073" spans="1:4" ht="12.75" customHeight="1" x14ac:dyDescent="0.25">
      <c r="A6073" s="44">
        <f t="shared" si="26"/>
        <v>43139.66666665196</v>
      </c>
      <c r="B6073" s="24">
        <v>77.350880000000004</v>
      </c>
      <c r="C6073" s="35">
        <v>0.49714999999999998</v>
      </c>
    </row>
    <row r="6074" spans="1:4" ht="12.75" customHeight="1" x14ac:dyDescent="0.25">
      <c r="A6074" s="44">
        <f t="shared" si="26"/>
        <v>43139.708333318624</v>
      </c>
      <c r="B6074" s="24">
        <v>116.6682</v>
      </c>
      <c r="C6074" s="35">
        <v>0.47305000000000003</v>
      </c>
      <c r="D6074" s="36">
        <v>22.024170000000002</v>
      </c>
    </row>
    <row r="6075" spans="1:4" ht="12.75" customHeight="1" x14ac:dyDescent="0.25">
      <c r="A6075" s="44">
        <f t="shared" si="26"/>
        <v>43139.749999985288</v>
      </c>
      <c r="B6075" s="24">
        <v>20.615600000000001</v>
      </c>
      <c r="C6075" s="35">
        <v>0.82604999999999995</v>
      </c>
      <c r="D6075" s="36">
        <v>19.176559999999998</v>
      </c>
    </row>
    <row r="6076" spans="1:4" ht="12.75" customHeight="1" x14ac:dyDescent="0.25">
      <c r="A6076" s="44">
        <f t="shared" si="26"/>
        <v>43139.791666651952</v>
      </c>
      <c r="B6076" s="24">
        <v>173.38310000000001</v>
      </c>
      <c r="C6076" s="35">
        <v>0.54713000000000001</v>
      </c>
      <c r="D6076" s="36">
        <v>6.9066099999999997</v>
      </c>
    </row>
    <row r="6077" spans="1:4" ht="12.75" customHeight="1" x14ac:dyDescent="0.25">
      <c r="A6077" s="44">
        <f t="shared" si="26"/>
        <v>43139.833333318616</v>
      </c>
      <c r="B6077" s="24">
        <v>236.61709999999999</v>
      </c>
      <c r="C6077" s="35">
        <v>0.13444999999999999</v>
      </c>
      <c r="D6077" s="36">
        <v>20.753720000000001</v>
      </c>
    </row>
    <row r="6078" spans="1:4" ht="12.75" customHeight="1" x14ac:dyDescent="0.25">
      <c r="A6078" s="44">
        <f t="shared" si="26"/>
        <v>43139.874999985281</v>
      </c>
      <c r="B6078" s="24">
        <v>191.3373</v>
      </c>
      <c r="C6078" s="35">
        <v>0.26839000000000002</v>
      </c>
      <c r="D6078" s="36">
        <v>9.5549499999999998</v>
      </c>
    </row>
    <row r="6079" spans="1:4" ht="12.75" customHeight="1" x14ac:dyDescent="0.25">
      <c r="A6079" s="44">
        <f t="shared" si="26"/>
        <v>43139.916666651945</v>
      </c>
      <c r="B6079" s="24">
        <v>139.9228</v>
      </c>
      <c r="C6079" s="35">
        <v>0.315</v>
      </c>
    </row>
    <row r="6080" spans="1:4" ht="12.75" customHeight="1" x14ac:dyDescent="0.25">
      <c r="A6080" s="44">
        <f t="shared" si="26"/>
        <v>43139.958333318609</v>
      </c>
      <c r="B6080" s="24">
        <v>120.16070000000001</v>
      </c>
      <c r="C6080" s="35">
        <v>0.31657000000000002</v>
      </c>
      <c r="D6080" s="36">
        <v>20.371839999999999</v>
      </c>
    </row>
    <row r="6081" spans="1:4" ht="12.75" customHeight="1" x14ac:dyDescent="0.25">
      <c r="A6081" s="44">
        <f t="shared" si="26"/>
        <v>43139.999999985273</v>
      </c>
      <c r="B6081" s="24">
        <v>86.538129999999995</v>
      </c>
      <c r="C6081" s="35">
        <v>0.49761</v>
      </c>
      <c r="D6081" s="36">
        <v>4.0036800000000001</v>
      </c>
    </row>
    <row r="6082" spans="1:4" ht="12.75" customHeight="1" x14ac:dyDescent="0.25">
      <c r="A6082" s="44">
        <f t="shared" si="26"/>
        <v>43140.041666651938</v>
      </c>
      <c r="B6082" s="24">
        <v>125.0014</v>
      </c>
      <c r="C6082" s="35">
        <v>0.34076000000000001</v>
      </c>
      <c r="D6082" s="36">
        <v>0.11267000000000001</v>
      </c>
    </row>
    <row r="6083" spans="1:4" ht="12.75" customHeight="1" x14ac:dyDescent="0.25">
      <c r="A6083" s="44">
        <f t="shared" si="26"/>
        <v>43140.083333318602</v>
      </c>
      <c r="B6083" s="24">
        <v>50.937620000000003</v>
      </c>
      <c r="C6083" s="35">
        <v>0.45050000000000001</v>
      </c>
      <c r="D6083" s="36">
        <v>4.1079400000000001</v>
      </c>
    </row>
    <row r="6084" spans="1:4" ht="12.75" customHeight="1" x14ac:dyDescent="0.25">
      <c r="A6084" s="44">
        <f t="shared" si="26"/>
        <v>43140.124999985266</v>
      </c>
      <c r="B6084" s="24">
        <v>146.20830000000001</v>
      </c>
      <c r="C6084" s="35">
        <v>0.27994000000000002</v>
      </c>
      <c r="D6084" s="36">
        <v>1.28183</v>
      </c>
    </row>
    <row r="6085" spans="1:4" ht="12.75" customHeight="1" x14ac:dyDescent="0.25">
      <c r="A6085" s="44">
        <f t="shared" si="26"/>
        <v>43140.16666665193</v>
      </c>
      <c r="B6085" s="24">
        <v>157.0419</v>
      </c>
      <c r="C6085" s="35">
        <v>0.33257999999999999</v>
      </c>
      <c r="D6085" s="36">
        <v>6.3329500000000003</v>
      </c>
    </row>
    <row r="6086" spans="1:4" ht="12.75" customHeight="1" x14ac:dyDescent="0.25">
      <c r="A6086" s="44">
        <f t="shared" si="26"/>
        <v>43140.208333318595</v>
      </c>
      <c r="B6086" s="24">
        <v>116.74850000000001</v>
      </c>
      <c r="C6086" s="35">
        <v>0.40869</v>
      </c>
      <c r="D6086" s="36">
        <v>1.5967199999999999</v>
      </c>
    </row>
    <row r="6087" spans="1:4" ht="12.75" customHeight="1" x14ac:dyDescent="0.25">
      <c r="A6087" s="44">
        <f t="shared" si="26"/>
        <v>43140.249999985259</v>
      </c>
      <c r="B6087" s="24">
        <v>167.7175</v>
      </c>
      <c r="C6087" s="35">
        <v>0.67525000000000002</v>
      </c>
      <c r="D6087" s="36">
        <v>0.26744000000000001</v>
      </c>
    </row>
    <row r="6088" spans="1:4" ht="12.75" customHeight="1" x14ac:dyDescent="0.25">
      <c r="A6088" s="44">
        <f t="shared" si="26"/>
        <v>43140.291666651923</v>
      </c>
      <c r="B6088" s="24">
        <v>171.77029999999999</v>
      </c>
      <c r="C6088" s="35">
        <v>0.86363000000000001</v>
      </c>
    </row>
    <row r="6089" spans="1:4" ht="12.75" customHeight="1" x14ac:dyDescent="0.25">
      <c r="A6089" s="44">
        <f t="shared" si="26"/>
        <v>43140.333333318587</v>
      </c>
      <c r="B6089" s="24">
        <v>172.59630000000001</v>
      </c>
      <c r="C6089" s="35">
        <v>0.63827999999999996</v>
      </c>
      <c r="D6089" s="36">
        <v>7.9871100000000004</v>
      </c>
    </row>
    <row r="6090" spans="1:4" ht="12.75" customHeight="1" x14ac:dyDescent="0.25">
      <c r="A6090" s="44">
        <f t="shared" si="26"/>
        <v>43140.374999985252</v>
      </c>
      <c r="B6090" s="24">
        <v>146.74019999999999</v>
      </c>
      <c r="C6090" s="35">
        <v>0.64736000000000005</v>
      </c>
    </row>
    <row r="6091" spans="1:4" ht="12.75" customHeight="1" x14ac:dyDescent="0.25">
      <c r="A6091" s="44">
        <f t="shared" si="26"/>
        <v>43140.416666651916</v>
      </c>
      <c r="B6091" s="24">
        <v>83.229870000000005</v>
      </c>
      <c r="C6091" s="35">
        <v>0.43131999999999998</v>
      </c>
      <c r="D6091" s="36">
        <v>11.012499999999999</v>
      </c>
    </row>
    <row r="6092" spans="1:4" ht="12.75" customHeight="1" x14ac:dyDescent="0.25">
      <c r="A6092" s="44">
        <f t="shared" si="26"/>
        <v>43140.45833331858</v>
      </c>
      <c r="B6092" s="24">
        <v>165.63149999999999</v>
      </c>
      <c r="C6092" s="35">
        <v>0.62863000000000002</v>
      </c>
      <c r="D6092" s="36">
        <v>2.8402699999999999</v>
      </c>
    </row>
    <row r="6093" spans="1:4" ht="12.75" customHeight="1" x14ac:dyDescent="0.25">
      <c r="A6093" s="44">
        <f t="shared" si="26"/>
        <v>43140.499999985244</v>
      </c>
      <c r="B6093" s="24">
        <v>65.883510000000001</v>
      </c>
      <c r="C6093" s="35">
        <v>0.36839</v>
      </c>
    </row>
    <row r="6094" spans="1:4" ht="12.75" customHeight="1" x14ac:dyDescent="0.25">
      <c r="A6094" s="44">
        <f t="shared" si="26"/>
        <v>43140.541666651909</v>
      </c>
      <c r="B6094" s="24">
        <v>98.635589999999993</v>
      </c>
      <c r="C6094" s="35">
        <v>0.47060000000000002</v>
      </c>
      <c r="D6094" s="36">
        <v>1.70495</v>
      </c>
    </row>
    <row r="6095" spans="1:4" ht="12.75" customHeight="1" x14ac:dyDescent="0.25">
      <c r="A6095" s="44">
        <f t="shared" si="26"/>
        <v>43140.583333318573</v>
      </c>
      <c r="B6095" s="24">
        <v>121.5056</v>
      </c>
      <c r="C6095" s="35">
        <v>0.28219</v>
      </c>
      <c r="D6095" s="36">
        <v>0.1305</v>
      </c>
    </row>
    <row r="6096" spans="1:4" ht="12.75" customHeight="1" x14ac:dyDescent="0.25">
      <c r="A6096" s="44">
        <f t="shared" si="26"/>
        <v>43140.624999985237</v>
      </c>
      <c r="B6096" s="24">
        <v>74.537400000000005</v>
      </c>
      <c r="C6096" s="35">
        <v>1.6117900000000001</v>
      </c>
      <c r="D6096" s="36">
        <v>3.4981599999999999</v>
      </c>
    </row>
    <row r="6097" spans="1:4" ht="12.75" customHeight="1" x14ac:dyDescent="0.25">
      <c r="A6097" s="44">
        <f t="shared" si="26"/>
        <v>43140.666666651901</v>
      </c>
      <c r="B6097" s="24">
        <v>73.431129999999996</v>
      </c>
      <c r="C6097" s="35">
        <v>2.2958500000000002</v>
      </c>
      <c r="D6097" s="36">
        <v>9.8553800000000003</v>
      </c>
    </row>
    <row r="6098" spans="1:4" ht="12.75" customHeight="1" x14ac:dyDescent="0.25">
      <c r="A6098" s="44">
        <f t="shared" si="26"/>
        <v>43140.708333318566</v>
      </c>
      <c r="B6098" s="24">
        <v>75.452600000000004</v>
      </c>
      <c r="C6098" s="35">
        <v>1.82542</v>
      </c>
      <c r="D6098" s="36">
        <v>0.72075</v>
      </c>
    </row>
    <row r="6099" spans="1:4" ht="12.75" customHeight="1" x14ac:dyDescent="0.25">
      <c r="A6099" s="44">
        <f t="shared" si="26"/>
        <v>43140.74999998523</v>
      </c>
      <c r="B6099" s="24">
        <v>84.183949999999996</v>
      </c>
      <c r="C6099" s="35">
        <v>0.95735000000000003</v>
      </c>
      <c r="D6099" s="36">
        <v>3.9805100000000002</v>
      </c>
    </row>
    <row r="6100" spans="1:4" ht="12.75" customHeight="1" x14ac:dyDescent="0.25">
      <c r="A6100" s="44">
        <f t="shared" si="26"/>
        <v>43140.791666651894</v>
      </c>
      <c r="B6100" s="24">
        <v>109.48860000000001</v>
      </c>
      <c r="C6100" s="35">
        <v>0.38912999999999998</v>
      </c>
      <c r="D6100" s="36">
        <v>17.481850000000001</v>
      </c>
    </row>
    <row r="6101" spans="1:4" ht="12.75" customHeight="1" x14ac:dyDescent="0.25">
      <c r="A6101" s="44">
        <f t="shared" si="26"/>
        <v>43140.833333318558</v>
      </c>
      <c r="B6101" s="24">
        <v>163.51230000000001</v>
      </c>
      <c r="C6101" s="35">
        <v>0.24837000000000001</v>
      </c>
      <c r="D6101" s="36">
        <v>16.153670000000002</v>
      </c>
    </row>
    <row r="6102" spans="1:4" ht="12.75" customHeight="1" x14ac:dyDescent="0.25">
      <c r="A6102" s="44">
        <f t="shared" si="26"/>
        <v>43140.874999985223</v>
      </c>
      <c r="B6102" s="24">
        <v>337.46280000000002</v>
      </c>
      <c r="C6102" s="35">
        <v>0.33016000000000001</v>
      </c>
      <c r="D6102" s="36">
        <v>16.75206</v>
      </c>
    </row>
    <row r="6103" spans="1:4" ht="12.75" customHeight="1" x14ac:dyDescent="0.25">
      <c r="A6103" s="44">
        <f t="shared" si="26"/>
        <v>43140.916666651887</v>
      </c>
      <c r="B6103" s="24">
        <v>106.22790000000001</v>
      </c>
      <c r="C6103" s="35">
        <v>0.18249000000000001</v>
      </c>
      <c r="D6103" s="36">
        <v>22.312090000000001</v>
      </c>
    </row>
    <row r="6104" spans="1:4" ht="12.75" customHeight="1" x14ac:dyDescent="0.25">
      <c r="A6104" s="44">
        <f t="shared" si="26"/>
        <v>43140.958333318551</v>
      </c>
      <c r="B6104" s="24">
        <v>70.197249999999997</v>
      </c>
      <c r="C6104" s="35">
        <v>0.11244999999999999</v>
      </c>
      <c r="D6104" s="36">
        <v>11.255750000000001</v>
      </c>
    </row>
    <row r="6105" spans="1:4" ht="12.75" customHeight="1" x14ac:dyDescent="0.25">
      <c r="A6105" s="44">
        <f t="shared" si="26"/>
        <v>43140.999999985215</v>
      </c>
      <c r="B6105" s="24">
        <v>92.957210000000003</v>
      </c>
      <c r="C6105" s="35">
        <v>0.73372000000000004</v>
      </c>
    </row>
    <row r="6106" spans="1:4" ht="12.75" customHeight="1" x14ac:dyDescent="0.25">
      <c r="A6106" s="44">
        <f t="shared" si="26"/>
        <v>43141.041666651879</v>
      </c>
      <c r="B6106" s="24">
        <v>136.1105</v>
      </c>
      <c r="C6106" s="35">
        <v>0.43664999999999998</v>
      </c>
      <c r="D6106" s="36">
        <v>2.48245</v>
      </c>
    </row>
    <row r="6107" spans="1:4" ht="12.75" customHeight="1" x14ac:dyDescent="0.25">
      <c r="A6107" s="44">
        <f t="shared" si="26"/>
        <v>43141.083333318544</v>
      </c>
      <c r="B6107" s="24">
        <v>12.043419999999999</v>
      </c>
      <c r="C6107" s="35">
        <v>0.35575000000000001</v>
      </c>
      <c r="D6107" s="36">
        <v>3.3895300000000002</v>
      </c>
    </row>
    <row r="6108" spans="1:4" ht="12.75" customHeight="1" x14ac:dyDescent="0.25">
      <c r="A6108" s="44">
        <f t="shared" si="26"/>
        <v>43141.124999985208</v>
      </c>
      <c r="B6108" s="24">
        <v>53.953710000000001</v>
      </c>
      <c r="C6108" s="35">
        <v>0.22614999999999999</v>
      </c>
      <c r="D6108" s="36">
        <v>0.49764999999999998</v>
      </c>
    </row>
    <row r="6109" spans="1:4" ht="12.75" customHeight="1" x14ac:dyDescent="0.25">
      <c r="A6109" s="44">
        <f t="shared" si="26"/>
        <v>43141.166666651872</v>
      </c>
      <c r="B6109" s="24">
        <v>76.455759999999998</v>
      </c>
      <c r="C6109" s="35">
        <v>0.21293999999999999</v>
      </c>
      <c r="D6109" s="36">
        <v>6.64053</v>
      </c>
    </row>
    <row r="6110" spans="1:4" ht="12.75" customHeight="1" x14ac:dyDescent="0.25">
      <c r="A6110" s="44">
        <f t="shared" si="26"/>
        <v>43141.208333318536</v>
      </c>
      <c r="B6110" s="24">
        <v>19.7149</v>
      </c>
      <c r="C6110" s="35">
        <v>0.1603</v>
      </c>
      <c r="D6110" s="36">
        <v>1.4768399999999999</v>
      </c>
    </row>
    <row r="6111" spans="1:4" ht="12.75" customHeight="1" x14ac:dyDescent="0.25">
      <c r="A6111" s="44">
        <f t="shared" si="26"/>
        <v>43141.249999985201</v>
      </c>
      <c r="B6111" s="24">
        <v>257.7867</v>
      </c>
      <c r="C6111" s="35">
        <v>0.30130000000000001</v>
      </c>
      <c r="D6111" s="36">
        <v>0.23702000000000001</v>
      </c>
    </row>
    <row r="6112" spans="1:4" ht="12.75" customHeight="1" x14ac:dyDescent="0.25">
      <c r="A6112" s="44">
        <f t="shared" si="26"/>
        <v>43141.291666651865</v>
      </c>
      <c r="B6112" s="24">
        <v>85.368849999999995</v>
      </c>
      <c r="C6112" s="35">
        <v>0.26038</v>
      </c>
    </row>
    <row r="6113" spans="1:4" ht="12.75" customHeight="1" x14ac:dyDescent="0.25">
      <c r="A6113" s="44">
        <f t="shared" si="26"/>
        <v>43141.333333318529</v>
      </c>
      <c r="B6113" s="24">
        <v>131.57140000000001</v>
      </c>
      <c r="C6113" s="35">
        <v>0.42381000000000002</v>
      </c>
      <c r="D6113" s="36">
        <v>5.2705599999999997</v>
      </c>
    </row>
    <row r="6114" spans="1:4" ht="12.75" customHeight="1" x14ac:dyDescent="0.25">
      <c r="A6114" s="44">
        <f t="shared" si="26"/>
        <v>43141.374999985193</v>
      </c>
      <c r="B6114" s="24">
        <v>115.6767</v>
      </c>
      <c r="C6114" s="35">
        <v>0.29815999999999998</v>
      </c>
      <c r="D6114" s="36">
        <v>7.4610900000000004</v>
      </c>
    </row>
    <row r="6115" spans="1:4" ht="12.75" customHeight="1" x14ac:dyDescent="0.25">
      <c r="A6115" s="44">
        <f t="shared" si="26"/>
        <v>43141.416666651858</v>
      </c>
      <c r="B6115" s="24">
        <v>140.13919999999999</v>
      </c>
      <c r="C6115" s="35">
        <v>0.36657000000000001</v>
      </c>
    </row>
    <row r="6116" spans="1:4" ht="12.75" customHeight="1" x14ac:dyDescent="0.25">
      <c r="A6116" s="44">
        <f t="shared" si="26"/>
        <v>43141.458333318522</v>
      </c>
      <c r="B6116" s="24">
        <v>93.759990000000002</v>
      </c>
      <c r="C6116" s="35">
        <v>0.61819000000000002</v>
      </c>
      <c r="D6116" s="36">
        <v>3.1456300000000001</v>
      </c>
    </row>
    <row r="6117" spans="1:4" ht="12.75" customHeight="1" x14ac:dyDescent="0.25">
      <c r="A6117" s="44">
        <f t="shared" si="26"/>
        <v>43141.499999985186</v>
      </c>
      <c r="B6117" s="24">
        <v>80.222430000000003</v>
      </c>
      <c r="C6117" s="35">
        <v>1.4323399999999999</v>
      </c>
      <c r="D6117" s="36">
        <v>6.5819599999999996</v>
      </c>
    </row>
    <row r="6118" spans="1:4" ht="12.75" customHeight="1" x14ac:dyDescent="0.25">
      <c r="A6118" s="44">
        <f t="shared" si="26"/>
        <v>43141.54166665185</v>
      </c>
      <c r="B6118" s="24">
        <v>76.368709999999993</v>
      </c>
      <c r="C6118" s="35">
        <v>1.76061</v>
      </c>
    </row>
    <row r="6119" spans="1:4" ht="12.75" customHeight="1" x14ac:dyDescent="0.25">
      <c r="A6119" s="44">
        <f t="shared" si="26"/>
        <v>43141.583333318515</v>
      </c>
      <c r="B6119" s="24">
        <v>72.797430000000006</v>
      </c>
      <c r="C6119" s="35">
        <v>2.1175899999999999</v>
      </c>
      <c r="D6119" s="36">
        <v>6.6412699999999996</v>
      </c>
    </row>
    <row r="6120" spans="1:4" ht="12.75" customHeight="1" x14ac:dyDescent="0.25">
      <c r="A6120" s="44">
        <f t="shared" si="26"/>
        <v>43141.624999985179</v>
      </c>
      <c r="B6120" s="24">
        <v>69.683220000000006</v>
      </c>
      <c r="C6120" s="35">
        <v>1.87574</v>
      </c>
      <c r="D6120" s="36">
        <v>6.3672599999999999</v>
      </c>
    </row>
    <row r="6121" spans="1:4" ht="12.75" customHeight="1" x14ac:dyDescent="0.25">
      <c r="A6121" s="44">
        <f t="shared" si="26"/>
        <v>43141.666666651843</v>
      </c>
      <c r="B6121" s="24">
        <v>74.12415</v>
      </c>
      <c r="C6121" s="35">
        <v>1.8168500000000001</v>
      </c>
      <c r="D6121" s="36">
        <v>6.1276000000000002</v>
      </c>
    </row>
    <row r="6122" spans="1:4" ht="12.75" customHeight="1" x14ac:dyDescent="0.25">
      <c r="A6122" s="44">
        <f t="shared" si="26"/>
        <v>43141.708333318507</v>
      </c>
      <c r="B6122" s="24">
        <v>74.779799999999994</v>
      </c>
      <c r="C6122" s="35">
        <v>2.0341200000000002</v>
      </c>
      <c r="D6122" s="36">
        <v>0.44679000000000002</v>
      </c>
    </row>
    <row r="6123" spans="1:4" ht="12.75" customHeight="1" x14ac:dyDescent="0.25">
      <c r="A6123" s="44">
        <f t="shared" si="26"/>
        <v>43141.749999985172</v>
      </c>
      <c r="B6123" s="24">
        <v>76.037809999999993</v>
      </c>
      <c r="C6123" s="35">
        <v>1.6924300000000001</v>
      </c>
      <c r="D6123" s="36">
        <v>9.0783799999999992</v>
      </c>
    </row>
    <row r="6124" spans="1:4" ht="12.75" customHeight="1" x14ac:dyDescent="0.25">
      <c r="A6124" s="44">
        <f t="shared" si="26"/>
        <v>43141.791666651836</v>
      </c>
      <c r="B6124" s="24">
        <v>81.486949999999993</v>
      </c>
      <c r="C6124" s="35">
        <v>1.3280000000000001</v>
      </c>
      <c r="D6124" s="36">
        <v>6.4912400000000003</v>
      </c>
    </row>
    <row r="6125" spans="1:4" ht="12.75" customHeight="1" x14ac:dyDescent="0.25">
      <c r="A6125" s="44">
        <f t="shared" si="26"/>
        <v>43141.8333333185</v>
      </c>
      <c r="B6125" s="24">
        <v>80.323189999999997</v>
      </c>
      <c r="C6125" s="35">
        <v>1.3103899999999999</v>
      </c>
      <c r="D6125" s="36">
        <v>7.3341599999999998</v>
      </c>
    </row>
    <row r="6126" spans="1:4" ht="12.75" customHeight="1" x14ac:dyDescent="0.25">
      <c r="A6126" s="44">
        <f t="shared" si="26"/>
        <v>43141.874999985164</v>
      </c>
      <c r="B6126" s="24">
        <v>78.168430000000001</v>
      </c>
      <c r="C6126" s="35">
        <v>1.5644499999999999</v>
      </c>
      <c r="D6126" s="36">
        <v>7.9744099999999998</v>
      </c>
    </row>
    <row r="6127" spans="1:4" ht="12.75" customHeight="1" x14ac:dyDescent="0.25">
      <c r="A6127" s="44">
        <f t="shared" si="26"/>
        <v>43141.916666651829</v>
      </c>
      <c r="B6127" s="24">
        <v>79.279330000000002</v>
      </c>
      <c r="C6127" s="35">
        <v>1.4611000000000001</v>
      </c>
      <c r="D6127" s="36">
        <v>4.62906</v>
      </c>
    </row>
    <row r="6128" spans="1:4" ht="12.75" customHeight="1" x14ac:dyDescent="0.25">
      <c r="A6128" s="44">
        <f t="shared" si="26"/>
        <v>43141.958333318493</v>
      </c>
      <c r="B6128" s="24">
        <v>78.769360000000006</v>
      </c>
      <c r="C6128" s="35">
        <v>1.6904300000000001</v>
      </c>
      <c r="D6128" s="36">
        <v>4.1235200000000001</v>
      </c>
    </row>
    <row r="6129" spans="1:4" ht="12.75" customHeight="1" x14ac:dyDescent="0.25">
      <c r="A6129" s="44">
        <f t="shared" si="26"/>
        <v>43141.999999985157</v>
      </c>
      <c r="B6129" s="24">
        <v>78.192189999999997</v>
      </c>
      <c r="C6129" s="35">
        <v>1.8663799999999999</v>
      </c>
      <c r="D6129" s="36">
        <v>6.0803799999999999</v>
      </c>
    </row>
    <row r="6130" spans="1:4" ht="12.75" customHeight="1" x14ac:dyDescent="0.25">
      <c r="A6130" s="44">
        <f t="shared" si="26"/>
        <v>43142.041666651821</v>
      </c>
      <c r="B6130" s="24">
        <v>78.392200000000003</v>
      </c>
      <c r="C6130" s="35">
        <v>1.4167400000000001</v>
      </c>
      <c r="D6130" s="36">
        <v>5.2565400000000002</v>
      </c>
    </row>
    <row r="6131" spans="1:4" ht="12.75" customHeight="1" x14ac:dyDescent="0.25">
      <c r="A6131" s="44">
        <f t="shared" ref="A6131:A6194" si="27">A6130+1/24</f>
        <v>43142.083333318486</v>
      </c>
      <c r="B6131" s="24">
        <v>77.567980000000006</v>
      </c>
      <c r="C6131" s="35">
        <v>1.6082700000000001</v>
      </c>
      <c r="D6131" s="36">
        <v>6.9929300000000003</v>
      </c>
    </row>
    <row r="6132" spans="1:4" ht="12.75" customHeight="1" x14ac:dyDescent="0.25">
      <c r="A6132" s="44">
        <f t="shared" si="27"/>
        <v>43142.12499998515</v>
      </c>
      <c r="B6132" s="24">
        <v>87.676609999999997</v>
      </c>
      <c r="C6132" s="35">
        <v>0.80576000000000003</v>
      </c>
      <c r="D6132" s="36">
        <v>0.75912999999999997</v>
      </c>
    </row>
    <row r="6133" spans="1:4" ht="12.75" customHeight="1" x14ac:dyDescent="0.25">
      <c r="A6133" s="44">
        <f t="shared" si="27"/>
        <v>43142.166666651814</v>
      </c>
      <c r="B6133" s="24">
        <v>84.763159999999999</v>
      </c>
      <c r="C6133" s="35">
        <v>1.0325800000000001</v>
      </c>
      <c r="D6133" s="36">
        <v>4.8540200000000002</v>
      </c>
    </row>
    <row r="6134" spans="1:4" ht="12.75" customHeight="1" x14ac:dyDescent="0.25">
      <c r="A6134" s="44">
        <f t="shared" si="27"/>
        <v>43142.208333318478</v>
      </c>
      <c r="B6134" s="24">
        <v>70.827380000000005</v>
      </c>
      <c r="C6134" s="35">
        <v>1.5467</v>
      </c>
      <c r="D6134" s="36">
        <v>10.09111</v>
      </c>
    </row>
    <row r="6135" spans="1:4" ht="12.75" customHeight="1" x14ac:dyDescent="0.25">
      <c r="A6135" s="44">
        <f t="shared" si="27"/>
        <v>43142.249999985142</v>
      </c>
      <c r="B6135" s="24">
        <v>68.140569999999997</v>
      </c>
      <c r="C6135" s="35">
        <v>1.3151900000000001</v>
      </c>
    </row>
    <row r="6136" spans="1:4" ht="12.75" customHeight="1" x14ac:dyDescent="0.25">
      <c r="A6136" s="44">
        <f t="shared" si="27"/>
        <v>43142.291666651807</v>
      </c>
      <c r="B6136" s="24">
        <v>72.096940000000004</v>
      </c>
      <c r="C6136" s="35">
        <v>1.1897500000000001</v>
      </c>
      <c r="D6136" s="36">
        <v>3.03755</v>
      </c>
    </row>
    <row r="6137" spans="1:4" ht="12.75" customHeight="1" x14ac:dyDescent="0.25">
      <c r="A6137" s="44">
        <f t="shared" si="27"/>
        <v>43142.333333318471</v>
      </c>
      <c r="B6137" s="24">
        <v>85.707210000000003</v>
      </c>
      <c r="C6137" s="35">
        <v>0.38684000000000002</v>
      </c>
    </row>
    <row r="6138" spans="1:4" ht="12.75" customHeight="1" x14ac:dyDescent="0.25">
      <c r="A6138" s="44">
        <f t="shared" si="27"/>
        <v>43142.374999985135</v>
      </c>
      <c r="B6138" s="24">
        <v>111.2264</v>
      </c>
      <c r="C6138" s="35">
        <v>0.56045999999999996</v>
      </c>
      <c r="D6138" s="36">
        <v>4.9028499999999999</v>
      </c>
    </row>
    <row r="6139" spans="1:4" ht="12.75" customHeight="1" x14ac:dyDescent="0.25">
      <c r="A6139" s="44">
        <f t="shared" si="27"/>
        <v>43142.416666651799</v>
      </c>
      <c r="B6139" s="24">
        <v>71.498189999999994</v>
      </c>
      <c r="C6139" s="35">
        <v>1.47078</v>
      </c>
      <c r="D6139" s="36">
        <v>0.36841000000000002</v>
      </c>
    </row>
    <row r="6140" spans="1:4" ht="12.75" customHeight="1" x14ac:dyDescent="0.25">
      <c r="A6140" s="44">
        <f t="shared" si="27"/>
        <v>43142.458333318464</v>
      </c>
    </row>
    <row r="6141" spans="1:4" ht="12.75" customHeight="1" x14ac:dyDescent="0.25">
      <c r="A6141" s="44">
        <f t="shared" si="27"/>
        <v>43142.499999985128</v>
      </c>
      <c r="B6141" s="24">
        <v>52.192039999999999</v>
      </c>
      <c r="C6141" s="35">
        <v>2.56657</v>
      </c>
    </row>
    <row r="6142" spans="1:4" ht="12.75" customHeight="1" x14ac:dyDescent="0.25">
      <c r="A6142" s="44">
        <f t="shared" si="27"/>
        <v>43142.541666651792</v>
      </c>
      <c r="B6142" s="24">
        <v>41.760800000000003</v>
      </c>
      <c r="C6142" s="35">
        <v>2.6335999999999999</v>
      </c>
      <c r="D6142" s="36">
        <v>9.0378399999999992</v>
      </c>
    </row>
    <row r="6143" spans="1:4" ht="12.75" customHeight="1" x14ac:dyDescent="0.25">
      <c r="A6143" s="44">
        <f t="shared" si="27"/>
        <v>43142.583333318456</v>
      </c>
      <c r="B6143" s="24">
        <v>46.688119999999998</v>
      </c>
      <c r="C6143" s="35">
        <v>2.6842100000000002</v>
      </c>
      <c r="D6143" s="36">
        <v>16.100259999999999</v>
      </c>
    </row>
    <row r="6144" spans="1:4" ht="12.75" customHeight="1" x14ac:dyDescent="0.25">
      <c r="A6144" s="44">
        <f t="shared" si="27"/>
        <v>43142.624999985121</v>
      </c>
      <c r="B6144" s="24">
        <v>35.50938</v>
      </c>
      <c r="C6144" s="35">
        <v>2.66804</v>
      </c>
    </row>
    <row r="6145" spans="1:4" ht="12.75" customHeight="1" x14ac:dyDescent="0.25">
      <c r="A6145" s="44">
        <f t="shared" si="27"/>
        <v>43142.666666651785</v>
      </c>
      <c r="B6145" s="24">
        <v>51.133429999999997</v>
      </c>
      <c r="C6145" s="35">
        <v>2.11591</v>
      </c>
      <c r="D6145" s="36">
        <v>1.44617</v>
      </c>
    </row>
    <row r="6146" spans="1:4" ht="12.75" customHeight="1" x14ac:dyDescent="0.25">
      <c r="A6146" s="44">
        <f t="shared" si="27"/>
        <v>43142.708333318449</v>
      </c>
      <c r="B6146" s="24">
        <v>45.643419999999999</v>
      </c>
      <c r="C6146" s="35">
        <v>1.4830099999999999</v>
      </c>
    </row>
    <row r="6147" spans="1:4" ht="12.75" customHeight="1" x14ac:dyDescent="0.25">
      <c r="A6147" s="44">
        <f t="shared" si="27"/>
        <v>43142.749999985113</v>
      </c>
      <c r="B6147" s="24">
        <v>45.622909999999997</v>
      </c>
      <c r="C6147" s="35">
        <v>1.7839</v>
      </c>
    </row>
    <row r="6148" spans="1:4" ht="12.75" customHeight="1" x14ac:dyDescent="0.25">
      <c r="A6148" s="44">
        <f t="shared" si="27"/>
        <v>43142.791666651778</v>
      </c>
      <c r="B6148" s="24">
        <v>39.382910000000003</v>
      </c>
      <c r="C6148" s="35">
        <v>1.2320800000000001</v>
      </c>
      <c r="D6148" s="36">
        <v>7.8129099999999996</v>
      </c>
    </row>
    <row r="6149" spans="1:4" ht="12.75" customHeight="1" x14ac:dyDescent="0.25">
      <c r="A6149" s="44">
        <f t="shared" si="27"/>
        <v>43142.833333318442</v>
      </c>
      <c r="B6149" s="24">
        <v>54.659350000000003</v>
      </c>
      <c r="C6149" s="35">
        <v>1.5922000000000001</v>
      </c>
      <c r="D6149" s="36">
        <v>2.62209</v>
      </c>
    </row>
    <row r="6150" spans="1:4" ht="12.75" customHeight="1" x14ac:dyDescent="0.25">
      <c r="A6150" s="44">
        <f t="shared" si="27"/>
        <v>43142.874999985106</v>
      </c>
      <c r="B6150" s="24">
        <v>29.624659999999999</v>
      </c>
      <c r="C6150" s="35">
        <v>1.2206600000000001</v>
      </c>
      <c r="D6150" s="36">
        <v>9.8144299999999998</v>
      </c>
    </row>
    <row r="6151" spans="1:4" ht="12.75" customHeight="1" x14ac:dyDescent="0.25">
      <c r="A6151" s="44">
        <f t="shared" si="27"/>
        <v>43142.91666665177</v>
      </c>
      <c r="B6151" s="24">
        <v>354.7346</v>
      </c>
      <c r="C6151" s="35">
        <v>1.2231399999999999</v>
      </c>
      <c r="D6151" s="36">
        <v>9.9448799999999995</v>
      </c>
    </row>
    <row r="6152" spans="1:4" ht="12.75" customHeight="1" x14ac:dyDescent="0.25">
      <c r="A6152" s="44">
        <f t="shared" si="27"/>
        <v>43142.958333318435</v>
      </c>
      <c r="B6152" s="24">
        <v>105.8502</v>
      </c>
      <c r="C6152" s="35">
        <v>0.53942999999999997</v>
      </c>
      <c r="D6152" s="36">
        <v>12.29552</v>
      </c>
    </row>
    <row r="6153" spans="1:4" ht="12.75" customHeight="1" x14ac:dyDescent="0.25">
      <c r="A6153" s="44">
        <f t="shared" si="27"/>
        <v>43142.999999985099</v>
      </c>
      <c r="B6153" s="24">
        <v>139.21680000000001</v>
      </c>
      <c r="C6153" s="35">
        <v>0.3972</v>
      </c>
      <c r="D6153" s="36">
        <v>9.5471900000000005</v>
      </c>
    </row>
    <row r="6154" spans="1:4" ht="12.75" customHeight="1" x14ac:dyDescent="0.25">
      <c r="A6154" s="44">
        <f t="shared" si="27"/>
        <v>43143.041666651763</v>
      </c>
      <c r="B6154" s="24">
        <v>104.86920000000001</v>
      </c>
      <c r="C6154" s="35">
        <v>0.27694000000000002</v>
      </c>
      <c r="D6154" s="36">
        <v>23.38129</v>
      </c>
    </row>
    <row r="6155" spans="1:4" ht="12.75" customHeight="1" x14ac:dyDescent="0.25">
      <c r="A6155" s="44">
        <f t="shared" si="27"/>
        <v>43143.083333318427</v>
      </c>
      <c r="B6155" s="24">
        <v>121.0073</v>
      </c>
      <c r="C6155" s="35">
        <v>0.34634999999999999</v>
      </c>
      <c r="D6155" s="36">
        <v>13.48495</v>
      </c>
    </row>
    <row r="6156" spans="1:4" ht="12.75" customHeight="1" x14ac:dyDescent="0.25">
      <c r="A6156" s="44">
        <f t="shared" si="27"/>
        <v>43143.124999985092</v>
      </c>
      <c r="B6156" s="24">
        <v>148.48439999999999</v>
      </c>
      <c r="C6156" s="35">
        <v>0.35911999999999999</v>
      </c>
      <c r="D6156" s="36">
        <v>9.2156000000000002</v>
      </c>
    </row>
    <row r="6157" spans="1:4" ht="12.75" customHeight="1" x14ac:dyDescent="0.25">
      <c r="A6157" s="44">
        <f t="shared" si="27"/>
        <v>43143.166666651756</v>
      </c>
      <c r="B6157" s="24">
        <v>268.39370000000002</v>
      </c>
      <c r="C6157" s="35">
        <v>0.48219000000000001</v>
      </c>
      <c r="D6157" s="36">
        <v>12.98029</v>
      </c>
    </row>
    <row r="6158" spans="1:4" ht="12.75" customHeight="1" x14ac:dyDescent="0.25">
      <c r="A6158" s="44">
        <f t="shared" si="27"/>
        <v>43143.20833331842</v>
      </c>
      <c r="B6158" s="24">
        <v>244.98429999999999</v>
      </c>
      <c r="C6158" s="35">
        <v>0.61704999999999999</v>
      </c>
      <c r="D6158" s="36">
        <v>2.9852799999999999</v>
      </c>
    </row>
    <row r="6159" spans="1:4" ht="12.75" customHeight="1" x14ac:dyDescent="0.25">
      <c r="A6159" s="44">
        <f t="shared" si="27"/>
        <v>43143.249999985084</v>
      </c>
      <c r="B6159" s="24">
        <v>270.529</v>
      </c>
      <c r="C6159" s="35">
        <v>1.1893</v>
      </c>
      <c r="D6159" s="36">
        <v>5.4694599999999998</v>
      </c>
    </row>
    <row r="6160" spans="1:4" ht="12.75" customHeight="1" x14ac:dyDescent="0.25">
      <c r="A6160" s="44">
        <f t="shared" si="27"/>
        <v>43143.291666651749</v>
      </c>
      <c r="B6160" s="24">
        <v>306.3252</v>
      </c>
      <c r="C6160" s="35">
        <v>0.73919000000000001</v>
      </c>
      <c r="D6160" s="36">
        <v>2.9552100000000001</v>
      </c>
    </row>
    <row r="6161" spans="1:4" ht="12.75" customHeight="1" x14ac:dyDescent="0.25">
      <c r="A6161" s="44">
        <f t="shared" si="27"/>
        <v>43143.333333318413</v>
      </c>
      <c r="B6161" s="24">
        <v>214.85480000000001</v>
      </c>
      <c r="C6161" s="35">
        <v>0.78908</v>
      </c>
      <c r="D6161" s="36">
        <v>11.853260000000001</v>
      </c>
    </row>
    <row r="6162" spans="1:4" ht="12.75" customHeight="1" x14ac:dyDescent="0.25">
      <c r="A6162" s="44">
        <f t="shared" si="27"/>
        <v>43143.374999985077</v>
      </c>
      <c r="B6162" s="24">
        <v>37.960270000000001</v>
      </c>
      <c r="C6162" s="35">
        <v>1.70343</v>
      </c>
    </row>
    <row r="6163" spans="1:4" ht="12.75" customHeight="1" x14ac:dyDescent="0.25">
      <c r="A6163" s="44">
        <f t="shared" si="27"/>
        <v>43143.416666651741</v>
      </c>
      <c r="B6163" s="24">
        <v>47.015329999999999</v>
      </c>
      <c r="C6163" s="35">
        <v>1.85544</v>
      </c>
      <c r="D6163" s="36">
        <v>10.76</v>
      </c>
    </row>
    <row r="6164" spans="1:4" ht="12.75" customHeight="1" x14ac:dyDescent="0.25">
      <c r="A6164" s="44">
        <f t="shared" si="27"/>
        <v>43143.458333318405</v>
      </c>
      <c r="B6164" s="24">
        <v>26.725390000000001</v>
      </c>
      <c r="C6164" s="35">
        <v>2.4485999999999999</v>
      </c>
      <c r="D6164" s="36">
        <v>7.1664500000000002</v>
      </c>
    </row>
    <row r="6165" spans="1:4" ht="12.75" customHeight="1" x14ac:dyDescent="0.25">
      <c r="A6165" s="44">
        <f t="shared" si="27"/>
        <v>43143.49999998507</v>
      </c>
      <c r="B6165" s="24">
        <v>34.614730000000002</v>
      </c>
      <c r="C6165" s="35">
        <v>2.73556</v>
      </c>
      <c r="D6165" s="36">
        <v>11.282170000000001</v>
      </c>
    </row>
    <row r="6166" spans="1:4" ht="12.75" customHeight="1" x14ac:dyDescent="0.25">
      <c r="A6166" s="44">
        <f t="shared" si="27"/>
        <v>43143.541666651734</v>
      </c>
      <c r="B6166" s="24">
        <v>53.428600000000003</v>
      </c>
      <c r="C6166" s="35">
        <v>2.9033699999999998</v>
      </c>
      <c r="D6166" s="36">
        <v>5.7257100000000003</v>
      </c>
    </row>
    <row r="6167" spans="1:4" ht="12.75" customHeight="1" x14ac:dyDescent="0.25">
      <c r="A6167" s="44">
        <f t="shared" si="27"/>
        <v>43143.583333318398</v>
      </c>
      <c r="B6167" s="24">
        <v>56.573450000000001</v>
      </c>
      <c r="C6167" s="35">
        <v>2.5471499999999998</v>
      </c>
      <c r="D6167" s="36">
        <v>6.2056699999999996</v>
      </c>
    </row>
    <row r="6168" spans="1:4" ht="12.75" customHeight="1" x14ac:dyDescent="0.25">
      <c r="A6168" s="44">
        <f t="shared" si="27"/>
        <v>43143.624999985062</v>
      </c>
      <c r="B6168" s="24">
        <v>352.35050000000001</v>
      </c>
      <c r="C6168" s="35">
        <v>2.4042300000000001</v>
      </c>
      <c r="D6168" s="36">
        <v>9.6969700000000003</v>
      </c>
    </row>
    <row r="6169" spans="1:4" ht="12.75" customHeight="1" x14ac:dyDescent="0.25">
      <c r="A6169" s="44">
        <f t="shared" si="27"/>
        <v>43143.666666651727</v>
      </c>
      <c r="B6169" s="24">
        <v>354.99529999999999</v>
      </c>
      <c r="C6169" s="35">
        <v>2.22878</v>
      </c>
      <c r="D6169" s="36">
        <v>17.651399999999999</v>
      </c>
    </row>
    <row r="6170" spans="1:4" ht="12.75" customHeight="1" x14ac:dyDescent="0.25">
      <c r="A6170" s="44">
        <f t="shared" si="27"/>
        <v>43143.708333318391</v>
      </c>
      <c r="B6170" s="24">
        <v>9.6204699999999992</v>
      </c>
      <c r="C6170" s="35">
        <v>1.9297899999999999</v>
      </c>
      <c r="D6170" s="36">
        <v>27.970700000000001</v>
      </c>
    </row>
    <row r="6171" spans="1:4" ht="12.75" customHeight="1" x14ac:dyDescent="0.25">
      <c r="A6171" s="44">
        <f t="shared" si="27"/>
        <v>43143.749999985055</v>
      </c>
      <c r="B6171" s="24">
        <v>39.277509999999999</v>
      </c>
      <c r="C6171" s="35">
        <v>2.0018600000000002</v>
      </c>
      <c r="D6171" s="36">
        <v>14.075749999999999</v>
      </c>
    </row>
    <row r="6172" spans="1:4" ht="12.75" customHeight="1" x14ac:dyDescent="0.25">
      <c r="A6172" s="44">
        <f t="shared" si="27"/>
        <v>43143.791666651719</v>
      </c>
      <c r="B6172" s="24">
        <v>52.292760000000001</v>
      </c>
      <c r="C6172" s="35">
        <v>1.25207</v>
      </c>
      <c r="D6172" s="36">
        <v>10.37078</v>
      </c>
    </row>
    <row r="6173" spans="1:4" ht="12.75" customHeight="1" x14ac:dyDescent="0.25">
      <c r="A6173" s="44">
        <f t="shared" si="27"/>
        <v>43143.833333318384</v>
      </c>
      <c r="B6173" s="24">
        <v>59.193860000000001</v>
      </c>
      <c r="C6173" s="35">
        <v>1.6695</v>
      </c>
      <c r="D6173" s="36">
        <v>8.7259399999999996</v>
      </c>
    </row>
    <row r="6174" spans="1:4" ht="12.75" customHeight="1" x14ac:dyDescent="0.25">
      <c r="A6174" s="44">
        <f t="shared" si="27"/>
        <v>43143.874999985048</v>
      </c>
      <c r="B6174" s="24">
        <v>58.635449999999999</v>
      </c>
      <c r="C6174" s="35">
        <v>0.92252999999999996</v>
      </c>
      <c r="D6174" s="36">
        <v>6.7077299999999997</v>
      </c>
    </row>
    <row r="6175" spans="1:4" ht="12.75" customHeight="1" x14ac:dyDescent="0.25">
      <c r="A6175" s="44">
        <f t="shared" si="27"/>
        <v>43143.916666651712</v>
      </c>
      <c r="B6175" s="24">
        <v>113.027</v>
      </c>
      <c r="C6175" s="35">
        <v>0.43456</v>
      </c>
      <c r="D6175" s="36">
        <v>3.0306600000000001</v>
      </c>
    </row>
    <row r="6176" spans="1:4" ht="12.75" customHeight="1" x14ac:dyDescent="0.25">
      <c r="A6176" s="44">
        <f t="shared" si="27"/>
        <v>43143.958333318376</v>
      </c>
      <c r="B6176" s="24">
        <v>129.1069</v>
      </c>
      <c r="C6176" s="35">
        <v>0.35761999999999999</v>
      </c>
      <c r="D6176" s="36">
        <v>14.843909999999999</v>
      </c>
    </row>
    <row r="6177" spans="1:4" ht="12.75" customHeight="1" x14ac:dyDescent="0.25">
      <c r="A6177" s="44">
        <f t="shared" si="27"/>
        <v>43143.999999985041</v>
      </c>
      <c r="B6177" s="24">
        <v>238.52760000000001</v>
      </c>
      <c r="C6177" s="35">
        <v>0.30913000000000002</v>
      </c>
      <c r="D6177" s="36">
        <v>7.2150400000000001</v>
      </c>
    </row>
    <row r="6178" spans="1:4" ht="12.75" customHeight="1" x14ac:dyDescent="0.25">
      <c r="A6178" s="44">
        <f t="shared" si="27"/>
        <v>43144.041666651705</v>
      </c>
      <c r="B6178" s="24">
        <v>109.4867</v>
      </c>
      <c r="C6178" s="35">
        <v>0.40331</v>
      </c>
      <c r="D6178" s="36">
        <v>0.53552999999999995</v>
      </c>
    </row>
    <row r="6179" spans="1:4" ht="12.75" customHeight="1" x14ac:dyDescent="0.25">
      <c r="A6179" s="44">
        <f t="shared" si="27"/>
        <v>43144.083333318369</v>
      </c>
      <c r="B6179" s="24">
        <v>233.38380000000001</v>
      </c>
      <c r="C6179" s="35">
        <v>0.49586000000000002</v>
      </c>
      <c r="D6179" s="36">
        <v>6.4949300000000001</v>
      </c>
    </row>
    <row r="6180" spans="1:4" ht="12.75" customHeight="1" x14ac:dyDescent="0.25">
      <c r="A6180" s="44">
        <f t="shared" si="27"/>
        <v>43144.124999985033</v>
      </c>
      <c r="B6180" s="24">
        <v>7.2737299999999996</v>
      </c>
      <c r="C6180" s="35">
        <v>0.42592999999999998</v>
      </c>
    </row>
    <row r="6181" spans="1:4" ht="12.75" customHeight="1" x14ac:dyDescent="0.25">
      <c r="A6181" s="44">
        <f t="shared" si="27"/>
        <v>43144.166666651698</v>
      </c>
      <c r="B6181" s="24">
        <v>259.31259999999997</v>
      </c>
      <c r="C6181" s="35">
        <v>1.42787</v>
      </c>
      <c r="D6181" s="36">
        <v>4.5978700000000003</v>
      </c>
    </row>
    <row r="6182" spans="1:4" ht="12.75" customHeight="1" x14ac:dyDescent="0.25">
      <c r="A6182" s="44">
        <f t="shared" si="27"/>
        <v>43144.208333318362</v>
      </c>
      <c r="B6182" s="24">
        <v>191.52160000000001</v>
      </c>
      <c r="C6182" s="35">
        <v>0.98002</v>
      </c>
      <c r="D6182" s="36">
        <v>4.9257099999999996</v>
      </c>
    </row>
    <row r="6183" spans="1:4" ht="12.75" customHeight="1" x14ac:dyDescent="0.25">
      <c r="A6183" s="44">
        <f t="shared" si="27"/>
        <v>43144.249999985026</v>
      </c>
      <c r="B6183" s="24">
        <v>147.94319999999999</v>
      </c>
      <c r="C6183" s="35">
        <v>0.43391999999999997</v>
      </c>
      <c r="D6183" s="36">
        <v>5.0727799999999998</v>
      </c>
    </row>
    <row r="6184" spans="1:4" ht="12.75" customHeight="1" x14ac:dyDescent="0.25">
      <c r="A6184" s="44">
        <f t="shared" si="27"/>
        <v>43144.29166665169</v>
      </c>
      <c r="B6184" s="24">
        <v>265.31700000000001</v>
      </c>
      <c r="C6184" s="35">
        <v>1.11582</v>
      </c>
      <c r="D6184" s="36">
        <v>3.78043</v>
      </c>
    </row>
    <row r="6185" spans="1:4" ht="12.75" customHeight="1" x14ac:dyDescent="0.25">
      <c r="A6185" s="44">
        <f t="shared" si="27"/>
        <v>43144.333333318355</v>
      </c>
      <c r="B6185" s="24">
        <v>116.63639999999999</v>
      </c>
      <c r="C6185" s="35">
        <v>0.46216000000000002</v>
      </c>
      <c r="D6185" s="36">
        <v>2.43343</v>
      </c>
    </row>
    <row r="6186" spans="1:4" ht="12.75" customHeight="1" x14ac:dyDescent="0.25">
      <c r="A6186" s="44">
        <f t="shared" si="27"/>
        <v>43144.374999985019</v>
      </c>
      <c r="B6186" s="24">
        <v>45.105229999999999</v>
      </c>
      <c r="C6186" s="35">
        <v>1.1468700000000001</v>
      </c>
      <c r="D6186" s="36">
        <v>0.47305999999999998</v>
      </c>
    </row>
    <row r="6187" spans="1:4" ht="12.75" customHeight="1" x14ac:dyDescent="0.25">
      <c r="A6187" s="44">
        <f t="shared" si="27"/>
        <v>43144.416666651683</v>
      </c>
      <c r="B6187" s="24">
        <v>70.28192</v>
      </c>
      <c r="C6187" s="35">
        <v>1.66448</v>
      </c>
      <c r="D6187" s="36">
        <v>3.1366999999999998</v>
      </c>
    </row>
    <row r="6188" spans="1:4" ht="12.75" customHeight="1" x14ac:dyDescent="0.25">
      <c r="A6188" s="44">
        <f t="shared" si="27"/>
        <v>43144.458333318347</v>
      </c>
      <c r="B6188" s="24">
        <v>197.0444</v>
      </c>
      <c r="C6188" s="35">
        <v>0.35970999999999997</v>
      </c>
      <c r="D6188" s="36">
        <v>0.10213</v>
      </c>
    </row>
    <row r="6189" spans="1:4" ht="12.75" customHeight="1" x14ac:dyDescent="0.25">
      <c r="A6189" s="44">
        <f t="shared" si="27"/>
        <v>43144.499999985012</v>
      </c>
      <c r="B6189" s="24">
        <v>40.859679999999997</v>
      </c>
      <c r="C6189" s="35">
        <v>1.1088100000000001</v>
      </c>
      <c r="D6189" s="36">
        <v>6.4775299999999998</v>
      </c>
    </row>
    <row r="6190" spans="1:4" ht="12.75" customHeight="1" x14ac:dyDescent="0.25">
      <c r="A6190" s="44">
        <f t="shared" si="27"/>
        <v>43144.541666651676</v>
      </c>
      <c r="B6190" s="24">
        <v>37.838990000000003</v>
      </c>
      <c r="C6190" s="35">
        <v>1.83531</v>
      </c>
      <c r="D6190" s="36">
        <v>10.46843</v>
      </c>
    </row>
    <row r="6191" spans="1:4" ht="12.75" customHeight="1" x14ac:dyDescent="0.25">
      <c r="A6191" s="44">
        <f t="shared" si="27"/>
        <v>43144.58333331834</v>
      </c>
      <c r="B6191" s="24">
        <v>33.66489</v>
      </c>
      <c r="C6191" s="35">
        <v>1.1989000000000001</v>
      </c>
      <c r="D6191" s="36">
        <v>5.2054</v>
      </c>
    </row>
    <row r="6192" spans="1:4" ht="12.75" customHeight="1" x14ac:dyDescent="0.25">
      <c r="A6192" s="44">
        <f t="shared" si="27"/>
        <v>43144.624999985004</v>
      </c>
      <c r="B6192" s="24">
        <v>58.533090000000001</v>
      </c>
      <c r="C6192" s="35">
        <v>2.3541699999999999</v>
      </c>
      <c r="D6192" s="36">
        <v>9.9886400000000002</v>
      </c>
    </row>
    <row r="6193" spans="1:4" ht="12.75" customHeight="1" x14ac:dyDescent="0.25">
      <c r="A6193" s="44">
        <f t="shared" si="27"/>
        <v>43144.666666651668</v>
      </c>
      <c r="B6193" s="24">
        <v>49.667879999999997</v>
      </c>
      <c r="C6193" s="35">
        <v>2.53321</v>
      </c>
      <c r="D6193" s="36">
        <v>21.896270000000001</v>
      </c>
    </row>
    <row r="6194" spans="1:4" ht="12.75" customHeight="1" x14ac:dyDescent="0.25">
      <c r="A6194" s="44">
        <f t="shared" si="27"/>
        <v>43144.708333318333</v>
      </c>
      <c r="B6194" s="24">
        <v>13.046530000000001</v>
      </c>
      <c r="C6194" s="35">
        <v>1.6934100000000001</v>
      </c>
    </row>
    <row r="6195" spans="1:4" ht="12.75" customHeight="1" x14ac:dyDescent="0.25">
      <c r="A6195" s="44">
        <f t="shared" ref="A6195:A6258" si="28">A6194+1/24</f>
        <v>43144.749999984997</v>
      </c>
      <c r="B6195" s="24">
        <v>47.442270000000001</v>
      </c>
      <c r="C6195" s="35">
        <v>1.72973</v>
      </c>
      <c r="D6195" s="36">
        <v>22.22307</v>
      </c>
    </row>
    <row r="6196" spans="1:4" ht="12.75" customHeight="1" x14ac:dyDescent="0.25">
      <c r="A6196" s="44">
        <f t="shared" si="28"/>
        <v>43144.791666651661</v>
      </c>
      <c r="B6196" s="24">
        <v>355.91250000000002</v>
      </c>
      <c r="C6196" s="35">
        <v>1.01613</v>
      </c>
      <c r="D6196" s="36">
        <v>16.16574</v>
      </c>
    </row>
    <row r="6197" spans="1:4" ht="12.75" customHeight="1" x14ac:dyDescent="0.25">
      <c r="A6197" s="44">
        <f t="shared" si="28"/>
        <v>43144.833333318325</v>
      </c>
      <c r="B6197" s="24">
        <v>102.41249999999999</v>
      </c>
      <c r="C6197" s="35">
        <v>0.70148999999999995</v>
      </c>
      <c r="D6197" s="36">
        <v>12.384589999999999</v>
      </c>
    </row>
    <row r="6198" spans="1:4" ht="12.75" customHeight="1" x14ac:dyDescent="0.25">
      <c r="A6198" s="44">
        <f t="shared" si="28"/>
        <v>43144.87499998499</v>
      </c>
      <c r="B6198" s="24">
        <v>142.51599999999999</v>
      </c>
      <c r="C6198" s="35">
        <v>0.41042000000000001</v>
      </c>
      <c r="D6198" s="36">
        <v>6.1055299999999999</v>
      </c>
    </row>
    <row r="6199" spans="1:4" ht="12.75" customHeight="1" x14ac:dyDescent="0.25">
      <c r="A6199" s="44">
        <f t="shared" si="28"/>
        <v>43144.916666651654</v>
      </c>
      <c r="B6199" s="24">
        <v>303.33100000000002</v>
      </c>
      <c r="C6199" s="35">
        <v>0.38079000000000002</v>
      </c>
      <c r="D6199" s="36">
        <v>1.5043299999999999</v>
      </c>
    </row>
    <row r="6200" spans="1:4" ht="12.75" customHeight="1" x14ac:dyDescent="0.25">
      <c r="A6200" s="44">
        <f t="shared" si="28"/>
        <v>43144.958333318318</v>
      </c>
      <c r="B6200" s="24">
        <v>86.065709999999996</v>
      </c>
      <c r="C6200" s="35">
        <v>0.24856</v>
      </c>
      <c r="D6200" s="36">
        <v>16.541039999999999</v>
      </c>
    </row>
    <row r="6201" spans="1:4" ht="12.75" customHeight="1" x14ac:dyDescent="0.25">
      <c r="A6201" s="44">
        <f t="shared" si="28"/>
        <v>43144.999999984982</v>
      </c>
      <c r="B6201" s="24">
        <v>213.7483</v>
      </c>
      <c r="C6201" s="35">
        <v>0.25781999999999999</v>
      </c>
      <c r="D6201" s="36">
        <v>14.898250000000001</v>
      </c>
    </row>
    <row r="6202" spans="1:4" ht="12.75" customHeight="1" x14ac:dyDescent="0.25">
      <c r="A6202" s="44">
        <f t="shared" si="28"/>
        <v>43145.041666651647</v>
      </c>
      <c r="B6202" s="24">
        <v>109.4704</v>
      </c>
      <c r="C6202" s="35">
        <v>0.31501000000000001</v>
      </c>
      <c r="D6202" s="36">
        <v>9.9828700000000001</v>
      </c>
    </row>
    <row r="6203" spans="1:4" ht="12.75" customHeight="1" x14ac:dyDescent="0.25">
      <c r="A6203" s="44">
        <f t="shared" si="28"/>
        <v>43145.083333318311</v>
      </c>
      <c r="B6203" s="24">
        <v>143.23599999999999</v>
      </c>
      <c r="C6203" s="35">
        <v>0.38871</v>
      </c>
      <c r="D6203" s="36">
        <v>15.00989</v>
      </c>
    </row>
    <row r="6204" spans="1:4" ht="12.75" customHeight="1" x14ac:dyDescent="0.25">
      <c r="A6204" s="44">
        <f t="shared" si="28"/>
        <v>43145.124999984975</v>
      </c>
      <c r="B6204" s="24">
        <v>94.868080000000006</v>
      </c>
      <c r="C6204" s="35">
        <v>0.29851</v>
      </c>
      <c r="D6204" s="36">
        <v>13.259779999999999</v>
      </c>
    </row>
    <row r="6205" spans="1:4" ht="12.75" customHeight="1" x14ac:dyDescent="0.25">
      <c r="A6205" s="44">
        <f t="shared" si="28"/>
        <v>43145.166666651639</v>
      </c>
      <c r="B6205" s="24">
        <v>146.06479999999999</v>
      </c>
      <c r="C6205" s="35">
        <v>0.32623999999999997</v>
      </c>
      <c r="D6205" s="36">
        <v>10.896280000000001</v>
      </c>
    </row>
    <row r="6206" spans="1:4" ht="12.75" customHeight="1" x14ac:dyDescent="0.25">
      <c r="A6206" s="44">
        <f t="shared" si="28"/>
        <v>43145.208333318304</v>
      </c>
      <c r="B6206" s="24">
        <v>115.89190000000001</v>
      </c>
      <c r="C6206" s="35">
        <v>0.28205000000000002</v>
      </c>
      <c r="D6206" s="36">
        <v>14.49272</v>
      </c>
    </row>
    <row r="6207" spans="1:4" ht="12.75" customHeight="1" x14ac:dyDescent="0.25">
      <c r="A6207" s="44">
        <f t="shared" si="28"/>
        <v>43145.249999984968</v>
      </c>
      <c r="B6207" s="24">
        <v>69.393330000000006</v>
      </c>
      <c r="C6207" s="35">
        <v>0.30034</v>
      </c>
      <c r="D6207" s="36">
        <v>8.5457800000000006</v>
      </c>
    </row>
    <row r="6208" spans="1:4" ht="12.75" customHeight="1" x14ac:dyDescent="0.25">
      <c r="A6208" s="44">
        <f t="shared" si="28"/>
        <v>43145.291666651632</v>
      </c>
      <c r="B6208" s="24">
        <v>100.22580000000001</v>
      </c>
      <c r="C6208" s="35">
        <v>0.27089000000000002</v>
      </c>
      <c r="D6208" s="36">
        <v>0.33939000000000002</v>
      </c>
    </row>
    <row r="6209" spans="1:4" ht="12.75" customHeight="1" x14ac:dyDescent="0.25">
      <c r="A6209" s="44">
        <f t="shared" si="28"/>
        <v>43145.333333318296</v>
      </c>
      <c r="B6209" s="24">
        <v>87.403310000000005</v>
      </c>
      <c r="C6209" s="35">
        <v>0.66498000000000002</v>
      </c>
      <c r="D6209" s="36">
        <v>12.36561</v>
      </c>
    </row>
    <row r="6210" spans="1:4" ht="12.75" customHeight="1" x14ac:dyDescent="0.25">
      <c r="A6210" s="44">
        <f t="shared" si="28"/>
        <v>43145.374999984961</v>
      </c>
      <c r="B6210" s="24">
        <v>2.63686</v>
      </c>
      <c r="C6210" s="35">
        <v>1.23339</v>
      </c>
      <c r="D6210" s="36">
        <v>19.854890000000001</v>
      </c>
    </row>
    <row r="6211" spans="1:4" ht="12.75" customHeight="1" x14ac:dyDescent="0.25">
      <c r="A6211" s="44">
        <f t="shared" si="28"/>
        <v>43145.416666651625</v>
      </c>
      <c r="B6211" s="24">
        <v>33.787909999999997</v>
      </c>
      <c r="C6211" s="35">
        <v>1.4646999999999999</v>
      </c>
      <c r="D6211" s="36">
        <v>6.7953900000000003</v>
      </c>
    </row>
    <row r="6212" spans="1:4" ht="12.75" customHeight="1" x14ac:dyDescent="0.25">
      <c r="A6212" s="44">
        <f t="shared" si="28"/>
        <v>43145.458333318289</v>
      </c>
      <c r="B6212" s="24">
        <v>42.445210000000003</v>
      </c>
      <c r="C6212" s="35">
        <v>1.9578</v>
      </c>
    </row>
    <row r="6213" spans="1:4" ht="12.75" customHeight="1" x14ac:dyDescent="0.25">
      <c r="A6213" s="44">
        <f t="shared" si="28"/>
        <v>43145.499999984953</v>
      </c>
      <c r="B6213" s="24">
        <v>52.142719999999997</v>
      </c>
      <c r="C6213" s="35">
        <v>2.3616000000000001</v>
      </c>
      <c r="D6213" s="36">
        <v>4.8018700000000001</v>
      </c>
    </row>
    <row r="6214" spans="1:4" ht="12.75" customHeight="1" x14ac:dyDescent="0.25">
      <c r="A6214" s="44">
        <f t="shared" si="28"/>
        <v>43145.541666651618</v>
      </c>
      <c r="B6214" s="24">
        <v>33.602899999999998</v>
      </c>
      <c r="C6214" s="35">
        <v>2.2420499999999999</v>
      </c>
      <c r="D6214" s="36">
        <v>17.281939999999999</v>
      </c>
    </row>
    <row r="6215" spans="1:4" ht="12.75" customHeight="1" x14ac:dyDescent="0.25">
      <c r="A6215" s="44">
        <f t="shared" si="28"/>
        <v>43145.583333318282</v>
      </c>
      <c r="B6215" s="24">
        <v>345.85019999999997</v>
      </c>
      <c r="C6215" s="35">
        <v>2.8252299999999999</v>
      </c>
      <c r="D6215" s="36">
        <v>26.58306</v>
      </c>
    </row>
    <row r="6216" spans="1:4" ht="12.75" customHeight="1" x14ac:dyDescent="0.25">
      <c r="A6216" s="44">
        <f t="shared" si="28"/>
        <v>43145.624999984946</v>
      </c>
      <c r="B6216" s="24">
        <v>1.9011899999999999</v>
      </c>
      <c r="C6216" s="35">
        <v>3.1242999999999999</v>
      </c>
      <c r="D6216" s="36">
        <v>19.577169999999999</v>
      </c>
    </row>
    <row r="6217" spans="1:4" ht="12.75" customHeight="1" x14ac:dyDescent="0.25">
      <c r="A6217" s="44">
        <f t="shared" si="28"/>
        <v>43145.66666665161</v>
      </c>
      <c r="B6217" s="24">
        <v>29.068719999999999</v>
      </c>
      <c r="C6217" s="35">
        <v>1.5006699999999999</v>
      </c>
      <c r="D6217" s="36">
        <v>18.672599999999999</v>
      </c>
    </row>
    <row r="6218" spans="1:4" ht="12.75" customHeight="1" x14ac:dyDescent="0.25">
      <c r="A6218" s="44">
        <f t="shared" si="28"/>
        <v>43145.708333318275</v>
      </c>
    </row>
    <row r="6219" spans="1:4" ht="12.75" customHeight="1" x14ac:dyDescent="0.25">
      <c r="A6219" s="44">
        <f t="shared" si="28"/>
        <v>43145.749999984939</v>
      </c>
      <c r="B6219" s="24">
        <v>64.370360000000005</v>
      </c>
      <c r="C6219" s="35">
        <v>1.0233399999999999</v>
      </c>
    </row>
    <row r="6220" spans="1:4" ht="12.75" customHeight="1" x14ac:dyDescent="0.25">
      <c r="A6220" s="44">
        <f t="shared" si="28"/>
        <v>43145.791666651603</v>
      </c>
      <c r="D6220" s="36">
        <v>32.255870000000002</v>
      </c>
    </row>
    <row r="6221" spans="1:4" ht="12.75" customHeight="1" x14ac:dyDescent="0.25">
      <c r="A6221" s="44">
        <f t="shared" si="28"/>
        <v>43145.833333318267</v>
      </c>
      <c r="B6221" s="24">
        <v>8.9324600000000007</v>
      </c>
      <c r="C6221" s="35">
        <v>0.55994999999999995</v>
      </c>
      <c r="D6221" s="36">
        <v>11.2455</v>
      </c>
    </row>
    <row r="6222" spans="1:4" ht="12.75" customHeight="1" x14ac:dyDescent="0.25">
      <c r="A6222" s="44">
        <f t="shared" si="28"/>
        <v>43145.874999984931</v>
      </c>
      <c r="B6222" s="24">
        <v>109.547</v>
      </c>
      <c r="C6222" s="35">
        <v>0.36475000000000002</v>
      </c>
      <c r="D6222" s="36">
        <v>13.19478</v>
      </c>
    </row>
    <row r="6223" spans="1:4" ht="12.75" customHeight="1" x14ac:dyDescent="0.25">
      <c r="A6223" s="44">
        <f t="shared" si="28"/>
        <v>43145.916666651596</v>
      </c>
      <c r="B6223" s="24">
        <v>137.6061</v>
      </c>
      <c r="C6223" s="35">
        <v>0.33568999999999999</v>
      </c>
      <c r="D6223" s="36">
        <v>10.88105</v>
      </c>
    </row>
    <row r="6224" spans="1:4" ht="12.75" customHeight="1" x14ac:dyDescent="0.25">
      <c r="A6224" s="44">
        <f t="shared" si="28"/>
        <v>43145.95833331826</v>
      </c>
      <c r="B6224" s="24">
        <v>158.94489999999999</v>
      </c>
      <c r="C6224" s="35">
        <v>0.34078000000000003</v>
      </c>
      <c r="D6224" s="36">
        <v>5.1743300000000003</v>
      </c>
    </row>
    <row r="6225" spans="1:4" ht="12.75" customHeight="1" x14ac:dyDescent="0.25">
      <c r="A6225" s="44">
        <f t="shared" si="28"/>
        <v>43145.999999984924</v>
      </c>
      <c r="B6225" s="24">
        <v>111.0654</v>
      </c>
      <c r="C6225" s="35">
        <v>0.12493</v>
      </c>
      <c r="D6225" s="36">
        <v>6.7704199999999997</v>
      </c>
    </row>
    <row r="6226" spans="1:4" ht="12.75" customHeight="1" x14ac:dyDescent="0.25">
      <c r="A6226" s="44">
        <f t="shared" si="28"/>
        <v>43146.041666651588</v>
      </c>
      <c r="B6226" s="24">
        <v>48.739750000000001</v>
      </c>
      <c r="C6226" s="35">
        <v>0.20372999999999999</v>
      </c>
    </row>
    <row r="6227" spans="1:4" ht="12.75" customHeight="1" x14ac:dyDescent="0.25">
      <c r="A6227" s="44">
        <f t="shared" si="28"/>
        <v>43146.083333318253</v>
      </c>
      <c r="B6227" s="24">
        <v>249.32589999999999</v>
      </c>
      <c r="C6227" s="35">
        <v>0.38500000000000001</v>
      </c>
      <c r="D6227" s="36">
        <v>9.4109999999999996</v>
      </c>
    </row>
    <row r="6228" spans="1:4" ht="12.75" customHeight="1" x14ac:dyDescent="0.25">
      <c r="A6228" s="44">
        <f t="shared" si="28"/>
        <v>43146.124999984917</v>
      </c>
      <c r="B6228" s="24">
        <v>195.05099999999999</v>
      </c>
      <c r="C6228" s="35">
        <v>0.19112999999999999</v>
      </c>
    </row>
    <row r="6229" spans="1:4" ht="12.75" customHeight="1" x14ac:dyDescent="0.25">
      <c r="A6229" s="44">
        <f t="shared" si="28"/>
        <v>43146.166666651581</v>
      </c>
      <c r="B6229" s="24">
        <v>17.787610000000001</v>
      </c>
      <c r="C6229" s="35">
        <v>0.17476</v>
      </c>
      <c r="D6229" s="36">
        <v>10.541270000000001</v>
      </c>
    </row>
    <row r="6230" spans="1:4" ht="12.75" customHeight="1" x14ac:dyDescent="0.25">
      <c r="A6230" s="44">
        <f t="shared" si="28"/>
        <v>43146.208333318245</v>
      </c>
      <c r="B6230" s="24">
        <v>154.50399999999999</v>
      </c>
      <c r="C6230" s="35">
        <v>0.40492</v>
      </c>
      <c r="D6230" s="36">
        <v>12.08428</v>
      </c>
    </row>
    <row r="6231" spans="1:4" ht="12.75" customHeight="1" x14ac:dyDescent="0.25">
      <c r="A6231" s="44">
        <f t="shared" si="28"/>
        <v>43146.24999998491</v>
      </c>
      <c r="B6231" s="24">
        <v>145.52969999999999</v>
      </c>
      <c r="C6231" s="35">
        <v>0.32895000000000002</v>
      </c>
      <c r="D6231" s="36">
        <v>6.3440599999999998</v>
      </c>
    </row>
    <row r="6232" spans="1:4" ht="12.75" customHeight="1" x14ac:dyDescent="0.25">
      <c r="A6232" s="44">
        <f t="shared" si="28"/>
        <v>43146.291666651574</v>
      </c>
      <c r="B6232" s="24">
        <v>174.02549999999999</v>
      </c>
      <c r="C6232" s="35">
        <v>0.56469999999999998</v>
      </c>
      <c r="D6232" s="36">
        <v>7.7326699999999997</v>
      </c>
    </row>
    <row r="6233" spans="1:4" ht="12.75" customHeight="1" x14ac:dyDescent="0.25">
      <c r="A6233" s="44">
        <f t="shared" si="28"/>
        <v>43146.333333318238</v>
      </c>
      <c r="B6233" s="24">
        <v>131.9007</v>
      </c>
      <c r="C6233" s="35">
        <v>0.32435000000000003</v>
      </c>
      <c r="D6233" s="36">
        <v>3.7246000000000001</v>
      </c>
    </row>
    <row r="6234" spans="1:4" ht="12.75" customHeight="1" x14ac:dyDescent="0.25">
      <c r="A6234" s="44">
        <f t="shared" si="28"/>
        <v>43146.374999984902</v>
      </c>
      <c r="B6234" s="24">
        <v>282.2953</v>
      </c>
      <c r="C6234" s="35">
        <v>0.98036000000000001</v>
      </c>
      <c r="D6234" s="36">
        <v>6.07822</v>
      </c>
    </row>
    <row r="6235" spans="1:4" ht="12.75" customHeight="1" x14ac:dyDescent="0.25">
      <c r="A6235" s="44">
        <f t="shared" si="28"/>
        <v>43146.416666651567</v>
      </c>
      <c r="B6235" s="24">
        <v>113.77460000000001</v>
      </c>
      <c r="C6235" s="35">
        <v>0.32245000000000001</v>
      </c>
      <c r="D6235" s="36">
        <v>6.3181700000000003</v>
      </c>
    </row>
    <row r="6236" spans="1:4" ht="12.75" customHeight="1" x14ac:dyDescent="0.25">
      <c r="A6236" s="44">
        <f t="shared" si="28"/>
        <v>43146.458333318231</v>
      </c>
      <c r="B6236" s="24">
        <v>105.0031</v>
      </c>
      <c r="C6236" s="35">
        <v>0.53075000000000006</v>
      </c>
      <c r="D6236" s="36">
        <v>4.8648899999999999</v>
      </c>
    </row>
    <row r="6237" spans="1:4" ht="12.75" customHeight="1" x14ac:dyDescent="0.25">
      <c r="A6237" s="44">
        <f t="shared" si="28"/>
        <v>43146.499999984895</v>
      </c>
      <c r="B6237" s="24">
        <v>135.9744</v>
      </c>
      <c r="C6237" s="35">
        <v>0.76032999999999995</v>
      </c>
    </row>
    <row r="6238" spans="1:4" ht="12.75" customHeight="1" x14ac:dyDescent="0.25">
      <c r="A6238" s="44">
        <f t="shared" si="28"/>
        <v>43146.541666651559</v>
      </c>
      <c r="B6238" s="24">
        <v>56.308250000000001</v>
      </c>
      <c r="C6238" s="35">
        <v>0.71855000000000002</v>
      </c>
      <c r="D6238" s="36">
        <v>2.2531099999999999</v>
      </c>
    </row>
    <row r="6239" spans="1:4" ht="12.75" customHeight="1" x14ac:dyDescent="0.25">
      <c r="A6239" s="44">
        <f t="shared" si="28"/>
        <v>43146.583333318224</v>
      </c>
      <c r="B6239" s="24">
        <v>133.39099999999999</v>
      </c>
      <c r="C6239" s="35">
        <v>0.74199999999999999</v>
      </c>
      <c r="D6239" s="36">
        <v>4.4278300000000002</v>
      </c>
    </row>
    <row r="6240" spans="1:4" ht="12.75" customHeight="1" x14ac:dyDescent="0.25">
      <c r="A6240" s="44">
        <f t="shared" si="28"/>
        <v>43146.624999984888</v>
      </c>
      <c r="B6240" s="24">
        <v>184.066</v>
      </c>
      <c r="C6240" s="35">
        <v>0.85933999999999999</v>
      </c>
      <c r="D6240" s="36">
        <v>32.238219999999998</v>
      </c>
    </row>
    <row r="6241" spans="1:4" ht="12.75" customHeight="1" x14ac:dyDescent="0.25">
      <c r="A6241" s="44">
        <f t="shared" si="28"/>
        <v>43146.666666651552</v>
      </c>
      <c r="B6241" s="24">
        <v>117.4646</v>
      </c>
      <c r="C6241" s="35">
        <v>0.53417000000000003</v>
      </c>
      <c r="D6241" s="36">
        <v>26.875720000000001</v>
      </c>
    </row>
    <row r="6242" spans="1:4" ht="12.75" customHeight="1" x14ac:dyDescent="0.25">
      <c r="A6242" s="44">
        <f t="shared" si="28"/>
        <v>43146.708333318216</v>
      </c>
      <c r="B6242" s="24">
        <v>142.96789999999999</v>
      </c>
      <c r="C6242" s="35">
        <v>0.68398000000000003</v>
      </c>
      <c r="D6242" s="36">
        <v>24.170829999999999</v>
      </c>
    </row>
    <row r="6243" spans="1:4" ht="12.75" customHeight="1" x14ac:dyDescent="0.25">
      <c r="A6243" s="44">
        <f t="shared" si="28"/>
        <v>43146.749999984881</v>
      </c>
      <c r="B6243" s="24">
        <v>2.48868</v>
      </c>
      <c r="C6243" s="35">
        <v>2.0069400000000002</v>
      </c>
      <c r="D6243" s="36">
        <v>24.19689</v>
      </c>
    </row>
    <row r="6244" spans="1:4" ht="12.75" customHeight="1" x14ac:dyDescent="0.25">
      <c r="A6244" s="44">
        <f t="shared" si="28"/>
        <v>43146.791666651545</v>
      </c>
      <c r="B6244" s="24">
        <v>34.639580000000002</v>
      </c>
      <c r="C6244" s="35">
        <v>1.6131500000000001</v>
      </c>
      <c r="D6244" s="36">
        <v>29.18</v>
      </c>
    </row>
    <row r="6245" spans="1:4" ht="12.75" customHeight="1" x14ac:dyDescent="0.25">
      <c r="A6245" s="44">
        <f t="shared" si="28"/>
        <v>43146.833333318209</v>
      </c>
      <c r="B6245" s="24">
        <v>63.92315</v>
      </c>
      <c r="C6245" s="35">
        <v>0.91974</v>
      </c>
      <c r="D6245" s="36">
        <v>8.0967800000000008</v>
      </c>
    </row>
    <row r="6246" spans="1:4" ht="12.75" customHeight="1" x14ac:dyDescent="0.25">
      <c r="A6246" s="44">
        <f t="shared" si="28"/>
        <v>43146.874999984873</v>
      </c>
      <c r="B6246" s="24">
        <v>94.521770000000004</v>
      </c>
      <c r="C6246" s="35">
        <v>0.34187000000000001</v>
      </c>
      <c r="D6246" s="36">
        <v>8.2218300000000006</v>
      </c>
    </row>
    <row r="6247" spans="1:4" ht="12.75" customHeight="1" x14ac:dyDescent="0.25">
      <c r="A6247" s="44">
        <f t="shared" si="28"/>
        <v>43146.916666651538</v>
      </c>
      <c r="B6247" s="24">
        <v>141.04859999999999</v>
      </c>
      <c r="C6247" s="35">
        <v>0.48109000000000002</v>
      </c>
      <c r="D6247" s="36">
        <v>14.46644</v>
      </c>
    </row>
    <row r="6248" spans="1:4" ht="12.75" customHeight="1" x14ac:dyDescent="0.25">
      <c r="A6248" s="44">
        <f t="shared" si="28"/>
        <v>43146.958333318202</v>
      </c>
      <c r="B6248" s="24">
        <v>155.3587</v>
      </c>
      <c r="C6248" s="35">
        <v>0.25041000000000002</v>
      </c>
      <c r="D6248" s="36">
        <v>15.47444</v>
      </c>
    </row>
    <row r="6249" spans="1:4" ht="12.75" customHeight="1" x14ac:dyDescent="0.25">
      <c r="A6249" s="44">
        <f t="shared" si="28"/>
        <v>43146.999999984866</v>
      </c>
      <c r="B6249" s="24">
        <v>100.7343</v>
      </c>
      <c r="C6249" s="35">
        <v>0.23905999999999999</v>
      </c>
      <c r="D6249" s="36">
        <v>8.7323500000000003</v>
      </c>
    </row>
    <row r="6250" spans="1:4" ht="12.75" customHeight="1" x14ac:dyDescent="0.25">
      <c r="A6250" s="44">
        <f t="shared" si="28"/>
        <v>43147.04166665153</v>
      </c>
      <c r="B6250" s="24">
        <v>211.0026</v>
      </c>
      <c r="C6250" s="35">
        <v>0.41926000000000002</v>
      </c>
      <c r="D6250" s="36">
        <v>21.857800000000001</v>
      </c>
    </row>
    <row r="6251" spans="1:4" ht="12.75" customHeight="1" x14ac:dyDescent="0.25">
      <c r="A6251" s="44">
        <f t="shared" si="28"/>
        <v>43147.083333318194</v>
      </c>
      <c r="B6251" s="24">
        <v>91.245959999999997</v>
      </c>
      <c r="C6251" s="35">
        <v>0.28848000000000001</v>
      </c>
      <c r="D6251" s="36">
        <v>21.170670000000001</v>
      </c>
    </row>
    <row r="6252" spans="1:4" ht="12.75" customHeight="1" x14ac:dyDescent="0.25">
      <c r="A6252" s="44">
        <f t="shared" si="28"/>
        <v>43147.124999984859</v>
      </c>
      <c r="B6252" s="24">
        <v>66.511600000000001</v>
      </c>
      <c r="C6252" s="35">
        <v>0.42101</v>
      </c>
      <c r="D6252" s="36">
        <v>11.432219999999999</v>
      </c>
    </row>
    <row r="6253" spans="1:4" ht="12.75" customHeight="1" x14ac:dyDescent="0.25">
      <c r="A6253" s="44">
        <f t="shared" si="28"/>
        <v>43147.166666651523</v>
      </c>
      <c r="B6253" s="24">
        <v>61.343470000000003</v>
      </c>
      <c r="C6253" s="35">
        <v>0.27232000000000001</v>
      </c>
      <c r="D6253" s="36">
        <v>17.98</v>
      </c>
    </row>
    <row r="6254" spans="1:4" ht="12.75" customHeight="1" x14ac:dyDescent="0.25">
      <c r="A6254" s="44">
        <f t="shared" si="28"/>
        <v>43147.208333318187</v>
      </c>
      <c r="B6254" s="24">
        <v>64.61036</v>
      </c>
      <c r="C6254" s="35">
        <v>0.34261000000000003</v>
      </c>
      <c r="D6254" s="36">
        <v>11.78839</v>
      </c>
    </row>
    <row r="6255" spans="1:4" ht="12.75" customHeight="1" x14ac:dyDescent="0.25">
      <c r="A6255" s="44">
        <f t="shared" si="28"/>
        <v>43147.249999984851</v>
      </c>
      <c r="B6255" s="24">
        <v>104.98520000000001</v>
      </c>
      <c r="C6255" s="35">
        <v>0.26513999999999999</v>
      </c>
      <c r="D6255" s="36">
        <v>11.54411</v>
      </c>
    </row>
    <row r="6256" spans="1:4" ht="12.75" customHeight="1" x14ac:dyDescent="0.25">
      <c r="A6256" s="44">
        <f t="shared" si="28"/>
        <v>43147.291666651516</v>
      </c>
      <c r="B6256" s="24">
        <v>290.55889999999999</v>
      </c>
      <c r="C6256" s="35">
        <v>1.05165</v>
      </c>
    </row>
    <row r="6257" spans="1:4" ht="12.75" customHeight="1" x14ac:dyDescent="0.25">
      <c r="A6257" s="44">
        <f t="shared" si="28"/>
        <v>43147.33333331818</v>
      </c>
      <c r="B6257" s="24">
        <v>263.37549999999999</v>
      </c>
      <c r="C6257" s="35">
        <v>0.62953999999999999</v>
      </c>
    </row>
    <row r="6258" spans="1:4" ht="12.75" customHeight="1" x14ac:dyDescent="0.25">
      <c r="A6258" s="44">
        <f t="shared" si="28"/>
        <v>43147.374999984844</v>
      </c>
      <c r="B6258" s="24">
        <v>286.39460000000003</v>
      </c>
      <c r="C6258" s="35">
        <v>0.33417999999999998</v>
      </c>
    </row>
    <row r="6259" spans="1:4" ht="12.75" customHeight="1" x14ac:dyDescent="0.25">
      <c r="A6259" s="44">
        <f t="shared" ref="A6259:A6322" si="29">A6258+1/24</f>
        <v>43147.416666651508</v>
      </c>
      <c r="B6259" s="24">
        <v>32.433250000000001</v>
      </c>
      <c r="C6259" s="35">
        <v>0.70255999999999996</v>
      </c>
      <c r="D6259" s="36">
        <v>26.586939999999998</v>
      </c>
    </row>
    <row r="6260" spans="1:4" ht="12.75" customHeight="1" x14ac:dyDescent="0.25">
      <c r="A6260" s="44">
        <f t="shared" si="29"/>
        <v>43147.458333318173</v>
      </c>
      <c r="B6260" s="24">
        <v>33.678710000000002</v>
      </c>
      <c r="C6260" s="35">
        <v>1.81775</v>
      </c>
      <c r="D6260" s="36">
        <v>8.5783900000000006</v>
      </c>
    </row>
    <row r="6261" spans="1:4" ht="12.75" customHeight="1" x14ac:dyDescent="0.25">
      <c r="A6261" s="44">
        <f t="shared" si="29"/>
        <v>43147.499999984837</v>
      </c>
      <c r="B6261" s="24">
        <v>34.169960000000003</v>
      </c>
      <c r="C6261" s="35">
        <v>1.5752999999999999</v>
      </c>
      <c r="D6261" s="36">
        <v>15.55606</v>
      </c>
    </row>
    <row r="6262" spans="1:4" ht="12.75" customHeight="1" x14ac:dyDescent="0.25">
      <c r="A6262" s="44">
        <f t="shared" si="29"/>
        <v>43147.541666651501</v>
      </c>
      <c r="B6262" s="24">
        <v>8.4656699999999994</v>
      </c>
      <c r="C6262" s="35">
        <v>1.95458</v>
      </c>
      <c r="D6262" s="36">
        <v>12.018940000000001</v>
      </c>
    </row>
    <row r="6263" spans="1:4" ht="12.75" customHeight="1" x14ac:dyDescent="0.25">
      <c r="A6263" s="44">
        <f t="shared" si="29"/>
        <v>43147.583333318165</v>
      </c>
      <c r="B6263" s="24">
        <v>2.26065</v>
      </c>
      <c r="C6263" s="35">
        <v>1.5898399999999999</v>
      </c>
      <c r="D6263" s="36">
        <v>12.26394</v>
      </c>
    </row>
    <row r="6264" spans="1:4" ht="12.75" customHeight="1" x14ac:dyDescent="0.25">
      <c r="A6264" s="44">
        <f t="shared" si="29"/>
        <v>43147.62499998483</v>
      </c>
      <c r="B6264" s="24">
        <v>2.2029299999999998</v>
      </c>
      <c r="C6264" s="35">
        <v>2.4105300000000001</v>
      </c>
      <c r="D6264" s="36">
        <v>40.094059999999999</v>
      </c>
    </row>
    <row r="6265" spans="1:4" ht="12.75" customHeight="1" x14ac:dyDescent="0.25">
      <c r="A6265" s="44">
        <f t="shared" si="29"/>
        <v>43147.666666651494</v>
      </c>
      <c r="B6265" s="24">
        <v>19.473710000000001</v>
      </c>
      <c r="C6265" s="35">
        <v>2.5336599999999998</v>
      </c>
      <c r="D6265" s="36">
        <v>15.93689</v>
      </c>
    </row>
    <row r="6266" spans="1:4" ht="12.75" customHeight="1" x14ac:dyDescent="0.25">
      <c r="A6266" s="44">
        <f t="shared" si="29"/>
        <v>43147.708333318158</v>
      </c>
      <c r="B6266" s="24">
        <v>53.27955</v>
      </c>
      <c r="C6266" s="35">
        <v>2.6272199999999999</v>
      </c>
      <c r="D6266" s="36">
        <v>10.565329999999999</v>
      </c>
    </row>
    <row r="6267" spans="1:4" ht="12.75" customHeight="1" x14ac:dyDescent="0.25">
      <c r="A6267" s="44">
        <f t="shared" si="29"/>
        <v>43147.749999984822</v>
      </c>
      <c r="B6267" s="24">
        <v>45.615180000000002</v>
      </c>
      <c r="C6267" s="35">
        <v>2.5728599999999999</v>
      </c>
      <c r="D6267" s="36">
        <v>13.819610000000001</v>
      </c>
    </row>
    <row r="6268" spans="1:4" ht="12.75" customHeight="1" x14ac:dyDescent="0.25">
      <c r="A6268" s="44">
        <f t="shared" si="29"/>
        <v>43147.791666651487</v>
      </c>
      <c r="B6268" s="24">
        <v>30.673120000000001</v>
      </c>
      <c r="C6268" s="35">
        <v>2.0719599999999998</v>
      </c>
      <c r="D6268" s="36">
        <v>18.28406</v>
      </c>
    </row>
    <row r="6269" spans="1:4" ht="12.75" customHeight="1" x14ac:dyDescent="0.25">
      <c r="A6269" s="44">
        <f t="shared" si="29"/>
        <v>43147.833333318151</v>
      </c>
      <c r="B6269" s="24">
        <v>56.595210000000002</v>
      </c>
      <c r="C6269" s="35">
        <v>1.3924300000000001</v>
      </c>
      <c r="D6269" s="36">
        <v>18.0565</v>
      </c>
    </row>
    <row r="6270" spans="1:4" ht="12.75" customHeight="1" x14ac:dyDescent="0.25">
      <c r="A6270" s="44">
        <f t="shared" si="29"/>
        <v>43147.874999984815</v>
      </c>
      <c r="B6270" s="24">
        <v>121.75149999999999</v>
      </c>
      <c r="C6270" s="35">
        <v>0.48094999999999999</v>
      </c>
      <c r="D6270" s="36">
        <v>14.457280000000001</v>
      </c>
    </row>
    <row r="6271" spans="1:4" ht="12.75" customHeight="1" x14ac:dyDescent="0.25">
      <c r="A6271" s="44">
        <f t="shared" si="29"/>
        <v>43147.916666651479</v>
      </c>
      <c r="B6271" s="24">
        <v>321.94260000000003</v>
      </c>
      <c r="C6271" s="35">
        <v>0.35347000000000001</v>
      </c>
      <c r="D6271" s="36">
        <v>33.120829999999998</v>
      </c>
    </row>
    <row r="6272" spans="1:4" ht="12.75" customHeight="1" x14ac:dyDescent="0.25">
      <c r="A6272" s="44">
        <f t="shared" si="29"/>
        <v>43147.958333318144</v>
      </c>
      <c r="B6272" s="24">
        <v>55.391370000000002</v>
      </c>
      <c r="C6272" s="35">
        <v>0.19311</v>
      </c>
      <c r="D6272" s="36">
        <v>12.233610000000001</v>
      </c>
    </row>
    <row r="6273" spans="1:4" ht="12.75" customHeight="1" x14ac:dyDescent="0.25">
      <c r="A6273" s="44">
        <f t="shared" si="29"/>
        <v>43147.999999984808</v>
      </c>
      <c r="B6273" s="24">
        <v>88.094769999999997</v>
      </c>
      <c r="C6273" s="35">
        <v>0.22409000000000001</v>
      </c>
      <c r="D6273" s="36">
        <v>19.016529999999999</v>
      </c>
    </row>
    <row r="6274" spans="1:4" ht="12.75" customHeight="1" x14ac:dyDescent="0.25">
      <c r="A6274" s="44">
        <f t="shared" si="29"/>
        <v>43148.041666651472</v>
      </c>
      <c r="B6274" s="24">
        <v>36.673740000000002</v>
      </c>
      <c r="C6274" s="35">
        <v>0.24273</v>
      </c>
      <c r="D6274" s="36">
        <v>19.182670000000002</v>
      </c>
    </row>
    <row r="6275" spans="1:4" ht="12.75" customHeight="1" x14ac:dyDescent="0.25">
      <c r="A6275" s="44">
        <f t="shared" si="29"/>
        <v>43148.083333318136</v>
      </c>
      <c r="B6275" s="24">
        <v>163.6019</v>
      </c>
      <c r="C6275" s="35">
        <v>0.20311000000000001</v>
      </c>
      <c r="D6275" s="36">
        <v>12.433669999999999</v>
      </c>
    </row>
    <row r="6276" spans="1:4" ht="12.75" customHeight="1" x14ac:dyDescent="0.25">
      <c r="A6276" s="44">
        <f t="shared" si="29"/>
        <v>43148.124999984801</v>
      </c>
      <c r="B6276" s="24">
        <v>94.68947</v>
      </c>
      <c r="C6276" s="35">
        <v>0.17513999999999999</v>
      </c>
      <c r="D6276" s="36">
        <v>16.825220000000002</v>
      </c>
    </row>
    <row r="6277" spans="1:4" ht="12.75" customHeight="1" x14ac:dyDescent="0.25">
      <c r="A6277" s="44">
        <f t="shared" si="29"/>
        <v>43148.166666651465</v>
      </c>
      <c r="B6277" s="24">
        <v>114.05159999999999</v>
      </c>
      <c r="C6277" s="35">
        <v>0.36268</v>
      </c>
      <c r="D6277" s="36">
        <v>13.747170000000001</v>
      </c>
    </row>
    <row r="6278" spans="1:4" ht="12.75" customHeight="1" x14ac:dyDescent="0.25">
      <c r="A6278" s="44">
        <f t="shared" si="29"/>
        <v>43148.208333318129</v>
      </c>
      <c r="B6278" s="24">
        <v>87.84196</v>
      </c>
      <c r="C6278" s="35">
        <v>0.29154999999999998</v>
      </c>
      <c r="D6278" s="36">
        <v>13.30622</v>
      </c>
    </row>
    <row r="6279" spans="1:4" ht="12.75" customHeight="1" x14ac:dyDescent="0.25">
      <c r="A6279" s="44">
        <f t="shared" si="29"/>
        <v>43148.249999984793</v>
      </c>
      <c r="B6279" s="24">
        <v>107.0741</v>
      </c>
      <c r="C6279" s="35">
        <v>0.32851999999999998</v>
      </c>
      <c r="D6279" s="36">
        <v>11.68867</v>
      </c>
    </row>
    <row r="6280" spans="1:4" ht="12.75" customHeight="1" x14ac:dyDescent="0.25">
      <c r="A6280" s="44">
        <f t="shared" si="29"/>
        <v>43148.291666651457</v>
      </c>
      <c r="B6280" s="24">
        <v>94.947429999999997</v>
      </c>
      <c r="C6280" s="35">
        <v>0.23441000000000001</v>
      </c>
      <c r="D6280" s="36">
        <v>9.5597799999999999</v>
      </c>
    </row>
    <row r="6281" spans="1:4" ht="12.75" customHeight="1" x14ac:dyDescent="0.25">
      <c r="A6281" s="44">
        <f t="shared" si="29"/>
        <v>43148.333333318122</v>
      </c>
      <c r="B6281" s="24">
        <v>110.732</v>
      </c>
      <c r="C6281" s="35">
        <v>0.30224000000000001</v>
      </c>
      <c r="D6281" s="36">
        <v>10.75033</v>
      </c>
    </row>
    <row r="6282" spans="1:4" ht="12.75" customHeight="1" x14ac:dyDescent="0.25">
      <c r="A6282" s="44">
        <f t="shared" si="29"/>
        <v>43148.374999984786</v>
      </c>
      <c r="B6282" s="24">
        <v>81.830209999999994</v>
      </c>
      <c r="C6282" s="35">
        <v>1.68954</v>
      </c>
      <c r="D6282" s="36">
        <v>16.376329999999999</v>
      </c>
    </row>
    <row r="6283" spans="1:4" ht="12.75" customHeight="1" x14ac:dyDescent="0.25">
      <c r="A6283" s="44">
        <f t="shared" si="29"/>
        <v>43148.41666665145</v>
      </c>
      <c r="B6283" s="24">
        <v>45.673290000000001</v>
      </c>
      <c r="C6283" s="35">
        <v>1.5046900000000001</v>
      </c>
      <c r="D6283" s="36">
        <v>17.465779999999999</v>
      </c>
    </row>
    <row r="6284" spans="1:4" ht="12.75" customHeight="1" x14ac:dyDescent="0.25">
      <c r="A6284" s="44">
        <f t="shared" si="29"/>
        <v>43148.458333318114</v>
      </c>
      <c r="B6284" s="24">
        <v>11.71522</v>
      </c>
      <c r="C6284" s="35">
        <v>1.6655</v>
      </c>
      <c r="D6284" s="36">
        <v>8.1999999999999993</v>
      </c>
    </row>
    <row r="6285" spans="1:4" ht="12.75" customHeight="1" x14ac:dyDescent="0.25">
      <c r="A6285" s="44">
        <f t="shared" si="29"/>
        <v>43148.499999984779</v>
      </c>
      <c r="B6285" s="24">
        <v>26.531659999999999</v>
      </c>
      <c r="C6285" s="35">
        <v>1.9966699999999999</v>
      </c>
      <c r="D6285" s="36">
        <v>19.908449999999998</v>
      </c>
    </row>
    <row r="6286" spans="1:4" ht="12.75" customHeight="1" x14ac:dyDescent="0.25">
      <c r="A6286" s="44">
        <f t="shared" si="29"/>
        <v>43148.541666651443</v>
      </c>
      <c r="B6286" s="24">
        <v>50.003579999999999</v>
      </c>
      <c r="C6286" s="35">
        <v>1.9877100000000001</v>
      </c>
      <c r="D6286" s="36">
        <v>15.55217</v>
      </c>
    </row>
    <row r="6287" spans="1:4" ht="12.75" customHeight="1" x14ac:dyDescent="0.25">
      <c r="A6287" s="44">
        <f t="shared" si="29"/>
        <v>43148.583333318107</v>
      </c>
      <c r="B6287" s="24">
        <v>29.230650000000001</v>
      </c>
      <c r="C6287" s="35">
        <v>2.13741</v>
      </c>
      <c r="D6287" s="36">
        <v>13.888389999999999</v>
      </c>
    </row>
    <row r="6288" spans="1:4" ht="12.75" customHeight="1" x14ac:dyDescent="0.25">
      <c r="A6288" s="44">
        <f t="shared" si="29"/>
        <v>43148.624999984771</v>
      </c>
      <c r="B6288" s="24">
        <v>40.901800000000001</v>
      </c>
      <c r="C6288" s="35">
        <v>2.0270000000000001</v>
      </c>
      <c r="D6288" s="36">
        <v>8.1205599999999993</v>
      </c>
    </row>
    <row r="6289" spans="1:4" ht="12.75" customHeight="1" x14ac:dyDescent="0.25">
      <c r="A6289" s="44">
        <f t="shared" si="29"/>
        <v>43148.666666651436</v>
      </c>
      <c r="B6289" s="24">
        <v>51.919310000000003</v>
      </c>
      <c r="C6289" s="35">
        <v>2.02257</v>
      </c>
      <c r="D6289" s="36">
        <v>16.711559999999999</v>
      </c>
    </row>
    <row r="6290" spans="1:4" ht="12.75" customHeight="1" x14ac:dyDescent="0.25">
      <c r="A6290" s="44">
        <f t="shared" si="29"/>
        <v>43148.7083333181</v>
      </c>
      <c r="B6290" s="24">
        <v>56.410829999999997</v>
      </c>
      <c r="C6290" s="35">
        <v>1.47089</v>
      </c>
    </row>
    <row r="6291" spans="1:4" ht="12.75" customHeight="1" x14ac:dyDescent="0.25">
      <c r="A6291" s="44">
        <f t="shared" si="29"/>
        <v>43148.749999984764</v>
      </c>
      <c r="B6291" s="24">
        <v>50.392429999999997</v>
      </c>
      <c r="C6291" s="35">
        <v>1.4839500000000001</v>
      </c>
      <c r="D6291" s="36">
        <v>15.77722</v>
      </c>
    </row>
    <row r="6292" spans="1:4" ht="12.75" customHeight="1" x14ac:dyDescent="0.25">
      <c r="A6292" s="44">
        <f t="shared" si="29"/>
        <v>43148.791666651428</v>
      </c>
      <c r="B6292" s="24">
        <v>54.774929999999998</v>
      </c>
      <c r="C6292" s="35">
        <v>0.41665000000000002</v>
      </c>
      <c r="D6292" s="36">
        <v>31.028169999999999</v>
      </c>
    </row>
    <row r="6293" spans="1:4" ht="12.75" customHeight="1" x14ac:dyDescent="0.25">
      <c r="A6293" s="44">
        <f t="shared" si="29"/>
        <v>43148.833333318093</v>
      </c>
      <c r="B6293" s="24">
        <v>106.8005</v>
      </c>
      <c r="C6293" s="35">
        <v>0.46288000000000001</v>
      </c>
      <c r="D6293" s="36">
        <v>24.11861</v>
      </c>
    </row>
    <row r="6294" spans="1:4" ht="12.75" customHeight="1" x14ac:dyDescent="0.25">
      <c r="A6294" s="44">
        <f t="shared" si="29"/>
        <v>43148.874999984757</v>
      </c>
      <c r="B6294" s="24">
        <v>57.075240000000001</v>
      </c>
      <c r="C6294" s="35">
        <v>0.36514000000000002</v>
      </c>
      <c r="D6294" s="36">
        <v>28.572500000000002</v>
      </c>
    </row>
    <row r="6295" spans="1:4" ht="12.75" customHeight="1" x14ac:dyDescent="0.25">
      <c r="A6295" s="44">
        <f t="shared" si="29"/>
        <v>43148.916666651421</v>
      </c>
      <c r="B6295" s="24">
        <v>248.14940000000001</v>
      </c>
      <c r="C6295" s="35">
        <v>0.53385000000000005</v>
      </c>
      <c r="D6295" s="36">
        <v>23.0595</v>
      </c>
    </row>
    <row r="6296" spans="1:4" ht="12.75" customHeight="1" x14ac:dyDescent="0.25">
      <c r="A6296" s="44">
        <f t="shared" si="29"/>
        <v>43148.958333318085</v>
      </c>
      <c r="B6296" s="24">
        <v>272.10509999999999</v>
      </c>
      <c r="C6296" s="35">
        <v>0.59101000000000004</v>
      </c>
      <c r="D6296" s="36">
        <v>15.377330000000001</v>
      </c>
    </row>
    <row r="6297" spans="1:4" ht="12.75" customHeight="1" x14ac:dyDescent="0.25">
      <c r="A6297" s="44">
        <f t="shared" si="29"/>
        <v>43148.99999998475</v>
      </c>
      <c r="B6297" s="24">
        <v>295.9896</v>
      </c>
      <c r="C6297" s="35">
        <v>0.58294000000000001</v>
      </c>
      <c r="D6297" s="36">
        <v>5.5555300000000001</v>
      </c>
    </row>
    <row r="6298" spans="1:4" ht="12.75" customHeight="1" x14ac:dyDescent="0.25">
      <c r="A6298" s="44">
        <f t="shared" si="29"/>
        <v>43149.041666651414</v>
      </c>
      <c r="B6298" s="24">
        <v>10.1974</v>
      </c>
      <c r="C6298" s="35">
        <v>0.60172000000000003</v>
      </c>
      <c r="D6298" s="36">
        <v>35.990729999999999</v>
      </c>
    </row>
    <row r="6299" spans="1:4" ht="12.75" customHeight="1" x14ac:dyDescent="0.25">
      <c r="A6299" s="44">
        <f t="shared" si="29"/>
        <v>43149.083333318078</v>
      </c>
      <c r="B6299" s="24">
        <v>196.0043</v>
      </c>
      <c r="C6299" s="35">
        <v>0.88270999999999999</v>
      </c>
      <c r="D6299" s="36">
        <v>24.630780000000001</v>
      </c>
    </row>
    <row r="6300" spans="1:4" ht="12.75" customHeight="1" x14ac:dyDescent="0.25">
      <c r="A6300" s="44">
        <f t="shared" si="29"/>
        <v>43149.124999984742</v>
      </c>
      <c r="B6300" s="24">
        <v>146.3458</v>
      </c>
      <c r="C6300" s="35">
        <v>0.60892000000000002</v>
      </c>
      <c r="D6300" s="36">
        <v>19.778390000000002</v>
      </c>
    </row>
    <row r="6301" spans="1:4" ht="12.75" customHeight="1" x14ac:dyDescent="0.25">
      <c r="A6301" s="44">
        <f t="shared" si="29"/>
        <v>43149.166666651407</v>
      </c>
      <c r="B6301" s="24">
        <v>25.327200000000001</v>
      </c>
      <c r="C6301" s="35">
        <v>0.61268999999999996</v>
      </c>
      <c r="D6301" s="36">
        <v>17.462109999999999</v>
      </c>
    </row>
    <row r="6302" spans="1:4" ht="12.75" customHeight="1" x14ac:dyDescent="0.25">
      <c r="A6302" s="44">
        <f t="shared" si="29"/>
        <v>43149.208333318071</v>
      </c>
      <c r="B6302" s="24">
        <v>199.7473</v>
      </c>
      <c r="C6302" s="35">
        <v>0.79330999999999996</v>
      </c>
      <c r="D6302" s="36">
        <v>7.8683300000000003</v>
      </c>
    </row>
    <row r="6303" spans="1:4" ht="12.75" customHeight="1" x14ac:dyDescent="0.25">
      <c r="A6303" s="44">
        <f t="shared" si="29"/>
        <v>43149.249999984735</v>
      </c>
      <c r="B6303" s="24">
        <v>332.78680000000003</v>
      </c>
      <c r="C6303" s="35">
        <v>0.52239999999999998</v>
      </c>
      <c r="D6303" s="36">
        <v>27.130379999999999</v>
      </c>
    </row>
    <row r="6304" spans="1:4" ht="12.75" customHeight="1" x14ac:dyDescent="0.25">
      <c r="A6304" s="44">
        <f t="shared" si="29"/>
        <v>43149.291666651399</v>
      </c>
      <c r="B6304" s="24">
        <v>174.0635</v>
      </c>
      <c r="C6304" s="35">
        <v>0.27544999999999997</v>
      </c>
      <c r="D6304" s="36">
        <v>16.146000000000001</v>
      </c>
    </row>
    <row r="6305" spans="1:4" ht="12.75" customHeight="1" x14ac:dyDescent="0.25">
      <c r="A6305" s="44">
        <f t="shared" si="29"/>
        <v>43149.333333318064</v>
      </c>
      <c r="B6305" s="24">
        <v>7.1682899999999998</v>
      </c>
      <c r="C6305" s="35">
        <v>0.19766</v>
      </c>
      <c r="D6305" s="36">
        <v>11.38561</v>
      </c>
    </row>
    <row r="6306" spans="1:4" ht="12.75" customHeight="1" x14ac:dyDescent="0.25">
      <c r="A6306" s="44">
        <f t="shared" si="29"/>
        <v>43149.374999984728</v>
      </c>
      <c r="B6306" s="24">
        <v>24.839320000000001</v>
      </c>
      <c r="C6306" s="35">
        <v>0.37601000000000001</v>
      </c>
      <c r="D6306" s="36">
        <v>13.73939</v>
      </c>
    </row>
    <row r="6307" spans="1:4" ht="12.75" customHeight="1" x14ac:dyDescent="0.25">
      <c r="A6307" s="44">
        <f t="shared" si="29"/>
        <v>43149.416666651392</v>
      </c>
      <c r="B6307" s="24">
        <v>114.92359999999999</v>
      </c>
      <c r="C6307" s="35">
        <v>0.48069000000000001</v>
      </c>
      <c r="D6307" s="36">
        <v>10.036440000000001</v>
      </c>
    </row>
    <row r="6308" spans="1:4" ht="12.75" customHeight="1" x14ac:dyDescent="0.25">
      <c r="A6308" s="44">
        <f t="shared" si="29"/>
        <v>43149.458333318056</v>
      </c>
      <c r="B6308" s="24">
        <v>25.614460000000001</v>
      </c>
      <c r="C6308" s="35">
        <v>1.3725499999999999</v>
      </c>
      <c r="D6308" s="36">
        <v>14.111499999999999</v>
      </c>
    </row>
    <row r="6309" spans="1:4" ht="12.75" customHeight="1" x14ac:dyDescent="0.25">
      <c r="A6309" s="44">
        <f t="shared" si="29"/>
        <v>43149.49999998472</v>
      </c>
      <c r="B6309" s="24">
        <v>31.614840000000001</v>
      </c>
      <c r="C6309" s="35">
        <v>2.04053</v>
      </c>
      <c r="D6309" s="36">
        <v>21.780670000000001</v>
      </c>
    </row>
    <row r="6310" spans="1:4" ht="12.75" customHeight="1" x14ac:dyDescent="0.25">
      <c r="A6310" s="44">
        <f t="shared" si="29"/>
        <v>43149.541666651385</v>
      </c>
      <c r="B6310" s="24">
        <v>34.004249999999999</v>
      </c>
      <c r="C6310" s="35">
        <v>1.98367</v>
      </c>
      <c r="D6310" s="36">
        <v>34.455170000000003</v>
      </c>
    </row>
    <row r="6311" spans="1:4" ht="12.75" customHeight="1" x14ac:dyDescent="0.25">
      <c r="A6311" s="44">
        <f t="shared" si="29"/>
        <v>43149.583333318049</v>
      </c>
      <c r="B6311" s="24">
        <v>38.259749999999997</v>
      </c>
      <c r="C6311" s="35">
        <v>1.95947</v>
      </c>
      <c r="D6311" s="36">
        <v>22.280999999999999</v>
      </c>
    </row>
    <row r="6312" spans="1:4" ht="12.75" customHeight="1" x14ac:dyDescent="0.25">
      <c r="A6312" s="44">
        <f t="shared" si="29"/>
        <v>43149.624999984713</v>
      </c>
      <c r="B6312" s="24">
        <v>5.9148699999999996</v>
      </c>
      <c r="C6312" s="35">
        <v>2.3132199999999998</v>
      </c>
      <c r="D6312" s="36">
        <v>17.110499999999998</v>
      </c>
    </row>
    <row r="6313" spans="1:4" ht="12.75" customHeight="1" x14ac:dyDescent="0.25">
      <c r="A6313" s="44">
        <f t="shared" si="29"/>
        <v>43149.666666651377</v>
      </c>
      <c r="B6313" s="24">
        <v>10.506320000000001</v>
      </c>
      <c r="C6313" s="35">
        <v>2.1731699999999998</v>
      </c>
      <c r="D6313" s="36">
        <v>21.733879999999999</v>
      </c>
    </row>
    <row r="6314" spans="1:4" ht="12.75" customHeight="1" x14ac:dyDescent="0.25">
      <c r="A6314" s="44">
        <f t="shared" si="29"/>
        <v>43149.708333318042</v>
      </c>
      <c r="B6314" s="24">
        <v>49.378480000000003</v>
      </c>
      <c r="C6314" s="35">
        <v>2.2362500000000001</v>
      </c>
      <c r="D6314" s="36">
        <v>23.0352</v>
      </c>
    </row>
    <row r="6315" spans="1:4" ht="12.75" customHeight="1" x14ac:dyDescent="0.25">
      <c r="A6315" s="44">
        <f t="shared" si="29"/>
        <v>43149.749999984706</v>
      </c>
      <c r="B6315" s="24">
        <v>54.065620000000003</v>
      </c>
      <c r="C6315" s="35">
        <v>1.9841200000000001</v>
      </c>
      <c r="D6315" s="36">
        <v>21.760829999999999</v>
      </c>
    </row>
    <row r="6316" spans="1:4" ht="12.75" customHeight="1" x14ac:dyDescent="0.25">
      <c r="A6316" s="44">
        <f t="shared" si="29"/>
        <v>43149.79166665137</v>
      </c>
      <c r="B6316" s="24">
        <v>62.047469999999997</v>
      </c>
      <c r="C6316" s="35">
        <v>1.0307999999999999</v>
      </c>
      <c r="D6316" s="36">
        <v>19.119140000000002</v>
      </c>
    </row>
    <row r="6317" spans="1:4" ht="12.75" customHeight="1" x14ac:dyDescent="0.25">
      <c r="A6317" s="44">
        <f t="shared" si="29"/>
        <v>43149.833333318034</v>
      </c>
      <c r="B6317" s="24">
        <v>104.9212</v>
      </c>
      <c r="C6317" s="35">
        <v>0.28586</v>
      </c>
      <c r="D6317" s="36">
        <v>22.085370000000001</v>
      </c>
    </row>
    <row r="6318" spans="1:4" ht="12.75" customHeight="1" x14ac:dyDescent="0.25">
      <c r="A6318" s="44">
        <f t="shared" si="29"/>
        <v>43149.874999984699</v>
      </c>
      <c r="B6318" s="24">
        <v>132.83340000000001</v>
      </c>
      <c r="C6318" s="35">
        <v>0.23880999999999999</v>
      </c>
      <c r="D6318" s="36">
        <v>33.742469999999997</v>
      </c>
    </row>
    <row r="6319" spans="1:4" ht="12.75" customHeight="1" x14ac:dyDescent="0.25">
      <c r="A6319" s="44">
        <f t="shared" si="29"/>
        <v>43149.916666651363</v>
      </c>
      <c r="B6319" s="24">
        <v>87.34939</v>
      </c>
      <c r="C6319" s="35">
        <v>0.40200000000000002</v>
      </c>
      <c r="D6319" s="36">
        <v>13.160909999999999</v>
      </c>
    </row>
    <row r="6320" spans="1:4" ht="12.75" customHeight="1" x14ac:dyDescent="0.25">
      <c r="A6320" s="44">
        <f t="shared" si="29"/>
        <v>43149.958333318027</v>
      </c>
      <c r="B6320" s="24">
        <v>66.844359999999995</v>
      </c>
      <c r="C6320" s="35">
        <v>0.43160999999999999</v>
      </c>
      <c r="D6320" s="36">
        <v>17.998270000000002</v>
      </c>
    </row>
    <row r="6321" spans="1:4" ht="12.75" customHeight="1" x14ac:dyDescent="0.25">
      <c r="A6321" s="44">
        <f t="shared" si="29"/>
        <v>43149.999999984691</v>
      </c>
      <c r="B6321" s="24">
        <v>7.4817999999999998</v>
      </c>
      <c r="C6321" s="35">
        <v>0.20993999999999999</v>
      </c>
      <c r="D6321" s="36">
        <v>16.556550000000001</v>
      </c>
    </row>
    <row r="6322" spans="1:4" ht="12.75" customHeight="1" x14ac:dyDescent="0.25">
      <c r="A6322" s="44">
        <f t="shared" si="29"/>
        <v>43150.041666651356</v>
      </c>
      <c r="B6322" s="24">
        <v>344.1096</v>
      </c>
      <c r="C6322" s="35">
        <v>0.40897</v>
      </c>
      <c r="D6322" s="36">
        <v>6.7840299999999996</v>
      </c>
    </row>
    <row r="6323" spans="1:4" ht="12.75" customHeight="1" x14ac:dyDescent="0.25">
      <c r="A6323" s="44">
        <f t="shared" ref="A6323:A6386" si="30">A6322+1/24</f>
        <v>43150.08333331802</v>
      </c>
      <c r="B6323" s="24">
        <v>252.45240000000001</v>
      </c>
      <c r="C6323" s="35">
        <v>0.30053999999999997</v>
      </c>
    </row>
    <row r="6324" spans="1:4" ht="12.75" customHeight="1" x14ac:dyDescent="0.25">
      <c r="A6324" s="44">
        <f t="shared" si="30"/>
        <v>43150.124999984684</v>
      </c>
      <c r="B6324" s="24">
        <v>230.94450000000001</v>
      </c>
      <c r="C6324" s="35">
        <v>0.53261000000000003</v>
      </c>
    </row>
    <row r="6325" spans="1:4" ht="12.75" customHeight="1" x14ac:dyDescent="0.25">
      <c r="A6325" s="44">
        <f t="shared" si="30"/>
        <v>43150.166666651348</v>
      </c>
      <c r="B6325" s="24">
        <v>274.43470000000002</v>
      </c>
      <c r="C6325" s="35">
        <v>0.41833999999999999</v>
      </c>
      <c r="D6325" s="36">
        <v>39.724249999999998</v>
      </c>
    </row>
    <row r="6326" spans="1:4" ht="12.75" customHeight="1" x14ac:dyDescent="0.25">
      <c r="A6326" s="44">
        <f t="shared" si="30"/>
        <v>43150.208333318013</v>
      </c>
      <c r="B6326" s="24">
        <v>317.20139999999998</v>
      </c>
      <c r="C6326" s="35">
        <v>0.36141000000000001</v>
      </c>
      <c r="D6326" s="36">
        <v>39.022019999999998</v>
      </c>
    </row>
    <row r="6327" spans="1:4" ht="12.75" customHeight="1" x14ac:dyDescent="0.25">
      <c r="A6327" s="44">
        <f t="shared" si="30"/>
        <v>43150.249999984677</v>
      </c>
      <c r="B6327" s="24">
        <v>279.5403</v>
      </c>
      <c r="C6327" s="35">
        <v>0.39601999999999998</v>
      </c>
      <c r="D6327" s="36">
        <v>158.66720000000001</v>
      </c>
    </row>
    <row r="6328" spans="1:4" ht="12.75" customHeight="1" x14ac:dyDescent="0.25">
      <c r="A6328" s="44">
        <f t="shared" si="30"/>
        <v>43150.291666651341</v>
      </c>
      <c r="B6328" s="24">
        <v>275.59219999999999</v>
      </c>
      <c r="C6328" s="35">
        <v>0.65366000000000002</v>
      </c>
      <c r="D6328" s="36">
        <v>168.75540000000001</v>
      </c>
    </row>
    <row r="6329" spans="1:4" ht="12.75" customHeight="1" x14ac:dyDescent="0.25">
      <c r="A6329" s="44">
        <f t="shared" si="30"/>
        <v>43150.333333318005</v>
      </c>
      <c r="B6329" s="24">
        <v>213.9211</v>
      </c>
      <c r="C6329" s="35">
        <v>0.43324000000000001</v>
      </c>
      <c r="D6329" s="36">
        <v>178.83070000000001</v>
      </c>
    </row>
    <row r="6330" spans="1:4" ht="12.75" customHeight="1" x14ac:dyDescent="0.25">
      <c r="A6330" s="44">
        <f t="shared" si="30"/>
        <v>43150.37499998467</v>
      </c>
      <c r="B6330" s="24">
        <v>11.866479999999999</v>
      </c>
      <c r="C6330" s="35">
        <v>1.29573</v>
      </c>
      <c r="D6330" s="36">
        <v>147.8091</v>
      </c>
    </row>
    <row r="6331" spans="1:4" ht="12.75" customHeight="1" x14ac:dyDescent="0.25">
      <c r="A6331" s="44">
        <f t="shared" si="30"/>
        <v>43150.416666651334</v>
      </c>
      <c r="B6331" s="24">
        <v>6.0829399999999998</v>
      </c>
      <c r="C6331" s="35">
        <v>2.1868599999999998</v>
      </c>
      <c r="D6331" s="36">
        <v>15.79044</v>
      </c>
    </row>
    <row r="6332" spans="1:4" ht="12.75" customHeight="1" x14ac:dyDescent="0.25">
      <c r="A6332" s="44">
        <f t="shared" si="30"/>
        <v>43150.458333317998</v>
      </c>
      <c r="B6332" s="24">
        <v>7.7016499999999999</v>
      </c>
      <c r="C6332" s="35">
        <v>1.8555999999999999</v>
      </c>
      <c r="D6332" s="36">
        <v>18.60089</v>
      </c>
    </row>
    <row r="6333" spans="1:4" ht="12.75" customHeight="1" x14ac:dyDescent="0.25">
      <c r="A6333" s="44">
        <f t="shared" si="30"/>
        <v>43150.499999984662</v>
      </c>
      <c r="B6333" s="24">
        <v>39.61842</v>
      </c>
      <c r="C6333" s="35">
        <v>2.4116900000000001</v>
      </c>
      <c r="D6333" s="36">
        <v>15.150219999999999</v>
      </c>
    </row>
    <row r="6334" spans="1:4" ht="12.75" customHeight="1" x14ac:dyDescent="0.25">
      <c r="A6334" s="44">
        <f t="shared" si="30"/>
        <v>43150.541666651327</v>
      </c>
      <c r="B6334" s="24">
        <v>18.574619999999999</v>
      </c>
      <c r="C6334" s="35">
        <v>2.7700200000000001</v>
      </c>
      <c r="D6334" s="36">
        <v>19.461310000000001</v>
      </c>
    </row>
    <row r="6335" spans="1:4" ht="12.75" customHeight="1" x14ac:dyDescent="0.25">
      <c r="A6335" s="44">
        <f t="shared" si="30"/>
        <v>43150.583333317991</v>
      </c>
      <c r="B6335" s="24">
        <v>33.320430000000002</v>
      </c>
      <c r="C6335" s="35">
        <v>2.4697900000000002</v>
      </c>
      <c r="D6335" s="36">
        <v>19.904910000000001</v>
      </c>
    </row>
    <row r="6336" spans="1:4" ht="12.75" customHeight="1" x14ac:dyDescent="0.25">
      <c r="A6336" s="44">
        <f t="shared" si="30"/>
        <v>43150.624999984655</v>
      </c>
      <c r="B6336" s="24">
        <v>27.15953</v>
      </c>
      <c r="C6336" s="35">
        <v>3.2542900000000001</v>
      </c>
      <c r="D6336" s="36">
        <v>12.3996</v>
      </c>
    </row>
    <row r="6337" spans="1:4" ht="12.75" customHeight="1" x14ac:dyDescent="0.25">
      <c r="A6337" s="44">
        <f t="shared" si="30"/>
        <v>43150.666666651319</v>
      </c>
      <c r="B6337" s="24">
        <v>356.96140000000003</v>
      </c>
      <c r="C6337" s="35">
        <v>2.4868000000000001</v>
      </c>
      <c r="D6337" s="36">
        <v>17.011420000000001</v>
      </c>
    </row>
    <row r="6338" spans="1:4" ht="12.75" customHeight="1" x14ac:dyDescent="0.25">
      <c r="A6338" s="44">
        <f t="shared" si="30"/>
        <v>43150.708333317983</v>
      </c>
      <c r="B6338" s="24">
        <v>38.227260000000001</v>
      </c>
      <c r="C6338" s="35">
        <v>2.22681</v>
      </c>
      <c r="D6338" s="36">
        <v>25.57517</v>
      </c>
    </row>
    <row r="6339" spans="1:4" ht="12.75" customHeight="1" x14ac:dyDescent="0.25">
      <c r="A6339" s="44">
        <f t="shared" si="30"/>
        <v>43150.749999984648</v>
      </c>
      <c r="B6339" s="24">
        <v>17.816590000000001</v>
      </c>
      <c r="C6339" s="35">
        <v>2.4385400000000002</v>
      </c>
    </row>
    <row r="6340" spans="1:4" ht="12.75" customHeight="1" x14ac:dyDescent="0.25">
      <c r="A6340" s="44">
        <f t="shared" si="30"/>
        <v>43150.791666651312</v>
      </c>
      <c r="B6340" s="24">
        <v>43.192639999999997</v>
      </c>
      <c r="C6340" s="35">
        <v>1.84585</v>
      </c>
      <c r="D6340" s="36">
        <v>28.223389999999998</v>
      </c>
    </row>
    <row r="6341" spans="1:4" ht="12.75" customHeight="1" x14ac:dyDescent="0.25">
      <c r="A6341" s="44">
        <f t="shared" si="30"/>
        <v>43150.833333317976</v>
      </c>
      <c r="B6341" s="24">
        <v>40.003419999999998</v>
      </c>
      <c r="C6341" s="35">
        <v>1.38636</v>
      </c>
      <c r="D6341" s="36">
        <v>11.824669999999999</v>
      </c>
    </row>
    <row r="6342" spans="1:4" ht="12.75" customHeight="1" x14ac:dyDescent="0.25">
      <c r="A6342" s="44">
        <f t="shared" si="30"/>
        <v>43150.87499998464</v>
      </c>
      <c r="B6342" s="24">
        <v>57.715409999999999</v>
      </c>
      <c r="C6342" s="35">
        <v>0.89432999999999996</v>
      </c>
      <c r="D6342" s="36">
        <v>10.776109999999999</v>
      </c>
    </row>
    <row r="6343" spans="1:4" ht="12.75" customHeight="1" x14ac:dyDescent="0.25">
      <c r="A6343" s="44">
        <f t="shared" si="30"/>
        <v>43150.916666651305</v>
      </c>
      <c r="B6343" s="24">
        <v>23.321269999999998</v>
      </c>
      <c r="C6343" s="35">
        <v>0.96514999999999995</v>
      </c>
      <c r="D6343" s="36">
        <v>13.340299999999999</v>
      </c>
    </row>
    <row r="6344" spans="1:4" ht="12.75" customHeight="1" x14ac:dyDescent="0.25">
      <c r="A6344" s="44">
        <f t="shared" si="30"/>
        <v>43150.958333317969</v>
      </c>
      <c r="B6344" s="24">
        <v>349.80040000000002</v>
      </c>
      <c r="C6344" s="35">
        <v>1.33205</v>
      </c>
      <c r="D6344" s="36">
        <v>13.41695</v>
      </c>
    </row>
    <row r="6345" spans="1:4" ht="12.75" customHeight="1" x14ac:dyDescent="0.25">
      <c r="A6345" s="44">
        <f t="shared" si="30"/>
        <v>43150.999999984633</v>
      </c>
      <c r="B6345" s="24">
        <v>339.16680000000002</v>
      </c>
      <c r="C6345" s="35">
        <v>0.92166000000000003</v>
      </c>
      <c r="D6345" s="36">
        <v>13.320349999999999</v>
      </c>
    </row>
    <row r="6346" spans="1:4" ht="12.75" customHeight="1" x14ac:dyDescent="0.25">
      <c r="A6346" s="44">
        <f t="shared" si="30"/>
        <v>43151.041666651297</v>
      </c>
      <c r="B6346" s="24">
        <v>349.8202</v>
      </c>
      <c r="C6346" s="35">
        <v>1.1016699999999999</v>
      </c>
      <c r="D6346" s="36">
        <v>16.18319</v>
      </c>
    </row>
    <row r="6347" spans="1:4" ht="12.75" customHeight="1" x14ac:dyDescent="0.25">
      <c r="A6347" s="44">
        <f t="shared" si="30"/>
        <v>43151.083333317962</v>
      </c>
      <c r="B6347" s="24">
        <v>346.00659999999999</v>
      </c>
      <c r="C6347" s="35">
        <v>0.90654999999999997</v>
      </c>
      <c r="D6347" s="36">
        <v>17.245979999999999</v>
      </c>
    </row>
    <row r="6348" spans="1:4" ht="12.75" customHeight="1" x14ac:dyDescent="0.25">
      <c r="A6348" s="44">
        <f t="shared" si="30"/>
        <v>43151.124999984626</v>
      </c>
      <c r="B6348" s="24">
        <v>22.634889999999999</v>
      </c>
      <c r="C6348" s="35">
        <v>0.85753999999999997</v>
      </c>
      <c r="D6348" s="36">
        <v>16.009119999999999</v>
      </c>
    </row>
    <row r="6349" spans="1:4" ht="12.75" customHeight="1" x14ac:dyDescent="0.25">
      <c r="A6349" s="44">
        <f t="shared" si="30"/>
        <v>43151.16666665129</v>
      </c>
      <c r="B6349" s="24">
        <v>42.589399999999998</v>
      </c>
      <c r="C6349" s="35">
        <v>1.45797</v>
      </c>
      <c r="D6349" s="36">
        <v>4.7512100000000004</v>
      </c>
    </row>
    <row r="6350" spans="1:4" ht="12.75" customHeight="1" x14ac:dyDescent="0.25">
      <c r="A6350" s="44">
        <f t="shared" si="30"/>
        <v>43151.208333317954</v>
      </c>
      <c r="B6350" s="24">
        <v>15.898440000000001</v>
      </c>
      <c r="C6350" s="35">
        <v>1.57056</v>
      </c>
      <c r="D6350" s="36">
        <v>24.419740000000001</v>
      </c>
    </row>
    <row r="6351" spans="1:4" ht="12.75" customHeight="1" x14ac:dyDescent="0.25">
      <c r="A6351" s="44">
        <f t="shared" si="30"/>
        <v>43151.249999984619</v>
      </c>
      <c r="B6351" s="24">
        <v>38.84881</v>
      </c>
      <c r="C6351" s="35">
        <v>1.3855200000000001</v>
      </c>
      <c r="D6351" s="36">
        <v>22.961790000000001</v>
      </c>
    </row>
    <row r="6352" spans="1:4" ht="12.75" customHeight="1" x14ac:dyDescent="0.25">
      <c r="A6352" s="44">
        <f t="shared" si="30"/>
        <v>43151.291666651283</v>
      </c>
      <c r="B6352" s="24">
        <v>34.303370000000001</v>
      </c>
      <c r="C6352" s="35">
        <v>1.7290099999999999</v>
      </c>
    </row>
    <row r="6353" spans="1:4" ht="12.75" customHeight="1" x14ac:dyDescent="0.25">
      <c r="A6353" s="44">
        <f t="shared" si="30"/>
        <v>43151.333333317947</v>
      </c>
      <c r="B6353" s="24">
        <v>9.4366199999999996</v>
      </c>
      <c r="C6353" s="35">
        <v>2.9244300000000001</v>
      </c>
      <c r="D6353" s="36">
        <v>23.695499999999999</v>
      </c>
    </row>
    <row r="6354" spans="1:4" ht="12.75" customHeight="1" x14ac:dyDescent="0.25">
      <c r="A6354" s="44">
        <f t="shared" si="30"/>
        <v>43151.374999984611</v>
      </c>
      <c r="B6354" s="24">
        <v>8.4547600000000003</v>
      </c>
      <c r="C6354" s="35">
        <v>3.6794099999999998</v>
      </c>
      <c r="D6354" s="36">
        <v>24.2942</v>
      </c>
    </row>
    <row r="6355" spans="1:4" ht="12.75" customHeight="1" x14ac:dyDescent="0.25">
      <c r="A6355" s="44">
        <f t="shared" si="30"/>
        <v>43151.416666651276</v>
      </c>
      <c r="B6355" s="24">
        <v>8.4790399999999995</v>
      </c>
      <c r="C6355" s="35">
        <v>3.7413099999999999</v>
      </c>
      <c r="D6355" s="36">
        <v>44.146050000000002</v>
      </c>
    </row>
    <row r="6356" spans="1:4" ht="12.75" customHeight="1" x14ac:dyDescent="0.25">
      <c r="A6356" s="44">
        <f t="shared" si="30"/>
        <v>43151.45833331794</v>
      </c>
      <c r="B6356" s="24">
        <v>7.1352099999999998</v>
      </c>
      <c r="C6356" s="35">
        <v>3.4215599999999999</v>
      </c>
      <c r="D6356" s="36">
        <v>24.261109999999999</v>
      </c>
    </row>
    <row r="6357" spans="1:4" ht="12.75" customHeight="1" x14ac:dyDescent="0.25">
      <c r="A6357" s="44">
        <f t="shared" si="30"/>
        <v>43151.499999984604</v>
      </c>
      <c r="B6357" s="24">
        <v>9.5119999999999996E-2</v>
      </c>
      <c r="C6357" s="35">
        <v>3.4494500000000001</v>
      </c>
      <c r="D6357" s="36">
        <v>14.523009999999999</v>
      </c>
    </row>
    <row r="6358" spans="1:4" ht="12.75" customHeight="1" x14ac:dyDescent="0.25">
      <c r="A6358" s="44">
        <f t="shared" si="30"/>
        <v>43151.541666651268</v>
      </c>
      <c r="B6358" s="24">
        <v>22.738440000000001</v>
      </c>
      <c r="C6358" s="35">
        <v>2.72376</v>
      </c>
      <c r="D6358" s="36">
        <v>13.70051</v>
      </c>
    </row>
    <row r="6359" spans="1:4" ht="12.75" customHeight="1" x14ac:dyDescent="0.25">
      <c r="A6359" s="44">
        <f t="shared" si="30"/>
        <v>43151.583333317933</v>
      </c>
      <c r="B6359" s="24">
        <v>336.50880000000001</v>
      </c>
      <c r="C6359" s="35">
        <v>4.4708500000000004</v>
      </c>
      <c r="D6359" s="36">
        <v>15.40204</v>
      </c>
    </row>
    <row r="6360" spans="1:4" ht="12.75" customHeight="1" x14ac:dyDescent="0.25">
      <c r="A6360" s="44">
        <f t="shared" si="30"/>
        <v>43151.624999984597</v>
      </c>
      <c r="B6360" s="24">
        <v>338.94839999999999</v>
      </c>
      <c r="C6360" s="35">
        <v>4.3181399999999996</v>
      </c>
      <c r="D6360" s="36">
        <v>4.4634400000000003</v>
      </c>
    </row>
    <row r="6361" spans="1:4" ht="12.75" customHeight="1" x14ac:dyDescent="0.25">
      <c r="A6361" s="44">
        <f t="shared" si="30"/>
        <v>43151.666666651261</v>
      </c>
      <c r="B6361" s="24">
        <v>324.08249999999998</v>
      </c>
      <c r="C6361" s="35">
        <v>3.7198199999999999</v>
      </c>
      <c r="D6361" s="36">
        <v>7.8967000000000001</v>
      </c>
    </row>
    <row r="6362" spans="1:4" ht="12.75" customHeight="1" x14ac:dyDescent="0.25">
      <c r="A6362" s="44">
        <f t="shared" si="30"/>
        <v>43151.708333317925</v>
      </c>
      <c r="B6362" s="24">
        <v>326.01049999999998</v>
      </c>
      <c r="C6362" s="35">
        <v>3.03003</v>
      </c>
      <c r="D6362" s="36">
        <v>23.19032</v>
      </c>
    </row>
    <row r="6363" spans="1:4" ht="12.75" customHeight="1" x14ac:dyDescent="0.25">
      <c r="A6363" s="44">
        <f t="shared" si="30"/>
        <v>43151.74999998459</v>
      </c>
      <c r="B6363" s="24">
        <v>327.37099999999998</v>
      </c>
      <c r="C6363" s="35">
        <v>3.5305599999999999</v>
      </c>
      <c r="D6363" s="36">
        <v>32.162939999999999</v>
      </c>
    </row>
    <row r="6364" spans="1:4" ht="12.75" customHeight="1" x14ac:dyDescent="0.25">
      <c r="A6364" s="44">
        <f t="shared" si="30"/>
        <v>43151.791666651254</v>
      </c>
      <c r="B6364" s="24">
        <v>323.0994</v>
      </c>
      <c r="C6364" s="35">
        <v>3.6071</v>
      </c>
      <c r="D6364" s="36">
        <v>25.359919999999999</v>
      </c>
    </row>
    <row r="6365" spans="1:4" ht="12.75" customHeight="1" x14ac:dyDescent="0.25">
      <c r="A6365" s="44">
        <f t="shared" si="30"/>
        <v>43151.833333317918</v>
      </c>
      <c r="B6365" s="24">
        <v>316.40609999999998</v>
      </c>
      <c r="C6365" s="35">
        <v>2.35209</v>
      </c>
      <c r="D6365" s="36">
        <v>28.393730000000001</v>
      </c>
    </row>
    <row r="6366" spans="1:4" ht="12.75" customHeight="1" x14ac:dyDescent="0.25">
      <c r="A6366" s="44">
        <f t="shared" si="30"/>
        <v>43151.874999984582</v>
      </c>
      <c r="B6366" s="24">
        <v>323.7269</v>
      </c>
      <c r="C6366" s="35">
        <v>1.96482</v>
      </c>
      <c r="D6366" s="36">
        <v>28.139289999999999</v>
      </c>
    </row>
    <row r="6367" spans="1:4" ht="12.75" customHeight="1" x14ac:dyDescent="0.25">
      <c r="A6367" s="44">
        <f t="shared" si="30"/>
        <v>43151.916666651246</v>
      </c>
      <c r="B6367" s="24">
        <v>313.22019999999998</v>
      </c>
      <c r="C6367" s="35">
        <v>1.4866600000000001</v>
      </c>
      <c r="D6367" s="36">
        <v>26.47993</v>
      </c>
    </row>
    <row r="6368" spans="1:4" ht="12.75" customHeight="1" x14ac:dyDescent="0.25">
      <c r="A6368" s="44">
        <f t="shared" si="30"/>
        <v>43151.958333317911</v>
      </c>
      <c r="B6368" s="24">
        <v>329.52659999999997</v>
      </c>
      <c r="C6368" s="35">
        <v>0.78564999999999996</v>
      </c>
      <c r="D6368" s="36">
        <v>24.94284</v>
      </c>
    </row>
    <row r="6369" spans="1:4" ht="12.75" customHeight="1" x14ac:dyDescent="0.25">
      <c r="A6369" s="44">
        <f t="shared" si="30"/>
        <v>43151.999999984575</v>
      </c>
      <c r="B6369" s="24">
        <v>318.54329999999999</v>
      </c>
      <c r="C6369" s="35">
        <v>1.7758100000000001</v>
      </c>
      <c r="D6369" s="36">
        <v>20.394020000000001</v>
      </c>
    </row>
    <row r="6370" spans="1:4" ht="12.75" customHeight="1" x14ac:dyDescent="0.25">
      <c r="A6370" s="44">
        <f t="shared" si="30"/>
        <v>43152.041666651239</v>
      </c>
      <c r="B6370" s="24">
        <v>298.69290000000001</v>
      </c>
      <c r="C6370" s="35">
        <v>1.6009599999999999</v>
      </c>
      <c r="D6370" s="36">
        <v>32.566800000000001</v>
      </c>
    </row>
    <row r="6371" spans="1:4" ht="12.75" customHeight="1" x14ac:dyDescent="0.25">
      <c r="A6371" s="44">
        <f t="shared" si="30"/>
        <v>43152.083333317903</v>
      </c>
      <c r="B6371" s="24">
        <v>269.34820000000002</v>
      </c>
      <c r="C6371" s="35">
        <v>0.73645000000000005</v>
      </c>
      <c r="D6371" s="36">
        <v>18.082940000000001</v>
      </c>
    </row>
    <row r="6372" spans="1:4" ht="12.75" customHeight="1" x14ac:dyDescent="0.25">
      <c r="A6372" s="44">
        <f t="shared" si="30"/>
        <v>43152.124999984568</v>
      </c>
      <c r="B6372" s="24">
        <v>163.92429999999999</v>
      </c>
      <c r="C6372" s="35">
        <v>0.37689</v>
      </c>
      <c r="D6372" s="36">
        <v>16.243169999999999</v>
      </c>
    </row>
    <row r="6373" spans="1:4" ht="12.75" customHeight="1" x14ac:dyDescent="0.25">
      <c r="A6373" s="44">
        <f t="shared" si="30"/>
        <v>43152.166666651232</v>
      </c>
      <c r="B6373" s="24">
        <v>262.4932</v>
      </c>
      <c r="C6373" s="35">
        <v>0.36636000000000002</v>
      </c>
      <c r="D6373" s="36">
        <v>11.58872</v>
      </c>
    </row>
    <row r="6374" spans="1:4" ht="12.75" customHeight="1" x14ac:dyDescent="0.25">
      <c r="A6374" s="44">
        <f t="shared" si="30"/>
        <v>43152.208333317896</v>
      </c>
      <c r="B6374" s="24">
        <v>26.066960000000002</v>
      </c>
      <c r="C6374" s="35">
        <v>0.41731000000000001</v>
      </c>
      <c r="D6374" s="36">
        <v>25.912389999999998</v>
      </c>
    </row>
    <row r="6375" spans="1:4" ht="12.75" customHeight="1" x14ac:dyDescent="0.25">
      <c r="A6375" s="44">
        <f t="shared" si="30"/>
        <v>43152.24999998456</v>
      </c>
      <c r="B6375" s="24">
        <v>247.64400000000001</v>
      </c>
      <c r="C6375" s="35">
        <v>0.41531000000000001</v>
      </c>
      <c r="D6375" s="36">
        <v>21.219609999999999</v>
      </c>
    </row>
    <row r="6376" spans="1:4" ht="12.75" customHeight="1" x14ac:dyDescent="0.25">
      <c r="A6376" s="44">
        <f t="shared" si="30"/>
        <v>43152.291666651225</v>
      </c>
      <c r="B6376" s="24">
        <v>273.98169999999999</v>
      </c>
      <c r="C6376" s="35">
        <v>0.36087000000000002</v>
      </c>
      <c r="D6376" s="36">
        <v>32.960450000000002</v>
      </c>
    </row>
    <row r="6377" spans="1:4" ht="12.75" customHeight="1" x14ac:dyDescent="0.25">
      <c r="A6377" s="44">
        <f t="shared" si="30"/>
        <v>43152.333333317889</v>
      </c>
      <c r="B6377" s="24">
        <v>315.40140000000002</v>
      </c>
      <c r="C6377" s="35">
        <v>0.93133999999999995</v>
      </c>
      <c r="D6377" s="36">
        <v>29.468450000000001</v>
      </c>
    </row>
    <row r="6378" spans="1:4" ht="12.75" customHeight="1" x14ac:dyDescent="0.25">
      <c r="A6378" s="44">
        <f t="shared" si="30"/>
        <v>43152.374999984553</v>
      </c>
      <c r="B6378" s="24">
        <v>283.2167</v>
      </c>
      <c r="C6378" s="35">
        <v>3.01118</v>
      </c>
      <c r="D6378" s="36">
        <v>31.811610000000002</v>
      </c>
    </row>
    <row r="6379" spans="1:4" ht="12.75" customHeight="1" x14ac:dyDescent="0.25">
      <c r="A6379" s="44">
        <f t="shared" si="30"/>
        <v>43152.416666651217</v>
      </c>
      <c r="B6379" s="24">
        <v>269.17790000000002</v>
      </c>
      <c r="C6379" s="35">
        <v>4.3341900000000004</v>
      </c>
      <c r="D6379" s="36">
        <v>26.865279999999998</v>
      </c>
    </row>
    <row r="6380" spans="1:4" ht="12.75" customHeight="1" x14ac:dyDescent="0.25">
      <c r="A6380" s="44">
        <f t="shared" si="30"/>
        <v>43152.458333317882</v>
      </c>
      <c r="B6380" s="24">
        <v>284.61130000000003</v>
      </c>
      <c r="C6380" s="35">
        <v>4.1285600000000002</v>
      </c>
      <c r="D6380" s="36">
        <v>20.75311</v>
      </c>
    </row>
    <row r="6381" spans="1:4" ht="12.75" customHeight="1" x14ac:dyDescent="0.25">
      <c r="A6381" s="44">
        <f t="shared" si="30"/>
        <v>43152.499999984546</v>
      </c>
      <c r="B6381" s="24">
        <v>267.05770000000001</v>
      </c>
      <c r="C6381" s="35">
        <v>4.5337300000000003</v>
      </c>
      <c r="D6381" s="36">
        <v>46.601219999999998</v>
      </c>
    </row>
    <row r="6382" spans="1:4" ht="12.75" customHeight="1" x14ac:dyDescent="0.25">
      <c r="A6382" s="44">
        <f t="shared" si="30"/>
        <v>43152.54166665121</v>
      </c>
      <c r="B6382" s="24">
        <v>256.2029</v>
      </c>
      <c r="C6382" s="35">
        <v>4.7713999999999999</v>
      </c>
      <c r="D6382" s="36">
        <v>124.36539999999999</v>
      </c>
    </row>
    <row r="6383" spans="1:4" ht="12.75" customHeight="1" x14ac:dyDescent="0.25">
      <c r="A6383" s="44">
        <f t="shared" si="30"/>
        <v>43152.583333317874</v>
      </c>
      <c r="B6383" s="24">
        <v>271.34769999999997</v>
      </c>
      <c r="C6383" s="35">
        <v>3.8748200000000002</v>
      </c>
      <c r="D6383" s="36">
        <v>38.378830000000001</v>
      </c>
    </row>
    <row r="6384" spans="1:4" ht="12.75" customHeight="1" x14ac:dyDescent="0.25">
      <c r="A6384" s="44">
        <f t="shared" si="30"/>
        <v>43152.624999984539</v>
      </c>
      <c r="B6384" s="24">
        <v>258.57459999999998</v>
      </c>
      <c r="C6384" s="35">
        <v>4.3810500000000001</v>
      </c>
      <c r="D6384" s="36">
        <v>39.317320000000002</v>
      </c>
    </row>
    <row r="6385" spans="1:4" ht="12.75" customHeight="1" x14ac:dyDescent="0.25">
      <c r="A6385" s="44">
        <f t="shared" si="30"/>
        <v>43152.666666651203</v>
      </c>
      <c r="B6385" s="24">
        <v>265.51100000000002</v>
      </c>
      <c r="C6385" s="35">
        <v>5.1008300000000002</v>
      </c>
      <c r="D6385" s="36">
        <v>38.757399999999997</v>
      </c>
    </row>
    <row r="6386" spans="1:4" ht="12.75" customHeight="1" x14ac:dyDescent="0.25">
      <c r="A6386" s="44">
        <f t="shared" si="30"/>
        <v>43152.708333317867</v>
      </c>
      <c r="B6386" s="24">
        <v>263.94260000000003</v>
      </c>
      <c r="C6386" s="35">
        <v>4.7453200000000004</v>
      </c>
      <c r="D6386" s="36">
        <v>83.934659999999994</v>
      </c>
    </row>
    <row r="6387" spans="1:4" ht="12.75" customHeight="1" x14ac:dyDescent="0.25">
      <c r="A6387" s="44">
        <f t="shared" ref="A6387:A6450" si="31">A6386+1/24</f>
        <v>43152.749999984531</v>
      </c>
      <c r="B6387" s="24">
        <v>270.40219999999999</v>
      </c>
      <c r="C6387" s="35">
        <v>4.2868899999999996</v>
      </c>
      <c r="D6387" s="36">
        <v>49.882530000000003</v>
      </c>
    </row>
    <row r="6388" spans="1:4" ht="12.75" customHeight="1" x14ac:dyDescent="0.25">
      <c r="A6388" s="44">
        <f t="shared" si="31"/>
        <v>43152.791666651196</v>
      </c>
      <c r="B6388" s="24">
        <v>274.78440000000001</v>
      </c>
      <c r="C6388" s="35">
        <v>3.2130800000000002</v>
      </c>
      <c r="D6388" s="36">
        <v>55.661090000000002</v>
      </c>
    </row>
    <row r="6389" spans="1:4" ht="12.75" customHeight="1" x14ac:dyDescent="0.25">
      <c r="A6389" s="44">
        <f t="shared" si="31"/>
        <v>43152.83333331786</v>
      </c>
      <c r="B6389" s="24">
        <v>292.18599999999998</v>
      </c>
      <c r="C6389" s="35">
        <v>1.95025</v>
      </c>
      <c r="D6389" s="36">
        <v>40.027230000000003</v>
      </c>
    </row>
    <row r="6390" spans="1:4" ht="12.75" customHeight="1" x14ac:dyDescent="0.25">
      <c r="A6390" s="44">
        <f t="shared" si="31"/>
        <v>43152.874999984524</v>
      </c>
      <c r="B6390" s="24">
        <v>267.02940000000001</v>
      </c>
      <c r="C6390" s="35">
        <v>1.3588100000000001</v>
      </c>
      <c r="D6390" s="36">
        <v>21.681010000000001</v>
      </c>
    </row>
    <row r="6391" spans="1:4" ht="12.75" customHeight="1" x14ac:dyDescent="0.25">
      <c r="A6391" s="44">
        <f t="shared" si="31"/>
        <v>43152.916666651188</v>
      </c>
      <c r="B6391" s="24">
        <v>297.08359999999999</v>
      </c>
      <c r="C6391" s="35">
        <v>1.25789</v>
      </c>
      <c r="D6391" s="36">
        <v>4.7676699999999999</v>
      </c>
    </row>
    <row r="6392" spans="1:4" ht="12.75" customHeight="1" x14ac:dyDescent="0.25">
      <c r="A6392" s="44">
        <f t="shared" si="31"/>
        <v>43152.958333317853</v>
      </c>
      <c r="B6392" s="24">
        <v>297.28390000000002</v>
      </c>
      <c r="C6392" s="35">
        <v>1.1711199999999999</v>
      </c>
      <c r="D6392" s="36">
        <v>8.1060700000000008</v>
      </c>
    </row>
    <row r="6393" spans="1:4" ht="12.75" customHeight="1" x14ac:dyDescent="0.25">
      <c r="A6393" s="44">
        <f t="shared" si="31"/>
        <v>43152.999999984517</v>
      </c>
      <c r="B6393" s="24">
        <v>267.49400000000003</v>
      </c>
      <c r="C6393" s="35">
        <v>0.70923000000000003</v>
      </c>
      <c r="D6393" s="36">
        <v>6.1668799999999999</v>
      </c>
    </row>
    <row r="6394" spans="1:4" ht="12.75" customHeight="1" x14ac:dyDescent="0.25">
      <c r="A6394" s="44">
        <f t="shared" si="31"/>
        <v>43153.041666651181</v>
      </c>
      <c r="B6394" s="24">
        <v>294.45299999999997</v>
      </c>
      <c r="C6394" s="35">
        <v>1.2355</v>
      </c>
      <c r="D6394" s="36">
        <v>11.600300000000001</v>
      </c>
    </row>
    <row r="6395" spans="1:4" ht="12.75" customHeight="1" x14ac:dyDescent="0.25">
      <c r="A6395" s="44">
        <f t="shared" si="31"/>
        <v>43153.083333317845</v>
      </c>
      <c r="B6395" s="24">
        <v>268.86399999999998</v>
      </c>
      <c r="C6395" s="35">
        <v>0.46228999999999998</v>
      </c>
      <c r="D6395" s="36">
        <v>5.3603699999999996</v>
      </c>
    </row>
    <row r="6396" spans="1:4" ht="12.75" customHeight="1" x14ac:dyDescent="0.25">
      <c r="A6396" s="44">
        <f t="shared" si="31"/>
        <v>43153.124999984509</v>
      </c>
      <c r="B6396" s="24">
        <v>212.32429999999999</v>
      </c>
      <c r="C6396" s="35">
        <v>0.33291999999999999</v>
      </c>
      <c r="D6396" s="36">
        <v>14.140090000000001</v>
      </c>
    </row>
    <row r="6397" spans="1:4" ht="12.75" customHeight="1" x14ac:dyDescent="0.25">
      <c r="A6397" s="44">
        <f t="shared" si="31"/>
        <v>43153.166666651174</v>
      </c>
      <c r="B6397" s="24">
        <v>139.2475</v>
      </c>
      <c r="C6397" s="35">
        <v>0.28100999999999998</v>
      </c>
      <c r="D6397" s="36">
        <v>40.101570000000002</v>
      </c>
    </row>
    <row r="6398" spans="1:4" ht="12.75" customHeight="1" x14ac:dyDescent="0.25">
      <c r="A6398" s="44">
        <f t="shared" si="31"/>
        <v>43153.208333317838</v>
      </c>
      <c r="B6398" s="24">
        <v>210.73230000000001</v>
      </c>
      <c r="C6398" s="35">
        <v>0.65054000000000001</v>
      </c>
      <c r="D6398" s="36">
        <v>38.024500000000003</v>
      </c>
    </row>
    <row r="6399" spans="1:4" ht="12.75" customHeight="1" x14ac:dyDescent="0.25">
      <c r="A6399" s="44">
        <f t="shared" si="31"/>
        <v>43153.249999984502</v>
      </c>
      <c r="B6399" s="24">
        <v>107.1751</v>
      </c>
      <c r="C6399" s="35">
        <v>0.43379000000000001</v>
      </c>
      <c r="D6399" s="36">
        <v>9.3277199999999993</v>
      </c>
    </row>
    <row r="6400" spans="1:4" ht="12.75" customHeight="1" x14ac:dyDescent="0.25">
      <c r="A6400" s="44">
        <f t="shared" si="31"/>
        <v>43153.291666651166</v>
      </c>
      <c r="B6400" s="24">
        <v>82.67371</v>
      </c>
      <c r="C6400" s="35">
        <v>0.41241</v>
      </c>
    </row>
    <row r="6401" spans="1:4" ht="12.75" customHeight="1" x14ac:dyDescent="0.25">
      <c r="A6401" s="44">
        <f t="shared" si="31"/>
        <v>43153.333333317831</v>
      </c>
      <c r="B6401" s="24">
        <v>141.54259999999999</v>
      </c>
      <c r="C6401" s="35">
        <v>0.45762999999999998</v>
      </c>
      <c r="D6401" s="36">
        <v>7.5708700000000002</v>
      </c>
    </row>
    <row r="6402" spans="1:4" ht="12.75" customHeight="1" x14ac:dyDescent="0.25">
      <c r="A6402" s="44">
        <f t="shared" si="31"/>
        <v>43153.374999984495</v>
      </c>
      <c r="B6402" s="24">
        <v>117.7196</v>
      </c>
      <c r="C6402" s="35">
        <v>0.81584000000000001</v>
      </c>
    </row>
    <row r="6403" spans="1:4" ht="12.75" customHeight="1" x14ac:dyDescent="0.25">
      <c r="A6403" s="44">
        <f t="shared" si="31"/>
        <v>43153.416666651159</v>
      </c>
      <c r="B6403" s="24">
        <v>289.27379999999999</v>
      </c>
      <c r="C6403" s="35">
        <v>3.7881399999999998</v>
      </c>
      <c r="D6403" s="36">
        <v>16.026679999999999</v>
      </c>
    </row>
    <row r="6404" spans="1:4" ht="12.75" customHeight="1" x14ac:dyDescent="0.25">
      <c r="A6404" s="44">
        <f t="shared" si="31"/>
        <v>43153.458333317823</v>
      </c>
      <c r="B6404" s="24">
        <v>273.01850000000002</v>
      </c>
      <c r="C6404" s="35">
        <v>4.0442600000000004</v>
      </c>
      <c r="D6404" s="36">
        <v>32.595790000000001</v>
      </c>
    </row>
    <row r="6405" spans="1:4" ht="12.75" customHeight="1" x14ac:dyDescent="0.25">
      <c r="A6405" s="44">
        <f t="shared" si="31"/>
        <v>43153.499999984488</v>
      </c>
      <c r="B6405" s="24">
        <v>279.0899</v>
      </c>
      <c r="C6405" s="35">
        <v>5.0006199999999996</v>
      </c>
      <c r="D6405" s="36">
        <v>28.588989999999999</v>
      </c>
    </row>
    <row r="6406" spans="1:4" ht="12.75" customHeight="1" x14ac:dyDescent="0.25">
      <c r="A6406" s="44">
        <f t="shared" si="31"/>
        <v>43153.541666651152</v>
      </c>
      <c r="B6406" s="24">
        <v>268.13749999999999</v>
      </c>
      <c r="C6406" s="35">
        <v>5.6956899999999999</v>
      </c>
      <c r="D6406" s="36">
        <v>41.348460000000003</v>
      </c>
    </row>
    <row r="6407" spans="1:4" ht="12.75" customHeight="1" x14ac:dyDescent="0.25">
      <c r="A6407" s="44">
        <f t="shared" si="31"/>
        <v>43153.583333317816</v>
      </c>
      <c r="B6407" s="24">
        <v>253.17310000000001</v>
      </c>
      <c r="C6407" s="35">
        <v>5.3758400000000002</v>
      </c>
      <c r="D6407" s="36">
        <v>63.751669999999997</v>
      </c>
    </row>
    <row r="6408" spans="1:4" ht="12.75" customHeight="1" x14ac:dyDescent="0.25">
      <c r="A6408" s="44">
        <f t="shared" si="31"/>
        <v>43153.62499998448</v>
      </c>
      <c r="B6408" s="24">
        <v>253.93879999999999</v>
      </c>
      <c r="C6408" s="35">
        <v>3.18146</v>
      </c>
      <c r="D6408" s="36">
        <v>10.03424</v>
      </c>
    </row>
    <row r="6409" spans="1:4" ht="12.75" customHeight="1" x14ac:dyDescent="0.25">
      <c r="A6409" s="44">
        <f t="shared" si="31"/>
        <v>43153.666666651145</v>
      </c>
      <c r="B6409" s="24">
        <v>243.92150000000001</v>
      </c>
      <c r="C6409" s="35">
        <v>3.7139500000000001</v>
      </c>
      <c r="D6409" s="36">
        <v>4.14961</v>
      </c>
    </row>
    <row r="6410" spans="1:4" ht="12.75" customHeight="1" x14ac:dyDescent="0.25">
      <c r="A6410" s="44">
        <f t="shared" si="31"/>
        <v>43153.708333317809</v>
      </c>
      <c r="B6410" s="24">
        <v>240.51130000000001</v>
      </c>
      <c r="C6410" s="35">
        <v>3.01268</v>
      </c>
      <c r="D6410" s="36">
        <v>8.7991399999999995</v>
      </c>
    </row>
    <row r="6411" spans="1:4" ht="12.75" customHeight="1" x14ac:dyDescent="0.25">
      <c r="A6411" s="44">
        <f t="shared" si="31"/>
        <v>43153.749999984473</v>
      </c>
      <c r="B6411" s="24">
        <v>230.99449999999999</v>
      </c>
      <c r="C6411" s="35">
        <v>3.5774499999999998</v>
      </c>
      <c r="D6411" s="36">
        <v>19.958680000000001</v>
      </c>
    </row>
    <row r="6412" spans="1:4" ht="12.75" customHeight="1" x14ac:dyDescent="0.25">
      <c r="A6412" s="44">
        <f t="shared" si="31"/>
        <v>43153.791666651137</v>
      </c>
      <c r="B6412" s="24">
        <v>260.97140000000002</v>
      </c>
      <c r="C6412" s="35">
        <v>2.3703799999999999</v>
      </c>
      <c r="D6412" s="36">
        <v>14.46541</v>
      </c>
    </row>
    <row r="6413" spans="1:4" ht="12.75" customHeight="1" x14ac:dyDescent="0.25">
      <c r="A6413" s="44">
        <f t="shared" si="31"/>
        <v>43153.833333317802</v>
      </c>
      <c r="B6413" s="24">
        <v>225.85730000000001</v>
      </c>
      <c r="C6413" s="35">
        <v>1.15744</v>
      </c>
      <c r="D6413" s="36">
        <v>15.09709</v>
      </c>
    </row>
    <row r="6414" spans="1:4" ht="12.75" customHeight="1" x14ac:dyDescent="0.25">
      <c r="A6414" s="44">
        <f t="shared" si="31"/>
        <v>43153.874999984466</v>
      </c>
      <c r="B6414" s="24">
        <v>175.1867</v>
      </c>
      <c r="C6414" s="35">
        <v>0.89754</v>
      </c>
      <c r="D6414" s="36">
        <v>18.399809999999999</v>
      </c>
    </row>
    <row r="6415" spans="1:4" ht="12.75" customHeight="1" x14ac:dyDescent="0.25">
      <c r="A6415" s="44">
        <f t="shared" si="31"/>
        <v>43153.91666665113</v>
      </c>
      <c r="B6415" s="24">
        <v>284.64339999999999</v>
      </c>
      <c r="C6415" s="35">
        <v>0.72194000000000003</v>
      </c>
      <c r="D6415" s="36">
        <v>9.8094599999999996</v>
      </c>
    </row>
    <row r="6416" spans="1:4" ht="12.75" customHeight="1" x14ac:dyDescent="0.25">
      <c r="A6416" s="44">
        <f t="shared" si="31"/>
        <v>43153.958333317794</v>
      </c>
      <c r="B6416" s="24">
        <v>81.20926</v>
      </c>
      <c r="C6416" s="35">
        <v>0.42554999999999998</v>
      </c>
      <c r="D6416" s="36">
        <v>5.8679300000000003</v>
      </c>
    </row>
    <row r="6417" spans="1:4" ht="12.75" customHeight="1" x14ac:dyDescent="0.25">
      <c r="A6417" s="44">
        <f t="shared" si="31"/>
        <v>43153.999999984459</v>
      </c>
      <c r="B6417" s="24">
        <v>70.814840000000004</v>
      </c>
      <c r="C6417" s="35">
        <v>0.52366999999999997</v>
      </c>
      <c r="D6417" s="36">
        <v>3.0686399999999998</v>
      </c>
    </row>
    <row r="6418" spans="1:4" ht="12.75" customHeight="1" x14ac:dyDescent="0.25">
      <c r="A6418" s="44">
        <f t="shared" si="31"/>
        <v>43154.041666651123</v>
      </c>
      <c r="B6418" s="24">
        <v>340.26819999999998</v>
      </c>
      <c r="C6418" s="35">
        <v>0.46739999999999998</v>
      </c>
    </row>
    <row r="6419" spans="1:4" ht="12.75" customHeight="1" x14ac:dyDescent="0.25">
      <c r="A6419" s="44">
        <f t="shared" si="31"/>
        <v>43154.083333317787</v>
      </c>
      <c r="B6419" s="24">
        <v>289.42849999999999</v>
      </c>
      <c r="C6419" s="35">
        <v>0.49754999999999999</v>
      </c>
    </row>
    <row r="6420" spans="1:4" ht="12.75" customHeight="1" x14ac:dyDescent="0.25">
      <c r="A6420" s="44">
        <f t="shared" si="31"/>
        <v>43154.124999984451</v>
      </c>
      <c r="B6420" s="24">
        <v>210.7235</v>
      </c>
      <c r="C6420" s="35">
        <v>0.35370000000000001</v>
      </c>
      <c r="D6420" s="36">
        <v>7.6356999999999999</v>
      </c>
    </row>
    <row r="6421" spans="1:4" ht="12.75" customHeight="1" x14ac:dyDescent="0.25">
      <c r="A6421" s="44">
        <f t="shared" si="31"/>
        <v>43154.166666651116</v>
      </c>
      <c r="B6421" s="24">
        <v>12.133900000000001</v>
      </c>
      <c r="C6421" s="35">
        <v>0.67193999999999998</v>
      </c>
      <c r="D6421" s="36">
        <v>4.0638800000000002</v>
      </c>
    </row>
    <row r="6422" spans="1:4" ht="12.75" customHeight="1" x14ac:dyDescent="0.25">
      <c r="A6422" s="44">
        <f t="shared" si="31"/>
        <v>43154.20833331778</v>
      </c>
      <c r="B6422" s="24">
        <v>252.93629999999999</v>
      </c>
      <c r="C6422" s="35">
        <v>0.87866999999999995</v>
      </c>
      <c r="D6422" s="36">
        <v>19.503920000000001</v>
      </c>
    </row>
    <row r="6423" spans="1:4" ht="12.75" customHeight="1" x14ac:dyDescent="0.25">
      <c r="A6423" s="44">
        <f t="shared" si="31"/>
        <v>43154.249999984444</v>
      </c>
      <c r="B6423" s="24">
        <v>251.5582</v>
      </c>
      <c r="C6423" s="35">
        <v>2.2899099999999999</v>
      </c>
      <c r="D6423" s="36">
        <v>10.35577</v>
      </c>
    </row>
    <row r="6424" spans="1:4" ht="12.75" customHeight="1" x14ac:dyDescent="0.25">
      <c r="A6424" s="44">
        <f t="shared" si="31"/>
        <v>43154.291666651108</v>
      </c>
      <c r="B6424" s="24">
        <v>245.3124</v>
      </c>
      <c r="C6424" s="35">
        <v>2.13937</v>
      </c>
      <c r="D6424" s="36">
        <v>4.1043099999999999</v>
      </c>
    </row>
    <row r="6425" spans="1:4" ht="12.75" customHeight="1" x14ac:dyDescent="0.25">
      <c r="A6425" s="44">
        <f t="shared" si="31"/>
        <v>43154.333333317772</v>
      </c>
      <c r="B6425" s="24">
        <v>255.84790000000001</v>
      </c>
      <c r="C6425" s="35">
        <v>2.6244000000000001</v>
      </c>
      <c r="D6425" s="36">
        <v>8.5730299999999993</v>
      </c>
    </row>
    <row r="6426" spans="1:4" ht="12.75" customHeight="1" x14ac:dyDescent="0.25">
      <c r="A6426" s="44">
        <f t="shared" si="31"/>
        <v>43154.374999984437</v>
      </c>
      <c r="B6426" s="24">
        <v>244.19329999999999</v>
      </c>
      <c r="C6426" s="35">
        <v>2.46299</v>
      </c>
      <c r="D6426" s="36">
        <v>4.4401900000000003</v>
      </c>
    </row>
    <row r="6427" spans="1:4" ht="12.75" customHeight="1" x14ac:dyDescent="0.25">
      <c r="A6427" s="44">
        <f t="shared" si="31"/>
        <v>43154.416666651101</v>
      </c>
      <c r="B6427" s="24">
        <v>233.8338</v>
      </c>
      <c r="C6427" s="35">
        <v>3.0122599999999999</v>
      </c>
      <c r="D6427" s="36">
        <v>16.54776</v>
      </c>
    </row>
    <row r="6428" spans="1:4" ht="12.75" customHeight="1" x14ac:dyDescent="0.25">
      <c r="A6428" s="44">
        <f t="shared" si="31"/>
        <v>43154.458333317765</v>
      </c>
      <c r="B6428" s="24">
        <v>226.35890000000001</v>
      </c>
      <c r="C6428" s="35">
        <v>3.7356099999999999</v>
      </c>
      <c r="D6428" s="36">
        <v>24.48847</v>
      </c>
    </row>
    <row r="6429" spans="1:4" ht="12.75" customHeight="1" x14ac:dyDescent="0.25">
      <c r="A6429" s="44">
        <f t="shared" si="31"/>
        <v>43154.499999984429</v>
      </c>
      <c r="B6429" s="24">
        <v>228.92230000000001</v>
      </c>
      <c r="C6429" s="35">
        <v>3.9148399999999999</v>
      </c>
      <c r="D6429" s="36">
        <v>43.052849999999999</v>
      </c>
    </row>
    <row r="6430" spans="1:4" ht="12.75" customHeight="1" x14ac:dyDescent="0.25">
      <c r="A6430" s="44">
        <f t="shared" si="31"/>
        <v>43154.541666651094</v>
      </c>
      <c r="B6430" s="24">
        <v>219.32599999999999</v>
      </c>
      <c r="C6430" s="35">
        <v>3.8008700000000002</v>
      </c>
      <c r="D6430" s="36">
        <v>11.23047</v>
      </c>
    </row>
    <row r="6431" spans="1:4" ht="12.75" customHeight="1" x14ac:dyDescent="0.25">
      <c r="A6431" s="44">
        <f t="shared" si="31"/>
        <v>43154.583333317758</v>
      </c>
      <c r="B6431" s="24">
        <v>218.53800000000001</v>
      </c>
      <c r="C6431" s="35">
        <v>4.3223799999999999</v>
      </c>
      <c r="D6431" s="36">
        <v>39.305399999999999</v>
      </c>
    </row>
    <row r="6432" spans="1:4" ht="12.75" customHeight="1" x14ac:dyDescent="0.25">
      <c r="A6432" s="44">
        <f t="shared" si="31"/>
        <v>43154.624999984422</v>
      </c>
      <c r="B6432" s="24">
        <v>222.38239999999999</v>
      </c>
      <c r="C6432" s="35">
        <v>3.9914499999999999</v>
      </c>
      <c r="D6432" s="36">
        <v>38.876629999999999</v>
      </c>
    </row>
    <row r="6433" spans="1:4" ht="12.75" customHeight="1" x14ac:dyDescent="0.25">
      <c r="A6433" s="44">
        <f t="shared" si="31"/>
        <v>43154.666666651086</v>
      </c>
      <c r="B6433" s="24">
        <v>218.14189999999999</v>
      </c>
      <c r="C6433" s="35">
        <v>4.7869200000000003</v>
      </c>
      <c r="D6433" s="36">
        <v>54.61092</v>
      </c>
    </row>
    <row r="6434" spans="1:4" ht="12.75" customHeight="1" x14ac:dyDescent="0.25">
      <c r="A6434" s="44">
        <f t="shared" si="31"/>
        <v>43154.708333317751</v>
      </c>
      <c r="B6434" s="24">
        <v>215.339</v>
      </c>
      <c r="C6434" s="35">
        <v>3.7554599999999998</v>
      </c>
      <c r="D6434" s="36">
        <v>96.098659999999995</v>
      </c>
    </row>
    <row r="6435" spans="1:4" ht="12.75" customHeight="1" x14ac:dyDescent="0.25">
      <c r="A6435" s="44">
        <f t="shared" si="31"/>
        <v>43154.749999984415</v>
      </c>
      <c r="B6435" s="24">
        <v>217.35919999999999</v>
      </c>
      <c r="C6435" s="35">
        <v>3.6112600000000001</v>
      </c>
      <c r="D6435" s="36">
        <v>36.264240000000001</v>
      </c>
    </row>
    <row r="6436" spans="1:4" ht="12.75" customHeight="1" x14ac:dyDescent="0.25">
      <c r="A6436" s="44">
        <f t="shared" si="31"/>
        <v>43154.791666651079</v>
      </c>
      <c r="B6436" s="24">
        <v>212.5044</v>
      </c>
      <c r="C6436" s="35">
        <v>2.8867099999999999</v>
      </c>
      <c r="D6436" s="36">
        <v>21.794170000000001</v>
      </c>
    </row>
    <row r="6437" spans="1:4" ht="12.75" customHeight="1" x14ac:dyDescent="0.25">
      <c r="A6437" s="44">
        <f t="shared" si="31"/>
        <v>43154.833333317743</v>
      </c>
      <c r="B6437" s="24">
        <v>215.00129999999999</v>
      </c>
      <c r="C6437" s="35">
        <v>2.0403099999999998</v>
      </c>
      <c r="D6437" s="36">
        <v>26.928149999999999</v>
      </c>
    </row>
    <row r="6438" spans="1:4" ht="12.75" customHeight="1" x14ac:dyDescent="0.25">
      <c r="A6438" s="44">
        <f t="shared" si="31"/>
        <v>43154.874999984408</v>
      </c>
      <c r="B6438" s="24">
        <v>294.7953</v>
      </c>
      <c r="C6438" s="35">
        <v>0.88885000000000003</v>
      </c>
      <c r="D6438" s="36">
        <v>24.378060000000001</v>
      </c>
    </row>
    <row r="6439" spans="1:4" ht="12.75" customHeight="1" x14ac:dyDescent="0.25">
      <c r="A6439" s="44">
        <f t="shared" si="31"/>
        <v>43154.916666651072</v>
      </c>
      <c r="B6439" s="24">
        <v>284.4615</v>
      </c>
      <c r="C6439" s="35">
        <v>0.97880999999999996</v>
      </c>
      <c r="D6439" s="36">
        <v>18.319220000000001</v>
      </c>
    </row>
    <row r="6440" spans="1:4" ht="12.75" customHeight="1" x14ac:dyDescent="0.25">
      <c r="A6440" s="44">
        <f t="shared" si="31"/>
        <v>43154.958333317736</v>
      </c>
      <c r="B6440" s="24">
        <v>31.270579999999999</v>
      </c>
      <c r="C6440" s="35">
        <v>0.29138999999999998</v>
      </c>
      <c r="D6440" s="36">
        <v>13.03656</v>
      </c>
    </row>
    <row r="6441" spans="1:4" ht="12.75" customHeight="1" x14ac:dyDescent="0.25">
      <c r="A6441" s="44">
        <f t="shared" si="31"/>
        <v>43154.9999999844</v>
      </c>
      <c r="B6441" s="24">
        <v>64.933490000000006</v>
      </c>
      <c r="C6441" s="35">
        <v>0.37547000000000003</v>
      </c>
      <c r="D6441" s="36">
        <v>4.5385200000000001</v>
      </c>
    </row>
    <row r="6442" spans="1:4" ht="12.75" customHeight="1" x14ac:dyDescent="0.25">
      <c r="A6442" s="44">
        <f t="shared" si="31"/>
        <v>43155.041666651065</v>
      </c>
      <c r="B6442" s="24">
        <v>75.312330000000003</v>
      </c>
      <c r="C6442" s="35">
        <v>0.23623</v>
      </c>
      <c r="D6442" s="36">
        <v>2.9255300000000002</v>
      </c>
    </row>
    <row r="6443" spans="1:4" ht="12.75" customHeight="1" x14ac:dyDescent="0.25">
      <c r="A6443" s="44">
        <f t="shared" si="31"/>
        <v>43155.083333317729</v>
      </c>
      <c r="B6443" s="24">
        <v>61.527119999999996</v>
      </c>
      <c r="C6443" s="35">
        <v>0.32854</v>
      </c>
      <c r="D6443" s="36">
        <v>19.13128</v>
      </c>
    </row>
    <row r="6444" spans="1:4" ht="12.75" customHeight="1" x14ac:dyDescent="0.25">
      <c r="A6444" s="44">
        <f t="shared" si="31"/>
        <v>43155.124999984393</v>
      </c>
      <c r="B6444" s="24">
        <v>110.00239999999999</v>
      </c>
      <c r="C6444" s="35">
        <v>0.26912999999999998</v>
      </c>
      <c r="D6444" s="36">
        <v>17.072109999999999</v>
      </c>
    </row>
    <row r="6445" spans="1:4" ht="12.75" customHeight="1" x14ac:dyDescent="0.25">
      <c r="A6445" s="44">
        <f t="shared" si="31"/>
        <v>43155.166666651057</v>
      </c>
      <c r="B6445" s="24">
        <v>92.187820000000002</v>
      </c>
      <c r="C6445" s="35">
        <v>0.30570000000000003</v>
      </c>
      <c r="D6445" s="36">
        <v>12.434609999999999</v>
      </c>
    </row>
    <row r="6446" spans="1:4" ht="12.75" customHeight="1" x14ac:dyDescent="0.25">
      <c r="A6446" s="44">
        <f t="shared" si="31"/>
        <v>43155.208333317722</v>
      </c>
      <c r="B6446" s="24">
        <v>87.279589999999999</v>
      </c>
      <c r="C6446" s="35">
        <v>0.27694999999999997</v>
      </c>
      <c r="D6446" s="36">
        <v>4.9971100000000002</v>
      </c>
    </row>
    <row r="6447" spans="1:4" ht="12.75" customHeight="1" x14ac:dyDescent="0.25">
      <c r="A6447" s="44">
        <f t="shared" si="31"/>
        <v>43155.249999984386</v>
      </c>
      <c r="B6447" s="24">
        <v>83.630650000000003</v>
      </c>
      <c r="C6447" s="35">
        <v>0.25095000000000001</v>
      </c>
      <c r="D6447" s="36">
        <v>24.518439999999998</v>
      </c>
    </row>
    <row r="6448" spans="1:4" ht="12.75" customHeight="1" x14ac:dyDescent="0.25">
      <c r="A6448" s="44">
        <f t="shared" si="31"/>
        <v>43155.29166665105</v>
      </c>
      <c r="B6448" s="24">
        <v>80.979640000000003</v>
      </c>
      <c r="C6448" s="35">
        <v>0.32496999999999998</v>
      </c>
      <c r="D6448" s="36">
        <v>21.281890000000001</v>
      </c>
    </row>
    <row r="6449" spans="1:4" ht="12.75" customHeight="1" x14ac:dyDescent="0.25">
      <c r="A6449" s="44">
        <f t="shared" si="31"/>
        <v>43155.333333317714</v>
      </c>
      <c r="B6449" s="24">
        <v>183.97110000000001</v>
      </c>
      <c r="C6449" s="35">
        <v>0.22034999999999999</v>
      </c>
      <c r="D6449" s="36">
        <v>10.667160000000001</v>
      </c>
    </row>
    <row r="6450" spans="1:4" ht="12.75" customHeight="1" x14ac:dyDescent="0.25">
      <c r="A6450" s="44">
        <f t="shared" si="31"/>
        <v>43155.374999984379</v>
      </c>
      <c r="B6450" s="24">
        <v>125.1665</v>
      </c>
      <c r="C6450" s="35">
        <v>0.43836000000000003</v>
      </c>
      <c r="D6450" s="36">
        <v>11.24478</v>
      </c>
    </row>
    <row r="6451" spans="1:4" ht="12.75" customHeight="1" x14ac:dyDescent="0.25">
      <c r="A6451" s="44">
        <f t="shared" ref="A6451:A6514" si="32">A6450+1/24</f>
        <v>43155.416666651043</v>
      </c>
      <c r="B6451" s="24">
        <v>187.7483</v>
      </c>
      <c r="C6451" s="35">
        <v>1.52878</v>
      </c>
      <c r="D6451" s="36">
        <v>20.417110000000001</v>
      </c>
    </row>
    <row r="6452" spans="1:4" ht="12.75" customHeight="1" x14ac:dyDescent="0.25">
      <c r="A6452" s="44">
        <f t="shared" si="32"/>
        <v>43155.458333317707</v>
      </c>
      <c r="B6452" s="24">
        <v>205.16059999999999</v>
      </c>
      <c r="C6452" s="35">
        <v>2.4674800000000001</v>
      </c>
      <c r="D6452" s="36">
        <v>48.905110000000001</v>
      </c>
    </row>
    <row r="6453" spans="1:4" ht="12.75" customHeight="1" x14ac:dyDescent="0.25">
      <c r="A6453" s="44">
        <f t="shared" si="32"/>
        <v>43155.499999984371</v>
      </c>
      <c r="B6453" s="24">
        <v>164.13390000000001</v>
      </c>
      <c r="C6453" s="35">
        <v>1.7309699999999999</v>
      </c>
      <c r="D6453" s="36">
        <v>9.5391700000000004</v>
      </c>
    </row>
    <row r="6454" spans="1:4" ht="12.75" customHeight="1" x14ac:dyDescent="0.25">
      <c r="A6454" s="44">
        <f t="shared" si="32"/>
        <v>43155.541666651035</v>
      </c>
      <c r="B6454" s="24">
        <v>188.9862</v>
      </c>
      <c r="C6454" s="35">
        <v>1.3054600000000001</v>
      </c>
      <c r="D6454" s="36">
        <v>7.0790600000000001</v>
      </c>
    </row>
    <row r="6455" spans="1:4" ht="12.75" customHeight="1" x14ac:dyDescent="0.25">
      <c r="A6455" s="44">
        <f t="shared" si="32"/>
        <v>43155.5833333177</v>
      </c>
      <c r="B6455" s="24">
        <v>206.33080000000001</v>
      </c>
      <c r="C6455" s="35">
        <v>3.0001199999999999</v>
      </c>
      <c r="D6455" s="36">
        <v>36.80894</v>
      </c>
    </row>
    <row r="6456" spans="1:4" ht="12.75" customHeight="1" x14ac:dyDescent="0.25">
      <c r="A6456" s="44">
        <f t="shared" si="32"/>
        <v>43155.624999984364</v>
      </c>
      <c r="B6456" s="24">
        <v>215.51329999999999</v>
      </c>
      <c r="C6456" s="35">
        <v>2.8400400000000001</v>
      </c>
      <c r="D6456" s="36">
        <v>38.069719999999997</v>
      </c>
    </row>
    <row r="6457" spans="1:4" ht="12.75" customHeight="1" x14ac:dyDescent="0.25">
      <c r="A6457" s="44">
        <f t="shared" si="32"/>
        <v>43155.666666651028</v>
      </c>
      <c r="B6457" s="24">
        <v>200.46019999999999</v>
      </c>
      <c r="C6457" s="35">
        <v>2.59734</v>
      </c>
      <c r="D6457" s="36">
        <v>16.571280000000002</v>
      </c>
    </row>
    <row r="6458" spans="1:4" ht="12.75" customHeight="1" x14ac:dyDescent="0.25">
      <c r="A6458" s="44">
        <f t="shared" si="32"/>
        <v>43155.708333317692</v>
      </c>
      <c r="B6458" s="24">
        <v>200.96469999999999</v>
      </c>
      <c r="C6458" s="35">
        <v>2.8856199999999999</v>
      </c>
      <c r="D6458" s="36">
        <v>31.06344</v>
      </c>
    </row>
    <row r="6459" spans="1:4" ht="12.75" customHeight="1" x14ac:dyDescent="0.25">
      <c r="A6459" s="44">
        <f t="shared" si="32"/>
        <v>43155.749999984357</v>
      </c>
      <c r="B6459" s="24">
        <v>190.49260000000001</v>
      </c>
      <c r="C6459" s="35">
        <v>2.3418199999999998</v>
      </c>
      <c r="D6459" s="36">
        <v>13.896610000000001</v>
      </c>
    </row>
    <row r="6460" spans="1:4" ht="12.75" customHeight="1" x14ac:dyDescent="0.25">
      <c r="A6460" s="44">
        <f t="shared" si="32"/>
        <v>43155.791666651021</v>
      </c>
      <c r="B6460" s="24">
        <v>192.4622</v>
      </c>
      <c r="C6460" s="35">
        <v>2.3010000000000002</v>
      </c>
      <c r="D6460" s="36">
        <v>21.55978</v>
      </c>
    </row>
    <row r="6461" spans="1:4" ht="12.75" customHeight="1" x14ac:dyDescent="0.25">
      <c r="A6461" s="44">
        <f t="shared" si="32"/>
        <v>43155.833333317685</v>
      </c>
      <c r="B6461" s="24">
        <v>192.58199999999999</v>
      </c>
      <c r="C6461" s="35">
        <v>0.80979999999999996</v>
      </c>
      <c r="D6461" s="36">
        <v>38.091389999999997</v>
      </c>
    </row>
    <row r="6462" spans="1:4" ht="12.75" customHeight="1" x14ac:dyDescent="0.25">
      <c r="A6462" s="44">
        <f t="shared" si="32"/>
        <v>43155.874999984349</v>
      </c>
      <c r="B6462" s="24">
        <v>315.93419999999998</v>
      </c>
      <c r="C6462" s="35">
        <v>0.66379999999999995</v>
      </c>
      <c r="D6462" s="36">
        <v>30.374279999999999</v>
      </c>
    </row>
    <row r="6463" spans="1:4" ht="12.75" customHeight="1" x14ac:dyDescent="0.25">
      <c r="A6463" s="44">
        <f t="shared" si="32"/>
        <v>43155.916666651014</v>
      </c>
      <c r="B6463" s="24">
        <v>5.7104200000000001</v>
      </c>
      <c r="C6463" s="35">
        <v>0.49711</v>
      </c>
      <c r="D6463" s="36">
        <v>6.9595000000000002</v>
      </c>
    </row>
    <row r="6464" spans="1:4" ht="12.75" customHeight="1" x14ac:dyDescent="0.25">
      <c r="A6464" s="44">
        <f t="shared" si="32"/>
        <v>43155.958333317678</v>
      </c>
      <c r="B6464" s="24">
        <v>24.34552</v>
      </c>
      <c r="C6464" s="35">
        <v>0.35059000000000001</v>
      </c>
      <c r="D6464" s="36">
        <v>11.001939999999999</v>
      </c>
    </row>
    <row r="6465" spans="1:4" ht="12.75" customHeight="1" x14ac:dyDescent="0.25">
      <c r="A6465" s="44">
        <f t="shared" si="32"/>
        <v>43155.999999984342</v>
      </c>
      <c r="B6465" s="24">
        <v>49.701369999999997</v>
      </c>
      <c r="C6465" s="35">
        <v>0.29770999999999997</v>
      </c>
      <c r="D6465" s="36">
        <v>8.2500300000000006</v>
      </c>
    </row>
    <row r="6466" spans="1:4" ht="12.75" customHeight="1" x14ac:dyDescent="0.25">
      <c r="A6466" s="44">
        <f t="shared" si="32"/>
        <v>43156.041666651006</v>
      </c>
      <c r="B6466" s="24">
        <v>63.121670000000002</v>
      </c>
      <c r="C6466" s="35">
        <v>0.28042</v>
      </c>
      <c r="D6466" s="36">
        <v>13.0626</v>
      </c>
    </row>
    <row r="6467" spans="1:4" ht="12.75" customHeight="1" x14ac:dyDescent="0.25">
      <c r="A6467" s="44">
        <f t="shared" si="32"/>
        <v>43156.083333317671</v>
      </c>
      <c r="B6467" s="24">
        <v>22.611640000000001</v>
      </c>
      <c r="C6467" s="35">
        <v>0.26833000000000001</v>
      </c>
      <c r="D6467" s="36">
        <v>16.351890000000001</v>
      </c>
    </row>
    <row r="6468" spans="1:4" ht="12.75" customHeight="1" x14ac:dyDescent="0.25">
      <c r="A6468" s="44">
        <f t="shared" si="32"/>
        <v>43156.124999984335</v>
      </c>
      <c r="B6468" s="24">
        <v>97.309389999999993</v>
      </c>
      <c r="C6468" s="35">
        <v>0.31253999999999998</v>
      </c>
    </row>
    <row r="6469" spans="1:4" ht="12.75" customHeight="1" x14ac:dyDescent="0.25">
      <c r="A6469" s="44">
        <f t="shared" si="32"/>
        <v>43156.166666650999</v>
      </c>
      <c r="B6469" s="24">
        <v>270.01280000000003</v>
      </c>
      <c r="C6469" s="35">
        <v>0.37309999999999999</v>
      </c>
    </row>
    <row r="6470" spans="1:4" ht="12.75" customHeight="1" x14ac:dyDescent="0.25">
      <c r="A6470" s="44">
        <f t="shared" si="32"/>
        <v>43156.208333317663</v>
      </c>
      <c r="B6470" s="24">
        <v>17.5853</v>
      </c>
      <c r="C6470" s="35">
        <v>0.34622999999999998</v>
      </c>
      <c r="D6470" s="36">
        <v>15.415839999999999</v>
      </c>
    </row>
    <row r="6471" spans="1:4" ht="12.75" customHeight="1" x14ac:dyDescent="0.25">
      <c r="A6471" s="44">
        <f t="shared" si="32"/>
        <v>43156.249999984328</v>
      </c>
      <c r="B6471" s="24">
        <v>312.1703</v>
      </c>
      <c r="C6471" s="35">
        <v>0.40960999999999997</v>
      </c>
      <c r="D6471" s="36">
        <v>3.55322</v>
      </c>
    </row>
    <row r="6472" spans="1:4" ht="12.75" customHeight="1" x14ac:dyDescent="0.25">
      <c r="A6472" s="44">
        <f t="shared" si="32"/>
        <v>43156.291666650992</v>
      </c>
      <c r="B6472" s="24">
        <v>130.95099999999999</v>
      </c>
      <c r="C6472" s="35">
        <v>0.37907999999999997</v>
      </c>
      <c r="D6472" s="36">
        <v>27.346609999999998</v>
      </c>
    </row>
    <row r="6473" spans="1:4" ht="12.75" customHeight="1" x14ac:dyDescent="0.25">
      <c r="A6473" s="44">
        <f t="shared" si="32"/>
        <v>43156.333333317656</v>
      </c>
      <c r="B6473" s="24">
        <v>94.236040000000003</v>
      </c>
      <c r="C6473" s="35">
        <v>0.36430000000000001</v>
      </c>
    </row>
    <row r="6474" spans="1:4" ht="12.75" customHeight="1" x14ac:dyDescent="0.25">
      <c r="A6474" s="44">
        <f t="shared" si="32"/>
        <v>43156.37499998432</v>
      </c>
      <c r="B6474" s="24">
        <v>306.39210000000003</v>
      </c>
      <c r="C6474" s="35">
        <v>0.59321000000000002</v>
      </c>
      <c r="D6474" s="36">
        <v>12.017609999999999</v>
      </c>
    </row>
    <row r="6475" spans="1:4" ht="12.75" customHeight="1" x14ac:dyDescent="0.25">
      <c r="A6475" s="44">
        <f t="shared" si="32"/>
        <v>43156.416666650985</v>
      </c>
      <c r="B6475" s="24">
        <v>189.9837</v>
      </c>
      <c r="C6475" s="35">
        <v>0.69903999999999999</v>
      </c>
      <c r="D6475" s="36">
        <v>27.22756</v>
      </c>
    </row>
    <row r="6476" spans="1:4" ht="12.75" customHeight="1" x14ac:dyDescent="0.25">
      <c r="A6476" s="44">
        <f t="shared" si="32"/>
        <v>43156.458333317649</v>
      </c>
      <c r="B6476" s="24">
        <v>124.21720000000001</v>
      </c>
      <c r="C6476" s="35">
        <v>0.53437000000000001</v>
      </c>
      <c r="D6476" s="36">
        <v>20.78633</v>
      </c>
    </row>
    <row r="6477" spans="1:4" ht="12.75" customHeight="1" x14ac:dyDescent="0.25">
      <c r="A6477" s="44">
        <f t="shared" si="32"/>
        <v>43156.499999984313</v>
      </c>
      <c r="B6477" s="24">
        <v>87.558409999999995</v>
      </c>
      <c r="C6477" s="35">
        <v>0.59026000000000001</v>
      </c>
      <c r="D6477" s="36">
        <v>3.3825599999999998</v>
      </c>
    </row>
    <row r="6478" spans="1:4" ht="12.75" customHeight="1" x14ac:dyDescent="0.25">
      <c r="A6478" s="44">
        <f t="shared" si="32"/>
        <v>43156.541666650977</v>
      </c>
      <c r="B6478" s="24">
        <v>91.280879999999996</v>
      </c>
      <c r="C6478" s="35">
        <v>0.91837999999999997</v>
      </c>
      <c r="D6478" s="36">
        <v>9.9046099999999999</v>
      </c>
    </row>
    <row r="6479" spans="1:4" ht="12.75" customHeight="1" x14ac:dyDescent="0.25">
      <c r="A6479" s="44">
        <f t="shared" si="32"/>
        <v>43156.583333317642</v>
      </c>
      <c r="B6479" s="24">
        <v>75.27422</v>
      </c>
      <c r="C6479" s="35">
        <v>0.86412</v>
      </c>
      <c r="D6479" s="36">
        <v>7.7425600000000001</v>
      </c>
    </row>
    <row r="6480" spans="1:4" ht="12.75" customHeight="1" x14ac:dyDescent="0.25">
      <c r="A6480" s="44">
        <f t="shared" si="32"/>
        <v>43156.624999984306</v>
      </c>
      <c r="B6480" s="24">
        <v>247.86320000000001</v>
      </c>
      <c r="C6480" s="35">
        <v>0.85451999999999995</v>
      </c>
      <c r="D6480" s="36">
        <v>10.442170000000001</v>
      </c>
    </row>
    <row r="6481" spans="1:4" ht="12.75" customHeight="1" x14ac:dyDescent="0.25">
      <c r="A6481" s="44">
        <f t="shared" si="32"/>
        <v>43156.66666665097</v>
      </c>
      <c r="B6481" s="24">
        <v>179.61269999999999</v>
      </c>
      <c r="C6481" s="35">
        <v>1.0481100000000001</v>
      </c>
      <c r="D6481" s="36">
        <v>22.16367</v>
      </c>
    </row>
    <row r="6482" spans="1:4" ht="12.75" customHeight="1" x14ac:dyDescent="0.25">
      <c r="A6482" s="44">
        <f t="shared" si="32"/>
        <v>43156.708333317634</v>
      </c>
      <c r="B6482" s="24">
        <v>140.96029999999999</v>
      </c>
      <c r="C6482" s="35">
        <v>0.51661999999999997</v>
      </c>
      <c r="D6482" s="36">
        <v>15.53439</v>
      </c>
    </row>
    <row r="6483" spans="1:4" ht="12.75" customHeight="1" x14ac:dyDescent="0.25">
      <c r="A6483" s="44">
        <f t="shared" si="32"/>
        <v>43156.749999984298</v>
      </c>
      <c r="B6483" s="24">
        <v>126.07389999999999</v>
      </c>
      <c r="C6483" s="35">
        <v>0.46281</v>
      </c>
      <c r="D6483" s="36">
        <v>8.7313299999999998</v>
      </c>
    </row>
    <row r="6484" spans="1:4" ht="12.75" customHeight="1" x14ac:dyDescent="0.25">
      <c r="A6484" s="44">
        <f t="shared" si="32"/>
        <v>43156.791666650963</v>
      </c>
      <c r="B6484" s="24">
        <v>226.8279</v>
      </c>
      <c r="C6484" s="35">
        <v>0.59836</v>
      </c>
      <c r="D6484" s="36">
        <v>19.26756</v>
      </c>
    </row>
    <row r="6485" spans="1:4" ht="12.75" customHeight="1" x14ac:dyDescent="0.25">
      <c r="A6485" s="44">
        <f t="shared" si="32"/>
        <v>43156.833333317627</v>
      </c>
      <c r="B6485" s="24">
        <v>41.53004</v>
      </c>
      <c r="C6485" s="35">
        <v>0.48788999999999999</v>
      </c>
      <c r="D6485" s="36">
        <v>20.673780000000001</v>
      </c>
    </row>
    <row r="6486" spans="1:4" ht="12.75" customHeight="1" x14ac:dyDescent="0.25">
      <c r="A6486" s="44">
        <f t="shared" si="32"/>
        <v>43156.874999984291</v>
      </c>
      <c r="B6486" s="24">
        <v>1.5536300000000001</v>
      </c>
      <c r="C6486" s="35">
        <v>0.66417999999999999</v>
      </c>
      <c r="D6486" s="36">
        <v>13.833449999999999</v>
      </c>
    </row>
    <row r="6487" spans="1:4" ht="12.75" customHeight="1" x14ac:dyDescent="0.25">
      <c r="A6487" s="44">
        <f t="shared" si="32"/>
        <v>43156.916666650955</v>
      </c>
      <c r="B6487" s="24">
        <v>344.15140000000002</v>
      </c>
      <c r="C6487" s="35">
        <v>0.59028000000000003</v>
      </c>
      <c r="D6487" s="36">
        <v>8.3250600000000006</v>
      </c>
    </row>
    <row r="6488" spans="1:4" ht="12.75" customHeight="1" x14ac:dyDescent="0.25">
      <c r="A6488" s="44">
        <f t="shared" si="32"/>
        <v>43156.95833331762</v>
      </c>
      <c r="B6488" s="24">
        <v>290.68110000000001</v>
      </c>
      <c r="C6488" s="35">
        <v>0.86099000000000003</v>
      </c>
      <c r="D6488" s="36">
        <v>10.92906</v>
      </c>
    </row>
    <row r="6489" spans="1:4" ht="12.75" customHeight="1" x14ac:dyDescent="0.25">
      <c r="A6489" s="44">
        <f t="shared" si="32"/>
        <v>43156.999999984284</v>
      </c>
      <c r="B6489" s="24">
        <v>4.2897800000000004</v>
      </c>
      <c r="C6489" s="35">
        <v>0.64427000000000001</v>
      </c>
      <c r="D6489" s="36">
        <v>5.73475</v>
      </c>
    </row>
    <row r="6490" spans="1:4" ht="12.75" customHeight="1" x14ac:dyDescent="0.25">
      <c r="A6490" s="44">
        <f t="shared" si="32"/>
        <v>43157.041666650948</v>
      </c>
      <c r="B6490" s="24">
        <v>21.033000000000001</v>
      </c>
      <c r="C6490" s="35">
        <v>0.74450000000000005</v>
      </c>
      <c r="D6490" s="36">
        <v>11.582269999999999</v>
      </c>
    </row>
    <row r="6491" spans="1:4" ht="12.75" customHeight="1" x14ac:dyDescent="0.25">
      <c r="A6491" s="44">
        <f t="shared" si="32"/>
        <v>43157.083333317612</v>
      </c>
      <c r="B6491" s="24">
        <v>48.694569999999999</v>
      </c>
      <c r="C6491" s="35">
        <v>0.77595000000000003</v>
      </c>
      <c r="D6491" s="36">
        <v>12.077220000000001</v>
      </c>
    </row>
    <row r="6492" spans="1:4" ht="12.75" customHeight="1" x14ac:dyDescent="0.25">
      <c r="A6492" s="44">
        <f t="shared" si="32"/>
        <v>43157.124999984277</v>
      </c>
      <c r="B6492" s="24">
        <v>83.053989999999999</v>
      </c>
      <c r="C6492" s="35">
        <v>0.46454000000000001</v>
      </c>
      <c r="D6492" s="36">
        <v>12.10806</v>
      </c>
    </row>
    <row r="6493" spans="1:4" ht="12.75" customHeight="1" x14ac:dyDescent="0.25">
      <c r="A6493" s="44">
        <f t="shared" si="32"/>
        <v>43157.166666650941</v>
      </c>
      <c r="B6493" s="24">
        <v>243.73269999999999</v>
      </c>
      <c r="C6493" s="35">
        <v>0.40339000000000003</v>
      </c>
      <c r="D6493" s="36">
        <v>108.36239999999999</v>
      </c>
    </row>
    <row r="6494" spans="1:4" ht="12.75" customHeight="1" x14ac:dyDescent="0.25">
      <c r="A6494" s="44">
        <f t="shared" si="32"/>
        <v>43157.208333317605</v>
      </c>
      <c r="B6494" s="24">
        <v>354.70729999999998</v>
      </c>
      <c r="C6494" s="35">
        <v>0.49603999999999998</v>
      </c>
      <c r="D6494" s="36">
        <v>151.40379999999999</v>
      </c>
    </row>
    <row r="6495" spans="1:4" ht="12.75" customHeight="1" x14ac:dyDescent="0.25">
      <c r="A6495" s="44">
        <f t="shared" si="32"/>
        <v>43157.249999984269</v>
      </c>
      <c r="B6495" s="24">
        <v>274.75940000000003</v>
      </c>
      <c r="C6495" s="35">
        <v>0.50404000000000004</v>
      </c>
      <c r="D6495" s="36">
        <v>142.34059999999999</v>
      </c>
    </row>
    <row r="6496" spans="1:4" ht="12.75" customHeight="1" x14ac:dyDescent="0.25">
      <c r="A6496" s="44">
        <f t="shared" si="32"/>
        <v>43157.291666650934</v>
      </c>
      <c r="B6496" s="24">
        <v>292.91000000000003</v>
      </c>
      <c r="C6496" s="35">
        <v>0.70808000000000004</v>
      </c>
      <c r="D6496" s="36">
        <v>239.10419999999999</v>
      </c>
    </row>
    <row r="6497" spans="1:4" ht="12.75" customHeight="1" x14ac:dyDescent="0.25">
      <c r="A6497" s="44">
        <f t="shared" si="32"/>
        <v>43157.333333317598</v>
      </c>
      <c r="B6497" s="24">
        <v>220.035</v>
      </c>
      <c r="C6497" s="35">
        <v>0.48568</v>
      </c>
      <c r="D6497" s="36">
        <v>188.57409999999999</v>
      </c>
    </row>
    <row r="6498" spans="1:4" ht="12.75" customHeight="1" x14ac:dyDescent="0.25">
      <c r="A6498" s="44">
        <f t="shared" si="32"/>
        <v>43157.374999984262</v>
      </c>
      <c r="B6498" s="24">
        <v>20.199339999999999</v>
      </c>
      <c r="C6498" s="35">
        <v>0.88238000000000005</v>
      </c>
      <c r="D6498" s="36">
        <v>129.92019999999999</v>
      </c>
    </row>
    <row r="6499" spans="1:4" ht="12.75" customHeight="1" x14ac:dyDescent="0.25">
      <c r="A6499" s="44">
        <f t="shared" si="32"/>
        <v>43157.416666650926</v>
      </c>
      <c r="B6499" s="24">
        <v>295.78149999999999</v>
      </c>
      <c r="C6499" s="35">
        <v>2.62975</v>
      </c>
      <c r="D6499" s="36">
        <v>50.457889999999999</v>
      </c>
    </row>
    <row r="6500" spans="1:4" ht="12.75" customHeight="1" x14ac:dyDescent="0.25">
      <c r="A6500" s="44">
        <f t="shared" si="32"/>
        <v>43157.458333317591</v>
      </c>
      <c r="B6500" s="24">
        <v>291.8066</v>
      </c>
      <c r="C6500" s="35">
        <v>3.2522700000000002</v>
      </c>
      <c r="D6500" s="36">
        <v>54.981000000000002</v>
      </c>
    </row>
    <row r="6501" spans="1:4" ht="12.75" customHeight="1" x14ac:dyDescent="0.25">
      <c r="A6501" s="44">
        <f t="shared" si="32"/>
        <v>43157.499999984255</v>
      </c>
      <c r="B6501" s="24">
        <v>268.80189999999999</v>
      </c>
      <c r="C6501" s="35">
        <v>3.3586900000000002</v>
      </c>
      <c r="D6501" s="36">
        <v>38.230159999999998</v>
      </c>
    </row>
    <row r="6502" spans="1:4" ht="12.75" customHeight="1" x14ac:dyDescent="0.25">
      <c r="A6502" s="44">
        <f t="shared" si="32"/>
        <v>43157.541666650919</v>
      </c>
      <c r="B6502" s="24">
        <v>291.87909999999999</v>
      </c>
      <c r="C6502" s="35">
        <v>3.0447500000000001</v>
      </c>
      <c r="D6502" s="36">
        <v>79.36327</v>
      </c>
    </row>
    <row r="6503" spans="1:4" ht="12.75" customHeight="1" x14ac:dyDescent="0.25">
      <c r="A6503" s="44">
        <f t="shared" si="32"/>
        <v>43157.583333317583</v>
      </c>
      <c r="B6503" s="24">
        <v>243.09289999999999</v>
      </c>
      <c r="C6503" s="35">
        <v>2.7749600000000001</v>
      </c>
      <c r="D6503" s="36">
        <v>113.4941</v>
      </c>
    </row>
    <row r="6504" spans="1:4" ht="12.75" customHeight="1" x14ac:dyDescent="0.25">
      <c r="A6504" s="44">
        <f t="shared" si="32"/>
        <v>43157.624999984248</v>
      </c>
      <c r="B6504" s="24">
        <v>213.9768</v>
      </c>
      <c r="C6504" s="35">
        <v>3.5789599999999999</v>
      </c>
      <c r="D6504" s="36">
        <v>75.749179999999996</v>
      </c>
    </row>
    <row r="6505" spans="1:4" ht="12.75" customHeight="1" x14ac:dyDescent="0.25">
      <c r="A6505" s="44">
        <f t="shared" si="32"/>
        <v>43157.666666650912</v>
      </c>
      <c r="B6505" s="24">
        <v>235.3304</v>
      </c>
      <c r="C6505" s="35">
        <v>3.5441699999999998</v>
      </c>
      <c r="D6505" s="36">
        <v>86.908439999999999</v>
      </c>
    </row>
    <row r="6506" spans="1:4" ht="12.75" customHeight="1" x14ac:dyDescent="0.25">
      <c r="A6506" s="44">
        <f t="shared" si="32"/>
        <v>43157.708333317576</v>
      </c>
      <c r="B6506" s="24">
        <v>228.96520000000001</v>
      </c>
      <c r="C6506" s="35">
        <v>3.0333999999999999</v>
      </c>
      <c r="D6506" s="36">
        <v>87.802070000000001</v>
      </c>
    </row>
    <row r="6507" spans="1:4" ht="12.75" customHeight="1" x14ac:dyDescent="0.25">
      <c r="A6507" s="44">
        <f t="shared" si="32"/>
        <v>43157.74999998424</v>
      </c>
      <c r="B6507" s="24">
        <v>224.834</v>
      </c>
      <c r="C6507" s="35">
        <v>2.5256599999999998</v>
      </c>
      <c r="D6507" s="36">
        <v>75.44511</v>
      </c>
    </row>
    <row r="6508" spans="1:4" ht="12.75" customHeight="1" x14ac:dyDescent="0.25">
      <c r="A6508" s="44">
        <f t="shared" si="32"/>
        <v>43157.791666650905</v>
      </c>
      <c r="B6508" s="24">
        <v>228.2516</v>
      </c>
      <c r="C6508" s="35">
        <v>2.4271500000000001</v>
      </c>
      <c r="D6508" s="36">
        <v>51.450839999999999</v>
      </c>
    </row>
    <row r="6509" spans="1:4" ht="12.75" customHeight="1" x14ac:dyDescent="0.25">
      <c r="A6509" s="44">
        <f t="shared" si="32"/>
        <v>43157.833333317569</v>
      </c>
      <c r="B6509" s="24">
        <v>237.59479999999999</v>
      </c>
      <c r="C6509" s="35">
        <v>2.0449000000000002</v>
      </c>
      <c r="D6509" s="36">
        <v>33.052</v>
      </c>
    </row>
    <row r="6510" spans="1:4" ht="12.75" customHeight="1" x14ac:dyDescent="0.25">
      <c r="A6510" s="44">
        <f t="shared" si="32"/>
        <v>43157.874999984233</v>
      </c>
      <c r="B6510" s="24">
        <v>336.42669999999998</v>
      </c>
      <c r="C6510" s="35">
        <v>0.47511999999999999</v>
      </c>
      <c r="D6510" s="36">
        <v>24.995940000000001</v>
      </c>
    </row>
    <row r="6511" spans="1:4" ht="12.75" customHeight="1" x14ac:dyDescent="0.25">
      <c r="A6511" s="44">
        <f t="shared" si="32"/>
        <v>43157.916666650897</v>
      </c>
      <c r="B6511" s="24">
        <v>306.04570000000001</v>
      </c>
      <c r="C6511" s="35">
        <v>0.50831000000000004</v>
      </c>
      <c r="D6511" s="36">
        <v>8.8026700000000009</v>
      </c>
    </row>
    <row r="6512" spans="1:4" ht="12.75" customHeight="1" x14ac:dyDescent="0.25">
      <c r="A6512" s="44">
        <f t="shared" si="32"/>
        <v>43157.958333317561</v>
      </c>
      <c r="B6512" s="24">
        <v>244.43289999999999</v>
      </c>
      <c r="C6512" s="35">
        <v>0.61128000000000005</v>
      </c>
      <c r="D6512" s="36">
        <v>23.400829999999999</v>
      </c>
    </row>
    <row r="6513" spans="1:4" ht="12.75" customHeight="1" x14ac:dyDescent="0.25">
      <c r="A6513" s="44">
        <f t="shared" si="32"/>
        <v>43157.999999984226</v>
      </c>
      <c r="B6513" s="24">
        <v>338.93220000000002</v>
      </c>
      <c r="C6513" s="35">
        <v>0.56503999999999999</v>
      </c>
      <c r="D6513" s="36">
        <v>11.151070000000001</v>
      </c>
    </row>
    <row r="6514" spans="1:4" ht="12.75" customHeight="1" x14ac:dyDescent="0.25">
      <c r="A6514" s="44">
        <f t="shared" si="32"/>
        <v>43158.04166665089</v>
      </c>
      <c r="B6514" s="24">
        <v>317.28609999999998</v>
      </c>
      <c r="C6514" s="35">
        <v>0.43375999999999998</v>
      </c>
      <c r="D6514" s="36">
        <v>13.534140000000001</v>
      </c>
    </row>
    <row r="6515" spans="1:4" ht="12.75" customHeight="1" x14ac:dyDescent="0.25">
      <c r="A6515" s="44">
        <f t="shared" ref="A6515:A6561" si="33">A6514+1/24</f>
        <v>43158.083333317554</v>
      </c>
      <c r="B6515" s="24">
        <v>311.74290000000002</v>
      </c>
      <c r="C6515" s="35">
        <v>0.43146000000000001</v>
      </c>
      <c r="D6515" s="36">
        <v>8.8477800000000002</v>
      </c>
    </row>
    <row r="6516" spans="1:4" ht="12.75" customHeight="1" x14ac:dyDescent="0.25">
      <c r="A6516" s="44">
        <f t="shared" si="33"/>
        <v>43158.124999984218</v>
      </c>
      <c r="B6516" s="24">
        <v>274.76510000000002</v>
      </c>
      <c r="C6516" s="35">
        <v>0.35353000000000001</v>
      </c>
      <c r="D6516" s="36">
        <v>9.7898300000000003</v>
      </c>
    </row>
    <row r="6517" spans="1:4" ht="12.75" customHeight="1" x14ac:dyDescent="0.25">
      <c r="A6517" s="44">
        <f t="shared" si="33"/>
        <v>43158.166666650883</v>
      </c>
      <c r="B6517" s="24">
        <v>308.84980000000002</v>
      </c>
      <c r="C6517" s="35">
        <v>0.27215</v>
      </c>
      <c r="D6517" s="36">
        <v>69.2804</v>
      </c>
    </row>
    <row r="6518" spans="1:4" ht="12.75" customHeight="1" x14ac:dyDescent="0.25">
      <c r="A6518" s="44">
        <f t="shared" si="33"/>
        <v>43158.208333317547</v>
      </c>
      <c r="B6518" s="24">
        <v>208.60980000000001</v>
      </c>
      <c r="C6518" s="35">
        <v>0.50219999999999998</v>
      </c>
      <c r="D6518" s="36">
        <v>190.09229999999999</v>
      </c>
    </row>
    <row r="6519" spans="1:4" ht="12.75" customHeight="1" x14ac:dyDescent="0.25">
      <c r="A6519" s="44">
        <f t="shared" si="33"/>
        <v>43158.249999984211</v>
      </c>
      <c r="B6519" s="24">
        <v>313.95389999999998</v>
      </c>
      <c r="C6519" s="35">
        <v>0.31674999999999998</v>
      </c>
      <c r="D6519" s="36">
        <v>209.4468</v>
      </c>
    </row>
    <row r="6520" spans="1:4" ht="12.75" customHeight="1" x14ac:dyDescent="0.25">
      <c r="A6520" s="44">
        <f t="shared" si="33"/>
        <v>43158.291666650875</v>
      </c>
      <c r="B6520" s="24">
        <v>316.08240000000001</v>
      </c>
      <c r="C6520" s="35">
        <v>0.25973000000000002</v>
      </c>
      <c r="D6520" s="36">
        <v>363.29520000000002</v>
      </c>
    </row>
    <row r="6521" spans="1:4" ht="12.75" customHeight="1" x14ac:dyDescent="0.25">
      <c r="A6521" s="44">
        <f t="shared" si="33"/>
        <v>43158.33333331754</v>
      </c>
      <c r="B6521" s="24">
        <v>174.9923</v>
      </c>
      <c r="C6521" s="35">
        <v>0.37057000000000001</v>
      </c>
      <c r="D6521" s="36">
        <v>409.37709999999998</v>
      </c>
    </row>
    <row r="6522" spans="1:4" ht="12.75" customHeight="1" x14ac:dyDescent="0.25">
      <c r="A6522" s="44">
        <f t="shared" si="33"/>
        <v>43158.374999984204</v>
      </c>
      <c r="B6522" s="24">
        <v>78.639769999999999</v>
      </c>
      <c r="C6522" s="35">
        <v>0.52541000000000004</v>
      </c>
      <c r="D6522" s="36">
        <v>110.0625</v>
      </c>
    </row>
    <row r="6523" spans="1:4" ht="12.75" customHeight="1" x14ac:dyDescent="0.25">
      <c r="A6523" s="44">
        <f t="shared" si="33"/>
        <v>43158.416666650868</v>
      </c>
      <c r="B6523" s="24">
        <v>157.37880000000001</v>
      </c>
      <c r="C6523" s="35">
        <v>0.54200000000000004</v>
      </c>
      <c r="D6523" s="36">
        <v>81.253780000000006</v>
      </c>
    </row>
    <row r="6524" spans="1:4" ht="12.75" customHeight="1" x14ac:dyDescent="0.25">
      <c r="A6524" s="44">
        <f t="shared" si="33"/>
        <v>43158.458333317532</v>
      </c>
      <c r="B6524" s="24">
        <v>56.905619999999999</v>
      </c>
      <c r="C6524" s="35">
        <v>1.6359600000000001</v>
      </c>
      <c r="D6524" s="36">
        <v>31.717780000000001</v>
      </c>
    </row>
    <row r="6525" spans="1:4" ht="12.75" customHeight="1" x14ac:dyDescent="0.25">
      <c r="A6525" s="44">
        <f t="shared" si="33"/>
        <v>43158.499999984197</v>
      </c>
      <c r="B6525" s="24">
        <v>46.923270000000002</v>
      </c>
      <c r="C6525" s="35">
        <v>1.87025</v>
      </c>
      <c r="D6525" s="36">
        <v>5.51539</v>
      </c>
    </row>
    <row r="6526" spans="1:4" ht="12.75" customHeight="1" x14ac:dyDescent="0.25">
      <c r="A6526" s="44">
        <f t="shared" si="33"/>
        <v>43158.541666650861</v>
      </c>
      <c r="B6526" s="24">
        <v>62.780970000000003</v>
      </c>
      <c r="C6526" s="35">
        <v>2.0009999999999999</v>
      </c>
      <c r="D6526" s="36">
        <v>1.39839</v>
      </c>
    </row>
    <row r="6527" spans="1:4" ht="12.75" customHeight="1" x14ac:dyDescent="0.25">
      <c r="A6527" s="44">
        <f t="shared" si="33"/>
        <v>43158.583333317525</v>
      </c>
      <c r="B6527" s="24">
        <v>71.522909999999996</v>
      </c>
      <c r="C6527" s="35">
        <v>1.7402200000000001</v>
      </c>
      <c r="D6527" s="36">
        <v>5.6285600000000002</v>
      </c>
    </row>
    <row r="6528" spans="1:4" ht="12.75" customHeight="1" x14ac:dyDescent="0.25">
      <c r="A6528" s="44">
        <f t="shared" si="33"/>
        <v>43158.624999984189</v>
      </c>
      <c r="B6528" s="24">
        <v>71.927729999999997</v>
      </c>
      <c r="C6528" s="35">
        <v>1.6389899999999999</v>
      </c>
      <c r="D6528" s="36">
        <v>11.567830000000001</v>
      </c>
    </row>
    <row r="6529" spans="1:4" ht="12.75" customHeight="1" x14ac:dyDescent="0.25">
      <c r="A6529" s="44">
        <f t="shared" si="33"/>
        <v>43158.666666650854</v>
      </c>
      <c r="B6529" s="24">
        <v>74.475930000000005</v>
      </c>
      <c r="C6529" s="35">
        <v>1.55657</v>
      </c>
      <c r="D6529" s="36">
        <v>3.8814500000000001</v>
      </c>
    </row>
    <row r="6530" spans="1:4" ht="12.75" customHeight="1" x14ac:dyDescent="0.25">
      <c r="A6530" s="44">
        <f t="shared" si="33"/>
        <v>43158.708333317518</v>
      </c>
      <c r="B6530" s="24">
        <v>77.523610000000005</v>
      </c>
      <c r="C6530" s="35">
        <v>1.69879</v>
      </c>
      <c r="D6530" s="36">
        <v>6.9192200000000001</v>
      </c>
    </row>
    <row r="6531" spans="1:4" ht="12.75" customHeight="1" x14ac:dyDescent="0.25">
      <c r="A6531" s="44">
        <f t="shared" si="33"/>
        <v>43158.749999984182</v>
      </c>
      <c r="B6531" s="24">
        <v>75.078249999999997</v>
      </c>
      <c r="C6531" s="35">
        <v>1.7851399999999999</v>
      </c>
      <c r="D6531" s="36">
        <v>9.4924400000000002</v>
      </c>
    </row>
    <row r="6532" spans="1:4" ht="12.75" customHeight="1" x14ac:dyDescent="0.25">
      <c r="A6532" s="44">
        <f t="shared" si="33"/>
        <v>43158.791666650846</v>
      </c>
      <c r="B6532" s="24">
        <v>47.445790000000002</v>
      </c>
      <c r="C6532" s="35">
        <v>1.8713200000000001</v>
      </c>
      <c r="D6532" s="36">
        <v>11.40911</v>
      </c>
    </row>
    <row r="6533" spans="1:4" ht="12.75" customHeight="1" x14ac:dyDescent="0.25">
      <c r="A6533" s="44">
        <f t="shared" si="33"/>
        <v>43158.833333317511</v>
      </c>
      <c r="B6533" s="24">
        <v>59.314630000000001</v>
      </c>
      <c r="C6533" s="35">
        <v>1.8197399999999999</v>
      </c>
      <c r="D6533" s="36">
        <v>7.0464500000000001</v>
      </c>
    </row>
    <row r="6534" spans="1:4" ht="12.75" customHeight="1" x14ac:dyDescent="0.25">
      <c r="A6534" s="44">
        <f t="shared" si="33"/>
        <v>43158.874999984175</v>
      </c>
      <c r="B6534" s="24">
        <v>115.8687</v>
      </c>
      <c r="C6534" s="35">
        <v>0.29980000000000001</v>
      </c>
      <c r="D6534" s="36">
        <v>14.64761</v>
      </c>
    </row>
    <row r="6535" spans="1:4" ht="12.75" customHeight="1" x14ac:dyDescent="0.25">
      <c r="A6535" s="44">
        <f t="shared" si="33"/>
        <v>43158.916666650839</v>
      </c>
      <c r="B6535" s="24">
        <v>250.19929999999999</v>
      </c>
      <c r="C6535" s="35">
        <v>0.50080000000000002</v>
      </c>
      <c r="D6535" s="36">
        <v>33.017560000000003</v>
      </c>
    </row>
    <row r="6536" spans="1:4" ht="12.75" customHeight="1" x14ac:dyDescent="0.25">
      <c r="A6536" s="44">
        <f t="shared" si="33"/>
        <v>43158.958333317503</v>
      </c>
      <c r="B6536" s="24">
        <v>308.1848</v>
      </c>
      <c r="C6536" s="35">
        <v>0.41265000000000002</v>
      </c>
      <c r="D6536" s="36">
        <v>52.001170000000002</v>
      </c>
    </row>
    <row r="6537" spans="1:4" ht="12.75" customHeight="1" x14ac:dyDescent="0.25">
      <c r="A6537" s="44">
        <f t="shared" si="33"/>
        <v>43158.999999984168</v>
      </c>
      <c r="B6537" s="24">
        <v>160.20820000000001</v>
      </c>
      <c r="C6537" s="35">
        <v>0.23619000000000001</v>
      </c>
      <c r="D6537" s="36">
        <v>9.2562300000000004</v>
      </c>
    </row>
    <row r="6538" spans="1:4" ht="12.75" customHeight="1" x14ac:dyDescent="0.25">
      <c r="A6538" s="44">
        <f t="shared" si="33"/>
        <v>43159.041666650832</v>
      </c>
      <c r="B6538" s="24">
        <v>257.12299999999999</v>
      </c>
      <c r="C6538" s="35">
        <v>0.81330000000000002</v>
      </c>
      <c r="D6538" s="36">
        <v>7.1096700000000004</v>
      </c>
    </row>
    <row r="6539" spans="1:4" ht="12.75" customHeight="1" x14ac:dyDescent="0.25">
      <c r="A6539" s="44">
        <f t="shared" si="33"/>
        <v>43159.083333317496</v>
      </c>
      <c r="B6539" s="24">
        <v>300.94159999999999</v>
      </c>
      <c r="C6539" s="35">
        <v>0.49447000000000002</v>
      </c>
      <c r="D6539" s="36">
        <v>7.0903799999999997</v>
      </c>
    </row>
    <row r="6540" spans="1:4" ht="12.75" customHeight="1" x14ac:dyDescent="0.25">
      <c r="A6540" s="44">
        <f t="shared" si="33"/>
        <v>43159.12499998416</v>
      </c>
      <c r="B6540" s="24">
        <v>336.06459999999998</v>
      </c>
      <c r="C6540" s="35">
        <v>0.34164</v>
      </c>
      <c r="D6540" s="36">
        <v>5.7381200000000003</v>
      </c>
    </row>
    <row r="6541" spans="1:4" ht="12.75" customHeight="1" x14ac:dyDescent="0.25">
      <c r="A6541" s="44">
        <f t="shared" si="33"/>
        <v>43159.166666650824</v>
      </c>
      <c r="B6541" s="24">
        <v>255.5462</v>
      </c>
      <c r="C6541" s="35">
        <v>0.66761000000000004</v>
      </c>
      <c r="D6541" s="36">
        <v>12.99794</v>
      </c>
    </row>
    <row r="6542" spans="1:4" ht="12.75" customHeight="1" x14ac:dyDescent="0.25">
      <c r="A6542" s="44">
        <f t="shared" si="33"/>
        <v>43159.208333317489</v>
      </c>
      <c r="B6542" s="24">
        <v>68.908119999999997</v>
      </c>
      <c r="C6542" s="35">
        <v>0.41636000000000001</v>
      </c>
      <c r="D6542" s="36">
        <v>133.80090000000001</v>
      </c>
    </row>
    <row r="6543" spans="1:4" ht="12.75" customHeight="1" x14ac:dyDescent="0.25">
      <c r="A6543" s="44">
        <f t="shared" si="33"/>
        <v>43159.249999984153</v>
      </c>
      <c r="B6543" s="24">
        <v>303.65890000000002</v>
      </c>
      <c r="C6543" s="35">
        <v>0.59631000000000001</v>
      </c>
      <c r="D6543" s="36">
        <v>179.0206</v>
      </c>
    </row>
    <row r="6544" spans="1:4" ht="12.75" customHeight="1" x14ac:dyDescent="0.25">
      <c r="A6544" s="44">
        <f t="shared" si="33"/>
        <v>43159.291666650817</v>
      </c>
      <c r="B6544" s="24">
        <v>284.57400000000001</v>
      </c>
      <c r="C6544" s="35">
        <v>0.29281000000000001</v>
      </c>
      <c r="D6544" s="36">
        <v>373.27440000000001</v>
      </c>
    </row>
    <row r="6545" spans="1:4" ht="12.75" customHeight="1" x14ac:dyDescent="0.25">
      <c r="A6545" s="44">
        <f t="shared" si="33"/>
        <v>43159.333333317481</v>
      </c>
      <c r="B6545" s="24">
        <v>183.2277</v>
      </c>
      <c r="C6545" s="35">
        <v>0.32623000000000002</v>
      </c>
      <c r="D6545" s="36">
        <v>433.46980000000002</v>
      </c>
    </row>
    <row r="6546" spans="1:4" ht="12.75" customHeight="1" x14ac:dyDescent="0.25">
      <c r="A6546" s="44">
        <f t="shared" si="33"/>
        <v>43159.374999984146</v>
      </c>
      <c r="B6546" s="24">
        <v>82.121510000000001</v>
      </c>
      <c r="C6546" s="35">
        <v>1.4650099999999999</v>
      </c>
      <c r="D6546" s="36">
        <v>140.05959999999999</v>
      </c>
    </row>
    <row r="6547" spans="1:4" ht="12.75" customHeight="1" x14ac:dyDescent="0.25">
      <c r="A6547" s="44">
        <f t="shared" si="33"/>
        <v>43159.41666665081</v>
      </c>
      <c r="B6547" s="24">
        <v>68.10651</v>
      </c>
      <c r="C6547" s="35">
        <v>2.8890899999999999</v>
      </c>
      <c r="D6547" s="36">
        <v>25.782119999999999</v>
      </c>
    </row>
    <row r="6548" spans="1:4" ht="12.75" customHeight="1" x14ac:dyDescent="0.25">
      <c r="A6548" s="44">
        <f t="shared" si="33"/>
        <v>43159.458333317474</v>
      </c>
      <c r="B6548" s="24">
        <v>73.596500000000006</v>
      </c>
      <c r="C6548" s="35">
        <v>2.9905499999999998</v>
      </c>
      <c r="D6548" s="36">
        <v>6.62561</v>
      </c>
    </row>
    <row r="6549" spans="1:4" ht="12.75" customHeight="1" x14ac:dyDescent="0.25">
      <c r="A6549" s="44">
        <f t="shared" si="33"/>
        <v>43159.499999984138</v>
      </c>
      <c r="B6549" s="24">
        <v>59.670639999999999</v>
      </c>
      <c r="C6549" s="35">
        <v>3.4777800000000001</v>
      </c>
      <c r="D6549" s="36">
        <v>12.677989999999999</v>
      </c>
    </row>
    <row r="6550" spans="1:4" ht="12.75" customHeight="1" x14ac:dyDescent="0.25">
      <c r="A6550" s="44">
        <f t="shared" si="33"/>
        <v>43159.541666650803</v>
      </c>
      <c r="B6550" s="24">
        <v>67.57705</v>
      </c>
      <c r="C6550" s="35">
        <v>3.0189400000000002</v>
      </c>
    </row>
    <row r="6551" spans="1:4" ht="12.75" customHeight="1" x14ac:dyDescent="0.25">
      <c r="A6551" s="44">
        <f t="shared" si="33"/>
        <v>43159.583333317467</v>
      </c>
      <c r="B6551" s="24">
        <v>73.091399999999993</v>
      </c>
      <c r="C6551" s="35">
        <v>3.1978499999999999</v>
      </c>
      <c r="D6551" s="36">
        <v>2.3271600000000001</v>
      </c>
    </row>
    <row r="6552" spans="1:4" ht="12.75" customHeight="1" x14ac:dyDescent="0.25">
      <c r="A6552" s="44">
        <f t="shared" si="33"/>
        <v>43159.624999984131</v>
      </c>
      <c r="B6552" s="24">
        <v>64.726169999999996</v>
      </c>
      <c r="C6552" s="35">
        <v>3.47851</v>
      </c>
      <c r="D6552" s="36">
        <v>13.54318</v>
      </c>
    </row>
    <row r="6553" spans="1:4" ht="12.75" customHeight="1" x14ac:dyDescent="0.25">
      <c r="A6553" s="44">
        <f t="shared" si="33"/>
        <v>43159.666666650795</v>
      </c>
      <c r="B6553" s="24">
        <v>68.091750000000005</v>
      </c>
      <c r="C6553" s="35">
        <v>3.24864</v>
      </c>
      <c r="D6553" s="36">
        <v>8.3028899999999997</v>
      </c>
    </row>
    <row r="6554" spans="1:4" ht="12.75" customHeight="1" x14ac:dyDescent="0.25">
      <c r="A6554" s="44">
        <f t="shared" si="33"/>
        <v>43159.70833331746</v>
      </c>
      <c r="B6554" s="24">
        <v>72.786839999999998</v>
      </c>
      <c r="C6554" s="35">
        <v>2.4483199999999998</v>
      </c>
      <c r="D6554" s="36">
        <v>12.283989999999999</v>
      </c>
    </row>
    <row r="6555" spans="1:4" ht="12.75" customHeight="1" x14ac:dyDescent="0.25">
      <c r="A6555" s="44">
        <f t="shared" si="33"/>
        <v>43159.749999984124</v>
      </c>
      <c r="B6555" s="24">
        <v>79.950810000000004</v>
      </c>
      <c r="C6555" s="35">
        <v>1.41276</v>
      </c>
      <c r="D6555" s="36">
        <v>9.6770600000000009</v>
      </c>
    </row>
    <row r="6556" spans="1:4" ht="12.75" customHeight="1" x14ac:dyDescent="0.25">
      <c r="A6556" s="44">
        <f t="shared" si="33"/>
        <v>43159.791666650788</v>
      </c>
      <c r="B6556" s="24">
        <v>78.729590000000002</v>
      </c>
      <c r="C6556" s="35">
        <v>1.2580899999999999</v>
      </c>
      <c r="D6556" s="36">
        <v>11.341329999999999</v>
      </c>
    </row>
    <row r="6557" spans="1:4" ht="12.75" customHeight="1" x14ac:dyDescent="0.25">
      <c r="A6557" s="44">
        <f t="shared" si="33"/>
        <v>43159.833333317452</v>
      </c>
      <c r="B6557" s="24">
        <v>118.55970000000001</v>
      </c>
      <c r="C6557" s="35">
        <v>0.40851999999999999</v>
      </c>
      <c r="D6557" s="36">
        <v>9.9887800000000002</v>
      </c>
    </row>
    <row r="6558" spans="1:4" ht="12.75" customHeight="1" x14ac:dyDescent="0.25">
      <c r="A6558" s="44">
        <f t="shared" si="33"/>
        <v>43159.874999984117</v>
      </c>
      <c r="B6558" s="24">
        <v>144.61170000000001</v>
      </c>
      <c r="C6558" s="35">
        <v>0.21489</v>
      </c>
      <c r="D6558" s="36">
        <v>52.100389999999997</v>
      </c>
    </row>
    <row r="6559" spans="1:4" ht="12.75" customHeight="1" x14ac:dyDescent="0.25">
      <c r="A6559" s="44">
        <f t="shared" si="33"/>
        <v>43159.916666650781</v>
      </c>
      <c r="B6559" s="24">
        <v>66.744470000000007</v>
      </c>
      <c r="C6559" s="35">
        <v>0.20344000000000001</v>
      </c>
      <c r="D6559" s="36">
        <v>18.788219999999999</v>
      </c>
    </row>
    <row r="6560" spans="1:4" ht="12.75" customHeight="1" x14ac:dyDescent="0.25">
      <c r="A6560" s="44">
        <f t="shared" si="33"/>
        <v>43159.958333317445</v>
      </c>
      <c r="B6560" s="24">
        <v>23.475670000000001</v>
      </c>
      <c r="C6560" s="35">
        <v>0.10625</v>
      </c>
      <c r="D6560" s="36">
        <v>7.1095600000000001</v>
      </c>
    </row>
    <row r="6561" spans="1:4" ht="12.75" customHeight="1" x14ac:dyDescent="0.25">
      <c r="A6561" s="44">
        <f t="shared" si="33"/>
        <v>43159.999999984109</v>
      </c>
      <c r="B6561" s="24">
        <v>33.804549999999999</v>
      </c>
      <c r="C6561" s="35">
        <v>0.43908999999999998</v>
      </c>
      <c r="D6561" s="36">
        <v>19.258970000000001</v>
      </c>
    </row>
    <row r="6562" spans="1:4" ht="12.75" customHeight="1" x14ac:dyDescent="0.25">
      <c r="A6562" s="44">
        <v>43160.041666650774</v>
      </c>
      <c r="B6562" s="24">
        <v>72.685299999999998</v>
      </c>
      <c r="C6562" s="35">
        <v>0.37574000000000002</v>
      </c>
      <c r="D6562" s="36">
        <v>10.3354</v>
      </c>
    </row>
    <row r="6563" spans="1:4" ht="12.75" customHeight="1" x14ac:dyDescent="0.25">
      <c r="A6563" s="44">
        <v>43160.083333317438</v>
      </c>
      <c r="B6563" s="24">
        <v>50.083860000000001</v>
      </c>
      <c r="C6563" s="35">
        <v>0.37708999999999998</v>
      </c>
      <c r="D6563" s="36">
        <v>6.7199400000000002</v>
      </c>
    </row>
    <row r="6564" spans="1:4" ht="12.75" customHeight="1" x14ac:dyDescent="0.25">
      <c r="A6564" s="44">
        <v>43160.124999984102</v>
      </c>
      <c r="B6564" s="24">
        <v>74.131929999999997</v>
      </c>
      <c r="C6564" s="35">
        <v>0.61892999999999998</v>
      </c>
      <c r="D6564" s="36">
        <v>6.5608899999999997</v>
      </c>
    </row>
    <row r="6565" spans="1:4" ht="12.75" customHeight="1" x14ac:dyDescent="0.25">
      <c r="A6565" s="44">
        <v>43160.166666650766</v>
      </c>
      <c r="B6565" s="24">
        <v>285.74340000000001</v>
      </c>
      <c r="C6565" s="35">
        <v>0.80089999999999995</v>
      </c>
      <c r="D6565" s="36">
        <v>225.68879999999999</v>
      </c>
    </row>
    <row r="6566" spans="1:4" ht="12.75" customHeight="1" x14ac:dyDescent="0.25">
      <c r="A6566" s="44">
        <v>43160.208333317431</v>
      </c>
      <c r="B6566" s="24">
        <v>275.39</v>
      </c>
      <c r="C6566" s="35">
        <v>0.64693000000000001</v>
      </c>
      <c r="D6566" s="36">
        <v>375.46069999999997</v>
      </c>
    </row>
    <row r="6567" spans="1:4" ht="12.75" customHeight="1" x14ac:dyDescent="0.25">
      <c r="A6567" s="44">
        <v>43160.249999984095</v>
      </c>
      <c r="B6567" s="24">
        <v>325.84730000000002</v>
      </c>
      <c r="C6567" s="35">
        <v>0.61682000000000003</v>
      </c>
      <c r="D6567" s="36">
        <v>441.96</v>
      </c>
    </row>
    <row r="6568" spans="1:4" ht="12.75" customHeight="1" x14ac:dyDescent="0.25">
      <c r="A6568" s="44">
        <v>43160.291666650759</v>
      </c>
      <c r="B6568" s="24">
        <v>344.02319999999997</v>
      </c>
      <c r="C6568" s="35">
        <v>0.65674999999999994</v>
      </c>
      <c r="D6568" s="36">
        <v>158.41659999999999</v>
      </c>
    </row>
    <row r="6569" spans="1:4" ht="12.75" customHeight="1" x14ac:dyDescent="0.25">
      <c r="A6569" s="44">
        <v>43160.333333317423</v>
      </c>
      <c r="B6569" s="24">
        <v>48.440579999999997</v>
      </c>
      <c r="C6569" s="35">
        <v>0.50044999999999995</v>
      </c>
      <c r="D6569" s="36">
        <v>182.435</v>
      </c>
    </row>
    <row r="6570" spans="1:4" ht="12.75" customHeight="1" x14ac:dyDescent="0.25">
      <c r="A6570" s="44">
        <v>43160.374999984087</v>
      </c>
      <c r="B6570" s="24">
        <v>100.4212</v>
      </c>
      <c r="C6570" s="35">
        <v>0.22781999999999999</v>
      </c>
      <c r="D6570" s="36">
        <v>111.1015</v>
      </c>
    </row>
    <row r="6571" spans="1:4" ht="12.75" customHeight="1" x14ac:dyDescent="0.25">
      <c r="A6571" s="44">
        <v>43160.416666650752</v>
      </c>
      <c r="B6571" s="24">
        <v>94.012990000000002</v>
      </c>
      <c r="C6571" s="35">
        <v>0.53129999999999999</v>
      </c>
      <c r="D6571" s="36">
        <v>88.65943</v>
      </c>
    </row>
    <row r="6572" spans="1:4" ht="12.75" customHeight="1" x14ac:dyDescent="0.25">
      <c r="A6572" s="44">
        <v>43160.458333317416</v>
      </c>
      <c r="B6572" s="24">
        <v>75.526250000000005</v>
      </c>
      <c r="C6572" s="35">
        <v>1.8498600000000001</v>
      </c>
      <c r="D6572" s="36">
        <v>14.558020000000001</v>
      </c>
    </row>
    <row r="6573" spans="1:4" ht="12.75" customHeight="1" x14ac:dyDescent="0.25">
      <c r="A6573" s="44">
        <v>43160.49999998408</v>
      </c>
      <c r="B6573" s="24">
        <v>75.488330000000005</v>
      </c>
      <c r="C6573" s="35">
        <v>2.3321299999999998</v>
      </c>
      <c r="D6573" s="36">
        <v>14.02908</v>
      </c>
    </row>
    <row r="6574" spans="1:4" ht="12.75" customHeight="1" x14ac:dyDescent="0.25">
      <c r="A6574" s="44">
        <v>43160.541666650744</v>
      </c>
      <c r="B6574" s="24">
        <v>74.270920000000004</v>
      </c>
      <c r="C6574" s="35">
        <v>3.2241</v>
      </c>
      <c r="D6574" s="36">
        <v>12.31734</v>
      </c>
    </row>
    <row r="6575" spans="1:4" ht="12.75" customHeight="1" x14ac:dyDescent="0.25">
      <c r="A6575" s="44">
        <v>43160.583333317409</v>
      </c>
      <c r="B6575" s="24">
        <v>72.687740000000005</v>
      </c>
      <c r="C6575" s="35">
        <v>2.8654700000000002</v>
      </c>
      <c r="D6575" s="36">
        <v>4.8217299999999996</v>
      </c>
    </row>
    <row r="6576" spans="1:4" ht="12.75" customHeight="1" x14ac:dyDescent="0.25">
      <c r="A6576" s="44">
        <v>43160.624999984073</v>
      </c>
      <c r="B6576" s="24">
        <v>74.816760000000002</v>
      </c>
      <c r="C6576" s="35">
        <v>2.1918899999999999</v>
      </c>
      <c r="D6576" s="36">
        <v>17.359500000000001</v>
      </c>
    </row>
    <row r="6577" spans="1:4" ht="12.75" customHeight="1" x14ac:dyDescent="0.25">
      <c r="A6577" s="44">
        <v>43160.666666650737</v>
      </c>
      <c r="B6577" s="24">
        <v>85.005399999999995</v>
      </c>
      <c r="C6577" s="35">
        <v>1.16804</v>
      </c>
      <c r="D6577" s="36">
        <v>10.226900000000001</v>
      </c>
    </row>
    <row r="6578" spans="1:4" ht="12.75" customHeight="1" x14ac:dyDescent="0.25">
      <c r="A6578" s="44">
        <v>43160.708333317401</v>
      </c>
      <c r="B6578" s="24">
        <v>76.652410000000003</v>
      </c>
      <c r="C6578" s="35">
        <v>1.8689899999999999</v>
      </c>
      <c r="D6578" s="36">
        <v>6.0912800000000002</v>
      </c>
    </row>
    <row r="6579" spans="1:4" ht="12.75" customHeight="1" x14ac:dyDescent="0.25">
      <c r="A6579" s="44">
        <v>43160.749999984066</v>
      </c>
      <c r="B6579" s="24">
        <v>86.833240000000004</v>
      </c>
      <c r="C6579" s="35">
        <v>1.1711199999999999</v>
      </c>
      <c r="D6579" s="36">
        <v>4.9595099999999999</v>
      </c>
    </row>
    <row r="6580" spans="1:4" ht="12.75" customHeight="1" x14ac:dyDescent="0.25">
      <c r="A6580" s="44">
        <v>43160.79166665073</v>
      </c>
      <c r="B6580" s="24">
        <v>92.988870000000006</v>
      </c>
      <c r="C6580" s="35">
        <v>0.72972000000000004</v>
      </c>
      <c r="D6580" s="36">
        <v>11.80903</v>
      </c>
    </row>
    <row r="6581" spans="1:4" ht="12.75" customHeight="1" x14ac:dyDescent="0.25">
      <c r="A6581" s="44">
        <v>43160.833333317394</v>
      </c>
      <c r="B6581" s="24">
        <v>178.12739999999999</v>
      </c>
      <c r="C6581" s="35">
        <v>0.19406000000000001</v>
      </c>
      <c r="D6581" s="36">
        <v>10.12829</v>
      </c>
    </row>
    <row r="6582" spans="1:4" ht="12.75" customHeight="1" x14ac:dyDescent="0.25">
      <c r="A6582" s="44">
        <v>43160.874999984058</v>
      </c>
      <c r="B6582" s="24">
        <v>165.38589999999999</v>
      </c>
      <c r="C6582" s="35">
        <v>0.14749000000000001</v>
      </c>
      <c r="D6582" s="36">
        <v>10.567270000000001</v>
      </c>
    </row>
    <row r="6583" spans="1:4" ht="12.75" customHeight="1" x14ac:dyDescent="0.25">
      <c r="A6583" s="44">
        <v>43160.916666650723</v>
      </c>
      <c r="B6583" s="24">
        <v>149.1026</v>
      </c>
      <c r="C6583" s="35">
        <v>0.22894999999999999</v>
      </c>
      <c r="D6583" s="36">
        <v>1.3988700000000001</v>
      </c>
    </row>
    <row r="6584" spans="1:4" ht="12.75" customHeight="1" x14ac:dyDescent="0.25">
      <c r="A6584" s="44">
        <v>43160.958333317387</v>
      </c>
      <c r="B6584" s="24">
        <v>183.18870000000001</v>
      </c>
      <c r="C6584" s="35">
        <v>0.13793</v>
      </c>
      <c r="D6584" s="36">
        <v>8.3843700000000005</v>
      </c>
    </row>
    <row r="6585" spans="1:4" ht="12.75" customHeight="1" x14ac:dyDescent="0.25">
      <c r="A6585" s="44">
        <v>43160.999999984051</v>
      </c>
      <c r="B6585" s="24">
        <v>163.66</v>
      </c>
      <c r="C6585" s="35">
        <v>0.31716</v>
      </c>
      <c r="D6585" s="36">
        <v>7.8618399999999999</v>
      </c>
    </row>
    <row r="6586" spans="1:4" ht="12.75" customHeight="1" x14ac:dyDescent="0.25">
      <c r="A6586" s="44">
        <v>43161.041666650715</v>
      </c>
      <c r="B6586" s="24">
        <v>118.3596</v>
      </c>
      <c r="C6586" s="35">
        <v>0.30930000000000002</v>
      </c>
      <c r="D6586" s="36">
        <v>19.653919999999999</v>
      </c>
    </row>
    <row r="6587" spans="1:4" ht="12.75" customHeight="1" x14ac:dyDescent="0.25">
      <c r="A6587" s="44">
        <v>43161.08333331738</v>
      </c>
      <c r="B6587" s="24">
        <v>108.42</v>
      </c>
      <c r="C6587" s="35">
        <v>0.35920000000000002</v>
      </c>
      <c r="D6587" s="36">
        <v>8.7223000000000006</v>
      </c>
    </row>
    <row r="6588" spans="1:4" ht="12.75" customHeight="1" x14ac:dyDescent="0.25">
      <c r="A6588" s="44">
        <v>43161.124999984044</v>
      </c>
      <c r="B6588" s="24">
        <v>157.42410000000001</v>
      </c>
      <c r="C6588" s="35">
        <v>0.19842000000000001</v>
      </c>
      <c r="D6588" s="36">
        <v>10.74188</v>
      </c>
    </row>
    <row r="6589" spans="1:4" ht="12.75" customHeight="1" x14ac:dyDescent="0.25">
      <c r="A6589" s="44">
        <v>43161.166666650708</v>
      </c>
      <c r="B6589" s="24">
        <v>78.985550000000003</v>
      </c>
      <c r="C6589" s="35">
        <v>0.76129999999999998</v>
      </c>
      <c r="D6589" s="36">
        <v>6.7353399999999999</v>
      </c>
    </row>
    <row r="6590" spans="1:4" ht="12.75" customHeight="1" x14ac:dyDescent="0.25">
      <c r="A6590" s="44">
        <v>43161.208333317372</v>
      </c>
      <c r="B6590" s="24">
        <v>146.71719999999999</v>
      </c>
      <c r="C6590" s="35">
        <v>0.41786000000000001</v>
      </c>
      <c r="D6590" s="36">
        <v>7.5318199999999997</v>
      </c>
    </row>
    <row r="6591" spans="1:4" ht="12.75" customHeight="1" x14ac:dyDescent="0.25">
      <c r="A6591" s="44">
        <v>43161.249999984037</v>
      </c>
      <c r="B6591" s="24">
        <v>141.3903</v>
      </c>
      <c r="C6591" s="35">
        <v>0.28820000000000001</v>
      </c>
      <c r="D6591" s="36">
        <v>5.61388</v>
      </c>
    </row>
    <row r="6592" spans="1:4" ht="12.75" customHeight="1" x14ac:dyDescent="0.25">
      <c r="A6592" s="44">
        <v>43161.291666650701</v>
      </c>
      <c r="B6592" s="24">
        <v>125.6015</v>
      </c>
      <c r="C6592" s="35">
        <v>0.28652</v>
      </c>
      <c r="D6592" s="36" t="s">
        <v>189</v>
      </c>
    </row>
    <row r="6593" spans="1:4" ht="12.75" customHeight="1" x14ac:dyDescent="0.25">
      <c r="A6593" s="44">
        <v>43161.333333317365</v>
      </c>
      <c r="B6593" s="24">
        <v>117.2663</v>
      </c>
      <c r="C6593" s="35">
        <v>0.37626999999999999</v>
      </c>
      <c r="D6593" s="36" t="s">
        <v>189</v>
      </c>
    </row>
    <row r="6594" spans="1:4" ht="12.75" customHeight="1" x14ac:dyDescent="0.25">
      <c r="A6594" s="44">
        <v>43161.374999984029</v>
      </c>
      <c r="B6594" s="24">
        <v>84.648300000000006</v>
      </c>
      <c r="C6594" s="35">
        <v>1.01911</v>
      </c>
      <c r="D6594" s="36">
        <v>21.802849999999999</v>
      </c>
    </row>
    <row r="6595" spans="1:4" ht="12.75" customHeight="1" x14ac:dyDescent="0.25">
      <c r="A6595" s="44">
        <v>43161.416666650694</v>
      </c>
      <c r="B6595" s="24">
        <v>80.835629999999995</v>
      </c>
      <c r="C6595" s="35">
        <v>1.458</v>
      </c>
      <c r="D6595" s="36">
        <v>25.095459999999999</v>
      </c>
    </row>
    <row r="6596" spans="1:4" ht="12.75" customHeight="1" x14ac:dyDescent="0.25">
      <c r="A6596" s="44">
        <v>43161.458333317358</v>
      </c>
      <c r="B6596" s="24">
        <v>73.759510000000006</v>
      </c>
      <c r="C6596" s="35">
        <v>1.7734300000000001</v>
      </c>
      <c r="D6596" s="36">
        <v>13.1975</v>
      </c>
    </row>
    <row r="6597" spans="1:4" ht="12.75" customHeight="1" x14ac:dyDescent="0.25">
      <c r="A6597" s="44">
        <v>43161.499999984022</v>
      </c>
      <c r="B6597" s="24">
        <v>75.196219999999997</v>
      </c>
      <c r="C6597" s="35">
        <v>1.8898299999999999</v>
      </c>
      <c r="D6597" s="36">
        <v>3.8416000000000001</v>
      </c>
    </row>
    <row r="6598" spans="1:4" ht="12.75" customHeight="1" x14ac:dyDescent="0.25">
      <c r="A6598" s="44">
        <v>43161.541666650686</v>
      </c>
      <c r="B6598" s="24">
        <v>71.09939</v>
      </c>
      <c r="C6598" s="35">
        <v>2.4766699999999999</v>
      </c>
      <c r="D6598" s="36">
        <v>15.61464</v>
      </c>
    </row>
    <row r="6599" spans="1:4" ht="12.75" customHeight="1" x14ac:dyDescent="0.25">
      <c r="A6599" s="44">
        <v>43161.58333331735</v>
      </c>
      <c r="B6599" s="24">
        <v>65.720560000000006</v>
      </c>
      <c r="C6599" s="35">
        <v>2.2524000000000002</v>
      </c>
      <c r="D6599" s="36">
        <v>17.24249</v>
      </c>
    </row>
    <row r="6600" spans="1:4" ht="12.75" customHeight="1" x14ac:dyDescent="0.25">
      <c r="A6600" s="44">
        <v>43161.624999984015</v>
      </c>
      <c r="B6600" s="24">
        <v>60.122669999999999</v>
      </c>
      <c r="C6600" s="35">
        <v>1.232</v>
      </c>
      <c r="D6600" s="36">
        <v>6.9354300000000002</v>
      </c>
    </row>
    <row r="6601" spans="1:4" ht="12.75" customHeight="1" x14ac:dyDescent="0.25">
      <c r="A6601" s="44">
        <v>43161.666666650679</v>
      </c>
      <c r="B6601" s="24">
        <v>84.663359999999997</v>
      </c>
      <c r="C6601" s="35">
        <v>0.69716</v>
      </c>
      <c r="D6601" s="36">
        <v>6.8429900000000004</v>
      </c>
    </row>
    <row r="6602" spans="1:4" ht="12.75" customHeight="1" x14ac:dyDescent="0.25">
      <c r="A6602" s="44">
        <v>43161.708333317343</v>
      </c>
      <c r="B6602" s="24">
        <v>88.500500000000002</v>
      </c>
      <c r="C6602" s="35">
        <v>0.71281000000000005</v>
      </c>
      <c r="D6602" s="36">
        <v>9.67164</v>
      </c>
    </row>
    <row r="6603" spans="1:4" ht="12.75" customHeight="1" x14ac:dyDescent="0.25">
      <c r="A6603" s="44">
        <v>43161.749999984007</v>
      </c>
      <c r="B6603" s="24">
        <v>82.912229999999994</v>
      </c>
      <c r="C6603" s="35">
        <v>1.13944</v>
      </c>
      <c r="D6603" s="36">
        <v>19.09928</v>
      </c>
    </row>
    <row r="6604" spans="1:4" ht="12.75" customHeight="1" x14ac:dyDescent="0.25">
      <c r="A6604" s="44">
        <v>43161.791666650672</v>
      </c>
      <c r="B6604" s="24">
        <v>101.1253</v>
      </c>
      <c r="C6604" s="35">
        <v>0.41775000000000001</v>
      </c>
      <c r="D6604" s="36">
        <v>1.4608099999999999</v>
      </c>
    </row>
    <row r="6605" spans="1:4" ht="12.75" customHeight="1" x14ac:dyDescent="0.25">
      <c r="A6605" s="44">
        <v>43161.833333317336</v>
      </c>
      <c r="B6605" s="24">
        <v>142.82</v>
      </c>
      <c r="C6605" s="35">
        <v>0.33216000000000001</v>
      </c>
      <c r="D6605" s="36">
        <v>13.334300000000001</v>
      </c>
    </row>
    <row r="6606" spans="1:4" ht="12.75" customHeight="1" x14ac:dyDescent="0.25">
      <c r="A6606" s="44">
        <v>43161.874999984</v>
      </c>
      <c r="B6606" s="24">
        <v>107.926</v>
      </c>
      <c r="C6606" s="35">
        <v>0.18884000000000001</v>
      </c>
      <c r="D6606" s="36">
        <v>15.262309999999999</v>
      </c>
    </row>
    <row r="6607" spans="1:4" ht="12.75" customHeight="1" x14ac:dyDescent="0.25">
      <c r="A6607" s="44">
        <v>43161.916666650664</v>
      </c>
      <c r="B6607" s="24">
        <v>108.79900000000001</v>
      </c>
      <c r="C6607" s="35">
        <v>0.39269999999999999</v>
      </c>
      <c r="D6607" s="36">
        <v>8.6353399999999993</v>
      </c>
    </row>
    <row r="6608" spans="1:4" ht="12.75" customHeight="1" x14ac:dyDescent="0.25">
      <c r="A6608" s="44">
        <v>43161.958333317329</v>
      </c>
      <c r="B6608" s="24">
        <v>93.185040000000001</v>
      </c>
      <c r="C6608" s="35">
        <v>0.30542999999999998</v>
      </c>
      <c r="D6608" s="36">
        <v>9.2184799999999996</v>
      </c>
    </row>
    <row r="6609" spans="1:4" ht="12.75" customHeight="1" x14ac:dyDescent="0.25">
      <c r="A6609" s="44">
        <v>43161.999999983993</v>
      </c>
      <c r="B6609" s="24">
        <v>62.937269999999998</v>
      </c>
      <c r="C6609" s="35">
        <v>0.38191000000000003</v>
      </c>
      <c r="D6609" s="36">
        <v>1.83148</v>
      </c>
    </row>
    <row r="6610" spans="1:4" ht="12.75" customHeight="1" x14ac:dyDescent="0.25">
      <c r="A6610" s="44">
        <v>43162.041666650657</v>
      </c>
      <c r="B6610" s="24">
        <v>57.161459999999998</v>
      </c>
      <c r="C6610" s="35">
        <v>0.34105000000000002</v>
      </c>
      <c r="D6610" s="36">
        <v>5.7593699999999997</v>
      </c>
    </row>
    <row r="6611" spans="1:4" ht="12.75" customHeight="1" x14ac:dyDescent="0.25">
      <c r="A6611" s="44">
        <v>43162.083333317321</v>
      </c>
      <c r="B6611" s="24">
        <v>287.20080000000002</v>
      </c>
      <c r="C6611" s="35">
        <v>0.35102</v>
      </c>
      <c r="D6611" s="36">
        <v>8.7317300000000007</v>
      </c>
    </row>
    <row r="6612" spans="1:4" ht="12.75" customHeight="1" x14ac:dyDescent="0.25">
      <c r="A6612" s="44">
        <v>43162.124999983986</v>
      </c>
      <c r="B6612" s="24">
        <v>193.22569999999999</v>
      </c>
      <c r="C6612" s="35">
        <v>0.31247999999999998</v>
      </c>
      <c r="D6612" s="36">
        <v>2.0060699999999998</v>
      </c>
    </row>
    <row r="6613" spans="1:4" ht="12.75" customHeight="1" x14ac:dyDescent="0.25">
      <c r="A6613" s="44">
        <v>43162.16666665065</v>
      </c>
      <c r="B6613" s="24">
        <v>306.69139999999999</v>
      </c>
      <c r="C6613" s="35">
        <v>0.37397000000000002</v>
      </c>
      <c r="D6613" s="36">
        <v>6.9300199999999998</v>
      </c>
    </row>
    <row r="6614" spans="1:4" ht="12.75" customHeight="1" x14ac:dyDescent="0.25">
      <c r="A6614" s="44">
        <v>43162.208333317314</v>
      </c>
      <c r="B6614" s="24">
        <v>105.50369999999999</v>
      </c>
      <c r="C6614" s="35">
        <v>0.24240999999999999</v>
      </c>
      <c r="D6614" s="36">
        <v>10.695259999999999</v>
      </c>
    </row>
    <row r="6615" spans="1:4" ht="12.75" customHeight="1" x14ac:dyDescent="0.25">
      <c r="A6615" s="44">
        <v>43162.249999983978</v>
      </c>
      <c r="B6615" s="24">
        <v>142.20169999999999</v>
      </c>
      <c r="C6615" s="35">
        <v>0.39474999999999999</v>
      </c>
      <c r="D6615" s="36">
        <v>11.42465</v>
      </c>
    </row>
    <row r="6616" spans="1:4" ht="12.75" customHeight="1" x14ac:dyDescent="0.25">
      <c r="A6616" s="44">
        <v>43162.291666650643</v>
      </c>
      <c r="B6616" s="24">
        <v>90.093630000000005</v>
      </c>
      <c r="C6616" s="35">
        <v>0.31317</v>
      </c>
      <c r="D6616" s="36">
        <v>10.59712</v>
      </c>
    </row>
    <row r="6617" spans="1:4" ht="12.75" customHeight="1" x14ac:dyDescent="0.25">
      <c r="A6617" s="44">
        <v>43162.333333317307</v>
      </c>
      <c r="B6617" s="24">
        <v>149.3638</v>
      </c>
      <c r="C6617" s="35">
        <v>0.3508</v>
      </c>
      <c r="D6617" s="36">
        <v>10.78712</v>
      </c>
    </row>
    <row r="6618" spans="1:4" ht="12.75" customHeight="1" x14ac:dyDescent="0.25">
      <c r="A6618" s="44">
        <v>43162.374999983971</v>
      </c>
      <c r="B6618" s="24">
        <v>78.812089999999998</v>
      </c>
      <c r="C6618" s="35">
        <v>0.29418</v>
      </c>
      <c r="D6618" s="36">
        <v>9.2421799999999994</v>
      </c>
    </row>
    <row r="6619" spans="1:4" ht="12.75" customHeight="1" x14ac:dyDescent="0.25">
      <c r="A6619" s="44">
        <v>43162.416666650635</v>
      </c>
      <c r="B6619" s="24">
        <v>95.272379999999998</v>
      </c>
      <c r="C6619" s="35">
        <v>0.63966999999999996</v>
      </c>
      <c r="D6619" s="36">
        <v>21.66498</v>
      </c>
    </row>
    <row r="6620" spans="1:4" ht="12.75" customHeight="1" x14ac:dyDescent="0.25">
      <c r="A6620" s="44">
        <v>43162.4583333173</v>
      </c>
      <c r="B6620" s="24">
        <v>81.205029999999994</v>
      </c>
      <c r="C6620" s="35">
        <v>1.15967</v>
      </c>
      <c r="D6620" s="36">
        <v>39.760849999999998</v>
      </c>
    </row>
    <row r="6621" spans="1:4" ht="12.75" customHeight="1" x14ac:dyDescent="0.25">
      <c r="A6621" s="44">
        <v>43162.499999983964</v>
      </c>
      <c r="B6621" s="24">
        <v>68.845770000000002</v>
      </c>
      <c r="C6621" s="35">
        <v>2.1007699999999998</v>
      </c>
      <c r="D6621" s="36">
        <v>11.64264</v>
      </c>
    </row>
    <row r="6622" spans="1:4" ht="12.75" customHeight="1" x14ac:dyDescent="0.25">
      <c r="A6622" s="44">
        <v>43162.541666650628</v>
      </c>
      <c r="B6622" s="24">
        <v>68.570750000000004</v>
      </c>
      <c r="C6622" s="35">
        <v>2.3562099999999999</v>
      </c>
      <c r="D6622" s="36">
        <v>23.165220000000001</v>
      </c>
    </row>
    <row r="6623" spans="1:4" ht="12.75" customHeight="1" x14ac:dyDescent="0.25">
      <c r="A6623" s="44">
        <v>43162.583333317292</v>
      </c>
      <c r="B6623" s="24">
        <v>69.470079999999996</v>
      </c>
      <c r="C6623" s="35">
        <v>2.3774799999999998</v>
      </c>
      <c r="D6623" s="36">
        <v>22.48976</v>
      </c>
    </row>
    <row r="6624" spans="1:4" ht="12.75" customHeight="1" x14ac:dyDescent="0.25">
      <c r="A6624" s="44">
        <v>43162.624999983957</v>
      </c>
      <c r="B6624" s="24">
        <v>70.588790000000003</v>
      </c>
      <c r="C6624" s="35">
        <v>3.01668</v>
      </c>
      <c r="D6624" s="36">
        <v>22.383700000000001</v>
      </c>
    </row>
    <row r="6625" spans="1:4" ht="12.75" customHeight="1" x14ac:dyDescent="0.25">
      <c r="A6625" s="44">
        <v>43162.666666650621</v>
      </c>
      <c r="B6625" s="24">
        <v>76.015259999999998</v>
      </c>
      <c r="C6625" s="35">
        <v>1.77214</v>
      </c>
      <c r="D6625" s="36">
        <v>20.858640000000001</v>
      </c>
    </row>
    <row r="6626" spans="1:4" ht="12.75" customHeight="1" x14ac:dyDescent="0.25">
      <c r="A6626" s="44">
        <v>43162.708333317285</v>
      </c>
      <c r="B6626" s="24">
        <v>75.344849999999994</v>
      </c>
      <c r="C6626" s="35">
        <v>2.1563599999999998</v>
      </c>
      <c r="D6626" s="36">
        <v>18.107520000000001</v>
      </c>
    </row>
    <row r="6627" spans="1:4" ht="12.75" customHeight="1" x14ac:dyDescent="0.25">
      <c r="A6627" s="44">
        <v>43162.749999983949</v>
      </c>
      <c r="B6627" s="24">
        <v>84.147980000000004</v>
      </c>
      <c r="C6627" s="35">
        <v>0.91456999999999999</v>
      </c>
      <c r="D6627" s="36">
        <v>22.25489</v>
      </c>
    </row>
    <row r="6628" spans="1:4" ht="12.75" customHeight="1" x14ac:dyDescent="0.25">
      <c r="A6628" s="44">
        <v>43162.791666650613</v>
      </c>
      <c r="B6628" s="24">
        <v>111.8845</v>
      </c>
      <c r="C6628" s="35">
        <v>0.38854</v>
      </c>
      <c r="D6628" s="36">
        <v>14.09878</v>
      </c>
    </row>
    <row r="6629" spans="1:4" ht="12.75" customHeight="1" x14ac:dyDescent="0.25">
      <c r="A6629" s="44">
        <v>43162.833333317278</v>
      </c>
      <c r="B6629" s="24">
        <v>120.5705</v>
      </c>
      <c r="C6629" s="35">
        <v>0.13153999999999999</v>
      </c>
      <c r="D6629" s="36">
        <v>24.06907</v>
      </c>
    </row>
    <row r="6630" spans="1:4" ht="12.75" customHeight="1" x14ac:dyDescent="0.25">
      <c r="A6630" s="44">
        <v>43162.874999983942</v>
      </c>
      <c r="B6630" s="24">
        <v>145.33109999999999</v>
      </c>
      <c r="C6630" s="35">
        <v>0.18389</v>
      </c>
      <c r="D6630" s="36">
        <v>18.717320000000001</v>
      </c>
    </row>
    <row r="6631" spans="1:4" ht="12.75" customHeight="1" x14ac:dyDescent="0.25">
      <c r="A6631" s="44">
        <v>43162.916666650606</v>
      </c>
      <c r="B6631" s="24">
        <v>153.28829999999999</v>
      </c>
      <c r="C6631" s="35">
        <v>0.18539</v>
      </c>
      <c r="D6631" s="36">
        <v>13.44333</v>
      </c>
    </row>
    <row r="6632" spans="1:4" ht="12.75" customHeight="1" x14ac:dyDescent="0.25">
      <c r="A6632" s="44">
        <v>43162.95833331727</v>
      </c>
      <c r="B6632" s="24">
        <v>64.112340000000003</v>
      </c>
      <c r="C6632" s="35">
        <v>0.24124000000000001</v>
      </c>
      <c r="D6632" s="36">
        <v>2.87208</v>
      </c>
    </row>
    <row r="6633" spans="1:4" ht="12.75" customHeight="1" x14ac:dyDescent="0.25">
      <c r="A6633" s="44">
        <v>43162.999999983935</v>
      </c>
      <c r="B6633" s="24">
        <v>80.952849999999998</v>
      </c>
      <c r="C6633" s="35">
        <v>0.27087</v>
      </c>
      <c r="D6633" s="36">
        <v>11.595750000000001</v>
      </c>
    </row>
    <row r="6634" spans="1:4" ht="12.75" customHeight="1" x14ac:dyDescent="0.25">
      <c r="A6634" s="44">
        <v>43163.041666650599</v>
      </c>
      <c r="B6634" s="24">
        <v>64.218220000000002</v>
      </c>
      <c r="C6634" s="35">
        <v>0.23907999999999999</v>
      </c>
      <c r="D6634" s="36" t="s">
        <v>189</v>
      </c>
    </row>
    <row r="6635" spans="1:4" ht="12.75" customHeight="1" x14ac:dyDescent="0.25">
      <c r="A6635" s="44">
        <v>43163.083333317263</v>
      </c>
      <c r="B6635" s="24">
        <v>61.969169999999998</v>
      </c>
      <c r="C6635" s="35">
        <v>0.21615999999999999</v>
      </c>
      <c r="D6635" s="36">
        <v>6.8407099999999996</v>
      </c>
    </row>
    <row r="6636" spans="1:4" ht="12.75" customHeight="1" x14ac:dyDescent="0.25">
      <c r="A6636" s="44">
        <v>43163.124999983927</v>
      </c>
      <c r="B6636" s="24">
        <v>117.7428</v>
      </c>
      <c r="C6636" s="35">
        <v>0.21152000000000001</v>
      </c>
      <c r="D6636" s="36">
        <v>3.82124</v>
      </c>
    </row>
    <row r="6637" spans="1:4" ht="12.75" customHeight="1" x14ac:dyDescent="0.25">
      <c r="A6637" s="44">
        <v>43163.166666650592</v>
      </c>
      <c r="B6637" s="24">
        <v>102.5496</v>
      </c>
      <c r="C6637" s="35">
        <v>0.20483999999999999</v>
      </c>
      <c r="D6637" s="36" t="s">
        <v>189</v>
      </c>
    </row>
    <row r="6638" spans="1:4" ht="12.75" customHeight="1" x14ac:dyDescent="0.25">
      <c r="A6638" s="44">
        <v>43163.208333317256</v>
      </c>
      <c r="B6638" s="24">
        <v>95.920050000000003</v>
      </c>
      <c r="C6638" s="35">
        <v>0.22327</v>
      </c>
      <c r="D6638" s="36">
        <v>6.4302999999999999</v>
      </c>
    </row>
    <row r="6639" spans="1:4" ht="12.75" customHeight="1" x14ac:dyDescent="0.25">
      <c r="A6639" s="44">
        <v>43163.24999998392</v>
      </c>
      <c r="B6639" s="24">
        <v>99.630480000000006</v>
      </c>
      <c r="C6639" s="35">
        <v>0.18382000000000001</v>
      </c>
      <c r="D6639" s="36">
        <v>6.8837799999999998</v>
      </c>
    </row>
    <row r="6640" spans="1:4" ht="12.75" customHeight="1" x14ac:dyDescent="0.25">
      <c r="A6640" s="44">
        <v>43163.291666650584</v>
      </c>
      <c r="B6640" s="24">
        <v>84.124960000000002</v>
      </c>
      <c r="C6640" s="35">
        <v>0.39385999999999999</v>
      </c>
      <c r="D6640" s="36">
        <v>6.5562199999999997</v>
      </c>
    </row>
    <row r="6641" spans="1:4" ht="12.75" customHeight="1" x14ac:dyDescent="0.25">
      <c r="A6641" s="44">
        <v>43163.333333317249</v>
      </c>
      <c r="B6641" s="24">
        <v>124.5791</v>
      </c>
      <c r="C6641" s="35">
        <v>0.2757</v>
      </c>
      <c r="D6641" s="36">
        <v>3.0034999999999998</v>
      </c>
    </row>
    <row r="6642" spans="1:4" ht="12.75" customHeight="1" x14ac:dyDescent="0.25">
      <c r="A6642" s="44">
        <v>43163.374999983913</v>
      </c>
      <c r="B6642" s="24">
        <v>114.4761</v>
      </c>
      <c r="C6642" s="35">
        <v>0.23854</v>
      </c>
      <c r="D6642" s="36">
        <v>6.8827800000000003</v>
      </c>
    </row>
    <row r="6643" spans="1:4" ht="12.75" customHeight="1" x14ac:dyDescent="0.25">
      <c r="A6643" s="44">
        <v>43163.416666650577</v>
      </c>
      <c r="B6643" s="24">
        <v>93.679410000000004</v>
      </c>
      <c r="C6643" s="35">
        <v>0.38611000000000001</v>
      </c>
      <c r="D6643" s="36">
        <v>1.7408300000000001</v>
      </c>
    </row>
    <row r="6644" spans="1:4" ht="12.75" customHeight="1" x14ac:dyDescent="0.25">
      <c r="A6644" s="44">
        <v>43163.458333317241</v>
      </c>
      <c r="B6644" s="24">
        <v>94.452699999999993</v>
      </c>
      <c r="C6644" s="35">
        <v>0.41033999999999998</v>
      </c>
      <c r="D6644" s="36">
        <v>2.2968899999999999</v>
      </c>
    </row>
    <row r="6645" spans="1:4" ht="12.75" customHeight="1" x14ac:dyDescent="0.25">
      <c r="A6645" s="44">
        <v>43163.499999983906</v>
      </c>
      <c r="B6645" s="24">
        <v>103.5998</v>
      </c>
      <c r="C6645" s="35">
        <v>0.30837999999999999</v>
      </c>
      <c r="D6645" s="36">
        <v>8.2102199999999996</v>
      </c>
    </row>
    <row r="6646" spans="1:4" ht="12.75" customHeight="1" x14ac:dyDescent="0.25">
      <c r="A6646" s="44">
        <v>43163.54166665057</v>
      </c>
      <c r="B6646" s="24">
        <v>93.479290000000006</v>
      </c>
      <c r="C6646" s="35">
        <v>0.60921999999999998</v>
      </c>
      <c r="D6646" s="36">
        <v>9.6670599999999993</v>
      </c>
    </row>
    <row r="6647" spans="1:4" ht="12.75" customHeight="1" x14ac:dyDescent="0.25">
      <c r="A6647" s="44">
        <v>43163.583333317234</v>
      </c>
      <c r="B6647" s="24">
        <v>99.474869999999996</v>
      </c>
      <c r="C6647" s="35">
        <v>0.59658</v>
      </c>
      <c r="D6647" s="36">
        <v>2.1993900000000002</v>
      </c>
    </row>
    <row r="6648" spans="1:4" ht="12.75" customHeight="1" x14ac:dyDescent="0.25">
      <c r="A6648" s="44">
        <v>43163.624999983898</v>
      </c>
      <c r="B6648" s="24">
        <v>96.139989999999997</v>
      </c>
      <c r="C6648" s="35">
        <v>0.47960999999999998</v>
      </c>
      <c r="D6648" s="36">
        <v>4.61911</v>
      </c>
    </row>
    <row r="6649" spans="1:4" ht="12.75" customHeight="1" x14ac:dyDescent="0.25">
      <c r="A6649" s="44">
        <v>43163.666666650563</v>
      </c>
      <c r="B6649" s="24">
        <v>182.12780000000001</v>
      </c>
      <c r="C6649" s="35">
        <v>0.86255000000000004</v>
      </c>
      <c r="D6649" s="36">
        <v>11.346159999999999</v>
      </c>
    </row>
    <row r="6650" spans="1:4" ht="12.75" customHeight="1" x14ac:dyDescent="0.25">
      <c r="A6650" s="44">
        <v>43163.708333317227</v>
      </c>
      <c r="B6650" s="24">
        <v>167.14240000000001</v>
      </c>
      <c r="C6650" s="35">
        <v>0.42280000000000001</v>
      </c>
      <c r="D6650" s="36">
        <v>7.2731700000000004</v>
      </c>
    </row>
    <row r="6651" spans="1:4" ht="12.75" customHeight="1" x14ac:dyDescent="0.25">
      <c r="A6651" s="44">
        <v>43163.749999983891</v>
      </c>
      <c r="B6651" s="24">
        <v>113.8952</v>
      </c>
      <c r="C6651" s="35">
        <v>0.45750999999999997</v>
      </c>
      <c r="D6651" s="36">
        <v>1.35233</v>
      </c>
    </row>
    <row r="6652" spans="1:4" ht="12.75" customHeight="1" x14ac:dyDescent="0.25">
      <c r="A6652" s="44">
        <v>43163.791666650555</v>
      </c>
      <c r="B6652" s="24">
        <v>69.116079999999997</v>
      </c>
      <c r="C6652" s="35">
        <v>0.17136999999999999</v>
      </c>
      <c r="D6652" s="36">
        <v>6.4518899999999997</v>
      </c>
    </row>
    <row r="6653" spans="1:4" ht="12.75" customHeight="1" x14ac:dyDescent="0.25">
      <c r="A6653" s="44">
        <v>43163.83333331722</v>
      </c>
      <c r="B6653" s="24">
        <v>252.71789999999999</v>
      </c>
      <c r="C6653" s="35">
        <v>0.42877999999999999</v>
      </c>
      <c r="D6653" s="36">
        <v>12.852959999999999</v>
      </c>
    </row>
    <row r="6654" spans="1:4" ht="12.75" customHeight="1" x14ac:dyDescent="0.25">
      <c r="A6654" s="44">
        <v>43163.874999983884</v>
      </c>
      <c r="B6654" s="24">
        <v>268.73320000000001</v>
      </c>
      <c r="C6654" s="35">
        <v>0.38707999999999998</v>
      </c>
      <c r="D6654" s="36">
        <v>19.84449</v>
      </c>
    </row>
    <row r="6655" spans="1:4" ht="12.75" customHeight="1" x14ac:dyDescent="0.25">
      <c r="A6655" s="44">
        <v>43163.916666650548</v>
      </c>
      <c r="B6655" s="24">
        <v>292.16059999999999</v>
      </c>
      <c r="C6655" s="35">
        <v>0.57038999999999995</v>
      </c>
      <c r="D6655" s="36">
        <v>10.97334</v>
      </c>
    </row>
    <row r="6656" spans="1:4" ht="12.75" customHeight="1" x14ac:dyDescent="0.25">
      <c r="A6656" s="44">
        <v>43163.958333317212</v>
      </c>
      <c r="B6656" s="24">
        <v>282.79809999999998</v>
      </c>
      <c r="C6656" s="35">
        <v>0.51468999999999998</v>
      </c>
      <c r="D6656" s="36">
        <v>10.333629999999999</v>
      </c>
    </row>
    <row r="6657" spans="1:4" ht="12.75" customHeight="1" x14ac:dyDescent="0.25">
      <c r="A6657" s="44">
        <v>43163.999999983876</v>
      </c>
      <c r="B6657" s="24">
        <v>339.09960000000001</v>
      </c>
      <c r="C6657" s="35">
        <v>0.45595000000000002</v>
      </c>
      <c r="D6657" s="36">
        <v>5.8968299999999996</v>
      </c>
    </row>
    <row r="6658" spans="1:4" ht="12.75" customHeight="1" x14ac:dyDescent="0.25">
      <c r="A6658" s="44">
        <v>43164.041666650541</v>
      </c>
      <c r="B6658" s="24">
        <v>86.276880000000006</v>
      </c>
      <c r="C6658" s="35">
        <v>0.39162000000000002</v>
      </c>
      <c r="D6658" s="36" t="s">
        <v>189</v>
      </c>
    </row>
    <row r="6659" spans="1:4" ht="12.75" customHeight="1" x14ac:dyDescent="0.25">
      <c r="A6659" s="44">
        <v>43164.083333317205</v>
      </c>
      <c r="B6659" s="24">
        <v>243.78970000000001</v>
      </c>
      <c r="C6659" s="35">
        <v>0.25677</v>
      </c>
      <c r="D6659" s="36">
        <v>0.25572</v>
      </c>
    </row>
    <row r="6660" spans="1:4" ht="12.75" customHeight="1" x14ac:dyDescent="0.25">
      <c r="A6660" s="44">
        <v>43164.124999983869</v>
      </c>
      <c r="B6660" s="24">
        <v>301.98520000000002</v>
      </c>
      <c r="C6660" s="35">
        <v>0.31546000000000002</v>
      </c>
      <c r="D6660" s="36">
        <v>4.72295</v>
      </c>
    </row>
    <row r="6661" spans="1:4" ht="12.75" customHeight="1" x14ac:dyDescent="0.25">
      <c r="A6661" s="44">
        <v>43164.166666650533</v>
      </c>
      <c r="B6661" s="24">
        <v>332.72309999999999</v>
      </c>
      <c r="C6661" s="35">
        <v>0.35004999999999997</v>
      </c>
      <c r="D6661" s="36">
        <v>2.06067</v>
      </c>
    </row>
    <row r="6662" spans="1:4" ht="12.75" customHeight="1" x14ac:dyDescent="0.25">
      <c r="A6662" s="44">
        <v>43164.208333317198</v>
      </c>
      <c r="B6662" s="24">
        <v>255.2432</v>
      </c>
      <c r="C6662" s="35">
        <v>0.25961000000000001</v>
      </c>
      <c r="D6662" s="36" t="s">
        <v>189</v>
      </c>
    </row>
    <row r="6663" spans="1:4" ht="12.75" customHeight="1" x14ac:dyDescent="0.25">
      <c r="A6663" s="44">
        <v>43164.249999983862</v>
      </c>
      <c r="B6663" s="24">
        <v>139.9014</v>
      </c>
      <c r="C6663" s="35">
        <v>0.15953999999999999</v>
      </c>
      <c r="D6663" s="36">
        <v>8.2844499999999996</v>
      </c>
    </row>
    <row r="6664" spans="1:4" ht="12.75" customHeight="1" x14ac:dyDescent="0.25">
      <c r="A6664" s="44">
        <v>43164.291666650526</v>
      </c>
      <c r="B6664" s="24">
        <v>283.2704</v>
      </c>
      <c r="C6664" s="35">
        <v>0.29097000000000001</v>
      </c>
      <c r="D6664" s="36">
        <v>8.3926099999999995</v>
      </c>
    </row>
    <row r="6665" spans="1:4" ht="12.75" customHeight="1" x14ac:dyDescent="0.25">
      <c r="A6665" s="44">
        <v>43164.33333331719</v>
      </c>
      <c r="B6665" s="24">
        <v>85.487870000000001</v>
      </c>
      <c r="C6665" s="35">
        <v>0.23293</v>
      </c>
      <c r="D6665" s="36">
        <v>3.5484399999999998</v>
      </c>
    </row>
    <row r="6666" spans="1:4" ht="12.75" customHeight="1" x14ac:dyDescent="0.25">
      <c r="A6666" s="44">
        <v>43164.374999983855</v>
      </c>
      <c r="B6666" s="24">
        <v>61.809939999999997</v>
      </c>
      <c r="C6666" s="35">
        <v>0.37695000000000001</v>
      </c>
      <c r="D6666" s="36" t="s">
        <v>189</v>
      </c>
    </row>
    <row r="6667" spans="1:4" ht="12.75" customHeight="1" x14ac:dyDescent="0.25">
      <c r="A6667" s="44">
        <v>43164.416666650519</v>
      </c>
      <c r="B6667" s="24">
        <v>95.599440000000001</v>
      </c>
      <c r="C6667" s="35">
        <v>0.47993000000000002</v>
      </c>
      <c r="D6667" s="36">
        <v>21.165220000000001</v>
      </c>
    </row>
    <row r="6668" spans="1:4" ht="12.75" customHeight="1" x14ac:dyDescent="0.25">
      <c r="A6668" s="44">
        <v>43164.458333317183</v>
      </c>
      <c r="B6668" s="24">
        <v>50.899239999999999</v>
      </c>
      <c r="C6668" s="35">
        <v>0.93613999999999997</v>
      </c>
      <c r="D6668" s="36">
        <v>10.48714</v>
      </c>
    </row>
    <row r="6669" spans="1:4" ht="12.75" customHeight="1" x14ac:dyDescent="0.25">
      <c r="A6669" s="44">
        <v>43164.499999983847</v>
      </c>
      <c r="B6669" s="24">
        <v>50.372160000000001</v>
      </c>
      <c r="C6669" s="35">
        <v>0.55769000000000002</v>
      </c>
      <c r="D6669" s="36">
        <v>24.680219999999998</v>
      </c>
    </row>
    <row r="6670" spans="1:4" ht="12.75" customHeight="1" x14ac:dyDescent="0.25">
      <c r="A6670" s="44">
        <v>43164.541666650512</v>
      </c>
      <c r="B6670" s="24">
        <v>27.105080000000001</v>
      </c>
      <c r="C6670" s="35">
        <v>0.68491000000000002</v>
      </c>
      <c r="D6670" s="36">
        <v>13.845549999999999</v>
      </c>
    </row>
    <row r="6671" spans="1:4" ht="12.75" customHeight="1" x14ac:dyDescent="0.25">
      <c r="A6671" s="44">
        <v>43164.583333317176</v>
      </c>
      <c r="B6671" s="24">
        <v>71.294070000000005</v>
      </c>
      <c r="C6671" s="35">
        <v>0.98863999999999996</v>
      </c>
      <c r="D6671" s="36" t="s">
        <v>189</v>
      </c>
    </row>
    <row r="6672" spans="1:4" ht="12.75" customHeight="1" x14ac:dyDescent="0.25">
      <c r="A6672" s="44">
        <v>43164.62499998384</v>
      </c>
      <c r="B6672" s="24">
        <v>68.101060000000004</v>
      </c>
      <c r="C6672" s="35">
        <v>1.7067300000000001</v>
      </c>
      <c r="D6672" s="36">
        <v>21.11833</v>
      </c>
    </row>
    <row r="6673" spans="1:4" ht="12.75" customHeight="1" x14ac:dyDescent="0.25">
      <c r="A6673" s="44">
        <v>43164.666666650504</v>
      </c>
      <c r="B6673" s="24">
        <v>58.950839999999999</v>
      </c>
      <c r="C6673" s="35">
        <v>1.72953</v>
      </c>
      <c r="D6673" s="36">
        <v>11.025169999999999</v>
      </c>
    </row>
    <row r="6674" spans="1:4" ht="12.75" customHeight="1" x14ac:dyDescent="0.25">
      <c r="A6674" s="44">
        <v>43164.708333317169</v>
      </c>
      <c r="B6674" s="24">
        <v>75.785079999999994</v>
      </c>
      <c r="C6674" s="35">
        <v>1.01915</v>
      </c>
      <c r="D6674" s="36">
        <v>19.90306</v>
      </c>
    </row>
    <row r="6675" spans="1:4" ht="12.75" customHeight="1" x14ac:dyDescent="0.25">
      <c r="A6675" s="44">
        <v>43164.749999983833</v>
      </c>
      <c r="B6675" s="24">
        <v>68.938239999999993</v>
      </c>
      <c r="C6675" s="35">
        <v>0.71863999999999995</v>
      </c>
      <c r="D6675" s="36">
        <v>8.2142800000000005</v>
      </c>
    </row>
    <row r="6676" spans="1:4" ht="12.75" customHeight="1" x14ac:dyDescent="0.25">
      <c r="A6676" s="44">
        <v>43164.791666650497</v>
      </c>
      <c r="B6676" s="24">
        <v>58.184399999999997</v>
      </c>
      <c r="C6676" s="35">
        <v>1.2748699999999999</v>
      </c>
      <c r="D6676" s="36">
        <v>19.28106</v>
      </c>
    </row>
    <row r="6677" spans="1:4" ht="12.75" customHeight="1" x14ac:dyDescent="0.25">
      <c r="A6677" s="44">
        <v>43164.833333317161</v>
      </c>
      <c r="B6677" s="24">
        <v>24.12088</v>
      </c>
      <c r="C6677" s="35">
        <v>0.97960999999999998</v>
      </c>
      <c r="D6677" s="36">
        <v>13.72139</v>
      </c>
    </row>
    <row r="6678" spans="1:4" ht="12.75" customHeight="1" x14ac:dyDescent="0.25">
      <c r="A6678" s="44">
        <v>43164.874999983826</v>
      </c>
      <c r="B6678" s="24">
        <v>288.01369999999997</v>
      </c>
      <c r="C6678" s="35">
        <v>0.97833000000000003</v>
      </c>
      <c r="D6678" s="36" t="s">
        <v>189</v>
      </c>
    </row>
    <row r="6679" spans="1:4" ht="12.75" customHeight="1" x14ac:dyDescent="0.25">
      <c r="A6679" s="44">
        <v>43164.91666665049</v>
      </c>
      <c r="B6679" s="24">
        <v>263.0283</v>
      </c>
      <c r="C6679" s="35">
        <v>1.2040900000000001</v>
      </c>
      <c r="D6679" s="36">
        <v>19.43045</v>
      </c>
    </row>
    <row r="6680" spans="1:4" ht="12.75" customHeight="1" x14ac:dyDescent="0.25">
      <c r="A6680" s="44">
        <v>43164.958333317154</v>
      </c>
      <c r="B6680" s="24">
        <v>293.02730000000003</v>
      </c>
      <c r="C6680" s="35">
        <v>1.1608099999999999</v>
      </c>
      <c r="D6680" s="36">
        <v>2.4022199999999998</v>
      </c>
    </row>
    <row r="6681" spans="1:4" ht="12.75" customHeight="1" x14ac:dyDescent="0.25">
      <c r="A6681" s="44">
        <v>43164.999999983818</v>
      </c>
      <c r="B6681" s="24">
        <v>284.38479999999998</v>
      </c>
      <c r="C6681" s="35">
        <v>1.15038</v>
      </c>
      <c r="D6681" s="36" t="s">
        <v>189</v>
      </c>
    </row>
    <row r="6682" spans="1:4" ht="12.75" customHeight="1" x14ac:dyDescent="0.25">
      <c r="A6682" s="44">
        <v>43165.041666650483</v>
      </c>
      <c r="B6682" s="24">
        <v>8.5882699999999996</v>
      </c>
      <c r="C6682" s="35">
        <v>0.27644999999999997</v>
      </c>
      <c r="D6682" s="36">
        <v>16.40727</v>
      </c>
    </row>
    <row r="6683" spans="1:4" ht="12.75" customHeight="1" x14ac:dyDescent="0.25">
      <c r="A6683" s="44">
        <v>43165.083333317147</v>
      </c>
      <c r="B6683" s="24">
        <v>48.241210000000002</v>
      </c>
      <c r="C6683" s="35">
        <v>0.31489</v>
      </c>
      <c r="D6683" s="36">
        <v>13.65094</v>
      </c>
    </row>
    <row r="6684" spans="1:4" ht="12.75" customHeight="1" x14ac:dyDescent="0.25">
      <c r="A6684" s="44">
        <v>43165.124999983811</v>
      </c>
      <c r="B6684" s="24">
        <v>18.658190000000001</v>
      </c>
      <c r="C6684" s="35">
        <v>0.29570999999999997</v>
      </c>
      <c r="D6684" s="36">
        <v>16.356110000000001</v>
      </c>
    </row>
    <row r="6685" spans="1:4" ht="12.75" customHeight="1" x14ac:dyDescent="0.25">
      <c r="A6685" s="44">
        <v>43165.166666650475</v>
      </c>
      <c r="B6685" s="24">
        <v>312.60480000000001</v>
      </c>
      <c r="C6685" s="35">
        <v>0.31074000000000002</v>
      </c>
      <c r="D6685" s="36">
        <v>12.99844</v>
      </c>
    </row>
    <row r="6686" spans="1:4" ht="12.75" customHeight="1" x14ac:dyDescent="0.25">
      <c r="A6686" s="44">
        <v>43165.208333317139</v>
      </c>
      <c r="B6686" s="24">
        <v>17.17764</v>
      </c>
      <c r="C6686" s="35">
        <v>0.17929</v>
      </c>
      <c r="D6686" s="36">
        <v>4.8462199999999998</v>
      </c>
    </row>
    <row r="6687" spans="1:4" ht="12.75" customHeight="1" x14ac:dyDescent="0.25">
      <c r="A6687" s="44">
        <v>43165.249999983804</v>
      </c>
      <c r="B6687" s="24">
        <v>101.05589999999999</v>
      </c>
      <c r="C6687" s="35">
        <v>0.25489000000000001</v>
      </c>
      <c r="D6687" s="36">
        <v>8.8978300000000008</v>
      </c>
    </row>
    <row r="6688" spans="1:4" ht="12.75" customHeight="1" x14ac:dyDescent="0.25">
      <c r="A6688" s="44">
        <v>43165.291666650468</v>
      </c>
      <c r="B6688" s="24">
        <v>124.2837</v>
      </c>
      <c r="C6688" s="35">
        <v>0.19833999999999999</v>
      </c>
      <c r="D6688" s="36">
        <v>3.8198300000000001</v>
      </c>
    </row>
    <row r="6689" spans="1:4" ht="12.75" customHeight="1" x14ac:dyDescent="0.25">
      <c r="A6689" s="44">
        <v>43165.333333317132</v>
      </c>
      <c r="B6689" s="24">
        <v>267.65179999999998</v>
      </c>
      <c r="C6689" s="35">
        <v>0.22883000000000001</v>
      </c>
      <c r="D6689" s="36">
        <v>7.6585000000000001</v>
      </c>
    </row>
    <row r="6690" spans="1:4" ht="12.75" customHeight="1" x14ac:dyDescent="0.25">
      <c r="A6690" s="44">
        <v>43165.374999983796</v>
      </c>
      <c r="B6690" s="24">
        <v>43.469729999999998</v>
      </c>
      <c r="C6690" s="35">
        <v>0.48658000000000001</v>
      </c>
      <c r="D6690" s="36">
        <v>10.81589</v>
      </c>
    </row>
    <row r="6691" spans="1:4" ht="12.75" customHeight="1" x14ac:dyDescent="0.25">
      <c r="A6691" s="44">
        <v>43165.416666650461</v>
      </c>
      <c r="B6691" s="24">
        <v>54.481580000000001</v>
      </c>
      <c r="C6691" s="35">
        <v>0.34758</v>
      </c>
      <c r="D6691" s="36">
        <v>5.0014500000000002</v>
      </c>
    </row>
    <row r="6692" spans="1:4" ht="12.75" customHeight="1" x14ac:dyDescent="0.25">
      <c r="A6692" s="44">
        <v>43165.458333317125</v>
      </c>
      <c r="B6692" s="24">
        <v>66.889740000000003</v>
      </c>
      <c r="C6692" s="35">
        <v>0.47520000000000001</v>
      </c>
      <c r="D6692" s="36">
        <v>10.13278</v>
      </c>
    </row>
    <row r="6693" spans="1:4" ht="12.75" customHeight="1" x14ac:dyDescent="0.25">
      <c r="A6693" s="44">
        <v>43165.499999983789</v>
      </c>
      <c r="B6693" s="24">
        <v>89.030479999999997</v>
      </c>
      <c r="C6693" s="35">
        <v>0.5454</v>
      </c>
      <c r="D6693" s="36">
        <v>4.9578899999999999</v>
      </c>
    </row>
    <row r="6694" spans="1:4" ht="12.75" customHeight="1" x14ac:dyDescent="0.25">
      <c r="A6694" s="44">
        <v>43165.541666650453</v>
      </c>
      <c r="B6694" s="24">
        <v>58.502580000000002</v>
      </c>
      <c r="C6694" s="35">
        <v>0.66137000000000001</v>
      </c>
      <c r="D6694" s="36">
        <v>8.9025599999999994</v>
      </c>
    </row>
    <row r="6695" spans="1:4" ht="12.75" customHeight="1" x14ac:dyDescent="0.25">
      <c r="A6695" s="44">
        <v>43165.583333317118</v>
      </c>
      <c r="B6695" s="24">
        <v>81.066299999999998</v>
      </c>
      <c r="C6695" s="35">
        <v>0.80783000000000005</v>
      </c>
      <c r="D6695" s="36">
        <v>3.4672800000000001</v>
      </c>
    </row>
    <row r="6696" spans="1:4" ht="12.75" customHeight="1" x14ac:dyDescent="0.25">
      <c r="A6696" s="44">
        <v>43165.624999983782</v>
      </c>
      <c r="B6696" s="24">
        <v>76.096109999999996</v>
      </c>
      <c r="C6696" s="35">
        <v>1.3538300000000001</v>
      </c>
      <c r="D6696" s="36">
        <v>17.33933</v>
      </c>
    </row>
    <row r="6697" spans="1:4" ht="12.75" customHeight="1" x14ac:dyDescent="0.25">
      <c r="A6697" s="44">
        <v>43165.666666650446</v>
      </c>
      <c r="B6697" s="24">
        <v>70.592799999999997</v>
      </c>
      <c r="C6697" s="35">
        <v>1.7882199999999999</v>
      </c>
      <c r="D6697" s="36">
        <v>4.6398299999999999</v>
      </c>
    </row>
    <row r="6698" spans="1:4" ht="12.75" customHeight="1" x14ac:dyDescent="0.25">
      <c r="A6698" s="44">
        <v>43165.70833331711</v>
      </c>
      <c r="B6698" s="24">
        <v>157.7063</v>
      </c>
      <c r="C6698" s="35">
        <v>0.73502999999999996</v>
      </c>
      <c r="D6698" s="36">
        <v>8.3366699999999998</v>
      </c>
    </row>
    <row r="6699" spans="1:4" ht="12.75" customHeight="1" x14ac:dyDescent="0.25">
      <c r="A6699" s="44">
        <v>43165.749999983775</v>
      </c>
      <c r="B6699" s="24">
        <v>298.81979999999999</v>
      </c>
      <c r="C6699" s="35">
        <v>0.82721999999999996</v>
      </c>
      <c r="D6699" s="36">
        <v>11.079050000000001</v>
      </c>
    </row>
    <row r="6700" spans="1:4" ht="12.75" customHeight="1" x14ac:dyDescent="0.25">
      <c r="A6700" s="44">
        <v>43165.791666650439</v>
      </c>
      <c r="B6700" s="24">
        <v>285.75790000000001</v>
      </c>
      <c r="C6700" s="35">
        <v>1.1280300000000001</v>
      </c>
      <c r="D6700" s="36">
        <v>6.2018300000000002</v>
      </c>
    </row>
    <row r="6701" spans="1:4" ht="12.75" customHeight="1" x14ac:dyDescent="0.25">
      <c r="A6701" s="44">
        <v>43165.833333317103</v>
      </c>
      <c r="B6701" s="24">
        <v>355.48630000000003</v>
      </c>
      <c r="C6701" s="35">
        <v>0.28603000000000001</v>
      </c>
      <c r="D6701" s="36">
        <v>7.0607199999999999</v>
      </c>
    </row>
    <row r="6702" spans="1:4" ht="12.75" customHeight="1" x14ac:dyDescent="0.25">
      <c r="A6702" s="44">
        <v>43165.874999983767</v>
      </c>
      <c r="B6702" s="24">
        <v>198.4555</v>
      </c>
      <c r="C6702" s="35">
        <v>0.28784999999999999</v>
      </c>
      <c r="D6702" s="36">
        <v>7.3871099999999998</v>
      </c>
    </row>
    <row r="6703" spans="1:4" ht="12.75" customHeight="1" x14ac:dyDescent="0.25">
      <c r="A6703" s="44">
        <v>43165.916666650432</v>
      </c>
      <c r="B6703" s="24">
        <v>22.918669999999999</v>
      </c>
      <c r="C6703" s="35">
        <v>0.40167000000000003</v>
      </c>
      <c r="D6703" s="36">
        <v>2.9886699999999999</v>
      </c>
    </row>
    <row r="6704" spans="1:4" ht="12.75" customHeight="1" x14ac:dyDescent="0.25">
      <c r="A6704" s="44">
        <v>43165.958333317096</v>
      </c>
      <c r="B6704" s="24">
        <v>267.92809999999997</v>
      </c>
      <c r="C6704" s="35">
        <v>0.33294000000000001</v>
      </c>
      <c r="D6704" s="36">
        <v>8.7986699999999995</v>
      </c>
    </row>
    <row r="6705" spans="1:4" ht="12.75" customHeight="1" x14ac:dyDescent="0.25">
      <c r="A6705" s="44">
        <v>43165.99999998376</v>
      </c>
      <c r="B6705" s="24">
        <v>11.79158</v>
      </c>
      <c r="C6705" s="35">
        <v>0.31052999999999997</v>
      </c>
      <c r="D6705" s="36">
        <v>13.00325</v>
      </c>
    </row>
    <row r="6706" spans="1:4" ht="12.75" customHeight="1" x14ac:dyDescent="0.25">
      <c r="A6706" s="44">
        <v>43166.041666650424</v>
      </c>
      <c r="B6706" s="24">
        <v>159.21029999999999</v>
      </c>
      <c r="C6706" s="35">
        <v>0.47454000000000002</v>
      </c>
      <c r="D6706" s="36">
        <v>4.50047</v>
      </c>
    </row>
    <row r="6707" spans="1:4" ht="12.75" customHeight="1" x14ac:dyDescent="0.25">
      <c r="A6707" s="44">
        <v>43166.083333317089</v>
      </c>
      <c r="B6707" s="24">
        <v>287.88569999999999</v>
      </c>
      <c r="C6707" s="35">
        <v>0.37121999999999999</v>
      </c>
      <c r="D6707" s="36" t="s">
        <v>189</v>
      </c>
    </row>
    <row r="6708" spans="1:4" ht="12.75" customHeight="1" x14ac:dyDescent="0.25">
      <c r="A6708" s="44">
        <v>43166.124999983753</v>
      </c>
      <c r="B6708" s="24">
        <v>98.709590000000006</v>
      </c>
      <c r="C6708" s="35">
        <v>0.39055000000000001</v>
      </c>
      <c r="D6708" s="36">
        <v>15.324439999999999</v>
      </c>
    </row>
    <row r="6709" spans="1:4" ht="12.75" customHeight="1" x14ac:dyDescent="0.25">
      <c r="A6709" s="44">
        <v>43166.166666650417</v>
      </c>
      <c r="B6709" s="24">
        <v>235.94210000000001</v>
      </c>
      <c r="C6709" s="35">
        <v>0.60390999999999995</v>
      </c>
      <c r="D6709" s="36">
        <v>5.8697800000000004</v>
      </c>
    </row>
    <row r="6710" spans="1:4" ht="12.75" customHeight="1" x14ac:dyDescent="0.25">
      <c r="A6710" s="44">
        <v>43166.208333317081</v>
      </c>
      <c r="B6710" s="24">
        <v>41.651989999999998</v>
      </c>
      <c r="C6710" s="35">
        <v>0.73421000000000003</v>
      </c>
      <c r="D6710" s="36">
        <v>8.0501699999999996</v>
      </c>
    </row>
    <row r="6711" spans="1:4" ht="12.75" customHeight="1" x14ac:dyDescent="0.25">
      <c r="A6711" s="44">
        <v>43166.249999983746</v>
      </c>
      <c r="B6711" s="24">
        <v>264.36770000000001</v>
      </c>
      <c r="C6711" s="35">
        <v>0.45668999999999998</v>
      </c>
      <c r="D6711" s="36">
        <v>2.4668700000000001</v>
      </c>
    </row>
    <row r="6712" spans="1:4" ht="12.75" customHeight="1" x14ac:dyDescent="0.25">
      <c r="A6712" s="44">
        <v>43166.29166665041</v>
      </c>
      <c r="B6712" s="24">
        <v>255.23990000000001</v>
      </c>
      <c r="C6712" s="35">
        <v>0.71260999999999997</v>
      </c>
      <c r="D6712" s="36">
        <v>1.9946699999999999</v>
      </c>
    </row>
    <row r="6713" spans="1:4" ht="12.75" customHeight="1" x14ac:dyDescent="0.25">
      <c r="A6713" s="44">
        <v>43166.333333317074</v>
      </c>
      <c r="B6713" s="24">
        <v>249.7303</v>
      </c>
      <c r="C6713" s="35">
        <v>1.4138500000000001</v>
      </c>
      <c r="D6713" s="36">
        <v>6.3696700000000002</v>
      </c>
    </row>
    <row r="6714" spans="1:4" ht="12.75" customHeight="1" x14ac:dyDescent="0.25">
      <c r="A6714" s="44">
        <v>43166.374999983738</v>
      </c>
      <c r="B6714" s="24">
        <v>283.54899999999998</v>
      </c>
      <c r="C6714" s="35">
        <v>1.9992799999999999</v>
      </c>
      <c r="D6714" s="36" t="s">
        <v>189</v>
      </c>
    </row>
    <row r="6715" spans="1:4" ht="12.75" customHeight="1" x14ac:dyDescent="0.25">
      <c r="A6715" s="44">
        <v>43166.416666650402</v>
      </c>
      <c r="B6715" s="24">
        <v>315.45170000000002</v>
      </c>
      <c r="C6715" s="35">
        <v>1.7734300000000001</v>
      </c>
      <c r="D6715" s="36">
        <v>12.913169999999999</v>
      </c>
    </row>
    <row r="6716" spans="1:4" ht="12.75" customHeight="1" x14ac:dyDescent="0.25">
      <c r="A6716" s="44">
        <v>43166.458333317067</v>
      </c>
      <c r="B6716" s="24">
        <v>298.51409999999998</v>
      </c>
      <c r="C6716" s="35">
        <v>3.4505699999999999</v>
      </c>
      <c r="D6716" s="36">
        <v>10.10656</v>
      </c>
    </row>
    <row r="6717" spans="1:4" ht="12.75" customHeight="1" x14ac:dyDescent="0.25">
      <c r="A6717" s="44">
        <v>43166.499999983731</v>
      </c>
      <c r="B6717" s="24">
        <v>285.13119999999998</v>
      </c>
      <c r="C6717" s="35">
        <v>4.1700499999999998</v>
      </c>
      <c r="D6717" s="36">
        <v>13.335330000000001</v>
      </c>
    </row>
    <row r="6718" spans="1:4" ht="12.75" customHeight="1" x14ac:dyDescent="0.25">
      <c r="A6718" s="44">
        <v>43166.541666650395</v>
      </c>
      <c r="B6718" s="24">
        <v>311.4699</v>
      </c>
      <c r="C6718" s="35">
        <v>2.7326700000000002</v>
      </c>
      <c r="D6718" s="36">
        <v>23.629549999999998</v>
      </c>
    </row>
    <row r="6719" spans="1:4" ht="12.75" customHeight="1" x14ac:dyDescent="0.25">
      <c r="A6719" s="44">
        <v>43166.583333317059</v>
      </c>
      <c r="B6719" s="24">
        <v>278.27800000000002</v>
      </c>
      <c r="C6719" s="35">
        <v>5.1687700000000003</v>
      </c>
      <c r="D6719" s="36">
        <v>33.725940000000001</v>
      </c>
    </row>
    <row r="6720" spans="1:4" ht="12.75" customHeight="1" x14ac:dyDescent="0.25">
      <c r="A6720" s="44">
        <v>43166.624999983724</v>
      </c>
      <c r="B6720" s="24">
        <v>281.50470000000001</v>
      </c>
      <c r="C6720" s="35">
        <v>5.2691699999999999</v>
      </c>
      <c r="D6720" s="36">
        <v>35.841059999999999</v>
      </c>
    </row>
    <row r="6721" spans="1:4" ht="12.75" customHeight="1" x14ac:dyDescent="0.25">
      <c r="A6721" s="44">
        <v>43166.666666650388</v>
      </c>
      <c r="B6721" s="24">
        <v>298.17430000000002</v>
      </c>
      <c r="C6721" s="35">
        <v>4.23543</v>
      </c>
      <c r="D6721" s="36">
        <v>42.836170000000003</v>
      </c>
    </row>
    <row r="6722" spans="1:4" ht="12.75" customHeight="1" x14ac:dyDescent="0.25">
      <c r="A6722" s="44">
        <v>43166.708333317052</v>
      </c>
      <c r="B6722" s="24">
        <v>312.31150000000002</v>
      </c>
      <c r="C6722" s="35">
        <v>2.90422</v>
      </c>
      <c r="D6722" s="36">
        <v>40.549219999999998</v>
      </c>
    </row>
    <row r="6723" spans="1:4" ht="12.75" customHeight="1" x14ac:dyDescent="0.25">
      <c r="A6723" s="44">
        <v>43166.749999983716</v>
      </c>
      <c r="B6723" s="24">
        <v>329.04840000000002</v>
      </c>
      <c r="C6723" s="35">
        <v>3.00909</v>
      </c>
      <c r="D6723" s="36">
        <v>54.27234</v>
      </c>
    </row>
    <row r="6724" spans="1:4" ht="12.75" customHeight="1" x14ac:dyDescent="0.25">
      <c r="A6724" s="44">
        <v>43166.791666650381</v>
      </c>
      <c r="B6724" s="24">
        <v>326.68239999999997</v>
      </c>
      <c r="C6724" s="35">
        <v>2.4012500000000001</v>
      </c>
      <c r="D6724" s="36">
        <v>27.40072</v>
      </c>
    </row>
    <row r="6725" spans="1:4" ht="12.75" customHeight="1" x14ac:dyDescent="0.25">
      <c r="A6725" s="44">
        <v>43166.833333317045</v>
      </c>
      <c r="B6725" s="24">
        <v>350.37349999999998</v>
      </c>
      <c r="C6725" s="35">
        <v>1.15737</v>
      </c>
      <c r="D6725" s="36">
        <v>24.371390000000002</v>
      </c>
    </row>
    <row r="6726" spans="1:4" ht="12.75" customHeight="1" x14ac:dyDescent="0.25">
      <c r="A6726" s="44">
        <v>43166.874999983709</v>
      </c>
      <c r="B6726" s="24">
        <v>42.520670000000003</v>
      </c>
      <c r="C6726" s="35">
        <v>0.50102999999999998</v>
      </c>
      <c r="D6726" s="36">
        <v>9.1818399999999993</v>
      </c>
    </row>
    <row r="6727" spans="1:4" ht="12.75" customHeight="1" x14ac:dyDescent="0.25">
      <c r="A6727" s="44">
        <v>43166.916666650373</v>
      </c>
      <c r="B6727" s="24">
        <v>292.7706</v>
      </c>
      <c r="C6727" s="35">
        <v>0.44029000000000001</v>
      </c>
      <c r="D6727" s="36">
        <v>2.3093300000000001</v>
      </c>
    </row>
    <row r="6728" spans="1:4" ht="12.75" customHeight="1" x14ac:dyDescent="0.25">
      <c r="A6728" s="44">
        <v>43166.958333317038</v>
      </c>
      <c r="B6728" s="24">
        <v>67.990579999999994</v>
      </c>
      <c r="C6728" s="35">
        <v>0.67832999999999999</v>
      </c>
      <c r="D6728" s="36">
        <v>8.5606100000000005</v>
      </c>
    </row>
    <row r="6729" spans="1:4" ht="12.75" customHeight="1" x14ac:dyDescent="0.25">
      <c r="A6729" s="44">
        <v>43166.999999983702</v>
      </c>
      <c r="B6729" s="24">
        <v>121.0292</v>
      </c>
      <c r="C6729" s="35">
        <v>0.39735999999999999</v>
      </c>
      <c r="D6729" s="36">
        <v>3.2509299999999999</v>
      </c>
    </row>
    <row r="6730" spans="1:4" ht="12.75" customHeight="1" x14ac:dyDescent="0.25">
      <c r="A6730" s="44">
        <v>43167.041666650366</v>
      </c>
      <c r="B6730" s="24">
        <v>57.213070000000002</v>
      </c>
      <c r="C6730" s="35">
        <v>0.20363999999999999</v>
      </c>
      <c r="D6730" s="36">
        <v>8.1668699999999994</v>
      </c>
    </row>
    <row r="6731" spans="1:4" ht="12.75" customHeight="1" x14ac:dyDescent="0.25">
      <c r="A6731" s="44">
        <v>43167.08333331703</v>
      </c>
      <c r="B6731" s="24">
        <v>355.43650000000002</v>
      </c>
      <c r="C6731" s="35">
        <v>0.41061999999999999</v>
      </c>
      <c r="D6731" s="36">
        <v>7.4965000000000002</v>
      </c>
    </row>
    <row r="6732" spans="1:4" ht="12.75" customHeight="1" x14ac:dyDescent="0.25">
      <c r="A6732" s="44">
        <v>43167.124999983695</v>
      </c>
      <c r="B6732" s="24">
        <v>13.35844</v>
      </c>
      <c r="C6732" s="35">
        <v>0.39946999999999999</v>
      </c>
      <c r="D6732" s="36">
        <v>7.0633400000000002</v>
      </c>
    </row>
    <row r="6733" spans="1:4" ht="12.75" customHeight="1" x14ac:dyDescent="0.25">
      <c r="A6733" s="44">
        <v>43167.166666650359</v>
      </c>
      <c r="B6733" s="24">
        <v>328.22120000000001</v>
      </c>
      <c r="C6733" s="35">
        <v>0.36642999999999998</v>
      </c>
      <c r="D6733" s="36">
        <v>14.06194</v>
      </c>
    </row>
    <row r="6734" spans="1:4" ht="12.75" customHeight="1" x14ac:dyDescent="0.25">
      <c r="A6734" s="44">
        <v>43167.208333317023</v>
      </c>
      <c r="B6734" s="24">
        <v>92.466639999999998</v>
      </c>
      <c r="C6734" s="35">
        <v>0.29255999999999999</v>
      </c>
      <c r="D6734" s="36">
        <v>9.7262199999999996</v>
      </c>
    </row>
    <row r="6735" spans="1:4" ht="12.75" customHeight="1" x14ac:dyDescent="0.25">
      <c r="A6735" s="44">
        <v>43167.249999983687</v>
      </c>
      <c r="B6735" s="24">
        <v>114.8402</v>
      </c>
      <c r="C6735" s="35">
        <v>0.38352000000000003</v>
      </c>
      <c r="D6735" s="36">
        <v>5.4942799999999998</v>
      </c>
    </row>
    <row r="6736" spans="1:4" ht="12.75" customHeight="1" x14ac:dyDescent="0.25">
      <c r="A6736" s="44">
        <v>43167.291666650352</v>
      </c>
      <c r="B6736" s="24">
        <v>158.98990000000001</v>
      </c>
      <c r="C6736" s="35">
        <v>0.56791999999999998</v>
      </c>
      <c r="D6736" s="36">
        <v>8.7754999999999992</v>
      </c>
    </row>
    <row r="6737" spans="1:4" ht="12.75" customHeight="1" x14ac:dyDescent="0.25">
      <c r="A6737" s="44">
        <v>43167.333333317016</v>
      </c>
      <c r="B6737" s="24">
        <v>174.45320000000001</v>
      </c>
      <c r="C6737" s="35">
        <v>0.88185000000000002</v>
      </c>
      <c r="D6737" s="36" t="s">
        <v>189</v>
      </c>
    </row>
    <row r="6738" spans="1:4" ht="12.75" customHeight="1" x14ac:dyDescent="0.25">
      <c r="A6738" s="44">
        <v>43167.37499998368</v>
      </c>
      <c r="B6738" s="24">
        <v>222.2492</v>
      </c>
      <c r="C6738" s="35">
        <v>1.9328000000000001</v>
      </c>
      <c r="D6738" s="36">
        <v>7.3271699999999997</v>
      </c>
    </row>
    <row r="6739" spans="1:4" ht="12.75" customHeight="1" x14ac:dyDescent="0.25">
      <c r="A6739" s="44">
        <v>43167.416666650344</v>
      </c>
      <c r="B6739" s="24">
        <v>248.4804</v>
      </c>
      <c r="C6739" s="35">
        <v>3.7191200000000002</v>
      </c>
      <c r="D6739" s="36" t="s">
        <v>189</v>
      </c>
    </row>
    <row r="6740" spans="1:4" ht="12.75" customHeight="1" x14ac:dyDescent="0.25">
      <c r="A6740" s="44">
        <v>43167.458333317009</v>
      </c>
      <c r="B6740" s="24">
        <v>252.30699999999999</v>
      </c>
      <c r="C6740" s="35">
        <v>4.6124900000000002</v>
      </c>
      <c r="D6740" s="36">
        <v>4.8890599999999997</v>
      </c>
    </row>
    <row r="6741" spans="1:4" ht="12.75" customHeight="1" x14ac:dyDescent="0.25">
      <c r="A6741" s="44">
        <v>43167.499999983673</v>
      </c>
      <c r="B6741" s="24">
        <v>227.2816</v>
      </c>
      <c r="C6741" s="35">
        <v>3.7727499999999998</v>
      </c>
      <c r="D6741" s="36">
        <v>6.3360700000000003</v>
      </c>
    </row>
    <row r="6742" spans="1:4" ht="12.75" customHeight="1" x14ac:dyDescent="0.25">
      <c r="A6742" s="44">
        <v>43167.541666650337</v>
      </c>
      <c r="B6742" s="24">
        <v>251.32300000000001</v>
      </c>
      <c r="C6742" s="35">
        <v>4.1448299999999998</v>
      </c>
      <c r="D6742" s="36">
        <v>13.130890000000001</v>
      </c>
    </row>
    <row r="6743" spans="1:4" ht="12.75" customHeight="1" x14ac:dyDescent="0.25">
      <c r="A6743" s="44">
        <v>43167.583333317001</v>
      </c>
      <c r="B6743" s="24">
        <v>222.52170000000001</v>
      </c>
      <c r="C6743" s="35">
        <v>3.5894200000000001</v>
      </c>
      <c r="D6743" s="36">
        <v>26.711220000000001</v>
      </c>
    </row>
    <row r="6744" spans="1:4" ht="12.75" customHeight="1" x14ac:dyDescent="0.25">
      <c r="A6744" s="44">
        <v>43167.624999983665</v>
      </c>
      <c r="B6744" s="24">
        <v>240.99629999999999</v>
      </c>
      <c r="C6744" s="35">
        <v>0.67225000000000001</v>
      </c>
      <c r="D6744" s="36">
        <v>31.464939999999999</v>
      </c>
    </row>
    <row r="6745" spans="1:4" ht="12.75" customHeight="1" x14ac:dyDescent="0.25">
      <c r="A6745" s="44">
        <v>43167.66666665033</v>
      </c>
      <c r="B6745" s="24">
        <v>259.26420000000002</v>
      </c>
      <c r="C6745" s="35">
        <v>1.8793500000000001</v>
      </c>
      <c r="D6745" s="36">
        <v>7.4734400000000001</v>
      </c>
    </row>
    <row r="6746" spans="1:4" ht="12.75" customHeight="1" x14ac:dyDescent="0.25">
      <c r="A6746" s="44">
        <v>43167.708333316994</v>
      </c>
      <c r="B6746" s="24">
        <v>240.85489999999999</v>
      </c>
      <c r="C6746" s="35">
        <v>2.71645</v>
      </c>
      <c r="D6746" s="36">
        <v>3.45478</v>
      </c>
    </row>
    <row r="6747" spans="1:4" ht="12.75" customHeight="1" x14ac:dyDescent="0.25">
      <c r="A6747" s="44">
        <v>43167.749999983658</v>
      </c>
      <c r="B6747" s="24">
        <v>210.46940000000001</v>
      </c>
      <c r="C6747" s="35">
        <v>3.14846</v>
      </c>
      <c r="D6747" s="36">
        <v>7.6679500000000003</v>
      </c>
    </row>
    <row r="6748" spans="1:4" ht="12.75" customHeight="1" x14ac:dyDescent="0.25">
      <c r="A6748" s="44">
        <v>43167.791666650322</v>
      </c>
      <c r="B6748" s="24">
        <v>191.30080000000001</v>
      </c>
      <c r="C6748" s="35">
        <v>1.0437799999999999</v>
      </c>
      <c r="D6748" s="36">
        <v>1.1274</v>
      </c>
    </row>
    <row r="6749" spans="1:4" ht="12.75" customHeight="1" x14ac:dyDescent="0.25">
      <c r="A6749" s="44">
        <v>43167.833333316987</v>
      </c>
      <c r="B6749" s="24">
        <v>174.0881</v>
      </c>
      <c r="C6749" s="35">
        <v>0.88136000000000003</v>
      </c>
      <c r="D6749" s="36">
        <v>3.46522</v>
      </c>
    </row>
    <row r="6750" spans="1:4" ht="12.75" customHeight="1" x14ac:dyDescent="0.25">
      <c r="A6750" s="44">
        <v>43167.874999983651</v>
      </c>
      <c r="B6750" s="24">
        <v>192.83949999999999</v>
      </c>
      <c r="C6750" s="35">
        <v>1.9530000000000001</v>
      </c>
      <c r="D6750" s="36">
        <v>6.1016199999999996</v>
      </c>
    </row>
    <row r="6751" spans="1:4" ht="12.75" customHeight="1" x14ac:dyDescent="0.25">
      <c r="A6751" s="44">
        <v>43167.916666650315</v>
      </c>
      <c r="B6751" s="24">
        <v>199.2474</v>
      </c>
      <c r="C6751" s="35">
        <v>1.86798</v>
      </c>
      <c r="D6751" s="36">
        <v>12.02394</v>
      </c>
    </row>
    <row r="6752" spans="1:4" ht="12.75" customHeight="1" x14ac:dyDescent="0.25">
      <c r="A6752" s="44">
        <v>43167.958333316979</v>
      </c>
      <c r="B6752" s="24">
        <v>181.06440000000001</v>
      </c>
      <c r="C6752" s="35">
        <v>1.89497</v>
      </c>
      <c r="D6752" s="36">
        <v>4.38917</v>
      </c>
    </row>
    <row r="6753" spans="1:4" ht="12.75" customHeight="1" x14ac:dyDescent="0.25">
      <c r="A6753" s="44">
        <v>43167.999999983644</v>
      </c>
      <c r="B6753" s="24">
        <v>172.72239999999999</v>
      </c>
      <c r="C6753" s="35">
        <v>0.65590999999999999</v>
      </c>
      <c r="D6753" s="36">
        <v>19.094169999999998</v>
      </c>
    </row>
    <row r="6754" spans="1:4" ht="12.75" customHeight="1" x14ac:dyDescent="0.25">
      <c r="A6754" s="44">
        <v>43168.041666650308</v>
      </c>
      <c r="B6754" s="24">
        <v>259.52260000000001</v>
      </c>
      <c r="C6754" s="35">
        <v>0.58916000000000002</v>
      </c>
      <c r="D6754" s="36">
        <v>4.8644699999999998</v>
      </c>
    </row>
    <row r="6755" spans="1:4" ht="12.75" customHeight="1" x14ac:dyDescent="0.25">
      <c r="A6755" s="44">
        <v>43168.083333316972</v>
      </c>
      <c r="B6755" s="24">
        <v>309.98309999999998</v>
      </c>
      <c r="C6755" s="35">
        <v>0.81516</v>
      </c>
      <c r="D6755" s="36">
        <v>8.5912199999999999</v>
      </c>
    </row>
    <row r="6756" spans="1:4" ht="12.75" customHeight="1" x14ac:dyDescent="0.25">
      <c r="A6756" s="44">
        <v>43168.124999983636</v>
      </c>
      <c r="B6756" s="24">
        <v>102.8609</v>
      </c>
      <c r="C6756" s="35">
        <v>0.20555999999999999</v>
      </c>
      <c r="D6756" s="36">
        <v>9.0974500000000003</v>
      </c>
    </row>
    <row r="6757" spans="1:4" ht="12.75" customHeight="1" x14ac:dyDescent="0.25">
      <c r="A6757" s="44">
        <v>43168.166666650301</v>
      </c>
      <c r="B6757" s="24">
        <v>153.69450000000001</v>
      </c>
      <c r="C6757" s="35">
        <v>0.34872999999999998</v>
      </c>
      <c r="D6757" s="36">
        <v>9.5000599999999995</v>
      </c>
    </row>
    <row r="6758" spans="1:4" ht="12.75" customHeight="1" x14ac:dyDescent="0.25">
      <c r="A6758" s="44">
        <v>43168.208333316965</v>
      </c>
      <c r="B6758" s="24">
        <v>281.82760000000002</v>
      </c>
      <c r="C6758" s="35">
        <v>0.34737000000000001</v>
      </c>
      <c r="D6758" s="36">
        <v>14.01972</v>
      </c>
    </row>
    <row r="6759" spans="1:4" ht="12.75" customHeight="1" x14ac:dyDescent="0.25">
      <c r="A6759" s="44">
        <v>43168.249999983629</v>
      </c>
      <c r="B6759" s="24">
        <v>132.84960000000001</v>
      </c>
      <c r="C6759" s="35">
        <v>0.23910999999999999</v>
      </c>
      <c r="D6759" s="36">
        <v>11.82072</v>
      </c>
    </row>
    <row r="6760" spans="1:4" ht="12.75" customHeight="1" x14ac:dyDescent="0.25">
      <c r="A6760" s="44">
        <v>43168.291666650293</v>
      </c>
      <c r="B6760" s="24">
        <v>150.61689999999999</v>
      </c>
      <c r="C6760" s="35">
        <v>0.49564000000000002</v>
      </c>
      <c r="D6760" s="36">
        <v>6.1706099999999999</v>
      </c>
    </row>
    <row r="6761" spans="1:4" ht="12.75" customHeight="1" x14ac:dyDescent="0.25">
      <c r="A6761" s="44">
        <v>43168.333333316958</v>
      </c>
      <c r="B6761" s="24">
        <v>35.003570000000003</v>
      </c>
      <c r="C6761" s="35">
        <v>0.44084000000000001</v>
      </c>
      <c r="D6761" s="36">
        <v>11.361330000000001</v>
      </c>
    </row>
    <row r="6762" spans="1:4" ht="12.75" customHeight="1" x14ac:dyDescent="0.25">
      <c r="A6762" s="44">
        <v>43168.374999983622</v>
      </c>
      <c r="B6762" s="24">
        <v>244.65440000000001</v>
      </c>
      <c r="C6762" s="35">
        <v>1.04372</v>
      </c>
      <c r="D6762" s="36">
        <v>15.468669999999999</v>
      </c>
    </row>
    <row r="6763" spans="1:4" ht="12.75" customHeight="1" x14ac:dyDescent="0.25">
      <c r="A6763" s="44">
        <v>43168.416666650286</v>
      </c>
      <c r="B6763" s="24">
        <v>235.99799999999999</v>
      </c>
      <c r="C6763" s="35">
        <v>3.1964000000000001</v>
      </c>
      <c r="D6763" s="36">
        <v>14.24356</v>
      </c>
    </row>
    <row r="6764" spans="1:4" ht="12.75" customHeight="1" x14ac:dyDescent="0.25">
      <c r="A6764" s="44">
        <v>43168.45833331695</v>
      </c>
      <c r="B6764" s="24">
        <v>234.85230000000001</v>
      </c>
      <c r="C6764" s="35">
        <v>3.4820700000000002</v>
      </c>
      <c r="D6764" s="36">
        <v>27.920559999999998</v>
      </c>
    </row>
    <row r="6765" spans="1:4" ht="12.75" customHeight="1" x14ac:dyDescent="0.25">
      <c r="A6765" s="44">
        <v>43168.499999983615</v>
      </c>
      <c r="B6765" s="24">
        <v>229.15260000000001</v>
      </c>
      <c r="C6765" s="35">
        <v>3.57952</v>
      </c>
      <c r="D6765" s="36">
        <v>21.13372</v>
      </c>
    </row>
    <row r="6766" spans="1:4" ht="12.75" customHeight="1" x14ac:dyDescent="0.25">
      <c r="A6766" s="44">
        <v>43168.541666650279</v>
      </c>
      <c r="B6766" s="24">
        <v>234.50899999999999</v>
      </c>
      <c r="C6766" s="35">
        <v>4.15571</v>
      </c>
      <c r="D6766" s="36">
        <v>22.202169999999999</v>
      </c>
    </row>
    <row r="6767" spans="1:4" ht="12.75" customHeight="1" x14ac:dyDescent="0.25">
      <c r="A6767" s="44">
        <v>43168.583333316943</v>
      </c>
      <c r="B6767" s="24">
        <v>225.37450000000001</v>
      </c>
      <c r="C6767" s="35">
        <v>3.7906499999999999</v>
      </c>
      <c r="D6767" s="36">
        <v>54.75761</v>
      </c>
    </row>
    <row r="6768" spans="1:4" ht="12.75" customHeight="1" x14ac:dyDescent="0.25">
      <c r="A6768" s="44">
        <v>43168.624999983607</v>
      </c>
      <c r="B6768" s="24">
        <v>220.52520000000001</v>
      </c>
      <c r="C6768" s="35">
        <v>3.9633099999999999</v>
      </c>
      <c r="D6768" s="36">
        <v>70.555390000000003</v>
      </c>
    </row>
    <row r="6769" spans="1:4" ht="12.75" customHeight="1" x14ac:dyDescent="0.25">
      <c r="A6769" s="44">
        <v>43168.666666650272</v>
      </c>
      <c r="B6769" s="24">
        <v>218.41829999999999</v>
      </c>
      <c r="C6769" s="35">
        <v>3.55722</v>
      </c>
      <c r="D6769" s="36">
        <v>25.463280000000001</v>
      </c>
    </row>
    <row r="6770" spans="1:4" ht="12.75" customHeight="1" x14ac:dyDescent="0.25">
      <c r="A6770" s="44">
        <v>43168.708333316936</v>
      </c>
      <c r="B6770" s="24">
        <v>197.09870000000001</v>
      </c>
      <c r="C6770" s="35">
        <v>2.0509599999999999</v>
      </c>
      <c r="D6770" s="36">
        <v>43.200890000000001</v>
      </c>
    </row>
    <row r="6771" spans="1:4" ht="12.75" customHeight="1" x14ac:dyDescent="0.25">
      <c r="A6771" s="44">
        <v>43168.7499999836</v>
      </c>
      <c r="B6771" s="24">
        <v>171.6798</v>
      </c>
      <c r="C6771" s="35">
        <v>1.0553699999999999</v>
      </c>
      <c r="D6771" s="36">
        <v>27.456610000000001</v>
      </c>
    </row>
    <row r="6772" spans="1:4" ht="12.75" customHeight="1" x14ac:dyDescent="0.25">
      <c r="A6772" s="44">
        <v>43168.791666650264</v>
      </c>
      <c r="B6772" s="24">
        <v>153.21770000000001</v>
      </c>
      <c r="C6772" s="35">
        <v>0.70799000000000001</v>
      </c>
      <c r="D6772" s="36">
        <v>18.58989</v>
      </c>
    </row>
    <row r="6773" spans="1:4" ht="12.75" customHeight="1" x14ac:dyDescent="0.25">
      <c r="A6773" s="44">
        <v>43168.833333316928</v>
      </c>
      <c r="B6773" s="24">
        <v>233.5086</v>
      </c>
      <c r="C6773" s="35">
        <v>0.46109</v>
      </c>
      <c r="D6773" s="36">
        <v>14.343780000000001</v>
      </c>
    </row>
    <row r="6774" spans="1:4" ht="12.75" customHeight="1" x14ac:dyDescent="0.25">
      <c r="A6774" s="44">
        <v>43168.874999983593</v>
      </c>
      <c r="B6774" s="24">
        <v>22.90372</v>
      </c>
      <c r="C6774" s="35">
        <v>0.30068</v>
      </c>
      <c r="D6774" s="36">
        <v>8.0388900000000003</v>
      </c>
    </row>
    <row r="6775" spans="1:4" ht="12.75" customHeight="1" x14ac:dyDescent="0.25">
      <c r="A6775" s="44">
        <v>43168.916666650257</v>
      </c>
      <c r="B6775" s="24">
        <v>42.235610000000001</v>
      </c>
      <c r="C6775" s="35">
        <v>0.29491000000000001</v>
      </c>
      <c r="D6775" s="36" t="s">
        <v>189</v>
      </c>
    </row>
    <row r="6776" spans="1:4" ht="12.75" customHeight="1" x14ac:dyDescent="0.25">
      <c r="A6776" s="44">
        <v>43168.958333316921</v>
      </c>
      <c r="B6776" s="24">
        <v>260.99790000000002</v>
      </c>
      <c r="C6776" s="35">
        <v>0.44747999999999999</v>
      </c>
      <c r="D6776" s="36">
        <v>127.6378</v>
      </c>
    </row>
    <row r="6777" spans="1:4" ht="12.75" customHeight="1" x14ac:dyDescent="0.25">
      <c r="A6777" s="44">
        <v>43168.999999983585</v>
      </c>
      <c r="B6777" s="24">
        <v>12.883609999999999</v>
      </c>
      <c r="C6777" s="35">
        <v>0.28421999999999997</v>
      </c>
      <c r="D6777" s="36">
        <v>60.11795</v>
      </c>
    </row>
    <row r="6778" spans="1:4" ht="12.75" customHeight="1" x14ac:dyDescent="0.25">
      <c r="A6778" s="44">
        <v>43169.04166665025</v>
      </c>
      <c r="B6778" s="24">
        <v>352.3073</v>
      </c>
      <c r="C6778" s="35">
        <v>0.40612999999999999</v>
      </c>
      <c r="D6778" s="36">
        <v>10.908469999999999</v>
      </c>
    </row>
    <row r="6779" spans="1:4" ht="12.75" customHeight="1" x14ac:dyDescent="0.25">
      <c r="A6779" s="44">
        <v>43169.083333316914</v>
      </c>
      <c r="B6779" s="24">
        <v>272.83789999999999</v>
      </c>
      <c r="C6779" s="35">
        <v>0.37928000000000001</v>
      </c>
      <c r="D6779" s="36">
        <v>10.961779999999999</v>
      </c>
    </row>
    <row r="6780" spans="1:4" ht="12.75" customHeight="1" x14ac:dyDescent="0.25">
      <c r="A6780" s="44">
        <v>43169.124999983578</v>
      </c>
      <c r="B6780" s="24">
        <v>287.64949999999999</v>
      </c>
      <c r="C6780" s="35">
        <v>0.25712000000000002</v>
      </c>
      <c r="D6780" s="36">
        <v>9.8793900000000008</v>
      </c>
    </row>
    <row r="6781" spans="1:4" ht="12.75" customHeight="1" x14ac:dyDescent="0.25">
      <c r="A6781" s="44">
        <v>43169.166666650242</v>
      </c>
      <c r="B6781" s="24">
        <v>1.1675500000000001</v>
      </c>
      <c r="C6781" s="35">
        <v>0.35099999999999998</v>
      </c>
      <c r="D6781" s="36">
        <v>11.23705</v>
      </c>
    </row>
    <row r="6782" spans="1:4" ht="12.75" customHeight="1" x14ac:dyDescent="0.25">
      <c r="A6782" s="44">
        <v>43169.208333316907</v>
      </c>
      <c r="B6782" s="24">
        <v>305.48340000000002</v>
      </c>
      <c r="C6782" s="35">
        <v>0.26254</v>
      </c>
      <c r="D6782" s="36">
        <v>8.0091099999999997</v>
      </c>
    </row>
    <row r="6783" spans="1:4" ht="12.75" customHeight="1" x14ac:dyDescent="0.25">
      <c r="A6783" s="44">
        <v>43169.249999983571</v>
      </c>
      <c r="B6783" s="24">
        <v>219.22300000000001</v>
      </c>
      <c r="C6783" s="35">
        <v>0.45180999999999999</v>
      </c>
      <c r="D6783" s="36">
        <v>4.5422200000000004</v>
      </c>
    </row>
    <row r="6784" spans="1:4" ht="12.75" customHeight="1" x14ac:dyDescent="0.25">
      <c r="A6784" s="44">
        <v>43169.291666650235</v>
      </c>
      <c r="B6784" s="24">
        <v>178.86510000000001</v>
      </c>
      <c r="C6784" s="35">
        <v>0.43795000000000001</v>
      </c>
      <c r="D6784" s="36">
        <v>9.5179500000000008</v>
      </c>
    </row>
    <row r="6785" spans="1:4" ht="12.75" customHeight="1" x14ac:dyDescent="0.25">
      <c r="A6785" s="44">
        <v>43169.333333316899</v>
      </c>
      <c r="B6785" s="24">
        <v>314.04520000000002</v>
      </c>
      <c r="C6785" s="35">
        <v>0.45218999999999998</v>
      </c>
      <c r="D6785" s="36">
        <v>38.804549999999999</v>
      </c>
    </row>
    <row r="6786" spans="1:4" ht="12.75" customHeight="1" x14ac:dyDescent="0.25">
      <c r="A6786" s="44">
        <v>43169.374999983564</v>
      </c>
      <c r="B6786" s="24">
        <v>45.596209999999999</v>
      </c>
      <c r="C6786" s="35">
        <v>0.68559000000000003</v>
      </c>
      <c r="D6786" s="36">
        <v>9.2181700000000006</v>
      </c>
    </row>
    <row r="6787" spans="1:4" ht="12.75" customHeight="1" x14ac:dyDescent="0.25">
      <c r="A6787" s="44">
        <v>43169.416666650228</v>
      </c>
      <c r="B6787" s="24">
        <v>146.18709999999999</v>
      </c>
      <c r="C6787" s="35">
        <v>0.35347000000000001</v>
      </c>
      <c r="D6787" s="36">
        <v>11.735060000000001</v>
      </c>
    </row>
    <row r="6788" spans="1:4" ht="12.75" customHeight="1" x14ac:dyDescent="0.25">
      <c r="A6788" s="44">
        <v>43169.458333316892</v>
      </c>
      <c r="B6788" s="24">
        <v>143.7525</v>
      </c>
      <c r="C6788" s="35">
        <v>0.54161000000000004</v>
      </c>
      <c r="D6788" s="36">
        <v>29.235330000000001</v>
      </c>
    </row>
    <row r="6789" spans="1:4" ht="12.75" customHeight="1" x14ac:dyDescent="0.25">
      <c r="A6789" s="44">
        <v>43169.499999983556</v>
      </c>
      <c r="B6789" s="24">
        <v>72.130549999999999</v>
      </c>
      <c r="C6789" s="35">
        <v>1.56762</v>
      </c>
      <c r="D6789" s="36">
        <v>23.2255</v>
      </c>
    </row>
    <row r="6790" spans="1:4" ht="12.75" customHeight="1" x14ac:dyDescent="0.25">
      <c r="A6790" s="44">
        <v>43169.541666650221</v>
      </c>
      <c r="B6790" s="24">
        <v>71.570790000000002</v>
      </c>
      <c r="C6790" s="35">
        <v>0.89219000000000004</v>
      </c>
      <c r="D6790" s="36">
        <v>14.17517</v>
      </c>
    </row>
    <row r="6791" spans="1:4" ht="12.75" customHeight="1" x14ac:dyDescent="0.25">
      <c r="A6791" s="44">
        <v>43169.583333316885</v>
      </c>
      <c r="B6791" s="24">
        <v>56.227370000000001</v>
      </c>
      <c r="C6791" s="35">
        <v>1.6853499999999999</v>
      </c>
      <c r="D6791" s="36">
        <v>7.5836100000000002</v>
      </c>
    </row>
    <row r="6792" spans="1:4" ht="12.75" customHeight="1" x14ac:dyDescent="0.25">
      <c r="A6792" s="44">
        <v>43169.624999983549</v>
      </c>
      <c r="B6792" s="24">
        <v>79.101320000000001</v>
      </c>
      <c r="C6792" s="35">
        <v>0.77254</v>
      </c>
      <c r="D6792" s="36">
        <v>8.3702199999999998</v>
      </c>
    </row>
    <row r="6793" spans="1:4" ht="12.75" customHeight="1" x14ac:dyDescent="0.25">
      <c r="A6793" s="44">
        <v>43169.666666650213</v>
      </c>
      <c r="B6793" s="24">
        <v>69.882540000000006</v>
      </c>
      <c r="C6793" s="35">
        <v>1.9424600000000001</v>
      </c>
      <c r="D6793" s="36">
        <v>7.3207199999999997</v>
      </c>
    </row>
    <row r="6794" spans="1:4" ht="12.75" customHeight="1" x14ac:dyDescent="0.25">
      <c r="A6794" s="44">
        <v>43169.708333316878</v>
      </c>
      <c r="B6794" s="24">
        <v>74.744720000000001</v>
      </c>
      <c r="C6794" s="35">
        <v>1.8335300000000001</v>
      </c>
      <c r="D6794" s="36">
        <v>7.7640000000000002</v>
      </c>
    </row>
    <row r="6795" spans="1:4" ht="12.75" customHeight="1" x14ac:dyDescent="0.25">
      <c r="A6795" s="44">
        <v>43169.749999983542</v>
      </c>
      <c r="B6795" s="24">
        <v>77.194090000000003</v>
      </c>
      <c r="C6795" s="35">
        <v>1.4282300000000001</v>
      </c>
      <c r="D6795" s="36">
        <v>12.108829999999999</v>
      </c>
    </row>
    <row r="6796" spans="1:4" ht="12.75" customHeight="1" x14ac:dyDescent="0.25">
      <c r="A6796" s="44">
        <v>43169.791666650206</v>
      </c>
      <c r="B6796" s="24">
        <v>83.021190000000004</v>
      </c>
      <c r="C6796" s="35">
        <v>0.87683</v>
      </c>
      <c r="D6796" s="36">
        <v>15.510999999999999</v>
      </c>
    </row>
    <row r="6797" spans="1:4" ht="12.75" customHeight="1" x14ac:dyDescent="0.25">
      <c r="A6797" s="44">
        <v>43169.83333331687</v>
      </c>
      <c r="B6797" s="24">
        <v>182.4572</v>
      </c>
      <c r="C6797" s="35">
        <v>0.35933999999999999</v>
      </c>
      <c r="D6797" s="36">
        <v>22.087720000000001</v>
      </c>
    </row>
    <row r="6798" spans="1:4" ht="12.75" customHeight="1" x14ac:dyDescent="0.25">
      <c r="A6798" s="44">
        <v>43169.874999983535</v>
      </c>
      <c r="B6798" s="24">
        <v>272.81110000000001</v>
      </c>
      <c r="C6798" s="35">
        <v>0.33806000000000003</v>
      </c>
      <c r="D6798" s="36">
        <v>20.517499999999998</v>
      </c>
    </row>
    <row r="6799" spans="1:4" ht="12.75" customHeight="1" x14ac:dyDescent="0.25">
      <c r="A6799" s="44">
        <v>43169.916666650199</v>
      </c>
      <c r="B6799" s="24">
        <v>358.64139999999998</v>
      </c>
      <c r="C6799" s="35">
        <v>0.41710000000000003</v>
      </c>
      <c r="D6799" s="36">
        <v>11.048220000000001</v>
      </c>
    </row>
    <row r="6800" spans="1:4" ht="12.75" customHeight="1" x14ac:dyDescent="0.25">
      <c r="A6800" s="44">
        <v>43169.958333316863</v>
      </c>
      <c r="B6800" s="24">
        <v>317.8075</v>
      </c>
      <c r="C6800" s="35">
        <v>0.33756000000000003</v>
      </c>
      <c r="D6800" s="36">
        <v>7.9572799999999999</v>
      </c>
    </row>
    <row r="6801" spans="1:4" ht="12.75" customHeight="1" x14ac:dyDescent="0.25">
      <c r="A6801" s="44">
        <v>43169.999999983527</v>
      </c>
      <c r="B6801" s="24">
        <v>242.86250000000001</v>
      </c>
      <c r="C6801" s="35">
        <v>0.20727000000000001</v>
      </c>
      <c r="D6801" s="36">
        <v>14.09793</v>
      </c>
    </row>
    <row r="6802" spans="1:4" ht="12.75" customHeight="1" x14ac:dyDescent="0.25">
      <c r="A6802" s="44">
        <v>43170.041666650191</v>
      </c>
      <c r="B6802" s="24">
        <v>255.45509999999999</v>
      </c>
      <c r="C6802" s="35">
        <v>0.42176000000000002</v>
      </c>
      <c r="D6802" s="36" t="s">
        <v>189</v>
      </c>
    </row>
    <row r="6803" spans="1:4" ht="12.75" customHeight="1" x14ac:dyDescent="0.25">
      <c r="A6803" s="44">
        <v>43170.083333316856</v>
      </c>
      <c r="B6803" s="24">
        <v>92.788390000000007</v>
      </c>
      <c r="C6803" s="35">
        <v>0.28527999999999998</v>
      </c>
      <c r="D6803" s="36">
        <v>10.99689</v>
      </c>
    </row>
    <row r="6804" spans="1:4" ht="12.75" customHeight="1" x14ac:dyDescent="0.25">
      <c r="A6804" s="44">
        <v>43170.12499998352</v>
      </c>
      <c r="B6804" s="24">
        <v>49.907020000000003</v>
      </c>
      <c r="C6804" s="35">
        <v>0.30793999999999999</v>
      </c>
      <c r="D6804" s="36">
        <v>6.2134999999999998</v>
      </c>
    </row>
    <row r="6805" spans="1:4" ht="12.75" customHeight="1" x14ac:dyDescent="0.25">
      <c r="A6805" s="44">
        <v>43170.166666650184</v>
      </c>
      <c r="B6805" s="24">
        <v>159.16290000000001</v>
      </c>
      <c r="C6805" s="35">
        <v>0.50185000000000002</v>
      </c>
      <c r="D6805" s="36">
        <v>16.67672</v>
      </c>
    </row>
    <row r="6806" spans="1:4" ht="12.75" customHeight="1" x14ac:dyDescent="0.25">
      <c r="A6806" s="44">
        <v>43170.208333316848</v>
      </c>
      <c r="B6806" s="24">
        <v>263.01209999999998</v>
      </c>
      <c r="C6806" s="35">
        <v>0.46007999999999999</v>
      </c>
      <c r="D6806" s="36">
        <v>16.35472</v>
      </c>
    </row>
    <row r="6807" spans="1:4" ht="12.75" customHeight="1" x14ac:dyDescent="0.25">
      <c r="A6807" s="44">
        <v>43170.249999983513</v>
      </c>
      <c r="B6807" s="24">
        <v>260.80329999999998</v>
      </c>
      <c r="C6807" s="35">
        <v>0.71443999999999996</v>
      </c>
      <c r="D6807" s="36">
        <v>6.7834500000000002</v>
      </c>
    </row>
    <row r="6808" spans="1:4" ht="12.75" customHeight="1" x14ac:dyDescent="0.25">
      <c r="A6808" s="44">
        <v>43170.291666650177</v>
      </c>
      <c r="B6808" s="24">
        <v>255.79169999999999</v>
      </c>
      <c r="C6808" s="35">
        <v>0.52773999999999999</v>
      </c>
      <c r="D6808" s="36">
        <v>12.871</v>
      </c>
    </row>
    <row r="6809" spans="1:4" ht="12.75" customHeight="1" x14ac:dyDescent="0.25">
      <c r="A6809" s="44">
        <v>43170.333333316841</v>
      </c>
      <c r="B6809" s="24">
        <v>16.53895</v>
      </c>
      <c r="C6809" s="35">
        <v>0.33094000000000001</v>
      </c>
      <c r="D6809" s="36">
        <v>6.4274500000000003</v>
      </c>
    </row>
    <row r="6810" spans="1:4" ht="12.75" customHeight="1" x14ac:dyDescent="0.25">
      <c r="A6810" s="44">
        <v>43170.374999983505</v>
      </c>
      <c r="B6810" s="24">
        <v>77.081289999999996</v>
      </c>
      <c r="C6810" s="35">
        <v>0.24451000000000001</v>
      </c>
      <c r="D6810" s="36">
        <v>8.4087800000000001</v>
      </c>
    </row>
    <row r="6811" spans="1:4" ht="12.75" customHeight="1" x14ac:dyDescent="0.25">
      <c r="A6811" s="44">
        <v>43170.41666665017</v>
      </c>
      <c r="B6811" s="24">
        <v>94.978229999999996</v>
      </c>
      <c r="C6811" s="35">
        <v>0.72907999999999995</v>
      </c>
      <c r="D6811" s="36">
        <v>11.26661</v>
      </c>
    </row>
    <row r="6812" spans="1:4" ht="12.75" customHeight="1" x14ac:dyDescent="0.25">
      <c r="A6812" s="44">
        <v>43170.458333316834</v>
      </c>
      <c r="B6812" s="24">
        <v>85.831419999999994</v>
      </c>
      <c r="C6812" s="35">
        <v>0.99695</v>
      </c>
      <c r="D6812" s="36">
        <v>14.6555</v>
      </c>
    </row>
    <row r="6813" spans="1:4" ht="12.75" customHeight="1" x14ac:dyDescent="0.25">
      <c r="A6813" s="44">
        <v>43170.499999983498</v>
      </c>
      <c r="B6813" s="24">
        <v>86.546530000000004</v>
      </c>
      <c r="C6813" s="35">
        <v>0.78312999999999999</v>
      </c>
      <c r="D6813" s="36">
        <v>18.149889999999999</v>
      </c>
    </row>
    <row r="6814" spans="1:4" ht="12.75" customHeight="1" x14ac:dyDescent="0.25">
      <c r="A6814" s="44">
        <v>43170.541666650162</v>
      </c>
      <c r="B6814" s="24">
        <v>87.837389999999999</v>
      </c>
      <c r="C6814" s="35">
        <v>0.90790999999999999</v>
      </c>
      <c r="D6814" s="36">
        <v>10.437889999999999</v>
      </c>
    </row>
    <row r="6815" spans="1:4" ht="12.75" customHeight="1" x14ac:dyDescent="0.25">
      <c r="A6815" s="44">
        <v>43170.583333316827</v>
      </c>
      <c r="B6815" s="24">
        <v>84.4221</v>
      </c>
      <c r="C6815" s="35">
        <v>1.1767300000000001</v>
      </c>
      <c r="D6815" s="36">
        <v>12.863329999999999</v>
      </c>
    </row>
    <row r="6816" spans="1:4" ht="12.75" customHeight="1" x14ac:dyDescent="0.25">
      <c r="A6816" s="44">
        <v>43170.624999983491</v>
      </c>
      <c r="B6816" s="24">
        <v>99.318820000000002</v>
      </c>
      <c r="C6816" s="35">
        <v>0.64007999999999998</v>
      </c>
      <c r="D6816" s="36">
        <v>7.3491099999999996</v>
      </c>
    </row>
    <row r="6817" spans="1:4" ht="12.75" customHeight="1" x14ac:dyDescent="0.25">
      <c r="A6817" s="44">
        <v>43170.666666650155</v>
      </c>
      <c r="B6817" s="24">
        <v>127.6129</v>
      </c>
      <c r="C6817" s="35">
        <v>0.35527999999999998</v>
      </c>
      <c r="D6817" s="36">
        <v>15.2265</v>
      </c>
    </row>
    <row r="6818" spans="1:4" ht="12.75" customHeight="1" x14ac:dyDescent="0.25">
      <c r="A6818" s="44">
        <v>43170.708333316819</v>
      </c>
      <c r="B6818" s="24">
        <v>149.11920000000001</v>
      </c>
      <c r="C6818" s="35">
        <v>0.52595000000000003</v>
      </c>
      <c r="D6818" s="36">
        <v>25.27056</v>
      </c>
    </row>
    <row r="6819" spans="1:4" ht="12.75" customHeight="1" x14ac:dyDescent="0.25">
      <c r="A6819" s="44">
        <v>43170.749999983484</v>
      </c>
      <c r="B6819" s="24">
        <v>29.364270000000001</v>
      </c>
      <c r="C6819" s="35">
        <v>0.23798</v>
      </c>
      <c r="D6819" s="36">
        <v>16.061440000000001</v>
      </c>
    </row>
    <row r="6820" spans="1:4" ht="12.75" customHeight="1" x14ac:dyDescent="0.25">
      <c r="A6820" s="44">
        <v>43170.791666650148</v>
      </c>
      <c r="B6820" s="24">
        <v>94.520690000000002</v>
      </c>
      <c r="C6820" s="35">
        <v>0.59552000000000005</v>
      </c>
      <c r="D6820" s="36">
        <v>8.1393900000000006</v>
      </c>
    </row>
    <row r="6821" spans="1:4" ht="12.75" customHeight="1" x14ac:dyDescent="0.25">
      <c r="A6821" s="44">
        <v>43170.833333316812</v>
      </c>
      <c r="B6821" s="24">
        <v>200.10810000000001</v>
      </c>
      <c r="C6821" s="35">
        <v>0.40772000000000003</v>
      </c>
      <c r="D6821" s="36">
        <v>13.761609999999999</v>
      </c>
    </row>
    <row r="6822" spans="1:4" ht="12.75" customHeight="1" x14ac:dyDescent="0.25">
      <c r="A6822" s="44">
        <v>43170.874999983476</v>
      </c>
      <c r="B6822" s="24">
        <v>101.6947</v>
      </c>
      <c r="C6822" s="35">
        <v>0.59970999999999997</v>
      </c>
      <c r="D6822" s="36">
        <v>10.30878</v>
      </c>
    </row>
    <row r="6823" spans="1:4" ht="12.75" customHeight="1" x14ac:dyDescent="0.25">
      <c r="A6823" s="44">
        <v>43170.916666650141</v>
      </c>
      <c r="B6823" s="24">
        <v>61.872320000000002</v>
      </c>
      <c r="C6823" s="35">
        <v>0.19370000000000001</v>
      </c>
      <c r="D6823" s="36">
        <v>8.3846699999999998</v>
      </c>
    </row>
    <row r="6824" spans="1:4" ht="12.75" customHeight="1" x14ac:dyDescent="0.25">
      <c r="A6824" s="44">
        <v>43170.958333316805</v>
      </c>
      <c r="B6824" s="24">
        <v>55.855780000000003</v>
      </c>
      <c r="C6824" s="35">
        <v>0.22151000000000001</v>
      </c>
      <c r="D6824" s="36">
        <v>7.8978400000000004</v>
      </c>
    </row>
    <row r="6825" spans="1:4" ht="12.75" customHeight="1" x14ac:dyDescent="0.25">
      <c r="A6825" s="44">
        <v>43170.999999983469</v>
      </c>
      <c r="B6825" s="24">
        <v>27.403449999999999</v>
      </c>
      <c r="C6825" s="35">
        <v>0.25645000000000001</v>
      </c>
      <c r="D6825" s="36">
        <v>13.34693</v>
      </c>
    </row>
    <row r="6826" spans="1:4" ht="12.75" customHeight="1" x14ac:dyDescent="0.25">
      <c r="A6826" s="44">
        <v>43171.041666650133</v>
      </c>
      <c r="B6826" s="24">
        <v>38.670169999999999</v>
      </c>
      <c r="C6826" s="35">
        <v>0.30959999999999999</v>
      </c>
      <c r="D6826" s="36">
        <v>10.675330000000001</v>
      </c>
    </row>
    <row r="6827" spans="1:4" ht="12.75" customHeight="1" x14ac:dyDescent="0.25">
      <c r="A6827" s="44">
        <v>43171.083333316798</v>
      </c>
      <c r="B6827" s="24">
        <v>22.894780000000001</v>
      </c>
      <c r="C6827" s="35">
        <v>0.45245000000000002</v>
      </c>
      <c r="D6827" s="36">
        <v>12.799390000000001</v>
      </c>
    </row>
    <row r="6828" spans="1:4" ht="12.75" customHeight="1" x14ac:dyDescent="0.25">
      <c r="A6828" s="44">
        <v>43171.124999983462</v>
      </c>
      <c r="B6828" s="24">
        <v>108.2226</v>
      </c>
      <c r="C6828" s="35">
        <v>0.24176</v>
      </c>
      <c r="D6828" s="36">
        <v>8.6486099999999997</v>
      </c>
    </row>
    <row r="6829" spans="1:4" ht="12.75" customHeight="1" x14ac:dyDescent="0.25">
      <c r="A6829" s="44">
        <v>43171.166666650126</v>
      </c>
      <c r="B6829" s="24">
        <v>265.59500000000003</v>
      </c>
      <c r="C6829" s="35">
        <v>0.40248</v>
      </c>
      <c r="D6829" s="36">
        <v>12.04372</v>
      </c>
    </row>
    <row r="6830" spans="1:4" ht="12.75" customHeight="1" x14ac:dyDescent="0.25">
      <c r="A6830" s="44">
        <v>43171.20833331679</v>
      </c>
      <c r="B6830" s="24">
        <v>168.87190000000001</v>
      </c>
      <c r="C6830" s="35">
        <v>0.51283999999999996</v>
      </c>
      <c r="D6830" s="36">
        <v>11.16455</v>
      </c>
    </row>
    <row r="6831" spans="1:4" ht="12.75" customHeight="1" x14ac:dyDescent="0.25">
      <c r="A6831" s="44">
        <v>43171.249999983454</v>
      </c>
      <c r="B6831" s="24">
        <v>180.5635</v>
      </c>
      <c r="C6831" s="35">
        <v>0.53649999999999998</v>
      </c>
      <c r="D6831" s="36">
        <v>10.988329999999999</v>
      </c>
    </row>
    <row r="6832" spans="1:4" ht="12.75" customHeight="1" x14ac:dyDescent="0.25">
      <c r="A6832" s="44">
        <v>43171.291666650119</v>
      </c>
      <c r="B6832" s="24">
        <v>134.49369999999999</v>
      </c>
      <c r="C6832" s="35">
        <v>0.26652999999999999</v>
      </c>
      <c r="D6832" s="36">
        <v>2.04345</v>
      </c>
    </row>
    <row r="6833" spans="1:4" ht="12.75" customHeight="1" x14ac:dyDescent="0.25">
      <c r="A6833" s="44">
        <v>43171.333333316783</v>
      </c>
      <c r="B6833" s="24">
        <v>187.85550000000001</v>
      </c>
      <c r="C6833" s="35">
        <v>1.6640600000000001</v>
      </c>
      <c r="D6833" s="36">
        <v>2.4702199999999999</v>
      </c>
    </row>
    <row r="6834" spans="1:4" ht="12.75" customHeight="1" x14ac:dyDescent="0.25">
      <c r="A6834" s="44">
        <v>43171.374999983447</v>
      </c>
      <c r="B6834" s="24">
        <v>165.68260000000001</v>
      </c>
      <c r="C6834" s="35">
        <v>1.4482299999999999</v>
      </c>
      <c r="D6834" s="36">
        <v>1.6797200000000001</v>
      </c>
    </row>
    <row r="6835" spans="1:4" ht="12.75" customHeight="1" x14ac:dyDescent="0.25">
      <c r="A6835" s="44">
        <v>43171.416666650111</v>
      </c>
      <c r="B6835" s="24">
        <v>140.06469999999999</v>
      </c>
      <c r="C6835" s="35">
        <v>0.30903000000000003</v>
      </c>
      <c r="D6835" s="36" t="s">
        <v>189</v>
      </c>
    </row>
    <row r="6836" spans="1:4" ht="12.75" customHeight="1" x14ac:dyDescent="0.25">
      <c r="A6836" s="44">
        <v>43171.458333316776</v>
      </c>
      <c r="B6836" s="24">
        <v>176.24100000000001</v>
      </c>
      <c r="C6836" s="35">
        <v>0.53593000000000002</v>
      </c>
      <c r="D6836" s="36" t="s">
        <v>189</v>
      </c>
    </row>
    <row r="6837" spans="1:4" ht="12.75" customHeight="1" x14ac:dyDescent="0.25">
      <c r="A6837" s="44">
        <v>43171.49999998344</v>
      </c>
      <c r="B6837" s="24">
        <v>78.830740000000006</v>
      </c>
      <c r="C6837" s="35">
        <v>0.62948999999999999</v>
      </c>
      <c r="D6837" s="36">
        <v>5.2454400000000003</v>
      </c>
    </row>
    <row r="6838" spans="1:4" ht="12.75" customHeight="1" x14ac:dyDescent="0.25">
      <c r="A6838" s="44">
        <v>43171.541666650104</v>
      </c>
      <c r="B6838" s="24">
        <v>177.9316</v>
      </c>
      <c r="C6838" s="35">
        <v>0.99141999999999997</v>
      </c>
      <c r="D6838" s="36">
        <v>9.0846099999999996</v>
      </c>
    </row>
    <row r="6839" spans="1:4" ht="12.75" customHeight="1" x14ac:dyDescent="0.25">
      <c r="A6839" s="44">
        <v>43171.583333316768</v>
      </c>
      <c r="B6839" s="24">
        <v>193.52500000000001</v>
      </c>
      <c r="C6839" s="35">
        <v>2.3519100000000002</v>
      </c>
      <c r="D6839" s="36">
        <v>2.3902199999999998</v>
      </c>
    </row>
    <row r="6840" spans="1:4" ht="12.75" customHeight="1" x14ac:dyDescent="0.25">
      <c r="A6840" s="44">
        <v>43171.624999983433</v>
      </c>
      <c r="B6840" s="24">
        <v>193.21950000000001</v>
      </c>
      <c r="C6840" s="35">
        <v>2.7856399999999999</v>
      </c>
      <c r="D6840" s="36" t="s">
        <v>189</v>
      </c>
    </row>
    <row r="6841" spans="1:4" ht="12.75" customHeight="1" x14ac:dyDescent="0.25">
      <c r="A6841" s="44">
        <v>43171.666666650097</v>
      </c>
      <c r="B6841" s="24">
        <v>202.35720000000001</v>
      </c>
      <c r="C6841" s="35">
        <v>3.1053500000000001</v>
      </c>
      <c r="D6841" s="36" t="s">
        <v>189</v>
      </c>
    </row>
    <row r="6842" spans="1:4" ht="12.75" customHeight="1" x14ac:dyDescent="0.25">
      <c r="A6842" s="44">
        <v>43171.708333316761</v>
      </c>
      <c r="B6842" s="24">
        <v>202.78989999999999</v>
      </c>
      <c r="C6842" s="35">
        <v>3.1303100000000001</v>
      </c>
      <c r="D6842" s="36">
        <v>6.9877200000000004</v>
      </c>
    </row>
    <row r="6843" spans="1:4" ht="12.75" customHeight="1" x14ac:dyDescent="0.25">
      <c r="A6843" s="44">
        <v>43171.749999983425</v>
      </c>
      <c r="B6843" s="24">
        <v>204.7148</v>
      </c>
      <c r="C6843" s="35">
        <v>3.5116800000000001</v>
      </c>
      <c r="D6843" s="36">
        <v>5.1208900000000002</v>
      </c>
    </row>
    <row r="6844" spans="1:4" ht="12.75" customHeight="1" x14ac:dyDescent="0.25">
      <c r="A6844" s="44">
        <v>43171.79166665009</v>
      </c>
      <c r="B6844" s="24">
        <v>211.56139999999999</v>
      </c>
      <c r="C6844" s="35">
        <v>4.6574200000000001</v>
      </c>
      <c r="D6844" s="36" t="s">
        <v>189</v>
      </c>
    </row>
    <row r="6845" spans="1:4" ht="12.75" customHeight="1" x14ac:dyDescent="0.25">
      <c r="A6845" s="44">
        <v>43171.833333316754</v>
      </c>
      <c r="B6845" s="24">
        <v>212.98609999999999</v>
      </c>
      <c r="C6845" s="35">
        <v>4.2158800000000003</v>
      </c>
      <c r="D6845" s="36">
        <v>1.304</v>
      </c>
    </row>
    <row r="6846" spans="1:4" ht="12.75" customHeight="1" x14ac:dyDescent="0.25">
      <c r="A6846" s="44">
        <v>43171.874999983418</v>
      </c>
      <c r="B6846" s="24">
        <v>222.44370000000001</v>
      </c>
      <c r="C6846" s="35">
        <v>4.4084700000000003</v>
      </c>
      <c r="D6846" s="36">
        <v>4.7030599999999998</v>
      </c>
    </row>
    <row r="6847" spans="1:4" ht="12.75" customHeight="1" x14ac:dyDescent="0.25">
      <c r="A6847" s="44">
        <v>43171.916666650082</v>
      </c>
      <c r="B6847" s="24">
        <v>222.3775</v>
      </c>
      <c r="C6847" s="35">
        <v>4.1452099999999996</v>
      </c>
      <c r="D6847" s="36">
        <v>14.43778</v>
      </c>
    </row>
    <row r="6848" spans="1:4" ht="12.75" customHeight="1" x14ac:dyDescent="0.25">
      <c r="A6848" s="44">
        <v>43171.958333316747</v>
      </c>
      <c r="B6848" s="24">
        <v>223.68799999999999</v>
      </c>
      <c r="C6848" s="35">
        <v>4.3908800000000001</v>
      </c>
      <c r="D6848" s="36">
        <v>7.8293299999999997</v>
      </c>
    </row>
    <row r="6849" spans="1:4" ht="12.75" customHeight="1" x14ac:dyDescent="0.25">
      <c r="A6849" s="44">
        <v>43171.999999983411</v>
      </c>
      <c r="B6849" s="24">
        <v>217.3193</v>
      </c>
      <c r="C6849" s="35">
        <v>3.49492</v>
      </c>
      <c r="D6849" s="36">
        <v>8.8311899999999994</v>
      </c>
    </row>
    <row r="6850" spans="1:4" ht="12.75" customHeight="1" x14ac:dyDescent="0.25">
      <c r="A6850" s="44">
        <v>43172.041666650075</v>
      </c>
      <c r="B6850" s="24">
        <v>296.89400000000001</v>
      </c>
      <c r="C6850" s="35">
        <v>1.5285899999999999</v>
      </c>
      <c r="D6850" s="36">
        <v>11.447190000000001</v>
      </c>
    </row>
    <row r="6851" spans="1:4" ht="12.75" customHeight="1" x14ac:dyDescent="0.25">
      <c r="A6851" s="44">
        <v>43172.083333316739</v>
      </c>
      <c r="B6851" s="24">
        <v>268.09410000000003</v>
      </c>
      <c r="C6851" s="35">
        <v>0.80374000000000001</v>
      </c>
      <c r="D6851" s="36">
        <v>8.2557700000000001</v>
      </c>
    </row>
    <row r="6852" spans="1:4" ht="12.75" customHeight="1" x14ac:dyDescent="0.25">
      <c r="A6852" s="44">
        <v>43172.124999983404</v>
      </c>
      <c r="B6852" s="24">
        <v>213.59299999999999</v>
      </c>
      <c r="C6852" s="35">
        <v>2.8203200000000002</v>
      </c>
      <c r="D6852" s="36">
        <v>13.094849999999999</v>
      </c>
    </row>
    <row r="6853" spans="1:4" ht="12.75" customHeight="1" x14ac:dyDescent="0.25">
      <c r="A6853" s="44">
        <v>43172.166666650068</v>
      </c>
      <c r="B6853" s="24">
        <v>187.3312</v>
      </c>
      <c r="C6853" s="35">
        <v>1.1912400000000001</v>
      </c>
      <c r="D6853" s="36">
        <v>14.469989999999999</v>
      </c>
    </row>
    <row r="6854" spans="1:4" ht="12.75" customHeight="1" x14ac:dyDescent="0.25">
      <c r="A6854" s="44">
        <v>43172.208333316732</v>
      </c>
      <c r="B6854" s="24">
        <v>219.77539999999999</v>
      </c>
      <c r="C6854" s="35">
        <v>2.0041600000000002</v>
      </c>
      <c r="D6854" s="36">
        <v>12.65963</v>
      </c>
    </row>
    <row r="6855" spans="1:4" ht="12.75" customHeight="1" x14ac:dyDescent="0.25">
      <c r="A6855" s="44">
        <v>43172.249999983396</v>
      </c>
      <c r="B6855" s="24">
        <v>239.81829999999999</v>
      </c>
      <c r="C6855" s="35">
        <v>1.71719</v>
      </c>
      <c r="D6855" s="36">
        <v>7.7710699999999999</v>
      </c>
    </row>
    <row r="6856" spans="1:4" ht="12.75" customHeight="1" x14ac:dyDescent="0.25">
      <c r="A6856" s="44">
        <v>43172.291666650061</v>
      </c>
      <c r="B6856" s="24">
        <v>236.14769999999999</v>
      </c>
      <c r="C6856" s="35">
        <v>2.6067399999999998</v>
      </c>
      <c r="D6856" s="36">
        <v>6.8197700000000001</v>
      </c>
    </row>
    <row r="6857" spans="1:4" ht="12.75" customHeight="1" x14ac:dyDescent="0.25">
      <c r="A6857" s="44">
        <v>43172.333333316725</v>
      </c>
      <c r="B6857" s="24">
        <v>240.7877</v>
      </c>
      <c r="C6857" s="35">
        <v>3.2733599999999998</v>
      </c>
      <c r="D6857" s="36">
        <v>11.183</v>
      </c>
    </row>
    <row r="6858" spans="1:4" ht="12.75" customHeight="1" x14ac:dyDescent="0.25">
      <c r="A6858" s="44">
        <v>43172.374999983389</v>
      </c>
      <c r="B6858" s="24">
        <v>250.62029999999999</v>
      </c>
      <c r="C6858" s="35">
        <v>3.9035500000000001</v>
      </c>
      <c r="D6858" s="36">
        <v>10.60022</v>
      </c>
    </row>
    <row r="6859" spans="1:4" ht="12.75" customHeight="1" x14ac:dyDescent="0.25">
      <c r="A6859" s="44">
        <v>43172.416666650053</v>
      </c>
      <c r="B6859" s="24">
        <v>238.91900000000001</v>
      </c>
      <c r="C6859" s="35">
        <v>4.1002099999999997</v>
      </c>
      <c r="D6859" s="36">
        <v>11.025829999999999</v>
      </c>
    </row>
    <row r="6860" spans="1:4" ht="12.75" customHeight="1" x14ac:dyDescent="0.25">
      <c r="A6860" s="44">
        <v>43172.458333316717</v>
      </c>
      <c r="B6860" s="24">
        <v>249.27449999999999</v>
      </c>
      <c r="C6860" s="35">
        <v>6.0826500000000001</v>
      </c>
      <c r="D6860" s="36">
        <v>24.94042</v>
      </c>
    </row>
    <row r="6861" spans="1:4" ht="12.75" customHeight="1" x14ac:dyDescent="0.25">
      <c r="A6861" s="44">
        <v>43172.499999983382</v>
      </c>
      <c r="B6861" s="24">
        <v>260.54149999999998</v>
      </c>
      <c r="C6861" s="35">
        <v>6.2732799999999997</v>
      </c>
      <c r="D6861" s="36">
        <v>18.953330000000001</v>
      </c>
    </row>
    <row r="6862" spans="1:4" ht="12.75" customHeight="1" x14ac:dyDescent="0.25">
      <c r="A6862" s="44">
        <v>43172.541666650046</v>
      </c>
      <c r="B6862" s="24">
        <v>247.90010000000001</v>
      </c>
      <c r="C6862" s="35">
        <v>5.1298500000000002</v>
      </c>
      <c r="D6862" s="36">
        <v>23.447510000000001</v>
      </c>
    </row>
    <row r="6863" spans="1:4" ht="12.75" customHeight="1" x14ac:dyDescent="0.25">
      <c r="A6863" s="44">
        <v>43172.58333331671</v>
      </c>
      <c r="B6863" s="24">
        <v>239.19110000000001</v>
      </c>
      <c r="C6863" s="35">
        <v>4.5793799999999996</v>
      </c>
      <c r="D6863" s="36">
        <v>36.588439999999999</v>
      </c>
    </row>
    <row r="6864" spans="1:4" ht="12.75" customHeight="1" x14ac:dyDescent="0.25">
      <c r="A6864" s="44">
        <v>43172.624999983374</v>
      </c>
      <c r="B6864" s="24">
        <v>254.0917</v>
      </c>
      <c r="C6864" s="35">
        <v>5.3764799999999999</v>
      </c>
      <c r="D6864" s="36">
        <v>20.295719999999999</v>
      </c>
    </row>
    <row r="6865" spans="1:4" ht="12.75" customHeight="1" x14ac:dyDescent="0.25">
      <c r="A6865" s="44">
        <v>43172.666666650039</v>
      </c>
      <c r="B6865" s="24">
        <v>265.0378</v>
      </c>
      <c r="C6865" s="35">
        <v>5.3734599999999997</v>
      </c>
      <c r="D6865" s="36">
        <v>20.6814</v>
      </c>
    </row>
    <row r="6866" spans="1:4" ht="12.75" customHeight="1" x14ac:dyDescent="0.25">
      <c r="A6866" s="44">
        <v>43172.708333316703</v>
      </c>
      <c r="B6866" s="24">
        <v>274.9058</v>
      </c>
      <c r="C6866" s="35">
        <v>3.9997400000000001</v>
      </c>
      <c r="D6866" s="36">
        <v>45.667230000000004</v>
      </c>
    </row>
    <row r="6867" spans="1:4" ht="12.75" customHeight="1" x14ac:dyDescent="0.25">
      <c r="A6867" s="44">
        <v>43172.749999983367</v>
      </c>
      <c r="B6867" s="24">
        <v>271.45670000000001</v>
      </c>
      <c r="C6867" s="35">
        <v>3.1591300000000002</v>
      </c>
      <c r="D6867" s="36">
        <v>45.826369999999997</v>
      </c>
    </row>
    <row r="6868" spans="1:4" ht="12.75" customHeight="1" x14ac:dyDescent="0.25">
      <c r="A6868" s="44">
        <v>43172.791666650031</v>
      </c>
      <c r="B6868" s="24">
        <v>265.3904</v>
      </c>
      <c r="C6868" s="35">
        <v>1.61145</v>
      </c>
      <c r="D6868" s="36">
        <v>19.095970000000001</v>
      </c>
    </row>
    <row r="6869" spans="1:4" ht="12.75" customHeight="1" x14ac:dyDescent="0.25">
      <c r="A6869" s="44">
        <v>43172.833333316696</v>
      </c>
      <c r="B6869" s="24">
        <v>118.7876</v>
      </c>
      <c r="C6869" s="35">
        <v>0.29109000000000002</v>
      </c>
      <c r="D6869" s="36">
        <v>5.2723800000000001</v>
      </c>
    </row>
    <row r="6870" spans="1:4" ht="12.75" customHeight="1" x14ac:dyDescent="0.25">
      <c r="A6870" s="44">
        <v>43172.87499998336</v>
      </c>
      <c r="B6870" s="24">
        <v>98.31138</v>
      </c>
      <c r="C6870" s="35">
        <v>0.43264999999999998</v>
      </c>
      <c r="D6870" s="36" t="s">
        <v>189</v>
      </c>
    </row>
    <row r="6871" spans="1:4" ht="12.75" customHeight="1" x14ac:dyDescent="0.25">
      <c r="A6871" s="44">
        <v>43172.916666650024</v>
      </c>
      <c r="B6871" s="24">
        <v>119.152</v>
      </c>
      <c r="C6871" s="35">
        <v>0.51385000000000003</v>
      </c>
      <c r="D6871" s="36">
        <v>2.8381599999999998</v>
      </c>
    </row>
    <row r="6872" spans="1:4" ht="12.75" customHeight="1" x14ac:dyDescent="0.25">
      <c r="A6872" s="44">
        <v>43172.958333316688</v>
      </c>
      <c r="B6872" s="24">
        <v>248.83609999999999</v>
      </c>
      <c r="C6872" s="35">
        <v>0.40705999999999998</v>
      </c>
      <c r="D6872" s="36">
        <v>8.0981199999999998</v>
      </c>
    </row>
    <row r="6873" spans="1:4" ht="12.75" customHeight="1" x14ac:dyDescent="0.25">
      <c r="A6873" s="44">
        <v>43172.999999983353</v>
      </c>
      <c r="B6873" s="24">
        <v>233.54490000000001</v>
      </c>
      <c r="C6873" s="35">
        <v>0.41843999999999998</v>
      </c>
      <c r="D6873" s="36">
        <v>8.3115100000000002</v>
      </c>
    </row>
    <row r="6874" spans="1:4" ht="12.75" customHeight="1" x14ac:dyDescent="0.25">
      <c r="A6874" s="44">
        <v>43173.041666650017</v>
      </c>
      <c r="B6874" s="24">
        <v>234.25649999999999</v>
      </c>
      <c r="C6874" s="35">
        <v>0.34569</v>
      </c>
      <c r="D6874" s="36">
        <v>2.3696899999999999</v>
      </c>
    </row>
    <row r="6875" spans="1:4" ht="12.75" customHeight="1" x14ac:dyDescent="0.25">
      <c r="A6875" s="44">
        <v>43173.083333316681</v>
      </c>
      <c r="B6875" s="24">
        <v>309.87580000000003</v>
      </c>
      <c r="C6875" s="35">
        <v>0.50931000000000004</v>
      </c>
      <c r="D6875" s="36" t="s">
        <v>189</v>
      </c>
    </row>
    <row r="6876" spans="1:4" ht="12.75" customHeight="1" x14ac:dyDescent="0.25">
      <c r="A6876" s="44">
        <v>43173.124999983345</v>
      </c>
      <c r="B6876" s="24">
        <v>202.33940000000001</v>
      </c>
      <c r="C6876" s="35">
        <v>0.39128000000000002</v>
      </c>
      <c r="D6876" s="36">
        <v>25.7133</v>
      </c>
    </row>
    <row r="6877" spans="1:4" ht="12.75" customHeight="1" x14ac:dyDescent="0.25">
      <c r="A6877" s="44">
        <v>43173.16666665001</v>
      </c>
      <c r="B6877" s="24">
        <v>248.77699999999999</v>
      </c>
      <c r="C6877" s="35">
        <v>0.36943999999999999</v>
      </c>
      <c r="D6877" s="36">
        <v>20.53698</v>
      </c>
    </row>
    <row r="6878" spans="1:4" ht="12.75" customHeight="1" x14ac:dyDescent="0.25">
      <c r="A6878" s="44">
        <v>43173.208333316674</v>
      </c>
      <c r="B6878" s="24">
        <v>259.47640000000001</v>
      </c>
      <c r="C6878" s="35">
        <v>0.62841000000000002</v>
      </c>
      <c r="D6878" s="36">
        <v>10.56147</v>
      </c>
    </row>
    <row r="6879" spans="1:4" ht="12.75" customHeight="1" x14ac:dyDescent="0.25">
      <c r="A6879" s="44">
        <v>43173.249999983338</v>
      </c>
      <c r="B6879" s="24">
        <v>244.57730000000001</v>
      </c>
      <c r="C6879" s="35">
        <v>0.59521000000000002</v>
      </c>
      <c r="D6879" s="36">
        <v>11.75301</v>
      </c>
    </row>
    <row r="6880" spans="1:4" ht="12.75" customHeight="1" x14ac:dyDescent="0.25">
      <c r="A6880" s="44">
        <v>43173.291666650002</v>
      </c>
      <c r="B6880" s="24">
        <v>196.67359999999999</v>
      </c>
      <c r="C6880" s="35">
        <v>0.76888999999999996</v>
      </c>
      <c r="D6880" s="36">
        <v>12.523680000000001</v>
      </c>
    </row>
    <row r="6881" spans="1:4" ht="12.75" customHeight="1" x14ac:dyDescent="0.25">
      <c r="A6881" s="44">
        <v>43173.333333316667</v>
      </c>
      <c r="B6881" s="24">
        <v>267.75810000000001</v>
      </c>
      <c r="C6881" s="35">
        <v>0.49489</v>
      </c>
      <c r="D6881" s="36">
        <v>8.2335999999999991</v>
      </c>
    </row>
    <row r="6882" spans="1:4" ht="12.75" customHeight="1" x14ac:dyDescent="0.25">
      <c r="A6882" s="44">
        <v>43173.374999983331</v>
      </c>
      <c r="B6882" s="24">
        <v>220.72640000000001</v>
      </c>
      <c r="C6882" s="35">
        <v>1.55237</v>
      </c>
      <c r="D6882" s="36">
        <v>9.2149999999999999</v>
      </c>
    </row>
    <row r="6883" spans="1:4" ht="12.75" customHeight="1" x14ac:dyDescent="0.25">
      <c r="A6883" s="44">
        <v>43173.416666649995</v>
      </c>
      <c r="B6883" s="24">
        <v>240.81059999999999</v>
      </c>
      <c r="C6883" s="35">
        <v>2.81332</v>
      </c>
      <c r="D6883" s="36">
        <v>20.736419999999999</v>
      </c>
    </row>
    <row r="6884" spans="1:4" ht="12.75" customHeight="1" x14ac:dyDescent="0.25">
      <c r="A6884" s="44">
        <v>43173.458333316659</v>
      </c>
      <c r="B6884" s="24">
        <v>222.23609999999999</v>
      </c>
      <c r="C6884" s="35">
        <v>3.4244599999999998</v>
      </c>
      <c r="D6884" s="36">
        <v>23.13964</v>
      </c>
    </row>
    <row r="6885" spans="1:4" ht="12.75" customHeight="1" x14ac:dyDescent="0.25">
      <c r="A6885" s="44">
        <v>43173.499999983324</v>
      </c>
      <c r="B6885" s="24">
        <v>208.8526</v>
      </c>
      <c r="C6885" s="35">
        <v>4.0643200000000004</v>
      </c>
      <c r="D6885" s="36">
        <v>48.672420000000002</v>
      </c>
    </row>
    <row r="6886" spans="1:4" ht="12.75" customHeight="1" x14ac:dyDescent="0.25">
      <c r="A6886" s="44">
        <v>43173.541666649988</v>
      </c>
      <c r="B6886" s="24">
        <v>220.7115</v>
      </c>
      <c r="C6886" s="35">
        <v>4.2335000000000003</v>
      </c>
      <c r="D6886" s="36">
        <v>23.740549999999999</v>
      </c>
    </row>
    <row r="6887" spans="1:4" ht="12.75" customHeight="1" x14ac:dyDescent="0.25">
      <c r="A6887" s="44">
        <v>43173.583333316652</v>
      </c>
      <c r="B6887" s="24">
        <v>215.5455</v>
      </c>
      <c r="C6887" s="35">
        <v>3.7867000000000002</v>
      </c>
      <c r="D6887" s="36">
        <v>22.933779999999999</v>
      </c>
    </row>
    <row r="6888" spans="1:4" ht="12.75" customHeight="1" x14ac:dyDescent="0.25">
      <c r="A6888" s="44">
        <v>43173.624999983316</v>
      </c>
      <c r="B6888" s="24">
        <v>215.40799999999999</v>
      </c>
      <c r="C6888" s="35">
        <v>3.2827500000000001</v>
      </c>
      <c r="D6888" s="36">
        <v>27.11778</v>
      </c>
    </row>
    <row r="6889" spans="1:4" ht="12.75" customHeight="1" x14ac:dyDescent="0.25">
      <c r="A6889" s="44">
        <v>43173.66666664998</v>
      </c>
      <c r="B6889" s="24">
        <v>188.16380000000001</v>
      </c>
      <c r="C6889" s="35">
        <v>3.5859800000000002</v>
      </c>
      <c r="D6889" s="36">
        <v>47.988379999999999</v>
      </c>
    </row>
    <row r="6890" spans="1:4" ht="12.75" customHeight="1" x14ac:dyDescent="0.25">
      <c r="A6890" s="44">
        <v>43173.708333316645</v>
      </c>
      <c r="B6890" s="24">
        <v>207.24799999999999</v>
      </c>
      <c r="C6890" s="35">
        <v>3.5113400000000001</v>
      </c>
      <c r="D6890" s="36">
        <v>42.069540000000003</v>
      </c>
    </row>
    <row r="6891" spans="1:4" ht="12.75" customHeight="1" x14ac:dyDescent="0.25">
      <c r="A6891" s="44">
        <v>43173.749999983309</v>
      </c>
      <c r="B6891" s="24">
        <v>215.06979999999999</v>
      </c>
      <c r="C6891" s="35">
        <v>2.6592899999999999</v>
      </c>
      <c r="D6891" s="36">
        <v>24.994230000000002</v>
      </c>
    </row>
    <row r="6892" spans="1:4" ht="12.75" customHeight="1" x14ac:dyDescent="0.25">
      <c r="A6892" s="44">
        <v>43173.791666649973</v>
      </c>
      <c r="B6892" s="24">
        <v>216.43430000000001</v>
      </c>
      <c r="C6892" s="35">
        <v>2.0312199999999998</v>
      </c>
      <c r="D6892" s="36">
        <v>19.765730000000001</v>
      </c>
    </row>
    <row r="6893" spans="1:4" ht="12.75" customHeight="1" x14ac:dyDescent="0.25">
      <c r="A6893" s="44">
        <v>43173.833333316637</v>
      </c>
      <c r="B6893" s="24">
        <v>277.34059999999999</v>
      </c>
      <c r="C6893" s="35">
        <v>1.09483</v>
      </c>
      <c r="D6893" s="36">
        <v>30.52176</v>
      </c>
    </row>
    <row r="6894" spans="1:4" ht="12.75" customHeight="1" x14ac:dyDescent="0.25">
      <c r="A6894" s="44">
        <v>43173.874999983302</v>
      </c>
      <c r="B6894" s="24">
        <v>268.4794</v>
      </c>
      <c r="C6894" s="35">
        <v>0.93189</v>
      </c>
      <c r="D6894" s="36">
        <v>25.52826</v>
      </c>
    </row>
    <row r="6895" spans="1:4" ht="12.75" customHeight="1" x14ac:dyDescent="0.25">
      <c r="A6895" s="44">
        <v>43173.916666649966</v>
      </c>
      <c r="B6895" s="24">
        <v>1.2180500000000001</v>
      </c>
      <c r="C6895" s="35">
        <v>0.85280999999999996</v>
      </c>
      <c r="D6895" s="36">
        <v>4.3391599999999997</v>
      </c>
    </row>
    <row r="6896" spans="1:4" ht="12.75" customHeight="1" x14ac:dyDescent="0.25">
      <c r="A6896" s="44">
        <v>43173.95833331663</v>
      </c>
      <c r="D6896" s="36" t="s">
        <v>189</v>
      </c>
    </row>
    <row r="6897" spans="1:4" ht="12.75" customHeight="1" x14ac:dyDescent="0.25">
      <c r="A6897" s="44">
        <v>43173.999999983294</v>
      </c>
      <c r="D6897" s="36" t="s">
        <v>189</v>
      </c>
    </row>
    <row r="6898" spans="1:4" ht="12.75" customHeight="1" x14ac:dyDescent="0.25">
      <c r="A6898" s="44">
        <v>43174.041666649959</v>
      </c>
      <c r="D6898" s="36" t="s">
        <v>189</v>
      </c>
    </row>
    <row r="6899" spans="1:4" ht="12.75" customHeight="1" x14ac:dyDescent="0.25">
      <c r="A6899" s="44">
        <v>43174.083333316623</v>
      </c>
      <c r="B6899" s="24">
        <v>213.20490000000001</v>
      </c>
      <c r="C6899" s="35">
        <v>0.25080999999999998</v>
      </c>
      <c r="D6899" s="36" t="s">
        <v>189</v>
      </c>
    </row>
    <row r="6900" spans="1:4" ht="12.75" customHeight="1" x14ac:dyDescent="0.25">
      <c r="A6900" s="44">
        <v>43174.124999983287</v>
      </c>
      <c r="B6900" s="24">
        <v>88.310559999999995</v>
      </c>
      <c r="C6900" s="35">
        <v>0.18568999999999999</v>
      </c>
      <c r="D6900" s="36">
        <v>40.110729999999997</v>
      </c>
    </row>
    <row r="6901" spans="1:4" ht="12.75" customHeight="1" x14ac:dyDescent="0.25">
      <c r="A6901" s="44">
        <v>43174.166666649951</v>
      </c>
      <c r="B6901" s="24">
        <v>27.042390000000001</v>
      </c>
      <c r="C6901" s="35">
        <v>0.13203000000000001</v>
      </c>
      <c r="D6901" s="36">
        <v>38.570500000000003</v>
      </c>
    </row>
    <row r="6902" spans="1:4" ht="12.75" customHeight="1" x14ac:dyDescent="0.25">
      <c r="A6902" s="44">
        <v>43174.208333316616</v>
      </c>
      <c r="B6902" s="24">
        <v>155.51089999999999</v>
      </c>
      <c r="C6902" s="35">
        <v>0.26913999999999999</v>
      </c>
      <c r="D6902" s="36">
        <v>141.21010000000001</v>
      </c>
    </row>
    <row r="6903" spans="1:4" ht="12.75" customHeight="1" x14ac:dyDescent="0.25">
      <c r="A6903" s="44">
        <v>43174.24999998328</v>
      </c>
      <c r="B6903" s="24">
        <v>276.09899999999999</v>
      </c>
      <c r="C6903" s="35">
        <v>0.65736000000000006</v>
      </c>
      <c r="D6903" s="36">
        <v>140.53290000000001</v>
      </c>
    </row>
    <row r="6904" spans="1:4" ht="12.75" customHeight="1" x14ac:dyDescent="0.25">
      <c r="A6904" s="44">
        <v>43174.291666649944</v>
      </c>
      <c r="B6904" s="24">
        <v>339.91840000000002</v>
      </c>
      <c r="C6904" s="35">
        <v>0.87185999999999997</v>
      </c>
      <c r="D6904" s="36">
        <v>109.8092</v>
      </c>
    </row>
    <row r="6905" spans="1:4" ht="12.75" customHeight="1" x14ac:dyDescent="0.25">
      <c r="A6905" s="44">
        <v>43174.333333316608</v>
      </c>
      <c r="B6905" s="24">
        <v>294.46499999999997</v>
      </c>
      <c r="C6905" s="35">
        <v>0.85558999999999996</v>
      </c>
      <c r="D6905" s="36">
        <v>43.705500000000001</v>
      </c>
    </row>
    <row r="6906" spans="1:4" ht="12.75" customHeight="1" x14ac:dyDescent="0.25">
      <c r="A6906" s="44">
        <v>43174.374999983273</v>
      </c>
      <c r="B6906" s="24">
        <v>296.07339999999999</v>
      </c>
      <c r="C6906" s="35">
        <v>0.51166</v>
      </c>
      <c r="D6906" s="36">
        <v>38.060389999999998</v>
      </c>
    </row>
    <row r="6907" spans="1:4" ht="12.75" customHeight="1" x14ac:dyDescent="0.25">
      <c r="A6907" s="44">
        <v>43174.416666649937</v>
      </c>
      <c r="B6907" s="24">
        <v>15.72649</v>
      </c>
      <c r="C6907" s="35">
        <v>0.38822000000000001</v>
      </c>
      <c r="D6907" s="36">
        <v>22.87978</v>
      </c>
    </row>
    <row r="6908" spans="1:4" ht="12.75" customHeight="1" x14ac:dyDescent="0.25">
      <c r="A6908" s="44">
        <v>43174.458333316601</v>
      </c>
      <c r="B6908" s="24">
        <v>189.17570000000001</v>
      </c>
      <c r="C6908" s="35">
        <v>0.48248000000000002</v>
      </c>
      <c r="D6908" s="36">
        <v>15.59817</v>
      </c>
    </row>
    <row r="6909" spans="1:4" ht="12.75" customHeight="1" x14ac:dyDescent="0.25">
      <c r="A6909" s="44">
        <v>43174.499999983265</v>
      </c>
      <c r="B6909" s="24">
        <v>35.299370000000003</v>
      </c>
      <c r="C6909" s="35">
        <v>0.82306000000000001</v>
      </c>
      <c r="D6909" s="36">
        <v>31.06683</v>
      </c>
    </row>
    <row r="6910" spans="1:4" ht="12.75" customHeight="1" x14ac:dyDescent="0.25">
      <c r="A6910" s="44">
        <v>43174.54166664993</v>
      </c>
      <c r="B6910" s="24">
        <v>359.40660000000003</v>
      </c>
      <c r="C6910" s="35">
        <v>1.57318</v>
      </c>
      <c r="D6910" s="36">
        <v>25.46489</v>
      </c>
    </row>
    <row r="6911" spans="1:4" ht="12.75" customHeight="1" x14ac:dyDescent="0.25">
      <c r="A6911" s="44">
        <v>43174.583333316594</v>
      </c>
      <c r="B6911" s="24">
        <v>359.17419999999998</v>
      </c>
      <c r="C6911" s="35">
        <v>1.6698299999999999</v>
      </c>
      <c r="D6911" s="36">
        <v>12.98939</v>
      </c>
    </row>
    <row r="6912" spans="1:4" ht="12.75" customHeight="1" x14ac:dyDescent="0.25">
      <c r="A6912" s="44">
        <v>43174.624999983258</v>
      </c>
      <c r="B6912" s="24">
        <v>345.25409999999999</v>
      </c>
      <c r="C6912" s="35">
        <v>0.98053000000000001</v>
      </c>
      <c r="D6912" s="36">
        <v>5.9493900000000002</v>
      </c>
    </row>
    <row r="6913" spans="1:4" ht="12.75" customHeight="1" x14ac:dyDescent="0.25">
      <c r="A6913" s="44">
        <v>43174.666666649922</v>
      </c>
      <c r="B6913" s="24">
        <v>324.59429999999998</v>
      </c>
      <c r="C6913" s="35">
        <v>0.95931</v>
      </c>
      <c r="D6913" s="36">
        <v>22.90522</v>
      </c>
    </row>
    <row r="6914" spans="1:4" ht="12.75" customHeight="1" x14ac:dyDescent="0.25">
      <c r="A6914" s="44">
        <v>43174.708333316587</v>
      </c>
      <c r="B6914" s="24">
        <v>339.49119999999999</v>
      </c>
      <c r="C6914" s="35">
        <v>0.51722999999999997</v>
      </c>
      <c r="D6914" s="36">
        <v>55.09928</v>
      </c>
    </row>
    <row r="6915" spans="1:4" ht="12.75" customHeight="1" x14ac:dyDescent="0.25">
      <c r="A6915" s="44">
        <v>43174.749999983251</v>
      </c>
      <c r="B6915" s="24">
        <v>323.87430000000001</v>
      </c>
      <c r="C6915" s="35">
        <v>0.55317000000000005</v>
      </c>
      <c r="D6915" s="36">
        <v>14.55044</v>
      </c>
    </row>
    <row r="6916" spans="1:4" ht="12.75" customHeight="1" x14ac:dyDescent="0.25">
      <c r="A6916" s="44">
        <v>43174.791666649915</v>
      </c>
      <c r="B6916" s="24">
        <v>345.8245</v>
      </c>
      <c r="C6916" s="35">
        <v>0.67920999999999998</v>
      </c>
      <c r="D6916" s="36">
        <v>13.037559999999999</v>
      </c>
    </row>
    <row r="6917" spans="1:4" ht="12.75" customHeight="1" x14ac:dyDescent="0.25">
      <c r="A6917" s="44">
        <v>43174.833333316579</v>
      </c>
      <c r="B6917" s="24">
        <v>313.52879999999999</v>
      </c>
      <c r="C6917" s="35">
        <v>0.49892999999999998</v>
      </c>
      <c r="D6917" s="36">
        <v>5.3939399999999997</v>
      </c>
    </row>
    <row r="6918" spans="1:4" ht="12.75" customHeight="1" x14ac:dyDescent="0.25">
      <c r="A6918" s="44">
        <v>43174.874999983243</v>
      </c>
      <c r="B6918" s="24">
        <v>233.386</v>
      </c>
      <c r="C6918" s="35">
        <v>0.28705000000000003</v>
      </c>
      <c r="D6918" s="36">
        <v>8.2394400000000001</v>
      </c>
    </row>
    <row r="6919" spans="1:4" ht="12.75" customHeight="1" x14ac:dyDescent="0.25">
      <c r="A6919" s="44">
        <v>43174.916666649908</v>
      </c>
      <c r="B6919" s="24">
        <v>241.82310000000001</v>
      </c>
      <c r="C6919" s="35">
        <v>0.39267000000000002</v>
      </c>
      <c r="D6919" s="36">
        <v>7.9570600000000002</v>
      </c>
    </row>
    <row r="6920" spans="1:4" ht="12.75" customHeight="1" x14ac:dyDescent="0.25">
      <c r="A6920" s="44">
        <v>43174.958333316572</v>
      </c>
      <c r="B6920" s="24">
        <v>313.25080000000003</v>
      </c>
      <c r="C6920" s="35">
        <v>0.43073</v>
      </c>
      <c r="D6920" s="36">
        <v>11.38289</v>
      </c>
    </row>
    <row r="6921" spans="1:4" ht="12.75" customHeight="1" x14ac:dyDescent="0.25">
      <c r="A6921" s="44">
        <v>43174.999999983236</v>
      </c>
      <c r="B6921" s="24">
        <v>291.3227</v>
      </c>
      <c r="C6921" s="35">
        <v>0.35049000000000002</v>
      </c>
      <c r="D6921" s="36">
        <v>4.2600899999999999</v>
      </c>
    </row>
    <row r="6922" spans="1:4" ht="12.75" customHeight="1" x14ac:dyDescent="0.25">
      <c r="A6922" s="44">
        <v>43175.0416666499</v>
      </c>
      <c r="B6922" s="24">
        <v>35.377949999999998</v>
      </c>
      <c r="C6922" s="35">
        <v>0.35620000000000002</v>
      </c>
      <c r="D6922" s="36">
        <v>16.16187</v>
      </c>
    </row>
    <row r="6923" spans="1:4" ht="12.75" customHeight="1" x14ac:dyDescent="0.25">
      <c r="A6923" s="44">
        <v>43175.083333316565</v>
      </c>
      <c r="B6923" s="24">
        <v>359.62810000000002</v>
      </c>
      <c r="C6923" s="35">
        <v>0.56645999999999996</v>
      </c>
      <c r="D6923" s="36">
        <v>7.2657800000000003</v>
      </c>
    </row>
    <row r="6924" spans="1:4" ht="12.75" customHeight="1" x14ac:dyDescent="0.25">
      <c r="A6924" s="44">
        <v>43175.124999983229</v>
      </c>
      <c r="B6924" s="24">
        <v>282.49639999999999</v>
      </c>
      <c r="C6924" s="35">
        <v>0.47294000000000003</v>
      </c>
      <c r="D6924" s="36">
        <v>9.71678</v>
      </c>
    </row>
    <row r="6925" spans="1:4" ht="12.75" customHeight="1" x14ac:dyDescent="0.25">
      <c r="A6925" s="44">
        <v>43175.166666649893</v>
      </c>
      <c r="B6925" s="24">
        <v>233.45070000000001</v>
      </c>
      <c r="C6925" s="35">
        <v>0.52385999999999999</v>
      </c>
      <c r="D6925" s="36">
        <v>6.41256</v>
      </c>
    </row>
    <row r="6926" spans="1:4" ht="12.75" customHeight="1" x14ac:dyDescent="0.25">
      <c r="A6926" s="44">
        <v>43175.208333316557</v>
      </c>
      <c r="B6926" s="24">
        <v>285.28089999999997</v>
      </c>
      <c r="C6926" s="35">
        <v>0.39684000000000003</v>
      </c>
      <c r="D6926" s="36">
        <v>7.9896700000000003</v>
      </c>
    </row>
    <row r="6927" spans="1:4" ht="12.75" customHeight="1" x14ac:dyDescent="0.25">
      <c r="A6927" s="44">
        <v>43175.249999983222</v>
      </c>
      <c r="B6927" s="24">
        <v>345.93340000000001</v>
      </c>
      <c r="C6927" s="35">
        <v>0.31453999999999999</v>
      </c>
      <c r="D6927" s="36">
        <v>29.094719999999999</v>
      </c>
    </row>
    <row r="6928" spans="1:4" ht="12.75" customHeight="1" x14ac:dyDescent="0.25">
      <c r="A6928" s="44">
        <v>43175.291666649886</v>
      </c>
      <c r="B6928" s="24">
        <v>282.887</v>
      </c>
      <c r="C6928" s="35">
        <v>0.55013000000000001</v>
      </c>
      <c r="D6928" s="36">
        <v>20.523779999999999</v>
      </c>
    </row>
    <row r="6929" spans="1:4" ht="12.75" customHeight="1" x14ac:dyDescent="0.25">
      <c r="A6929" s="44">
        <v>43175.33333331655</v>
      </c>
      <c r="B6929" s="24">
        <v>268.21769999999998</v>
      </c>
      <c r="C6929" s="35">
        <v>0.46897</v>
      </c>
      <c r="D6929" s="36">
        <v>18.465160000000001</v>
      </c>
    </row>
    <row r="6930" spans="1:4" ht="12.75" customHeight="1" x14ac:dyDescent="0.25">
      <c r="A6930" s="44">
        <v>43175.374999983214</v>
      </c>
      <c r="B6930" s="24">
        <v>273.61559999999997</v>
      </c>
      <c r="C6930" s="35">
        <v>0.56369000000000002</v>
      </c>
      <c r="D6930" s="36">
        <v>37.767330000000001</v>
      </c>
    </row>
    <row r="6931" spans="1:4" ht="12.75" customHeight="1" x14ac:dyDescent="0.25">
      <c r="A6931" s="44">
        <v>43175.416666649879</v>
      </c>
      <c r="B6931" s="24">
        <v>347.1857</v>
      </c>
      <c r="C6931" s="35">
        <v>0.42810999999999999</v>
      </c>
      <c r="D6931" s="36">
        <v>16.895499999999998</v>
      </c>
    </row>
    <row r="6932" spans="1:4" ht="12.75" customHeight="1" x14ac:dyDescent="0.25">
      <c r="A6932" s="44">
        <v>43175.458333316543</v>
      </c>
      <c r="B6932" s="24">
        <v>17.038920000000001</v>
      </c>
      <c r="C6932" s="35">
        <v>0.65871000000000002</v>
      </c>
      <c r="D6932" s="36">
        <v>8.5830000000000002</v>
      </c>
    </row>
    <row r="6933" spans="1:4" ht="12.75" customHeight="1" x14ac:dyDescent="0.25">
      <c r="A6933" s="44">
        <v>43175.499999983207</v>
      </c>
      <c r="B6933" s="24">
        <v>56.233989999999999</v>
      </c>
      <c r="C6933" s="35">
        <v>0.84818000000000005</v>
      </c>
      <c r="D6933" s="36">
        <v>5.0056099999999999</v>
      </c>
    </row>
    <row r="6934" spans="1:4" ht="12.75" customHeight="1" x14ac:dyDescent="0.25">
      <c r="A6934" s="44">
        <v>43175.541666649871</v>
      </c>
      <c r="B6934" s="24">
        <v>73.388890000000004</v>
      </c>
      <c r="C6934" s="35">
        <v>0.59404999999999997</v>
      </c>
      <c r="D6934" s="36">
        <v>16.552330000000001</v>
      </c>
    </row>
    <row r="6935" spans="1:4" ht="12.75" customHeight="1" x14ac:dyDescent="0.25">
      <c r="A6935" s="44">
        <v>43175.583333316536</v>
      </c>
      <c r="B6935" s="24">
        <v>126.2653</v>
      </c>
      <c r="C6935" s="35">
        <v>0.31319000000000002</v>
      </c>
      <c r="D6935" s="36">
        <v>9.0730000000000004</v>
      </c>
    </row>
    <row r="6936" spans="1:4" ht="12.75" customHeight="1" x14ac:dyDescent="0.25">
      <c r="A6936" s="44">
        <v>43175.6249999832</v>
      </c>
      <c r="B6936" s="24">
        <v>39.455660000000002</v>
      </c>
      <c r="C6936" s="35">
        <v>0.54896999999999996</v>
      </c>
      <c r="D6936" s="36">
        <v>9.3688900000000004</v>
      </c>
    </row>
    <row r="6937" spans="1:4" ht="12.75" customHeight="1" x14ac:dyDescent="0.25">
      <c r="A6937" s="44">
        <v>43175.666666649864</v>
      </c>
      <c r="B6937" s="24">
        <v>244.68979999999999</v>
      </c>
      <c r="C6937" s="35">
        <v>1.5629599999999999</v>
      </c>
      <c r="D6937" s="36">
        <v>10.24422</v>
      </c>
    </row>
    <row r="6938" spans="1:4" ht="12.75" customHeight="1" x14ac:dyDescent="0.25">
      <c r="A6938" s="44">
        <v>43175.708333316528</v>
      </c>
      <c r="B6938" s="24">
        <v>258.52330000000001</v>
      </c>
      <c r="C6938" s="35">
        <v>1.91259</v>
      </c>
      <c r="D6938" s="36" t="s">
        <v>189</v>
      </c>
    </row>
    <row r="6939" spans="1:4" ht="12.75" customHeight="1" x14ac:dyDescent="0.25">
      <c r="A6939" s="44">
        <v>43175.749999983193</v>
      </c>
      <c r="B6939" s="24">
        <v>59.873849999999997</v>
      </c>
      <c r="C6939" s="35">
        <v>0.58887</v>
      </c>
      <c r="D6939" s="36">
        <v>7.7945000000000002</v>
      </c>
    </row>
    <row r="6940" spans="1:4" ht="12.75" customHeight="1" x14ac:dyDescent="0.25">
      <c r="A6940" s="44">
        <v>43175.791666649857</v>
      </c>
      <c r="B6940" s="24">
        <v>313.5326</v>
      </c>
      <c r="C6940" s="35">
        <v>0.63078000000000001</v>
      </c>
      <c r="D6940" s="36" t="s">
        <v>189</v>
      </c>
    </row>
    <row r="6941" spans="1:4" ht="12.75" customHeight="1" x14ac:dyDescent="0.25">
      <c r="A6941" s="44">
        <v>43175.833333316521</v>
      </c>
      <c r="B6941" s="24">
        <v>292.38549999999998</v>
      </c>
      <c r="C6941" s="35">
        <v>0.57040999999999997</v>
      </c>
      <c r="D6941" s="36">
        <v>19.38017</v>
      </c>
    </row>
    <row r="6942" spans="1:4" ht="12.75" customHeight="1" x14ac:dyDescent="0.25">
      <c r="A6942" s="44">
        <v>43175.874999983185</v>
      </c>
      <c r="B6942" s="24">
        <v>300.88170000000002</v>
      </c>
      <c r="C6942" s="35">
        <v>0.44717000000000001</v>
      </c>
      <c r="D6942" s="36">
        <v>23.697610000000001</v>
      </c>
    </row>
    <row r="6943" spans="1:4" ht="12.75" customHeight="1" x14ac:dyDescent="0.25">
      <c r="A6943" s="44">
        <v>43175.91666664985</v>
      </c>
      <c r="B6943" s="24">
        <v>297.7441</v>
      </c>
      <c r="C6943" s="35">
        <v>0.40210000000000001</v>
      </c>
      <c r="D6943" s="36">
        <v>6.4936699999999998</v>
      </c>
    </row>
    <row r="6944" spans="1:4" ht="12.75" customHeight="1" x14ac:dyDescent="0.25">
      <c r="A6944" s="44">
        <v>43175.958333316514</v>
      </c>
      <c r="B6944" s="24">
        <v>322.6671</v>
      </c>
      <c r="C6944" s="35">
        <v>0.30908000000000002</v>
      </c>
      <c r="D6944" s="36">
        <v>15.53107</v>
      </c>
    </row>
    <row r="6945" spans="1:4" ht="12.75" customHeight="1" x14ac:dyDescent="0.25">
      <c r="A6945" s="44">
        <v>43175.999999983178</v>
      </c>
      <c r="B6945" s="24">
        <v>335.9452</v>
      </c>
      <c r="C6945" s="35">
        <v>0.40777000000000002</v>
      </c>
      <c r="D6945" s="36">
        <v>11.29454</v>
      </c>
    </row>
    <row r="6946" spans="1:4" ht="12.75" customHeight="1" x14ac:dyDescent="0.25">
      <c r="A6946" s="44">
        <v>43176.041666649842</v>
      </c>
      <c r="B6946" s="24">
        <v>16.18253</v>
      </c>
      <c r="C6946" s="35">
        <v>0.38730999999999999</v>
      </c>
      <c r="D6946" s="36">
        <v>12.36495</v>
      </c>
    </row>
    <row r="6947" spans="1:4" ht="12.75" customHeight="1" x14ac:dyDescent="0.25">
      <c r="A6947" s="44">
        <v>43176.083333316506</v>
      </c>
      <c r="B6947" s="24">
        <v>312.33670000000001</v>
      </c>
      <c r="C6947" s="35">
        <v>0.41617999999999999</v>
      </c>
      <c r="D6947" s="36">
        <v>6.4671700000000003</v>
      </c>
    </row>
    <row r="6948" spans="1:4" ht="12.75" customHeight="1" x14ac:dyDescent="0.25">
      <c r="A6948" s="44">
        <v>43176.124999983171</v>
      </c>
      <c r="B6948" s="24">
        <v>311.79020000000003</v>
      </c>
      <c r="C6948" s="35">
        <v>0.44757999999999998</v>
      </c>
      <c r="D6948" s="36">
        <v>4.8977000000000004</v>
      </c>
    </row>
    <row r="6949" spans="1:4" ht="12.75" customHeight="1" x14ac:dyDescent="0.25">
      <c r="A6949" s="44">
        <v>43176.166666649835</v>
      </c>
      <c r="B6949" s="24">
        <v>102.649</v>
      </c>
      <c r="C6949" s="35">
        <v>0.26678000000000002</v>
      </c>
      <c r="D6949" s="36">
        <v>6.8483299999999998</v>
      </c>
    </row>
    <row r="6950" spans="1:4" ht="12.75" customHeight="1" x14ac:dyDescent="0.25">
      <c r="A6950" s="44">
        <v>43176.208333316499</v>
      </c>
      <c r="B6950" s="24">
        <v>56.148589999999999</v>
      </c>
      <c r="C6950" s="35">
        <v>0.35008</v>
      </c>
      <c r="D6950" s="36">
        <v>14.11284</v>
      </c>
    </row>
    <row r="6951" spans="1:4" ht="12.75" customHeight="1" x14ac:dyDescent="0.25">
      <c r="A6951" s="44">
        <v>43176.249999983163</v>
      </c>
      <c r="B6951" s="24">
        <v>255.56110000000001</v>
      </c>
      <c r="C6951" s="35">
        <v>0.38783000000000001</v>
      </c>
      <c r="D6951" s="36">
        <v>7.3632600000000004</v>
      </c>
    </row>
    <row r="6952" spans="1:4" ht="12.75" customHeight="1" x14ac:dyDescent="0.25">
      <c r="A6952" s="44">
        <v>43176.291666649828</v>
      </c>
      <c r="B6952" s="24">
        <v>348.21069999999997</v>
      </c>
      <c r="C6952" s="35">
        <v>0.42842999999999998</v>
      </c>
      <c r="D6952" s="36">
        <v>14.80063</v>
      </c>
    </row>
    <row r="6953" spans="1:4" ht="12.75" customHeight="1" x14ac:dyDescent="0.25">
      <c r="A6953" s="44">
        <v>43176.333333316492</v>
      </c>
      <c r="B6953" s="24">
        <v>303.29430000000002</v>
      </c>
      <c r="C6953" s="35">
        <v>0.23860000000000001</v>
      </c>
      <c r="D6953" s="36" t="s">
        <v>189</v>
      </c>
    </row>
    <row r="6954" spans="1:4" ht="12.75" customHeight="1" x14ac:dyDescent="0.25">
      <c r="A6954" s="44">
        <v>43176.374999983156</v>
      </c>
      <c r="B6954" s="24">
        <v>67.337270000000004</v>
      </c>
      <c r="C6954" s="35">
        <v>0.62856999999999996</v>
      </c>
      <c r="D6954" s="36">
        <v>7.30938</v>
      </c>
    </row>
    <row r="6955" spans="1:4" ht="12.75" customHeight="1" x14ac:dyDescent="0.25">
      <c r="A6955" s="44">
        <v>43176.41666664982</v>
      </c>
      <c r="B6955" s="24">
        <v>114.8657</v>
      </c>
      <c r="C6955" s="35">
        <v>0.35525000000000001</v>
      </c>
      <c r="D6955" s="36">
        <v>11.775460000000001</v>
      </c>
    </row>
    <row r="6956" spans="1:4" ht="12.75" customHeight="1" x14ac:dyDescent="0.25">
      <c r="A6956" s="44">
        <v>43176.458333316485</v>
      </c>
      <c r="B6956" s="24">
        <v>158.4041</v>
      </c>
      <c r="C6956" s="35">
        <v>0.65390999999999999</v>
      </c>
      <c r="D6956" s="36">
        <v>12.920629999999999</v>
      </c>
    </row>
    <row r="6957" spans="1:4" ht="12.75" customHeight="1" x14ac:dyDescent="0.25">
      <c r="A6957" s="44">
        <v>43176.499999983149</v>
      </c>
      <c r="B6957" s="24">
        <v>79.685919999999996</v>
      </c>
      <c r="C6957" s="35">
        <v>1.11446</v>
      </c>
      <c r="D6957" s="36">
        <v>8.4305299999999992</v>
      </c>
    </row>
    <row r="6958" spans="1:4" ht="12.75" customHeight="1" x14ac:dyDescent="0.25">
      <c r="A6958" s="44">
        <v>43176.541666649813</v>
      </c>
      <c r="B6958" s="24">
        <v>76.415999999999997</v>
      </c>
      <c r="C6958" s="35">
        <v>1.9538500000000001</v>
      </c>
      <c r="D6958" s="36">
        <v>7.7129399999999997</v>
      </c>
    </row>
    <row r="6959" spans="1:4" ht="12.75" customHeight="1" x14ac:dyDescent="0.25">
      <c r="A6959" s="44">
        <v>43176.583333316477</v>
      </c>
      <c r="B6959" s="24">
        <v>79.677679999999995</v>
      </c>
      <c r="C6959" s="35">
        <v>1.19174</v>
      </c>
      <c r="D6959" s="36">
        <v>27.165510000000001</v>
      </c>
    </row>
    <row r="6960" spans="1:4" ht="12.75" customHeight="1" x14ac:dyDescent="0.25">
      <c r="A6960" s="44">
        <v>43176.624999983142</v>
      </c>
      <c r="B6960" s="24">
        <v>75.895610000000005</v>
      </c>
      <c r="C6960" s="35">
        <v>1.6432</v>
      </c>
      <c r="D6960" s="36">
        <v>1.4393800000000001</v>
      </c>
    </row>
    <row r="6961" spans="1:4" ht="12.75" customHeight="1" x14ac:dyDescent="0.25">
      <c r="A6961" s="44">
        <v>43176.666666649806</v>
      </c>
      <c r="B6961" s="24">
        <v>163.9161</v>
      </c>
      <c r="C6961" s="35">
        <v>0.75370000000000004</v>
      </c>
      <c r="D6961" s="36">
        <v>20.583729999999999</v>
      </c>
    </row>
    <row r="6962" spans="1:4" ht="12.75" customHeight="1" x14ac:dyDescent="0.25">
      <c r="A6962" s="44">
        <v>43176.70833331647</v>
      </c>
      <c r="B6962" s="24">
        <v>92.980029999999999</v>
      </c>
      <c r="C6962" s="35">
        <v>0.32067000000000001</v>
      </c>
      <c r="D6962" s="36">
        <v>6.1871</v>
      </c>
    </row>
    <row r="6963" spans="1:4" ht="12.75" customHeight="1" x14ac:dyDescent="0.25">
      <c r="A6963" s="44">
        <v>43176.749999983134</v>
      </c>
      <c r="B6963" s="24">
        <v>92.58954</v>
      </c>
      <c r="C6963" s="35">
        <v>0.7853</v>
      </c>
      <c r="D6963" s="36">
        <v>4.4815199999999997</v>
      </c>
    </row>
    <row r="6964" spans="1:4" ht="12.75" customHeight="1" x14ac:dyDescent="0.25">
      <c r="A6964" s="44">
        <v>43176.791666649799</v>
      </c>
      <c r="B6964" s="24">
        <v>92.688130000000001</v>
      </c>
      <c r="C6964" s="35">
        <v>0.76961999999999997</v>
      </c>
      <c r="D6964" s="36">
        <v>1.9038200000000001</v>
      </c>
    </row>
    <row r="6965" spans="1:4" ht="12.75" customHeight="1" x14ac:dyDescent="0.25">
      <c r="A6965" s="44">
        <v>43176.833333316463</v>
      </c>
      <c r="B6965" s="24">
        <v>109.9731</v>
      </c>
      <c r="C6965" s="35">
        <v>0.44716</v>
      </c>
      <c r="D6965" s="36">
        <v>15.0893</v>
      </c>
    </row>
    <row r="6966" spans="1:4" ht="12.75" customHeight="1" x14ac:dyDescent="0.25">
      <c r="A6966" s="44">
        <v>43176.874999983127</v>
      </c>
      <c r="B6966" s="24">
        <v>93.754310000000004</v>
      </c>
      <c r="C6966" s="35">
        <v>0.61861999999999995</v>
      </c>
      <c r="D6966" s="36">
        <v>18.437670000000001</v>
      </c>
    </row>
    <row r="6967" spans="1:4" ht="12.75" customHeight="1" x14ac:dyDescent="0.25">
      <c r="A6967" s="44">
        <v>43176.916666649791</v>
      </c>
      <c r="B6967" s="24">
        <v>107.34569999999999</v>
      </c>
      <c r="C6967" s="35">
        <v>0.39450000000000002</v>
      </c>
      <c r="D6967" s="36">
        <v>20.846769999999999</v>
      </c>
    </row>
    <row r="6968" spans="1:4" ht="12.75" customHeight="1" x14ac:dyDescent="0.25">
      <c r="A6968" s="44">
        <v>43176.958333316456</v>
      </c>
      <c r="B6968" s="24">
        <v>97.384219999999999</v>
      </c>
      <c r="C6968" s="35">
        <v>0.68255999999999994</v>
      </c>
      <c r="D6968" s="36">
        <v>18.561229999999998</v>
      </c>
    </row>
    <row r="6969" spans="1:4" ht="12.75" customHeight="1" x14ac:dyDescent="0.25">
      <c r="A6969" s="44">
        <v>43176.99999998312</v>
      </c>
      <c r="B6969" s="24">
        <v>91.337829999999997</v>
      </c>
      <c r="C6969" s="35">
        <v>0.78432999999999997</v>
      </c>
      <c r="D6969" s="36">
        <v>15.259209999999999</v>
      </c>
    </row>
    <row r="6970" spans="1:4" ht="12.75" customHeight="1" x14ac:dyDescent="0.25">
      <c r="A6970" s="44">
        <v>43177.041666649784</v>
      </c>
      <c r="B6970" s="24">
        <v>97.189040000000006</v>
      </c>
      <c r="C6970" s="35">
        <v>0.46799000000000002</v>
      </c>
      <c r="D6970" s="36">
        <v>23.586390000000002</v>
      </c>
    </row>
    <row r="6971" spans="1:4" ht="12.75" customHeight="1" x14ac:dyDescent="0.25">
      <c r="A6971" s="44">
        <v>43177.083333316448</v>
      </c>
      <c r="B6971" s="24">
        <v>98.731489999999994</v>
      </c>
      <c r="C6971" s="35">
        <v>0.37415999999999999</v>
      </c>
      <c r="D6971" s="36">
        <v>13.61885</v>
      </c>
    </row>
    <row r="6972" spans="1:4" ht="12.75" customHeight="1" x14ac:dyDescent="0.25">
      <c r="A6972" s="44">
        <v>43177.124999983113</v>
      </c>
      <c r="B6972" s="24">
        <v>81.331310000000002</v>
      </c>
      <c r="C6972" s="35">
        <v>0.45221</v>
      </c>
      <c r="D6972" s="36">
        <v>9.0525900000000004</v>
      </c>
    </row>
    <row r="6973" spans="1:4" ht="12.75" customHeight="1" x14ac:dyDescent="0.25">
      <c r="A6973" s="44">
        <v>43177.166666649777</v>
      </c>
      <c r="B6973" s="24">
        <v>83.747799999999998</v>
      </c>
      <c r="C6973" s="35">
        <v>0.30642000000000003</v>
      </c>
      <c r="D6973" s="36">
        <v>14.415290000000001</v>
      </c>
    </row>
    <row r="6974" spans="1:4" ht="12.75" customHeight="1" x14ac:dyDescent="0.25">
      <c r="A6974" s="44">
        <v>43177.208333316441</v>
      </c>
      <c r="B6974" s="24">
        <v>157.34370000000001</v>
      </c>
      <c r="C6974" s="35">
        <v>0.31981999999999999</v>
      </c>
      <c r="D6974" s="36">
        <v>11.23457</v>
      </c>
    </row>
    <row r="6975" spans="1:4" ht="12.75" customHeight="1" x14ac:dyDescent="0.25">
      <c r="A6975" s="44">
        <v>43177.249999983105</v>
      </c>
      <c r="B6975" s="24">
        <v>85.633470000000003</v>
      </c>
      <c r="C6975" s="35">
        <v>0.44491000000000003</v>
      </c>
      <c r="D6975" s="36">
        <v>22.02563</v>
      </c>
    </row>
    <row r="6976" spans="1:4" ht="12.75" customHeight="1" x14ac:dyDescent="0.25">
      <c r="A6976" s="44">
        <v>43177.291666649769</v>
      </c>
      <c r="B6976" s="24">
        <v>90.741110000000006</v>
      </c>
      <c r="C6976" s="35">
        <v>0.99163000000000001</v>
      </c>
      <c r="D6976" s="36">
        <v>12.27915</v>
      </c>
    </row>
    <row r="6977" spans="1:4" ht="12.75" customHeight="1" x14ac:dyDescent="0.25">
      <c r="A6977" s="44">
        <v>43177.333333316434</v>
      </c>
      <c r="B6977" s="24">
        <v>94.832030000000003</v>
      </c>
      <c r="C6977" s="35">
        <v>0.95972999999999997</v>
      </c>
      <c r="D6977" s="36">
        <v>12.50056</v>
      </c>
    </row>
    <row r="6978" spans="1:4" ht="12.75" customHeight="1" x14ac:dyDescent="0.25">
      <c r="A6978" s="44">
        <v>43177.374999983098</v>
      </c>
      <c r="B6978" s="24">
        <v>92.150580000000005</v>
      </c>
      <c r="C6978" s="35">
        <v>1.0245500000000001</v>
      </c>
      <c r="D6978" s="36">
        <v>16.425609999999999</v>
      </c>
    </row>
    <row r="6979" spans="1:4" ht="12.75" customHeight="1" x14ac:dyDescent="0.25">
      <c r="A6979" s="44">
        <v>43177.416666649762</v>
      </c>
      <c r="B6979" s="24">
        <v>88.804839999999999</v>
      </c>
      <c r="C6979" s="35">
        <v>1.3463000000000001</v>
      </c>
      <c r="D6979" s="36">
        <v>24.973659999999999</v>
      </c>
    </row>
    <row r="6980" spans="1:4" ht="12.75" customHeight="1" x14ac:dyDescent="0.25">
      <c r="A6980" s="44">
        <v>43177.458333316426</v>
      </c>
      <c r="B6980" s="24">
        <v>88.188839999999999</v>
      </c>
      <c r="C6980" s="35">
        <v>1.3459399999999999</v>
      </c>
      <c r="D6980" s="36">
        <v>24.09234</v>
      </c>
    </row>
    <row r="6981" spans="1:4" ht="12.75" customHeight="1" x14ac:dyDescent="0.25">
      <c r="A6981" s="44">
        <v>43177.499999983091</v>
      </c>
      <c r="B6981" s="24">
        <v>88.842129999999997</v>
      </c>
      <c r="C6981" s="35">
        <v>1.13723</v>
      </c>
      <c r="D6981" s="36">
        <v>19.13795</v>
      </c>
    </row>
    <row r="6982" spans="1:4" ht="12.75" customHeight="1" x14ac:dyDescent="0.25">
      <c r="A6982" s="44">
        <v>43177.541666649755</v>
      </c>
      <c r="B6982" s="24">
        <v>90.391249999999999</v>
      </c>
      <c r="C6982" s="35">
        <v>1.1642600000000001</v>
      </c>
      <c r="D6982" s="36">
        <v>15.759690000000001</v>
      </c>
    </row>
    <row r="6983" spans="1:4" ht="12.75" customHeight="1" x14ac:dyDescent="0.25">
      <c r="A6983" s="44">
        <v>43177.583333316419</v>
      </c>
      <c r="B6983" s="24">
        <v>98.539820000000006</v>
      </c>
      <c r="C6983" s="35">
        <v>0.64390999999999998</v>
      </c>
      <c r="D6983" s="36">
        <v>13.990819999999999</v>
      </c>
    </row>
    <row r="6984" spans="1:4" ht="12.75" customHeight="1" x14ac:dyDescent="0.25">
      <c r="A6984" s="44">
        <v>43177.624999983083</v>
      </c>
      <c r="B6984" s="24">
        <v>98.407390000000007</v>
      </c>
      <c r="C6984" s="35">
        <v>1.0836600000000001</v>
      </c>
      <c r="D6984" s="36">
        <v>17.802779999999998</v>
      </c>
    </row>
    <row r="6985" spans="1:4" ht="12.75" customHeight="1" x14ac:dyDescent="0.25">
      <c r="A6985" s="44">
        <v>43177.666666649748</v>
      </c>
      <c r="B6985" s="24">
        <v>87.478520000000003</v>
      </c>
      <c r="C6985" s="35">
        <v>1.14723</v>
      </c>
      <c r="D6985" s="36">
        <v>20.885670000000001</v>
      </c>
    </row>
    <row r="6986" spans="1:4" ht="12.75" customHeight="1" x14ac:dyDescent="0.25">
      <c r="A6986" s="44">
        <v>43177.708333316412</v>
      </c>
      <c r="B6986" s="24">
        <v>94.147769999999994</v>
      </c>
      <c r="C6986" s="35">
        <v>0.88846000000000003</v>
      </c>
      <c r="D6986" s="36">
        <v>15.702719999999999</v>
      </c>
    </row>
    <row r="6987" spans="1:4" ht="12.75" customHeight="1" x14ac:dyDescent="0.25">
      <c r="A6987" s="44">
        <v>43177.749999983076</v>
      </c>
      <c r="B6987" s="24">
        <v>86.963759999999994</v>
      </c>
      <c r="C6987" s="35">
        <v>0.96331999999999995</v>
      </c>
      <c r="D6987" s="36">
        <v>12.262499999999999</v>
      </c>
    </row>
    <row r="6988" spans="1:4" ht="12.75" customHeight="1" x14ac:dyDescent="0.25">
      <c r="A6988" s="44">
        <v>43177.79166664974</v>
      </c>
      <c r="B6988" s="24">
        <v>93.172970000000007</v>
      </c>
      <c r="C6988" s="35">
        <v>0.68006</v>
      </c>
      <c r="D6988" s="36">
        <v>18.385390000000001</v>
      </c>
    </row>
    <row r="6989" spans="1:4" ht="12.75" customHeight="1" x14ac:dyDescent="0.25">
      <c r="A6989" s="44">
        <v>43177.833333316405</v>
      </c>
      <c r="B6989" s="24">
        <v>93.356089999999995</v>
      </c>
      <c r="C6989" s="35">
        <v>0.61178999999999994</v>
      </c>
      <c r="D6989" s="36">
        <v>12.637499999999999</v>
      </c>
    </row>
    <row r="6990" spans="1:4" ht="12.75" customHeight="1" x14ac:dyDescent="0.25">
      <c r="A6990" s="44">
        <v>43177.874999983069</v>
      </c>
      <c r="B6990" s="24">
        <v>24.532969999999999</v>
      </c>
      <c r="C6990" s="35">
        <v>0.25956000000000001</v>
      </c>
      <c r="D6990" s="36">
        <v>17.682110000000002</v>
      </c>
    </row>
    <row r="6991" spans="1:4" ht="12.75" customHeight="1" x14ac:dyDescent="0.25">
      <c r="A6991" s="44">
        <v>43177.916666649733</v>
      </c>
      <c r="B6991" s="24">
        <v>18.707909999999998</v>
      </c>
      <c r="C6991" s="35">
        <v>0.11899</v>
      </c>
      <c r="D6991" s="36">
        <v>23.00611</v>
      </c>
    </row>
    <row r="6992" spans="1:4" ht="12.75" customHeight="1" x14ac:dyDescent="0.25">
      <c r="A6992" s="44">
        <v>43177.958333316397</v>
      </c>
      <c r="B6992" s="24">
        <v>134.4828</v>
      </c>
      <c r="C6992" s="35">
        <v>0.26315</v>
      </c>
      <c r="D6992" s="36">
        <v>16.632719999999999</v>
      </c>
    </row>
    <row r="6993" spans="1:4" ht="12.75" customHeight="1" x14ac:dyDescent="0.25">
      <c r="A6993" s="44">
        <v>43177.999999983062</v>
      </c>
      <c r="B6993" s="24">
        <v>117.3964</v>
      </c>
      <c r="C6993" s="35">
        <v>0.30306</v>
      </c>
      <c r="D6993" s="36">
        <v>11.76839</v>
      </c>
    </row>
    <row r="6994" spans="1:4" ht="12.75" customHeight="1" x14ac:dyDescent="0.25">
      <c r="A6994" s="44">
        <v>43178.041666649726</v>
      </c>
      <c r="B6994" s="24">
        <v>162.85470000000001</v>
      </c>
      <c r="C6994" s="35">
        <v>0.30131000000000002</v>
      </c>
      <c r="D6994" s="36">
        <v>13.2158</v>
      </c>
    </row>
    <row r="6995" spans="1:4" ht="12.75" customHeight="1" x14ac:dyDescent="0.25">
      <c r="A6995" s="44">
        <v>43178.08333331639</v>
      </c>
      <c r="B6995" s="24">
        <v>180.29689999999999</v>
      </c>
      <c r="C6995" s="35">
        <v>0.24215</v>
      </c>
      <c r="D6995" s="36">
        <v>19.60183</v>
      </c>
    </row>
    <row r="6996" spans="1:4" ht="12.75" customHeight="1" x14ac:dyDescent="0.25">
      <c r="A6996" s="44">
        <v>43178.124999983054</v>
      </c>
      <c r="B6996" s="24">
        <v>311.05259999999998</v>
      </c>
      <c r="C6996" s="35">
        <v>0.23103000000000001</v>
      </c>
      <c r="D6996" s="36">
        <v>17.91422</v>
      </c>
    </row>
    <row r="6997" spans="1:4" ht="12.75" customHeight="1" x14ac:dyDescent="0.25">
      <c r="A6997" s="44">
        <v>43178.166666649719</v>
      </c>
      <c r="B6997" s="24">
        <v>350.72250000000003</v>
      </c>
      <c r="C6997" s="35">
        <v>0.20504</v>
      </c>
      <c r="D6997" s="36">
        <v>11.916449999999999</v>
      </c>
    </row>
    <row r="6998" spans="1:4" ht="12.75" customHeight="1" x14ac:dyDescent="0.25">
      <c r="A6998" s="44">
        <v>43178.208333316383</v>
      </c>
      <c r="B6998" s="24">
        <v>34.458620000000003</v>
      </c>
      <c r="C6998" s="35">
        <v>0.36632999999999999</v>
      </c>
      <c r="D6998" s="36">
        <v>15.138669999999999</v>
      </c>
    </row>
    <row r="6999" spans="1:4" ht="12.75" customHeight="1" x14ac:dyDescent="0.25">
      <c r="A6999" s="44">
        <v>43178.249999983047</v>
      </c>
      <c r="B6999" s="24">
        <v>47.863460000000003</v>
      </c>
      <c r="C6999" s="35">
        <v>0.31811</v>
      </c>
      <c r="D6999" s="36">
        <v>9.5354399999999995</v>
      </c>
    </row>
    <row r="7000" spans="1:4" ht="12.75" customHeight="1" x14ac:dyDescent="0.25">
      <c r="A7000" s="44">
        <v>43178.291666649711</v>
      </c>
      <c r="B7000" s="24">
        <v>10.824579999999999</v>
      </c>
      <c r="C7000" s="35">
        <v>0.30123</v>
      </c>
      <c r="D7000" s="36">
        <v>10.090669999999999</v>
      </c>
    </row>
    <row r="7001" spans="1:4" ht="12.75" customHeight="1" x14ac:dyDescent="0.25">
      <c r="A7001" s="44">
        <v>43178.333333316376</v>
      </c>
      <c r="B7001" s="24">
        <v>22.564710000000002</v>
      </c>
      <c r="C7001" s="35">
        <v>0.21933</v>
      </c>
      <c r="D7001" s="36">
        <v>12.548220000000001</v>
      </c>
    </row>
    <row r="7002" spans="1:4" ht="12.75" customHeight="1" x14ac:dyDescent="0.25">
      <c r="A7002" s="44">
        <v>43178.37499998304</v>
      </c>
      <c r="B7002" s="24">
        <v>131.97059999999999</v>
      </c>
      <c r="C7002" s="35">
        <v>0.35910999999999998</v>
      </c>
      <c r="D7002" s="36">
        <v>9.8518299999999996</v>
      </c>
    </row>
    <row r="7003" spans="1:4" ht="12.75" customHeight="1" x14ac:dyDescent="0.25">
      <c r="A7003" s="44">
        <v>43178.416666649704</v>
      </c>
      <c r="B7003" s="24">
        <v>79.538079999999994</v>
      </c>
      <c r="C7003" s="35">
        <v>1.5968800000000001</v>
      </c>
      <c r="D7003" s="36">
        <v>16.331890000000001</v>
      </c>
    </row>
    <row r="7004" spans="1:4" ht="12.75" customHeight="1" x14ac:dyDescent="0.25">
      <c r="A7004" s="44">
        <v>43178.458333316368</v>
      </c>
      <c r="B7004" s="24">
        <v>75.412469999999999</v>
      </c>
      <c r="C7004" s="35">
        <v>2.0192100000000002</v>
      </c>
      <c r="D7004" s="36">
        <v>22.32067</v>
      </c>
    </row>
    <row r="7005" spans="1:4" ht="12.75" customHeight="1" x14ac:dyDescent="0.25">
      <c r="A7005" s="44">
        <v>43178.499999983032</v>
      </c>
      <c r="B7005" s="24">
        <v>80.380480000000006</v>
      </c>
      <c r="C7005" s="35">
        <v>1.88642</v>
      </c>
      <c r="D7005" s="36">
        <v>12.56345</v>
      </c>
    </row>
    <row r="7006" spans="1:4" ht="12.75" customHeight="1" x14ac:dyDescent="0.25">
      <c r="A7006" s="44">
        <v>43178.541666649697</v>
      </c>
      <c r="B7006" s="24">
        <v>91.875299999999996</v>
      </c>
      <c r="C7006" s="35">
        <v>1.5469999999999999</v>
      </c>
      <c r="D7006" s="36">
        <v>16.21772</v>
      </c>
    </row>
    <row r="7007" spans="1:4" ht="12.75" customHeight="1" x14ac:dyDescent="0.25">
      <c r="A7007" s="44">
        <v>43178.583333316361</v>
      </c>
      <c r="B7007" s="24">
        <v>83.100189999999998</v>
      </c>
      <c r="C7007" s="35">
        <v>1.39764</v>
      </c>
      <c r="D7007" s="36">
        <v>20.91939</v>
      </c>
    </row>
    <row r="7008" spans="1:4" ht="12.75" customHeight="1" x14ac:dyDescent="0.25">
      <c r="A7008" s="44">
        <v>43178.624999983025</v>
      </c>
      <c r="B7008" s="24">
        <v>98.062259999999995</v>
      </c>
      <c r="C7008" s="35">
        <v>1.0146900000000001</v>
      </c>
      <c r="D7008" s="36" t="s">
        <v>189</v>
      </c>
    </row>
    <row r="7009" spans="1:4" ht="12.75" customHeight="1" x14ac:dyDescent="0.25">
      <c r="A7009" s="44">
        <v>43178.666666649689</v>
      </c>
      <c r="B7009" s="24">
        <v>79.519930000000002</v>
      </c>
      <c r="C7009" s="35">
        <v>1.7398199999999999</v>
      </c>
      <c r="D7009" s="36" t="s">
        <v>189</v>
      </c>
    </row>
    <row r="7010" spans="1:4" ht="12.75" customHeight="1" x14ac:dyDescent="0.25">
      <c r="A7010" s="44">
        <v>43178.708333316354</v>
      </c>
      <c r="B7010" s="24">
        <v>104.5639</v>
      </c>
      <c r="C7010" s="35">
        <v>0.35969000000000001</v>
      </c>
      <c r="D7010" s="36">
        <v>33.034390000000002</v>
      </c>
    </row>
    <row r="7011" spans="1:4" ht="12.75" customHeight="1" x14ac:dyDescent="0.25">
      <c r="A7011" s="44">
        <v>43178.749999983018</v>
      </c>
      <c r="B7011" s="24">
        <v>104.825</v>
      </c>
      <c r="C7011" s="35">
        <v>0.26795000000000002</v>
      </c>
      <c r="D7011" s="36">
        <v>26.069890000000001</v>
      </c>
    </row>
    <row r="7012" spans="1:4" ht="12.75" customHeight="1" x14ac:dyDescent="0.25">
      <c r="A7012" s="44">
        <v>43178.791666649682</v>
      </c>
      <c r="B7012" s="24">
        <v>111.5438</v>
      </c>
      <c r="C7012" s="35">
        <v>0.38982</v>
      </c>
      <c r="D7012" s="36">
        <v>14.36539</v>
      </c>
    </row>
    <row r="7013" spans="1:4" ht="12.75" customHeight="1" x14ac:dyDescent="0.25">
      <c r="A7013" s="44">
        <v>43178.833333316346</v>
      </c>
      <c r="B7013" s="24">
        <v>50.881529999999998</v>
      </c>
      <c r="C7013" s="35">
        <v>0.14652000000000001</v>
      </c>
      <c r="D7013" s="36">
        <v>8.7510600000000007</v>
      </c>
    </row>
    <row r="7014" spans="1:4" ht="12.75" customHeight="1" x14ac:dyDescent="0.25">
      <c r="A7014" s="44">
        <v>43178.874999983011</v>
      </c>
      <c r="B7014" s="24">
        <v>16.631609999999998</v>
      </c>
      <c r="C7014" s="35">
        <v>0.20616999999999999</v>
      </c>
      <c r="D7014" s="36">
        <v>11.30133</v>
      </c>
    </row>
    <row r="7015" spans="1:4" ht="12.75" customHeight="1" x14ac:dyDescent="0.25">
      <c r="A7015" s="44">
        <v>43178.916666649675</v>
      </c>
      <c r="B7015" s="24">
        <v>357.4033</v>
      </c>
      <c r="C7015" s="35">
        <v>0.32105</v>
      </c>
      <c r="D7015" s="36">
        <v>10.16567</v>
      </c>
    </row>
    <row r="7016" spans="1:4" ht="12.75" customHeight="1" x14ac:dyDescent="0.25">
      <c r="A7016" s="44">
        <v>43178.958333316339</v>
      </c>
      <c r="B7016" s="24">
        <v>263.45999999999998</v>
      </c>
      <c r="C7016" s="35">
        <v>0.77714000000000005</v>
      </c>
      <c r="D7016" s="36">
        <v>4.2934999999999999</v>
      </c>
    </row>
    <row r="7017" spans="1:4" ht="12.75" customHeight="1" x14ac:dyDescent="0.25">
      <c r="A7017" s="44">
        <v>43178.999999983003</v>
      </c>
      <c r="B7017" s="24">
        <v>247.4769</v>
      </c>
      <c r="C7017" s="35">
        <v>0.21148</v>
      </c>
      <c r="D7017" s="36">
        <v>9.06081</v>
      </c>
    </row>
    <row r="7018" spans="1:4" ht="12.75" customHeight="1" x14ac:dyDescent="0.25">
      <c r="A7018" s="44">
        <v>43179.041666649668</v>
      </c>
      <c r="B7018" s="24">
        <v>325.04500000000002</v>
      </c>
      <c r="C7018" s="35">
        <v>0.54830999999999996</v>
      </c>
      <c r="D7018" s="36">
        <v>16.633929999999999</v>
      </c>
    </row>
    <row r="7019" spans="1:4" ht="12.75" customHeight="1" x14ac:dyDescent="0.25">
      <c r="A7019" s="44">
        <v>43179.083333316332</v>
      </c>
      <c r="B7019" s="24">
        <v>264.51679999999999</v>
      </c>
      <c r="C7019" s="35">
        <v>0.49358999999999997</v>
      </c>
      <c r="D7019" s="36">
        <v>3.54556</v>
      </c>
    </row>
    <row r="7020" spans="1:4" ht="12.75" customHeight="1" x14ac:dyDescent="0.25">
      <c r="A7020" s="44">
        <v>43179.124999982996</v>
      </c>
      <c r="B7020" s="24">
        <v>152.4743</v>
      </c>
      <c r="C7020" s="35">
        <v>0.25169000000000002</v>
      </c>
      <c r="D7020" s="36">
        <v>10.43205</v>
      </c>
    </row>
    <row r="7021" spans="1:4" ht="12.75" customHeight="1" x14ac:dyDescent="0.25">
      <c r="A7021" s="44">
        <v>43179.16666664966</v>
      </c>
      <c r="B7021" s="24">
        <v>173.52160000000001</v>
      </c>
      <c r="C7021" s="35">
        <v>0.43558000000000002</v>
      </c>
      <c r="D7021" s="36">
        <v>4.0438900000000002</v>
      </c>
    </row>
    <row r="7022" spans="1:4" ht="12.75" customHeight="1" x14ac:dyDescent="0.25">
      <c r="A7022" s="44">
        <v>43179.208333316325</v>
      </c>
      <c r="B7022" s="24">
        <v>198.5017</v>
      </c>
      <c r="C7022" s="35">
        <v>0.43385000000000001</v>
      </c>
      <c r="D7022" s="36">
        <v>7.0311700000000004</v>
      </c>
    </row>
    <row r="7023" spans="1:4" ht="12.75" customHeight="1" x14ac:dyDescent="0.25">
      <c r="A7023" s="44">
        <v>43179.249999982989</v>
      </c>
      <c r="B7023" s="24">
        <v>288.08269999999999</v>
      </c>
      <c r="C7023" s="35">
        <v>0.55112000000000005</v>
      </c>
      <c r="D7023" s="36">
        <v>6.0396700000000001</v>
      </c>
    </row>
    <row r="7024" spans="1:4" ht="12.75" customHeight="1" x14ac:dyDescent="0.25">
      <c r="A7024" s="44">
        <v>43179.291666649653</v>
      </c>
      <c r="B7024" s="24">
        <v>238.70959999999999</v>
      </c>
      <c r="C7024" s="35">
        <v>0.52</v>
      </c>
      <c r="D7024" s="36">
        <v>4.8677200000000003</v>
      </c>
    </row>
    <row r="7025" spans="1:4" ht="12.75" customHeight="1" x14ac:dyDescent="0.25">
      <c r="A7025" s="44">
        <v>43179.333333316317</v>
      </c>
      <c r="B7025" s="24">
        <v>268.5498</v>
      </c>
      <c r="C7025" s="35">
        <v>0.35991000000000001</v>
      </c>
      <c r="D7025" s="36">
        <v>11.55167</v>
      </c>
    </row>
    <row r="7026" spans="1:4" ht="12.75" customHeight="1" x14ac:dyDescent="0.25">
      <c r="A7026" s="44">
        <v>43179.374999982982</v>
      </c>
      <c r="B7026" s="24">
        <v>80.160589999999999</v>
      </c>
      <c r="C7026" s="35">
        <v>0.42059000000000002</v>
      </c>
      <c r="D7026" s="36">
        <v>22.668669999999999</v>
      </c>
    </row>
    <row r="7027" spans="1:4" ht="12.75" customHeight="1" x14ac:dyDescent="0.25">
      <c r="A7027" s="44">
        <v>43179.416666649646</v>
      </c>
      <c r="B7027" s="24">
        <v>101.09739999999999</v>
      </c>
      <c r="C7027" s="35">
        <v>0.58711999999999998</v>
      </c>
      <c r="D7027" s="36">
        <v>6.3922800000000004</v>
      </c>
    </row>
    <row r="7028" spans="1:4" ht="12.75" customHeight="1" x14ac:dyDescent="0.25">
      <c r="A7028" s="44">
        <v>43179.45833331631</v>
      </c>
      <c r="B7028" s="24">
        <v>94.537530000000004</v>
      </c>
      <c r="C7028" s="35">
        <v>1.0345</v>
      </c>
      <c r="D7028" s="36">
        <v>18.192779999999999</v>
      </c>
    </row>
    <row r="7029" spans="1:4" ht="12.75" customHeight="1" x14ac:dyDescent="0.25">
      <c r="A7029" s="44">
        <v>43179.499999982974</v>
      </c>
      <c r="B7029" s="24">
        <v>80.851939999999999</v>
      </c>
      <c r="C7029" s="35">
        <v>1.3940999999999999</v>
      </c>
      <c r="D7029" s="36">
        <v>21.15006</v>
      </c>
    </row>
    <row r="7030" spans="1:4" ht="12.75" customHeight="1" x14ac:dyDescent="0.25">
      <c r="A7030" s="44">
        <v>43179.541666649639</v>
      </c>
      <c r="B7030" s="24">
        <v>80.357500000000002</v>
      </c>
      <c r="C7030" s="35">
        <v>1.65862</v>
      </c>
      <c r="D7030" s="36">
        <v>7.1167800000000003</v>
      </c>
    </row>
    <row r="7031" spans="1:4" ht="12.75" customHeight="1" x14ac:dyDescent="0.25">
      <c r="A7031" s="44">
        <v>43179.583333316303</v>
      </c>
      <c r="B7031" s="24">
        <v>114.50539999999999</v>
      </c>
      <c r="C7031" s="35">
        <v>1.29558</v>
      </c>
      <c r="D7031" s="36">
        <v>12.31467</v>
      </c>
    </row>
    <row r="7032" spans="1:4" ht="12.75" customHeight="1" x14ac:dyDescent="0.25">
      <c r="A7032" s="44">
        <v>43179.624999982967</v>
      </c>
      <c r="B7032" s="24">
        <v>89.76455</v>
      </c>
      <c r="C7032" s="35">
        <v>1.27322</v>
      </c>
      <c r="D7032" s="36">
        <v>5.1710000000000003</v>
      </c>
    </row>
    <row r="7033" spans="1:4" ht="12.75" customHeight="1" x14ac:dyDescent="0.25">
      <c r="A7033" s="44">
        <v>43179.666666649631</v>
      </c>
      <c r="B7033" s="24">
        <v>83.929199999999994</v>
      </c>
      <c r="C7033" s="35">
        <v>1.46852</v>
      </c>
      <c r="D7033" s="36">
        <v>18.397220000000001</v>
      </c>
    </row>
    <row r="7034" spans="1:4" ht="12.75" customHeight="1" x14ac:dyDescent="0.25">
      <c r="A7034" s="44">
        <v>43179.708333316295</v>
      </c>
      <c r="B7034" s="24">
        <v>82.687169999999995</v>
      </c>
      <c r="C7034" s="35">
        <v>1.2371700000000001</v>
      </c>
      <c r="D7034" s="36">
        <v>13.577</v>
      </c>
    </row>
    <row r="7035" spans="1:4" ht="12.75" customHeight="1" x14ac:dyDescent="0.25">
      <c r="A7035" s="44">
        <v>43179.74999998296</v>
      </c>
      <c r="B7035" s="24">
        <v>83.779169999999993</v>
      </c>
      <c r="C7035" s="35">
        <v>0.67337999999999998</v>
      </c>
      <c r="D7035" s="36">
        <v>20.47372</v>
      </c>
    </row>
    <row r="7036" spans="1:4" ht="12.75" customHeight="1" x14ac:dyDescent="0.25">
      <c r="A7036" s="44">
        <v>43179.791666649624</v>
      </c>
      <c r="B7036" s="24">
        <v>132.81729999999999</v>
      </c>
      <c r="C7036" s="35">
        <v>0.35352</v>
      </c>
      <c r="D7036" s="36">
        <v>19.026949999999999</v>
      </c>
    </row>
    <row r="7037" spans="1:4" ht="12.75" customHeight="1" x14ac:dyDescent="0.25">
      <c r="A7037" s="44">
        <v>43179.833333316288</v>
      </c>
      <c r="B7037" s="24">
        <v>89.333609999999993</v>
      </c>
      <c r="C7037" s="35">
        <v>0.17537</v>
      </c>
      <c r="D7037" s="36">
        <v>32.657389999999999</v>
      </c>
    </row>
    <row r="7038" spans="1:4" ht="12.75" customHeight="1" x14ac:dyDescent="0.25">
      <c r="A7038" s="44">
        <v>43179.874999982952</v>
      </c>
      <c r="B7038" s="24">
        <v>27.04119</v>
      </c>
      <c r="C7038" s="35">
        <v>0.41344999999999998</v>
      </c>
      <c r="D7038" s="36">
        <v>11.714449999999999</v>
      </c>
    </row>
    <row r="7039" spans="1:4" ht="12.75" customHeight="1" x14ac:dyDescent="0.25">
      <c r="A7039" s="44">
        <v>43179.916666649617</v>
      </c>
      <c r="B7039" s="24">
        <v>350.93610000000001</v>
      </c>
      <c r="C7039" s="35">
        <v>0.26369999999999999</v>
      </c>
      <c r="D7039" s="36">
        <v>15.16494</v>
      </c>
    </row>
    <row r="7040" spans="1:4" ht="12.75" customHeight="1" x14ac:dyDescent="0.25">
      <c r="A7040" s="44">
        <v>43179.958333316281</v>
      </c>
      <c r="B7040" s="24">
        <v>346.89659999999998</v>
      </c>
      <c r="C7040" s="35">
        <v>0.21901999999999999</v>
      </c>
      <c r="D7040" s="36">
        <v>9.3718900000000005</v>
      </c>
    </row>
    <row r="7041" spans="1:4" ht="12.75" customHeight="1" x14ac:dyDescent="0.25">
      <c r="A7041" s="44">
        <v>43179.999999982945</v>
      </c>
      <c r="B7041" s="24">
        <v>338.48399999999998</v>
      </c>
      <c r="C7041" s="35">
        <v>0.27062999999999998</v>
      </c>
      <c r="D7041" s="36">
        <v>10.85535</v>
      </c>
    </row>
    <row r="7042" spans="1:4" ht="12.75" customHeight="1" x14ac:dyDescent="0.25">
      <c r="A7042" s="44">
        <v>43180.041666649609</v>
      </c>
      <c r="B7042" s="24">
        <v>263.57190000000003</v>
      </c>
      <c r="C7042" s="35">
        <v>0.25678000000000001</v>
      </c>
      <c r="D7042" s="36">
        <v>7.3179999999999996</v>
      </c>
    </row>
    <row r="7043" spans="1:4" ht="12.75" customHeight="1" x14ac:dyDescent="0.25">
      <c r="A7043" s="44">
        <v>43180.083333316274</v>
      </c>
      <c r="B7043" s="24">
        <v>235.58109999999999</v>
      </c>
      <c r="C7043" s="35">
        <v>0.27728999999999998</v>
      </c>
      <c r="D7043" s="36">
        <v>11.16189</v>
      </c>
    </row>
    <row r="7044" spans="1:4" ht="12.75" customHeight="1" x14ac:dyDescent="0.25">
      <c r="A7044" s="44">
        <v>43180.124999982938</v>
      </c>
      <c r="B7044" s="24">
        <v>268.55149999999998</v>
      </c>
      <c r="C7044" s="35">
        <v>0.55525999999999998</v>
      </c>
      <c r="D7044" s="36">
        <v>14.563940000000001</v>
      </c>
    </row>
    <row r="7045" spans="1:4" ht="12.75" customHeight="1" x14ac:dyDescent="0.25">
      <c r="A7045" s="44">
        <v>43180.166666649602</v>
      </c>
      <c r="B7045" s="24">
        <v>254.16159999999999</v>
      </c>
      <c r="C7045" s="35">
        <v>0.31746999999999997</v>
      </c>
      <c r="D7045" s="36">
        <v>6.76044</v>
      </c>
    </row>
    <row r="7046" spans="1:4" ht="12.75" customHeight="1" x14ac:dyDescent="0.25">
      <c r="A7046" s="44">
        <v>43180.208333316266</v>
      </c>
      <c r="B7046" s="24">
        <v>242.25319999999999</v>
      </c>
      <c r="C7046" s="35">
        <v>0.39690999999999999</v>
      </c>
      <c r="D7046" s="36">
        <v>10.201779999999999</v>
      </c>
    </row>
    <row r="7047" spans="1:4" ht="12.75" customHeight="1" x14ac:dyDescent="0.25">
      <c r="A7047" s="44">
        <v>43180.249999982931</v>
      </c>
      <c r="B7047" s="24">
        <v>267.28750000000002</v>
      </c>
      <c r="C7047" s="35">
        <v>0.48598999999999998</v>
      </c>
      <c r="D7047" s="36">
        <v>5.5090599999999998</v>
      </c>
    </row>
    <row r="7048" spans="1:4" ht="12.75" customHeight="1" x14ac:dyDescent="0.25">
      <c r="A7048" s="44">
        <v>43180.291666649595</v>
      </c>
      <c r="B7048" s="24">
        <v>284.53910000000002</v>
      </c>
      <c r="C7048" s="35">
        <v>0.4244</v>
      </c>
      <c r="D7048" s="36">
        <v>8.5909499999999994</v>
      </c>
    </row>
    <row r="7049" spans="1:4" ht="12.75" customHeight="1" x14ac:dyDescent="0.25">
      <c r="A7049" s="44">
        <v>43180.333333316259</v>
      </c>
      <c r="B7049" s="24">
        <v>301.21519999999998</v>
      </c>
      <c r="C7049" s="35">
        <v>0.34950999999999999</v>
      </c>
      <c r="D7049" s="36">
        <v>13.19739</v>
      </c>
    </row>
    <row r="7050" spans="1:4" ht="12.75" customHeight="1" x14ac:dyDescent="0.25">
      <c r="A7050" s="44">
        <v>43180.374999982923</v>
      </c>
      <c r="B7050" s="24">
        <v>91.931989999999999</v>
      </c>
      <c r="C7050" s="35">
        <v>0.25095000000000001</v>
      </c>
      <c r="D7050" s="36">
        <v>18.504000000000001</v>
      </c>
    </row>
    <row r="7051" spans="1:4" ht="12.75" customHeight="1" x14ac:dyDescent="0.25">
      <c r="A7051" s="44">
        <v>43180.416666649588</v>
      </c>
      <c r="B7051" s="24">
        <v>147.5872</v>
      </c>
      <c r="C7051" s="35">
        <v>0.50663000000000002</v>
      </c>
      <c r="D7051" s="36">
        <v>27.17578</v>
      </c>
    </row>
    <row r="7052" spans="1:4" ht="12.75" customHeight="1" x14ac:dyDescent="0.25">
      <c r="A7052" s="44">
        <v>43180.458333316252</v>
      </c>
      <c r="B7052" s="24">
        <v>156.92359999999999</v>
      </c>
      <c r="C7052" s="35">
        <v>0.46590999999999999</v>
      </c>
      <c r="D7052" s="36">
        <v>34.271949999999997</v>
      </c>
    </row>
    <row r="7053" spans="1:4" ht="12.75" customHeight="1" x14ac:dyDescent="0.25">
      <c r="A7053" s="44">
        <v>43180.499999982916</v>
      </c>
      <c r="B7053" s="24">
        <v>137.79069999999999</v>
      </c>
      <c r="C7053" s="35">
        <v>0.44113999999999998</v>
      </c>
      <c r="D7053" s="36">
        <v>30.00206</v>
      </c>
    </row>
    <row r="7054" spans="1:4" ht="12.75" customHeight="1" x14ac:dyDescent="0.25">
      <c r="A7054" s="44">
        <v>43180.54166664958</v>
      </c>
      <c r="B7054" s="24">
        <v>178.90389999999999</v>
      </c>
      <c r="C7054" s="35">
        <v>0.59362000000000004</v>
      </c>
      <c r="D7054" s="36">
        <v>15.22011</v>
      </c>
    </row>
    <row r="7055" spans="1:4" ht="12.75" customHeight="1" x14ac:dyDescent="0.25">
      <c r="A7055" s="44">
        <v>43180.583333316245</v>
      </c>
      <c r="B7055" s="24">
        <v>95.381870000000006</v>
      </c>
      <c r="C7055" s="35">
        <v>1.3553299999999999</v>
      </c>
      <c r="D7055" s="36">
        <v>1.51895</v>
      </c>
    </row>
    <row r="7056" spans="1:4" ht="12.75" customHeight="1" x14ac:dyDescent="0.25">
      <c r="A7056" s="44">
        <v>43180.624999982909</v>
      </c>
      <c r="B7056" s="24">
        <v>100.0361</v>
      </c>
      <c r="C7056" s="35">
        <v>1.0697000000000001</v>
      </c>
      <c r="D7056" s="36">
        <v>8.81</v>
      </c>
    </row>
    <row r="7057" spans="1:4" ht="12.75" customHeight="1" x14ac:dyDescent="0.25">
      <c r="A7057" s="44">
        <v>43180.666666649573</v>
      </c>
      <c r="B7057" s="24">
        <v>100.1519</v>
      </c>
      <c r="C7057" s="35">
        <v>0.48325000000000001</v>
      </c>
      <c r="D7057" s="36">
        <v>7.2431700000000001</v>
      </c>
    </row>
    <row r="7058" spans="1:4" ht="12.75" customHeight="1" x14ac:dyDescent="0.25">
      <c r="A7058" s="44">
        <v>43180.708333316237</v>
      </c>
      <c r="B7058" s="24">
        <v>89.230379999999997</v>
      </c>
      <c r="C7058" s="35">
        <v>0.80637999999999999</v>
      </c>
      <c r="D7058" s="36">
        <v>9.6188900000000004</v>
      </c>
    </row>
    <row r="7059" spans="1:4" ht="12.75" customHeight="1" x14ac:dyDescent="0.25">
      <c r="A7059" s="44">
        <v>43180.749999982901</v>
      </c>
      <c r="B7059" s="24">
        <v>100.6322</v>
      </c>
      <c r="C7059" s="35">
        <v>0.31026999999999999</v>
      </c>
      <c r="D7059" s="36">
        <v>2.2597200000000002</v>
      </c>
    </row>
    <row r="7060" spans="1:4" ht="12.75" customHeight="1" x14ac:dyDescent="0.25">
      <c r="A7060" s="44">
        <v>43180.791666649566</v>
      </c>
      <c r="B7060" s="24">
        <v>92.072000000000003</v>
      </c>
      <c r="C7060" s="35">
        <v>0.53368000000000004</v>
      </c>
      <c r="D7060" s="36">
        <v>13.32667</v>
      </c>
    </row>
    <row r="7061" spans="1:4" ht="12.75" customHeight="1" x14ac:dyDescent="0.25">
      <c r="A7061" s="44">
        <v>43180.83333331623</v>
      </c>
      <c r="B7061" s="24">
        <v>344.65609999999998</v>
      </c>
      <c r="C7061" s="35">
        <v>0.30871999999999999</v>
      </c>
      <c r="D7061" s="36">
        <v>46.67944</v>
      </c>
    </row>
    <row r="7062" spans="1:4" ht="12.75" customHeight="1" x14ac:dyDescent="0.25">
      <c r="A7062" s="44">
        <v>43180.874999982894</v>
      </c>
      <c r="B7062" s="24">
        <v>300.14010000000002</v>
      </c>
      <c r="C7062" s="35">
        <v>0.31828000000000001</v>
      </c>
      <c r="D7062" s="36">
        <v>16.76483</v>
      </c>
    </row>
    <row r="7063" spans="1:4" ht="12.75" customHeight="1" x14ac:dyDescent="0.25">
      <c r="A7063" s="44">
        <v>43180.916666649558</v>
      </c>
      <c r="B7063" s="24">
        <v>39.211779999999997</v>
      </c>
      <c r="C7063" s="35">
        <v>0.23086999999999999</v>
      </c>
      <c r="D7063" s="36">
        <v>8.8920600000000007</v>
      </c>
    </row>
    <row r="7064" spans="1:4" ht="12.75" customHeight="1" x14ac:dyDescent="0.25">
      <c r="A7064" s="44">
        <v>43180.958333316223</v>
      </c>
      <c r="B7064" s="24">
        <v>99.838189999999997</v>
      </c>
      <c r="C7064" s="35">
        <v>0.25642999999999999</v>
      </c>
      <c r="D7064" s="36">
        <v>14.179169999999999</v>
      </c>
    </row>
    <row r="7065" spans="1:4" ht="12.75" customHeight="1" x14ac:dyDescent="0.25">
      <c r="A7065" s="44">
        <v>43180.999999982887</v>
      </c>
      <c r="B7065" s="24">
        <v>292.20740000000001</v>
      </c>
      <c r="C7065" s="35">
        <v>0.13941000000000001</v>
      </c>
      <c r="D7065" s="36">
        <v>18.469370000000001</v>
      </c>
    </row>
    <row r="7066" spans="1:4" ht="12.75" customHeight="1" x14ac:dyDescent="0.25">
      <c r="A7066" s="44">
        <v>43181.041666649551</v>
      </c>
      <c r="B7066" s="24">
        <v>270.04860000000002</v>
      </c>
      <c r="C7066" s="35">
        <v>0.29209000000000002</v>
      </c>
      <c r="D7066" s="36">
        <v>11.77223</v>
      </c>
    </row>
    <row r="7067" spans="1:4" ht="12.75" customHeight="1" x14ac:dyDescent="0.25">
      <c r="A7067" s="44">
        <v>43181.083333316215</v>
      </c>
      <c r="B7067" s="24">
        <v>95.092600000000004</v>
      </c>
      <c r="C7067" s="35">
        <v>0.25431999999999999</v>
      </c>
      <c r="D7067" s="36">
        <v>18.154219999999999</v>
      </c>
    </row>
    <row r="7068" spans="1:4" ht="12.75" customHeight="1" x14ac:dyDescent="0.25">
      <c r="A7068" s="44">
        <v>43181.12499998288</v>
      </c>
      <c r="B7068" s="24">
        <v>170.13460000000001</v>
      </c>
      <c r="C7068" s="35">
        <v>0.32513999999999998</v>
      </c>
      <c r="D7068" s="36">
        <v>9.4960000000000004</v>
      </c>
    </row>
    <row r="7069" spans="1:4" ht="12.75" customHeight="1" x14ac:dyDescent="0.25">
      <c r="A7069" s="44">
        <v>43181.166666649544</v>
      </c>
      <c r="B7069" s="24">
        <v>84.031229999999994</v>
      </c>
      <c r="C7069" s="35">
        <v>0.40776000000000001</v>
      </c>
      <c r="D7069" s="36">
        <v>8.1170000000000009</v>
      </c>
    </row>
    <row r="7070" spans="1:4" ht="12.75" customHeight="1" x14ac:dyDescent="0.25">
      <c r="A7070" s="44">
        <v>43181.208333316208</v>
      </c>
      <c r="B7070" s="24">
        <v>61.226149999999997</v>
      </c>
      <c r="C7070" s="35">
        <v>0.38494</v>
      </c>
      <c r="D7070" s="36">
        <v>9.7137799999999999</v>
      </c>
    </row>
    <row r="7071" spans="1:4" ht="12.75" customHeight="1" x14ac:dyDescent="0.25">
      <c r="A7071" s="44">
        <v>43181.249999982872</v>
      </c>
      <c r="B7071" s="24">
        <v>254.40780000000001</v>
      </c>
      <c r="C7071" s="35">
        <v>0.38412000000000002</v>
      </c>
      <c r="D7071" s="36">
        <v>13.809060000000001</v>
      </c>
    </row>
    <row r="7072" spans="1:4" ht="12.75" customHeight="1" x14ac:dyDescent="0.25">
      <c r="A7072" s="44">
        <v>43181.291666649537</v>
      </c>
      <c r="B7072" s="24">
        <v>260.46530000000001</v>
      </c>
      <c r="C7072" s="35">
        <v>0.40081</v>
      </c>
      <c r="D7072" s="36">
        <v>11.49878</v>
      </c>
    </row>
    <row r="7073" spans="1:4" ht="12.75" customHeight="1" x14ac:dyDescent="0.25">
      <c r="A7073" s="44">
        <v>43181.333333316201</v>
      </c>
      <c r="B7073" s="24">
        <v>60.84984</v>
      </c>
      <c r="C7073" s="35">
        <v>0.27544000000000002</v>
      </c>
      <c r="D7073" s="36">
        <v>10.17939</v>
      </c>
    </row>
    <row r="7074" spans="1:4" ht="12.75" customHeight="1" x14ac:dyDescent="0.25">
      <c r="A7074" s="44">
        <v>43181.374999982865</v>
      </c>
      <c r="B7074" s="24">
        <v>67.592770000000002</v>
      </c>
      <c r="C7074" s="35">
        <v>0.64007000000000003</v>
      </c>
      <c r="D7074" s="36">
        <v>1.57622</v>
      </c>
    </row>
    <row r="7075" spans="1:4" ht="12.75" customHeight="1" x14ac:dyDescent="0.25">
      <c r="A7075" s="44">
        <v>43181.416666649529</v>
      </c>
      <c r="B7075" s="24">
        <v>82.573459999999997</v>
      </c>
      <c r="C7075" s="35">
        <v>0.54844999999999999</v>
      </c>
      <c r="D7075" s="36">
        <v>8.3948900000000002</v>
      </c>
    </row>
    <row r="7076" spans="1:4" ht="12.75" customHeight="1" x14ac:dyDescent="0.25">
      <c r="A7076" s="44">
        <v>43181.458333316194</v>
      </c>
      <c r="B7076" s="24">
        <v>132.48750000000001</v>
      </c>
      <c r="C7076" s="35">
        <v>0.42444999999999999</v>
      </c>
      <c r="D7076" s="36">
        <v>39.98827</v>
      </c>
    </row>
    <row r="7077" spans="1:4" ht="12.75" customHeight="1" x14ac:dyDescent="0.25">
      <c r="A7077" s="44">
        <v>43181.499999982858</v>
      </c>
      <c r="B7077" s="24">
        <v>174.8038</v>
      </c>
      <c r="C7077" s="35">
        <v>0.85504000000000002</v>
      </c>
      <c r="D7077" s="36">
        <v>24.396439999999998</v>
      </c>
    </row>
    <row r="7078" spans="1:4" ht="12.75" customHeight="1" x14ac:dyDescent="0.25">
      <c r="A7078" s="44">
        <v>43181.541666649522</v>
      </c>
      <c r="B7078" s="24">
        <v>125.24290000000001</v>
      </c>
      <c r="C7078" s="35">
        <v>0.89015999999999995</v>
      </c>
      <c r="D7078" s="36">
        <v>20.16093</v>
      </c>
    </row>
    <row r="7079" spans="1:4" ht="12.75" customHeight="1" x14ac:dyDescent="0.25">
      <c r="A7079" s="44">
        <v>43181.583333316186</v>
      </c>
      <c r="B7079" s="24">
        <v>83.657640000000001</v>
      </c>
      <c r="C7079" s="35">
        <v>1.0083200000000001</v>
      </c>
      <c r="D7079" s="36" t="s">
        <v>189</v>
      </c>
    </row>
    <row r="7080" spans="1:4" ht="12.75" customHeight="1" x14ac:dyDescent="0.25">
      <c r="A7080" s="44">
        <v>43181.624999982851</v>
      </c>
      <c r="B7080" s="24">
        <v>84.177580000000006</v>
      </c>
      <c r="C7080" s="35">
        <v>1.6724300000000001</v>
      </c>
      <c r="D7080" s="36">
        <v>31.5245</v>
      </c>
    </row>
    <row r="7081" spans="1:4" ht="12.75" customHeight="1" x14ac:dyDescent="0.25">
      <c r="A7081" s="44">
        <v>43181.666666649515</v>
      </c>
      <c r="B7081" s="24">
        <v>71.498490000000004</v>
      </c>
      <c r="C7081" s="35">
        <v>2.2311899999999998</v>
      </c>
      <c r="D7081" s="36">
        <v>17.216999999999999</v>
      </c>
    </row>
    <row r="7082" spans="1:4" ht="12.75" customHeight="1" x14ac:dyDescent="0.25">
      <c r="A7082" s="44">
        <v>43181.708333316179</v>
      </c>
      <c r="B7082" s="24">
        <v>80.207440000000005</v>
      </c>
      <c r="C7082" s="35">
        <v>1.49644</v>
      </c>
      <c r="D7082" s="36">
        <v>9.9313900000000004</v>
      </c>
    </row>
    <row r="7083" spans="1:4" ht="12.75" customHeight="1" x14ac:dyDescent="0.25">
      <c r="A7083" s="44">
        <v>43181.749999982843</v>
      </c>
      <c r="B7083" s="24">
        <v>105.08320000000001</v>
      </c>
      <c r="C7083" s="35">
        <v>0.82250999999999996</v>
      </c>
      <c r="D7083" s="36">
        <v>11.12806</v>
      </c>
    </row>
    <row r="7084" spans="1:4" ht="12.75" customHeight="1" x14ac:dyDescent="0.25">
      <c r="A7084" s="44">
        <v>43181.791666649508</v>
      </c>
      <c r="B7084" s="24">
        <v>86.100139999999996</v>
      </c>
      <c r="C7084" s="35">
        <v>0.68603999999999998</v>
      </c>
      <c r="D7084" s="36">
        <v>6.7802800000000003</v>
      </c>
    </row>
    <row r="7085" spans="1:4" ht="12.75" customHeight="1" x14ac:dyDescent="0.25">
      <c r="A7085" s="44">
        <v>43181.833333316172</v>
      </c>
      <c r="B7085" s="24">
        <v>149.6018</v>
      </c>
      <c r="C7085" s="35">
        <v>0.39249000000000001</v>
      </c>
      <c r="D7085" s="36">
        <v>13.51139</v>
      </c>
    </row>
    <row r="7086" spans="1:4" ht="12.75" customHeight="1" x14ac:dyDescent="0.25">
      <c r="A7086" s="44">
        <v>43181.874999982836</v>
      </c>
      <c r="B7086" s="24">
        <v>288.05669999999998</v>
      </c>
      <c r="C7086" s="35">
        <v>0.52081</v>
      </c>
      <c r="D7086" s="36">
        <v>10.28561</v>
      </c>
    </row>
    <row r="7087" spans="1:4" ht="12.75" customHeight="1" x14ac:dyDescent="0.25">
      <c r="A7087" s="44">
        <v>43181.9166666495</v>
      </c>
      <c r="B7087" s="24">
        <v>294.0163</v>
      </c>
      <c r="C7087" s="35">
        <v>0.31036999999999998</v>
      </c>
      <c r="D7087" s="36">
        <v>12.161949999999999</v>
      </c>
    </row>
    <row r="7088" spans="1:4" ht="12.75" customHeight="1" x14ac:dyDescent="0.25">
      <c r="A7088" s="44">
        <v>43181.958333316164</v>
      </c>
      <c r="B7088" s="24">
        <v>279.29880000000003</v>
      </c>
      <c r="C7088" s="35">
        <v>0.35503000000000001</v>
      </c>
      <c r="D7088" s="36">
        <v>13.55367</v>
      </c>
    </row>
    <row r="7089" spans="1:4" ht="12.75" customHeight="1" x14ac:dyDescent="0.25">
      <c r="A7089" s="44">
        <v>43181.999999982829</v>
      </c>
      <c r="B7089" s="24">
        <v>52.812179999999998</v>
      </c>
      <c r="C7089" s="35">
        <v>0.40526000000000001</v>
      </c>
      <c r="D7089" s="36" t="s">
        <v>189</v>
      </c>
    </row>
    <row r="7090" spans="1:4" ht="12.75" customHeight="1" x14ac:dyDescent="0.25">
      <c r="A7090" s="44">
        <v>43182.041666649493</v>
      </c>
      <c r="B7090" s="24">
        <v>291.5779</v>
      </c>
      <c r="C7090" s="35">
        <v>0.26136999999999999</v>
      </c>
      <c r="D7090" s="36">
        <v>17.560469999999999</v>
      </c>
    </row>
    <row r="7091" spans="1:4" ht="12.75" customHeight="1" x14ac:dyDescent="0.25">
      <c r="A7091" s="44">
        <v>43182.083333316157</v>
      </c>
      <c r="B7091" s="24">
        <v>288.23919999999998</v>
      </c>
      <c r="C7091" s="35">
        <v>0.24199999999999999</v>
      </c>
      <c r="D7091" s="36">
        <v>12.237500000000001</v>
      </c>
    </row>
    <row r="7092" spans="1:4" ht="12.75" customHeight="1" x14ac:dyDescent="0.25">
      <c r="A7092" s="44">
        <v>43182.124999982821</v>
      </c>
      <c r="B7092" s="24">
        <v>143.31440000000001</v>
      </c>
      <c r="C7092" s="35">
        <v>0.41224</v>
      </c>
      <c r="D7092" s="36">
        <v>10.418049999999999</v>
      </c>
    </row>
    <row r="7093" spans="1:4" ht="12.75" customHeight="1" x14ac:dyDescent="0.25">
      <c r="A7093" s="44">
        <v>43182.166666649486</v>
      </c>
      <c r="B7093" s="24">
        <v>195.07419999999999</v>
      </c>
      <c r="C7093" s="35">
        <v>0.50505</v>
      </c>
      <c r="D7093" s="36">
        <v>23.38083</v>
      </c>
    </row>
    <row r="7094" spans="1:4" ht="12.75" customHeight="1" x14ac:dyDescent="0.25">
      <c r="A7094" s="44">
        <v>43182.20833331615</v>
      </c>
      <c r="B7094" s="24">
        <v>209.8158</v>
      </c>
      <c r="C7094" s="35">
        <v>0.29754999999999998</v>
      </c>
      <c r="D7094" s="36">
        <v>37.306840000000001</v>
      </c>
    </row>
    <row r="7095" spans="1:4" ht="12.75" customHeight="1" x14ac:dyDescent="0.25">
      <c r="A7095" s="44">
        <v>43182.249999982814</v>
      </c>
      <c r="B7095" s="24">
        <v>337.45639999999997</v>
      </c>
      <c r="C7095" s="35">
        <v>0.38828000000000001</v>
      </c>
      <c r="D7095" s="36">
        <v>28.42839</v>
      </c>
    </row>
    <row r="7096" spans="1:4" ht="12.75" customHeight="1" x14ac:dyDescent="0.25">
      <c r="A7096" s="44">
        <v>43182.291666649478</v>
      </c>
      <c r="B7096" s="24">
        <v>108.8449</v>
      </c>
      <c r="C7096" s="35">
        <v>0.30213000000000001</v>
      </c>
      <c r="D7096" s="36">
        <v>101.4932</v>
      </c>
    </row>
    <row r="7097" spans="1:4" ht="12.75" customHeight="1" x14ac:dyDescent="0.25">
      <c r="A7097" s="44">
        <v>43182.333333316143</v>
      </c>
      <c r="B7097" s="24">
        <v>83.950159999999997</v>
      </c>
      <c r="C7097" s="35">
        <v>0.19234999999999999</v>
      </c>
      <c r="D7097" s="36">
        <v>128.67400000000001</v>
      </c>
    </row>
    <row r="7098" spans="1:4" ht="12.75" customHeight="1" x14ac:dyDescent="0.25">
      <c r="A7098" s="44">
        <v>43182.374999982807</v>
      </c>
      <c r="B7098" s="24">
        <v>132.2097</v>
      </c>
      <c r="C7098" s="35">
        <v>0.62636999999999998</v>
      </c>
      <c r="D7098" s="36">
        <v>5.1259399999999999</v>
      </c>
    </row>
    <row r="7099" spans="1:4" ht="12.75" customHeight="1" x14ac:dyDescent="0.25">
      <c r="A7099" s="44">
        <v>43182.416666649471</v>
      </c>
      <c r="B7099" s="24">
        <v>64.928730000000002</v>
      </c>
      <c r="C7099" s="35">
        <v>2.1755200000000001</v>
      </c>
      <c r="D7099" s="36">
        <v>15.24161</v>
      </c>
    </row>
    <row r="7100" spans="1:4" ht="12.75" customHeight="1" x14ac:dyDescent="0.25">
      <c r="A7100" s="44">
        <v>43182.458333316135</v>
      </c>
      <c r="B7100" s="24">
        <v>44.939059999999998</v>
      </c>
      <c r="C7100" s="35">
        <v>2.3306300000000002</v>
      </c>
      <c r="D7100" s="36">
        <v>11.064830000000001</v>
      </c>
    </row>
    <row r="7101" spans="1:4" ht="12.75" customHeight="1" x14ac:dyDescent="0.25">
      <c r="A7101" s="44">
        <v>43182.4999999828</v>
      </c>
      <c r="B7101" s="24">
        <v>349.9504</v>
      </c>
      <c r="C7101" s="35">
        <v>1.5178700000000001</v>
      </c>
      <c r="D7101" s="36">
        <v>12.826610000000001</v>
      </c>
    </row>
    <row r="7102" spans="1:4" ht="12.75" customHeight="1" x14ac:dyDescent="0.25">
      <c r="A7102" s="44">
        <v>43182.541666649464</v>
      </c>
      <c r="B7102" s="24">
        <v>206.1317</v>
      </c>
      <c r="C7102" s="35">
        <v>0.95108999999999999</v>
      </c>
      <c r="D7102" s="36">
        <v>9.0441099999999999</v>
      </c>
    </row>
    <row r="7103" spans="1:4" ht="12.75" customHeight="1" x14ac:dyDescent="0.25">
      <c r="A7103" s="44">
        <v>43182.583333316128</v>
      </c>
      <c r="B7103" s="24">
        <v>139.80080000000001</v>
      </c>
      <c r="C7103" s="35">
        <v>0.76017999999999997</v>
      </c>
      <c r="D7103" s="36" t="s">
        <v>189</v>
      </c>
    </row>
    <row r="7104" spans="1:4" ht="12.75" customHeight="1" x14ac:dyDescent="0.25">
      <c r="A7104" s="44">
        <v>43182.624999982792</v>
      </c>
      <c r="B7104" s="24">
        <v>29.260760000000001</v>
      </c>
      <c r="C7104" s="35">
        <v>0.90993000000000002</v>
      </c>
      <c r="D7104" s="36">
        <v>16.82489</v>
      </c>
    </row>
    <row r="7105" spans="1:4" ht="12.75" customHeight="1" x14ac:dyDescent="0.25">
      <c r="A7105" s="44">
        <v>43182.666666649457</v>
      </c>
      <c r="B7105" s="24">
        <v>91.509050000000002</v>
      </c>
      <c r="C7105" s="35">
        <v>1.35284</v>
      </c>
      <c r="D7105" s="36">
        <v>3.7065600000000001</v>
      </c>
    </row>
    <row r="7106" spans="1:4" ht="12.75" customHeight="1" x14ac:dyDescent="0.25">
      <c r="A7106" s="44">
        <v>43182.708333316121</v>
      </c>
      <c r="B7106" s="24">
        <v>159.19890000000001</v>
      </c>
      <c r="C7106" s="35">
        <v>0.36945</v>
      </c>
      <c r="D7106" s="36">
        <v>3.08711</v>
      </c>
    </row>
    <row r="7107" spans="1:4" ht="12.75" customHeight="1" x14ac:dyDescent="0.25">
      <c r="A7107" s="44">
        <v>43182.749999982785</v>
      </c>
      <c r="B7107" s="24">
        <v>300.21589999999998</v>
      </c>
      <c r="C7107" s="35">
        <v>0.67571999999999999</v>
      </c>
      <c r="D7107" s="36">
        <v>8.3691099999999992</v>
      </c>
    </row>
    <row r="7108" spans="1:4" ht="12.75" customHeight="1" x14ac:dyDescent="0.25">
      <c r="A7108" s="44">
        <v>43182.791666649449</v>
      </c>
      <c r="B7108" s="24">
        <v>256.00150000000002</v>
      </c>
      <c r="C7108" s="35">
        <v>0.88380999999999998</v>
      </c>
      <c r="D7108" s="36">
        <v>3.95472</v>
      </c>
    </row>
    <row r="7109" spans="1:4" ht="12.75" customHeight="1" x14ac:dyDescent="0.25">
      <c r="A7109" s="44">
        <v>43182.833333316114</v>
      </c>
      <c r="B7109" s="24">
        <v>258.654</v>
      </c>
      <c r="C7109" s="35">
        <v>0.44330999999999998</v>
      </c>
      <c r="D7109" s="36">
        <v>9.5979500000000009</v>
      </c>
    </row>
    <row r="7110" spans="1:4" ht="12.75" customHeight="1" x14ac:dyDescent="0.25">
      <c r="A7110" s="44">
        <v>43182.874999982778</v>
      </c>
      <c r="B7110" s="24">
        <v>253.07480000000001</v>
      </c>
      <c r="C7110" s="35">
        <v>0.55825999999999998</v>
      </c>
      <c r="D7110" s="36">
        <v>7.6197800000000004</v>
      </c>
    </row>
    <row r="7111" spans="1:4" ht="12.75" customHeight="1" x14ac:dyDescent="0.25">
      <c r="A7111" s="44">
        <v>43182.916666649442</v>
      </c>
      <c r="B7111" s="24">
        <v>313.98829999999998</v>
      </c>
      <c r="C7111" s="35">
        <v>0.26183000000000001</v>
      </c>
      <c r="D7111" s="36">
        <v>3.0202800000000001</v>
      </c>
    </row>
    <row r="7112" spans="1:4" ht="12.75" customHeight="1" x14ac:dyDescent="0.25">
      <c r="A7112" s="44">
        <v>43182.958333316106</v>
      </c>
      <c r="B7112" s="24">
        <v>59.914029999999997</v>
      </c>
      <c r="C7112" s="35">
        <v>0.46155000000000002</v>
      </c>
      <c r="D7112" s="36">
        <v>0.51356000000000002</v>
      </c>
    </row>
    <row r="7113" spans="1:4" ht="12.75" customHeight="1" x14ac:dyDescent="0.25">
      <c r="A7113" s="44">
        <v>43182.999999982771</v>
      </c>
      <c r="B7113" s="24">
        <v>39.042029999999997</v>
      </c>
      <c r="C7113" s="35">
        <v>0.34665000000000001</v>
      </c>
      <c r="D7113" s="36" t="s">
        <v>189</v>
      </c>
    </row>
    <row r="7114" spans="1:4" ht="12.75" customHeight="1" x14ac:dyDescent="0.25">
      <c r="A7114" s="44">
        <v>43183.041666649435</v>
      </c>
      <c r="B7114" s="24">
        <v>321.18509999999998</v>
      </c>
      <c r="C7114" s="35">
        <v>0.59619</v>
      </c>
      <c r="D7114" s="36" t="s">
        <v>189</v>
      </c>
    </row>
    <row r="7115" spans="1:4" ht="12.75" customHeight="1" x14ac:dyDescent="0.25">
      <c r="A7115" s="44">
        <v>43183.083333316099</v>
      </c>
      <c r="B7115" s="24">
        <v>94.164839999999998</v>
      </c>
      <c r="C7115" s="35">
        <v>0.27417999999999998</v>
      </c>
      <c r="D7115" s="36">
        <v>16.330829999999999</v>
      </c>
    </row>
    <row r="7116" spans="1:4" ht="12.75" customHeight="1" x14ac:dyDescent="0.25">
      <c r="A7116" s="44">
        <v>43183.124999982763</v>
      </c>
      <c r="B7116" s="24">
        <v>127.8019</v>
      </c>
      <c r="C7116" s="35">
        <v>0.22614000000000001</v>
      </c>
      <c r="D7116" s="36">
        <v>1.9624999999999999</v>
      </c>
    </row>
    <row r="7117" spans="1:4" ht="12.75" customHeight="1" x14ac:dyDescent="0.25">
      <c r="A7117" s="44">
        <v>43183.166666649427</v>
      </c>
      <c r="B7117" s="24">
        <v>148.2105</v>
      </c>
      <c r="C7117" s="35">
        <v>0.25755</v>
      </c>
      <c r="D7117" s="36">
        <v>2.3501699999999999</v>
      </c>
    </row>
    <row r="7118" spans="1:4" ht="12.75" customHeight="1" x14ac:dyDescent="0.25">
      <c r="A7118" s="44">
        <v>43183.208333316092</v>
      </c>
      <c r="B7118" s="24">
        <v>86.217929999999996</v>
      </c>
      <c r="C7118" s="35">
        <v>0.22141</v>
      </c>
      <c r="D7118" s="36">
        <v>14.586499999999999</v>
      </c>
    </row>
    <row r="7119" spans="1:4" ht="12.75" customHeight="1" x14ac:dyDescent="0.25">
      <c r="A7119" s="44">
        <v>43183.249999982756</v>
      </c>
      <c r="B7119" s="24">
        <v>81.362819999999999</v>
      </c>
      <c r="C7119" s="35">
        <v>0.30731999999999998</v>
      </c>
      <c r="D7119" s="36">
        <v>0.34733999999999998</v>
      </c>
    </row>
    <row r="7120" spans="1:4" ht="12.75" customHeight="1" x14ac:dyDescent="0.25">
      <c r="A7120" s="44">
        <v>43183.29166664942</v>
      </c>
      <c r="B7120" s="24">
        <v>128.1885</v>
      </c>
      <c r="C7120" s="35">
        <v>0.39800999999999997</v>
      </c>
      <c r="D7120" s="36">
        <v>7.1527799999999999</v>
      </c>
    </row>
    <row r="7121" spans="1:4" ht="12.75" customHeight="1" x14ac:dyDescent="0.25">
      <c r="A7121" s="44">
        <v>43183.333333316084</v>
      </c>
      <c r="B7121" s="24">
        <v>261.66250000000002</v>
      </c>
      <c r="C7121" s="35">
        <v>0.34639999999999999</v>
      </c>
      <c r="D7121" s="36">
        <v>6.8483299999999998</v>
      </c>
    </row>
    <row r="7122" spans="1:4" ht="12.75" customHeight="1" x14ac:dyDescent="0.25">
      <c r="A7122" s="44">
        <v>43183.374999982749</v>
      </c>
      <c r="B7122" s="24">
        <v>316.59789999999998</v>
      </c>
      <c r="C7122" s="35">
        <v>0.68174000000000001</v>
      </c>
      <c r="D7122" s="36">
        <v>7.9683900000000003</v>
      </c>
    </row>
    <row r="7123" spans="1:4" ht="12.75" customHeight="1" x14ac:dyDescent="0.25">
      <c r="A7123" s="44">
        <v>43183.416666649413</v>
      </c>
      <c r="B7123" s="24">
        <v>216.37280000000001</v>
      </c>
      <c r="C7123" s="35">
        <v>0.52168000000000003</v>
      </c>
      <c r="D7123" s="36">
        <v>3.24139</v>
      </c>
    </row>
    <row r="7124" spans="1:4" ht="12.75" customHeight="1" x14ac:dyDescent="0.25">
      <c r="A7124" s="44">
        <v>43183.458333316077</v>
      </c>
      <c r="B7124" s="24">
        <v>18.73742</v>
      </c>
      <c r="C7124" s="35">
        <v>0.70767000000000002</v>
      </c>
      <c r="D7124" s="36">
        <v>2.6189399999999998</v>
      </c>
    </row>
    <row r="7125" spans="1:4" ht="12.75" customHeight="1" x14ac:dyDescent="0.25">
      <c r="A7125" s="44">
        <v>43183.499999982741</v>
      </c>
      <c r="B7125" s="24">
        <v>339.58629999999999</v>
      </c>
      <c r="C7125" s="35">
        <v>1.14313</v>
      </c>
      <c r="D7125" s="36">
        <v>15.31644</v>
      </c>
    </row>
    <row r="7126" spans="1:4" ht="12.75" customHeight="1" x14ac:dyDescent="0.25">
      <c r="A7126" s="44">
        <v>43183.541666649406</v>
      </c>
      <c r="B7126" s="24">
        <v>337.88569999999999</v>
      </c>
      <c r="C7126" s="35">
        <v>0.89537999999999995</v>
      </c>
      <c r="D7126" s="36" t="s">
        <v>189</v>
      </c>
    </row>
    <row r="7127" spans="1:4" ht="12.75" customHeight="1" x14ac:dyDescent="0.25">
      <c r="A7127" s="44">
        <v>43183.58333331607</v>
      </c>
      <c r="B7127" s="24">
        <v>304.2559</v>
      </c>
      <c r="C7127" s="35">
        <v>2.2990300000000001</v>
      </c>
      <c r="D7127" s="36">
        <v>15.19655</v>
      </c>
    </row>
    <row r="7128" spans="1:4" ht="12.75" customHeight="1" x14ac:dyDescent="0.25">
      <c r="A7128" s="44">
        <v>43183.624999982734</v>
      </c>
      <c r="B7128" s="24">
        <v>255.05779999999999</v>
      </c>
      <c r="C7128" s="35">
        <v>4.2158100000000003</v>
      </c>
      <c r="D7128" s="36">
        <v>13.115780000000001</v>
      </c>
    </row>
    <row r="7129" spans="1:4" ht="12.75" customHeight="1" x14ac:dyDescent="0.25">
      <c r="A7129" s="44">
        <v>43183.666666649398</v>
      </c>
      <c r="B7129" s="24">
        <v>201.29400000000001</v>
      </c>
      <c r="C7129" s="35">
        <v>1.6152299999999999</v>
      </c>
      <c r="D7129" s="36" t="s">
        <v>189</v>
      </c>
    </row>
    <row r="7130" spans="1:4" ht="12.75" customHeight="1" x14ac:dyDescent="0.25">
      <c r="A7130" s="44">
        <v>43183.708333316063</v>
      </c>
      <c r="B7130" s="24">
        <v>133.92269999999999</v>
      </c>
      <c r="C7130" s="35">
        <v>0.75731999999999999</v>
      </c>
      <c r="D7130" s="36">
        <v>11.32306</v>
      </c>
    </row>
    <row r="7131" spans="1:4" ht="12.75" customHeight="1" x14ac:dyDescent="0.25">
      <c r="A7131" s="44">
        <v>43183.749999982727</v>
      </c>
      <c r="B7131" s="24">
        <v>154.6465</v>
      </c>
      <c r="C7131" s="35">
        <v>0.31333</v>
      </c>
      <c r="D7131" s="36">
        <v>0.27089000000000002</v>
      </c>
    </row>
    <row r="7132" spans="1:4" ht="12.75" customHeight="1" x14ac:dyDescent="0.25">
      <c r="A7132" s="44">
        <v>43183.791666649391</v>
      </c>
      <c r="B7132" s="24">
        <v>154.51300000000001</v>
      </c>
      <c r="C7132" s="35">
        <v>0.22062999999999999</v>
      </c>
      <c r="D7132" s="36" t="s">
        <v>189</v>
      </c>
    </row>
    <row r="7133" spans="1:4" ht="12.75" customHeight="1" x14ac:dyDescent="0.25">
      <c r="A7133" s="44">
        <v>43183.833333316055</v>
      </c>
      <c r="B7133" s="24">
        <v>148.0865</v>
      </c>
      <c r="C7133" s="35">
        <v>0.46892</v>
      </c>
      <c r="D7133" s="36">
        <v>1.306</v>
      </c>
    </row>
    <row r="7134" spans="1:4" ht="12.75" customHeight="1" x14ac:dyDescent="0.25">
      <c r="A7134" s="44">
        <v>43183.87499998272</v>
      </c>
      <c r="B7134" s="24">
        <v>133.36250000000001</v>
      </c>
      <c r="C7134" s="35">
        <v>0.36070000000000002</v>
      </c>
      <c r="D7134" s="36">
        <v>7.0118299999999998</v>
      </c>
    </row>
    <row r="7135" spans="1:4" ht="12.75" customHeight="1" x14ac:dyDescent="0.25">
      <c r="A7135" s="44">
        <v>43183.916666649384</v>
      </c>
      <c r="B7135" s="24">
        <v>121.5474</v>
      </c>
      <c r="C7135" s="35">
        <v>0.18395</v>
      </c>
      <c r="D7135" s="36">
        <v>2.6015000000000001</v>
      </c>
    </row>
    <row r="7136" spans="1:4" ht="12.75" customHeight="1" x14ac:dyDescent="0.25">
      <c r="A7136" s="44">
        <v>43183.958333316048</v>
      </c>
      <c r="B7136" s="24">
        <v>51.461660000000002</v>
      </c>
      <c r="C7136" s="35">
        <v>0.20050999999999999</v>
      </c>
      <c r="D7136" s="36">
        <v>2.08223</v>
      </c>
    </row>
    <row r="7137" spans="1:4" ht="12.75" customHeight="1" x14ac:dyDescent="0.25">
      <c r="A7137" s="44">
        <v>43183.999999982712</v>
      </c>
      <c r="B7137" s="24">
        <v>208.81360000000001</v>
      </c>
      <c r="C7137" s="35">
        <v>0.28738999999999998</v>
      </c>
      <c r="D7137" s="36">
        <v>6.1714799999999999</v>
      </c>
    </row>
    <row r="7138" spans="1:4" ht="12.75" customHeight="1" x14ac:dyDescent="0.25">
      <c r="A7138" s="44">
        <v>43184.041666649377</v>
      </c>
      <c r="B7138" s="24">
        <v>318.02659999999997</v>
      </c>
      <c r="C7138" s="35">
        <v>0.33834999999999998</v>
      </c>
      <c r="D7138" s="36">
        <v>9.8422300000000007</v>
      </c>
    </row>
    <row r="7139" spans="1:4" ht="12.75" customHeight="1" x14ac:dyDescent="0.25">
      <c r="A7139" s="44">
        <v>43184.083333316041</v>
      </c>
      <c r="B7139" s="24">
        <v>37.893009999999997</v>
      </c>
      <c r="C7139" s="35">
        <v>0.18057999999999999</v>
      </c>
      <c r="D7139" s="36">
        <v>5.82822</v>
      </c>
    </row>
    <row r="7140" spans="1:4" ht="12.75" customHeight="1" x14ac:dyDescent="0.25">
      <c r="A7140" s="44">
        <v>43184.124999982705</v>
      </c>
      <c r="B7140" s="24">
        <v>278.82100000000003</v>
      </c>
      <c r="C7140" s="35">
        <v>0.49378</v>
      </c>
      <c r="D7140" s="36">
        <v>13.172029999999999</v>
      </c>
    </row>
    <row r="7141" spans="1:4" ht="12.75" customHeight="1" x14ac:dyDescent="0.25">
      <c r="A7141" s="44">
        <v>43184.166666649369</v>
      </c>
      <c r="B7141" s="24">
        <v>131.45230000000001</v>
      </c>
      <c r="C7141" s="35">
        <v>0.25445000000000001</v>
      </c>
      <c r="D7141" s="36">
        <v>7.1999500000000003</v>
      </c>
    </row>
    <row r="7142" spans="1:4" ht="12.75" customHeight="1" x14ac:dyDescent="0.25">
      <c r="A7142" s="44">
        <v>43184.208333316034</v>
      </c>
      <c r="B7142" s="24">
        <v>150.2543</v>
      </c>
      <c r="C7142" s="35">
        <v>0.36094999999999999</v>
      </c>
      <c r="D7142" s="36" t="s">
        <v>189</v>
      </c>
    </row>
    <row r="7143" spans="1:4" ht="12.75" customHeight="1" x14ac:dyDescent="0.25">
      <c r="A7143" s="44">
        <v>43184.249999982698</v>
      </c>
      <c r="B7143" s="24">
        <v>244.78370000000001</v>
      </c>
      <c r="C7143" s="35">
        <v>0.6704</v>
      </c>
      <c r="D7143" s="36">
        <v>6.9166100000000004</v>
      </c>
    </row>
    <row r="7144" spans="1:4" ht="12.75" customHeight="1" x14ac:dyDescent="0.25">
      <c r="A7144" s="44">
        <v>43184.291666649362</v>
      </c>
      <c r="B7144" s="24">
        <v>189.51920000000001</v>
      </c>
      <c r="C7144" s="35">
        <v>0.60089999999999999</v>
      </c>
      <c r="D7144" s="36">
        <v>5.3554500000000003</v>
      </c>
    </row>
    <row r="7145" spans="1:4" ht="12.75" customHeight="1" x14ac:dyDescent="0.25">
      <c r="A7145" s="44">
        <v>43184.333333316026</v>
      </c>
      <c r="B7145" s="24">
        <v>206.17339999999999</v>
      </c>
      <c r="C7145" s="35">
        <v>0.59106000000000003</v>
      </c>
      <c r="D7145" s="36">
        <v>5.5657500000000004</v>
      </c>
    </row>
    <row r="7146" spans="1:4" ht="12.75" customHeight="1" x14ac:dyDescent="0.25">
      <c r="A7146" s="44">
        <v>43184.37499998269</v>
      </c>
      <c r="B7146" s="24">
        <v>280.8913</v>
      </c>
      <c r="C7146" s="35">
        <v>1.2685599999999999</v>
      </c>
      <c r="D7146" s="36" t="s">
        <v>189</v>
      </c>
    </row>
    <row r="7147" spans="1:4" ht="12.75" customHeight="1" x14ac:dyDescent="0.25">
      <c r="A7147" s="44">
        <v>43184.416666649355</v>
      </c>
      <c r="B7147" s="24">
        <v>103.9033</v>
      </c>
      <c r="C7147" s="35">
        <v>0.49097000000000002</v>
      </c>
      <c r="D7147" s="36" t="s">
        <v>189</v>
      </c>
    </row>
    <row r="7148" spans="1:4" ht="12.75" customHeight="1" x14ac:dyDescent="0.25">
      <c r="A7148" s="44">
        <v>43184.458333316019</v>
      </c>
      <c r="B7148" s="24">
        <v>92.200379999999996</v>
      </c>
      <c r="C7148" s="35">
        <v>0.58435000000000004</v>
      </c>
      <c r="D7148" s="36">
        <v>7.2688899999999999</v>
      </c>
    </row>
    <row r="7149" spans="1:4" ht="12.75" customHeight="1" x14ac:dyDescent="0.25">
      <c r="A7149" s="44">
        <v>43184.499999982683</v>
      </c>
      <c r="B7149" s="24">
        <v>136.95330000000001</v>
      </c>
      <c r="C7149" s="35">
        <v>0.58616000000000001</v>
      </c>
      <c r="D7149" s="36">
        <v>11.199389999999999</v>
      </c>
    </row>
    <row r="7150" spans="1:4" ht="12.75" customHeight="1" x14ac:dyDescent="0.25">
      <c r="A7150" s="44">
        <v>43184.541666649347</v>
      </c>
      <c r="B7150" s="24">
        <v>236.8809</v>
      </c>
      <c r="C7150" s="35">
        <v>0.95530000000000004</v>
      </c>
      <c r="D7150" s="36">
        <v>5.2431700000000001</v>
      </c>
    </row>
    <row r="7151" spans="1:4" ht="12.75" customHeight="1" x14ac:dyDescent="0.25">
      <c r="A7151" s="44">
        <v>43184.583333316012</v>
      </c>
      <c r="B7151" s="24">
        <v>118.11799999999999</v>
      </c>
      <c r="C7151" s="35">
        <v>0.69218000000000002</v>
      </c>
      <c r="D7151" s="36">
        <v>6.1117800000000004</v>
      </c>
    </row>
    <row r="7152" spans="1:4" ht="12.75" customHeight="1" x14ac:dyDescent="0.25">
      <c r="A7152" s="44">
        <v>43184.624999982676</v>
      </c>
      <c r="B7152" s="24">
        <v>62.15063</v>
      </c>
      <c r="C7152" s="35">
        <v>0.77581999999999995</v>
      </c>
      <c r="D7152" s="36">
        <v>1.84917</v>
      </c>
    </row>
    <row r="7153" spans="1:4" ht="12.75" customHeight="1" x14ac:dyDescent="0.25">
      <c r="A7153" s="44">
        <v>43184.66666664934</v>
      </c>
      <c r="B7153" s="24">
        <v>102.1905</v>
      </c>
      <c r="C7153" s="35">
        <v>0.97352000000000005</v>
      </c>
      <c r="D7153" s="36">
        <v>10.740500000000001</v>
      </c>
    </row>
    <row r="7154" spans="1:4" ht="12.75" customHeight="1" x14ac:dyDescent="0.25">
      <c r="A7154" s="44">
        <v>43184.708333316004</v>
      </c>
      <c r="B7154" s="24">
        <v>65.89049</v>
      </c>
      <c r="C7154" s="35">
        <v>1.2438</v>
      </c>
      <c r="D7154" s="36">
        <v>8.3083299999999998</v>
      </c>
    </row>
    <row r="7155" spans="1:4" ht="12.75" customHeight="1" x14ac:dyDescent="0.25">
      <c r="A7155" s="44">
        <v>43184.749999982669</v>
      </c>
      <c r="B7155" s="24">
        <v>6.7049099999999999</v>
      </c>
      <c r="C7155" s="35">
        <v>1.2321</v>
      </c>
      <c r="D7155" s="36">
        <v>7.9558900000000001</v>
      </c>
    </row>
    <row r="7156" spans="1:4" ht="12.75" customHeight="1" x14ac:dyDescent="0.25">
      <c r="A7156" s="44">
        <v>43184.791666649333</v>
      </c>
      <c r="B7156" s="24">
        <v>222.7645</v>
      </c>
      <c r="C7156" s="35">
        <v>2.0325500000000001</v>
      </c>
      <c r="D7156" s="36">
        <v>5.7217799999999999</v>
      </c>
    </row>
    <row r="7157" spans="1:4" ht="12.75" customHeight="1" x14ac:dyDescent="0.25">
      <c r="A7157" s="44">
        <v>43184.833333315997</v>
      </c>
      <c r="B7157" s="24">
        <v>109.3168</v>
      </c>
      <c r="C7157" s="35">
        <v>0.31974999999999998</v>
      </c>
      <c r="D7157" s="36">
        <v>5.2913899999999998</v>
      </c>
    </row>
    <row r="7158" spans="1:4" ht="12.75" customHeight="1" x14ac:dyDescent="0.25">
      <c r="A7158" s="44">
        <v>43184.874999982661</v>
      </c>
      <c r="B7158" s="24">
        <v>336.88010000000003</v>
      </c>
      <c r="C7158" s="35">
        <v>0.40799999999999997</v>
      </c>
      <c r="D7158" s="36">
        <v>8.2110000000000002E-2</v>
      </c>
    </row>
    <row r="7159" spans="1:4" ht="12.75" customHeight="1" x14ac:dyDescent="0.25">
      <c r="A7159" s="44">
        <v>43184.916666649326</v>
      </c>
      <c r="B7159" s="24">
        <v>34.681910000000002</v>
      </c>
      <c r="C7159" s="35">
        <v>0.30335000000000001</v>
      </c>
      <c r="D7159" s="36">
        <v>4.9942200000000003</v>
      </c>
    </row>
    <row r="7160" spans="1:4" ht="12.75" customHeight="1" x14ac:dyDescent="0.25">
      <c r="A7160" s="44">
        <v>43184.95833331599</v>
      </c>
      <c r="B7160" s="24">
        <v>316.48070000000001</v>
      </c>
      <c r="C7160" s="35">
        <v>0.24731</v>
      </c>
      <c r="D7160" s="36">
        <v>0.42105999999999999</v>
      </c>
    </row>
    <row r="7161" spans="1:4" ht="12.75" customHeight="1" x14ac:dyDescent="0.25">
      <c r="A7161" s="44">
        <v>43184.999999982654</v>
      </c>
      <c r="B7161" s="24">
        <v>61.750430000000001</v>
      </c>
      <c r="C7161" s="35">
        <v>0.26845999999999998</v>
      </c>
      <c r="D7161" s="36">
        <v>1.4534100000000001</v>
      </c>
    </row>
    <row r="7162" spans="1:4" ht="12.75" customHeight="1" x14ac:dyDescent="0.25">
      <c r="A7162" s="44">
        <v>43185.041666649318</v>
      </c>
      <c r="B7162" s="24">
        <v>65.694850000000002</v>
      </c>
      <c r="C7162" s="35">
        <v>0.29598999999999998</v>
      </c>
      <c r="D7162" s="36">
        <v>12.44647</v>
      </c>
    </row>
    <row r="7163" spans="1:4" ht="12.75" customHeight="1" x14ac:dyDescent="0.25">
      <c r="A7163" s="44">
        <v>43185.083333315983</v>
      </c>
      <c r="B7163" s="24">
        <v>83.136309999999995</v>
      </c>
      <c r="C7163" s="35">
        <v>0.47166999999999998</v>
      </c>
      <c r="D7163" s="36">
        <v>4.8717800000000002</v>
      </c>
    </row>
    <row r="7164" spans="1:4" ht="12.75" customHeight="1" x14ac:dyDescent="0.25">
      <c r="A7164" s="44">
        <v>43185.124999982647</v>
      </c>
      <c r="B7164" s="24">
        <v>117.7701</v>
      </c>
      <c r="C7164" s="35">
        <v>0.25718000000000002</v>
      </c>
      <c r="D7164" s="36">
        <v>5.8770499999999997</v>
      </c>
    </row>
    <row r="7165" spans="1:4" ht="12.75" customHeight="1" x14ac:dyDescent="0.25">
      <c r="A7165" s="44">
        <v>43185.166666649311</v>
      </c>
      <c r="B7165" s="24">
        <v>344.07139999999998</v>
      </c>
      <c r="C7165" s="35">
        <v>0.3</v>
      </c>
      <c r="D7165" s="36" t="s">
        <v>189</v>
      </c>
    </row>
    <row r="7166" spans="1:4" ht="12.75" customHeight="1" x14ac:dyDescent="0.25">
      <c r="A7166" s="44">
        <v>43185.208333315975</v>
      </c>
      <c r="B7166" s="24">
        <v>337.11520000000002</v>
      </c>
      <c r="C7166" s="35">
        <v>0.20039000000000001</v>
      </c>
      <c r="D7166" s="36">
        <v>4.1634399999999996</v>
      </c>
    </row>
    <row r="7167" spans="1:4" ht="12.75" customHeight="1" x14ac:dyDescent="0.25">
      <c r="A7167" s="44">
        <v>43185.24999998264</v>
      </c>
      <c r="B7167" s="24">
        <v>77.203159999999997</v>
      </c>
      <c r="C7167" s="35">
        <v>0.37125000000000002</v>
      </c>
      <c r="D7167" s="36">
        <v>4.3361700000000001</v>
      </c>
    </row>
    <row r="7168" spans="1:4" ht="12.75" customHeight="1" x14ac:dyDescent="0.25">
      <c r="A7168" s="44">
        <v>43185.291666649304</v>
      </c>
      <c r="B7168" s="24">
        <v>163.68860000000001</v>
      </c>
      <c r="C7168" s="35">
        <v>0.16849</v>
      </c>
      <c r="D7168" s="36">
        <v>0.46866999999999998</v>
      </c>
    </row>
    <row r="7169" spans="1:4" ht="12.75" customHeight="1" x14ac:dyDescent="0.25">
      <c r="A7169" s="44">
        <v>43185.333333315968</v>
      </c>
      <c r="B7169" s="24">
        <v>355.93470000000002</v>
      </c>
      <c r="C7169" s="35">
        <v>0.25950000000000001</v>
      </c>
      <c r="D7169" s="36">
        <v>5.8903299999999996</v>
      </c>
    </row>
    <row r="7170" spans="1:4" ht="12.75" customHeight="1" x14ac:dyDescent="0.25">
      <c r="A7170" s="44">
        <v>43185.374999982632</v>
      </c>
      <c r="B7170" s="24">
        <v>82.587479999999999</v>
      </c>
      <c r="C7170" s="35">
        <v>0.39839000000000002</v>
      </c>
      <c r="D7170" s="36">
        <v>1.2939499999999999</v>
      </c>
    </row>
    <row r="7171" spans="1:4" ht="12.75" customHeight="1" x14ac:dyDescent="0.25">
      <c r="A7171" s="44">
        <v>43185.416666649297</v>
      </c>
      <c r="B7171" s="24">
        <v>127.7427</v>
      </c>
      <c r="C7171" s="35">
        <v>0.94396000000000002</v>
      </c>
      <c r="D7171" s="36">
        <v>0.28255999999999998</v>
      </c>
    </row>
    <row r="7172" spans="1:4" ht="12.75" customHeight="1" x14ac:dyDescent="0.25">
      <c r="A7172" s="44">
        <v>43185.458333315961</v>
      </c>
      <c r="B7172" s="24">
        <v>18.158719999999999</v>
      </c>
      <c r="C7172" s="35">
        <v>1.7344999999999999</v>
      </c>
      <c r="D7172" s="36">
        <v>16.53622</v>
      </c>
    </row>
    <row r="7173" spans="1:4" ht="12.75" customHeight="1" x14ac:dyDescent="0.25">
      <c r="A7173" s="44">
        <v>43185.499999982625</v>
      </c>
      <c r="B7173" s="24">
        <v>5.8171499999999998</v>
      </c>
      <c r="C7173" s="35">
        <v>1.84405</v>
      </c>
      <c r="D7173" s="36">
        <v>8.2304999999999993</v>
      </c>
    </row>
    <row r="7174" spans="1:4" ht="12.75" customHeight="1" x14ac:dyDescent="0.25">
      <c r="A7174" s="44">
        <v>43185.541666649289</v>
      </c>
      <c r="B7174" s="24">
        <v>30.685790000000001</v>
      </c>
      <c r="C7174" s="35">
        <v>2.2732700000000001</v>
      </c>
      <c r="D7174" s="36">
        <v>22.370280000000001</v>
      </c>
    </row>
    <row r="7175" spans="1:4" ht="12.75" customHeight="1" x14ac:dyDescent="0.25">
      <c r="A7175" s="44">
        <v>43185.583333315953</v>
      </c>
      <c r="B7175" s="24">
        <v>29.47711</v>
      </c>
      <c r="C7175" s="35">
        <v>2.72113</v>
      </c>
      <c r="D7175" s="36">
        <v>7.367</v>
      </c>
    </row>
    <row r="7176" spans="1:4" ht="12.75" customHeight="1" x14ac:dyDescent="0.25">
      <c r="A7176" s="44">
        <v>43185.624999982618</v>
      </c>
      <c r="B7176" s="24">
        <v>35.153779999999998</v>
      </c>
      <c r="C7176" s="35">
        <v>2.40666</v>
      </c>
      <c r="D7176" s="36">
        <v>17.806439999999998</v>
      </c>
    </row>
    <row r="7177" spans="1:4" ht="12.75" customHeight="1" x14ac:dyDescent="0.25">
      <c r="A7177" s="44">
        <v>43185.666666649282</v>
      </c>
      <c r="B7177" s="24">
        <v>31.575690000000002</v>
      </c>
      <c r="C7177" s="35">
        <v>2.4024100000000002</v>
      </c>
      <c r="D7177" s="36">
        <v>12.235670000000001</v>
      </c>
    </row>
    <row r="7178" spans="1:4" ht="12.75" customHeight="1" x14ac:dyDescent="0.25">
      <c r="A7178" s="44">
        <v>43185.708333315946</v>
      </c>
      <c r="B7178" s="24">
        <v>43.627119999999998</v>
      </c>
      <c r="C7178" s="35">
        <v>2.4820600000000002</v>
      </c>
      <c r="D7178" s="36">
        <v>12.78267</v>
      </c>
    </row>
    <row r="7179" spans="1:4" ht="12.75" customHeight="1" x14ac:dyDescent="0.25">
      <c r="A7179" s="44">
        <v>43185.74999998261</v>
      </c>
      <c r="B7179" s="24">
        <v>52.815199999999997</v>
      </c>
      <c r="C7179" s="35">
        <v>2.2532999999999999</v>
      </c>
      <c r="D7179" s="36">
        <v>28.242059999999999</v>
      </c>
    </row>
    <row r="7180" spans="1:4" ht="12.75" customHeight="1" x14ac:dyDescent="0.25">
      <c r="A7180" s="44">
        <v>43185.791666649275</v>
      </c>
      <c r="B7180" s="24">
        <v>87.514240000000001</v>
      </c>
      <c r="C7180" s="35">
        <v>0.58309</v>
      </c>
      <c r="D7180" s="36">
        <v>18.977889999999999</v>
      </c>
    </row>
    <row r="7181" spans="1:4" ht="12.75" customHeight="1" x14ac:dyDescent="0.25">
      <c r="A7181" s="44">
        <v>43185.833333315939</v>
      </c>
      <c r="B7181" s="24">
        <v>306.60109999999997</v>
      </c>
      <c r="C7181" s="35">
        <v>0.36343999999999999</v>
      </c>
      <c r="D7181" s="36">
        <v>22.788779999999999</v>
      </c>
    </row>
    <row r="7182" spans="1:4" ht="12.75" customHeight="1" x14ac:dyDescent="0.25">
      <c r="A7182" s="44">
        <v>43185.874999982603</v>
      </c>
      <c r="B7182" s="24">
        <v>288.72199999999998</v>
      </c>
      <c r="C7182" s="35">
        <v>0.36121999999999999</v>
      </c>
      <c r="D7182" s="36">
        <v>14.796939999999999</v>
      </c>
    </row>
    <row r="7183" spans="1:4" ht="12.75" customHeight="1" x14ac:dyDescent="0.25">
      <c r="A7183" s="44">
        <v>43185.916666649267</v>
      </c>
      <c r="B7183" s="24">
        <v>280.0976</v>
      </c>
      <c r="C7183" s="35">
        <v>0.38052000000000002</v>
      </c>
      <c r="D7183" s="36">
        <v>10.95561</v>
      </c>
    </row>
    <row r="7184" spans="1:4" ht="12.75" customHeight="1" x14ac:dyDescent="0.25">
      <c r="A7184" s="44">
        <v>43185.958333315932</v>
      </c>
      <c r="B7184" s="24">
        <v>269.4785</v>
      </c>
      <c r="C7184" s="35">
        <v>0.19420999999999999</v>
      </c>
      <c r="D7184" s="36">
        <v>12.830159999999999</v>
      </c>
    </row>
    <row r="7185" spans="1:4" ht="12.75" customHeight="1" x14ac:dyDescent="0.25">
      <c r="A7185" s="44">
        <v>43185.999999982596</v>
      </c>
      <c r="B7185" s="24">
        <v>214.05680000000001</v>
      </c>
      <c r="C7185" s="35">
        <v>0.22986000000000001</v>
      </c>
      <c r="D7185" s="36">
        <v>6.3657700000000004</v>
      </c>
    </row>
    <row r="7186" spans="1:4" ht="12.75" customHeight="1" x14ac:dyDescent="0.25">
      <c r="A7186" s="44">
        <v>43186.04166664926</v>
      </c>
      <c r="B7186" s="24">
        <v>341.7276</v>
      </c>
      <c r="C7186" s="35">
        <v>0.39984999999999998</v>
      </c>
      <c r="D7186" s="36">
        <v>10.3538</v>
      </c>
    </row>
    <row r="7187" spans="1:4" ht="12.75" customHeight="1" x14ac:dyDescent="0.25">
      <c r="A7187" s="44">
        <v>43186.083333315924</v>
      </c>
      <c r="B7187" s="24">
        <v>249.5034</v>
      </c>
      <c r="C7187" s="35">
        <v>0.34977999999999998</v>
      </c>
      <c r="D7187" s="36">
        <v>4.0525000000000002</v>
      </c>
    </row>
    <row r="7188" spans="1:4" ht="12.75" customHeight="1" x14ac:dyDescent="0.25">
      <c r="A7188" s="44">
        <v>43186.124999982589</v>
      </c>
      <c r="B7188" s="24">
        <v>37.111280000000001</v>
      </c>
      <c r="C7188" s="35">
        <v>0.44785000000000003</v>
      </c>
      <c r="D7188" s="36">
        <v>4.2495500000000002</v>
      </c>
    </row>
    <row r="7189" spans="1:4" ht="12.75" customHeight="1" x14ac:dyDescent="0.25">
      <c r="A7189" s="44">
        <v>43186.166666649253</v>
      </c>
      <c r="B7189" s="24">
        <v>249.76050000000001</v>
      </c>
      <c r="C7189" s="35">
        <v>0.35887000000000002</v>
      </c>
      <c r="D7189" s="36">
        <v>7.1151099999999996</v>
      </c>
    </row>
    <row r="7190" spans="1:4" ht="12.75" customHeight="1" x14ac:dyDescent="0.25">
      <c r="A7190" s="44">
        <v>43186.208333315917</v>
      </c>
      <c r="B7190" s="24">
        <v>227.72190000000001</v>
      </c>
      <c r="C7190" s="35">
        <v>0.49524000000000001</v>
      </c>
      <c r="D7190" s="36">
        <v>10.222110000000001</v>
      </c>
    </row>
    <row r="7191" spans="1:4" ht="12.75" customHeight="1" x14ac:dyDescent="0.25">
      <c r="A7191" s="44">
        <v>43186.249999982581</v>
      </c>
      <c r="B7191" s="24">
        <v>297.33370000000002</v>
      </c>
      <c r="C7191" s="35">
        <v>1.0565899999999999</v>
      </c>
      <c r="D7191" s="36">
        <v>10.64672</v>
      </c>
    </row>
    <row r="7192" spans="1:4" ht="12.75" customHeight="1" x14ac:dyDescent="0.25">
      <c r="A7192" s="44">
        <v>43186.291666649246</v>
      </c>
      <c r="B7192" s="24">
        <v>260.7577</v>
      </c>
      <c r="C7192" s="35">
        <v>3.5246900000000001</v>
      </c>
      <c r="D7192" s="36">
        <v>10.040889999999999</v>
      </c>
    </row>
    <row r="7193" spans="1:4" ht="12.75" customHeight="1" x14ac:dyDescent="0.25">
      <c r="A7193" s="44">
        <v>43186.33333331591</v>
      </c>
      <c r="B7193" s="24">
        <v>292.41140000000001</v>
      </c>
      <c r="C7193" s="35">
        <v>0.94635000000000002</v>
      </c>
      <c r="D7193" s="36" t="s">
        <v>189</v>
      </c>
    </row>
    <row r="7194" spans="1:4" ht="12.75" customHeight="1" x14ac:dyDescent="0.25">
      <c r="A7194" s="44">
        <v>43186.374999982574</v>
      </c>
      <c r="B7194" s="24">
        <v>210.07490000000001</v>
      </c>
      <c r="C7194" s="35">
        <v>0.34186</v>
      </c>
      <c r="D7194" s="36" t="s">
        <v>189</v>
      </c>
    </row>
    <row r="7195" spans="1:4" ht="12.75" customHeight="1" x14ac:dyDescent="0.25">
      <c r="A7195" s="44">
        <v>43186.416666649238</v>
      </c>
      <c r="B7195" s="24">
        <v>75.603920000000002</v>
      </c>
      <c r="C7195" s="35">
        <v>1.2323900000000001</v>
      </c>
      <c r="D7195" s="36">
        <v>29.99061</v>
      </c>
    </row>
    <row r="7196" spans="1:4" ht="12.75" customHeight="1" x14ac:dyDescent="0.25">
      <c r="A7196" s="44">
        <v>43186.458333315903</v>
      </c>
      <c r="B7196" s="24">
        <v>48.39808</v>
      </c>
      <c r="C7196" s="35">
        <v>2.0074299999999998</v>
      </c>
      <c r="D7196" s="36">
        <v>22.105830000000001</v>
      </c>
    </row>
    <row r="7197" spans="1:4" ht="12.75" customHeight="1" x14ac:dyDescent="0.25">
      <c r="A7197" s="44">
        <v>43186.499999982567</v>
      </c>
      <c r="B7197" s="24">
        <v>47.499020000000002</v>
      </c>
      <c r="C7197" s="35">
        <v>2.5843099999999999</v>
      </c>
      <c r="D7197" s="36">
        <v>8.7408300000000008</v>
      </c>
    </row>
    <row r="7198" spans="1:4" ht="12.75" customHeight="1" x14ac:dyDescent="0.25">
      <c r="A7198" s="44">
        <v>43186.541666649231</v>
      </c>
      <c r="B7198" s="24">
        <v>18.206800000000001</v>
      </c>
      <c r="C7198" s="35">
        <v>2.4291499999999999</v>
      </c>
      <c r="D7198" s="36">
        <v>10.880330000000001</v>
      </c>
    </row>
    <row r="7199" spans="1:4" ht="12.75" customHeight="1" x14ac:dyDescent="0.25">
      <c r="A7199" s="44">
        <v>43186.583333315895</v>
      </c>
      <c r="B7199" s="24">
        <v>10.52295</v>
      </c>
      <c r="C7199" s="35">
        <v>2.1726399999999999</v>
      </c>
      <c r="D7199" s="36">
        <v>36.002110000000002</v>
      </c>
    </row>
    <row r="7200" spans="1:4" ht="12.75" customHeight="1" x14ac:dyDescent="0.25">
      <c r="A7200" s="44">
        <v>43186.62499998256</v>
      </c>
      <c r="B7200" s="24">
        <v>45.047229999999999</v>
      </c>
      <c r="C7200" s="35">
        <v>2.2509700000000001</v>
      </c>
      <c r="D7200" s="36">
        <v>13.824</v>
      </c>
    </row>
    <row r="7201" spans="1:4" ht="12.75" customHeight="1" x14ac:dyDescent="0.25">
      <c r="A7201" s="44">
        <v>43186.666666649224</v>
      </c>
      <c r="B7201" s="24">
        <v>56.396709999999999</v>
      </c>
      <c r="C7201" s="35">
        <v>2.3123999999999998</v>
      </c>
      <c r="D7201" s="36">
        <v>9.5000599999999995</v>
      </c>
    </row>
    <row r="7202" spans="1:4" ht="12.75" customHeight="1" x14ac:dyDescent="0.25">
      <c r="A7202" s="44">
        <v>43186.708333315888</v>
      </c>
      <c r="B7202" s="24">
        <v>62.668480000000002</v>
      </c>
      <c r="C7202" s="35">
        <v>2.3273000000000001</v>
      </c>
      <c r="D7202" s="36">
        <v>9.1206099999999992</v>
      </c>
    </row>
    <row r="7203" spans="1:4" ht="12.75" customHeight="1" x14ac:dyDescent="0.25">
      <c r="A7203" s="44">
        <v>43186.749999982552</v>
      </c>
      <c r="B7203" s="24">
        <v>62.649819999999998</v>
      </c>
      <c r="C7203" s="35">
        <v>1.75847</v>
      </c>
      <c r="D7203" s="36">
        <v>13.942830000000001</v>
      </c>
    </row>
    <row r="7204" spans="1:4" ht="12.75" customHeight="1" x14ac:dyDescent="0.25">
      <c r="A7204" s="44">
        <v>43186.791666649216</v>
      </c>
      <c r="B7204" s="24">
        <v>64.882999999999996</v>
      </c>
      <c r="C7204" s="35">
        <v>0.47072999999999998</v>
      </c>
      <c r="D7204" s="36">
        <v>10.373390000000001</v>
      </c>
    </row>
    <row r="7205" spans="1:4" ht="12.75" customHeight="1" x14ac:dyDescent="0.25">
      <c r="A7205" s="44">
        <v>43186.833333315881</v>
      </c>
      <c r="B7205" s="24">
        <v>121.4258</v>
      </c>
      <c r="C7205" s="35">
        <v>0.27345000000000003</v>
      </c>
      <c r="D7205" s="36">
        <v>22.39189</v>
      </c>
    </row>
    <row r="7206" spans="1:4" ht="12.75" customHeight="1" x14ac:dyDescent="0.25">
      <c r="A7206" s="44">
        <v>43186.874999982545</v>
      </c>
      <c r="B7206" s="24">
        <v>48.629750000000001</v>
      </c>
      <c r="C7206" s="35">
        <v>0.41771999999999998</v>
      </c>
      <c r="D7206" s="36">
        <v>13.07072</v>
      </c>
    </row>
    <row r="7207" spans="1:4" ht="12.75" customHeight="1" x14ac:dyDescent="0.25">
      <c r="A7207" s="44">
        <v>43186.916666649209</v>
      </c>
      <c r="B7207" s="24">
        <v>203.53919999999999</v>
      </c>
      <c r="C7207" s="35">
        <v>0.49822</v>
      </c>
      <c r="D7207" s="36">
        <v>29.302499999999998</v>
      </c>
    </row>
    <row r="7208" spans="1:4" ht="12.75" customHeight="1" x14ac:dyDescent="0.25">
      <c r="A7208" s="44">
        <v>43186.958333315873</v>
      </c>
      <c r="B7208" s="24">
        <v>318.65100000000001</v>
      </c>
      <c r="C7208" s="35">
        <v>0.40593000000000001</v>
      </c>
      <c r="D7208" s="36">
        <v>11.000220000000001</v>
      </c>
    </row>
    <row r="7209" spans="1:4" ht="12.75" customHeight="1" x14ac:dyDescent="0.25">
      <c r="A7209" s="44">
        <v>43186.999999982538</v>
      </c>
      <c r="B7209" s="24">
        <v>42.845359999999999</v>
      </c>
      <c r="C7209" s="35">
        <v>0.17255999999999999</v>
      </c>
      <c r="D7209" s="36">
        <v>10.804790000000001</v>
      </c>
    </row>
    <row r="7210" spans="1:4" ht="12.75" customHeight="1" x14ac:dyDescent="0.25">
      <c r="A7210" s="44">
        <v>43187.041666649202</v>
      </c>
      <c r="B7210" s="24">
        <v>259.08999999999997</v>
      </c>
      <c r="C7210" s="35">
        <v>0.38578000000000001</v>
      </c>
      <c r="D7210" s="36">
        <v>7.7418699999999996</v>
      </c>
    </row>
    <row r="7211" spans="1:4" ht="12.75" customHeight="1" x14ac:dyDescent="0.25">
      <c r="A7211" s="44">
        <v>43187.083333315866</v>
      </c>
      <c r="B7211" s="24">
        <v>346.25990000000002</v>
      </c>
      <c r="C7211" s="35">
        <v>0.48114000000000001</v>
      </c>
      <c r="D7211" s="36">
        <v>1.6866699999999999</v>
      </c>
    </row>
    <row r="7212" spans="1:4" ht="12.75" customHeight="1" x14ac:dyDescent="0.25">
      <c r="A7212" s="44">
        <v>43187.12499998253</v>
      </c>
      <c r="B7212" s="24">
        <v>167.4194</v>
      </c>
      <c r="C7212" s="35">
        <v>0.30264999999999997</v>
      </c>
      <c r="D7212" s="36">
        <v>13.50539</v>
      </c>
    </row>
    <row r="7213" spans="1:4" ht="12.75" customHeight="1" x14ac:dyDescent="0.25">
      <c r="A7213" s="44">
        <v>43187.166666649195</v>
      </c>
      <c r="B7213" s="24">
        <v>43.992370000000001</v>
      </c>
      <c r="C7213" s="35">
        <v>0.36926999999999999</v>
      </c>
      <c r="D7213" s="36">
        <v>14.461830000000001</v>
      </c>
    </row>
    <row r="7214" spans="1:4" ht="12.75" customHeight="1" x14ac:dyDescent="0.25">
      <c r="A7214" s="44">
        <v>43187.208333315859</v>
      </c>
      <c r="B7214" s="24">
        <v>146.34690000000001</v>
      </c>
      <c r="C7214" s="35">
        <v>0.47867999999999999</v>
      </c>
      <c r="D7214" s="36">
        <v>18.322330000000001</v>
      </c>
    </row>
    <row r="7215" spans="1:4" ht="12.75" customHeight="1" x14ac:dyDescent="0.25">
      <c r="A7215" s="44">
        <v>43187.249999982523</v>
      </c>
      <c r="B7215" s="24">
        <v>121.3139</v>
      </c>
      <c r="C7215" s="35">
        <v>0.42891000000000001</v>
      </c>
      <c r="D7215" s="36">
        <v>66.596339999999998</v>
      </c>
    </row>
    <row r="7216" spans="1:4" ht="12.75" customHeight="1" x14ac:dyDescent="0.25">
      <c r="A7216" s="44">
        <v>43187.291666649187</v>
      </c>
      <c r="B7216" s="24">
        <v>106.6172</v>
      </c>
      <c r="C7216" s="35">
        <v>0.37179000000000001</v>
      </c>
      <c r="D7216" s="36">
        <v>87.140389999999996</v>
      </c>
    </row>
    <row r="7217" spans="1:4" ht="12.75" customHeight="1" x14ac:dyDescent="0.25">
      <c r="A7217" s="44">
        <v>43187.333333315852</v>
      </c>
      <c r="B7217" s="24">
        <v>115.3407</v>
      </c>
      <c r="C7217" s="35">
        <v>0.34969</v>
      </c>
      <c r="D7217" s="36">
        <v>16.1325</v>
      </c>
    </row>
    <row r="7218" spans="1:4" ht="12.75" customHeight="1" x14ac:dyDescent="0.25">
      <c r="A7218" s="44">
        <v>43187.374999982516</v>
      </c>
      <c r="B7218" s="24">
        <v>116.8428</v>
      </c>
      <c r="C7218" s="35">
        <v>0.35386000000000001</v>
      </c>
      <c r="D7218" s="36">
        <v>12.2485</v>
      </c>
    </row>
    <row r="7219" spans="1:4" ht="12.75" customHeight="1" x14ac:dyDescent="0.25">
      <c r="A7219" s="44">
        <v>43187.41666664918</v>
      </c>
      <c r="B7219" s="24">
        <v>152.1688</v>
      </c>
      <c r="C7219" s="35">
        <v>0.30279</v>
      </c>
      <c r="D7219" s="36">
        <v>2.7918699999999999</v>
      </c>
    </row>
    <row r="7220" spans="1:4" ht="12.75" customHeight="1" x14ac:dyDescent="0.25">
      <c r="A7220" s="44">
        <v>43187.458333315844</v>
      </c>
      <c r="B7220" s="24">
        <v>317.21339999999998</v>
      </c>
      <c r="C7220" s="35">
        <v>1.16153</v>
      </c>
      <c r="D7220" s="36" t="s">
        <v>189</v>
      </c>
    </row>
    <row r="7221" spans="1:4" ht="12.75" customHeight="1" x14ac:dyDescent="0.25">
      <c r="A7221" s="44">
        <v>43187.499999982509</v>
      </c>
      <c r="B7221" s="24">
        <v>342.76139999999998</v>
      </c>
      <c r="C7221" s="35">
        <v>2.05952</v>
      </c>
      <c r="D7221" s="36">
        <v>21.00872</v>
      </c>
    </row>
    <row r="7222" spans="1:4" ht="12.75" customHeight="1" x14ac:dyDescent="0.25">
      <c r="A7222" s="44">
        <v>43187.541666649173</v>
      </c>
      <c r="B7222" s="24">
        <v>29.977029999999999</v>
      </c>
      <c r="C7222" s="35">
        <v>1.77922</v>
      </c>
      <c r="D7222" s="36" t="s">
        <v>189</v>
      </c>
    </row>
    <row r="7223" spans="1:4" ht="12.75" customHeight="1" x14ac:dyDescent="0.25">
      <c r="A7223" s="44">
        <v>43187.583333315837</v>
      </c>
      <c r="B7223" s="24">
        <v>5.4863200000000001</v>
      </c>
      <c r="C7223" s="35">
        <v>1.9892099999999999</v>
      </c>
      <c r="D7223" s="36">
        <v>13.919219999999999</v>
      </c>
    </row>
    <row r="7224" spans="1:4" ht="12.75" customHeight="1" x14ac:dyDescent="0.25">
      <c r="A7224" s="44">
        <v>43187.624999982501</v>
      </c>
      <c r="B7224" s="24">
        <v>348.61630000000002</v>
      </c>
      <c r="C7224" s="35">
        <v>1.59361</v>
      </c>
      <c r="D7224" s="36">
        <v>2.3582800000000002</v>
      </c>
    </row>
    <row r="7225" spans="1:4" ht="12.75" customHeight="1" x14ac:dyDescent="0.25">
      <c r="A7225" s="44">
        <v>43187.666666649166</v>
      </c>
      <c r="B7225" s="24">
        <v>1.89934</v>
      </c>
      <c r="C7225" s="35">
        <v>1.93113</v>
      </c>
      <c r="D7225" s="36">
        <v>6.3672199999999997</v>
      </c>
    </row>
    <row r="7226" spans="1:4" ht="12.75" customHeight="1" x14ac:dyDescent="0.25">
      <c r="A7226" s="44">
        <v>43187.70833331583</v>
      </c>
      <c r="B7226" s="24">
        <v>298.78370000000001</v>
      </c>
      <c r="C7226" s="35">
        <v>2.1810299999999998</v>
      </c>
      <c r="D7226" s="36">
        <v>25.921389999999999</v>
      </c>
    </row>
    <row r="7227" spans="1:4" ht="12.75" customHeight="1" x14ac:dyDescent="0.25">
      <c r="A7227" s="44">
        <v>43187.749999982494</v>
      </c>
      <c r="B7227" s="24">
        <v>21.457229999999999</v>
      </c>
      <c r="C7227" s="35">
        <v>0.80879999999999996</v>
      </c>
      <c r="D7227" s="36">
        <v>13.497450000000001</v>
      </c>
    </row>
    <row r="7228" spans="1:4" ht="12.75" customHeight="1" x14ac:dyDescent="0.25">
      <c r="A7228" s="44">
        <v>43187.791666649158</v>
      </c>
      <c r="B7228" s="24">
        <v>290.77010000000001</v>
      </c>
      <c r="C7228" s="35">
        <v>0.60823000000000005</v>
      </c>
      <c r="D7228" s="36">
        <v>7.6613300000000004</v>
      </c>
    </row>
    <row r="7229" spans="1:4" ht="12.75" customHeight="1" x14ac:dyDescent="0.25">
      <c r="A7229" s="44">
        <v>43187.833333315823</v>
      </c>
      <c r="B7229" s="24">
        <v>243.6703</v>
      </c>
      <c r="C7229" s="35">
        <v>0.77644999999999997</v>
      </c>
      <c r="D7229" s="36">
        <v>16.934609999999999</v>
      </c>
    </row>
    <row r="7230" spans="1:4" ht="12.75" customHeight="1" x14ac:dyDescent="0.25">
      <c r="A7230" s="44">
        <v>43187.874999982487</v>
      </c>
      <c r="B7230" s="24">
        <v>49.656930000000003</v>
      </c>
      <c r="C7230" s="35">
        <v>0.41304000000000002</v>
      </c>
      <c r="D7230" s="36">
        <v>8.7376100000000001</v>
      </c>
    </row>
    <row r="7231" spans="1:4" ht="12.75" customHeight="1" x14ac:dyDescent="0.25">
      <c r="A7231" s="44">
        <v>43187.916666649151</v>
      </c>
      <c r="B7231" s="24">
        <v>73.960499999999996</v>
      </c>
      <c r="C7231" s="35">
        <v>0.31328</v>
      </c>
      <c r="D7231" s="36">
        <v>5.0063300000000002</v>
      </c>
    </row>
    <row r="7232" spans="1:4" ht="12.75" customHeight="1" x14ac:dyDescent="0.25">
      <c r="A7232" s="44">
        <v>43187.958333315815</v>
      </c>
      <c r="B7232" s="24">
        <v>318.68729999999999</v>
      </c>
      <c r="C7232" s="35">
        <v>0.53607000000000005</v>
      </c>
      <c r="D7232" s="36" t="s">
        <v>189</v>
      </c>
    </row>
    <row r="7233" spans="1:4" ht="12.75" customHeight="1" x14ac:dyDescent="0.25">
      <c r="A7233" s="44">
        <v>43187.999999982479</v>
      </c>
      <c r="B7233" s="24">
        <v>12.91278</v>
      </c>
      <c r="C7233" s="35">
        <v>0.27778999999999998</v>
      </c>
      <c r="D7233" s="36">
        <v>14.6838</v>
      </c>
    </row>
    <row r="7234" spans="1:4" ht="12.75" customHeight="1" x14ac:dyDescent="0.25">
      <c r="A7234" s="44">
        <v>43188.041666649144</v>
      </c>
      <c r="B7234" s="24">
        <v>358.36829999999998</v>
      </c>
      <c r="C7234" s="35">
        <v>0.31580999999999998</v>
      </c>
      <c r="D7234" s="36">
        <v>10.81067</v>
      </c>
    </row>
    <row r="7235" spans="1:4" ht="12.75" customHeight="1" x14ac:dyDescent="0.25">
      <c r="A7235" s="44">
        <v>43188.083333315808</v>
      </c>
      <c r="B7235" s="24">
        <v>293.42169999999999</v>
      </c>
      <c r="C7235" s="35">
        <v>0.39767999999999998</v>
      </c>
      <c r="D7235" s="36">
        <v>13.53262</v>
      </c>
    </row>
    <row r="7236" spans="1:4" ht="12.75" customHeight="1" x14ac:dyDescent="0.25">
      <c r="A7236" s="44">
        <v>43188.124999982472</v>
      </c>
      <c r="B7236" s="24">
        <v>5.8519500000000004</v>
      </c>
      <c r="C7236" s="35">
        <v>0.22721</v>
      </c>
      <c r="D7236" s="36" t="s">
        <v>189</v>
      </c>
    </row>
    <row r="7237" spans="1:4" ht="12.75" customHeight="1" x14ac:dyDescent="0.25">
      <c r="A7237" s="44">
        <v>43188.166666649136</v>
      </c>
      <c r="B7237" s="24">
        <v>246.91890000000001</v>
      </c>
      <c r="C7237" s="35">
        <v>0.36192000000000002</v>
      </c>
      <c r="D7237" s="36">
        <v>6.9378200000000003</v>
      </c>
    </row>
    <row r="7238" spans="1:4" ht="12.75" customHeight="1" x14ac:dyDescent="0.25">
      <c r="A7238" s="44">
        <v>43188.208333315801</v>
      </c>
      <c r="B7238" s="24">
        <v>149.4453</v>
      </c>
      <c r="C7238" s="35">
        <v>0.36890000000000001</v>
      </c>
      <c r="D7238" s="36">
        <v>8.1442200000000007</v>
      </c>
    </row>
    <row r="7239" spans="1:4" ht="12.75" customHeight="1" x14ac:dyDescent="0.25">
      <c r="A7239" s="44">
        <v>43188.249999982465</v>
      </c>
      <c r="B7239" s="24">
        <v>41.502090000000003</v>
      </c>
      <c r="C7239" s="35">
        <v>0.14174</v>
      </c>
      <c r="D7239" s="36">
        <v>12.114789999999999</v>
      </c>
    </row>
    <row r="7240" spans="1:4" ht="12.75" customHeight="1" x14ac:dyDescent="0.25">
      <c r="A7240" s="44">
        <v>43188.291666649129</v>
      </c>
      <c r="B7240" s="24">
        <v>42.07985</v>
      </c>
      <c r="C7240" s="35">
        <v>0.29437999999999998</v>
      </c>
      <c r="D7240" s="36">
        <v>37.830530000000003</v>
      </c>
    </row>
    <row r="7241" spans="1:4" ht="12.75" customHeight="1" x14ac:dyDescent="0.25">
      <c r="A7241" s="44">
        <v>43188.333333315793</v>
      </c>
      <c r="B7241" s="24">
        <v>66.917869999999994</v>
      </c>
      <c r="C7241" s="35">
        <v>0.26701999999999998</v>
      </c>
      <c r="D7241" s="36">
        <v>19.565850000000001</v>
      </c>
    </row>
    <row r="7242" spans="1:4" ht="12.75" customHeight="1" x14ac:dyDescent="0.25">
      <c r="A7242" s="44">
        <v>43188.374999982458</v>
      </c>
      <c r="B7242" s="24">
        <v>9.4081100000000006</v>
      </c>
      <c r="C7242" s="35">
        <v>0.25779999999999997</v>
      </c>
      <c r="D7242" s="36">
        <v>11.969939999999999</v>
      </c>
    </row>
    <row r="7243" spans="1:4" ht="12.75" customHeight="1" x14ac:dyDescent="0.25">
      <c r="A7243" s="44">
        <v>43188.416666649122</v>
      </c>
      <c r="D7243" s="36">
        <v>19</v>
      </c>
    </row>
    <row r="7244" spans="1:4" ht="12.75" customHeight="1" x14ac:dyDescent="0.25">
      <c r="A7244" s="44">
        <v>43188.458333315786</v>
      </c>
      <c r="D7244" s="36">
        <v>25.5</v>
      </c>
    </row>
    <row r="7245" spans="1:4" ht="12.75" customHeight="1" x14ac:dyDescent="0.25">
      <c r="A7245" s="44">
        <v>43188.49999998245</v>
      </c>
      <c r="D7245" s="36">
        <v>118.5</v>
      </c>
    </row>
    <row r="7246" spans="1:4" ht="12.75" customHeight="1" x14ac:dyDescent="0.25">
      <c r="A7246" s="44">
        <v>43188.541666649115</v>
      </c>
      <c r="D7246" s="36">
        <v>63</v>
      </c>
    </row>
    <row r="7247" spans="1:4" ht="12.75" customHeight="1" x14ac:dyDescent="0.25">
      <c r="A7247" s="44">
        <v>43188.583333315779</v>
      </c>
      <c r="D7247" s="36">
        <v>43</v>
      </c>
    </row>
    <row r="7248" spans="1:4" ht="12.75" customHeight="1" x14ac:dyDescent="0.25">
      <c r="A7248" s="44">
        <v>43188.624999982443</v>
      </c>
      <c r="D7248" s="36">
        <v>47</v>
      </c>
    </row>
    <row r="7249" spans="1:4" ht="12.75" customHeight="1" x14ac:dyDescent="0.25">
      <c r="A7249" s="44">
        <v>43188.666666649107</v>
      </c>
      <c r="D7249" s="36">
        <v>78</v>
      </c>
    </row>
    <row r="7250" spans="1:4" ht="12.75" customHeight="1" x14ac:dyDescent="0.25">
      <c r="A7250" s="44">
        <v>43188.708333315772</v>
      </c>
      <c r="D7250" s="36">
        <v>128</v>
      </c>
    </row>
    <row r="7251" spans="1:4" ht="12.75" customHeight="1" x14ac:dyDescent="0.25">
      <c r="A7251" s="44">
        <v>43188.749999982436</v>
      </c>
      <c r="D7251" s="36">
        <v>75</v>
      </c>
    </row>
    <row r="7252" spans="1:4" ht="12.75" customHeight="1" x14ac:dyDescent="0.25">
      <c r="A7252" s="44">
        <v>43188.7916666491</v>
      </c>
      <c r="D7252" s="36">
        <v>90</v>
      </c>
    </row>
    <row r="7253" spans="1:4" ht="12.75" customHeight="1" x14ac:dyDescent="0.25">
      <c r="A7253" s="44">
        <v>43188.833333315764</v>
      </c>
      <c r="D7253" s="36" t="s">
        <v>189</v>
      </c>
    </row>
    <row r="7254" spans="1:4" ht="12.75" customHeight="1" x14ac:dyDescent="0.25">
      <c r="A7254" s="44">
        <v>43188.874999982429</v>
      </c>
      <c r="D7254" s="36">
        <v>54</v>
      </c>
    </row>
    <row r="7255" spans="1:4" ht="12.75" customHeight="1" x14ac:dyDescent="0.25">
      <c r="A7255" s="44">
        <v>43188.916666649093</v>
      </c>
      <c r="D7255" s="36">
        <v>39</v>
      </c>
    </row>
    <row r="7256" spans="1:4" ht="12.75" customHeight="1" x14ac:dyDescent="0.25">
      <c r="A7256" s="44">
        <v>43188.958333315757</v>
      </c>
      <c r="D7256" s="36">
        <v>11</v>
      </c>
    </row>
    <row r="7257" spans="1:4" ht="12.75" customHeight="1" x14ac:dyDescent="0.25">
      <c r="A7257" s="44">
        <v>43188.999999982421</v>
      </c>
      <c r="D7257" s="36">
        <v>8</v>
      </c>
    </row>
    <row r="7258" spans="1:4" ht="12.75" customHeight="1" x14ac:dyDescent="0.25">
      <c r="A7258" s="44">
        <v>43189.041666649086</v>
      </c>
      <c r="D7258" s="36">
        <v>14</v>
      </c>
    </row>
    <row r="7259" spans="1:4" ht="12.75" customHeight="1" x14ac:dyDescent="0.25">
      <c r="A7259" s="44">
        <v>43189.08333331575</v>
      </c>
      <c r="D7259" s="36">
        <v>11.5</v>
      </c>
    </row>
    <row r="7260" spans="1:4" ht="12.75" customHeight="1" x14ac:dyDescent="0.25">
      <c r="A7260" s="44">
        <v>43189.124999982414</v>
      </c>
      <c r="D7260" s="36">
        <v>8.5</v>
      </c>
    </row>
    <row r="7261" spans="1:4" ht="12.75" customHeight="1" x14ac:dyDescent="0.25">
      <c r="A7261" s="44">
        <v>43189.166666649078</v>
      </c>
      <c r="D7261" s="36">
        <v>12</v>
      </c>
    </row>
    <row r="7262" spans="1:4" ht="12.75" customHeight="1" x14ac:dyDescent="0.25">
      <c r="A7262" s="44">
        <v>43189.208333315742</v>
      </c>
      <c r="D7262" s="36">
        <v>11</v>
      </c>
    </row>
    <row r="7263" spans="1:4" ht="12.75" customHeight="1" x14ac:dyDescent="0.25">
      <c r="A7263" s="44">
        <v>43189.249999982407</v>
      </c>
      <c r="D7263" s="36">
        <v>23</v>
      </c>
    </row>
    <row r="7264" spans="1:4" ht="12.75" customHeight="1" x14ac:dyDescent="0.25">
      <c r="A7264" s="44">
        <v>43189.291666649071</v>
      </c>
      <c r="D7264" s="36">
        <v>14</v>
      </c>
    </row>
    <row r="7265" spans="1:4" ht="12.75" customHeight="1" x14ac:dyDescent="0.25">
      <c r="A7265" s="44">
        <v>43189.333333315735</v>
      </c>
      <c r="D7265" s="36">
        <v>13.5</v>
      </c>
    </row>
    <row r="7266" spans="1:4" ht="12.75" customHeight="1" x14ac:dyDescent="0.25">
      <c r="A7266" s="44">
        <v>43189.374999982399</v>
      </c>
      <c r="D7266" s="36">
        <v>14.5</v>
      </c>
    </row>
    <row r="7267" spans="1:4" ht="12.75" customHeight="1" x14ac:dyDescent="0.25">
      <c r="A7267" s="44">
        <v>43189.416666649064</v>
      </c>
      <c r="D7267" s="36">
        <v>20.5</v>
      </c>
    </row>
    <row r="7268" spans="1:4" ht="12.75" customHeight="1" x14ac:dyDescent="0.25">
      <c r="A7268" s="44">
        <v>43189.458333315728</v>
      </c>
      <c r="D7268" s="36">
        <v>38</v>
      </c>
    </row>
    <row r="7269" spans="1:4" ht="12.75" customHeight="1" x14ac:dyDescent="0.25">
      <c r="A7269" s="44">
        <v>43189.499999982392</v>
      </c>
      <c r="D7269" s="36">
        <v>44.5</v>
      </c>
    </row>
    <row r="7270" spans="1:4" ht="12.75" customHeight="1" x14ac:dyDescent="0.25">
      <c r="A7270" s="44">
        <v>43189.541666649056</v>
      </c>
      <c r="D7270" s="36">
        <v>27.5</v>
      </c>
    </row>
    <row r="7271" spans="1:4" ht="12.75" customHeight="1" x14ac:dyDescent="0.25">
      <c r="A7271" s="44">
        <v>43189.583333315721</v>
      </c>
      <c r="D7271" s="36">
        <v>52.5</v>
      </c>
    </row>
    <row r="7272" spans="1:4" ht="12.75" customHeight="1" x14ac:dyDescent="0.25">
      <c r="A7272" s="44">
        <v>43189.624999982385</v>
      </c>
      <c r="D7272" s="36">
        <v>56</v>
      </c>
    </row>
    <row r="7273" spans="1:4" ht="12.75" customHeight="1" x14ac:dyDescent="0.25">
      <c r="A7273" s="44">
        <v>43189.666666649049</v>
      </c>
      <c r="D7273" s="36">
        <v>39.5</v>
      </c>
    </row>
    <row r="7274" spans="1:4" ht="12.75" customHeight="1" x14ac:dyDescent="0.25">
      <c r="A7274" s="44">
        <v>43189.708333315713</v>
      </c>
      <c r="D7274" s="36">
        <v>61.5</v>
      </c>
    </row>
    <row r="7275" spans="1:4" ht="12.75" customHeight="1" x14ac:dyDescent="0.25">
      <c r="A7275" s="44">
        <v>43189.749999982378</v>
      </c>
      <c r="D7275" s="36">
        <v>74</v>
      </c>
    </row>
    <row r="7276" spans="1:4" ht="12.75" customHeight="1" x14ac:dyDescent="0.25">
      <c r="A7276" s="44">
        <v>43189.791666649042</v>
      </c>
      <c r="D7276" s="36">
        <v>33</v>
      </c>
    </row>
    <row r="7277" spans="1:4" ht="12.75" customHeight="1" x14ac:dyDescent="0.25">
      <c r="A7277" s="44">
        <v>43189.833333315706</v>
      </c>
      <c r="D7277" s="36">
        <v>56.5</v>
      </c>
    </row>
    <row r="7278" spans="1:4" ht="12.75" customHeight="1" x14ac:dyDescent="0.25">
      <c r="A7278" s="44">
        <v>43189.87499998237</v>
      </c>
      <c r="D7278" s="36">
        <v>88.5</v>
      </c>
    </row>
    <row r="7279" spans="1:4" ht="12.75" customHeight="1" x14ac:dyDescent="0.25">
      <c r="A7279" s="44">
        <v>43189.916666649035</v>
      </c>
      <c r="D7279" s="36">
        <v>63</v>
      </c>
    </row>
    <row r="7280" spans="1:4" ht="12.75" customHeight="1" x14ac:dyDescent="0.25">
      <c r="A7280" s="44">
        <v>43189.958333315699</v>
      </c>
      <c r="D7280" s="36">
        <v>19</v>
      </c>
    </row>
    <row r="7281" spans="1:4" ht="12.75" customHeight="1" x14ac:dyDescent="0.25">
      <c r="A7281" s="44">
        <v>43189.999999982363</v>
      </c>
      <c r="D7281" s="36">
        <v>15</v>
      </c>
    </row>
    <row r="7282" spans="1:4" ht="12.75" customHeight="1" x14ac:dyDescent="0.25">
      <c r="A7282" s="44">
        <v>43190.041666649027</v>
      </c>
      <c r="D7282" s="36">
        <v>16.8</v>
      </c>
    </row>
    <row r="7283" spans="1:4" ht="12.75" customHeight="1" x14ac:dyDescent="0.25">
      <c r="A7283" s="44">
        <v>43190.083333315692</v>
      </c>
      <c r="D7283" s="36" t="s">
        <v>189</v>
      </c>
    </row>
    <row r="7284" spans="1:4" ht="12.75" customHeight="1" x14ac:dyDescent="0.25">
      <c r="A7284" s="44">
        <v>43190.124999982356</v>
      </c>
      <c r="D7284" s="36">
        <v>6</v>
      </c>
    </row>
    <row r="7285" spans="1:4" ht="12.75" customHeight="1" x14ac:dyDescent="0.25">
      <c r="A7285" s="44">
        <v>43190.16666664902</v>
      </c>
      <c r="D7285" s="36" t="s">
        <v>189</v>
      </c>
    </row>
    <row r="7286" spans="1:4" ht="12.75" customHeight="1" x14ac:dyDescent="0.25">
      <c r="A7286" s="44">
        <v>43190.208333315684</v>
      </c>
      <c r="D7286" s="36">
        <v>20</v>
      </c>
    </row>
    <row r="7287" spans="1:4" ht="12.75" customHeight="1" x14ac:dyDescent="0.25">
      <c r="A7287" s="44">
        <v>43190.249999982349</v>
      </c>
      <c r="D7287" s="36">
        <v>19.5</v>
      </c>
    </row>
    <row r="7288" spans="1:4" ht="12.75" customHeight="1" x14ac:dyDescent="0.25">
      <c r="A7288" s="44">
        <v>43190.291666649013</v>
      </c>
      <c r="D7288" s="36">
        <v>21</v>
      </c>
    </row>
    <row r="7289" spans="1:4" ht="12.75" customHeight="1" x14ac:dyDescent="0.25">
      <c r="A7289" s="44">
        <v>43190.333333315677</v>
      </c>
      <c r="D7289" s="36">
        <v>17.5</v>
      </c>
    </row>
    <row r="7290" spans="1:4" ht="12.75" customHeight="1" x14ac:dyDescent="0.25">
      <c r="A7290" s="44">
        <v>43190.374999982341</v>
      </c>
      <c r="D7290" s="36">
        <v>14.5</v>
      </c>
    </row>
    <row r="7291" spans="1:4" ht="12.75" customHeight="1" x14ac:dyDescent="0.25">
      <c r="A7291" s="44">
        <v>43190.416666649005</v>
      </c>
      <c r="D7291" s="36" t="s">
        <v>189</v>
      </c>
    </row>
    <row r="7292" spans="1:4" ht="12.75" customHeight="1" x14ac:dyDescent="0.25">
      <c r="A7292" s="44">
        <v>43190.45833331567</v>
      </c>
      <c r="D7292" s="36">
        <v>60.5</v>
      </c>
    </row>
    <row r="7293" spans="1:4" ht="12.75" customHeight="1" x14ac:dyDescent="0.25">
      <c r="A7293" s="44">
        <v>43190.499999982334</v>
      </c>
      <c r="D7293" s="36">
        <v>149</v>
      </c>
    </row>
    <row r="7294" spans="1:4" ht="12.75" customHeight="1" x14ac:dyDescent="0.25">
      <c r="A7294" s="44">
        <v>43190.541666648998</v>
      </c>
      <c r="D7294" s="36">
        <v>62.5</v>
      </c>
    </row>
    <row r="7295" spans="1:4" ht="12.75" customHeight="1" x14ac:dyDescent="0.25">
      <c r="A7295" s="44">
        <v>43190.583333315662</v>
      </c>
      <c r="D7295" s="36">
        <v>34.5</v>
      </c>
    </row>
    <row r="7296" spans="1:4" ht="12.75" customHeight="1" x14ac:dyDescent="0.25">
      <c r="A7296" s="44">
        <v>43190.624999982327</v>
      </c>
      <c r="D7296" s="36">
        <v>141</v>
      </c>
    </row>
    <row r="7297" spans="1:4" ht="12.75" customHeight="1" x14ac:dyDescent="0.25">
      <c r="A7297" s="44">
        <v>43190.666666648991</v>
      </c>
      <c r="D7297" s="36">
        <v>48.5</v>
      </c>
    </row>
    <row r="7298" spans="1:4" ht="12.75" customHeight="1" x14ac:dyDescent="0.25">
      <c r="A7298" s="44">
        <v>43190.708333315655</v>
      </c>
      <c r="D7298" s="36">
        <v>50</v>
      </c>
    </row>
    <row r="7299" spans="1:4" ht="12.75" customHeight="1" x14ac:dyDescent="0.25">
      <c r="A7299" s="44">
        <v>43190.749999982319</v>
      </c>
      <c r="D7299" s="36">
        <v>28.5</v>
      </c>
    </row>
    <row r="7300" spans="1:4" ht="12.75" customHeight="1" x14ac:dyDescent="0.25">
      <c r="A7300" s="44">
        <v>43190.791666648984</v>
      </c>
      <c r="D7300" s="36">
        <v>10.5</v>
      </c>
    </row>
    <row r="7301" spans="1:4" ht="12.75" customHeight="1" x14ac:dyDescent="0.25">
      <c r="A7301" s="44">
        <v>43190.833333315648</v>
      </c>
      <c r="D7301" s="36">
        <v>39</v>
      </c>
    </row>
    <row r="7302" spans="1:4" ht="12.75" customHeight="1" x14ac:dyDescent="0.25">
      <c r="A7302" s="44">
        <v>43190.874999982312</v>
      </c>
      <c r="D7302" s="36">
        <v>30.5</v>
      </c>
    </row>
    <row r="7303" spans="1:4" ht="12.75" customHeight="1" x14ac:dyDescent="0.25">
      <c r="A7303" s="44">
        <v>43190.916666648976</v>
      </c>
      <c r="D7303" s="36">
        <v>69</v>
      </c>
    </row>
    <row r="7304" spans="1:4" ht="12.75" customHeight="1" x14ac:dyDescent="0.25">
      <c r="A7304" s="44">
        <v>43190.958333315641</v>
      </c>
      <c r="D7304" s="36">
        <v>30</v>
      </c>
    </row>
    <row r="7305" spans="1:4" ht="12.75" customHeight="1" x14ac:dyDescent="0.25">
      <c r="A7305" s="44">
        <v>43190.999999982305</v>
      </c>
      <c r="D7305" s="36">
        <v>4</v>
      </c>
    </row>
    <row r="7306" spans="1:4" ht="12.75" customHeight="1" x14ac:dyDescent="0.25">
      <c r="A7306" s="44">
        <v>43191.041666648969</v>
      </c>
      <c r="D7306" s="36">
        <v>3.4</v>
      </c>
    </row>
    <row r="7307" spans="1:4" ht="12.75" customHeight="1" x14ac:dyDescent="0.25">
      <c r="A7307" s="44">
        <v>43191.083333315633</v>
      </c>
      <c r="D7307" s="36">
        <v>2</v>
      </c>
    </row>
    <row r="7308" spans="1:4" ht="12.75" customHeight="1" x14ac:dyDescent="0.25">
      <c r="A7308" s="44">
        <v>43191.124999982298</v>
      </c>
      <c r="D7308" s="36">
        <v>28.5</v>
      </c>
    </row>
    <row r="7309" spans="1:4" ht="12.75" customHeight="1" x14ac:dyDescent="0.25">
      <c r="A7309" s="44">
        <v>43191.166666648962</v>
      </c>
      <c r="D7309" s="36">
        <v>19</v>
      </c>
    </row>
    <row r="7310" spans="1:4" ht="12.75" customHeight="1" x14ac:dyDescent="0.25">
      <c r="A7310" s="44">
        <v>43191.208333315626</v>
      </c>
      <c r="D7310" s="36">
        <v>9.5</v>
      </c>
    </row>
    <row r="7311" spans="1:4" ht="12.75" customHeight="1" x14ac:dyDescent="0.25">
      <c r="A7311" s="44">
        <v>43191.24999998229</v>
      </c>
      <c r="D7311" s="36">
        <v>20</v>
      </c>
    </row>
    <row r="7312" spans="1:4" ht="12.75" customHeight="1" x14ac:dyDescent="0.25">
      <c r="A7312" s="44">
        <v>43191.291666648955</v>
      </c>
      <c r="D7312" s="36">
        <v>3.5</v>
      </c>
    </row>
    <row r="7313" spans="1:4" ht="12.75" customHeight="1" x14ac:dyDescent="0.25">
      <c r="A7313" s="44">
        <v>43191.333333315619</v>
      </c>
      <c r="D7313" s="36" t="s">
        <v>189</v>
      </c>
    </row>
    <row r="7314" spans="1:4" ht="12.75" customHeight="1" x14ac:dyDescent="0.25">
      <c r="A7314" s="44">
        <v>43191.374999982283</v>
      </c>
      <c r="D7314" s="36">
        <v>13</v>
      </c>
    </row>
    <row r="7315" spans="1:4" ht="12.75" customHeight="1" x14ac:dyDescent="0.25">
      <c r="A7315" s="44">
        <v>43191.416666648947</v>
      </c>
      <c r="D7315" s="36">
        <v>22.5</v>
      </c>
    </row>
    <row r="7316" spans="1:4" ht="12.75" customHeight="1" x14ac:dyDescent="0.25">
      <c r="A7316" s="44">
        <v>43191.458333315612</v>
      </c>
      <c r="D7316" s="36">
        <v>27.5</v>
      </c>
    </row>
    <row r="7317" spans="1:4" ht="12.75" customHeight="1" x14ac:dyDescent="0.25">
      <c r="A7317" s="44">
        <v>43191.499999982276</v>
      </c>
      <c r="D7317" s="36">
        <v>32.5</v>
      </c>
    </row>
    <row r="7318" spans="1:4" ht="12.75" customHeight="1" x14ac:dyDescent="0.25">
      <c r="A7318" s="44">
        <v>43191.54166664894</v>
      </c>
      <c r="D7318" s="36">
        <v>33.5</v>
      </c>
    </row>
    <row r="7319" spans="1:4" ht="12.75" customHeight="1" x14ac:dyDescent="0.25">
      <c r="A7319" s="44">
        <v>43191.583333315604</v>
      </c>
      <c r="D7319" s="36">
        <v>62.5</v>
      </c>
    </row>
    <row r="7320" spans="1:4" ht="12.75" customHeight="1" x14ac:dyDescent="0.25">
      <c r="A7320" s="44">
        <v>43191.624999982268</v>
      </c>
      <c r="D7320" s="36">
        <v>63</v>
      </c>
    </row>
    <row r="7321" spans="1:4" ht="12.75" customHeight="1" x14ac:dyDescent="0.25">
      <c r="A7321" s="44">
        <v>43191.666666648933</v>
      </c>
      <c r="D7321" s="36">
        <v>11.5</v>
      </c>
    </row>
    <row r="7322" spans="1:4" ht="12.75" customHeight="1" x14ac:dyDescent="0.25">
      <c r="A7322" s="44">
        <v>43191.708333315597</v>
      </c>
      <c r="D7322" s="36">
        <v>28.5</v>
      </c>
    </row>
    <row r="7323" spans="1:4" ht="12.75" customHeight="1" x14ac:dyDescent="0.25">
      <c r="A7323" s="44">
        <v>43191.749999982261</v>
      </c>
      <c r="D7323" s="36">
        <v>33</v>
      </c>
    </row>
    <row r="7324" spans="1:4" ht="12.75" customHeight="1" x14ac:dyDescent="0.25">
      <c r="A7324" s="44">
        <v>43191.791666648925</v>
      </c>
      <c r="D7324" s="36">
        <v>54</v>
      </c>
    </row>
    <row r="7325" spans="1:4" ht="12.75" customHeight="1" x14ac:dyDescent="0.25">
      <c r="A7325" s="44">
        <v>43191.83333331559</v>
      </c>
      <c r="D7325" s="36">
        <v>14.5</v>
      </c>
    </row>
    <row r="7326" spans="1:4" ht="12.75" customHeight="1" x14ac:dyDescent="0.25">
      <c r="A7326" s="44">
        <v>43191.874999982254</v>
      </c>
      <c r="D7326" s="36">
        <v>11.5</v>
      </c>
    </row>
    <row r="7327" spans="1:4" ht="12.75" customHeight="1" x14ac:dyDescent="0.25">
      <c r="A7327" s="44">
        <v>43191.916666648918</v>
      </c>
      <c r="D7327" s="36">
        <v>4</v>
      </c>
    </row>
    <row r="7328" spans="1:4" ht="12.75" customHeight="1" x14ac:dyDescent="0.25">
      <c r="A7328" s="44">
        <v>43191.958333315582</v>
      </c>
      <c r="D7328" s="36">
        <v>9.5</v>
      </c>
    </row>
    <row r="7329" spans="1:4" ht="12.75" customHeight="1" x14ac:dyDescent="0.25">
      <c r="A7329" s="44">
        <v>43191.999999982247</v>
      </c>
      <c r="D7329" s="36">
        <v>18</v>
      </c>
    </row>
    <row r="7330" spans="1:4" ht="12.75" customHeight="1" x14ac:dyDescent="0.25">
      <c r="A7330" s="44">
        <v>43192.041666648911</v>
      </c>
      <c r="D7330" s="36">
        <v>14.4</v>
      </c>
    </row>
    <row r="7331" spans="1:4" ht="12.75" customHeight="1" x14ac:dyDescent="0.25">
      <c r="A7331" s="44">
        <v>43192.083333315575</v>
      </c>
      <c r="D7331" s="36">
        <v>15</v>
      </c>
    </row>
    <row r="7332" spans="1:4" ht="12.75" customHeight="1" x14ac:dyDescent="0.25">
      <c r="A7332" s="44">
        <v>43192.124999982239</v>
      </c>
      <c r="D7332" s="36">
        <v>4</v>
      </c>
    </row>
    <row r="7333" spans="1:4" ht="12.75" customHeight="1" x14ac:dyDescent="0.25">
      <c r="A7333" s="44">
        <v>43192.166666648904</v>
      </c>
      <c r="D7333" s="36">
        <v>3</v>
      </c>
    </row>
    <row r="7334" spans="1:4" ht="12.75" customHeight="1" x14ac:dyDescent="0.25">
      <c r="A7334" s="44">
        <v>43192.208333315568</v>
      </c>
      <c r="D7334" s="36">
        <v>10</v>
      </c>
    </row>
    <row r="7335" spans="1:4" ht="12.75" customHeight="1" x14ac:dyDescent="0.25">
      <c r="A7335" s="44">
        <v>43192.249999982232</v>
      </c>
      <c r="D7335" s="36">
        <v>5</v>
      </c>
    </row>
    <row r="7336" spans="1:4" ht="12.75" customHeight="1" x14ac:dyDescent="0.25">
      <c r="A7336" s="44">
        <v>43192.291666648896</v>
      </c>
      <c r="D7336" s="36">
        <v>7.5</v>
      </c>
    </row>
    <row r="7337" spans="1:4" ht="12.75" customHeight="1" x14ac:dyDescent="0.25">
      <c r="A7337" s="44">
        <v>43192.333333315561</v>
      </c>
      <c r="D7337" s="36">
        <v>13.5</v>
      </c>
    </row>
    <row r="7338" spans="1:4" ht="12.75" customHeight="1" x14ac:dyDescent="0.25">
      <c r="A7338" s="44">
        <v>43192.374999982225</v>
      </c>
      <c r="D7338" s="36">
        <v>8</v>
      </c>
    </row>
    <row r="7339" spans="1:4" ht="12.75" customHeight="1" x14ac:dyDescent="0.25">
      <c r="A7339" s="44">
        <v>43192.416666648889</v>
      </c>
      <c r="D7339" s="36">
        <v>5.5</v>
      </c>
    </row>
    <row r="7340" spans="1:4" ht="12.75" customHeight="1" x14ac:dyDescent="0.25">
      <c r="A7340" s="44">
        <v>43192.458333315553</v>
      </c>
      <c r="D7340" s="36">
        <v>17.5</v>
      </c>
    </row>
    <row r="7341" spans="1:4" ht="12.75" customHeight="1" x14ac:dyDescent="0.25">
      <c r="A7341" s="44">
        <v>43192.499999982218</v>
      </c>
      <c r="D7341" s="36">
        <v>7</v>
      </c>
    </row>
    <row r="7342" spans="1:4" ht="12.75" customHeight="1" x14ac:dyDescent="0.25">
      <c r="A7342" s="44">
        <v>43192.541666648882</v>
      </c>
      <c r="D7342" s="36">
        <v>16</v>
      </c>
    </row>
    <row r="7343" spans="1:4" ht="12.75" customHeight="1" x14ac:dyDescent="0.25">
      <c r="A7343" s="44">
        <v>43192.583333315546</v>
      </c>
      <c r="D7343" s="36">
        <v>10</v>
      </c>
    </row>
    <row r="7344" spans="1:4" ht="12.75" customHeight="1" x14ac:dyDescent="0.25">
      <c r="A7344" s="44">
        <v>43192.62499998221</v>
      </c>
      <c r="D7344" s="36">
        <v>14</v>
      </c>
    </row>
    <row r="7345" spans="1:4" ht="12.75" customHeight="1" x14ac:dyDescent="0.25">
      <c r="A7345" s="44">
        <v>43192.666666648875</v>
      </c>
      <c r="D7345" s="36">
        <v>22.5</v>
      </c>
    </row>
    <row r="7346" spans="1:4" ht="12.75" customHeight="1" x14ac:dyDescent="0.25">
      <c r="A7346" s="44">
        <v>43192.708333315539</v>
      </c>
      <c r="D7346" s="36">
        <v>17</v>
      </c>
    </row>
    <row r="7347" spans="1:4" ht="12.75" customHeight="1" x14ac:dyDescent="0.25">
      <c r="A7347" s="44">
        <v>43192.749999982203</v>
      </c>
      <c r="D7347" s="36">
        <v>22.5</v>
      </c>
    </row>
    <row r="7348" spans="1:4" ht="12.75" customHeight="1" x14ac:dyDescent="0.25">
      <c r="A7348" s="44">
        <v>43192.791666648867</v>
      </c>
      <c r="D7348" s="36">
        <v>41.5</v>
      </c>
    </row>
    <row r="7349" spans="1:4" ht="12.75" customHeight="1" x14ac:dyDescent="0.25">
      <c r="A7349" s="44">
        <v>43192.833333315531</v>
      </c>
      <c r="D7349" s="36">
        <v>51.5</v>
      </c>
    </row>
    <row r="7350" spans="1:4" ht="12.75" customHeight="1" x14ac:dyDescent="0.25">
      <c r="A7350" s="44">
        <v>43192.874999982196</v>
      </c>
      <c r="D7350" s="36">
        <v>42.5</v>
      </c>
    </row>
    <row r="7351" spans="1:4" ht="12.75" customHeight="1" x14ac:dyDescent="0.25">
      <c r="A7351" s="44">
        <v>43192.91666664886</v>
      </c>
      <c r="D7351" s="36">
        <v>24</v>
      </c>
    </row>
    <row r="7352" spans="1:4" ht="12.75" customHeight="1" x14ac:dyDescent="0.25">
      <c r="A7352" s="44">
        <v>43192.958333315524</v>
      </c>
      <c r="D7352" s="36">
        <v>7</v>
      </c>
    </row>
    <row r="7353" spans="1:4" ht="12.75" customHeight="1" x14ac:dyDescent="0.25">
      <c r="A7353" s="44">
        <v>43192.999999982188</v>
      </c>
      <c r="D7353" s="36">
        <v>12.5</v>
      </c>
    </row>
    <row r="7354" spans="1:4" ht="12.75" customHeight="1" x14ac:dyDescent="0.25">
      <c r="A7354" s="44">
        <v>43193.041666648853</v>
      </c>
      <c r="D7354" s="36">
        <v>20.399999999999999</v>
      </c>
    </row>
    <row r="7355" spans="1:4" ht="12.75" customHeight="1" x14ac:dyDescent="0.25">
      <c r="A7355" s="44">
        <v>43193.083333315517</v>
      </c>
      <c r="D7355" s="36">
        <v>13</v>
      </c>
    </row>
    <row r="7356" spans="1:4" ht="12.75" customHeight="1" x14ac:dyDescent="0.25">
      <c r="A7356" s="44">
        <v>43193.124999982181</v>
      </c>
      <c r="D7356" s="36">
        <v>7</v>
      </c>
    </row>
    <row r="7357" spans="1:4" ht="12.75" customHeight="1" x14ac:dyDescent="0.25">
      <c r="A7357" s="44">
        <v>43193.166666648845</v>
      </c>
      <c r="D7357" s="36">
        <v>9.5</v>
      </c>
    </row>
    <row r="7358" spans="1:4" ht="12.75" customHeight="1" x14ac:dyDescent="0.25">
      <c r="A7358" s="44">
        <v>43193.20833331551</v>
      </c>
      <c r="D7358" s="36">
        <v>21.5</v>
      </c>
    </row>
    <row r="7359" spans="1:4" ht="12.75" customHeight="1" x14ac:dyDescent="0.25">
      <c r="A7359" s="44">
        <v>43193.249999982174</v>
      </c>
      <c r="D7359" s="36">
        <v>115</v>
      </c>
    </row>
    <row r="7360" spans="1:4" ht="12.75" customHeight="1" x14ac:dyDescent="0.25">
      <c r="A7360" s="44">
        <v>43193.291666648838</v>
      </c>
      <c r="D7360" s="36">
        <v>312.5</v>
      </c>
    </row>
    <row r="7361" spans="1:4" ht="12.75" customHeight="1" x14ac:dyDescent="0.25">
      <c r="A7361" s="44">
        <v>43193.333333315502</v>
      </c>
      <c r="D7361" s="36">
        <v>124.5</v>
      </c>
    </row>
    <row r="7362" spans="1:4" ht="12.75" customHeight="1" x14ac:dyDescent="0.25">
      <c r="A7362" s="44">
        <v>43193.374999982167</v>
      </c>
      <c r="D7362" s="36">
        <v>58.5</v>
      </c>
    </row>
    <row r="7363" spans="1:4" ht="12.75" customHeight="1" x14ac:dyDescent="0.25">
      <c r="A7363" s="44">
        <v>43193.416666648831</v>
      </c>
      <c r="D7363" s="36">
        <v>155.5</v>
      </c>
    </row>
    <row r="7364" spans="1:4" ht="12.75" customHeight="1" x14ac:dyDescent="0.25">
      <c r="A7364" s="44">
        <v>43193.458333315495</v>
      </c>
      <c r="D7364" s="36">
        <v>1100.5</v>
      </c>
    </row>
    <row r="7365" spans="1:4" ht="12.75" customHeight="1" x14ac:dyDescent="0.25">
      <c r="A7365" s="44">
        <v>43193.499999982159</v>
      </c>
      <c r="D7365" s="36">
        <v>265.5</v>
      </c>
    </row>
    <row r="7366" spans="1:4" ht="12.75" customHeight="1" x14ac:dyDescent="0.25">
      <c r="A7366" s="44">
        <v>43193.541666648824</v>
      </c>
      <c r="D7366" s="36">
        <v>44.5</v>
      </c>
    </row>
    <row r="7367" spans="1:4" ht="12.75" customHeight="1" x14ac:dyDescent="0.25">
      <c r="A7367" s="44">
        <v>43193.583333315488</v>
      </c>
      <c r="D7367" s="36" t="s">
        <v>189</v>
      </c>
    </row>
    <row r="7368" spans="1:4" ht="12.75" customHeight="1" x14ac:dyDescent="0.25">
      <c r="A7368" s="44">
        <v>43193.624999982152</v>
      </c>
      <c r="B7368" s="24">
        <v>308.34949999999998</v>
      </c>
      <c r="C7368" s="35">
        <v>0.60450999999999999</v>
      </c>
      <c r="D7368" s="36" t="s">
        <v>189</v>
      </c>
    </row>
    <row r="7369" spans="1:4" ht="12.75" customHeight="1" x14ac:dyDescent="0.25">
      <c r="A7369" s="44">
        <v>43193.666666648816</v>
      </c>
      <c r="B7369" s="24">
        <v>12.99783</v>
      </c>
      <c r="C7369" s="35">
        <v>0.88797999999999999</v>
      </c>
      <c r="D7369" s="36" t="s">
        <v>189</v>
      </c>
    </row>
    <row r="7370" spans="1:4" ht="12.75" customHeight="1" x14ac:dyDescent="0.25">
      <c r="A7370" s="44">
        <v>43193.708333315481</v>
      </c>
      <c r="B7370" s="24">
        <v>133.14449999999999</v>
      </c>
      <c r="C7370" s="35">
        <v>0.30756</v>
      </c>
      <c r="D7370" s="36" t="s">
        <v>189</v>
      </c>
    </row>
    <row r="7371" spans="1:4" ht="12.75" customHeight="1" x14ac:dyDescent="0.25">
      <c r="A7371" s="44">
        <v>43193.749999982145</v>
      </c>
      <c r="B7371" s="24">
        <v>144.82079999999999</v>
      </c>
      <c r="C7371" s="35">
        <v>0.28339999999999999</v>
      </c>
      <c r="D7371" s="36">
        <v>68.924589999999995</v>
      </c>
    </row>
    <row r="7372" spans="1:4" ht="12.75" customHeight="1" x14ac:dyDescent="0.25">
      <c r="A7372" s="44">
        <v>43193.791666648809</v>
      </c>
      <c r="B7372" s="24">
        <v>175.08930000000001</v>
      </c>
      <c r="C7372" s="35">
        <v>0.65790999999999999</v>
      </c>
      <c r="D7372" s="36">
        <v>77.102109999999996</v>
      </c>
    </row>
    <row r="7373" spans="1:4" ht="12.75" customHeight="1" x14ac:dyDescent="0.25">
      <c r="A7373" s="44">
        <v>43193.833333315473</v>
      </c>
      <c r="B7373" s="24">
        <v>343.57170000000002</v>
      </c>
      <c r="C7373" s="35">
        <v>0.41532000000000002</v>
      </c>
      <c r="D7373" s="36">
        <v>93.697919999999996</v>
      </c>
    </row>
    <row r="7374" spans="1:4" ht="12.75" customHeight="1" x14ac:dyDescent="0.25">
      <c r="A7374" s="44">
        <v>43193.874999982138</v>
      </c>
      <c r="B7374" s="24">
        <v>337.29239999999999</v>
      </c>
      <c r="C7374" s="35">
        <v>0.44019999999999998</v>
      </c>
      <c r="D7374" s="36">
        <v>65.949640000000002</v>
      </c>
    </row>
    <row r="7375" spans="1:4" ht="12.75" customHeight="1" x14ac:dyDescent="0.25">
      <c r="A7375" s="44">
        <v>43193.916666648802</v>
      </c>
      <c r="B7375" s="24">
        <v>353.7484</v>
      </c>
      <c r="C7375" s="35">
        <v>0.33794999999999997</v>
      </c>
      <c r="D7375" s="36">
        <v>16.261839999999999</v>
      </c>
    </row>
    <row r="7376" spans="1:4" ht="12.75" customHeight="1" x14ac:dyDescent="0.25">
      <c r="A7376" s="44">
        <v>43193.958333315466</v>
      </c>
      <c r="B7376" s="24">
        <v>65.199420000000003</v>
      </c>
      <c r="C7376" s="35">
        <v>0.27009</v>
      </c>
      <c r="D7376" s="36">
        <v>15.120329999999999</v>
      </c>
    </row>
    <row r="7377" spans="1:4" ht="12.75" customHeight="1" x14ac:dyDescent="0.25">
      <c r="A7377" s="44">
        <v>43193.99999998213</v>
      </c>
      <c r="B7377" s="24">
        <v>35.911110000000001</v>
      </c>
      <c r="C7377" s="35">
        <v>0.16930999999999999</v>
      </c>
      <c r="D7377" s="36">
        <v>16.942329999999998</v>
      </c>
    </row>
    <row r="7378" spans="1:4" ht="12.75" customHeight="1" x14ac:dyDescent="0.25">
      <c r="A7378" s="44">
        <v>43194.041666648794</v>
      </c>
      <c r="B7378" s="24">
        <v>130.86109999999999</v>
      </c>
      <c r="C7378" s="35">
        <v>0.24904999999999999</v>
      </c>
      <c r="D7378" s="36">
        <v>7.9736000000000002</v>
      </c>
    </row>
    <row r="7379" spans="1:4" ht="12.75" customHeight="1" x14ac:dyDescent="0.25">
      <c r="A7379" s="44">
        <v>43194.083333315459</v>
      </c>
      <c r="B7379" s="24">
        <v>53.664099999999998</v>
      </c>
      <c r="C7379" s="35">
        <v>0.31413000000000002</v>
      </c>
      <c r="D7379" s="36">
        <v>17.342669999999998</v>
      </c>
    </row>
    <row r="7380" spans="1:4" ht="12.75" customHeight="1" x14ac:dyDescent="0.25">
      <c r="A7380" s="44">
        <v>43194.124999982123</v>
      </c>
      <c r="B7380" s="24">
        <v>179.4776</v>
      </c>
      <c r="C7380" s="35">
        <v>0.42774000000000001</v>
      </c>
      <c r="D7380" s="36">
        <v>15.396000000000001</v>
      </c>
    </row>
    <row r="7381" spans="1:4" ht="12.75" customHeight="1" x14ac:dyDescent="0.25">
      <c r="A7381" s="44">
        <v>43194.166666648787</v>
      </c>
      <c r="B7381" s="24">
        <v>245.0044</v>
      </c>
      <c r="C7381" s="35">
        <v>0.24706</v>
      </c>
      <c r="D7381" s="36">
        <v>7.1788299999999996</v>
      </c>
    </row>
    <row r="7382" spans="1:4" ht="12.75" customHeight="1" x14ac:dyDescent="0.25">
      <c r="A7382" s="44">
        <v>43194.208333315451</v>
      </c>
      <c r="B7382" s="24">
        <v>283.57470000000001</v>
      </c>
      <c r="C7382" s="35">
        <v>0.38329999999999997</v>
      </c>
      <c r="D7382" s="36">
        <v>6.5571700000000002</v>
      </c>
    </row>
    <row r="7383" spans="1:4" ht="12.75" customHeight="1" x14ac:dyDescent="0.25">
      <c r="A7383" s="44">
        <v>43194.249999982116</v>
      </c>
      <c r="B7383" s="24">
        <v>296.1454</v>
      </c>
      <c r="C7383" s="35">
        <v>0.29278999999999999</v>
      </c>
      <c r="D7383" s="36">
        <v>210.37799999999999</v>
      </c>
    </row>
    <row r="7384" spans="1:4" ht="12.75" customHeight="1" x14ac:dyDescent="0.25">
      <c r="A7384" s="44">
        <v>43194.29166664878</v>
      </c>
      <c r="B7384" s="24">
        <v>352.029</v>
      </c>
      <c r="C7384" s="35">
        <v>0.30162</v>
      </c>
      <c r="D7384" s="36">
        <v>225.13820000000001</v>
      </c>
    </row>
    <row r="7385" spans="1:4" ht="12.75" customHeight="1" x14ac:dyDescent="0.25">
      <c r="A7385" s="44">
        <v>43194.333333315444</v>
      </c>
      <c r="B7385" s="24">
        <v>68.596580000000003</v>
      </c>
      <c r="C7385" s="35">
        <v>0.25825999999999999</v>
      </c>
      <c r="D7385" s="36">
        <v>545.37480000000005</v>
      </c>
    </row>
    <row r="7386" spans="1:4" ht="12.75" customHeight="1" x14ac:dyDescent="0.25">
      <c r="A7386" s="44">
        <v>43194.374999982108</v>
      </c>
      <c r="B7386" s="24">
        <v>44.153759999999998</v>
      </c>
      <c r="C7386" s="35">
        <v>0.28952</v>
      </c>
      <c r="D7386" s="36">
        <v>138.31530000000001</v>
      </c>
    </row>
    <row r="7387" spans="1:4" ht="12.75" customHeight="1" x14ac:dyDescent="0.25">
      <c r="A7387" s="44">
        <v>43194.416666648773</v>
      </c>
      <c r="B7387" s="24">
        <v>318.17739999999998</v>
      </c>
      <c r="C7387" s="35">
        <v>0.94816999999999996</v>
      </c>
      <c r="D7387" s="36">
        <v>31.3095</v>
      </c>
    </row>
    <row r="7388" spans="1:4" ht="12.75" customHeight="1" x14ac:dyDescent="0.25">
      <c r="A7388" s="44">
        <v>43194.458333315437</v>
      </c>
      <c r="B7388" s="24">
        <v>259.5095</v>
      </c>
      <c r="C7388" s="35">
        <v>1.8150500000000001</v>
      </c>
      <c r="D7388" s="36">
        <v>68.102999999999994</v>
      </c>
    </row>
    <row r="7389" spans="1:4" ht="12.75" customHeight="1" x14ac:dyDescent="0.25">
      <c r="A7389" s="44">
        <v>43194.499999982101</v>
      </c>
      <c r="B7389" s="24">
        <v>165.94460000000001</v>
      </c>
      <c r="C7389" s="35">
        <v>1.09341</v>
      </c>
      <c r="D7389" s="36">
        <v>120.3595</v>
      </c>
    </row>
    <row r="7390" spans="1:4" ht="12.75" customHeight="1" x14ac:dyDescent="0.25">
      <c r="A7390" s="44">
        <v>43194.541666648765</v>
      </c>
      <c r="B7390" s="24">
        <v>241.20769999999999</v>
      </c>
      <c r="C7390" s="35">
        <v>1.19652</v>
      </c>
      <c r="D7390" s="36">
        <v>62.292459999999998</v>
      </c>
    </row>
    <row r="7391" spans="1:4" ht="12.75" customHeight="1" x14ac:dyDescent="0.25">
      <c r="A7391" s="44">
        <v>43194.58333331543</v>
      </c>
      <c r="B7391" s="24">
        <v>214.87889999999999</v>
      </c>
      <c r="C7391" s="35">
        <v>2.2385999999999999</v>
      </c>
      <c r="D7391" s="36">
        <v>225.33349999999999</v>
      </c>
    </row>
    <row r="7392" spans="1:4" ht="12.75" customHeight="1" x14ac:dyDescent="0.25">
      <c r="A7392" s="44">
        <v>43194.624999982094</v>
      </c>
      <c r="B7392" s="24">
        <v>236.36840000000001</v>
      </c>
      <c r="C7392" s="35">
        <v>1.4317800000000001</v>
      </c>
      <c r="D7392" s="36">
        <v>180.06780000000001</v>
      </c>
    </row>
    <row r="7393" spans="1:4" ht="12.75" customHeight="1" x14ac:dyDescent="0.25">
      <c r="A7393" s="44">
        <v>43194.666666648758</v>
      </c>
      <c r="B7393" s="24">
        <v>257.58319999999998</v>
      </c>
      <c r="C7393" s="35">
        <v>2.6037599999999999</v>
      </c>
      <c r="D7393" s="36">
        <v>192.04480000000001</v>
      </c>
    </row>
    <row r="7394" spans="1:4" ht="12.75" customHeight="1" x14ac:dyDescent="0.25">
      <c r="A7394" s="44">
        <v>43194.708333315422</v>
      </c>
      <c r="B7394" s="24">
        <v>218.0018</v>
      </c>
      <c r="C7394" s="35">
        <v>3.1487799999999999</v>
      </c>
      <c r="D7394" s="36">
        <v>134.6095</v>
      </c>
    </row>
    <row r="7395" spans="1:4" ht="12.75" customHeight="1" x14ac:dyDescent="0.25">
      <c r="A7395" s="44">
        <v>43194.749999982087</v>
      </c>
      <c r="B7395" s="24">
        <v>238.48840000000001</v>
      </c>
      <c r="C7395" s="35">
        <v>2.0664600000000002</v>
      </c>
      <c r="D7395" s="36">
        <v>177.03880000000001</v>
      </c>
    </row>
    <row r="7396" spans="1:4" ht="12.75" customHeight="1" x14ac:dyDescent="0.25">
      <c r="A7396" s="44">
        <v>43194.791666648751</v>
      </c>
      <c r="B7396" s="24">
        <v>312.11380000000003</v>
      </c>
      <c r="C7396" s="35">
        <v>0.91320999999999997</v>
      </c>
      <c r="D7396" s="36">
        <v>74.48</v>
      </c>
    </row>
    <row r="7397" spans="1:4" ht="12.75" customHeight="1" x14ac:dyDescent="0.25">
      <c r="A7397" s="44">
        <v>43194.833333315415</v>
      </c>
      <c r="B7397" s="24">
        <v>326.80020000000002</v>
      </c>
      <c r="C7397" s="35">
        <v>0.54881999999999997</v>
      </c>
      <c r="D7397" s="36">
        <v>35.722499999999997</v>
      </c>
    </row>
    <row r="7398" spans="1:4" ht="12.75" customHeight="1" x14ac:dyDescent="0.25">
      <c r="A7398" s="44">
        <v>43194.874999982079</v>
      </c>
      <c r="B7398" s="24">
        <v>22.110980000000001</v>
      </c>
      <c r="C7398" s="35">
        <v>0.55506999999999995</v>
      </c>
      <c r="D7398" s="36">
        <v>9.4954999999999998</v>
      </c>
    </row>
    <row r="7399" spans="1:4" ht="12.75" customHeight="1" x14ac:dyDescent="0.25">
      <c r="A7399" s="44">
        <v>43194.916666648744</v>
      </c>
      <c r="B7399" s="24">
        <v>349.07499999999999</v>
      </c>
      <c r="C7399" s="35">
        <v>0.32673000000000002</v>
      </c>
      <c r="D7399" s="36">
        <v>3.66683</v>
      </c>
    </row>
    <row r="7400" spans="1:4" ht="12.75" customHeight="1" x14ac:dyDescent="0.25">
      <c r="A7400" s="44">
        <v>43194.958333315408</v>
      </c>
      <c r="B7400" s="24">
        <v>352.34890000000001</v>
      </c>
      <c r="C7400" s="35">
        <v>0.43336000000000002</v>
      </c>
      <c r="D7400" s="36">
        <v>102.5797</v>
      </c>
    </row>
    <row r="7401" spans="1:4" ht="12.75" customHeight="1" x14ac:dyDescent="0.25">
      <c r="A7401" s="44">
        <v>43194.999999982072</v>
      </c>
      <c r="B7401" s="24">
        <v>138.50380000000001</v>
      </c>
      <c r="C7401" s="35">
        <v>0.41943999999999998</v>
      </c>
      <c r="D7401" s="36">
        <v>20.731829999999999</v>
      </c>
    </row>
    <row r="7402" spans="1:4" ht="12.75" customHeight="1" x14ac:dyDescent="0.25">
      <c r="A7402" s="44">
        <v>43195.041666648736</v>
      </c>
      <c r="B7402" s="24">
        <v>302.04020000000003</v>
      </c>
      <c r="C7402" s="35">
        <v>0.43130000000000002</v>
      </c>
      <c r="D7402" s="36">
        <v>3.7400500000000001</v>
      </c>
    </row>
    <row r="7403" spans="1:4" ht="12.75" customHeight="1" x14ac:dyDescent="0.25">
      <c r="A7403" s="44">
        <v>43195.083333315401</v>
      </c>
      <c r="B7403" s="24">
        <v>345.34190000000001</v>
      </c>
      <c r="C7403" s="35">
        <v>0.18057999999999999</v>
      </c>
      <c r="D7403" s="36">
        <v>11.847490000000001</v>
      </c>
    </row>
    <row r="7404" spans="1:4" ht="12.75" customHeight="1" x14ac:dyDescent="0.25">
      <c r="A7404" s="44">
        <v>43195.124999982065</v>
      </c>
      <c r="B7404" s="24">
        <v>238.87970000000001</v>
      </c>
      <c r="C7404" s="35">
        <v>0.38700000000000001</v>
      </c>
      <c r="D7404" s="36">
        <v>13.503629999999999</v>
      </c>
    </row>
    <row r="7405" spans="1:4" ht="12.75" customHeight="1" x14ac:dyDescent="0.25">
      <c r="A7405" s="44">
        <v>43195.166666648729</v>
      </c>
      <c r="B7405" s="24">
        <v>281.73430000000002</v>
      </c>
      <c r="C7405" s="35">
        <v>0.40976000000000001</v>
      </c>
      <c r="D7405" s="36">
        <v>9.2616800000000001</v>
      </c>
    </row>
    <row r="7406" spans="1:4" ht="12.75" customHeight="1" x14ac:dyDescent="0.25">
      <c r="A7406" s="44">
        <v>43195.208333315393</v>
      </c>
      <c r="B7406" s="24">
        <v>253.9924</v>
      </c>
      <c r="C7406" s="35">
        <v>0.42086000000000001</v>
      </c>
      <c r="D7406" s="36">
        <v>16.119730000000001</v>
      </c>
    </row>
    <row r="7407" spans="1:4" ht="12.75" customHeight="1" x14ac:dyDescent="0.25">
      <c r="A7407" s="44">
        <v>43195.249999982057</v>
      </c>
      <c r="B7407" s="24">
        <v>129.9348</v>
      </c>
      <c r="C7407" s="35">
        <v>0.26218000000000002</v>
      </c>
      <c r="D7407" s="36">
        <v>337.2106</v>
      </c>
    </row>
    <row r="7408" spans="1:4" ht="12.75" customHeight="1" x14ac:dyDescent="0.25">
      <c r="A7408" s="44">
        <v>43195.291666648722</v>
      </c>
      <c r="B7408" s="24">
        <v>54.314720000000001</v>
      </c>
      <c r="C7408" s="35">
        <v>0.20702000000000001</v>
      </c>
      <c r="D7408" s="36">
        <v>324.56420000000003</v>
      </c>
    </row>
    <row r="7409" spans="1:4" ht="12.75" customHeight="1" x14ac:dyDescent="0.25">
      <c r="A7409" s="44">
        <v>43195.333333315386</v>
      </c>
      <c r="B7409" s="24">
        <v>325.9554</v>
      </c>
      <c r="C7409" s="35">
        <v>0.33796999999999999</v>
      </c>
      <c r="D7409" s="36">
        <v>240.8288</v>
      </c>
    </row>
    <row r="7410" spans="1:4" ht="12.75" customHeight="1" x14ac:dyDescent="0.25">
      <c r="A7410" s="44">
        <v>43195.37499998205</v>
      </c>
      <c r="B7410" s="24">
        <v>176.76769999999999</v>
      </c>
      <c r="C7410" s="35">
        <v>1.2493399999999999</v>
      </c>
      <c r="D7410" s="36">
        <v>189.56890000000001</v>
      </c>
    </row>
    <row r="7411" spans="1:4" ht="12.75" customHeight="1" x14ac:dyDescent="0.25">
      <c r="A7411" s="44">
        <v>43195.416666648714</v>
      </c>
      <c r="B7411" s="24">
        <v>197.1182</v>
      </c>
      <c r="C7411" s="35">
        <v>2.5185</v>
      </c>
      <c r="D7411" s="36">
        <v>162.48609999999999</v>
      </c>
    </row>
    <row r="7412" spans="1:4" ht="12.75" customHeight="1" x14ac:dyDescent="0.25">
      <c r="A7412" s="44">
        <v>43195.458333315379</v>
      </c>
      <c r="B7412" s="24">
        <v>197.7824</v>
      </c>
      <c r="C7412" s="35">
        <v>3.1124900000000002</v>
      </c>
      <c r="D7412" s="36">
        <v>184.9306</v>
      </c>
    </row>
    <row r="7413" spans="1:4" ht="12.75" customHeight="1" x14ac:dyDescent="0.25">
      <c r="A7413" s="44">
        <v>43195.499999982043</v>
      </c>
      <c r="B7413" s="24">
        <v>198.173</v>
      </c>
      <c r="C7413" s="35">
        <v>2.8370700000000002</v>
      </c>
      <c r="D7413" s="36">
        <v>104.746</v>
      </c>
    </row>
    <row r="7414" spans="1:4" ht="12.75" customHeight="1" x14ac:dyDescent="0.25">
      <c r="A7414" s="44">
        <v>43195.541666648707</v>
      </c>
      <c r="B7414" s="24">
        <v>193.46700000000001</v>
      </c>
      <c r="C7414" s="35">
        <v>2.6547100000000001</v>
      </c>
      <c r="D7414" s="36">
        <v>86.822000000000003</v>
      </c>
    </row>
    <row r="7415" spans="1:4" ht="12.75" customHeight="1" x14ac:dyDescent="0.25">
      <c r="A7415" s="44">
        <v>43195.583333315371</v>
      </c>
      <c r="B7415" s="24">
        <v>202.25129999999999</v>
      </c>
      <c r="C7415" s="35">
        <v>3.3795500000000001</v>
      </c>
      <c r="D7415" s="36">
        <v>133.22829999999999</v>
      </c>
    </row>
    <row r="7416" spans="1:4" ht="12.75" customHeight="1" x14ac:dyDescent="0.25">
      <c r="A7416" s="44">
        <v>43195.624999982036</v>
      </c>
      <c r="B7416" s="24">
        <v>215.31720000000001</v>
      </c>
      <c r="C7416" s="35">
        <v>3.7407900000000001</v>
      </c>
      <c r="D7416" s="36">
        <v>110.9004</v>
      </c>
    </row>
    <row r="7417" spans="1:4" ht="12.75" customHeight="1" x14ac:dyDescent="0.25">
      <c r="A7417" s="44">
        <v>43195.6666666487</v>
      </c>
      <c r="B7417" s="24">
        <v>179.22579999999999</v>
      </c>
      <c r="C7417" s="35">
        <v>1.75559</v>
      </c>
      <c r="D7417" s="36">
        <v>157.08699999999999</v>
      </c>
    </row>
    <row r="7418" spans="1:4" ht="12.75" customHeight="1" x14ac:dyDescent="0.25">
      <c r="A7418" s="44">
        <v>43195.708333315364</v>
      </c>
      <c r="B7418" s="24">
        <v>219.43809999999999</v>
      </c>
      <c r="C7418" s="35">
        <v>2.2952699999999999</v>
      </c>
      <c r="D7418" s="36">
        <v>176.4111</v>
      </c>
    </row>
    <row r="7419" spans="1:4" ht="12.75" customHeight="1" x14ac:dyDescent="0.25">
      <c r="A7419" s="44">
        <v>43195.749999982028</v>
      </c>
      <c r="B7419" s="24">
        <v>224.3725</v>
      </c>
      <c r="C7419" s="35">
        <v>2.6388400000000001</v>
      </c>
      <c r="D7419" s="36">
        <v>276.50420000000003</v>
      </c>
    </row>
    <row r="7420" spans="1:4" ht="12.75" customHeight="1" x14ac:dyDescent="0.25">
      <c r="A7420" s="44">
        <v>43195.791666648693</v>
      </c>
      <c r="B7420" s="24">
        <v>215.0301</v>
      </c>
      <c r="C7420" s="35">
        <v>1.77071</v>
      </c>
      <c r="D7420" s="36">
        <v>112.845</v>
      </c>
    </row>
    <row r="7421" spans="1:4" ht="12.75" customHeight="1" x14ac:dyDescent="0.25">
      <c r="A7421" s="44">
        <v>43195.833333315357</v>
      </c>
      <c r="B7421" s="24">
        <v>207.00059999999999</v>
      </c>
      <c r="C7421" s="35">
        <v>1.19099</v>
      </c>
      <c r="D7421" s="36">
        <v>78.361459999999994</v>
      </c>
    </row>
    <row r="7422" spans="1:4" ht="12.75" customHeight="1" x14ac:dyDescent="0.25">
      <c r="A7422" s="44">
        <v>43195.874999982021</v>
      </c>
      <c r="B7422" s="24">
        <v>331.58620000000002</v>
      </c>
      <c r="C7422" s="35">
        <v>0.64551999999999998</v>
      </c>
      <c r="D7422" s="36">
        <v>19.272749999999998</v>
      </c>
    </row>
    <row r="7423" spans="1:4" ht="12.75" customHeight="1" x14ac:dyDescent="0.25">
      <c r="A7423" s="44">
        <v>43195.916666648685</v>
      </c>
      <c r="B7423" s="24">
        <v>310.44119999999998</v>
      </c>
      <c r="C7423" s="35">
        <v>0.47882000000000002</v>
      </c>
      <c r="D7423" s="36">
        <v>19.66704</v>
      </c>
    </row>
    <row r="7424" spans="1:4" ht="12.75" customHeight="1" x14ac:dyDescent="0.25">
      <c r="A7424" s="44">
        <v>43195.95833331535</v>
      </c>
      <c r="B7424" s="24">
        <v>334.99220000000003</v>
      </c>
      <c r="C7424" s="35">
        <v>0.24873999999999999</v>
      </c>
      <c r="D7424" s="36">
        <v>20.044419999999999</v>
      </c>
    </row>
    <row r="7425" spans="1:4" ht="12.75" customHeight="1" x14ac:dyDescent="0.25">
      <c r="A7425" s="44">
        <v>43195.999999982014</v>
      </c>
      <c r="B7425" s="24">
        <v>58.67351</v>
      </c>
      <c r="C7425" s="35">
        <v>0.26057999999999998</v>
      </c>
      <c r="D7425" s="36">
        <v>10.822329999999999</v>
      </c>
    </row>
    <row r="7426" spans="1:4" ht="12.75" customHeight="1" x14ac:dyDescent="0.25">
      <c r="A7426" s="44">
        <v>43196.041666648678</v>
      </c>
      <c r="B7426" s="24">
        <v>353.71080000000001</v>
      </c>
      <c r="C7426" s="35">
        <v>0.27531</v>
      </c>
      <c r="D7426" s="36">
        <v>17.715350000000001</v>
      </c>
    </row>
    <row r="7427" spans="1:4" ht="12.75" customHeight="1" x14ac:dyDescent="0.25">
      <c r="A7427" s="44">
        <v>43196.083333315342</v>
      </c>
      <c r="B7427" s="24">
        <v>85.233099999999993</v>
      </c>
      <c r="C7427" s="35">
        <v>0.23827000000000001</v>
      </c>
      <c r="D7427" s="36">
        <v>13.44183</v>
      </c>
    </row>
    <row r="7428" spans="1:4" ht="12.75" customHeight="1" x14ac:dyDescent="0.25">
      <c r="A7428" s="44">
        <v>43196.124999982007</v>
      </c>
      <c r="B7428" s="24">
        <v>97.016980000000004</v>
      </c>
      <c r="C7428" s="35">
        <v>0.18589</v>
      </c>
      <c r="D7428" s="36">
        <v>130.38810000000001</v>
      </c>
    </row>
    <row r="7429" spans="1:4" ht="12.75" customHeight="1" x14ac:dyDescent="0.25">
      <c r="A7429" s="44">
        <v>43196.166666648671</v>
      </c>
      <c r="B7429" s="24">
        <v>188.51050000000001</v>
      </c>
      <c r="C7429" s="35">
        <v>0.18090999999999999</v>
      </c>
      <c r="D7429" s="36">
        <v>48.845210000000002</v>
      </c>
    </row>
    <row r="7430" spans="1:4" ht="12.75" customHeight="1" x14ac:dyDescent="0.25">
      <c r="A7430" s="44">
        <v>43196.208333315335</v>
      </c>
      <c r="B7430" s="24">
        <v>82.788150000000002</v>
      </c>
      <c r="C7430" s="35">
        <v>0.50153000000000003</v>
      </c>
      <c r="D7430" s="36">
        <v>25.83671</v>
      </c>
    </row>
    <row r="7431" spans="1:4" ht="12.75" customHeight="1" x14ac:dyDescent="0.25">
      <c r="A7431" s="44">
        <v>43196.249999981999</v>
      </c>
      <c r="B7431" s="24">
        <v>145.75030000000001</v>
      </c>
      <c r="C7431" s="35">
        <v>0.24667</v>
      </c>
      <c r="D7431" s="36">
        <v>420.5231</v>
      </c>
    </row>
    <row r="7432" spans="1:4" ht="12.75" customHeight="1" x14ac:dyDescent="0.25">
      <c r="A7432" s="44">
        <v>43196.291666648664</v>
      </c>
      <c r="B7432" s="24">
        <v>296.18619999999999</v>
      </c>
      <c r="C7432" s="35">
        <v>0.27157999999999999</v>
      </c>
      <c r="D7432" s="36">
        <v>867.27170000000001</v>
      </c>
    </row>
    <row r="7433" spans="1:4" ht="12.75" customHeight="1" x14ac:dyDescent="0.25">
      <c r="A7433" s="44">
        <v>43196.333333315328</v>
      </c>
      <c r="B7433" s="24">
        <v>111.8164</v>
      </c>
      <c r="C7433" s="35">
        <v>0.31136999999999998</v>
      </c>
      <c r="D7433" s="36">
        <v>800.57950000000005</v>
      </c>
    </row>
    <row r="7434" spans="1:4" ht="12.75" customHeight="1" x14ac:dyDescent="0.25">
      <c r="A7434" s="44">
        <v>43196.374999981992</v>
      </c>
      <c r="B7434" s="24">
        <v>109.1949</v>
      </c>
      <c r="C7434" s="35">
        <v>0.33406999999999998</v>
      </c>
      <c r="D7434" s="36">
        <v>437.78629999999998</v>
      </c>
    </row>
    <row r="7435" spans="1:4" ht="12.75" customHeight="1" x14ac:dyDescent="0.25">
      <c r="A7435" s="44">
        <v>43196.416666648656</v>
      </c>
      <c r="B7435" s="24">
        <v>333.94479999999999</v>
      </c>
      <c r="C7435" s="35">
        <v>1.22523</v>
      </c>
      <c r="D7435" s="36">
        <v>101.8182</v>
      </c>
    </row>
    <row r="7436" spans="1:4" ht="12.75" customHeight="1" x14ac:dyDescent="0.25">
      <c r="A7436" s="44">
        <v>43196.45833331532</v>
      </c>
      <c r="B7436" s="24">
        <v>86.531360000000006</v>
      </c>
      <c r="C7436" s="35">
        <v>0.98839999999999995</v>
      </c>
      <c r="D7436" s="36">
        <v>81.632279999999994</v>
      </c>
    </row>
    <row r="7437" spans="1:4" ht="12.75" customHeight="1" x14ac:dyDescent="0.25">
      <c r="A7437" s="44">
        <v>43196.499999981985</v>
      </c>
      <c r="B7437" s="24">
        <v>83.986270000000005</v>
      </c>
      <c r="C7437" s="35">
        <v>0.71679999999999999</v>
      </c>
      <c r="D7437" s="36">
        <v>37.276389999999999</v>
      </c>
    </row>
    <row r="7438" spans="1:4" ht="12.75" customHeight="1" x14ac:dyDescent="0.25">
      <c r="A7438" s="44">
        <v>43196.541666648649</v>
      </c>
      <c r="B7438" s="24">
        <v>159.33199999999999</v>
      </c>
      <c r="C7438" s="35">
        <v>1.2480100000000001</v>
      </c>
      <c r="D7438" s="36">
        <v>31.89113</v>
      </c>
    </row>
    <row r="7439" spans="1:4" ht="12.75" customHeight="1" x14ac:dyDescent="0.25">
      <c r="A7439" s="44">
        <v>43196.583333315313</v>
      </c>
      <c r="B7439" s="24">
        <v>255.0821</v>
      </c>
      <c r="C7439" s="35">
        <v>1.3043800000000001</v>
      </c>
      <c r="D7439" s="36">
        <v>80.615589999999997</v>
      </c>
    </row>
    <row r="7440" spans="1:4" ht="12.75" customHeight="1" x14ac:dyDescent="0.25">
      <c r="A7440" s="44">
        <v>43196.624999981977</v>
      </c>
      <c r="B7440" s="24">
        <v>66.91574</v>
      </c>
      <c r="C7440" s="35">
        <v>0.82769999999999999</v>
      </c>
      <c r="D7440" s="36">
        <v>156.3031</v>
      </c>
    </row>
    <row r="7441" spans="1:4" ht="12.75" customHeight="1" x14ac:dyDescent="0.25">
      <c r="A7441" s="44">
        <v>43196.666666648642</v>
      </c>
      <c r="B7441" s="24">
        <v>144.5822</v>
      </c>
      <c r="C7441" s="35">
        <v>0.74563999999999997</v>
      </c>
      <c r="D7441" s="36">
        <v>28.024080000000001</v>
      </c>
    </row>
    <row r="7442" spans="1:4" ht="12.75" customHeight="1" x14ac:dyDescent="0.25">
      <c r="A7442" s="44">
        <v>43196.708333315306</v>
      </c>
      <c r="B7442" s="24">
        <v>151.3175</v>
      </c>
      <c r="C7442" s="35">
        <v>0.52236000000000005</v>
      </c>
      <c r="D7442" s="36">
        <v>155.85480000000001</v>
      </c>
    </row>
    <row r="7443" spans="1:4" ht="12.75" customHeight="1" x14ac:dyDescent="0.25">
      <c r="A7443" s="44">
        <v>43196.74999998197</v>
      </c>
      <c r="B7443" s="24">
        <v>33.877789999999997</v>
      </c>
      <c r="C7443" s="35">
        <v>0.38458999999999999</v>
      </c>
      <c r="D7443" s="36">
        <v>187.59540000000001</v>
      </c>
    </row>
    <row r="7444" spans="1:4" ht="12.75" customHeight="1" x14ac:dyDescent="0.25">
      <c r="A7444" s="44">
        <v>43196.791666648634</v>
      </c>
      <c r="B7444" s="24">
        <v>238.34710000000001</v>
      </c>
      <c r="C7444" s="35">
        <v>0.90100999999999998</v>
      </c>
      <c r="D7444" s="36">
        <v>97.037170000000003</v>
      </c>
    </row>
    <row r="7445" spans="1:4" ht="12.75" customHeight="1" x14ac:dyDescent="0.25">
      <c r="A7445" s="44">
        <v>43196.833333315299</v>
      </c>
      <c r="B7445" s="24">
        <v>340.98090000000002</v>
      </c>
      <c r="C7445" s="35">
        <v>0.38239000000000001</v>
      </c>
      <c r="D7445" s="36">
        <v>107.02200000000001</v>
      </c>
    </row>
    <row r="7446" spans="1:4" ht="12.75" customHeight="1" x14ac:dyDescent="0.25">
      <c r="A7446" s="44">
        <v>43196.874999981963</v>
      </c>
      <c r="B7446" s="24">
        <v>325.3417</v>
      </c>
      <c r="C7446" s="35">
        <v>0.29188999999999998</v>
      </c>
      <c r="D7446" s="36">
        <v>18.022919999999999</v>
      </c>
    </row>
    <row r="7447" spans="1:4" ht="12.75" customHeight="1" x14ac:dyDescent="0.25">
      <c r="A7447" s="44">
        <v>43196.916666648627</v>
      </c>
      <c r="B7447" s="24">
        <v>323.43720000000002</v>
      </c>
      <c r="C7447" s="35">
        <v>0.30547999999999997</v>
      </c>
      <c r="D7447" s="36">
        <v>29.19258</v>
      </c>
    </row>
    <row r="7448" spans="1:4" ht="12.75" customHeight="1" x14ac:dyDescent="0.25">
      <c r="A7448" s="44">
        <v>43196.958333315291</v>
      </c>
      <c r="B7448" s="24">
        <v>296.2133</v>
      </c>
      <c r="C7448" s="35">
        <v>0.16858999999999999</v>
      </c>
      <c r="D7448" s="36">
        <v>25.057580000000002</v>
      </c>
    </row>
    <row r="7449" spans="1:4" ht="12.75" customHeight="1" x14ac:dyDescent="0.25">
      <c r="A7449" s="44">
        <v>43196.999999981956</v>
      </c>
      <c r="B7449" s="24">
        <v>51.249389999999998</v>
      </c>
      <c r="C7449" s="35">
        <v>0.30448999999999998</v>
      </c>
      <c r="D7449" s="36">
        <v>16.295580000000001</v>
      </c>
    </row>
    <row r="7450" spans="1:4" ht="12.75" customHeight="1" x14ac:dyDescent="0.25">
      <c r="A7450" s="44">
        <v>43197.04166664862</v>
      </c>
      <c r="B7450" s="24">
        <v>319.48849999999999</v>
      </c>
      <c r="C7450" s="35">
        <v>0.35729</v>
      </c>
      <c r="D7450" s="36">
        <v>11.6784</v>
      </c>
    </row>
    <row r="7451" spans="1:4" ht="12.75" customHeight="1" x14ac:dyDescent="0.25">
      <c r="A7451" s="44">
        <v>43197.083333315284</v>
      </c>
      <c r="B7451" s="24">
        <v>30.49371</v>
      </c>
      <c r="C7451" s="35">
        <v>0.55855999999999995</v>
      </c>
      <c r="D7451" s="36">
        <v>19.166250000000002</v>
      </c>
    </row>
    <row r="7452" spans="1:4" ht="12.75" customHeight="1" x14ac:dyDescent="0.25">
      <c r="A7452" s="44">
        <v>43197.124999981948</v>
      </c>
      <c r="B7452" s="24">
        <v>53.627780000000001</v>
      </c>
      <c r="C7452" s="35">
        <v>0.29971999999999999</v>
      </c>
      <c r="D7452" s="36">
        <v>17.763249999999999</v>
      </c>
    </row>
    <row r="7453" spans="1:4" ht="12.75" customHeight="1" x14ac:dyDescent="0.25">
      <c r="A7453" s="44">
        <v>43197.166666648613</v>
      </c>
      <c r="B7453" s="24">
        <v>57.269910000000003</v>
      </c>
      <c r="C7453" s="35">
        <v>0.40991</v>
      </c>
      <c r="D7453" s="36">
        <v>8.7590000000000003</v>
      </c>
    </row>
    <row r="7454" spans="1:4" ht="12.75" customHeight="1" x14ac:dyDescent="0.25">
      <c r="A7454" s="44">
        <v>43197.208333315277</v>
      </c>
      <c r="B7454" s="24">
        <v>325.14620000000002</v>
      </c>
      <c r="C7454" s="35">
        <v>0.31169000000000002</v>
      </c>
      <c r="D7454" s="36">
        <v>9.3919999999999995</v>
      </c>
    </row>
    <row r="7455" spans="1:4" ht="12.75" customHeight="1" x14ac:dyDescent="0.25">
      <c r="A7455" s="44">
        <v>43197.249999981941</v>
      </c>
      <c r="B7455" s="24">
        <v>56.75508</v>
      </c>
      <c r="C7455" s="35">
        <v>0.47447</v>
      </c>
      <c r="D7455" s="36">
        <v>15.407999999999999</v>
      </c>
    </row>
    <row r="7456" spans="1:4" ht="12.75" customHeight="1" x14ac:dyDescent="0.25">
      <c r="A7456" s="44">
        <v>43197.291666648605</v>
      </c>
      <c r="B7456" s="24">
        <v>72.505309999999994</v>
      </c>
      <c r="C7456" s="35">
        <v>0.28393000000000002</v>
      </c>
      <c r="D7456" s="36">
        <v>17.419</v>
      </c>
    </row>
    <row r="7457" spans="1:4" ht="12.75" customHeight="1" x14ac:dyDescent="0.25">
      <c r="A7457" s="44">
        <v>43197.33333331527</v>
      </c>
      <c r="B7457" s="24">
        <v>358.96390000000002</v>
      </c>
      <c r="C7457" s="35">
        <v>0.35228999999999999</v>
      </c>
      <c r="D7457" s="36">
        <v>12.160830000000001</v>
      </c>
    </row>
    <row r="7458" spans="1:4" ht="12.75" customHeight="1" x14ac:dyDescent="0.25">
      <c r="A7458" s="44">
        <v>43197.374999981934</v>
      </c>
      <c r="B7458" s="24">
        <v>57.837589999999999</v>
      </c>
      <c r="C7458" s="35">
        <v>0.4521</v>
      </c>
      <c r="D7458" s="36" t="s">
        <v>189</v>
      </c>
    </row>
    <row r="7459" spans="1:4" ht="12.75" customHeight="1" x14ac:dyDescent="0.25">
      <c r="A7459" s="44">
        <v>43197.416666648598</v>
      </c>
      <c r="B7459" s="24">
        <v>235.11019999999999</v>
      </c>
      <c r="C7459" s="35">
        <v>0.75902000000000003</v>
      </c>
      <c r="D7459" s="36">
        <v>1.0337000000000001</v>
      </c>
    </row>
    <row r="7460" spans="1:4" ht="12.75" customHeight="1" x14ac:dyDescent="0.25">
      <c r="A7460" s="44">
        <v>43197.458333315262</v>
      </c>
      <c r="B7460" s="24">
        <v>242.8954</v>
      </c>
      <c r="C7460" s="35">
        <v>2.51023</v>
      </c>
      <c r="D7460" s="36">
        <v>37.222580000000001</v>
      </c>
    </row>
    <row r="7461" spans="1:4" ht="12.75" customHeight="1" x14ac:dyDescent="0.25">
      <c r="A7461" s="44">
        <v>43197.499999981927</v>
      </c>
      <c r="B7461" s="24">
        <v>214.78059999999999</v>
      </c>
      <c r="C7461" s="35">
        <v>3.63307</v>
      </c>
      <c r="D7461" s="36">
        <v>56.591169999999998</v>
      </c>
    </row>
    <row r="7462" spans="1:4" ht="12.75" customHeight="1" x14ac:dyDescent="0.25">
      <c r="A7462" s="44">
        <v>43197.541666648591</v>
      </c>
      <c r="B7462" s="24">
        <v>232.8176</v>
      </c>
      <c r="C7462" s="35">
        <v>3.9898699999999998</v>
      </c>
      <c r="D7462" s="36">
        <v>74.919169999999994</v>
      </c>
    </row>
    <row r="7463" spans="1:4" ht="12.75" customHeight="1" x14ac:dyDescent="0.25">
      <c r="A7463" s="44">
        <v>43197.583333315255</v>
      </c>
      <c r="B7463" s="24">
        <v>226.6893</v>
      </c>
      <c r="C7463" s="35">
        <v>3.6682100000000002</v>
      </c>
      <c r="D7463" s="36">
        <v>23.67042</v>
      </c>
    </row>
    <row r="7464" spans="1:4" ht="12.75" customHeight="1" x14ac:dyDescent="0.25">
      <c r="A7464" s="44">
        <v>43197.624999981919</v>
      </c>
      <c r="B7464" s="24">
        <v>236.6942</v>
      </c>
      <c r="C7464" s="35">
        <v>3.76451</v>
      </c>
      <c r="D7464" s="36">
        <v>77.02225</v>
      </c>
    </row>
    <row r="7465" spans="1:4" ht="12.75" customHeight="1" x14ac:dyDescent="0.25">
      <c r="A7465" s="44">
        <v>43197.666666648583</v>
      </c>
      <c r="B7465" s="24">
        <v>214.48</v>
      </c>
      <c r="C7465" s="35">
        <v>3.06514</v>
      </c>
      <c r="D7465" s="36">
        <v>60.927079999999997</v>
      </c>
    </row>
    <row r="7466" spans="1:4" ht="12.75" customHeight="1" x14ac:dyDescent="0.25">
      <c r="A7466" s="44">
        <v>43197.708333315248</v>
      </c>
      <c r="B7466" s="24">
        <v>244.3998</v>
      </c>
      <c r="C7466" s="35">
        <v>3.6652300000000002</v>
      </c>
      <c r="D7466" s="36">
        <v>35.790419999999997</v>
      </c>
    </row>
    <row r="7467" spans="1:4" ht="12.75" customHeight="1" x14ac:dyDescent="0.25">
      <c r="A7467" s="44">
        <v>43197.749999981912</v>
      </c>
      <c r="B7467" s="24">
        <v>242.17150000000001</v>
      </c>
      <c r="C7467" s="35">
        <v>2.8760500000000002</v>
      </c>
      <c r="D7467" s="36">
        <v>34.659500000000001</v>
      </c>
    </row>
    <row r="7468" spans="1:4" ht="12.75" customHeight="1" x14ac:dyDescent="0.25">
      <c r="A7468" s="44">
        <v>43197.791666648576</v>
      </c>
      <c r="B7468" s="24">
        <v>348.89609999999999</v>
      </c>
      <c r="C7468" s="35">
        <v>0.69001000000000001</v>
      </c>
      <c r="D7468" s="36">
        <v>26.142749999999999</v>
      </c>
    </row>
    <row r="7469" spans="1:4" ht="12.75" customHeight="1" x14ac:dyDescent="0.25">
      <c r="A7469" s="44">
        <v>43197.83333331524</v>
      </c>
      <c r="B7469" s="24">
        <v>263.2971</v>
      </c>
      <c r="C7469" s="35">
        <v>0.66310999999999998</v>
      </c>
      <c r="D7469" s="36">
        <v>24.630749999999999</v>
      </c>
    </row>
    <row r="7470" spans="1:4" ht="12.75" customHeight="1" x14ac:dyDescent="0.25">
      <c r="A7470" s="44">
        <v>43197.874999981905</v>
      </c>
      <c r="B7470" s="24">
        <v>330.4606</v>
      </c>
      <c r="C7470" s="35">
        <v>0.26130999999999999</v>
      </c>
      <c r="D7470" s="36">
        <v>8.8466699999999996</v>
      </c>
    </row>
    <row r="7471" spans="1:4" ht="12.75" customHeight="1" x14ac:dyDescent="0.25">
      <c r="A7471" s="44">
        <v>43197.916666648569</v>
      </c>
      <c r="B7471" s="24">
        <v>212.96610000000001</v>
      </c>
      <c r="C7471" s="35">
        <v>0.39927000000000001</v>
      </c>
      <c r="D7471" s="36">
        <v>10.153</v>
      </c>
    </row>
    <row r="7472" spans="1:4" ht="12.75" customHeight="1" x14ac:dyDescent="0.25">
      <c r="A7472" s="44">
        <v>43197.958333315233</v>
      </c>
      <c r="B7472" s="24">
        <v>316.05770000000001</v>
      </c>
      <c r="C7472" s="35">
        <v>0.44113999999999998</v>
      </c>
      <c r="D7472" s="36">
        <v>10.59258</v>
      </c>
    </row>
    <row r="7473" spans="1:4" ht="12.75" customHeight="1" x14ac:dyDescent="0.25">
      <c r="A7473" s="44">
        <v>43197.999999981897</v>
      </c>
      <c r="B7473" s="24">
        <v>314.49740000000003</v>
      </c>
      <c r="C7473" s="35">
        <v>0.49217</v>
      </c>
      <c r="D7473" s="36">
        <v>9.4168000000000003</v>
      </c>
    </row>
    <row r="7474" spans="1:4" ht="12.75" customHeight="1" x14ac:dyDescent="0.25">
      <c r="A7474" s="44">
        <v>43198.041666648562</v>
      </c>
      <c r="B7474" s="24">
        <v>70.797809999999998</v>
      </c>
      <c r="C7474" s="35">
        <v>0.35166999999999998</v>
      </c>
      <c r="D7474" s="36">
        <v>1.5963000000000001</v>
      </c>
    </row>
    <row r="7475" spans="1:4" ht="12.75" customHeight="1" x14ac:dyDescent="0.25">
      <c r="A7475" s="44">
        <v>43198.083333315226</v>
      </c>
      <c r="B7475" s="24">
        <v>66.526079999999993</v>
      </c>
      <c r="C7475" s="35">
        <v>0.31413000000000002</v>
      </c>
      <c r="D7475" s="36">
        <v>4.9271399999999996</v>
      </c>
    </row>
    <row r="7476" spans="1:4" ht="12.75" customHeight="1" x14ac:dyDescent="0.25">
      <c r="A7476" s="44">
        <v>43198.12499998189</v>
      </c>
      <c r="B7476" s="24">
        <v>312.42329999999998</v>
      </c>
      <c r="C7476" s="35">
        <v>0.19961000000000001</v>
      </c>
      <c r="D7476" s="36">
        <v>10.54167</v>
      </c>
    </row>
    <row r="7477" spans="1:4" ht="12.75" customHeight="1" x14ac:dyDescent="0.25">
      <c r="A7477" s="44">
        <v>43198.166666648554</v>
      </c>
      <c r="B7477" s="24">
        <v>65.365620000000007</v>
      </c>
      <c r="C7477" s="35">
        <v>0.25086000000000003</v>
      </c>
      <c r="D7477" s="36">
        <v>17.977</v>
      </c>
    </row>
    <row r="7478" spans="1:4" ht="12.75" customHeight="1" x14ac:dyDescent="0.25">
      <c r="A7478" s="44">
        <v>43198.208333315219</v>
      </c>
      <c r="B7478" s="24">
        <v>16.705020000000001</v>
      </c>
      <c r="C7478" s="35">
        <v>0.37187999999999999</v>
      </c>
      <c r="D7478" s="36">
        <v>8.6812500000000004</v>
      </c>
    </row>
    <row r="7479" spans="1:4" ht="12.75" customHeight="1" x14ac:dyDescent="0.25">
      <c r="A7479" s="44">
        <v>43198.249999981883</v>
      </c>
      <c r="B7479" s="24">
        <v>72.919880000000006</v>
      </c>
      <c r="C7479" s="35">
        <v>0.48469000000000001</v>
      </c>
      <c r="D7479" s="36">
        <v>14.704499999999999</v>
      </c>
    </row>
    <row r="7480" spans="1:4" ht="12.75" customHeight="1" x14ac:dyDescent="0.25">
      <c r="A7480" s="44">
        <v>43198.291666648547</v>
      </c>
      <c r="B7480" s="24">
        <v>81.164599999999993</v>
      </c>
      <c r="C7480" s="35">
        <v>0.30667</v>
      </c>
      <c r="D7480" s="36">
        <v>16.233750000000001</v>
      </c>
    </row>
    <row r="7481" spans="1:4" ht="12.75" customHeight="1" x14ac:dyDescent="0.25">
      <c r="A7481" s="44">
        <v>43198.333333315211</v>
      </c>
      <c r="B7481" s="24">
        <v>134.7764</v>
      </c>
      <c r="C7481" s="35">
        <v>0.46600000000000003</v>
      </c>
      <c r="D7481" s="36">
        <v>42.683</v>
      </c>
    </row>
    <row r="7482" spans="1:4" ht="12.75" customHeight="1" x14ac:dyDescent="0.25">
      <c r="A7482" s="44">
        <v>43198.374999981876</v>
      </c>
      <c r="B7482" s="24">
        <v>315.48320000000001</v>
      </c>
      <c r="C7482" s="35">
        <v>0.31558000000000003</v>
      </c>
      <c r="D7482" s="36">
        <v>6.6356700000000002</v>
      </c>
    </row>
    <row r="7483" spans="1:4" ht="12.75" customHeight="1" x14ac:dyDescent="0.25">
      <c r="A7483" s="44">
        <v>43198.41666664854</v>
      </c>
      <c r="B7483" s="24">
        <v>352.87360000000001</v>
      </c>
      <c r="C7483" s="35">
        <v>1.0757399999999999</v>
      </c>
      <c r="D7483" s="36">
        <v>17.599170000000001</v>
      </c>
    </row>
    <row r="7484" spans="1:4" ht="12.75" customHeight="1" x14ac:dyDescent="0.25">
      <c r="A7484" s="44">
        <v>43198.458333315204</v>
      </c>
      <c r="B7484" s="24">
        <v>245.7646</v>
      </c>
      <c r="C7484" s="35">
        <v>2.6173899999999999</v>
      </c>
      <c r="D7484" s="36">
        <v>41.036580000000001</v>
      </c>
    </row>
    <row r="7485" spans="1:4" ht="12.75" customHeight="1" x14ac:dyDescent="0.25">
      <c r="A7485" s="44">
        <v>43198.499999981868</v>
      </c>
      <c r="B7485" s="24">
        <v>261.2715</v>
      </c>
      <c r="C7485" s="35">
        <v>2.5765899999999999</v>
      </c>
      <c r="D7485" s="36">
        <v>34.180250000000001</v>
      </c>
    </row>
    <row r="7486" spans="1:4" ht="12.75" customHeight="1" x14ac:dyDescent="0.25">
      <c r="A7486" s="44">
        <v>43198.541666648533</v>
      </c>
      <c r="B7486" s="24">
        <v>239.1754</v>
      </c>
      <c r="C7486" s="35">
        <v>3.9952100000000002</v>
      </c>
      <c r="D7486" s="36">
        <v>20.555330000000001</v>
      </c>
    </row>
    <row r="7487" spans="1:4" ht="12.75" customHeight="1" x14ac:dyDescent="0.25">
      <c r="A7487" s="44">
        <v>43198.583333315197</v>
      </c>
      <c r="B7487" s="24">
        <v>241.32140000000001</v>
      </c>
      <c r="C7487" s="35">
        <v>3.7643399999999998</v>
      </c>
      <c r="D7487" s="36">
        <v>30.271170000000001</v>
      </c>
    </row>
    <row r="7488" spans="1:4" ht="12.75" customHeight="1" x14ac:dyDescent="0.25">
      <c r="A7488" s="44">
        <v>43198.624999981861</v>
      </c>
      <c r="B7488" s="24">
        <v>250.04929999999999</v>
      </c>
      <c r="C7488" s="35">
        <v>4.8303399999999996</v>
      </c>
      <c r="D7488" s="36">
        <v>26.294750000000001</v>
      </c>
    </row>
    <row r="7489" spans="1:4" ht="12.75" customHeight="1" x14ac:dyDescent="0.25">
      <c r="A7489" s="44">
        <v>43198.666666648525</v>
      </c>
      <c r="B7489" s="24">
        <v>242.93530000000001</v>
      </c>
      <c r="C7489" s="35">
        <v>4.9870700000000001</v>
      </c>
      <c r="D7489" s="36">
        <v>17.846170000000001</v>
      </c>
    </row>
    <row r="7490" spans="1:4" ht="12.75" customHeight="1" x14ac:dyDescent="0.25">
      <c r="A7490" s="44">
        <v>43198.70833331519</v>
      </c>
      <c r="B7490" s="24">
        <v>251.6601</v>
      </c>
      <c r="C7490" s="35">
        <v>4.3450499999999996</v>
      </c>
      <c r="D7490" s="36">
        <v>20.611499999999999</v>
      </c>
    </row>
    <row r="7491" spans="1:4" ht="12.75" customHeight="1" x14ac:dyDescent="0.25">
      <c r="A7491" s="44">
        <v>43198.749999981854</v>
      </c>
      <c r="B7491" s="24">
        <v>242.06010000000001</v>
      </c>
      <c r="C7491" s="35">
        <v>3.31846</v>
      </c>
      <c r="D7491" s="36">
        <v>31.462330000000001</v>
      </c>
    </row>
    <row r="7492" spans="1:4" ht="12.75" customHeight="1" x14ac:dyDescent="0.25">
      <c r="A7492" s="44">
        <v>43198.791666648518</v>
      </c>
      <c r="B7492" s="24">
        <v>232.15100000000001</v>
      </c>
      <c r="C7492" s="35">
        <v>1.5385899999999999</v>
      </c>
      <c r="D7492" s="36">
        <v>37.222670000000001</v>
      </c>
    </row>
    <row r="7493" spans="1:4" ht="12.75" customHeight="1" x14ac:dyDescent="0.25">
      <c r="A7493" s="44">
        <v>43198.833333315182</v>
      </c>
      <c r="B7493" s="24">
        <v>276.5034</v>
      </c>
      <c r="C7493" s="35">
        <v>0.5353</v>
      </c>
      <c r="D7493" s="36">
        <v>0.86150000000000004</v>
      </c>
    </row>
    <row r="7494" spans="1:4" ht="12.75" customHeight="1" x14ac:dyDescent="0.25">
      <c r="A7494" s="44">
        <v>43198.874999981846</v>
      </c>
      <c r="B7494" s="24">
        <v>2.7167599999999998</v>
      </c>
      <c r="C7494" s="35">
        <v>0.31641999999999998</v>
      </c>
      <c r="D7494" s="36">
        <v>12.483079999999999</v>
      </c>
    </row>
    <row r="7495" spans="1:4" ht="12.75" customHeight="1" x14ac:dyDescent="0.25">
      <c r="A7495" s="44">
        <v>43198.916666648511</v>
      </c>
      <c r="B7495" s="24">
        <v>293.87310000000002</v>
      </c>
      <c r="C7495" s="35">
        <v>0.28724</v>
      </c>
      <c r="D7495" s="36">
        <v>5.2503299999999999</v>
      </c>
    </row>
    <row r="7496" spans="1:4" ht="12.75" customHeight="1" x14ac:dyDescent="0.25">
      <c r="A7496" s="44">
        <v>43198.958333315175</v>
      </c>
      <c r="B7496" s="24">
        <v>70.236379999999997</v>
      </c>
      <c r="C7496" s="35">
        <v>0.18826000000000001</v>
      </c>
      <c r="D7496" s="36">
        <v>8.8763299999999994</v>
      </c>
    </row>
    <row r="7497" spans="1:4" ht="12.75" customHeight="1" x14ac:dyDescent="0.25">
      <c r="A7497" s="44">
        <v>43198.999999981839</v>
      </c>
      <c r="B7497" s="24">
        <v>316.82889999999998</v>
      </c>
      <c r="C7497" s="35">
        <v>0.26083000000000001</v>
      </c>
      <c r="D7497" s="36">
        <v>11.29875</v>
      </c>
    </row>
    <row r="7498" spans="1:4" ht="12.75" customHeight="1" x14ac:dyDescent="0.25">
      <c r="A7498" s="44">
        <v>43199.041666648503</v>
      </c>
      <c r="B7498" s="24">
        <v>218.25139999999999</v>
      </c>
      <c r="C7498" s="35">
        <v>0.26396999999999998</v>
      </c>
      <c r="D7498" s="36">
        <v>18.9148</v>
      </c>
    </row>
    <row r="7499" spans="1:4" ht="12.75" customHeight="1" x14ac:dyDescent="0.25">
      <c r="A7499" s="44">
        <v>43199.083333315168</v>
      </c>
      <c r="B7499" s="24">
        <v>284.92779999999999</v>
      </c>
      <c r="C7499" s="35">
        <v>0.2205</v>
      </c>
      <c r="D7499" s="36">
        <v>15.674060000000001</v>
      </c>
    </row>
    <row r="7500" spans="1:4" ht="12.75" customHeight="1" x14ac:dyDescent="0.25">
      <c r="A7500" s="44">
        <v>43199.124999981832</v>
      </c>
      <c r="B7500" s="24">
        <v>249.62</v>
      </c>
      <c r="C7500" s="35">
        <v>0.26606000000000002</v>
      </c>
      <c r="D7500" s="36">
        <v>10.35083</v>
      </c>
    </row>
    <row r="7501" spans="1:4" ht="12.75" customHeight="1" x14ac:dyDescent="0.25">
      <c r="A7501" s="44">
        <v>43199.166666648496</v>
      </c>
      <c r="B7501" s="24">
        <v>315.96089999999998</v>
      </c>
      <c r="C7501" s="35">
        <v>0.39790999999999999</v>
      </c>
      <c r="D7501" s="36" t="s">
        <v>189</v>
      </c>
    </row>
    <row r="7502" spans="1:4" ht="12.75" customHeight="1" x14ac:dyDescent="0.25">
      <c r="A7502" s="44">
        <v>43199.20833331516</v>
      </c>
      <c r="B7502" s="24">
        <v>291.40230000000003</v>
      </c>
      <c r="C7502" s="35">
        <v>0.94018000000000002</v>
      </c>
      <c r="D7502" s="36">
        <v>20.325939999999999</v>
      </c>
    </row>
    <row r="7503" spans="1:4" ht="12.75" customHeight="1" x14ac:dyDescent="0.25">
      <c r="A7503" s="44">
        <v>43199.249999981825</v>
      </c>
      <c r="B7503" s="24">
        <v>259.24849999999998</v>
      </c>
      <c r="C7503" s="35">
        <v>0.48770999999999998</v>
      </c>
      <c r="D7503" s="36">
        <v>424.93939999999998</v>
      </c>
    </row>
    <row r="7504" spans="1:4" ht="12.75" customHeight="1" x14ac:dyDescent="0.25">
      <c r="A7504" s="44">
        <v>43199.291666648489</v>
      </c>
      <c r="B7504" s="24">
        <v>218.0239</v>
      </c>
      <c r="C7504" s="35">
        <v>0.52407999999999999</v>
      </c>
      <c r="D7504" s="36">
        <v>357.26459999999997</v>
      </c>
    </row>
    <row r="7505" spans="1:4" ht="12.75" customHeight="1" x14ac:dyDescent="0.25">
      <c r="A7505" s="44">
        <v>43199.333333315153</v>
      </c>
      <c r="B7505" s="24">
        <v>267.6927</v>
      </c>
      <c r="C7505" s="35">
        <v>0.40810000000000002</v>
      </c>
      <c r="D7505" s="36">
        <v>276.32549999999998</v>
      </c>
    </row>
    <row r="7506" spans="1:4" ht="12.75" customHeight="1" x14ac:dyDescent="0.25">
      <c r="A7506" s="44">
        <v>43199.374999981817</v>
      </c>
      <c r="B7506" s="24">
        <v>303.14819999999997</v>
      </c>
      <c r="C7506" s="35">
        <v>0.48820000000000002</v>
      </c>
      <c r="D7506" s="36">
        <v>127.4365</v>
      </c>
    </row>
    <row r="7507" spans="1:4" ht="12.75" customHeight="1" x14ac:dyDescent="0.25">
      <c r="A7507" s="44">
        <v>43199.416666648482</v>
      </c>
      <c r="B7507" s="24">
        <v>151.8493</v>
      </c>
      <c r="C7507" s="35">
        <v>0.37139</v>
      </c>
      <c r="D7507" s="36">
        <v>80.692220000000006</v>
      </c>
    </row>
    <row r="7508" spans="1:4" ht="12.75" customHeight="1" x14ac:dyDescent="0.25">
      <c r="A7508" s="44">
        <v>43199.458333315146</v>
      </c>
      <c r="B7508" s="24">
        <v>46.899929999999998</v>
      </c>
      <c r="C7508" s="35">
        <v>0.81867000000000001</v>
      </c>
      <c r="D7508" s="36">
        <v>32.888330000000003</v>
      </c>
    </row>
    <row r="7509" spans="1:4" ht="12.75" customHeight="1" x14ac:dyDescent="0.25">
      <c r="A7509" s="44">
        <v>43199.49999998181</v>
      </c>
      <c r="B7509" s="24">
        <v>313.45060000000001</v>
      </c>
      <c r="C7509" s="35">
        <v>1.63646</v>
      </c>
      <c r="D7509" s="36">
        <v>42.445219999999999</v>
      </c>
    </row>
    <row r="7510" spans="1:4" ht="12.75" customHeight="1" x14ac:dyDescent="0.25">
      <c r="A7510" s="44">
        <v>43199.541666648474</v>
      </c>
      <c r="B7510" s="24">
        <v>295.4375</v>
      </c>
      <c r="C7510" s="35">
        <v>1.85338</v>
      </c>
      <c r="D7510" s="36">
        <v>121.40349999999999</v>
      </c>
    </row>
    <row r="7511" spans="1:4" ht="12.75" customHeight="1" x14ac:dyDescent="0.25">
      <c r="A7511" s="44">
        <v>43199.583333315139</v>
      </c>
      <c r="B7511" s="24">
        <v>310.6952</v>
      </c>
      <c r="C7511" s="35">
        <v>2.1499100000000002</v>
      </c>
      <c r="D7511" s="36">
        <v>95.76867</v>
      </c>
    </row>
    <row r="7512" spans="1:4" ht="12.75" customHeight="1" x14ac:dyDescent="0.25">
      <c r="A7512" s="44">
        <v>43199.624999981803</v>
      </c>
      <c r="B7512" s="24">
        <v>272.59030000000001</v>
      </c>
      <c r="C7512" s="35">
        <v>3.0580500000000002</v>
      </c>
      <c r="D7512" s="36">
        <v>190.16319999999999</v>
      </c>
    </row>
    <row r="7513" spans="1:4" ht="12.75" customHeight="1" x14ac:dyDescent="0.25">
      <c r="A7513" s="44">
        <v>43199.666666648467</v>
      </c>
      <c r="B7513" s="24">
        <v>268.15309999999999</v>
      </c>
      <c r="C7513" s="35">
        <v>3.9744799999999998</v>
      </c>
      <c r="D7513" s="36">
        <v>148.48140000000001</v>
      </c>
    </row>
    <row r="7514" spans="1:4" ht="12.75" customHeight="1" x14ac:dyDescent="0.25">
      <c r="A7514" s="44">
        <v>43199.708333315131</v>
      </c>
      <c r="B7514" s="24">
        <v>247.4263</v>
      </c>
      <c r="C7514" s="35">
        <v>3.9258799999999998</v>
      </c>
      <c r="D7514" s="36">
        <v>201.44589999999999</v>
      </c>
    </row>
    <row r="7515" spans="1:4" ht="12.75" customHeight="1" x14ac:dyDescent="0.25">
      <c r="A7515" s="44">
        <v>43199.749999981796</v>
      </c>
      <c r="B7515" s="24">
        <v>266.7885</v>
      </c>
      <c r="C7515" s="35">
        <v>2.9146299999999998</v>
      </c>
      <c r="D7515" s="36">
        <v>275.49930000000001</v>
      </c>
    </row>
    <row r="7516" spans="1:4" ht="12.75" customHeight="1" x14ac:dyDescent="0.25">
      <c r="A7516" s="44">
        <v>43199.79166664846</v>
      </c>
      <c r="B7516" s="24">
        <v>247.25899999999999</v>
      </c>
      <c r="C7516" s="35">
        <v>2.0172300000000001</v>
      </c>
      <c r="D7516" s="36">
        <v>123.4331</v>
      </c>
    </row>
    <row r="7517" spans="1:4" ht="12.75" customHeight="1" x14ac:dyDescent="0.25">
      <c r="A7517" s="44">
        <v>43199.833333315124</v>
      </c>
      <c r="B7517" s="24">
        <v>239.4589</v>
      </c>
      <c r="C7517" s="35">
        <v>1.4715400000000001</v>
      </c>
      <c r="D7517" s="36">
        <v>23.010999999999999</v>
      </c>
    </row>
    <row r="7518" spans="1:4" ht="12.75" customHeight="1" x14ac:dyDescent="0.25">
      <c r="A7518" s="44">
        <v>43199.874999981788</v>
      </c>
      <c r="B7518" s="24">
        <v>268.37490000000003</v>
      </c>
      <c r="C7518" s="35">
        <v>0.54337000000000002</v>
      </c>
      <c r="D7518" s="36">
        <v>13.28187</v>
      </c>
    </row>
    <row r="7519" spans="1:4" ht="12.75" customHeight="1" x14ac:dyDescent="0.25">
      <c r="A7519" s="44">
        <v>43199.916666648453</v>
      </c>
      <c r="B7519" s="24">
        <v>229.9983</v>
      </c>
      <c r="C7519" s="35">
        <v>0.61170000000000002</v>
      </c>
      <c r="D7519" s="36">
        <v>4.2975399999999997</v>
      </c>
    </row>
    <row r="7520" spans="1:4" ht="12.75" customHeight="1" x14ac:dyDescent="0.25">
      <c r="A7520" s="44">
        <v>43199.958333315117</v>
      </c>
      <c r="B7520" s="24">
        <v>123.6901</v>
      </c>
      <c r="C7520" s="35">
        <v>0.24956999999999999</v>
      </c>
      <c r="D7520" s="36">
        <v>20.637920000000001</v>
      </c>
    </row>
    <row r="7521" spans="1:4" ht="12.75" customHeight="1" x14ac:dyDescent="0.25">
      <c r="A7521" s="44">
        <v>43199.999999981781</v>
      </c>
      <c r="B7521" s="24">
        <v>106.4421</v>
      </c>
      <c r="C7521" s="35">
        <v>0.36947000000000002</v>
      </c>
      <c r="D7521" s="36">
        <v>45.692169999999997</v>
      </c>
    </row>
    <row r="7522" spans="1:4" ht="12.75" customHeight="1" x14ac:dyDescent="0.25">
      <c r="A7522" s="44">
        <v>43200.041666648445</v>
      </c>
      <c r="B7522" s="24">
        <v>157.53229999999999</v>
      </c>
      <c r="C7522" s="35">
        <v>0.59623000000000004</v>
      </c>
      <c r="D7522" s="36">
        <v>34.035049999999998</v>
      </c>
    </row>
    <row r="7523" spans="1:4" ht="12.75" customHeight="1" x14ac:dyDescent="0.25">
      <c r="A7523" s="44">
        <v>43200.083333315109</v>
      </c>
      <c r="B7523" s="24">
        <v>291.84230000000002</v>
      </c>
      <c r="C7523" s="35">
        <v>3.4771000000000001</v>
      </c>
      <c r="D7523" s="36">
        <v>9.4004999999999992</v>
      </c>
    </row>
    <row r="7524" spans="1:4" ht="12.75" customHeight="1" x14ac:dyDescent="0.25">
      <c r="A7524" s="44">
        <v>43200.124999981774</v>
      </c>
      <c r="B7524" s="24">
        <v>290.76519999999999</v>
      </c>
      <c r="C7524" s="35">
        <v>2.7295699999999998</v>
      </c>
      <c r="D7524" s="36">
        <v>11.457079999999999</v>
      </c>
    </row>
    <row r="7525" spans="1:4" ht="12.75" customHeight="1" x14ac:dyDescent="0.25">
      <c r="A7525" s="44">
        <v>43200.166666648438</v>
      </c>
      <c r="B7525" s="24">
        <v>348.19170000000003</v>
      </c>
      <c r="C7525" s="35">
        <v>1.6471499999999999</v>
      </c>
      <c r="D7525" s="36">
        <v>15.834580000000001</v>
      </c>
    </row>
    <row r="7526" spans="1:4" ht="12.75" customHeight="1" x14ac:dyDescent="0.25">
      <c r="A7526" s="44">
        <v>43200.208333315102</v>
      </c>
      <c r="B7526" s="24">
        <v>349.67360000000002</v>
      </c>
      <c r="C7526" s="35">
        <v>1.82569</v>
      </c>
      <c r="D7526" s="36">
        <v>12.55925</v>
      </c>
    </row>
    <row r="7527" spans="1:4" ht="12.75" customHeight="1" x14ac:dyDescent="0.25">
      <c r="A7527" s="44">
        <v>43200.249999981766</v>
      </c>
      <c r="B7527" s="24">
        <v>340.04059999999998</v>
      </c>
      <c r="C7527" s="35">
        <v>1.1778900000000001</v>
      </c>
      <c r="D7527" s="36">
        <v>8.0516699999999997</v>
      </c>
    </row>
    <row r="7528" spans="1:4" ht="12.75" customHeight="1" x14ac:dyDescent="0.25">
      <c r="A7528" s="44">
        <v>43200.291666648431</v>
      </c>
      <c r="B7528" s="24">
        <v>359.66340000000002</v>
      </c>
      <c r="C7528" s="35">
        <v>1.6760999999999999</v>
      </c>
      <c r="D7528" s="36">
        <v>13.63504</v>
      </c>
    </row>
    <row r="7529" spans="1:4" ht="12.75" customHeight="1" x14ac:dyDescent="0.25">
      <c r="A7529" s="44">
        <v>43200.333333315095</v>
      </c>
      <c r="B7529" s="24">
        <v>350.87150000000003</v>
      </c>
      <c r="C7529" s="35">
        <v>1.6385400000000001</v>
      </c>
      <c r="D7529" s="36" t="s">
        <v>189</v>
      </c>
    </row>
    <row r="7530" spans="1:4" ht="12.75" customHeight="1" x14ac:dyDescent="0.25">
      <c r="A7530" s="44">
        <v>43200.374999981759</v>
      </c>
      <c r="B7530" s="24">
        <v>338.69330000000002</v>
      </c>
      <c r="C7530" s="35">
        <v>3.4641999999999999</v>
      </c>
      <c r="D7530" s="36" t="s">
        <v>189</v>
      </c>
    </row>
    <row r="7531" spans="1:4" ht="12.75" customHeight="1" x14ac:dyDescent="0.25">
      <c r="A7531" s="44">
        <v>43200.416666648423</v>
      </c>
      <c r="B7531" s="24">
        <v>325.00819999999999</v>
      </c>
      <c r="C7531" s="35">
        <v>6.6235600000000003</v>
      </c>
      <c r="D7531" s="36">
        <v>41.75938</v>
      </c>
    </row>
    <row r="7532" spans="1:4" ht="12.75" customHeight="1" x14ac:dyDescent="0.25">
      <c r="A7532" s="44">
        <v>43200.458333315088</v>
      </c>
      <c r="B7532" s="24">
        <v>321.46289999999999</v>
      </c>
      <c r="C7532" s="35">
        <v>7.6687799999999999</v>
      </c>
      <c r="D7532" s="36">
        <v>50.415329999999997</v>
      </c>
    </row>
    <row r="7533" spans="1:4" ht="12.75" customHeight="1" x14ac:dyDescent="0.25">
      <c r="A7533" s="44">
        <v>43200.499999981752</v>
      </c>
      <c r="B7533" s="24">
        <v>320.714</v>
      </c>
      <c r="C7533" s="35">
        <v>6.2595400000000003</v>
      </c>
      <c r="D7533" s="36">
        <v>41.16037</v>
      </c>
    </row>
    <row r="7534" spans="1:4" ht="12.75" customHeight="1" x14ac:dyDescent="0.25">
      <c r="A7534" s="44">
        <v>43200.541666648416</v>
      </c>
      <c r="B7534" s="24">
        <v>315.10579999999999</v>
      </c>
      <c r="C7534" s="35">
        <v>5.4770099999999999</v>
      </c>
      <c r="D7534" s="36">
        <v>28.766369999999998</v>
      </c>
    </row>
    <row r="7535" spans="1:4" ht="12.75" customHeight="1" x14ac:dyDescent="0.25">
      <c r="A7535" s="44">
        <v>43200.58333331508</v>
      </c>
      <c r="B7535" s="24">
        <v>297.33100000000002</v>
      </c>
      <c r="C7535" s="35">
        <v>3.45635</v>
      </c>
      <c r="D7535" s="36">
        <v>8.4693799999999992</v>
      </c>
    </row>
    <row r="7536" spans="1:4" ht="12.75" customHeight="1" x14ac:dyDescent="0.25">
      <c r="A7536" s="44">
        <v>43200.624999981745</v>
      </c>
      <c r="B7536" s="24">
        <v>287.54939999999999</v>
      </c>
      <c r="C7536" s="35">
        <v>4.4770799999999999</v>
      </c>
      <c r="D7536" s="36">
        <v>5.9333799999999997</v>
      </c>
    </row>
    <row r="7537" spans="1:4" ht="12.75" customHeight="1" x14ac:dyDescent="0.25">
      <c r="A7537" s="44">
        <v>43200.666666648409</v>
      </c>
      <c r="B7537" s="24">
        <v>279.65750000000003</v>
      </c>
      <c r="C7537" s="35">
        <v>6.29603</v>
      </c>
      <c r="D7537" s="36">
        <v>25.424959999999999</v>
      </c>
    </row>
    <row r="7538" spans="1:4" ht="12.75" customHeight="1" x14ac:dyDescent="0.25">
      <c r="A7538" s="44">
        <v>43200.708333315073</v>
      </c>
      <c r="B7538" s="24">
        <v>284.11810000000003</v>
      </c>
      <c r="C7538" s="35">
        <v>6.4050700000000003</v>
      </c>
      <c r="D7538" s="36">
        <v>21.737130000000001</v>
      </c>
    </row>
    <row r="7539" spans="1:4" ht="12.75" customHeight="1" x14ac:dyDescent="0.25">
      <c r="A7539" s="44">
        <v>43200.749999981737</v>
      </c>
      <c r="B7539" s="24">
        <v>276.78809999999999</v>
      </c>
      <c r="C7539" s="35">
        <v>6.8860599999999996</v>
      </c>
      <c r="D7539" s="36" t="s">
        <v>189</v>
      </c>
    </row>
    <row r="7540" spans="1:4" ht="12.75" customHeight="1" x14ac:dyDescent="0.25">
      <c r="A7540" s="44">
        <v>43200.791666648402</v>
      </c>
      <c r="B7540" s="24">
        <v>284.17849999999999</v>
      </c>
      <c r="C7540" s="35">
        <v>6.1209499999999997</v>
      </c>
      <c r="D7540" s="36">
        <v>24.86646</v>
      </c>
    </row>
    <row r="7541" spans="1:4" ht="12.75" customHeight="1" x14ac:dyDescent="0.25">
      <c r="A7541" s="44">
        <v>43200.833333315066</v>
      </c>
      <c r="B7541" s="24">
        <v>288.62369999999999</v>
      </c>
      <c r="C7541" s="35">
        <v>5.2615600000000002</v>
      </c>
      <c r="D7541" s="36">
        <v>18.857040000000001</v>
      </c>
    </row>
    <row r="7542" spans="1:4" ht="12.75" customHeight="1" x14ac:dyDescent="0.25">
      <c r="A7542" s="44">
        <v>43200.87499998173</v>
      </c>
      <c r="B7542" s="24">
        <v>282.43220000000002</v>
      </c>
      <c r="C7542" s="35">
        <v>4.5398199999999997</v>
      </c>
      <c r="D7542" s="36">
        <v>7.5593500000000002</v>
      </c>
    </row>
    <row r="7543" spans="1:4" ht="12.75" customHeight="1" x14ac:dyDescent="0.25">
      <c r="A7543" s="44">
        <v>43200.916666648394</v>
      </c>
      <c r="B7543" s="24">
        <v>274.15519999999998</v>
      </c>
      <c r="C7543" s="35">
        <v>3.8400400000000001</v>
      </c>
      <c r="D7543" s="36">
        <v>16.751000000000001</v>
      </c>
    </row>
    <row r="7544" spans="1:4" ht="12.75" customHeight="1" x14ac:dyDescent="0.25">
      <c r="A7544" s="44">
        <v>43200.958333315059</v>
      </c>
      <c r="B7544" s="24">
        <v>256.06880000000001</v>
      </c>
      <c r="C7544" s="35">
        <v>2.55836</v>
      </c>
      <c r="D7544" s="36">
        <v>19.15288</v>
      </c>
    </row>
    <row r="7545" spans="1:4" ht="12.75" customHeight="1" x14ac:dyDescent="0.25">
      <c r="A7545" s="44">
        <v>43200.999999981723</v>
      </c>
      <c r="B7545" s="24">
        <v>246.62719999999999</v>
      </c>
      <c r="C7545" s="35">
        <v>1.9053800000000001</v>
      </c>
      <c r="D7545" s="36">
        <v>12.150880000000001</v>
      </c>
    </row>
    <row r="7546" spans="1:4" ht="12.75" customHeight="1" x14ac:dyDescent="0.25">
      <c r="A7546" s="44">
        <v>43201.041666648387</v>
      </c>
      <c r="B7546" s="24">
        <v>244.89359999999999</v>
      </c>
      <c r="C7546" s="35">
        <v>2.3999100000000002</v>
      </c>
      <c r="D7546" s="36">
        <v>8.0936000000000003</v>
      </c>
    </row>
    <row r="7547" spans="1:4" ht="12.75" customHeight="1" x14ac:dyDescent="0.25">
      <c r="A7547" s="44">
        <v>43201.083333315051</v>
      </c>
      <c r="B7547" s="24">
        <v>234.66229999999999</v>
      </c>
      <c r="C7547" s="35">
        <v>2.75665</v>
      </c>
      <c r="D7547" s="36">
        <v>3.6371699999999998</v>
      </c>
    </row>
    <row r="7548" spans="1:4" ht="12.75" customHeight="1" x14ac:dyDescent="0.25">
      <c r="A7548" s="44">
        <v>43201.124999981716</v>
      </c>
      <c r="B7548" s="24">
        <v>239.804</v>
      </c>
      <c r="C7548" s="35">
        <v>3.4609800000000002</v>
      </c>
      <c r="D7548" s="36" t="s">
        <v>189</v>
      </c>
    </row>
    <row r="7549" spans="1:4" ht="12.75" customHeight="1" x14ac:dyDescent="0.25">
      <c r="A7549" s="44">
        <v>43201.16666664838</v>
      </c>
      <c r="B7549" s="24">
        <v>227.8647</v>
      </c>
      <c r="C7549" s="35">
        <v>1.5700700000000001</v>
      </c>
      <c r="D7549" s="36" t="s">
        <v>189</v>
      </c>
    </row>
    <row r="7550" spans="1:4" ht="12.75" customHeight="1" x14ac:dyDescent="0.25">
      <c r="A7550" s="44">
        <v>43201.208333315044</v>
      </c>
      <c r="B7550" s="24">
        <v>255.99680000000001</v>
      </c>
      <c r="C7550" s="35">
        <v>1.79196</v>
      </c>
      <c r="D7550" s="36">
        <v>1.4341699999999999</v>
      </c>
    </row>
    <row r="7551" spans="1:4" ht="12.75" customHeight="1" x14ac:dyDescent="0.25">
      <c r="A7551" s="44">
        <v>43201.249999981708</v>
      </c>
      <c r="B7551" s="24">
        <v>257.09120000000001</v>
      </c>
      <c r="C7551" s="35">
        <v>2.3786299999999998</v>
      </c>
      <c r="D7551" s="36">
        <v>8.1498299999999997</v>
      </c>
    </row>
    <row r="7552" spans="1:4" ht="12.75" customHeight="1" x14ac:dyDescent="0.25">
      <c r="A7552" s="44">
        <v>43201.291666648372</v>
      </c>
      <c r="B7552" s="24">
        <v>256.72129999999999</v>
      </c>
      <c r="C7552" s="35">
        <v>2.8780600000000001</v>
      </c>
      <c r="D7552" s="36">
        <v>7.57667</v>
      </c>
    </row>
    <row r="7553" spans="1:4" ht="12.75" customHeight="1" x14ac:dyDescent="0.25">
      <c r="A7553" s="44">
        <v>43201.333333315037</v>
      </c>
      <c r="B7553" s="24">
        <v>227.79730000000001</v>
      </c>
      <c r="C7553" s="35">
        <v>3.0013899999999998</v>
      </c>
      <c r="D7553" s="36">
        <v>7.7266700000000004</v>
      </c>
    </row>
    <row r="7554" spans="1:4" ht="12.75" customHeight="1" x14ac:dyDescent="0.25">
      <c r="A7554" s="44">
        <v>43201.374999981701</v>
      </c>
      <c r="B7554" s="24">
        <v>243.40440000000001</v>
      </c>
      <c r="C7554" s="35">
        <v>3.0267900000000001</v>
      </c>
      <c r="D7554" s="36">
        <v>1.0981700000000001</v>
      </c>
    </row>
    <row r="7555" spans="1:4" ht="12.75" customHeight="1" x14ac:dyDescent="0.25">
      <c r="A7555" s="44">
        <v>43201.416666648365</v>
      </c>
      <c r="B7555" s="24">
        <v>237.46719999999999</v>
      </c>
      <c r="C7555" s="35">
        <v>3.7982399999999998</v>
      </c>
      <c r="D7555" s="36">
        <v>12.6295</v>
      </c>
    </row>
    <row r="7556" spans="1:4" ht="12.75" customHeight="1" x14ac:dyDescent="0.25">
      <c r="A7556" s="44">
        <v>43201.458333315029</v>
      </c>
      <c r="B7556" s="24">
        <v>251.3638</v>
      </c>
      <c r="C7556" s="35">
        <v>3.8241299999999998</v>
      </c>
      <c r="D7556" s="36">
        <v>1.3002</v>
      </c>
    </row>
    <row r="7557" spans="1:4" ht="12.75" customHeight="1" x14ac:dyDescent="0.25">
      <c r="A7557" s="44">
        <v>43201.499999981694</v>
      </c>
      <c r="B7557" s="24">
        <v>250.0874</v>
      </c>
      <c r="C7557" s="35">
        <v>3.5110000000000001</v>
      </c>
      <c r="D7557" s="36">
        <v>2.0878299999999999</v>
      </c>
    </row>
    <row r="7558" spans="1:4" ht="12.75" customHeight="1" x14ac:dyDescent="0.25">
      <c r="A7558" s="44">
        <v>43201.541666648358</v>
      </c>
      <c r="B7558" s="24">
        <v>260.01909999999998</v>
      </c>
      <c r="C7558" s="35">
        <v>3.6069300000000002</v>
      </c>
      <c r="D7558" s="36" t="s">
        <v>189</v>
      </c>
    </row>
    <row r="7559" spans="1:4" ht="12.75" customHeight="1" x14ac:dyDescent="0.25">
      <c r="A7559" s="44">
        <v>43201.583333315022</v>
      </c>
      <c r="B7559" s="24">
        <v>168.03299999999999</v>
      </c>
      <c r="C7559" s="35">
        <v>1.3953800000000001</v>
      </c>
      <c r="D7559" s="36" t="s">
        <v>189</v>
      </c>
    </row>
    <row r="7560" spans="1:4" ht="12.75" customHeight="1" x14ac:dyDescent="0.25">
      <c r="A7560" s="44">
        <v>43201.624999981686</v>
      </c>
      <c r="B7560" s="24">
        <v>205.6258</v>
      </c>
      <c r="C7560" s="35">
        <v>0.65286</v>
      </c>
      <c r="D7560" s="36">
        <v>20.538799999999998</v>
      </c>
    </row>
    <row r="7561" spans="1:4" ht="12.75" customHeight="1" x14ac:dyDescent="0.25">
      <c r="A7561" s="44">
        <v>43201.666666648351</v>
      </c>
      <c r="B7561" s="24">
        <v>197.21520000000001</v>
      </c>
      <c r="C7561" s="35">
        <v>2.4521500000000001</v>
      </c>
      <c r="D7561" s="36">
        <v>17.286999999999999</v>
      </c>
    </row>
    <row r="7562" spans="1:4" ht="12.75" customHeight="1" x14ac:dyDescent="0.25">
      <c r="A7562" s="44">
        <v>43201.708333315015</v>
      </c>
      <c r="B7562" s="24">
        <v>207.52449999999999</v>
      </c>
      <c r="C7562" s="35">
        <v>2.2898299999999998</v>
      </c>
      <c r="D7562" s="36" t="s">
        <v>189</v>
      </c>
    </row>
    <row r="7563" spans="1:4" ht="12.75" customHeight="1" x14ac:dyDescent="0.25">
      <c r="A7563" s="44">
        <v>43201.749999981679</v>
      </c>
      <c r="B7563" s="24">
        <v>220.1696</v>
      </c>
      <c r="C7563" s="35">
        <v>2.4162599999999999</v>
      </c>
      <c r="D7563" s="36">
        <v>3.4291700000000001</v>
      </c>
    </row>
    <row r="7564" spans="1:4" ht="12.75" customHeight="1" x14ac:dyDescent="0.25">
      <c r="A7564" s="44">
        <v>43201.791666648343</v>
      </c>
      <c r="B7564" s="24">
        <v>241.79949999999999</v>
      </c>
      <c r="C7564" s="35">
        <v>2.5367099999999998</v>
      </c>
      <c r="D7564" s="36">
        <v>7.3743299999999996</v>
      </c>
    </row>
    <row r="7565" spans="1:4" ht="12.75" customHeight="1" x14ac:dyDescent="0.25">
      <c r="A7565" s="44">
        <v>43201.833333315008</v>
      </c>
      <c r="B7565" s="24">
        <v>214.58500000000001</v>
      </c>
      <c r="C7565" s="35">
        <v>3.82361</v>
      </c>
      <c r="D7565" s="36" t="s">
        <v>189</v>
      </c>
    </row>
    <row r="7566" spans="1:4" ht="12.75" customHeight="1" x14ac:dyDescent="0.25">
      <c r="A7566" s="44">
        <v>43201.874999981672</v>
      </c>
      <c r="B7566" s="24">
        <v>210.52889999999999</v>
      </c>
      <c r="C7566" s="35">
        <v>5.3777299999999997</v>
      </c>
      <c r="D7566" s="36">
        <v>6.6304999999999996</v>
      </c>
    </row>
    <row r="7567" spans="1:4" ht="12.75" customHeight="1" x14ac:dyDescent="0.25">
      <c r="A7567" s="44">
        <v>43201.916666648336</v>
      </c>
      <c r="B7567" s="24">
        <v>215.7662</v>
      </c>
      <c r="C7567" s="35">
        <v>4.8740800000000002</v>
      </c>
      <c r="D7567" s="36">
        <v>3.2261700000000002</v>
      </c>
    </row>
    <row r="7568" spans="1:4" ht="12.75" customHeight="1" x14ac:dyDescent="0.25">
      <c r="A7568" s="44">
        <v>43201.958333315</v>
      </c>
      <c r="B7568" s="24">
        <v>225.1559</v>
      </c>
      <c r="C7568" s="35">
        <v>5.1104900000000004</v>
      </c>
      <c r="D7568" s="36">
        <v>6.7301700000000002</v>
      </c>
    </row>
    <row r="7569" spans="1:4" ht="12.75" customHeight="1" x14ac:dyDescent="0.25">
      <c r="A7569" s="44">
        <v>43201.999999981665</v>
      </c>
      <c r="B7569" s="24">
        <v>240.14</v>
      </c>
      <c r="C7569" s="35">
        <v>5.2888700000000002</v>
      </c>
      <c r="D7569" s="36">
        <v>6.8701699999999999</v>
      </c>
    </row>
    <row r="7570" spans="1:4" ht="12.75" customHeight="1" x14ac:dyDescent="0.25">
      <c r="A7570" s="44">
        <v>43202.041666648329</v>
      </c>
      <c r="B7570" s="24">
        <v>222.60550000000001</v>
      </c>
      <c r="C7570" s="35">
        <v>3.5805199999999999</v>
      </c>
      <c r="D7570" s="36">
        <v>14.921200000000001</v>
      </c>
    </row>
    <row r="7571" spans="1:4" ht="12.75" customHeight="1" x14ac:dyDescent="0.25">
      <c r="A7571" s="44">
        <v>43202.083333314993</v>
      </c>
      <c r="B7571" s="24">
        <v>191.94919999999999</v>
      </c>
      <c r="C7571" s="35">
        <v>2.8153100000000002</v>
      </c>
      <c r="D7571" s="36">
        <v>19.158169999999998</v>
      </c>
    </row>
    <row r="7572" spans="1:4" ht="12.75" customHeight="1" x14ac:dyDescent="0.25">
      <c r="A7572" s="44">
        <v>43202.124999981657</v>
      </c>
      <c r="B7572" s="24">
        <v>199.19649999999999</v>
      </c>
      <c r="C7572" s="35">
        <v>3.5941700000000001</v>
      </c>
      <c r="D7572" s="36">
        <v>20.782</v>
      </c>
    </row>
    <row r="7573" spans="1:4" ht="12.75" customHeight="1" x14ac:dyDescent="0.25">
      <c r="A7573" s="44">
        <v>43202.166666648322</v>
      </c>
      <c r="B7573" s="24">
        <v>205.536</v>
      </c>
      <c r="C7573" s="35">
        <v>3.9430000000000001</v>
      </c>
      <c r="D7573" s="36">
        <v>18.86167</v>
      </c>
    </row>
    <row r="7574" spans="1:4" ht="12.75" customHeight="1" x14ac:dyDescent="0.25">
      <c r="A7574" s="44">
        <v>43202.208333314986</v>
      </c>
      <c r="B7574" s="24">
        <v>239.10069999999999</v>
      </c>
      <c r="C7574" s="35">
        <v>4.0598200000000002</v>
      </c>
      <c r="D7574" s="36">
        <v>18.387170000000001</v>
      </c>
    </row>
    <row r="7575" spans="1:4" ht="12.75" customHeight="1" x14ac:dyDescent="0.25">
      <c r="A7575" s="44">
        <v>43202.24999998165</v>
      </c>
      <c r="B7575" s="24">
        <v>241.91749999999999</v>
      </c>
      <c r="C7575" s="35">
        <v>3.6088900000000002</v>
      </c>
      <c r="D7575" s="36">
        <v>14.039669999999999</v>
      </c>
    </row>
    <row r="7576" spans="1:4" ht="12.75" customHeight="1" x14ac:dyDescent="0.25">
      <c r="A7576" s="44">
        <v>43202.291666648314</v>
      </c>
      <c r="B7576" s="24">
        <v>281.51799999999997</v>
      </c>
      <c r="C7576" s="35">
        <v>2.00305</v>
      </c>
      <c r="D7576" s="36">
        <v>7.7943300000000004</v>
      </c>
    </row>
    <row r="7577" spans="1:4" ht="12.75" customHeight="1" x14ac:dyDescent="0.25">
      <c r="A7577" s="44">
        <v>43202.333333314979</v>
      </c>
      <c r="B7577" s="24">
        <v>300.35079999999999</v>
      </c>
      <c r="C7577" s="35">
        <v>1.1193</v>
      </c>
      <c r="D7577" s="36">
        <v>2.84517</v>
      </c>
    </row>
    <row r="7578" spans="1:4" ht="12.75" customHeight="1" x14ac:dyDescent="0.25">
      <c r="A7578" s="44">
        <v>43202.374999981643</v>
      </c>
      <c r="B7578" s="24">
        <v>266.48509999999999</v>
      </c>
      <c r="C7578" s="35">
        <v>3.0388099999999998</v>
      </c>
      <c r="D7578" s="36">
        <v>1.68933</v>
      </c>
    </row>
    <row r="7579" spans="1:4" ht="12.75" customHeight="1" x14ac:dyDescent="0.25">
      <c r="A7579" s="44">
        <v>43202.416666648307</v>
      </c>
      <c r="B7579" s="24">
        <v>261.16800000000001</v>
      </c>
      <c r="C7579" s="35">
        <v>2.99688</v>
      </c>
      <c r="D7579" s="36">
        <v>1.2975000000000001</v>
      </c>
    </row>
    <row r="7580" spans="1:4" ht="12.75" customHeight="1" x14ac:dyDescent="0.25">
      <c r="A7580" s="44">
        <v>43202.458333314971</v>
      </c>
      <c r="B7580" s="24">
        <v>226.2698</v>
      </c>
      <c r="C7580" s="35">
        <v>3.4828299999999999</v>
      </c>
      <c r="D7580" s="36">
        <v>11.782170000000001</v>
      </c>
    </row>
    <row r="7581" spans="1:4" ht="12.75" customHeight="1" x14ac:dyDescent="0.25">
      <c r="A7581" s="44">
        <v>43202.499999981635</v>
      </c>
      <c r="B7581" s="24">
        <v>229.85839999999999</v>
      </c>
      <c r="C7581" s="35">
        <v>4.1536299999999997</v>
      </c>
      <c r="D7581" s="36">
        <v>18.7315</v>
      </c>
    </row>
    <row r="7582" spans="1:4" ht="12.75" customHeight="1" x14ac:dyDescent="0.25">
      <c r="A7582" s="44">
        <v>43202.5416666483</v>
      </c>
      <c r="B7582" s="24">
        <v>239.29480000000001</v>
      </c>
      <c r="C7582" s="35">
        <v>4.8295300000000001</v>
      </c>
      <c r="D7582" s="36">
        <v>20.56617</v>
      </c>
    </row>
    <row r="7583" spans="1:4" ht="12.75" customHeight="1" x14ac:dyDescent="0.25">
      <c r="A7583" s="44">
        <v>43202.583333314964</v>
      </c>
      <c r="B7583" s="24">
        <v>255.393</v>
      </c>
      <c r="C7583" s="35">
        <v>6.1394399999999996</v>
      </c>
      <c r="D7583" s="36">
        <v>26.455670000000001</v>
      </c>
    </row>
    <row r="7584" spans="1:4" ht="12.75" customHeight="1" x14ac:dyDescent="0.25">
      <c r="A7584" s="44">
        <v>43202.624999981628</v>
      </c>
      <c r="B7584" s="24">
        <v>252.46559999999999</v>
      </c>
      <c r="C7584" s="35">
        <v>5.8394500000000003</v>
      </c>
      <c r="D7584" s="36">
        <v>8.8445</v>
      </c>
    </row>
    <row r="7585" spans="1:4" ht="12.75" customHeight="1" x14ac:dyDescent="0.25">
      <c r="A7585" s="44">
        <v>43202.666666648292</v>
      </c>
      <c r="B7585" s="24">
        <v>270.42610000000002</v>
      </c>
      <c r="C7585" s="35">
        <v>6.05992</v>
      </c>
      <c r="D7585" s="36">
        <v>36.558169999999997</v>
      </c>
    </row>
    <row r="7586" spans="1:4" ht="12.75" customHeight="1" x14ac:dyDescent="0.25">
      <c r="A7586" s="44">
        <v>43202.708333314957</v>
      </c>
      <c r="B7586" s="24">
        <v>288.26909999999998</v>
      </c>
      <c r="C7586" s="35">
        <v>3.0327000000000002</v>
      </c>
      <c r="D7586" s="36">
        <v>27.491</v>
      </c>
    </row>
    <row r="7587" spans="1:4" ht="12.75" customHeight="1" x14ac:dyDescent="0.25">
      <c r="A7587" s="44">
        <v>43202.749999981621</v>
      </c>
      <c r="B7587" s="24">
        <v>311.60309999999998</v>
      </c>
      <c r="C7587" s="35">
        <v>1.78145</v>
      </c>
      <c r="D7587" s="36">
        <v>17.016500000000001</v>
      </c>
    </row>
    <row r="7588" spans="1:4" ht="12.75" customHeight="1" x14ac:dyDescent="0.25">
      <c r="A7588" s="44">
        <v>43202.791666648285</v>
      </c>
      <c r="B7588" s="24">
        <v>287.70179999999999</v>
      </c>
      <c r="C7588" s="35">
        <v>2.3946000000000001</v>
      </c>
      <c r="D7588" s="36">
        <v>16.0825</v>
      </c>
    </row>
    <row r="7589" spans="1:4" ht="12.75" customHeight="1" x14ac:dyDescent="0.25">
      <c r="A7589" s="44">
        <v>43202.833333314949</v>
      </c>
      <c r="B7589" s="24">
        <v>292.65899999999999</v>
      </c>
      <c r="C7589" s="35">
        <v>3.38897</v>
      </c>
      <c r="D7589" s="36">
        <v>7.2303300000000004</v>
      </c>
    </row>
    <row r="7590" spans="1:4" ht="12.75" customHeight="1" x14ac:dyDescent="0.25">
      <c r="A7590" s="44">
        <v>43202.874999981614</v>
      </c>
      <c r="B7590" s="24">
        <v>310.84480000000002</v>
      </c>
      <c r="C7590" s="35">
        <v>3.2607300000000001</v>
      </c>
      <c r="D7590" s="36">
        <v>11.68533</v>
      </c>
    </row>
    <row r="7591" spans="1:4" ht="12.75" customHeight="1" x14ac:dyDescent="0.25">
      <c r="A7591" s="44">
        <v>43202.916666648278</v>
      </c>
      <c r="B7591" s="24">
        <v>282.66329999999999</v>
      </c>
      <c r="C7591" s="35">
        <v>2.2229199999999998</v>
      </c>
      <c r="D7591" s="36">
        <v>4.5993300000000001</v>
      </c>
    </row>
    <row r="7592" spans="1:4" ht="12.75" customHeight="1" x14ac:dyDescent="0.25">
      <c r="A7592" s="44">
        <v>43202.958333314942</v>
      </c>
      <c r="B7592" s="24">
        <v>261.51130000000001</v>
      </c>
      <c r="C7592" s="35">
        <v>3.87453</v>
      </c>
      <c r="D7592" s="36">
        <v>4.7616699999999996</v>
      </c>
    </row>
    <row r="7593" spans="1:4" ht="12.75" customHeight="1" x14ac:dyDescent="0.25">
      <c r="A7593" s="44">
        <v>43202.999999981606</v>
      </c>
      <c r="B7593" s="24">
        <v>240.03200000000001</v>
      </c>
      <c r="C7593" s="35">
        <v>6.4545199999999996</v>
      </c>
      <c r="D7593" s="36">
        <v>21.762830000000001</v>
      </c>
    </row>
    <row r="7594" spans="1:4" ht="12.75" customHeight="1" x14ac:dyDescent="0.25">
      <c r="A7594" s="44">
        <v>43203.041666648271</v>
      </c>
      <c r="B7594" s="24">
        <v>234.82329999999999</v>
      </c>
      <c r="C7594" s="35">
        <v>4.2930900000000003</v>
      </c>
      <c r="D7594" s="36">
        <v>47.107599999999998</v>
      </c>
    </row>
    <row r="7595" spans="1:4" ht="12.75" customHeight="1" x14ac:dyDescent="0.25">
      <c r="A7595" s="44">
        <v>43203.083333314935</v>
      </c>
      <c r="B7595" s="24">
        <v>88.666790000000006</v>
      </c>
      <c r="C7595" s="35">
        <v>0.41726000000000002</v>
      </c>
      <c r="D7595" s="36">
        <v>32.911499999999997</v>
      </c>
    </row>
    <row r="7596" spans="1:4" ht="12.75" customHeight="1" x14ac:dyDescent="0.25">
      <c r="A7596" s="44">
        <v>43203.124999981599</v>
      </c>
      <c r="B7596" s="24">
        <v>198.03469999999999</v>
      </c>
      <c r="C7596" s="35">
        <v>1.0820099999999999</v>
      </c>
      <c r="D7596" s="36">
        <v>39.710999999999999</v>
      </c>
    </row>
    <row r="7597" spans="1:4" ht="12.75" customHeight="1" x14ac:dyDescent="0.25">
      <c r="A7597" s="44">
        <v>43203.166666648263</v>
      </c>
      <c r="B7597" s="24">
        <v>123.7251</v>
      </c>
      <c r="C7597" s="35">
        <v>0.77285999999999999</v>
      </c>
      <c r="D7597" s="36">
        <v>31.615829999999999</v>
      </c>
    </row>
    <row r="7598" spans="1:4" ht="12.75" customHeight="1" x14ac:dyDescent="0.25">
      <c r="A7598" s="44">
        <v>43203.208333314928</v>
      </c>
      <c r="B7598" s="24">
        <v>225.71129999999999</v>
      </c>
      <c r="C7598" s="35">
        <v>1.97594</v>
      </c>
      <c r="D7598" s="36">
        <v>34.033499999999997</v>
      </c>
    </row>
    <row r="7599" spans="1:4" ht="12.75" customHeight="1" x14ac:dyDescent="0.25">
      <c r="A7599" s="44">
        <v>43203.249999981592</v>
      </c>
      <c r="B7599" s="24">
        <v>229.47669999999999</v>
      </c>
      <c r="C7599" s="35">
        <v>2.3876499999999998</v>
      </c>
      <c r="D7599" s="36">
        <v>30.94933</v>
      </c>
    </row>
    <row r="7600" spans="1:4" ht="12.75" customHeight="1" x14ac:dyDescent="0.25">
      <c r="A7600" s="44">
        <v>43203.291666648256</v>
      </c>
      <c r="B7600" s="24">
        <v>219.54839999999999</v>
      </c>
      <c r="C7600" s="35">
        <v>1.3653999999999999</v>
      </c>
      <c r="D7600" s="36">
        <v>32.323</v>
      </c>
    </row>
    <row r="7601" spans="1:4" ht="12.75" customHeight="1" x14ac:dyDescent="0.25">
      <c r="A7601" s="44">
        <v>43203.33333331492</v>
      </c>
      <c r="B7601" s="24">
        <v>230.36179999999999</v>
      </c>
      <c r="C7601" s="35">
        <v>1.68004</v>
      </c>
      <c r="D7601" s="36">
        <v>19.778500000000001</v>
      </c>
    </row>
    <row r="7602" spans="1:4" ht="12.75" customHeight="1" x14ac:dyDescent="0.25">
      <c r="A7602" s="44">
        <v>43203.374999981585</v>
      </c>
      <c r="B7602" s="24">
        <v>243.45410000000001</v>
      </c>
      <c r="C7602" s="35">
        <v>2.6540400000000002</v>
      </c>
      <c r="D7602" s="36">
        <v>19.27617</v>
      </c>
    </row>
    <row r="7603" spans="1:4" ht="12.75" customHeight="1" x14ac:dyDescent="0.25">
      <c r="A7603" s="44">
        <v>43203.416666648249</v>
      </c>
      <c r="B7603" s="24">
        <v>252.3905</v>
      </c>
      <c r="C7603" s="35">
        <v>4.56914</v>
      </c>
      <c r="D7603" s="36">
        <v>28.83</v>
      </c>
    </row>
    <row r="7604" spans="1:4" ht="12.75" customHeight="1" x14ac:dyDescent="0.25">
      <c r="A7604" s="44">
        <v>43203.458333314913</v>
      </c>
      <c r="B7604" s="24">
        <v>250.09440000000001</v>
      </c>
      <c r="C7604" s="35">
        <v>5.84544</v>
      </c>
      <c r="D7604" s="36">
        <v>36.865830000000003</v>
      </c>
    </row>
    <row r="7605" spans="1:4" ht="12.75" customHeight="1" x14ac:dyDescent="0.25">
      <c r="A7605" s="44">
        <v>43203.499999981577</v>
      </c>
      <c r="B7605" s="24">
        <v>240.18049999999999</v>
      </c>
      <c r="C7605" s="35">
        <v>4.9580799999999998</v>
      </c>
      <c r="D7605" s="36">
        <v>27.41817</v>
      </c>
    </row>
    <row r="7606" spans="1:4" ht="12.75" customHeight="1" x14ac:dyDescent="0.25">
      <c r="A7606" s="44">
        <v>43203.541666648242</v>
      </c>
      <c r="B7606" s="24">
        <v>238.26</v>
      </c>
      <c r="C7606" s="35">
        <v>4.5031999999999996</v>
      </c>
      <c r="D7606" s="36">
        <v>27.052330000000001</v>
      </c>
    </row>
    <row r="7607" spans="1:4" ht="12.75" customHeight="1" x14ac:dyDescent="0.25">
      <c r="A7607" s="44">
        <v>43203.583333314906</v>
      </c>
      <c r="B7607" s="24">
        <v>247.91239999999999</v>
      </c>
      <c r="C7607" s="35">
        <v>4.6098999999999997</v>
      </c>
      <c r="D7607" s="36">
        <v>40.676000000000002</v>
      </c>
    </row>
    <row r="7608" spans="1:4" ht="12.75" customHeight="1" x14ac:dyDescent="0.25">
      <c r="A7608" s="44">
        <v>43203.62499998157</v>
      </c>
      <c r="B7608" s="24">
        <v>260.66539999999998</v>
      </c>
      <c r="C7608" s="35">
        <v>4.7620399999999998</v>
      </c>
      <c r="D7608" s="36">
        <v>77.262169999999998</v>
      </c>
    </row>
    <row r="7609" spans="1:4" ht="12.75" customHeight="1" x14ac:dyDescent="0.25">
      <c r="A7609" s="44">
        <v>43203.666666648234</v>
      </c>
      <c r="B7609" s="24">
        <v>273.56110000000001</v>
      </c>
      <c r="C7609" s="35">
        <v>3.55</v>
      </c>
      <c r="D7609" s="36">
        <v>54.543500000000002</v>
      </c>
    </row>
    <row r="7610" spans="1:4" ht="12.75" customHeight="1" x14ac:dyDescent="0.25">
      <c r="A7610" s="44">
        <v>43203.708333314898</v>
      </c>
      <c r="B7610" s="24">
        <v>280.2038</v>
      </c>
      <c r="C7610" s="35">
        <v>3.4272100000000001</v>
      </c>
      <c r="D7610" s="36">
        <v>59.476170000000003</v>
      </c>
    </row>
    <row r="7611" spans="1:4" ht="12.75" customHeight="1" x14ac:dyDescent="0.25">
      <c r="A7611" s="44">
        <v>43203.749999981563</v>
      </c>
      <c r="B7611" s="24">
        <v>295.82769999999999</v>
      </c>
      <c r="C7611" s="35">
        <v>2.1375799999999998</v>
      </c>
      <c r="D7611" s="36">
        <v>54.145499999999998</v>
      </c>
    </row>
    <row r="7612" spans="1:4" ht="12.75" customHeight="1" x14ac:dyDescent="0.25">
      <c r="A7612" s="44">
        <v>43203.791666648227</v>
      </c>
      <c r="B7612" s="24">
        <v>300.54349999999999</v>
      </c>
      <c r="C7612" s="35">
        <v>2.33873</v>
      </c>
      <c r="D7612" s="36" t="s">
        <v>189</v>
      </c>
    </row>
    <row r="7613" spans="1:4" ht="12.75" customHeight="1" x14ac:dyDescent="0.25">
      <c r="A7613" s="44">
        <v>43203.833333314891</v>
      </c>
      <c r="B7613" s="24">
        <v>326.83789999999999</v>
      </c>
      <c r="C7613" s="35">
        <v>1.5087999999999999</v>
      </c>
      <c r="D7613" s="36">
        <v>47.74333</v>
      </c>
    </row>
    <row r="7614" spans="1:4" ht="12.75" customHeight="1" x14ac:dyDescent="0.25">
      <c r="A7614" s="44">
        <v>43203.874999981555</v>
      </c>
      <c r="B7614" s="24">
        <v>359.36660000000001</v>
      </c>
      <c r="C7614" s="35">
        <v>0.48132000000000003</v>
      </c>
      <c r="D7614" s="36">
        <v>36.195</v>
      </c>
    </row>
    <row r="7615" spans="1:4" ht="12.75" customHeight="1" x14ac:dyDescent="0.25">
      <c r="A7615" s="44">
        <v>43203.91666664822</v>
      </c>
      <c r="B7615" s="24">
        <v>319.44060000000002</v>
      </c>
      <c r="C7615" s="35">
        <v>1.2663599999999999</v>
      </c>
      <c r="D7615" s="36">
        <v>30.565670000000001</v>
      </c>
    </row>
    <row r="7616" spans="1:4" ht="12.75" customHeight="1" x14ac:dyDescent="0.25">
      <c r="A7616" s="44">
        <v>43203.958333314884</v>
      </c>
      <c r="B7616" s="24">
        <v>293.75850000000003</v>
      </c>
      <c r="C7616" s="35">
        <v>2.3875600000000001</v>
      </c>
      <c r="D7616" s="36">
        <v>15.753170000000001</v>
      </c>
    </row>
    <row r="7617" spans="1:4" ht="12.75" customHeight="1" x14ac:dyDescent="0.25">
      <c r="A7617" s="44">
        <v>43203.999999981548</v>
      </c>
      <c r="B7617" s="24">
        <v>299.36470000000003</v>
      </c>
      <c r="C7617" s="35">
        <v>2.9594499999999999</v>
      </c>
      <c r="D7617" s="36">
        <v>14.41033</v>
      </c>
    </row>
    <row r="7618" spans="1:4" ht="12.75" customHeight="1" x14ac:dyDescent="0.25">
      <c r="A7618" s="44">
        <v>43204.041666648212</v>
      </c>
      <c r="B7618" s="24">
        <v>304.77670000000001</v>
      </c>
      <c r="C7618" s="35">
        <v>3.12439</v>
      </c>
      <c r="D7618" s="36">
        <v>17.398900000000001</v>
      </c>
    </row>
    <row r="7619" spans="1:4" ht="12.75" customHeight="1" x14ac:dyDescent="0.25">
      <c r="A7619" s="44">
        <v>43204.083333314877</v>
      </c>
      <c r="B7619" s="24">
        <v>304.98309999999998</v>
      </c>
      <c r="C7619" s="35">
        <v>3.29617</v>
      </c>
      <c r="D7619" s="36">
        <v>14.14842</v>
      </c>
    </row>
    <row r="7620" spans="1:4" ht="12.75" customHeight="1" x14ac:dyDescent="0.25">
      <c r="A7620" s="44">
        <v>43204.124999981541</v>
      </c>
      <c r="B7620" s="24">
        <v>304.66059999999999</v>
      </c>
      <c r="C7620" s="35">
        <v>3.1042900000000002</v>
      </c>
      <c r="D7620" s="36">
        <v>20.90164</v>
      </c>
    </row>
    <row r="7621" spans="1:4" ht="12.75" customHeight="1" x14ac:dyDescent="0.25">
      <c r="A7621" s="44">
        <v>43204.166666648205</v>
      </c>
      <c r="B7621" s="24">
        <v>302.44729999999998</v>
      </c>
      <c r="C7621" s="35">
        <v>2.1674799999999999</v>
      </c>
      <c r="D7621" s="36">
        <v>10.01803</v>
      </c>
    </row>
    <row r="7622" spans="1:4" ht="12.75" customHeight="1" x14ac:dyDescent="0.25">
      <c r="A7622" s="44">
        <v>43204.208333314869</v>
      </c>
      <c r="B7622" s="24">
        <v>233.44049999999999</v>
      </c>
      <c r="C7622" s="35">
        <v>0.76244000000000001</v>
      </c>
      <c r="D7622" s="36">
        <v>22.85163</v>
      </c>
    </row>
    <row r="7623" spans="1:4" ht="12.75" customHeight="1" x14ac:dyDescent="0.25">
      <c r="A7623" s="44">
        <v>43204.249999981534</v>
      </c>
      <c r="B7623" s="24">
        <v>297.09399999999999</v>
      </c>
      <c r="C7623" s="35">
        <v>2.0047000000000001</v>
      </c>
      <c r="D7623" s="36">
        <v>21.710999999999999</v>
      </c>
    </row>
    <row r="7624" spans="1:4" ht="12.75" customHeight="1" x14ac:dyDescent="0.25">
      <c r="A7624" s="44">
        <v>43204.291666648198</v>
      </c>
      <c r="B7624" s="24">
        <v>303.02010000000001</v>
      </c>
      <c r="C7624" s="35">
        <v>2.3536000000000001</v>
      </c>
      <c r="D7624" s="36">
        <v>15.3315</v>
      </c>
    </row>
    <row r="7625" spans="1:4" ht="12.75" customHeight="1" x14ac:dyDescent="0.25">
      <c r="A7625" s="44">
        <v>43204.333333314862</v>
      </c>
      <c r="B7625" s="24">
        <v>297.6198</v>
      </c>
      <c r="C7625" s="35">
        <v>2.4305599999999998</v>
      </c>
      <c r="D7625" s="36">
        <v>22.099</v>
      </c>
    </row>
    <row r="7626" spans="1:4" ht="12.75" customHeight="1" x14ac:dyDescent="0.25">
      <c r="A7626" s="44">
        <v>43204.374999981526</v>
      </c>
      <c r="B7626" s="24">
        <v>288.92570000000001</v>
      </c>
      <c r="C7626" s="35">
        <v>3.0021800000000001</v>
      </c>
      <c r="D7626" s="36">
        <v>11.219329999999999</v>
      </c>
    </row>
    <row r="7627" spans="1:4" ht="12.75" customHeight="1" x14ac:dyDescent="0.25">
      <c r="A7627" s="44">
        <v>43204.416666648191</v>
      </c>
      <c r="B7627" s="24">
        <v>291.548</v>
      </c>
      <c r="C7627" s="35">
        <v>2.75529</v>
      </c>
      <c r="D7627" s="36">
        <v>20.613669999999999</v>
      </c>
    </row>
    <row r="7628" spans="1:4" ht="12.75" customHeight="1" x14ac:dyDescent="0.25">
      <c r="A7628" s="44">
        <v>43204.458333314855</v>
      </c>
      <c r="B7628" s="24">
        <v>300.15260000000001</v>
      </c>
      <c r="C7628" s="35">
        <v>3.59572</v>
      </c>
      <c r="D7628" s="36">
        <v>21.127500000000001</v>
      </c>
    </row>
    <row r="7629" spans="1:4" ht="12.75" customHeight="1" x14ac:dyDescent="0.25">
      <c r="A7629" s="44">
        <v>43204.499999981519</v>
      </c>
      <c r="B7629" s="24">
        <v>298.9778</v>
      </c>
      <c r="C7629" s="35">
        <v>3.8885800000000001</v>
      </c>
      <c r="D7629" s="36">
        <v>25.147829999999999</v>
      </c>
    </row>
    <row r="7630" spans="1:4" ht="12.75" customHeight="1" x14ac:dyDescent="0.25">
      <c r="A7630" s="44">
        <v>43204.541666648183</v>
      </c>
      <c r="B7630" s="24">
        <v>295.58440000000002</v>
      </c>
      <c r="C7630" s="35">
        <v>3.9719899999999999</v>
      </c>
      <c r="D7630" s="36">
        <v>22.977830000000001</v>
      </c>
    </row>
    <row r="7631" spans="1:4" ht="12.75" customHeight="1" x14ac:dyDescent="0.25">
      <c r="A7631" s="44">
        <v>43204.583333314848</v>
      </c>
      <c r="B7631" s="24">
        <v>293.87740000000002</v>
      </c>
      <c r="C7631" s="35">
        <v>2.7983500000000001</v>
      </c>
      <c r="D7631" s="36">
        <v>22.831669999999999</v>
      </c>
    </row>
    <row r="7632" spans="1:4" ht="12.75" customHeight="1" x14ac:dyDescent="0.25">
      <c r="A7632" s="44">
        <v>43204.624999981512</v>
      </c>
      <c r="B7632" s="24">
        <v>289.83819999999997</v>
      </c>
      <c r="C7632" s="35">
        <v>3.06643</v>
      </c>
      <c r="D7632" s="36">
        <v>8.7601700000000005</v>
      </c>
    </row>
    <row r="7633" spans="1:4" ht="12.75" customHeight="1" x14ac:dyDescent="0.25">
      <c r="A7633" s="44">
        <v>43204.666666648176</v>
      </c>
      <c r="B7633" s="24">
        <v>286.56849999999997</v>
      </c>
      <c r="C7633" s="35">
        <v>4.0388500000000001</v>
      </c>
      <c r="D7633" s="36">
        <v>13.892670000000001</v>
      </c>
    </row>
    <row r="7634" spans="1:4" ht="12.75" customHeight="1" x14ac:dyDescent="0.25">
      <c r="A7634" s="44">
        <v>43204.70833331484</v>
      </c>
      <c r="B7634" s="24">
        <v>285.91829999999999</v>
      </c>
      <c r="C7634" s="35">
        <v>3.8671700000000002</v>
      </c>
      <c r="D7634" s="36">
        <v>25.701000000000001</v>
      </c>
    </row>
    <row r="7635" spans="1:4" ht="12.75" customHeight="1" x14ac:dyDescent="0.25">
      <c r="A7635" s="44">
        <v>43204.749999981505</v>
      </c>
      <c r="B7635" s="24">
        <v>268.84800000000001</v>
      </c>
      <c r="C7635" s="35">
        <v>2.1488900000000002</v>
      </c>
      <c r="D7635" s="36">
        <v>28.440829999999998</v>
      </c>
    </row>
    <row r="7636" spans="1:4" ht="12.75" customHeight="1" x14ac:dyDescent="0.25">
      <c r="A7636" s="44">
        <v>43204.791666648169</v>
      </c>
      <c r="B7636" s="24">
        <v>303.52199999999999</v>
      </c>
      <c r="C7636" s="35">
        <v>1.1247499999999999</v>
      </c>
      <c r="D7636" s="36">
        <v>13.80367</v>
      </c>
    </row>
    <row r="7637" spans="1:4" ht="12.75" customHeight="1" x14ac:dyDescent="0.25">
      <c r="A7637" s="44">
        <v>43204.833333314833</v>
      </c>
      <c r="B7637" s="24">
        <v>316.68220000000002</v>
      </c>
      <c r="C7637" s="35">
        <v>0.79659999999999997</v>
      </c>
      <c r="D7637" s="36">
        <v>23.35633</v>
      </c>
    </row>
    <row r="7638" spans="1:4" ht="12.75" customHeight="1" x14ac:dyDescent="0.25">
      <c r="A7638" s="44">
        <v>43204.874999981497</v>
      </c>
      <c r="B7638" s="24">
        <v>291.6386</v>
      </c>
      <c r="C7638" s="35">
        <v>1.0545199999999999</v>
      </c>
      <c r="D7638" s="36">
        <v>16.072500000000002</v>
      </c>
    </row>
    <row r="7639" spans="1:4" ht="12.75" customHeight="1" x14ac:dyDescent="0.25">
      <c r="A7639" s="44">
        <v>43204.916666648161</v>
      </c>
      <c r="B7639" s="24">
        <v>309.22219999999999</v>
      </c>
      <c r="C7639" s="35">
        <v>1.35012</v>
      </c>
      <c r="D7639" s="36">
        <v>22.745999999999999</v>
      </c>
    </row>
    <row r="7640" spans="1:4" ht="12.75" customHeight="1" x14ac:dyDescent="0.25">
      <c r="A7640" s="44">
        <v>43204.958333314826</v>
      </c>
      <c r="B7640" s="24">
        <v>303.37139999999999</v>
      </c>
      <c r="C7640" s="35">
        <v>1.31701</v>
      </c>
      <c r="D7640" s="36">
        <v>20.754000000000001</v>
      </c>
    </row>
    <row r="7641" spans="1:4" ht="12.75" customHeight="1" x14ac:dyDescent="0.25">
      <c r="A7641" s="44">
        <v>43204.99999998149</v>
      </c>
      <c r="B7641" s="24">
        <v>278.55309999999997</v>
      </c>
      <c r="C7641" s="35">
        <v>0.84926000000000001</v>
      </c>
      <c r="D7641" s="36">
        <v>21.324829999999999</v>
      </c>
    </row>
    <row r="7642" spans="1:4" ht="12.75" customHeight="1" x14ac:dyDescent="0.25">
      <c r="A7642" s="44">
        <v>43205.041666648154</v>
      </c>
      <c r="B7642" s="24">
        <v>280.66919999999999</v>
      </c>
      <c r="C7642" s="35">
        <v>1.00691</v>
      </c>
      <c r="D7642" s="36">
        <v>19.827349999999999</v>
      </c>
    </row>
    <row r="7643" spans="1:4" ht="12.75" customHeight="1" x14ac:dyDescent="0.25">
      <c r="A7643" s="44">
        <v>43205.083333314818</v>
      </c>
      <c r="B7643" s="24">
        <v>257.99599999999998</v>
      </c>
      <c r="C7643" s="35">
        <v>0.97021999999999997</v>
      </c>
      <c r="D7643" s="36">
        <v>21.113</v>
      </c>
    </row>
    <row r="7644" spans="1:4" ht="12.75" customHeight="1" x14ac:dyDescent="0.25">
      <c r="A7644" s="44">
        <v>43205.124999981483</v>
      </c>
      <c r="B7644" s="24">
        <v>272.06450000000001</v>
      </c>
      <c r="C7644" s="35">
        <v>1.7133100000000001</v>
      </c>
      <c r="D7644" s="36">
        <v>11.521750000000001</v>
      </c>
    </row>
    <row r="7645" spans="1:4" ht="12.75" customHeight="1" x14ac:dyDescent="0.25">
      <c r="A7645" s="44">
        <v>43205.166666648147</v>
      </c>
      <c r="B7645" s="24">
        <v>269.92619999999999</v>
      </c>
      <c r="C7645" s="35">
        <v>2.74566</v>
      </c>
      <c r="D7645" s="36">
        <v>18.840540000000001</v>
      </c>
    </row>
    <row r="7646" spans="1:4" ht="12.75" customHeight="1" x14ac:dyDescent="0.25">
      <c r="A7646" s="44">
        <v>43205.208333314811</v>
      </c>
      <c r="B7646" s="24">
        <v>256.6146</v>
      </c>
      <c r="C7646" s="35">
        <v>1.31857</v>
      </c>
      <c r="D7646" s="36">
        <v>16.881830000000001</v>
      </c>
    </row>
    <row r="7647" spans="1:4" ht="12.75" customHeight="1" x14ac:dyDescent="0.25">
      <c r="A7647" s="44">
        <v>43205.249999981475</v>
      </c>
      <c r="B7647" s="24">
        <v>142.02250000000001</v>
      </c>
      <c r="C7647" s="35">
        <v>0.42392000000000002</v>
      </c>
      <c r="D7647" s="36">
        <v>8.8257100000000008</v>
      </c>
    </row>
    <row r="7648" spans="1:4" ht="12.75" customHeight="1" x14ac:dyDescent="0.25">
      <c r="A7648" s="44">
        <v>43205.29166664814</v>
      </c>
      <c r="B7648" s="24">
        <v>130.1061</v>
      </c>
      <c r="C7648" s="35">
        <v>0.31466</v>
      </c>
      <c r="D7648" s="36">
        <v>14.74512</v>
      </c>
    </row>
    <row r="7649" spans="1:4" ht="12.75" customHeight="1" x14ac:dyDescent="0.25">
      <c r="A7649" s="44">
        <v>43205.333333314804</v>
      </c>
      <c r="B7649" s="24">
        <v>77.373900000000006</v>
      </c>
      <c r="C7649" s="35">
        <v>0.28249999999999997</v>
      </c>
      <c r="D7649" s="36" t="s">
        <v>189</v>
      </c>
    </row>
    <row r="7650" spans="1:4" ht="12.75" customHeight="1" x14ac:dyDescent="0.25">
      <c r="A7650" s="44">
        <v>43205.374999981468</v>
      </c>
      <c r="B7650" s="24">
        <v>102.3575</v>
      </c>
      <c r="C7650" s="35">
        <v>0.51315999999999995</v>
      </c>
      <c r="D7650" s="36" t="s">
        <v>189</v>
      </c>
    </row>
    <row r="7651" spans="1:4" ht="12.75" customHeight="1" x14ac:dyDescent="0.25">
      <c r="A7651" s="44">
        <v>43205.416666648132</v>
      </c>
      <c r="B7651" s="24">
        <v>285.79079999999999</v>
      </c>
      <c r="C7651" s="35">
        <v>2.3277800000000002</v>
      </c>
      <c r="D7651" s="36">
        <v>13.163830000000001</v>
      </c>
    </row>
    <row r="7652" spans="1:4" ht="12.75" customHeight="1" x14ac:dyDescent="0.25">
      <c r="A7652" s="44">
        <v>43205.458333314797</v>
      </c>
      <c r="B7652" s="24">
        <v>288.55869999999999</v>
      </c>
      <c r="C7652" s="35">
        <v>2.3908999999999998</v>
      </c>
      <c r="D7652" s="36">
        <v>21.513539999999999</v>
      </c>
    </row>
    <row r="7653" spans="1:4" ht="12.75" customHeight="1" x14ac:dyDescent="0.25">
      <c r="A7653" s="44">
        <v>43205.499999981461</v>
      </c>
      <c r="B7653" s="24">
        <v>248.57089999999999</v>
      </c>
      <c r="C7653" s="35">
        <v>3.1623800000000002</v>
      </c>
      <c r="D7653" s="36">
        <v>20.742290000000001</v>
      </c>
    </row>
    <row r="7654" spans="1:4" ht="12.75" customHeight="1" x14ac:dyDescent="0.25">
      <c r="A7654" s="44">
        <v>43205.541666648125</v>
      </c>
      <c r="B7654" s="24">
        <v>322.70370000000003</v>
      </c>
      <c r="C7654" s="35">
        <v>1.38022</v>
      </c>
      <c r="D7654" s="36">
        <v>2.495E-2</v>
      </c>
    </row>
    <row r="7655" spans="1:4" ht="12.75" customHeight="1" x14ac:dyDescent="0.25">
      <c r="A7655" s="44">
        <v>43205.583333314789</v>
      </c>
      <c r="B7655" s="24">
        <v>292.22379999999998</v>
      </c>
      <c r="C7655" s="35">
        <v>2.73719</v>
      </c>
      <c r="D7655" s="36">
        <v>1.9517100000000001</v>
      </c>
    </row>
    <row r="7656" spans="1:4" ht="12.75" customHeight="1" x14ac:dyDescent="0.25">
      <c r="A7656" s="44">
        <v>43205.624999981454</v>
      </c>
      <c r="B7656" s="24">
        <v>295.86059999999998</v>
      </c>
      <c r="C7656" s="35">
        <v>2.22132</v>
      </c>
      <c r="D7656" s="36">
        <v>11.48579</v>
      </c>
    </row>
    <row r="7657" spans="1:4" ht="12.75" customHeight="1" x14ac:dyDescent="0.25">
      <c r="A7657" s="44">
        <v>43205.666666648118</v>
      </c>
      <c r="B7657" s="24">
        <v>322.94880000000001</v>
      </c>
      <c r="C7657" s="35">
        <v>1.8089299999999999</v>
      </c>
      <c r="D7657" s="36">
        <v>9.8160000000000007</v>
      </c>
    </row>
    <row r="7658" spans="1:4" ht="12.75" customHeight="1" x14ac:dyDescent="0.25">
      <c r="A7658" s="44">
        <v>43205.708333314782</v>
      </c>
      <c r="B7658" s="24">
        <v>300.20519999999999</v>
      </c>
      <c r="C7658" s="35">
        <v>2.3803999999999998</v>
      </c>
      <c r="D7658" s="36">
        <v>4.4539600000000004</v>
      </c>
    </row>
    <row r="7659" spans="1:4" ht="12.75" customHeight="1" x14ac:dyDescent="0.25">
      <c r="A7659" s="44">
        <v>43205.749999981446</v>
      </c>
      <c r="B7659" s="24">
        <v>287.90019999999998</v>
      </c>
      <c r="C7659" s="35">
        <v>0.50551000000000001</v>
      </c>
      <c r="D7659" s="36">
        <v>19.052129999999998</v>
      </c>
    </row>
    <row r="7660" spans="1:4" ht="12.75" customHeight="1" x14ac:dyDescent="0.25">
      <c r="A7660" s="44">
        <v>43205.791666648111</v>
      </c>
      <c r="B7660" s="24">
        <v>304.26799999999997</v>
      </c>
      <c r="C7660" s="35">
        <v>0.51941999999999999</v>
      </c>
      <c r="D7660" s="36">
        <v>28.708749999999998</v>
      </c>
    </row>
    <row r="7661" spans="1:4" ht="12.75" customHeight="1" x14ac:dyDescent="0.25">
      <c r="A7661" s="44">
        <v>43205.833333314775</v>
      </c>
      <c r="B7661" s="24">
        <v>311.43889999999999</v>
      </c>
      <c r="C7661" s="35">
        <v>0.36246</v>
      </c>
      <c r="D7661" s="36">
        <v>4.79671</v>
      </c>
    </row>
    <row r="7662" spans="1:4" ht="12.75" customHeight="1" x14ac:dyDescent="0.25">
      <c r="A7662" s="44">
        <v>43205.874999981439</v>
      </c>
      <c r="B7662" s="24">
        <v>274.98829999999998</v>
      </c>
      <c r="C7662" s="35">
        <v>0.53447999999999996</v>
      </c>
      <c r="D7662" s="36">
        <v>1.4373800000000001</v>
      </c>
    </row>
    <row r="7663" spans="1:4" ht="12.75" customHeight="1" x14ac:dyDescent="0.25">
      <c r="A7663" s="44">
        <v>43205.916666648103</v>
      </c>
      <c r="B7663" s="24">
        <v>10.92981</v>
      </c>
      <c r="C7663" s="35">
        <v>0.88549</v>
      </c>
      <c r="D7663" s="36">
        <v>13.245329999999999</v>
      </c>
    </row>
    <row r="7664" spans="1:4" ht="12.75" customHeight="1" x14ac:dyDescent="0.25">
      <c r="A7664" s="44">
        <v>43205.958333314768</v>
      </c>
      <c r="B7664" s="24">
        <v>59.675400000000003</v>
      </c>
      <c r="C7664" s="35">
        <v>0.45195000000000002</v>
      </c>
      <c r="D7664" s="36">
        <v>8.1074599999999997</v>
      </c>
    </row>
    <row r="7665" spans="1:4" ht="12.75" customHeight="1" x14ac:dyDescent="0.25">
      <c r="A7665" s="44">
        <v>43205.999999981432</v>
      </c>
      <c r="B7665" s="24">
        <v>146.78270000000001</v>
      </c>
      <c r="C7665" s="35">
        <v>0.64070000000000005</v>
      </c>
      <c r="D7665" s="36">
        <v>4.2547100000000002</v>
      </c>
    </row>
    <row r="7666" spans="1:4" ht="12.75" customHeight="1" x14ac:dyDescent="0.25">
      <c r="A7666" s="44">
        <v>43206.041666648096</v>
      </c>
      <c r="B7666" s="24">
        <v>331.10649999999998</v>
      </c>
      <c r="C7666" s="35">
        <v>0.77105000000000001</v>
      </c>
      <c r="D7666" s="36">
        <v>15.8047</v>
      </c>
    </row>
    <row r="7667" spans="1:4" ht="12.75" customHeight="1" x14ac:dyDescent="0.25">
      <c r="A7667" s="44">
        <v>43206.08333331476</v>
      </c>
      <c r="B7667" s="24">
        <v>170.45949999999999</v>
      </c>
      <c r="C7667" s="35">
        <v>0.40955000000000003</v>
      </c>
      <c r="D7667" s="36">
        <v>10.449730000000001</v>
      </c>
    </row>
    <row r="7668" spans="1:4" ht="12.75" customHeight="1" x14ac:dyDescent="0.25">
      <c r="A7668" s="44">
        <v>43206.124999981424</v>
      </c>
      <c r="B7668" s="24">
        <v>15.73555</v>
      </c>
      <c r="C7668" s="35">
        <v>1.22814</v>
      </c>
      <c r="D7668" s="36">
        <v>9.1769200000000009</v>
      </c>
    </row>
    <row r="7669" spans="1:4" ht="12.75" customHeight="1" x14ac:dyDescent="0.25">
      <c r="A7669" s="44">
        <v>43206.166666648089</v>
      </c>
      <c r="B7669" s="24">
        <v>104.5937</v>
      </c>
      <c r="C7669" s="35">
        <v>0.63102000000000003</v>
      </c>
      <c r="D7669" s="36">
        <v>1.5612900000000001</v>
      </c>
    </row>
    <row r="7670" spans="1:4" ht="12.75" customHeight="1" x14ac:dyDescent="0.25">
      <c r="A7670" s="44">
        <v>43206.208333314753</v>
      </c>
      <c r="B7670" s="24">
        <v>17.83858</v>
      </c>
      <c r="C7670" s="35">
        <v>1.36819</v>
      </c>
      <c r="D7670" s="36">
        <v>9.6958800000000007</v>
      </c>
    </row>
    <row r="7671" spans="1:4" ht="12.75" customHeight="1" x14ac:dyDescent="0.25">
      <c r="A7671" s="44">
        <v>43206.249999981417</v>
      </c>
      <c r="B7671" s="24">
        <v>346.92099999999999</v>
      </c>
      <c r="C7671" s="35">
        <v>1.8350500000000001</v>
      </c>
      <c r="D7671" s="36">
        <v>10.285830000000001</v>
      </c>
    </row>
    <row r="7672" spans="1:4" ht="12.75" customHeight="1" x14ac:dyDescent="0.25">
      <c r="A7672" s="44">
        <v>43206.291666648081</v>
      </c>
      <c r="B7672" s="24">
        <v>334.28030000000001</v>
      </c>
      <c r="C7672" s="35">
        <v>2.1875100000000001</v>
      </c>
      <c r="D7672" s="36">
        <v>5.6377899999999999</v>
      </c>
    </row>
    <row r="7673" spans="1:4" ht="12.75" customHeight="1" x14ac:dyDescent="0.25">
      <c r="A7673" s="44">
        <v>43206.333333314746</v>
      </c>
      <c r="B7673" s="24">
        <v>322.83600000000001</v>
      </c>
      <c r="C7673" s="35">
        <v>3.9679600000000002</v>
      </c>
      <c r="D7673" s="36">
        <v>11.85242</v>
      </c>
    </row>
    <row r="7674" spans="1:4" ht="12.75" customHeight="1" x14ac:dyDescent="0.25">
      <c r="A7674" s="44">
        <v>43206.37499998141</v>
      </c>
      <c r="B7674" s="24">
        <v>339.8886</v>
      </c>
      <c r="C7674" s="35">
        <v>1.7415700000000001</v>
      </c>
      <c r="D7674" s="36">
        <v>5.4468800000000002</v>
      </c>
    </row>
    <row r="7675" spans="1:4" ht="12.75" customHeight="1" x14ac:dyDescent="0.25">
      <c r="A7675" s="44">
        <v>43206.416666648074</v>
      </c>
      <c r="B7675" s="24">
        <v>335.35210000000001</v>
      </c>
      <c r="C7675" s="35">
        <v>3.0036900000000002</v>
      </c>
      <c r="D7675" s="36">
        <v>15.38958</v>
      </c>
    </row>
    <row r="7676" spans="1:4" ht="12.75" customHeight="1" x14ac:dyDescent="0.25">
      <c r="A7676" s="44">
        <v>43206.458333314738</v>
      </c>
      <c r="B7676" s="24">
        <v>321.42419999999998</v>
      </c>
      <c r="C7676" s="35">
        <v>4.6763700000000004</v>
      </c>
      <c r="D7676" s="36">
        <v>23.571670000000001</v>
      </c>
    </row>
    <row r="7677" spans="1:4" ht="12.75" customHeight="1" x14ac:dyDescent="0.25">
      <c r="A7677" s="44">
        <v>43206.499999981403</v>
      </c>
      <c r="B7677" s="24">
        <v>303.39909999999998</v>
      </c>
      <c r="C7677" s="35">
        <v>3.88192</v>
      </c>
      <c r="D7677" s="36">
        <v>5.2960000000000003</v>
      </c>
    </row>
    <row r="7678" spans="1:4" ht="12.75" customHeight="1" x14ac:dyDescent="0.25">
      <c r="A7678" s="44">
        <v>43206.541666648067</v>
      </c>
      <c r="B7678" s="24">
        <v>300.08659999999998</v>
      </c>
      <c r="C7678" s="35">
        <v>4.82158</v>
      </c>
      <c r="D7678" s="36" t="s">
        <v>189</v>
      </c>
    </row>
    <row r="7679" spans="1:4" ht="12.75" customHeight="1" x14ac:dyDescent="0.25">
      <c r="A7679" s="44">
        <v>43206.583333314731</v>
      </c>
      <c r="B7679" s="24">
        <v>295.56560000000002</v>
      </c>
      <c r="C7679" s="35">
        <v>4.5039899999999999</v>
      </c>
      <c r="D7679" s="36">
        <v>19.215399999999999</v>
      </c>
    </row>
    <row r="7680" spans="1:4" ht="12.75" customHeight="1" x14ac:dyDescent="0.25">
      <c r="A7680" s="44">
        <v>43206.624999981395</v>
      </c>
      <c r="B7680" s="24">
        <v>252.42140000000001</v>
      </c>
      <c r="C7680" s="35">
        <v>4.49186</v>
      </c>
      <c r="D7680" s="36">
        <v>35.832749999999997</v>
      </c>
    </row>
    <row r="7681" spans="1:4" ht="12.75" customHeight="1" x14ac:dyDescent="0.25">
      <c r="A7681" s="44">
        <v>43206.66666664806</v>
      </c>
      <c r="B7681" s="24">
        <v>266.7876</v>
      </c>
      <c r="C7681" s="35">
        <v>4.6500000000000004</v>
      </c>
      <c r="D7681" s="36">
        <v>35.55292</v>
      </c>
    </row>
    <row r="7682" spans="1:4" ht="12.75" customHeight="1" x14ac:dyDescent="0.25">
      <c r="A7682" s="44">
        <v>43206.708333314724</v>
      </c>
      <c r="B7682" s="24">
        <v>275.98329999999999</v>
      </c>
      <c r="C7682" s="35">
        <v>4.2860399999999998</v>
      </c>
      <c r="D7682" s="36">
        <v>46.964919999999999</v>
      </c>
    </row>
    <row r="7683" spans="1:4" ht="12.75" customHeight="1" x14ac:dyDescent="0.25">
      <c r="A7683" s="44">
        <v>43206.749999981388</v>
      </c>
      <c r="B7683" s="24">
        <v>298.89190000000002</v>
      </c>
      <c r="C7683" s="35">
        <v>1.49224</v>
      </c>
      <c r="D7683" s="36">
        <v>62.100790000000003</v>
      </c>
    </row>
    <row r="7684" spans="1:4" ht="12.75" customHeight="1" x14ac:dyDescent="0.25">
      <c r="A7684" s="44">
        <v>43206.791666648052</v>
      </c>
      <c r="B7684" s="24">
        <v>50.983730000000001</v>
      </c>
      <c r="C7684" s="35">
        <v>0.27783999999999998</v>
      </c>
      <c r="D7684" s="36">
        <v>33.860669999999999</v>
      </c>
    </row>
    <row r="7685" spans="1:4" ht="12.75" customHeight="1" x14ac:dyDescent="0.25">
      <c r="A7685" s="44">
        <v>43206.833333314717</v>
      </c>
      <c r="B7685" s="24">
        <v>253.06700000000001</v>
      </c>
      <c r="C7685" s="35">
        <v>0.52303999999999995</v>
      </c>
      <c r="D7685" s="36">
        <v>18.678380000000001</v>
      </c>
    </row>
    <row r="7686" spans="1:4" ht="12.75" customHeight="1" x14ac:dyDescent="0.25">
      <c r="A7686" s="44">
        <v>43206.874999981381</v>
      </c>
      <c r="B7686" s="24">
        <v>262.84359999999998</v>
      </c>
      <c r="C7686" s="35">
        <v>0.71875</v>
      </c>
      <c r="D7686" s="36">
        <v>9.6742500000000007</v>
      </c>
    </row>
    <row r="7687" spans="1:4" ht="12.75" customHeight="1" x14ac:dyDescent="0.25">
      <c r="A7687" s="44">
        <v>43206.916666648045</v>
      </c>
      <c r="B7687" s="24">
        <v>291.03320000000002</v>
      </c>
      <c r="C7687" s="35">
        <v>0.72867000000000004</v>
      </c>
      <c r="D7687" s="36">
        <v>6.17692</v>
      </c>
    </row>
    <row r="7688" spans="1:4" ht="12.75" customHeight="1" x14ac:dyDescent="0.25">
      <c r="A7688" s="44">
        <v>43206.958333314709</v>
      </c>
      <c r="B7688" s="24">
        <v>307.36430000000001</v>
      </c>
      <c r="C7688" s="35">
        <v>0.45802999999999999</v>
      </c>
      <c r="D7688" s="36">
        <v>15.26642</v>
      </c>
    </row>
    <row r="7689" spans="1:4" ht="12.75" customHeight="1" x14ac:dyDescent="0.25">
      <c r="A7689" s="44">
        <v>43206.999999981374</v>
      </c>
      <c r="B7689" s="24">
        <v>258.91359999999997</v>
      </c>
      <c r="C7689" s="35">
        <v>0.45438000000000001</v>
      </c>
      <c r="D7689" s="36" t="s">
        <v>189</v>
      </c>
    </row>
    <row r="7690" spans="1:4" ht="12.75" customHeight="1" x14ac:dyDescent="0.25">
      <c r="A7690" s="44">
        <v>43207.041666648038</v>
      </c>
      <c r="B7690" s="24">
        <v>270.47269999999997</v>
      </c>
      <c r="C7690" s="35">
        <v>0.36981999999999998</v>
      </c>
      <c r="D7690" s="36" t="s">
        <v>189</v>
      </c>
    </row>
    <row r="7691" spans="1:4" ht="12.75" customHeight="1" x14ac:dyDescent="0.25">
      <c r="A7691" s="44">
        <v>43207.083333314702</v>
      </c>
      <c r="B7691" s="24">
        <v>264.68239999999997</v>
      </c>
      <c r="C7691" s="35">
        <v>0.35887999999999998</v>
      </c>
      <c r="D7691" s="36" t="s">
        <v>189</v>
      </c>
    </row>
    <row r="7692" spans="1:4" ht="12.75" customHeight="1" x14ac:dyDescent="0.25">
      <c r="A7692" s="44">
        <v>43207.124999981366</v>
      </c>
      <c r="B7692" s="24">
        <v>300.65050000000002</v>
      </c>
      <c r="C7692" s="35">
        <v>0.42906</v>
      </c>
      <c r="D7692" s="36">
        <v>9.7937899999999996</v>
      </c>
    </row>
    <row r="7693" spans="1:4" ht="12.75" customHeight="1" x14ac:dyDescent="0.25">
      <c r="A7693" s="44">
        <v>43207.166666648031</v>
      </c>
      <c r="B7693" s="24">
        <v>322.00240000000002</v>
      </c>
      <c r="C7693" s="35">
        <v>0.39628000000000002</v>
      </c>
      <c r="D7693" s="36">
        <v>8.1750399999999992</v>
      </c>
    </row>
    <row r="7694" spans="1:4" ht="12.75" customHeight="1" x14ac:dyDescent="0.25">
      <c r="A7694" s="44">
        <v>43207.208333314695</v>
      </c>
      <c r="B7694" s="24">
        <v>271.69909999999999</v>
      </c>
      <c r="C7694" s="35">
        <v>0.43298999999999999</v>
      </c>
      <c r="D7694" s="36">
        <v>0.31767000000000001</v>
      </c>
    </row>
    <row r="7695" spans="1:4" ht="12.75" customHeight="1" x14ac:dyDescent="0.25">
      <c r="A7695" s="44">
        <v>43207.249999981359</v>
      </c>
      <c r="B7695" s="24">
        <v>241.666</v>
      </c>
      <c r="C7695" s="35">
        <v>0.43498999999999999</v>
      </c>
      <c r="D7695" s="36">
        <v>3.714</v>
      </c>
    </row>
    <row r="7696" spans="1:4" ht="12.75" customHeight="1" x14ac:dyDescent="0.25">
      <c r="A7696" s="44">
        <v>43207.291666648023</v>
      </c>
      <c r="B7696" s="24">
        <v>71.344809999999995</v>
      </c>
      <c r="C7696" s="35">
        <v>0.30209999999999998</v>
      </c>
      <c r="D7696" s="36">
        <v>10.26792</v>
      </c>
    </row>
    <row r="7697" spans="1:4" ht="12.75" customHeight="1" x14ac:dyDescent="0.25">
      <c r="A7697" s="44">
        <v>43207.333333314687</v>
      </c>
      <c r="B7697" s="24">
        <v>254.48490000000001</v>
      </c>
      <c r="C7697" s="35">
        <v>0.31141999999999997</v>
      </c>
      <c r="D7697" s="36">
        <v>11.554209999999999</v>
      </c>
    </row>
    <row r="7698" spans="1:4" ht="12.75" customHeight="1" x14ac:dyDescent="0.25">
      <c r="A7698" s="44">
        <v>43207.374999981352</v>
      </c>
      <c r="B7698" s="24">
        <v>243.45240000000001</v>
      </c>
      <c r="C7698" s="35">
        <v>0.33285999999999999</v>
      </c>
      <c r="D7698" s="36" t="s">
        <v>189</v>
      </c>
    </row>
    <row r="7699" spans="1:4" ht="12.75" customHeight="1" x14ac:dyDescent="0.25">
      <c r="A7699" s="44">
        <v>43207.416666648016</v>
      </c>
      <c r="B7699" s="24">
        <v>7.7671200000000002</v>
      </c>
      <c r="C7699" s="35">
        <v>1.1329</v>
      </c>
      <c r="D7699" s="36">
        <v>12.2285</v>
      </c>
    </row>
    <row r="7700" spans="1:4" ht="12.75" customHeight="1" x14ac:dyDescent="0.25">
      <c r="A7700" s="44">
        <v>43207.45833331468</v>
      </c>
      <c r="B7700" s="24">
        <v>309.2319</v>
      </c>
      <c r="C7700" s="35">
        <v>2.8037000000000001</v>
      </c>
      <c r="D7700" s="36">
        <v>34.825870000000002</v>
      </c>
    </row>
    <row r="7701" spans="1:4" ht="12.75" customHeight="1" x14ac:dyDescent="0.25">
      <c r="A7701" s="44">
        <v>43207.499999981344</v>
      </c>
      <c r="B7701" s="24">
        <v>317.99029999999999</v>
      </c>
      <c r="C7701" s="35">
        <v>2.7363499999999998</v>
      </c>
      <c r="D7701" s="36">
        <v>24.820540000000001</v>
      </c>
    </row>
    <row r="7702" spans="1:4" ht="12.75" customHeight="1" x14ac:dyDescent="0.25">
      <c r="A7702" s="44">
        <v>43207.541666648009</v>
      </c>
      <c r="B7702" s="24">
        <v>346.79790000000003</v>
      </c>
      <c r="C7702" s="35">
        <v>2.8103600000000002</v>
      </c>
      <c r="D7702" s="36">
        <v>31.185169999999999</v>
      </c>
    </row>
    <row r="7703" spans="1:4" ht="12.75" customHeight="1" x14ac:dyDescent="0.25">
      <c r="A7703" s="44">
        <v>43207.583333314673</v>
      </c>
      <c r="B7703" s="24">
        <v>336.35039999999998</v>
      </c>
      <c r="C7703" s="35">
        <v>2.57951</v>
      </c>
      <c r="D7703" s="36">
        <v>45.441330000000001</v>
      </c>
    </row>
    <row r="7704" spans="1:4" ht="12.75" customHeight="1" x14ac:dyDescent="0.25">
      <c r="A7704" s="44">
        <v>43207.624999981337</v>
      </c>
      <c r="B7704" s="24">
        <v>305.85480000000001</v>
      </c>
      <c r="C7704" s="35">
        <v>2.5143300000000002</v>
      </c>
      <c r="D7704" s="36">
        <v>29.55537</v>
      </c>
    </row>
    <row r="7705" spans="1:4" ht="12.75" customHeight="1" x14ac:dyDescent="0.25">
      <c r="A7705" s="44">
        <v>43207.666666648001</v>
      </c>
      <c r="B7705" s="24">
        <v>314.69959999999998</v>
      </c>
      <c r="C7705" s="35">
        <v>3.71624</v>
      </c>
      <c r="D7705" s="36">
        <v>9.2535399999999992</v>
      </c>
    </row>
    <row r="7706" spans="1:4" ht="12.75" customHeight="1" x14ac:dyDescent="0.25">
      <c r="A7706" s="44">
        <v>43207.708333314666</v>
      </c>
      <c r="B7706" s="24">
        <v>300.82260000000002</v>
      </c>
      <c r="C7706" s="35">
        <v>3.34491</v>
      </c>
      <c r="D7706" s="36" t="s">
        <v>189</v>
      </c>
    </row>
    <row r="7707" spans="1:4" ht="12.75" customHeight="1" x14ac:dyDescent="0.25">
      <c r="A7707" s="44">
        <v>43207.74999998133</v>
      </c>
      <c r="B7707" s="24">
        <v>290.88459999999998</v>
      </c>
      <c r="C7707" s="35">
        <v>2.0564399999999998</v>
      </c>
      <c r="D7707" s="36">
        <v>6.9243800000000002</v>
      </c>
    </row>
    <row r="7708" spans="1:4" ht="12.75" customHeight="1" x14ac:dyDescent="0.25">
      <c r="A7708" s="44">
        <v>43207.791666647994</v>
      </c>
      <c r="B7708" s="24">
        <v>290.31220000000002</v>
      </c>
      <c r="C7708" s="35">
        <v>2.0125299999999999</v>
      </c>
      <c r="D7708" s="36">
        <v>10.178459999999999</v>
      </c>
    </row>
    <row r="7709" spans="1:4" ht="12.75" customHeight="1" x14ac:dyDescent="0.25">
      <c r="A7709" s="44">
        <v>43207.833333314658</v>
      </c>
      <c r="B7709" s="24">
        <v>290.74669999999998</v>
      </c>
      <c r="C7709" s="35">
        <v>2.4197600000000001</v>
      </c>
      <c r="D7709" s="36">
        <v>17.47025</v>
      </c>
    </row>
    <row r="7710" spans="1:4" ht="12.75" customHeight="1" x14ac:dyDescent="0.25">
      <c r="A7710" s="44">
        <v>43207.874999981323</v>
      </c>
      <c r="B7710" s="24">
        <v>285.2484</v>
      </c>
      <c r="C7710" s="35">
        <v>2.1023999999999998</v>
      </c>
      <c r="D7710" s="36">
        <v>19.637170000000001</v>
      </c>
    </row>
    <row r="7711" spans="1:4" ht="12.75" customHeight="1" x14ac:dyDescent="0.25">
      <c r="A7711" s="44">
        <v>43207.916666647987</v>
      </c>
      <c r="B7711" s="24">
        <v>279.55630000000002</v>
      </c>
      <c r="C7711" s="35">
        <v>1.5424500000000001</v>
      </c>
      <c r="D7711" s="36">
        <v>24.925999999999998</v>
      </c>
    </row>
    <row r="7712" spans="1:4" ht="12.75" customHeight="1" x14ac:dyDescent="0.25">
      <c r="A7712" s="44">
        <v>43207.958333314651</v>
      </c>
      <c r="B7712" s="24">
        <v>306.59989999999999</v>
      </c>
      <c r="C7712" s="35">
        <v>0.71491000000000005</v>
      </c>
      <c r="D7712" s="36">
        <v>22.366420000000002</v>
      </c>
    </row>
    <row r="7713" spans="1:4" ht="12.75" customHeight="1" x14ac:dyDescent="0.25">
      <c r="A7713" s="44">
        <v>43207.999999981315</v>
      </c>
      <c r="B7713" s="24">
        <v>81.120270000000005</v>
      </c>
      <c r="C7713" s="35">
        <v>0.44218000000000002</v>
      </c>
      <c r="D7713" s="36">
        <v>15.30625</v>
      </c>
    </row>
    <row r="7714" spans="1:4" ht="12.75" customHeight="1" x14ac:dyDescent="0.25">
      <c r="A7714" s="44">
        <v>43208.04166664798</v>
      </c>
      <c r="B7714" s="24">
        <v>275.21800000000002</v>
      </c>
      <c r="C7714" s="35">
        <v>0.37747000000000003</v>
      </c>
      <c r="D7714" s="36">
        <v>16.005600000000001</v>
      </c>
    </row>
    <row r="7715" spans="1:4" ht="12.75" customHeight="1" x14ac:dyDescent="0.25">
      <c r="A7715" s="44">
        <v>43208.083333314644</v>
      </c>
      <c r="B7715" s="24">
        <v>253.8905</v>
      </c>
      <c r="C7715" s="35">
        <v>0.58052999999999999</v>
      </c>
      <c r="D7715" s="36">
        <v>10.3445</v>
      </c>
    </row>
    <row r="7716" spans="1:4" ht="12.75" customHeight="1" x14ac:dyDescent="0.25">
      <c r="A7716" s="44">
        <v>43208.124999981308</v>
      </c>
      <c r="B7716" s="24">
        <v>242.27170000000001</v>
      </c>
      <c r="C7716" s="35">
        <v>0.33313999999999999</v>
      </c>
      <c r="D7716" s="36">
        <v>3.9942500000000001</v>
      </c>
    </row>
    <row r="7717" spans="1:4" ht="12.75" customHeight="1" x14ac:dyDescent="0.25">
      <c r="A7717" s="44">
        <v>43208.166666647972</v>
      </c>
      <c r="B7717" s="24">
        <v>285.8202</v>
      </c>
      <c r="C7717" s="35">
        <v>0.47269</v>
      </c>
      <c r="D7717" s="36">
        <v>8.1940799999999996</v>
      </c>
    </row>
    <row r="7718" spans="1:4" ht="12.75" customHeight="1" x14ac:dyDescent="0.25">
      <c r="A7718" s="44">
        <v>43208.208333314637</v>
      </c>
      <c r="B7718" s="24">
        <v>25.92239</v>
      </c>
      <c r="C7718" s="35">
        <v>0.37091000000000002</v>
      </c>
      <c r="D7718" s="36">
        <v>3.9971700000000001</v>
      </c>
    </row>
    <row r="7719" spans="1:4" ht="12.75" customHeight="1" x14ac:dyDescent="0.25">
      <c r="A7719" s="44">
        <v>43208.249999981301</v>
      </c>
      <c r="B7719" s="24">
        <v>89.068759999999997</v>
      </c>
      <c r="C7719" s="35">
        <v>0.31907999999999997</v>
      </c>
      <c r="D7719" s="36">
        <v>9.1463300000000007</v>
      </c>
    </row>
    <row r="7720" spans="1:4" ht="12.75" customHeight="1" x14ac:dyDescent="0.25">
      <c r="A7720" s="44">
        <v>43208.291666647965</v>
      </c>
      <c r="B7720" s="24">
        <v>294.2998</v>
      </c>
      <c r="C7720" s="35">
        <v>0.47976000000000002</v>
      </c>
      <c r="D7720" s="36">
        <v>6.1069199999999997</v>
      </c>
    </row>
    <row r="7721" spans="1:4" ht="12.75" customHeight="1" x14ac:dyDescent="0.25">
      <c r="A7721" s="44">
        <v>43208.333333314629</v>
      </c>
      <c r="B7721" s="24">
        <v>291.07780000000002</v>
      </c>
      <c r="C7721" s="35">
        <v>1.16866</v>
      </c>
      <c r="D7721" s="36">
        <v>8.5743299999999998</v>
      </c>
    </row>
    <row r="7722" spans="1:4" ht="12.75" customHeight="1" x14ac:dyDescent="0.25">
      <c r="A7722" s="44">
        <v>43208.374999981294</v>
      </c>
      <c r="B7722" s="24">
        <v>256.59249999999997</v>
      </c>
      <c r="C7722" s="35">
        <v>1.1487400000000001</v>
      </c>
      <c r="D7722" s="36">
        <v>1.0864199999999999</v>
      </c>
    </row>
    <row r="7723" spans="1:4" ht="12.75" customHeight="1" x14ac:dyDescent="0.25">
      <c r="A7723" s="44">
        <v>43208.416666647958</v>
      </c>
      <c r="B7723" s="24">
        <v>254.24930000000001</v>
      </c>
      <c r="C7723" s="35">
        <v>3.5220500000000001</v>
      </c>
      <c r="D7723" s="36">
        <v>15.39517</v>
      </c>
    </row>
    <row r="7724" spans="1:4" ht="12.75" customHeight="1" x14ac:dyDescent="0.25">
      <c r="A7724" s="44">
        <v>43208.458333314622</v>
      </c>
      <c r="B7724" s="24">
        <v>245.5667</v>
      </c>
      <c r="C7724" s="35">
        <v>5.7043299999999997</v>
      </c>
      <c r="D7724" s="36">
        <v>17.233080000000001</v>
      </c>
    </row>
    <row r="7725" spans="1:4" ht="12.75" customHeight="1" x14ac:dyDescent="0.25">
      <c r="A7725" s="44">
        <v>43208.499999981286</v>
      </c>
      <c r="B7725" s="24">
        <v>243.01060000000001</v>
      </c>
      <c r="C7725" s="35">
        <v>6.2922099999999999</v>
      </c>
      <c r="D7725" s="36">
        <v>12.72775</v>
      </c>
    </row>
    <row r="7726" spans="1:4" ht="12.75" customHeight="1" x14ac:dyDescent="0.25">
      <c r="A7726" s="44">
        <v>43208.54166664795</v>
      </c>
      <c r="B7726" s="24">
        <v>241.86170000000001</v>
      </c>
      <c r="C7726" s="35">
        <v>6.5923800000000004</v>
      </c>
      <c r="D7726" s="36">
        <v>23.541799999999999</v>
      </c>
    </row>
    <row r="7727" spans="1:4" ht="12.75" customHeight="1" x14ac:dyDescent="0.25">
      <c r="A7727" s="44">
        <v>43208.583333314615</v>
      </c>
      <c r="B7727" s="24">
        <v>251.2809</v>
      </c>
      <c r="C7727" s="35">
        <v>5.6184599999999998</v>
      </c>
      <c r="D7727" s="36">
        <v>24.290649999999999</v>
      </c>
    </row>
    <row r="7728" spans="1:4" ht="12.75" customHeight="1" x14ac:dyDescent="0.25">
      <c r="A7728" s="44">
        <v>43208.624999981279</v>
      </c>
      <c r="B7728" s="24">
        <v>247.9966</v>
      </c>
      <c r="C7728" s="35">
        <v>5.6479900000000001</v>
      </c>
      <c r="D7728" s="36">
        <v>28.997900000000001</v>
      </c>
    </row>
    <row r="7729" spans="1:4" ht="12.75" customHeight="1" x14ac:dyDescent="0.25">
      <c r="A7729" s="44">
        <v>43208.666666647943</v>
      </c>
      <c r="B7729" s="24">
        <v>243.73259999999999</v>
      </c>
      <c r="C7729" s="35">
        <v>5.5949200000000001</v>
      </c>
      <c r="D7729" s="36">
        <v>72.77</v>
      </c>
    </row>
    <row r="7730" spans="1:4" ht="12.75" customHeight="1" x14ac:dyDescent="0.25">
      <c r="A7730" s="44">
        <v>43208.708333314607</v>
      </c>
      <c r="B7730" s="24">
        <v>231.34989999999999</v>
      </c>
      <c r="C7730" s="35">
        <v>4.0935800000000002</v>
      </c>
      <c r="D7730" s="36">
        <v>66.853279999999998</v>
      </c>
    </row>
    <row r="7731" spans="1:4" ht="12.75" customHeight="1" x14ac:dyDescent="0.25">
      <c r="A7731" s="44">
        <v>43208.749999981272</v>
      </c>
      <c r="B7731" s="24">
        <v>223.88210000000001</v>
      </c>
      <c r="C7731" s="35">
        <v>2.1876500000000001</v>
      </c>
      <c r="D7731" s="36">
        <v>83.378439999999998</v>
      </c>
    </row>
    <row r="7732" spans="1:4" ht="12.75" customHeight="1" x14ac:dyDescent="0.25">
      <c r="A7732" s="44">
        <v>43208.791666647936</v>
      </c>
      <c r="B7732" s="24">
        <v>82.087549999999993</v>
      </c>
      <c r="C7732" s="35">
        <v>0.38699</v>
      </c>
      <c r="D7732" s="36">
        <v>63.52505</v>
      </c>
    </row>
    <row r="7733" spans="1:4" ht="12.75" customHeight="1" x14ac:dyDescent="0.25">
      <c r="A7733" s="44">
        <v>43208.8333333146</v>
      </c>
      <c r="B7733" s="24">
        <v>267.62110000000001</v>
      </c>
      <c r="C7733" s="35">
        <v>0.85091000000000006</v>
      </c>
      <c r="D7733" s="36">
        <v>34.209719999999997</v>
      </c>
    </row>
    <row r="7734" spans="1:4" ht="12.75" customHeight="1" x14ac:dyDescent="0.25">
      <c r="A7734" s="44">
        <v>43208.874999981264</v>
      </c>
      <c r="B7734" s="24">
        <v>282.0702</v>
      </c>
      <c r="C7734" s="35">
        <v>0.66127999999999998</v>
      </c>
      <c r="D7734" s="36">
        <v>15.55189</v>
      </c>
    </row>
    <row r="7735" spans="1:4" ht="12.75" customHeight="1" x14ac:dyDescent="0.25">
      <c r="A7735" s="44">
        <v>43208.916666647929</v>
      </c>
      <c r="B7735" s="24">
        <v>315.34800000000001</v>
      </c>
      <c r="C7735" s="35">
        <v>0.43717</v>
      </c>
      <c r="D7735" s="36">
        <v>31.17483</v>
      </c>
    </row>
    <row r="7736" spans="1:4" ht="12.75" customHeight="1" x14ac:dyDescent="0.25">
      <c r="A7736" s="44">
        <v>43208.958333314593</v>
      </c>
      <c r="B7736" s="24">
        <v>358.56970000000001</v>
      </c>
      <c r="C7736" s="35">
        <v>0.60821000000000003</v>
      </c>
      <c r="D7736" s="36">
        <v>46.164169999999999</v>
      </c>
    </row>
    <row r="7737" spans="1:4" ht="12.75" customHeight="1" x14ac:dyDescent="0.25">
      <c r="A7737" s="44">
        <v>43208.999999981257</v>
      </c>
      <c r="B7737" s="24">
        <v>29.81596</v>
      </c>
      <c r="C7737" s="35">
        <v>0.32976</v>
      </c>
      <c r="D7737" s="36">
        <v>5.6048900000000001</v>
      </c>
    </row>
    <row r="7738" spans="1:4" ht="12.75" customHeight="1" x14ac:dyDescent="0.25">
      <c r="A7738" s="44">
        <v>43209.041666647921</v>
      </c>
      <c r="B7738" s="24">
        <v>34.08325</v>
      </c>
      <c r="C7738" s="35">
        <v>0.50387000000000004</v>
      </c>
      <c r="D7738" s="36" t="s">
        <v>189</v>
      </c>
    </row>
    <row r="7739" spans="1:4" ht="12.75" customHeight="1" x14ac:dyDescent="0.25">
      <c r="A7739" s="44">
        <v>43209.083333314586</v>
      </c>
      <c r="B7739" s="24">
        <v>51.539180000000002</v>
      </c>
      <c r="C7739" s="35">
        <v>0.57196999999999998</v>
      </c>
      <c r="D7739" s="36">
        <v>5.45383</v>
      </c>
    </row>
    <row r="7740" spans="1:4" ht="12.75" customHeight="1" x14ac:dyDescent="0.25">
      <c r="A7740" s="44">
        <v>43209.12499998125</v>
      </c>
      <c r="B7740" s="24">
        <v>288.09570000000002</v>
      </c>
      <c r="C7740" s="35">
        <v>0.65063000000000004</v>
      </c>
      <c r="D7740" s="36" t="s">
        <v>189</v>
      </c>
    </row>
    <row r="7741" spans="1:4" ht="12.75" customHeight="1" x14ac:dyDescent="0.25">
      <c r="A7741" s="44">
        <v>43209.166666647914</v>
      </c>
      <c r="B7741" s="24">
        <v>59.223869999999998</v>
      </c>
      <c r="C7741" s="35">
        <v>0.56669000000000003</v>
      </c>
      <c r="D7741" s="36">
        <v>12.21058</v>
      </c>
    </row>
    <row r="7742" spans="1:4" ht="12.75" customHeight="1" x14ac:dyDescent="0.25">
      <c r="A7742" s="44">
        <v>43209.208333314578</v>
      </c>
      <c r="B7742" s="24">
        <v>62.344760000000001</v>
      </c>
      <c r="C7742" s="35">
        <v>0.42069000000000001</v>
      </c>
      <c r="D7742" s="36">
        <v>0.79957999999999996</v>
      </c>
    </row>
    <row r="7743" spans="1:4" ht="12.75" customHeight="1" x14ac:dyDescent="0.25">
      <c r="A7743" s="44">
        <v>43209.249999981243</v>
      </c>
      <c r="B7743" s="24">
        <v>94.112449999999995</v>
      </c>
      <c r="C7743" s="35">
        <v>0.44192999999999999</v>
      </c>
      <c r="D7743" s="36">
        <v>8.9947499999999998</v>
      </c>
    </row>
    <row r="7744" spans="1:4" ht="12.75" customHeight="1" x14ac:dyDescent="0.25">
      <c r="A7744" s="44">
        <v>43209.291666647907</v>
      </c>
      <c r="B7744" s="24">
        <v>319.35570000000001</v>
      </c>
      <c r="C7744" s="35">
        <v>0.32306000000000001</v>
      </c>
      <c r="D7744" s="36">
        <v>15.427250000000001</v>
      </c>
    </row>
    <row r="7745" spans="1:4" ht="12.75" customHeight="1" x14ac:dyDescent="0.25">
      <c r="A7745" s="44">
        <v>43209.333333314571</v>
      </c>
      <c r="B7745" s="24">
        <v>117.9906</v>
      </c>
      <c r="C7745" s="35">
        <v>0.34428999999999998</v>
      </c>
      <c r="D7745" s="36">
        <v>40.175249999999998</v>
      </c>
    </row>
    <row r="7746" spans="1:4" ht="12.75" customHeight="1" x14ac:dyDescent="0.25">
      <c r="A7746" s="44">
        <v>43209.374999981235</v>
      </c>
      <c r="B7746" s="24">
        <v>72.81259</v>
      </c>
      <c r="C7746" s="35">
        <v>0.49098999999999998</v>
      </c>
      <c r="D7746" s="36">
        <v>13.928419999999999</v>
      </c>
    </row>
    <row r="7747" spans="1:4" ht="12.75" customHeight="1" x14ac:dyDescent="0.25">
      <c r="A7747" s="44">
        <v>43209.4166666479</v>
      </c>
      <c r="B7747" s="24">
        <v>47.996580000000002</v>
      </c>
      <c r="C7747" s="35">
        <v>0.73585999999999996</v>
      </c>
      <c r="D7747" s="36">
        <v>10.96158</v>
      </c>
    </row>
    <row r="7748" spans="1:4" ht="12.75" customHeight="1" x14ac:dyDescent="0.25">
      <c r="A7748" s="44">
        <v>43209.458333314564</v>
      </c>
      <c r="B7748" s="24">
        <v>298.21269999999998</v>
      </c>
      <c r="C7748" s="35">
        <v>1.54358</v>
      </c>
      <c r="D7748" s="36">
        <v>12.842750000000001</v>
      </c>
    </row>
    <row r="7749" spans="1:4" ht="12.75" customHeight="1" x14ac:dyDescent="0.25">
      <c r="A7749" s="44">
        <v>43209.499999981228</v>
      </c>
      <c r="B7749" s="24">
        <v>251.2807</v>
      </c>
      <c r="C7749" s="35">
        <v>2.73611</v>
      </c>
      <c r="D7749" s="36">
        <v>25.760919999999999</v>
      </c>
    </row>
    <row r="7750" spans="1:4" ht="12.75" customHeight="1" x14ac:dyDescent="0.25">
      <c r="A7750" s="44">
        <v>43209.541666647892</v>
      </c>
      <c r="B7750" s="24">
        <v>262.2176</v>
      </c>
      <c r="C7750" s="35">
        <v>2.8173699999999999</v>
      </c>
      <c r="D7750" s="36">
        <v>84.8035</v>
      </c>
    </row>
    <row r="7751" spans="1:4" ht="12.75" customHeight="1" x14ac:dyDescent="0.25">
      <c r="A7751" s="44">
        <v>43209.583333314557</v>
      </c>
      <c r="B7751" s="24">
        <v>244.33629999999999</v>
      </c>
      <c r="C7751" s="35">
        <v>3.5877400000000002</v>
      </c>
      <c r="D7751" s="36">
        <v>70.378910000000005</v>
      </c>
    </row>
    <row r="7752" spans="1:4" ht="12.75" customHeight="1" x14ac:dyDescent="0.25">
      <c r="A7752" s="44">
        <v>43209.624999981221</v>
      </c>
      <c r="B7752" s="24">
        <v>229.68790000000001</v>
      </c>
      <c r="C7752" s="35">
        <v>3.3628999999999998</v>
      </c>
      <c r="D7752" s="36">
        <v>74.624920000000003</v>
      </c>
    </row>
    <row r="7753" spans="1:4" ht="12.75" customHeight="1" x14ac:dyDescent="0.25">
      <c r="A7753" s="44">
        <v>43209.666666647885</v>
      </c>
      <c r="B7753" s="24">
        <v>223.34180000000001</v>
      </c>
      <c r="C7753" s="35">
        <v>3.05661</v>
      </c>
      <c r="D7753" s="36">
        <v>68.593999999999994</v>
      </c>
    </row>
    <row r="7754" spans="1:4" ht="12.75" customHeight="1" x14ac:dyDescent="0.25">
      <c r="A7754" s="44">
        <v>43209.708333314549</v>
      </c>
      <c r="B7754" s="24">
        <v>221.30860000000001</v>
      </c>
      <c r="C7754" s="35">
        <v>2.3492899999999999</v>
      </c>
      <c r="D7754" s="36">
        <v>98.957660000000004</v>
      </c>
    </row>
    <row r="7755" spans="1:4" ht="12.75" customHeight="1" x14ac:dyDescent="0.25">
      <c r="A7755" s="44">
        <v>43209.749999981213</v>
      </c>
      <c r="B7755" s="24">
        <v>229.2732</v>
      </c>
      <c r="C7755" s="35">
        <v>1.4475100000000001</v>
      </c>
      <c r="D7755" s="36">
        <v>112.01130000000001</v>
      </c>
    </row>
    <row r="7756" spans="1:4" ht="12.75" customHeight="1" x14ac:dyDescent="0.25">
      <c r="A7756" s="44">
        <v>43209.791666647878</v>
      </c>
      <c r="B7756" s="24">
        <v>294.46100000000001</v>
      </c>
      <c r="C7756" s="35">
        <v>0.67083000000000004</v>
      </c>
      <c r="D7756" s="36">
        <v>86.830500000000001</v>
      </c>
    </row>
    <row r="7757" spans="1:4" ht="12.75" customHeight="1" x14ac:dyDescent="0.25">
      <c r="A7757" s="44">
        <v>43209.833333314542</v>
      </c>
      <c r="B7757" s="24">
        <v>347.51780000000002</v>
      </c>
      <c r="C7757" s="35">
        <v>0.77786999999999995</v>
      </c>
      <c r="D7757" s="36">
        <v>16.899249999999999</v>
      </c>
    </row>
    <row r="7758" spans="1:4" ht="12.75" customHeight="1" x14ac:dyDescent="0.25">
      <c r="A7758" s="44">
        <v>43209.874999981206</v>
      </c>
      <c r="B7758" s="24">
        <v>0.65991</v>
      </c>
      <c r="C7758" s="35">
        <v>0.54142000000000001</v>
      </c>
      <c r="D7758" s="36" t="s">
        <v>189</v>
      </c>
    </row>
    <row r="7759" spans="1:4" ht="12.75" customHeight="1" x14ac:dyDescent="0.25">
      <c r="A7759" s="44">
        <v>43209.91666664787</v>
      </c>
      <c r="B7759" s="24">
        <v>0.61858000000000002</v>
      </c>
      <c r="C7759" s="35">
        <v>0.33806999999999998</v>
      </c>
      <c r="D7759" s="36">
        <v>13.8</v>
      </c>
    </row>
    <row r="7760" spans="1:4" ht="12.75" customHeight="1" x14ac:dyDescent="0.25">
      <c r="A7760" s="44">
        <v>43209.958333314535</v>
      </c>
      <c r="B7760" s="24">
        <v>280.1431</v>
      </c>
      <c r="C7760" s="35">
        <v>0.47051999999999999</v>
      </c>
      <c r="D7760" s="36">
        <v>4.68133</v>
      </c>
    </row>
    <row r="7761" spans="1:4" ht="12.75" customHeight="1" x14ac:dyDescent="0.25">
      <c r="A7761" s="44">
        <v>43209.999999981199</v>
      </c>
      <c r="B7761" s="24">
        <v>44.614449999999998</v>
      </c>
      <c r="C7761" s="35">
        <v>0.61456999999999995</v>
      </c>
      <c r="D7761" s="36" t="s">
        <v>189</v>
      </c>
    </row>
    <row r="7762" spans="1:4" ht="12.75" customHeight="1" x14ac:dyDescent="0.25">
      <c r="A7762" s="44">
        <v>43210.041666647863</v>
      </c>
      <c r="B7762" s="24">
        <v>314.08850000000001</v>
      </c>
      <c r="C7762" s="35">
        <v>0.81177999999999995</v>
      </c>
      <c r="D7762" s="36" t="s">
        <v>189</v>
      </c>
    </row>
    <row r="7763" spans="1:4" ht="12.75" customHeight="1" x14ac:dyDescent="0.25">
      <c r="A7763" s="44">
        <v>43210.083333314527</v>
      </c>
      <c r="B7763" s="24">
        <v>82.443250000000006</v>
      </c>
      <c r="C7763" s="35">
        <v>0.21634999999999999</v>
      </c>
      <c r="D7763" s="36" t="s">
        <v>189</v>
      </c>
    </row>
    <row r="7764" spans="1:4" ht="12.75" customHeight="1" x14ac:dyDescent="0.25">
      <c r="A7764" s="44">
        <v>43210.124999981192</v>
      </c>
      <c r="B7764" s="24">
        <v>0.98685999999999996</v>
      </c>
      <c r="C7764" s="35">
        <v>0.21232000000000001</v>
      </c>
      <c r="D7764" s="36">
        <v>24.774080000000001</v>
      </c>
    </row>
    <row r="7765" spans="1:4" ht="12.75" customHeight="1" x14ac:dyDescent="0.25">
      <c r="A7765" s="44">
        <v>43210.166666647856</v>
      </c>
      <c r="B7765" s="24">
        <v>39.10219</v>
      </c>
      <c r="C7765" s="35">
        <v>0.31265999999999999</v>
      </c>
      <c r="D7765" s="36">
        <v>10.609920000000001</v>
      </c>
    </row>
    <row r="7766" spans="1:4" ht="12.75" customHeight="1" x14ac:dyDescent="0.25">
      <c r="A7766" s="44">
        <v>43210.20833331452</v>
      </c>
      <c r="B7766" s="24">
        <v>299.87290000000002</v>
      </c>
      <c r="C7766" s="35">
        <v>0.58384000000000003</v>
      </c>
      <c r="D7766" s="36">
        <v>16.277999999999999</v>
      </c>
    </row>
    <row r="7767" spans="1:4" ht="12.75" customHeight="1" x14ac:dyDescent="0.25">
      <c r="A7767" s="44">
        <v>43210.249999981184</v>
      </c>
      <c r="B7767" s="24">
        <v>198.17830000000001</v>
      </c>
      <c r="C7767" s="35">
        <v>0.52014000000000005</v>
      </c>
      <c r="D7767" s="36">
        <v>50.563079999999999</v>
      </c>
    </row>
    <row r="7768" spans="1:4" ht="12.75" customHeight="1" x14ac:dyDescent="0.25">
      <c r="A7768" s="44">
        <v>43210.291666647849</v>
      </c>
      <c r="B7768" s="24">
        <v>310.0213</v>
      </c>
      <c r="C7768" s="35">
        <v>0.38988</v>
      </c>
      <c r="D7768" s="36">
        <v>114.06780000000001</v>
      </c>
    </row>
    <row r="7769" spans="1:4" ht="12.75" customHeight="1" x14ac:dyDescent="0.25">
      <c r="A7769" s="44">
        <v>43210.333333314513</v>
      </c>
      <c r="B7769" s="24">
        <v>164.3192</v>
      </c>
      <c r="C7769" s="35">
        <v>0.40464</v>
      </c>
      <c r="D7769" s="36">
        <v>82.296170000000004</v>
      </c>
    </row>
    <row r="7770" spans="1:4" ht="12.75" customHeight="1" x14ac:dyDescent="0.25">
      <c r="A7770" s="44">
        <v>43210.374999981177</v>
      </c>
      <c r="B7770" s="24">
        <v>353.99130000000002</v>
      </c>
      <c r="C7770" s="35">
        <v>0.60172000000000003</v>
      </c>
      <c r="D7770" s="36">
        <v>91.249080000000006</v>
      </c>
    </row>
    <row r="7771" spans="1:4" ht="12.75" customHeight="1" x14ac:dyDescent="0.25">
      <c r="A7771" s="44">
        <v>43210.416666647841</v>
      </c>
      <c r="B7771" s="24">
        <v>262.25909999999999</v>
      </c>
      <c r="C7771" s="35">
        <v>0.50146999999999997</v>
      </c>
      <c r="D7771" s="36">
        <v>41.284419999999997</v>
      </c>
    </row>
    <row r="7772" spans="1:4" ht="12.75" customHeight="1" x14ac:dyDescent="0.25">
      <c r="A7772" s="44">
        <v>43210.458333314506</v>
      </c>
      <c r="B7772" s="24">
        <v>322.02600000000001</v>
      </c>
      <c r="C7772" s="35">
        <v>1.7321800000000001</v>
      </c>
      <c r="D7772" s="36">
        <v>35.423749999999998</v>
      </c>
    </row>
    <row r="7773" spans="1:4" ht="12.75" customHeight="1" x14ac:dyDescent="0.25">
      <c r="A7773" s="44">
        <v>43210.49999998117</v>
      </c>
      <c r="B7773" s="24">
        <v>293.38830000000002</v>
      </c>
      <c r="C7773" s="35">
        <v>2.2207599999999998</v>
      </c>
      <c r="D7773" s="36">
        <v>75.196659999999994</v>
      </c>
    </row>
    <row r="7774" spans="1:4" ht="12.75" customHeight="1" x14ac:dyDescent="0.25">
      <c r="A7774" s="44">
        <v>43210.541666647834</v>
      </c>
      <c r="B7774" s="24">
        <v>264.13630000000001</v>
      </c>
      <c r="C7774" s="35">
        <v>3.4427500000000002</v>
      </c>
      <c r="D7774" s="36">
        <v>18.217400000000001</v>
      </c>
    </row>
    <row r="7775" spans="1:4" ht="12.75" customHeight="1" x14ac:dyDescent="0.25">
      <c r="A7775" s="44">
        <v>43210.583333314498</v>
      </c>
      <c r="B7775" s="24">
        <v>260.01</v>
      </c>
      <c r="C7775" s="35">
        <v>3.1472899999999999</v>
      </c>
      <c r="D7775" s="36">
        <v>42.354999999999997</v>
      </c>
    </row>
    <row r="7776" spans="1:4" ht="12.75" customHeight="1" x14ac:dyDescent="0.25">
      <c r="A7776" s="44">
        <v>43210.624999981163</v>
      </c>
      <c r="B7776" s="24">
        <v>258.45060000000001</v>
      </c>
      <c r="C7776" s="35">
        <v>3.5971099999999998</v>
      </c>
      <c r="D7776" s="36">
        <v>76.996669999999995</v>
      </c>
    </row>
    <row r="7777" spans="1:4" ht="12.75" customHeight="1" x14ac:dyDescent="0.25">
      <c r="A7777" s="44">
        <v>43210.666666647827</v>
      </c>
      <c r="B7777" s="24">
        <v>245.35570000000001</v>
      </c>
      <c r="C7777" s="35">
        <v>3.7618299999999998</v>
      </c>
      <c r="D7777" s="36">
        <v>84.316249999999997</v>
      </c>
    </row>
    <row r="7778" spans="1:4" ht="12.75" customHeight="1" x14ac:dyDescent="0.25">
      <c r="A7778" s="44">
        <v>43210.708333314491</v>
      </c>
      <c r="B7778" s="24">
        <v>247.5153</v>
      </c>
      <c r="C7778" s="35">
        <v>2.6970999999999998</v>
      </c>
      <c r="D7778" s="36">
        <v>101.9689</v>
      </c>
    </row>
    <row r="7779" spans="1:4" ht="12.75" customHeight="1" x14ac:dyDescent="0.25">
      <c r="A7779" s="44">
        <v>43210.749999981155</v>
      </c>
      <c r="B7779" s="24">
        <v>218.64279999999999</v>
      </c>
      <c r="C7779" s="35">
        <v>1.57674</v>
      </c>
      <c r="D7779" s="36">
        <v>92.497829999999993</v>
      </c>
    </row>
    <row r="7780" spans="1:4" ht="12.75" customHeight="1" x14ac:dyDescent="0.25">
      <c r="A7780" s="44">
        <v>43210.79166664782</v>
      </c>
      <c r="B7780" s="24">
        <v>272.0102</v>
      </c>
      <c r="C7780" s="35">
        <v>0.51331000000000004</v>
      </c>
      <c r="D7780" s="36">
        <v>45.24342</v>
      </c>
    </row>
    <row r="7781" spans="1:4" ht="12.75" customHeight="1" x14ac:dyDescent="0.25">
      <c r="A7781" s="44">
        <v>43210.833333314484</v>
      </c>
      <c r="B7781" s="24">
        <v>38.601889999999997</v>
      </c>
      <c r="C7781" s="35">
        <v>0.44346999999999998</v>
      </c>
      <c r="D7781" s="36">
        <v>38.493250000000003</v>
      </c>
    </row>
    <row r="7782" spans="1:4" ht="12.75" customHeight="1" x14ac:dyDescent="0.25">
      <c r="A7782" s="44">
        <v>43210.874999981148</v>
      </c>
      <c r="B7782" s="24">
        <v>285.04199999999997</v>
      </c>
      <c r="C7782" s="35">
        <v>0.30051</v>
      </c>
      <c r="D7782" s="36">
        <v>44.161000000000001</v>
      </c>
    </row>
    <row r="7783" spans="1:4" ht="12.75" customHeight="1" x14ac:dyDescent="0.25">
      <c r="A7783" s="44">
        <v>43210.916666647812</v>
      </c>
      <c r="B7783" s="24">
        <v>318.02839999999998</v>
      </c>
      <c r="C7783" s="35">
        <v>0.25672</v>
      </c>
      <c r="D7783" s="36">
        <v>82.774410000000003</v>
      </c>
    </row>
    <row r="7784" spans="1:4" ht="12.75" customHeight="1" x14ac:dyDescent="0.25">
      <c r="A7784" s="44">
        <v>43210.958333314476</v>
      </c>
      <c r="B7784" s="24">
        <v>3.2652399999999999</v>
      </c>
      <c r="C7784" s="35">
        <v>0.22473000000000001</v>
      </c>
      <c r="D7784" s="36">
        <v>24.428170000000001</v>
      </c>
    </row>
    <row r="7785" spans="1:4" ht="12.75" customHeight="1" x14ac:dyDescent="0.25">
      <c r="A7785" s="44">
        <v>43210.999999981141</v>
      </c>
      <c r="B7785" s="24">
        <v>221.41200000000001</v>
      </c>
      <c r="C7785" s="35">
        <v>0.24553</v>
      </c>
      <c r="D7785" s="36">
        <v>13.93458</v>
      </c>
    </row>
    <row r="7786" spans="1:4" ht="12.75" customHeight="1" x14ac:dyDescent="0.25">
      <c r="A7786" s="44">
        <v>43211.041666647805</v>
      </c>
      <c r="B7786" s="24">
        <v>258.47910000000002</v>
      </c>
      <c r="C7786" s="35">
        <v>0.39956000000000003</v>
      </c>
      <c r="D7786" s="36">
        <v>12.83395</v>
      </c>
    </row>
    <row r="7787" spans="1:4" ht="12.75" customHeight="1" x14ac:dyDescent="0.25">
      <c r="A7787" s="44">
        <v>43211.083333314469</v>
      </c>
      <c r="B7787" s="24">
        <v>274.34050000000002</v>
      </c>
      <c r="C7787" s="35">
        <v>0.46795999999999999</v>
      </c>
      <c r="D7787" s="36">
        <v>10.37862</v>
      </c>
    </row>
    <row r="7788" spans="1:4" ht="12.75" customHeight="1" x14ac:dyDescent="0.25">
      <c r="A7788" s="44">
        <v>43211.124999981133</v>
      </c>
      <c r="B7788" s="24">
        <v>45.5837</v>
      </c>
      <c r="C7788" s="35">
        <v>0.55727000000000004</v>
      </c>
      <c r="D7788" s="36">
        <v>5.7824200000000001</v>
      </c>
    </row>
    <row r="7789" spans="1:4" ht="12.75" customHeight="1" x14ac:dyDescent="0.25">
      <c r="A7789" s="44">
        <v>43211.166666647798</v>
      </c>
      <c r="B7789" s="24">
        <v>288.94170000000003</v>
      </c>
      <c r="C7789" s="35">
        <v>0.57957000000000003</v>
      </c>
      <c r="D7789" s="36">
        <v>7.2417899999999999</v>
      </c>
    </row>
    <row r="7790" spans="1:4" ht="12.75" customHeight="1" x14ac:dyDescent="0.25">
      <c r="A7790" s="44">
        <v>43211.208333314462</v>
      </c>
      <c r="B7790" s="24">
        <v>106.43389999999999</v>
      </c>
      <c r="C7790" s="35">
        <v>0.51632</v>
      </c>
      <c r="D7790" s="36">
        <v>4.2359200000000001</v>
      </c>
    </row>
    <row r="7791" spans="1:4" ht="12.75" customHeight="1" x14ac:dyDescent="0.25">
      <c r="A7791" s="44">
        <v>43211.249999981126</v>
      </c>
      <c r="B7791" s="24">
        <v>288.54629999999997</v>
      </c>
      <c r="C7791" s="35">
        <v>0.50405</v>
      </c>
      <c r="D7791" s="36">
        <v>10.73171</v>
      </c>
    </row>
    <row r="7792" spans="1:4" ht="12.75" customHeight="1" x14ac:dyDescent="0.25">
      <c r="A7792" s="44">
        <v>43211.29166664779</v>
      </c>
      <c r="B7792" s="24">
        <v>288.46910000000003</v>
      </c>
      <c r="C7792" s="35">
        <v>0.38480999999999999</v>
      </c>
      <c r="D7792" s="36">
        <v>4.9301300000000001</v>
      </c>
    </row>
    <row r="7793" spans="1:4" ht="12.75" customHeight="1" x14ac:dyDescent="0.25">
      <c r="A7793" s="44">
        <v>43211.333333314455</v>
      </c>
      <c r="B7793" s="24">
        <v>36.020780000000002</v>
      </c>
      <c r="C7793" s="35">
        <v>0.30610999999999999</v>
      </c>
      <c r="D7793" s="36">
        <v>18.518249999999998</v>
      </c>
    </row>
    <row r="7794" spans="1:4" ht="12.75" customHeight="1" x14ac:dyDescent="0.25">
      <c r="A7794" s="44">
        <v>43211.374999981119</v>
      </c>
      <c r="B7794" s="24">
        <v>72.321259999999995</v>
      </c>
      <c r="C7794" s="35">
        <v>0.42838999999999999</v>
      </c>
      <c r="D7794" s="36">
        <v>7.43058</v>
      </c>
    </row>
    <row r="7795" spans="1:4" ht="12.75" customHeight="1" x14ac:dyDescent="0.25">
      <c r="A7795" s="44">
        <v>43211.416666647783</v>
      </c>
      <c r="B7795" s="24">
        <v>84.115740000000002</v>
      </c>
      <c r="C7795" s="35">
        <v>0.54718</v>
      </c>
      <c r="D7795" s="36" t="s">
        <v>189</v>
      </c>
    </row>
    <row r="7796" spans="1:4" ht="12.75" customHeight="1" x14ac:dyDescent="0.25">
      <c r="A7796" s="44">
        <v>43211.458333314447</v>
      </c>
      <c r="B7796" s="24">
        <v>285.93209999999999</v>
      </c>
      <c r="C7796" s="35">
        <v>2.74377</v>
      </c>
      <c r="D7796" s="36">
        <v>27.043959999999998</v>
      </c>
    </row>
    <row r="7797" spans="1:4" ht="12.75" customHeight="1" x14ac:dyDescent="0.25">
      <c r="A7797" s="44">
        <v>43211.499999981112</v>
      </c>
      <c r="B7797" s="24">
        <v>291.7013</v>
      </c>
      <c r="C7797" s="35">
        <v>3.456</v>
      </c>
      <c r="D7797" s="36">
        <v>19.744039999999998</v>
      </c>
    </row>
    <row r="7798" spans="1:4" ht="12.75" customHeight="1" x14ac:dyDescent="0.25">
      <c r="A7798" s="44">
        <v>43211.541666647776</v>
      </c>
      <c r="B7798" s="24">
        <v>294.99759999999998</v>
      </c>
      <c r="C7798" s="35">
        <v>3.29142</v>
      </c>
      <c r="D7798" s="36">
        <v>32.317169999999997</v>
      </c>
    </row>
    <row r="7799" spans="1:4" ht="12.75" customHeight="1" x14ac:dyDescent="0.25">
      <c r="A7799" s="44">
        <v>43211.58333331444</v>
      </c>
      <c r="B7799" s="24">
        <v>279.43680000000001</v>
      </c>
      <c r="C7799" s="35">
        <v>4.1384299999999996</v>
      </c>
      <c r="D7799" s="36">
        <v>22.22842</v>
      </c>
    </row>
    <row r="7800" spans="1:4" ht="12.75" customHeight="1" x14ac:dyDescent="0.25">
      <c r="A7800" s="44">
        <v>43211.624999981104</v>
      </c>
      <c r="B7800" s="24">
        <v>273.72649999999999</v>
      </c>
      <c r="C7800" s="35">
        <v>4.8622100000000001</v>
      </c>
      <c r="D7800" s="36">
        <v>6.0082500000000003</v>
      </c>
    </row>
    <row r="7801" spans="1:4" ht="12.75" customHeight="1" x14ac:dyDescent="0.25">
      <c r="A7801" s="44">
        <v>43211.666666647769</v>
      </c>
      <c r="B7801" s="24">
        <v>278.00110000000001</v>
      </c>
      <c r="C7801" s="35">
        <v>4.2096400000000003</v>
      </c>
      <c r="D7801" s="36">
        <v>25.615629999999999</v>
      </c>
    </row>
    <row r="7802" spans="1:4" ht="12.75" customHeight="1" x14ac:dyDescent="0.25">
      <c r="A7802" s="44">
        <v>43211.708333314433</v>
      </c>
      <c r="B7802" s="24">
        <v>277.81279999999998</v>
      </c>
      <c r="C7802" s="35">
        <v>3.5879699999999999</v>
      </c>
      <c r="D7802" s="36">
        <v>51.842790000000001</v>
      </c>
    </row>
    <row r="7803" spans="1:4" ht="12.75" customHeight="1" x14ac:dyDescent="0.25">
      <c r="A7803" s="44">
        <v>43211.749999981097</v>
      </c>
      <c r="B7803" s="24">
        <v>287.15859999999998</v>
      </c>
      <c r="C7803" s="35">
        <v>2.3670100000000001</v>
      </c>
      <c r="D7803" s="36">
        <v>43.24729</v>
      </c>
    </row>
    <row r="7804" spans="1:4" ht="12.75" customHeight="1" x14ac:dyDescent="0.25">
      <c r="A7804" s="44">
        <v>43211.791666647761</v>
      </c>
      <c r="B7804" s="24">
        <v>270.64569999999998</v>
      </c>
      <c r="C7804" s="35">
        <v>1.1764300000000001</v>
      </c>
      <c r="D7804" s="36">
        <v>20.675170000000001</v>
      </c>
    </row>
    <row r="7805" spans="1:4" ht="12.75" customHeight="1" x14ac:dyDescent="0.25">
      <c r="A7805" s="44">
        <v>43211.833333314426</v>
      </c>
      <c r="B7805" s="24">
        <v>169.6927</v>
      </c>
      <c r="C7805" s="35">
        <v>0.40754000000000001</v>
      </c>
      <c r="D7805" s="36">
        <v>18.85754</v>
      </c>
    </row>
    <row r="7806" spans="1:4" ht="12.75" customHeight="1" x14ac:dyDescent="0.25">
      <c r="A7806" s="44">
        <v>43211.87499998109</v>
      </c>
      <c r="B7806" s="24">
        <v>117.3656</v>
      </c>
      <c r="C7806" s="35">
        <v>0.26917000000000002</v>
      </c>
      <c r="D7806" s="36">
        <v>22.156980000000001</v>
      </c>
    </row>
    <row r="7807" spans="1:4" ht="12.75" customHeight="1" x14ac:dyDescent="0.25">
      <c r="A7807" s="44">
        <v>43211.916666647754</v>
      </c>
      <c r="B7807" s="24">
        <v>102.3339</v>
      </c>
      <c r="C7807" s="35">
        <v>0.41072999999999998</v>
      </c>
      <c r="D7807" s="36">
        <v>13.80396</v>
      </c>
    </row>
    <row r="7808" spans="1:4" ht="12.75" customHeight="1" x14ac:dyDescent="0.25">
      <c r="A7808" s="44">
        <v>43211.958333314418</v>
      </c>
      <c r="B7808" s="24">
        <v>107.8442</v>
      </c>
      <c r="C7808" s="35">
        <v>0.33288000000000001</v>
      </c>
      <c r="D7808" s="36">
        <v>14.638640000000001</v>
      </c>
    </row>
    <row r="7809" spans="1:4" ht="12.75" customHeight="1" x14ac:dyDescent="0.25">
      <c r="A7809" s="44">
        <v>43211.999999981083</v>
      </c>
      <c r="B7809" s="24">
        <v>279.18450000000001</v>
      </c>
      <c r="C7809" s="35">
        <v>0.45163999999999999</v>
      </c>
      <c r="D7809" s="36">
        <v>4.2607200000000001</v>
      </c>
    </row>
    <row r="7810" spans="1:4" ht="12.75" customHeight="1" x14ac:dyDescent="0.25">
      <c r="A7810" s="44">
        <v>43212.041666647747</v>
      </c>
      <c r="B7810" s="24">
        <v>251.99279999999999</v>
      </c>
      <c r="C7810" s="35">
        <v>0.60338999999999998</v>
      </c>
      <c r="D7810" s="36">
        <v>8.2129499999999993</v>
      </c>
    </row>
    <row r="7811" spans="1:4" ht="12.75" customHeight="1" x14ac:dyDescent="0.25">
      <c r="A7811" s="44">
        <v>43212.083333314411</v>
      </c>
      <c r="B7811" s="24">
        <v>264.13670000000002</v>
      </c>
      <c r="C7811" s="35">
        <v>0.68613000000000002</v>
      </c>
      <c r="D7811" s="36">
        <v>1.6421300000000001</v>
      </c>
    </row>
    <row r="7812" spans="1:4" ht="12.75" customHeight="1" x14ac:dyDescent="0.25">
      <c r="A7812" s="44">
        <v>43212.124999981075</v>
      </c>
      <c r="B7812" s="24">
        <v>244.28729999999999</v>
      </c>
      <c r="C7812" s="35">
        <v>0.55957999999999997</v>
      </c>
      <c r="D7812" s="36">
        <v>6.9645900000000003</v>
      </c>
    </row>
    <row r="7813" spans="1:4" ht="12.75" customHeight="1" x14ac:dyDescent="0.25">
      <c r="A7813" s="44">
        <v>43212.166666647739</v>
      </c>
      <c r="B7813" s="24">
        <v>153.68979999999999</v>
      </c>
      <c r="C7813" s="35">
        <v>0.79157</v>
      </c>
      <c r="D7813" s="36">
        <v>1.95679</v>
      </c>
    </row>
    <row r="7814" spans="1:4" ht="12.75" customHeight="1" x14ac:dyDescent="0.25">
      <c r="A7814" s="44">
        <v>43212.208333314404</v>
      </c>
      <c r="B7814" s="24">
        <v>254.00280000000001</v>
      </c>
      <c r="C7814" s="35">
        <v>0.59767999999999999</v>
      </c>
      <c r="D7814" s="36">
        <v>4.9559600000000001</v>
      </c>
    </row>
    <row r="7815" spans="1:4" ht="12.75" customHeight="1" x14ac:dyDescent="0.25">
      <c r="A7815" s="44">
        <v>43212.249999981068</v>
      </c>
      <c r="B7815" s="24">
        <v>151.93260000000001</v>
      </c>
      <c r="C7815" s="35">
        <v>0.39472000000000002</v>
      </c>
      <c r="D7815" s="36">
        <v>1.26254</v>
      </c>
    </row>
    <row r="7816" spans="1:4" ht="12.75" customHeight="1" x14ac:dyDescent="0.25">
      <c r="A7816" s="44">
        <v>43212.291666647732</v>
      </c>
      <c r="B7816" s="24">
        <v>251.45400000000001</v>
      </c>
      <c r="C7816" s="35">
        <v>0.52039999999999997</v>
      </c>
      <c r="D7816" s="36">
        <v>0.69699999999999995</v>
      </c>
    </row>
    <row r="7817" spans="1:4" ht="12.75" customHeight="1" x14ac:dyDescent="0.25">
      <c r="A7817" s="44">
        <v>43212.333333314396</v>
      </c>
      <c r="B7817" s="24">
        <v>76.837569999999999</v>
      </c>
      <c r="C7817" s="35">
        <v>0.46951999999999999</v>
      </c>
      <c r="D7817" s="36" t="s">
        <v>189</v>
      </c>
    </row>
    <row r="7818" spans="1:4" ht="12.75" customHeight="1" x14ac:dyDescent="0.25">
      <c r="A7818" s="44">
        <v>43212.374999981061</v>
      </c>
      <c r="B7818" s="24">
        <v>190.20590000000001</v>
      </c>
      <c r="C7818" s="35">
        <v>0.80083000000000004</v>
      </c>
      <c r="D7818" s="36" t="s">
        <v>189</v>
      </c>
    </row>
    <row r="7819" spans="1:4" ht="12.75" customHeight="1" x14ac:dyDescent="0.25">
      <c r="A7819" s="44">
        <v>43212.416666647725</v>
      </c>
      <c r="B7819" s="24">
        <v>231.59049999999999</v>
      </c>
      <c r="C7819" s="35">
        <v>1.9074500000000001</v>
      </c>
      <c r="D7819" s="36">
        <v>18.344830000000002</v>
      </c>
    </row>
    <row r="7820" spans="1:4" ht="12.75" customHeight="1" x14ac:dyDescent="0.25">
      <c r="A7820" s="44">
        <v>43212.458333314389</v>
      </c>
      <c r="B7820" s="24">
        <v>229.05549999999999</v>
      </c>
      <c r="C7820" s="35">
        <v>3.3939300000000001</v>
      </c>
      <c r="D7820" s="36">
        <v>8.3418799999999997</v>
      </c>
    </row>
    <row r="7821" spans="1:4" ht="12.75" customHeight="1" x14ac:dyDescent="0.25">
      <c r="A7821" s="44">
        <v>43212.499999981053</v>
      </c>
      <c r="B7821" s="24">
        <v>220.41849999999999</v>
      </c>
      <c r="C7821" s="35">
        <v>3.9347400000000001</v>
      </c>
      <c r="D7821" s="36">
        <v>14.49179</v>
      </c>
    </row>
    <row r="7822" spans="1:4" ht="12.75" customHeight="1" x14ac:dyDescent="0.25">
      <c r="A7822" s="44">
        <v>43212.541666647718</v>
      </c>
      <c r="B7822" s="24">
        <v>231.37219999999999</v>
      </c>
      <c r="C7822" s="35">
        <v>3.4498500000000001</v>
      </c>
      <c r="D7822" s="36">
        <v>1.5783799999999999</v>
      </c>
    </row>
    <row r="7823" spans="1:4" ht="12.75" customHeight="1" x14ac:dyDescent="0.25">
      <c r="A7823" s="44">
        <v>43212.583333314382</v>
      </c>
      <c r="B7823" s="24">
        <v>228.72409999999999</v>
      </c>
      <c r="C7823" s="35">
        <v>3.5514000000000001</v>
      </c>
      <c r="D7823" s="36">
        <v>4.9488300000000001</v>
      </c>
    </row>
    <row r="7824" spans="1:4" ht="12.75" customHeight="1" x14ac:dyDescent="0.25">
      <c r="A7824" s="44">
        <v>43212.624999981046</v>
      </c>
      <c r="B7824" s="24">
        <v>216.54949999999999</v>
      </c>
      <c r="C7824" s="35">
        <v>3.3674300000000001</v>
      </c>
      <c r="D7824" s="36">
        <v>17.898620000000001</v>
      </c>
    </row>
    <row r="7825" spans="1:4" ht="12.75" customHeight="1" x14ac:dyDescent="0.25">
      <c r="A7825" s="44">
        <v>43212.66666664771</v>
      </c>
      <c r="B7825" s="24">
        <v>217.8938</v>
      </c>
      <c r="C7825" s="35">
        <v>2.8812899999999999</v>
      </c>
      <c r="D7825" s="36">
        <v>11.644869999999999</v>
      </c>
    </row>
    <row r="7826" spans="1:4" ht="12.75" customHeight="1" x14ac:dyDescent="0.25">
      <c r="A7826" s="44">
        <v>43212.708333314375</v>
      </c>
      <c r="B7826" s="24">
        <v>216.20320000000001</v>
      </c>
      <c r="C7826" s="35">
        <v>3.6905800000000002</v>
      </c>
      <c r="D7826" s="36">
        <v>22.682790000000001</v>
      </c>
    </row>
    <row r="7827" spans="1:4" ht="12.75" customHeight="1" x14ac:dyDescent="0.25">
      <c r="A7827" s="44">
        <v>43212.749999981039</v>
      </c>
      <c r="B7827" s="24">
        <v>216.14709999999999</v>
      </c>
      <c r="C7827" s="35">
        <v>2.3002099999999999</v>
      </c>
      <c r="D7827" s="36">
        <v>13.69938</v>
      </c>
    </row>
    <row r="7828" spans="1:4" ht="12.75" customHeight="1" x14ac:dyDescent="0.25">
      <c r="A7828" s="44">
        <v>43212.791666647703</v>
      </c>
      <c r="B7828" s="24">
        <v>238.80350000000001</v>
      </c>
      <c r="C7828" s="35">
        <v>0.51141999999999999</v>
      </c>
      <c r="D7828" s="36">
        <v>17.800080000000001</v>
      </c>
    </row>
    <row r="7829" spans="1:4" ht="12.75" customHeight="1" x14ac:dyDescent="0.25">
      <c r="A7829" s="44">
        <v>43212.833333314367</v>
      </c>
      <c r="B7829" s="24">
        <v>7.94041</v>
      </c>
      <c r="C7829" s="35">
        <v>0.50739000000000001</v>
      </c>
      <c r="D7829" s="36">
        <v>16.44821</v>
      </c>
    </row>
    <row r="7830" spans="1:4" ht="12.75" customHeight="1" x14ac:dyDescent="0.25">
      <c r="A7830" s="44">
        <v>43212.874999981032</v>
      </c>
      <c r="B7830" s="24">
        <v>31.462070000000001</v>
      </c>
      <c r="C7830" s="35">
        <v>0.31269999999999998</v>
      </c>
      <c r="D7830" s="36">
        <v>9.4710400000000003</v>
      </c>
    </row>
    <row r="7831" spans="1:4" ht="12.75" customHeight="1" x14ac:dyDescent="0.25">
      <c r="A7831" s="44">
        <v>43212.916666647696</v>
      </c>
      <c r="B7831" s="24">
        <v>35.595500000000001</v>
      </c>
      <c r="C7831" s="35">
        <v>0.34550999999999998</v>
      </c>
      <c r="D7831" s="36">
        <v>3.6589200000000002</v>
      </c>
    </row>
    <row r="7832" spans="1:4" ht="12.75" customHeight="1" x14ac:dyDescent="0.25">
      <c r="A7832" s="44">
        <v>43212.95833331436</v>
      </c>
      <c r="B7832" s="24">
        <v>95.242930000000001</v>
      </c>
      <c r="C7832" s="35">
        <v>0.26229999999999998</v>
      </c>
      <c r="D7832" s="36">
        <v>4.73325</v>
      </c>
    </row>
    <row r="7833" spans="1:4" ht="12.75" customHeight="1" x14ac:dyDescent="0.25">
      <c r="A7833" s="44">
        <v>43212.999999981024</v>
      </c>
      <c r="B7833" s="24">
        <v>68.46951</v>
      </c>
      <c r="C7833" s="35">
        <v>0.31134000000000001</v>
      </c>
      <c r="D7833" s="36" t="s">
        <v>189</v>
      </c>
    </row>
    <row r="7834" spans="1:4" ht="12.75" customHeight="1" x14ac:dyDescent="0.25">
      <c r="A7834" s="44">
        <v>43213.041666647689</v>
      </c>
      <c r="B7834" s="24">
        <v>29.573519999999998</v>
      </c>
      <c r="C7834" s="35">
        <v>0.31207000000000001</v>
      </c>
      <c r="D7834" s="36">
        <v>6.0231500000000002</v>
      </c>
    </row>
    <row r="7835" spans="1:4" ht="12.75" customHeight="1" x14ac:dyDescent="0.25">
      <c r="A7835" s="44">
        <v>43213.083333314353</v>
      </c>
      <c r="B7835" s="24">
        <v>143.53649999999999</v>
      </c>
      <c r="C7835" s="35">
        <v>0.33560000000000001</v>
      </c>
      <c r="D7835" s="36">
        <v>6.3643599999999996</v>
      </c>
    </row>
    <row r="7836" spans="1:4" ht="12.75" customHeight="1" x14ac:dyDescent="0.25">
      <c r="A7836" s="44">
        <v>43213.124999981017</v>
      </c>
      <c r="B7836" s="24">
        <v>150.50409999999999</v>
      </c>
      <c r="C7836" s="35">
        <v>0.29094999999999999</v>
      </c>
      <c r="D7836" s="36">
        <v>9.4625800000000009</v>
      </c>
    </row>
    <row r="7837" spans="1:4" ht="12.75" customHeight="1" x14ac:dyDescent="0.25">
      <c r="A7837" s="44">
        <v>43213.166666647681</v>
      </c>
      <c r="B7837" s="24">
        <v>93.200909999999993</v>
      </c>
      <c r="C7837" s="35">
        <v>0.27250000000000002</v>
      </c>
      <c r="D7837" s="36">
        <v>1.7559199999999999</v>
      </c>
    </row>
    <row r="7838" spans="1:4" ht="12.75" customHeight="1" x14ac:dyDescent="0.25">
      <c r="A7838" s="44">
        <v>43213.208333314346</v>
      </c>
      <c r="B7838" s="24">
        <v>30.939160000000001</v>
      </c>
      <c r="C7838" s="35">
        <v>0.19208</v>
      </c>
      <c r="D7838" s="36">
        <v>5.2751299999999999</v>
      </c>
    </row>
    <row r="7839" spans="1:4" ht="12.75" customHeight="1" x14ac:dyDescent="0.25">
      <c r="A7839" s="44">
        <v>43213.24999998101</v>
      </c>
      <c r="B7839" s="24">
        <v>68.825299999999999</v>
      </c>
      <c r="C7839" s="35">
        <v>0.20660000000000001</v>
      </c>
      <c r="D7839" s="36">
        <v>1.89042</v>
      </c>
    </row>
    <row r="7840" spans="1:4" ht="12.75" customHeight="1" x14ac:dyDescent="0.25">
      <c r="A7840" s="44">
        <v>43213.291666647674</v>
      </c>
      <c r="B7840" s="24">
        <v>219.8031</v>
      </c>
      <c r="C7840" s="35">
        <v>0.36765999999999999</v>
      </c>
      <c r="D7840" s="36">
        <v>43.426169999999999</v>
      </c>
    </row>
    <row r="7841" spans="1:4" ht="12.75" customHeight="1" x14ac:dyDescent="0.25">
      <c r="A7841" s="44">
        <v>43213.333333314338</v>
      </c>
      <c r="B7841" s="24">
        <v>70.088939999999994</v>
      </c>
      <c r="C7841" s="35">
        <v>0.31648999999999999</v>
      </c>
      <c r="D7841" s="36">
        <v>36.259079999999997</v>
      </c>
    </row>
    <row r="7842" spans="1:4" ht="12.75" customHeight="1" x14ac:dyDescent="0.25">
      <c r="A7842" s="44">
        <v>43213.374999981002</v>
      </c>
      <c r="B7842" s="24">
        <v>92.050899999999999</v>
      </c>
      <c r="C7842" s="35">
        <v>0.38986999999999999</v>
      </c>
      <c r="D7842" s="36">
        <v>37.771500000000003</v>
      </c>
    </row>
    <row r="7843" spans="1:4" ht="12.75" customHeight="1" x14ac:dyDescent="0.25">
      <c r="A7843" s="44">
        <v>43213.416666647667</v>
      </c>
      <c r="B7843" s="24">
        <v>223.4691</v>
      </c>
      <c r="C7843" s="35">
        <v>0.20164000000000001</v>
      </c>
      <c r="D7843" s="36">
        <v>16.13833</v>
      </c>
    </row>
    <row r="7844" spans="1:4" ht="12.75" customHeight="1" x14ac:dyDescent="0.25">
      <c r="A7844" s="44">
        <v>43213.458333314331</v>
      </c>
      <c r="B7844" s="24">
        <v>141.33670000000001</v>
      </c>
      <c r="C7844" s="35">
        <v>0.33556999999999998</v>
      </c>
      <c r="D7844" s="36">
        <v>78.696960000000004</v>
      </c>
    </row>
    <row r="7845" spans="1:4" ht="12.75" customHeight="1" x14ac:dyDescent="0.25">
      <c r="A7845" s="44">
        <v>43213.499999980995</v>
      </c>
      <c r="B7845" s="24">
        <v>94.712940000000003</v>
      </c>
      <c r="C7845" s="35">
        <v>0.45606999999999998</v>
      </c>
      <c r="D7845" s="36">
        <v>29.033000000000001</v>
      </c>
    </row>
    <row r="7846" spans="1:4" ht="12.75" customHeight="1" x14ac:dyDescent="0.25">
      <c r="A7846" s="44">
        <v>43213.541666647659</v>
      </c>
      <c r="B7846" s="24">
        <v>213.66069999999999</v>
      </c>
      <c r="C7846" s="35">
        <v>1.54813</v>
      </c>
      <c r="D7846" s="36">
        <v>27.45504</v>
      </c>
    </row>
    <row r="7847" spans="1:4" ht="12.75" customHeight="1" x14ac:dyDescent="0.25">
      <c r="A7847" s="44">
        <v>43213.583333314324</v>
      </c>
      <c r="B7847" s="24">
        <v>210.55170000000001</v>
      </c>
      <c r="C7847" s="35">
        <v>1.4870699999999999</v>
      </c>
      <c r="D7847" s="36">
        <v>28.825289999999999</v>
      </c>
    </row>
    <row r="7848" spans="1:4" ht="12.75" customHeight="1" x14ac:dyDescent="0.25">
      <c r="A7848" s="44">
        <v>43213.624999980988</v>
      </c>
      <c r="B7848" s="24">
        <v>190.86660000000001</v>
      </c>
      <c r="C7848" s="35">
        <v>1.0949899999999999</v>
      </c>
      <c r="D7848" s="36">
        <v>41.228920000000002</v>
      </c>
    </row>
    <row r="7849" spans="1:4" ht="12.75" customHeight="1" x14ac:dyDescent="0.25">
      <c r="A7849" s="44">
        <v>43213.666666647652</v>
      </c>
      <c r="B7849" s="24">
        <v>210.55199999999999</v>
      </c>
      <c r="C7849" s="35">
        <v>1.77037</v>
      </c>
      <c r="D7849" s="36">
        <v>166.87860000000001</v>
      </c>
    </row>
    <row r="7850" spans="1:4" ht="12.75" customHeight="1" x14ac:dyDescent="0.25">
      <c r="A7850" s="44">
        <v>43213.708333314316</v>
      </c>
      <c r="B7850" s="24">
        <v>225.9948</v>
      </c>
      <c r="C7850" s="35">
        <v>1.57216</v>
      </c>
      <c r="D7850" s="36">
        <v>147.5966</v>
      </c>
    </row>
    <row r="7851" spans="1:4" ht="12.75" customHeight="1" x14ac:dyDescent="0.25">
      <c r="A7851" s="44">
        <v>43213.749999980981</v>
      </c>
      <c r="B7851" s="24">
        <v>13.18914</v>
      </c>
      <c r="C7851" s="35">
        <v>0.51659999999999995</v>
      </c>
      <c r="D7851" s="36">
        <v>155.91079999999999</v>
      </c>
    </row>
    <row r="7852" spans="1:4" ht="12.75" customHeight="1" x14ac:dyDescent="0.25">
      <c r="A7852" s="44">
        <v>43213.791666647645</v>
      </c>
      <c r="B7852" s="24">
        <v>264.262</v>
      </c>
      <c r="C7852" s="35">
        <v>0.59514</v>
      </c>
      <c r="D7852" s="36">
        <v>85.585560000000001</v>
      </c>
    </row>
    <row r="7853" spans="1:4" ht="12.75" customHeight="1" x14ac:dyDescent="0.25">
      <c r="A7853" s="44">
        <v>43213.833333314309</v>
      </c>
      <c r="B7853" s="24">
        <v>326.09089999999998</v>
      </c>
      <c r="C7853" s="35">
        <v>0.37830000000000003</v>
      </c>
      <c r="D7853" s="36">
        <v>95.349710000000002</v>
      </c>
    </row>
    <row r="7854" spans="1:4" ht="12.75" customHeight="1" x14ac:dyDescent="0.25">
      <c r="A7854" s="44">
        <v>43213.874999980973</v>
      </c>
      <c r="B7854" s="24">
        <v>281.10849999999999</v>
      </c>
      <c r="C7854" s="35">
        <v>0.78012000000000004</v>
      </c>
      <c r="D7854" s="36">
        <v>15.794499999999999</v>
      </c>
    </row>
    <row r="7855" spans="1:4" ht="12.75" customHeight="1" x14ac:dyDescent="0.25">
      <c r="A7855" s="44">
        <v>43213.916666647638</v>
      </c>
      <c r="B7855" s="24">
        <v>89.353179999999995</v>
      </c>
      <c r="C7855" s="35">
        <v>0.34477999999999998</v>
      </c>
      <c r="D7855" s="36">
        <v>17.29608</v>
      </c>
    </row>
    <row r="7856" spans="1:4" ht="12.75" customHeight="1" x14ac:dyDescent="0.25">
      <c r="A7856" s="44">
        <v>43213.958333314302</v>
      </c>
      <c r="B7856" s="24">
        <v>28.050280000000001</v>
      </c>
      <c r="C7856" s="35">
        <v>0.32151000000000002</v>
      </c>
      <c r="D7856" s="36">
        <v>0.70062999999999998</v>
      </c>
    </row>
    <row r="7857" spans="1:4" ht="12.75" customHeight="1" x14ac:dyDescent="0.25">
      <c r="A7857" s="44">
        <v>43213.999999980966</v>
      </c>
      <c r="B7857" s="24">
        <v>275.20049999999998</v>
      </c>
      <c r="C7857" s="35">
        <v>0.48021999999999998</v>
      </c>
      <c r="D7857" s="36">
        <v>30.237670000000001</v>
      </c>
    </row>
    <row r="7858" spans="1:4" ht="12.75" customHeight="1" x14ac:dyDescent="0.25">
      <c r="A7858" s="44">
        <v>43214.04166664763</v>
      </c>
      <c r="B7858" s="24">
        <v>25.560890000000001</v>
      </c>
      <c r="C7858" s="35">
        <v>0.41877999999999999</v>
      </c>
      <c r="D7858" s="36">
        <v>19.129799999999999</v>
      </c>
    </row>
    <row r="7859" spans="1:4" ht="12.75" customHeight="1" x14ac:dyDescent="0.25">
      <c r="A7859" s="44">
        <v>43214.083333314295</v>
      </c>
      <c r="B7859" s="24">
        <v>346.99689999999998</v>
      </c>
      <c r="C7859" s="35">
        <v>0.39057999999999998</v>
      </c>
      <c r="D7859" s="36">
        <v>6.38788</v>
      </c>
    </row>
    <row r="7860" spans="1:4" ht="12.75" customHeight="1" x14ac:dyDescent="0.25">
      <c r="A7860" s="44">
        <v>43214.124999980959</v>
      </c>
      <c r="B7860" s="24">
        <v>306.32769999999999</v>
      </c>
      <c r="C7860" s="35">
        <v>0.47437000000000001</v>
      </c>
      <c r="D7860" s="36">
        <v>8.0879999999999992</v>
      </c>
    </row>
    <row r="7861" spans="1:4" ht="12.75" customHeight="1" x14ac:dyDescent="0.25">
      <c r="A7861" s="44">
        <v>43214.166666647623</v>
      </c>
      <c r="B7861" s="24">
        <v>49.721400000000003</v>
      </c>
      <c r="C7861" s="35">
        <v>0.52334999999999998</v>
      </c>
      <c r="D7861" s="36">
        <v>8.36721</v>
      </c>
    </row>
    <row r="7862" spans="1:4" ht="12.75" customHeight="1" x14ac:dyDescent="0.25">
      <c r="A7862" s="44">
        <v>43214.208333314287</v>
      </c>
      <c r="B7862" s="24">
        <v>12.19788</v>
      </c>
      <c r="C7862" s="35">
        <v>0.25135000000000002</v>
      </c>
      <c r="D7862" s="36">
        <v>1.6815800000000001</v>
      </c>
    </row>
    <row r="7863" spans="1:4" ht="12.75" customHeight="1" x14ac:dyDescent="0.25">
      <c r="A7863" s="44">
        <v>43214.249999980952</v>
      </c>
      <c r="B7863" s="24">
        <v>92.718829999999997</v>
      </c>
      <c r="C7863" s="35">
        <v>0.44313999999999998</v>
      </c>
      <c r="D7863" s="36">
        <v>8.7881699999999991</v>
      </c>
    </row>
    <row r="7864" spans="1:4" ht="12.75" customHeight="1" x14ac:dyDescent="0.25">
      <c r="A7864" s="44">
        <v>43214.291666647616</v>
      </c>
      <c r="B7864" s="24">
        <v>69.369870000000006</v>
      </c>
      <c r="C7864" s="35">
        <v>0.40099000000000001</v>
      </c>
      <c r="D7864" s="36">
        <v>169.8665</v>
      </c>
    </row>
    <row r="7865" spans="1:4" ht="12.75" customHeight="1" x14ac:dyDescent="0.25">
      <c r="A7865" s="44">
        <v>43214.33333331428</v>
      </c>
      <c r="B7865" s="24">
        <v>279.32420000000002</v>
      </c>
      <c r="C7865" s="35">
        <v>0.60726999999999998</v>
      </c>
      <c r="D7865" s="36">
        <v>188.19560000000001</v>
      </c>
    </row>
    <row r="7866" spans="1:4" ht="12.75" customHeight="1" x14ac:dyDescent="0.25">
      <c r="A7866" s="44">
        <v>43214.374999980944</v>
      </c>
      <c r="B7866" s="24">
        <v>345.09910000000002</v>
      </c>
      <c r="C7866" s="35">
        <v>0.5696</v>
      </c>
      <c r="D7866" s="36">
        <v>164.6771</v>
      </c>
    </row>
    <row r="7867" spans="1:4" ht="12.75" customHeight="1" x14ac:dyDescent="0.25">
      <c r="A7867" s="44">
        <v>43214.416666647609</v>
      </c>
      <c r="B7867" s="24">
        <v>32.071660000000001</v>
      </c>
      <c r="C7867" s="35">
        <v>0.54725000000000001</v>
      </c>
      <c r="D7867" s="36">
        <v>26.939540000000001</v>
      </c>
    </row>
    <row r="7868" spans="1:4" ht="12.75" customHeight="1" x14ac:dyDescent="0.25">
      <c r="A7868" s="44">
        <v>43214.458333314273</v>
      </c>
      <c r="B7868" s="24">
        <v>55.992040000000003</v>
      </c>
      <c r="C7868" s="35">
        <v>0.74843999999999999</v>
      </c>
      <c r="D7868" s="36" t="s">
        <v>189</v>
      </c>
    </row>
    <row r="7869" spans="1:4" ht="12.75" customHeight="1" x14ac:dyDescent="0.25">
      <c r="A7869" s="44">
        <v>43214.499999980937</v>
      </c>
      <c r="B7869" s="24">
        <v>234.5198</v>
      </c>
      <c r="C7869" s="35">
        <v>1.4610000000000001</v>
      </c>
      <c r="D7869" s="36" t="s">
        <v>189</v>
      </c>
    </row>
    <row r="7870" spans="1:4" ht="12.75" customHeight="1" x14ac:dyDescent="0.25">
      <c r="A7870" s="44">
        <v>43214.541666647601</v>
      </c>
      <c r="B7870" s="24">
        <v>258.59539999999998</v>
      </c>
      <c r="C7870" s="35">
        <v>2.3712900000000001</v>
      </c>
      <c r="D7870" s="36">
        <v>215.62119999999999</v>
      </c>
    </row>
    <row r="7871" spans="1:4" ht="12.75" customHeight="1" x14ac:dyDescent="0.25">
      <c r="A7871" s="44">
        <v>43214.583333314265</v>
      </c>
      <c r="B7871" s="24">
        <v>222.523</v>
      </c>
      <c r="C7871" s="35">
        <v>1.83178</v>
      </c>
      <c r="D7871" s="36">
        <v>129.3331</v>
      </c>
    </row>
    <row r="7872" spans="1:4" ht="12.75" customHeight="1" x14ac:dyDescent="0.25">
      <c r="A7872" s="44">
        <v>43214.62499998093</v>
      </c>
      <c r="B7872" s="24">
        <v>252.30879999999999</v>
      </c>
      <c r="C7872" s="35">
        <v>2.3392499999999998</v>
      </c>
      <c r="D7872" s="36">
        <v>108.955</v>
      </c>
    </row>
    <row r="7873" spans="1:4" ht="12.75" customHeight="1" x14ac:dyDescent="0.25">
      <c r="A7873" s="44">
        <v>43214.666666647594</v>
      </c>
      <c r="B7873" s="24">
        <v>244.68639999999999</v>
      </c>
      <c r="C7873" s="35">
        <v>2.5138600000000002</v>
      </c>
      <c r="D7873" s="36">
        <v>200.13839999999999</v>
      </c>
    </row>
    <row r="7874" spans="1:4" ht="12.75" customHeight="1" x14ac:dyDescent="0.25">
      <c r="A7874" s="44">
        <v>43214.708333314258</v>
      </c>
      <c r="B7874" s="24">
        <v>218.4581</v>
      </c>
      <c r="C7874" s="35">
        <v>1.86273</v>
      </c>
      <c r="D7874" s="36">
        <v>253.30449999999999</v>
      </c>
    </row>
    <row r="7875" spans="1:4" ht="12.75" customHeight="1" x14ac:dyDescent="0.25">
      <c r="A7875" s="44">
        <v>43214.749999980922</v>
      </c>
      <c r="B7875" s="24">
        <v>216.2209</v>
      </c>
      <c r="C7875" s="35">
        <v>0.59582999999999997</v>
      </c>
      <c r="D7875" s="36">
        <v>420.51339999999999</v>
      </c>
    </row>
    <row r="7876" spans="1:4" ht="12.75" customHeight="1" x14ac:dyDescent="0.25">
      <c r="A7876" s="44">
        <v>43214.791666647587</v>
      </c>
      <c r="B7876" s="24">
        <v>36.539589999999997</v>
      </c>
      <c r="C7876" s="35">
        <v>0.30153000000000002</v>
      </c>
      <c r="D7876" s="36">
        <v>250.4161</v>
      </c>
    </row>
    <row r="7877" spans="1:4" ht="12.75" customHeight="1" x14ac:dyDescent="0.25">
      <c r="A7877" s="44">
        <v>43214.833333314251</v>
      </c>
      <c r="B7877" s="24">
        <v>338.39440000000002</v>
      </c>
      <c r="C7877" s="35">
        <v>0.55079</v>
      </c>
      <c r="D7877" s="36">
        <v>119.46729999999999</v>
      </c>
    </row>
    <row r="7878" spans="1:4" ht="12.75" customHeight="1" x14ac:dyDescent="0.25">
      <c r="A7878" s="44">
        <v>43214.874999980915</v>
      </c>
      <c r="B7878" s="24">
        <v>44.793950000000002</v>
      </c>
      <c r="C7878" s="35">
        <v>0.29971999999999999</v>
      </c>
      <c r="D7878" s="36">
        <v>36.540199999999999</v>
      </c>
    </row>
    <row r="7879" spans="1:4" ht="12.75" customHeight="1" x14ac:dyDescent="0.25">
      <c r="A7879" s="44">
        <v>43214.916666647579</v>
      </c>
      <c r="B7879" s="24">
        <v>348.74720000000002</v>
      </c>
      <c r="C7879" s="35">
        <v>0.56906999999999996</v>
      </c>
      <c r="D7879" s="36">
        <v>23.445540000000001</v>
      </c>
    </row>
    <row r="7880" spans="1:4" ht="12.75" customHeight="1" x14ac:dyDescent="0.25">
      <c r="A7880" s="44">
        <v>43214.958333314244</v>
      </c>
      <c r="B7880" s="24">
        <v>12.99492</v>
      </c>
      <c r="C7880" s="35">
        <v>0.48052</v>
      </c>
      <c r="D7880" s="36">
        <v>10.086830000000001</v>
      </c>
    </row>
    <row r="7881" spans="1:4" ht="12.75" customHeight="1" x14ac:dyDescent="0.25">
      <c r="A7881" s="44">
        <v>43214.999999980908</v>
      </c>
      <c r="B7881" s="24">
        <v>21.075050000000001</v>
      </c>
      <c r="C7881" s="35">
        <v>0.63107000000000002</v>
      </c>
      <c r="D7881" s="36">
        <v>7.4304199999999998</v>
      </c>
    </row>
    <row r="7882" spans="1:4" ht="12.75" customHeight="1" x14ac:dyDescent="0.25">
      <c r="A7882" s="44">
        <v>43215.041666647572</v>
      </c>
      <c r="B7882" s="24">
        <v>3.7464</v>
      </c>
      <c r="C7882" s="35">
        <v>0.26643</v>
      </c>
      <c r="D7882" s="36">
        <v>13.997</v>
      </c>
    </row>
    <row r="7883" spans="1:4" ht="12.75" customHeight="1" x14ac:dyDescent="0.25">
      <c r="A7883" s="44">
        <v>43215.083333314236</v>
      </c>
      <c r="B7883" s="24">
        <v>150.01840000000001</v>
      </c>
      <c r="C7883" s="35">
        <v>0.40172999999999998</v>
      </c>
      <c r="D7883" s="36">
        <v>9.8695000000000004</v>
      </c>
    </row>
    <row r="7884" spans="1:4" ht="12.75" customHeight="1" x14ac:dyDescent="0.25">
      <c r="A7884" s="44">
        <v>43215.124999980901</v>
      </c>
      <c r="B7884" s="24">
        <v>328.75200000000001</v>
      </c>
      <c r="C7884" s="35">
        <v>0.36113000000000001</v>
      </c>
      <c r="D7884" s="36">
        <v>6.8783300000000001</v>
      </c>
    </row>
    <row r="7885" spans="1:4" ht="12.75" customHeight="1" x14ac:dyDescent="0.25">
      <c r="A7885" s="44">
        <v>43215.166666647565</v>
      </c>
      <c r="B7885" s="24">
        <v>75.291370000000001</v>
      </c>
      <c r="C7885" s="35">
        <v>0.25653999999999999</v>
      </c>
      <c r="D7885" s="36">
        <v>8.2821700000000007</v>
      </c>
    </row>
    <row r="7886" spans="1:4" ht="12.75" customHeight="1" x14ac:dyDescent="0.25">
      <c r="A7886" s="44">
        <v>43215.208333314229</v>
      </c>
      <c r="B7886" s="24">
        <v>72.715620000000001</v>
      </c>
      <c r="C7886" s="35">
        <v>0.21747</v>
      </c>
      <c r="D7886" s="36">
        <v>6.2619999999999996</v>
      </c>
    </row>
    <row r="7887" spans="1:4" ht="12.75" customHeight="1" x14ac:dyDescent="0.25">
      <c r="A7887" s="44">
        <v>43215.249999980893</v>
      </c>
      <c r="B7887" s="24">
        <v>333.85129999999998</v>
      </c>
      <c r="C7887" s="35">
        <v>0.58396000000000003</v>
      </c>
      <c r="D7887" s="36" t="s">
        <v>189</v>
      </c>
    </row>
    <row r="7888" spans="1:4" ht="12.75" customHeight="1" x14ac:dyDescent="0.25">
      <c r="A7888" s="44">
        <v>43215.291666647558</v>
      </c>
      <c r="B7888" s="24">
        <v>232.86179999999999</v>
      </c>
      <c r="C7888" s="35">
        <v>1.2504</v>
      </c>
      <c r="D7888" s="36">
        <v>19.773</v>
      </c>
    </row>
    <row r="7889" spans="1:4" ht="12.75" customHeight="1" x14ac:dyDescent="0.25">
      <c r="A7889" s="44">
        <v>43215.333333314222</v>
      </c>
      <c r="B7889" s="24">
        <v>79.21096</v>
      </c>
      <c r="C7889" s="35">
        <v>0.40117999999999998</v>
      </c>
      <c r="D7889" s="36">
        <v>36.651829999999997</v>
      </c>
    </row>
    <row r="7890" spans="1:4" ht="12.75" customHeight="1" x14ac:dyDescent="0.25">
      <c r="A7890" s="44">
        <v>43215.374999980886</v>
      </c>
      <c r="B7890" s="24">
        <v>219.12780000000001</v>
      </c>
      <c r="C7890" s="35">
        <v>0.37075999999999998</v>
      </c>
      <c r="D7890" s="36">
        <v>13.17817</v>
      </c>
    </row>
    <row r="7891" spans="1:4" ht="12.75" customHeight="1" x14ac:dyDescent="0.25">
      <c r="A7891" s="44">
        <v>43215.41666664755</v>
      </c>
      <c r="B7891" s="24">
        <v>97.710210000000004</v>
      </c>
      <c r="C7891" s="35">
        <v>0.37170999999999998</v>
      </c>
      <c r="D7891" s="36">
        <v>2.5361699999999998</v>
      </c>
    </row>
    <row r="7892" spans="1:4" ht="12.75" customHeight="1" x14ac:dyDescent="0.25">
      <c r="A7892" s="44">
        <v>43215.458333314215</v>
      </c>
      <c r="B7892" s="24">
        <v>262.44749999999999</v>
      </c>
      <c r="C7892" s="35">
        <v>1.0439099999999999</v>
      </c>
      <c r="D7892" s="36">
        <v>15.256500000000001</v>
      </c>
    </row>
    <row r="7893" spans="1:4" ht="12.75" customHeight="1" x14ac:dyDescent="0.25">
      <c r="A7893" s="44">
        <v>43215.499999980879</v>
      </c>
      <c r="B7893" s="24">
        <v>263.53989999999999</v>
      </c>
      <c r="C7893" s="35">
        <v>2.2688299999999999</v>
      </c>
      <c r="D7893" s="36">
        <v>17.753499999999999</v>
      </c>
    </row>
    <row r="7894" spans="1:4" ht="12.75" customHeight="1" x14ac:dyDescent="0.25">
      <c r="A7894" s="44">
        <v>43215.541666647543</v>
      </c>
      <c r="B7894" s="24">
        <v>229.2004</v>
      </c>
      <c r="C7894" s="35">
        <v>2.2244899999999999</v>
      </c>
      <c r="D7894" s="36">
        <v>16.105</v>
      </c>
    </row>
    <row r="7895" spans="1:4" ht="12.75" customHeight="1" x14ac:dyDescent="0.25">
      <c r="A7895" s="44">
        <v>43215.583333314207</v>
      </c>
      <c r="B7895" s="24">
        <v>182.066</v>
      </c>
      <c r="C7895" s="35">
        <v>1.3708100000000001</v>
      </c>
      <c r="D7895" s="36">
        <v>50.527830000000002</v>
      </c>
    </row>
    <row r="7896" spans="1:4" ht="12.75" customHeight="1" x14ac:dyDescent="0.25">
      <c r="A7896" s="44">
        <v>43215.624999980872</v>
      </c>
      <c r="B7896" s="24">
        <v>195.44</v>
      </c>
      <c r="C7896" s="35">
        <v>1.2982400000000001</v>
      </c>
      <c r="D7896" s="36">
        <v>13.34083</v>
      </c>
    </row>
    <row r="7897" spans="1:4" ht="12.75" customHeight="1" x14ac:dyDescent="0.25">
      <c r="A7897" s="44">
        <v>43215.666666647536</v>
      </c>
      <c r="B7897" s="24">
        <v>225.815</v>
      </c>
      <c r="C7897" s="35">
        <v>1.84866</v>
      </c>
      <c r="D7897" s="36">
        <v>38.571330000000003</v>
      </c>
    </row>
    <row r="7898" spans="1:4" ht="12.75" customHeight="1" x14ac:dyDescent="0.25">
      <c r="A7898" s="44">
        <v>43215.7083333142</v>
      </c>
      <c r="B7898" s="24">
        <v>200.23089999999999</v>
      </c>
      <c r="C7898" s="35">
        <v>2.2212100000000001</v>
      </c>
      <c r="D7898" s="36">
        <v>28.49417</v>
      </c>
    </row>
    <row r="7899" spans="1:4" ht="12.75" customHeight="1" x14ac:dyDescent="0.25">
      <c r="A7899" s="44">
        <v>43215.749999980864</v>
      </c>
      <c r="B7899" s="24">
        <v>172.684</v>
      </c>
      <c r="C7899" s="35">
        <v>0.93703000000000003</v>
      </c>
      <c r="D7899" s="36">
        <v>13.46167</v>
      </c>
    </row>
    <row r="7900" spans="1:4" ht="12.75" customHeight="1" x14ac:dyDescent="0.25">
      <c r="A7900" s="44">
        <v>43215.791666647528</v>
      </c>
      <c r="B7900" s="24">
        <v>208.9572</v>
      </c>
      <c r="C7900" s="35">
        <v>0.47727999999999998</v>
      </c>
      <c r="D7900" s="36">
        <v>33.736669999999997</v>
      </c>
    </row>
    <row r="7901" spans="1:4" ht="12.75" customHeight="1" x14ac:dyDescent="0.25">
      <c r="A7901" s="44">
        <v>43215.833333314193</v>
      </c>
      <c r="B7901" s="24">
        <v>349.71850000000001</v>
      </c>
      <c r="C7901" s="35">
        <v>0.52034000000000002</v>
      </c>
      <c r="D7901" s="36">
        <v>27.347000000000001</v>
      </c>
    </row>
    <row r="7902" spans="1:4" ht="12.75" customHeight="1" x14ac:dyDescent="0.25">
      <c r="A7902" s="44">
        <v>43215.874999980857</v>
      </c>
      <c r="B7902" s="24">
        <v>358.1585</v>
      </c>
      <c r="C7902" s="35">
        <v>0.32549</v>
      </c>
      <c r="D7902" s="36">
        <v>3.0550000000000002</v>
      </c>
    </row>
    <row r="7903" spans="1:4" ht="12.75" customHeight="1" x14ac:dyDescent="0.25">
      <c r="A7903" s="44">
        <v>43215.916666647521</v>
      </c>
      <c r="B7903" s="24">
        <v>30.83867</v>
      </c>
      <c r="C7903" s="35">
        <v>0.30236000000000002</v>
      </c>
      <c r="D7903" s="36">
        <v>7.4071699999999998</v>
      </c>
    </row>
    <row r="7904" spans="1:4" ht="12.75" customHeight="1" x14ac:dyDescent="0.25">
      <c r="A7904" s="44">
        <v>43215.958333314185</v>
      </c>
      <c r="B7904" s="24">
        <v>90.244140000000002</v>
      </c>
      <c r="C7904" s="35">
        <v>0.39229000000000003</v>
      </c>
      <c r="D7904" s="36">
        <v>12.8695</v>
      </c>
    </row>
    <row r="7905" spans="1:4" ht="12.75" customHeight="1" x14ac:dyDescent="0.25">
      <c r="A7905" s="44">
        <v>43215.99999998085</v>
      </c>
      <c r="B7905" s="24">
        <v>300.30509999999998</v>
      </c>
      <c r="C7905" s="35">
        <v>0.33834999999999998</v>
      </c>
      <c r="D7905" s="36">
        <v>3.8161700000000001</v>
      </c>
    </row>
    <row r="7906" spans="1:4" ht="12.75" customHeight="1" x14ac:dyDescent="0.25">
      <c r="A7906" s="44">
        <v>43216.041666647514</v>
      </c>
      <c r="B7906" s="24">
        <v>152.8999</v>
      </c>
      <c r="C7906" s="35">
        <v>0.28558</v>
      </c>
      <c r="D7906" s="36">
        <v>14.252800000000001</v>
      </c>
    </row>
    <row r="7907" spans="1:4" ht="12.75" customHeight="1" x14ac:dyDescent="0.25">
      <c r="A7907" s="44">
        <v>43216.083333314178</v>
      </c>
      <c r="B7907" s="24">
        <v>170.9573</v>
      </c>
      <c r="C7907" s="35">
        <v>0.76344000000000001</v>
      </c>
      <c r="D7907" s="36">
        <v>40.46217</v>
      </c>
    </row>
    <row r="7908" spans="1:4" ht="12.75" customHeight="1" x14ac:dyDescent="0.25">
      <c r="A7908" s="44">
        <v>43216.124999980842</v>
      </c>
      <c r="B7908" s="24">
        <v>111.90519999999999</v>
      </c>
      <c r="C7908" s="35">
        <v>0.29037000000000002</v>
      </c>
      <c r="D7908" s="36">
        <v>2.5048300000000001</v>
      </c>
    </row>
    <row r="7909" spans="1:4" ht="12.75" customHeight="1" x14ac:dyDescent="0.25">
      <c r="A7909" s="44">
        <v>43216.166666647507</v>
      </c>
      <c r="B7909" s="24">
        <v>108.9832</v>
      </c>
      <c r="C7909" s="35">
        <v>0.25594</v>
      </c>
      <c r="D7909" s="36">
        <v>4.4894999999999996</v>
      </c>
    </row>
    <row r="7910" spans="1:4" ht="12.75" customHeight="1" x14ac:dyDescent="0.25">
      <c r="A7910" s="44">
        <v>43216.208333314171</v>
      </c>
      <c r="B7910" s="24">
        <v>353.06229999999999</v>
      </c>
      <c r="C7910" s="35">
        <v>0.72430000000000005</v>
      </c>
      <c r="D7910" s="36">
        <v>19.368169999999999</v>
      </c>
    </row>
    <row r="7911" spans="1:4" ht="12.75" customHeight="1" x14ac:dyDescent="0.25">
      <c r="A7911" s="44">
        <v>43216.249999980835</v>
      </c>
      <c r="B7911" s="24">
        <v>72.688230000000004</v>
      </c>
      <c r="C7911" s="35">
        <v>0.53339999999999999</v>
      </c>
      <c r="D7911" s="36">
        <v>106.7557</v>
      </c>
    </row>
    <row r="7912" spans="1:4" ht="12.75" customHeight="1" x14ac:dyDescent="0.25">
      <c r="A7912" s="44">
        <v>43216.291666647499</v>
      </c>
      <c r="B7912" s="24">
        <v>107.4491</v>
      </c>
      <c r="C7912" s="35">
        <v>0.18221999999999999</v>
      </c>
      <c r="D7912" s="36">
        <v>89.118840000000006</v>
      </c>
    </row>
    <row r="7913" spans="1:4" ht="12.75" customHeight="1" x14ac:dyDescent="0.25">
      <c r="A7913" s="44">
        <v>43216.333333314164</v>
      </c>
      <c r="B7913" s="24">
        <v>296.9624</v>
      </c>
      <c r="C7913" s="35">
        <v>0.32469999999999999</v>
      </c>
      <c r="D7913" s="36">
        <v>332.95929999999998</v>
      </c>
    </row>
    <row r="7914" spans="1:4" ht="12.75" customHeight="1" x14ac:dyDescent="0.25">
      <c r="A7914" s="44">
        <v>43216.374999980828</v>
      </c>
      <c r="B7914" s="24">
        <v>103.3343</v>
      </c>
      <c r="C7914" s="35">
        <v>0.23788000000000001</v>
      </c>
      <c r="D7914" s="36">
        <v>135.9932</v>
      </c>
    </row>
    <row r="7915" spans="1:4" ht="12.75" customHeight="1" x14ac:dyDescent="0.25">
      <c r="A7915" s="44">
        <v>43216.416666647492</v>
      </c>
      <c r="B7915" s="24">
        <v>114.8353</v>
      </c>
      <c r="C7915" s="35">
        <v>0.27739000000000003</v>
      </c>
      <c r="D7915" s="36">
        <v>31.625830000000001</v>
      </c>
    </row>
    <row r="7916" spans="1:4" ht="12.75" customHeight="1" x14ac:dyDescent="0.25">
      <c r="A7916" s="44">
        <v>43216.458333314156</v>
      </c>
      <c r="B7916" s="24">
        <v>88.123419999999996</v>
      </c>
      <c r="C7916" s="35">
        <v>0.52588999999999997</v>
      </c>
      <c r="D7916" s="36">
        <v>24.987829999999999</v>
      </c>
    </row>
    <row r="7917" spans="1:4" ht="12.75" customHeight="1" x14ac:dyDescent="0.25">
      <c r="A7917" s="44">
        <v>43216.499999980821</v>
      </c>
      <c r="B7917" s="24">
        <v>195.89689999999999</v>
      </c>
      <c r="C7917" s="35">
        <v>1.1870700000000001</v>
      </c>
      <c r="D7917" s="36">
        <v>50.754669999999997</v>
      </c>
    </row>
    <row r="7918" spans="1:4" ht="12.75" customHeight="1" x14ac:dyDescent="0.25">
      <c r="A7918" s="44">
        <v>43216.541666647485</v>
      </c>
      <c r="B7918" s="24">
        <v>210.9187</v>
      </c>
      <c r="C7918" s="35">
        <v>1.4455499999999999</v>
      </c>
      <c r="D7918" s="36">
        <v>78.281000000000006</v>
      </c>
    </row>
    <row r="7919" spans="1:4" ht="12.75" customHeight="1" x14ac:dyDescent="0.25">
      <c r="A7919" s="44">
        <v>43216.583333314149</v>
      </c>
      <c r="B7919" s="24">
        <v>127.0611</v>
      </c>
      <c r="C7919" s="35">
        <v>0.79020999999999997</v>
      </c>
      <c r="D7919" s="36">
        <v>76.836669999999998</v>
      </c>
    </row>
    <row r="7920" spans="1:4" ht="12.75" customHeight="1" x14ac:dyDescent="0.25">
      <c r="A7920" s="44">
        <v>43216.624999980813</v>
      </c>
      <c r="B7920" s="24">
        <v>76.312759999999997</v>
      </c>
      <c r="C7920" s="35">
        <v>1.08429</v>
      </c>
      <c r="D7920" s="36">
        <v>73.286670000000001</v>
      </c>
    </row>
    <row r="7921" spans="1:4" ht="12.75" customHeight="1" x14ac:dyDescent="0.25">
      <c r="A7921" s="44">
        <v>43216.666666647478</v>
      </c>
      <c r="B7921" s="24">
        <v>71.155889999999999</v>
      </c>
      <c r="C7921" s="35">
        <v>1.1607799999999999</v>
      </c>
      <c r="D7921" s="36">
        <v>6.9071999999999996</v>
      </c>
    </row>
    <row r="7922" spans="1:4" ht="12.75" customHeight="1" x14ac:dyDescent="0.25">
      <c r="A7922" s="44">
        <v>43216.708333314142</v>
      </c>
      <c r="B7922" s="24">
        <v>78.570419999999999</v>
      </c>
      <c r="C7922" s="35">
        <v>1.72221</v>
      </c>
      <c r="D7922" s="36">
        <v>11.123670000000001</v>
      </c>
    </row>
    <row r="7923" spans="1:4" ht="12.75" customHeight="1" x14ac:dyDescent="0.25">
      <c r="A7923" s="44">
        <v>43216.749999980806</v>
      </c>
      <c r="B7923" s="24">
        <v>110.7118</v>
      </c>
      <c r="C7923" s="35">
        <v>1.0660499999999999</v>
      </c>
      <c r="D7923" s="36">
        <v>26.043500000000002</v>
      </c>
    </row>
    <row r="7924" spans="1:4" ht="12.75" customHeight="1" x14ac:dyDescent="0.25">
      <c r="A7924" s="44">
        <v>43216.79166664747</v>
      </c>
      <c r="B7924" s="24">
        <v>74.327870000000004</v>
      </c>
      <c r="C7924" s="35">
        <v>0.36906</v>
      </c>
      <c r="D7924" s="36">
        <v>128.40530000000001</v>
      </c>
    </row>
    <row r="7925" spans="1:4" ht="12.75" customHeight="1" x14ac:dyDescent="0.25">
      <c r="A7925" s="44">
        <v>43216.833333314135</v>
      </c>
      <c r="B7925" s="24">
        <v>289.75240000000002</v>
      </c>
      <c r="C7925" s="35">
        <v>1.12866</v>
      </c>
      <c r="D7925" s="36">
        <v>113.99769999999999</v>
      </c>
    </row>
    <row r="7926" spans="1:4" ht="12.75" customHeight="1" x14ac:dyDescent="0.25">
      <c r="A7926" s="44">
        <v>43216.874999980799</v>
      </c>
      <c r="B7926" s="24">
        <v>269.85140000000001</v>
      </c>
      <c r="C7926" s="35">
        <v>0.55405000000000004</v>
      </c>
      <c r="D7926" s="36">
        <v>21.68967</v>
      </c>
    </row>
    <row r="7927" spans="1:4" ht="12.75" customHeight="1" x14ac:dyDescent="0.25">
      <c r="A7927" s="44">
        <v>43216.916666647463</v>
      </c>
      <c r="B7927" s="24">
        <v>280.61590000000001</v>
      </c>
      <c r="C7927" s="35">
        <v>0.31315999999999999</v>
      </c>
      <c r="D7927" s="36">
        <v>31.071829999999999</v>
      </c>
    </row>
    <row r="7928" spans="1:4" ht="12.75" customHeight="1" x14ac:dyDescent="0.25">
      <c r="A7928" s="44">
        <v>43216.958333314127</v>
      </c>
      <c r="B7928" s="24">
        <v>5.0552299999999999</v>
      </c>
      <c r="C7928" s="35">
        <v>0.24332999999999999</v>
      </c>
      <c r="D7928" s="36" t="s">
        <v>189</v>
      </c>
    </row>
    <row r="7929" spans="1:4" ht="12.75" customHeight="1" x14ac:dyDescent="0.25">
      <c r="A7929" s="44">
        <v>43216.999999980791</v>
      </c>
      <c r="B7929" s="24">
        <v>105.37649999999999</v>
      </c>
      <c r="C7929" s="35">
        <v>0.23418</v>
      </c>
      <c r="D7929" s="36">
        <v>15.80283</v>
      </c>
    </row>
    <row r="7930" spans="1:4" ht="12.75" customHeight="1" x14ac:dyDescent="0.25">
      <c r="A7930" s="44">
        <v>43217.041666647456</v>
      </c>
      <c r="B7930" s="24">
        <v>144.6763</v>
      </c>
      <c r="C7930" s="35">
        <v>0.34455999999999998</v>
      </c>
      <c r="D7930" s="36">
        <v>4.8545999999999996</v>
      </c>
    </row>
    <row r="7931" spans="1:4" ht="12.75" customHeight="1" x14ac:dyDescent="0.25">
      <c r="A7931" s="44">
        <v>43217.08333331412</v>
      </c>
      <c r="B7931" s="24">
        <v>353.7047</v>
      </c>
      <c r="C7931" s="35">
        <v>0.28161999999999998</v>
      </c>
      <c r="D7931" s="36">
        <v>7.6553300000000002</v>
      </c>
    </row>
    <row r="7932" spans="1:4" ht="12.75" customHeight="1" x14ac:dyDescent="0.25">
      <c r="A7932" s="44">
        <v>43217.124999980784</v>
      </c>
      <c r="B7932" s="24">
        <v>129.6533</v>
      </c>
      <c r="C7932" s="35">
        <v>0.24301</v>
      </c>
      <c r="D7932" s="36">
        <v>8.2821700000000007</v>
      </c>
    </row>
    <row r="7933" spans="1:4" ht="12.75" customHeight="1" x14ac:dyDescent="0.25">
      <c r="A7933" s="44">
        <v>43217.166666647448</v>
      </c>
      <c r="B7933" s="24">
        <v>229.19290000000001</v>
      </c>
      <c r="C7933" s="35">
        <v>0.37162000000000001</v>
      </c>
      <c r="D7933" s="36">
        <v>7.2333299999999996</v>
      </c>
    </row>
    <row r="7934" spans="1:4" ht="12.75" customHeight="1" x14ac:dyDescent="0.25">
      <c r="A7934" s="44">
        <v>43217.208333314113</v>
      </c>
      <c r="B7934" s="24">
        <v>76.797110000000004</v>
      </c>
      <c r="C7934" s="35">
        <v>0.44596000000000002</v>
      </c>
      <c r="D7934" s="36">
        <v>5.3871700000000002</v>
      </c>
    </row>
    <row r="7935" spans="1:4" ht="12.75" customHeight="1" x14ac:dyDescent="0.25">
      <c r="A7935" s="44">
        <v>43217.249999980777</v>
      </c>
      <c r="B7935" s="24">
        <v>264.64409999999998</v>
      </c>
      <c r="C7935" s="35">
        <v>0.50539000000000001</v>
      </c>
      <c r="D7935" s="36">
        <v>67.621499999999997</v>
      </c>
    </row>
    <row r="7936" spans="1:4" ht="12.75" customHeight="1" x14ac:dyDescent="0.25">
      <c r="A7936" s="44">
        <v>43217.291666647441</v>
      </c>
      <c r="B7936" s="24">
        <v>89.332419999999999</v>
      </c>
      <c r="C7936" s="35">
        <v>0.28899999999999998</v>
      </c>
      <c r="D7936" s="36">
        <v>52.474499999999999</v>
      </c>
    </row>
    <row r="7937" spans="1:4" ht="12.75" customHeight="1" x14ac:dyDescent="0.25">
      <c r="A7937" s="44">
        <v>43217.333333314105</v>
      </c>
      <c r="B7937" s="24">
        <v>30.695060000000002</v>
      </c>
      <c r="C7937" s="35">
        <v>0.33223999999999998</v>
      </c>
      <c r="D7937" s="36">
        <v>240.96899999999999</v>
      </c>
    </row>
    <row r="7938" spans="1:4" ht="12.75" customHeight="1" x14ac:dyDescent="0.25">
      <c r="A7938" s="44">
        <v>43217.37499998077</v>
      </c>
      <c r="B7938" s="24">
        <v>81.351219999999998</v>
      </c>
      <c r="C7938" s="35">
        <v>0.29593000000000003</v>
      </c>
      <c r="D7938" s="36">
        <v>114.36369999999999</v>
      </c>
    </row>
    <row r="7939" spans="1:4" ht="12.75" customHeight="1" x14ac:dyDescent="0.25">
      <c r="A7939" s="44">
        <v>43217.416666647434</v>
      </c>
      <c r="B7939" s="24">
        <v>220.0821</v>
      </c>
      <c r="C7939" s="35">
        <v>0.33800999999999998</v>
      </c>
      <c r="D7939" s="36">
        <v>69.743499999999997</v>
      </c>
    </row>
    <row r="7940" spans="1:4" ht="12.75" customHeight="1" x14ac:dyDescent="0.25">
      <c r="A7940" s="44">
        <v>43217.458333314098</v>
      </c>
      <c r="B7940" s="24">
        <v>91.884150000000005</v>
      </c>
      <c r="C7940" s="35">
        <v>0.35249000000000003</v>
      </c>
      <c r="D7940" s="36">
        <v>98.326160000000002</v>
      </c>
    </row>
    <row r="7941" spans="1:4" ht="12.75" customHeight="1" x14ac:dyDescent="0.25">
      <c r="A7941" s="44">
        <v>43217.499999980762</v>
      </c>
      <c r="B7941" s="24">
        <v>73.406329999999997</v>
      </c>
      <c r="C7941" s="35">
        <v>2.5509599999999999</v>
      </c>
      <c r="D7941" s="36">
        <v>19.271000000000001</v>
      </c>
    </row>
    <row r="7942" spans="1:4" ht="12.75" customHeight="1" x14ac:dyDescent="0.25">
      <c r="A7942" s="44">
        <v>43217.541666647427</v>
      </c>
      <c r="B7942" s="24">
        <v>62.572650000000003</v>
      </c>
      <c r="C7942" s="35">
        <v>3.7161599999999999</v>
      </c>
      <c r="D7942" s="36">
        <v>21.207170000000001</v>
      </c>
    </row>
    <row r="7943" spans="1:4" ht="12.75" customHeight="1" x14ac:dyDescent="0.25">
      <c r="A7943" s="44">
        <v>43217.583333314091</v>
      </c>
      <c r="B7943" s="24">
        <v>67.133920000000003</v>
      </c>
      <c r="C7943" s="35">
        <v>3.30002</v>
      </c>
      <c r="D7943" s="36">
        <v>11.08333</v>
      </c>
    </row>
    <row r="7944" spans="1:4" ht="12.75" customHeight="1" x14ac:dyDescent="0.25">
      <c r="A7944" s="44">
        <v>43217.624999980755</v>
      </c>
      <c r="B7944" s="24">
        <v>68.301919999999996</v>
      </c>
      <c r="C7944" s="35">
        <v>2.4460199999999999</v>
      </c>
      <c r="D7944" s="36">
        <v>12.49517</v>
      </c>
    </row>
    <row r="7945" spans="1:4" ht="12.75" customHeight="1" x14ac:dyDescent="0.25">
      <c r="A7945" s="44">
        <v>43217.666666647419</v>
      </c>
      <c r="B7945" s="24">
        <v>63.019710000000003</v>
      </c>
      <c r="C7945" s="35">
        <v>2.8938899999999999</v>
      </c>
      <c r="D7945" s="36">
        <v>12.561170000000001</v>
      </c>
    </row>
    <row r="7946" spans="1:4" ht="12.75" customHeight="1" x14ac:dyDescent="0.25">
      <c r="A7946" s="44">
        <v>43217.708333314084</v>
      </c>
      <c r="B7946" s="24">
        <v>75.082549999999998</v>
      </c>
      <c r="C7946" s="35">
        <v>1.7424999999999999</v>
      </c>
      <c r="D7946" s="36">
        <v>6.4634999999999998</v>
      </c>
    </row>
    <row r="7947" spans="1:4" ht="12.75" customHeight="1" x14ac:dyDescent="0.25">
      <c r="A7947" s="44">
        <v>43217.749999980748</v>
      </c>
      <c r="B7947" s="24">
        <v>78.135120000000001</v>
      </c>
      <c r="C7947" s="35">
        <v>1.1556999999999999</v>
      </c>
      <c r="D7947" s="36">
        <v>13.506830000000001</v>
      </c>
    </row>
    <row r="7948" spans="1:4" ht="12.75" customHeight="1" x14ac:dyDescent="0.25">
      <c r="A7948" s="44">
        <v>43217.791666647412</v>
      </c>
      <c r="B7948" s="24">
        <v>77.078450000000004</v>
      </c>
      <c r="C7948" s="35">
        <v>0.78788000000000002</v>
      </c>
      <c r="D7948" s="36">
        <v>16.904330000000002</v>
      </c>
    </row>
    <row r="7949" spans="1:4" ht="12.75" customHeight="1" x14ac:dyDescent="0.25">
      <c r="A7949" s="44">
        <v>43217.833333314076</v>
      </c>
      <c r="B7949" s="24">
        <v>71.257530000000003</v>
      </c>
      <c r="C7949" s="35">
        <v>1.40713</v>
      </c>
      <c r="D7949" s="36">
        <v>7.1381699999999997</v>
      </c>
    </row>
    <row r="7950" spans="1:4" ht="12.75" customHeight="1" x14ac:dyDescent="0.25">
      <c r="A7950" s="44">
        <v>43217.874999980741</v>
      </c>
      <c r="B7950" s="24">
        <v>77.560770000000005</v>
      </c>
      <c r="C7950" s="35">
        <v>1.15052</v>
      </c>
      <c r="D7950" s="36">
        <v>12.672330000000001</v>
      </c>
    </row>
    <row r="7951" spans="1:4" ht="12.75" customHeight="1" x14ac:dyDescent="0.25">
      <c r="A7951" s="44">
        <v>43217.916666647405</v>
      </c>
      <c r="B7951" s="24">
        <v>76.997889999999998</v>
      </c>
      <c r="C7951" s="35">
        <v>1.30888</v>
      </c>
      <c r="D7951" s="36">
        <v>16.245999999999999</v>
      </c>
    </row>
    <row r="7952" spans="1:4" ht="12.75" customHeight="1" x14ac:dyDescent="0.25">
      <c r="A7952" s="44">
        <v>43217.958333314069</v>
      </c>
      <c r="B7952" s="24">
        <v>72.568879999999993</v>
      </c>
      <c r="C7952" s="35">
        <v>1.9781500000000001</v>
      </c>
      <c r="D7952" s="36">
        <v>15.111499999999999</v>
      </c>
    </row>
    <row r="7953" spans="1:4" ht="12.75" customHeight="1" x14ac:dyDescent="0.25">
      <c r="A7953" s="44">
        <v>43217.999999980733</v>
      </c>
      <c r="B7953" s="24">
        <v>70.492050000000006</v>
      </c>
      <c r="C7953" s="35">
        <v>2.37798</v>
      </c>
      <c r="D7953" s="36">
        <v>11.83733</v>
      </c>
    </row>
    <row r="7954" spans="1:4" ht="12.75" customHeight="1" x14ac:dyDescent="0.25">
      <c r="A7954" s="44">
        <v>43218.041666647398</v>
      </c>
      <c r="B7954" s="24">
        <v>67.788579999999996</v>
      </c>
      <c r="C7954" s="35">
        <v>2.0128300000000001</v>
      </c>
      <c r="D7954" s="36">
        <v>6.8268000000000004</v>
      </c>
    </row>
    <row r="7955" spans="1:4" ht="12.75" customHeight="1" x14ac:dyDescent="0.25">
      <c r="A7955" s="44">
        <v>43218.083333314062</v>
      </c>
      <c r="B7955" s="24">
        <v>64.756259999999997</v>
      </c>
      <c r="C7955" s="35">
        <v>1.54705</v>
      </c>
      <c r="D7955" s="36">
        <v>14.852499999999999</v>
      </c>
    </row>
    <row r="7956" spans="1:4" ht="12.75" customHeight="1" x14ac:dyDescent="0.25">
      <c r="A7956" s="44">
        <v>43218.124999980726</v>
      </c>
      <c r="B7956" s="24">
        <v>79.933970000000002</v>
      </c>
      <c r="C7956" s="35">
        <v>1.8496699999999999</v>
      </c>
      <c r="D7956" s="36">
        <v>21.605499999999999</v>
      </c>
    </row>
    <row r="7957" spans="1:4" ht="12.75" customHeight="1" x14ac:dyDescent="0.25">
      <c r="A7957" s="44">
        <v>43218.16666664739</v>
      </c>
      <c r="B7957" s="24">
        <v>81.063940000000002</v>
      </c>
      <c r="C7957" s="35">
        <v>1.7332099999999999</v>
      </c>
      <c r="D7957" s="36">
        <v>18.489999999999998</v>
      </c>
    </row>
    <row r="7958" spans="1:4" ht="12.75" customHeight="1" x14ac:dyDescent="0.25">
      <c r="A7958" s="44">
        <v>43218.208333314054</v>
      </c>
      <c r="B7958" s="24">
        <v>68.839820000000003</v>
      </c>
      <c r="C7958" s="35">
        <v>2.6438600000000001</v>
      </c>
      <c r="D7958" s="36" t="s">
        <v>189</v>
      </c>
    </row>
    <row r="7959" spans="1:4" ht="12.75" customHeight="1" x14ac:dyDescent="0.25">
      <c r="A7959" s="44">
        <v>43218.249999980719</v>
      </c>
      <c r="B7959" s="24">
        <v>47.025970000000001</v>
      </c>
      <c r="C7959" s="35">
        <v>2.66547</v>
      </c>
      <c r="D7959" s="36">
        <v>7.6646000000000001</v>
      </c>
    </row>
    <row r="7960" spans="1:4" ht="12.75" customHeight="1" x14ac:dyDescent="0.25">
      <c r="A7960" s="44">
        <v>43218.291666647383</v>
      </c>
      <c r="B7960" s="24">
        <v>161.86770000000001</v>
      </c>
      <c r="C7960" s="35">
        <v>0.92147000000000001</v>
      </c>
      <c r="D7960" s="36">
        <v>5.7294999999999998</v>
      </c>
    </row>
    <row r="7961" spans="1:4" ht="12.75" customHeight="1" x14ac:dyDescent="0.25">
      <c r="A7961" s="44">
        <v>43218.333333314047</v>
      </c>
      <c r="B7961" s="24">
        <v>83.034999999999997</v>
      </c>
      <c r="C7961" s="35">
        <v>2.0139300000000002</v>
      </c>
      <c r="D7961" s="36">
        <v>2.2574000000000001</v>
      </c>
    </row>
    <row r="7962" spans="1:4" ht="12.75" customHeight="1" x14ac:dyDescent="0.25">
      <c r="A7962" s="44">
        <v>43218.374999980711</v>
      </c>
      <c r="B7962" s="24">
        <v>50.954680000000003</v>
      </c>
      <c r="C7962" s="35">
        <v>1.4744299999999999</v>
      </c>
      <c r="D7962" s="36">
        <v>5.2934000000000001</v>
      </c>
    </row>
    <row r="7963" spans="1:4" ht="12.75" customHeight="1" x14ac:dyDescent="0.25">
      <c r="A7963" s="44">
        <v>43218.416666647376</v>
      </c>
      <c r="B7963" s="24">
        <v>12.23972</v>
      </c>
      <c r="C7963" s="35">
        <v>2.05098</v>
      </c>
      <c r="D7963" s="36">
        <v>6.88483</v>
      </c>
    </row>
    <row r="7964" spans="1:4" ht="12.75" customHeight="1" x14ac:dyDescent="0.25">
      <c r="A7964" s="44">
        <v>43218.45833331404</v>
      </c>
      <c r="B7964" s="24">
        <v>75.501810000000006</v>
      </c>
      <c r="C7964" s="35">
        <v>0.63073999999999997</v>
      </c>
      <c r="D7964" s="36">
        <v>8.1344999999999992</v>
      </c>
    </row>
    <row r="7965" spans="1:4" ht="12.75" customHeight="1" x14ac:dyDescent="0.25">
      <c r="A7965" s="44">
        <v>43218.499999980704</v>
      </c>
      <c r="B7965" s="24">
        <v>60.576929999999997</v>
      </c>
      <c r="C7965" s="35">
        <v>1.9386399999999999</v>
      </c>
      <c r="D7965" s="36">
        <v>15.292</v>
      </c>
    </row>
    <row r="7966" spans="1:4" ht="12.75" customHeight="1" x14ac:dyDescent="0.25">
      <c r="A7966" s="44">
        <v>43218.541666647368</v>
      </c>
      <c r="B7966" s="24">
        <v>57.198059999999998</v>
      </c>
      <c r="C7966" s="35">
        <v>2.77806</v>
      </c>
      <c r="D7966" s="36">
        <v>1.3138300000000001</v>
      </c>
    </row>
    <row r="7967" spans="1:4" ht="12.75" customHeight="1" x14ac:dyDescent="0.25">
      <c r="A7967" s="44">
        <v>43218.583333314033</v>
      </c>
      <c r="B7967" s="24">
        <v>66.001199999999997</v>
      </c>
      <c r="C7967" s="35">
        <v>2.2875399999999999</v>
      </c>
      <c r="D7967" s="36">
        <v>7.0904999999999996</v>
      </c>
    </row>
    <row r="7968" spans="1:4" ht="12.75" customHeight="1" x14ac:dyDescent="0.25">
      <c r="A7968" s="44">
        <v>43218.624999980697</v>
      </c>
      <c r="B7968" s="24">
        <v>63.517940000000003</v>
      </c>
      <c r="C7968" s="35">
        <v>1.9938499999999999</v>
      </c>
      <c r="D7968" s="36">
        <v>4.8856700000000002</v>
      </c>
    </row>
    <row r="7969" spans="1:4" ht="12.75" customHeight="1" x14ac:dyDescent="0.25">
      <c r="A7969" s="44">
        <v>43218.666666647361</v>
      </c>
      <c r="B7969" s="24">
        <v>58.648960000000002</v>
      </c>
      <c r="C7969" s="35">
        <v>1.5859399999999999</v>
      </c>
      <c r="D7969" s="36">
        <v>150.47880000000001</v>
      </c>
    </row>
    <row r="7970" spans="1:4" ht="12.75" customHeight="1" x14ac:dyDescent="0.25">
      <c r="A7970" s="44">
        <v>43218.708333314025</v>
      </c>
      <c r="B7970" s="24">
        <v>71.258870000000002</v>
      </c>
      <c r="C7970" s="35">
        <v>1.3991199999999999</v>
      </c>
      <c r="D7970" s="36">
        <v>48.085000000000001</v>
      </c>
    </row>
    <row r="7971" spans="1:4" ht="12.75" customHeight="1" x14ac:dyDescent="0.25">
      <c r="A7971" s="44">
        <v>43218.74999998069</v>
      </c>
      <c r="B7971" s="24">
        <v>83.46302</v>
      </c>
      <c r="C7971" s="35">
        <v>0.81735999999999998</v>
      </c>
      <c r="D7971" s="36">
        <v>4.8644999999999996</v>
      </c>
    </row>
    <row r="7972" spans="1:4" ht="12.75" customHeight="1" x14ac:dyDescent="0.25">
      <c r="A7972" s="44">
        <v>43218.791666647354</v>
      </c>
      <c r="B7972" s="24">
        <v>61.182110000000002</v>
      </c>
      <c r="C7972" s="35">
        <v>1.0171399999999999</v>
      </c>
      <c r="D7972" s="36">
        <v>1.9146700000000001</v>
      </c>
    </row>
    <row r="7973" spans="1:4" ht="12.75" customHeight="1" x14ac:dyDescent="0.25">
      <c r="A7973" s="44">
        <v>43218.833333314018</v>
      </c>
      <c r="B7973" s="24">
        <v>25.18544</v>
      </c>
      <c r="C7973" s="35">
        <v>1.25424</v>
      </c>
      <c r="D7973" s="36">
        <v>9.0221699999999991</v>
      </c>
    </row>
    <row r="7974" spans="1:4" ht="12.75" customHeight="1" x14ac:dyDescent="0.25">
      <c r="A7974" s="44">
        <v>43218.874999980682</v>
      </c>
      <c r="B7974" s="24">
        <v>17.625139999999998</v>
      </c>
      <c r="C7974" s="35">
        <v>1.02522</v>
      </c>
      <c r="D7974" s="36">
        <v>7.11517</v>
      </c>
    </row>
    <row r="7975" spans="1:4" ht="12.75" customHeight="1" x14ac:dyDescent="0.25">
      <c r="A7975" s="44">
        <v>43218.916666647347</v>
      </c>
      <c r="B7975" s="24">
        <v>75.599140000000006</v>
      </c>
      <c r="C7975" s="35">
        <v>0.76778000000000002</v>
      </c>
      <c r="D7975" s="36">
        <v>6.3831699999999998</v>
      </c>
    </row>
    <row r="7976" spans="1:4" ht="12.75" customHeight="1" x14ac:dyDescent="0.25">
      <c r="A7976" s="44">
        <v>43218.958333314011</v>
      </c>
      <c r="B7976" s="24">
        <v>358.8777</v>
      </c>
      <c r="C7976" s="35">
        <v>1.5789200000000001</v>
      </c>
      <c r="D7976" s="36">
        <v>9.5548300000000008</v>
      </c>
    </row>
    <row r="7977" spans="1:4" ht="12.75" customHeight="1" x14ac:dyDescent="0.25">
      <c r="A7977" s="44">
        <v>43218.999999980675</v>
      </c>
      <c r="B7977" s="24">
        <v>24.40316</v>
      </c>
      <c r="C7977" s="35">
        <v>0.96603000000000006</v>
      </c>
      <c r="D7977" s="36" t="s">
        <v>189</v>
      </c>
    </row>
    <row r="7978" spans="1:4" ht="12.75" customHeight="1" x14ac:dyDescent="0.25">
      <c r="A7978" s="44">
        <v>43219.041666647339</v>
      </c>
      <c r="B7978" s="24">
        <v>21.69922</v>
      </c>
      <c r="C7978" s="35">
        <v>0.89534000000000002</v>
      </c>
      <c r="D7978" s="36" t="s">
        <v>189</v>
      </c>
    </row>
    <row r="7979" spans="1:4" ht="12.75" customHeight="1" x14ac:dyDescent="0.25">
      <c r="A7979" s="44">
        <v>43219.083333314004</v>
      </c>
      <c r="B7979" s="24">
        <v>69.748450000000005</v>
      </c>
      <c r="C7979" s="35">
        <v>0.60804000000000002</v>
      </c>
      <c r="D7979" s="36">
        <v>10.22888</v>
      </c>
    </row>
    <row r="7980" spans="1:4" ht="12.75" customHeight="1" x14ac:dyDescent="0.25">
      <c r="A7980" s="44">
        <v>43219.124999980668</v>
      </c>
      <c r="B7980" s="24">
        <v>56.015090000000001</v>
      </c>
      <c r="C7980" s="35">
        <v>0.73585999999999996</v>
      </c>
      <c r="D7980" s="36">
        <v>12.31508</v>
      </c>
    </row>
    <row r="7981" spans="1:4" ht="12.75" customHeight="1" x14ac:dyDescent="0.25">
      <c r="A7981" s="44">
        <v>43219.166666647332</v>
      </c>
      <c r="B7981" s="24">
        <v>22.459430000000001</v>
      </c>
      <c r="C7981" s="35">
        <v>0.79862</v>
      </c>
      <c r="D7981" s="36">
        <v>11.157830000000001</v>
      </c>
    </row>
    <row r="7982" spans="1:4" ht="12.75" customHeight="1" x14ac:dyDescent="0.25">
      <c r="A7982" s="44">
        <v>43219.208333313996</v>
      </c>
      <c r="B7982" s="24">
        <v>341.23930000000001</v>
      </c>
      <c r="C7982" s="35">
        <v>1.4779100000000001</v>
      </c>
      <c r="D7982" s="36">
        <v>11.69717</v>
      </c>
    </row>
    <row r="7983" spans="1:4" ht="12.75" customHeight="1" x14ac:dyDescent="0.25">
      <c r="A7983" s="44">
        <v>43219.249999980661</v>
      </c>
      <c r="B7983" s="24">
        <v>341.1241</v>
      </c>
      <c r="C7983" s="35">
        <v>1.2797799999999999</v>
      </c>
      <c r="D7983" s="36">
        <v>14.27162</v>
      </c>
    </row>
    <row r="7984" spans="1:4" ht="12.75" customHeight="1" x14ac:dyDescent="0.25">
      <c r="A7984" s="44">
        <v>43219.291666647325</v>
      </c>
      <c r="B7984" s="24">
        <v>348.63189999999997</v>
      </c>
      <c r="C7984" s="35">
        <v>1.19722</v>
      </c>
      <c r="D7984" s="36">
        <v>5.3040000000000003</v>
      </c>
    </row>
    <row r="7985" spans="1:4" ht="12.75" customHeight="1" x14ac:dyDescent="0.25">
      <c r="A7985" s="44">
        <v>43219.333333313989</v>
      </c>
      <c r="B7985" s="24">
        <v>52.192860000000003</v>
      </c>
      <c r="C7985" s="35">
        <v>0.71218000000000004</v>
      </c>
      <c r="D7985" s="36">
        <v>11.942869999999999</v>
      </c>
    </row>
    <row r="7986" spans="1:4" ht="12.75" customHeight="1" x14ac:dyDescent="0.25">
      <c r="A7986" s="44">
        <v>43219.374999980653</v>
      </c>
      <c r="B7986" s="24">
        <v>8.6013800000000007</v>
      </c>
      <c r="C7986" s="35">
        <v>1.71427</v>
      </c>
      <c r="D7986" s="36">
        <v>10.73029</v>
      </c>
    </row>
    <row r="7987" spans="1:4" ht="12.75" customHeight="1" x14ac:dyDescent="0.25">
      <c r="A7987" s="44">
        <v>43219.416666647317</v>
      </c>
      <c r="B7987" s="24">
        <v>352.81779999999998</v>
      </c>
      <c r="C7987" s="35">
        <v>1.7167600000000001</v>
      </c>
      <c r="D7987" s="36">
        <v>7.6524999999999999</v>
      </c>
    </row>
    <row r="7988" spans="1:4" ht="12.75" customHeight="1" x14ac:dyDescent="0.25">
      <c r="A7988" s="44">
        <v>43219.458333313982</v>
      </c>
      <c r="B7988" s="24">
        <v>339.91250000000002</v>
      </c>
      <c r="C7988" s="35">
        <v>2.14594</v>
      </c>
      <c r="D7988" s="36" t="s">
        <v>189</v>
      </c>
    </row>
    <row r="7989" spans="1:4" ht="12.75" customHeight="1" x14ac:dyDescent="0.25">
      <c r="A7989" s="44">
        <v>43219.499999980646</v>
      </c>
      <c r="B7989" s="24">
        <v>4.0694600000000003</v>
      </c>
      <c r="C7989" s="35">
        <v>2.7604199999999999</v>
      </c>
      <c r="D7989" s="36">
        <v>10.50733</v>
      </c>
    </row>
    <row r="7990" spans="1:4" ht="12.75" customHeight="1" x14ac:dyDescent="0.25">
      <c r="A7990" s="44">
        <v>43219.54166664731</v>
      </c>
      <c r="B7990" s="24">
        <v>359.9402</v>
      </c>
      <c r="C7990" s="35">
        <v>3.1422099999999999</v>
      </c>
      <c r="D7990" s="36">
        <v>5.4587500000000002</v>
      </c>
    </row>
    <row r="7991" spans="1:4" ht="12.75" customHeight="1" x14ac:dyDescent="0.25">
      <c r="A7991" s="44">
        <v>43219.583333313974</v>
      </c>
      <c r="B7991" s="24">
        <v>343.65710000000001</v>
      </c>
      <c r="C7991" s="35">
        <v>2.9375599999999999</v>
      </c>
      <c r="D7991" s="36">
        <v>1.60046</v>
      </c>
    </row>
    <row r="7992" spans="1:4" ht="12.75" customHeight="1" x14ac:dyDescent="0.25">
      <c r="A7992" s="44">
        <v>43219.624999980639</v>
      </c>
      <c r="B7992" s="24">
        <v>359.56760000000003</v>
      </c>
      <c r="C7992" s="35">
        <v>2.5434199999999998</v>
      </c>
      <c r="D7992" s="36">
        <v>4.38992</v>
      </c>
    </row>
    <row r="7993" spans="1:4" ht="12.75" customHeight="1" x14ac:dyDescent="0.25">
      <c r="A7993" s="44">
        <v>43219.666666647303</v>
      </c>
      <c r="B7993" s="24">
        <v>358.87209999999999</v>
      </c>
      <c r="C7993" s="35">
        <v>2.7867700000000002</v>
      </c>
      <c r="D7993" s="36">
        <v>16.028079999999999</v>
      </c>
    </row>
    <row r="7994" spans="1:4" ht="12.75" customHeight="1" x14ac:dyDescent="0.25">
      <c r="A7994" s="44">
        <v>43219.708333313967</v>
      </c>
      <c r="B7994" s="24">
        <v>0.38624000000000003</v>
      </c>
      <c r="C7994" s="35">
        <v>2.3976600000000001</v>
      </c>
      <c r="D7994" s="36">
        <v>8.7861700000000003</v>
      </c>
    </row>
    <row r="7995" spans="1:4" ht="12.75" customHeight="1" x14ac:dyDescent="0.25">
      <c r="A7995" s="44">
        <v>43219.749999980631</v>
      </c>
      <c r="B7995" s="24">
        <v>346.6343</v>
      </c>
      <c r="C7995" s="35">
        <v>1.5012799999999999</v>
      </c>
      <c r="D7995" s="36">
        <v>5.4504200000000003</v>
      </c>
    </row>
    <row r="7996" spans="1:4" ht="12.75" customHeight="1" x14ac:dyDescent="0.25">
      <c r="A7996" s="44">
        <v>43219.791666647296</v>
      </c>
      <c r="B7996" s="24">
        <v>25.814630000000001</v>
      </c>
      <c r="C7996" s="35">
        <v>1.2159800000000001</v>
      </c>
      <c r="D7996" s="36">
        <v>4.6094999999999997</v>
      </c>
    </row>
    <row r="7997" spans="1:4" ht="12.75" customHeight="1" x14ac:dyDescent="0.25">
      <c r="A7997" s="44">
        <v>43219.83333331396</v>
      </c>
      <c r="B7997" s="24">
        <v>9.2100899999999992</v>
      </c>
      <c r="C7997" s="35">
        <v>0.77576000000000001</v>
      </c>
      <c r="D7997" s="36">
        <v>2.2501699999999998</v>
      </c>
    </row>
    <row r="7998" spans="1:4" ht="12.75" customHeight="1" x14ac:dyDescent="0.25">
      <c r="A7998" s="44">
        <v>43219.874999980624</v>
      </c>
      <c r="B7998" s="24">
        <v>343.495</v>
      </c>
      <c r="C7998" s="35">
        <v>0.96196999999999999</v>
      </c>
      <c r="D7998" s="36">
        <v>4.3526300000000004</v>
      </c>
    </row>
    <row r="7999" spans="1:4" ht="12.75" customHeight="1" x14ac:dyDescent="0.25">
      <c r="A7999" s="44">
        <v>43219.916666647288</v>
      </c>
      <c r="B7999" s="24">
        <v>17.76446</v>
      </c>
      <c r="C7999" s="35">
        <v>0.84101999999999999</v>
      </c>
      <c r="D7999" s="36">
        <v>8.6920800000000007</v>
      </c>
    </row>
    <row r="8000" spans="1:4" ht="12.75" customHeight="1" x14ac:dyDescent="0.25">
      <c r="A8000" s="44">
        <v>43219.958333313953</v>
      </c>
      <c r="B8000" s="24">
        <v>34.970779999999998</v>
      </c>
      <c r="C8000" s="35">
        <v>1.1325700000000001</v>
      </c>
      <c r="D8000" s="36">
        <v>5.9229599999999998</v>
      </c>
    </row>
    <row r="8001" spans="1:4" ht="12.75" customHeight="1" x14ac:dyDescent="0.25">
      <c r="A8001" s="44">
        <v>43219.999999980617</v>
      </c>
      <c r="B8001" s="24">
        <v>36.226030000000002</v>
      </c>
      <c r="C8001" s="35">
        <v>0.66364999999999996</v>
      </c>
      <c r="D8001" s="36">
        <v>4.04758</v>
      </c>
    </row>
    <row r="8002" spans="1:4" ht="12.75" customHeight="1" x14ac:dyDescent="0.25">
      <c r="A8002" s="44">
        <v>43220.041666647281</v>
      </c>
      <c r="B8002" s="24">
        <v>346.57130000000001</v>
      </c>
      <c r="C8002" s="35">
        <v>0.67710000000000004</v>
      </c>
      <c r="D8002" s="36">
        <v>6.9606500000000002</v>
      </c>
    </row>
    <row r="8003" spans="1:4" ht="12.75" customHeight="1" x14ac:dyDescent="0.25">
      <c r="A8003" s="44">
        <v>43220.083333313945</v>
      </c>
      <c r="B8003" s="24">
        <v>292.58019999999999</v>
      </c>
      <c r="C8003" s="35">
        <v>0.67325999999999997</v>
      </c>
      <c r="D8003" s="36">
        <v>4.8240699999999999</v>
      </c>
    </row>
    <row r="8004" spans="1:4" ht="12.75" customHeight="1" x14ac:dyDescent="0.25">
      <c r="A8004" s="44">
        <v>43220.12499998061</v>
      </c>
      <c r="B8004" s="24">
        <v>301.22269999999997</v>
      </c>
      <c r="C8004" s="35">
        <v>0.84643000000000002</v>
      </c>
      <c r="D8004" s="36">
        <v>4.6700799999999996</v>
      </c>
    </row>
    <row r="8005" spans="1:4" ht="12.75" customHeight="1" x14ac:dyDescent="0.25">
      <c r="A8005" s="44">
        <v>43220.166666647274</v>
      </c>
      <c r="B8005" s="24">
        <v>308.81630000000001</v>
      </c>
      <c r="C8005" s="35">
        <v>0.71018000000000003</v>
      </c>
      <c r="D8005" s="36">
        <v>4.8252100000000002</v>
      </c>
    </row>
    <row r="8006" spans="1:4" ht="12.75" customHeight="1" x14ac:dyDescent="0.25">
      <c r="A8006" s="44">
        <v>43220.208333313938</v>
      </c>
      <c r="B8006" s="24">
        <v>306.7321</v>
      </c>
      <c r="C8006" s="35">
        <v>1.0061</v>
      </c>
      <c r="D8006" s="36" t="s">
        <v>189</v>
      </c>
    </row>
    <row r="8007" spans="1:4" ht="12.75" customHeight="1" x14ac:dyDescent="0.25">
      <c r="A8007" s="44">
        <v>43220.249999980602</v>
      </c>
      <c r="B8007" s="24">
        <v>346.91070000000002</v>
      </c>
      <c r="C8007" s="35">
        <v>1.20906</v>
      </c>
      <c r="D8007" s="36">
        <v>4.1140400000000001</v>
      </c>
    </row>
    <row r="8008" spans="1:4" ht="12.75" customHeight="1" x14ac:dyDescent="0.25">
      <c r="A8008" s="44">
        <v>43220.291666647267</v>
      </c>
      <c r="B8008" s="24">
        <v>357.49930000000001</v>
      </c>
      <c r="C8008" s="35">
        <v>1.81884</v>
      </c>
      <c r="D8008" s="36">
        <v>0.53246000000000004</v>
      </c>
    </row>
    <row r="8009" spans="1:4" ht="12.75" customHeight="1" x14ac:dyDescent="0.25">
      <c r="A8009" s="44">
        <v>43220.333333313931</v>
      </c>
      <c r="B8009" s="24">
        <v>11.89594</v>
      </c>
      <c r="C8009" s="35">
        <v>1.6394</v>
      </c>
      <c r="D8009" s="36" t="s">
        <v>189</v>
      </c>
    </row>
    <row r="8010" spans="1:4" ht="12.75" customHeight="1" x14ac:dyDescent="0.25">
      <c r="A8010" s="44">
        <v>43220.374999980595</v>
      </c>
      <c r="B8010" s="24">
        <v>24.121169999999999</v>
      </c>
      <c r="C8010" s="35">
        <v>1.5585199999999999</v>
      </c>
      <c r="D8010" s="36" t="s">
        <v>189</v>
      </c>
    </row>
    <row r="8011" spans="1:4" ht="12.75" customHeight="1" x14ac:dyDescent="0.25">
      <c r="A8011" s="44">
        <v>43220.416666647259</v>
      </c>
      <c r="B8011" s="24">
        <v>13.46219</v>
      </c>
      <c r="C8011" s="35">
        <v>1.9106399999999999</v>
      </c>
      <c r="D8011" s="36">
        <v>6.2999599999999996</v>
      </c>
    </row>
    <row r="8012" spans="1:4" ht="12.75" customHeight="1" x14ac:dyDescent="0.25">
      <c r="A8012" s="44">
        <v>43220.458333313924</v>
      </c>
      <c r="B8012" s="24">
        <v>343.33429999999998</v>
      </c>
      <c r="C8012" s="35">
        <v>2.6144799999999999</v>
      </c>
      <c r="D8012" s="36">
        <v>2.9610799999999999</v>
      </c>
    </row>
    <row r="8013" spans="1:4" ht="12.75" customHeight="1" x14ac:dyDescent="0.25">
      <c r="A8013" s="44">
        <v>43220.499999980588</v>
      </c>
      <c r="B8013" s="24">
        <v>296.50729999999999</v>
      </c>
      <c r="C8013" s="35">
        <v>2.9025799999999999</v>
      </c>
      <c r="D8013" s="36">
        <v>7.9270399999999999</v>
      </c>
    </row>
    <row r="8014" spans="1:4" ht="12.75" customHeight="1" x14ac:dyDescent="0.25">
      <c r="A8014" s="44">
        <v>43220.541666647252</v>
      </c>
      <c r="B8014" s="24">
        <v>292.6232</v>
      </c>
      <c r="C8014" s="35">
        <v>3.5530900000000001</v>
      </c>
      <c r="D8014" s="36" t="s">
        <v>189</v>
      </c>
    </row>
    <row r="8015" spans="1:4" ht="12.75" customHeight="1" x14ac:dyDescent="0.25">
      <c r="A8015" s="44">
        <v>43220.583333313916</v>
      </c>
      <c r="B8015" s="24">
        <v>290.74450000000002</v>
      </c>
      <c r="C8015" s="35">
        <v>3.9812799999999999</v>
      </c>
      <c r="D8015" s="36">
        <v>7.3484600000000002</v>
      </c>
    </row>
    <row r="8016" spans="1:4" ht="12.75" customHeight="1" x14ac:dyDescent="0.25">
      <c r="A8016" s="44">
        <v>43220.62499998058</v>
      </c>
      <c r="B8016" s="24">
        <v>285.50560000000002</v>
      </c>
      <c r="C8016" s="35">
        <v>5.5107699999999999</v>
      </c>
      <c r="D8016" s="36">
        <v>7.7292100000000001</v>
      </c>
    </row>
    <row r="8017" spans="1:4" ht="12.75" customHeight="1" x14ac:dyDescent="0.25">
      <c r="A8017" s="44">
        <v>43220.666666647245</v>
      </c>
      <c r="B8017" s="24">
        <v>270.54910000000001</v>
      </c>
      <c r="C8017" s="35">
        <v>4.3069800000000003</v>
      </c>
      <c r="D8017" s="36">
        <v>5.9468300000000003</v>
      </c>
    </row>
    <row r="8018" spans="1:4" ht="12.75" customHeight="1" x14ac:dyDescent="0.25">
      <c r="A8018" s="44">
        <v>43220.708333313909</v>
      </c>
      <c r="B8018" s="24">
        <v>237.0677</v>
      </c>
      <c r="C8018" s="35">
        <v>2.9649899999999998</v>
      </c>
      <c r="D8018" s="36">
        <v>2.1846299999999998</v>
      </c>
    </row>
    <row r="8019" spans="1:4" ht="12.75" customHeight="1" x14ac:dyDescent="0.25">
      <c r="A8019" s="44">
        <v>43220.749999980573</v>
      </c>
      <c r="B8019" s="24">
        <v>239.9718</v>
      </c>
      <c r="C8019" s="35">
        <v>4.7720200000000004</v>
      </c>
      <c r="D8019" s="36" t="s">
        <v>189</v>
      </c>
    </row>
    <row r="8020" spans="1:4" ht="12.75" customHeight="1" x14ac:dyDescent="0.25">
      <c r="A8020" s="44">
        <v>43220.791666647237</v>
      </c>
      <c r="B8020" s="24">
        <v>239.19450000000001</v>
      </c>
      <c r="C8020" s="35">
        <v>3.53145</v>
      </c>
      <c r="D8020" s="36">
        <v>2.6881300000000001</v>
      </c>
    </row>
    <row r="8021" spans="1:4" ht="12.75" customHeight="1" x14ac:dyDescent="0.25">
      <c r="A8021" s="44">
        <v>43220.833333313902</v>
      </c>
      <c r="B8021" s="24">
        <v>228.44479999999999</v>
      </c>
      <c r="C8021" s="35">
        <v>2.9540099999999998</v>
      </c>
      <c r="D8021" s="36">
        <v>8.8795400000000004</v>
      </c>
    </row>
    <row r="8022" spans="1:4" ht="12.75" customHeight="1" x14ac:dyDescent="0.25">
      <c r="A8022" s="44">
        <v>43220.874999980566</v>
      </c>
      <c r="B8022" s="24">
        <v>205.60159999999999</v>
      </c>
      <c r="C8022" s="35">
        <v>2.7080099999999998</v>
      </c>
      <c r="D8022" s="36">
        <v>21.200369999999999</v>
      </c>
    </row>
    <row r="8023" spans="1:4" ht="12.75" customHeight="1" x14ac:dyDescent="0.25">
      <c r="A8023" s="44">
        <v>43220.91666664723</v>
      </c>
      <c r="B8023" s="24">
        <v>190.614</v>
      </c>
      <c r="C8023" s="35">
        <v>1.6800600000000001</v>
      </c>
      <c r="D8023" s="36">
        <v>0.23263</v>
      </c>
    </row>
    <row r="8024" spans="1:4" ht="12.75" customHeight="1" x14ac:dyDescent="0.25">
      <c r="A8024" s="44">
        <v>43220.958333313894</v>
      </c>
      <c r="B8024" s="24">
        <v>218.5111</v>
      </c>
      <c r="C8024" s="35">
        <v>3.7113900000000002</v>
      </c>
      <c r="D8024" s="36">
        <v>17.7575</v>
      </c>
    </row>
    <row r="8025" spans="1:4" ht="12.75" customHeight="1" x14ac:dyDescent="0.25">
      <c r="A8025" s="44">
        <v>43220.999999980559</v>
      </c>
      <c r="B8025" s="24">
        <v>229.53399999999999</v>
      </c>
      <c r="C8025" s="35">
        <v>3.78308</v>
      </c>
      <c r="D8025" s="36" t="s">
        <v>189</v>
      </c>
    </row>
    <row r="8026" spans="1:4" ht="12.75" customHeight="1" x14ac:dyDescent="0.25">
      <c r="A8026" s="44">
        <v>43221.041666647223</v>
      </c>
      <c r="B8026" s="24">
        <v>233.56139999999999</v>
      </c>
      <c r="C8026" s="35">
        <v>1.95129</v>
      </c>
      <c r="D8026" s="36" t="s">
        <v>189</v>
      </c>
    </row>
    <row r="8027" spans="1:4" ht="12.75" customHeight="1" x14ac:dyDescent="0.25">
      <c r="A8027" s="44">
        <v>43221.083333313887</v>
      </c>
      <c r="B8027" s="24">
        <v>235.1234</v>
      </c>
      <c r="C8027" s="35">
        <v>2.01905</v>
      </c>
      <c r="D8027" s="36">
        <v>22.462540000000001</v>
      </c>
    </row>
    <row r="8028" spans="1:4" ht="12.75" customHeight="1" x14ac:dyDescent="0.25">
      <c r="A8028" s="44">
        <v>43221.124999980551</v>
      </c>
      <c r="B8028" s="24">
        <v>237.32939999999999</v>
      </c>
      <c r="C8028" s="35">
        <v>2.37581</v>
      </c>
      <c r="D8028" s="36">
        <v>9.2947100000000002</v>
      </c>
    </row>
    <row r="8029" spans="1:4" ht="12.75" customHeight="1" x14ac:dyDescent="0.25">
      <c r="A8029" s="44">
        <v>43221.166666647216</v>
      </c>
      <c r="B8029" s="24">
        <v>221.45410000000001</v>
      </c>
      <c r="C8029" s="35">
        <v>1.80183</v>
      </c>
      <c r="D8029" s="36" t="s">
        <v>189</v>
      </c>
    </row>
    <row r="8030" spans="1:4" ht="12.75" customHeight="1" x14ac:dyDescent="0.25">
      <c r="A8030" s="44">
        <v>43221.20833331388</v>
      </c>
      <c r="B8030" s="24">
        <v>213.42779999999999</v>
      </c>
      <c r="C8030" s="35">
        <v>0.52780000000000005</v>
      </c>
      <c r="D8030" s="36">
        <v>15.31404</v>
      </c>
    </row>
    <row r="8031" spans="1:4" ht="12.75" customHeight="1" x14ac:dyDescent="0.25">
      <c r="A8031" s="44">
        <v>43221.249999980544</v>
      </c>
      <c r="B8031" s="24">
        <v>273.86790000000002</v>
      </c>
      <c r="C8031" s="35">
        <v>1.1848099999999999</v>
      </c>
      <c r="D8031" s="36">
        <v>33.52617</v>
      </c>
    </row>
    <row r="8032" spans="1:4" ht="12.75" customHeight="1" x14ac:dyDescent="0.25">
      <c r="A8032" s="44">
        <v>43221.291666647208</v>
      </c>
      <c r="B8032" s="24">
        <v>312.42070000000001</v>
      </c>
      <c r="C8032" s="35">
        <v>0.37031999999999998</v>
      </c>
      <c r="D8032" s="36">
        <v>10.28654</v>
      </c>
    </row>
    <row r="8033" spans="1:4" ht="12.75" customHeight="1" x14ac:dyDescent="0.25">
      <c r="A8033" s="44">
        <v>43221.333333313873</v>
      </c>
      <c r="B8033" s="24">
        <v>267.73719999999997</v>
      </c>
      <c r="C8033" s="35">
        <v>0.85075000000000001</v>
      </c>
      <c r="D8033" s="36">
        <v>9.1147100000000005</v>
      </c>
    </row>
    <row r="8034" spans="1:4" ht="12.75" customHeight="1" x14ac:dyDescent="0.25">
      <c r="A8034" s="44">
        <v>43221.374999980537</v>
      </c>
      <c r="B8034" s="24">
        <v>349.13990000000001</v>
      </c>
      <c r="C8034" s="35">
        <v>0.52898999999999996</v>
      </c>
      <c r="D8034" s="36">
        <v>4.8501300000000001</v>
      </c>
    </row>
    <row r="8035" spans="1:4" ht="12.75" customHeight="1" x14ac:dyDescent="0.25">
      <c r="A8035" s="44">
        <v>43221.416666647201</v>
      </c>
      <c r="B8035" s="24">
        <v>252.4486</v>
      </c>
      <c r="C8035" s="35">
        <v>2.7121599999999999</v>
      </c>
      <c r="D8035" s="36">
        <v>3.1681300000000001</v>
      </c>
    </row>
    <row r="8036" spans="1:4" ht="12.75" customHeight="1" x14ac:dyDescent="0.25">
      <c r="A8036" s="44">
        <v>43221.458333313865</v>
      </c>
      <c r="B8036" s="24">
        <v>238.81200000000001</v>
      </c>
      <c r="C8036" s="35">
        <v>3.89533</v>
      </c>
      <c r="D8036" s="36">
        <v>18.666920000000001</v>
      </c>
    </row>
    <row r="8037" spans="1:4" ht="12.75" customHeight="1" x14ac:dyDescent="0.25">
      <c r="A8037" s="44">
        <v>43221.49999998053</v>
      </c>
      <c r="B8037" s="24">
        <v>236.63059999999999</v>
      </c>
      <c r="C8037" s="35">
        <v>3.7742499999999999</v>
      </c>
      <c r="D8037" s="36">
        <v>14.611789999999999</v>
      </c>
    </row>
    <row r="8038" spans="1:4" ht="12.75" customHeight="1" x14ac:dyDescent="0.25">
      <c r="A8038" s="44">
        <v>43221.541666647194</v>
      </c>
      <c r="B8038" s="24">
        <v>247.2373</v>
      </c>
      <c r="C8038" s="35">
        <v>3.7524099999999998</v>
      </c>
      <c r="D8038" s="36" t="s">
        <v>189</v>
      </c>
    </row>
    <row r="8039" spans="1:4" ht="12.75" customHeight="1" x14ac:dyDescent="0.25">
      <c r="A8039" s="44">
        <v>43221.583333313858</v>
      </c>
      <c r="B8039" s="24">
        <v>274.92149999999998</v>
      </c>
      <c r="C8039" s="35">
        <v>3.7633899999999998</v>
      </c>
      <c r="D8039" s="36">
        <v>16.94829</v>
      </c>
    </row>
    <row r="8040" spans="1:4" ht="12.75" customHeight="1" x14ac:dyDescent="0.25">
      <c r="A8040" s="44">
        <v>43221.624999980522</v>
      </c>
      <c r="B8040" s="24">
        <v>242.77539999999999</v>
      </c>
      <c r="C8040" s="35">
        <v>2.62059</v>
      </c>
      <c r="D8040" s="36">
        <v>22.04879</v>
      </c>
    </row>
    <row r="8041" spans="1:4" ht="12.75" customHeight="1" x14ac:dyDescent="0.25">
      <c r="A8041" s="44">
        <v>43221.666666647187</v>
      </c>
      <c r="B8041" s="24">
        <v>223.1069</v>
      </c>
      <c r="C8041" s="35">
        <v>2.4564900000000001</v>
      </c>
      <c r="D8041" s="36">
        <v>35.57208</v>
      </c>
    </row>
    <row r="8042" spans="1:4" ht="12.75" customHeight="1" x14ac:dyDescent="0.25">
      <c r="A8042" s="44">
        <v>43221.708333313851</v>
      </c>
      <c r="B8042" s="24">
        <v>212.4194</v>
      </c>
      <c r="C8042" s="35">
        <v>2.6083799999999999</v>
      </c>
      <c r="D8042" s="36">
        <v>54.561669999999999</v>
      </c>
    </row>
    <row r="8043" spans="1:4" ht="12.75" customHeight="1" x14ac:dyDescent="0.25">
      <c r="A8043" s="44">
        <v>43221.749999980515</v>
      </c>
      <c r="B8043" s="24">
        <v>218.74019999999999</v>
      </c>
      <c r="C8043" s="35">
        <v>2.0158499999999999</v>
      </c>
      <c r="D8043" s="36">
        <v>24.677330000000001</v>
      </c>
    </row>
    <row r="8044" spans="1:4" ht="12.75" customHeight="1" x14ac:dyDescent="0.25">
      <c r="A8044" s="44">
        <v>43221.791666647179</v>
      </c>
      <c r="B8044" s="24">
        <v>213.5573</v>
      </c>
      <c r="C8044" s="35">
        <v>1.7134499999999999</v>
      </c>
      <c r="D8044" s="36">
        <v>2.6692100000000001</v>
      </c>
    </row>
    <row r="8045" spans="1:4" ht="12.75" customHeight="1" x14ac:dyDescent="0.25">
      <c r="A8045" s="44">
        <v>43221.833333313843</v>
      </c>
      <c r="B8045" s="24">
        <v>291.31700000000001</v>
      </c>
      <c r="C8045" s="35">
        <v>0.43865999999999999</v>
      </c>
      <c r="D8045" s="36">
        <v>1.1911700000000001</v>
      </c>
    </row>
    <row r="8046" spans="1:4" ht="12.75" customHeight="1" x14ac:dyDescent="0.25">
      <c r="A8046" s="44">
        <v>43221.874999980508</v>
      </c>
      <c r="B8046" s="24">
        <v>212.53880000000001</v>
      </c>
      <c r="C8046" s="35">
        <v>2.4360499999999998</v>
      </c>
      <c r="D8046" s="36">
        <v>5.9008799999999999</v>
      </c>
    </row>
    <row r="8047" spans="1:4" ht="12.75" customHeight="1" x14ac:dyDescent="0.25">
      <c r="A8047" s="44">
        <v>43221.916666647172</v>
      </c>
      <c r="B8047" s="24">
        <v>229.76929999999999</v>
      </c>
      <c r="C8047" s="35">
        <v>2.2442000000000002</v>
      </c>
      <c r="D8047" s="36">
        <v>24.46808</v>
      </c>
    </row>
    <row r="8048" spans="1:4" ht="12.75" customHeight="1" x14ac:dyDescent="0.25">
      <c r="A8048" s="44">
        <v>43221.958333313836</v>
      </c>
      <c r="B8048" s="24">
        <v>209.43780000000001</v>
      </c>
      <c r="C8048" s="35">
        <v>2.0517500000000002</v>
      </c>
      <c r="D8048" s="36" t="s">
        <v>189</v>
      </c>
    </row>
    <row r="8049" spans="1:4" ht="12.75" customHeight="1" x14ac:dyDescent="0.25">
      <c r="A8049" s="44">
        <v>43221.9999999805</v>
      </c>
      <c r="B8049" s="24">
        <v>209.9495</v>
      </c>
      <c r="C8049" s="35">
        <v>2.58527</v>
      </c>
      <c r="D8049" s="36">
        <v>10.43538</v>
      </c>
    </row>
    <row r="8050" spans="1:4" ht="12.75" customHeight="1" x14ac:dyDescent="0.25">
      <c r="A8050" s="44">
        <v>43222.041666647165</v>
      </c>
      <c r="B8050" s="24">
        <v>197.06970000000001</v>
      </c>
      <c r="C8050" s="35">
        <v>2.02915</v>
      </c>
      <c r="D8050" s="36">
        <v>7.3894599999999997</v>
      </c>
    </row>
    <row r="8051" spans="1:4" ht="12.75" customHeight="1" x14ac:dyDescent="0.25">
      <c r="A8051" s="44">
        <v>43222.083333313829</v>
      </c>
      <c r="B8051" s="24">
        <v>202.2397</v>
      </c>
      <c r="C8051" s="35">
        <v>2.6346099999999999</v>
      </c>
      <c r="D8051" s="36">
        <v>8.6420600000000007</v>
      </c>
    </row>
    <row r="8052" spans="1:4" ht="12.75" customHeight="1" x14ac:dyDescent="0.25">
      <c r="A8052" s="44">
        <v>43222.124999980493</v>
      </c>
      <c r="B8052" s="24">
        <v>207.37700000000001</v>
      </c>
      <c r="C8052" s="35">
        <v>2.4516200000000001</v>
      </c>
      <c r="D8052" s="36">
        <v>12.019170000000001</v>
      </c>
    </row>
    <row r="8053" spans="1:4" ht="12.75" customHeight="1" x14ac:dyDescent="0.25">
      <c r="A8053" s="44">
        <v>43222.166666647157</v>
      </c>
      <c r="B8053" s="24">
        <v>235.0385</v>
      </c>
      <c r="C8053" s="35">
        <v>2.3287499999999999</v>
      </c>
      <c r="D8053" s="36">
        <v>44.905279999999998</v>
      </c>
    </row>
    <row r="8054" spans="1:4" ht="12.75" customHeight="1" x14ac:dyDescent="0.25">
      <c r="A8054" s="44">
        <v>43222.208333313822</v>
      </c>
      <c r="B8054" s="24">
        <v>221.61949999999999</v>
      </c>
      <c r="C8054" s="35">
        <v>2.9120900000000001</v>
      </c>
      <c r="D8054" s="36">
        <v>3.6093299999999999</v>
      </c>
    </row>
    <row r="8055" spans="1:4" ht="12.75" customHeight="1" x14ac:dyDescent="0.25">
      <c r="A8055" s="44">
        <v>43222.249999980486</v>
      </c>
      <c r="B8055" s="24">
        <v>206.82810000000001</v>
      </c>
      <c r="C8055" s="35">
        <v>1.9077599999999999</v>
      </c>
      <c r="D8055" s="36">
        <v>19.919170000000001</v>
      </c>
    </row>
    <row r="8056" spans="1:4" ht="12.75" customHeight="1" x14ac:dyDescent="0.25">
      <c r="A8056" s="44">
        <v>43222.29166664715</v>
      </c>
      <c r="B8056" s="24">
        <v>186.13120000000001</v>
      </c>
      <c r="C8056" s="35">
        <v>1.5960399999999999</v>
      </c>
      <c r="D8056" s="36" t="s">
        <v>189</v>
      </c>
    </row>
    <row r="8057" spans="1:4" ht="12.75" customHeight="1" x14ac:dyDescent="0.25">
      <c r="A8057" s="44">
        <v>43222.333333313814</v>
      </c>
      <c r="B8057" s="24">
        <v>40.016889999999997</v>
      </c>
      <c r="C8057" s="35">
        <v>0.55369000000000002</v>
      </c>
      <c r="D8057" s="36">
        <v>9.9295600000000004</v>
      </c>
    </row>
    <row r="8058" spans="1:4" ht="12.75" customHeight="1" x14ac:dyDescent="0.25">
      <c r="A8058" s="44">
        <v>43222.374999980479</v>
      </c>
      <c r="B8058" s="24">
        <v>182.47219999999999</v>
      </c>
      <c r="C8058" s="35">
        <v>1.14147</v>
      </c>
      <c r="D8058" s="36">
        <v>6.3041099999999997</v>
      </c>
    </row>
    <row r="8059" spans="1:4" ht="12.75" customHeight="1" x14ac:dyDescent="0.25">
      <c r="A8059" s="44">
        <v>43222.416666647143</v>
      </c>
      <c r="B8059" s="24">
        <v>199.27269999999999</v>
      </c>
      <c r="C8059" s="35">
        <v>1.23811</v>
      </c>
      <c r="D8059" s="36">
        <v>6.343</v>
      </c>
    </row>
    <row r="8060" spans="1:4" ht="12.75" customHeight="1" x14ac:dyDescent="0.25">
      <c r="A8060" s="44">
        <v>43222.458333313807</v>
      </c>
      <c r="B8060" s="24">
        <v>207.07740000000001</v>
      </c>
      <c r="C8060" s="35">
        <v>2.53837</v>
      </c>
      <c r="D8060" s="36">
        <v>19.989000000000001</v>
      </c>
    </row>
    <row r="8061" spans="1:4" ht="12.75" customHeight="1" x14ac:dyDescent="0.25">
      <c r="A8061" s="44">
        <v>43222.499999980471</v>
      </c>
      <c r="B8061" s="24">
        <v>202.08170000000001</v>
      </c>
      <c r="C8061" s="35">
        <v>2.2204600000000001</v>
      </c>
      <c r="D8061" s="36">
        <v>48.922669999999997</v>
      </c>
    </row>
    <row r="8062" spans="1:4" ht="12.75" customHeight="1" x14ac:dyDescent="0.25">
      <c r="A8062" s="44">
        <v>43222.541666647136</v>
      </c>
      <c r="B8062" s="24">
        <v>194.17949999999999</v>
      </c>
      <c r="C8062" s="35">
        <v>1.84758</v>
      </c>
      <c r="D8062" s="36">
        <v>45.930889999999998</v>
      </c>
    </row>
    <row r="8063" spans="1:4" ht="12.75" customHeight="1" x14ac:dyDescent="0.25">
      <c r="A8063" s="44">
        <v>43222.5833333138</v>
      </c>
      <c r="B8063" s="24">
        <v>182.0368</v>
      </c>
      <c r="C8063" s="35">
        <v>1.3672800000000001</v>
      </c>
      <c r="D8063" s="36">
        <v>23.74878</v>
      </c>
    </row>
    <row r="8064" spans="1:4" ht="12.75" customHeight="1" x14ac:dyDescent="0.25">
      <c r="A8064" s="44">
        <v>43222.624999980464</v>
      </c>
      <c r="B8064" s="24">
        <v>165.46979999999999</v>
      </c>
      <c r="C8064" s="35">
        <v>1.0109699999999999</v>
      </c>
      <c r="D8064" s="36">
        <v>22.671720000000001</v>
      </c>
    </row>
    <row r="8065" spans="1:4" ht="12.75" customHeight="1" x14ac:dyDescent="0.25">
      <c r="A8065" s="44">
        <v>43222.666666647128</v>
      </c>
      <c r="B8065" s="24">
        <v>99.245140000000006</v>
      </c>
      <c r="C8065" s="35">
        <v>0.39851999999999999</v>
      </c>
      <c r="D8065" s="36">
        <v>13.232609999999999</v>
      </c>
    </row>
    <row r="8066" spans="1:4" ht="12.75" customHeight="1" x14ac:dyDescent="0.25">
      <c r="A8066" s="44">
        <v>43222.708333313793</v>
      </c>
      <c r="B8066" s="24">
        <v>145.97579999999999</v>
      </c>
      <c r="C8066" s="35">
        <v>0.45295999999999997</v>
      </c>
      <c r="D8066" s="36">
        <v>22.57667</v>
      </c>
    </row>
    <row r="8067" spans="1:4" ht="12.75" customHeight="1" x14ac:dyDescent="0.25">
      <c r="A8067" s="44">
        <v>43222.749999980457</v>
      </c>
      <c r="B8067" s="24">
        <v>202.67400000000001</v>
      </c>
      <c r="C8067" s="35">
        <v>0.31809999999999999</v>
      </c>
      <c r="D8067" s="36">
        <v>17.86317</v>
      </c>
    </row>
    <row r="8068" spans="1:4" ht="12.75" customHeight="1" x14ac:dyDescent="0.25">
      <c r="A8068" s="44">
        <v>43222.791666647121</v>
      </c>
      <c r="B8068" s="24">
        <v>271.6694</v>
      </c>
      <c r="C8068" s="35">
        <v>0.2969</v>
      </c>
      <c r="D8068" s="36">
        <v>13.740780000000001</v>
      </c>
    </row>
    <row r="8069" spans="1:4" ht="12.75" customHeight="1" x14ac:dyDescent="0.25">
      <c r="A8069" s="44">
        <v>43222.833333313785</v>
      </c>
      <c r="B8069" s="24">
        <v>286.43990000000002</v>
      </c>
      <c r="C8069" s="35">
        <v>0.70357000000000003</v>
      </c>
      <c r="D8069" s="36">
        <v>8.7381700000000002</v>
      </c>
    </row>
    <row r="8070" spans="1:4" ht="12.75" customHeight="1" x14ac:dyDescent="0.25">
      <c r="A8070" s="44">
        <v>43222.87499998045</v>
      </c>
      <c r="B8070" s="24">
        <v>278.93579999999997</v>
      </c>
      <c r="C8070" s="35">
        <v>0.66591</v>
      </c>
      <c r="D8070" s="36">
        <v>15.841049999999999</v>
      </c>
    </row>
    <row r="8071" spans="1:4" ht="12.75" customHeight="1" x14ac:dyDescent="0.25">
      <c r="A8071" s="44">
        <v>43222.916666647114</v>
      </c>
      <c r="B8071" s="24">
        <v>349.90949999999998</v>
      </c>
      <c r="C8071" s="35">
        <v>0.36503999999999998</v>
      </c>
      <c r="D8071" s="36">
        <v>2.7821099999999999</v>
      </c>
    </row>
    <row r="8072" spans="1:4" ht="12.75" customHeight="1" x14ac:dyDescent="0.25">
      <c r="A8072" s="44">
        <v>43222.958333313778</v>
      </c>
      <c r="B8072" s="24">
        <v>96.570620000000005</v>
      </c>
      <c r="C8072" s="35">
        <v>0.35055999999999998</v>
      </c>
      <c r="D8072" s="36">
        <v>11.46045</v>
      </c>
    </row>
    <row r="8073" spans="1:4" ht="12.75" customHeight="1" x14ac:dyDescent="0.25">
      <c r="A8073" s="44">
        <v>43222.999999980442</v>
      </c>
      <c r="B8073" s="24">
        <v>139.3254</v>
      </c>
      <c r="C8073" s="35">
        <v>0.29536000000000001</v>
      </c>
      <c r="D8073" s="36">
        <v>4.7264999999999997</v>
      </c>
    </row>
    <row r="8074" spans="1:4" ht="12.75" customHeight="1" x14ac:dyDescent="0.25">
      <c r="A8074" s="44">
        <v>43223.041666647106</v>
      </c>
      <c r="B8074" s="24">
        <v>268.2362</v>
      </c>
      <c r="C8074" s="35">
        <v>0.48191000000000001</v>
      </c>
      <c r="D8074" s="36" t="s">
        <v>189</v>
      </c>
    </row>
    <row r="8075" spans="1:4" ht="12.75" customHeight="1" x14ac:dyDescent="0.25">
      <c r="A8075" s="44">
        <v>43223.083333313771</v>
      </c>
      <c r="B8075" s="24">
        <v>59.541879999999999</v>
      </c>
      <c r="C8075" s="35">
        <v>0.27684999999999998</v>
      </c>
      <c r="D8075" s="36">
        <v>5.1143299999999998</v>
      </c>
    </row>
    <row r="8076" spans="1:4" ht="12.75" customHeight="1" x14ac:dyDescent="0.25">
      <c r="A8076" s="44">
        <v>43223.124999980435</v>
      </c>
      <c r="B8076" s="24">
        <v>84.034909999999996</v>
      </c>
      <c r="C8076" s="35">
        <v>0.36803999999999998</v>
      </c>
      <c r="D8076" s="36">
        <v>5.2134200000000002</v>
      </c>
    </row>
    <row r="8077" spans="1:4" ht="12.75" customHeight="1" x14ac:dyDescent="0.25">
      <c r="A8077" s="44">
        <v>43223.166666647099</v>
      </c>
      <c r="B8077" s="24">
        <v>184.37119999999999</v>
      </c>
      <c r="C8077" s="35">
        <v>0.28036</v>
      </c>
      <c r="D8077" s="36">
        <v>3.46217</v>
      </c>
    </row>
    <row r="8078" spans="1:4" ht="12.75" customHeight="1" x14ac:dyDescent="0.25">
      <c r="A8078" s="44">
        <v>43223.208333313763</v>
      </c>
      <c r="B8078" s="24">
        <v>227.1259</v>
      </c>
      <c r="C8078" s="35">
        <v>0.19197</v>
      </c>
      <c r="D8078" s="36">
        <v>13.84708</v>
      </c>
    </row>
    <row r="8079" spans="1:4" ht="12.75" customHeight="1" x14ac:dyDescent="0.25">
      <c r="A8079" s="44">
        <v>43223.249999980428</v>
      </c>
      <c r="B8079" s="24">
        <v>336.85809999999998</v>
      </c>
      <c r="C8079" s="35">
        <v>0.76741999999999999</v>
      </c>
      <c r="D8079" s="36">
        <v>0.12667</v>
      </c>
    </row>
    <row r="8080" spans="1:4" ht="12.75" customHeight="1" x14ac:dyDescent="0.25">
      <c r="A8080" s="44">
        <v>43223.291666647092</v>
      </c>
      <c r="B8080" s="24">
        <v>253.72550000000001</v>
      </c>
      <c r="C8080" s="35">
        <v>0.23919000000000001</v>
      </c>
      <c r="D8080" s="36">
        <v>8.9971700000000006</v>
      </c>
    </row>
    <row r="8081" spans="1:4" ht="12.75" customHeight="1" x14ac:dyDescent="0.25">
      <c r="A8081" s="44">
        <v>43223.333333313756</v>
      </c>
      <c r="B8081" s="24">
        <v>40.13261</v>
      </c>
      <c r="C8081" s="35">
        <v>0.22244</v>
      </c>
      <c r="D8081" s="36">
        <v>2.14567</v>
      </c>
    </row>
    <row r="8082" spans="1:4" ht="12.75" customHeight="1" x14ac:dyDescent="0.25">
      <c r="A8082" s="44">
        <v>43223.37499998042</v>
      </c>
      <c r="B8082" s="24">
        <v>63.382060000000003</v>
      </c>
      <c r="C8082" s="35">
        <v>0.34558</v>
      </c>
      <c r="D8082" s="36">
        <v>3.9304999999999999</v>
      </c>
    </row>
    <row r="8083" spans="1:4" ht="12.75" customHeight="1" x14ac:dyDescent="0.25">
      <c r="A8083" s="44">
        <v>43223.416666647085</v>
      </c>
      <c r="B8083" s="24">
        <v>71.048320000000004</v>
      </c>
      <c r="C8083" s="35">
        <v>0.50965000000000005</v>
      </c>
      <c r="D8083" s="36">
        <v>6.8029200000000003</v>
      </c>
    </row>
    <row r="8084" spans="1:4" ht="12.75" customHeight="1" x14ac:dyDescent="0.25">
      <c r="A8084" s="44">
        <v>43223.458333313749</v>
      </c>
      <c r="B8084" s="24">
        <v>86.980509999999995</v>
      </c>
      <c r="C8084" s="35">
        <v>0.70162999999999998</v>
      </c>
      <c r="D8084" s="36">
        <v>15.06725</v>
      </c>
    </row>
    <row r="8085" spans="1:4" ht="12.75" customHeight="1" x14ac:dyDescent="0.25">
      <c r="A8085" s="44">
        <v>43223.499999980413</v>
      </c>
      <c r="B8085" s="24">
        <v>162.40039999999999</v>
      </c>
      <c r="C8085" s="35">
        <v>0.89154999999999995</v>
      </c>
      <c r="D8085" s="36">
        <v>43.16375</v>
      </c>
    </row>
    <row r="8086" spans="1:4" ht="12.75" customHeight="1" x14ac:dyDescent="0.25">
      <c r="A8086" s="44">
        <v>43223.541666647077</v>
      </c>
      <c r="B8086" s="24">
        <v>188.16569999999999</v>
      </c>
      <c r="C8086" s="35">
        <v>1.5573399999999999</v>
      </c>
      <c r="D8086" s="36">
        <v>59.310670000000002</v>
      </c>
    </row>
    <row r="8087" spans="1:4" ht="12.75" customHeight="1" x14ac:dyDescent="0.25">
      <c r="A8087" s="44">
        <v>43223.583333313742</v>
      </c>
      <c r="B8087" s="24">
        <v>159.85249999999999</v>
      </c>
      <c r="C8087" s="35">
        <v>1.0269600000000001</v>
      </c>
      <c r="D8087" s="36">
        <v>29.772580000000001</v>
      </c>
    </row>
    <row r="8088" spans="1:4" ht="12.75" customHeight="1" x14ac:dyDescent="0.25">
      <c r="A8088" s="44">
        <v>43223.624999980406</v>
      </c>
      <c r="B8088" s="24">
        <v>124.0072</v>
      </c>
      <c r="C8088" s="35">
        <v>0.70765999999999996</v>
      </c>
      <c r="D8088" s="36">
        <v>44.53875</v>
      </c>
    </row>
    <row r="8089" spans="1:4" ht="12.75" customHeight="1" x14ac:dyDescent="0.25">
      <c r="A8089" s="44">
        <v>43223.66666664707</v>
      </c>
      <c r="B8089" s="24">
        <v>131.58519999999999</v>
      </c>
      <c r="C8089" s="35">
        <v>0.37579000000000001</v>
      </c>
      <c r="D8089" s="36">
        <v>6.7906700000000004</v>
      </c>
    </row>
    <row r="8090" spans="1:4" ht="12.75" customHeight="1" x14ac:dyDescent="0.25">
      <c r="A8090" s="44">
        <v>43223.708333313734</v>
      </c>
      <c r="B8090" s="24">
        <v>184.03659999999999</v>
      </c>
      <c r="C8090" s="35">
        <v>1.1319600000000001</v>
      </c>
      <c r="D8090" s="36">
        <v>29.077670000000001</v>
      </c>
    </row>
    <row r="8091" spans="1:4" ht="12.75" customHeight="1" x14ac:dyDescent="0.25">
      <c r="A8091" s="44">
        <v>43223.749999980399</v>
      </c>
      <c r="B8091" s="24">
        <v>286.31200000000001</v>
      </c>
      <c r="C8091" s="35">
        <v>0.48920000000000002</v>
      </c>
      <c r="D8091" s="36">
        <v>64.086500000000001</v>
      </c>
    </row>
    <row r="8092" spans="1:4" ht="12.75" customHeight="1" x14ac:dyDescent="0.25">
      <c r="A8092" s="44">
        <v>43223.791666647063</v>
      </c>
      <c r="B8092" s="24">
        <v>309.2115</v>
      </c>
      <c r="C8092" s="35">
        <v>0.53188999999999997</v>
      </c>
      <c r="D8092" s="36">
        <v>37.606749999999998</v>
      </c>
    </row>
    <row r="8093" spans="1:4" ht="12.75" customHeight="1" x14ac:dyDescent="0.25">
      <c r="A8093" s="44">
        <v>43223.833333313727</v>
      </c>
      <c r="B8093" s="24">
        <v>349.73970000000003</v>
      </c>
      <c r="C8093" s="35">
        <v>0.41682000000000002</v>
      </c>
      <c r="D8093" s="36">
        <v>21.399170000000002</v>
      </c>
    </row>
    <row r="8094" spans="1:4" ht="12.75" customHeight="1" x14ac:dyDescent="0.25">
      <c r="A8094" s="44">
        <v>43223.874999980391</v>
      </c>
      <c r="B8094" s="24">
        <v>351.50850000000003</v>
      </c>
      <c r="C8094" s="35">
        <v>0.34715000000000001</v>
      </c>
      <c r="D8094" s="36">
        <v>15.701750000000001</v>
      </c>
    </row>
    <row r="8095" spans="1:4" ht="12.75" customHeight="1" x14ac:dyDescent="0.25">
      <c r="A8095" s="44">
        <v>43223.916666647056</v>
      </c>
      <c r="B8095" s="24">
        <v>347.74700000000001</v>
      </c>
      <c r="C8095" s="35">
        <v>0.28391</v>
      </c>
      <c r="D8095" s="36">
        <v>14.97017</v>
      </c>
    </row>
    <row r="8096" spans="1:4" ht="12.75" customHeight="1" x14ac:dyDescent="0.25">
      <c r="A8096" s="44">
        <v>43223.95833331372</v>
      </c>
      <c r="B8096" s="24">
        <v>37.470219999999998</v>
      </c>
      <c r="C8096" s="35">
        <v>0.22739999999999999</v>
      </c>
      <c r="D8096" s="36">
        <v>6.2382499999999999</v>
      </c>
    </row>
    <row r="8097" spans="1:4" ht="12.75" customHeight="1" x14ac:dyDescent="0.25">
      <c r="A8097" s="44">
        <v>43223.999999980384</v>
      </c>
      <c r="B8097" s="24">
        <v>57.383989999999997</v>
      </c>
      <c r="C8097" s="35">
        <v>0.22255</v>
      </c>
      <c r="D8097" s="36">
        <v>9.7215000000000007</v>
      </c>
    </row>
    <row r="8098" spans="1:4" ht="12.75" customHeight="1" x14ac:dyDescent="0.25">
      <c r="A8098" s="44">
        <v>43224.041666647048</v>
      </c>
      <c r="B8098" s="24">
        <v>83.152150000000006</v>
      </c>
      <c r="C8098" s="35">
        <v>0.24457999999999999</v>
      </c>
      <c r="D8098" s="36">
        <v>9.4915000000000003</v>
      </c>
    </row>
    <row r="8099" spans="1:4" ht="12.75" customHeight="1" x14ac:dyDescent="0.25">
      <c r="A8099" s="44">
        <v>43224.083333313713</v>
      </c>
      <c r="B8099" s="24">
        <v>84.485889999999998</v>
      </c>
      <c r="C8099" s="35">
        <v>0.22269</v>
      </c>
      <c r="D8099" s="36">
        <v>0.54357999999999995</v>
      </c>
    </row>
    <row r="8100" spans="1:4" ht="12.75" customHeight="1" x14ac:dyDescent="0.25">
      <c r="A8100" s="44">
        <v>43224.124999980377</v>
      </c>
      <c r="B8100" s="24">
        <v>99.423910000000006</v>
      </c>
      <c r="C8100" s="35">
        <v>0.22678000000000001</v>
      </c>
      <c r="D8100" s="36">
        <v>10.52158</v>
      </c>
    </row>
    <row r="8101" spans="1:4" ht="12.75" customHeight="1" x14ac:dyDescent="0.25">
      <c r="A8101" s="44">
        <v>43224.166666647041</v>
      </c>
      <c r="B8101" s="24">
        <v>105.4522</v>
      </c>
      <c r="C8101" s="35">
        <v>0.34609000000000001</v>
      </c>
      <c r="D8101" s="36">
        <v>5.7811700000000004</v>
      </c>
    </row>
    <row r="8102" spans="1:4" ht="12.75" customHeight="1" x14ac:dyDescent="0.25">
      <c r="A8102" s="44">
        <v>43224.208333313705</v>
      </c>
      <c r="B8102" s="24">
        <v>104.2732</v>
      </c>
      <c r="C8102" s="35">
        <v>0.23558000000000001</v>
      </c>
      <c r="D8102" s="36">
        <v>5.4220800000000002</v>
      </c>
    </row>
    <row r="8103" spans="1:4" ht="12.75" customHeight="1" x14ac:dyDescent="0.25">
      <c r="A8103" s="44">
        <v>43224.249999980369</v>
      </c>
      <c r="B8103" s="24">
        <v>68.148399999999995</v>
      </c>
      <c r="C8103" s="35">
        <v>0.28226000000000001</v>
      </c>
      <c r="D8103" s="36">
        <v>1.56917</v>
      </c>
    </row>
    <row r="8104" spans="1:4" ht="12.75" customHeight="1" x14ac:dyDescent="0.25">
      <c r="A8104" s="44">
        <v>43224.291666647034</v>
      </c>
      <c r="B8104" s="24">
        <v>72.687470000000005</v>
      </c>
      <c r="C8104" s="35">
        <v>0.21711</v>
      </c>
      <c r="D8104" s="36">
        <v>24.0245</v>
      </c>
    </row>
    <row r="8105" spans="1:4" ht="12.75" customHeight="1" x14ac:dyDescent="0.25">
      <c r="A8105" s="44">
        <v>43224.333333313698</v>
      </c>
      <c r="B8105" s="24">
        <v>80.024709999999999</v>
      </c>
      <c r="C8105" s="35">
        <v>0.29615000000000002</v>
      </c>
      <c r="D8105" s="36">
        <v>10.396330000000001</v>
      </c>
    </row>
    <row r="8106" spans="1:4" ht="12.75" customHeight="1" x14ac:dyDescent="0.25">
      <c r="A8106" s="44">
        <v>43224.374999980362</v>
      </c>
      <c r="B8106" s="24">
        <v>85.956050000000005</v>
      </c>
      <c r="C8106" s="35">
        <v>0.30986000000000002</v>
      </c>
      <c r="D8106" s="36">
        <v>3.1187</v>
      </c>
    </row>
    <row r="8107" spans="1:4" ht="12.75" customHeight="1" x14ac:dyDescent="0.25">
      <c r="A8107" s="44">
        <v>43224.416666647026</v>
      </c>
      <c r="B8107" s="24">
        <v>54.76679</v>
      </c>
      <c r="C8107" s="35">
        <v>0.53810000000000002</v>
      </c>
      <c r="D8107" s="36">
        <v>30.012250000000002</v>
      </c>
    </row>
    <row r="8108" spans="1:4" ht="12.75" customHeight="1" x14ac:dyDescent="0.25">
      <c r="A8108" s="44">
        <v>43224.458333313691</v>
      </c>
      <c r="B8108" s="24">
        <v>130.47280000000001</v>
      </c>
      <c r="C8108" s="35">
        <v>0.49337999999999999</v>
      </c>
      <c r="D8108" s="36">
        <v>30.763500000000001</v>
      </c>
    </row>
    <row r="8109" spans="1:4" ht="12.75" customHeight="1" x14ac:dyDescent="0.25">
      <c r="A8109" s="44">
        <v>43224.499999980355</v>
      </c>
      <c r="B8109" s="24">
        <v>66.613789999999995</v>
      </c>
      <c r="C8109" s="35">
        <v>0.57765</v>
      </c>
      <c r="D8109" s="36">
        <v>36.991999999999997</v>
      </c>
    </row>
    <row r="8110" spans="1:4" ht="12.75" customHeight="1" x14ac:dyDescent="0.25">
      <c r="A8110" s="44">
        <v>43224.541666647019</v>
      </c>
      <c r="B8110" s="24">
        <v>324.70179999999999</v>
      </c>
      <c r="C8110" s="35">
        <v>1.50034</v>
      </c>
      <c r="D8110" s="36">
        <v>40.455579999999998</v>
      </c>
    </row>
    <row r="8111" spans="1:4" ht="12.75" customHeight="1" x14ac:dyDescent="0.25">
      <c r="A8111" s="44">
        <v>43224.583333313683</v>
      </c>
      <c r="B8111" s="24">
        <v>145.1969</v>
      </c>
      <c r="C8111" s="35">
        <v>0.77332999999999996</v>
      </c>
      <c r="D8111" s="36">
        <v>71.023499999999999</v>
      </c>
    </row>
    <row r="8112" spans="1:4" ht="12.75" customHeight="1" x14ac:dyDescent="0.25">
      <c r="A8112" s="44">
        <v>43224.624999980348</v>
      </c>
      <c r="B8112" s="24">
        <v>355.27850000000001</v>
      </c>
      <c r="C8112" s="35">
        <v>0.83772000000000002</v>
      </c>
      <c r="D8112" s="36">
        <v>39.508420000000001</v>
      </c>
    </row>
    <row r="8113" spans="1:4" ht="12.75" customHeight="1" x14ac:dyDescent="0.25">
      <c r="A8113" s="44">
        <v>43224.666666647012</v>
      </c>
      <c r="B8113" s="24">
        <v>218.42490000000001</v>
      </c>
      <c r="C8113" s="35">
        <v>1.17746</v>
      </c>
      <c r="D8113" s="36">
        <v>69.345089999999999</v>
      </c>
    </row>
    <row r="8114" spans="1:4" ht="12.75" customHeight="1" x14ac:dyDescent="0.25">
      <c r="A8114" s="44">
        <v>43224.708333313676</v>
      </c>
      <c r="B8114" s="24">
        <v>305.10230000000001</v>
      </c>
      <c r="C8114" s="35">
        <v>0.90452999999999995</v>
      </c>
      <c r="D8114" s="36">
        <v>89.934420000000003</v>
      </c>
    </row>
    <row r="8115" spans="1:4" ht="12.75" customHeight="1" x14ac:dyDescent="0.25">
      <c r="A8115" s="44">
        <v>43224.74999998034</v>
      </c>
      <c r="B8115" s="24">
        <v>298.5573</v>
      </c>
      <c r="C8115" s="35">
        <v>0.63795999999999997</v>
      </c>
      <c r="D8115" s="36">
        <v>210.5908</v>
      </c>
    </row>
    <row r="8116" spans="1:4" ht="12.75" customHeight="1" x14ac:dyDescent="0.25">
      <c r="A8116" s="44">
        <v>43224.791666647005</v>
      </c>
      <c r="B8116" s="24">
        <v>266.738</v>
      </c>
      <c r="C8116" s="35">
        <v>0.66305000000000003</v>
      </c>
      <c r="D8116" s="36">
        <v>88.671250000000001</v>
      </c>
    </row>
    <row r="8117" spans="1:4" ht="12.75" customHeight="1" x14ac:dyDescent="0.25">
      <c r="A8117" s="44">
        <v>43224.833333313669</v>
      </c>
      <c r="B8117" s="24">
        <v>328.38209999999998</v>
      </c>
      <c r="C8117" s="35">
        <v>0.47303000000000001</v>
      </c>
      <c r="D8117" s="36">
        <v>23.102329999999998</v>
      </c>
    </row>
    <row r="8118" spans="1:4" ht="12.75" customHeight="1" x14ac:dyDescent="0.25">
      <c r="A8118" s="44">
        <v>43224.874999980333</v>
      </c>
      <c r="B8118" s="24">
        <v>261.29919999999998</v>
      </c>
      <c r="C8118" s="35">
        <v>0.28128999999999998</v>
      </c>
      <c r="D8118" s="36">
        <v>86.493250000000003</v>
      </c>
    </row>
    <row r="8119" spans="1:4" ht="12.75" customHeight="1" x14ac:dyDescent="0.25">
      <c r="A8119" s="44">
        <v>43224.916666646997</v>
      </c>
      <c r="B8119" s="24">
        <v>331.28919999999999</v>
      </c>
      <c r="C8119" s="35">
        <v>0.26843</v>
      </c>
      <c r="D8119" s="36">
        <v>50.295920000000002</v>
      </c>
    </row>
    <row r="8120" spans="1:4" ht="12.75" customHeight="1" x14ac:dyDescent="0.25">
      <c r="A8120" s="44">
        <v>43224.958333313662</v>
      </c>
      <c r="B8120" s="24">
        <v>326.65839999999997</v>
      </c>
      <c r="C8120" s="35">
        <v>0.39404</v>
      </c>
      <c r="D8120" s="36">
        <v>18.749829999999999</v>
      </c>
    </row>
    <row r="8121" spans="1:4" ht="12.75" customHeight="1" x14ac:dyDescent="0.25">
      <c r="A8121" s="44">
        <v>43224.999999980326</v>
      </c>
      <c r="B8121" s="24">
        <v>301.8732</v>
      </c>
      <c r="C8121" s="35">
        <v>0.30462</v>
      </c>
      <c r="D8121" s="36">
        <v>19.402249999999999</v>
      </c>
    </row>
    <row r="8122" spans="1:4" ht="12.75" customHeight="1" x14ac:dyDescent="0.25">
      <c r="A8122" s="44">
        <v>43225.04166664699</v>
      </c>
      <c r="B8122" s="24">
        <v>15.76807</v>
      </c>
      <c r="C8122" s="35">
        <v>0.31229000000000001</v>
      </c>
      <c r="D8122" s="36">
        <v>29.817399999999999</v>
      </c>
    </row>
    <row r="8123" spans="1:4" ht="12.75" customHeight="1" x14ac:dyDescent="0.25">
      <c r="A8123" s="44">
        <v>43225.083333313654</v>
      </c>
      <c r="B8123" s="24">
        <v>313.83530000000002</v>
      </c>
      <c r="C8123" s="35">
        <v>0.33427000000000001</v>
      </c>
      <c r="D8123" s="36">
        <v>2.0577200000000002</v>
      </c>
    </row>
    <row r="8124" spans="1:4" ht="12.75" customHeight="1" x14ac:dyDescent="0.25">
      <c r="A8124" s="44">
        <v>43225.124999980319</v>
      </c>
      <c r="B8124" s="24">
        <v>105.7906</v>
      </c>
      <c r="C8124" s="35">
        <v>0.21425</v>
      </c>
      <c r="D8124" s="36">
        <v>8.2042800000000007</v>
      </c>
    </row>
    <row r="8125" spans="1:4" ht="12.75" customHeight="1" x14ac:dyDescent="0.25">
      <c r="A8125" s="44">
        <v>43225.166666646983</v>
      </c>
      <c r="B8125" s="24">
        <v>183.33709999999999</v>
      </c>
      <c r="C8125" s="35">
        <v>0.22783999999999999</v>
      </c>
      <c r="D8125" s="36">
        <v>6.7649999999999997</v>
      </c>
    </row>
    <row r="8126" spans="1:4" ht="12.75" customHeight="1" x14ac:dyDescent="0.25">
      <c r="A8126" s="44">
        <v>43225.208333313647</v>
      </c>
      <c r="B8126" s="24">
        <v>357.53149999999999</v>
      </c>
      <c r="C8126" s="35">
        <v>0.20039000000000001</v>
      </c>
      <c r="D8126" s="36">
        <v>12.108779999999999</v>
      </c>
    </row>
    <row r="8127" spans="1:4" ht="12.75" customHeight="1" x14ac:dyDescent="0.25">
      <c r="A8127" s="44">
        <v>43225.249999980311</v>
      </c>
      <c r="B8127" s="24">
        <v>112.4954</v>
      </c>
      <c r="C8127" s="35">
        <v>0.18925</v>
      </c>
      <c r="D8127" s="36">
        <v>7.6651100000000003</v>
      </c>
    </row>
    <row r="8128" spans="1:4" ht="12.75" customHeight="1" x14ac:dyDescent="0.25">
      <c r="A8128" s="44">
        <v>43225.291666646976</v>
      </c>
      <c r="B8128" s="24">
        <v>190.79300000000001</v>
      </c>
      <c r="C8128" s="35">
        <v>0.22817000000000001</v>
      </c>
      <c r="D8128" s="36">
        <v>9.6769999999999996</v>
      </c>
    </row>
    <row r="8129" spans="1:4" ht="12.75" customHeight="1" x14ac:dyDescent="0.25">
      <c r="A8129" s="44">
        <v>43225.33333331364</v>
      </c>
      <c r="B8129" s="24">
        <v>292.07600000000002</v>
      </c>
      <c r="C8129" s="35">
        <v>0.27154</v>
      </c>
      <c r="D8129" s="36">
        <v>5.2892799999999998</v>
      </c>
    </row>
    <row r="8130" spans="1:4" ht="12.75" customHeight="1" x14ac:dyDescent="0.25">
      <c r="A8130" s="44">
        <v>43225.374999980304</v>
      </c>
      <c r="B8130" s="24">
        <v>112.1867</v>
      </c>
      <c r="C8130" s="35">
        <v>0.33213999999999999</v>
      </c>
      <c r="D8130" s="36">
        <v>5.3204500000000001</v>
      </c>
    </row>
    <row r="8131" spans="1:4" ht="12.75" customHeight="1" x14ac:dyDescent="0.25">
      <c r="A8131" s="44">
        <v>43225.416666646968</v>
      </c>
      <c r="B8131" s="24">
        <v>73.938469999999995</v>
      </c>
      <c r="C8131" s="35">
        <v>0.48927999999999999</v>
      </c>
      <c r="D8131" s="36">
        <v>9.5302799999999994</v>
      </c>
    </row>
    <row r="8132" spans="1:4" ht="12.75" customHeight="1" x14ac:dyDescent="0.25">
      <c r="A8132" s="44">
        <v>43225.458333313632</v>
      </c>
      <c r="B8132" s="24">
        <v>56.465150000000001</v>
      </c>
      <c r="C8132" s="35">
        <v>0.57157000000000002</v>
      </c>
      <c r="D8132" s="36">
        <v>2.8430599999999999</v>
      </c>
    </row>
    <row r="8133" spans="1:4" ht="12.75" customHeight="1" x14ac:dyDescent="0.25">
      <c r="A8133" s="44">
        <v>43225.499999980297</v>
      </c>
      <c r="B8133" s="24">
        <v>17.360800000000001</v>
      </c>
      <c r="C8133" s="35">
        <v>0.73012999999999995</v>
      </c>
      <c r="D8133" s="36">
        <v>13.60411</v>
      </c>
    </row>
    <row r="8134" spans="1:4" ht="12.75" customHeight="1" x14ac:dyDescent="0.25">
      <c r="A8134" s="44">
        <v>43225.541666646961</v>
      </c>
      <c r="B8134" s="24">
        <v>5.1049800000000003</v>
      </c>
      <c r="C8134" s="35">
        <v>1.79478</v>
      </c>
      <c r="D8134" s="36">
        <v>12.82517</v>
      </c>
    </row>
    <row r="8135" spans="1:4" ht="12.75" customHeight="1" x14ac:dyDescent="0.25">
      <c r="A8135" s="44">
        <v>43225.583333313625</v>
      </c>
      <c r="B8135" s="24">
        <v>351.13720000000001</v>
      </c>
      <c r="C8135" s="35">
        <v>1.5711999999999999</v>
      </c>
      <c r="D8135" s="36">
        <v>16.901450000000001</v>
      </c>
    </row>
    <row r="8136" spans="1:4" ht="12.75" customHeight="1" x14ac:dyDescent="0.25">
      <c r="A8136" s="44">
        <v>43225.624999980289</v>
      </c>
      <c r="B8136" s="24">
        <v>27.861280000000001</v>
      </c>
      <c r="C8136" s="35">
        <v>1.5053000000000001</v>
      </c>
      <c r="D8136" s="36">
        <v>13.1275</v>
      </c>
    </row>
    <row r="8137" spans="1:4" ht="12.75" customHeight="1" x14ac:dyDescent="0.25">
      <c r="A8137" s="44">
        <v>43225.666666646954</v>
      </c>
      <c r="B8137" s="24">
        <v>22.083400000000001</v>
      </c>
      <c r="C8137" s="35">
        <v>1.7585999999999999</v>
      </c>
      <c r="D8137" s="36">
        <v>2.72234</v>
      </c>
    </row>
    <row r="8138" spans="1:4" ht="12.75" customHeight="1" x14ac:dyDescent="0.25">
      <c r="A8138" s="44">
        <v>43225.708333313618</v>
      </c>
      <c r="B8138" s="24">
        <v>9.8282100000000003</v>
      </c>
      <c r="C8138" s="35">
        <v>1.3894599999999999</v>
      </c>
      <c r="D8138" s="36">
        <v>9.3798399999999997</v>
      </c>
    </row>
    <row r="8139" spans="1:4" ht="12.75" customHeight="1" x14ac:dyDescent="0.25">
      <c r="A8139" s="44">
        <v>43225.749999980282</v>
      </c>
      <c r="B8139" s="24">
        <v>123.3994</v>
      </c>
      <c r="C8139" s="35">
        <v>0.59397</v>
      </c>
      <c r="D8139" s="36">
        <v>10.735799999999999</v>
      </c>
    </row>
    <row r="8140" spans="1:4" ht="12.75" customHeight="1" x14ac:dyDescent="0.25">
      <c r="A8140" s="44">
        <v>43225.791666646946</v>
      </c>
      <c r="B8140" s="24">
        <v>118.91630000000001</v>
      </c>
      <c r="C8140" s="35">
        <v>0.26698</v>
      </c>
      <c r="D8140" s="36">
        <v>11.383279999999999</v>
      </c>
    </row>
    <row r="8141" spans="1:4" ht="12.75" customHeight="1" x14ac:dyDescent="0.25">
      <c r="A8141" s="44">
        <v>43225.833333313611</v>
      </c>
      <c r="B8141" s="24">
        <v>125.6323</v>
      </c>
      <c r="C8141" s="35">
        <v>0.41622999999999999</v>
      </c>
      <c r="D8141" s="36">
        <v>11.167719999999999</v>
      </c>
    </row>
    <row r="8142" spans="1:4" ht="12.75" customHeight="1" x14ac:dyDescent="0.25">
      <c r="A8142" s="44">
        <v>43225.874999980275</v>
      </c>
      <c r="B8142" s="24">
        <v>98.180080000000004</v>
      </c>
      <c r="C8142" s="35">
        <v>0.33507999999999999</v>
      </c>
      <c r="D8142" s="36" t="s">
        <v>189</v>
      </c>
    </row>
    <row r="8143" spans="1:4" ht="12.75" customHeight="1" x14ac:dyDescent="0.25">
      <c r="A8143" s="44">
        <v>43225.916666646939</v>
      </c>
      <c r="B8143" s="24">
        <v>181.58510000000001</v>
      </c>
      <c r="C8143" s="35">
        <v>0.25591000000000003</v>
      </c>
      <c r="D8143" s="36" t="s">
        <v>189</v>
      </c>
    </row>
    <row r="8144" spans="1:4" ht="12.75" customHeight="1" x14ac:dyDescent="0.25">
      <c r="A8144" s="44">
        <v>43225.958333313603</v>
      </c>
      <c r="B8144" s="24">
        <v>281.16579999999999</v>
      </c>
      <c r="C8144" s="35">
        <v>0.26988000000000001</v>
      </c>
      <c r="D8144" s="36">
        <v>63.506889999999999</v>
      </c>
    </row>
    <row r="8145" spans="1:4" ht="12.75" customHeight="1" x14ac:dyDescent="0.25">
      <c r="A8145" s="44">
        <v>43225.999999980268</v>
      </c>
      <c r="B8145" s="24">
        <v>268.68419999999998</v>
      </c>
      <c r="C8145" s="35">
        <v>0.57382</v>
      </c>
      <c r="D8145" s="36">
        <v>10.717560000000001</v>
      </c>
    </row>
    <row r="8146" spans="1:4" ht="12.75" customHeight="1" x14ac:dyDescent="0.25">
      <c r="A8146" s="44">
        <v>43226.041666646932</v>
      </c>
      <c r="B8146" s="24">
        <v>256.61040000000003</v>
      </c>
      <c r="C8146" s="35">
        <v>0.30945</v>
      </c>
      <c r="D8146" s="36">
        <v>4.8736499999999996</v>
      </c>
    </row>
    <row r="8147" spans="1:4" ht="12.75" customHeight="1" x14ac:dyDescent="0.25">
      <c r="A8147" s="44">
        <v>43226.083333313596</v>
      </c>
      <c r="B8147" s="24">
        <v>271.82960000000003</v>
      </c>
      <c r="C8147" s="35">
        <v>0.33145000000000002</v>
      </c>
      <c r="D8147" s="36">
        <v>5.22783</v>
      </c>
    </row>
    <row r="8148" spans="1:4" ht="12.75" customHeight="1" x14ac:dyDescent="0.25">
      <c r="A8148" s="44">
        <v>43226.12499998026</v>
      </c>
      <c r="B8148" s="24">
        <v>196.37370000000001</v>
      </c>
      <c r="C8148" s="35">
        <v>0.34821999999999997</v>
      </c>
      <c r="D8148" s="36" t="s">
        <v>189</v>
      </c>
    </row>
    <row r="8149" spans="1:4" ht="12.75" customHeight="1" x14ac:dyDescent="0.25">
      <c r="A8149" s="44">
        <v>43226.166666646925</v>
      </c>
      <c r="B8149" s="24">
        <v>264.81479999999999</v>
      </c>
      <c r="C8149" s="35">
        <v>0.40234999999999999</v>
      </c>
      <c r="D8149" s="36">
        <v>2.8376700000000001</v>
      </c>
    </row>
    <row r="8150" spans="1:4" ht="12.75" customHeight="1" x14ac:dyDescent="0.25">
      <c r="A8150" s="44">
        <v>43226.208333313589</v>
      </c>
      <c r="B8150" s="24">
        <v>255.61189999999999</v>
      </c>
      <c r="C8150" s="35">
        <v>0.44974999999999998</v>
      </c>
      <c r="D8150" s="36">
        <v>4.6844599999999996</v>
      </c>
    </row>
    <row r="8151" spans="1:4" ht="12.75" customHeight="1" x14ac:dyDescent="0.25">
      <c r="A8151" s="44">
        <v>43226.249999980253</v>
      </c>
      <c r="B8151" s="24">
        <v>282.21809999999999</v>
      </c>
      <c r="C8151" s="35">
        <v>0.39548</v>
      </c>
      <c r="D8151" s="36">
        <v>26.444210000000002</v>
      </c>
    </row>
    <row r="8152" spans="1:4" ht="12.75" customHeight="1" x14ac:dyDescent="0.25">
      <c r="A8152" s="44">
        <v>43226.291666646917</v>
      </c>
      <c r="B8152" s="24">
        <v>273.33730000000003</v>
      </c>
      <c r="C8152" s="35">
        <v>0.47349999999999998</v>
      </c>
      <c r="D8152" s="36">
        <v>8.8645399999999999</v>
      </c>
    </row>
    <row r="8153" spans="1:4" ht="12.75" customHeight="1" x14ac:dyDescent="0.25">
      <c r="A8153" s="44">
        <v>43226.333333313582</v>
      </c>
      <c r="B8153" s="24">
        <v>300.6069</v>
      </c>
      <c r="C8153" s="35">
        <v>2.4125399999999999</v>
      </c>
      <c r="D8153" s="36">
        <v>6.6141300000000003</v>
      </c>
    </row>
    <row r="8154" spans="1:4" ht="12.75" customHeight="1" x14ac:dyDescent="0.25">
      <c r="A8154" s="44">
        <v>43226.374999980246</v>
      </c>
      <c r="B8154" s="24">
        <v>249.60480000000001</v>
      </c>
      <c r="C8154" s="35">
        <v>1.0179800000000001</v>
      </c>
      <c r="D8154" s="36" t="s">
        <v>189</v>
      </c>
    </row>
    <row r="8155" spans="1:4" ht="12.75" customHeight="1" x14ac:dyDescent="0.25">
      <c r="A8155" s="44">
        <v>43226.41666664691</v>
      </c>
      <c r="B8155" s="24">
        <v>217.4906</v>
      </c>
      <c r="C8155" s="35">
        <v>0.44993</v>
      </c>
      <c r="D8155" s="36">
        <v>6.2512499999999998</v>
      </c>
    </row>
    <row r="8156" spans="1:4" ht="12.75" customHeight="1" x14ac:dyDescent="0.25">
      <c r="A8156" s="44">
        <v>43226.458333313574</v>
      </c>
      <c r="B8156" s="24">
        <v>139.62280000000001</v>
      </c>
      <c r="C8156" s="35">
        <v>0.43891999999999998</v>
      </c>
      <c r="D8156" s="36">
        <v>8.2010400000000008</v>
      </c>
    </row>
    <row r="8157" spans="1:4" ht="12.75" customHeight="1" x14ac:dyDescent="0.25">
      <c r="A8157" s="44">
        <v>43226.499999980238</v>
      </c>
      <c r="B8157" s="24">
        <v>188.4675</v>
      </c>
      <c r="C8157" s="35">
        <v>0.42205999999999999</v>
      </c>
      <c r="D8157" s="36">
        <v>9.0466700000000007</v>
      </c>
    </row>
    <row r="8158" spans="1:4" ht="12.75" customHeight="1" x14ac:dyDescent="0.25">
      <c r="A8158" s="44">
        <v>43226.541666646903</v>
      </c>
      <c r="B8158" s="24">
        <v>13.066380000000001</v>
      </c>
      <c r="C8158" s="35">
        <v>0.57720000000000005</v>
      </c>
      <c r="D8158" s="36">
        <v>2.4374600000000002</v>
      </c>
    </row>
    <row r="8159" spans="1:4" ht="12.75" customHeight="1" x14ac:dyDescent="0.25">
      <c r="A8159" s="44">
        <v>43226.583333313567</v>
      </c>
      <c r="B8159" s="24">
        <v>351.5598</v>
      </c>
      <c r="C8159" s="35">
        <v>1.55324</v>
      </c>
      <c r="D8159" s="36">
        <v>10.2195</v>
      </c>
    </row>
    <row r="8160" spans="1:4" ht="12.75" customHeight="1" x14ac:dyDescent="0.25">
      <c r="A8160" s="44">
        <v>43226.624999980231</v>
      </c>
      <c r="B8160" s="24">
        <v>284.06529999999998</v>
      </c>
      <c r="C8160" s="35">
        <v>2.3437000000000001</v>
      </c>
      <c r="D8160" s="36">
        <v>10.073169999999999</v>
      </c>
    </row>
    <row r="8161" spans="1:4" ht="12.75" customHeight="1" x14ac:dyDescent="0.25">
      <c r="A8161" s="44">
        <v>43226.666666646895</v>
      </c>
      <c r="B8161" s="24">
        <v>226.9546</v>
      </c>
      <c r="C8161" s="35">
        <v>4.2749800000000002</v>
      </c>
      <c r="D8161" s="36">
        <v>15.574579999999999</v>
      </c>
    </row>
    <row r="8162" spans="1:4" ht="12.75" customHeight="1" x14ac:dyDescent="0.25">
      <c r="A8162" s="44">
        <v>43226.70833331356</v>
      </c>
      <c r="B8162" s="24">
        <v>234.08189999999999</v>
      </c>
      <c r="C8162" s="35">
        <v>2.3606099999999999</v>
      </c>
      <c r="D8162" s="36">
        <v>4.7133799999999999</v>
      </c>
    </row>
    <row r="8163" spans="1:4" ht="12.75" customHeight="1" x14ac:dyDescent="0.25">
      <c r="A8163" s="44">
        <v>43226.749999980224</v>
      </c>
      <c r="B8163" s="24">
        <v>237.5581</v>
      </c>
      <c r="C8163" s="35">
        <v>1.0987199999999999</v>
      </c>
      <c r="D8163" s="36">
        <v>1.97421</v>
      </c>
    </row>
    <row r="8164" spans="1:4" ht="12.75" customHeight="1" x14ac:dyDescent="0.25">
      <c r="A8164" s="44">
        <v>43226.791666646888</v>
      </c>
      <c r="B8164" s="24">
        <v>31.62266</v>
      </c>
      <c r="C8164" s="35">
        <v>0.21379000000000001</v>
      </c>
      <c r="D8164" s="36">
        <v>9.3562100000000008</v>
      </c>
    </row>
    <row r="8165" spans="1:4" ht="12.75" customHeight="1" x14ac:dyDescent="0.25">
      <c r="A8165" s="44">
        <v>43226.833333313552</v>
      </c>
      <c r="B8165" s="24">
        <v>299.17829999999998</v>
      </c>
      <c r="C8165" s="35">
        <v>0.37674000000000002</v>
      </c>
      <c r="D8165" s="36">
        <v>3.1159599999999998</v>
      </c>
    </row>
    <row r="8166" spans="1:4" ht="12.75" customHeight="1" x14ac:dyDescent="0.25">
      <c r="A8166" s="44">
        <v>43226.874999980217</v>
      </c>
      <c r="B8166" s="24">
        <v>89.969430000000003</v>
      </c>
      <c r="C8166" s="35">
        <v>0.26030999999999999</v>
      </c>
      <c r="D8166" s="36">
        <v>4.54908</v>
      </c>
    </row>
    <row r="8167" spans="1:4" ht="12.75" customHeight="1" x14ac:dyDescent="0.25">
      <c r="A8167" s="44">
        <v>43226.916666646881</v>
      </c>
      <c r="B8167" s="24">
        <v>33.59395</v>
      </c>
      <c r="C8167" s="35">
        <v>0.44424000000000002</v>
      </c>
      <c r="D8167" s="36">
        <v>1.2797099999999999</v>
      </c>
    </row>
    <row r="8168" spans="1:4" ht="12.75" customHeight="1" x14ac:dyDescent="0.25">
      <c r="A8168" s="44">
        <v>43226.958333313545</v>
      </c>
      <c r="B8168" s="24">
        <v>345.90109999999999</v>
      </c>
      <c r="C8168" s="35">
        <v>0.22151000000000001</v>
      </c>
      <c r="D8168" s="36">
        <v>5.1377100000000002</v>
      </c>
    </row>
    <row r="8169" spans="1:4" ht="12.75" customHeight="1" x14ac:dyDescent="0.25">
      <c r="A8169" s="44">
        <v>43226.999999980209</v>
      </c>
      <c r="B8169" s="24">
        <v>288.96140000000003</v>
      </c>
      <c r="C8169" s="35">
        <v>0.39445000000000002</v>
      </c>
      <c r="D8169" s="36">
        <v>0.55266999999999999</v>
      </c>
    </row>
    <row r="8170" spans="1:4" ht="12.75" customHeight="1" x14ac:dyDescent="0.25">
      <c r="A8170" s="44">
        <v>43227.041666646874</v>
      </c>
      <c r="B8170" s="24">
        <v>278.0027</v>
      </c>
      <c r="C8170" s="35">
        <v>0.32277</v>
      </c>
      <c r="D8170" s="36">
        <v>8.8650000000000002</v>
      </c>
    </row>
    <row r="8171" spans="1:4" ht="12.75" customHeight="1" x14ac:dyDescent="0.25">
      <c r="A8171" s="44">
        <v>43227.083333313538</v>
      </c>
      <c r="B8171" s="24">
        <v>237.04079999999999</v>
      </c>
      <c r="C8171" s="35">
        <v>0.26218999999999998</v>
      </c>
      <c r="D8171" s="36" t="s">
        <v>189</v>
      </c>
    </row>
    <row r="8172" spans="1:4" ht="12.75" customHeight="1" x14ac:dyDescent="0.25">
      <c r="A8172" s="44">
        <v>43227.124999980202</v>
      </c>
      <c r="B8172" s="24">
        <v>196.66589999999999</v>
      </c>
      <c r="C8172" s="35">
        <v>0.52044000000000001</v>
      </c>
      <c r="D8172" s="36">
        <v>16.60135</v>
      </c>
    </row>
    <row r="8173" spans="1:4" ht="12.75" customHeight="1" x14ac:dyDescent="0.25">
      <c r="A8173" s="44">
        <v>43227.166666646866</v>
      </c>
      <c r="B8173" s="24">
        <v>332.31779999999998</v>
      </c>
      <c r="C8173" s="35">
        <v>0.76341999999999999</v>
      </c>
      <c r="D8173" s="36" t="s">
        <v>189</v>
      </c>
    </row>
    <row r="8174" spans="1:4" ht="12.75" customHeight="1" x14ac:dyDescent="0.25">
      <c r="A8174" s="44">
        <v>43227.208333313531</v>
      </c>
      <c r="B8174" s="24">
        <v>252.05969999999999</v>
      </c>
      <c r="C8174" s="35">
        <v>0.30170000000000002</v>
      </c>
      <c r="D8174" s="36">
        <v>6.1483299999999996</v>
      </c>
    </row>
    <row r="8175" spans="1:4" ht="12.75" customHeight="1" x14ac:dyDescent="0.25">
      <c r="A8175" s="44">
        <v>43227.249999980195</v>
      </c>
      <c r="B8175" s="24">
        <v>230.0985</v>
      </c>
      <c r="C8175" s="35">
        <v>0.31880999999999998</v>
      </c>
      <c r="D8175" s="36">
        <v>4.3215399999999997</v>
      </c>
    </row>
    <row r="8176" spans="1:4" ht="12.75" customHeight="1" x14ac:dyDescent="0.25">
      <c r="A8176" s="44">
        <v>43227.291666646859</v>
      </c>
      <c r="B8176" s="24">
        <v>269.5668</v>
      </c>
      <c r="C8176" s="35">
        <v>0.61426000000000003</v>
      </c>
      <c r="D8176" s="36">
        <v>5.0348300000000004</v>
      </c>
    </row>
    <row r="8177" spans="1:4" ht="12.75" customHeight="1" x14ac:dyDescent="0.25">
      <c r="A8177" s="44">
        <v>43227.333333313523</v>
      </c>
      <c r="B8177" s="24">
        <v>249.5137</v>
      </c>
      <c r="C8177" s="35">
        <v>0.50088999999999995</v>
      </c>
      <c r="D8177" s="36">
        <v>7.2996299999999996</v>
      </c>
    </row>
    <row r="8178" spans="1:4" ht="12.75" customHeight="1" x14ac:dyDescent="0.25">
      <c r="A8178" s="44">
        <v>43227.374999980188</v>
      </c>
      <c r="B8178" s="24">
        <v>90.685010000000005</v>
      </c>
      <c r="C8178" s="35">
        <v>0.38289000000000001</v>
      </c>
      <c r="D8178" s="36" t="s">
        <v>189</v>
      </c>
    </row>
    <row r="8179" spans="1:4" ht="12.75" customHeight="1" x14ac:dyDescent="0.25">
      <c r="A8179" s="44">
        <v>43227.416666646852</v>
      </c>
      <c r="B8179" s="24">
        <v>257.23500000000001</v>
      </c>
      <c r="C8179" s="35">
        <v>2.1514199999999999</v>
      </c>
      <c r="D8179" s="36" t="s">
        <v>189</v>
      </c>
    </row>
    <row r="8180" spans="1:4" ht="12.75" customHeight="1" x14ac:dyDescent="0.25">
      <c r="A8180" s="44">
        <v>43227.458333313516</v>
      </c>
      <c r="B8180" s="24">
        <v>213.46729999999999</v>
      </c>
      <c r="C8180" s="35">
        <v>3.1465100000000001</v>
      </c>
      <c r="D8180" s="36">
        <v>7.2455800000000004</v>
      </c>
    </row>
    <row r="8181" spans="1:4" ht="12.75" customHeight="1" x14ac:dyDescent="0.25">
      <c r="A8181" s="44">
        <v>43227.49999998018</v>
      </c>
      <c r="B8181" s="24">
        <v>220.18989999999999</v>
      </c>
      <c r="C8181" s="35">
        <v>4.3996899999999997</v>
      </c>
      <c r="D8181" s="36">
        <v>34.84554</v>
      </c>
    </row>
    <row r="8182" spans="1:4" ht="12.75" customHeight="1" x14ac:dyDescent="0.25">
      <c r="A8182" s="44">
        <v>43227.541666646845</v>
      </c>
      <c r="B8182" s="24">
        <v>221.79859999999999</v>
      </c>
      <c r="C8182" s="35">
        <v>3.9495200000000001</v>
      </c>
      <c r="D8182" s="36">
        <v>36.333069999999999</v>
      </c>
    </row>
    <row r="8183" spans="1:4" ht="12.75" customHeight="1" x14ac:dyDescent="0.25">
      <c r="A8183" s="44">
        <v>43227.583333313509</v>
      </c>
      <c r="B8183" s="24">
        <v>214.8526</v>
      </c>
      <c r="C8183" s="35">
        <v>3.6948400000000001</v>
      </c>
      <c r="D8183" s="36">
        <v>37.551879999999997</v>
      </c>
    </row>
    <row r="8184" spans="1:4" ht="12.75" customHeight="1" x14ac:dyDescent="0.25">
      <c r="A8184" s="44">
        <v>43227.624999980173</v>
      </c>
      <c r="B8184" s="24">
        <v>214.9786</v>
      </c>
      <c r="C8184" s="35">
        <v>3.65435</v>
      </c>
      <c r="D8184" s="36">
        <v>34.640909999999998</v>
      </c>
    </row>
    <row r="8185" spans="1:4" ht="12.75" customHeight="1" x14ac:dyDescent="0.25">
      <c r="A8185" s="44">
        <v>43227.666666646837</v>
      </c>
      <c r="B8185" s="24">
        <v>214.84739999999999</v>
      </c>
      <c r="C8185" s="35">
        <v>3.1706500000000002</v>
      </c>
      <c r="D8185" s="36">
        <v>31.061579999999999</v>
      </c>
    </row>
    <row r="8186" spans="1:4" ht="12.75" customHeight="1" x14ac:dyDescent="0.25">
      <c r="A8186" s="44">
        <v>43227.708333313501</v>
      </c>
      <c r="B8186" s="24">
        <v>212.55539999999999</v>
      </c>
      <c r="C8186" s="35">
        <v>3.19896</v>
      </c>
      <c r="D8186" s="36">
        <v>54.87471</v>
      </c>
    </row>
    <row r="8187" spans="1:4" ht="12.75" customHeight="1" x14ac:dyDescent="0.25">
      <c r="A8187" s="44">
        <v>43227.749999980166</v>
      </c>
      <c r="B8187" s="24">
        <v>228.6377</v>
      </c>
      <c r="C8187" s="35">
        <v>1.98712</v>
      </c>
      <c r="D8187" s="36">
        <v>41.81588</v>
      </c>
    </row>
    <row r="8188" spans="1:4" ht="12.75" customHeight="1" x14ac:dyDescent="0.25">
      <c r="A8188" s="44">
        <v>43227.79166664683</v>
      </c>
      <c r="B8188" s="24">
        <v>268.26830000000001</v>
      </c>
      <c r="C8188" s="35">
        <v>0.95455999999999996</v>
      </c>
      <c r="D8188" s="36">
        <v>13.62825</v>
      </c>
    </row>
    <row r="8189" spans="1:4" ht="12.75" customHeight="1" x14ac:dyDescent="0.25">
      <c r="A8189" s="44">
        <v>43227.833333313494</v>
      </c>
      <c r="B8189" s="24">
        <v>260.94229999999999</v>
      </c>
      <c r="C8189" s="35">
        <v>0.54854000000000003</v>
      </c>
      <c r="D8189" s="36">
        <v>17.21508</v>
      </c>
    </row>
    <row r="8190" spans="1:4" ht="12.75" customHeight="1" x14ac:dyDescent="0.25">
      <c r="A8190" s="44">
        <v>43227.874999980158</v>
      </c>
      <c r="B8190" s="24">
        <v>285.55650000000003</v>
      </c>
      <c r="C8190" s="35">
        <v>1.21424</v>
      </c>
      <c r="D8190" s="36">
        <v>17.018709999999999</v>
      </c>
    </row>
    <row r="8191" spans="1:4" ht="12.75" customHeight="1" x14ac:dyDescent="0.25">
      <c r="A8191" s="44">
        <v>43227.916666646823</v>
      </c>
      <c r="B8191" s="24">
        <v>265.98419999999999</v>
      </c>
      <c r="C8191" s="35">
        <v>1.57586</v>
      </c>
      <c r="D8191" s="36">
        <v>1.50383</v>
      </c>
    </row>
    <row r="8192" spans="1:4" ht="12.75" customHeight="1" x14ac:dyDescent="0.25">
      <c r="A8192" s="44">
        <v>43227.958333313487</v>
      </c>
      <c r="B8192" s="24">
        <v>307.71120000000002</v>
      </c>
      <c r="C8192" s="35">
        <v>1.01566</v>
      </c>
      <c r="D8192" s="36">
        <v>6.12392</v>
      </c>
    </row>
    <row r="8193" spans="1:4" ht="12.75" customHeight="1" x14ac:dyDescent="0.25">
      <c r="A8193" s="44">
        <v>43227.999999980151</v>
      </c>
      <c r="B8193" s="24">
        <v>301.5908</v>
      </c>
      <c r="C8193" s="35">
        <v>0.92222999999999999</v>
      </c>
      <c r="D8193" s="36">
        <v>12.692</v>
      </c>
    </row>
    <row r="8194" spans="1:4" ht="12.75" customHeight="1" x14ac:dyDescent="0.25">
      <c r="A8194" s="44">
        <v>43228.041666646815</v>
      </c>
      <c r="B8194" s="24">
        <v>146.89279999999999</v>
      </c>
      <c r="C8194" s="35">
        <v>0.60262000000000004</v>
      </c>
      <c r="D8194" s="36">
        <v>16.19895</v>
      </c>
    </row>
    <row r="8195" spans="1:4" ht="12.75" customHeight="1" x14ac:dyDescent="0.25">
      <c r="A8195" s="44">
        <v>43228.08333331348</v>
      </c>
      <c r="B8195" s="24">
        <v>52.435780000000001</v>
      </c>
      <c r="C8195" s="35">
        <v>0.50468000000000002</v>
      </c>
      <c r="D8195" s="36">
        <v>6.0744199999999999</v>
      </c>
    </row>
    <row r="8196" spans="1:4" ht="12.75" customHeight="1" x14ac:dyDescent="0.25">
      <c r="A8196" s="44">
        <v>43228.124999980144</v>
      </c>
      <c r="B8196" s="24">
        <v>43.18817</v>
      </c>
      <c r="C8196" s="35">
        <v>0.49395</v>
      </c>
      <c r="D8196" s="36">
        <v>6.49383</v>
      </c>
    </row>
    <row r="8197" spans="1:4" ht="12.75" customHeight="1" x14ac:dyDescent="0.25">
      <c r="A8197" s="44">
        <v>43228.166666646808</v>
      </c>
      <c r="B8197" s="24">
        <v>120.2734</v>
      </c>
      <c r="C8197" s="35">
        <v>0.40340999999999999</v>
      </c>
      <c r="D8197" s="36">
        <v>5.2069200000000002</v>
      </c>
    </row>
    <row r="8198" spans="1:4" ht="12.75" customHeight="1" x14ac:dyDescent="0.25">
      <c r="A8198" s="44">
        <v>43228.208333313472</v>
      </c>
      <c r="B8198" s="24">
        <v>37.205649999999999</v>
      </c>
      <c r="C8198" s="35">
        <v>0.45014999999999999</v>
      </c>
      <c r="D8198" s="36">
        <v>4.2882899999999999</v>
      </c>
    </row>
    <row r="8199" spans="1:4" ht="12.75" customHeight="1" x14ac:dyDescent="0.25">
      <c r="A8199" s="44">
        <v>43228.249999980137</v>
      </c>
      <c r="B8199" s="24">
        <v>100.21599999999999</v>
      </c>
      <c r="C8199" s="35">
        <v>0.89773000000000003</v>
      </c>
      <c r="D8199" s="36">
        <v>3.9798800000000001</v>
      </c>
    </row>
    <row r="8200" spans="1:4" ht="12.75" customHeight="1" x14ac:dyDescent="0.25">
      <c r="A8200" s="44">
        <v>43228.291666646801</v>
      </c>
      <c r="B8200" s="24">
        <v>57.46705</v>
      </c>
      <c r="C8200" s="35">
        <v>0.36559000000000003</v>
      </c>
      <c r="D8200" s="36">
        <v>6.5895400000000004</v>
      </c>
    </row>
    <row r="8201" spans="1:4" ht="12.75" customHeight="1" x14ac:dyDescent="0.25">
      <c r="A8201" s="44">
        <v>43228.333333313465</v>
      </c>
      <c r="B8201" s="24">
        <v>93.712869999999995</v>
      </c>
      <c r="C8201" s="35">
        <v>0.37115999999999999</v>
      </c>
      <c r="D8201" s="36">
        <v>5.06433</v>
      </c>
    </row>
    <row r="8202" spans="1:4" ht="12.75" customHeight="1" x14ac:dyDescent="0.25">
      <c r="A8202" s="44">
        <v>43228.374999980129</v>
      </c>
      <c r="B8202" s="24">
        <v>47.425980000000003</v>
      </c>
      <c r="C8202" s="35">
        <v>0.31303999999999998</v>
      </c>
      <c r="D8202" s="36">
        <v>7.5168799999999996</v>
      </c>
    </row>
    <row r="8203" spans="1:4" ht="12.75" customHeight="1" x14ac:dyDescent="0.25">
      <c r="A8203" s="44">
        <v>43228.416666646794</v>
      </c>
      <c r="B8203" s="24">
        <v>103.8839</v>
      </c>
      <c r="C8203" s="35">
        <v>1.0704100000000001</v>
      </c>
      <c r="D8203" s="36">
        <v>8.5495000000000001</v>
      </c>
    </row>
    <row r="8204" spans="1:4" ht="12.75" customHeight="1" x14ac:dyDescent="0.25">
      <c r="A8204" s="44">
        <v>43228.458333313458</v>
      </c>
      <c r="B8204" s="24">
        <v>249.5504</v>
      </c>
      <c r="C8204" s="35">
        <v>2.96068</v>
      </c>
      <c r="D8204" s="36">
        <v>69.401120000000006</v>
      </c>
    </row>
    <row r="8205" spans="1:4" ht="12.75" customHeight="1" x14ac:dyDescent="0.25">
      <c r="A8205" s="44">
        <v>43228.499999980122</v>
      </c>
      <c r="B8205" s="24">
        <v>236.91159999999999</v>
      </c>
      <c r="C8205" s="35">
        <v>2.7102300000000001</v>
      </c>
      <c r="D8205" s="36">
        <v>36.534669999999998</v>
      </c>
    </row>
    <row r="8206" spans="1:4" ht="12.75" customHeight="1" x14ac:dyDescent="0.25">
      <c r="A8206" s="44">
        <v>43228.541666646786</v>
      </c>
      <c r="B8206" s="24">
        <v>231.96260000000001</v>
      </c>
      <c r="C8206" s="35">
        <v>3.40245</v>
      </c>
      <c r="D8206" s="36">
        <v>33.587249999999997</v>
      </c>
    </row>
    <row r="8207" spans="1:4" ht="12.75" customHeight="1" x14ac:dyDescent="0.25">
      <c r="A8207" s="44">
        <v>43228.583333313451</v>
      </c>
      <c r="B8207" s="24">
        <v>232.15440000000001</v>
      </c>
      <c r="C8207" s="35">
        <v>3.3235899999999998</v>
      </c>
      <c r="D8207" s="36">
        <v>59.321170000000002</v>
      </c>
    </row>
    <row r="8208" spans="1:4" ht="12.75" customHeight="1" x14ac:dyDescent="0.25">
      <c r="A8208" s="44">
        <v>43228.624999980115</v>
      </c>
      <c r="B8208" s="24">
        <v>225.58500000000001</v>
      </c>
      <c r="C8208" s="35">
        <v>3.0978500000000002</v>
      </c>
      <c r="D8208" s="36">
        <v>67.747749999999996</v>
      </c>
    </row>
    <row r="8209" spans="1:4" ht="12.75" customHeight="1" x14ac:dyDescent="0.25">
      <c r="A8209" s="44">
        <v>43228.666666646779</v>
      </c>
      <c r="B8209" s="24">
        <v>245.63329999999999</v>
      </c>
      <c r="C8209" s="35">
        <v>3.72899</v>
      </c>
      <c r="D8209" s="36">
        <v>40.608669999999996</v>
      </c>
    </row>
    <row r="8210" spans="1:4" ht="12.75" customHeight="1" x14ac:dyDescent="0.25">
      <c r="A8210" s="44">
        <v>43228.708333313443</v>
      </c>
      <c r="B8210" s="24">
        <v>234.69159999999999</v>
      </c>
      <c r="C8210" s="35">
        <v>2.9185300000000001</v>
      </c>
      <c r="D8210" s="36">
        <v>40.779620000000001</v>
      </c>
    </row>
    <row r="8211" spans="1:4" ht="12.75" customHeight="1" x14ac:dyDescent="0.25">
      <c r="A8211" s="44">
        <v>43228.749999980108</v>
      </c>
      <c r="B8211" s="24">
        <v>239.27809999999999</v>
      </c>
      <c r="C8211" s="35">
        <v>1.04447</v>
      </c>
      <c r="D8211" s="36">
        <v>26.670539999999999</v>
      </c>
    </row>
    <row r="8212" spans="1:4" ht="12.75" customHeight="1" x14ac:dyDescent="0.25">
      <c r="A8212" s="44">
        <v>43228.791666646772</v>
      </c>
      <c r="B8212" s="24">
        <v>337.28730000000002</v>
      </c>
      <c r="C8212" s="35">
        <v>0.30281999999999998</v>
      </c>
      <c r="D8212" s="36">
        <v>37.209000000000003</v>
      </c>
    </row>
    <row r="8213" spans="1:4" ht="12.75" customHeight="1" x14ac:dyDescent="0.25">
      <c r="A8213" s="44">
        <v>43228.833333313436</v>
      </c>
      <c r="B8213" s="24">
        <v>346.90539999999999</v>
      </c>
      <c r="C8213" s="35">
        <v>0.52991999999999995</v>
      </c>
      <c r="D8213" s="36">
        <v>116.50879999999999</v>
      </c>
    </row>
    <row r="8214" spans="1:4" ht="12.75" customHeight="1" x14ac:dyDescent="0.25">
      <c r="A8214" s="44">
        <v>43228.8749999801</v>
      </c>
      <c r="B8214" s="24">
        <v>37.207340000000002</v>
      </c>
      <c r="C8214" s="35">
        <v>0.27833000000000002</v>
      </c>
      <c r="D8214" s="36">
        <v>14.34221</v>
      </c>
    </row>
    <row r="8215" spans="1:4" ht="12.75" customHeight="1" x14ac:dyDescent="0.25">
      <c r="A8215" s="44">
        <v>43228.916666646764</v>
      </c>
      <c r="B8215" s="24">
        <v>27.220580000000002</v>
      </c>
      <c r="C8215" s="35">
        <v>0.37167</v>
      </c>
      <c r="D8215" s="36">
        <v>11.12083</v>
      </c>
    </row>
    <row r="8216" spans="1:4" ht="12.75" customHeight="1" x14ac:dyDescent="0.25">
      <c r="A8216" s="44">
        <v>43228.958333313429</v>
      </c>
      <c r="B8216" s="24">
        <v>95.150329999999997</v>
      </c>
      <c r="C8216" s="35">
        <v>0.30881999999999998</v>
      </c>
      <c r="D8216" s="36">
        <v>11.10087</v>
      </c>
    </row>
    <row r="8217" spans="1:4" ht="12.75" customHeight="1" x14ac:dyDescent="0.25">
      <c r="A8217" s="44">
        <v>43228.999999980093</v>
      </c>
      <c r="B8217" s="24">
        <v>4.1829599999999996</v>
      </c>
      <c r="C8217" s="35">
        <v>0.54474</v>
      </c>
      <c r="D8217" s="36">
        <v>1.3115399999999999</v>
      </c>
    </row>
    <row r="8218" spans="1:4" ht="12.75" customHeight="1" x14ac:dyDescent="0.25">
      <c r="A8218" s="44">
        <v>43229.041666646757</v>
      </c>
      <c r="B8218" s="24">
        <v>94.7453</v>
      </c>
      <c r="C8218" s="35">
        <v>0.45618999999999998</v>
      </c>
      <c r="D8218" s="36">
        <v>9.9724000000000004</v>
      </c>
    </row>
    <row r="8219" spans="1:4" ht="12.75" customHeight="1" x14ac:dyDescent="0.25">
      <c r="A8219" s="44">
        <v>43229.083333313421</v>
      </c>
      <c r="B8219" s="24">
        <v>1.78227</v>
      </c>
      <c r="C8219" s="35">
        <v>0.38508999999999999</v>
      </c>
      <c r="D8219" s="36">
        <v>9.9778300000000009</v>
      </c>
    </row>
    <row r="8220" spans="1:4" ht="12.75" customHeight="1" x14ac:dyDescent="0.25">
      <c r="A8220" s="44">
        <v>43229.124999980086</v>
      </c>
      <c r="B8220" s="24">
        <v>24.599679999999999</v>
      </c>
      <c r="C8220" s="35">
        <v>0.26361000000000001</v>
      </c>
      <c r="D8220" s="36" t="s">
        <v>189</v>
      </c>
    </row>
    <row r="8221" spans="1:4" ht="12.75" customHeight="1" x14ac:dyDescent="0.25">
      <c r="A8221" s="44">
        <v>43229.16666664675</v>
      </c>
      <c r="B8221" s="24">
        <v>145.00530000000001</v>
      </c>
      <c r="C8221" s="35">
        <v>0.31</v>
      </c>
      <c r="D8221" s="36">
        <v>8.4471699999999998</v>
      </c>
    </row>
    <row r="8222" spans="1:4" ht="12.75" customHeight="1" x14ac:dyDescent="0.25">
      <c r="A8222" s="44">
        <v>43229.208333313414</v>
      </c>
      <c r="B8222" s="24">
        <v>8.7128599999999992</v>
      </c>
      <c r="C8222" s="35">
        <v>0.32229999999999998</v>
      </c>
      <c r="D8222" s="36">
        <v>20.3445</v>
      </c>
    </row>
    <row r="8223" spans="1:4" ht="12.75" customHeight="1" x14ac:dyDescent="0.25">
      <c r="A8223" s="44">
        <v>43229.249999980078</v>
      </c>
      <c r="B8223" s="24">
        <v>71.600440000000006</v>
      </c>
      <c r="C8223" s="35">
        <v>0.37064999999999998</v>
      </c>
      <c r="D8223" s="36">
        <v>13.21733</v>
      </c>
    </row>
    <row r="8224" spans="1:4" ht="12.75" customHeight="1" x14ac:dyDescent="0.25">
      <c r="A8224" s="44">
        <v>43229.291666646743</v>
      </c>
      <c r="B8224" s="24">
        <v>235.18190000000001</v>
      </c>
      <c r="C8224" s="35">
        <v>0.25348999999999999</v>
      </c>
      <c r="D8224" s="36">
        <v>67.536500000000004</v>
      </c>
    </row>
    <row r="8225" spans="1:4" ht="12.75" customHeight="1" x14ac:dyDescent="0.25">
      <c r="A8225" s="44">
        <v>43229.333333313407</v>
      </c>
      <c r="B8225" s="24">
        <v>14.213760000000001</v>
      </c>
      <c r="C8225" s="35">
        <v>0.40342</v>
      </c>
      <c r="D8225" s="36">
        <v>92.220500000000001</v>
      </c>
    </row>
    <row r="8226" spans="1:4" ht="12.75" customHeight="1" x14ac:dyDescent="0.25">
      <c r="A8226" s="44">
        <v>43229.374999980071</v>
      </c>
      <c r="B8226" s="24">
        <v>252.5266</v>
      </c>
      <c r="C8226" s="35">
        <v>0.20013</v>
      </c>
      <c r="D8226" s="36">
        <v>41.89367</v>
      </c>
    </row>
    <row r="8227" spans="1:4" ht="12.75" customHeight="1" x14ac:dyDescent="0.25">
      <c r="A8227" s="44">
        <v>43229.416666646735</v>
      </c>
      <c r="B8227" s="24">
        <v>9.2991799999999998</v>
      </c>
      <c r="C8227" s="35">
        <v>0.48355999999999999</v>
      </c>
      <c r="D8227" s="36">
        <v>53.809170000000002</v>
      </c>
    </row>
    <row r="8228" spans="1:4" ht="12.75" customHeight="1" x14ac:dyDescent="0.25">
      <c r="A8228" s="44">
        <v>43229.4583333134</v>
      </c>
      <c r="B8228" s="24">
        <v>248.37049999999999</v>
      </c>
      <c r="C8228" s="35">
        <v>2.7888799999999998</v>
      </c>
      <c r="D8228" s="36">
        <v>26.555669999999999</v>
      </c>
    </row>
    <row r="8229" spans="1:4" ht="12.75" customHeight="1" x14ac:dyDescent="0.25">
      <c r="A8229" s="44">
        <v>43229.499999980064</v>
      </c>
      <c r="B8229" s="24">
        <v>232.89869999999999</v>
      </c>
      <c r="C8229" s="35">
        <v>3.0931000000000002</v>
      </c>
      <c r="D8229" s="36">
        <v>78.653170000000003</v>
      </c>
    </row>
    <row r="8230" spans="1:4" ht="12.75" customHeight="1" x14ac:dyDescent="0.25">
      <c r="A8230" s="44">
        <v>43229.541666646728</v>
      </c>
      <c r="B8230" s="24">
        <v>189.7534</v>
      </c>
      <c r="C8230" s="35">
        <v>2.0056699999999998</v>
      </c>
      <c r="D8230" s="36">
        <v>77.829669999999993</v>
      </c>
    </row>
    <row r="8231" spans="1:4" ht="12.75" customHeight="1" x14ac:dyDescent="0.25">
      <c r="A8231" s="44">
        <v>43229.583333313392</v>
      </c>
      <c r="B8231" s="24">
        <v>205.89400000000001</v>
      </c>
      <c r="C8231" s="35">
        <v>2.0992600000000001</v>
      </c>
      <c r="D8231" s="36">
        <v>61.307830000000003</v>
      </c>
    </row>
    <row r="8232" spans="1:4" ht="12.75" customHeight="1" x14ac:dyDescent="0.25">
      <c r="A8232" s="44">
        <v>43229.624999980057</v>
      </c>
      <c r="B8232" s="24">
        <v>216.96260000000001</v>
      </c>
      <c r="C8232" s="35">
        <v>1.9218500000000001</v>
      </c>
      <c r="D8232" s="36">
        <v>89.304000000000002</v>
      </c>
    </row>
    <row r="8233" spans="1:4" ht="12.75" customHeight="1" x14ac:dyDescent="0.25">
      <c r="A8233" s="44">
        <v>43229.666666646721</v>
      </c>
      <c r="B8233" s="24">
        <v>193.9649</v>
      </c>
      <c r="C8233" s="35">
        <v>1.9436199999999999</v>
      </c>
      <c r="D8233" s="36">
        <v>101.0098</v>
      </c>
    </row>
    <row r="8234" spans="1:4" ht="12.75" customHeight="1" x14ac:dyDescent="0.25">
      <c r="A8234" s="44">
        <v>43229.708333313385</v>
      </c>
      <c r="B8234" s="24">
        <v>207.065</v>
      </c>
      <c r="C8234" s="35">
        <v>1.7857000000000001</v>
      </c>
      <c r="D8234" s="36">
        <v>76.290000000000006</v>
      </c>
    </row>
    <row r="8235" spans="1:4" ht="12.75" customHeight="1" x14ac:dyDescent="0.25">
      <c r="A8235" s="44">
        <v>43229.749999980049</v>
      </c>
      <c r="B8235" s="24">
        <v>313.56650000000002</v>
      </c>
      <c r="C8235" s="35">
        <v>0.74460999999999999</v>
      </c>
      <c r="D8235" s="36">
        <v>146.87029999999999</v>
      </c>
    </row>
    <row r="8236" spans="1:4" ht="12.75" customHeight="1" x14ac:dyDescent="0.25">
      <c r="A8236" s="44">
        <v>43229.791666646714</v>
      </c>
      <c r="B8236" s="24">
        <v>328.47629999999998</v>
      </c>
      <c r="C8236" s="35">
        <v>0.46744000000000002</v>
      </c>
      <c r="D8236" s="36">
        <v>64.616669999999999</v>
      </c>
    </row>
    <row r="8237" spans="1:4" ht="12.75" customHeight="1" x14ac:dyDescent="0.25">
      <c r="A8237" s="44">
        <v>43229.833333313378</v>
      </c>
      <c r="B8237" s="24">
        <v>10.60876</v>
      </c>
      <c r="C8237" s="35">
        <v>0.49182999999999999</v>
      </c>
      <c r="D8237" s="36">
        <v>25.796669999999999</v>
      </c>
    </row>
    <row r="8238" spans="1:4" ht="12.75" customHeight="1" x14ac:dyDescent="0.25">
      <c r="A8238" s="44">
        <v>43229.874999980042</v>
      </c>
      <c r="B8238" s="24">
        <v>46.78069</v>
      </c>
      <c r="C8238" s="35">
        <v>0.32701999999999998</v>
      </c>
      <c r="D8238" s="36">
        <v>15.71833</v>
      </c>
    </row>
    <row r="8239" spans="1:4" ht="12.75" customHeight="1" x14ac:dyDescent="0.25">
      <c r="A8239" s="44">
        <v>43229.916666646706</v>
      </c>
      <c r="B8239" s="24">
        <v>1.91448</v>
      </c>
      <c r="C8239" s="35">
        <v>0.42836000000000002</v>
      </c>
      <c r="D8239" s="36">
        <v>20.98283</v>
      </c>
    </row>
    <row r="8240" spans="1:4" ht="12.75" customHeight="1" x14ac:dyDescent="0.25">
      <c r="A8240" s="44">
        <v>43229.958333313371</v>
      </c>
      <c r="B8240" s="24">
        <v>97.463840000000005</v>
      </c>
      <c r="C8240" s="35">
        <v>0.31330999999999998</v>
      </c>
      <c r="D8240" s="36">
        <v>10.777670000000001</v>
      </c>
    </row>
    <row r="8241" spans="1:4" ht="12.75" customHeight="1" x14ac:dyDescent="0.25">
      <c r="A8241" s="44">
        <v>43229.999999980035</v>
      </c>
      <c r="B8241" s="24">
        <v>137.08869999999999</v>
      </c>
      <c r="C8241" s="35">
        <v>0.14579</v>
      </c>
      <c r="D8241" s="36">
        <v>9.7453299999999992</v>
      </c>
    </row>
    <row r="8242" spans="1:4" ht="12.75" customHeight="1" x14ac:dyDescent="0.25">
      <c r="A8242" s="44">
        <v>43230.041666646699</v>
      </c>
      <c r="B8242" s="24">
        <v>60.209580000000003</v>
      </c>
      <c r="C8242" s="35">
        <v>0.14606</v>
      </c>
      <c r="D8242" s="36">
        <v>4.4523999999999999</v>
      </c>
    </row>
    <row r="8243" spans="1:4" ht="12.75" customHeight="1" x14ac:dyDescent="0.25">
      <c r="A8243" s="44">
        <v>43230.083333313363</v>
      </c>
      <c r="B8243" s="24">
        <v>61.850230000000003</v>
      </c>
      <c r="C8243" s="35">
        <v>0.43935000000000002</v>
      </c>
      <c r="D8243" s="36">
        <v>4.0069999999999997</v>
      </c>
    </row>
    <row r="8244" spans="1:4" ht="12.75" customHeight="1" x14ac:dyDescent="0.25">
      <c r="A8244" s="44">
        <v>43230.124999980027</v>
      </c>
      <c r="B8244" s="24">
        <v>307.52089999999998</v>
      </c>
      <c r="C8244" s="35">
        <v>1.5729599999999999</v>
      </c>
      <c r="D8244" s="36">
        <v>2.8621699999999999</v>
      </c>
    </row>
    <row r="8245" spans="1:4" ht="12.75" customHeight="1" x14ac:dyDescent="0.25">
      <c r="A8245" s="44">
        <v>43230.166666646692</v>
      </c>
      <c r="B8245" s="24">
        <v>311.94349999999997</v>
      </c>
      <c r="C8245" s="35">
        <v>2.9811100000000001</v>
      </c>
      <c r="D8245" s="36">
        <v>2.8366699999999998</v>
      </c>
    </row>
    <row r="8246" spans="1:4" ht="12.75" customHeight="1" x14ac:dyDescent="0.25">
      <c r="A8246" s="44">
        <v>43230.208333313356</v>
      </c>
      <c r="B8246" s="24">
        <v>275.25990000000002</v>
      </c>
      <c r="C8246" s="35">
        <v>0.37681999999999999</v>
      </c>
      <c r="D8246" s="36">
        <v>22.567830000000001</v>
      </c>
    </row>
    <row r="8247" spans="1:4" ht="12.75" customHeight="1" x14ac:dyDescent="0.25">
      <c r="A8247" s="44">
        <v>43230.24999998002</v>
      </c>
      <c r="B8247" s="24">
        <v>151.1901</v>
      </c>
      <c r="C8247" s="35">
        <v>0.24767</v>
      </c>
      <c r="D8247" s="36">
        <v>26.053999999999998</v>
      </c>
    </row>
    <row r="8248" spans="1:4" ht="12.75" customHeight="1" x14ac:dyDescent="0.25">
      <c r="A8248" s="44">
        <v>43230.291666646684</v>
      </c>
      <c r="B8248" s="24">
        <v>82.022639999999996</v>
      </c>
      <c r="C8248" s="35">
        <v>0.25950000000000001</v>
      </c>
      <c r="D8248" s="36">
        <v>24.18967</v>
      </c>
    </row>
    <row r="8249" spans="1:4" ht="12.75" customHeight="1" x14ac:dyDescent="0.25">
      <c r="A8249" s="44">
        <v>43230.333333313349</v>
      </c>
      <c r="B8249" s="24">
        <v>83.17944</v>
      </c>
      <c r="C8249" s="35">
        <v>0.34766000000000002</v>
      </c>
      <c r="D8249" s="36">
        <v>57.671169999999996</v>
      </c>
    </row>
    <row r="8250" spans="1:4" ht="12.75" customHeight="1" x14ac:dyDescent="0.25">
      <c r="A8250" s="44">
        <v>43230.374999980013</v>
      </c>
      <c r="B8250" s="24">
        <v>52.501939999999998</v>
      </c>
      <c r="C8250" s="35">
        <v>0.30248000000000003</v>
      </c>
      <c r="D8250" s="36">
        <v>9.7378300000000007</v>
      </c>
    </row>
    <row r="8251" spans="1:4" ht="12.75" customHeight="1" x14ac:dyDescent="0.25">
      <c r="A8251" s="44">
        <v>43230.416666646677</v>
      </c>
      <c r="B8251" s="24">
        <v>103.0411</v>
      </c>
      <c r="C8251" s="35">
        <v>0.53051999999999999</v>
      </c>
      <c r="D8251" s="36">
        <v>1.2715000000000001</v>
      </c>
    </row>
    <row r="8252" spans="1:4" ht="12.75" customHeight="1" x14ac:dyDescent="0.25">
      <c r="A8252" s="44">
        <v>43230.458333313341</v>
      </c>
      <c r="B8252" s="24">
        <v>113.8417</v>
      </c>
      <c r="C8252" s="35">
        <v>0.61699000000000004</v>
      </c>
      <c r="D8252" s="36">
        <v>1.66933</v>
      </c>
    </row>
    <row r="8253" spans="1:4" ht="12.75" customHeight="1" x14ac:dyDescent="0.25">
      <c r="A8253" s="44">
        <v>43230.499999980006</v>
      </c>
      <c r="B8253" s="24">
        <v>30.970739999999999</v>
      </c>
      <c r="C8253" s="35">
        <v>1.12226</v>
      </c>
      <c r="D8253" s="36">
        <v>19.905000000000001</v>
      </c>
    </row>
    <row r="8254" spans="1:4" ht="12.75" customHeight="1" x14ac:dyDescent="0.25">
      <c r="A8254" s="44">
        <v>43230.54166664667</v>
      </c>
      <c r="B8254" s="24">
        <v>62.25311</v>
      </c>
      <c r="C8254" s="35">
        <v>2.1761200000000001</v>
      </c>
      <c r="D8254" s="36">
        <v>15.40583</v>
      </c>
    </row>
    <row r="8255" spans="1:4" ht="12.75" customHeight="1" x14ac:dyDescent="0.25">
      <c r="A8255" s="44">
        <v>43230.583333313334</v>
      </c>
      <c r="B8255" s="24">
        <v>12.021190000000001</v>
      </c>
      <c r="C8255" s="35">
        <v>1.73953</v>
      </c>
      <c r="D8255" s="36">
        <v>22.987829999999999</v>
      </c>
    </row>
    <row r="8256" spans="1:4" ht="12.75" customHeight="1" x14ac:dyDescent="0.25">
      <c r="A8256" s="44">
        <v>43230.624999979998</v>
      </c>
      <c r="B8256" s="24">
        <v>343.4803</v>
      </c>
      <c r="C8256" s="35">
        <v>2.0446399999999998</v>
      </c>
      <c r="D8256" s="36">
        <v>58.923169999999999</v>
      </c>
    </row>
    <row r="8257" spans="1:4" ht="12.75" customHeight="1" x14ac:dyDescent="0.25">
      <c r="A8257" s="44">
        <v>43230.666666646663</v>
      </c>
      <c r="B8257" s="24">
        <v>30.898900000000001</v>
      </c>
      <c r="C8257" s="35">
        <v>1.17849</v>
      </c>
      <c r="D8257" s="36">
        <v>18.373169999999998</v>
      </c>
    </row>
    <row r="8258" spans="1:4" ht="12.75" customHeight="1" x14ac:dyDescent="0.25">
      <c r="A8258" s="44">
        <v>43230.708333313327</v>
      </c>
      <c r="B8258" s="24">
        <v>201.05289999999999</v>
      </c>
      <c r="C8258" s="35">
        <v>0.59665999999999997</v>
      </c>
      <c r="D8258" s="36">
        <v>96.682169999999999</v>
      </c>
    </row>
    <row r="8259" spans="1:4" ht="12.75" customHeight="1" x14ac:dyDescent="0.25">
      <c r="A8259" s="44">
        <v>43230.749999979991</v>
      </c>
      <c r="B8259" s="24">
        <v>303.6302</v>
      </c>
      <c r="C8259" s="35">
        <v>0.63207000000000002</v>
      </c>
      <c r="D8259" s="36">
        <v>248.34030000000001</v>
      </c>
    </row>
    <row r="8260" spans="1:4" ht="12.75" customHeight="1" x14ac:dyDescent="0.25">
      <c r="A8260" s="44">
        <v>43230.791666646655</v>
      </c>
      <c r="B8260" s="24">
        <v>281.9074</v>
      </c>
      <c r="C8260" s="35">
        <v>0.54717000000000005</v>
      </c>
      <c r="D8260" s="36">
        <v>68.514499999999998</v>
      </c>
    </row>
    <row r="8261" spans="1:4" ht="12.75" customHeight="1" x14ac:dyDescent="0.25">
      <c r="A8261" s="44">
        <v>43230.83333331332</v>
      </c>
      <c r="B8261" s="24">
        <v>231.18279999999999</v>
      </c>
      <c r="C8261" s="35">
        <v>0.34258</v>
      </c>
      <c r="D8261" s="36">
        <v>47.438499999999998</v>
      </c>
    </row>
    <row r="8262" spans="1:4" ht="12.75" customHeight="1" x14ac:dyDescent="0.25">
      <c r="A8262" s="44">
        <v>43230.874999979984</v>
      </c>
      <c r="B8262" s="24">
        <v>142.49770000000001</v>
      </c>
      <c r="C8262" s="35">
        <v>0.60868999999999995</v>
      </c>
      <c r="D8262" s="36">
        <v>43.600499999999997</v>
      </c>
    </row>
    <row r="8263" spans="1:4" ht="12.75" customHeight="1" x14ac:dyDescent="0.25">
      <c r="A8263" s="44">
        <v>43230.916666646648</v>
      </c>
      <c r="B8263" s="24">
        <v>321.13749999999999</v>
      </c>
      <c r="C8263" s="35">
        <v>0.63043000000000005</v>
      </c>
      <c r="D8263" s="36">
        <v>23.24267</v>
      </c>
    </row>
    <row r="8264" spans="1:4" ht="12.75" customHeight="1" x14ac:dyDescent="0.25">
      <c r="A8264" s="44">
        <v>43230.958333313312</v>
      </c>
      <c r="B8264" s="24">
        <v>252.28960000000001</v>
      </c>
      <c r="C8264" s="35">
        <v>0.71394999999999997</v>
      </c>
      <c r="D8264" s="36">
        <v>10.51483</v>
      </c>
    </row>
    <row r="8265" spans="1:4" ht="12.75" customHeight="1" x14ac:dyDescent="0.25">
      <c r="A8265" s="44">
        <v>43230.999999979977</v>
      </c>
      <c r="B8265" s="24">
        <v>149.94730000000001</v>
      </c>
      <c r="C8265" s="35">
        <v>0.52410000000000001</v>
      </c>
      <c r="D8265" s="36">
        <v>15.818669999999999</v>
      </c>
    </row>
    <row r="8266" spans="1:4" ht="12.75" customHeight="1" x14ac:dyDescent="0.25">
      <c r="A8266" s="44">
        <v>43231.041666646641</v>
      </c>
      <c r="B8266" s="24">
        <v>134.0659</v>
      </c>
      <c r="C8266" s="35">
        <v>0.45829999999999999</v>
      </c>
      <c r="D8266" s="36">
        <v>14.766999999999999</v>
      </c>
    </row>
    <row r="8267" spans="1:4" ht="12.75" customHeight="1" x14ac:dyDescent="0.25">
      <c r="A8267" s="44">
        <v>43231.083333313305</v>
      </c>
      <c r="B8267" s="24">
        <v>285.03269999999998</v>
      </c>
      <c r="C8267" s="35">
        <v>0.91879999999999995</v>
      </c>
      <c r="D8267" s="36">
        <v>12.988670000000001</v>
      </c>
    </row>
    <row r="8268" spans="1:4" ht="12.75" customHeight="1" x14ac:dyDescent="0.25">
      <c r="A8268" s="44">
        <v>43231.124999979969</v>
      </c>
      <c r="B8268" s="24">
        <v>83.756500000000003</v>
      </c>
      <c r="C8268" s="35">
        <v>0.54420000000000002</v>
      </c>
      <c r="D8268" s="36">
        <v>9.2309999999999999</v>
      </c>
    </row>
    <row r="8269" spans="1:4" ht="12.75" customHeight="1" x14ac:dyDescent="0.25">
      <c r="A8269" s="44">
        <v>43231.166666646634</v>
      </c>
      <c r="B8269" s="24">
        <v>273.93239999999997</v>
      </c>
      <c r="C8269" s="35">
        <v>0.70950999999999997</v>
      </c>
      <c r="D8269" s="36">
        <v>18.63767</v>
      </c>
    </row>
    <row r="8270" spans="1:4" ht="12.75" customHeight="1" x14ac:dyDescent="0.25">
      <c r="A8270" s="44">
        <v>43231.208333313298</v>
      </c>
      <c r="B8270" s="24">
        <v>116.1375</v>
      </c>
      <c r="C8270" s="35">
        <v>0.56240999999999997</v>
      </c>
      <c r="D8270" s="36">
        <v>13.563330000000001</v>
      </c>
    </row>
    <row r="8271" spans="1:4" ht="12.75" customHeight="1" x14ac:dyDescent="0.25">
      <c r="A8271" s="44">
        <v>43231.249999979962</v>
      </c>
      <c r="B8271" s="24">
        <v>255.98390000000001</v>
      </c>
      <c r="C8271" s="35">
        <v>0.37251000000000001</v>
      </c>
      <c r="D8271" s="36">
        <v>12.32733</v>
      </c>
    </row>
    <row r="8272" spans="1:4" ht="12.75" customHeight="1" x14ac:dyDescent="0.25">
      <c r="A8272" s="44">
        <v>43231.291666646626</v>
      </c>
      <c r="B8272" s="24">
        <v>226.7192</v>
      </c>
      <c r="C8272" s="35">
        <v>0.53591</v>
      </c>
      <c r="D8272" s="36">
        <v>33.914999999999999</v>
      </c>
    </row>
    <row r="8273" spans="1:4" ht="12.75" customHeight="1" x14ac:dyDescent="0.25">
      <c r="A8273" s="44">
        <v>43231.33333331329</v>
      </c>
      <c r="B8273" s="24">
        <v>249.9402</v>
      </c>
      <c r="C8273" s="35">
        <v>0.55566000000000004</v>
      </c>
      <c r="D8273" s="36">
        <v>19.51183</v>
      </c>
    </row>
    <row r="8274" spans="1:4" ht="12.75" customHeight="1" x14ac:dyDescent="0.25">
      <c r="A8274" s="44">
        <v>43231.374999979955</v>
      </c>
      <c r="B8274" s="24">
        <v>291.03280000000001</v>
      </c>
      <c r="C8274" s="35">
        <v>0.76363000000000003</v>
      </c>
      <c r="D8274" s="36">
        <v>21.792000000000002</v>
      </c>
    </row>
    <row r="8275" spans="1:4" ht="12.75" customHeight="1" x14ac:dyDescent="0.25">
      <c r="A8275" s="44">
        <v>43231.416666646619</v>
      </c>
      <c r="B8275" s="24">
        <v>359.24029999999999</v>
      </c>
      <c r="C8275" s="35">
        <v>1.6049599999999999</v>
      </c>
      <c r="D8275" s="36">
        <v>36.50817</v>
      </c>
    </row>
    <row r="8276" spans="1:4" ht="12.75" customHeight="1" x14ac:dyDescent="0.25">
      <c r="A8276" s="44">
        <v>43231.458333313283</v>
      </c>
      <c r="B8276" s="24">
        <v>7.3230000000000003E-2</v>
      </c>
      <c r="C8276" s="35">
        <v>2.0368599999999999</v>
      </c>
      <c r="D8276" s="36">
        <v>25.518170000000001</v>
      </c>
    </row>
    <row r="8277" spans="1:4" ht="12.75" customHeight="1" x14ac:dyDescent="0.25">
      <c r="A8277" s="44">
        <v>43231.499999979947</v>
      </c>
      <c r="B8277" s="24">
        <v>14.18976</v>
      </c>
      <c r="C8277" s="35">
        <v>1.8748100000000001</v>
      </c>
      <c r="D8277" s="36">
        <v>12.186170000000001</v>
      </c>
    </row>
    <row r="8278" spans="1:4" ht="12.75" customHeight="1" x14ac:dyDescent="0.25">
      <c r="A8278" s="44">
        <v>43231.541666646612</v>
      </c>
      <c r="B8278" s="24">
        <v>40.172020000000003</v>
      </c>
      <c r="C8278" s="35">
        <v>1.3838999999999999</v>
      </c>
      <c r="D8278" s="36">
        <v>21.918669999999999</v>
      </c>
    </row>
    <row r="8279" spans="1:4" ht="12.75" customHeight="1" x14ac:dyDescent="0.25">
      <c r="A8279" s="44">
        <v>43231.583333313276</v>
      </c>
      <c r="B8279" s="24">
        <v>35.512419999999999</v>
      </c>
      <c r="C8279" s="35">
        <v>1.0423100000000001</v>
      </c>
      <c r="D8279" s="36">
        <v>15.61783</v>
      </c>
    </row>
    <row r="8280" spans="1:4" ht="12.75" customHeight="1" x14ac:dyDescent="0.25">
      <c r="A8280" s="44">
        <v>43231.62499997994</v>
      </c>
      <c r="B8280" s="24">
        <v>55.652209999999997</v>
      </c>
      <c r="C8280" s="35">
        <v>1.64283</v>
      </c>
      <c r="D8280" s="36">
        <v>1.4910000000000001</v>
      </c>
    </row>
    <row r="8281" spans="1:4" ht="12.75" customHeight="1" x14ac:dyDescent="0.25">
      <c r="A8281" s="44">
        <v>43231.666666646604</v>
      </c>
      <c r="B8281" s="24">
        <v>36.443919999999999</v>
      </c>
      <c r="C8281" s="35">
        <v>0.98862000000000005</v>
      </c>
      <c r="D8281" s="36">
        <v>14.600669999999999</v>
      </c>
    </row>
    <row r="8282" spans="1:4" ht="12.75" customHeight="1" x14ac:dyDescent="0.25">
      <c r="A8282" s="44">
        <v>43231.708333313269</v>
      </c>
      <c r="B8282" s="24">
        <v>3.87981</v>
      </c>
      <c r="C8282" s="35">
        <v>1.57161</v>
      </c>
      <c r="D8282" s="36">
        <v>11.84967</v>
      </c>
    </row>
    <row r="8283" spans="1:4" ht="12.75" customHeight="1" x14ac:dyDescent="0.25">
      <c r="A8283" s="44">
        <v>43231.749999979933</v>
      </c>
      <c r="B8283" s="24">
        <v>2.0624600000000002</v>
      </c>
      <c r="C8283" s="35">
        <v>2.0073300000000001</v>
      </c>
      <c r="D8283" s="36">
        <v>10.64983</v>
      </c>
    </row>
    <row r="8284" spans="1:4" ht="12.75" customHeight="1" x14ac:dyDescent="0.25">
      <c r="A8284" s="44">
        <v>43231.791666646597</v>
      </c>
      <c r="B8284" s="24">
        <v>354.66390000000001</v>
      </c>
      <c r="C8284" s="35">
        <v>1.6592899999999999</v>
      </c>
      <c r="D8284" s="36">
        <v>7.2921699999999996</v>
      </c>
    </row>
    <row r="8285" spans="1:4" ht="12.75" customHeight="1" x14ac:dyDescent="0.25">
      <c r="A8285" s="44">
        <v>43231.833333313261</v>
      </c>
      <c r="B8285" s="24">
        <v>355.13940000000002</v>
      </c>
      <c r="C8285" s="35">
        <v>1.62035</v>
      </c>
      <c r="D8285" s="36">
        <v>16.705670000000001</v>
      </c>
    </row>
    <row r="8286" spans="1:4" ht="12.75" customHeight="1" x14ac:dyDescent="0.25">
      <c r="A8286" s="44">
        <v>43231.874999979926</v>
      </c>
      <c r="B8286" s="24">
        <v>9.4231300000000005</v>
      </c>
      <c r="C8286" s="35">
        <v>2.0258099999999999</v>
      </c>
      <c r="D8286" s="36">
        <v>11.756500000000001</v>
      </c>
    </row>
    <row r="8287" spans="1:4" ht="12.75" customHeight="1" x14ac:dyDescent="0.25">
      <c r="A8287" s="44">
        <v>43231.91666664659</v>
      </c>
      <c r="B8287" s="24">
        <v>343.62880000000001</v>
      </c>
      <c r="C8287" s="35">
        <v>1.7014</v>
      </c>
      <c r="D8287" s="36">
        <v>7.1258299999999997</v>
      </c>
    </row>
    <row r="8288" spans="1:4" ht="12.75" customHeight="1" x14ac:dyDescent="0.25">
      <c r="A8288" s="44">
        <v>43231.958333313254</v>
      </c>
      <c r="B8288" s="24">
        <v>29.948160000000001</v>
      </c>
      <c r="C8288" s="35">
        <v>0.9486</v>
      </c>
      <c r="D8288" s="36">
        <v>6.0518299999999998</v>
      </c>
    </row>
    <row r="8289" spans="1:4" ht="12.75" customHeight="1" x14ac:dyDescent="0.25">
      <c r="A8289" s="44">
        <v>43231.999999979918</v>
      </c>
      <c r="B8289" s="24">
        <v>25.300899999999999</v>
      </c>
      <c r="C8289" s="35">
        <v>0.66081000000000001</v>
      </c>
      <c r="D8289" s="36">
        <v>7.7916699999999999</v>
      </c>
    </row>
    <row r="8290" spans="1:4" ht="12.75" customHeight="1" x14ac:dyDescent="0.25">
      <c r="A8290" s="44">
        <v>43232.041666646583</v>
      </c>
      <c r="B8290" s="24">
        <v>5.4022699999999997</v>
      </c>
      <c r="C8290" s="35">
        <v>2.7688000000000001</v>
      </c>
      <c r="D8290" s="36">
        <v>15.3658</v>
      </c>
    </row>
    <row r="8291" spans="1:4" ht="12.75" customHeight="1" x14ac:dyDescent="0.25">
      <c r="A8291" s="44">
        <v>43232.083333313247</v>
      </c>
      <c r="B8291" s="24">
        <v>359.93090000000001</v>
      </c>
      <c r="C8291" s="35">
        <v>2.62534</v>
      </c>
      <c r="D8291" s="36">
        <v>7.3893300000000002</v>
      </c>
    </row>
    <row r="8292" spans="1:4" ht="12.75" customHeight="1" x14ac:dyDescent="0.25">
      <c r="A8292" s="44">
        <v>43232.124999979911</v>
      </c>
      <c r="B8292" s="24">
        <v>334.20760000000001</v>
      </c>
      <c r="C8292" s="35">
        <v>1.75953</v>
      </c>
      <c r="D8292" s="36">
        <v>6.6174999999999997</v>
      </c>
    </row>
    <row r="8293" spans="1:4" ht="12.75" customHeight="1" x14ac:dyDescent="0.25">
      <c r="A8293" s="44">
        <v>43232.166666646575</v>
      </c>
      <c r="B8293" s="24">
        <v>353.89600000000002</v>
      </c>
      <c r="C8293" s="35">
        <v>1.47682</v>
      </c>
      <c r="D8293" s="36">
        <v>12.597</v>
      </c>
    </row>
    <row r="8294" spans="1:4" ht="12.75" customHeight="1" x14ac:dyDescent="0.25">
      <c r="A8294" s="44">
        <v>43232.20833331324</v>
      </c>
      <c r="B8294" s="24">
        <v>359.3854</v>
      </c>
      <c r="C8294" s="35">
        <v>1.64435</v>
      </c>
      <c r="D8294" s="36">
        <v>6.1751699999999996</v>
      </c>
    </row>
    <row r="8295" spans="1:4" ht="12.75" customHeight="1" x14ac:dyDescent="0.25">
      <c r="A8295" s="44">
        <v>43232.249999979904</v>
      </c>
      <c r="B8295" s="24">
        <v>330.5693</v>
      </c>
      <c r="C8295" s="35">
        <v>2.2676599999999998</v>
      </c>
      <c r="D8295" s="36">
        <v>6.5819999999999999</v>
      </c>
    </row>
    <row r="8296" spans="1:4" ht="12.75" customHeight="1" x14ac:dyDescent="0.25">
      <c r="A8296" s="44">
        <v>43232.291666646568</v>
      </c>
      <c r="B8296" s="24">
        <v>43.543080000000003</v>
      </c>
      <c r="C8296" s="35">
        <v>0.5343</v>
      </c>
      <c r="D8296" s="36">
        <v>3.9806699999999999</v>
      </c>
    </row>
    <row r="8297" spans="1:4" ht="12.75" customHeight="1" x14ac:dyDescent="0.25">
      <c r="A8297" s="44">
        <v>43232.333333313232</v>
      </c>
      <c r="B8297" s="24">
        <v>21.316210000000002</v>
      </c>
      <c r="C8297" s="35">
        <v>0.88375000000000004</v>
      </c>
      <c r="D8297" s="36">
        <v>6.5155000000000003</v>
      </c>
    </row>
    <row r="8298" spans="1:4" ht="12.75" customHeight="1" x14ac:dyDescent="0.25">
      <c r="A8298" s="44">
        <v>43232.374999979897</v>
      </c>
      <c r="B8298" s="24">
        <v>12.651870000000001</v>
      </c>
      <c r="C8298" s="35">
        <v>0.93111999999999995</v>
      </c>
      <c r="D8298" s="36">
        <v>0.2356</v>
      </c>
    </row>
    <row r="8299" spans="1:4" ht="12.75" customHeight="1" x14ac:dyDescent="0.25">
      <c r="A8299" s="44">
        <v>43232.416666646561</v>
      </c>
      <c r="B8299" s="24">
        <v>32.81221</v>
      </c>
      <c r="C8299" s="35">
        <v>0.62836999999999998</v>
      </c>
      <c r="D8299" s="36">
        <v>1.2143299999999999</v>
      </c>
    </row>
    <row r="8300" spans="1:4" ht="12.75" customHeight="1" x14ac:dyDescent="0.25">
      <c r="A8300" s="44">
        <v>43232.458333313225</v>
      </c>
      <c r="B8300" s="24">
        <v>167.3622</v>
      </c>
      <c r="C8300" s="35">
        <v>0.51236000000000004</v>
      </c>
      <c r="D8300" s="36">
        <v>5.35</v>
      </c>
    </row>
    <row r="8301" spans="1:4" ht="12.75" customHeight="1" x14ac:dyDescent="0.25">
      <c r="A8301" s="44">
        <v>43232.499999979889</v>
      </c>
      <c r="B8301" s="24">
        <v>271.8261</v>
      </c>
      <c r="C8301" s="35">
        <v>0.47554000000000002</v>
      </c>
      <c r="D8301" s="36">
        <v>1.54067</v>
      </c>
    </row>
    <row r="8302" spans="1:4" ht="12.75" customHeight="1" x14ac:dyDescent="0.25">
      <c r="A8302" s="44">
        <v>43232.541666646553</v>
      </c>
      <c r="B8302" s="24">
        <v>280.89359999999999</v>
      </c>
      <c r="C8302" s="35">
        <v>1.5006999999999999</v>
      </c>
      <c r="D8302" s="36" t="s">
        <v>189</v>
      </c>
    </row>
    <row r="8303" spans="1:4" ht="12.75" customHeight="1" x14ac:dyDescent="0.25">
      <c r="A8303" s="44">
        <v>43232.583333313218</v>
      </c>
      <c r="B8303" s="24">
        <v>246.2938</v>
      </c>
      <c r="C8303" s="35">
        <v>1.39069</v>
      </c>
      <c r="D8303" s="36">
        <v>5.5505000000000004</v>
      </c>
    </row>
    <row r="8304" spans="1:4" ht="12.75" customHeight="1" x14ac:dyDescent="0.25">
      <c r="A8304" s="44">
        <v>43232.624999979882</v>
      </c>
      <c r="B8304" s="24">
        <v>97.202550000000002</v>
      </c>
      <c r="C8304" s="35">
        <v>0.56993000000000005</v>
      </c>
      <c r="D8304" s="36">
        <v>2.7498300000000002</v>
      </c>
    </row>
    <row r="8305" spans="1:4" ht="12.75" customHeight="1" x14ac:dyDescent="0.25">
      <c r="A8305" s="44">
        <v>43232.666666646546</v>
      </c>
      <c r="B8305" s="24">
        <v>88.082049999999995</v>
      </c>
      <c r="C8305" s="35">
        <v>0.73524999999999996</v>
      </c>
      <c r="D8305" s="36">
        <v>5.6946700000000003</v>
      </c>
    </row>
    <row r="8306" spans="1:4" ht="12.75" customHeight="1" x14ac:dyDescent="0.25">
      <c r="A8306" s="44">
        <v>43232.70833331321</v>
      </c>
      <c r="B8306" s="24">
        <v>121.3732</v>
      </c>
      <c r="C8306" s="35">
        <v>0.25296999999999997</v>
      </c>
      <c r="D8306" s="36" t="s">
        <v>189</v>
      </c>
    </row>
    <row r="8307" spans="1:4" ht="12.75" customHeight="1" x14ac:dyDescent="0.25">
      <c r="A8307" s="44">
        <v>43232.749999979875</v>
      </c>
      <c r="B8307" s="24">
        <v>121.727</v>
      </c>
      <c r="C8307" s="35">
        <v>0.43158999999999997</v>
      </c>
      <c r="D8307" s="36">
        <v>3.1903299999999999</v>
      </c>
    </row>
    <row r="8308" spans="1:4" ht="12.75" customHeight="1" x14ac:dyDescent="0.25">
      <c r="A8308" s="44">
        <v>43232.791666646539</v>
      </c>
      <c r="B8308" s="24">
        <v>187.72839999999999</v>
      </c>
      <c r="C8308" s="35">
        <v>0.34764</v>
      </c>
      <c r="D8308" s="36">
        <v>1.78383</v>
      </c>
    </row>
    <row r="8309" spans="1:4" ht="12.75" customHeight="1" x14ac:dyDescent="0.25">
      <c r="A8309" s="44">
        <v>43232.833333313203</v>
      </c>
      <c r="B8309" s="24">
        <v>154.90199999999999</v>
      </c>
      <c r="C8309" s="35">
        <v>0.37361</v>
      </c>
      <c r="D8309" s="36">
        <v>1.855</v>
      </c>
    </row>
    <row r="8310" spans="1:4" ht="12.75" customHeight="1" x14ac:dyDescent="0.25">
      <c r="A8310" s="44">
        <v>43232.874999979867</v>
      </c>
      <c r="B8310" s="24">
        <v>223.20050000000001</v>
      </c>
      <c r="C8310" s="35">
        <v>0.70923999999999998</v>
      </c>
      <c r="D8310" s="36">
        <v>0.41682999999999998</v>
      </c>
    </row>
    <row r="8311" spans="1:4" ht="12.75" customHeight="1" x14ac:dyDescent="0.25">
      <c r="A8311" s="44">
        <v>43232.916666646532</v>
      </c>
      <c r="B8311" s="24">
        <v>182.4195</v>
      </c>
      <c r="C8311" s="35">
        <v>0.72202999999999995</v>
      </c>
      <c r="D8311" s="36">
        <v>7.0975000000000001</v>
      </c>
    </row>
    <row r="8312" spans="1:4" ht="12.75" customHeight="1" x14ac:dyDescent="0.25">
      <c r="A8312" s="44">
        <v>43232.958333313196</v>
      </c>
      <c r="B8312" s="24">
        <v>74.233580000000003</v>
      </c>
      <c r="C8312" s="35">
        <v>0.82916000000000001</v>
      </c>
      <c r="D8312" s="36">
        <v>5.8858300000000003</v>
      </c>
    </row>
    <row r="8313" spans="1:4" ht="12.75" customHeight="1" x14ac:dyDescent="0.25">
      <c r="A8313" s="44">
        <v>43232.99999997986</v>
      </c>
      <c r="B8313" s="24">
        <v>359.60599999999999</v>
      </c>
      <c r="C8313" s="35">
        <v>2.55321</v>
      </c>
      <c r="D8313" s="36">
        <v>6.8961699999999997</v>
      </c>
    </row>
    <row r="8314" spans="1:4" ht="12.75" customHeight="1" x14ac:dyDescent="0.25">
      <c r="A8314" s="44">
        <v>43233.041666646524</v>
      </c>
      <c r="B8314" s="24">
        <v>3.0725099999999999</v>
      </c>
      <c r="C8314" s="35">
        <v>1.5199199999999999</v>
      </c>
      <c r="D8314" s="36" t="s">
        <v>189</v>
      </c>
    </row>
    <row r="8315" spans="1:4" ht="12.75" customHeight="1" x14ac:dyDescent="0.25">
      <c r="A8315" s="44">
        <v>43233.083333313189</v>
      </c>
      <c r="B8315" s="24">
        <v>357.19659999999999</v>
      </c>
      <c r="C8315" s="35">
        <v>1.7128399999999999</v>
      </c>
      <c r="D8315" s="36">
        <v>3.3827099999999999</v>
      </c>
    </row>
    <row r="8316" spans="1:4" ht="12.75" customHeight="1" x14ac:dyDescent="0.25">
      <c r="A8316" s="44">
        <v>43233.124999979853</v>
      </c>
      <c r="B8316" s="24">
        <v>10.067030000000001</v>
      </c>
      <c r="C8316" s="35">
        <v>1.20268</v>
      </c>
      <c r="D8316" s="36">
        <v>10.840870000000001</v>
      </c>
    </row>
    <row r="8317" spans="1:4" ht="12.75" customHeight="1" x14ac:dyDescent="0.25">
      <c r="A8317" s="44">
        <v>43233.166666646517</v>
      </c>
      <c r="B8317" s="24">
        <v>352.31880000000001</v>
      </c>
      <c r="C8317" s="35">
        <v>2.5059</v>
      </c>
      <c r="D8317" s="36">
        <v>7.7515799999999997</v>
      </c>
    </row>
    <row r="8318" spans="1:4" ht="12.75" customHeight="1" x14ac:dyDescent="0.25">
      <c r="A8318" s="44">
        <v>43233.208333313181</v>
      </c>
      <c r="B8318" s="24">
        <v>337.66930000000002</v>
      </c>
      <c r="C8318" s="35">
        <v>3.19869</v>
      </c>
      <c r="D8318" s="36">
        <v>1.7008300000000001</v>
      </c>
    </row>
    <row r="8319" spans="1:4" ht="12.75" customHeight="1" x14ac:dyDescent="0.25">
      <c r="A8319" s="44">
        <v>43233.249999979846</v>
      </c>
      <c r="B8319" s="24">
        <v>45.638199999999998</v>
      </c>
      <c r="C8319" s="35">
        <v>1.30938</v>
      </c>
      <c r="D8319" s="36">
        <v>1.4675</v>
      </c>
    </row>
    <row r="8320" spans="1:4" ht="12.75" customHeight="1" x14ac:dyDescent="0.25">
      <c r="A8320" s="44">
        <v>43233.29166664651</v>
      </c>
      <c r="B8320" s="24">
        <v>85.501689999999996</v>
      </c>
      <c r="C8320" s="35">
        <v>0.90186999999999995</v>
      </c>
      <c r="D8320" s="36">
        <v>7.60846</v>
      </c>
    </row>
    <row r="8321" spans="1:4" ht="12.75" customHeight="1" x14ac:dyDescent="0.25">
      <c r="A8321" s="44">
        <v>43233.333333313174</v>
      </c>
      <c r="B8321" s="24">
        <v>140.5814</v>
      </c>
      <c r="C8321" s="35">
        <v>0.44888</v>
      </c>
      <c r="D8321" s="36">
        <v>0.14408000000000001</v>
      </c>
    </row>
    <row r="8322" spans="1:4" ht="12.75" customHeight="1" x14ac:dyDescent="0.25">
      <c r="A8322" s="44">
        <v>43233.374999979838</v>
      </c>
      <c r="B8322" s="24">
        <v>119.85599999999999</v>
      </c>
      <c r="C8322" s="35">
        <v>0.26608999999999999</v>
      </c>
      <c r="D8322" s="36" t="s">
        <v>189</v>
      </c>
    </row>
    <row r="8323" spans="1:4" ht="12.75" customHeight="1" x14ac:dyDescent="0.25">
      <c r="A8323" s="44">
        <v>43233.416666646503</v>
      </c>
      <c r="B8323" s="24">
        <v>45.467689999999997</v>
      </c>
      <c r="C8323" s="35">
        <v>1.13059</v>
      </c>
      <c r="D8323" s="36" t="s">
        <v>189</v>
      </c>
    </row>
    <row r="8324" spans="1:4" ht="12.75" customHeight="1" x14ac:dyDescent="0.25">
      <c r="A8324" s="44">
        <v>43233.458333313167</v>
      </c>
      <c r="B8324" s="24">
        <v>25.409849999999999</v>
      </c>
      <c r="C8324" s="35">
        <v>1.32826</v>
      </c>
      <c r="D8324" s="36">
        <v>6.6754600000000002</v>
      </c>
    </row>
    <row r="8325" spans="1:4" ht="12.75" customHeight="1" x14ac:dyDescent="0.25">
      <c r="A8325" s="44">
        <v>43233.499999979831</v>
      </c>
      <c r="B8325" s="24">
        <v>37.919429999999998</v>
      </c>
      <c r="C8325" s="35">
        <v>1.2374700000000001</v>
      </c>
      <c r="D8325" s="36">
        <v>10.99821</v>
      </c>
    </row>
    <row r="8326" spans="1:4" ht="12.75" customHeight="1" x14ac:dyDescent="0.25">
      <c r="A8326" s="44">
        <v>43233.541666646495</v>
      </c>
      <c r="B8326" s="24">
        <v>38.437849999999997</v>
      </c>
      <c r="C8326" s="35">
        <v>1.04834</v>
      </c>
      <c r="D8326" s="36">
        <v>6.9512900000000002</v>
      </c>
    </row>
    <row r="8327" spans="1:4" ht="12.75" customHeight="1" x14ac:dyDescent="0.25">
      <c r="A8327" s="44">
        <v>43233.58333331316</v>
      </c>
      <c r="B8327" s="24">
        <v>31.67155</v>
      </c>
      <c r="C8327" s="35">
        <v>1.5264899999999999</v>
      </c>
      <c r="D8327" s="36" t="s">
        <v>189</v>
      </c>
    </row>
    <row r="8328" spans="1:4" ht="12.75" customHeight="1" x14ac:dyDescent="0.25">
      <c r="A8328" s="44">
        <v>43233.624999979824</v>
      </c>
      <c r="B8328" s="24">
        <v>43.001309999999997</v>
      </c>
      <c r="C8328" s="35">
        <v>1.4581599999999999</v>
      </c>
      <c r="D8328" s="36">
        <v>0.63512999999999997</v>
      </c>
    </row>
    <row r="8329" spans="1:4" ht="12.75" customHeight="1" x14ac:dyDescent="0.25">
      <c r="A8329" s="44">
        <v>43233.666666646488</v>
      </c>
      <c r="B8329" s="24">
        <v>59.398940000000003</v>
      </c>
      <c r="C8329" s="35">
        <v>1.11595</v>
      </c>
      <c r="D8329" s="36" t="s">
        <v>189</v>
      </c>
    </row>
    <row r="8330" spans="1:4" ht="12.75" customHeight="1" x14ac:dyDescent="0.25">
      <c r="A8330" s="44">
        <v>43233.708333313152</v>
      </c>
      <c r="B8330" s="24">
        <v>130.24709999999999</v>
      </c>
      <c r="C8330" s="35">
        <v>0.56101999999999996</v>
      </c>
      <c r="D8330" s="36" t="s">
        <v>189</v>
      </c>
    </row>
    <row r="8331" spans="1:4" ht="12.75" customHeight="1" x14ac:dyDescent="0.25">
      <c r="A8331" s="44">
        <v>43233.749999979816</v>
      </c>
      <c r="B8331" s="24">
        <v>49.057670000000002</v>
      </c>
      <c r="C8331" s="35">
        <v>0.70931999999999995</v>
      </c>
      <c r="D8331" s="36">
        <v>7.8777900000000001</v>
      </c>
    </row>
    <row r="8332" spans="1:4" ht="12.75" customHeight="1" x14ac:dyDescent="0.25">
      <c r="A8332" s="44">
        <v>43233.791666646481</v>
      </c>
      <c r="B8332" s="24">
        <v>339.12799999999999</v>
      </c>
      <c r="C8332" s="35">
        <v>1.36216</v>
      </c>
      <c r="D8332" s="36">
        <v>1.6572499999999999</v>
      </c>
    </row>
    <row r="8333" spans="1:4" ht="12.75" customHeight="1" x14ac:dyDescent="0.25">
      <c r="A8333" s="44">
        <v>43233.833333313145</v>
      </c>
      <c r="B8333" s="24">
        <v>353.48489999999998</v>
      </c>
      <c r="C8333" s="35">
        <v>1.9388300000000001</v>
      </c>
      <c r="D8333" s="36">
        <v>1.9299200000000001</v>
      </c>
    </row>
    <row r="8334" spans="1:4" ht="12.75" customHeight="1" x14ac:dyDescent="0.25">
      <c r="A8334" s="44">
        <v>43233.874999979809</v>
      </c>
      <c r="B8334" s="24">
        <v>327.74860000000001</v>
      </c>
      <c r="C8334" s="35">
        <v>1.6470199999999999</v>
      </c>
      <c r="D8334" s="36" t="s">
        <v>189</v>
      </c>
    </row>
    <row r="8335" spans="1:4" ht="12.75" customHeight="1" x14ac:dyDescent="0.25">
      <c r="A8335" s="44">
        <v>43233.916666646473</v>
      </c>
      <c r="B8335" s="24">
        <v>69.915080000000003</v>
      </c>
      <c r="C8335" s="35">
        <v>1.24569</v>
      </c>
      <c r="D8335" s="36">
        <v>3.80863</v>
      </c>
    </row>
    <row r="8336" spans="1:4" ht="12.75" customHeight="1" x14ac:dyDescent="0.25">
      <c r="A8336" s="44">
        <v>43233.958333313138</v>
      </c>
      <c r="B8336" s="24">
        <v>124.1266</v>
      </c>
      <c r="C8336" s="35">
        <v>0.44701000000000002</v>
      </c>
      <c r="D8336" s="36">
        <v>0.33800000000000002</v>
      </c>
    </row>
    <row r="8337" spans="1:4" ht="12.75" customHeight="1" x14ac:dyDescent="0.25">
      <c r="A8337" s="44">
        <v>43233.999999979802</v>
      </c>
      <c r="B8337" s="24">
        <v>193.9222</v>
      </c>
      <c r="C8337" s="35">
        <v>0.53312999999999999</v>
      </c>
      <c r="D8337" s="36">
        <v>1.5874600000000001</v>
      </c>
    </row>
    <row r="8338" spans="1:4" ht="12.75" customHeight="1" x14ac:dyDescent="0.25">
      <c r="A8338" s="44">
        <v>43234.041666646466</v>
      </c>
      <c r="B8338" s="24">
        <v>172.80629999999999</v>
      </c>
      <c r="C8338" s="35">
        <v>0.35626999999999998</v>
      </c>
      <c r="D8338" s="36">
        <v>7.2672499999999998</v>
      </c>
    </row>
    <row r="8339" spans="1:4" ht="12.75" customHeight="1" x14ac:dyDescent="0.25">
      <c r="A8339" s="44">
        <v>43234.08333331313</v>
      </c>
      <c r="B8339" s="24">
        <v>301.75839999999999</v>
      </c>
      <c r="C8339" s="35">
        <v>0.59555999999999998</v>
      </c>
      <c r="D8339" s="36" t="s">
        <v>189</v>
      </c>
    </row>
    <row r="8340" spans="1:4" ht="12.75" customHeight="1" x14ac:dyDescent="0.25">
      <c r="A8340" s="44">
        <v>43234.124999979795</v>
      </c>
      <c r="B8340" s="24">
        <v>289.29570000000001</v>
      </c>
      <c r="C8340" s="35">
        <v>0.35805999999999999</v>
      </c>
      <c r="D8340" s="36">
        <v>3.8104200000000001</v>
      </c>
    </row>
    <row r="8341" spans="1:4" ht="12.75" customHeight="1" x14ac:dyDescent="0.25">
      <c r="A8341" s="44">
        <v>43234.166666646459</v>
      </c>
      <c r="B8341" s="24">
        <v>174.6241</v>
      </c>
      <c r="C8341" s="35">
        <v>0.55588000000000004</v>
      </c>
      <c r="D8341" s="36" t="s">
        <v>189</v>
      </c>
    </row>
    <row r="8342" spans="1:4" ht="12.75" customHeight="1" x14ac:dyDescent="0.25">
      <c r="A8342" s="44">
        <v>43234.208333313123</v>
      </c>
      <c r="B8342" s="24">
        <v>220.5333</v>
      </c>
      <c r="C8342" s="35">
        <v>0.62639</v>
      </c>
      <c r="D8342" s="36">
        <v>5.8520799999999999</v>
      </c>
    </row>
    <row r="8343" spans="1:4" ht="12.75" customHeight="1" x14ac:dyDescent="0.25">
      <c r="A8343" s="44">
        <v>43234.249999979787</v>
      </c>
      <c r="B8343" s="24">
        <v>262.79300000000001</v>
      </c>
      <c r="C8343" s="35">
        <v>0.71292999999999995</v>
      </c>
      <c r="D8343" s="36">
        <v>6.9197499999999996</v>
      </c>
    </row>
    <row r="8344" spans="1:4" ht="12.75" customHeight="1" x14ac:dyDescent="0.25">
      <c r="A8344" s="44">
        <v>43234.291666646452</v>
      </c>
      <c r="B8344" s="24">
        <v>125.82810000000001</v>
      </c>
      <c r="C8344" s="35">
        <v>0.4723</v>
      </c>
      <c r="D8344" s="36">
        <v>2.2637499999999999</v>
      </c>
    </row>
    <row r="8345" spans="1:4" ht="12.75" customHeight="1" x14ac:dyDescent="0.25">
      <c r="A8345" s="44">
        <v>43234.333333313116</v>
      </c>
      <c r="B8345" s="24">
        <v>108.10209999999999</v>
      </c>
      <c r="C8345" s="35">
        <v>0.21729999999999999</v>
      </c>
      <c r="D8345" s="36">
        <v>0.38517000000000001</v>
      </c>
    </row>
    <row r="8346" spans="1:4" ht="12.75" customHeight="1" x14ac:dyDescent="0.25">
      <c r="A8346" s="44">
        <v>43234.37499997978</v>
      </c>
      <c r="B8346" s="24">
        <v>62.67212</v>
      </c>
      <c r="C8346" s="35">
        <v>0.56518000000000002</v>
      </c>
      <c r="D8346" s="36">
        <v>0.58613000000000004</v>
      </c>
    </row>
    <row r="8347" spans="1:4" ht="12.75" customHeight="1" x14ac:dyDescent="0.25">
      <c r="A8347" s="44">
        <v>43234.416666646444</v>
      </c>
      <c r="B8347" s="24">
        <v>154.5823</v>
      </c>
      <c r="C8347" s="35">
        <v>0.37902000000000002</v>
      </c>
      <c r="D8347" s="36">
        <v>2.7797499999999999</v>
      </c>
    </row>
    <row r="8348" spans="1:4" ht="12.75" customHeight="1" x14ac:dyDescent="0.25">
      <c r="A8348" s="44">
        <v>43234.458333313109</v>
      </c>
      <c r="B8348" s="24">
        <v>111.97929999999999</v>
      </c>
      <c r="C8348" s="35">
        <v>0.56506999999999996</v>
      </c>
      <c r="D8348" s="36">
        <v>0.86741999999999997</v>
      </c>
    </row>
    <row r="8349" spans="1:4" ht="12.75" customHeight="1" x14ac:dyDescent="0.25">
      <c r="A8349" s="44">
        <v>43234.499999979773</v>
      </c>
      <c r="B8349" s="24">
        <v>29.32666</v>
      </c>
      <c r="C8349" s="35">
        <v>1.26597</v>
      </c>
      <c r="D8349" s="36">
        <v>20.923249999999999</v>
      </c>
    </row>
    <row r="8350" spans="1:4" ht="12.75" customHeight="1" x14ac:dyDescent="0.25">
      <c r="A8350" s="44">
        <v>43234.541666646437</v>
      </c>
      <c r="B8350" s="24">
        <v>291.6277</v>
      </c>
      <c r="C8350" s="35">
        <v>2.3994300000000002</v>
      </c>
      <c r="D8350" s="36">
        <v>23.717210000000001</v>
      </c>
    </row>
    <row r="8351" spans="1:4" ht="12.75" customHeight="1" x14ac:dyDescent="0.25">
      <c r="A8351" s="44">
        <v>43234.583333313101</v>
      </c>
      <c r="B8351" s="24">
        <v>293.90010000000001</v>
      </c>
      <c r="C8351" s="35">
        <v>1.9541999999999999</v>
      </c>
      <c r="D8351" s="36">
        <v>11.305580000000001</v>
      </c>
    </row>
    <row r="8352" spans="1:4" ht="12.75" customHeight="1" x14ac:dyDescent="0.25">
      <c r="A8352" s="44">
        <v>43234.624999979766</v>
      </c>
      <c r="B8352" s="24">
        <v>332.16199999999998</v>
      </c>
      <c r="C8352" s="35">
        <v>1.86673</v>
      </c>
      <c r="D8352" s="36">
        <v>18.708960000000001</v>
      </c>
    </row>
    <row r="8353" spans="1:4" ht="12.75" customHeight="1" x14ac:dyDescent="0.25">
      <c r="A8353" s="44">
        <v>43234.66666664643</v>
      </c>
      <c r="B8353" s="24">
        <v>356.8347</v>
      </c>
      <c r="C8353" s="35">
        <v>1.4496100000000001</v>
      </c>
      <c r="D8353" s="36">
        <v>22.690619999999999</v>
      </c>
    </row>
    <row r="8354" spans="1:4" ht="12.75" customHeight="1" x14ac:dyDescent="0.25">
      <c r="A8354" s="44">
        <v>43234.708333313094</v>
      </c>
      <c r="B8354" s="24">
        <v>38.016120000000001</v>
      </c>
      <c r="C8354" s="35">
        <v>0.96514999999999995</v>
      </c>
      <c r="D8354" s="36">
        <v>29.688880000000001</v>
      </c>
    </row>
    <row r="8355" spans="1:4" ht="12.75" customHeight="1" x14ac:dyDescent="0.25">
      <c r="A8355" s="44">
        <v>43234.749999979758</v>
      </c>
      <c r="B8355" s="24">
        <v>247.10589999999999</v>
      </c>
      <c r="C8355" s="35">
        <v>0.66266999999999998</v>
      </c>
      <c r="D8355" s="36">
        <v>6.81271</v>
      </c>
    </row>
    <row r="8356" spans="1:4" ht="12.75" customHeight="1" x14ac:dyDescent="0.25">
      <c r="A8356" s="44">
        <v>43234.791666646423</v>
      </c>
      <c r="B8356" s="24">
        <v>59.737250000000003</v>
      </c>
      <c r="C8356" s="35">
        <v>1.1508</v>
      </c>
      <c r="D8356" s="36">
        <v>9.9260800000000007</v>
      </c>
    </row>
    <row r="8357" spans="1:4" ht="12.75" customHeight="1" x14ac:dyDescent="0.25">
      <c r="A8357" s="44">
        <v>43234.833333313087</v>
      </c>
      <c r="B8357" s="24">
        <v>52.396129999999999</v>
      </c>
      <c r="C8357" s="35">
        <v>0.74692999999999998</v>
      </c>
      <c r="D8357" s="36">
        <v>5.8142100000000001</v>
      </c>
    </row>
    <row r="8358" spans="1:4" ht="12.75" customHeight="1" x14ac:dyDescent="0.25">
      <c r="A8358" s="44">
        <v>43234.874999979751</v>
      </c>
      <c r="B8358" s="24">
        <v>110.3004</v>
      </c>
      <c r="C8358" s="35">
        <v>0.46954000000000001</v>
      </c>
      <c r="D8358" s="36">
        <v>8.6270399999999992</v>
      </c>
    </row>
    <row r="8359" spans="1:4" ht="12.75" customHeight="1" x14ac:dyDescent="0.25">
      <c r="A8359" s="44">
        <v>43234.916666646415</v>
      </c>
      <c r="B8359" s="24">
        <v>19.56897</v>
      </c>
      <c r="C8359" s="35">
        <v>0.35002</v>
      </c>
      <c r="D8359" s="36">
        <v>0.56699999999999995</v>
      </c>
    </row>
    <row r="8360" spans="1:4" ht="12.75" customHeight="1" x14ac:dyDescent="0.25">
      <c r="A8360" s="44">
        <v>43234.958333313079</v>
      </c>
      <c r="B8360" s="24">
        <v>212.59379999999999</v>
      </c>
      <c r="C8360" s="35">
        <v>0.32171</v>
      </c>
      <c r="D8360" s="36" t="s">
        <v>189</v>
      </c>
    </row>
    <row r="8361" spans="1:4" ht="12.75" customHeight="1" x14ac:dyDescent="0.25">
      <c r="A8361" s="44">
        <v>43234.999999979744</v>
      </c>
      <c r="B8361" s="24">
        <v>238.5651</v>
      </c>
      <c r="C8361" s="35">
        <v>0.46682000000000001</v>
      </c>
      <c r="D8361" s="36">
        <v>5.0705</v>
      </c>
    </row>
    <row r="8362" spans="1:4" ht="12.75" customHeight="1" x14ac:dyDescent="0.25">
      <c r="A8362" s="44">
        <v>43235.041666646408</v>
      </c>
      <c r="B8362" s="24">
        <v>87.444850000000002</v>
      </c>
      <c r="C8362" s="35">
        <v>0.23511000000000001</v>
      </c>
      <c r="D8362" s="36" t="s">
        <v>189</v>
      </c>
    </row>
    <row r="8363" spans="1:4" ht="12.75" customHeight="1" x14ac:dyDescent="0.25">
      <c r="A8363" s="44">
        <v>43235.083333313072</v>
      </c>
      <c r="B8363" s="24">
        <v>196.43889999999999</v>
      </c>
      <c r="C8363" s="35">
        <v>0.5272</v>
      </c>
      <c r="D8363" s="36">
        <v>6.1899600000000001</v>
      </c>
    </row>
    <row r="8364" spans="1:4" ht="12.75" customHeight="1" x14ac:dyDescent="0.25">
      <c r="A8364" s="44">
        <v>43235.124999979736</v>
      </c>
      <c r="B8364" s="24">
        <v>97.655169999999998</v>
      </c>
      <c r="C8364" s="35">
        <v>0.35016000000000003</v>
      </c>
      <c r="D8364" s="36">
        <v>7.66404</v>
      </c>
    </row>
    <row r="8365" spans="1:4" ht="12.75" customHeight="1" x14ac:dyDescent="0.25">
      <c r="A8365" s="44">
        <v>43235.166666646401</v>
      </c>
      <c r="B8365" s="24">
        <v>126.72280000000001</v>
      </c>
      <c r="C8365" s="35">
        <v>0.28199000000000002</v>
      </c>
      <c r="D8365" s="36">
        <v>14.33254</v>
      </c>
    </row>
    <row r="8366" spans="1:4" ht="12.75" customHeight="1" x14ac:dyDescent="0.25">
      <c r="A8366" s="44">
        <v>43235.208333313065</v>
      </c>
      <c r="B8366" s="24">
        <v>121.04430000000001</v>
      </c>
      <c r="C8366" s="35">
        <v>0.39956999999999998</v>
      </c>
      <c r="D8366" s="36">
        <v>6.7725</v>
      </c>
    </row>
    <row r="8367" spans="1:4" ht="12.75" customHeight="1" x14ac:dyDescent="0.25">
      <c r="A8367" s="44">
        <v>43235.249999979729</v>
      </c>
      <c r="B8367" s="24">
        <v>289.55009999999999</v>
      </c>
      <c r="C8367" s="35">
        <v>0.53671000000000002</v>
      </c>
      <c r="D8367" s="36">
        <v>6.2951699999999997</v>
      </c>
    </row>
    <row r="8368" spans="1:4" ht="12.75" customHeight="1" x14ac:dyDescent="0.25">
      <c r="A8368" s="44">
        <v>43235.291666646393</v>
      </c>
      <c r="B8368" s="24">
        <v>288.3304</v>
      </c>
      <c r="C8368" s="35">
        <v>0.34898000000000001</v>
      </c>
      <c r="D8368" s="36">
        <v>9.0647500000000001</v>
      </c>
    </row>
    <row r="8369" spans="1:4" ht="12.75" customHeight="1" x14ac:dyDescent="0.25">
      <c r="A8369" s="44">
        <v>43235.333333313058</v>
      </c>
      <c r="B8369" s="24">
        <v>100.53579999999999</v>
      </c>
      <c r="C8369" s="35">
        <v>0.33660000000000001</v>
      </c>
      <c r="D8369" s="36">
        <v>9.6149199999999997</v>
      </c>
    </row>
    <row r="8370" spans="1:4" ht="12.75" customHeight="1" x14ac:dyDescent="0.25">
      <c r="A8370" s="44">
        <v>43235.374999979722</v>
      </c>
      <c r="D8370" s="36" t="s">
        <v>189</v>
      </c>
    </row>
    <row r="8371" spans="1:4" ht="12.75" customHeight="1" x14ac:dyDescent="0.25">
      <c r="A8371" s="44">
        <v>43235.416666646386</v>
      </c>
      <c r="D8371" s="36" t="s">
        <v>189</v>
      </c>
    </row>
    <row r="8372" spans="1:4" ht="12.75" customHeight="1" x14ac:dyDescent="0.25">
      <c r="A8372" s="44">
        <v>43235.45833331305</v>
      </c>
      <c r="D8372" s="36" t="s">
        <v>189</v>
      </c>
    </row>
    <row r="8373" spans="1:4" ht="12.75" customHeight="1" x14ac:dyDescent="0.25">
      <c r="A8373" s="44">
        <v>43235.499999979715</v>
      </c>
      <c r="D8373" s="36" t="s">
        <v>189</v>
      </c>
    </row>
    <row r="8374" spans="1:4" ht="12.75" customHeight="1" x14ac:dyDescent="0.25">
      <c r="A8374" s="44">
        <v>43235.541666646379</v>
      </c>
      <c r="D8374" s="36" t="s">
        <v>189</v>
      </c>
    </row>
    <row r="8375" spans="1:4" ht="12.75" customHeight="1" x14ac:dyDescent="0.25">
      <c r="A8375" s="44">
        <v>43235.583333313043</v>
      </c>
      <c r="B8375" s="24">
        <v>52.50582</v>
      </c>
      <c r="C8375" s="35">
        <v>2.2538</v>
      </c>
      <c r="D8375" s="36" t="s">
        <v>189</v>
      </c>
    </row>
    <row r="8376" spans="1:4" ht="12.75" customHeight="1" x14ac:dyDescent="0.25">
      <c r="A8376" s="44">
        <v>43235.624999979707</v>
      </c>
      <c r="B8376" s="24">
        <v>23.42679</v>
      </c>
      <c r="C8376" s="35">
        <v>1.91178</v>
      </c>
      <c r="D8376" s="36">
        <v>29.327169999999999</v>
      </c>
    </row>
    <row r="8377" spans="1:4" ht="12.75" customHeight="1" x14ac:dyDescent="0.25">
      <c r="A8377" s="44">
        <v>43235.666666646372</v>
      </c>
      <c r="B8377" s="24">
        <v>32.833100000000002</v>
      </c>
      <c r="C8377" s="35">
        <v>1.8930800000000001</v>
      </c>
      <c r="D8377" s="36">
        <v>25.692329999999998</v>
      </c>
    </row>
    <row r="8378" spans="1:4" ht="12.75" customHeight="1" x14ac:dyDescent="0.25">
      <c r="A8378" s="44">
        <v>43235.708333313036</v>
      </c>
      <c r="B8378" s="24">
        <v>359.64089999999999</v>
      </c>
      <c r="C8378" s="35">
        <v>0.85211999999999999</v>
      </c>
      <c r="D8378" s="36">
        <v>18.580169999999999</v>
      </c>
    </row>
    <row r="8379" spans="1:4" ht="12.75" customHeight="1" x14ac:dyDescent="0.25">
      <c r="A8379" s="44">
        <v>43235.7499999797</v>
      </c>
      <c r="B8379" s="24">
        <v>4.8696799999999998</v>
      </c>
      <c r="C8379" s="35">
        <v>0.86307999999999996</v>
      </c>
      <c r="D8379" s="36">
        <v>19.265830000000001</v>
      </c>
    </row>
    <row r="8380" spans="1:4" ht="12.75" customHeight="1" x14ac:dyDescent="0.25">
      <c r="A8380" s="44">
        <v>43235.791666646364</v>
      </c>
      <c r="B8380" s="24">
        <v>299.4701</v>
      </c>
      <c r="C8380" s="35">
        <v>0.59182000000000001</v>
      </c>
      <c r="D8380" s="36">
        <v>10.44767</v>
      </c>
    </row>
    <row r="8381" spans="1:4" ht="12.75" customHeight="1" x14ac:dyDescent="0.25">
      <c r="A8381" s="44">
        <v>43235.833333313029</v>
      </c>
      <c r="B8381" s="24">
        <v>333.9665</v>
      </c>
      <c r="C8381" s="35">
        <v>0.48426999999999998</v>
      </c>
      <c r="D8381" s="36">
        <v>8.7853300000000001</v>
      </c>
    </row>
    <row r="8382" spans="1:4" ht="12.75" customHeight="1" x14ac:dyDescent="0.25">
      <c r="A8382" s="44">
        <v>43235.874999979693</v>
      </c>
      <c r="B8382" s="24">
        <v>226.2534</v>
      </c>
      <c r="C8382" s="35">
        <v>0.64656999999999998</v>
      </c>
      <c r="D8382" s="36">
        <v>9.82</v>
      </c>
    </row>
    <row r="8383" spans="1:4" ht="12.75" customHeight="1" x14ac:dyDescent="0.25">
      <c r="A8383" s="44">
        <v>43235.916666646357</v>
      </c>
      <c r="B8383" s="24">
        <v>319.64769999999999</v>
      </c>
      <c r="C8383" s="35">
        <v>0.42587000000000003</v>
      </c>
      <c r="D8383" s="36">
        <v>2.4503300000000001</v>
      </c>
    </row>
    <row r="8384" spans="1:4" ht="12.75" customHeight="1" x14ac:dyDescent="0.25">
      <c r="A8384" s="44">
        <v>43235.958333313021</v>
      </c>
      <c r="B8384" s="24">
        <v>135.2047</v>
      </c>
      <c r="C8384" s="35">
        <v>0.38329999999999997</v>
      </c>
      <c r="D8384" s="36">
        <v>5.8209999999999997</v>
      </c>
    </row>
    <row r="8385" spans="1:4" ht="12.75" customHeight="1" x14ac:dyDescent="0.25">
      <c r="A8385" s="44">
        <v>43235.999999979686</v>
      </c>
      <c r="B8385" s="24">
        <v>279.56229999999999</v>
      </c>
      <c r="C8385" s="35">
        <v>0.30080000000000001</v>
      </c>
      <c r="D8385" s="36">
        <v>4.3361700000000001</v>
      </c>
    </row>
    <row r="8386" spans="1:4" ht="12.75" customHeight="1" x14ac:dyDescent="0.25">
      <c r="A8386" s="44">
        <v>43236.04166664635</v>
      </c>
      <c r="B8386" s="24">
        <v>191.13249999999999</v>
      </c>
      <c r="C8386" s="35">
        <v>0.50553999999999999</v>
      </c>
      <c r="D8386" s="36">
        <v>5.2011500000000002</v>
      </c>
    </row>
    <row r="8387" spans="1:4" ht="12.75" customHeight="1" x14ac:dyDescent="0.25">
      <c r="A8387" s="44">
        <v>43236.083333313014</v>
      </c>
      <c r="B8387" s="24">
        <v>217.03890000000001</v>
      </c>
      <c r="C8387" s="35">
        <v>0.31525999999999998</v>
      </c>
      <c r="D8387" s="36">
        <v>5.8132900000000003</v>
      </c>
    </row>
    <row r="8388" spans="1:4" ht="12.75" customHeight="1" x14ac:dyDescent="0.25">
      <c r="A8388" s="44">
        <v>43236.124999979678</v>
      </c>
      <c r="B8388" s="24">
        <v>131.0566</v>
      </c>
      <c r="C8388" s="35">
        <v>0.50471999999999995</v>
      </c>
      <c r="D8388" s="36">
        <v>5.4744599999999997</v>
      </c>
    </row>
    <row r="8389" spans="1:4" ht="12.75" customHeight="1" x14ac:dyDescent="0.25">
      <c r="A8389" s="44">
        <v>43236.166666646342</v>
      </c>
      <c r="B8389" s="24">
        <v>152.7577</v>
      </c>
      <c r="C8389" s="35">
        <v>0.39365</v>
      </c>
      <c r="D8389" s="36">
        <v>3.9302899999999998</v>
      </c>
    </row>
    <row r="8390" spans="1:4" ht="12.75" customHeight="1" x14ac:dyDescent="0.25">
      <c r="A8390" s="44">
        <v>43236.208333313007</v>
      </c>
      <c r="B8390" s="24">
        <v>244.65209999999999</v>
      </c>
      <c r="C8390" s="35">
        <v>0.47574</v>
      </c>
      <c r="D8390" s="36" t="s">
        <v>189</v>
      </c>
    </row>
    <row r="8391" spans="1:4" ht="12.75" customHeight="1" x14ac:dyDescent="0.25">
      <c r="A8391" s="44">
        <v>43236.249999979671</v>
      </c>
      <c r="B8391" s="24">
        <v>229.40029999999999</v>
      </c>
      <c r="C8391" s="35">
        <v>0.39665</v>
      </c>
      <c r="D8391" s="36">
        <v>3.5389599999999999</v>
      </c>
    </row>
    <row r="8392" spans="1:4" ht="12.75" customHeight="1" x14ac:dyDescent="0.25">
      <c r="A8392" s="44">
        <v>43236.291666646335</v>
      </c>
      <c r="B8392" s="24">
        <v>249.06219999999999</v>
      </c>
      <c r="C8392" s="35">
        <v>0.39356000000000002</v>
      </c>
      <c r="D8392" s="36">
        <v>5.9040400000000002</v>
      </c>
    </row>
    <row r="8393" spans="1:4" ht="12.75" customHeight="1" x14ac:dyDescent="0.25">
      <c r="A8393" s="44">
        <v>43236.333333312999</v>
      </c>
      <c r="B8393" s="24">
        <v>225.36449999999999</v>
      </c>
      <c r="C8393" s="35">
        <v>0.32590999999999998</v>
      </c>
      <c r="D8393" s="36">
        <v>1.9791300000000001</v>
      </c>
    </row>
    <row r="8394" spans="1:4" ht="12.75" customHeight="1" x14ac:dyDescent="0.25">
      <c r="A8394" s="44">
        <v>43236.374999979664</v>
      </c>
      <c r="D8394" s="36" t="s">
        <v>189</v>
      </c>
    </row>
    <row r="8395" spans="1:4" ht="12.75" customHeight="1" x14ac:dyDescent="0.25">
      <c r="A8395" s="44">
        <v>43236.416666646328</v>
      </c>
      <c r="D8395" s="36" t="s">
        <v>189</v>
      </c>
    </row>
    <row r="8396" spans="1:4" ht="12.75" customHeight="1" x14ac:dyDescent="0.25">
      <c r="A8396" s="44">
        <v>43236.458333312992</v>
      </c>
      <c r="D8396" s="36" t="s">
        <v>189</v>
      </c>
    </row>
    <row r="8397" spans="1:4" ht="12.75" customHeight="1" x14ac:dyDescent="0.25">
      <c r="A8397" s="44">
        <v>43236.499999979656</v>
      </c>
      <c r="D8397" s="36" t="s">
        <v>189</v>
      </c>
    </row>
    <row r="8398" spans="1:4" ht="12.75" customHeight="1" x14ac:dyDescent="0.25">
      <c r="A8398" s="44">
        <v>43236.541666646321</v>
      </c>
      <c r="D8398" s="36" t="s">
        <v>189</v>
      </c>
    </row>
    <row r="8399" spans="1:4" ht="12.75" customHeight="1" x14ac:dyDescent="0.25">
      <c r="A8399" s="44">
        <v>43236.583333312985</v>
      </c>
      <c r="D8399" s="36" t="s">
        <v>189</v>
      </c>
    </row>
    <row r="8400" spans="1:4" ht="12.75" customHeight="1" x14ac:dyDescent="0.25">
      <c r="A8400" s="44">
        <v>43236.624999979649</v>
      </c>
      <c r="D8400" s="36" t="s">
        <v>189</v>
      </c>
    </row>
    <row r="8401" spans="1:4" ht="12.75" customHeight="1" x14ac:dyDescent="0.25">
      <c r="A8401" s="44">
        <v>43236.666666646313</v>
      </c>
      <c r="D8401" s="36" t="s">
        <v>189</v>
      </c>
    </row>
    <row r="8402" spans="1:4" ht="12.75" customHeight="1" x14ac:dyDescent="0.25">
      <c r="A8402" s="44">
        <v>43236.708333312978</v>
      </c>
      <c r="B8402" s="24">
        <v>291.28640000000001</v>
      </c>
      <c r="C8402" s="35">
        <v>1.7136499999999999</v>
      </c>
      <c r="D8402" s="36" t="s">
        <v>189</v>
      </c>
    </row>
    <row r="8403" spans="1:4" ht="12.75" customHeight="1" x14ac:dyDescent="0.25">
      <c r="A8403" s="44">
        <v>43236.749999979642</v>
      </c>
      <c r="B8403" s="24">
        <v>263.04759999999999</v>
      </c>
      <c r="C8403" s="35">
        <v>1.05277</v>
      </c>
      <c r="D8403" s="36">
        <v>22.430669999999999</v>
      </c>
    </row>
    <row r="8404" spans="1:4" ht="12.75" customHeight="1" x14ac:dyDescent="0.25">
      <c r="A8404" s="44">
        <v>43236.791666646306</v>
      </c>
      <c r="B8404" s="24">
        <v>348.61169999999998</v>
      </c>
      <c r="C8404" s="35">
        <v>0.49375000000000002</v>
      </c>
      <c r="D8404" s="36">
        <v>21.547329999999999</v>
      </c>
    </row>
    <row r="8405" spans="1:4" ht="12.75" customHeight="1" x14ac:dyDescent="0.25">
      <c r="A8405" s="44">
        <v>43236.83333331297</v>
      </c>
      <c r="B8405" s="24">
        <v>102.9873</v>
      </c>
      <c r="C8405" s="35">
        <v>0.37890000000000001</v>
      </c>
      <c r="D8405" s="36">
        <v>15.4505</v>
      </c>
    </row>
    <row r="8406" spans="1:4" ht="12.75" customHeight="1" x14ac:dyDescent="0.25">
      <c r="A8406" s="44">
        <v>43236.874999979635</v>
      </c>
      <c r="B8406" s="24">
        <v>163.0121</v>
      </c>
      <c r="C8406" s="35">
        <v>0.43968000000000002</v>
      </c>
      <c r="D8406" s="36">
        <v>3.6598299999999999</v>
      </c>
    </row>
    <row r="8407" spans="1:4" ht="12.75" customHeight="1" x14ac:dyDescent="0.25">
      <c r="A8407" s="44">
        <v>43236.916666646299</v>
      </c>
      <c r="B8407" s="24">
        <v>252.80709999999999</v>
      </c>
      <c r="C8407" s="35">
        <v>0.51556999999999997</v>
      </c>
      <c r="D8407" s="36">
        <v>3.71217</v>
      </c>
    </row>
    <row r="8408" spans="1:4" ht="12.75" customHeight="1" x14ac:dyDescent="0.25">
      <c r="A8408" s="44">
        <v>43236.958333312963</v>
      </c>
      <c r="B8408" s="24">
        <v>320.40480000000002</v>
      </c>
      <c r="C8408" s="35">
        <v>0.51597000000000004</v>
      </c>
      <c r="D8408" s="36">
        <v>8.0585000000000004</v>
      </c>
    </row>
    <row r="8409" spans="1:4" ht="12.75" customHeight="1" x14ac:dyDescent="0.25">
      <c r="A8409" s="44">
        <v>43236.999999979627</v>
      </c>
      <c r="B8409" s="24">
        <v>277.21390000000002</v>
      </c>
      <c r="C8409" s="35">
        <v>0.58655000000000002</v>
      </c>
      <c r="D8409" s="36" t="s">
        <v>189</v>
      </c>
    </row>
    <row r="8410" spans="1:4" ht="12.75" customHeight="1" x14ac:dyDescent="0.25">
      <c r="A8410" s="44">
        <v>43237.041666646292</v>
      </c>
      <c r="B8410" s="24">
        <v>259.88549999999998</v>
      </c>
      <c r="C8410" s="35">
        <v>0.57426999999999995</v>
      </c>
      <c r="D8410" s="36" t="s">
        <v>189</v>
      </c>
    </row>
    <row r="8411" spans="1:4" ht="12.75" customHeight="1" x14ac:dyDescent="0.25">
      <c r="A8411" s="44">
        <v>43237.083333312956</v>
      </c>
      <c r="B8411" s="24">
        <v>266.80329999999998</v>
      </c>
      <c r="C8411" s="35">
        <v>0.78412000000000004</v>
      </c>
      <c r="D8411" s="36" t="s">
        <v>189</v>
      </c>
    </row>
    <row r="8412" spans="1:4" ht="12.75" customHeight="1" x14ac:dyDescent="0.25">
      <c r="A8412" s="44">
        <v>43237.12499997962</v>
      </c>
      <c r="B8412" s="24">
        <v>88.244799999999998</v>
      </c>
      <c r="C8412" s="35">
        <v>0.59911999999999999</v>
      </c>
      <c r="D8412" s="36" t="s">
        <v>189</v>
      </c>
    </row>
    <row r="8413" spans="1:4" ht="12.75" customHeight="1" x14ac:dyDescent="0.25">
      <c r="A8413" s="44">
        <v>43237.166666646284</v>
      </c>
      <c r="B8413" s="24">
        <v>329.65600000000001</v>
      </c>
      <c r="C8413" s="35">
        <v>0.57318000000000002</v>
      </c>
      <c r="D8413" s="36">
        <v>2.0459200000000002</v>
      </c>
    </row>
    <row r="8414" spans="1:4" ht="12.75" customHeight="1" x14ac:dyDescent="0.25">
      <c r="A8414" s="44">
        <v>43237.208333312949</v>
      </c>
      <c r="B8414" s="24">
        <v>241.7467</v>
      </c>
      <c r="C8414" s="35">
        <v>0.50353999999999999</v>
      </c>
      <c r="D8414" s="36">
        <v>4.5462100000000003</v>
      </c>
    </row>
    <row r="8415" spans="1:4" ht="12.75" customHeight="1" x14ac:dyDescent="0.25">
      <c r="A8415" s="44">
        <v>43237.249999979613</v>
      </c>
      <c r="B8415" s="24">
        <v>292.7133</v>
      </c>
      <c r="C8415" s="35">
        <v>0.63344999999999996</v>
      </c>
      <c r="D8415" s="36">
        <v>5.6699999999999997E-3</v>
      </c>
    </row>
    <row r="8416" spans="1:4" ht="12.75" customHeight="1" x14ac:dyDescent="0.25">
      <c r="A8416" s="44">
        <v>43237.291666646277</v>
      </c>
      <c r="B8416" s="24">
        <v>75.935739999999996</v>
      </c>
      <c r="C8416" s="35">
        <v>0.48074</v>
      </c>
      <c r="D8416" s="36">
        <v>5.28742</v>
      </c>
    </row>
    <row r="8417" spans="1:4" ht="12.75" customHeight="1" x14ac:dyDescent="0.25">
      <c r="A8417" s="44">
        <v>43237.333333312941</v>
      </c>
      <c r="B8417" s="24">
        <v>221.50729999999999</v>
      </c>
      <c r="C8417" s="35">
        <v>0.77615000000000001</v>
      </c>
      <c r="D8417" s="36" t="s">
        <v>189</v>
      </c>
    </row>
    <row r="8418" spans="1:4" ht="12.75" customHeight="1" x14ac:dyDescent="0.25">
      <c r="A8418" s="44">
        <v>43237.374999979605</v>
      </c>
      <c r="B8418" s="24">
        <v>253.82409999999999</v>
      </c>
      <c r="C8418" s="35">
        <v>0.63258000000000003</v>
      </c>
      <c r="D8418" s="36">
        <v>6.3173300000000001</v>
      </c>
    </row>
    <row r="8419" spans="1:4" ht="12.75" customHeight="1" x14ac:dyDescent="0.25">
      <c r="A8419" s="44">
        <v>43237.41666664627</v>
      </c>
      <c r="B8419" s="24">
        <v>43.729889999999997</v>
      </c>
      <c r="C8419" s="35">
        <v>0.48125000000000001</v>
      </c>
      <c r="D8419" s="36" t="s">
        <v>189</v>
      </c>
    </row>
    <row r="8420" spans="1:4" ht="12.75" customHeight="1" x14ac:dyDescent="0.25">
      <c r="A8420" s="44">
        <v>43237.458333312934</v>
      </c>
      <c r="B8420" s="24">
        <v>298.35309999999998</v>
      </c>
      <c r="C8420" s="35">
        <v>2.04989</v>
      </c>
      <c r="D8420" s="36">
        <v>7.4185800000000004</v>
      </c>
    </row>
    <row r="8421" spans="1:4" ht="12.75" customHeight="1" x14ac:dyDescent="0.25">
      <c r="A8421" s="44">
        <v>43237.499999979598</v>
      </c>
      <c r="B8421" s="24">
        <v>270.7484</v>
      </c>
      <c r="C8421" s="35">
        <v>3.72011</v>
      </c>
      <c r="D8421" s="36">
        <v>15.6455</v>
      </c>
    </row>
    <row r="8422" spans="1:4" ht="12.75" customHeight="1" x14ac:dyDescent="0.25">
      <c r="A8422" s="44">
        <v>43237.541666646262</v>
      </c>
      <c r="B8422" s="24">
        <v>235.75980000000001</v>
      </c>
      <c r="C8422" s="35">
        <v>3.1792500000000001</v>
      </c>
      <c r="D8422" s="36">
        <v>12.257250000000001</v>
      </c>
    </row>
    <row r="8423" spans="1:4" ht="12.75" customHeight="1" x14ac:dyDescent="0.25">
      <c r="A8423" s="44">
        <v>43237.583333312927</v>
      </c>
      <c r="B8423" s="24">
        <v>249.13720000000001</v>
      </c>
      <c r="C8423" s="35">
        <v>3.6732</v>
      </c>
      <c r="D8423" s="36">
        <v>2.7141700000000002</v>
      </c>
    </row>
    <row r="8424" spans="1:4" ht="12.75" customHeight="1" x14ac:dyDescent="0.25">
      <c r="A8424" s="44">
        <v>43237.624999979591</v>
      </c>
      <c r="B8424" s="24">
        <v>237.1456</v>
      </c>
      <c r="C8424" s="35">
        <v>3.5876399999999999</v>
      </c>
      <c r="D8424" s="36">
        <v>5.1766699999999997</v>
      </c>
    </row>
    <row r="8425" spans="1:4" ht="12.75" customHeight="1" x14ac:dyDescent="0.25">
      <c r="A8425" s="44">
        <v>43237.666666646255</v>
      </c>
      <c r="B8425" s="24">
        <v>232.10640000000001</v>
      </c>
      <c r="C8425" s="35">
        <v>2.8359000000000001</v>
      </c>
      <c r="D8425" s="36">
        <v>5.6535799999999998</v>
      </c>
    </row>
    <row r="8426" spans="1:4" ht="12.75" customHeight="1" x14ac:dyDescent="0.25">
      <c r="A8426" s="44">
        <v>43237.708333312919</v>
      </c>
      <c r="B8426" s="24">
        <v>242.81559999999999</v>
      </c>
      <c r="C8426" s="35">
        <v>1.85761</v>
      </c>
      <c r="D8426" s="36">
        <v>2.7696299999999998</v>
      </c>
    </row>
    <row r="8427" spans="1:4" ht="12.75" customHeight="1" x14ac:dyDescent="0.25">
      <c r="A8427" s="44">
        <v>43237.749999979584</v>
      </c>
      <c r="B8427" s="24">
        <v>247.44970000000001</v>
      </c>
      <c r="C8427" s="35">
        <v>1.42902</v>
      </c>
      <c r="D8427" s="36">
        <v>5.1754600000000002</v>
      </c>
    </row>
    <row r="8428" spans="1:4" ht="12.75" customHeight="1" x14ac:dyDescent="0.25">
      <c r="A8428" s="44">
        <v>43237.791666646248</v>
      </c>
      <c r="B8428" s="24">
        <v>274.6413</v>
      </c>
      <c r="C8428" s="35">
        <v>0.56657999999999997</v>
      </c>
      <c r="D8428" s="36">
        <v>9.2443299999999997</v>
      </c>
    </row>
    <row r="8429" spans="1:4" ht="12.75" customHeight="1" x14ac:dyDescent="0.25">
      <c r="A8429" s="44">
        <v>43237.833333312912</v>
      </c>
      <c r="B8429" s="24">
        <v>275.31299999999999</v>
      </c>
      <c r="C8429" s="35">
        <v>0.65736000000000006</v>
      </c>
      <c r="D8429" s="36">
        <v>0.10496</v>
      </c>
    </row>
    <row r="8430" spans="1:4" ht="12.75" customHeight="1" x14ac:dyDescent="0.25">
      <c r="A8430" s="44">
        <v>43237.874999979576</v>
      </c>
      <c r="B8430" s="24">
        <v>293.82569999999998</v>
      </c>
      <c r="C8430" s="35">
        <v>0.65268999999999999</v>
      </c>
      <c r="D8430" s="36">
        <v>2.9820799999999998</v>
      </c>
    </row>
    <row r="8431" spans="1:4" ht="12.75" customHeight="1" x14ac:dyDescent="0.25">
      <c r="A8431" s="44">
        <v>43237.916666646241</v>
      </c>
      <c r="B8431" s="24">
        <v>291.52460000000002</v>
      </c>
      <c r="C8431" s="35">
        <v>1.1813100000000001</v>
      </c>
      <c r="D8431" s="36">
        <v>4.4037100000000002</v>
      </c>
    </row>
    <row r="8432" spans="1:4" ht="12.75" customHeight="1" x14ac:dyDescent="0.25">
      <c r="A8432" s="44">
        <v>43237.958333312905</v>
      </c>
      <c r="B8432" s="24">
        <v>270.42349999999999</v>
      </c>
      <c r="C8432" s="35">
        <v>1.42381</v>
      </c>
      <c r="D8432" s="36">
        <v>5.2717900000000002</v>
      </c>
    </row>
    <row r="8433" spans="1:4" ht="12.75" customHeight="1" x14ac:dyDescent="0.25">
      <c r="A8433" s="44">
        <v>43237.999999979569</v>
      </c>
      <c r="B8433" s="24">
        <v>268.33069999999998</v>
      </c>
      <c r="C8433" s="35">
        <v>1.2432700000000001</v>
      </c>
      <c r="D8433" s="36">
        <v>4.8057499999999997</v>
      </c>
    </row>
    <row r="8434" spans="1:4" ht="12.75" customHeight="1" x14ac:dyDescent="0.25">
      <c r="A8434" s="44">
        <v>43238.041666646233</v>
      </c>
      <c r="B8434" s="24">
        <v>258.30630000000002</v>
      </c>
      <c r="C8434" s="35">
        <v>1.1998899999999999</v>
      </c>
      <c r="D8434" s="36">
        <v>6.5352499999999996</v>
      </c>
    </row>
    <row r="8435" spans="1:4" ht="12.75" customHeight="1" x14ac:dyDescent="0.25">
      <c r="A8435" s="44">
        <v>43238.083333312898</v>
      </c>
      <c r="B8435" s="24">
        <v>297.74849999999998</v>
      </c>
      <c r="C8435" s="35">
        <v>0.71760000000000002</v>
      </c>
      <c r="D8435" s="36">
        <v>3.9940000000000002</v>
      </c>
    </row>
    <row r="8436" spans="1:4" ht="12.75" customHeight="1" x14ac:dyDescent="0.25">
      <c r="A8436" s="44">
        <v>43238.124999979562</v>
      </c>
      <c r="B8436" s="24">
        <v>2.5476299999999998</v>
      </c>
      <c r="C8436" s="35">
        <v>0.41213</v>
      </c>
      <c r="D8436" s="36" t="s">
        <v>189</v>
      </c>
    </row>
    <row r="8437" spans="1:4" ht="12.75" customHeight="1" x14ac:dyDescent="0.25">
      <c r="A8437" s="44">
        <v>43238.166666646226</v>
      </c>
      <c r="B8437" s="24">
        <v>275.37110000000001</v>
      </c>
      <c r="C8437" s="35">
        <v>0.46423999999999999</v>
      </c>
      <c r="D8437" s="36">
        <v>4.6144600000000002</v>
      </c>
    </row>
    <row r="8438" spans="1:4" ht="12.75" customHeight="1" x14ac:dyDescent="0.25">
      <c r="A8438" s="44">
        <v>43238.20833331289</v>
      </c>
      <c r="B8438" s="24">
        <v>316.36219999999997</v>
      </c>
      <c r="C8438" s="35">
        <v>0.50043000000000004</v>
      </c>
      <c r="D8438" s="36">
        <v>3.60738</v>
      </c>
    </row>
    <row r="8439" spans="1:4" ht="12.75" customHeight="1" x14ac:dyDescent="0.25">
      <c r="A8439" s="44">
        <v>43238.249999979555</v>
      </c>
      <c r="B8439" s="24">
        <v>11.54529</v>
      </c>
      <c r="C8439" s="35">
        <v>0.35838999999999999</v>
      </c>
      <c r="D8439" s="36">
        <v>2.82308</v>
      </c>
    </row>
    <row r="8440" spans="1:4" ht="12.75" customHeight="1" x14ac:dyDescent="0.25">
      <c r="A8440" s="44">
        <v>43238.291666646219</v>
      </c>
      <c r="B8440" s="24">
        <v>12.06235</v>
      </c>
      <c r="C8440" s="35">
        <v>0.27115</v>
      </c>
      <c r="D8440" s="36">
        <v>3.7795000000000001</v>
      </c>
    </row>
    <row r="8441" spans="1:4" ht="12.75" customHeight="1" x14ac:dyDescent="0.25">
      <c r="A8441" s="44">
        <v>43238.333333312883</v>
      </c>
      <c r="B8441" s="24">
        <v>86.092420000000004</v>
      </c>
      <c r="C8441" s="35">
        <v>0.38612999999999997</v>
      </c>
      <c r="D8441" s="36">
        <v>5.3947500000000002</v>
      </c>
    </row>
    <row r="8442" spans="1:4" ht="12.75" customHeight="1" x14ac:dyDescent="0.25">
      <c r="A8442" s="44">
        <v>43238.374999979547</v>
      </c>
      <c r="B8442" s="24">
        <v>320.68029999999999</v>
      </c>
      <c r="C8442" s="35">
        <v>0.67181999999999997</v>
      </c>
      <c r="D8442" s="36" t="s">
        <v>189</v>
      </c>
    </row>
    <row r="8443" spans="1:4" ht="12.75" customHeight="1" x14ac:dyDescent="0.25">
      <c r="A8443" s="44">
        <v>43238.416666646212</v>
      </c>
      <c r="B8443" s="24">
        <v>201.1499</v>
      </c>
      <c r="C8443" s="35">
        <v>0.55091000000000001</v>
      </c>
      <c r="D8443" s="36">
        <v>8.3462499999999995</v>
      </c>
    </row>
    <row r="8444" spans="1:4" ht="12.75" customHeight="1" x14ac:dyDescent="0.25">
      <c r="A8444" s="44">
        <v>43238.458333312876</v>
      </c>
      <c r="B8444" s="24">
        <v>354.78919999999999</v>
      </c>
      <c r="C8444" s="35">
        <v>0.41876999999999998</v>
      </c>
      <c r="D8444" s="36" t="s">
        <v>189</v>
      </c>
    </row>
    <row r="8445" spans="1:4" ht="12.75" customHeight="1" x14ac:dyDescent="0.25">
      <c r="A8445" s="44">
        <v>43238.49999997954</v>
      </c>
      <c r="B8445" s="24">
        <v>322.541</v>
      </c>
      <c r="C8445" s="35">
        <v>1.12324</v>
      </c>
      <c r="D8445" s="36">
        <v>15.416169999999999</v>
      </c>
    </row>
    <row r="8446" spans="1:4" ht="12.75" customHeight="1" x14ac:dyDescent="0.25">
      <c r="A8446" s="44">
        <v>43238.541666646204</v>
      </c>
      <c r="B8446" s="24">
        <v>252.06549999999999</v>
      </c>
      <c r="C8446" s="35">
        <v>1.95818</v>
      </c>
      <c r="D8446" s="36">
        <v>13.914210000000001</v>
      </c>
    </row>
    <row r="8447" spans="1:4" ht="12.75" customHeight="1" x14ac:dyDescent="0.25">
      <c r="A8447" s="44">
        <v>43238.583333312868</v>
      </c>
      <c r="B8447" s="24">
        <v>234.32830000000001</v>
      </c>
      <c r="C8447" s="35">
        <v>1.6118699999999999</v>
      </c>
      <c r="D8447" s="36">
        <v>6.50746</v>
      </c>
    </row>
    <row r="8448" spans="1:4" ht="12.75" customHeight="1" x14ac:dyDescent="0.25">
      <c r="A8448" s="44">
        <v>43238.624999979533</v>
      </c>
      <c r="B8448" s="24">
        <v>266.04989999999998</v>
      </c>
      <c r="C8448" s="35">
        <v>2.9575300000000002</v>
      </c>
      <c r="D8448" s="36">
        <v>20.467669999999998</v>
      </c>
    </row>
    <row r="8449" spans="1:4" ht="12.75" customHeight="1" x14ac:dyDescent="0.25">
      <c r="A8449" s="44">
        <v>43238.666666646197</v>
      </c>
      <c r="B8449" s="24">
        <v>293.72649999999999</v>
      </c>
      <c r="C8449" s="35">
        <v>1.8471500000000001</v>
      </c>
      <c r="D8449" s="36">
        <v>17.950669999999999</v>
      </c>
    </row>
    <row r="8450" spans="1:4" ht="12.75" customHeight="1" x14ac:dyDescent="0.25">
      <c r="A8450" s="44">
        <v>43238.708333312861</v>
      </c>
      <c r="B8450" s="24">
        <v>253.99299999999999</v>
      </c>
      <c r="C8450" s="35">
        <v>1.02562</v>
      </c>
      <c r="D8450" s="36">
        <v>21.97683</v>
      </c>
    </row>
    <row r="8451" spans="1:4" ht="12.75" customHeight="1" x14ac:dyDescent="0.25">
      <c r="A8451" s="44">
        <v>43238.749999979525</v>
      </c>
      <c r="B8451" s="24">
        <v>251.56890000000001</v>
      </c>
      <c r="C8451" s="35">
        <v>0.90371000000000001</v>
      </c>
      <c r="D8451" s="36">
        <v>1.74675</v>
      </c>
    </row>
    <row r="8452" spans="1:4" ht="12.75" customHeight="1" x14ac:dyDescent="0.25">
      <c r="A8452" s="44">
        <v>43238.79166664619</v>
      </c>
      <c r="B8452" s="24">
        <v>326.13260000000002</v>
      </c>
      <c r="C8452" s="35">
        <v>0.81201999999999996</v>
      </c>
      <c r="D8452" s="36">
        <v>10.21396</v>
      </c>
    </row>
    <row r="8453" spans="1:4" ht="12.75" customHeight="1" x14ac:dyDescent="0.25">
      <c r="A8453" s="44">
        <v>43238.833333312854</v>
      </c>
      <c r="B8453" s="24">
        <v>311.33679999999998</v>
      </c>
      <c r="C8453" s="35">
        <v>0.68467</v>
      </c>
      <c r="D8453" s="36">
        <v>2.44225</v>
      </c>
    </row>
    <row r="8454" spans="1:4" ht="12.75" customHeight="1" x14ac:dyDescent="0.25">
      <c r="A8454" s="44">
        <v>43238.874999979518</v>
      </c>
      <c r="B8454" s="24">
        <v>353.49639999999999</v>
      </c>
      <c r="C8454" s="35">
        <v>0.43337999999999999</v>
      </c>
      <c r="D8454" s="36">
        <v>6.9452100000000003</v>
      </c>
    </row>
    <row r="8455" spans="1:4" ht="12.75" customHeight="1" x14ac:dyDescent="0.25">
      <c r="A8455" s="44">
        <v>43238.916666646182</v>
      </c>
      <c r="B8455" s="24">
        <v>290.6961</v>
      </c>
      <c r="C8455" s="35">
        <v>0.47828999999999999</v>
      </c>
      <c r="D8455" s="36" t="s">
        <v>189</v>
      </c>
    </row>
    <row r="8456" spans="1:4" ht="12.75" customHeight="1" x14ac:dyDescent="0.25">
      <c r="A8456" s="44">
        <v>43238.958333312847</v>
      </c>
      <c r="B8456" s="24">
        <v>315.7826</v>
      </c>
      <c r="C8456" s="35">
        <v>1.08843</v>
      </c>
      <c r="D8456" s="36" t="s">
        <v>189</v>
      </c>
    </row>
    <row r="8457" spans="1:4" ht="12.75" customHeight="1" x14ac:dyDescent="0.25">
      <c r="A8457" s="44">
        <v>43238.999999979511</v>
      </c>
      <c r="B8457" s="24">
        <v>272.13650000000001</v>
      </c>
      <c r="C8457" s="35">
        <v>1.18228</v>
      </c>
      <c r="D8457" s="36">
        <v>4.6700499999999998</v>
      </c>
    </row>
    <row r="8458" spans="1:4" ht="12.75" customHeight="1" x14ac:dyDescent="0.25">
      <c r="A8458" s="44">
        <v>43239.041666646175</v>
      </c>
      <c r="B8458" s="24">
        <v>297.0591</v>
      </c>
      <c r="C8458" s="35">
        <v>0.55369000000000002</v>
      </c>
      <c r="D8458" s="36" t="s">
        <v>189</v>
      </c>
    </row>
    <row r="8459" spans="1:4" ht="12.75" customHeight="1" x14ac:dyDescent="0.25">
      <c r="A8459" s="44">
        <v>43239.083333312839</v>
      </c>
      <c r="B8459" s="24">
        <v>282.96800000000002</v>
      </c>
      <c r="C8459" s="35">
        <v>0.57720000000000005</v>
      </c>
      <c r="D8459" s="36">
        <v>6.1755800000000001</v>
      </c>
    </row>
    <row r="8460" spans="1:4" ht="12.75" customHeight="1" x14ac:dyDescent="0.25">
      <c r="A8460" s="44">
        <v>43239.124999979504</v>
      </c>
      <c r="B8460" s="24">
        <v>242.56399999999999</v>
      </c>
      <c r="C8460" s="35">
        <v>0.80874999999999997</v>
      </c>
      <c r="D8460" s="36">
        <v>3.8156699999999999</v>
      </c>
    </row>
    <row r="8461" spans="1:4" ht="12.75" customHeight="1" x14ac:dyDescent="0.25">
      <c r="A8461" s="44">
        <v>43239.166666646168</v>
      </c>
      <c r="B8461" s="24">
        <v>202.3056</v>
      </c>
      <c r="C8461" s="35">
        <v>0.43654999999999999</v>
      </c>
      <c r="D8461" s="36">
        <v>3.8725800000000001</v>
      </c>
    </row>
    <row r="8462" spans="1:4" ht="12.75" customHeight="1" x14ac:dyDescent="0.25">
      <c r="A8462" s="44">
        <v>43239.208333312832</v>
      </c>
      <c r="B8462" s="24">
        <v>167.5548</v>
      </c>
      <c r="C8462" s="35">
        <v>0.63144</v>
      </c>
      <c r="D8462" s="36">
        <v>0.12967000000000001</v>
      </c>
    </row>
    <row r="8463" spans="1:4" ht="12.75" customHeight="1" x14ac:dyDescent="0.25">
      <c r="A8463" s="44">
        <v>43239.249999979496</v>
      </c>
      <c r="B8463" s="24">
        <v>181.1874</v>
      </c>
      <c r="C8463" s="35">
        <v>0.30370999999999998</v>
      </c>
      <c r="D8463" s="36">
        <v>3.6127500000000001</v>
      </c>
    </row>
    <row r="8464" spans="1:4" ht="12.75" customHeight="1" x14ac:dyDescent="0.25">
      <c r="A8464" s="44">
        <v>43239.291666646161</v>
      </c>
      <c r="B8464" s="24">
        <v>299.25349999999997</v>
      </c>
      <c r="C8464" s="35">
        <v>0.52271000000000001</v>
      </c>
      <c r="D8464" s="36" t="s">
        <v>189</v>
      </c>
    </row>
    <row r="8465" spans="1:4" ht="12.75" customHeight="1" x14ac:dyDescent="0.25">
      <c r="A8465" s="44">
        <v>43239.333333312825</v>
      </c>
      <c r="B8465" s="24">
        <v>236.99879999999999</v>
      </c>
      <c r="C8465" s="35">
        <v>0.53263000000000005</v>
      </c>
      <c r="D8465" s="36" t="s">
        <v>189</v>
      </c>
    </row>
    <row r="8466" spans="1:4" ht="12.75" customHeight="1" x14ac:dyDescent="0.25">
      <c r="A8466" s="44">
        <v>43239.374999979489</v>
      </c>
      <c r="B8466" s="24">
        <v>352.79309999999998</v>
      </c>
      <c r="C8466" s="35">
        <v>0.28033999999999998</v>
      </c>
      <c r="D8466" s="36">
        <v>0.65183000000000002</v>
      </c>
    </row>
    <row r="8467" spans="1:4" ht="12.75" customHeight="1" x14ac:dyDescent="0.25">
      <c r="A8467" s="44">
        <v>43239.416666646153</v>
      </c>
      <c r="B8467" s="24">
        <v>49.494929999999997</v>
      </c>
      <c r="C8467" s="35">
        <v>1.0162199999999999</v>
      </c>
      <c r="D8467" s="36" t="s">
        <v>189</v>
      </c>
    </row>
    <row r="8468" spans="1:4" ht="12.75" customHeight="1" x14ac:dyDescent="0.25">
      <c r="A8468" s="44">
        <v>43239.458333312818</v>
      </c>
      <c r="B8468" s="24">
        <v>318.93639999999999</v>
      </c>
      <c r="C8468" s="35">
        <v>2.3151000000000002</v>
      </c>
      <c r="D8468" s="36">
        <v>10.99325</v>
      </c>
    </row>
    <row r="8469" spans="1:4" ht="12.75" customHeight="1" x14ac:dyDescent="0.25">
      <c r="A8469" s="44">
        <v>43239.499999979482</v>
      </c>
      <c r="B8469" s="24">
        <v>305.66950000000003</v>
      </c>
      <c r="C8469" s="35">
        <v>2.92889</v>
      </c>
      <c r="D8469" s="36">
        <v>7.508</v>
      </c>
    </row>
    <row r="8470" spans="1:4" ht="12.75" customHeight="1" x14ac:dyDescent="0.25">
      <c r="A8470" s="44">
        <v>43239.541666646146</v>
      </c>
      <c r="B8470" s="24">
        <v>300.57240000000002</v>
      </c>
      <c r="C8470" s="35">
        <v>3.5628700000000002</v>
      </c>
      <c r="D8470" s="36">
        <v>11.468830000000001</v>
      </c>
    </row>
    <row r="8471" spans="1:4" ht="12.75" customHeight="1" x14ac:dyDescent="0.25">
      <c r="A8471" s="44">
        <v>43239.58333331281</v>
      </c>
      <c r="B8471" s="24">
        <v>315.50990000000002</v>
      </c>
      <c r="C8471" s="35">
        <v>3.2478799999999999</v>
      </c>
      <c r="D8471" s="36">
        <v>14.82292</v>
      </c>
    </row>
    <row r="8472" spans="1:4" ht="12.75" customHeight="1" x14ac:dyDescent="0.25">
      <c r="A8472" s="44">
        <v>43239.624999979475</v>
      </c>
      <c r="B8472" s="24">
        <v>309.58440000000002</v>
      </c>
      <c r="C8472" s="35">
        <v>3.7233800000000001</v>
      </c>
      <c r="D8472" s="36">
        <v>13.936999999999999</v>
      </c>
    </row>
    <row r="8473" spans="1:4" ht="12.75" customHeight="1" x14ac:dyDescent="0.25">
      <c r="A8473" s="44">
        <v>43239.666666646139</v>
      </c>
      <c r="B8473" s="24">
        <v>327.16199999999998</v>
      </c>
      <c r="C8473" s="35">
        <v>3.88653</v>
      </c>
      <c r="D8473" s="36">
        <v>17.095330000000001</v>
      </c>
    </row>
    <row r="8474" spans="1:4" ht="12.75" customHeight="1" x14ac:dyDescent="0.25">
      <c r="A8474" s="44">
        <v>43239.708333312803</v>
      </c>
      <c r="B8474" s="24">
        <v>319.67140000000001</v>
      </c>
      <c r="C8474" s="35">
        <v>2.2411400000000001</v>
      </c>
      <c r="D8474" s="36">
        <v>7.2399199999999997</v>
      </c>
    </row>
    <row r="8475" spans="1:4" ht="12.75" customHeight="1" x14ac:dyDescent="0.25">
      <c r="A8475" s="44">
        <v>43239.749999979467</v>
      </c>
      <c r="B8475" s="24">
        <v>334.56670000000003</v>
      </c>
      <c r="C8475" s="35">
        <v>0.89212000000000002</v>
      </c>
      <c r="D8475" s="36">
        <v>5.7346700000000004</v>
      </c>
    </row>
    <row r="8476" spans="1:4" ht="12.75" customHeight="1" x14ac:dyDescent="0.25">
      <c r="A8476" s="44">
        <v>43239.791666646131</v>
      </c>
      <c r="B8476" s="24">
        <v>332.7928</v>
      </c>
      <c r="C8476" s="35">
        <v>0.84353999999999996</v>
      </c>
      <c r="D8476" s="36" t="s">
        <v>189</v>
      </c>
    </row>
    <row r="8477" spans="1:4" ht="12.75" customHeight="1" x14ac:dyDescent="0.25">
      <c r="A8477" s="44">
        <v>43239.833333312796</v>
      </c>
      <c r="B8477" s="24">
        <v>124.8152</v>
      </c>
      <c r="C8477" s="35">
        <v>0.48116999999999999</v>
      </c>
      <c r="D8477" s="36" t="s">
        <v>189</v>
      </c>
    </row>
    <row r="8478" spans="1:4" ht="12.75" customHeight="1" x14ac:dyDescent="0.25">
      <c r="A8478" s="44">
        <v>43239.87499997946</v>
      </c>
      <c r="B8478" s="24">
        <v>95.529269999999997</v>
      </c>
      <c r="C8478" s="35">
        <v>0.47703000000000001</v>
      </c>
      <c r="D8478" s="36">
        <v>1.0415000000000001</v>
      </c>
    </row>
    <row r="8479" spans="1:4" ht="12.75" customHeight="1" x14ac:dyDescent="0.25">
      <c r="A8479" s="44">
        <v>43239.916666646124</v>
      </c>
      <c r="B8479" s="24">
        <v>16.771629999999998</v>
      </c>
      <c r="C8479" s="35">
        <v>0.54957</v>
      </c>
      <c r="D8479" s="36">
        <v>6.0827499999999999</v>
      </c>
    </row>
    <row r="8480" spans="1:4" ht="12.75" customHeight="1" x14ac:dyDescent="0.25">
      <c r="A8480" s="44">
        <v>43239.958333312788</v>
      </c>
      <c r="B8480" s="24">
        <v>180.0172</v>
      </c>
      <c r="C8480" s="35">
        <v>0.37363000000000002</v>
      </c>
      <c r="D8480" s="36">
        <v>1.6910000000000001</v>
      </c>
    </row>
    <row r="8481" spans="1:4" ht="12.75" customHeight="1" x14ac:dyDescent="0.25">
      <c r="A8481" s="44">
        <v>43239.999999979453</v>
      </c>
      <c r="B8481" s="24">
        <v>188.55</v>
      </c>
      <c r="C8481" s="35">
        <v>0.64751000000000003</v>
      </c>
      <c r="D8481" s="36">
        <v>1.9395800000000001</v>
      </c>
    </row>
    <row r="8482" spans="1:4" ht="12.75" customHeight="1" x14ac:dyDescent="0.25">
      <c r="A8482" s="44">
        <v>43240.041666646117</v>
      </c>
      <c r="B8482" s="24">
        <v>212.26920000000001</v>
      </c>
      <c r="C8482" s="35">
        <v>0.46578999999999998</v>
      </c>
      <c r="D8482" s="36" t="s">
        <v>189</v>
      </c>
    </row>
    <row r="8483" spans="1:4" ht="12.75" customHeight="1" x14ac:dyDescent="0.25">
      <c r="A8483" s="44">
        <v>43240.083333312781</v>
      </c>
      <c r="B8483" s="24">
        <v>235.74369999999999</v>
      </c>
      <c r="C8483" s="35">
        <v>0.35222999999999999</v>
      </c>
      <c r="D8483" s="36" t="s">
        <v>189</v>
      </c>
    </row>
    <row r="8484" spans="1:4" ht="12.75" customHeight="1" x14ac:dyDescent="0.25">
      <c r="A8484" s="44">
        <v>43240.124999979445</v>
      </c>
      <c r="B8484" s="24">
        <v>224.0394</v>
      </c>
      <c r="C8484" s="35">
        <v>0.52437</v>
      </c>
      <c r="D8484" s="36" t="s">
        <v>189</v>
      </c>
    </row>
    <row r="8485" spans="1:4" ht="12.75" customHeight="1" x14ac:dyDescent="0.25">
      <c r="A8485" s="44">
        <v>43240.16666664611</v>
      </c>
      <c r="B8485" s="24">
        <v>263.87619999999998</v>
      </c>
      <c r="C8485" s="35">
        <v>0.62444</v>
      </c>
      <c r="D8485" s="36">
        <v>2.5920000000000001</v>
      </c>
    </row>
    <row r="8486" spans="1:4" ht="12.75" customHeight="1" x14ac:dyDescent="0.25">
      <c r="A8486" s="44">
        <v>43240.208333312774</v>
      </c>
      <c r="B8486" s="24">
        <v>239.25309999999999</v>
      </c>
      <c r="C8486" s="35">
        <v>0.50434999999999997</v>
      </c>
      <c r="D8486" s="36" t="s">
        <v>189</v>
      </c>
    </row>
    <row r="8487" spans="1:4" ht="12.75" customHeight="1" x14ac:dyDescent="0.25">
      <c r="A8487" s="44">
        <v>43240.249999979438</v>
      </c>
      <c r="B8487" s="24">
        <v>265.1737</v>
      </c>
      <c r="C8487" s="35">
        <v>0.50653000000000004</v>
      </c>
      <c r="D8487" s="36">
        <v>2.6742699999999999</v>
      </c>
    </row>
    <row r="8488" spans="1:4" ht="12.75" customHeight="1" x14ac:dyDescent="0.25">
      <c r="A8488" s="44">
        <v>43240.291666646102</v>
      </c>
      <c r="B8488" s="24">
        <v>234.7285</v>
      </c>
      <c r="C8488" s="35">
        <v>0.27087</v>
      </c>
      <c r="D8488" s="36">
        <v>1.1294999999999999</v>
      </c>
    </row>
    <row r="8489" spans="1:4" ht="12.75" customHeight="1" x14ac:dyDescent="0.25">
      <c r="A8489" s="44">
        <v>43240.333333312767</v>
      </c>
      <c r="B8489" s="24">
        <v>274.14049999999997</v>
      </c>
      <c r="C8489" s="35">
        <v>0.60080999999999996</v>
      </c>
      <c r="D8489" s="36">
        <v>0.15010999999999999</v>
      </c>
    </row>
    <row r="8490" spans="1:4" ht="12.75" customHeight="1" x14ac:dyDescent="0.25">
      <c r="A8490" s="44">
        <v>43240.374999979431</v>
      </c>
      <c r="B8490" s="24">
        <v>54.970039999999997</v>
      </c>
      <c r="C8490" s="35">
        <v>0.23169000000000001</v>
      </c>
      <c r="D8490" s="36" t="s">
        <v>189</v>
      </c>
    </row>
    <row r="8491" spans="1:4" ht="12.75" customHeight="1" x14ac:dyDescent="0.25">
      <c r="A8491" s="44">
        <v>43240.416666646095</v>
      </c>
      <c r="B8491" s="24">
        <v>290.75049999999999</v>
      </c>
      <c r="C8491" s="35">
        <v>0.31513999999999998</v>
      </c>
      <c r="D8491" s="36" t="s">
        <v>189</v>
      </c>
    </row>
    <row r="8492" spans="1:4" ht="12.75" customHeight="1" x14ac:dyDescent="0.25">
      <c r="A8492" s="44">
        <v>43240.458333312759</v>
      </c>
      <c r="B8492" s="24">
        <v>20.747070000000001</v>
      </c>
      <c r="C8492" s="35">
        <v>0.91486000000000001</v>
      </c>
      <c r="D8492" s="36">
        <v>8.0940600000000007</v>
      </c>
    </row>
    <row r="8493" spans="1:4" ht="12.75" customHeight="1" x14ac:dyDescent="0.25">
      <c r="A8493" s="44">
        <v>43240.499999979424</v>
      </c>
      <c r="B8493" s="24">
        <v>332.15010000000001</v>
      </c>
      <c r="C8493" s="35">
        <v>1.88795</v>
      </c>
      <c r="D8493" s="36">
        <v>6.2656099999999997</v>
      </c>
    </row>
    <row r="8494" spans="1:4" ht="12.75" customHeight="1" x14ac:dyDescent="0.25">
      <c r="A8494" s="44">
        <v>43240.541666646088</v>
      </c>
      <c r="B8494" s="24">
        <v>299.44659999999999</v>
      </c>
      <c r="C8494" s="35">
        <v>1.9647399999999999</v>
      </c>
      <c r="D8494" s="36">
        <v>10.709059999999999</v>
      </c>
    </row>
    <row r="8495" spans="1:4" ht="12.75" customHeight="1" x14ac:dyDescent="0.25">
      <c r="A8495" s="44">
        <v>43240.583333312752</v>
      </c>
      <c r="B8495" s="24">
        <v>297.14499999999998</v>
      </c>
      <c r="C8495" s="35">
        <v>2.7219799999999998</v>
      </c>
      <c r="D8495" s="36" t="s">
        <v>189</v>
      </c>
    </row>
    <row r="8496" spans="1:4" ht="12.75" customHeight="1" x14ac:dyDescent="0.25">
      <c r="A8496" s="44">
        <v>43240.624999979416</v>
      </c>
      <c r="B8496" s="24">
        <v>300.4015</v>
      </c>
      <c r="C8496" s="35">
        <v>2.80687</v>
      </c>
      <c r="D8496" s="36">
        <v>33.423670000000001</v>
      </c>
    </row>
    <row r="8497" spans="1:4" ht="12.75" customHeight="1" x14ac:dyDescent="0.25">
      <c r="A8497" s="44">
        <v>43240.666666646081</v>
      </c>
      <c r="B8497" s="24">
        <v>298.06639999999999</v>
      </c>
      <c r="C8497" s="35">
        <v>3.2823899999999999</v>
      </c>
      <c r="D8497" s="36">
        <v>18.387779999999999</v>
      </c>
    </row>
    <row r="8498" spans="1:4" ht="12.75" customHeight="1" x14ac:dyDescent="0.25">
      <c r="A8498" s="44">
        <v>43240.708333312745</v>
      </c>
      <c r="B8498" s="24">
        <v>302.9615</v>
      </c>
      <c r="C8498" s="35">
        <v>2.0356100000000001</v>
      </c>
      <c r="D8498" s="36" t="s">
        <v>189</v>
      </c>
    </row>
    <row r="8499" spans="1:4" ht="12.75" customHeight="1" x14ac:dyDescent="0.25">
      <c r="A8499" s="44">
        <v>43240.749999979409</v>
      </c>
      <c r="B8499" s="24">
        <v>260.83600000000001</v>
      </c>
      <c r="C8499" s="35">
        <v>0.63141000000000003</v>
      </c>
      <c r="D8499" s="36">
        <v>18.611219999999999</v>
      </c>
    </row>
    <row r="8500" spans="1:4" ht="12.75" customHeight="1" x14ac:dyDescent="0.25">
      <c r="A8500" s="44">
        <v>43240.791666646073</v>
      </c>
      <c r="B8500" s="24">
        <v>109.889</v>
      </c>
      <c r="C8500" s="35">
        <v>0.28626000000000001</v>
      </c>
      <c r="D8500" s="36" t="s">
        <v>189</v>
      </c>
    </row>
    <row r="8501" spans="1:4" ht="12.75" customHeight="1" x14ac:dyDescent="0.25">
      <c r="A8501" s="44">
        <v>43240.833333312738</v>
      </c>
      <c r="B8501" s="24">
        <v>82.038439999999994</v>
      </c>
      <c r="C8501" s="35">
        <v>0.27383000000000002</v>
      </c>
      <c r="D8501" s="36">
        <v>2.00061</v>
      </c>
    </row>
    <row r="8502" spans="1:4" ht="12.75" customHeight="1" x14ac:dyDescent="0.25">
      <c r="A8502" s="44">
        <v>43240.874999979402</v>
      </c>
      <c r="B8502" s="24">
        <v>98.48066</v>
      </c>
      <c r="C8502" s="35">
        <v>0.3448</v>
      </c>
      <c r="D8502" s="36">
        <v>11.92178</v>
      </c>
    </row>
    <row r="8503" spans="1:4" ht="12.75" customHeight="1" x14ac:dyDescent="0.25">
      <c r="A8503" s="44">
        <v>43240.916666646066</v>
      </c>
      <c r="B8503" s="24">
        <v>235.14080000000001</v>
      </c>
      <c r="C8503" s="35">
        <v>0.39728000000000002</v>
      </c>
      <c r="D8503" s="36">
        <v>4.2023400000000004</v>
      </c>
    </row>
    <row r="8504" spans="1:4" ht="12.75" customHeight="1" x14ac:dyDescent="0.25">
      <c r="A8504" s="44">
        <v>43240.95833331273</v>
      </c>
      <c r="B8504" s="24">
        <v>197.60810000000001</v>
      </c>
      <c r="C8504" s="35">
        <v>0.41628999999999999</v>
      </c>
      <c r="D8504" s="36">
        <v>7.1067200000000001</v>
      </c>
    </row>
    <row r="8505" spans="1:4" ht="12.75" customHeight="1" x14ac:dyDescent="0.25">
      <c r="A8505" s="44">
        <v>43240.999999979394</v>
      </c>
      <c r="B8505" s="24">
        <v>255.05279999999999</v>
      </c>
      <c r="C8505" s="35">
        <v>0.34399000000000002</v>
      </c>
      <c r="D8505" s="36">
        <v>7.4152199999999997</v>
      </c>
    </row>
    <row r="8506" spans="1:4" ht="12.75" customHeight="1" x14ac:dyDescent="0.25">
      <c r="A8506" s="44">
        <v>43241.041666646059</v>
      </c>
      <c r="B8506" s="24">
        <v>158.41499999999999</v>
      </c>
      <c r="C8506" s="35">
        <v>0.28155000000000002</v>
      </c>
      <c r="D8506" s="36">
        <v>4.6769999999999996</v>
      </c>
    </row>
    <row r="8507" spans="1:4" ht="12.75" customHeight="1" x14ac:dyDescent="0.25">
      <c r="A8507" s="44">
        <v>43241.083333312723</v>
      </c>
      <c r="B8507" s="24">
        <v>256.67950000000002</v>
      </c>
      <c r="C8507" s="35">
        <v>0.32940999999999998</v>
      </c>
      <c r="D8507" s="36">
        <v>2.24817</v>
      </c>
    </row>
    <row r="8508" spans="1:4" ht="12.75" customHeight="1" x14ac:dyDescent="0.25">
      <c r="A8508" s="44">
        <v>43241.124999979387</v>
      </c>
      <c r="B8508" s="24">
        <v>247.32740000000001</v>
      </c>
      <c r="C8508" s="35">
        <v>0.93447000000000002</v>
      </c>
      <c r="D8508" s="36">
        <v>3.1132499999999999</v>
      </c>
    </row>
    <row r="8509" spans="1:4" ht="12.75" customHeight="1" x14ac:dyDescent="0.25">
      <c r="A8509" s="44">
        <v>43241.166666646051</v>
      </c>
      <c r="B8509" s="24">
        <v>276.98910000000001</v>
      </c>
      <c r="C8509" s="35">
        <v>1.8367</v>
      </c>
      <c r="D8509" s="36">
        <v>6.6357499999999998</v>
      </c>
    </row>
    <row r="8510" spans="1:4" ht="12.75" customHeight="1" x14ac:dyDescent="0.25">
      <c r="A8510" s="44">
        <v>43241.208333312716</v>
      </c>
      <c r="B8510" s="24">
        <v>123.82769999999999</v>
      </c>
      <c r="C8510" s="35">
        <v>0.46124999999999999</v>
      </c>
      <c r="D8510" s="36">
        <v>6.6792499999999997</v>
      </c>
    </row>
    <row r="8511" spans="1:4" ht="12.75" customHeight="1" x14ac:dyDescent="0.25">
      <c r="A8511" s="44">
        <v>43241.24999997938</v>
      </c>
      <c r="B8511" s="24">
        <v>84.572969999999998</v>
      </c>
      <c r="C8511" s="35">
        <v>0.56157000000000001</v>
      </c>
      <c r="D8511" s="36">
        <v>0.78532999999999997</v>
      </c>
    </row>
    <row r="8512" spans="1:4" ht="12.75" customHeight="1" x14ac:dyDescent="0.25">
      <c r="A8512" s="44">
        <v>43241.291666646044</v>
      </c>
      <c r="B8512" s="24">
        <v>201.23580000000001</v>
      </c>
      <c r="C8512" s="35">
        <v>0.38632</v>
      </c>
      <c r="D8512" s="36">
        <v>7.7917500000000004</v>
      </c>
    </row>
    <row r="8513" spans="1:4" ht="12.75" customHeight="1" x14ac:dyDescent="0.25">
      <c r="A8513" s="44">
        <v>43241.333333312708</v>
      </c>
      <c r="B8513" s="24">
        <v>241.62960000000001</v>
      </c>
      <c r="C8513" s="35">
        <v>0.37286999999999998</v>
      </c>
      <c r="D8513" s="36">
        <v>3.7614200000000002</v>
      </c>
    </row>
    <row r="8514" spans="1:4" ht="12.75" customHeight="1" x14ac:dyDescent="0.25">
      <c r="A8514" s="44">
        <v>43241.374999979373</v>
      </c>
      <c r="B8514" s="24">
        <v>311.76080000000002</v>
      </c>
      <c r="C8514" s="35">
        <v>0.38308999999999999</v>
      </c>
      <c r="D8514" s="36" t="s">
        <v>189</v>
      </c>
    </row>
    <row r="8515" spans="1:4" ht="12.75" customHeight="1" x14ac:dyDescent="0.25">
      <c r="A8515" s="44">
        <v>43241.416666646037</v>
      </c>
      <c r="B8515" s="24">
        <v>39.082459999999998</v>
      </c>
      <c r="C8515" s="35">
        <v>0.37239</v>
      </c>
      <c r="D8515" s="36" t="s">
        <v>189</v>
      </c>
    </row>
    <row r="8516" spans="1:4" ht="12.75" customHeight="1" x14ac:dyDescent="0.25">
      <c r="A8516" s="44">
        <v>43241.458333312701</v>
      </c>
      <c r="B8516" s="24">
        <v>290.25409999999999</v>
      </c>
      <c r="C8516" s="35">
        <v>3.1080899999999998</v>
      </c>
      <c r="D8516" s="36">
        <v>11.958920000000001</v>
      </c>
    </row>
    <row r="8517" spans="1:4" ht="12.75" customHeight="1" x14ac:dyDescent="0.25">
      <c r="A8517" s="44">
        <v>43241.499999979365</v>
      </c>
      <c r="B8517" s="24">
        <v>298.34460000000001</v>
      </c>
      <c r="C8517" s="35">
        <v>2.9092099999999999</v>
      </c>
      <c r="D8517" s="36">
        <v>25.7515</v>
      </c>
    </row>
    <row r="8518" spans="1:4" ht="12.75" customHeight="1" x14ac:dyDescent="0.25">
      <c r="A8518" s="44">
        <v>43241.54166664603</v>
      </c>
      <c r="B8518" s="24">
        <v>305.37970000000001</v>
      </c>
      <c r="C8518" s="35">
        <v>3.9253</v>
      </c>
      <c r="D8518" s="36">
        <v>10.22217</v>
      </c>
    </row>
    <row r="8519" spans="1:4" ht="12.75" customHeight="1" x14ac:dyDescent="0.25">
      <c r="A8519" s="44">
        <v>43241.583333312694</v>
      </c>
      <c r="B8519" s="24">
        <v>291.34019999999998</v>
      </c>
      <c r="C8519" s="35">
        <v>3.8666900000000002</v>
      </c>
      <c r="D8519" s="36">
        <v>17.210419999999999</v>
      </c>
    </row>
    <row r="8520" spans="1:4" ht="12.75" customHeight="1" x14ac:dyDescent="0.25">
      <c r="A8520" s="44">
        <v>43241.624999979358</v>
      </c>
      <c r="B8520" s="24">
        <v>293.74770000000001</v>
      </c>
      <c r="C8520" s="35">
        <v>4.1581900000000003</v>
      </c>
      <c r="D8520" s="36">
        <v>14.57667</v>
      </c>
    </row>
    <row r="8521" spans="1:4" ht="12.75" customHeight="1" x14ac:dyDescent="0.25">
      <c r="A8521" s="44">
        <v>43241.666666646022</v>
      </c>
      <c r="B8521" s="24">
        <v>293.11380000000003</v>
      </c>
      <c r="C8521" s="35">
        <v>3.43763</v>
      </c>
      <c r="D8521" s="36">
        <v>21.911000000000001</v>
      </c>
    </row>
    <row r="8522" spans="1:4" ht="12.75" customHeight="1" x14ac:dyDescent="0.25">
      <c r="A8522" s="44">
        <v>43241.708333312687</v>
      </c>
      <c r="B8522" s="24">
        <v>288.97460000000001</v>
      </c>
      <c r="C8522" s="35">
        <v>2.5720000000000001</v>
      </c>
      <c r="D8522" s="36">
        <v>28.989249999999998</v>
      </c>
    </row>
    <row r="8523" spans="1:4" ht="12.75" customHeight="1" x14ac:dyDescent="0.25">
      <c r="A8523" s="44">
        <v>43241.749999979351</v>
      </c>
      <c r="B8523" s="24">
        <v>296.23739999999998</v>
      </c>
      <c r="C8523" s="35">
        <v>1.51352</v>
      </c>
      <c r="D8523" s="36">
        <v>43.618079999999999</v>
      </c>
    </row>
    <row r="8524" spans="1:4" ht="12.75" customHeight="1" x14ac:dyDescent="0.25">
      <c r="A8524" s="44">
        <v>43241.791666646015</v>
      </c>
      <c r="B8524" s="24">
        <v>162.04490000000001</v>
      </c>
      <c r="C8524" s="35">
        <v>0.28290999999999999</v>
      </c>
      <c r="D8524" s="36">
        <v>10.48842</v>
      </c>
    </row>
    <row r="8525" spans="1:4" ht="12.75" customHeight="1" x14ac:dyDescent="0.25">
      <c r="A8525" s="44">
        <v>43241.833333312679</v>
      </c>
      <c r="B8525" s="24">
        <v>295.2663</v>
      </c>
      <c r="C8525" s="35">
        <v>0.40010000000000001</v>
      </c>
      <c r="D8525" s="36" t="s">
        <v>189</v>
      </c>
    </row>
    <row r="8526" spans="1:4" ht="12.75" customHeight="1" x14ac:dyDescent="0.25">
      <c r="A8526" s="44">
        <v>43241.874999979344</v>
      </c>
      <c r="B8526" s="24">
        <v>255.6431</v>
      </c>
      <c r="C8526" s="35">
        <v>0.29598000000000002</v>
      </c>
      <c r="D8526" s="36">
        <v>4.3202999999999996</v>
      </c>
    </row>
    <row r="8527" spans="1:4" ht="12.75" customHeight="1" x14ac:dyDescent="0.25">
      <c r="A8527" s="44">
        <v>43241.916666646008</v>
      </c>
      <c r="B8527" s="24">
        <v>269.20600000000002</v>
      </c>
      <c r="C8527" s="35">
        <v>0.39243</v>
      </c>
      <c r="D8527" s="36">
        <v>5.9782999999999999</v>
      </c>
    </row>
    <row r="8528" spans="1:4" ht="12.75" customHeight="1" x14ac:dyDescent="0.25">
      <c r="A8528" s="44">
        <v>43241.958333312672</v>
      </c>
      <c r="B8528" s="24">
        <v>187.96559999999999</v>
      </c>
      <c r="C8528" s="35">
        <v>0.35149999999999998</v>
      </c>
      <c r="D8528" s="36" t="s">
        <v>189</v>
      </c>
    </row>
    <row r="8529" spans="1:4" ht="12.75" customHeight="1" x14ac:dyDescent="0.25">
      <c r="A8529" s="44">
        <v>43241.999999979336</v>
      </c>
      <c r="B8529" s="24">
        <v>234.07820000000001</v>
      </c>
      <c r="C8529" s="35">
        <v>0.26746999999999999</v>
      </c>
      <c r="D8529" s="36" t="s">
        <v>189</v>
      </c>
    </row>
    <row r="8530" spans="1:4" ht="12.75" customHeight="1" x14ac:dyDescent="0.25">
      <c r="A8530" s="44">
        <v>43242.041666646001</v>
      </c>
      <c r="B8530" s="24">
        <v>236.08</v>
      </c>
      <c r="C8530" s="35">
        <v>0.43731999999999999</v>
      </c>
      <c r="D8530" s="36">
        <v>11.7812</v>
      </c>
    </row>
    <row r="8531" spans="1:4" ht="12.75" customHeight="1" x14ac:dyDescent="0.25">
      <c r="A8531" s="44">
        <v>43242.083333312665</v>
      </c>
      <c r="B8531" s="24">
        <v>285.6943</v>
      </c>
      <c r="C8531" s="35">
        <v>0.3039</v>
      </c>
      <c r="D8531" s="36">
        <v>6.6449999999999996</v>
      </c>
    </row>
    <row r="8532" spans="1:4" ht="12.75" customHeight="1" x14ac:dyDescent="0.25">
      <c r="A8532" s="44">
        <v>43242.124999979329</v>
      </c>
      <c r="B8532" s="24">
        <v>211.1611</v>
      </c>
      <c r="C8532" s="35">
        <v>0.46546999999999999</v>
      </c>
      <c r="D8532" s="36">
        <v>12.35833</v>
      </c>
    </row>
    <row r="8533" spans="1:4" ht="12.75" customHeight="1" x14ac:dyDescent="0.25">
      <c r="A8533" s="44">
        <v>43242.166666645993</v>
      </c>
      <c r="B8533" s="24">
        <v>264.00790000000001</v>
      </c>
      <c r="C8533" s="35">
        <v>0.61009000000000002</v>
      </c>
      <c r="D8533" s="36">
        <v>3.28817</v>
      </c>
    </row>
    <row r="8534" spans="1:4" ht="12.75" customHeight="1" x14ac:dyDescent="0.25">
      <c r="A8534" s="44">
        <v>43242.208333312657</v>
      </c>
      <c r="B8534" s="24">
        <v>244.0078</v>
      </c>
      <c r="C8534" s="35">
        <v>0.56098000000000003</v>
      </c>
      <c r="D8534" s="36">
        <v>8.2988300000000006</v>
      </c>
    </row>
    <row r="8535" spans="1:4" ht="12.75" customHeight="1" x14ac:dyDescent="0.25">
      <c r="A8535" s="44">
        <v>43242.249999979322</v>
      </c>
      <c r="B8535" s="24">
        <v>175.07409999999999</v>
      </c>
      <c r="C8535" s="35">
        <v>0.52173000000000003</v>
      </c>
      <c r="D8535" s="36">
        <v>4.7415799999999999</v>
      </c>
    </row>
    <row r="8536" spans="1:4" ht="12.75" customHeight="1" x14ac:dyDescent="0.25">
      <c r="A8536" s="44">
        <v>43242.291666645986</v>
      </c>
      <c r="B8536" s="24">
        <v>231.9931</v>
      </c>
      <c r="C8536" s="35">
        <v>0.38500000000000001</v>
      </c>
      <c r="D8536" s="36">
        <v>5.3309199999999999</v>
      </c>
    </row>
    <row r="8537" spans="1:4" ht="12.75" customHeight="1" x14ac:dyDescent="0.25">
      <c r="A8537" s="44">
        <v>43242.33333331265</v>
      </c>
      <c r="B8537" s="24">
        <v>280.2921</v>
      </c>
      <c r="C8537" s="35">
        <v>0.38030999999999998</v>
      </c>
      <c r="D8537" s="36">
        <v>0.71599999999999997</v>
      </c>
    </row>
    <row r="8538" spans="1:4" ht="12.75" customHeight="1" x14ac:dyDescent="0.25">
      <c r="A8538" s="44">
        <v>43242.374999979314</v>
      </c>
      <c r="B8538" s="24">
        <v>237.3039</v>
      </c>
      <c r="C8538" s="35">
        <v>0.34605999999999998</v>
      </c>
      <c r="D8538" s="36" t="s">
        <v>189</v>
      </c>
    </row>
    <row r="8539" spans="1:4" ht="12.75" customHeight="1" x14ac:dyDescent="0.25">
      <c r="A8539" s="44">
        <v>43242.416666645979</v>
      </c>
      <c r="B8539" s="24">
        <v>133.2747</v>
      </c>
      <c r="C8539" s="35">
        <v>0.49754999999999999</v>
      </c>
      <c r="D8539" s="36" t="s">
        <v>189</v>
      </c>
    </row>
    <row r="8540" spans="1:4" ht="12.75" customHeight="1" x14ac:dyDescent="0.25">
      <c r="A8540" s="44">
        <v>43242.458333312643</v>
      </c>
      <c r="B8540" s="24">
        <v>35.660710000000002</v>
      </c>
      <c r="C8540" s="35">
        <v>1.13185</v>
      </c>
      <c r="D8540" s="36">
        <v>4.0388299999999999</v>
      </c>
    </row>
    <row r="8541" spans="1:4" ht="12.75" customHeight="1" x14ac:dyDescent="0.25">
      <c r="A8541" s="44">
        <v>43242.499999979307</v>
      </c>
      <c r="B8541" s="24">
        <v>343.50740000000002</v>
      </c>
      <c r="C8541" s="35">
        <v>1.9726600000000001</v>
      </c>
      <c r="D8541" s="36">
        <v>6.2821699999999998</v>
      </c>
    </row>
    <row r="8542" spans="1:4" ht="12.75" customHeight="1" x14ac:dyDescent="0.25">
      <c r="A8542" s="44">
        <v>43242.541666645971</v>
      </c>
      <c r="B8542" s="24">
        <v>315.94690000000003</v>
      </c>
      <c r="C8542" s="35">
        <v>1.51684</v>
      </c>
      <c r="D8542" s="36">
        <v>4.3123300000000002</v>
      </c>
    </row>
    <row r="8543" spans="1:4" ht="12.75" customHeight="1" x14ac:dyDescent="0.25">
      <c r="A8543" s="44">
        <v>43242.583333312636</v>
      </c>
      <c r="B8543" s="24">
        <v>315.27510000000001</v>
      </c>
      <c r="C8543" s="35">
        <v>3.6219199999999998</v>
      </c>
      <c r="D8543" s="36">
        <v>2.3416700000000001</v>
      </c>
    </row>
    <row r="8544" spans="1:4" ht="12.75" customHeight="1" x14ac:dyDescent="0.25">
      <c r="A8544" s="44">
        <v>43242.6249999793</v>
      </c>
      <c r="B8544" s="24">
        <v>334.1524</v>
      </c>
      <c r="C8544" s="35">
        <v>3.6516299999999999</v>
      </c>
      <c r="D8544" s="36">
        <v>9.8734199999999994</v>
      </c>
    </row>
    <row r="8545" spans="1:4" ht="12.75" customHeight="1" x14ac:dyDescent="0.25">
      <c r="A8545" s="44">
        <v>43242.666666645964</v>
      </c>
      <c r="B8545" s="24">
        <v>333.1746</v>
      </c>
      <c r="C8545" s="35">
        <v>3.10968</v>
      </c>
      <c r="D8545" s="36">
        <v>18.293330000000001</v>
      </c>
    </row>
    <row r="8546" spans="1:4" ht="12.75" customHeight="1" x14ac:dyDescent="0.25">
      <c r="A8546" s="44">
        <v>43242.708333312628</v>
      </c>
      <c r="B8546" s="24">
        <v>334.66989999999998</v>
      </c>
      <c r="C8546" s="35">
        <v>2.7273700000000001</v>
      </c>
      <c r="D8546" s="36">
        <v>18.983920000000001</v>
      </c>
    </row>
    <row r="8547" spans="1:4" ht="12.75" customHeight="1" x14ac:dyDescent="0.25">
      <c r="A8547" s="44">
        <v>43242.749999979293</v>
      </c>
      <c r="B8547" s="24">
        <v>347.14589999999998</v>
      </c>
      <c r="C8547" s="35">
        <v>1.8466199999999999</v>
      </c>
      <c r="D8547" s="36">
        <v>4.6468299999999996</v>
      </c>
    </row>
    <row r="8548" spans="1:4" ht="12.75" customHeight="1" x14ac:dyDescent="0.25">
      <c r="A8548" s="44">
        <v>43242.791666645957</v>
      </c>
      <c r="B8548" s="24">
        <v>345.43349999999998</v>
      </c>
      <c r="C8548" s="35">
        <v>1.71532</v>
      </c>
      <c r="D8548" s="36">
        <v>16.662500000000001</v>
      </c>
    </row>
    <row r="8549" spans="1:4" ht="12.75" customHeight="1" x14ac:dyDescent="0.25">
      <c r="A8549" s="44">
        <v>43242.833333312621</v>
      </c>
      <c r="B8549" s="24">
        <v>325.4502</v>
      </c>
      <c r="C8549" s="35">
        <v>3.4712100000000001</v>
      </c>
      <c r="D8549" s="36">
        <v>4.4904200000000003</v>
      </c>
    </row>
    <row r="8550" spans="1:4" ht="12.75" customHeight="1" x14ac:dyDescent="0.25">
      <c r="A8550" s="44">
        <v>43242.874999979285</v>
      </c>
      <c r="B8550" s="24">
        <v>342.8252</v>
      </c>
      <c r="C8550" s="35">
        <v>2.21644</v>
      </c>
      <c r="D8550" s="36">
        <v>7.4214200000000003</v>
      </c>
    </row>
    <row r="8551" spans="1:4" ht="12.75" customHeight="1" x14ac:dyDescent="0.25">
      <c r="A8551" s="44">
        <v>43242.91666664595</v>
      </c>
      <c r="B8551" s="24">
        <v>352.14920000000001</v>
      </c>
      <c r="C8551" s="35">
        <v>2.0872000000000002</v>
      </c>
      <c r="D8551" s="36">
        <v>15.87717</v>
      </c>
    </row>
    <row r="8552" spans="1:4" ht="12.75" customHeight="1" x14ac:dyDescent="0.25">
      <c r="A8552" s="44">
        <v>43242.958333312614</v>
      </c>
      <c r="B8552" s="24">
        <v>345.43709999999999</v>
      </c>
      <c r="C8552" s="35">
        <v>2.55017</v>
      </c>
      <c r="D8552" s="36">
        <v>4.76267</v>
      </c>
    </row>
    <row r="8553" spans="1:4" ht="12.75" customHeight="1" x14ac:dyDescent="0.25">
      <c r="A8553" s="44">
        <v>43242.999999979278</v>
      </c>
      <c r="B8553" s="24">
        <v>345.21109999999999</v>
      </c>
      <c r="C8553" s="35">
        <v>2.4776199999999999</v>
      </c>
      <c r="D8553" s="36" t="s">
        <v>189</v>
      </c>
    </row>
    <row r="8554" spans="1:4" ht="12.75" customHeight="1" x14ac:dyDescent="0.25">
      <c r="A8554" s="44">
        <v>43243.041666645942</v>
      </c>
      <c r="B8554" s="24">
        <v>341.19819999999999</v>
      </c>
      <c r="C8554" s="35">
        <v>2.8348300000000002</v>
      </c>
      <c r="D8554" s="36" t="s">
        <v>189</v>
      </c>
    </row>
    <row r="8555" spans="1:4" ht="12.75" customHeight="1" x14ac:dyDescent="0.25">
      <c r="A8555" s="44">
        <v>43243.083333312607</v>
      </c>
      <c r="B8555" s="24">
        <v>332.63740000000001</v>
      </c>
      <c r="C8555" s="35">
        <v>4.2969400000000002</v>
      </c>
      <c r="D8555" s="36">
        <v>25.608039999999999</v>
      </c>
    </row>
    <row r="8556" spans="1:4" ht="12.75" customHeight="1" x14ac:dyDescent="0.25">
      <c r="A8556" s="44">
        <v>43243.124999979271</v>
      </c>
      <c r="B8556" s="24">
        <v>327.58350000000002</v>
      </c>
      <c r="C8556" s="35">
        <v>4.7716799999999999</v>
      </c>
      <c r="D8556" s="36">
        <v>14.00925</v>
      </c>
    </row>
    <row r="8557" spans="1:4" ht="12.75" customHeight="1" x14ac:dyDescent="0.25">
      <c r="A8557" s="44">
        <v>43243.166666645935</v>
      </c>
      <c r="B8557" s="24">
        <v>299.29930000000002</v>
      </c>
      <c r="C8557" s="35">
        <v>3.4163700000000001</v>
      </c>
      <c r="D8557" s="36">
        <v>17.13796</v>
      </c>
    </row>
    <row r="8558" spans="1:4" ht="12.75" customHeight="1" x14ac:dyDescent="0.25">
      <c r="A8558" s="44">
        <v>43243.208333312599</v>
      </c>
      <c r="B8558" s="24">
        <v>304.41910000000001</v>
      </c>
      <c r="C8558" s="35">
        <v>3.2220399999999998</v>
      </c>
      <c r="D8558" s="36">
        <v>13.0786</v>
      </c>
    </row>
    <row r="8559" spans="1:4" ht="12.75" customHeight="1" x14ac:dyDescent="0.25">
      <c r="A8559" s="44">
        <v>43243.249999979264</v>
      </c>
      <c r="B8559" s="24">
        <v>230.2901</v>
      </c>
      <c r="C8559" s="35">
        <v>2.45167</v>
      </c>
      <c r="D8559" s="36">
        <v>2.7574700000000001</v>
      </c>
    </row>
    <row r="8560" spans="1:4" ht="12.75" customHeight="1" x14ac:dyDescent="0.25">
      <c r="A8560" s="44">
        <v>43243.291666645928</v>
      </c>
      <c r="B8560" s="24">
        <v>246.98269999999999</v>
      </c>
      <c r="C8560" s="35">
        <v>3.6327500000000001</v>
      </c>
      <c r="D8560" s="36">
        <v>1.33314</v>
      </c>
    </row>
    <row r="8561" spans="1:4" ht="12.75" customHeight="1" x14ac:dyDescent="0.25">
      <c r="A8561" s="44">
        <v>43243.333333312592</v>
      </c>
      <c r="B8561" s="24">
        <v>282.80439999999999</v>
      </c>
      <c r="C8561" s="35">
        <v>3.4111899999999999</v>
      </c>
      <c r="D8561" s="36">
        <v>4.7636700000000003</v>
      </c>
    </row>
    <row r="8562" spans="1:4" ht="12.75" customHeight="1" x14ac:dyDescent="0.25">
      <c r="A8562" s="44">
        <v>43243.374999979256</v>
      </c>
      <c r="B8562" s="24">
        <v>299.26729999999998</v>
      </c>
      <c r="C8562" s="35">
        <v>2.91038</v>
      </c>
      <c r="D8562" s="36" t="s">
        <v>189</v>
      </c>
    </row>
    <row r="8563" spans="1:4" ht="12.75" customHeight="1" x14ac:dyDescent="0.25">
      <c r="A8563" s="44">
        <v>43243.41666664592</v>
      </c>
      <c r="B8563" s="24">
        <v>276.22390000000001</v>
      </c>
      <c r="C8563" s="35">
        <v>4.7676100000000003</v>
      </c>
      <c r="D8563" s="36" t="s">
        <v>189</v>
      </c>
    </row>
    <row r="8564" spans="1:4" ht="12.75" customHeight="1" x14ac:dyDescent="0.25">
      <c r="A8564" s="44">
        <v>43243.458333312585</v>
      </c>
      <c r="B8564" s="24">
        <v>308.86450000000002</v>
      </c>
      <c r="C8564" s="35">
        <v>3.4292799999999999</v>
      </c>
      <c r="D8564" s="36">
        <v>2.4388700000000001</v>
      </c>
    </row>
    <row r="8565" spans="1:4" ht="12.75" customHeight="1" x14ac:dyDescent="0.25">
      <c r="A8565" s="44">
        <v>43243.499999979249</v>
      </c>
      <c r="B8565" s="24">
        <v>284.93299999999999</v>
      </c>
      <c r="C8565" s="35">
        <v>3.0862799999999999</v>
      </c>
      <c r="D8565" s="36">
        <v>16.387450000000001</v>
      </c>
    </row>
    <row r="8566" spans="1:4" ht="12.75" customHeight="1" x14ac:dyDescent="0.25">
      <c r="A8566" s="44">
        <v>43243.541666645913</v>
      </c>
      <c r="B8566" s="24">
        <v>299.0326</v>
      </c>
      <c r="C8566" s="35">
        <v>3.2372899999999998</v>
      </c>
      <c r="D8566" s="36">
        <v>2.2562199999999999</v>
      </c>
    </row>
    <row r="8567" spans="1:4" ht="12.75" customHeight="1" x14ac:dyDescent="0.25">
      <c r="A8567" s="44">
        <v>43243.583333312577</v>
      </c>
      <c r="B8567" s="24">
        <v>296.16000000000003</v>
      </c>
      <c r="C8567" s="35">
        <v>3.81291</v>
      </c>
      <c r="D8567" s="36" t="s">
        <v>189</v>
      </c>
    </row>
    <row r="8568" spans="1:4" ht="12.75" customHeight="1" x14ac:dyDescent="0.25">
      <c r="A8568" s="44">
        <v>43243.624999979242</v>
      </c>
      <c r="B8568" s="24">
        <v>282.94490000000002</v>
      </c>
      <c r="C8568" s="35">
        <v>3.99614</v>
      </c>
      <c r="D8568" s="36">
        <v>13.5936</v>
      </c>
    </row>
    <row r="8569" spans="1:4" ht="12.75" customHeight="1" x14ac:dyDescent="0.25">
      <c r="A8569" s="44">
        <v>43243.666666645906</v>
      </c>
      <c r="B8569" s="24">
        <v>264.64690000000002</v>
      </c>
      <c r="C8569" s="35">
        <v>4.8675499999999996</v>
      </c>
      <c r="D8569" s="36">
        <v>21.549060000000001</v>
      </c>
    </row>
    <row r="8570" spans="1:4" ht="12.75" customHeight="1" x14ac:dyDescent="0.25">
      <c r="A8570" s="44">
        <v>43243.70833331257</v>
      </c>
      <c r="B8570" s="24">
        <v>340.38150000000002</v>
      </c>
      <c r="C8570" s="35">
        <v>0.42957000000000001</v>
      </c>
      <c r="D8570" s="36">
        <v>7.4409999999999998</v>
      </c>
    </row>
    <row r="8571" spans="1:4" ht="12.75" customHeight="1" x14ac:dyDescent="0.25">
      <c r="A8571" s="44">
        <v>43243.749999979234</v>
      </c>
      <c r="B8571" s="24">
        <v>267.42970000000003</v>
      </c>
      <c r="C8571" s="35">
        <v>1.77582</v>
      </c>
      <c r="D8571" s="36">
        <v>6.3575600000000003</v>
      </c>
    </row>
    <row r="8572" spans="1:4" ht="12.75" customHeight="1" x14ac:dyDescent="0.25">
      <c r="A8572" s="44">
        <v>43243.791666645899</v>
      </c>
      <c r="B8572" s="24">
        <v>245.10849999999999</v>
      </c>
      <c r="C8572" s="35">
        <v>2.9277000000000002</v>
      </c>
      <c r="D8572" s="36" t="s">
        <v>189</v>
      </c>
    </row>
    <row r="8573" spans="1:4" ht="12.75" customHeight="1" x14ac:dyDescent="0.25">
      <c r="A8573" s="44">
        <v>43243.833333312563</v>
      </c>
      <c r="B8573" s="24">
        <v>240.1849</v>
      </c>
      <c r="C8573" s="35">
        <v>1.6408100000000001</v>
      </c>
      <c r="D8573" s="36">
        <v>9.0076099999999997</v>
      </c>
    </row>
    <row r="8574" spans="1:4" ht="12.75" customHeight="1" x14ac:dyDescent="0.25">
      <c r="A8574" s="44">
        <v>43243.874999979227</v>
      </c>
      <c r="B8574" s="24">
        <v>253.41759999999999</v>
      </c>
      <c r="C8574" s="35">
        <v>2.04155</v>
      </c>
      <c r="D8574" s="36" t="s">
        <v>189</v>
      </c>
    </row>
    <row r="8575" spans="1:4" ht="12.75" customHeight="1" x14ac:dyDescent="0.25">
      <c r="A8575" s="44">
        <v>43243.916666645891</v>
      </c>
      <c r="B8575" s="24">
        <v>247.7509</v>
      </c>
      <c r="C8575" s="35">
        <v>2.2652800000000002</v>
      </c>
      <c r="D8575" s="36">
        <v>8.5468299999999999</v>
      </c>
    </row>
    <row r="8576" spans="1:4" ht="12.75" customHeight="1" x14ac:dyDescent="0.25">
      <c r="A8576" s="44">
        <v>43243.958333312556</v>
      </c>
      <c r="B8576" s="24">
        <v>237.9666</v>
      </c>
      <c r="C8576" s="35">
        <v>1.3707199999999999</v>
      </c>
      <c r="D8576" s="36">
        <v>3.5448900000000001</v>
      </c>
    </row>
    <row r="8577" spans="1:4" ht="12.75" customHeight="1" x14ac:dyDescent="0.25">
      <c r="A8577" s="44">
        <v>43243.99999997922</v>
      </c>
      <c r="B8577" s="24">
        <v>224.10419999999999</v>
      </c>
      <c r="C8577" s="35">
        <v>1.66516</v>
      </c>
      <c r="D8577" s="36">
        <v>3.3948299999999998</v>
      </c>
    </row>
    <row r="8578" spans="1:4" ht="12.75" customHeight="1" x14ac:dyDescent="0.25">
      <c r="A8578" s="44">
        <v>43244.041666645884</v>
      </c>
      <c r="B8578" s="24">
        <v>230.56139999999999</v>
      </c>
      <c r="C8578" s="35">
        <v>1.9926999999999999</v>
      </c>
      <c r="D8578" s="36">
        <v>0.88695000000000002</v>
      </c>
    </row>
    <row r="8579" spans="1:4" ht="12.75" customHeight="1" x14ac:dyDescent="0.25">
      <c r="A8579" s="44">
        <v>43244.083333312548</v>
      </c>
      <c r="B8579" s="24">
        <v>301.93639999999999</v>
      </c>
      <c r="C8579" s="35">
        <v>1.27746</v>
      </c>
      <c r="D8579" s="36">
        <v>13.109209999999999</v>
      </c>
    </row>
    <row r="8580" spans="1:4" ht="12.75" customHeight="1" x14ac:dyDescent="0.25">
      <c r="A8580" s="44">
        <v>43244.124999979213</v>
      </c>
      <c r="B8580" s="24">
        <v>61.883830000000003</v>
      </c>
      <c r="C8580" s="35">
        <v>0.46612999999999999</v>
      </c>
      <c r="D8580" s="36">
        <v>8.3874999999999993</v>
      </c>
    </row>
    <row r="8581" spans="1:4" ht="12.75" customHeight="1" x14ac:dyDescent="0.25">
      <c r="A8581" s="44">
        <v>43244.166666645877</v>
      </c>
      <c r="B8581" s="24">
        <v>108.0104</v>
      </c>
      <c r="C8581" s="35">
        <v>0.45029999999999998</v>
      </c>
      <c r="D8581" s="36">
        <v>6.1240800000000002</v>
      </c>
    </row>
    <row r="8582" spans="1:4" ht="12.75" customHeight="1" x14ac:dyDescent="0.25">
      <c r="A8582" s="44">
        <v>43244.208333312541</v>
      </c>
      <c r="B8582" s="24">
        <v>343.71589999999998</v>
      </c>
      <c r="C8582" s="35">
        <v>0.50883999999999996</v>
      </c>
      <c r="D8582" s="36">
        <v>3.3467500000000001</v>
      </c>
    </row>
    <row r="8583" spans="1:4" ht="12.75" customHeight="1" x14ac:dyDescent="0.25">
      <c r="A8583" s="44">
        <v>43244.249999979205</v>
      </c>
      <c r="B8583" s="24">
        <v>148.85990000000001</v>
      </c>
      <c r="C8583" s="35">
        <v>0.34572999999999998</v>
      </c>
      <c r="D8583" s="36">
        <v>0.38241999999999998</v>
      </c>
    </row>
    <row r="8584" spans="1:4" ht="12.75" customHeight="1" x14ac:dyDescent="0.25">
      <c r="A8584" s="44">
        <v>43244.29166664587</v>
      </c>
      <c r="B8584" s="24">
        <v>103.3677</v>
      </c>
      <c r="C8584" s="35">
        <v>0.34046999999999999</v>
      </c>
      <c r="D8584" s="36">
        <v>3.1651699999999998</v>
      </c>
    </row>
    <row r="8585" spans="1:4" ht="12.75" customHeight="1" x14ac:dyDescent="0.25">
      <c r="A8585" s="44">
        <v>43244.333333312534</v>
      </c>
      <c r="B8585" s="24">
        <v>187.6756</v>
      </c>
      <c r="C8585" s="35">
        <v>0.57703000000000004</v>
      </c>
      <c r="D8585" s="36">
        <v>6.2577100000000003</v>
      </c>
    </row>
    <row r="8586" spans="1:4" ht="12.75" customHeight="1" x14ac:dyDescent="0.25">
      <c r="A8586" s="44">
        <v>43244.374999979198</v>
      </c>
      <c r="B8586" s="24">
        <v>153.1815</v>
      </c>
      <c r="C8586" s="35">
        <v>0.61643999999999999</v>
      </c>
      <c r="D8586" s="36" t="s">
        <v>189</v>
      </c>
    </row>
    <row r="8587" spans="1:4" ht="12.75" customHeight="1" x14ac:dyDescent="0.25">
      <c r="A8587" s="44">
        <v>43244.416666645862</v>
      </c>
      <c r="B8587" s="24">
        <v>318.10649999999998</v>
      </c>
      <c r="C8587" s="35">
        <v>0.76268999999999998</v>
      </c>
      <c r="D8587" s="36">
        <v>11.79383</v>
      </c>
    </row>
    <row r="8588" spans="1:4" ht="12.75" customHeight="1" x14ac:dyDescent="0.25">
      <c r="A8588" s="44">
        <v>43244.458333312527</v>
      </c>
      <c r="B8588" s="24">
        <v>276.37079999999997</v>
      </c>
      <c r="C8588" s="35">
        <v>2.4087800000000001</v>
      </c>
      <c r="D8588" s="36">
        <v>12.070040000000001</v>
      </c>
    </row>
    <row r="8589" spans="1:4" ht="12.75" customHeight="1" x14ac:dyDescent="0.25">
      <c r="A8589" s="44">
        <v>43244.499999979191</v>
      </c>
      <c r="B8589" s="24">
        <v>270.35180000000003</v>
      </c>
      <c r="C8589" s="35">
        <v>3.7480799999999999</v>
      </c>
      <c r="D8589" s="36">
        <v>12.35079</v>
      </c>
    </row>
    <row r="8590" spans="1:4" ht="12.75" customHeight="1" x14ac:dyDescent="0.25">
      <c r="A8590" s="44">
        <v>43244.541666645855</v>
      </c>
      <c r="B8590" s="24">
        <v>268.87799999999999</v>
      </c>
      <c r="C8590" s="35">
        <v>4.4736200000000004</v>
      </c>
      <c r="D8590" s="36">
        <v>20.810210000000001</v>
      </c>
    </row>
    <row r="8591" spans="1:4" ht="12.75" customHeight="1" x14ac:dyDescent="0.25">
      <c r="A8591" s="44">
        <v>43244.583333312519</v>
      </c>
      <c r="B8591" s="24">
        <v>274.76870000000002</v>
      </c>
      <c r="C8591" s="35">
        <v>3.8553000000000002</v>
      </c>
      <c r="D8591" s="36">
        <v>17.654250000000001</v>
      </c>
    </row>
    <row r="8592" spans="1:4" ht="12.75" customHeight="1" x14ac:dyDescent="0.25">
      <c r="A8592" s="44">
        <v>43244.624999979183</v>
      </c>
      <c r="B8592" s="24">
        <v>273.33580000000001</v>
      </c>
      <c r="C8592" s="35">
        <v>4.4348299999999998</v>
      </c>
      <c r="D8592" s="36">
        <v>21.192710000000002</v>
      </c>
    </row>
    <row r="8593" spans="1:4" ht="12.75" customHeight="1" x14ac:dyDescent="0.25">
      <c r="A8593" s="44">
        <v>43244.666666645848</v>
      </c>
      <c r="B8593" s="24">
        <v>279.8184</v>
      </c>
      <c r="C8593" s="35">
        <v>3.3206799999999999</v>
      </c>
      <c r="D8593" s="36" t="s">
        <v>189</v>
      </c>
    </row>
    <row r="8594" spans="1:4" ht="12.75" customHeight="1" x14ac:dyDescent="0.25">
      <c r="A8594" s="44">
        <v>43244.708333312512</v>
      </c>
      <c r="B8594" s="24">
        <v>311.84519999999998</v>
      </c>
      <c r="C8594" s="35">
        <v>1.9706600000000001</v>
      </c>
      <c r="D8594" s="36">
        <v>16.821290000000001</v>
      </c>
    </row>
    <row r="8595" spans="1:4" ht="12.75" customHeight="1" x14ac:dyDescent="0.25">
      <c r="A8595" s="44">
        <v>43244.749999979176</v>
      </c>
      <c r="B8595" s="24">
        <v>315.3297</v>
      </c>
      <c r="C8595" s="35">
        <v>0.88421000000000005</v>
      </c>
      <c r="D8595" s="36">
        <v>22.159880000000001</v>
      </c>
    </row>
    <row r="8596" spans="1:4" ht="12.75" customHeight="1" x14ac:dyDescent="0.25">
      <c r="A8596" s="44">
        <v>43244.79166664584</v>
      </c>
      <c r="B8596" s="24">
        <v>2.1177899999999998</v>
      </c>
      <c r="C8596" s="35">
        <v>0.34705000000000003</v>
      </c>
      <c r="D8596" s="36">
        <v>7.8150399999999998</v>
      </c>
    </row>
    <row r="8597" spans="1:4" ht="12.75" customHeight="1" x14ac:dyDescent="0.25">
      <c r="A8597" s="44">
        <v>43244.833333312505</v>
      </c>
      <c r="B8597" s="24">
        <v>186.79650000000001</v>
      </c>
      <c r="C8597" s="35">
        <v>0.48501</v>
      </c>
      <c r="D8597" s="36">
        <v>4.9017499999999998</v>
      </c>
    </row>
    <row r="8598" spans="1:4" ht="12.75" customHeight="1" x14ac:dyDescent="0.25">
      <c r="A8598" s="44">
        <v>43244.874999979169</v>
      </c>
      <c r="B8598" s="24">
        <v>231.1198</v>
      </c>
      <c r="C8598" s="35">
        <v>0.80352000000000001</v>
      </c>
      <c r="D8598" s="36">
        <v>2.30233</v>
      </c>
    </row>
    <row r="8599" spans="1:4" ht="12.75" customHeight="1" x14ac:dyDescent="0.25">
      <c r="A8599" s="44">
        <v>43244.916666645833</v>
      </c>
      <c r="B8599" s="24">
        <v>109.748</v>
      </c>
      <c r="C8599" s="35">
        <v>0.42331999999999997</v>
      </c>
      <c r="D8599" s="36">
        <v>5.0545400000000003</v>
      </c>
    </row>
    <row r="8600" spans="1:4" ht="12.75" customHeight="1" x14ac:dyDescent="0.25">
      <c r="A8600" s="44">
        <v>43244.958333312497</v>
      </c>
      <c r="B8600" s="24">
        <v>188.1824</v>
      </c>
      <c r="C8600" s="35">
        <v>0.71799999999999997</v>
      </c>
      <c r="D8600" s="36">
        <v>6.3170000000000004E-2</v>
      </c>
    </row>
    <row r="8601" spans="1:4" ht="12.75" customHeight="1" x14ac:dyDescent="0.25">
      <c r="A8601" s="44">
        <v>43244.999999979162</v>
      </c>
      <c r="B8601" s="24">
        <v>162.84649999999999</v>
      </c>
      <c r="C8601" s="35">
        <v>0.39350000000000002</v>
      </c>
      <c r="D8601" s="36">
        <v>13.29621</v>
      </c>
    </row>
    <row r="8602" spans="1:4" ht="12.75" customHeight="1" x14ac:dyDescent="0.25">
      <c r="A8602" s="44">
        <v>43245.041666645826</v>
      </c>
      <c r="B8602" s="24">
        <v>131.9546</v>
      </c>
      <c r="C8602" s="35">
        <v>0.56077999999999995</v>
      </c>
      <c r="D8602" s="36">
        <v>9.5736000000000008</v>
      </c>
    </row>
    <row r="8603" spans="1:4" ht="12.75" customHeight="1" x14ac:dyDescent="0.25">
      <c r="A8603" s="44">
        <v>43245.08333331249</v>
      </c>
      <c r="B8603" s="24">
        <v>127.51900000000001</v>
      </c>
      <c r="C8603" s="35">
        <v>0.51532</v>
      </c>
      <c r="D8603" s="36">
        <v>2.7020400000000002</v>
      </c>
    </row>
    <row r="8604" spans="1:4" ht="12.75" customHeight="1" x14ac:dyDescent="0.25">
      <c r="A8604" s="44">
        <v>43245.124999979154</v>
      </c>
      <c r="B8604" s="24">
        <v>158.95930000000001</v>
      </c>
      <c r="C8604" s="35">
        <v>0.45956000000000002</v>
      </c>
      <c r="D8604" s="36">
        <v>3.2643499999999999</v>
      </c>
    </row>
    <row r="8605" spans="1:4" ht="12.75" customHeight="1" x14ac:dyDescent="0.25">
      <c r="A8605" s="44">
        <v>43245.166666645819</v>
      </c>
      <c r="B8605" s="24">
        <v>135.18049999999999</v>
      </c>
      <c r="C8605" s="35">
        <v>0.58884000000000003</v>
      </c>
      <c r="D8605" s="36" t="s">
        <v>189</v>
      </c>
    </row>
    <row r="8606" spans="1:4" ht="12.75" customHeight="1" x14ac:dyDescent="0.25">
      <c r="A8606" s="44">
        <v>43245.208333312483</v>
      </c>
      <c r="B8606" s="24">
        <v>168.9195</v>
      </c>
      <c r="C8606" s="35">
        <v>0.41324</v>
      </c>
      <c r="D8606" s="36" t="s">
        <v>189</v>
      </c>
    </row>
    <row r="8607" spans="1:4" ht="12.75" customHeight="1" x14ac:dyDescent="0.25">
      <c r="A8607" s="44">
        <v>43245.249999979147</v>
      </c>
      <c r="B8607" s="24">
        <v>275.56979999999999</v>
      </c>
      <c r="C8607" s="35">
        <v>1.0852299999999999</v>
      </c>
      <c r="D8607" s="36" t="s">
        <v>189</v>
      </c>
    </row>
    <row r="8608" spans="1:4" ht="12.75" customHeight="1" x14ac:dyDescent="0.25">
      <c r="A8608" s="44">
        <v>43245.291666645811</v>
      </c>
      <c r="B8608" s="24">
        <v>280.5924</v>
      </c>
      <c r="C8608" s="35">
        <v>1.49265</v>
      </c>
      <c r="D8608" s="36">
        <v>9.2212099999999992</v>
      </c>
    </row>
    <row r="8609" spans="1:4" ht="12.75" customHeight="1" x14ac:dyDescent="0.25">
      <c r="A8609" s="44">
        <v>43245.333333312476</v>
      </c>
      <c r="B8609" s="24">
        <v>256.3492</v>
      </c>
      <c r="C8609" s="35">
        <v>0.89546999999999999</v>
      </c>
      <c r="D8609" s="36">
        <v>16.49146</v>
      </c>
    </row>
    <row r="8610" spans="1:4" ht="12.75" customHeight="1" x14ac:dyDescent="0.25">
      <c r="A8610" s="44">
        <v>43245.37499997914</v>
      </c>
      <c r="B8610" s="24">
        <v>296.51850000000002</v>
      </c>
      <c r="C8610" s="35">
        <v>2.09592</v>
      </c>
      <c r="D8610" s="36">
        <v>2.2848299999999999</v>
      </c>
    </row>
    <row r="8611" spans="1:4" ht="12.75" customHeight="1" x14ac:dyDescent="0.25">
      <c r="A8611" s="44">
        <v>43245.416666645804</v>
      </c>
      <c r="B8611" s="24">
        <v>306.00549999999998</v>
      </c>
      <c r="C8611" s="35">
        <v>4.0175200000000002</v>
      </c>
      <c r="D8611" s="36">
        <v>18.436499999999999</v>
      </c>
    </row>
    <row r="8612" spans="1:4" ht="12.75" customHeight="1" x14ac:dyDescent="0.25">
      <c r="A8612" s="44">
        <v>43245.458333312468</v>
      </c>
      <c r="B8612" s="24">
        <v>301.33580000000001</v>
      </c>
      <c r="C8612" s="35">
        <v>4.9405099999999997</v>
      </c>
      <c r="D8612" s="36">
        <v>18.974</v>
      </c>
    </row>
    <row r="8613" spans="1:4" ht="12.75" customHeight="1" x14ac:dyDescent="0.25">
      <c r="A8613" s="44">
        <v>43245.499999979133</v>
      </c>
      <c r="B8613" s="24">
        <v>288.98880000000003</v>
      </c>
      <c r="C8613" s="35">
        <v>4.0446900000000001</v>
      </c>
      <c r="D8613" s="36">
        <v>18.744630000000001</v>
      </c>
    </row>
    <row r="8614" spans="1:4" ht="12.75" customHeight="1" x14ac:dyDescent="0.25">
      <c r="A8614" s="44">
        <v>43245.541666645797</v>
      </c>
      <c r="B8614" s="24">
        <v>296.90949999999998</v>
      </c>
      <c r="C8614" s="35">
        <v>3.6271300000000002</v>
      </c>
      <c r="D8614" s="36" t="s">
        <v>189</v>
      </c>
    </row>
    <row r="8615" spans="1:4" ht="12.75" customHeight="1" x14ac:dyDescent="0.25">
      <c r="A8615" s="44">
        <v>43245.583333312461</v>
      </c>
      <c r="B8615" s="24">
        <v>280.69240000000002</v>
      </c>
      <c r="C8615" s="35">
        <v>3.0269699999999999</v>
      </c>
      <c r="D8615" s="36">
        <v>8.4608299999999996</v>
      </c>
    </row>
    <row r="8616" spans="1:4" ht="12.75" customHeight="1" x14ac:dyDescent="0.25">
      <c r="A8616" s="44">
        <v>43245.624999979125</v>
      </c>
      <c r="B8616" s="24">
        <v>305.2937</v>
      </c>
      <c r="C8616" s="35">
        <v>2.4636</v>
      </c>
      <c r="D8616" s="36" t="s">
        <v>189</v>
      </c>
    </row>
    <row r="8617" spans="1:4" ht="12.75" customHeight="1" x14ac:dyDescent="0.25">
      <c r="A8617" s="44">
        <v>43245.66666664579</v>
      </c>
      <c r="B8617" s="24">
        <v>313.8295</v>
      </c>
      <c r="C8617" s="35">
        <v>1.81585</v>
      </c>
      <c r="D8617" s="36">
        <v>10.848330000000001</v>
      </c>
    </row>
    <row r="8618" spans="1:4" ht="12.75" customHeight="1" x14ac:dyDescent="0.25">
      <c r="A8618" s="44">
        <v>43245.708333312454</v>
      </c>
      <c r="B8618" s="24">
        <v>290.1669</v>
      </c>
      <c r="C8618" s="35">
        <v>1.49404</v>
      </c>
      <c r="D8618" s="36">
        <v>7.6371700000000002</v>
      </c>
    </row>
    <row r="8619" spans="1:4" ht="12.75" customHeight="1" x14ac:dyDescent="0.25">
      <c r="A8619" s="44">
        <v>43245.749999979118</v>
      </c>
      <c r="B8619" s="24">
        <v>95.907030000000006</v>
      </c>
      <c r="C8619" s="35">
        <v>0.57708999999999999</v>
      </c>
      <c r="D8619" s="36">
        <v>9.3405400000000007</v>
      </c>
    </row>
    <row r="8620" spans="1:4" ht="12.75" customHeight="1" x14ac:dyDescent="0.25">
      <c r="A8620" s="44">
        <v>43245.791666645782</v>
      </c>
      <c r="B8620" s="24">
        <v>142.69290000000001</v>
      </c>
      <c r="C8620" s="35">
        <v>0.27662999999999999</v>
      </c>
      <c r="D8620" s="36">
        <v>2.0826699999999998</v>
      </c>
    </row>
    <row r="8621" spans="1:4" ht="12.75" customHeight="1" x14ac:dyDescent="0.25">
      <c r="A8621" s="44">
        <v>43245.833333312446</v>
      </c>
      <c r="B8621" s="24">
        <v>304.97699999999998</v>
      </c>
      <c r="C8621" s="35">
        <v>0.62946999999999997</v>
      </c>
      <c r="D8621" s="36">
        <v>6.0148299999999999</v>
      </c>
    </row>
    <row r="8622" spans="1:4" ht="12.75" customHeight="1" x14ac:dyDescent="0.25">
      <c r="A8622" s="44">
        <v>43245.874999979111</v>
      </c>
      <c r="B8622" s="24">
        <v>6.7871300000000003</v>
      </c>
      <c r="C8622" s="35">
        <v>0.70230999999999999</v>
      </c>
      <c r="D8622" s="36">
        <v>4.4842500000000003</v>
      </c>
    </row>
    <row r="8623" spans="1:4" ht="12.75" customHeight="1" x14ac:dyDescent="0.25">
      <c r="A8623" s="44">
        <v>43245.916666645775</v>
      </c>
      <c r="B8623" s="24">
        <v>180.8981</v>
      </c>
      <c r="C8623" s="35">
        <v>0.58758999999999995</v>
      </c>
      <c r="D8623" s="36">
        <v>4.4500400000000004</v>
      </c>
    </row>
    <row r="8624" spans="1:4" ht="12.75" customHeight="1" x14ac:dyDescent="0.25">
      <c r="A8624" s="44">
        <v>43245.958333312439</v>
      </c>
      <c r="B8624" s="24">
        <v>287.12119999999999</v>
      </c>
      <c r="C8624" s="35">
        <v>0.53454000000000002</v>
      </c>
      <c r="D8624" s="36">
        <v>4.7060399999999998</v>
      </c>
    </row>
    <row r="8625" spans="1:4" ht="12.75" customHeight="1" x14ac:dyDescent="0.25">
      <c r="A8625" s="44">
        <v>43245.999999979103</v>
      </c>
      <c r="B8625" s="24">
        <v>159.5943</v>
      </c>
      <c r="C8625" s="35">
        <v>1.12094</v>
      </c>
      <c r="D8625" s="36">
        <v>2.4432100000000001</v>
      </c>
    </row>
    <row r="8626" spans="1:4" ht="12.75" customHeight="1" x14ac:dyDescent="0.25">
      <c r="A8626" s="44">
        <v>43246.041666645768</v>
      </c>
      <c r="B8626" s="24">
        <v>210.44390000000001</v>
      </c>
      <c r="C8626" s="35">
        <v>0.60077999999999998</v>
      </c>
      <c r="D8626" s="36" t="s">
        <v>189</v>
      </c>
    </row>
    <row r="8627" spans="1:4" ht="12.75" customHeight="1" x14ac:dyDescent="0.25">
      <c r="A8627" s="44">
        <v>43246.083333312432</v>
      </c>
      <c r="B8627" s="24">
        <v>109.7814</v>
      </c>
      <c r="C8627" s="35">
        <v>0.47632000000000002</v>
      </c>
      <c r="D8627" s="36">
        <v>4.2968299999999999</v>
      </c>
    </row>
    <row r="8628" spans="1:4" ht="12.75" customHeight="1" x14ac:dyDescent="0.25">
      <c r="A8628" s="44">
        <v>43246.124999979096</v>
      </c>
      <c r="B8628" s="24">
        <v>215.21879999999999</v>
      </c>
      <c r="C8628" s="35">
        <v>0.73021000000000003</v>
      </c>
      <c r="D8628" s="36">
        <v>7.2484999999999999</v>
      </c>
    </row>
    <row r="8629" spans="1:4" ht="12.75" customHeight="1" x14ac:dyDescent="0.25">
      <c r="A8629" s="44">
        <v>43246.16666664576</v>
      </c>
      <c r="B8629" s="24">
        <v>37.791550000000001</v>
      </c>
      <c r="C8629" s="35">
        <v>0.88309000000000004</v>
      </c>
      <c r="D8629" s="36">
        <v>1.90367</v>
      </c>
    </row>
    <row r="8630" spans="1:4" ht="12.75" customHeight="1" x14ac:dyDescent="0.25">
      <c r="A8630" s="44">
        <v>43246.208333312425</v>
      </c>
      <c r="B8630" s="24">
        <v>271.56200000000001</v>
      </c>
      <c r="C8630" s="35">
        <v>1.76014</v>
      </c>
      <c r="D8630" s="36">
        <v>3.9428299999999998</v>
      </c>
    </row>
    <row r="8631" spans="1:4" ht="12.75" customHeight="1" x14ac:dyDescent="0.25">
      <c r="A8631" s="44">
        <v>43246.249999979089</v>
      </c>
      <c r="B8631" s="24">
        <v>242.583</v>
      </c>
      <c r="C8631" s="35">
        <v>2.7830400000000002</v>
      </c>
      <c r="D8631" s="36">
        <v>1.61883</v>
      </c>
    </row>
    <row r="8632" spans="1:4" ht="12.75" customHeight="1" x14ac:dyDescent="0.25">
      <c r="A8632" s="44">
        <v>43246.291666645753</v>
      </c>
      <c r="B8632" s="24">
        <v>243.1104</v>
      </c>
      <c r="C8632" s="35">
        <v>2.7505700000000002</v>
      </c>
      <c r="D8632" s="36">
        <v>6.0888299999999997</v>
      </c>
    </row>
    <row r="8633" spans="1:4" ht="12.75" customHeight="1" x14ac:dyDescent="0.25">
      <c r="A8633" s="44">
        <v>43246.333333312417</v>
      </c>
      <c r="B8633" s="24">
        <v>202.24260000000001</v>
      </c>
      <c r="C8633" s="35">
        <v>4.2535400000000001</v>
      </c>
      <c r="D8633" s="36">
        <v>2.59233</v>
      </c>
    </row>
    <row r="8634" spans="1:4" ht="12.75" customHeight="1" x14ac:dyDescent="0.25">
      <c r="A8634" s="44">
        <v>43246.374999979082</v>
      </c>
      <c r="B8634" s="24">
        <v>204.4913</v>
      </c>
      <c r="C8634" s="35">
        <v>4.7587000000000002</v>
      </c>
      <c r="D8634" s="36">
        <v>5.9375</v>
      </c>
    </row>
    <row r="8635" spans="1:4" ht="12.75" customHeight="1" x14ac:dyDescent="0.25">
      <c r="A8635" s="44">
        <v>43246.416666645746</v>
      </c>
      <c r="B8635" s="24">
        <v>205.27010000000001</v>
      </c>
      <c r="C8635" s="35">
        <v>4.4396800000000001</v>
      </c>
      <c r="D8635" s="36">
        <v>4.0635000000000003</v>
      </c>
    </row>
    <row r="8636" spans="1:4" ht="12.75" customHeight="1" x14ac:dyDescent="0.25">
      <c r="A8636" s="44">
        <v>43246.45833331241</v>
      </c>
      <c r="B8636" s="24">
        <v>205.26929999999999</v>
      </c>
      <c r="C8636" s="35">
        <v>4.9756799999999997</v>
      </c>
      <c r="D8636" s="36">
        <v>3.9504999999999999</v>
      </c>
    </row>
    <row r="8637" spans="1:4" ht="12.75" customHeight="1" x14ac:dyDescent="0.25">
      <c r="A8637" s="44">
        <v>43246.499999979074</v>
      </c>
      <c r="B8637" s="24">
        <v>211.536</v>
      </c>
      <c r="C8637" s="35">
        <v>5.0660600000000002</v>
      </c>
      <c r="D8637" s="36">
        <v>13.462730000000001</v>
      </c>
    </row>
    <row r="8638" spans="1:4" ht="12.75" customHeight="1" x14ac:dyDescent="0.25">
      <c r="A8638" s="44">
        <v>43246.541666645739</v>
      </c>
      <c r="B8638" s="24">
        <v>216.34829999999999</v>
      </c>
      <c r="C8638" s="35">
        <v>4.30185</v>
      </c>
      <c r="D8638" s="36">
        <v>8.7505000000000006</v>
      </c>
    </row>
    <row r="8639" spans="1:4" ht="12.75" customHeight="1" x14ac:dyDescent="0.25">
      <c r="A8639" s="44">
        <v>43246.583333312403</v>
      </c>
      <c r="B8639" s="24">
        <v>193.28630000000001</v>
      </c>
      <c r="C8639" s="35">
        <v>2.95905</v>
      </c>
      <c r="D8639" s="36">
        <v>4.0062100000000003</v>
      </c>
    </row>
    <row r="8640" spans="1:4" ht="12.75" customHeight="1" x14ac:dyDescent="0.25">
      <c r="A8640" s="44">
        <v>43246.624999979067</v>
      </c>
      <c r="B8640" s="24">
        <v>206.8578</v>
      </c>
      <c r="C8640" s="35">
        <v>3.8369900000000001</v>
      </c>
      <c r="D8640" s="36" t="s">
        <v>189</v>
      </c>
    </row>
    <row r="8641" spans="1:4" ht="12.75" customHeight="1" x14ac:dyDescent="0.25">
      <c r="A8641" s="44">
        <v>43246.666666645731</v>
      </c>
      <c r="B8641" s="24">
        <v>223.75360000000001</v>
      </c>
      <c r="C8641" s="35">
        <v>3.2475800000000001</v>
      </c>
      <c r="D8641" s="36" t="s">
        <v>189</v>
      </c>
    </row>
    <row r="8642" spans="1:4" ht="12.75" customHeight="1" x14ac:dyDescent="0.25">
      <c r="A8642" s="44">
        <v>43246.708333312396</v>
      </c>
      <c r="B8642" s="24">
        <v>242.0076</v>
      </c>
      <c r="C8642" s="35">
        <v>2.5034200000000002</v>
      </c>
      <c r="D8642" s="36">
        <v>14.92267</v>
      </c>
    </row>
    <row r="8643" spans="1:4" ht="12.75" customHeight="1" x14ac:dyDescent="0.25">
      <c r="A8643" s="44">
        <v>43246.74999997906</v>
      </c>
      <c r="B8643" s="24">
        <v>240.19759999999999</v>
      </c>
      <c r="C8643" s="35">
        <v>1.6330199999999999</v>
      </c>
      <c r="D8643" s="36">
        <v>12.8645</v>
      </c>
    </row>
    <row r="8644" spans="1:4" ht="12.75" customHeight="1" x14ac:dyDescent="0.25">
      <c r="A8644" s="44">
        <v>43246.791666645724</v>
      </c>
      <c r="B8644" s="24">
        <v>250.36770000000001</v>
      </c>
      <c r="C8644" s="35">
        <v>1.5526199999999999</v>
      </c>
      <c r="D8644" s="36">
        <v>11.21167</v>
      </c>
    </row>
    <row r="8645" spans="1:4" ht="12.75" customHeight="1" x14ac:dyDescent="0.25">
      <c r="A8645" s="44">
        <v>43246.833333312388</v>
      </c>
      <c r="B8645" s="24">
        <v>27.782730000000001</v>
      </c>
      <c r="C8645" s="35">
        <v>0.53188000000000002</v>
      </c>
      <c r="D8645" s="36">
        <v>7.6745000000000001</v>
      </c>
    </row>
    <row r="8646" spans="1:4" ht="12.75" customHeight="1" x14ac:dyDescent="0.25">
      <c r="A8646" s="44">
        <v>43246.874999979053</v>
      </c>
      <c r="B8646" s="24">
        <v>225.6317</v>
      </c>
      <c r="C8646" s="35">
        <v>0.47273999999999999</v>
      </c>
      <c r="D8646" s="36">
        <v>2.0296699999999999</v>
      </c>
    </row>
    <row r="8647" spans="1:4" ht="12.75" customHeight="1" x14ac:dyDescent="0.25">
      <c r="A8647" s="44">
        <v>43246.916666645717</v>
      </c>
      <c r="B8647" s="24">
        <v>97.406459999999996</v>
      </c>
      <c r="C8647" s="35">
        <v>0.60246</v>
      </c>
      <c r="D8647" s="36">
        <v>5.70167</v>
      </c>
    </row>
    <row r="8648" spans="1:4" ht="12.75" customHeight="1" x14ac:dyDescent="0.25">
      <c r="A8648" s="44">
        <v>43246.958333312381</v>
      </c>
      <c r="B8648" s="24">
        <v>156.38980000000001</v>
      </c>
      <c r="C8648" s="35">
        <v>0.28863</v>
      </c>
      <c r="D8648" s="36">
        <v>6.2960000000000003</v>
      </c>
    </row>
    <row r="8649" spans="1:4" ht="12.75" customHeight="1" x14ac:dyDescent="0.25">
      <c r="A8649" s="44">
        <v>43246.999999979045</v>
      </c>
      <c r="B8649" s="24">
        <v>66.809380000000004</v>
      </c>
      <c r="C8649" s="35">
        <v>0.60865000000000002</v>
      </c>
      <c r="D8649" s="36">
        <v>0.27900000000000003</v>
      </c>
    </row>
    <row r="8650" spans="1:4" ht="12.75" customHeight="1" x14ac:dyDescent="0.25">
      <c r="A8650" s="44">
        <v>43247.041666645709</v>
      </c>
      <c r="B8650" s="24">
        <v>134.4084</v>
      </c>
      <c r="C8650" s="35">
        <v>0.33566000000000001</v>
      </c>
      <c r="D8650" s="36">
        <v>8.0286000000000008</v>
      </c>
    </row>
    <row r="8651" spans="1:4" ht="12.75" customHeight="1" x14ac:dyDescent="0.25">
      <c r="A8651" s="44">
        <v>43247.083333312374</v>
      </c>
      <c r="B8651" s="24">
        <v>244.99340000000001</v>
      </c>
      <c r="C8651" s="35">
        <v>0.68137000000000003</v>
      </c>
      <c r="D8651" s="36">
        <v>2.9466700000000001</v>
      </c>
    </row>
    <row r="8652" spans="1:4" ht="12.75" customHeight="1" x14ac:dyDescent="0.25">
      <c r="A8652" s="44">
        <v>43247.124999979038</v>
      </c>
      <c r="B8652" s="24">
        <v>223.8015</v>
      </c>
      <c r="C8652" s="35">
        <v>0.64588000000000001</v>
      </c>
      <c r="D8652" s="36">
        <v>10.2675</v>
      </c>
    </row>
    <row r="8653" spans="1:4" ht="12.75" customHeight="1" x14ac:dyDescent="0.25">
      <c r="A8653" s="44">
        <v>43247.166666645702</v>
      </c>
      <c r="B8653" s="24">
        <v>51.63458</v>
      </c>
      <c r="C8653" s="35">
        <v>0.54581000000000002</v>
      </c>
      <c r="D8653" s="36">
        <v>4.0308299999999999</v>
      </c>
    </row>
    <row r="8654" spans="1:4" ht="12.75" customHeight="1" x14ac:dyDescent="0.25">
      <c r="A8654" s="44">
        <v>43247.208333312366</v>
      </c>
      <c r="B8654" s="24">
        <v>40.834429999999998</v>
      </c>
      <c r="C8654" s="35">
        <v>0.87900999999999996</v>
      </c>
      <c r="D8654" s="36">
        <v>1.45333</v>
      </c>
    </row>
    <row r="8655" spans="1:4" ht="12.75" customHeight="1" x14ac:dyDescent="0.25">
      <c r="A8655" s="44">
        <v>43247.249999979031</v>
      </c>
      <c r="B8655" s="24">
        <v>65.571960000000004</v>
      </c>
      <c r="C8655" s="35">
        <v>0.50465000000000004</v>
      </c>
      <c r="D8655" s="36">
        <v>6.4926700000000004</v>
      </c>
    </row>
    <row r="8656" spans="1:4" ht="12.75" customHeight="1" x14ac:dyDescent="0.25">
      <c r="A8656" s="44">
        <v>43247.291666645695</v>
      </c>
      <c r="B8656" s="24">
        <v>72.972319999999996</v>
      </c>
      <c r="C8656" s="35">
        <v>0.60089000000000004</v>
      </c>
      <c r="D8656" s="36">
        <v>2.6835</v>
      </c>
    </row>
    <row r="8657" spans="1:4" ht="12.75" customHeight="1" x14ac:dyDescent="0.25">
      <c r="A8657" s="44">
        <v>43247.333333312359</v>
      </c>
      <c r="B8657" s="24">
        <v>83.625050000000002</v>
      </c>
      <c r="C8657" s="35">
        <v>0.67774000000000001</v>
      </c>
      <c r="D8657" s="36">
        <v>1.0268299999999999</v>
      </c>
    </row>
    <row r="8658" spans="1:4" ht="12.75" customHeight="1" x14ac:dyDescent="0.25">
      <c r="A8658" s="44">
        <v>43247.374999979023</v>
      </c>
      <c r="B8658" s="24">
        <v>348.86840000000001</v>
      </c>
      <c r="C8658" s="35">
        <v>1.3366</v>
      </c>
      <c r="D8658" s="36">
        <v>0.68183000000000005</v>
      </c>
    </row>
    <row r="8659" spans="1:4" ht="12.75" customHeight="1" x14ac:dyDescent="0.25">
      <c r="A8659" s="44">
        <v>43247.416666645688</v>
      </c>
      <c r="B8659" s="24">
        <v>276.09210000000002</v>
      </c>
      <c r="C8659" s="35">
        <v>3.4202699999999999</v>
      </c>
      <c r="D8659" s="36">
        <v>5.0121700000000002</v>
      </c>
    </row>
    <row r="8660" spans="1:4" ht="12.75" customHeight="1" x14ac:dyDescent="0.25">
      <c r="A8660" s="44">
        <v>43247.458333312352</v>
      </c>
      <c r="B8660" s="24">
        <v>275.03460000000001</v>
      </c>
      <c r="C8660" s="35">
        <v>3.8242500000000001</v>
      </c>
      <c r="D8660" s="36">
        <v>7.6306700000000003</v>
      </c>
    </row>
    <row r="8661" spans="1:4" ht="12.75" customHeight="1" x14ac:dyDescent="0.25">
      <c r="A8661" s="44">
        <v>43247.499999979016</v>
      </c>
      <c r="B8661" s="24">
        <v>264.1037</v>
      </c>
      <c r="C8661" s="35">
        <v>4.7016400000000003</v>
      </c>
      <c r="D8661" s="36">
        <v>6.0616700000000003</v>
      </c>
    </row>
    <row r="8662" spans="1:4" ht="12.75" customHeight="1" x14ac:dyDescent="0.25">
      <c r="A8662" s="44">
        <v>43247.54166664568</v>
      </c>
      <c r="B8662" s="24">
        <v>272.53250000000003</v>
      </c>
      <c r="C8662" s="35">
        <v>4.60921</v>
      </c>
      <c r="D8662" s="36">
        <v>12.366669999999999</v>
      </c>
    </row>
    <row r="8663" spans="1:4" ht="12.75" customHeight="1" x14ac:dyDescent="0.25">
      <c r="A8663" s="44">
        <v>43247.583333312345</v>
      </c>
      <c r="B8663" s="24">
        <v>276.41770000000002</v>
      </c>
      <c r="C8663" s="35">
        <v>4.5955300000000001</v>
      </c>
      <c r="D8663" s="36">
        <v>1.44417</v>
      </c>
    </row>
    <row r="8664" spans="1:4" ht="12.75" customHeight="1" x14ac:dyDescent="0.25">
      <c r="A8664" s="44">
        <v>43247.624999979009</v>
      </c>
      <c r="B8664" s="24">
        <v>281.60410000000002</v>
      </c>
      <c r="C8664" s="35">
        <v>3.0042399999999998</v>
      </c>
      <c r="D8664" s="36">
        <v>6.1615000000000002</v>
      </c>
    </row>
    <row r="8665" spans="1:4" ht="12.75" customHeight="1" x14ac:dyDescent="0.25">
      <c r="A8665" s="44">
        <v>43247.666666645673</v>
      </c>
      <c r="B8665" s="24">
        <v>274.05059999999997</v>
      </c>
      <c r="C8665" s="35">
        <v>2.8385699999999998</v>
      </c>
      <c r="D8665" s="36">
        <v>2.95817</v>
      </c>
    </row>
    <row r="8666" spans="1:4" ht="12.75" customHeight="1" x14ac:dyDescent="0.25">
      <c r="A8666" s="44">
        <v>43247.708333312337</v>
      </c>
      <c r="B8666" s="24">
        <v>242.87020000000001</v>
      </c>
      <c r="C8666" s="35">
        <v>1.68862</v>
      </c>
      <c r="D8666" s="36">
        <v>2.0701700000000001</v>
      </c>
    </row>
    <row r="8667" spans="1:4" ht="12.75" customHeight="1" x14ac:dyDescent="0.25">
      <c r="A8667" s="44">
        <v>43247.749999979002</v>
      </c>
      <c r="B8667" s="24">
        <v>261.45749999999998</v>
      </c>
      <c r="C8667" s="35">
        <v>1.31755</v>
      </c>
      <c r="D8667" s="36">
        <v>2.5291700000000001</v>
      </c>
    </row>
    <row r="8668" spans="1:4" ht="12.75" customHeight="1" x14ac:dyDescent="0.25">
      <c r="A8668" s="44">
        <v>43247.791666645666</v>
      </c>
      <c r="B8668" s="24">
        <v>266.98919999999998</v>
      </c>
      <c r="C8668" s="35">
        <v>1.07158</v>
      </c>
      <c r="D8668" s="36">
        <v>2.577</v>
      </c>
    </row>
    <row r="8669" spans="1:4" ht="12.75" customHeight="1" x14ac:dyDescent="0.25">
      <c r="A8669" s="44">
        <v>43247.83333331233</v>
      </c>
      <c r="B8669" s="24">
        <v>241.14580000000001</v>
      </c>
      <c r="C8669" s="35">
        <v>1.4665600000000001</v>
      </c>
      <c r="D8669" s="36">
        <v>8.9696700000000007</v>
      </c>
    </row>
    <row r="8670" spans="1:4" ht="12.75" customHeight="1" x14ac:dyDescent="0.25">
      <c r="A8670" s="44">
        <v>43247.874999978994</v>
      </c>
      <c r="B8670" s="24">
        <v>259.86130000000003</v>
      </c>
      <c r="C8670" s="35">
        <v>1.10226</v>
      </c>
      <c r="D8670" s="36">
        <v>5.7836699999999999</v>
      </c>
    </row>
    <row r="8671" spans="1:4" ht="12.75" customHeight="1" x14ac:dyDescent="0.25">
      <c r="A8671" s="44">
        <v>43247.916666645659</v>
      </c>
      <c r="B8671" s="24">
        <v>272.33100000000002</v>
      </c>
      <c r="C8671" s="35">
        <v>0.48753000000000002</v>
      </c>
      <c r="D8671" s="36">
        <v>1.74583</v>
      </c>
    </row>
    <row r="8672" spans="1:4" ht="12.75" customHeight="1" x14ac:dyDescent="0.25">
      <c r="A8672" s="44">
        <v>43247.958333312323</v>
      </c>
      <c r="B8672" s="24">
        <v>228.81610000000001</v>
      </c>
      <c r="C8672" s="35">
        <v>1.0490200000000001</v>
      </c>
      <c r="D8672" s="36">
        <v>3.6713300000000002</v>
      </c>
    </row>
    <row r="8673" spans="1:4" ht="12.75" customHeight="1" x14ac:dyDescent="0.25">
      <c r="A8673" s="44">
        <v>43247.999999978987</v>
      </c>
      <c r="B8673" s="24">
        <v>220.41419999999999</v>
      </c>
      <c r="C8673" s="35">
        <v>1.00583</v>
      </c>
      <c r="D8673" s="36">
        <v>6.2995000000000001</v>
      </c>
    </row>
    <row r="8674" spans="1:4" ht="12.75" customHeight="1" x14ac:dyDescent="0.25">
      <c r="A8674" s="44">
        <v>43248.041666645651</v>
      </c>
      <c r="B8674" s="24">
        <v>251.26679999999999</v>
      </c>
      <c r="C8674" s="35">
        <v>1.6647799999999999</v>
      </c>
      <c r="D8674" s="36">
        <v>8.9700000000000006</v>
      </c>
    </row>
    <row r="8675" spans="1:4" ht="12.75" customHeight="1" x14ac:dyDescent="0.25">
      <c r="A8675" s="44">
        <v>43248.083333312316</v>
      </c>
      <c r="B8675" s="24">
        <v>232.08930000000001</v>
      </c>
      <c r="C8675" s="35">
        <v>2.7331099999999999</v>
      </c>
      <c r="D8675" s="36">
        <v>4.8632400000000002</v>
      </c>
    </row>
    <row r="8676" spans="1:4" ht="12.75" customHeight="1" x14ac:dyDescent="0.25">
      <c r="A8676" s="44">
        <v>43248.12499997898</v>
      </c>
      <c r="B8676" s="24">
        <v>246.5427</v>
      </c>
      <c r="C8676" s="35">
        <v>2.8008799999999998</v>
      </c>
      <c r="D8676" s="36">
        <v>8.79983</v>
      </c>
    </row>
    <row r="8677" spans="1:4" ht="12.75" customHeight="1" x14ac:dyDescent="0.25">
      <c r="A8677" s="44">
        <v>43248.166666645644</v>
      </c>
      <c r="B8677" s="24">
        <v>250.0444</v>
      </c>
      <c r="C8677" s="35">
        <v>2.0804100000000001</v>
      </c>
      <c r="D8677" s="36">
        <v>7.1195000000000004</v>
      </c>
    </row>
    <row r="8678" spans="1:4" ht="12.75" customHeight="1" x14ac:dyDescent="0.25">
      <c r="A8678" s="44">
        <v>43248.208333312308</v>
      </c>
      <c r="B8678" s="24">
        <v>351.71199999999999</v>
      </c>
      <c r="C8678" s="35">
        <v>0.63314000000000004</v>
      </c>
      <c r="D8678" s="36">
        <v>4.9930000000000003</v>
      </c>
    </row>
    <row r="8679" spans="1:4" ht="12.75" customHeight="1" x14ac:dyDescent="0.25">
      <c r="A8679" s="44">
        <v>43248.249999978972</v>
      </c>
      <c r="B8679" s="24">
        <v>249.39660000000001</v>
      </c>
      <c r="C8679" s="35">
        <v>0.73812999999999995</v>
      </c>
      <c r="D8679" s="36">
        <v>8.7148299999999992</v>
      </c>
    </row>
    <row r="8680" spans="1:4" ht="12.75" customHeight="1" x14ac:dyDescent="0.25">
      <c r="A8680" s="44">
        <v>43248.291666645637</v>
      </c>
      <c r="B8680" s="24">
        <v>214.30770000000001</v>
      </c>
      <c r="C8680" s="35">
        <v>0.69762000000000002</v>
      </c>
      <c r="D8680" s="36">
        <v>1.38683</v>
      </c>
    </row>
    <row r="8681" spans="1:4" ht="12.75" customHeight="1" x14ac:dyDescent="0.25">
      <c r="A8681" s="44">
        <v>43248.333333312301</v>
      </c>
      <c r="B8681" s="24">
        <v>185.24019999999999</v>
      </c>
      <c r="C8681" s="35">
        <v>0.98807</v>
      </c>
      <c r="D8681" s="36">
        <v>0.63466999999999996</v>
      </c>
    </row>
    <row r="8682" spans="1:4" ht="12.75" customHeight="1" x14ac:dyDescent="0.25">
      <c r="A8682" s="44">
        <v>43248.374999978965</v>
      </c>
      <c r="B8682" s="24">
        <v>262.75420000000003</v>
      </c>
      <c r="C8682" s="35">
        <v>0.93244000000000005</v>
      </c>
      <c r="D8682" s="36">
        <v>2.4648300000000001</v>
      </c>
    </row>
    <row r="8683" spans="1:4" ht="12.75" customHeight="1" x14ac:dyDescent="0.25">
      <c r="A8683" s="44">
        <v>43248.416666645629</v>
      </c>
      <c r="B8683" s="24">
        <v>201.47800000000001</v>
      </c>
      <c r="C8683" s="35">
        <v>1.30633</v>
      </c>
      <c r="D8683" s="36">
        <v>0.88132999999999995</v>
      </c>
    </row>
    <row r="8684" spans="1:4" ht="12.75" customHeight="1" x14ac:dyDescent="0.25">
      <c r="A8684" s="44">
        <v>43248.458333312294</v>
      </c>
      <c r="B8684" s="24">
        <v>160.2619</v>
      </c>
      <c r="C8684" s="35">
        <v>0.75199000000000005</v>
      </c>
      <c r="D8684" s="36">
        <v>3.6808299999999998</v>
      </c>
    </row>
    <row r="8685" spans="1:4" ht="12.75" customHeight="1" x14ac:dyDescent="0.25">
      <c r="A8685" s="44">
        <v>43248.499999978958</v>
      </c>
      <c r="B8685" s="24">
        <v>129.3366</v>
      </c>
      <c r="C8685" s="35">
        <v>0.42963000000000001</v>
      </c>
      <c r="D8685" s="36">
        <v>3.4704000000000002</v>
      </c>
    </row>
    <row r="8686" spans="1:4" ht="12.75" customHeight="1" x14ac:dyDescent="0.25">
      <c r="A8686" s="44">
        <v>43248.541666645622</v>
      </c>
      <c r="B8686" s="24">
        <v>166.86439999999999</v>
      </c>
      <c r="C8686" s="35">
        <v>1.20509</v>
      </c>
      <c r="D8686" s="36">
        <v>5.7374999999999998</v>
      </c>
    </row>
    <row r="8687" spans="1:4" ht="12.75" customHeight="1" x14ac:dyDescent="0.25">
      <c r="A8687" s="44">
        <v>43248.583333312286</v>
      </c>
      <c r="B8687" s="24">
        <v>187.97409999999999</v>
      </c>
      <c r="C8687" s="35">
        <v>2.68099</v>
      </c>
      <c r="D8687" s="36">
        <v>4.7043299999999997</v>
      </c>
    </row>
    <row r="8688" spans="1:4" ht="12.75" customHeight="1" x14ac:dyDescent="0.25">
      <c r="A8688" s="44">
        <v>43248.624999978951</v>
      </c>
      <c r="B8688" s="24">
        <v>188.46360000000001</v>
      </c>
      <c r="C8688" s="35">
        <v>3.2426599999999999</v>
      </c>
      <c r="D8688" s="36" t="s">
        <v>189</v>
      </c>
    </row>
    <row r="8689" spans="1:4" ht="12.75" customHeight="1" x14ac:dyDescent="0.25">
      <c r="A8689" s="44">
        <v>43248.666666645615</v>
      </c>
      <c r="B8689" s="24">
        <v>200.87430000000001</v>
      </c>
      <c r="C8689" s="35">
        <v>2.08582</v>
      </c>
      <c r="D8689" s="36">
        <v>4.9508299999999998</v>
      </c>
    </row>
    <row r="8690" spans="1:4" ht="12.75" customHeight="1" x14ac:dyDescent="0.25">
      <c r="A8690" s="44">
        <v>43248.708333312279</v>
      </c>
      <c r="B8690" s="24">
        <v>205.68780000000001</v>
      </c>
      <c r="C8690" s="35">
        <v>1.5393300000000001</v>
      </c>
      <c r="D8690" s="36">
        <v>11.5215</v>
      </c>
    </row>
    <row r="8691" spans="1:4" ht="12.75" customHeight="1" x14ac:dyDescent="0.25">
      <c r="A8691" s="44">
        <v>43248.749999978943</v>
      </c>
      <c r="B8691" s="24">
        <v>236.2216</v>
      </c>
      <c r="C8691" s="35">
        <v>1.58162</v>
      </c>
      <c r="D8691" s="36">
        <v>11.703670000000001</v>
      </c>
    </row>
    <row r="8692" spans="1:4" ht="12.75" customHeight="1" x14ac:dyDescent="0.25">
      <c r="A8692" s="44">
        <v>43248.791666645608</v>
      </c>
      <c r="B8692" s="24">
        <v>266.9776</v>
      </c>
      <c r="C8692" s="35">
        <v>1.48587</v>
      </c>
      <c r="D8692" s="36">
        <v>6.8351699999999997</v>
      </c>
    </row>
    <row r="8693" spans="1:4" ht="12.75" customHeight="1" x14ac:dyDescent="0.25">
      <c r="A8693" s="44">
        <v>43248.833333312272</v>
      </c>
      <c r="B8693" s="24">
        <v>286.40910000000002</v>
      </c>
      <c r="C8693" s="35">
        <v>0.67322000000000004</v>
      </c>
      <c r="D8693" s="36" t="s">
        <v>189</v>
      </c>
    </row>
    <row r="8694" spans="1:4" ht="12.75" customHeight="1" x14ac:dyDescent="0.25">
      <c r="A8694" s="44">
        <v>43248.874999978936</v>
      </c>
      <c r="B8694" s="24">
        <v>170.26900000000001</v>
      </c>
      <c r="C8694" s="35">
        <v>0.45024999999999998</v>
      </c>
      <c r="D8694" s="36">
        <v>4.3273299999999999</v>
      </c>
    </row>
    <row r="8695" spans="1:4" ht="12.75" customHeight="1" x14ac:dyDescent="0.25">
      <c r="A8695" s="44">
        <v>43248.9166666456</v>
      </c>
      <c r="B8695" s="24">
        <v>164.9385</v>
      </c>
      <c r="C8695" s="35">
        <v>0.55018</v>
      </c>
      <c r="D8695" s="36">
        <v>0.23266999999999999</v>
      </c>
    </row>
    <row r="8696" spans="1:4" ht="12.75" customHeight="1" x14ac:dyDescent="0.25">
      <c r="A8696" s="44">
        <v>43248.958333312265</v>
      </c>
      <c r="B8696" s="24">
        <v>7.8239599999999996</v>
      </c>
      <c r="C8696" s="35">
        <v>0.50044</v>
      </c>
      <c r="D8696" s="36">
        <v>3.1786699999999999</v>
      </c>
    </row>
    <row r="8697" spans="1:4" ht="12.75" customHeight="1" x14ac:dyDescent="0.25">
      <c r="A8697" s="44">
        <v>43248.999999978929</v>
      </c>
      <c r="B8697" s="24">
        <v>318.19690000000003</v>
      </c>
      <c r="C8697" s="35">
        <v>0.49386999999999998</v>
      </c>
      <c r="D8697" s="36">
        <v>6</v>
      </c>
    </row>
    <row r="8698" spans="1:4" ht="12.75" customHeight="1" x14ac:dyDescent="0.25">
      <c r="A8698" s="44">
        <v>43249.041666645593</v>
      </c>
      <c r="B8698" s="24">
        <v>89.075249999999997</v>
      </c>
      <c r="C8698" s="35">
        <v>0.31713999999999998</v>
      </c>
      <c r="D8698" s="36">
        <v>8.9513999999999996</v>
      </c>
    </row>
    <row r="8699" spans="1:4" ht="12.75" customHeight="1" x14ac:dyDescent="0.25">
      <c r="A8699" s="44">
        <v>43249.083333312257</v>
      </c>
      <c r="B8699" s="24">
        <v>117.7663</v>
      </c>
      <c r="C8699" s="35">
        <v>0.31974999999999998</v>
      </c>
      <c r="D8699" s="36">
        <v>0.51066999999999996</v>
      </c>
    </row>
    <row r="8700" spans="1:4" ht="12.75" customHeight="1" x14ac:dyDescent="0.25">
      <c r="A8700" s="44">
        <v>43249.124999978922</v>
      </c>
      <c r="B8700" s="24">
        <v>73.654200000000003</v>
      </c>
      <c r="C8700" s="35">
        <v>0.34253</v>
      </c>
      <c r="D8700" s="36">
        <v>1.6358299999999999</v>
      </c>
    </row>
    <row r="8701" spans="1:4" ht="12.75" customHeight="1" x14ac:dyDescent="0.25">
      <c r="A8701" s="44">
        <v>43249.166666645586</v>
      </c>
      <c r="B8701" s="24">
        <v>137.6438</v>
      </c>
      <c r="C8701" s="35">
        <v>0.32823999999999998</v>
      </c>
      <c r="D8701" s="36">
        <v>3.75583</v>
      </c>
    </row>
    <row r="8702" spans="1:4" ht="12.75" customHeight="1" x14ac:dyDescent="0.25">
      <c r="A8702" s="44">
        <v>43249.20833331225</v>
      </c>
      <c r="B8702" s="24">
        <v>215.64099999999999</v>
      </c>
      <c r="C8702" s="35">
        <v>0.12129</v>
      </c>
      <c r="D8702" s="36" t="s">
        <v>189</v>
      </c>
    </row>
    <row r="8703" spans="1:4" ht="12.75" customHeight="1" x14ac:dyDescent="0.25">
      <c r="A8703" s="44">
        <v>43249.249999978914</v>
      </c>
      <c r="B8703" s="24">
        <v>79.521159999999995</v>
      </c>
      <c r="C8703" s="35">
        <v>0.37658999999999998</v>
      </c>
      <c r="D8703" s="36">
        <v>4.9431700000000003</v>
      </c>
    </row>
    <row r="8704" spans="1:4" ht="12.75" customHeight="1" x14ac:dyDescent="0.25">
      <c r="A8704" s="44">
        <v>43249.291666645579</v>
      </c>
      <c r="B8704" s="24">
        <v>304.56569999999999</v>
      </c>
      <c r="C8704" s="35">
        <v>0.31101000000000001</v>
      </c>
      <c r="D8704" s="36">
        <v>10.714829999999999</v>
      </c>
    </row>
    <row r="8705" spans="1:4" ht="12.75" customHeight="1" x14ac:dyDescent="0.25">
      <c r="A8705" s="44">
        <v>43249.333333312243</v>
      </c>
      <c r="B8705" s="24">
        <v>118.2201</v>
      </c>
      <c r="C8705" s="35">
        <v>0.30005999999999999</v>
      </c>
      <c r="D8705" s="36">
        <v>21.536829999999998</v>
      </c>
    </row>
    <row r="8706" spans="1:4" ht="12.75" customHeight="1" x14ac:dyDescent="0.25">
      <c r="A8706" s="44">
        <v>43249.374999978907</v>
      </c>
      <c r="B8706" s="24">
        <v>117.06740000000001</v>
      </c>
      <c r="C8706" s="35">
        <v>0.40870000000000001</v>
      </c>
      <c r="D8706" s="36" t="s">
        <v>189</v>
      </c>
    </row>
    <row r="8707" spans="1:4" ht="12.75" customHeight="1" x14ac:dyDescent="0.25">
      <c r="A8707" s="44">
        <v>43249.416666645571</v>
      </c>
      <c r="B8707" s="24">
        <v>56.235109999999999</v>
      </c>
      <c r="C8707" s="35">
        <v>0.74290999999999996</v>
      </c>
      <c r="D8707" s="36">
        <v>6.4418300000000004</v>
      </c>
    </row>
    <row r="8708" spans="1:4" ht="12.75" customHeight="1" x14ac:dyDescent="0.25">
      <c r="A8708" s="44">
        <v>43249.458333312235</v>
      </c>
      <c r="B8708" s="24">
        <v>70.360810000000001</v>
      </c>
      <c r="C8708" s="35">
        <v>1.00444</v>
      </c>
      <c r="D8708" s="36">
        <v>14.047829999999999</v>
      </c>
    </row>
    <row r="8709" spans="1:4" ht="12.75" customHeight="1" x14ac:dyDescent="0.25">
      <c r="A8709" s="44">
        <v>43249.4999999789</v>
      </c>
      <c r="B8709" s="24">
        <v>172.26599999999999</v>
      </c>
      <c r="C8709" s="35">
        <v>2.1125600000000002</v>
      </c>
      <c r="D8709" s="36">
        <v>12.70717</v>
      </c>
    </row>
    <row r="8710" spans="1:4" ht="12.75" customHeight="1" x14ac:dyDescent="0.25">
      <c r="A8710" s="44">
        <v>43249.541666645564</v>
      </c>
      <c r="B8710" s="24">
        <v>184.95849999999999</v>
      </c>
      <c r="C8710" s="35">
        <v>2.1015100000000002</v>
      </c>
      <c r="D8710" s="36">
        <v>10.656330000000001</v>
      </c>
    </row>
    <row r="8711" spans="1:4" ht="12.75" customHeight="1" x14ac:dyDescent="0.25">
      <c r="A8711" s="44">
        <v>43249.583333312228</v>
      </c>
      <c r="B8711" s="24">
        <v>178.4469</v>
      </c>
      <c r="C8711" s="35">
        <v>1.9856199999999999</v>
      </c>
      <c r="D8711" s="36">
        <v>10.9115</v>
      </c>
    </row>
    <row r="8712" spans="1:4" ht="12.75" customHeight="1" x14ac:dyDescent="0.25">
      <c r="A8712" s="44">
        <v>43249.624999978892</v>
      </c>
      <c r="B8712" s="24">
        <v>184.72800000000001</v>
      </c>
      <c r="C8712" s="35">
        <v>2.4812599999999998</v>
      </c>
      <c r="D8712" s="36">
        <v>11.837669999999999</v>
      </c>
    </row>
    <row r="8713" spans="1:4" ht="12.75" customHeight="1" x14ac:dyDescent="0.25">
      <c r="A8713" s="44">
        <v>43249.666666645557</v>
      </c>
      <c r="B8713" s="24">
        <v>181.47980000000001</v>
      </c>
      <c r="C8713" s="35">
        <v>2.1058599999999998</v>
      </c>
      <c r="D8713" s="36">
        <v>23.74267</v>
      </c>
    </row>
    <row r="8714" spans="1:4" ht="12.75" customHeight="1" x14ac:dyDescent="0.25">
      <c r="A8714" s="44">
        <v>43249.708333312221</v>
      </c>
      <c r="B8714" s="24">
        <v>203.60489999999999</v>
      </c>
      <c r="C8714" s="35">
        <v>1.5223599999999999</v>
      </c>
      <c r="D8714" s="36">
        <v>35.343829999999997</v>
      </c>
    </row>
    <row r="8715" spans="1:4" ht="12.75" customHeight="1" x14ac:dyDescent="0.25">
      <c r="A8715" s="44">
        <v>43249.749999978885</v>
      </c>
      <c r="B8715" s="24">
        <v>322.75819999999999</v>
      </c>
      <c r="C8715" s="35">
        <v>0.52214000000000005</v>
      </c>
      <c r="D8715" s="36">
        <v>42.278669999999998</v>
      </c>
    </row>
    <row r="8716" spans="1:4" ht="12.75" customHeight="1" x14ac:dyDescent="0.25">
      <c r="A8716" s="44">
        <v>43249.791666645549</v>
      </c>
      <c r="B8716" s="24">
        <v>355.79520000000002</v>
      </c>
      <c r="C8716" s="35">
        <v>0.43067</v>
      </c>
      <c r="D8716" s="36">
        <v>21.077670000000001</v>
      </c>
    </row>
    <row r="8717" spans="1:4" ht="12.75" customHeight="1" x14ac:dyDescent="0.25">
      <c r="A8717" s="44">
        <v>43249.833333312214</v>
      </c>
      <c r="B8717" s="24">
        <v>341.53269999999998</v>
      </c>
      <c r="C8717" s="35">
        <v>0.35303000000000001</v>
      </c>
      <c r="D8717" s="36">
        <v>11.00783</v>
      </c>
    </row>
    <row r="8718" spans="1:4" ht="12.75" customHeight="1" x14ac:dyDescent="0.25">
      <c r="A8718" s="44">
        <v>43249.874999978878</v>
      </c>
      <c r="B8718" s="24">
        <v>42.651980000000002</v>
      </c>
      <c r="C8718" s="35">
        <v>0.32746999999999998</v>
      </c>
      <c r="D8718" s="36">
        <v>5.7226699999999999</v>
      </c>
    </row>
    <row r="8719" spans="1:4" ht="12.75" customHeight="1" x14ac:dyDescent="0.25">
      <c r="A8719" s="44">
        <v>43249.916666645542</v>
      </c>
      <c r="B8719" s="24">
        <v>21.617429999999999</v>
      </c>
      <c r="C8719" s="35">
        <v>0.26080999999999999</v>
      </c>
      <c r="D8719" s="36">
        <v>2.0616699999999999</v>
      </c>
    </row>
    <row r="8720" spans="1:4" ht="12.75" customHeight="1" x14ac:dyDescent="0.25">
      <c r="A8720" s="44">
        <v>43249.958333312206</v>
      </c>
      <c r="B8720" s="24">
        <v>106.4156</v>
      </c>
      <c r="C8720" s="35">
        <v>0.33149000000000001</v>
      </c>
      <c r="D8720" s="36">
        <v>1.55233</v>
      </c>
    </row>
    <row r="8721" spans="1:4" ht="12.75" customHeight="1" x14ac:dyDescent="0.25">
      <c r="A8721" s="44">
        <v>43249.999999978871</v>
      </c>
      <c r="B8721" s="24">
        <v>111.4726</v>
      </c>
      <c r="C8721" s="35">
        <v>0.2636</v>
      </c>
      <c r="D8721" s="36">
        <v>3.5419999999999998</v>
      </c>
    </row>
    <row r="8722" spans="1:4" ht="12.75" customHeight="1" x14ac:dyDescent="0.25">
      <c r="A8722" s="44">
        <v>43250.041666645535</v>
      </c>
      <c r="B8722" s="24">
        <v>123.56180000000001</v>
      </c>
      <c r="C8722" s="35">
        <v>0.34925</v>
      </c>
      <c r="D8722" s="36">
        <v>1.5307500000000001</v>
      </c>
    </row>
    <row r="8723" spans="1:4" ht="12.75" customHeight="1" x14ac:dyDescent="0.25">
      <c r="A8723" s="44">
        <v>43250.083333312199</v>
      </c>
      <c r="B8723" s="24">
        <v>140.4101</v>
      </c>
      <c r="C8723" s="35">
        <v>0.25180000000000002</v>
      </c>
      <c r="D8723" s="36">
        <v>5.1379599999999996</v>
      </c>
    </row>
    <row r="8724" spans="1:4" ht="12.75" customHeight="1" x14ac:dyDescent="0.25">
      <c r="A8724" s="44">
        <v>43250.124999978863</v>
      </c>
      <c r="B8724" s="24">
        <v>99.988939999999999</v>
      </c>
      <c r="C8724" s="35">
        <v>0.38301000000000002</v>
      </c>
      <c r="D8724" s="36" t="s">
        <v>189</v>
      </c>
    </row>
    <row r="8725" spans="1:4" ht="12.75" customHeight="1" x14ac:dyDescent="0.25">
      <c r="A8725" s="44">
        <v>43250.166666645528</v>
      </c>
      <c r="B8725" s="24">
        <v>35.862119999999997</v>
      </c>
      <c r="C8725" s="35">
        <v>0.37146000000000001</v>
      </c>
      <c r="D8725" s="36">
        <v>1.0313300000000001</v>
      </c>
    </row>
    <row r="8726" spans="1:4" ht="12.75" customHeight="1" x14ac:dyDescent="0.25">
      <c r="A8726" s="44">
        <v>43250.208333312192</v>
      </c>
      <c r="B8726" s="24">
        <v>96.503129999999999</v>
      </c>
      <c r="C8726" s="35">
        <v>0.31785999999999998</v>
      </c>
      <c r="D8726" s="36">
        <v>1.8188800000000001</v>
      </c>
    </row>
    <row r="8727" spans="1:4" ht="12.75" customHeight="1" x14ac:dyDescent="0.25">
      <c r="A8727" s="44">
        <v>43250.249999978856</v>
      </c>
      <c r="B8727" s="24">
        <v>93.841260000000005</v>
      </c>
      <c r="C8727" s="35">
        <v>0.20612</v>
      </c>
      <c r="D8727" s="36" t="s">
        <v>189</v>
      </c>
    </row>
    <row r="8728" spans="1:4" ht="12.75" customHeight="1" x14ac:dyDescent="0.25">
      <c r="A8728" s="44">
        <v>43250.29166664552</v>
      </c>
      <c r="B8728" s="24">
        <v>123.77379999999999</v>
      </c>
      <c r="C8728" s="35">
        <v>0.14394999999999999</v>
      </c>
      <c r="D8728" s="36">
        <v>6.0789600000000004</v>
      </c>
    </row>
    <row r="8729" spans="1:4" ht="12.75" customHeight="1" x14ac:dyDescent="0.25">
      <c r="A8729" s="44">
        <v>43250.333333312185</v>
      </c>
      <c r="B8729" s="24">
        <v>97.84451</v>
      </c>
      <c r="C8729" s="35">
        <v>0.21626999999999999</v>
      </c>
      <c r="D8729" s="36">
        <v>14.00108</v>
      </c>
    </row>
    <row r="8730" spans="1:4" ht="12.75" customHeight="1" x14ac:dyDescent="0.25">
      <c r="A8730" s="44">
        <v>43250.374999978849</v>
      </c>
      <c r="B8730" s="24">
        <v>63.41545</v>
      </c>
      <c r="C8730" s="35">
        <v>0.23926</v>
      </c>
      <c r="D8730" s="36" t="s">
        <v>189</v>
      </c>
    </row>
    <row r="8731" spans="1:4" ht="12.75" customHeight="1" x14ac:dyDescent="0.25">
      <c r="A8731" s="44">
        <v>43250.416666645513</v>
      </c>
      <c r="B8731" s="24">
        <v>46.533340000000003</v>
      </c>
      <c r="C8731" s="35">
        <v>0.20866999999999999</v>
      </c>
      <c r="D8731" s="36" t="s">
        <v>189</v>
      </c>
    </row>
    <row r="8732" spans="1:4" ht="12.75" customHeight="1" x14ac:dyDescent="0.25">
      <c r="A8732" s="44">
        <v>43250.458333312177</v>
      </c>
      <c r="B8732" s="24">
        <v>60.107080000000003</v>
      </c>
      <c r="C8732" s="35">
        <v>0.40399000000000002</v>
      </c>
      <c r="D8732" s="36">
        <v>4.8480800000000004</v>
      </c>
    </row>
    <row r="8733" spans="1:4" ht="12.75" customHeight="1" x14ac:dyDescent="0.25">
      <c r="A8733" s="44">
        <v>43250.499999978842</v>
      </c>
      <c r="B8733" s="24">
        <v>114.491</v>
      </c>
      <c r="C8733" s="35">
        <v>0.64163999999999999</v>
      </c>
      <c r="D8733" s="36">
        <v>6.8622500000000004</v>
      </c>
    </row>
    <row r="8734" spans="1:4" ht="12.75" customHeight="1" x14ac:dyDescent="0.25">
      <c r="A8734" s="44">
        <v>43250.541666645506</v>
      </c>
      <c r="B8734" s="24">
        <v>161.2182</v>
      </c>
      <c r="C8734" s="35">
        <v>1.0136799999999999</v>
      </c>
      <c r="D8734" s="36">
        <v>10.66671</v>
      </c>
    </row>
    <row r="8735" spans="1:4" ht="12.75" customHeight="1" x14ac:dyDescent="0.25">
      <c r="A8735" s="44">
        <v>43250.58333331217</v>
      </c>
      <c r="B8735" s="24">
        <v>173.8374</v>
      </c>
      <c r="C8735" s="35">
        <v>1.3623400000000001</v>
      </c>
      <c r="D8735" s="36">
        <v>10.623670000000001</v>
      </c>
    </row>
    <row r="8736" spans="1:4" ht="12.75" customHeight="1" x14ac:dyDescent="0.25">
      <c r="A8736" s="44">
        <v>43250.624999978834</v>
      </c>
      <c r="B8736" s="24">
        <v>196.27160000000001</v>
      </c>
      <c r="C8736" s="35">
        <v>2.0421399999999998</v>
      </c>
      <c r="D8736" s="36">
        <v>9.2934199999999993</v>
      </c>
    </row>
    <row r="8737" spans="1:4" ht="12.75" customHeight="1" x14ac:dyDescent="0.25">
      <c r="A8737" s="44">
        <v>43250.666666645498</v>
      </c>
      <c r="B8737" s="24">
        <v>172.89930000000001</v>
      </c>
      <c r="C8737" s="35">
        <v>1.1331800000000001</v>
      </c>
      <c r="D8737" s="36">
        <v>13.76679</v>
      </c>
    </row>
    <row r="8738" spans="1:4" ht="12.75" customHeight="1" x14ac:dyDescent="0.25">
      <c r="A8738" s="44">
        <v>43250.708333312163</v>
      </c>
      <c r="B8738" s="24">
        <v>174.67949999999999</v>
      </c>
      <c r="C8738" s="35">
        <v>1.3724400000000001</v>
      </c>
      <c r="D8738" s="36">
        <v>11.38973</v>
      </c>
    </row>
    <row r="8739" spans="1:4" ht="12.75" customHeight="1" x14ac:dyDescent="0.25">
      <c r="A8739" s="44">
        <v>43250.749999978827</v>
      </c>
      <c r="B8739" s="24">
        <v>265.97269999999997</v>
      </c>
      <c r="C8739" s="35">
        <v>0.92169000000000001</v>
      </c>
      <c r="D8739" s="36">
        <v>23.21754</v>
      </c>
    </row>
    <row r="8740" spans="1:4" ht="12.75" customHeight="1" x14ac:dyDescent="0.25">
      <c r="A8740" s="44">
        <v>43250.791666645491</v>
      </c>
      <c r="B8740" s="24">
        <v>310.41649999999998</v>
      </c>
      <c r="C8740" s="35">
        <v>0.36518</v>
      </c>
      <c r="D8740" s="36">
        <v>11.347329999999999</v>
      </c>
    </row>
    <row r="8741" spans="1:4" ht="12.75" customHeight="1" x14ac:dyDescent="0.25">
      <c r="A8741" s="44">
        <v>43250.833333312155</v>
      </c>
      <c r="B8741" s="24">
        <v>358.875</v>
      </c>
      <c r="C8741" s="35">
        <v>0.35981000000000002</v>
      </c>
      <c r="D8741" s="36">
        <v>1.8786700000000001</v>
      </c>
    </row>
    <row r="8742" spans="1:4" ht="12.75" customHeight="1" x14ac:dyDescent="0.25">
      <c r="A8742" s="44">
        <v>43250.87499997882</v>
      </c>
      <c r="B8742" s="24">
        <v>51.918559999999999</v>
      </c>
      <c r="C8742" s="35">
        <v>0.2157</v>
      </c>
      <c r="D8742" s="36">
        <v>3.492</v>
      </c>
    </row>
    <row r="8743" spans="1:4" ht="12.75" customHeight="1" x14ac:dyDescent="0.25">
      <c r="A8743" s="44">
        <v>43250.916666645484</v>
      </c>
      <c r="B8743" s="24">
        <v>14.72176</v>
      </c>
      <c r="C8743" s="35">
        <v>0.24740999999999999</v>
      </c>
      <c r="D8743" s="36">
        <v>2.2835000000000001</v>
      </c>
    </row>
    <row r="8744" spans="1:4" ht="12.75" customHeight="1" x14ac:dyDescent="0.25">
      <c r="A8744" s="44">
        <v>43250.958333312148</v>
      </c>
      <c r="B8744" s="24">
        <v>73.120829999999998</v>
      </c>
      <c r="C8744" s="35">
        <v>0.24218999999999999</v>
      </c>
      <c r="D8744" s="36">
        <v>3.2951700000000002</v>
      </c>
    </row>
    <row r="8745" spans="1:4" ht="12.75" customHeight="1" x14ac:dyDescent="0.25">
      <c r="A8745" s="44">
        <v>43250.999999978812</v>
      </c>
      <c r="B8745" s="24">
        <v>325.02170000000001</v>
      </c>
      <c r="C8745" s="35">
        <v>0.26679000000000003</v>
      </c>
      <c r="D8745" s="36" t="s">
        <v>189</v>
      </c>
    </row>
    <row r="8746" spans="1:4" ht="12.75" customHeight="1" x14ac:dyDescent="0.25">
      <c r="A8746" s="44">
        <v>43251.041666645477</v>
      </c>
      <c r="B8746" s="24">
        <v>92.588290000000001</v>
      </c>
      <c r="C8746" s="35">
        <v>0.30768000000000001</v>
      </c>
      <c r="D8746" s="36">
        <v>6.1050000000000004</v>
      </c>
    </row>
    <row r="8747" spans="1:4" ht="12.75" customHeight="1" x14ac:dyDescent="0.25">
      <c r="A8747" s="44">
        <v>43251.083333312141</v>
      </c>
      <c r="B8747" s="24">
        <v>337.01029999999997</v>
      </c>
      <c r="C8747" s="35">
        <v>0.23968999999999999</v>
      </c>
      <c r="D8747" s="36">
        <v>1.1157600000000001</v>
      </c>
    </row>
    <row r="8748" spans="1:4" ht="12.75" customHeight="1" x14ac:dyDescent="0.25">
      <c r="A8748" s="44">
        <v>43251.124999978805</v>
      </c>
      <c r="B8748" s="24">
        <v>57.377380000000002</v>
      </c>
      <c r="C8748" s="35">
        <v>0.23083999999999999</v>
      </c>
      <c r="D8748" s="36">
        <v>2.40483</v>
      </c>
    </row>
    <row r="8749" spans="1:4" ht="12.75" customHeight="1" x14ac:dyDescent="0.25">
      <c r="A8749" s="44">
        <v>43251.166666645469</v>
      </c>
      <c r="B8749" s="24">
        <v>96.697659999999999</v>
      </c>
      <c r="C8749" s="35">
        <v>0.17965</v>
      </c>
      <c r="D8749" s="36">
        <v>3.7358799999999999</v>
      </c>
    </row>
    <row r="8750" spans="1:4" ht="12.75" customHeight="1" x14ac:dyDescent="0.25">
      <c r="A8750" s="44">
        <v>43251.208333312134</v>
      </c>
      <c r="B8750" s="24">
        <v>143.6438</v>
      </c>
      <c r="C8750" s="35">
        <v>0.19295999999999999</v>
      </c>
      <c r="D8750" s="36">
        <v>2.4315000000000002</v>
      </c>
    </row>
    <row r="8751" spans="1:4" ht="12.75" customHeight="1" x14ac:dyDescent="0.25">
      <c r="A8751" s="44">
        <v>43251.249999978798</v>
      </c>
      <c r="B8751" s="24">
        <v>346.51369999999997</v>
      </c>
      <c r="C8751" s="35">
        <v>0.23863999999999999</v>
      </c>
      <c r="D8751" s="36">
        <v>3.40808</v>
      </c>
    </row>
    <row r="8752" spans="1:4" ht="12.75" customHeight="1" x14ac:dyDescent="0.25">
      <c r="A8752" s="44">
        <v>43251.291666645462</v>
      </c>
      <c r="B8752" s="24">
        <v>44.069569999999999</v>
      </c>
      <c r="C8752" s="35">
        <v>0.63207000000000002</v>
      </c>
      <c r="D8752" s="36">
        <v>6.6798299999999999</v>
      </c>
    </row>
    <row r="8753" spans="1:4" ht="12.75" customHeight="1" x14ac:dyDescent="0.25">
      <c r="A8753" s="44">
        <v>43251.333333312126</v>
      </c>
      <c r="B8753" s="24">
        <v>328.97250000000003</v>
      </c>
      <c r="C8753" s="35">
        <v>1.4055500000000001</v>
      </c>
      <c r="D8753" s="36">
        <v>8.5158799999999992</v>
      </c>
    </row>
    <row r="8754" spans="1:4" ht="12.75" customHeight="1" x14ac:dyDescent="0.25">
      <c r="A8754" s="44">
        <v>43251.374999978791</v>
      </c>
      <c r="B8754" s="24">
        <v>125.8389</v>
      </c>
      <c r="C8754" s="35">
        <v>0.97</v>
      </c>
      <c r="D8754" s="36" t="s">
        <v>189</v>
      </c>
    </row>
    <row r="8755" spans="1:4" ht="12.75" customHeight="1" x14ac:dyDescent="0.25">
      <c r="A8755" s="44">
        <v>43251.416666645455</v>
      </c>
      <c r="B8755" s="24">
        <v>69.890780000000007</v>
      </c>
      <c r="C8755" s="35">
        <v>0.37434000000000001</v>
      </c>
      <c r="D8755" s="36">
        <v>1.85042</v>
      </c>
    </row>
    <row r="8756" spans="1:4" ht="12.75" customHeight="1" x14ac:dyDescent="0.25">
      <c r="A8756" s="44">
        <v>43251.458333312119</v>
      </c>
      <c r="B8756" s="24">
        <v>48.258929999999999</v>
      </c>
      <c r="C8756" s="35">
        <v>0.39219999999999999</v>
      </c>
      <c r="D8756" s="36">
        <v>4.4110800000000001</v>
      </c>
    </row>
    <row r="8757" spans="1:4" ht="12.75" customHeight="1" x14ac:dyDescent="0.25">
      <c r="A8757" s="44">
        <v>43251.499999978783</v>
      </c>
      <c r="B8757" s="24">
        <v>129.96299999999999</v>
      </c>
      <c r="C8757" s="35">
        <v>0.77207000000000003</v>
      </c>
      <c r="D8757" s="36">
        <v>12.58362</v>
      </c>
    </row>
    <row r="8758" spans="1:4" ht="12.75" customHeight="1" x14ac:dyDescent="0.25">
      <c r="A8758" s="44">
        <v>43251.541666645448</v>
      </c>
      <c r="B8758" s="24">
        <v>105.4513</v>
      </c>
      <c r="C8758" s="35">
        <v>0.63273000000000001</v>
      </c>
      <c r="D8758" s="36">
        <v>11.9755</v>
      </c>
    </row>
    <row r="8759" spans="1:4" ht="12.75" customHeight="1" x14ac:dyDescent="0.25">
      <c r="A8759" s="44">
        <v>43251.583333312112</v>
      </c>
      <c r="B8759" s="24">
        <v>141.2347</v>
      </c>
      <c r="C8759" s="35">
        <v>0.38146000000000002</v>
      </c>
      <c r="D8759" s="36">
        <v>13.52646</v>
      </c>
    </row>
    <row r="8760" spans="1:4" ht="12.75" customHeight="1" x14ac:dyDescent="0.25">
      <c r="A8760" s="44">
        <v>43251.624999978776</v>
      </c>
      <c r="B8760" s="24">
        <v>152.24959999999999</v>
      </c>
      <c r="C8760" s="35">
        <v>0.29570000000000002</v>
      </c>
      <c r="D8760" s="36">
        <v>15.48067</v>
      </c>
    </row>
    <row r="8761" spans="1:4" ht="12.75" customHeight="1" x14ac:dyDescent="0.25">
      <c r="A8761" s="44">
        <v>43251.66666664544</v>
      </c>
      <c r="B8761" s="24">
        <v>128.5684</v>
      </c>
      <c r="C8761" s="35">
        <v>0.41421000000000002</v>
      </c>
      <c r="D8761" s="36">
        <v>9.2501700000000007</v>
      </c>
    </row>
    <row r="8762" spans="1:4" ht="12.75" customHeight="1" x14ac:dyDescent="0.25">
      <c r="A8762" s="44">
        <v>43251.708333312105</v>
      </c>
      <c r="B8762" s="24">
        <v>34.725850000000001</v>
      </c>
      <c r="C8762" s="35">
        <v>0.36582999999999999</v>
      </c>
      <c r="D8762" s="36">
        <v>40.882710000000003</v>
      </c>
    </row>
    <row r="8763" spans="1:4" ht="12.75" customHeight="1" x14ac:dyDescent="0.25">
      <c r="A8763" s="44">
        <v>43251.749999978769</v>
      </c>
      <c r="B8763" s="24">
        <v>326.73750000000001</v>
      </c>
      <c r="C8763" s="35">
        <v>0.31028</v>
      </c>
      <c r="D8763" s="36">
        <v>65.631789999999995</v>
      </c>
    </row>
    <row r="8764" spans="1:4" ht="12.75" customHeight="1" x14ac:dyDescent="0.25">
      <c r="A8764" s="44">
        <v>43251.791666645433</v>
      </c>
      <c r="B8764" s="24">
        <v>9.5417299999999994</v>
      </c>
      <c r="C8764" s="35">
        <v>0.31324000000000002</v>
      </c>
      <c r="D8764" s="36">
        <v>34.728960000000001</v>
      </c>
    </row>
    <row r="8765" spans="1:4" ht="12.75" customHeight="1" x14ac:dyDescent="0.25">
      <c r="A8765" s="44">
        <v>43251.833333312097</v>
      </c>
      <c r="B8765" s="24">
        <v>189.23949999999999</v>
      </c>
      <c r="C8765" s="35">
        <v>0.51676999999999995</v>
      </c>
      <c r="D8765" s="36">
        <v>9.4235000000000007</v>
      </c>
    </row>
    <row r="8766" spans="1:4" ht="12.75" customHeight="1" x14ac:dyDescent="0.25">
      <c r="A8766" s="44">
        <v>43251.874999978761</v>
      </c>
      <c r="B8766" s="24">
        <v>284.76369999999997</v>
      </c>
      <c r="C8766" s="35">
        <v>0.31918000000000002</v>
      </c>
      <c r="D8766" s="36">
        <v>6.0988300000000004</v>
      </c>
    </row>
    <row r="8767" spans="1:4" ht="12.75" customHeight="1" x14ac:dyDescent="0.25">
      <c r="A8767" s="44">
        <v>43251.916666645426</v>
      </c>
      <c r="B8767" s="24">
        <v>53.274479999999997</v>
      </c>
      <c r="C8767" s="35">
        <v>0.1986</v>
      </c>
      <c r="D8767" s="36">
        <v>8.2610799999999998</v>
      </c>
    </row>
    <row r="8768" spans="1:4" ht="12.75" customHeight="1" x14ac:dyDescent="0.25">
      <c r="A8768" s="44">
        <v>43251.95833331209</v>
      </c>
      <c r="B8768" s="24">
        <v>310.08249999999998</v>
      </c>
      <c r="C8768" s="35">
        <v>0.23385</v>
      </c>
      <c r="D8768" s="36">
        <v>3.74654</v>
      </c>
    </row>
    <row r="8769" spans="1:5" ht="12.75" customHeight="1" x14ac:dyDescent="0.25">
      <c r="A8769" s="44">
        <v>43251.999999978754</v>
      </c>
      <c r="B8769" s="24">
        <v>86.983149999999995</v>
      </c>
      <c r="C8769" s="35">
        <v>0.23427000000000001</v>
      </c>
      <c r="D8769" s="36">
        <v>7.2839600000000004</v>
      </c>
    </row>
    <row r="8771" spans="1:5" ht="12.75" customHeight="1" x14ac:dyDescent="0.25">
      <c r="A8771" s="53"/>
      <c r="D8771" s="38"/>
    </row>
    <row r="8772" spans="1:5" ht="12.75" customHeight="1" x14ac:dyDescent="0.25">
      <c r="A8772" s="15"/>
      <c r="D8772" s="38"/>
    </row>
    <row r="8773" spans="1:5" ht="12.75" customHeight="1" x14ac:dyDescent="0.25">
      <c r="A8773" s="53"/>
      <c r="D8773" s="38"/>
      <c r="E8773" s="54"/>
    </row>
  </sheetData>
  <conditionalFormatting sqref="G10:G374">
    <cfRule type="cellIs" dxfId="18" priority="1" operator="greaterThan">
      <formula>150</formula>
    </cfRule>
  </conditionalFormatting>
  <pageMargins left="0.75" right="0.75" top="1" bottom="1" header="0.5" footer="0.5"/>
  <pageSetup fitToWidth="0" fitToHeight="0" orientation="portrait" r:id="rId1"/>
  <headerFooter alignWithMargins="0"/>
  <ignoredErrors>
    <ignoredError sqref="G240 G253 G242:G251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AE382"/>
  <sheetViews>
    <sheetView zoomScaleNormal="100" workbookViewId="0">
      <selection activeCell="A4" sqref="A4"/>
    </sheetView>
  </sheetViews>
  <sheetFormatPr defaultColWidth="8" defaultRowHeight="12.75" customHeight="1" x14ac:dyDescent="0.25"/>
  <cols>
    <col min="1" max="4" width="13.85546875" style="49" customWidth="1"/>
    <col min="5" max="5" width="8" style="49"/>
    <col min="6" max="7" width="12.85546875" style="15" customWidth="1"/>
    <col min="8" max="8" width="12.85546875" style="49" customWidth="1"/>
    <col min="9" max="9" width="8.28515625" style="49" customWidth="1"/>
    <col min="10" max="10" width="15.7109375" style="49" customWidth="1"/>
    <col min="11" max="13" width="11.42578125" style="49" customWidth="1"/>
    <col min="14" max="29" width="8" style="49"/>
    <col min="30" max="30" width="9.42578125" style="49" bestFit="1" customWidth="1"/>
    <col min="31" max="31" width="9.28515625" style="49" bestFit="1" customWidth="1"/>
    <col min="32" max="16384" width="8" style="49"/>
  </cols>
  <sheetData>
    <row r="1" spans="1:11" ht="18" x14ac:dyDescent="0.35">
      <c r="A1" s="11" t="s">
        <v>501</v>
      </c>
    </row>
    <row r="2" spans="1:11" ht="15" x14ac:dyDescent="0.25">
      <c r="A2" s="11" t="s">
        <v>425</v>
      </c>
    </row>
    <row r="3" spans="1:11" ht="15" x14ac:dyDescent="0.25">
      <c r="A3" s="16" t="s">
        <v>487</v>
      </c>
      <c r="B3" s="17"/>
      <c r="C3" s="17"/>
      <c r="D3" s="12"/>
      <c r="G3" s="49"/>
      <c r="K3" s="55"/>
    </row>
    <row r="4" spans="1:11" ht="15" x14ac:dyDescent="0.25">
      <c r="A4" s="510" t="s">
        <v>968</v>
      </c>
      <c r="B4" s="17"/>
      <c r="C4" s="17"/>
      <c r="D4" s="12"/>
      <c r="G4" s="49"/>
      <c r="K4" s="55"/>
    </row>
    <row r="5" spans="1:11" ht="15" x14ac:dyDescent="0.25">
      <c r="A5" s="17" t="s">
        <v>908</v>
      </c>
      <c r="B5" s="17"/>
      <c r="C5" s="17"/>
      <c r="D5" s="12"/>
      <c r="G5" s="49"/>
      <c r="K5" s="55"/>
    </row>
    <row r="6" spans="1:11" ht="15" x14ac:dyDescent="0.25">
      <c r="A6" s="17" t="s">
        <v>0</v>
      </c>
      <c r="B6" s="17"/>
      <c r="C6" s="17"/>
      <c r="D6" s="12"/>
      <c r="G6" s="49"/>
      <c r="K6" s="55"/>
    </row>
    <row r="7" spans="1:11" ht="15" x14ac:dyDescent="0.25">
      <c r="B7" s="17"/>
      <c r="C7" s="17"/>
      <c r="D7" s="12"/>
    </row>
    <row r="8" spans="1:11" ht="18" x14ac:dyDescent="0.35">
      <c r="A8" s="270" t="s">
        <v>1</v>
      </c>
      <c r="B8" s="31" t="s">
        <v>496</v>
      </c>
      <c r="C8" s="270" t="s">
        <v>2</v>
      </c>
      <c r="D8" s="31" t="s">
        <v>3</v>
      </c>
      <c r="F8" s="56" t="s">
        <v>1</v>
      </c>
      <c r="G8" s="56" t="s">
        <v>498</v>
      </c>
      <c r="H8" s="57" t="s">
        <v>160</v>
      </c>
      <c r="I8" s="57"/>
      <c r="J8" s="11" t="s">
        <v>478</v>
      </c>
      <c r="K8" s="56" t="s">
        <v>498</v>
      </c>
    </row>
    <row r="9" spans="1:11" ht="15" x14ac:dyDescent="0.25">
      <c r="A9" s="270"/>
      <c r="B9" s="31" t="s">
        <v>4</v>
      </c>
      <c r="C9" s="270" t="s">
        <v>5</v>
      </c>
      <c r="D9" s="31" t="s">
        <v>6</v>
      </c>
      <c r="F9" s="56" t="s">
        <v>506</v>
      </c>
      <c r="G9" s="18" t="s">
        <v>4</v>
      </c>
      <c r="H9" s="18" t="s">
        <v>4</v>
      </c>
      <c r="I9" s="18"/>
      <c r="K9" s="18" t="s">
        <v>4</v>
      </c>
    </row>
    <row r="10" spans="1:11" ht="15" x14ac:dyDescent="0.25">
      <c r="A10" s="270" t="s">
        <v>7</v>
      </c>
      <c r="B10" s="31">
        <v>8.4152699999999996</v>
      </c>
      <c r="C10" s="271">
        <v>0.50683999999999996</v>
      </c>
      <c r="D10" s="31">
        <v>247.66589999999999</v>
      </c>
      <c r="F10" s="59">
        <v>42887</v>
      </c>
      <c r="G10" s="18">
        <v>8.4152699999999996</v>
      </c>
      <c r="H10" s="57">
        <v>50</v>
      </c>
      <c r="I10" s="57"/>
      <c r="J10" s="11" t="s">
        <v>445</v>
      </c>
      <c r="K10" s="46">
        <f>MAX($G$10:$G$374)</f>
        <v>164.1849</v>
      </c>
    </row>
    <row r="11" spans="1:11" ht="15" x14ac:dyDescent="0.25">
      <c r="A11" s="270" t="s">
        <v>8</v>
      </c>
      <c r="B11" s="31">
        <v>5.3955200000000003</v>
      </c>
      <c r="C11" s="271">
        <v>0.50563000000000002</v>
      </c>
      <c r="D11" s="31">
        <v>158.95189999999999</v>
      </c>
      <c r="F11" s="59">
        <f>F10+1</f>
        <v>42888</v>
      </c>
      <c r="G11" s="18">
        <v>5.3955200000000003</v>
      </c>
      <c r="H11" s="57">
        <v>50</v>
      </c>
      <c r="I11" s="57"/>
      <c r="J11" s="11" t="s">
        <v>446</v>
      </c>
      <c r="K11" s="46">
        <f>MIN($G$10:$G$374)</f>
        <v>2.7705099999999998</v>
      </c>
    </row>
    <row r="12" spans="1:11" ht="15" x14ac:dyDescent="0.25">
      <c r="A12" s="270" t="s">
        <v>9</v>
      </c>
      <c r="B12" s="31">
        <v>4.6369300000000004</v>
      </c>
      <c r="C12" s="271">
        <v>0.88473000000000002</v>
      </c>
      <c r="D12" s="31">
        <v>156.7595</v>
      </c>
      <c r="F12" s="59">
        <f t="shared" ref="F12:F75" si="0">F11+1</f>
        <v>42889</v>
      </c>
      <c r="G12" s="18">
        <v>4.6369300000000004</v>
      </c>
      <c r="H12" s="57">
        <v>50</v>
      </c>
      <c r="I12" s="57"/>
      <c r="J12" s="11" t="s">
        <v>447</v>
      </c>
      <c r="K12" s="46">
        <f>AVERAGE($G$10:$G$374)</f>
        <v>20.163986329479762</v>
      </c>
    </row>
    <row r="13" spans="1:11" ht="15" x14ac:dyDescent="0.25">
      <c r="A13" s="270" t="s">
        <v>10</v>
      </c>
      <c r="B13" s="31">
        <v>7.4527900000000002</v>
      </c>
      <c r="C13" s="271">
        <v>0.92503000000000002</v>
      </c>
      <c r="D13" s="31">
        <v>198.84200000000001</v>
      </c>
      <c r="F13" s="59">
        <f t="shared" si="0"/>
        <v>42890</v>
      </c>
      <c r="G13" s="18">
        <v>7.4527900000000002</v>
      </c>
      <c r="H13" s="57">
        <v>50</v>
      </c>
      <c r="I13" s="57"/>
      <c r="J13" s="11" t="s">
        <v>449</v>
      </c>
      <c r="K13" s="46">
        <f>STDEV($G$10:$G$374)</f>
        <v>21.917369410487474</v>
      </c>
    </row>
    <row r="14" spans="1:11" ht="15" x14ac:dyDescent="0.25">
      <c r="A14" s="58" t="s">
        <v>11</v>
      </c>
      <c r="B14" s="21">
        <v>4.7098199999999997</v>
      </c>
      <c r="C14" s="22">
        <v>0.73419000000000001</v>
      </c>
      <c r="D14" s="21">
        <v>285.32299999999998</v>
      </c>
      <c r="F14" s="59">
        <f t="shared" si="0"/>
        <v>42891</v>
      </c>
      <c r="G14" s="18">
        <v>4.7098199999999997</v>
      </c>
      <c r="H14" s="57">
        <v>50</v>
      </c>
      <c r="I14" s="57"/>
      <c r="J14" s="11" t="s">
        <v>453</v>
      </c>
      <c r="K14" s="46">
        <f>PERCENTILE($G$10:$G$374,0.99)</f>
        <v>112.81586000000004</v>
      </c>
    </row>
    <row r="15" spans="1:11" ht="15" x14ac:dyDescent="0.25">
      <c r="A15" s="58" t="s">
        <v>12</v>
      </c>
      <c r="B15" s="21">
        <v>7.4981400000000002</v>
      </c>
      <c r="C15" s="22">
        <v>1.0755699999999999</v>
      </c>
      <c r="D15" s="21">
        <v>305.94900000000001</v>
      </c>
      <c r="F15" s="59">
        <f t="shared" si="0"/>
        <v>42892</v>
      </c>
      <c r="G15" s="18">
        <v>7.4981400000000002</v>
      </c>
      <c r="H15" s="57">
        <v>50</v>
      </c>
      <c r="I15" s="57"/>
      <c r="J15" s="11" t="s">
        <v>450</v>
      </c>
      <c r="K15" s="46">
        <f>PERCENTILE($G$10:$G$374,0.95)</f>
        <v>63.509957500000006</v>
      </c>
    </row>
    <row r="16" spans="1:11" ht="15" x14ac:dyDescent="0.25">
      <c r="A16" s="58" t="s">
        <v>13</v>
      </c>
      <c r="B16" s="21">
        <v>6.2655500000000002</v>
      </c>
      <c r="C16" s="22">
        <v>1.61053</v>
      </c>
      <c r="D16" s="21">
        <v>272.20330000000001</v>
      </c>
      <c r="F16" s="59">
        <f t="shared" si="0"/>
        <v>42893</v>
      </c>
      <c r="G16" s="18">
        <v>6.2655500000000002</v>
      </c>
      <c r="H16" s="57">
        <v>50</v>
      </c>
      <c r="I16" s="57"/>
      <c r="J16" s="11" t="s">
        <v>451</v>
      </c>
      <c r="K16" s="46">
        <f>PERCENTILE($G$10:$G$374,0.7)</f>
        <v>19.04411</v>
      </c>
    </row>
    <row r="17" spans="1:12" ht="15" x14ac:dyDescent="0.25">
      <c r="A17" s="58" t="s">
        <v>14</v>
      </c>
      <c r="B17" s="21">
        <v>9.9832900000000002</v>
      </c>
      <c r="C17" s="22">
        <v>1.16574</v>
      </c>
      <c r="D17" s="21">
        <v>146.5061</v>
      </c>
      <c r="F17" s="59">
        <f t="shared" si="0"/>
        <v>42894</v>
      </c>
      <c r="G17" s="18">
        <v>9.9832900000000002</v>
      </c>
      <c r="H17" s="57">
        <v>50</v>
      </c>
      <c r="I17" s="57"/>
      <c r="J17" s="25" t="s">
        <v>969</v>
      </c>
      <c r="K17" s="25">
        <f>COUNTIF(G10:G374,"&gt;=50.5")</f>
        <v>27</v>
      </c>
    </row>
    <row r="18" spans="1:12" ht="15" x14ac:dyDescent="0.25">
      <c r="A18" s="58" t="s">
        <v>15</v>
      </c>
      <c r="B18" s="21">
        <v>9.4721700000000002</v>
      </c>
      <c r="C18" s="22">
        <v>0.80867</v>
      </c>
      <c r="D18" s="21">
        <v>135.59209999999999</v>
      </c>
      <c r="F18" s="59">
        <f t="shared" si="0"/>
        <v>42895</v>
      </c>
      <c r="G18" s="18">
        <v>9.4721700000000002</v>
      </c>
      <c r="H18" s="57">
        <v>50</v>
      </c>
      <c r="I18" s="57"/>
      <c r="J18" s="25" t="s">
        <v>533</v>
      </c>
      <c r="K18" s="25">
        <f>COUNTIF(G10:G374,"&gt;=100")</f>
        <v>8</v>
      </c>
    </row>
    <row r="19" spans="1:12" ht="15" x14ac:dyDescent="0.25">
      <c r="A19" s="58" t="s">
        <v>16</v>
      </c>
      <c r="B19" s="21">
        <v>9.3011999999999997</v>
      </c>
      <c r="C19" s="22">
        <v>2.0492300000000001</v>
      </c>
      <c r="D19" s="21">
        <v>224.04920000000001</v>
      </c>
      <c r="F19" s="59">
        <f t="shared" si="0"/>
        <v>42896</v>
      </c>
      <c r="G19" s="18">
        <v>9.3011999999999997</v>
      </c>
      <c r="H19" s="57">
        <v>50</v>
      </c>
      <c r="I19" s="57"/>
    </row>
    <row r="20" spans="1:12" ht="15" x14ac:dyDescent="0.25">
      <c r="A20" s="58" t="s">
        <v>17</v>
      </c>
      <c r="B20" s="21">
        <v>12.657220000000001</v>
      </c>
      <c r="C20" s="22">
        <v>1.48671</v>
      </c>
      <c r="D20" s="21">
        <v>212.75389999999999</v>
      </c>
      <c r="F20" s="59">
        <f t="shared" si="0"/>
        <v>42897</v>
      </c>
      <c r="G20" s="18">
        <v>12.657220000000001</v>
      </c>
      <c r="H20" s="57">
        <v>50</v>
      </c>
      <c r="I20" s="57"/>
      <c r="J20" s="15" t="s">
        <v>508</v>
      </c>
      <c r="K20" s="26" t="s">
        <v>468</v>
      </c>
      <c r="L20" s="15" t="s">
        <v>507</v>
      </c>
    </row>
    <row r="21" spans="1:12" ht="18" x14ac:dyDescent="0.35">
      <c r="A21" s="58" t="s">
        <v>18</v>
      </c>
      <c r="B21" s="21">
        <v>8.7104400000000002</v>
      </c>
      <c r="C21" s="22">
        <v>0.88571</v>
      </c>
      <c r="D21" s="21">
        <v>279.8304</v>
      </c>
      <c r="F21" s="59">
        <f t="shared" si="0"/>
        <v>42898</v>
      </c>
      <c r="G21" s="18">
        <v>8.7104400000000002</v>
      </c>
      <c r="H21" s="57">
        <v>50</v>
      </c>
      <c r="I21" s="57"/>
      <c r="J21" s="216" t="s">
        <v>511</v>
      </c>
      <c r="K21" s="18">
        <f>COUNT(B10:B374,num)</f>
        <v>346</v>
      </c>
      <c r="L21" s="32">
        <f>K21/(365)</f>
        <v>0.94794520547945205</v>
      </c>
    </row>
    <row r="22" spans="1:12" ht="15" x14ac:dyDescent="0.25">
      <c r="A22" s="58" t="s">
        <v>19</v>
      </c>
      <c r="B22" s="21">
        <v>7.3741700000000003</v>
      </c>
      <c r="C22" s="22">
        <v>1.50857</v>
      </c>
      <c r="D22" s="21">
        <v>302.63889999999998</v>
      </c>
      <c r="F22" s="59">
        <f t="shared" si="0"/>
        <v>42899</v>
      </c>
      <c r="G22" s="18">
        <v>7.3741700000000003</v>
      </c>
      <c r="H22" s="57">
        <v>50</v>
      </c>
      <c r="I22" s="57"/>
      <c r="J22" s="15" t="s">
        <v>509</v>
      </c>
      <c r="K22" s="18">
        <f>COUNT(C10:C374,num)</f>
        <v>350</v>
      </c>
      <c r="L22" s="32">
        <f>K22/(365)</f>
        <v>0.95890410958904104</v>
      </c>
    </row>
    <row r="23" spans="1:12" ht="15" x14ac:dyDescent="0.25">
      <c r="A23" s="58" t="s">
        <v>20</v>
      </c>
      <c r="B23" s="21">
        <v>25.93036</v>
      </c>
      <c r="C23" s="22">
        <v>3.82403</v>
      </c>
      <c r="D23" s="21">
        <v>237.48070000000001</v>
      </c>
      <c r="F23" s="59">
        <f t="shared" si="0"/>
        <v>42900</v>
      </c>
      <c r="G23" s="18">
        <v>25.93036</v>
      </c>
      <c r="H23" s="57">
        <v>50</v>
      </c>
      <c r="I23" s="57"/>
      <c r="J23" s="11" t="s">
        <v>510</v>
      </c>
      <c r="K23" s="18">
        <f>COUNT(D10:D374,num)</f>
        <v>350</v>
      </c>
      <c r="L23" s="32">
        <f>K23/(365)</f>
        <v>0.95890410958904104</v>
      </c>
    </row>
    <row r="24" spans="1:12" ht="15" x14ac:dyDescent="0.25">
      <c r="A24" s="58" t="s">
        <v>21</v>
      </c>
      <c r="B24" s="21">
        <v>30.003450000000001</v>
      </c>
      <c r="C24" s="22">
        <v>1.6407</v>
      </c>
      <c r="D24" s="21">
        <v>243.65180000000001</v>
      </c>
      <c r="F24" s="59">
        <f t="shared" si="0"/>
        <v>42901</v>
      </c>
      <c r="G24" s="18">
        <v>30.003450000000001</v>
      </c>
      <c r="H24" s="57">
        <v>50</v>
      </c>
      <c r="I24" s="57"/>
    </row>
    <row r="25" spans="1:12" ht="15" x14ac:dyDescent="0.25">
      <c r="A25" s="58" t="s">
        <v>22</v>
      </c>
      <c r="B25" s="21">
        <v>17.17249</v>
      </c>
      <c r="C25" s="22">
        <v>1.6685000000000001</v>
      </c>
      <c r="D25" s="21">
        <v>255.38630000000001</v>
      </c>
      <c r="F25" s="59">
        <f t="shared" si="0"/>
        <v>42902</v>
      </c>
      <c r="G25" s="18">
        <v>17.17249</v>
      </c>
      <c r="H25" s="57">
        <v>50</v>
      </c>
      <c r="I25" s="57"/>
    </row>
    <row r="26" spans="1:12" ht="15" x14ac:dyDescent="0.25">
      <c r="A26" s="58" t="s">
        <v>23</v>
      </c>
      <c r="B26" s="21">
        <v>9.4681800000000003</v>
      </c>
      <c r="C26" s="22">
        <v>0.34100000000000003</v>
      </c>
      <c r="D26" s="21">
        <v>130.32900000000001</v>
      </c>
      <c r="F26" s="59">
        <f t="shared" si="0"/>
        <v>42903</v>
      </c>
      <c r="G26" s="18">
        <v>9.4681800000000003</v>
      </c>
      <c r="H26" s="57">
        <v>50</v>
      </c>
      <c r="I26" s="57"/>
      <c r="J26" s="61"/>
    </row>
    <row r="27" spans="1:12" ht="15" x14ac:dyDescent="0.25">
      <c r="A27" s="58" t="s">
        <v>24</v>
      </c>
      <c r="B27" s="21">
        <v>7.0382199999999999</v>
      </c>
      <c r="C27" s="22">
        <v>0.65859000000000001</v>
      </c>
      <c r="D27" s="21">
        <v>94.664469999999994</v>
      </c>
      <c r="F27" s="59">
        <f t="shared" si="0"/>
        <v>42904</v>
      </c>
      <c r="G27" s="18">
        <v>7.0382199999999999</v>
      </c>
      <c r="H27" s="57">
        <v>50</v>
      </c>
      <c r="I27" s="57"/>
      <c r="J27" s="61"/>
    </row>
    <row r="28" spans="1:12" ht="15" x14ac:dyDescent="0.25">
      <c r="A28" s="58" t="s">
        <v>25</v>
      </c>
      <c r="B28" s="21"/>
      <c r="C28" s="22">
        <v>0.91890000000000005</v>
      </c>
      <c r="D28" s="21">
        <v>88.126639999999995</v>
      </c>
      <c r="F28" s="59">
        <f t="shared" si="0"/>
        <v>42905</v>
      </c>
      <c r="G28" s="18"/>
      <c r="H28" s="57">
        <v>50</v>
      </c>
      <c r="I28" s="57"/>
      <c r="J28" s="61"/>
    </row>
    <row r="29" spans="1:12" ht="15" x14ac:dyDescent="0.25">
      <c r="A29" s="58" t="s">
        <v>26</v>
      </c>
      <c r="B29" s="21"/>
      <c r="C29" s="22">
        <v>1.1331599999999999</v>
      </c>
      <c r="D29" s="21">
        <v>90.017319999999998</v>
      </c>
      <c r="F29" s="59">
        <f t="shared" si="0"/>
        <v>42906</v>
      </c>
      <c r="G29" s="18"/>
      <c r="H29" s="57">
        <v>50</v>
      </c>
      <c r="I29" s="57"/>
      <c r="J29" s="61"/>
    </row>
    <row r="30" spans="1:12" ht="15" x14ac:dyDescent="0.25">
      <c r="A30" s="58" t="s">
        <v>27</v>
      </c>
      <c r="B30" s="21">
        <v>12.52431</v>
      </c>
      <c r="C30" s="22">
        <v>1.8683099999999999</v>
      </c>
      <c r="D30" s="21">
        <v>83.941959999999995</v>
      </c>
      <c r="F30" s="59">
        <f t="shared" si="0"/>
        <v>42907</v>
      </c>
      <c r="G30" s="18">
        <v>12.52431</v>
      </c>
      <c r="H30" s="57">
        <v>50</v>
      </c>
      <c r="I30" s="57"/>
      <c r="J30" s="61"/>
    </row>
    <row r="31" spans="1:12" ht="15" x14ac:dyDescent="0.25">
      <c r="A31" s="58" t="s">
        <v>28</v>
      </c>
      <c r="B31" s="21"/>
      <c r="C31" s="22"/>
      <c r="D31" s="21"/>
      <c r="F31" s="59">
        <f t="shared" si="0"/>
        <v>42908</v>
      </c>
      <c r="G31" s="18"/>
      <c r="H31" s="57">
        <v>50</v>
      </c>
      <c r="I31" s="57"/>
      <c r="J31" s="61"/>
    </row>
    <row r="32" spans="1:12" ht="15" x14ac:dyDescent="0.25">
      <c r="A32" s="58" t="s">
        <v>29</v>
      </c>
      <c r="B32" s="21"/>
      <c r="C32" s="22"/>
      <c r="D32" s="21"/>
      <c r="F32" s="59">
        <f t="shared" si="0"/>
        <v>42909</v>
      </c>
      <c r="G32" s="18"/>
      <c r="H32" s="57">
        <v>50</v>
      </c>
      <c r="I32" s="57"/>
      <c r="J32" s="61"/>
    </row>
    <row r="33" spans="1:31" ht="15" x14ac:dyDescent="0.25">
      <c r="A33" s="58" t="s">
        <v>30</v>
      </c>
      <c r="B33" s="21"/>
      <c r="C33" s="22"/>
      <c r="D33" s="21"/>
      <c r="F33" s="59">
        <f t="shared" si="0"/>
        <v>42910</v>
      </c>
      <c r="G33" s="18"/>
      <c r="H33" s="57">
        <v>50</v>
      </c>
      <c r="I33" s="57"/>
      <c r="K33" s="62"/>
    </row>
    <row r="34" spans="1:31" ht="15" x14ac:dyDescent="0.25">
      <c r="A34" s="58" t="s">
        <v>31</v>
      </c>
      <c r="B34" s="21"/>
      <c r="C34" s="22"/>
      <c r="D34" s="21"/>
      <c r="F34" s="59">
        <f t="shared" si="0"/>
        <v>42911</v>
      </c>
      <c r="G34" s="18"/>
      <c r="H34" s="57">
        <v>50</v>
      </c>
      <c r="I34" s="57"/>
      <c r="K34" s="62"/>
    </row>
    <row r="35" spans="1:31" ht="15" x14ac:dyDescent="0.25">
      <c r="A35" s="58" t="s">
        <v>32</v>
      </c>
      <c r="B35" s="21"/>
      <c r="C35" s="22"/>
      <c r="D35" s="21"/>
      <c r="F35" s="59">
        <f t="shared" si="0"/>
        <v>42912</v>
      </c>
      <c r="G35" s="18"/>
      <c r="H35" s="57">
        <v>50</v>
      </c>
      <c r="I35" s="57"/>
      <c r="K35" s="62"/>
    </row>
    <row r="36" spans="1:31" ht="15" x14ac:dyDescent="0.25">
      <c r="A36" s="58" t="s">
        <v>33</v>
      </c>
      <c r="B36" s="21"/>
      <c r="C36" s="22"/>
      <c r="D36" s="21"/>
      <c r="F36" s="59">
        <f t="shared" si="0"/>
        <v>42913</v>
      </c>
      <c r="G36" s="18"/>
      <c r="H36" s="57">
        <v>50</v>
      </c>
      <c r="I36" s="57"/>
      <c r="K36" s="62"/>
    </row>
    <row r="37" spans="1:31" ht="15" x14ac:dyDescent="0.25">
      <c r="A37" s="58" t="s">
        <v>34</v>
      </c>
      <c r="B37" s="21">
        <v>11.312010000000001</v>
      </c>
      <c r="C37" s="22">
        <v>0.46983999999999998</v>
      </c>
      <c r="D37" s="21">
        <v>103.76309999999999</v>
      </c>
      <c r="F37" s="59">
        <f t="shared" si="0"/>
        <v>42914</v>
      </c>
      <c r="G37" s="18">
        <v>11.312010000000001</v>
      </c>
      <c r="H37" s="57">
        <v>50</v>
      </c>
      <c r="I37" s="57"/>
      <c r="K37" s="62"/>
      <c r="AD37" s="63"/>
      <c r="AE37" s="63"/>
    </row>
    <row r="38" spans="1:31" ht="15" x14ac:dyDescent="0.25">
      <c r="A38" s="58" t="s">
        <v>35</v>
      </c>
      <c r="B38" s="21">
        <v>11.72935</v>
      </c>
      <c r="C38" s="22">
        <v>0.66888999999999998</v>
      </c>
      <c r="D38" s="21">
        <v>83.112359999999995</v>
      </c>
      <c r="F38" s="59">
        <f t="shared" si="0"/>
        <v>42915</v>
      </c>
      <c r="G38" s="18">
        <v>11.72935</v>
      </c>
      <c r="H38" s="57">
        <v>50</v>
      </c>
      <c r="I38" s="57"/>
      <c r="K38" s="62"/>
    </row>
    <row r="39" spans="1:31" ht="15" x14ac:dyDescent="0.25">
      <c r="A39" s="58" t="s">
        <v>36</v>
      </c>
      <c r="B39" s="21">
        <v>8.33019</v>
      </c>
      <c r="C39" s="22">
        <v>1.07047</v>
      </c>
      <c r="D39" s="21">
        <v>52.630299999999998</v>
      </c>
      <c r="F39" s="59">
        <f t="shared" si="0"/>
        <v>42916</v>
      </c>
      <c r="G39" s="18">
        <v>8.33019</v>
      </c>
      <c r="H39" s="57">
        <v>50</v>
      </c>
      <c r="I39" s="57"/>
      <c r="K39" s="62"/>
    </row>
    <row r="40" spans="1:31" ht="12.75" customHeight="1" x14ac:dyDescent="0.25">
      <c r="A40" s="58" t="s">
        <v>37</v>
      </c>
      <c r="B40" s="21">
        <v>10.43228</v>
      </c>
      <c r="C40" s="22">
        <v>2.0124599999999999</v>
      </c>
      <c r="D40" s="21">
        <v>13.97743</v>
      </c>
      <c r="F40" s="59">
        <f t="shared" si="0"/>
        <v>42917</v>
      </c>
      <c r="G40" s="18">
        <v>10.43228</v>
      </c>
      <c r="H40" s="57">
        <v>50</v>
      </c>
      <c r="I40" s="57"/>
      <c r="K40" s="62"/>
    </row>
    <row r="41" spans="1:31" ht="12.75" customHeight="1" x14ac:dyDescent="0.25">
      <c r="A41" s="58" t="s">
        <v>38</v>
      </c>
      <c r="B41" s="21">
        <v>6.8836199999999996</v>
      </c>
      <c r="C41" s="22">
        <v>0.69106999999999996</v>
      </c>
      <c r="D41" s="21">
        <v>114.4825</v>
      </c>
      <c r="F41" s="59">
        <f t="shared" si="0"/>
        <v>42918</v>
      </c>
      <c r="G41" s="18">
        <v>6.8836199999999996</v>
      </c>
      <c r="H41" s="57">
        <v>50</v>
      </c>
      <c r="I41" s="57"/>
    </row>
    <row r="42" spans="1:31" ht="12.75" customHeight="1" x14ac:dyDescent="0.25">
      <c r="A42" s="58" t="s">
        <v>39</v>
      </c>
      <c r="B42" s="21">
        <v>5.7110900000000004</v>
      </c>
      <c r="C42" s="22">
        <v>1.5789899999999999</v>
      </c>
      <c r="D42" s="21">
        <v>249.61779999999999</v>
      </c>
      <c r="F42" s="59">
        <f t="shared" si="0"/>
        <v>42919</v>
      </c>
      <c r="G42" s="18">
        <v>5.7110900000000004</v>
      </c>
      <c r="H42" s="57">
        <v>50</v>
      </c>
      <c r="I42" s="57"/>
    </row>
    <row r="43" spans="1:31" ht="12.75" customHeight="1" x14ac:dyDescent="0.25">
      <c r="A43" s="58" t="s">
        <v>40</v>
      </c>
      <c r="B43" s="21">
        <v>5.9135900000000001</v>
      </c>
      <c r="C43" s="22">
        <v>1.1949000000000001</v>
      </c>
      <c r="D43" s="21">
        <v>251.89009999999999</v>
      </c>
      <c r="F43" s="59">
        <f t="shared" si="0"/>
        <v>42920</v>
      </c>
      <c r="G43" s="18">
        <v>5.9135900000000001</v>
      </c>
      <c r="H43" s="57">
        <v>50</v>
      </c>
      <c r="I43" s="57"/>
    </row>
    <row r="44" spans="1:31" ht="12.75" customHeight="1" x14ac:dyDescent="0.25">
      <c r="A44" s="58" t="s">
        <v>41</v>
      </c>
      <c r="B44" s="21">
        <v>8.6599400000000006</v>
      </c>
      <c r="C44" s="22">
        <v>0.88524000000000003</v>
      </c>
      <c r="D44" s="21">
        <v>290.29489999999998</v>
      </c>
      <c r="F44" s="59">
        <f t="shared" si="0"/>
        <v>42921</v>
      </c>
      <c r="G44" s="18">
        <v>8.6599400000000006</v>
      </c>
      <c r="H44" s="57">
        <v>50</v>
      </c>
      <c r="I44" s="57"/>
    </row>
    <row r="45" spans="1:31" ht="12.75" customHeight="1" x14ac:dyDescent="0.25">
      <c r="A45" s="58" t="s">
        <v>42</v>
      </c>
      <c r="B45" s="21">
        <v>5.7472200000000004</v>
      </c>
      <c r="C45" s="22">
        <v>0.68589</v>
      </c>
      <c r="D45" s="21">
        <v>346.45030000000003</v>
      </c>
      <c r="F45" s="59">
        <f t="shared" si="0"/>
        <v>42922</v>
      </c>
      <c r="G45" s="18">
        <v>5.7472200000000004</v>
      </c>
      <c r="H45" s="57">
        <v>50</v>
      </c>
      <c r="I45" s="57"/>
    </row>
    <row r="46" spans="1:31" ht="12.75" customHeight="1" x14ac:dyDescent="0.25">
      <c r="A46" s="58" t="s">
        <v>43</v>
      </c>
      <c r="B46" s="21">
        <v>7.4497600000000004</v>
      </c>
      <c r="C46" s="22">
        <v>1.17662</v>
      </c>
      <c r="D46" s="21">
        <v>272.02719999999999</v>
      </c>
      <c r="F46" s="59">
        <f t="shared" si="0"/>
        <v>42923</v>
      </c>
      <c r="G46" s="18">
        <v>7.4497600000000004</v>
      </c>
      <c r="H46" s="57">
        <v>50</v>
      </c>
      <c r="I46" s="57"/>
    </row>
    <row r="47" spans="1:31" ht="12.75" customHeight="1" x14ac:dyDescent="0.25">
      <c r="A47" s="58" t="s">
        <v>44</v>
      </c>
      <c r="B47" s="21">
        <v>15.63058</v>
      </c>
      <c r="C47" s="22">
        <v>0.97553000000000001</v>
      </c>
      <c r="D47" s="21">
        <v>290.2679</v>
      </c>
      <c r="F47" s="59">
        <f t="shared" si="0"/>
        <v>42924</v>
      </c>
      <c r="G47" s="18">
        <v>15.63058</v>
      </c>
      <c r="H47" s="57">
        <v>50</v>
      </c>
      <c r="I47" s="57"/>
    </row>
    <row r="48" spans="1:31" ht="12.75" customHeight="1" x14ac:dyDescent="0.25">
      <c r="A48" s="58" t="s">
        <v>45</v>
      </c>
      <c r="B48" s="21"/>
      <c r="C48" s="22">
        <v>2.75766</v>
      </c>
      <c r="D48" s="21">
        <v>282.46570000000003</v>
      </c>
      <c r="F48" s="59">
        <f t="shared" si="0"/>
        <v>42925</v>
      </c>
      <c r="G48" s="18"/>
      <c r="H48" s="57">
        <v>50</v>
      </c>
      <c r="I48" s="57"/>
    </row>
    <row r="49" spans="1:9" ht="12.75" customHeight="1" x14ac:dyDescent="0.25">
      <c r="A49" s="58" t="s">
        <v>46</v>
      </c>
      <c r="B49" s="21"/>
      <c r="C49" s="22"/>
      <c r="D49" s="21"/>
      <c r="F49" s="59">
        <f t="shared" si="0"/>
        <v>42926</v>
      </c>
      <c r="G49" s="18"/>
      <c r="H49" s="57">
        <v>50</v>
      </c>
      <c r="I49" s="57"/>
    </row>
    <row r="50" spans="1:9" ht="12.75" customHeight="1" x14ac:dyDescent="0.25">
      <c r="A50" s="58" t="s">
        <v>47</v>
      </c>
      <c r="B50" s="21">
        <v>9.9606999999999992</v>
      </c>
      <c r="C50" s="22">
        <v>1.1796599999999999</v>
      </c>
      <c r="D50" s="21">
        <v>260.76229999999998</v>
      </c>
      <c r="F50" s="59">
        <f t="shared" si="0"/>
        <v>42927</v>
      </c>
      <c r="G50" s="18">
        <v>9.9606999999999992</v>
      </c>
      <c r="H50" s="57">
        <v>50</v>
      </c>
      <c r="I50" s="57"/>
    </row>
    <row r="51" spans="1:9" ht="12.75" customHeight="1" x14ac:dyDescent="0.25">
      <c r="A51" s="58" t="s">
        <v>48</v>
      </c>
      <c r="B51" s="21">
        <v>11.01318</v>
      </c>
      <c r="C51" s="22">
        <v>1.61069</v>
      </c>
      <c r="D51" s="21">
        <v>257.2124</v>
      </c>
      <c r="F51" s="59">
        <f t="shared" si="0"/>
        <v>42928</v>
      </c>
      <c r="G51" s="18">
        <v>11.01318</v>
      </c>
      <c r="H51" s="57">
        <v>50</v>
      </c>
      <c r="I51" s="57"/>
    </row>
    <row r="52" spans="1:9" ht="12.75" customHeight="1" x14ac:dyDescent="0.25">
      <c r="A52" s="58" t="s">
        <v>49</v>
      </c>
      <c r="B52" s="21"/>
      <c r="C52" s="22">
        <v>1.79759</v>
      </c>
      <c r="D52" s="21">
        <v>241.75210000000001</v>
      </c>
      <c r="F52" s="59">
        <f t="shared" si="0"/>
        <v>42929</v>
      </c>
      <c r="G52" s="18"/>
      <c r="H52" s="57">
        <v>50</v>
      </c>
      <c r="I52" s="57"/>
    </row>
    <row r="53" spans="1:9" ht="12.75" customHeight="1" x14ac:dyDescent="0.25">
      <c r="A53" s="58" t="s">
        <v>50</v>
      </c>
      <c r="B53" s="21">
        <v>12.76614</v>
      </c>
      <c r="C53" s="22">
        <v>3.8202199999999999</v>
      </c>
      <c r="D53" s="21">
        <v>222.85929999999999</v>
      </c>
      <c r="F53" s="59">
        <f t="shared" si="0"/>
        <v>42930</v>
      </c>
      <c r="G53" s="18">
        <v>12.76614</v>
      </c>
      <c r="H53" s="57">
        <v>50</v>
      </c>
      <c r="I53" s="57"/>
    </row>
    <row r="54" spans="1:9" ht="12.75" customHeight="1" x14ac:dyDescent="0.25">
      <c r="A54" s="58" t="s">
        <v>51</v>
      </c>
      <c r="B54" s="21"/>
      <c r="C54" s="22">
        <v>2.391</v>
      </c>
      <c r="D54" s="21">
        <v>221.95750000000001</v>
      </c>
      <c r="F54" s="59">
        <f t="shared" si="0"/>
        <v>42931</v>
      </c>
      <c r="G54" s="18"/>
      <c r="H54" s="57">
        <v>50</v>
      </c>
      <c r="I54" s="57"/>
    </row>
    <row r="55" spans="1:9" ht="12.75" customHeight="1" x14ac:dyDescent="0.25">
      <c r="A55" s="58" t="s">
        <v>52</v>
      </c>
      <c r="B55" s="21"/>
      <c r="C55" s="22">
        <v>0.87578</v>
      </c>
      <c r="D55" s="21">
        <v>303.71300000000002</v>
      </c>
      <c r="F55" s="59">
        <f t="shared" si="0"/>
        <v>42932</v>
      </c>
      <c r="G55" s="18"/>
      <c r="H55" s="57">
        <v>50</v>
      </c>
      <c r="I55" s="57"/>
    </row>
    <row r="56" spans="1:9" ht="12.75" customHeight="1" x14ac:dyDescent="0.25">
      <c r="A56" s="58" t="s">
        <v>53</v>
      </c>
      <c r="B56" s="21"/>
      <c r="C56" s="22">
        <v>1.12483</v>
      </c>
      <c r="D56" s="21">
        <v>308.43430000000001</v>
      </c>
      <c r="F56" s="59">
        <f t="shared" si="0"/>
        <v>42933</v>
      </c>
      <c r="G56" s="18"/>
      <c r="H56" s="57">
        <v>50</v>
      </c>
      <c r="I56" s="57"/>
    </row>
    <row r="57" spans="1:9" ht="12.75" customHeight="1" x14ac:dyDescent="0.25">
      <c r="A57" s="58" t="s">
        <v>54</v>
      </c>
      <c r="B57" s="21"/>
      <c r="C57" s="22">
        <v>0.65522000000000002</v>
      </c>
      <c r="D57" s="21">
        <v>290.80619999999999</v>
      </c>
      <c r="F57" s="59">
        <f t="shared" si="0"/>
        <v>42934</v>
      </c>
      <c r="G57" s="18"/>
      <c r="H57" s="57">
        <v>50</v>
      </c>
      <c r="I57" s="57"/>
    </row>
    <row r="58" spans="1:9" ht="12.75" customHeight="1" x14ac:dyDescent="0.25">
      <c r="A58" s="58" t="s">
        <v>55</v>
      </c>
      <c r="B58" s="21"/>
      <c r="C58" s="22">
        <v>0.94876000000000005</v>
      </c>
      <c r="D58" s="21">
        <v>293.6361</v>
      </c>
      <c r="F58" s="59">
        <f t="shared" si="0"/>
        <v>42935</v>
      </c>
      <c r="G58" s="18"/>
      <c r="H58" s="57">
        <v>50</v>
      </c>
      <c r="I58" s="57"/>
    </row>
    <row r="59" spans="1:9" ht="12.75" customHeight="1" x14ac:dyDescent="0.25">
      <c r="A59" s="58" t="s">
        <v>56</v>
      </c>
      <c r="B59" s="21">
        <v>4.9283799999999998</v>
      </c>
      <c r="C59" s="22">
        <v>2.00217</v>
      </c>
      <c r="D59" s="21">
        <v>348.80180000000001</v>
      </c>
      <c r="F59" s="59">
        <f t="shared" si="0"/>
        <v>42936</v>
      </c>
      <c r="G59" s="18">
        <v>4.9283799999999998</v>
      </c>
      <c r="H59" s="57">
        <v>50</v>
      </c>
      <c r="I59" s="57"/>
    </row>
    <row r="60" spans="1:9" ht="12.75" customHeight="1" x14ac:dyDescent="0.25">
      <c r="A60" s="58" t="s">
        <v>57</v>
      </c>
      <c r="B60" s="21">
        <v>11.18493</v>
      </c>
      <c r="C60" s="22">
        <v>4.3761999999999999</v>
      </c>
      <c r="D60" s="21">
        <v>311.30970000000002</v>
      </c>
      <c r="F60" s="59">
        <f t="shared" si="0"/>
        <v>42937</v>
      </c>
      <c r="G60" s="18">
        <v>11.18493</v>
      </c>
      <c r="H60" s="57">
        <v>50</v>
      </c>
      <c r="I60" s="57"/>
    </row>
    <row r="61" spans="1:9" ht="12.75" customHeight="1" x14ac:dyDescent="0.25">
      <c r="A61" s="58" t="s">
        <v>58</v>
      </c>
      <c r="B61" s="21">
        <v>13.469760000000001</v>
      </c>
      <c r="C61" s="22">
        <v>3.03226</v>
      </c>
      <c r="D61" s="21">
        <v>299.6635</v>
      </c>
      <c r="F61" s="59">
        <f t="shared" si="0"/>
        <v>42938</v>
      </c>
      <c r="G61" s="18">
        <v>13.469760000000001</v>
      </c>
      <c r="H61" s="57">
        <v>50</v>
      </c>
      <c r="I61" s="57"/>
    </row>
    <row r="62" spans="1:9" ht="12.75" customHeight="1" x14ac:dyDescent="0.25">
      <c r="A62" s="58" t="s">
        <v>59</v>
      </c>
      <c r="B62" s="21">
        <v>6.9809299999999999</v>
      </c>
      <c r="C62" s="22">
        <v>1.73519</v>
      </c>
      <c r="D62" s="21">
        <v>245.3032</v>
      </c>
      <c r="F62" s="59">
        <f t="shared" si="0"/>
        <v>42939</v>
      </c>
      <c r="G62" s="18">
        <v>6.9809299999999999</v>
      </c>
      <c r="H62" s="57">
        <v>50</v>
      </c>
      <c r="I62" s="57"/>
    </row>
    <row r="63" spans="1:9" ht="12.75" customHeight="1" x14ac:dyDescent="0.25">
      <c r="A63" s="58" t="s">
        <v>60</v>
      </c>
      <c r="B63" s="21">
        <v>5.8293600000000003</v>
      </c>
      <c r="C63" s="22">
        <v>1.4646399999999999</v>
      </c>
      <c r="D63" s="21">
        <v>263.09660000000002</v>
      </c>
      <c r="F63" s="59">
        <f t="shared" si="0"/>
        <v>42940</v>
      </c>
      <c r="G63" s="18">
        <v>5.8293600000000003</v>
      </c>
      <c r="H63" s="57">
        <v>50</v>
      </c>
      <c r="I63" s="57"/>
    </row>
    <row r="64" spans="1:9" ht="12.75" customHeight="1" x14ac:dyDescent="0.25">
      <c r="A64" s="58" t="s">
        <v>61</v>
      </c>
      <c r="B64" s="21">
        <v>5.9264799999999997</v>
      </c>
      <c r="C64" s="22">
        <v>2.0569099999999998</v>
      </c>
      <c r="D64" s="21">
        <v>253.29929999999999</v>
      </c>
      <c r="F64" s="59">
        <f t="shared" si="0"/>
        <v>42941</v>
      </c>
      <c r="G64" s="18">
        <v>5.9264799999999997</v>
      </c>
      <c r="H64" s="57">
        <v>50</v>
      </c>
      <c r="I64" s="57"/>
    </row>
    <row r="65" spans="1:9" ht="12.75" customHeight="1" x14ac:dyDescent="0.25">
      <c r="A65" s="58" t="s">
        <v>62</v>
      </c>
      <c r="B65" s="21">
        <v>5.7032100000000003</v>
      </c>
      <c r="C65" s="22">
        <v>1.4647300000000001</v>
      </c>
      <c r="D65" s="21">
        <v>271.42919999999998</v>
      </c>
      <c r="F65" s="59">
        <f t="shared" si="0"/>
        <v>42942</v>
      </c>
      <c r="G65" s="18">
        <v>5.7032100000000003</v>
      </c>
      <c r="H65" s="57">
        <v>50</v>
      </c>
      <c r="I65" s="57"/>
    </row>
    <row r="66" spans="1:9" ht="12.75" customHeight="1" x14ac:dyDescent="0.25">
      <c r="A66" s="58" t="s">
        <v>63</v>
      </c>
      <c r="B66" s="21">
        <v>4.5231399999999997</v>
      </c>
      <c r="C66" s="22">
        <v>1.0988599999999999</v>
      </c>
      <c r="D66" s="21">
        <v>304.78339999999997</v>
      </c>
      <c r="F66" s="59">
        <f t="shared" si="0"/>
        <v>42943</v>
      </c>
      <c r="G66" s="18">
        <v>4.5231399999999997</v>
      </c>
      <c r="H66" s="57">
        <v>50</v>
      </c>
      <c r="I66" s="57"/>
    </row>
    <row r="67" spans="1:9" ht="12.75" customHeight="1" x14ac:dyDescent="0.25">
      <c r="A67" s="58" t="s">
        <v>64</v>
      </c>
      <c r="B67" s="21">
        <v>8.6824300000000001</v>
      </c>
      <c r="C67" s="22">
        <v>1.6412</v>
      </c>
      <c r="D67" s="21">
        <v>245.7141</v>
      </c>
      <c r="F67" s="59">
        <f t="shared" si="0"/>
        <v>42944</v>
      </c>
      <c r="G67" s="18">
        <v>8.6824300000000001</v>
      </c>
      <c r="H67" s="57">
        <v>50</v>
      </c>
      <c r="I67" s="57"/>
    </row>
    <row r="68" spans="1:9" ht="12.75" customHeight="1" x14ac:dyDescent="0.25">
      <c r="A68" s="58" t="s">
        <v>65</v>
      </c>
      <c r="B68" s="21">
        <v>6.2295800000000003</v>
      </c>
      <c r="C68" s="22">
        <v>1.2707599999999999</v>
      </c>
      <c r="D68" s="21">
        <v>198.6865</v>
      </c>
      <c r="F68" s="59">
        <f t="shared" si="0"/>
        <v>42945</v>
      </c>
      <c r="G68" s="18">
        <v>6.2295800000000003</v>
      </c>
      <c r="H68" s="57">
        <v>50</v>
      </c>
      <c r="I68" s="57"/>
    </row>
    <row r="69" spans="1:9" ht="12.75" customHeight="1" x14ac:dyDescent="0.25">
      <c r="A69" s="58" t="s">
        <v>66</v>
      </c>
      <c r="B69" s="21">
        <v>5.8466699999999996</v>
      </c>
      <c r="C69" s="22">
        <v>0.56076000000000004</v>
      </c>
      <c r="D69" s="21">
        <v>99.727459999999994</v>
      </c>
      <c r="F69" s="59">
        <f t="shared" si="0"/>
        <v>42946</v>
      </c>
      <c r="G69" s="18">
        <v>5.8466699999999996</v>
      </c>
      <c r="H69" s="57">
        <v>50</v>
      </c>
      <c r="I69" s="57"/>
    </row>
    <row r="70" spans="1:9" ht="12.75" customHeight="1" x14ac:dyDescent="0.25">
      <c r="A70" s="58" t="s">
        <v>67</v>
      </c>
      <c r="B70" s="21">
        <v>14.43914</v>
      </c>
      <c r="C70" s="22">
        <v>0.56989000000000001</v>
      </c>
      <c r="D70" s="21">
        <v>342.4357</v>
      </c>
      <c r="F70" s="59">
        <f t="shared" si="0"/>
        <v>42947</v>
      </c>
      <c r="G70" s="18">
        <v>14.43914</v>
      </c>
      <c r="H70" s="57">
        <v>50</v>
      </c>
      <c r="I70" s="57"/>
    </row>
    <row r="71" spans="1:9" ht="12.75" customHeight="1" x14ac:dyDescent="0.25">
      <c r="A71" s="64" t="s">
        <v>68</v>
      </c>
      <c r="B71" s="29">
        <v>20.382660000000001</v>
      </c>
      <c r="C71" s="30">
        <v>0.89432</v>
      </c>
      <c r="D71" s="29">
        <v>297.26080000000002</v>
      </c>
      <c r="F71" s="59">
        <f t="shared" si="0"/>
        <v>42948</v>
      </c>
      <c r="G71" s="18">
        <v>20.382660000000001</v>
      </c>
      <c r="H71" s="57">
        <v>50</v>
      </c>
      <c r="I71" s="57"/>
    </row>
    <row r="72" spans="1:9" ht="12.75" customHeight="1" x14ac:dyDescent="0.25">
      <c r="A72" s="64" t="s">
        <v>69</v>
      </c>
      <c r="B72" s="29"/>
      <c r="C72" s="30"/>
      <c r="D72" s="29"/>
      <c r="F72" s="59">
        <f t="shared" si="0"/>
        <v>42949</v>
      </c>
      <c r="G72" s="18"/>
      <c r="H72" s="57">
        <v>50</v>
      </c>
      <c r="I72" s="57"/>
    </row>
    <row r="73" spans="1:9" ht="12.75" customHeight="1" x14ac:dyDescent="0.25">
      <c r="A73" s="64" t="s">
        <v>70</v>
      </c>
      <c r="B73" s="29">
        <v>6.2579700000000003</v>
      </c>
      <c r="C73" s="30">
        <v>0.84931999999999996</v>
      </c>
      <c r="D73" s="29">
        <v>101.7715</v>
      </c>
      <c r="F73" s="59">
        <f t="shared" si="0"/>
        <v>42950</v>
      </c>
      <c r="G73" s="18">
        <v>6.2579700000000003</v>
      </c>
      <c r="H73" s="57">
        <v>50</v>
      </c>
      <c r="I73" s="57"/>
    </row>
    <row r="74" spans="1:9" ht="12.75" customHeight="1" x14ac:dyDescent="0.25">
      <c r="A74" s="64" t="s">
        <v>71</v>
      </c>
      <c r="B74" s="29">
        <v>7.1971299999999996</v>
      </c>
      <c r="C74" s="30">
        <v>0.46243000000000001</v>
      </c>
      <c r="D74" s="29">
        <v>89.518389999999997</v>
      </c>
      <c r="F74" s="59">
        <f t="shared" si="0"/>
        <v>42951</v>
      </c>
      <c r="G74" s="18">
        <v>7.1971299999999996</v>
      </c>
      <c r="H74" s="57">
        <v>50</v>
      </c>
      <c r="I74" s="57"/>
    </row>
    <row r="75" spans="1:9" ht="12.75" customHeight="1" x14ac:dyDescent="0.25">
      <c r="A75" s="64" t="s">
        <v>72</v>
      </c>
      <c r="B75" s="29">
        <v>4.7320000000000002</v>
      </c>
      <c r="C75" s="30">
        <v>0.69972000000000001</v>
      </c>
      <c r="D75" s="29">
        <v>90.13467</v>
      </c>
      <c r="F75" s="59">
        <f t="shared" si="0"/>
        <v>42952</v>
      </c>
      <c r="G75" s="18">
        <v>4.7320000000000002</v>
      </c>
      <c r="H75" s="57">
        <v>50</v>
      </c>
      <c r="I75" s="57"/>
    </row>
    <row r="76" spans="1:9" ht="12.75" customHeight="1" x14ac:dyDescent="0.25">
      <c r="A76" s="64" t="s">
        <v>73</v>
      </c>
      <c r="B76" s="29">
        <v>5.6653200000000004</v>
      </c>
      <c r="C76" s="30">
        <v>1.15387</v>
      </c>
      <c r="D76" s="29">
        <v>24.051200000000001</v>
      </c>
      <c r="F76" s="59">
        <f t="shared" ref="F76:F139" si="1">F75+1</f>
        <v>42953</v>
      </c>
      <c r="G76" s="18">
        <v>5.6653200000000004</v>
      </c>
      <c r="H76" s="57">
        <v>50</v>
      </c>
      <c r="I76" s="57"/>
    </row>
    <row r="77" spans="1:9" ht="12.75" customHeight="1" x14ac:dyDescent="0.25">
      <c r="A77" s="64" t="s">
        <v>74</v>
      </c>
      <c r="B77" s="29">
        <v>4.5410300000000001</v>
      </c>
      <c r="C77" s="30">
        <v>1.13385</v>
      </c>
      <c r="D77" s="29">
        <v>3.0931799999999998</v>
      </c>
      <c r="F77" s="59">
        <f t="shared" si="1"/>
        <v>42954</v>
      </c>
      <c r="G77" s="18">
        <v>4.5410300000000001</v>
      </c>
      <c r="H77" s="57">
        <v>50</v>
      </c>
      <c r="I77" s="57"/>
    </row>
    <row r="78" spans="1:9" ht="12.75" customHeight="1" x14ac:dyDescent="0.25">
      <c r="A78" s="64" t="s">
        <v>75</v>
      </c>
      <c r="B78" s="29">
        <v>9.2422500000000003</v>
      </c>
      <c r="C78" s="30">
        <v>1.5618399999999999</v>
      </c>
      <c r="D78" s="29">
        <v>19.63008</v>
      </c>
      <c r="F78" s="59">
        <f t="shared" si="1"/>
        <v>42955</v>
      </c>
      <c r="G78" s="18">
        <v>9.2422500000000003</v>
      </c>
      <c r="H78" s="57">
        <v>50</v>
      </c>
      <c r="I78" s="57"/>
    </row>
    <row r="79" spans="1:9" ht="12.75" customHeight="1" x14ac:dyDescent="0.25">
      <c r="A79" s="64" t="s">
        <v>76</v>
      </c>
      <c r="B79" s="29">
        <v>6.4061300000000001</v>
      </c>
      <c r="C79" s="30">
        <v>2.1966100000000002</v>
      </c>
      <c r="D79" s="29">
        <v>357.51010000000002</v>
      </c>
      <c r="F79" s="59">
        <f t="shared" si="1"/>
        <v>42956</v>
      </c>
      <c r="G79" s="18">
        <v>6.4061300000000001</v>
      </c>
      <c r="H79" s="57">
        <v>50</v>
      </c>
      <c r="I79" s="57"/>
    </row>
    <row r="80" spans="1:9" ht="12.75" customHeight="1" x14ac:dyDescent="0.25">
      <c r="A80" s="64" t="s">
        <v>77</v>
      </c>
      <c r="B80" s="29">
        <v>7.0697200000000002</v>
      </c>
      <c r="C80" s="30">
        <v>1.6537299999999999</v>
      </c>
      <c r="D80" s="29">
        <v>280.15089999999998</v>
      </c>
      <c r="F80" s="59">
        <f t="shared" si="1"/>
        <v>42957</v>
      </c>
      <c r="G80" s="18">
        <v>7.0697200000000002</v>
      </c>
      <c r="H80" s="57">
        <v>50</v>
      </c>
      <c r="I80" s="57"/>
    </row>
    <row r="81" spans="1:9" ht="12.75" customHeight="1" x14ac:dyDescent="0.25">
      <c r="A81" s="64" t="s">
        <v>78</v>
      </c>
      <c r="B81" s="29">
        <v>8.4630100000000006</v>
      </c>
      <c r="C81" s="30">
        <v>3.258</v>
      </c>
      <c r="D81" s="29">
        <v>256.7011</v>
      </c>
      <c r="F81" s="59">
        <f t="shared" si="1"/>
        <v>42958</v>
      </c>
      <c r="G81" s="18">
        <v>8.4630100000000006</v>
      </c>
      <c r="H81" s="57">
        <v>50</v>
      </c>
      <c r="I81" s="57"/>
    </row>
    <row r="82" spans="1:9" ht="12.75" customHeight="1" x14ac:dyDescent="0.25">
      <c r="A82" s="64" t="s">
        <v>79</v>
      </c>
      <c r="B82" s="29">
        <v>14.796099999999999</v>
      </c>
      <c r="C82" s="30">
        <v>1.8705099999999999</v>
      </c>
      <c r="D82" s="29">
        <v>288.05939999999998</v>
      </c>
      <c r="F82" s="59">
        <f t="shared" si="1"/>
        <v>42959</v>
      </c>
      <c r="G82" s="18">
        <v>14.796099999999999</v>
      </c>
      <c r="H82" s="57">
        <v>50</v>
      </c>
      <c r="I82" s="57"/>
    </row>
    <row r="83" spans="1:9" ht="12.75" customHeight="1" x14ac:dyDescent="0.25">
      <c r="A83" s="64" t="s">
        <v>80</v>
      </c>
      <c r="B83" s="29">
        <v>13.01535</v>
      </c>
      <c r="C83" s="30">
        <v>1.20489</v>
      </c>
      <c r="D83" s="29">
        <v>322.8895</v>
      </c>
      <c r="F83" s="59">
        <f t="shared" si="1"/>
        <v>42960</v>
      </c>
      <c r="G83" s="18">
        <v>13.01535</v>
      </c>
      <c r="H83" s="57">
        <v>50</v>
      </c>
      <c r="I83" s="57"/>
    </row>
    <row r="84" spans="1:9" ht="12.75" customHeight="1" x14ac:dyDescent="0.25">
      <c r="A84" s="64" t="s">
        <v>81</v>
      </c>
      <c r="B84" s="29">
        <v>7.41439</v>
      </c>
      <c r="C84" s="30">
        <v>1.6305700000000001</v>
      </c>
      <c r="D84" s="29">
        <v>296.64640000000003</v>
      </c>
      <c r="F84" s="59">
        <f t="shared" si="1"/>
        <v>42961</v>
      </c>
      <c r="G84" s="18">
        <v>7.41439</v>
      </c>
      <c r="H84" s="57">
        <v>50</v>
      </c>
      <c r="I84" s="57"/>
    </row>
    <row r="85" spans="1:9" ht="12.75" customHeight="1" x14ac:dyDescent="0.25">
      <c r="A85" s="64" t="s">
        <v>82</v>
      </c>
      <c r="B85" s="29">
        <v>7.6167899999999999</v>
      </c>
      <c r="C85" s="30">
        <v>1.59233</v>
      </c>
      <c r="D85" s="29">
        <v>261.86290000000002</v>
      </c>
      <c r="F85" s="59">
        <f t="shared" si="1"/>
        <v>42962</v>
      </c>
      <c r="G85" s="18">
        <v>7.6167899999999999</v>
      </c>
      <c r="H85" s="57">
        <v>50</v>
      </c>
      <c r="I85" s="57"/>
    </row>
    <row r="86" spans="1:9" ht="12.75" customHeight="1" x14ac:dyDescent="0.25">
      <c r="A86" s="64" t="s">
        <v>83</v>
      </c>
      <c r="B86" s="29">
        <v>9.8203099999999992</v>
      </c>
      <c r="C86" s="30">
        <v>1.26729</v>
      </c>
      <c r="D86" s="29">
        <v>292.99799999999999</v>
      </c>
      <c r="F86" s="59">
        <f t="shared" si="1"/>
        <v>42963</v>
      </c>
      <c r="G86" s="18">
        <v>9.8203099999999992</v>
      </c>
      <c r="H86" s="57">
        <v>50</v>
      </c>
      <c r="I86" s="57"/>
    </row>
    <row r="87" spans="1:9" ht="12.75" customHeight="1" x14ac:dyDescent="0.25">
      <c r="A87" s="64" t="s">
        <v>84</v>
      </c>
      <c r="B87" s="29">
        <v>5.8619000000000003</v>
      </c>
      <c r="C87" s="30">
        <v>1.3975599999999999</v>
      </c>
      <c r="D87" s="29">
        <v>343.79969999999997</v>
      </c>
      <c r="F87" s="59">
        <f t="shared" si="1"/>
        <v>42964</v>
      </c>
      <c r="G87" s="18">
        <v>5.8619000000000003</v>
      </c>
      <c r="H87" s="57">
        <v>50</v>
      </c>
      <c r="I87" s="57"/>
    </row>
    <row r="88" spans="1:9" ht="12.75" customHeight="1" x14ac:dyDescent="0.25">
      <c r="A88" s="64" t="s">
        <v>85</v>
      </c>
      <c r="B88" s="29">
        <v>5.8350299999999997</v>
      </c>
      <c r="C88" s="30">
        <v>1.0130300000000001</v>
      </c>
      <c r="D88" s="29">
        <v>321.59609999999998</v>
      </c>
      <c r="F88" s="59">
        <f t="shared" si="1"/>
        <v>42965</v>
      </c>
      <c r="G88" s="18">
        <v>5.8350299999999997</v>
      </c>
      <c r="H88" s="57">
        <v>50</v>
      </c>
      <c r="I88" s="57"/>
    </row>
    <row r="89" spans="1:9" ht="12.75" customHeight="1" x14ac:dyDescent="0.25">
      <c r="A89" s="64" t="s">
        <v>86</v>
      </c>
      <c r="B89" s="29">
        <v>6.2695800000000004</v>
      </c>
      <c r="C89" s="30">
        <v>2.1103100000000001</v>
      </c>
      <c r="D89" s="29">
        <v>324.6628</v>
      </c>
      <c r="F89" s="59">
        <f t="shared" si="1"/>
        <v>42966</v>
      </c>
      <c r="G89" s="18">
        <v>6.2695800000000004</v>
      </c>
      <c r="H89" s="57">
        <v>50</v>
      </c>
      <c r="I89" s="57"/>
    </row>
    <row r="90" spans="1:9" ht="12.75" customHeight="1" x14ac:dyDescent="0.25">
      <c r="A90" s="64" t="s">
        <v>87</v>
      </c>
      <c r="B90" s="29">
        <v>5.4583300000000001</v>
      </c>
      <c r="C90" s="30">
        <v>1.9886999999999999</v>
      </c>
      <c r="D90" s="29">
        <v>284.35210000000001</v>
      </c>
      <c r="F90" s="59">
        <f t="shared" si="1"/>
        <v>42967</v>
      </c>
      <c r="G90" s="18">
        <v>5.4583300000000001</v>
      </c>
      <c r="H90" s="57">
        <v>50</v>
      </c>
      <c r="I90" s="57"/>
    </row>
    <row r="91" spans="1:9" ht="12.75" customHeight="1" x14ac:dyDescent="0.25">
      <c r="A91" s="64" t="s">
        <v>88</v>
      </c>
      <c r="B91" s="29">
        <v>12.445119999999999</v>
      </c>
      <c r="C91" s="30">
        <v>1.8070200000000001</v>
      </c>
      <c r="D91" s="29">
        <v>254.43709999999999</v>
      </c>
      <c r="F91" s="59">
        <f t="shared" si="1"/>
        <v>42968</v>
      </c>
      <c r="G91" s="18">
        <v>12.445119999999999</v>
      </c>
      <c r="H91" s="57">
        <v>50</v>
      </c>
      <c r="I91" s="57"/>
    </row>
    <row r="92" spans="1:9" ht="12.75" customHeight="1" x14ac:dyDescent="0.25">
      <c r="A92" s="64" t="s">
        <v>89</v>
      </c>
      <c r="B92" s="29">
        <v>6.36015</v>
      </c>
      <c r="C92" s="30">
        <v>1.16055</v>
      </c>
      <c r="D92" s="29">
        <v>262.68549999999999</v>
      </c>
      <c r="F92" s="59">
        <f t="shared" si="1"/>
        <v>42969</v>
      </c>
      <c r="G92" s="18">
        <v>6.36015</v>
      </c>
      <c r="H92" s="57">
        <v>50</v>
      </c>
      <c r="I92" s="57"/>
    </row>
    <row r="93" spans="1:9" ht="12.75" customHeight="1" x14ac:dyDescent="0.25">
      <c r="A93" s="64" t="s">
        <v>90</v>
      </c>
      <c r="B93" s="29">
        <v>6.7868399999999998</v>
      </c>
      <c r="C93" s="30">
        <v>0.55242999999999998</v>
      </c>
      <c r="D93" s="29">
        <v>75.823849999999993</v>
      </c>
      <c r="F93" s="59">
        <f t="shared" si="1"/>
        <v>42970</v>
      </c>
      <c r="G93" s="18">
        <v>6.7868399999999998</v>
      </c>
      <c r="H93" s="57">
        <v>50</v>
      </c>
      <c r="I93" s="57"/>
    </row>
    <row r="94" spans="1:9" ht="12.75" customHeight="1" x14ac:dyDescent="0.25">
      <c r="A94" s="64" t="s">
        <v>91</v>
      </c>
      <c r="B94" s="29">
        <v>5.6851000000000003</v>
      </c>
      <c r="C94" s="30">
        <v>0.39241999999999999</v>
      </c>
      <c r="D94" s="29">
        <v>163.6507</v>
      </c>
      <c r="F94" s="59">
        <f t="shared" si="1"/>
        <v>42971</v>
      </c>
      <c r="G94" s="18">
        <v>5.6851000000000003</v>
      </c>
      <c r="H94" s="57">
        <v>50</v>
      </c>
      <c r="I94" s="57"/>
    </row>
    <row r="95" spans="1:9" ht="12.75" customHeight="1" x14ac:dyDescent="0.25">
      <c r="A95" s="64" t="s">
        <v>92</v>
      </c>
      <c r="B95" s="29">
        <v>3.3836400000000002</v>
      </c>
      <c r="C95" s="30">
        <v>0.85309999999999997</v>
      </c>
      <c r="D95" s="29">
        <v>34.845930000000003</v>
      </c>
      <c r="F95" s="59">
        <f t="shared" si="1"/>
        <v>42972</v>
      </c>
      <c r="G95" s="18">
        <v>3.3836400000000002</v>
      </c>
      <c r="H95" s="57">
        <v>50</v>
      </c>
      <c r="I95" s="57"/>
    </row>
    <row r="96" spans="1:9" ht="12.75" customHeight="1" x14ac:dyDescent="0.25">
      <c r="A96" s="64" t="s">
        <v>93</v>
      </c>
      <c r="B96" s="29">
        <v>5.2211600000000002</v>
      </c>
      <c r="C96" s="30">
        <v>1.3214999999999999</v>
      </c>
      <c r="D96" s="29">
        <v>75.133539999999996</v>
      </c>
      <c r="F96" s="59">
        <f t="shared" si="1"/>
        <v>42973</v>
      </c>
      <c r="G96" s="18">
        <v>5.2211600000000002</v>
      </c>
      <c r="H96" s="57">
        <v>50</v>
      </c>
      <c r="I96" s="57"/>
    </row>
    <row r="97" spans="1:9" ht="12.75" customHeight="1" x14ac:dyDescent="0.25">
      <c r="A97" s="64" t="s">
        <v>94</v>
      </c>
      <c r="B97" s="29">
        <v>11.723319999999999</v>
      </c>
      <c r="C97" s="30">
        <v>2.3694500000000001</v>
      </c>
      <c r="D97" s="29">
        <v>79.149829999999994</v>
      </c>
      <c r="F97" s="59">
        <f t="shared" si="1"/>
        <v>42974</v>
      </c>
      <c r="G97" s="18">
        <v>11.723319999999999</v>
      </c>
      <c r="H97" s="57">
        <v>50</v>
      </c>
      <c r="I97" s="57"/>
    </row>
    <row r="98" spans="1:9" ht="12.75" customHeight="1" x14ac:dyDescent="0.25">
      <c r="A98" s="64" t="s">
        <v>95</v>
      </c>
      <c r="B98" s="29">
        <v>7.1291599999999997</v>
      </c>
      <c r="C98" s="30">
        <v>1.07836</v>
      </c>
      <c r="D98" s="29">
        <v>40.064639999999997</v>
      </c>
      <c r="F98" s="59">
        <f t="shared" si="1"/>
        <v>42975</v>
      </c>
      <c r="G98" s="18">
        <v>7.1291599999999997</v>
      </c>
      <c r="H98" s="57">
        <v>50</v>
      </c>
      <c r="I98" s="57"/>
    </row>
    <row r="99" spans="1:9" ht="12.75" customHeight="1" x14ac:dyDescent="0.25">
      <c r="A99" s="64" t="s">
        <v>96</v>
      </c>
      <c r="B99" s="29">
        <v>7.1361100000000004</v>
      </c>
      <c r="C99" s="30">
        <v>0.82789999999999997</v>
      </c>
      <c r="D99" s="29">
        <v>97.741479999999996</v>
      </c>
      <c r="F99" s="59">
        <f t="shared" si="1"/>
        <v>42976</v>
      </c>
      <c r="G99" s="18">
        <v>7.1361100000000004</v>
      </c>
      <c r="H99" s="57">
        <v>50</v>
      </c>
      <c r="I99" s="57"/>
    </row>
    <row r="100" spans="1:9" ht="12.75" customHeight="1" x14ac:dyDescent="0.25">
      <c r="A100" s="64" t="s">
        <v>97</v>
      </c>
      <c r="B100" s="29"/>
      <c r="C100" s="30">
        <v>0.97363</v>
      </c>
      <c r="D100" s="29">
        <v>342.88940000000002</v>
      </c>
      <c r="F100" s="59">
        <f t="shared" si="1"/>
        <v>42977</v>
      </c>
      <c r="G100" s="18"/>
      <c r="H100" s="57">
        <v>50</v>
      </c>
      <c r="I100" s="57"/>
    </row>
    <row r="101" spans="1:9" ht="12.75" customHeight="1" x14ac:dyDescent="0.25">
      <c r="A101" s="64" t="s">
        <v>98</v>
      </c>
      <c r="B101" s="29">
        <v>3.9062100000000002</v>
      </c>
      <c r="C101" s="30">
        <v>0.90561000000000003</v>
      </c>
      <c r="D101" s="29">
        <v>274.44299999999998</v>
      </c>
      <c r="F101" s="59">
        <f t="shared" si="1"/>
        <v>42978</v>
      </c>
      <c r="G101" s="18">
        <v>3.9062100000000002</v>
      </c>
      <c r="H101" s="57">
        <v>50</v>
      </c>
      <c r="I101" s="57"/>
    </row>
    <row r="102" spans="1:9" ht="12.75" customHeight="1" x14ac:dyDescent="0.25">
      <c r="A102" s="64" t="s">
        <v>99</v>
      </c>
      <c r="B102" s="29">
        <v>5.1992799999999999</v>
      </c>
      <c r="C102" s="30">
        <v>0.83045000000000002</v>
      </c>
      <c r="D102" s="29">
        <v>52.429949999999998</v>
      </c>
      <c r="F102" s="59">
        <f t="shared" si="1"/>
        <v>42979</v>
      </c>
      <c r="G102" s="18">
        <v>5.1992799999999999</v>
      </c>
      <c r="H102" s="57">
        <v>50</v>
      </c>
      <c r="I102" s="57"/>
    </row>
    <row r="103" spans="1:9" ht="12.75" customHeight="1" x14ac:dyDescent="0.25">
      <c r="A103" s="64" t="s">
        <v>100</v>
      </c>
      <c r="B103" s="29">
        <v>3.3728099999999999</v>
      </c>
      <c r="C103" s="30">
        <v>0.46584999999999999</v>
      </c>
      <c r="D103" s="29">
        <v>118.2</v>
      </c>
      <c r="F103" s="59">
        <f t="shared" si="1"/>
        <v>42980</v>
      </c>
      <c r="G103" s="18">
        <v>3.3728099999999999</v>
      </c>
      <c r="H103" s="57">
        <v>50</v>
      </c>
      <c r="I103" s="57"/>
    </row>
    <row r="104" spans="1:9" ht="12.75" customHeight="1" x14ac:dyDescent="0.25">
      <c r="A104" s="64" t="s">
        <v>101</v>
      </c>
      <c r="B104" s="29">
        <v>6.8894000000000002</v>
      </c>
      <c r="C104" s="30">
        <v>2.1808200000000002</v>
      </c>
      <c r="D104" s="29">
        <v>211.77619999999999</v>
      </c>
      <c r="F104" s="59">
        <f t="shared" si="1"/>
        <v>42981</v>
      </c>
      <c r="G104" s="18">
        <v>6.8894000000000002</v>
      </c>
      <c r="H104" s="57">
        <v>50</v>
      </c>
      <c r="I104" s="57"/>
    </row>
    <row r="105" spans="1:9" ht="12.75" customHeight="1" x14ac:dyDescent="0.25">
      <c r="A105" s="64" t="s">
        <v>102</v>
      </c>
      <c r="B105" s="29">
        <v>9.64846</v>
      </c>
      <c r="C105" s="30">
        <v>2.0096599999999998</v>
      </c>
      <c r="D105" s="29">
        <v>260.90390000000002</v>
      </c>
      <c r="F105" s="59">
        <f t="shared" si="1"/>
        <v>42982</v>
      </c>
      <c r="G105" s="18">
        <v>9.64846</v>
      </c>
      <c r="H105" s="57">
        <v>50</v>
      </c>
      <c r="I105" s="57"/>
    </row>
    <row r="106" spans="1:9" ht="12.75" customHeight="1" x14ac:dyDescent="0.25">
      <c r="A106" s="64" t="s">
        <v>103</v>
      </c>
      <c r="B106" s="29">
        <v>13.289350000000001</v>
      </c>
      <c r="C106" s="30">
        <v>1.4360599999999999</v>
      </c>
      <c r="D106" s="29">
        <v>318.07310000000001</v>
      </c>
      <c r="F106" s="59">
        <f t="shared" si="1"/>
        <v>42983</v>
      </c>
      <c r="G106" s="18">
        <v>13.289350000000001</v>
      </c>
      <c r="H106" s="57">
        <v>50</v>
      </c>
      <c r="I106" s="57"/>
    </row>
    <row r="107" spans="1:9" ht="12.75" customHeight="1" x14ac:dyDescent="0.25">
      <c r="A107" s="64" t="s">
        <v>104</v>
      </c>
      <c r="B107" s="29">
        <v>6.8775300000000001</v>
      </c>
      <c r="C107" s="30">
        <v>2.1474199999999999</v>
      </c>
      <c r="D107" s="29">
        <v>336.04739999999998</v>
      </c>
      <c r="F107" s="59">
        <f t="shared" si="1"/>
        <v>42984</v>
      </c>
      <c r="G107" s="18">
        <v>6.8775300000000001</v>
      </c>
      <c r="H107" s="57">
        <v>50</v>
      </c>
      <c r="I107" s="57"/>
    </row>
    <row r="108" spans="1:9" ht="12.75" customHeight="1" x14ac:dyDescent="0.25">
      <c r="A108" s="64" t="s">
        <v>105</v>
      </c>
      <c r="B108" s="29">
        <v>17.88213</v>
      </c>
      <c r="C108" s="30">
        <v>4.1269499999999999</v>
      </c>
      <c r="D108" s="29">
        <v>294.83350000000002</v>
      </c>
      <c r="F108" s="59">
        <f t="shared" si="1"/>
        <v>42985</v>
      </c>
      <c r="G108" s="18">
        <v>17.88213</v>
      </c>
      <c r="H108" s="57">
        <v>50</v>
      </c>
      <c r="I108" s="57"/>
    </row>
    <row r="109" spans="1:9" ht="12.75" customHeight="1" x14ac:dyDescent="0.25">
      <c r="A109" s="64" t="s">
        <v>106</v>
      </c>
      <c r="B109" s="29">
        <v>12.38888</v>
      </c>
      <c r="C109" s="30">
        <v>2.3831899999999999</v>
      </c>
      <c r="D109" s="29">
        <v>300.30070000000001</v>
      </c>
      <c r="F109" s="59">
        <f t="shared" si="1"/>
        <v>42986</v>
      </c>
      <c r="G109" s="18">
        <v>12.38888</v>
      </c>
      <c r="H109" s="57">
        <v>50</v>
      </c>
      <c r="I109" s="57"/>
    </row>
    <row r="110" spans="1:9" ht="12.75" customHeight="1" x14ac:dyDescent="0.25">
      <c r="A110" s="64" t="s">
        <v>107</v>
      </c>
      <c r="B110" s="29">
        <v>6.7627800000000002</v>
      </c>
      <c r="C110" s="30">
        <v>2.9708399999999999</v>
      </c>
      <c r="D110" s="29">
        <v>305.53570000000002</v>
      </c>
      <c r="F110" s="59">
        <f t="shared" si="1"/>
        <v>42987</v>
      </c>
      <c r="G110" s="18">
        <v>6.7627800000000002</v>
      </c>
      <c r="H110" s="57">
        <v>50</v>
      </c>
      <c r="I110" s="57"/>
    </row>
    <row r="111" spans="1:9" ht="12.75" customHeight="1" x14ac:dyDescent="0.25">
      <c r="A111" s="64" t="s">
        <v>108</v>
      </c>
      <c r="B111" s="29">
        <v>7.0168499999999998</v>
      </c>
      <c r="C111" s="30">
        <v>2.98217</v>
      </c>
      <c r="D111" s="29">
        <v>279.9348</v>
      </c>
      <c r="F111" s="59">
        <f t="shared" si="1"/>
        <v>42988</v>
      </c>
      <c r="G111" s="18">
        <v>7.0168499999999998</v>
      </c>
      <c r="H111" s="57">
        <v>50</v>
      </c>
      <c r="I111" s="57"/>
    </row>
    <row r="112" spans="1:9" ht="12.75" customHeight="1" x14ac:dyDescent="0.25">
      <c r="A112" s="64" t="s">
        <v>109</v>
      </c>
      <c r="B112" s="29">
        <v>9.8757099999999998</v>
      </c>
      <c r="C112" s="30">
        <v>3.0001000000000002</v>
      </c>
      <c r="D112" s="29">
        <v>254.4246</v>
      </c>
      <c r="F112" s="59">
        <f t="shared" si="1"/>
        <v>42989</v>
      </c>
      <c r="G112" s="18">
        <v>9.8757099999999998</v>
      </c>
      <c r="H112" s="57">
        <v>50</v>
      </c>
      <c r="I112" s="57"/>
    </row>
    <row r="113" spans="1:9" ht="12.75" customHeight="1" x14ac:dyDescent="0.25">
      <c r="A113" s="64" t="s">
        <v>110</v>
      </c>
      <c r="B113" s="29">
        <v>7.9</v>
      </c>
      <c r="C113" s="30">
        <v>2.2988400000000002</v>
      </c>
      <c r="D113" s="29">
        <v>249.02809999999999</v>
      </c>
      <c r="F113" s="59">
        <f t="shared" si="1"/>
        <v>42990</v>
      </c>
      <c r="G113" s="18">
        <v>7.9</v>
      </c>
      <c r="H113" s="57">
        <v>50</v>
      </c>
      <c r="I113" s="57"/>
    </row>
    <row r="114" spans="1:9" ht="12.75" customHeight="1" x14ac:dyDescent="0.25">
      <c r="A114" s="64" t="s">
        <v>111</v>
      </c>
      <c r="B114" s="29">
        <v>10.46453</v>
      </c>
      <c r="C114" s="30">
        <v>2.30626</v>
      </c>
      <c r="D114" s="29">
        <v>271.16480000000001</v>
      </c>
      <c r="F114" s="59">
        <f t="shared" si="1"/>
        <v>42991</v>
      </c>
      <c r="G114" s="18">
        <v>10.46453</v>
      </c>
      <c r="H114" s="57">
        <v>50</v>
      </c>
      <c r="I114" s="57"/>
    </row>
    <row r="115" spans="1:9" ht="12.75" customHeight="1" x14ac:dyDescent="0.25">
      <c r="A115" s="64" t="s">
        <v>112</v>
      </c>
      <c r="B115" s="29">
        <v>17.33877</v>
      </c>
      <c r="C115" s="30">
        <v>2.6345499999999999</v>
      </c>
      <c r="D115" s="29">
        <v>288.11079999999998</v>
      </c>
      <c r="F115" s="59">
        <f t="shared" si="1"/>
        <v>42992</v>
      </c>
      <c r="G115" s="18">
        <v>17.33877</v>
      </c>
      <c r="H115" s="57">
        <v>50</v>
      </c>
      <c r="I115" s="57"/>
    </row>
    <row r="116" spans="1:9" ht="12.75" customHeight="1" x14ac:dyDescent="0.25">
      <c r="A116" s="64" t="s">
        <v>113</v>
      </c>
      <c r="B116" s="29">
        <v>9.8960600000000003</v>
      </c>
      <c r="C116" s="30">
        <v>2.8423699999999998</v>
      </c>
      <c r="D116" s="29">
        <v>348.79759999999999</v>
      </c>
      <c r="F116" s="59">
        <f t="shared" si="1"/>
        <v>42993</v>
      </c>
      <c r="G116" s="18">
        <v>9.8960600000000003</v>
      </c>
      <c r="H116" s="57">
        <v>50</v>
      </c>
      <c r="I116" s="57"/>
    </row>
    <row r="117" spans="1:9" ht="12.75" customHeight="1" x14ac:dyDescent="0.25">
      <c r="A117" s="64" t="s">
        <v>114</v>
      </c>
      <c r="B117" s="29">
        <v>13.36814</v>
      </c>
      <c r="C117" s="30">
        <v>3.5140199999999999</v>
      </c>
      <c r="D117" s="29">
        <v>275.32319999999999</v>
      </c>
      <c r="F117" s="59">
        <f t="shared" si="1"/>
        <v>42994</v>
      </c>
      <c r="G117" s="18">
        <v>13.36814</v>
      </c>
      <c r="H117" s="57">
        <v>50</v>
      </c>
      <c r="I117" s="57"/>
    </row>
    <row r="118" spans="1:9" ht="12.75" customHeight="1" x14ac:dyDescent="0.25">
      <c r="A118" s="64" t="s">
        <v>115</v>
      </c>
      <c r="B118" s="29">
        <v>9.4205799999999993</v>
      </c>
      <c r="C118" s="30">
        <v>2.5466600000000001</v>
      </c>
      <c r="D118" s="29">
        <v>314.75130000000001</v>
      </c>
      <c r="F118" s="59">
        <f t="shared" si="1"/>
        <v>42995</v>
      </c>
      <c r="G118" s="18">
        <v>9.4205799999999993</v>
      </c>
      <c r="H118" s="57">
        <v>50</v>
      </c>
      <c r="I118" s="57"/>
    </row>
    <row r="119" spans="1:9" ht="12.75" customHeight="1" x14ac:dyDescent="0.25">
      <c r="A119" s="64" t="s">
        <v>116</v>
      </c>
      <c r="B119" s="29">
        <v>8.4355600000000006</v>
      </c>
      <c r="C119" s="30">
        <v>3.8120599999999998</v>
      </c>
      <c r="D119" s="29">
        <v>284.69400000000002</v>
      </c>
      <c r="F119" s="59">
        <f t="shared" si="1"/>
        <v>42996</v>
      </c>
      <c r="G119" s="18">
        <v>8.4355600000000006</v>
      </c>
      <c r="H119" s="57">
        <v>50</v>
      </c>
      <c r="I119" s="57"/>
    </row>
    <row r="120" spans="1:9" ht="12.75" customHeight="1" x14ac:dyDescent="0.25">
      <c r="A120" s="64" t="s">
        <v>117</v>
      </c>
      <c r="B120" s="29">
        <v>11.800660000000001</v>
      </c>
      <c r="C120" s="30">
        <v>3.5232600000000001</v>
      </c>
      <c r="D120" s="29">
        <v>233.32769999999999</v>
      </c>
      <c r="F120" s="59">
        <f t="shared" si="1"/>
        <v>42997</v>
      </c>
      <c r="G120" s="18">
        <v>11.800660000000001</v>
      </c>
      <c r="H120" s="57">
        <v>50</v>
      </c>
      <c r="I120" s="57"/>
    </row>
    <row r="121" spans="1:9" ht="12.75" customHeight="1" x14ac:dyDescent="0.25">
      <c r="A121" s="64" t="s">
        <v>118</v>
      </c>
      <c r="B121" s="29">
        <v>13.61985</v>
      </c>
      <c r="C121" s="30">
        <v>1.62941</v>
      </c>
      <c r="D121" s="29">
        <v>272.02519999999998</v>
      </c>
      <c r="F121" s="59">
        <f t="shared" si="1"/>
        <v>42998</v>
      </c>
      <c r="G121" s="18">
        <v>13.61985</v>
      </c>
      <c r="H121" s="57">
        <v>50</v>
      </c>
      <c r="I121" s="57"/>
    </row>
    <row r="122" spans="1:9" ht="12.75" customHeight="1" x14ac:dyDescent="0.25">
      <c r="A122" s="64" t="s">
        <v>119</v>
      </c>
      <c r="B122" s="29">
        <v>8.8153400000000008</v>
      </c>
      <c r="C122" s="30">
        <v>1.8750199999999999</v>
      </c>
      <c r="D122" s="29">
        <v>287.02760000000001</v>
      </c>
      <c r="F122" s="59">
        <f t="shared" si="1"/>
        <v>42999</v>
      </c>
      <c r="G122" s="18">
        <v>8.8153400000000008</v>
      </c>
      <c r="H122" s="57">
        <v>50</v>
      </c>
      <c r="I122" s="57"/>
    </row>
    <row r="123" spans="1:9" ht="12.75" customHeight="1" x14ac:dyDescent="0.25">
      <c r="A123" s="64" t="s">
        <v>120</v>
      </c>
      <c r="B123" s="29">
        <v>5.4262600000000001</v>
      </c>
      <c r="C123" s="30">
        <v>2.1974999999999998</v>
      </c>
      <c r="D123" s="29">
        <v>223.96510000000001</v>
      </c>
      <c r="F123" s="59">
        <f t="shared" si="1"/>
        <v>43000</v>
      </c>
      <c r="G123" s="18">
        <v>5.4262600000000001</v>
      </c>
      <c r="H123" s="57">
        <v>50</v>
      </c>
      <c r="I123" s="57"/>
    </row>
    <row r="124" spans="1:9" ht="12.75" customHeight="1" x14ac:dyDescent="0.25">
      <c r="A124" s="64" t="s">
        <v>121</v>
      </c>
      <c r="B124" s="29">
        <v>10.664300000000001</v>
      </c>
      <c r="C124" s="30">
        <v>2.9729199999999998</v>
      </c>
      <c r="D124" s="29">
        <v>226.39009999999999</v>
      </c>
      <c r="F124" s="59">
        <f t="shared" si="1"/>
        <v>43001</v>
      </c>
      <c r="G124" s="18">
        <v>10.664300000000001</v>
      </c>
      <c r="H124" s="57">
        <v>50</v>
      </c>
      <c r="I124" s="57"/>
    </row>
    <row r="125" spans="1:9" ht="12.75" customHeight="1" x14ac:dyDescent="0.25">
      <c r="A125" s="64" t="s">
        <v>122</v>
      </c>
      <c r="B125" s="29">
        <v>9.6398499999999991</v>
      </c>
      <c r="C125" s="30">
        <v>1.3422400000000001</v>
      </c>
      <c r="D125" s="29">
        <v>269.51740000000001</v>
      </c>
      <c r="F125" s="59">
        <f t="shared" si="1"/>
        <v>43002</v>
      </c>
      <c r="G125" s="18">
        <v>9.6398499999999991</v>
      </c>
      <c r="H125" s="57">
        <v>50</v>
      </c>
      <c r="I125" s="57"/>
    </row>
    <row r="126" spans="1:9" ht="12.75" customHeight="1" x14ac:dyDescent="0.25">
      <c r="A126" s="64" t="s">
        <v>123</v>
      </c>
      <c r="B126" s="29">
        <v>28.033750000000001</v>
      </c>
      <c r="C126" s="30">
        <v>1.6310800000000001</v>
      </c>
      <c r="D126" s="29">
        <v>318.37009999999998</v>
      </c>
      <c r="F126" s="59">
        <f t="shared" si="1"/>
        <v>43003</v>
      </c>
      <c r="G126" s="18">
        <v>28.033750000000001</v>
      </c>
      <c r="H126" s="57">
        <v>50</v>
      </c>
      <c r="I126" s="57"/>
    </row>
    <row r="127" spans="1:9" ht="12.75" customHeight="1" x14ac:dyDescent="0.25">
      <c r="A127" s="64" t="s">
        <v>124</v>
      </c>
      <c r="B127" s="29">
        <v>20.9175</v>
      </c>
      <c r="C127" s="30">
        <v>3.3002400000000001</v>
      </c>
      <c r="D127" s="29">
        <v>341.7885</v>
      </c>
      <c r="F127" s="59">
        <f t="shared" si="1"/>
        <v>43004</v>
      </c>
      <c r="G127" s="18">
        <v>20.9175</v>
      </c>
      <c r="H127" s="57">
        <v>50</v>
      </c>
      <c r="I127" s="57"/>
    </row>
    <row r="128" spans="1:9" ht="12.75" customHeight="1" x14ac:dyDescent="0.25">
      <c r="A128" s="64" t="s">
        <v>125</v>
      </c>
      <c r="B128" s="29">
        <v>12.79529</v>
      </c>
      <c r="C128" s="30">
        <v>0.97504999999999997</v>
      </c>
      <c r="D128" s="29">
        <v>216.15389999999999</v>
      </c>
      <c r="F128" s="59">
        <f t="shared" si="1"/>
        <v>43005</v>
      </c>
      <c r="G128" s="18">
        <v>12.79529</v>
      </c>
      <c r="H128" s="57">
        <v>50</v>
      </c>
      <c r="I128" s="57"/>
    </row>
    <row r="129" spans="1:9" ht="12.75" customHeight="1" x14ac:dyDescent="0.25">
      <c r="A129" s="64" t="s">
        <v>126</v>
      </c>
      <c r="B129" s="29">
        <v>16.05556</v>
      </c>
      <c r="C129" s="30">
        <v>2.2060399999999998</v>
      </c>
      <c r="D129" s="29">
        <v>251.56639999999999</v>
      </c>
      <c r="F129" s="59">
        <f t="shared" si="1"/>
        <v>43006</v>
      </c>
      <c r="G129" s="18">
        <v>16.05556</v>
      </c>
      <c r="H129" s="57">
        <v>50</v>
      </c>
      <c r="I129" s="57"/>
    </row>
    <row r="130" spans="1:9" ht="12.75" customHeight="1" x14ac:dyDescent="0.25">
      <c r="A130" s="64" t="s">
        <v>127</v>
      </c>
      <c r="B130" s="29">
        <v>6.5641299999999996</v>
      </c>
      <c r="C130" s="30">
        <v>0.98773999999999995</v>
      </c>
      <c r="D130" s="29">
        <v>35.103070000000002</v>
      </c>
      <c r="F130" s="59">
        <f t="shared" si="1"/>
        <v>43007</v>
      </c>
      <c r="G130" s="18">
        <v>6.5641299999999996</v>
      </c>
      <c r="H130" s="57">
        <v>50</v>
      </c>
      <c r="I130" s="57"/>
    </row>
    <row r="131" spans="1:9" ht="12.75" customHeight="1" x14ac:dyDescent="0.25">
      <c r="A131" s="64" t="s">
        <v>128</v>
      </c>
      <c r="B131" s="29">
        <v>6.5683699999999998</v>
      </c>
      <c r="C131" s="30">
        <v>2.3634400000000002</v>
      </c>
      <c r="D131" s="29">
        <v>247.37880000000001</v>
      </c>
      <c r="F131" s="59">
        <f t="shared" si="1"/>
        <v>43008</v>
      </c>
      <c r="G131" s="18">
        <v>6.5683699999999998</v>
      </c>
      <c r="H131" s="57">
        <v>50</v>
      </c>
      <c r="I131" s="57"/>
    </row>
    <row r="132" spans="1:9" ht="12.75" customHeight="1" x14ac:dyDescent="0.25">
      <c r="A132" s="58" t="s">
        <v>129</v>
      </c>
      <c r="B132" s="21">
        <v>13.14748</v>
      </c>
      <c r="C132" s="22">
        <v>4.2958600000000002</v>
      </c>
      <c r="D132" s="21">
        <v>291.83690000000001</v>
      </c>
      <c r="F132" s="59">
        <f t="shared" si="1"/>
        <v>43009</v>
      </c>
      <c r="G132" s="18">
        <v>13.14748</v>
      </c>
      <c r="H132" s="57">
        <v>50</v>
      </c>
      <c r="I132" s="57"/>
    </row>
    <row r="133" spans="1:9" ht="12.75" customHeight="1" x14ac:dyDescent="0.25">
      <c r="A133" s="58" t="s">
        <v>130</v>
      </c>
      <c r="B133" s="21">
        <v>14.119289999999999</v>
      </c>
      <c r="C133" s="22">
        <v>5.0090899999999996</v>
      </c>
      <c r="D133" s="21">
        <v>261.12990000000002</v>
      </c>
      <c r="F133" s="59">
        <f t="shared" si="1"/>
        <v>43010</v>
      </c>
      <c r="G133" s="18">
        <v>14.119289999999999</v>
      </c>
      <c r="H133" s="57">
        <v>50</v>
      </c>
      <c r="I133" s="57"/>
    </row>
    <row r="134" spans="1:9" ht="12.75" customHeight="1" x14ac:dyDescent="0.25">
      <c r="A134" s="58" t="s">
        <v>131</v>
      </c>
      <c r="B134" s="21">
        <v>13.618869999999999</v>
      </c>
      <c r="C134" s="22">
        <v>2.49648</v>
      </c>
      <c r="D134" s="21">
        <v>241.61770000000001</v>
      </c>
      <c r="F134" s="59">
        <f t="shared" si="1"/>
        <v>43011</v>
      </c>
      <c r="G134" s="18">
        <v>13.618869999999999</v>
      </c>
      <c r="H134" s="57">
        <v>50</v>
      </c>
      <c r="I134" s="57"/>
    </row>
    <row r="135" spans="1:9" ht="12.75" customHeight="1" x14ac:dyDescent="0.25">
      <c r="A135" s="58" t="s">
        <v>132</v>
      </c>
      <c r="B135" s="21">
        <v>25.354759999999999</v>
      </c>
      <c r="C135" s="22">
        <v>1.94421</v>
      </c>
      <c r="D135" s="21">
        <v>235.05449999999999</v>
      </c>
      <c r="F135" s="59">
        <f t="shared" si="1"/>
        <v>43012</v>
      </c>
      <c r="G135" s="18">
        <v>25.354759999999999</v>
      </c>
      <c r="H135" s="57">
        <v>50</v>
      </c>
      <c r="I135" s="57"/>
    </row>
    <row r="136" spans="1:9" ht="12.75" customHeight="1" x14ac:dyDescent="0.25">
      <c r="A136" s="58" t="s">
        <v>133</v>
      </c>
      <c r="B136" s="21">
        <v>44.340760000000003</v>
      </c>
      <c r="C136" s="22">
        <v>1.70699</v>
      </c>
      <c r="D136" s="21">
        <v>229.7055</v>
      </c>
      <c r="F136" s="59">
        <f t="shared" si="1"/>
        <v>43013</v>
      </c>
      <c r="G136" s="18">
        <v>44.340760000000003</v>
      </c>
      <c r="H136" s="57">
        <v>50</v>
      </c>
      <c r="I136" s="57"/>
    </row>
    <row r="137" spans="1:9" ht="12.75" customHeight="1" x14ac:dyDescent="0.25">
      <c r="A137" s="58" t="s">
        <v>134</v>
      </c>
      <c r="B137" s="21">
        <v>22.995439999999999</v>
      </c>
      <c r="C137" s="22">
        <v>0.91757</v>
      </c>
      <c r="D137" s="21">
        <v>21.743849999999998</v>
      </c>
      <c r="F137" s="59">
        <f t="shared" si="1"/>
        <v>43014</v>
      </c>
      <c r="G137" s="18">
        <v>22.995439999999999</v>
      </c>
      <c r="H137" s="57">
        <v>50</v>
      </c>
      <c r="I137" s="57"/>
    </row>
    <row r="138" spans="1:9" ht="12.75" customHeight="1" x14ac:dyDescent="0.25">
      <c r="A138" s="58" t="s">
        <v>135</v>
      </c>
      <c r="B138" s="21">
        <v>18.974769999999999</v>
      </c>
      <c r="C138" s="22">
        <v>1.44634</v>
      </c>
      <c r="D138" s="21">
        <v>36.319159999999997</v>
      </c>
      <c r="F138" s="59">
        <f t="shared" si="1"/>
        <v>43015</v>
      </c>
      <c r="G138" s="18">
        <v>18.974769999999999</v>
      </c>
      <c r="H138" s="57">
        <v>50</v>
      </c>
      <c r="I138" s="57"/>
    </row>
    <row r="139" spans="1:9" ht="12.75" customHeight="1" x14ac:dyDescent="0.25">
      <c r="A139" s="58" t="s">
        <v>136</v>
      </c>
      <c r="B139" s="21">
        <v>6.4755900000000004</v>
      </c>
      <c r="C139" s="22">
        <v>1.62696</v>
      </c>
      <c r="D139" s="21">
        <v>336.52109999999999</v>
      </c>
      <c r="F139" s="59">
        <f t="shared" si="1"/>
        <v>43016</v>
      </c>
      <c r="G139" s="18">
        <v>6.4755900000000004</v>
      </c>
      <c r="H139" s="57">
        <v>50</v>
      </c>
      <c r="I139" s="57"/>
    </row>
    <row r="140" spans="1:9" ht="12.75" customHeight="1" x14ac:dyDescent="0.25">
      <c r="A140" s="58" t="s">
        <v>137</v>
      </c>
      <c r="B140" s="21">
        <v>7.6604900000000002</v>
      </c>
      <c r="C140" s="22">
        <v>1.0040199999999999</v>
      </c>
      <c r="D140" s="21">
        <v>17.884879999999999</v>
      </c>
      <c r="F140" s="59">
        <f t="shared" ref="F140:F203" si="2">F139+1</f>
        <v>43017</v>
      </c>
      <c r="G140" s="18">
        <v>7.6604900000000002</v>
      </c>
      <c r="H140" s="57">
        <v>50</v>
      </c>
      <c r="I140" s="57"/>
    </row>
    <row r="141" spans="1:9" ht="12.75" customHeight="1" x14ac:dyDescent="0.25">
      <c r="A141" s="58" t="s">
        <v>138</v>
      </c>
      <c r="B141" s="21">
        <v>6.05884</v>
      </c>
      <c r="C141" s="22">
        <v>2.0676100000000002</v>
      </c>
      <c r="D141" s="21">
        <v>286.2484</v>
      </c>
      <c r="F141" s="59">
        <f t="shared" si="2"/>
        <v>43018</v>
      </c>
      <c r="G141" s="18">
        <v>6.05884</v>
      </c>
      <c r="H141" s="57">
        <v>50</v>
      </c>
      <c r="I141" s="57"/>
    </row>
    <row r="142" spans="1:9" ht="12.75" customHeight="1" x14ac:dyDescent="0.25">
      <c r="A142" s="58" t="s">
        <v>139</v>
      </c>
      <c r="B142" s="21">
        <v>19.960599999999999</v>
      </c>
      <c r="C142" s="22">
        <v>3.4686300000000001</v>
      </c>
      <c r="D142" s="21">
        <v>249.92089999999999</v>
      </c>
      <c r="F142" s="59">
        <f t="shared" si="2"/>
        <v>43019</v>
      </c>
      <c r="G142" s="18">
        <v>19.960599999999999</v>
      </c>
      <c r="H142" s="57">
        <v>50</v>
      </c>
      <c r="I142" s="57"/>
    </row>
    <row r="143" spans="1:9" ht="12.75" customHeight="1" x14ac:dyDescent="0.25">
      <c r="A143" s="58" t="s">
        <v>140</v>
      </c>
      <c r="B143" s="21">
        <v>28.342369999999999</v>
      </c>
      <c r="C143" s="22">
        <v>2.0756800000000002</v>
      </c>
      <c r="D143" s="21">
        <v>228.67859999999999</v>
      </c>
      <c r="F143" s="59">
        <f t="shared" si="2"/>
        <v>43020</v>
      </c>
      <c r="G143" s="18">
        <v>28.342369999999999</v>
      </c>
      <c r="H143" s="57">
        <v>50</v>
      </c>
      <c r="I143" s="57"/>
    </row>
    <row r="144" spans="1:9" ht="12.75" customHeight="1" x14ac:dyDescent="0.25">
      <c r="A144" s="58" t="s">
        <v>141</v>
      </c>
      <c r="B144" s="21">
        <v>44.527659999999997</v>
      </c>
      <c r="C144" s="22">
        <v>1.8538399999999999</v>
      </c>
      <c r="D144" s="21">
        <v>294.3109</v>
      </c>
      <c r="F144" s="59">
        <f t="shared" si="2"/>
        <v>43021</v>
      </c>
      <c r="G144" s="18">
        <v>44.527659999999997</v>
      </c>
      <c r="H144" s="57">
        <v>50</v>
      </c>
      <c r="I144" s="57"/>
    </row>
    <row r="145" spans="1:9" ht="12.75" customHeight="1" x14ac:dyDescent="0.25">
      <c r="A145" s="58" t="s">
        <v>142</v>
      </c>
      <c r="B145" s="21">
        <v>7.2274200000000004</v>
      </c>
      <c r="C145" s="22">
        <v>1.5387999999999999</v>
      </c>
      <c r="D145" s="21">
        <v>279.02260000000001</v>
      </c>
      <c r="F145" s="59">
        <f t="shared" si="2"/>
        <v>43022</v>
      </c>
      <c r="G145" s="18">
        <v>7.2274200000000004</v>
      </c>
      <c r="H145" s="57">
        <v>50</v>
      </c>
      <c r="I145" s="57"/>
    </row>
    <row r="146" spans="1:9" ht="12.75" customHeight="1" x14ac:dyDescent="0.25">
      <c r="A146" s="58" t="s">
        <v>143</v>
      </c>
      <c r="B146" s="21">
        <v>12.21658</v>
      </c>
      <c r="C146" s="22">
        <v>2.4775800000000001</v>
      </c>
      <c r="D146" s="21">
        <v>219.10820000000001</v>
      </c>
      <c r="F146" s="59">
        <f t="shared" si="2"/>
        <v>43023</v>
      </c>
      <c r="G146" s="18">
        <v>12.21658</v>
      </c>
      <c r="H146" s="57">
        <v>50</v>
      </c>
      <c r="I146" s="57"/>
    </row>
    <row r="147" spans="1:9" ht="12.75" customHeight="1" x14ac:dyDescent="0.25">
      <c r="A147" s="58" t="s">
        <v>144</v>
      </c>
      <c r="B147" s="21">
        <v>29.66414</v>
      </c>
      <c r="C147" s="22">
        <v>2.4644499999999998</v>
      </c>
      <c r="D147" s="21">
        <v>241.8579</v>
      </c>
      <c r="F147" s="59">
        <f t="shared" si="2"/>
        <v>43024</v>
      </c>
      <c r="G147" s="18">
        <v>29.66414</v>
      </c>
      <c r="H147" s="57">
        <v>50</v>
      </c>
      <c r="I147" s="57"/>
    </row>
    <row r="148" spans="1:9" ht="12.75" customHeight="1" x14ac:dyDescent="0.25">
      <c r="A148" s="58" t="s">
        <v>145</v>
      </c>
      <c r="B148" s="21">
        <v>29.695139999999999</v>
      </c>
      <c r="C148" s="22">
        <v>4.2156000000000002</v>
      </c>
      <c r="D148" s="21">
        <v>228.19589999999999</v>
      </c>
      <c r="F148" s="59">
        <f t="shared" si="2"/>
        <v>43025</v>
      </c>
      <c r="G148" s="18">
        <v>29.695139999999999</v>
      </c>
      <c r="H148" s="57">
        <v>50</v>
      </c>
      <c r="I148" s="57"/>
    </row>
    <row r="149" spans="1:9" ht="12.75" customHeight="1" x14ac:dyDescent="0.25">
      <c r="A149" s="58" t="s">
        <v>146</v>
      </c>
      <c r="B149" s="21">
        <v>33.618810000000003</v>
      </c>
      <c r="C149" s="22">
        <v>3.27305</v>
      </c>
      <c r="D149" s="21">
        <v>213.7355</v>
      </c>
      <c r="F149" s="59">
        <f t="shared" si="2"/>
        <v>43026</v>
      </c>
      <c r="G149" s="18">
        <v>33.618810000000003</v>
      </c>
      <c r="H149" s="57">
        <v>50</v>
      </c>
      <c r="I149" s="57"/>
    </row>
    <row r="150" spans="1:9" ht="12.75" customHeight="1" x14ac:dyDescent="0.25">
      <c r="A150" s="58" t="s">
        <v>147</v>
      </c>
      <c r="B150" s="21">
        <v>58.422229999999999</v>
      </c>
      <c r="C150" s="22">
        <v>1.5065500000000001</v>
      </c>
      <c r="D150" s="21">
        <v>174.23609999999999</v>
      </c>
      <c r="F150" s="59">
        <f t="shared" si="2"/>
        <v>43027</v>
      </c>
      <c r="G150" s="18">
        <v>58.422229999999999</v>
      </c>
      <c r="H150" s="57">
        <v>50</v>
      </c>
      <c r="I150" s="57"/>
    </row>
    <row r="151" spans="1:9" ht="12.75" customHeight="1" x14ac:dyDescent="0.25">
      <c r="A151" s="58" t="s">
        <v>148</v>
      </c>
      <c r="B151" s="21">
        <v>42.192720000000001</v>
      </c>
      <c r="C151" s="22">
        <v>2.67204</v>
      </c>
      <c r="D151" s="21">
        <v>223.6095</v>
      </c>
      <c r="F151" s="59">
        <f t="shared" si="2"/>
        <v>43028</v>
      </c>
      <c r="G151" s="18">
        <v>42.192720000000001</v>
      </c>
      <c r="H151" s="57">
        <v>50</v>
      </c>
      <c r="I151" s="57"/>
    </row>
    <row r="152" spans="1:9" ht="12.75" customHeight="1" x14ac:dyDescent="0.25">
      <c r="A152" s="58" t="s">
        <v>149</v>
      </c>
      <c r="B152" s="21">
        <v>16.804290000000002</v>
      </c>
      <c r="C152" s="22">
        <v>3.4211200000000002</v>
      </c>
      <c r="D152" s="21">
        <v>252.69489999999999</v>
      </c>
      <c r="F152" s="59">
        <f t="shared" si="2"/>
        <v>43029</v>
      </c>
      <c r="G152" s="18">
        <v>16.804290000000002</v>
      </c>
      <c r="H152" s="57">
        <v>50</v>
      </c>
      <c r="I152" s="57"/>
    </row>
    <row r="153" spans="1:9" ht="12.75" customHeight="1" x14ac:dyDescent="0.25">
      <c r="A153" s="58" t="s">
        <v>150</v>
      </c>
      <c r="B153" s="21">
        <v>19.06495</v>
      </c>
      <c r="C153" s="22">
        <v>2.5893299999999999</v>
      </c>
      <c r="D153" s="21">
        <v>293.9966</v>
      </c>
      <c r="F153" s="59">
        <f t="shared" si="2"/>
        <v>43030</v>
      </c>
      <c r="G153" s="18">
        <v>19.06495</v>
      </c>
      <c r="H153" s="57">
        <v>50</v>
      </c>
      <c r="I153" s="57"/>
    </row>
    <row r="154" spans="1:9" ht="12.75" customHeight="1" x14ac:dyDescent="0.25">
      <c r="A154" s="58" t="s">
        <v>151</v>
      </c>
      <c r="B154" s="21">
        <v>3.8547400000000001</v>
      </c>
      <c r="C154" s="22">
        <v>1.39611</v>
      </c>
      <c r="D154" s="21">
        <v>306.95139999999998</v>
      </c>
      <c r="F154" s="59">
        <f t="shared" si="2"/>
        <v>43031</v>
      </c>
      <c r="G154" s="18">
        <v>3.8547400000000001</v>
      </c>
      <c r="H154" s="57">
        <v>50</v>
      </c>
      <c r="I154" s="57"/>
    </row>
    <row r="155" spans="1:9" ht="12.75" customHeight="1" x14ac:dyDescent="0.25">
      <c r="A155" s="58" t="s">
        <v>152</v>
      </c>
      <c r="B155" s="21">
        <v>12.71884</v>
      </c>
      <c r="C155" s="22">
        <v>2.50047</v>
      </c>
      <c r="D155" s="21">
        <v>242.3349</v>
      </c>
      <c r="F155" s="59">
        <f t="shared" si="2"/>
        <v>43032</v>
      </c>
      <c r="G155" s="18">
        <v>12.71884</v>
      </c>
      <c r="H155" s="57">
        <v>50</v>
      </c>
      <c r="I155" s="57"/>
    </row>
    <row r="156" spans="1:9" ht="12.75" customHeight="1" x14ac:dyDescent="0.25">
      <c r="A156" s="58" t="s">
        <v>153</v>
      </c>
      <c r="B156" s="21">
        <v>29.719989999999999</v>
      </c>
      <c r="C156" s="22">
        <v>2.15882</v>
      </c>
      <c r="D156" s="21">
        <v>252.0926</v>
      </c>
      <c r="F156" s="59">
        <f t="shared" si="2"/>
        <v>43033</v>
      </c>
      <c r="G156" s="18">
        <v>29.719989999999999</v>
      </c>
      <c r="H156" s="57">
        <v>50</v>
      </c>
      <c r="I156" s="57"/>
    </row>
    <row r="157" spans="1:9" ht="12.75" customHeight="1" x14ac:dyDescent="0.25">
      <c r="A157" s="58" t="s">
        <v>154</v>
      </c>
      <c r="B157" s="21">
        <v>45.182569999999998</v>
      </c>
      <c r="C157" s="22">
        <v>2.3303099999999999</v>
      </c>
      <c r="D157" s="21">
        <v>293.53250000000003</v>
      </c>
      <c r="F157" s="59">
        <f t="shared" si="2"/>
        <v>43034</v>
      </c>
      <c r="G157" s="18">
        <v>45.182569999999998</v>
      </c>
      <c r="H157" s="57">
        <v>50</v>
      </c>
      <c r="I157" s="57"/>
    </row>
    <row r="158" spans="1:9" ht="12.75" customHeight="1" x14ac:dyDescent="0.25">
      <c r="A158" s="58" t="s">
        <v>155</v>
      </c>
      <c r="B158" s="21">
        <v>40.509889999999999</v>
      </c>
      <c r="C158" s="22">
        <v>1.84399</v>
      </c>
      <c r="D158" s="21">
        <v>279.97430000000003</v>
      </c>
      <c r="F158" s="59">
        <f t="shared" si="2"/>
        <v>43035</v>
      </c>
      <c r="G158" s="18">
        <v>40.509889999999999</v>
      </c>
      <c r="H158" s="57">
        <v>50</v>
      </c>
      <c r="I158" s="57"/>
    </row>
    <row r="159" spans="1:9" ht="12.75" customHeight="1" x14ac:dyDescent="0.25">
      <c r="A159" s="58" t="s">
        <v>156</v>
      </c>
      <c r="B159" s="21">
        <v>11.414669999999999</v>
      </c>
      <c r="C159" s="22">
        <v>1.10517</v>
      </c>
      <c r="D159" s="21">
        <v>26.85397</v>
      </c>
      <c r="F159" s="59">
        <f t="shared" si="2"/>
        <v>43036</v>
      </c>
      <c r="G159" s="18">
        <v>11.414669999999999</v>
      </c>
      <c r="H159" s="57">
        <v>50</v>
      </c>
      <c r="I159" s="57"/>
    </row>
    <row r="160" spans="1:9" ht="12.75" customHeight="1" x14ac:dyDescent="0.25">
      <c r="A160" s="58" t="s">
        <v>157</v>
      </c>
      <c r="B160" s="21">
        <v>17.610659999999999</v>
      </c>
      <c r="C160" s="22">
        <v>1.2517</v>
      </c>
      <c r="D160" s="21">
        <v>83.682299999999998</v>
      </c>
      <c r="F160" s="59">
        <f t="shared" si="2"/>
        <v>43037</v>
      </c>
      <c r="G160" s="18">
        <v>17.610659999999999</v>
      </c>
      <c r="H160" s="57">
        <v>50</v>
      </c>
      <c r="I160" s="57"/>
    </row>
    <row r="161" spans="1:9" ht="12.75" customHeight="1" x14ac:dyDescent="0.25">
      <c r="A161" s="58" t="s">
        <v>158</v>
      </c>
      <c r="B161" s="21">
        <v>44.158050000000003</v>
      </c>
      <c r="C161" s="22">
        <v>1.43876</v>
      </c>
      <c r="D161" s="21">
        <v>81.506360000000001</v>
      </c>
      <c r="F161" s="59">
        <f t="shared" si="2"/>
        <v>43038</v>
      </c>
      <c r="G161" s="18">
        <v>44.158050000000003</v>
      </c>
      <c r="H161" s="57">
        <v>50</v>
      </c>
      <c r="I161" s="57"/>
    </row>
    <row r="162" spans="1:9" ht="12.75" customHeight="1" x14ac:dyDescent="0.25">
      <c r="A162" s="58" t="s">
        <v>159</v>
      </c>
      <c r="B162" s="21">
        <v>9.6020400000000006</v>
      </c>
      <c r="C162" s="22">
        <v>1.5739300000000001</v>
      </c>
      <c r="D162" s="21">
        <v>83.166499999999999</v>
      </c>
      <c r="F162" s="59">
        <f t="shared" si="2"/>
        <v>43039</v>
      </c>
      <c r="G162" s="18">
        <v>9.6020400000000006</v>
      </c>
      <c r="H162" s="57">
        <v>50</v>
      </c>
      <c r="I162" s="57"/>
    </row>
    <row r="163" spans="1:9" ht="12.75" customHeight="1" x14ac:dyDescent="0.25">
      <c r="A163" s="64" t="s">
        <v>190</v>
      </c>
      <c r="B163" s="29">
        <v>10.940770000000001</v>
      </c>
      <c r="C163" s="30">
        <v>1.69119</v>
      </c>
      <c r="D163" s="29">
        <v>89.173199999999994</v>
      </c>
      <c r="F163" s="59">
        <f t="shared" si="2"/>
        <v>43040</v>
      </c>
      <c r="G163" s="18">
        <v>10.940770000000001</v>
      </c>
      <c r="H163" s="57">
        <v>50</v>
      </c>
      <c r="I163" s="57"/>
    </row>
    <row r="164" spans="1:9" ht="12.75" customHeight="1" x14ac:dyDescent="0.25">
      <c r="A164" s="64" t="s">
        <v>191</v>
      </c>
      <c r="B164" s="29">
        <v>12.359489999999999</v>
      </c>
      <c r="C164" s="30">
        <v>2.1298599999999999</v>
      </c>
      <c r="D164" s="29">
        <v>69.281400000000005</v>
      </c>
      <c r="F164" s="59">
        <f t="shared" si="2"/>
        <v>43041</v>
      </c>
      <c r="G164" s="18">
        <v>12.359489999999999</v>
      </c>
      <c r="H164" s="57">
        <v>50</v>
      </c>
      <c r="I164" s="57"/>
    </row>
    <row r="165" spans="1:9" ht="12.75" customHeight="1" x14ac:dyDescent="0.25">
      <c r="A165" s="64" t="s">
        <v>192</v>
      </c>
      <c r="B165" s="29">
        <v>13.48757</v>
      </c>
      <c r="C165" s="30">
        <v>1.7782199999999999</v>
      </c>
      <c r="D165" s="29">
        <v>22.644580000000001</v>
      </c>
      <c r="F165" s="59">
        <f t="shared" si="2"/>
        <v>43042</v>
      </c>
      <c r="G165" s="18">
        <v>13.48757</v>
      </c>
      <c r="H165" s="57">
        <v>50</v>
      </c>
      <c r="I165" s="57"/>
    </row>
    <row r="166" spans="1:9" ht="12.75" customHeight="1" x14ac:dyDescent="0.25">
      <c r="A166" s="64" t="s">
        <v>193</v>
      </c>
      <c r="B166" s="29">
        <v>9.3216099999999997</v>
      </c>
      <c r="C166" s="30">
        <v>1.94977</v>
      </c>
      <c r="D166" s="29">
        <v>357.98869999999999</v>
      </c>
      <c r="F166" s="59">
        <f t="shared" si="2"/>
        <v>43043</v>
      </c>
      <c r="G166" s="18">
        <v>9.3216099999999997</v>
      </c>
      <c r="H166" s="57">
        <v>50</v>
      </c>
      <c r="I166" s="57"/>
    </row>
    <row r="167" spans="1:9" ht="12.75" customHeight="1" x14ac:dyDescent="0.25">
      <c r="A167" s="64" t="s">
        <v>194</v>
      </c>
      <c r="B167" s="29">
        <v>5.0797100000000004</v>
      </c>
      <c r="C167" s="30">
        <v>1.10981</v>
      </c>
      <c r="D167" s="29">
        <v>172.1936</v>
      </c>
      <c r="F167" s="59">
        <f t="shared" si="2"/>
        <v>43044</v>
      </c>
      <c r="G167" s="18">
        <v>5.0797100000000004</v>
      </c>
      <c r="H167" s="57">
        <v>50</v>
      </c>
      <c r="I167" s="57"/>
    </row>
    <row r="168" spans="1:9" ht="12.75" customHeight="1" x14ac:dyDescent="0.25">
      <c r="A168" s="64" t="s">
        <v>195</v>
      </c>
      <c r="B168" s="29">
        <v>23.919329999999999</v>
      </c>
      <c r="C168" s="30">
        <v>2.4273400000000001</v>
      </c>
      <c r="D168" s="29">
        <v>222.5318</v>
      </c>
      <c r="F168" s="59">
        <f t="shared" si="2"/>
        <v>43045</v>
      </c>
      <c r="G168" s="18">
        <v>23.919329999999999</v>
      </c>
      <c r="H168" s="57">
        <v>50</v>
      </c>
      <c r="I168" s="57"/>
    </row>
    <row r="169" spans="1:9" ht="12.75" customHeight="1" x14ac:dyDescent="0.25">
      <c r="A169" s="64" t="s">
        <v>196</v>
      </c>
      <c r="B169" s="29">
        <v>38.12276</v>
      </c>
      <c r="C169" s="30">
        <v>1.90832</v>
      </c>
      <c r="D169" s="29">
        <v>27.348849999999999</v>
      </c>
      <c r="F169" s="59">
        <f t="shared" si="2"/>
        <v>43046</v>
      </c>
      <c r="G169" s="18">
        <v>38.12276</v>
      </c>
      <c r="H169" s="57">
        <v>50</v>
      </c>
      <c r="I169" s="57"/>
    </row>
    <row r="170" spans="1:9" ht="12.75" customHeight="1" x14ac:dyDescent="0.25">
      <c r="A170" s="64" t="s">
        <v>197</v>
      </c>
      <c r="B170" s="29">
        <v>14.30828</v>
      </c>
      <c r="C170" s="30">
        <v>2.6182500000000002</v>
      </c>
      <c r="D170" s="29">
        <v>248.64570000000001</v>
      </c>
      <c r="F170" s="59">
        <f t="shared" si="2"/>
        <v>43047</v>
      </c>
      <c r="G170" s="18">
        <v>14.30828</v>
      </c>
      <c r="H170" s="57">
        <v>50</v>
      </c>
      <c r="I170" s="57"/>
    </row>
    <row r="171" spans="1:9" ht="12.75" customHeight="1" x14ac:dyDescent="0.25">
      <c r="A171" s="64" t="s">
        <v>198</v>
      </c>
      <c r="B171" s="29">
        <v>30.012170000000001</v>
      </c>
      <c r="C171" s="30">
        <v>1.13106</v>
      </c>
      <c r="D171" s="29">
        <v>182.077</v>
      </c>
      <c r="F171" s="59">
        <f t="shared" si="2"/>
        <v>43048</v>
      </c>
      <c r="G171" s="18">
        <v>30.012170000000001</v>
      </c>
      <c r="H171" s="57">
        <v>50</v>
      </c>
      <c r="I171" s="57"/>
    </row>
    <row r="172" spans="1:9" ht="12.75" customHeight="1" x14ac:dyDescent="0.25">
      <c r="A172" s="64" t="s">
        <v>199</v>
      </c>
      <c r="B172" s="29">
        <v>34.273800000000001</v>
      </c>
      <c r="C172" s="30">
        <v>1.88246</v>
      </c>
      <c r="D172" s="29">
        <v>173.34610000000001</v>
      </c>
      <c r="F172" s="59">
        <f t="shared" si="2"/>
        <v>43049</v>
      </c>
      <c r="G172" s="18">
        <v>34.273800000000001</v>
      </c>
      <c r="H172" s="57">
        <v>50</v>
      </c>
      <c r="I172" s="57"/>
    </row>
    <row r="173" spans="1:9" ht="12.75" customHeight="1" x14ac:dyDescent="0.25">
      <c r="A173" s="64" t="s">
        <v>200</v>
      </c>
      <c r="B173" s="29">
        <v>13.6556</v>
      </c>
      <c r="C173" s="30">
        <v>2.4072300000000002</v>
      </c>
      <c r="D173" s="29">
        <v>199.17449999999999</v>
      </c>
      <c r="F173" s="59">
        <f t="shared" si="2"/>
        <v>43050</v>
      </c>
      <c r="G173" s="18">
        <v>13.6556</v>
      </c>
      <c r="H173" s="57">
        <v>50</v>
      </c>
      <c r="I173" s="57"/>
    </row>
    <row r="174" spans="1:9" ht="12.75" customHeight="1" x14ac:dyDescent="0.25">
      <c r="A174" s="64" t="s">
        <v>201</v>
      </c>
      <c r="B174" s="29">
        <v>13.187889999999999</v>
      </c>
      <c r="C174" s="30">
        <v>2.0717400000000001</v>
      </c>
      <c r="D174" s="29">
        <v>223.92310000000001</v>
      </c>
      <c r="F174" s="59">
        <f t="shared" si="2"/>
        <v>43051</v>
      </c>
      <c r="G174" s="18">
        <v>13.187889999999999</v>
      </c>
      <c r="H174" s="57">
        <v>50</v>
      </c>
      <c r="I174" s="57"/>
    </row>
    <row r="175" spans="1:9" ht="12.75" customHeight="1" x14ac:dyDescent="0.25">
      <c r="A175" s="64" t="s">
        <v>202</v>
      </c>
      <c r="B175" s="29">
        <v>24.950050000000001</v>
      </c>
      <c r="C175" s="30">
        <v>0.88944999999999996</v>
      </c>
      <c r="D175" s="29">
        <v>110.2565</v>
      </c>
      <c r="F175" s="59">
        <f t="shared" si="2"/>
        <v>43052</v>
      </c>
      <c r="G175" s="18">
        <v>24.950050000000001</v>
      </c>
      <c r="H175" s="57">
        <v>50</v>
      </c>
      <c r="I175" s="57"/>
    </row>
    <row r="176" spans="1:9" ht="12.75" customHeight="1" x14ac:dyDescent="0.25">
      <c r="A176" s="64" t="s">
        <v>203</v>
      </c>
      <c r="B176" s="29">
        <v>53.734999999999999</v>
      </c>
      <c r="C176" s="30">
        <v>0.87668000000000001</v>
      </c>
      <c r="D176" s="29">
        <v>151.76179999999999</v>
      </c>
      <c r="F176" s="59">
        <f t="shared" si="2"/>
        <v>43053</v>
      </c>
      <c r="G176" s="18">
        <v>53.734999999999999</v>
      </c>
      <c r="H176" s="57">
        <v>50</v>
      </c>
      <c r="I176" s="57"/>
    </row>
    <row r="177" spans="1:9" ht="12.75" customHeight="1" x14ac:dyDescent="0.25">
      <c r="A177" s="64" t="s">
        <v>204</v>
      </c>
      <c r="B177" s="29">
        <v>3.8951099999999999</v>
      </c>
      <c r="C177" s="30">
        <v>0.65264</v>
      </c>
      <c r="D177" s="29">
        <v>306.01429999999999</v>
      </c>
      <c r="F177" s="59">
        <f t="shared" si="2"/>
        <v>43054</v>
      </c>
      <c r="G177" s="18">
        <v>3.8951099999999999</v>
      </c>
      <c r="H177" s="57">
        <v>50</v>
      </c>
      <c r="I177" s="57"/>
    </row>
    <row r="178" spans="1:9" ht="12.75" customHeight="1" x14ac:dyDescent="0.25">
      <c r="A178" s="64" t="s">
        <v>205</v>
      </c>
      <c r="B178" s="29">
        <v>5.1373300000000004</v>
      </c>
      <c r="C178" s="30">
        <v>1.1636200000000001</v>
      </c>
      <c r="D178" s="29">
        <v>59.319940000000003</v>
      </c>
      <c r="F178" s="59">
        <f t="shared" si="2"/>
        <v>43055</v>
      </c>
      <c r="G178" s="18">
        <v>5.1373300000000004</v>
      </c>
      <c r="H178" s="57">
        <v>50</v>
      </c>
      <c r="I178" s="57"/>
    </row>
    <row r="179" spans="1:9" ht="12.75" customHeight="1" x14ac:dyDescent="0.25">
      <c r="A179" s="64" t="s">
        <v>206</v>
      </c>
      <c r="B179" s="29">
        <v>9.2958200000000009</v>
      </c>
      <c r="C179" s="30">
        <v>0.79264000000000001</v>
      </c>
      <c r="D179" s="29">
        <v>172.2825</v>
      </c>
      <c r="F179" s="59">
        <f t="shared" si="2"/>
        <v>43056</v>
      </c>
      <c r="G179" s="18">
        <v>9.2958200000000009</v>
      </c>
      <c r="H179" s="57">
        <v>50</v>
      </c>
      <c r="I179" s="57"/>
    </row>
    <row r="180" spans="1:9" ht="12.75" customHeight="1" x14ac:dyDescent="0.25">
      <c r="A180" s="64" t="s">
        <v>207</v>
      </c>
      <c r="B180" s="29">
        <v>7.33291</v>
      </c>
      <c r="C180" s="30">
        <v>2.0622600000000002</v>
      </c>
      <c r="D180" s="29">
        <v>177.625</v>
      </c>
      <c r="F180" s="59">
        <f t="shared" si="2"/>
        <v>43057</v>
      </c>
      <c r="G180" s="18">
        <v>7.33291</v>
      </c>
      <c r="H180" s="57">
        <v>50</v>
      </c>
      <c r="I180" s="57"/>
    </row>
    <row r="181" spans="1:9" ht="12.75" customHeight="1" x14ac:dyDescent="0.25">
      <c r="A181" s="64" t="s">
        <v>208</v>
      </c>
      <c r="B181" s="29">
        <v>6.2943899999999999</v>
      </c>
      <c r="C181" s="30">
        <v>1.7915099999999999</v>
      </c>
      <c r="D181" s="29">
        <v>201.83269999999999</v>
      </c>
      <c r="F181" s="59">
        <f t="shared" si="2"/>
        <v>43058</v>
      </c>
      <c r="G181" s="18">
        <v>6.2943899999999999</v>
      </c>
      <c r="H181" s="57">
        <v>50</v>
      </c>
      <c r="I181" s="57"/>
    </row>
    <row r="182" spans="1:9" ht="12.75" customHeight="1" x14ac:dyDescent="0.25">
      <c r="A182" s="64" t="s">
        <v>209</v>
      </c>
      <c r="B182" s="29">
        <v>11.511189999999999</v>
      </c>
      <c r="C182" s="30">
        <v>0.69077999999999995</v>
      </c>
      <c r="D182" s="29">
        <v>71.076750000000004</v>
      </c>
      <c r="F182" s="59">
        <f t="shared" si="2"/>
        <v>43059</v>
      </c>
      <c r="G182" s="18">
        <v>11.511189999999999</v>
      </c>
      <c r="H182" s="57">
        <v>50</v>
      </c>
      <c r="I182" s="57"/>
    </row>
    <row r="183" spans="1:9" ht="12.75" customHeight="1" x14ac:dyDescent="0.25">
      <c r="A183" s="64" t="s">
        <v>210</v>
      </c>
      <c r="B183" s="29">
        <v>53.405160000000002</v>
      </c>
      <c r="C183" s="30">
        <v>0.83784000000000003</v>
      </c>
      <c r="D183" s="29">
        <v>40.045729999999999</v>
      </c>
      <c r="F183" s="59">
        <f t="shared" si="2"/>
        <v>43060</v>
      </c>
      <c r="G183" s="18">
        <v>53.405160000000002</v>
      </c>
      <c r="H183" s="57">
        <v>50</v>
      </c>
      <c r="I183" s="57"/>
    </row>
    <row r="184" spans="1:9" ht="12.75" customHeight="1" x14ac:dyDescent="0.25">
      <c r="A184" s="64" t="s">
        <v>211</v>
      </c>
      <c r="B184" s="29">
        <v>21.98536</v>
      </c>
      <c r="C184" s="30">
        <v>1.3296699999999999</v>
      </c>
      <c r="D184" s="29">
        <v>17.492740000000001</v>
      </c>
      <c r="F184" s="59">
        <f t="shared" si="2"/>
        <v>43061</v>
      </c>
      <c r="G184" s="18">
        <v>21.98536</v>
      </c>
      <c r="H184" s="57">
        <v>50</v>
      </c>
      <c r="I184" s="57"/>
    </row>
    <row r="185" spans="1:9" ht="12.75" customHeight="1" x14ac:dyDescent="0.25">
      <c r="A185" s="64" t="s">
        <v>212</v>
      </c>
      <c r="B185" s="29">
        <v>11.67135</v>
      </c>
      <c r="C185" s="30">
        <v>0.78664999999999996</v>
      </c>
      <c r="D185" s="29">
        <v>27.440470000000001</v>
      </c>
      <c r="F185" s="59">
        <f t="shared" si="2"/>
        <v>43062</v>
      </c>
      <c r="G185" s="18">
        <v>11.67135</v>
      </c>
      <c r="H185" s="57">
        <v>50</v>
      </c>
      <c r="I185" s="57"/>
    </row>
    <row r="186" spans="1:9" ht="12.75" customHeight="1" x14ac:dyDescent="0.25">
      <c r="A186" s="64" t="s">
        <v>213</v>
      </c>
      <c r="B186" s="29">
        <v>21.10566</v>
      </c>
      <c r="C186" s="30">
        <v>0.60065000000000002</v>
      </c>
      <c r="D186" s="29">
        <v>50.149459999999998</v>
      </c>
      <c r="F186" s="59">
        <f t="shared" si="2"/>
        <v>43063</v>
      </c>
      <c r="G186" s="18">
        <v>21.10566</v>
      </c>
      <c r="H186" s="57">
        <v>50</v>
      </c>
      <c r="I186" s="57"/>
    </row>
    <row r="187" spans="1:9" ht="12.75" customHeight="1" x14ac:dyDescent="0.25">
      <c r="A187" s="64" t="s">
        <v>214</v>
      </c>
      <c r="B187" s="29">
        <v>8.6541499999999996</v>
      </c>
      <c r="C187" s="30">
        <v>0.96941999999999995</v>
      </c>
      <c r="D187" s="29">
        <v>45.849119999999999</v>
      </c>
      <c r="F187" s="59">
        <f t="shared" si="2"/>
        <v>43064</v>
      </c>
      <c r="G187" s="18">
        <v>8.6541499999999996</v>
      </c>
      <c r="H187" s="57">
        <v>50</v>
      </c>
      <c r="I187" s="57"/>
    </row>
    <row r="188" spans="1:9" ht="12.75" customHeight="1" x14ac:dyDescent="0.25">
      <c r="A188" s="64" t="s">
        <v>215</v>
      </c>
      <c r="B188" s="29">
        <v>9.6980000000000004</v>
      </c>
      <c r="C188" s="30">
        <v>0.70730999999999999</v>
      </c>
      <c r="D188" s="29">
        <v>83.003529999999998</v>
      </c>
      <c r="F188" s="59">
        <f t="shared" si="2"/>
        <v>43065</v>
      </c>
      <c r="G188" s="18">
        <v>9.6980000000000004</v>
      </c>
      <c r="H188" s="57">
        <v>50</v>
      </c>
      <c r="I188" s="57"/>
    </row>
    <row r="189" spans="1:9" ht="12.75" customHeight="1" x14ac:dyDescent="0.25">
      <c r="A189" s="64" t="s">
        <v>216</v>
      </c>
      <c r="B189" s="29">
        <v>12.215579999999999</v>
      </c>
      <c r="C189" s="30">
        <v>0.90310999999999997</v>
      </c>
      <c r="D189" s="29">
        <v>80.143079999999998</v>
      </c>
      <c r="F189" s="59">
        <f t="shared" si="2"/>
        <v>43066</v>
      </c>
      <c r="G189" s="18">
        <v>12.215579999999999</v>
      </c>
      <c r="H189" s="57">
        <v>50</v>
      </c>
      <c r="I189" s="57"/>
    </row>
    <row r="190" spans="1:9" ht="12.75" customHeight="1" x14ac:dyDescent="0.25">
      <c r="A190" s="64" t="s">
        <v>217</v>
      </c>
      <c r="B190" s="29">
        <v>30.906330000000001</v>
      </c>
      <c r="C190" s="30">
        <v>0.84502999999999995</v>
      </c>
      <c r="D190" s="29">
        <v>38.309719999999999</v>
      </c>
      <c r="F190" s="59">
        <f t="shared" si="2"/>
        <v>43067</v>
      </c>
      <c r="G190" s="18">
        <v>30.906330000000001</v>
      </c>
      <c r="H190" s="57">
        <v>50</v>
      </c>
      <c r="I190" s="57"/>
    </row>
    <row r="191" spans="1:9" ht="12.75" customHeight="1" x14ac:dyDescent="0.25">
      <c r="A191" s="64" t="s">
        <v>218</v>
      </c>
      <c r="B191" s="29">
        <v>29.683499999999999</v>
      </c>
      <c r="C191" s="30">
        <v>0.58092999999999995</v>
      </c>
      <c r="D191" s="29">
        <v>86.05198</v>
      </c>
      <c r="F191" s="59">
        <f t="shared" si="2"/>
        <v>43068</v>
      </c>
      <c r="G191" s="18">
        <v>29.683499999999999</v>
      </c>
      <c r="H191" s="57">
        <v>50</v>
      </c>
      <c r="I191" s="57"/>
    </row>
    <row r="192" spans="1:9" ht="12.75" customHeight="1" x14ac:dyDescent="0.25">
      <c r="A192" s="64" t="s">
        <v>219</v>
      </c>
      <c r="B192" s="29">
        <v>8.2154500000000006</v>
      </c>
      <c r="C192" s="30">
        <v>0.74138000000000004</v>
      </c>
      <c r="D192" s="29">
        <v>57.677489999999999</v>
      </c>
      <c r="F192" s="59">
        <f t="shared" si="2"/>
        <v>43069</v>
      </c>
      <c r="G192" s="18">
        <v>8.2154500000000006</v>
      </c>
      <c r="H192" s="57">
        <v>50</v>
      </c>
      <c r="I192" s="57"/>
    </row>
    <row r="193" spans="1:9" ht="12.75" customHeight="1" x14ac:dyDescent="0.25">
      <c r="A193" s="64" t="s">
        <v>222</v>
      </c>
      <c r="B193" s="29">
        <v>9.609</v>
      </c>
      <c r="C193" s="30">
        <v>1.05606</v>
      </c>
      <c r="D193" s="29">
        <v>66.805120000000002</v>
      </c>
      <c r="F193" s="59">
        <f t="shared" si="2"/>
        <v>43070</v>
      </c>
      <c r="G193" s="65">
        <v>9.609</v>
      </c>
      <c r="H193" s="57">
        <v>50</v>
      </c>
      <c r="I193" s="57"/>
    </row>
    <row r="194" spans="1:9" ht="12.75" customHeight="1" x14ac:dyDescent="0.25">
      <c r="A194" s="64" t="s">
        <v>223</v>
      </c>
      <c r="B194" s="29">
        <v>16.67698</v>
      </c>
      <c r="C194" s="30">
        <v>0.93862999999999996</v>
      </c>
      <c r="D194" s="29">
        <v>73.295910000000006</v>
      </c>
      <c r="F194" s="59">
        <f t="shared" si="2"/>
        <v>43071</v>
      </c>
      <c r="G194" s="65">
        <v>16.67698</v>
      </c>
      <c r="H194" s="57">
        <v>50</v>
      </c>
      <c r="I194" s="57"/>
    </row>
    <row r="195" spans="1:9" ht="12.75" customHeight="1" x14ac:dyDescent="0.25">
      <c r="A195" s="64" t="s">
        <v>224</v>
      </c>
      <c r="B195" s="29">
        <v>10.506790000000001</v>
      </c>
      <c r="C195" s="30">
        <v>0.71011000000000002</v>
      </c>
      <c r="D195" s="29">
        <v>131.79589999999999</v>
      </c>
      <c r="F195" s="59">
        <f t="shared" si="2"/>
        <v>43072</v>
      </c>
      <c r="G195" s="65">
        <v>10.506790000000001</v>
      </c>
      <c r="H195" s="57">
        <v>50</v>
      </c>
      <c r="I195" s="57"/>
    </row>
    <row r="196" spans="1:9" ht="12.75" customHeight="1" x14ac:dyDescent="0.25">
      <c r="A196" s="64" t="s">
        <v>225</v>
      </c>
      <c r="B196" s="29">
        <v>17.86112</v>
      </c>
      <c r="C196" s="30">
        <v>0.67957999999999996</v>
      </c>
      <c r="D196" s="29">
        <v>108.5613</v>
      </c>
      <c r="F196" s="59">
        <f t="shared" si="2"/>
        <v>43073</v>
      </c>
      <c r="G196" s="65">
        <v>17.86112</v>
      </c>
      <c r="H196" s="57">
        <v>50</v>
      </c>
      <c r="I196" s="57"/>
    </row>
    <row r="197" spans="1:9" ht="12.75" customHeight="1" x14ac:dyDescent="0.25">
      <c r="A197" s="64" t="s">
        <v>226</v>
      </c>
      <c r="B197" s="29">
        <v>56.530200000000001</v>
      </c>
      <c r="C197" s="30">
        <v>0.61712999999999996</v>
      </c>
      <c r="D197" s="29">
        <v>124.5427</v>
      </c>
      <c r="F197" s="59">
        <f t="shared" si="2"/>
        <v>43074</v>
      </c>
      <c r="G197" s="65">
        <v>56.530200000000001</v>
      </c>
      <c r="H197" s="57">
        <v>50</v>
      </c>
      <c r="I197" s="57"/>
    </row>
    <row r="198" spans="1:9" ht="12.75" customHeight="1" x14ac:dyDescent="0.25">
      <c r="A198" s="64" t="s">
        <v>227</v>
      </c>
      <c r="B198" s="29">
        <v>78.543850000000006</v>
      </c>
      <c r="C198" s="30">
        <v>0.97841999999999996</v>
      </c>
      <c r="D198" s="29">
        <v>77.259209999999996</v>
      </c>
      <c r="F198" s="59">
        <f t="shared" si="2"/>
        <v>43075</v>
      </c>
      <c r="G198" s="65">
        <v>78.543850000000006</v>
      </c>
      <c r="H198" s="57">
        <v>50</v>
      </c>
      <c r="I198" s="57"/>
    </row>
    <row r="199" spans="1:9" ht="12.75" customHeight="1" x14ac:dyDescent="0.25">
      <c r="A199" s="64" t="s">
        <v>228</v>
      </c>
      <c r="B199" s="29">
        <v>44.33426</v>
      </c>
      <c r="C199" s="30">
        <v>1.2285299999999999</v>
      </c>
      <c r="D199" s="29">
        <v>63.672530000000002</v>
      </c>
      <c r="F199" s="59">
        <f t="shared" si="2"/>
        <v>43076</v>
      </c>
      <c r="G199" s="65">
        <v>44.33426</v>
      </c>
      <c r="H199" s="57">
        <v>50</v>
      </c>
      <c r="I199" s="57"/>
    </row>
    <row r="200" spans="1:9" ht="12.75" customHeight="1" x14ac:dyDescent="0.25">
      <c r="A200" s="64" t="s">
        <v>229</v>
      </c>
      <c r="B200" s="29">
        <v>50.485010000000003</v>
      </c>
      <c r="C200" s="30">
        <v>1.2078199999999999</v>
      </c>
      <c r="D200" s="29">
        <v>64.933239999999998</v>
      </c>
      <c r="F200" s="59">
        <f t="shared" si="2"/>
        <v>43077</v>
      </c>
      <c r="G200" s="65">
        <v>50.485010000000003</v>
      </c>
      <c r="H200" s="57">
        <v>50</v>
      </c>
      <c r="I200" s="57"/>
    </row>
    <row r="201" spans="1:9" ht="12.75" customHeight="1" x14ac:dyDescent="0.25">
      <c r="A201" s="64" t="s">
        <v>230</v>
      </c>
      <c r="B201" s="29">
        <v>9.8101599999999998</v>
      </c>
      <c r="C201" s="30">
        <v>1.2674700000000001</v>
      </c>
      <c r="D201" s="29">
        <v>35.750830000000001</v>
      </c>
      <c r="F201" s="59">
        <f t="shared" si="2"/>
        <v>43078</v>
      </c>
      <c r="G201" s="65">
        <v>9.8101599999999998</v>
      </c>
      <c r="H201" s="57">
        <v>50</v>
      </c>
      <c r="I201" s="57"/>
    </row>
    <row r="202" spans="1:9" ht="12.75" customHeight="1" x14ac:dyDescent="0.25">
      <c r="A202" s="64" t="s">
        <v>231</v>
      </c>
      <c r="B202" s="29">
        <v>11.094900000000001</v>
      </c>
      <c r="C202" s="30">
        <v>1.0778000000000001</v>
      </c>
      <c r="D202" s="29">
        <v>46.239170000000001</v>
      </c>
      <c r="F202" s="59">
        <f t="shared" si="2"/>
        <v>43079</v>
      </c>
      <c r="G202" s="65">
        <v>11.094900000000001</v>
      </c>
      <c r="H202" s="57">
        <v>50</v>
      </c>
      <c r="I202" s="57"/>
    </row>
    <row r="203" spans="1:9" ht="12.75" customHeight="1" x14ac:dyDescent="0.25">
      <c r="A203" s="64" t="s">
        <v>232</v>
      </c>
      <c r="B203" s="29">
        <v>31.544519999999999</v>
      </c>
      <c r="C203" s="30">
        <v>0.68613000000000002</v>
      </c>
      <c r="D203" s="29">
        <v>355.50549999999998</v>
      </c>
      <c r="F203" s="59">
        <f t="shared" si="2"/>
        <v>43080</v>
      </c>
      <c r="G203" s="65">
        <v>31.544519999999999</v>
      </c>
      <c r="H203" s="57">
        <v>50</v>
      </c>
      <c r="I203" s="57"/>
    </row>
    <row r="204" spans="1:9" ht="12.75" customHeight="1" x14ac:dyDescent="0.25">
      <c r="A204" s="64" t="s">
        <v>233</v>
      </c>
      <c r="B204" s="29">
        <v>10.36739</v>
      </c>
      <c r="C204" s="30">
        <v>1.06216</v>
      </c>
      <c r="D204" s="29">
        <v>298.6891</v>
      </c>
      <c r="F204" s="59">
        <f t="shared" ref="F204:F267" si="3">F203+1</f>
        <v>43081</v>
      </c>
      <c r="G204" s="65">
        <v>10.36739</v>
      </c>
      <c r="H204" s="57">
        <v>50</v>
      </c>
      <c r="I204" s="57"/>
    </row>
    <row r="205" spans="1:9" ht="12.75" customHeight="1" x14ac:dyDescent="0.25">
      <c r="A205" s="64" t="s">
        <v>234</v>
      </c>
      <c r="B205" s="29">
        <v>52.742260000000002</v>
      </c>
      <c r="C205" s="30">
        <v>2.2115300000000002</v>
      </c>
      <c r="D205" s="29">
        <v>251.2099</v>
      </c>
      <c r="F205" s="59">
        <f t="shared" si="3"/>
        <v>43082</v>
      </c>
      <c r="G205" s="65">
        <v>52.742260000000002</v>
      </c>
      <c r="H205" s="57">
        <v>50</v>
      </c>
      <c r="I205" s="57"/>
    </row>
    <row r="206" spans="1:9" ht="12.75" customHeight="1" x14ac:dyDescent="0.25">
      <c r="A206" s="64" t="s">
        <v>235</v>
      </c>
      <c r="B206" s="29">
        <v>19.92042</v>
      </c>
      <c r="C206" s="30">
        <v>2.0873200000000001</v>
      </c>
      <c r="D206" s="29">
        <v>233.07650000000001</v>
      </c>
      <c r="F206" s="59">
        <f t="shared" si="3"/>
        <v>43083</v>
      </c>
      <c r="G206" s="65">
        <v>19.92042</v>
      </c>
      <c r="H206" s="57">
        <v>50</v>
      </c>
      <c r="I206" s="57"/>
    </row>
    <row r="207" spans="1:9" ht="12.75" customHeight="1" x14ac:dyDescent="0.25">
      <c r="A207" s="64" t="s">
        <v>236</v>
      </c>
      <c r="B207" s="29">
        <v>21.696149999999999</v>
      </c>
      <c r="C207" s="30">
        <v>0.71308000000000005</v>
      </c>
      <c r="D207" s="29">
        <v>47.634160000000001</v>
      </c>
      <c r="F207" s="59">
        <f t="shared" si="3"/>
        <v>43084</v>
      </c>
      <c r="G207" s="65">
        <v>21.696149999999999</v>
      </c>
      <c r="H207" s="57">
        <v>50</v>
      </c>
      <c r="I207" s="57"/>
    </row>
    <row r="208" spans="1:9" ht="12.75" customHeight="1" x14ac:dyDescent="0.25">
      <c r="A208" s="64" t="s">
        <v>237</v>
      </c>
      <c r="B208" s="29">
        <v>16.149480000000001</v>
      </c>
      <c r="C208" s="30">
        <v>2.1895199999999999</v>
      </c>
      <c r="D208" s="29">
        <v>248.70240000000001</v>
      </c>
      <c r="F208" s="59">
        <f t="shared" si="3"/>
        <v>43085</v>
      </c>
      <c r="G208" s="65">
        <v>16.149480000000001</v>
      </c>
      <c r="H208" s="57">
        <v>50</v>
      </c>
      <c r="I208" s="57"/>
    </row>
    <row r="209" spans="1:9" ht="12.75" customHeight="1" x14ac:dyDescent="0.25">
      <c r="A209" s="64" t="s">
        <v>238</v>
      </c>
      <c r="B209" s="29">
        <v>10.708629999999999</v>
      </c>
      <c r="C209" s="30">
        <v>1.8188899999999999</v>
      </c>
      <c r="D209" s="29">
        <v>249.5531</v>
      </c>
      <c r="F209" s="59">
        <f t="shared" si="3"/>
        <v>43086</v>
      </c>
      <c r="G209" s="65">
        <v>10.708629999999999</v>
      </c>
      <c r="H209" s="57">
        <v>50</v>
      </c>
      <c r="I209" s="57"/>
    </row>
    <row r="210" spans="1:9" ht="12.75" customHeight="1" x14ac:dyDescent="0.25">
      <c r="A210" s="64" t="s">
        <v>239</v>
      </c>
      <c r="B210" s="29">
        <v>103.13120000000001</v>
      </c>
      <c r="C210" s="30">
        <v>1.6324799999999999</v>
      </c>
      <c r="D210" s="29">
        <v>235.72790000000001</v>
      </c>
      <c r="F210" s="59">
        <f t="shared" si="3"/>
        <v>43087</v>
      </c>
      <c r="G210" s="65">
        <v>103.13120000000001</v>
      </c>
      <c r="H210" s="57">
        <v>50</v>
      </c>
      <c r="I210" s="57"/>
    </row>
    <row r="211" spans="1:9" ht="12.75" customHeight="1" x14ac:dyDescent="0.25">
      <c r="A211" s="64" t="s">
        <v>240</v>
      </c>
      <c r="B211" s="29">
        <v>58.421779999999998</v>
      </c>
      <c r="C211" s="30">
        <v>2.15821</v>
      </c>
      <c r="D211" s="29">
        <v>222.84870000000001</v>
      </c>
      <c r="F211" s="59">
        <f t="shared" si="3"/>
        <v>43088</v>
      </c>
      <c r="G211" s="65">
        <v>58.421779999999998</v>
      </c>
      <c r="H211" s="57">
        <v>50</v>
      </c>
      <c r="I211" s="57"/>
    </row>
    <row r="212" spans="1:9" ht="12.75" customHeight="1" x14ac:dyDescent="0.25">
      <c r="A212" s="64" t="s">
        <v>241</v>
      </c>
      <c r="B212" s="29">
        <v>26.523099999999999</v>
      </c>
      <c r="C212" s="30">
        <v>3.5515099999999999</v>
      </c>
      <c r="D212" s="29">
        <v>237.42869999999999</v>
      </c>
      <c r="F212" s="59">
        <f t="shared" si="3"/>
        <v>43089</v>
      </c>
      <c r="G212" s="65">
        <v>26.523099999999999</v>
      </c>
      <c r="H212" s="57">
        <v>50</v>
      </c>
      <c r="I212" s="57"/>
    </row>
    <row r="213" spans="1:9" ht="12.75" customHeight="1" x14ac:dyDescent="0.25">
      <c r="A213" s="64" t="s">
        <v>242</v>
      </c>
      <c r="B213" s="29">
        <v>31.561969999999999</v>
      </c>
      <c r="C213" s="30">
        <v>2.9658600000000002</v>
      </c>
      <c r="D213" s="29">
        <v>228.9066</v>
      </c>
      <c r="F213" s="59">
        <f t="shared" si="3"/>
        <v>43090</v>
      </c>
      <c r="G213" s="65">
        <v>31.561969999999999</v>
      </c>
      <c r="H213" s="57">
        <v>50</v>
      </c>
      <c r="I213" s="57"/>
    </row>
    <row r="214" spans="1:9" ht="12.75" customHeight="1" x14ac:dyDescent="0.25">
      <c r="A214" s="64" t="s">
        <v>243</v>
      </c>
      <c r="B214" s="29">
        <v>39.990859999999998</v>
      </c>
      <c r="C214" s="30">
        <v>1.46336</v>
      </c>
      <c r="D214" s="29">
        <v>231.28790000000001</v>
      </c>
      <c r="F214" s="59">
        <f t="shared" si="3"/>
        <v>43091</v>
      </c>
      <c r="G214" s="65">
        <v>39.990859999999998</v>
      </c>
      <c r="H214" s="57">
        <v>50</v>
      </c>
      <c r="I214" s="57"/>
    </row>
    <row r="215" spans="1:9" ht="12.75" customHeight="1" x14ac:dyDescent="0.25">
      <c r="A215" s="64" t="s">
        <v>244</v>
      </c>
      <c r="B215" s="29">
        <v>10.10337</v>
      </c>
      <c r="C215" s="30">
        <v>0.74758999999999998</v>
      </c>
      <c r="D215" s="29">
        <v>67.201390000000004</v>
      </c>
      <c r="F215" s="59">
        <f t="shared" si="3"/>
        <v>43092</v>
      </c>
      <c r="G215" s="65">
        <v>10.10337</v>
      </c>
      <c r="H215" s="57">
        <v>50</v>
      </c>
      <c r="I215" s="57"/>
    </row>
    <row r="216" spans="1:9" ht="12.75" customHeight="1" x14ac:dyDescent="0.25">
      <c r="A216" s="64" t="s">
        <v>245</v>
      </c>
      <c r="B216" s="29">
        <v>9.3809000000000005</v>
      </c>
      <c r="C216" s="30">
        <v>0.82937000000000005</v>
      </c>
      <c r="D216" s="29">
        <v>54.29045</v>
      </c>
      <c r="F216" s="59">
        <f t="shared" si="3"/>
        <v>43093</v>
      </c>
      <c r="G216" s="65">
        <v>9.3809000000000005</v>
      </c>
      <c r="H216" s="57">
        <v>50</v>
      </c>
      <c r="I216" s="57"/>
    </row>
    <row r="217" spans="1:9" ht="12.75" customHeight="1" x14ac:dyDescent="0.25">
      <c r="A217" s="64" t="s">
        <v>246</v>
      </c>
      <c r="B217" s="29">
        <v>7.641</v>
      </c>
      <c r="C217" s="30">
        <v>0.82657999999999998</v>
      </c>
      <c r="D217" s="29">
        <v>58.209719999999997</v>
      </c>
      <c r="F217" s="59">
        <f t="shared" si="3"/>
        <v>43094</v>
      </c>
      <c r="G217" s="65">
        <v>7.641</v>
      </c>
      <c r="H217" s="57">
        <v>50</v>
      </c>
      <c r="I217" s="57"/>
    </row>
    <row r="218" spans="1:9" ht="12.75" customHeight="1" x14ac:dyDescent="0.25">
      <c r="A218" s="64" t="s">
        <v>247</v>
      </c>
      <c r="B218" s="29">
        <v>8.9362200000000005</v>
      </c>
      <c r="C218" s="30">
        <v>2.47776</v>
      </c>
      <c r="D218" s="29">
        <v>253.6071</v>
      </c>
      <c r="F218" s="59">
        <f t="shared" si="3"/>
        <v>43095</v>
      </c>
      <c r="G218" s="65">
        <v>8.9362200000000005</v>
      </c>
      <c r="H218" s="57">
        <v>50</v>
      </c>
      <c r="I218" s="57"/>
    </row>
    <row r="219" spans="1:9" ht="12.75" customHeight="1" x14ac:dyDescent="0.25">
      <c r="A219" s="64" t="s">
        <v>248</v>
      </c>
      <c r="B219" s="29">
        <v>18.923819999999999</v>
      </c>
      <c r="C219" s="30">
        <v>3.19286</v>
      </c>
      <c r="D219" s="29">
        <v>228.81960000000001</v>
      </c>
      <c r="F219" s="59">
        <f t="shared" si="3"/>
        <v>43096</v>
      </c>
      <c r="G219" s="65">
        <v>18.923819999999999</v>
      </c>
      <c r="H219" s="57">
        <v>50</v>
      </c>
      <c r="I219" s="57"/>
    </row>
    <row r="220" spans="1:9" ht="12.75" customHeight="1" x14ac:dyDescent="0.25">
      <c r="A220" s="64" t="s">
        <v>249</v>
      </c>
      <c r="B220" s="29">
        <v>16.56578</v>
      </c>
      <c r="C220" s="30">
        <v>2.2340900000000001</v>
      </c>
      <c r="D220" s="29">
        <v>221.97</v>
      </c>
      <c r="F220" s="59">
        <f t="shared" si="3"/>
        <v>43097</v>
      </c>
      <c r="G220" s="65">
        <v>16.56578</v>
      </c>
      <c r="H220" s="57">
        <v>50</v>
      </c>
      <c r="I220" s="57"/>
    </row>
    <row r="221" spans="1:9" ht="12.75" customHeight="1" x14ac:dyDescent="0.25">
      <c r="A221" s="64" t="s">
        <v>250</v>
      </c>
      <c r="B221" s="29">
        <v>23.053909999999998</v>
      </c>
      <c r="C221" s="30">
        <v>3.2508499999999998</v>
      </c>
      <c r="D221" s="29">
        <v>222.44749999999999</v>
      </c>
      <c r="F221" s="59">
        <f t="shared" si="3"/>
        <v>43098</v>
      </c>
      <c r="G221" s="65">
        <v>23.053909999999998</v>
      </c>
      <c r="H221" s="57">
        <v>50</v>
      </c>
      <c r="I221" s="57"/>
    </row>
    <row r="222" spans="1:9" ht="12.75" customHeight="1" x14ac:dyDescent="0.25">
      <c r="A222" s="64" t="s">
        <v>251</v>
      </c>
      <c r="B222" s="29">
        <v>25.6295</v>
      </c>
      <c r="C222" s="30">
        <v>1.72312</v>
      </c>
      <c r="D222" s="29">
        <v>227.2713</v>
      </c>
      <c r="F222" s="59">
        <f t="shared" si="3"/>
        <v>43099</v>
      </c>
      <c r="G222" s="65">
        <v>25.6295</v>
      </c>
      <c r="H222" s="57">
        <v>50</v>
      </c>
      <c r="I222" s="57"/>
    </row>
    <row r="223" spans="1:9" ht="12.75" customHeight="1" x14ac:dyDescent="0.25">
      <c r="A223" s="64" t="s">
        <v>252</v>
      </c>
      <c r="B223" s="29">
        <v>21.36561</v>
      </c>
      <c r="C223" s="30">
        <v>1.5453600000000001</v>
      </c>
      <c r="D223" s="29">
        <v>275.1748</v>
      </c>
      <c r="F223" s="59">
        <f t="shared" si="3"/>
        <v>43100</v>
      </c>
      <c r="G223" s="65">
        <v>21.36561</v>
      </c>
      <c r="H223" s="57">
        <v>50</v>
      </c>
      <c r="I223" s="57"/>
    </row>
    <row r="224" spans="1:9" ht="12.75" customHeight="1" x14ac:dyDescent="0.25">
      <c r="A224" s="64" t="s">
        <v>258</v>
      </c>
      <c r="B224" s="29">
        <v>12.976850000000001</v>
      </c>
      <c r="C224" s="30">
        <v>0.78973000000000004</v>
      </c>
      <c r="D224" s="29">
        <v>107.834</v>
      </c>
      <c r="F224" s="59">
        <f t="shared" si="3"/>
        <v>43101</v>
      </c>
      <c r="G224" s="18">
        <v>12.976850000000001</v>
      </c>
      <c r="H224" s="57">
        <v>50</v>
      </c>
      <c r="I224" s="57"/>
    </row>
    <row r="225" spans="1:9" ht="12.75" customHeight="1" x14ac:dyDescent="0.25">
      <c r="A225" s="64" t="s">
        <v>259</v>
      </c>
      <c r="B225" s="29">
        <v>5.6504599999999998</v>
      </c>
      <c r="C225" s="30">
        <v>1.17004</v>
      </c>
      <c r="D225" s="29">
        <v>56.597360000000002</v>
      </c>
      <c r="F225" s="59">
        <f t="shared" si="3"/>
        <v>43102</v>
      </c>
      <c r="G225" s="18">
        <v>5.6504599999999998</v>
      </c>
      <c r="H225" s="57">
        <v>50</v>
      </c>
      <c r="I225" s="57"/>
    </row>
    <row r="226" spans="1:9" ht="12.75" customHeight="1" x14ac:dyDescent="0.25">
      <c r="A226" s="64" t="s">
        <v>260</v>
      </c>
      <c r="B226" s="29">
        <v>5.33866</v>
      </c>
      <c r="C226" s="30">
        <v>1.23959</v>
      </c>
      <c r="D226" s="29">
        <v>49.27516</v>
      </c>
      <c r="F226" s="59">
        <f t="shared" si="3"/>
        <v>43103</v>
      </c>
      <c r="G226" s="18">
        <v>5.33866</v>
      </c>
      <c r="H226" s="57">
        <v>50</v>
      </c>
      <c r="I226" s="57"/>
    </row>
    <row r="227" spans="1:9" ht="12.75" customHeight="1" x14ac:dyDescent="0.25">
      <c r="A227" s="64" t="s">
        <v>261</v>
      </c>
      <c r="B227" s="29">
        <v>7.7167300000000001</v>
      </c>
      <c r="C227" s="30">
        <v>2.0089299999999999</v>
      </c>
      <c r="D227" s="29">
        <v>79.565730000000002</v>
      </c>
      <c r="F227" s="59">
        <f t="shared" si="3"/>
        <v>43104</v>
      </c>
      <c r="G227" s="18">
        <v>7.7167300000000001</v>
      </c>
      <c r="H227" s="57">
        <v>50</v>
      </c>
      <c r="I227" s="57"/>
    </row>
    <row r="228" spans="1:9" ht="12.75" customHeight="1" x14ac:dyDescent="0.25">
      <c r="A228" s="64" t="s">
        <v>262</v>
      </c>
      <c r="B228" s="29">
        <v>7.7554400000000001</v>
      </c>
      <c r="C228" s="30">
        <v>5.3030400000000002</v>
      </c>
      <c r="D228" s="29">
        <v>302.60599999999999</v>
      </c>
      <c r="F228" s="59">
        <f t="shared" si="3"/>
        <v>43105</v>
      </c>
      <c r="G228" s="18">
        <v>7.7554400000000001</v>
      </c>
      <c r="H228" s="57">
        <v>50</v>
      </c>
      <c r="I228" s="57"/>
    </row>
    <row r="229" spans="1:9" ht="12.75" customHeight="1" x14ac:dyDescent="0.25">
      <c r="A229" s="64" t="s">
        <v>263</v>
      </c>
      <c r="B229" s="29">
        <v>17.271139999999999</v>
      </c>
      <c r="C229" s="30">
        <v>3.1394000000000002</v>
      </c>
      <c r="D229" s="29">
        <v>245.64179999999999</v>
      </c>
      <c r="F229" s="59">
        <f t="shared" si="3"/>
        <v>43106</v>
      </c>
      <c r="G229" s="18">
        <v>17.271139999999999</v>
      </c>
      <c r="H229" s="57">
        <v>50</v>
      </c>
      <c r="I229" s="57"/>
    </row>
    <row r="230" spans="1:9" ht="12.75" customHeight="1" x14ac:dyDescent="0.25">
      <c r="A230" s="64" t="s">
        <v>264</v>
      </c>
      <c r="B230" s="29">
        <v>20.495570000000001</v>
      </c>
      <c r="C230" s="30">
        <v>2.3216999999999999</v>
      </c>
      <c r="D230" s="29">
        <v>234.96270000000001</v>
      </c>
      <c r="F230" s="59">
        <f t="shared" si="3"/>
        <v>43107</v>
      </c>
      <c r="G230" s="18">
        <v>20.495570000000001</v>
      </c>
      <c r="H230" s="57">
        <v>50</v>
      </c>
      <c r="I230" s="57"/>
    </row>
    <row r="231" spans="1:9" ht="12.75" customHeight="1" x14ac:dyDescent="0.25">
      <c r="A231" s="64" t="s">
        <v>265</v>
      </c>
      <c r="B231" s="29">
        <v>33.699449999999999</v>
      </c>
      <c r="C231" s="30">
        <v>1.7641100000000001</v>
      </c>
      <c r="D231" s="29">
        <v>210.12860000000001</v>
      </c>
      <c r="F231" s="59">
        <f t="shared" si="3"/>
        <v>43108</v>
      </c>
      <c r="G231" s="18">
        <v>33.699449999999999</v>
      </c>
      <c r="H231" s="57">
        <v>50</v>
      </c>
      <c r="I231" s="57"/>
    </row>
    <row r="232" spans="1:9" ht="12.75" customHeight="1" x14ac:dyDescent="0.25">
      <c r="A232" s="64" t="s">
        <v>266</v>
      </c>
      <c r="B232" s="29">
        <v>45.088439999999999</v>
      </c>
      <c r="C232" s="30">
        <v>0.65575000000000006</v>
      </c>
      <c r="D232" s="29">
        <v>123.7641</v>
      </c>
      <c r="F232" s="59">
        <f t="shared" si="3"/>
        <v>43109</v>
      </c>
      <c r="G232" s="18">
        <v>45.088439999999999</v>
      </c>
      <c r="H232" s="57">
        <v>50</v>
      </c>
      <c r="I232" s="57"/>
    </row>
    <row r="233" spans="1:9" ht="12.75" customHeight="1" x14ac:dyDescent="0.25">
      <c r="A233" s="64" t="s">
        <v>267</v>
      </c>
      <c r="B233" s="29">
        <v>66.221630000000005</v>
      </c>
      <c r="C233" s="30">
        <v>1.59629</v>
      </c>
      <c r="D233" s="29">
        <v>271.47620000000001</v>
      </c>
      <c r="F233" s="59">
        <f t="shared" si="3"/>
        <v>43110</v>
      </c>
      <c r="G233" s="18">
        <v>66.221630000000005</v>
      </c>
      <c r="H233" s="57">
        <v>50</v>
      </c>
      <c r="I233" s="57"/>
    </row>
    <row r="234" spans="1:9" ht="12.75" customHeight="1" x14ac:dyDescent="0.25">
      <c r="A234" s="64" t="s">
        <v>268</v>
      </c>
      <c r="B234" s="29">
        <v>110.9892</v>
      </c>
      <c r="C234" s="30">
        <v>0.78898999999999997</v>
      </c>
      <c r="D234" s="29">
        <v>252.8887</v>
      </c>
      <c r="F234" s="59">
        <f t="shared" si="3"/>
        <v>43111</v>
      </c>
      <c r="G234" s="18">
        <v>110.9892</v>
      </c>
      <c r="H234" s="57">
        <v>50</v>
      </c>
      <c r="I234" s="57"/>
    </row>
    <row r="235" spans="1:9" ht="12.75" customHeight="1" x14ac:dyDescent="0.25">
      <c r="A235" s="64" t="s">
        <v>269</v>
      </c>
      <c r="B235" s="29">
        <v>87.766990000000007</v>
      </c>
      <c r="C235" s="30">
        <v>0.89748000000000006</v>
      </c>
      <c r="D235" s="29">
        <v>343.92579999999998</v>
      </c>
      <c r="F235" s="59">
        <f t="shared" si="3"/>
        <v>43112</v>
      </c>
      <c r="G235" s="18">
        <v>87.766990000000007</v>
      </c>
      <c r="H235" s="57">
        <v>50</v>
      </c>
      <c r="I235" s="57"/>
    </row>
    <row r="236" spans="1:9" ht="12.75" customHeight="1" x14ac:dyDescent="0.25">
      <c r="A236" s="64" t="s">
        <v>270</v>
      </c>
      <c r="B236" s="29">
        <v>11.067209999999999</v>
      </c>
      <c r="C236" s="30">
        <v>0.97885999999999995</v>
      </c>
      <c r="D236" s="29">
        <v>62.894010000000002</v>
      </c>
      <c r="F236" s="59">
        <f t="shared" si="3"/>
        <v>43113</v>
      </c>
      <c r="G236" s="18">
        <v>11.067209999999999</v>
      </c>
      <c r="H236" s="57">
        <v>50</v>
      </c>
      <c r="I236" s="57"/>
    </row>
    <row r="237" spans="1:9" ht="12.75" customHeight="1" x14ac:dyDescent="0.25">
      <c r="A237" s="64" t="s">
        <v>271</v>
      </c>
      <c r="B237" s="29">
        <v>29.584399999999999</v>
      </c>
      <c r="C237" s="30">
        <v>1.2220599999999999</v>
      </c>
      <c r="D237" s="29">
        <v>70.55968</v>
      </c>
      <c r="F237" s="59">
        <f t="shared" si="3"/>
        <v>43114</v>
      </c>
      <c r="G237" s="18">
        <v>29.584399999999999</v>
      </c>
      <c r="H237" s="57">
        <v>50</v>
      </c>
      <c r="I237" s="57"/>
    </row>
    <row r="238" spans="1:9" ht="12.75" customHeight="1" x14ac:dyDescent="0.25">
      <c r="A238" s="64" t="s">
        <v>272</v>
      </c>
      <c r="B238" s="29">
        <v>52.233829999999998</v>
      </c>
      <c r="C238" s="30">
        <v>1.68293</v>
      </c>
      <c r="D238" s="29">
        <v>71.324250000000006</v>
      </c>
      <c r="F238" s="59">
        <f t="shared" si="3"/>
        <v>43115</v>
      </c>
      <c r="G238" s="18">
        <v>52.233829999999998</v>
      </c>
      <c r="H238" s="57">
        <v>50</v>
      </c>
      <c r="I238" s="57"/>
    </row>
    <row r="239" spans="1:9" ht="12.75" customHeight="1" x14ac:dyDescent="0.25">
      <c r="A239" s="64" t="s">
        <v>273</v>
      </c>
      <c r="B239" s="29">
        <v>15.750819999999999</v>
      </c>
      <c r="C239" s="30">
        <v>2.74213</v>
      </c>
      <c r="D239" s="29">
        <v>70.030649999999994</v>
      </c>
      <c r="F239" s="59">
        <f t="shared" si="3"/>
        <v>43116</v>
      </c>
      <c r="G239" s="18">
        <v>15.750819999999999</v>
      </c>
      <c r="H239" s="57">
        <v>50</v>
      </c>
      <c r="I239" s="57"/>
    </row>
    <row r="240" spans="1:9" ht="12.75" customHeight="1" x14ac:dyDescent="0.25">
      <c r="A240" s="64" t="s">
        <v>274</v>
      </c>
      <c r="B240" s="29">
        <v>21.218129999999999</v>
      </c>
      <c r="C240" s="30">
        <v>3.2114799999999999</v>
      </c>
      <c r="D240" s="29">
        <v>59.2667</v>
      </c>
      <c r="F240" s="59">
        <f t="shared" si="3"/>
        <v>43117</v>
      </c>
      <c r="G240" s="18">
        <v>21.218129999999999</v>
      </c>
      <c r="H240" s="57">
        <v>50</v>
      </c>
      <c r="I240" s="57"/>
    </row>
    <row r="241" spans="1:9" ht="12.75" customHeight="1" x14ac:dyDescent="0.25">
      <c r="A241" s="64" t="s">
        <v>275</v>
      </c>
      <c r="B241" s="29">
        <v>5.1941899999999999</v>
      </c>
      <c r="C241" s="30">
        <v>1.79701</v>
      </c>
      <c r="D241" s="29">
        <v>46.351170000000003</v>
      </c>
      <c r="F241" s="59">
        <f t="shared" si="3"/>
        <v>43118</v>
      </c>
      <c r="G241" s="18">
        <v>5.1941899999999999</v>
      </c>
      <c r="H241" s="57">
        <v>50</v>
      </c>
      <c r="I241" s="57"/>
    </row>
    <row r="242" spans="1:9" ht="12.75" customHeight="1" x14ac:dyDescent="0.25">
      <c r="A242" s="64" t="s">
        <v>276</v>
      </c>
      <c r="B242" s="29">
        <v>11.76458</v>
      </c>
      <c r="C242" s="30">
        <v>1.4298299999999999</v>
      </c>
      <c r="D242" s="29">
        <v>57.159730000000003</v>
      </c>
      <c r="F242" s="59">
        <f t="shared" si="3"/>
        <v>43119</v>
      </c>
      <c r="G242" s="18">
        <v>11.76458</v>
      </c>
      <c r="H242" s="57">
        <v>50</v>
      </c>
      <c r="I242" s="57"/>
    </row>
    <row r="243" spans="1:9" ht="12.75" customHeight="1" x14ac:dyDescent="0.25">
      <c r="A243" s="64" t="s">
        <v>277</v>
      </c>
      <c r="B243" s="29">
        <v>16.827750000000002</v>
      </c>
      <c r="C243" s="30">
        <v>1.37601</v>
      </c>
      <c r="D243" s="29">
        <v>62.142519999999998</v>
      </c>
      <c r="F243" s="59">
        <f t="shared" si="3"/>
        <v>43120</v>
      </c>
      <c r="G243" s="18">
        <v>16.827750000000002</v>
      </c>
      <c r="H243" s="57">
        <v>50</v>
      </c>
      <c r="I243" s="57"/>
    </row>
    <row r="244" spans="1:9" ht="12.75" customHeight="1" x14ac:dyDescent="0.25">
      <c r="A244" s="64" t="s">
        <v>278</v>
      </c>
      <c r="B244" s="29">
        <v>9.9131900000000002</v>
      </c>
      <c r="C244" s="30">
        <v>1.0360499999999999</v>
      </c>
      <c r="D244" s="29">
        <v>77.67071</v>
      </c>
      <c r="F244" s="59">
        <f t="shared" si="3"/>
        <v>43121</v>
      </c>
      <c r="G244" s="18">
        <v>9.9131900000000002</v>
      </c>
      <c r="H244" s="57">
        <v>50</v>
      </c>
      <c r="I244" s="57"/>
    </row>
    <row r="245" spans="1:9" ht="12.75" customHeight="1" x14ac:dyDescent="0.25">
      <c r="A245" s="64" t="s">
        <v>279</v>
      </c>
      <c r="B245" s="29">
        <v>9.1478800000000007</v>
      </c>
      <c r="C245" s="30">
        <v>0.68942999999999999</v>
      </c>
      <c r="D245" s="29">
        <v>71.667019999999994</v>
      </c>
      <c r="F245" s="59">
        <f t="shared" si="3"/>
        <v>43122</v>
      </c>
      <c r="G245" s="18">
        <v>9.1478800000000007</v>
      </c>
      <c r="H245" s="57">
        <v>50</v>
      </c>
      <c r="I245" s="57"/>
    </row>
    <row r="246" spans="1:9" ht="12.75" customHeight="1" x14ac:dyDescent="0.25">
      <c r="A246" s="64" t="s">
        <v>280</v>
      </c>
      <c r="B246" s="29">
        <v>8.9003999999999994</v>
      </c>
      <c r="C246" s="30">
        <v>0.87075000000000002</v>
      </c>
      <c r="D246" s="29">
        <v>169.8854</v>
      </c>
      <c r="F246" s="59">
        <f t="shared" si="3"/>
        <v>43123</v>
      </c>
      <c r="G246" s="18">
        <v>8.9003999999999994</v>
      </c>
      <c r="H246" s="57">
        <v>50</v>
      </c>
      <c r="I246" s="57"/>
    </row>
    <row r="247" spans="1:9" ht="12.75" customHeight="1" x14ac:dyDescent="0.25">
      <c r="A247" s="64" t="s">
        <v>281</v>
      </c>
      <c r="B247" s="29">
        <v>16.471769999999999</v>
      </c>
      <c r="C247" s="30">
        <v>0.80130999999999997</v>
      </c>
      <c r="D247" s="29">
        <v>151.6729</v>
      </c>
      <c r="F247" s="59">
        <f t="shared" si="3"/>
        <v>43124</v>
      </c>
      <c r="G247" s="18">
        <v>16.471769999999999</v>
      </c>
      <c r="H247" s="57">
        <v>50</v>
      </c>
      <c r="I247" s="57"/>
    </row>
    <row r="248" spans="1:9" ht="12.75" customHeight="1" x14ac:dyDescent="0.25">
      <c r="A248" s="64" t="s">
        <v>282</v>
      </c>
      <c r="B248" s="29">
        <v>64.772760000000005</v>
      </c>
      <c r="C248" s="30">
        <v>0.56225999999999998</v>
      </c>
      <c r="D248" s="29">
        <v>102.7954</v>
      </c>
      <c r="F248" s="59">
        <f t="shared" si="3"/>
        <v>43125</v>
      </c>
      <c r="G248" s="18">
        <v>64.772760000000005</v>
      </c>
      <c r="H248" s="57">
        <v>50</v>
      </c>
      <c r="I248" s="57"/>
    </row>
    <row r="249" spans="1:9" ht="12.75" customHeight="1" x14ac:dyDescent="0.25">
      <c r="A249" s="64" t="s">
        <v>283</v>
      </c>
      <c r="B249" s="29">
        <v>73.341359999999995</v>
      </c>
      <c r="C249" s="30">
        <v>0.45413999999999999</v>
      </c>
      <c r="D249" s="29">
        <v>106.7582</v>
      </c>
      <c r="F249" s="59">
        <f t="shared" si="3"/>
        <v>43126</v>
      </c>
      <c r="G249" s="18">
        <v>73.341359999999995</v>
      </c>
      <c r="H249" s="57">
        <v>50</v>
      </c>
      <c r="I249" s="57"/>
    </row>
    <row r="250" spans="1:9" ht="12.75" customHeight="1" x14ac:dyDescent="0.25">
      <c r="A250" s="64" t="s">
        <v>284</v>
      </c>
      <c r="B250" s="29">
        <v>24.912749999999999</v>
      </c>
      <c r="C250" s="30">
        <v>0.50738000000000005</v>
      </c>
      <c r="D250" s="29">
        <v>131.11349999999999</v>
      </c>
      <c r="F250" s="59">
        <f t="shared" si="3"/>
        <v>43127</v>
      </c>
      <c r="G250" s="18">
        <v>24.912749999999999</v>
      </c>
      <c r="H250" s="57">
        <v>50</v>
      </c>
      <c r="I250" s="57"/>
    </row>
    <row r="251" spans="1:9" ht="12.75" customHeight="1" x14ac:dyDescent="0.25">
      <c r="A251" s="64" t="s">
        <v>285</v>
      </c>
      <c r="B251" s="29">
        <v>11.93967</v>
      </c>
      <c r="C251" s="30">
        <v>0.51273999999999997</v>
      </c>
      <c r="D251" s="29">
        <v>90.194569999999999</v>
      </c>
      <c r="F251" s="59">
        <f t="shared" si="3"/>
        <v>43128</v>
      </c>
      <c r="G251" s="18">
        <v>11.93967</v>
      </c>
      <c r="H251" s="57">
        <v>50</v>
      </c>
      <c r="I251" s="57"/>
    </row>
    <row r="252" spans="1:9" ht="12.75" customHeight="1" x14ac:dyDescent="0.25">
      <c r="A252" s="64" t="s">
        <v>286</v>
      </c>
      <c r="B252" s="29">
        <v>11.19402</v>
      </c>
      <c r="C252" s="30">
        <v>1.0315799999999999</v>
      </c>
      <c r="D252" s="29">
        <v>84.103650000000002</v>
      </c>
      <c r="F252" s="59">
        <f t="shared" si="3"/>
        <v>43129</v>
      </c>
      <c r="G252" s="18">
        <v>11.19402</v>
      </c>
      <c r="H252" s="57">
        <v>50</v>
      </c>
      <c r="I252" s="57"/>
    </row>
    <row r="253" spans="1:9" ht="12.75" customHeight="1" x14ac:dyDescent="0.25">
      <c r="A253" s="64" t="s">
        <v>287</v>
      </c>
      <c r="B253" s="29">
        <v>42.118819999999999</v>
      </c>
      <c r="C253" s="30">
        <v>1.3927700000000001</v>
      </c>
      <c r="D253" s="29">
        <v>79.963809999999995</v>
      </c>
      <c r="F253" s="59">
        <f t="shared" si="3"/>
        <v>43130</v>
      </c>
      <c r="G253" s="18">
        <v>42.118819999999999</v>
      </c>
      <c r="H253" s="57">
        <v>50</v>
      </c>
      <c r="I253" s="57"/>
    </row>
    <row r="254" spans="1:9" ht="12.75" customHeight="1" x14ac:dyDescent="0.25">
      <c r="A254" s="64" t="s">
        <v>288</v>
      </c>
      <c r="B254" s="29">
        <v>31.15278</v>
      </c>
      <c r="C254" s="30">
        <v>2.2460499999999999</v>
      </c>
      <c r="D254" s="29">
        <v>75.18253</v>
      </c>
      <c r="F254" s="59">
        <f t="shared" si="3"/>
        <v>43131</v>
      </c>
      <c r="G254" s="18">
        <v>31.15278</v>
      </c>
      <c r="H254" s="57">
        <v>50</v>
      </c>
      <c r="I254" s="57"/>
    </row>
    <row r="255" spans="1:9" ht="12.75" customHeight="1" x14ac:dyDescent="0.25">
      <c r="A255" s="58" t="s">
        <v>301</v>
      </c>
      <c r="B255" s="21">
        <v>14.9643</v>
      </c>
      <c r="C255" s="22">
        <v>2.5718899999999998</v>
      </c>
      <c r="D255" s="21">
        <v>22.17381</v>
      </c>
      <c r="F255" s="59">
        <f t="shared" si="3"/>
        <v>43132</v>
      </c>
      <c r="G255" s="18">
        <v>14.9643</v>
      </c>
      <c r="H255" s="57">
        <v>50</v>
      </c>
      <c r="I255" s="57"/>
    </row>
    <row r="256" spans="1:9" ht="12.75" customHeight="1" x14ac:dyDescent="0.25">
      <c r="A256" s="58" t="s">
        <v>302</v>
      </c>
      <c r="B256" s="21">
        <v>28.39057</v>
      </c>
      <c r="C256" s="22">
        <v>2.2647599999999999</v>
      </c>
      <c r="D256" s="21">
        <v>252.41810000000001</v>
      </c>
      <c r="F256" s="59">
        <f t="shared" si="3"/>
        <v>43133</v>
      </c>
      <c r="G256" s="18">
        <v>28.39057</v>
      </c>
      <c r="H256" s="57">
        <v>50</v>
      </c>
      <c r="I256" s="57"/>
    </row>
    <row r="257" spans="1:9" ht="12.75" customHeight="1" x14ac:dyDescent="0.25">
      <c r="A257" s="58" t="s">
        <v>303</v>
      </c>
      <c r="B257" s="21">
        <v>13.44178</v>
      </c>
      <c r="C257" s="22">
        <v>2.31792</v>
      </c>
      <c r="D257" s="21">
        <v>264.7466</v>
      </c>
      <c r="F257" s="59">
        <f t="shared" si="3"/>
        <v>43134</v>
      </c>
      <c r="G257" s="18">
        <v>13.44178</v>
      </c>
      <c r="H257" s="57">
        <v>50</v>
      </c>
      <c r="I257" s="57"/>
    </row>
    <row r="258" spans="1:9" ht="12.75" customHeight="1" x14ac:dyDescent="0.25">
      <c r="A258" s="58" t="s">
        <v>304</v>
      </c>
      <c r="B258" s="21">
        <v>8.4365100000000002</v>
      </c>
      <c r="C258" s="22">
        <v>0.51607000000000003</v>
      </c>
      <c r="D258" s="21">
        <v>160.90940000000001</v>
      </c>
      <c r="F258" s="59">
        <f t="shared" si="3"/>
        <v>43135</v>
      </c>
      <c r="G258" s="18">
        <v>8.4365100000000002</v>
      </c>
      <c r="H258" s="57">
        <v>50</v>
      </c>
      <c r="I258" s="57"/>
    </row>
    <row r="259" spans="1:9" ht="12.75" customHeight="1" x14ac:dyDescent="0.25">
      <c r="A259" s="58" t="s">
        <v>305</v>
      </c>
      <c r="B259" s="21">
        <v>27.600149999999999</v>
      </c>
      <c r="C259" s="22">
        <v>1.28752</v>
      </c>
      <c r="D259" s="21">
        <v>207.6602</v>
      </c>
      <c r="F259" s="59">
        <f t="shared" si="3"/>
        <v>43136</v>
      </c>
      <c r="G259" s="18">
        <v>27.600149999999999</v>
      </c>
      <c r="H259" s="57">
        <v>50</v>
      </c>
      <c r="I259" s="57"/>
    </row>
    <row r="260" spans="1:9" ht="12.75" customHeight="1" x14ac:dyDescent="0.25">
      <c r="A260" s="58" t="s">
        <v>306</v>
      </c>
      <c r="B260" s="21">
        <v>19.53013</v>
      </c>
      <c r="C260" s="22">
        <v>2.0345300000000002</v>
      </c>
      <c r="D260" s="21">
        <v>235.73429999999999</v>
      </c>
      <c r="F260" s="59">
        <f t="shared" si="3"/>
        <v>43137</v>
      </c>
      <c r="G260" s="18">
        <v>19.53013</v>
      </c>
      <c r="H260" s="57">
        <v>50</v>
      </c>
      <c r="I260" s="57"/>
    </row>
    <row r="261" spans="1:9" ht="12.75" customHeight="1" x14ac:dyDescent="0.25">
      <c r="A261" s="58" t="s">
        <v>307</v>
      </c>
      <c r="B261" s="21">
        <v>94.316590000000005</v>
      </c>
      <c r="C261" s="22">
        <v>0.97572000000000003</v>
      </c>
      <c r="D261" s="21">
        <v>92.392390000000006</v>
      </c>
      <c r="F261" s="59">
        <f t="shared" si="3"/>
        <v>43138</v>
      </c>
      <c r="G261" s="18">
        <v>94.316590000000005</v>
      </c>
      <c r="H261" s="57">
        <v>50</v>
      </c>
      <c r="I261" s="57"/>
    </row>
    <row r="262" spans="1:9" ht="12.75" customHeight="1" x14ac:dyDescent="0.25">
      <c r="A262" s="58" t="s">
        <v>308</v>
      </c>
      <c r="B262" s="21">
        <v>18.331410000000002</v>
      </c>
      <c r="C262" s="22">
        <v>0.65598999999999996</v>
      </c>
      <c r="D262" s="21">
        <v>97.753399999999999</v>
      </c>
      <c r="F262" s="59">
        <f t="shared" si="3"/>
        <v>43139</v>
      </c>
      <c r="G262" s="18">
        <v>18.331410000000002</v>
      </c>
      <c r="H262" s="57">
        <v>50</v>
      </c>
      <c r="I262" s="57"/>
    </row>
    <row r="263" spans="1:9" ht="12.75" customHeight="1" x14ac:dyDescent="0.25">
      <c r="A263" s="58" t="s">
        <v>309</v>
      </c>
      <c r="B263" s="21">
        <v>6.3476900000000001</v>
      </c>
      <c r="C263" s="22">
        <v>0.64602999999999999</v>
      </c>
      <c r="D263" s="21">
        <v>113.3704</v>
      </c>
      <c r="F263" s="59">
        <f t="shared" si="3"/>
        <v>43140</v>
      </c>
      <c r="G263" s="18">
        <v>6.3476900000000001</v>
      </c>
      <c r="H263" s="57">
        <v>50</v>
      </c>
      <c r="I263" s="57"/>
    </row>
    <row r="264" spans="1:9" ht="12.75" customHeight="1" x14ac:dyDescent="0.25">
      <c r="A264" s="58" t="s">
        <v>310</v>
      </c>
      <c r="B264" s="21">
        <v>4.2542600000000004</v>
      </c>
      <c r="C264" s="22">
        <v>1.06711</v>
      </c>
      <c r="D264" s="21">
        <v>80.478989999999996</v>
      </c>
      <c r="F264" s="59">
        <f t="shared" si="3"/>
        <v>43141</v>
      </c>
      <c r="G264" s="18">
        <v>4.2542600000000004</v>
      </c>
      <c r="H264" s="57">
        <v>50</v>
      </c>
      <c r="I264" s="57"/>
    </row>
    <row r="265" spans="1:9" ht="12.75" customHeight="1" x14ac:dyDescent="0.25">
      <c r="A265" s="58" t="s">
        <v>311</v>
      </c>
      <c r="B265" s="21">
        <v>4.6997200000000001</v>
      </c>
      <c r="C265" s="22">
        <v>1.4550399999999999</v>
      </c>
      <c r="D265" s="21">
        <v>63.536110000000001</v>
      </c>
      <c r="F265" s="59">
        <f t="shared" si="3"/>
        <v>43142</v>
      </c>
      <c r="G265" s="18">
        <v>4.6997200000000001</v>
      </c>
      <c r="H265" s="57">
        <v>50</v>
      </c>
      <c r="I265" s="57"/>
    </row>
    <row r="266" spans="1:9" ht="12.75" customHeight="1" x14ac:dyDescent="0.25">
      <c r="A266" s="58" t="s">
        <v>312</v>
      </c>
      <c r="B266" s="21">
        <v>10.454610000000001</v>
      </c>
      <c r="C266" s="22">
        <v>1.35429</v>
      </c>
      <c r="D266" s="21">
        <v>40.111150000000002</v>
      </c>
      <c r="F266" s="59">
        <f t="shared" si="3"/>
        <v>43143</v>
      </c>
      <c r="G266" s="18">
        <v>10.454610000000001</v>
      </c>
      <c r="H266" s="57">
        <v>50</v>
      </c>
      <c r="I266" s="57"/>
    </row>
    <row r="267" spans="1:9" ht="12.75" customHeight="1" x14ac:dyDescent="0.25">
      <c r="A267" s="58" t="s">
        <v>313</v>
      </c>
      <c r="B267" s="21">
        <v>8.0366700000000009</v>
      </c>
      <c r="C267" s="22">
        <v>1.01603</v>
      </c>
      <c r="D267" s="21">
        <v>63.952030000000001</v>
      </c>
      <c r="F267" s="59">
        <f t="shared" si="3"/>
        <v>43144</v>
      </c>
      <c r="G267" s="18">
        <v>8.0366700000000009</v>
      </c>
      <c r="H267" s="57">
        <v>50</v>
      </c>
      <c r="I267" s="57"/>
    </row>
    <row r="268" spans="1:9" ht="12.75" customHeight="1" x14ac:dyDescent="0.25">
      <c r="A268" s="58" t="s">
        <v>314</v>
      </c>
      <c r="B268" s="21">
        <v>13.00685</v>
      </c>
      <c r="C268" s="22">
        <v>1.0002800000000001</v>
      </c>
      <c r="D268" s="21">
        <v>73.108019999999996</v>
      </c>
      <c r="F268" s="59">
        <f t="shared" ref="F268:F331" si="4">F267+1</f>
        <v>43145</v>
      </c>
      <c r="G268" s="18">
        <v>13.00685</v>
      </c>
      <c r="H268" s="57">
        <v>50</v>
      </c>
      <c r="I268" s="57"/>
    </row>
    <row r="269" spans="1:9" ht="12.75" customHeight="1" x14ac:dyDescent="0.25">
      <c r="A269" s="58" t="s">
        <v>315</v>
      </c>
      <c r="B269" s="21">
        <v>11.4344</v>
      </c>
      <c r="C269" s="22">
        <v>0.60673999999999995</v>
      </c>
      <c r="D269" s="21">
        <v>119.97239999999999</v>
      </c>
      <c r="F269" s="59">
        <f t="shared" si="4"/>
        <v>43146</v>
      </c>
      <c r="G269" s="18">
        <v>11.4344</v>
      </c>
      <c r="H269" s="57">
        <v>50</v>
      </c>
      <c r="I269" s="57"/>
    </row>
    <row r="270" spans="1:9" ht="12.75" customHeight="1" x14ac:dyDescent="0.25">
      <c r="A270" s="58" t="s">
        <v>316</v>
      </c>
      <c r="B270" s="21">
        <v>16.419709999999998</v>
      </c>
      <c r="C270" s="22">
        <v>1.1051899999999999</v>
      </c>
      <c r="D270" s="21">
        <v>38.316360000000003</v>
      </c>
      <c r="F270" s="59">
        <f t="shared" si="4"/>
        <v>43147</v>
      </c>
      <c r="G270" s="18">
        <v>16.419709999999998</v>
      </c>
      <c r="H270" s="57">
        <v>50</v>
      </c>
      <c r="I270" s="57"/>
    </row>
    <row r="271" spans="1:9" ht="12.75" customHeight="1" x14ac:dyDescent="0.25">
      <c r="A271" s="58" t="s">
        <v>317</v>
      </c>
      <c r="B271" s="21">
        <v>15.638870000000001</v>
      </c>
      <c r="C271" s="22">
        <v>0.96162000000000003</v>
      </c>
      <c r="D271" s="21">
        <v>60.642139999999998</v>
      </c>
      <c r="F271" s="59">
        <f t="shared" si="4"/>
        <v>43148</v>
      </c>
      <c r="G271" s="18">
        <v>15.638870000000001</v>
      </c>
      <c r="H271" s="57">
        <v>50</v>
      </c>
      <c r="I271" s="57"/>
    </row>
    <row r="272" spans="1:9" ht="12.75" customHeight="1" x14ac:dyDescent="0.25">
      <c r="A272" s="58" t="s">
        <v>318</v>
      </c>
      <c r="B272" s="21">
        <v>20.018229999999999</v>
      </c>
      <c r="C272" s="22">
        <v>1.0005599999999999</v>
      </c>
      <c r="D272" s="21">
        <v>51.77299</v>
      </c>
      <c r="F272" s="59">
        <f t="shared" si="4"/>
        <v>43149</v>
      </c>
      <c r="G272" s="18">
        <v>20.018229999999999</v>
      </c>
      <c r="H272" s="57">
        <v>50</v>
      </c>
      <c r="I272" s="57"/>
    </row>
    <row r="273" spans="1:9" ht="12.75" customHeight="1" x14ac:dyDescent="0.25">
      <c r="A273" s="58" t="s">
        <v>319</v>
      </c>
      <c r="B273" s="21">
        <v>45.017789999999998</v>
      </c>
      <c r="C273" s="22">
        <v>1.42693</v>
      </c>
      <c r="D273" s="21">
        <v>7.6670699999999998</v>
      </c>
      <c r="F273" s="59">
        <f t="shared" si="4"/>
        <v>43150</v>
      </c>
      <c r="G273" s="18">
        <v>45.017789999999998</v>
      </c>
      <c r="H273" s="57">
        <v>50</v>
      </c>
      <c r="I273" s="57"/>
    </row>
    <row r="274" spans="1:9" ht="12.75" customHeight="1" x14ac:dyDescent="0.25">
      <c r="A274" s="58" t="s">
        <v>320</v>
      </c>
      <c r="B274" s="21">
        <v>20.885110000000001</v>
      </c>
      <c r="C274" s="22">
        <v>2.49959</v>
      </c>
      <c r="D274" s="21">
        <v>351.42669999999998</v>
      </c>
      <c r="F274" s="59">
        <f t="shared" si="4"/>
        <v>43151</v>
      </c>
      <c r="G274" s="18">
        <v>20.885110000000001</v>
      </c>
      <c r="H274" s="57">
        <v>50</v>
      </c>
      <c r="I274" s="57"/>
    </row>
    <row r="275" spans="1:9" ht="12.75" customHeight="1" x14ac:dyDescent="0.25">
      <c r="A275" s="58" t="s">
        <v>321</v>
      </c>
      <c r="B275" s="21">
        <v>34.392670000000003</v>
      </c>
      <c r="C275" s="22">
        <v>2.4180799999999998</v>
      </c>
      <c r="D275" s="21">
        <v>274.38319999999999</v>
      </c>
      <c r="F275" s="59">
        <f t="shared" si="4"/>
        <v>43152</v>
      </c>
      <c r="G275" s="18">
        <v>34.392670000000003</v>
      </c>
      <c r="H275" s="57">
        <v>50</v>
      </c>
      <c r="I275" s="57"/>
    </row>
    <row r="276" spans="1:9" ht="12.75" customHeight="1" x14ac:dyDescent="0.25">
      <c r="A276" s="58" t="s">
        <v>322</v>
      </c>
      <c r="B276" s="21">
        <v>17.325790000000001</v>
      </c>
      <c r="C276" s="22">
        <v>2.0236900000000002</v>
      </c>
      <c r="D276" s="21">
        <v>245.05889999999999</v>
      </c>
      <c r="F276" s="59">
        <f t="shared" si="4"/>
        <v>43153</v>
      </c>
      <c r="G276" s="18">
        <v>17.325790000000001</v>
      </c>
      <c r="H276" s="57">
        <v>50</v>
      </c>
      <c r="I276" s="57"/>
    </row>
    <row r="277" spans="1:9" ht="12.75" customHeight="1" x14ac:dyDescent="0.25">
      <c r="A277" s="58" t="s">
        <v>323</v>
      </c>
      <c r="B277" s="21">
        <v>22.469270000000002</v>
      </c>
      <c r="C277" s="22">
        <v>2.2824399999999998</v>
      </c>
      <c r="D277" s="21">
        <v>238.24430000000001</v>
      </c>
      <c r="F277" s="59">
        <f t="shared" si="4"/>
        <v>43154</v>
      </c>
      <c r="G277" s="18">
        <v>22.469270000000002</v>
      </c>
      <c r="H277" s="57">
        <v>50</v>
      </c>
      <c r="I277" s="57"/>
    </row>
    <row r="278" spans="1:9" ht="12.75" customHeight="1" x14ac:dyDescent="0.25">
      <c r="A278" s="58" t="s">
        <v>324</v>
      </c>
      <c r="B278" s="21">
        <v>19.40025</v>
      </c>
      <c r="C278" s="22">
        <v>1.17787</v>
      </c>
      <c r="D278" s="21">
        <v>161.3433</v>
      </c>
      <c r="F278" s="59">
        <f t="shared" si="4"/>
        <v>43155</v>
      </c>
      <c r="G278" s="18">
        <v>19.40025</v>
      </c>
      <c r="H278" s="57">
        <v>50</v>
      </c>
      <c r="I278" s="57"/>
    </row>
    <row r="279" spans="1:9" ht="12.75" customHeight="1" x14ac:dyDescent="0.25">
      <c r="A279" s="58" t="s">
        <v>325</v>
      </c>
      <c r="B279" s="21">
        <v>13.7576</v>
      </c>
      <c r="C279" s="22">
        <v>0.56920999999999999</v>
      </c>
      <c r="D279" s="21">
        <v>72.62679</v>
      </c>
      <c r="F279" s="59">
        <f t="shared" si="4"/>
        <v>43156</v>
      </c>
      <c r="G279" s="18">
        <v>13.7576</v>
      </c>
      <c r="H279" s="57">
        <v>50</v>
      </c>
      <c r="I279" s="57"/>
    </row>
    <row r="280" spans="1:9" ht="12.75" customHeight="1" x14ac:dyDescent="0.25">
      <c r="A280" s="58" t="s">
        <v>326</v>
      </c>
      <c r="B280" s="21">
        <v>75.894840000000002</v>
      </c>
      <c r="C280" s="22">
        <v>1.6599600000000001</v>
      </c>
      <c r="D280" s="21">
        <v>267.69670000000002</v>
      </c>
      <c r="F280" s="59">
        <f t="shared" si="4"/>
        <v>43157</v>
      </c>
      <c r="G280" s="18">
        <v>75.894840000000002</v>
      </c>
      <c r="H280" s="57">
        <v>50</v>
      </c>
      <c r="I280" s="57"/>
    </row>
    <row r="281" spans="1:9" ht="12.75" customHeight="1" x14ac:dyDescent="0.25">
      <c r="A281" s="58" t="s">
        <v>327</v>
      </c>
      <c r="B281" s="21">
        <v>69.911469999999994</v>
      </c>
      <c r="C281" s="22">
        <v>0.96145999999999998</v>
      </c>
      <c r="D281" s="21">
        <v>69.882390000000001</v>
      </c>
      <c r="F281" s="59">
        <f t="shared" si="4"/>
        <v>43158</v>
      </c>
      <c r="G281" s="18">
        <v>69.911469999999994</v>
      </c>
      <c r="H281" s="57">
        <v>50</v>
      </c>
      <c r="I281" s="57"/>
    </row>
    <row r="282" spans="1:9" ht="12.75" customHeight="1" x14ac:dyDescent="0.25">
      <c r="A282" s="58" t="s">
        <v>328</v>
      </c>
      <c r="B282" s="21">
        <v>64.047970000000007</v>
      </c>
      <c r="C282" s="22">
        <v>1.42527</v>
      </c>
      <c r="D282" s="21">
        <v>71.788780000000003</v>
      </c>
      <c r="F282" s="59">
        <f t="shared" si="4"/>
        <v>43159</v>
      </c>
      <c r="G282" s="18">
        <v>64.047970000000007</v>
      </c>
      <c r="H282" s="57">
        <v>50</v>
      </c>
      <c r="I282" s="57"/>
    </row>
    <row r="283" spans="1:9" ht="12.75" customHeight="1" x14ac:dyDescent="0.25">
      <c r="A283" s="64" t="s">
        <v>330</v>
      </c>
      <c r="B283" s="29">
        <v>73.0124</v>
      </c>
      <c r="C283" s="30">
        <v>0.99082000000000003</v>
      </c>
      <c r="D283" s="29">
        <v>89.919730000000001</v>
      </c>
      <c r="F283" s="59">
        <f t="shared" si="4"/>
        <v>43160</v>
      </c>
      <c r="G283" s="65">
        <v>73.0124</v>
      </c>
      <c r="H283" s="57">
        <v>50</v>
      </c>
      <c r="I283" s="57"/>
    </row>
    <row r="284" spans="1:9" ht="12.75" customHeight="1" x14ac:dyDescent="0.25">
      <c r="A284" s="64" t="s">
        <v>331</v>
      </c>
      <c r="B284" s="29">
        <v>10.60758</v>
      </c>
      <c r="C284" s="30">
        <v>0.81945000000000001</v>
      </c>
      <c r="D284" s="29">
        <v>96.251959999999997</v>
      </c>
      <c r="F284" s="59">
        <f t="shared" si="4"/>
        <v>43161</v>
      </c>
      <c r="G284" s="65">
        <v>10.60758</v>
      </c>
      <c r="H284" s="57">
        <v>50</v>
      </c>
      <c r="I284" s="57"/>
    </row>
    <row r="285" spans="1:9" ht="12.75" customHeight="1" x14ac:dyDescent="0.25">
      <c r="A285" s="64" t="s">
        <v>332</v>
      </c>
      <c r="B285" s="29">
        <v>15.202999999999999</v>
      </c>
      <c r="C285" s="30">
        <v>0.86953000000000003</v>
      </c>
      <c r="D285" s="29">
        <v>89.898470000000003</v>
      </c>
      <c r="F285" s="59">
        <f t="shared" si="4"/>
        <v>43162</v>
      </c>
      <c r="G285" s="65">
        <v>15.202999999999999</v>
      </c>
      <c r="H285" s="57">
        <v>50</v>
      </c>
      <c r="I285" s="57"/>
    </row>
    <row r="286" spans="1:9" ht="12.75" customHeight="1" x14ac:dyDescent="0.25">
      <c r="A286" s="64" t="s">
        <v>333</v>
      </c>
      <c r="B286" s="29">
        <v>6.5303199999999997</v>
      </c>
      <c r="C286" s="30">
        <v>0.38534000000000002</v>
      </c>
      <c r="D286" s="29">
        <v>98.140550000000005</v>
      </c>
      <c r="F286" s="59">
        <f t="shared" si="4"/>
        <v>43163</v>
      </c>
      <c r="G286" s="65">
        <v>6.5303199999999997</v>
      </c>
      <c r="H286" s="57">
        <v>50</v>
      </c>
      <c r="I286" s="57"/>
    </row>
    <row r="287" spans="1:9" ht="12.75" customHeight="1" x14ac:dyDescent="0.25">
      <c r="A287" s="64" t="s">
        <v>334</v>
      </c>
      <c r="B287" s="29">
        <v>9.7210599999999996</v>
      </c>
      <c r="C287" s="30">
        <v>0.75846999999999998</v>
      </c>
      <c r="D287" s="29">
        <v>33.332979999999999</v>
      </c>
      <c r="F287" s="59">
        <f t="shared" si="4"/>
        <v>43164</v>
      </c>
      <c r="G287" s="65">
        <v>9.7210599999999996</v>
      </c>
      <c r="H287" s="57">
        <v>50</v>
      </c>
      <c r="I287" s="57"/>
    </row>
    <row r="288" spans="1:9" ht="12.75" customHeight="1" x14ac:dyDescent="0.25">
      <c r="A288" s="64" t="s">
        <v>335</v>
      </c>
      <c r="B288" s="29">
        <v>8.8956800000000005</v>
      </c>
      <c r="C288" s="30">
        <v>0.53476999999999997</v>
      </c>
      <c r="D288" s="29">
        <v>41.670310000000001</v>
      </c>
      <c r="F288" s="59">
        <f t="shared" si="4"/>
        <v>43165</v>
      </c>
      <c r="G288" s="65">
        <v>8.8956800000000005</v>
      </c>
      <c r="H288" s="57">
        <v>50</v>
      </c>
      <c r="I288" s="57"/>
    </row>
    <row r="289" spans="1:9" ht="12.75" customHeight="1" x14ac:dyDescent="0.25">
      <c r="A289" s="64" t="s">
        <v>336</v>
      </c>
      <c r="B289" s="29">
        <v>16.638100000000001</v>
      </c>
      <c r="C289" s="30">
        <v>1.89358</v>
      </c>
      <c r="D289" s="29">
        <v>303.78280000000001</v>
      </c>
      <c r="F289" s="59">
        <f t="shared" si="4"/>
        <v>43166</v>
      </c>
      <c r="G289" s="65">
        <v>16.638100000000001</v>
      </c>
      <c r="H289" s="57">
        <v>50</v>
      </c>
      <c r="I289" s="57"/>
    </row>
    <row r="290" spans="1:9" ht="12.75" customHeight="1" x14ac:dyDescent="0.25">
      <c r="A290" s="64" t="s">
        <v>337</v>
      </c>
      <c r="B290" s="29">
        <v>8.88171</v>
      </c>
      <c r="C290" s="30">
        <v>1.74962</v>
      </c>
      <c r="D290" s="29">
        <v>208.5966</v>
      </c>
      <c r="F290" s="59">
        <f t="shared" si="4"/>
        <v>43167</v>
      </c>
      <c r="G290" s="65">
        <v>8.88171</v>
      </c>
      <c r="H290" s="57">
        <v>50</v>
      </c>
      <c r="I290" s="57"/>
    </row>
    <row r="291" spans="1:9" ht="12.75" customHeight="1" x14ac:dyDescent="0.25">
      <c r="A291" s="64" t="s">
        <v>338</v>
      </c>
      <c r="B291" s="29">
        <v>26.213979999999999</v>
      </c>
      <c r="C291" s="30">
        <v>1.49387</v>
      </c>
      <c r="D291" s="29">
        <v>224.16229999999999</v>
      </c>
      <c r="F291" s="59">
        <f t="shared" si="4"/>
        <v>43168</v>
      </c>
      <c r="G291" s="65">
        <v>26.213979999999999</v>
      </c>
      <c r="H291" s="57">
        <v>50</v>
      </c>
      <c r="I291" s="57"/>
    </row>
    <row r="292" spans="1:9" ht="12.75" customHeight="1" x14ac:dyDescent="0.25">
      <c r="A292" s="64" t="s">
        <v>339</v>
      </c>
      <c r="B292" s="29">
        <v>13.59435</v>
      </c>
      <c r="C292" s="30">
        <v>0.71819999999999995</v>
      </c>
      <c r="D292" s="29">
        <v>68.666179999999997</v>
      </c>
      <c r="F292" s="59">
        <f t="shared" si="4"/>
        <v>43169</v>
      </c>
      <c r="G292" s="65">
        <v>13.59435</v>
      </c>
      <c r="H292" s="57">
        <v>50</v>
      </c>
      <c r="I292" s="57"/>
    </row>
    <row r="293" spans="1:9" ht="12.75" customHeight="1" x14ac:dyDescent="0.25">
      <c r="A293" s="64" t="s">
        <v>340</v>
      </c>
      <c r="B293" s="29">
        <v>11.526669999999999</v>
      </c>
      <c r="C293" s="30">
        <v>0.51758999999999999</v>
      </c>
      <c r="D293" s="29">
        <v>83.672979999999995</v>
      </c>
      <c r="F293" s="59">
        <f t="shared" si="4"/>
        <v>43170</v>
      </c>
      <c r="G293" s="65">
        <v>11.526669999999999</v>
      </c>
      <c r="H293" s="57">
        <v>50</v>
      </c>
      <c r="I293" s="57"/>
    </row>
    <row r="294" spans="1:9" ht="12.75" customHeight="1" x14ac:dyDescent="0.25">
      <c r="A294" s="64" t="s">
        <v>341</v>
      </c>
      <c r="B294" s="29">
        <v>6.0211699999999997</v>
      </c>
      <c r="C294" s="30">
        <v>2.02075</v>
      </c>
      <c r="D294" s="29">
        <v>190.99379999999999</v>
      </c>
      <c r="F294" s="59">
        <f t="shared" si="4"/>
        <v>43171</v>
      </c>
      <c r="G294" s="65">
        <v>6.0211699999999997</v>
      </c>
      <c r="H294" s="57">
        <v>50</v>
      </c>
      <c r="I294" s="57"/>
    </row>
    <row r="295" spans="1:9" ht="12.75" customHeight="1" x14ac:dyDescent="0.25">
      <c r="A295" s="64" t="s">
        <v>342</v>
      </c>
      <c r="B295" s="29">
        <v>16.160170000000001</v>
      </c>
      <c r="C295" s="30">
        <v>2.81657</v>
      </c>
      <c r="D295" s="29">
        <v>239.2567</v>
      </c>
      <c r="F295" s="59">
        <f t="shared" si="4"/>
        <v>43172</v>
      </c>
      <c r="G295" s="65">
        <v>16.160170000000001</v>
      </c>
      <c r="H295" s="57">
        <v>50</v>
      </c>
      <c r="I295" s="57"/>
    </row>
    <row r="296" spans="1:9" ht="12.75" customHeight="1" x14ac:dyDescent="0.25">
      <c r="A296" s="64" t="s">
        <v>343</v>
      </c>
      <c r="B296" s="29">
        <v>21.631589999999999</v>
      </c>
      <c r="C296" s="30">
        <v>1.9138500000000001</v>
      </c>
      <c r="D296" s="29">
        <v>228.06729999999999</v>
      </c>
      <c r="F296" s="59">
        <f t="shared" si="4"/>
        <v>43173</v>
      </c>
      <c r="G296" s="65">
        <v>21.631589999999999</v>
      </c>
      <c r="H296" s="57">
        <v>50</v>
      </c>
      <c r="I296" s="57"/>
    </row>
    <row r="297" spans="1:9" ht="12.75" customHeight="1" x14ac:dyDescent="0.25">
      <c r="A297" s="64" t="s">
        <v>344</v>
      </c>
      <c r="B297" s="29">
        <v>36.736879999999999</v>
      </c>
      <c r="C297" s="30">
        <v>0.62533000000000005</v>
      </c>
      <c r="D297" s="29">
        <v>329.21620000000001</v>
      </c>
      <c r="F297" s="59">
        <f t="shared" si="4"/>
        <v>43174</v>
      </c>
      <c r="G297" s="65">
        <v>36.736879999999999</v>
      </c>
      <c r="H297" s="57">
        <v>50</v>
      </c>
      <c r="I297" s="57"/>
    </row>
    <row r="298" spans="1:9" ht="12.75" customHeight="1" x14ac:dyDescent="0.25">
      <c r="A298" s="64" t="s">
        <v>345</v>
      </c>
      <c r="B298" s="29">
        <v>13.404579999999999</v>
      </c>
      <c r="C298" s="30">
        <v>0.60152000000000005</v>
      </c>
      <c r="D298" s="29">
        <v>327.01080000000002</v>
      </c>
      <c r="F298" s="59">
        <f t="shared" si="4"/>
        <v>43175</v>
      </c>
      <c r="G298" s="65">
        <v>13.404579999999999</v>
      </c>
      <c r="H298" s="57">
        <v>50</v>
      </c>
      <c r="I298" s="57"/>
    </row>
    <row r="299" spans="1:9" ht="12.75" customHeight="1" x14ac:dyDescent="0.25">
      <c r="A299" s="64" t="s">
        <v>346</v>
      </c>
      <c r="B299" s="29">
        <v>10.83989</v>
      </c>
      <c r="C299" s="30">
        <v>0.66751000000000005</v>
      </c>
      <c r="D299" s="29">
        <v>91.053430000000006</v>
      </c>
      <c r="F299" s="59">
        <f t="shared" si="4"/>
        <v>43176</v>
      </c>
      <c r="G299" s="65">
        <v>10.83989</v>
      </c>
      <c r="H299" s="57">
        <v>50</v>
      </c>
      <c r="I299" s="57"/>
    </row>
    <row r="300" spans="1:9" ht="12.75" customHeight="1" x14ac:dyDescent="0.25">
      <c r="A300" s="64" t="s">
        <v>347</v>
      </c>
      <c r="B300" s="29">
        <v>16.612359999999999</v>
      </c>
      <c r="C300" s="30">
        <v>0.72075999999999996</v>
      </c>
      <c r="D300" s="29">
        <v>91.238600000000005</v>
      </c>
      <c r="F300" s="59">
        <f t="shared" si="4"/>
        <v>43177</v>
      </c>
      <c r="G300" s="65">
        <v>16.612359999999999</v>
      </c>
      <c r="H300" s="57">
        <v>50</v>
      </c>
      <c r="I300" s="57"/>
    </row>
    <row r="301" spans="1:9" ht="12.75" customHeight="1" x14ac:dyDescent="0.25">
      <c r="A301" s="64" t="s">
        <v>348</v>
      </c>
      <c r="B301" s="29">
        <v>13.883509999999999</v>
      </c>
      <c r="C301" s="30">
        <v>0.68437999999999999</v>
      </c>
      <c r="D301" s="29">
        <v>73.890090000000001</v>
      </c>
      <c r="F301" s="59">
        <f t="shared" si="4"/>
        <v>43178</v>
      </c>
      <c r="G301" s="65">
        <v>13.883509999999999</v>
      </c>
      <c r="H301" s="57">
        <v>50</v>
      </c>
      <c r="I301" s="57"/>
    </row>
    <row r="302" spans="1:9" ht="12.75" customHeight="1" x14ac:dyDescent="0.25">
      <c r="A302" s="64" t="s">
        <v>349</v>
      </c>
      <c r="B302" s="29">
        <v>12.82315</v>
      </c>
      <c r="C302" s="30">
        <v>0.68052000000000001</v>
      </c>
      <c r="D302" s="29">
        <v>81.65437</v>
      </c>
      <c r="F302" s="59">
        <f t="shared" si="4"/>
        <v>43179</v>
      </c>
      <c r="G302" s="65">
        <v>12.82315</v>
      </c>
      <c r="H302" s="57">
        <v>50</v>
      </c>
      <c r="I302" s="57"/>
    </row>
    <row r="303" spans="1:9" ht="12.75" customHeight="1" x14ac:dyDescent="0.25">
      <c r="A303" s="64" t="s">
        <v>350</v>
      </c>
      <c r="B303" s="29">
        <v>14.64419</v>
      </c>
      <c r="C303" s="30">
        <v>0.46392</v>
      </c>
      <c r="D303" s="29">
        <v>139.8389</v>
      </c>
      <c r="F303" s="59">
        <f t="shared" si="4"/>
        <v>43180</v>
      </c>
      <c r="G303" s="65">
        <v>14.64419</v>
      </c>
      <c r="H303" s="57">
        <v>50</v>
      </c>
      <c r="I303" s="57"/>
    </row>
    <row r="304" spans="1:9" ht="12.75" customHeight="1" x14ac:dyDescent="0.25">
      <c r="A304" s="64" t="s">
        <v>351</v>
      </c>
      <c r="B304" s="29">
        <v>13.932689999999999</v>
      </c>
      <c r="C304" s="30">
        <v>0.66598999999999997</v>
      </c>
      <c r="D304" s="29">
        <v>93.824529999999996</v>
      </c>
      <c r="F304" s="59">
        <f t="shared" si="4"/>
        <v>43181</v>
      </c>
      <c r="G304" s="65">
        <v>13.932689999999999</v>
      </c>
      <c r="H304" s="57">
        <v>50</v>
      </c>
      <c r="I304" s="57"/>
    </row>
    <row r="305" spans="1:9" ht="12.75" customHeight="1" x14ac:dyDescent="0.25">
      <c r="A305" s="64" t="s">
        <v>352</v>
      </c>
      <c r="B305" s="29">
        <v>20.60314</v>
      </c>
      <c r="C305" s="30">
        <v>0.71775</v>
      </c>
      <c r="D305" s="29">
        <v>89.866690000000006</v>
      </c>
      <c r="F305" s="59">
        <f t="shared" si="4"/>
        <v>43182</v>
      </c>
      <c r="G305" s="65">
        <v>20.60314</v>
      </c>
      <c r="H305" s="57">
        <v>50</v>
      </c>
      <c r="I305" s="57"/>
    </row>
    <row r="306" spans="1:9" ht="12.75" customHeight="1" x14ac:dyDescent="0.25">
      <c r="A306" s="64" t="s">
        <v>353</v>
      </c>
      <c r="B306" s="29">
        <v>6.6403600000000003</v>
      </c>
      <c r="C306" s="30">
        <v>0.72914999999999996</v>
      </c>
      <c r="D306" s="29">
        <v>171.3913</v>
      </c>
      <c r="F306" s="59">
        <f t="shared" si="4"/>
        <v>43183</v>
      </c>
      <c r="G306" s="65">
        <v>6.6403600000000003</v>
      </c>
      <c r="H306" s="57">
        <v>50</v>
      </c>
      <c r="I306" s="57"/>
    </row>
    <row r="307" spans="1:9" ht="12.75" customHeight="1" x14ac:dyDescent="0.25">
      <c r="A307" s="64" t="s">
        <v>354</v>
      </c>
      <c r="B307" s="29">
        <v>5.4526000000000003</v>
      </c>
      <c r="C307" s="30">
        <v>0.66135999999999995</v>
      </c>
      <c r="D307" s="29">
        <v>102.96599999999999</v>
      </c>
      <c r="F307" s="59">
        <f t="shared" si="4"/>
        <v>43184</v>
      </c>
      <c r="G307" s="65">
        <v>5.4526000000000003</v>
      </c>
      <c r="H307" s="57">
        <v>50</v>
      </c>
      <c r="I307" s="57"/>
    </row>
    <row r="308" spans="1:9" ht="12.75" customHeight="1" x14ac:dyDescent="0.25">
      <c r="A308" s="64" t="s">
        <v>355</v>
      </c>
      <c r="B308" s="29">
        <v>10.429349999999999</v>
      </c>
      <c r="C308" s="30">
        <v>0.99568999999999996</v>
      </c>
      <c r="D308" s="29">
        <v>36.716999999999999</v>
      </c>
      <c r="F308" s="59">
        <f t="shared" si="4"/>
        <v>43185</v>
      </c>
      <c r="G308" s="65">
        <v>10.429349999999999</v>
      </c>
      <c r="H308" s="57">
        <v>50</v>
      </c>
      <c r="I308" s="57"/>
    </row>
    <row r="309" spans="1:9" ht="12.75" customHeight="1" x14ac:dyDescent="0.25">
      <c r="A309" s="64" t="s">
        <v>356</v>
      </c>
      <c r="B309" s="29">
        <v>13.54862</v>
      </c>
      <c r="C309" s="30">
        <v>1.21811</v>
      </c>
      <c r="D309" s="29">
        <v>25.718869999999999</v>
      </c>
      <c r="F309" s="59">
        <f t="shared" si="4"/>
        <v>43186</v>
      </c>
      <c r="G309" s="65">
        <v>13.54862</v>
      </c>
      <c r="H309" s="57">
        <v>50</v>
      </c>
      <c r="I309" s="57"/>
    </row>
    <row r="310" spans="1:9" ht="12.75" customHeight="1" x14ac:dyDescent="0.25">
      <c r="A310" s="64" t="s">
        <v>357</v>
      </c>
      <c r="B310" s="29">
        <v>16.831810000000001</v>
      </c>
      <c r="C310" s="30">
        <v>0.84389000000000003</v>
      </c>
      <c r="D310" s="29">
        <v>358.28579999999999</v>
      </c>
      <c r="F310" s="59">
        <f t="shared" si="4"/>
        <v>43187</v>
      </c>
      <c r="G310" s="65">
        <v>16.831810000000001</v>
      </c>
      <c r="H310" s="57">
        <v>50</v>
      </c>
      <c r="I310" s="57"/>
    </row>
    <row r="311" spans="1:9" ht="12.75" customHeight="1" x14ac:dyDescent="0.25">
      <c r="A311" s="64" t="s">
        <v>358</v>
      </c>
      <c r="B311" s="29">
        <v>40.439450000000001</v>
      </c>
      <c r="C311" s="30"/>
      <c r="D311" s="29"/>
      <c r="F311" s="59">
        <f t="shared" si="4"/>
        <v>43188</v>
      </c>
      <c r="G311" s="65">
        <v>40.439450000000001</v>
      </c>
      <c r="H311" s="57">
        <v>50</v>
      </c>
      <c r="I311" s="57"/>
    </row>
    <row r="312" spans="1:9" ht="12.75" customHeight="1" x14ac:dyDescent="0.25">
      <c r="A312" s="64" t="s">
        <v>359</v>
      </c>
      <c r="B312" s="29">
        <v>33.930070000000001</v>
      </c>
      <c r="C312" s="30"/>
      <c r="D312" s="29"/>
      <c r="F312" s="59">
        <f t="shared" si="4"/>
        <v>43189</v>
      </c>
      <c r="G312" s="65">
        <v>33.930070000000001</v>
      </c>
      <c r="H312" s="57">
        <v>50</v>
      </c>
      <c r="I312" s="57"/>
    </row>
    <row r="313" spans="1:9" ht="12.75" customHeight="1" x14ac:dyDescent="0.25">
      <c r="A313" s="64" t="s">
        <v>360</v>
      </c>
      <c r="B313" s="29">
        <v>36.37762</v>
      </c>
      <c r="C313" s="30"/>
      <c r="D313" s="29"/>
      <c r="F313" s="59">
        <f t="shared" si="4"/>
        <v>43190</v>
      </c>
      <c r="G313" s="65">
        <v>36.37762</v>
      </c>
      <c r="H313" s="57">
        <v>50</v>
      </c>
      <c r="I313" s="57"/>
    </row>
    <row r="314" spans="1:9" ht="12.75" customHeight="1" x14ac:dyDescent="0.25">
      <c r="A314" s="64" t="s">
        <v>361</v>
      </c>
      <c r="B314" s="29">
        <v>21.895109999999999</v>
      </c>
      <c r="C314" s="30"/>
      <c r="D314" s="29"/>
      <c r="F314" s="59">
        <f t="shared" si="4"/>
        <v>43191</v>
      </c>
      <c r="G314" s="65">
        <v>21.895109999999999</v>
      </c>
      <c r="H314" s="57">
        <v>50</v>
      </c>
      <c r="I314" s="57"/>
    </row>
    <row r="315" spans="1:9" ht="12.75" customHeight="1" x14ac:dyDescent="0.25">
      <c r="A315" s="64" t="s">
        <v>362</v>
      </c>
      <c r="B315" s="29">
        <v>16.321680000000001</v>
      </c>
      <c r="C315" s="30"/>
      <c r="D315" s="29"/>
      <c r="F315" s="59">
        <f t="shared" si="4"/>
        <v>43192</v>
      </c>
      <c r="G315" s="65">
        <v>16.321680000000001</v>
      </c>
      <c r="H315" s="57">
        <v>50</v>
      </c>
      <c r="I315" s="57"/>
    </row>
    <row r="316" spans="1:9" ht="12.75" customHeight="1" x14ac:dyDescent="0.25">
      <c r="A316" s="64" t="s">
        <v>363</v>
      </c>
      <c r="B316" s="29">
        <v>127.11320000000001</v>
      </c>
      <c r="C316" s="30"/>
      <c r="D316" s="29"/>
      <c r="F316" s="59">
        <f t="shared" si="4"/>
        <v>43193</v>
      </c>
      <c r="G316" s="65">
        <v>127.11320000000001</v>
      </c>
      <c r="H316" s="57">
        <v>50</v>
      </c>
      <c r="I316" s="57"/>
    </row>
    <row r="317" spans="1:9" ht="12.75" customHeight="1" x14ac:dyDescent="0.25">
      <c r="A317" s="64" t="s">
        <v>364</v>
      </c>
      <c r="B317" s="29">
        <v>109.5172</v>
      </c>
      <c r="C317" s="30">
        <v>0.93761000000000005</v>
      </c>
      <c r="D317" s="29">
        <v>266.53879999999998</v>
      </c>
      <c r="F317" s="59">
        <f t="shared" si="4"/>
        <v>43194</v>
      </c>
      <c r="G317" s="65">
        <v>109.5172</v>
      </c>
      <c r="H317" s="57">
        <v>50</v>
      </c>
      <c r="I317" s="57"/>
    </row>
    <row r="318" spans="1:9" ht="12.75" customHeight="1" x14ac:dyDescent="0.25">
      <c r="A318" s="64" t="s">
        <v>365</v>
      </c>
      <c r="B318" s="29">
        <v>116.6202</v>
      </c>
      <c r="C318" s="30">
        <v>1.40069</v>
      </c>
      <c r="D318" s="29">
        <v>216.9118</v>
      </c>
      <c r="F318" s="59">
        <f t="shared" si="4"/>
        <v>43195</v>
      </c>
      <c r="G318" s="65">
        <v>116.6202</v>
      </c>
      <c r="H318" s="57">
        <v>50</v>
      </c>
      <c r="I318" s="57"/>
    </row>
    <row r="319" spans="1:9" ht="12.75" customHeight="1" x14ac:dyDescent="0.25">
      <c r="A319" s="64" t="s">
        <v>366</v>
      </c>
      <c r="B319" s="29">
        <v>164.1849</v>
      </c>
      <c r="C319" s="30">
        <v>0.53593999999999997</v>
      </c>
      <c r="D319" s="29">
        <v>98.056569999999994</v>
      </c>
      <c r="F319" s="59">
        <f t="shared" si="4"/>
        <v>43196</v>
      </c>
      <c r="G319" s="65">
        <v>164.1849</v>
      </c>
      <c r="H319" s="57">
        <v>50</v>
      </c>
      <c r="I319" s="57"/>
    </row>
    <row r="320" spans="1:9" ht="12.75" customHeight="1" x14ac:dyDescent="0.25">
      <c r="A320" s="64" t="s">
        <v>367</v>
      </c>
      <c r="B320" s="29">
        <v>26.34402</v>
      </c>
      <c r="C320" s="30">
        <v>1.4324300000000001</v>
      </c>
      <c r="D320" s="29">
        <v>256.82929999999999</v>
      </c>
      <c r="F320" s="59">
        <f t="shared" si="4"/>
        <v>43197</v>
      </c>
      <c r="G320" s="65">
        <v>26.34402</v>
      </c>
      <c r="H320" s="57">
        <v>50</v>
      </c>
      <c r="I320" s="57"/>
    </row>
    <row r="321" spans="1:9" ht="12.75" customHeight="1" x14ac:dyDescent="0.25">
      <c r="A321" s="64" t="s">
        <v>368</v>
      </c>
      <c r="B321" s="29">
        <v>18.443249999999999</v>
      </c>
      <c r="C321" s="30">
        <v>1.5707500000000001</v>
      </c>
      <c r="D321" s="29">
        <v>270.04829999999998</v>
      </c>
      <c r="F321" s="59">
        <f t="shared" si="4"/>
        <v>43198</v>
      </c>
      <c r="G321" s="65">
        <v>18.443249999999999</v>
      </c>
      <c r="H321" s="57">
        <v>50</v>
      </c>
      <c r="I321" s="57"/>
    </row>
    <row r="322" spans="1:9" ht="12.75" customHeight="1" x14ac:dyDescent="0.25">
      <c r="A322" s="64" t="s">
        <v>369</v>
      </c>
      <c r="B322" s="29">
        <v>114.3104</v>
      </c>
      <c r="C322" s="30">
        <v>1.2484299999999999</v>
      </c>
      <c r="D322" s="29">
        <v>271.4153</v>
      </c>
      <c r="F322" s="59">
        <f t="shared" si="4"/>
        <v>43199</v>
      </c>
      <c r="G322" s="65">
        <v>114.3104</v>
      </c>
      <c r="H322" s="57">
        <v>50</v>
      </c>
      <c r="I322" s="57"/>
    </row>
    <row r="323" spans="1:9" ht="12.75" customHeight="1" x14ac:dyDescent="0.25">
      <c r="A323" s="64" t="s">
        <v>370</v>
      </c>
      <c r="B323" s="29">
        <v>19.578050000000001</v>
      </c>
      <c r="C323" s="30">
        <v>4.0003399999999996</v>
      </c>
      <c r="D323" s="29">
        <v>303.80309999999997</v>
      </c>
      <c r="F323" s="59">
        <f t="shared" si="4"/>
        <v>43200</v>
      </c>
      <c r="G323" s="65">
        <v>19.578050000000001</v>
      </c>
      <c r="H323" s="57">
        <v>50</v>
      </c>
      <c r="I323" s="57"/>
    </row>
    <row r="324" spans="1:9" ht="12.75" customHeight="1" x14ac:dyDescent="0.25">
      <c r="A324" s="64" t="s">
        <v>371</v>
      </c>
      <c r="B324" s="29">
        <v>5.58535</v>
      </c>
      <c r="C324" s="30">
        <v>3.0926100000000001</v>
      </c>
      <c r="D324" s="29">
        <v>232.1028</v>
      </c>
      <c r="F324" s="59">
        <f t="shared" si="4"/>
        <v>43201</v>
      </c>
      <c r="G324" s="65">
        <v>5.58535</v>
      </c>
      <c r="H324" s="57">
        <v>50</v>
      </c>
      <c r="I324" s="57"/>
    </row>
    <row r="325" spans="1:9" ht="12.75" customHeight="1" x14ac:dyDescent="0.25">
      <c r="A325" s="64" t="s">
        <v>372</v>
      </c>
      <c r="B325" s="29">
        <v>14.721270000000001</v>
      </c>
      <c r="C325" s="30">
        <v>3.6531199999999999</v>
      </c>
      <c r="D325" s="29">
        <v>255.87629999999999</v>
      </c>
      <c r="F325" s="59">
        <f t="shared" si="4"/>
        <v>43202</v>
      </c>
      <c r="G325" s="65">
        <v>14.721270000000001</v>
      </c>
      <c r="H325" s="57">
        <v>50</v>
      </c>
      <c r="I325" s="57"/>
    </row>
    <row r="326" spans="1:9" ht="12.75" customHeight="1" x14ac:dyDescent="0.25">
      <c r="A326" s="64" t="s">
        <v>373</v>
      </c>
      <c r="B326" s="29">
        <v>35.918990000000001</v>
      </c>
      <c r="C326" s="30">
        <v>2.7472099999999999</v>
      </c>
      <c r="D326" s="29">
        <v>259.20909999999998</v>
      </c>
      <c r="F326" s="59">
        <f t="shared" si="4"/>
        <v>43203</v>
      </c>
      <c r="G326" s="65">
        <v>35.918990000000001</v>
      </c>
      <c r="H326" s="57">
        <v>50</v>
      </c>
      <c r="I326" s="57"/>
    </row>
    <row r="327" spans="1:9" ht="12.75" customHeight="1" x14ac:dyDescent="0.25">
      <c r="A327" s="64" t="s">
        <v>374</v>
      </c>
      <c r="B327" s="29">
        <v>19.314550000000001</v>
      </c>
      <c r="C327" s="30">
        <v>2.45289</v>
      </c>
      <c r="D327" s="29">
        <v>295.64420000000001</v>
      </c>
      <c r="F327" s="59">
        <f t="shared" si="4"/>
        <v>43204</v>
      </c>
      <c r="G327" s="65">
        <v>19.314550000000001</v>
      </c>
      <c r="H327" s="57">
        <v>50</v>
      </c>
      <c r="I327" s="57"/>
    </row>
    <row r="328" spans="1:9" ht="12.75" customHeight="1" x14ac:dyDescent="0.25">
      <c r="A328" s="64" t="s">
        <v>375</v>
      </c>
      <c r="B328" s="29">
        <v>11.28069</v>
      </c>
      <c r="C328" s="30">
        <v>1.3165800000000001</v>
      </c>
      <c r="D328" s="29">
        <v>286.3211</v>
      </c>
      <c r="F328" s="59">
        <f t="shared" si="4"/>
        <v>43205</v>
      </c>
      <c r="G328" s="65">
        <v>11.28069</v>
      </c>
      <c r="H328" s="57">
        <v>50</v>
      </c>
      <c r="I328" s="57"/>
    </row>
    <row r="329" spans="1:9" ht="12.75" customHeight="1" x14ac:dyDescent="0.25">
      <c r="A329" s="64" t="s">
        <v>376</v>
      </c>
      <c r="B329" s="29">
        <v>17.650970000000001</v>
      </c>
      <c r="C329" s="30">
        <v>2.21285</v>
      </c>
      <c r="D329" s="29">
        <v>309.41800000000001</v>
      </c>
      <c r="F329" s="59">
        <f t="shared" si="4"/>
        <v>43206</v>
      </c>
      <c r="G329" s="65">
        <v>17.650970000000001</v>
      </c>
      <c r="H329" s="57">
        <v>50</v>
      </c>
      <c r="I329" s="57"/>
    </row>
    <row r="330" spans="1:9" ht="12.75" customHeight="1" x14ac:dyDescent="0.25">
      <c r="A330" s="64" t="s">
        <v>377</v>
      </c>
      <c r="B330" s="29">
        <v>14.8764</v>
      </c>
      <c r="C330" s="30">
        <v>1.5123899999999999</v>
      </c>
      <c r="D330" s="29">
        <v>299.77100000000002</v>
      </c>
      <c r="F330" s="59">
        <f t="shared" si="4"/>
        <v>43207</v>
      </c>
      <c r="G330" s="65">
        <v>14.8764</v>
      </c>
      <c r="H330" s="57">
        <v>50</v>
      </c>
      <c r="I330" s="57"/>
    </row>
    <row r="331" spans="1:9" ht="12.75" customHeight="1" x14ac:dyDescent="0.25">
      <c r="A331" s="64" t="s">
        <v>378</v>
      </c>
      <c r="B331" s="29">
        <v>25.434989999999999</v>
      </c>
      <c r="C331" s="30">
        <v>2.2407900000000001</v>
      </c>
      <c r="D331" s="29">
        <v>261.45859999999999</v>
      </c>
      <c r="F331" s="59">
        <f t="shared" si="4"/>
        <v>43208</v>
      </c>
      <c r="G331" s="65">
        <v>25.434989999999999</v>
      </c>
      <c r="H331" s="57">
        <v>50</v>
      </c>
      <c r="I331" s="57"/>
    </row>
    <row r="332" spans="1:9" ht="12.75" customHeight="1" x14ac:dyDescent="0.25">
      <c r="A332" s="64" t="s">
        <v>379</v>
      </c>
      <c r="B332" s="29">
        <v>34.217570000000002</v>
      </c>
      <c r="C332" s="30">
        <v>1.2235100000000001</v>
      </c>
      <c r="D332" s="29">
        <v>290.22879999999998</v>
      </c>
      <c r="F332" s="59">
        <f t="shared" ref="F332:F374" si="5">F331+1</f>
        <v>43209</v>
      </c>
      <c r="G332" s="65">
        <v>34.217570000000002</v>
      </c>
      <c r="H332" s="57">
        <v>50</v>
      </c>
      <c r="I332" s="57"/>
    </row>
    <row r="333" spans="1:9" ht="12.75" customHeight="1" x14ac:dyDescent="0.25">
      <c r="A333" s="64" t="s">
        <v>380</v>
      </c>
      <c r="B333" s="29">
        <v>52.836260000000003</v>
      </c>
      <c r="C333" s="30">
        <v>1.19645</v>
      </c>
      <c r="D333" s="29">
        <v>283.43790000000001</v>
      </c>
      <c r="F333" s="59">
        <f t="shared" si="5"/>
        <v>43210</v>
      </c>
      <c r="G333" s="65">
        <v>52.836260000000003</v>
      </c>
      <c r="H333" s="57">
        <v>50</v>
      </c>
      <c r="I333" s="57"/>
    </row>
    <row r="334" spans="1:9" ht="12.75" customHeight="1" x14ac:dyDescent="0.25">
      <c r="A334" s="64" t="s">
        <v>381</v>
      </c>
      <c r="B334" s="29">
        <v>17.29879</v>
      </c>
      <c r="C334" s="30">
        <v>1.5165</v>
      </c>
      <c r="D334" s="29">
        <v>281.3168</v>
      </c>
      <c r="F334" s="59">
        <f t="shared" si="5"/>
        <v>43211</v>
      </c>
      <c r="G334" s="65">
        <v>17.29879</v>
      </c>
      <c r="H334" s="57">
        <v>50</v>
      </c>
      <c r="I334" s="57"/>
    </row>
    <row r="335" spans="1:9" ht="12.75" customHeight="1" x14ac:dyDescent="0.25">
      <c r="A335" s="64" t="s">
        <v>382</v>
      </c>
      <c r="B335" s="29">
        <v>8.5091400000000004</v>
      </c>
      <c r="C335" s="30">
        <v>1.50631</v>
      </c>
      <c r="D335" s="29">
        <v>227.16720000000001</v>
      </c>
      <c r="F335" s="59">
        <f t="shared" si="5"/>
        <v>43212</v>
      </c>
      <c r="G335" s="65">
        <v>8.5091400000000004</v>
      </c>
      <c r="H335" s="57">
        <v>50</v>
      </c>
      <c r="I335" s="57"/>
    </row>
    <row r="336" spans="1:9" ht="12.75" customHeight="1" x14ac:dyDescent="0.25">
      <c r="A336" s="64" t="s">
        <v>383</v>
      </c>
      <c r="B336" s="29">
        <v>45.480510000000002</v>
      </c>
      <c r="C336" s="30">
        <v>0.60694000000000004</v>
      </c>
      <c r="D336" s="29">
        <v>192.8143</v>
      </c>
      <c r="F336" s="59">
        <f t="shared" si="5"/>
        <v>43213</v>
      </c>
      <c r="G336" s="65">
        <v>45.480510000000002</v>
      </c>
      <c r="H336" s="57">
        <v>50</v>
      </c>
      <c r="I336" s="57"/>
    </row>
    <row r="337" spans="1:9" ht="12.75" customHeight="1" x14ac:dyDescent="0.25">
      <c r="A337" s="64" t="s">
        <v>384</v>
      </c>
      <c r="B337" s="29">
        <v>109.3764</v>
      </c>
      <c r="C337" s="30">
        <v>0.88265000000000005</v>
      </c>
      <c r="D337" s="29">
        <v>324.11369999999999</v>
      </c>
      <c r="F337" s="59">
        <f t="shared" si="5"/>
        <v>43214</v>
      </c>
      <c r="G337" s="65">
        <v>109.3764</v>
      </c>
      <c r="H337" s="57">
        <v>50</v>
      </c>
      <c r="I337" s="57"/>
    </row>
    <row r="338" spans="1:9" ht="12.75" customHeight="1" x14ac:dyDescent="0.25">
      <c r="A338" s="64" t="s">
        <v>385</v>
      </c>
      <c r="B338" s="29">
        <v>17.10284</v>
      </c>
      <c r="C338" s="30">
        <v>0.83543999999999996</v>
      </c>
      <c r="D338" s="29">
        <v>216.51439999999999</v>
      </c>
      <c r="F338" s="59">
        <f t="shared" si="5"/>
        <v>43215</v>
      </c>
      <c r="G338" s="65">
        <v>17.10284</v>
      </c>
      <c r="H338" s="57">
        <v>50</v>
      </c>
      <c r="I338" s="57"/>
    </row>
    <row r="339" spans="1:9" ht="12.75" customHeight="1" x14ac:dyDescent="0.25">
      <c r="A339" s="64" t="s">
        <v>386</v>
      </c>
      <c r="B339" s="29">
        <v>61.895919999999997</v>
      </c>
      <c r="C339" s="30">
        <v>0.65415000000000001</v>
      </c>
      <c r="D339" s="29">
        <v>105.4629</v>
      </c>
      <c r="F339" s="59">
        <f t="shared" si="5"/>
        <v>43216</v>
      </c>
      <c r="G339" s="65">
        <v>61.895919999999997</v>
      </c>
      <c r="H339" s="57">
        <v>50</v>
      </c>
      <c r="I339" s="57"/>
    </row>
    <row r="340" spans="1:9" ht="12.75" customHeight="1" x14ac:dyDescent="0.25">
      <c r="A340" s="64" t="s">
        <v>387</v>
      </c>
      <c r="B340" s="29">
        <v>35.773409999999998</v>
      </c>
      <c r="C340" s="30">
        <v>1.27565</v>
      </c>
      <c r="D340" s="29">
        <v>74.481059999999999</v>
      </c>
      <c r="F340" s="59">
        <f t="shared" si="5"/>
        <v>43217</v>
      </c>
      <c r="G340" s="65">
        <v>35.773409999999998</v>
      </c>
      <c r="H340" s="57">
        <v>50</v>
      </c>
      <c r="I340" s="57"/>
    </row>
    <row r="341" spans="1:9" ht="12.75" customHeight="1" x14ac:dyDescent="0.25">
      <c r="A341" s="64" t="s">
        <v>388</v>
      </c>
      <c r="B341" s="29">
        <v>15.806340000000001</v>
      </c>
      <c r="C341" s="30">
        <v>1.6230599999999999</v>
      </c>
      <c r="D341" s="29">
        <v>58.062220000000003</v>
      </c>
      <c r="F341" s="59">
        <f t="shared" si="5"/>
        <v>43218</v>
      </c>
      <c r="G341" s="65">
        <v>15.806340000000001</v>
      </c>
      <c r="H341" s="57">
        <v>50</v>
      </c>
      <c r="I341" s="57"/>
    </row>
    <row r="342" spans="1:9" ht="12.75" customHeight="1" x14ac:dyDescent="0.25">
      <c r="A342" s="64" t="s">
        <v>389</v>
      </c>
      <c r="B342" s="29">
        <v>7.5586099999999998</v>
      </c>
      <c r="C342" s="30">
        <v>1.5392600000000001</v>
      </c>
      <c r="D342" s="29">
        <v>8.7418300000000002</v>
      </c>
      <c r="F342" s="59">
        <f t="shared" si="5"/>
        <v>43219</v>
      </c>
      <c r="G342" s="65">
        <v>7.5586099999999998</v>
      </c>
      <c r="H342" s="57">
        <v>50</v>
      </c>
      <c r="I342" s="57"/>
    </row>
    <row r="343" spans="1:9" ht="12.75" customHeight="1" x14ac:dyDescent="0.25">
      <c r="A343" s="64" t="s">
        <v>390</v>
      </c>
      <c r="B343" s="29">
        <v>4.9400000000000004</v>
      </c>
      <c r="C343" s="30">
        <v>2.5426600000000001</v>
      </c>
      <c r="D343" s="29">
        <v>288.1968</v>
      </c>
      <c r="F343" s="59">
        <f t="shared" si="5"/>
        <v>43220</v>
      </c>
      <c r="G343" s="65">
        <v>4.9400000000000004</v>
      </c>
      <c r="H343" s="57">
        <v>50</v>
      </c>
      <c r="I343" s="57"/>
    </row>
    <row r="344" spans="1:9" ht="12.75" customHeight="1" x14ac:dyDescent="0.25">
      <c r="A344" s="58" t="s">
        <v>393</v>
      </c>
      <c r="B344" s="21">
        <v>15.69309</v>
      </c>
      <c r="C344" s="22">
        <v>2.1116199999999998</v>
      </c>
      <c r="D344" s="21">
        <v>236.1104</v>
      </c>
      <c r="F344" s="59">
        <f t="shared" si="5"/>
        <v>43221</v>
      </c>
      <c r="G344" s="18">
        <v>15.69309</v>
      </c>
      <c r="H344" s="57">
        <v>50</v>
      </c>
      <c r="I344" s="57"/>
    </row>
    <row r="345" spans="1:9" ht="12.75" customHeight="1" x14ac:dyDescent="0.25">
      <c r="A345" s="58" t="s">
        <v>394</v>
      </c>
      <c r="B345" s="21">
        <v>16.603729999999999</v>
      </c>
      <c r="C345" s="22">
        <v>1.3177000000000001</v>
      </c>
      <c r="D345" s="21">
        <v>201.6344</v>
      </c>
      <c r="F345" s="59">
        <f t="shared" si="5"/>
        <v>43222</v>
      </c>
      <c r="G345" s="18">
        <v>16.603729999999999</v>
      </c>
      <c r="H345" s="57">
        <v>50</v>
      </c>
      <c r="I345" s="57"/>
    </row>
    <row r="346" spans="1:9" ht="12.75" customHeight="1" x14ac:dyDescent="0.25">
      <c r="A346" s="58" t="s">
        <v>395</v>
      </c>
      <c r="B346" s="21">
        <v>19.02327</v>
      </c>
      <c r="C346" s="22">
        <v>0.52480000000000004</v>
      </c>
      <c r="D346" s="21">
        <v>88.3566</v>
      </c>
      <c r="F346" s="59">
        <f t="shared" si="5"/>
        <v>43223</v>
      </c>
      <c r="G346" s="18">
        <v>19.02327</v>
      </c>
      <c r="H346" s="57">
        <v>50</v>
      </c>
      <c r="I346" s="57"/>
    </row>
    <row r="347" spans="1:9" ht="12.75" customHeight="1" x14ac:dyDescent="0.25">
      <c r="A347" s="58" t="s">
        <v>396</v>
      </c>
      <c r="B347" s="21">
        <v>41.159469999999999</v>
      </c>
      <c r="C347" s="22">
        <v>0.50858000000000003</v>
      </c>
      <c r="D347" s="21">
        <v>34.360660000000003</v>
      </c>
      <c r="F347" s="59">
        <f t="shared" si="5"/>
        <v>43224</v>
      </c>
      <c r="G347" s="18">
        <v>41.159469999999999</v>
      </c>
      <c r="H347" s="57">
        <v>50</v>
      </c>
      <c r="I347" s="57"/>
    </row>
    <row r="348" spans="1:9" ht="12.75" customHeight="1" x14ac:dyDescent="0.25">
      <c r="A348" s="58" t="s">
        <v>397</v>
      </c>
      <c r="B348" s="21">
        <v>12.23601</v>
      </c>
      <c r="C348" s="22">
        <v>0.61800999999999995</v>
      </c>
      <c r="D348" s="21">
        <v>37.710790000000003</v>
      </c>
      <c r="F348" s="59">
        <f t="shared" si="5"/>
        <v>43225</v>
      </c>
      <c r="G348" s="18">
        <v>12.23601</v>
      </c>
      <c r="H348" s="57">
        <v>50</v>
      </c>
      <c r="I348" s="57"/>
    </row>
    <row r="349" spans="1:9" ht="12.75" customHeight="1" x14ac:dyDescent="0.25">
      <c r="A349" s="58" t="s">
        <v>398</v>
      </c>
      <c r="B349" s="21">
        <v>6.3207500000000003</v>
      </c>
      <c r="C349" s="22">
        <v>0.89880000000000004</v>
      </c>
      <c r="D349" s="21">
        <v>269.26839999999999</v>
      </c>
      <c r="F349" s="59">
        <f t="shared" si="5"/>
        <v>43226</v>
      </c>
      <c r="G349" s="18">
        <v>6.3207500000000003</v>
      </c>
      <c r="H349" s="57">
        <v>50</v>
      </c>
      <c r="I349" s="57"/>
    </row>
    <row r="350" spans="1:9" ht="12.75" customHeight="1" x14ac:dyDescent="0.25">
      <c r="A350" s="58" t="s">
        <v>399</v>
      </c>
      <c r="B350" s="21">
        <v>17.61008</v>
      </c>
      <c r="C350" s="22">
        <v>1.6488100000000001</v>
      </c>
      <c r="D350" s="21">
        <v>243.54740000000001</v>
      </c>
      <c r="F350" s="59">
        <f t="shared" si="5"/>
        <v>43227</v>
      </c>
      <c r="G350" s="18">
        <v>17.61008</v>
      </c>
      <c r="H350" s="57">
        <v>50</v>
      </c>
      <c r="I350" s="57"/>
    </row>
    <row r="351" spans="1:9" ht="12.75" customHeight="1" x14ac:dyDescent="0.25">
      <c r="A351" s="58" t="s">
        <v>400</v>
      </c>
      <c r="B351" s="21">
        <v>26.5807</v>
      </c>
      <c r="C351" s="22">
        <v>1.29149</v>
      </c>
      <c r="D351" s="21">
        <v>268.37520000000001</v>
      </c>
      <c r="F351" s="59">
        <f t="shared" si="5"/>
        <v>43228</v>
      </c>
      <c r="G351" s="18">
        <v>26.5807</v>
      </c>
      <c r="H351" s="57">
        <v>50</v>
      </c>
      <c r="I351" s="57"/>
    </row>
    <row r="352" spans="1:9" ht="12.75" customHeight="1" x14ac:dyDescent="0.25">
      <c r="A352" s="58" t="s">
        <v>401</v>
      </c>
      <c r="B352" s="21">
        <v>47.922669999999997</v>
      </c>
      <c r="C352" s="22">
        <v>0.91686999999999996</v>
      </c>
      <c r="D352" s="21">
        <v>223.7474</v>
      </c>
      <c r="F352" s="59">
        <f t="shared" si="5"/>
        <v>43229</v>
      </c>
      <c r="G352" s="18">
        <v>47.922669999999997</v>
      </c>
      <c r="H352" s="57">
        <v>50</v>
      </c>
      <c r="I352" s="57"/>
    </row>
    <row r="353" spans="1:9" ht="12.75" customHeight="1" x14ac:dyDescent="0.25">
      <c r="A353" s="58" t="s">
        <v>402</v>
      </c>
      <c r="B353" s="21">
        <v>35.510120000000001</v>
      </c>
      <c r="C353" s="22">
        <v>0.86158000000000001</v>
      </c>
      <c r="D353" s="21">
        <v>26.07319</v>
      </c>
      <c r="F353" s="59">
        <f t="shared" si="5"/>
        <v>43230</v>
      </c>
      <c r="G353" s="18">
        <v>35.510120000000001</v>
      </c>
      <c r="H353" s="57">
        <v>50</v>
      </c>
      <c r="I353" s="57"/>
    </row>
    <row r="354" spans="1:9" ht="12.75" customHeight="1" x14ac:dyDescent="0.25">
      <c r="A354" s="58" t="s">
        <v>403</v>
      </c>
      <c r="B354" s="21">
        <v>15.160970000000001</v>
      </c>
      <c r="C354" s="22">
        <v>1.1746000000000001</v>
      </c>
      <c r="D354" s="21">
        <v>4.5075099999999999</v>
      </c>
      <c r="F354" s="59">
        <f t="shared" si="5"/>
        <v>43231</v>
      </c>
      <c r="G354" s="18">
        <v>15.160970000000001</v>
      </c>
      <c r="H354" s="57">
        <v>50</v>
      </c>
      <c r="I354" s="57"/>
    </row>
    <row r="355" spans="1:9" ht="12.75" customHeight="1" x14ac:dyDescent="0.25">
      <c r="A355" s="58" t="s">
        <v>404</v>
      </c>
      <c r="B355" s="21">
        <v>4.67021</v>
      </c>
      <c r="C355" s="22">
        <v>1.1218300000000001</v>
      </c>
      <c r="D355" s="21">
        <v>23.354120000000002</v>
      </c>
      <c r="F355" s="59">
        <f t="shared" si="5"/>
        <v>43232</v>
      </c>
      <c r="G355" s="18">
        <v>4.67021</v>
      </c>
      <c r="H355" s="57">
        <v>50</v>
      </c>
      <c r="I355" s="57"/>
    </row>
    <row r="356" spans="1:9" ht="12.75" customHeight="1" x14ac:dyDescent="0.25">
      <c r="A356" s="58" t="s">
        <v>405</v>
      </c>
      <c r="B356" s="21">
        <v>2.7705099999999998</v>
      </c>
      <c r="C356" s="22">
        <v>1.2648200000000001</v>
      </c>
      <c r="D356" s="21">
        <v>37.060200000000002</v>
      </c>
      <c r="F356" s="59">
        <f t="shared" si="5"/>
        <v>43233</v>
      </c>
      <c r="G356" s="18">
        <v>2.7705099999999998</v>
      </c>
      <c r="H356" s="57">
        <v>50</v>
      </c>
      <c r="I356" s="57"/>
    </row>
    <row r="357" spans="1:9" ht="12.75" customHeight="1" x14ac:dyDescent="0.25">
      <c r="A357" s="58" t="s">
        <v>406</v>
      </c>
      <c r="B357" s="21">
        <v>8.0587900000000001</v>
      </c>
      <c r="C357" s="22">
        <v>0.81140000000000001</v>
      </c>
      <c r="D357" s="21">
        <v>339.12430000000001</v>
      </c>
      <c r="F357" s="59">
        <f t="shared" si="5"/>
        <v>43234</v>
      </c>
      <c r="G357" s="18">
        <v>8.0587900000000001</v>
      </c>
      <c r="H357" s="57">
        <v>50</v>
      </c>
      <c r="I357" s="57"/>
    </row>
    <row r="358" spans="1:9" ht="12.75" customHeight="1" x14ac:dyDescent="0.25">
      <c r="A358" s="58" t="s">
        <v>407</v>
      </c>
      <c r="B358" s="21">
        <v>10.87734</v>
      </c>
      <c r="C358" s="22">
        <v>0.72465000000000002</v>
      </c>
      <c r="D358" s="21">
        <v>30.42699</v>
      </c>
      <c r="F358" s="59">
        <f t="shared" si="5"/>
        <v>43235</v>
      </c>
      <c r="G358" s="18">
        <v>10.87734</v>
      </c>
      <c r="H358" s="57">
        <v>50</v>
      </c>
      <c r="I358" s="57"/>
    </row>
    <row r="359" spans="1:9" ht="12.75" customHeight="1" x14ac:dyDescent="0.25">
      <c r="A359" s="58" t="s">
        <v>408</v>
      </c>
      <c r="B359" s="21"/>
      <c r="C359" s="22"/>
      <c r="D359" s="21"/>
      <c r="F359" s="59">
        <f t="shared" si="5"/>
        <v>43236</v>
      </c>
      <c r="G359" s="18"/>
      <c r="H359" s="57">
        <v>50</v>
      </c>
      <c r="I359" s="57"/>
    </row>
    <row r="360" spans="1:9" ht="12.75" customHeight="1" x14ac:dyDescent="0.25">
      <c r="A360" s="58" t="s">
        <v>409</v>
      </c>
      <c r="B360" s="21">
        <v>3.8634200000000001</v>
      </c>
      <c r="C360" s="22">
        <v>1.4206700000000001</v>
      </c>
      <c r="D360" s="21">
        <v>260.12400000000002</v>
      </c>
      <c r="F360" s="59">
        <f t="shared" si="5"/>
        <v>43237</v>
      </c>
      <c r="G360" s="18">
        <v>3.8634200000000001</v>
      </c>
      <c r="H360" s="57">
        <v>50</v>
      </c>
      <c r="I360" s="57"/>
    </row>
    <row r="361" spans="1:9" ht="12.75" customHeight="1" x14ac:dyDescent="0.25">
      <c r="A361" s="58" t="s">
        <v>410</v>
      </c>
      <c r="B361" s="21">
        <v>6.9652399999999997</v>
      </c>
      <c r="C361" s="22">
        <v>0.91908000000000001</v>
      </c>
      <c r="D361" s="21">
        <v>298.58199999999999</v>
      </c>
      <c r="F361" s="59">
        <f t="shared" si="5"/>
        <v>43238</v>
      </c>
      <c r="G361" s="18">
        <v>6.9652399999999997</v>
      </c>
      <c r="H361" s="57">
        <v>50</v>
      </c>
      <c r="I361" s="57"/>
    </row>
    <row r="362" spans="1:9" ht="12.75" customHeight="1" x14ac:dyDescent="0.25">
      <c r="A362" s="58" t="s">
        <v>411</v>
      </c>
      <c r="B362" s="21">
        <v>4.7906199999999997</v>
      </c>
      <c r="C362" s="22">
        <v>1.3264</v>
      </c>
      <c r="D362" s="21">
        <v>310.44060000000002</v>
      </c>
      <c r="F362" s="59">
        <f t="shared" si="5"/>
        <v>43239</v>
      </c>
      <c r="G362" s="18">
        <v>4.7906199999999997</v>
      </c>
      <c r="H362" s="57">
        <v>50</v>
      </c>
      <c r="I362" s="57"/>
    </row>
    <row r="363" spans="1:9" ht="12.75" customHeight="1" x14ac:dyDescent="0.25">
      <c r="A363" s="58" t="s">
        <v>412</v>
      </c>
      <c r="B363" s="21">
        <v>6.3030900000000001</v>
      </c>
      <c r="C363" s="22">
        <v>0.94601999999999997</v>
      </c>
      <c r="D363" s="21">
        <v>283.29719999999998</v>
      </c>
      <c r="F363" s="59">
        <f t="shared" si="5"/>
        <v>43240</v>
      </c>
      <c r="G363" s="18">
        <v>6.3030900000000001</v>
      </c>
      <c r="H363" s="57">
        <v>50</v>
      </c>
      <c r="I363" s="57"/>
    </row>
    <row r="364" spans="1:9" ht="12.75" customHeight="1" x14ac:dyDescent="0.25">
      <c r="A364" s="58" t="s">
        <v>413</v>
      </c>
      <c r="B364" s="21">
        <v>10.511200000000001</v>
      </c>
      <c r="C364" s="22">
        <v>1.3916900000000001</v>
      </c>
      <c r="D364" s="21">
        <v>278.90269999999998</v>
      </c>
      <c r="F364" s="59">
        <f t="shared" si="5"/>
        <v>43241</v>
      </c>
      <c r="G364" s="18">
        <v>10.511200000000001</v>
      </c>
      <c r="H364" s="57">
        <v>50</v>
      </c>
      <c r="I364" s="57"/>
    </row>
    <row r="365" spans="1:9" ht="12.75" customHeight="1" x14ac:dyDescent="0.25">
      <c r="A365" s="58" t="s">
        <v>414</v>
      </c>
      <c r="B365" s="21">
        <v>7.5162699999999996</v>
      </c>
      <c r="C365" s="22">
        <v>1.6085400000000001</v>
      </c>
      <c r="D365" s="21">
        <v>323.495</v>
      </c>
      <c r="F365" s="59">
        <f t="shared" si="5"/>
        <v>43242</v>
      </c>
      <c r="G365" s="18">
        <v>7.5162699999999996</v>
      </c>
      <c r="H365" s="57">
        <v>50</v>
      </c>
      <c r="I365" s="57"/>
    </row>
    <row r="366" spans="1:9" ht="12.75" customHeight="1" x14ac:dyDescent="0.25">
      <c r="A366" s="58" t="s">
        <v>415</v>
      </c>
      <c r="B366" s="21">
        <v>8.0331799999999998</v>
      </c>
      <c r="C366" s="22">
        <v>3.0108999999999999</v>
      </c>
      <c r="D366" s="21">
        <v>279.43119999999999</v>
      </c>
      <c r="F366" s="59">
        <f t="shared" si="5"/>
        <v>43243</v>
      </c>
      <c r="G366" s="18">
        <v>8.0331799999999998</v>
      </c>
      <c r="H366" s="57">
        <v>50</v>
      </c>
      <c r="I366" s="57"/>
    </row>
    <row r="367" spans="1:9" ht="12.75" customHeight="1" x14ac:dyDescent="0.25">
      <c r="A367" s="58" t="s">
        <v>416</v>
      </c>
      <c r="B367" s="21">
        <v>9.2939000000000007</v>
      </c>
      <c r="C367" s="22">
        <v>1.4835100000000001</v>
      </c>
      <c r="D367" s="21">
        <v>263.90800000000002</v>
      </c>
      <c r="F367" s="59">
        <f t="shared" si="5"/>
        <v>43244</v>
      </c>
      <c r="G367" s="18">
        <v>9.2939000000000007</v>
      </c>
      <c r="H367" s="57">
        <v>50</v>
      </c>
      <c r="I367" s="57"/>
    </row>
    <row r="368" spans="1:9" ht="12.75" customHeight="1" x14ac:dyDescent="0.25">
      <c r="A368" s="58" t="s">
        <v>417</v>
      </c>
      <c r="B368" s="21">
        <v>7.44693</v>
      </c>
      <c r="C368" s="22">
        <v>1.5819099999999999</v>
      </c>
      <c r="D368" s="21">
        <v>281.89179999999999</v>
      </c>
      <c r="F368" s="59">
        <f t="shared" si="5"/>
        <v>43245</v>
      </c>
      <c r="G368" s="18">
        <v>7.44693</v>
      </c>
      <c r="H368" s="57">
        <v>50</v>
      </c>
      <c r="I368" s="57"/>
    </row>
    <row r="369" spans="1:9" ht="12.75" customHeight="1" x14ac:dyDescent="0.25">
      <c r="A369" s="58" t="s">
        <v>418</v>
      </c>
      <c r="B369" s="21">
        <v>6.07911</v>
      </c>
      <c r="C369" s="22">
        <v>2.3340299999999998</v>
      </c>
      <c r="D369" s="21">
        <v>217.67830000000001</v>
      </c>
      <c r="F369" s="59">
        <f t="shared" si="5"/>
        <v>43246</v>
      </c>
      <c r="G369" s="18">
        <v>6.07911</v>
      </c>
      <c r="H369" s="57">
        <v>50</v>
      </c>
      <c r="I369" s="57"/>
    </row>
    <row r="370" spans="1:9" ht="12.75" customHeight="1" x14ac:dyDescent="0.25">
      <c r="A370" s="58" t="s">
        <v>419</v>
      </c>
      <c r="B370" s="21">
        <v>4.6806299999999998</v>
      </c>
      <c r="C370" s="22">
        <v>1.7662599999999999</v>
      </c>
      <c r="D370" s="21">
        <v>263.48680000000002</v>
      </c>
      <c r="F370" s="59">
        <f t="shared" si="5"/>
        <v>43247</v>
      </c>
      <c r="G370" s="18">
        <v>4.6806299999999998</v>
      </c>
      <c r="H370" s="57">
        <v>50</v>
      </c>
      <c r="I370" s="57"/>
    </row>
    <row r="371" spans="1:9" ht="12.75" customHeight="1" x14ac:dyDescent="0.25">
      <c r="A371" s="58" t="s">
        <v>420</v>
      </c>
      <c r="B371" s="21">
        <v>4.8962199999999996</v>
      </c>
      <c r="C371" s="22">
        <v>1.34358</v>
      </c>
      <c r="D371" s="21">
        <v>217.12029999999999</v>
      </c>
      <c r="F371" s="59">
        <f t="shared" si="5"/>
        <v>43248</v>
      </c>
      <c r="G371" s="18">
        <v>4.8962199999999996</v>
      </c>
      <c r="H371" s="57">
        <v>50</v>
      </c>
      <c r="I371" s="57"/>
    </row>
    <row r="372" spans="1:9" ht="12.75" customHeight="1" x14ac:dyDescent="0.25">
      <c r="A372" s="58" t="s">
        <v>421</v>
      </c>
      <c r="B372" s="21">
        <v>10.842000000000001</v>
      </c>
      <c r="C372" s="22">
        <v>0.80713000000000001</v>
      </c>
      <c r="D372" s="21">
        <v>136.3047</v>
      </c>
      <c r="F372" s="59">
        <f t="shared" si="5"/>
        <v>43249</v>
      </c>
      <c r="G372" s="18">
        <v>10.842000000000001</v>
      </c>
      <c r="H372" s="57">
        <v>50</v>
      </c>
      <c r="I372" s="57"/>
    </row>
    <row r="373" spans="1:9" ht="12.75" customHeight="1" x14ac:dyDescent="0.25">
      <c r="A373" s="58" t="s">
        <v>422</v>
      </c>
      <c r="B373" s="21">
        <v>5.7287299999999997</v>
      </c>
      <c r="C373" s="22">
        <v>0.55315999999999999</v>
      </c>
      <c r="D373" s="21">
        <v>107.8609</v>
      </c>
      <c r="F373" s="59">
        <f t="shared" si="5"/>
        <v>43250</v>
      </c>
      <c r="G373" s="18">
        <v>5.7287299999999997</v>
      </c>
      <c r="H373" s="57">
        <v>50</v>
      </c>
      <c r="I373" s="57"/>
    </row>
    <row r="374" spans="1:9" ht="12.75" customHeight="1" x14ac:dyDescent="0.25">
      <c r="A374" s="58" t="s">
        <v>423</v>
      </c>
      <c r="B374" s="21">
        <v>11.5451</v>
      </c>
      <c r="C374" s="22">
        <v>0.42298999999999998</v>
      </c>
      <c r="D374" s="21">
        <v>66.462879999999998</v>
      </c>
      <c r="F374" s="59">
        <f t="shared" si="5"/>
        <v>43251</v>
      </c>
      <c r="G374" s="18">
        <v>11.5451</v>
      </c>
      <c r="H374" s="57">
        <v>50</v>
      </c>
      <c r="I374" s="57"/>
    </row>
    <row r="377" spans="1:9" ht="12.75" customHeight="1" x14ac:dyDescent="0.25">
      <c r="A377" s="11"/>
      <c r="G377" s="18"/>
    </row>
    <row r="378" spans="1:9" ht="12.75" customHeight="1" x14ac:dyDescent="0.25">
      <c r="A378" s="11"/>
      <c r="G378" s="32"/>
    </row>
    <row r="382" spans="1:9" ht="12.75" customHeight="1" x14ac:dyDescent="0.25">
      <c r="F382" s="49"/>
      <c r="G382" s="49"/>
    </row>
  </sheetData>
  <conditionalFormatting sqref="G10:G374">
    <cfRule type="cellIs" dxfId="17" priority="1" operator="greaterThan">
      <formula>50</formula>
    </cfRule>
  </conditionalFormatting>
  <pageMargins left="0.75" right="0.75" top="1" bottom="1" header="0.5" footer="0.5"/>
  <pageSetup fitToWidth="0" fitToHeight="0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EED055-C1FB-4F15-BC1F-3C9FCD5EDFEB}">
  <sheetPr>
    <outlinePr summaryBelow="0" summaryRight="0"/>
  </sheetPr>
  <dimension ref="A1:V388"/>
  <sheetViews>
    <sheetView zoomScaleNormal="100" workbookViewId="0">
      <selection activeCell="B10" sqref="B10"/>
    </sheetView>
  </sheetViews>
  <sheetFormatPr defaultColWidth="8" defaultRowHeight="15" x14ac:dyDescent="0.25"/>
  <cols>
    <col min="1" max="1" width="15.85546875" style="15" customWidth="1"/>
    <col min="2" max="2" width="17" style="15" customWidth="1"/>
    <col min="3" max="3" width="8" style="57"/>
    <col min="4" max="4" width="8" style="49"/>
    <col min="5" max="5" width="19.42578125" style="61" customWidth="1"/>
    <col min="6" max="7" width="11.42578125" style="61" customWidth="1"/>
    <col min="8" max="8" width="8" style="49"/>
    <col min="9" max="20" width="8" style="8"/>
    <col min="21" max="21" width="9.42578125" style="8" bestFit="1" customWidth="1"/>
    <col min="22" max="22" width="9.28515625" style="8" bestFit="1" customWidth="1"/>
    <col min="23" max="16384" width="8" style="8"/>
  </cols>
  <sheetData>
    <row r="1" spans="1:9" ht="18" x14ac:dyDescent="0.35">
      <c r="A1" s="15" t="s">
        <v>502</v>
      </c>
    </row>
    <row r="3" spans="1:9" x14ac:dyDescent="0.25">
      <c r="A3" s="16" t="s">
        <v>487</v>
      </c>
    </row>
    <row r="4" spans="1:9" x14ac:dyDescent="0.25">
      <c r="A4" s="510" t="s">
        <v>968</v>
      </c>
    </row>
    <row r="6" spans="1:9" x14ac:dyDescent="0.25">
      <c r="A6" s="15" t="s">
        <v>0</v>
      </c>
    </row>
    <row r="7" spans="1:9" x14ac:dyDescent="0.25">
      <c r="A7" s="8"/>
      <c r="E7" s="66"/>
    </row>
    <row r="8" spans="1:9" ht="18" x14ac:dyDescent="0.35">
      <c r="A8" s="56" t="s">
        <v>1</v>
      </c>
      <c r="B8" s="56" t="s">
        <v>498</v>
      </c>
      <c r="C8" s="57" t="s">
        <v>160</v>
      </c>
      <c r="D8" s="57"/>
      <c r="E8" s="67" t="s">
        <v>392</v>
      </c>
      <c r="F8" s="61" t="s">
        <v>424</v>
      </c>
      <c r="G8" s="56" t="s">
        <v>498</v>
      </c>
      <c r="I8" s="10"/>
    </row>
    <row r="9" spans="1:9" x14ac:dyDescent="0.25">
      <c r="A9" s="56"/>
      <c r="B9" s="18" t="s">
        <v>4</v>
      </c>
      <c r="G9" s="18" t="s">
        <v>4</v>
      </c>
    </row>
    <row r="10" spans="1:9" x14ac:dyDescent="0.25">
      <c r="A10" s="59">
        <v>42887</v>
      </c>
      <c r="B10" s="18">
        <v>8.4152699999999996</v>
      </c>
      <c r="C10" s="57">
        <v>50</v>
      </c>
    </row>
    <row r="11" spans="1:9" x14ac:dyDescent="0.25">
      <c r="A11" s="68">
        <f>A10+1</f>
        <v>42888</v>
      </c>
      <c r="B11" s="23">
        <v>5.3955200000000003</v>
      </c>
      <c r="C11" s="57">
        <v>50</v>
      </c>
      <c r="E11" s="11" t="s">
        <v>291</v>
      </c>
      <c r="F11" s="18">
        <f>COUNTIF(B10:B39,"&gt;50.5")</f>
        <v>0</v>
      </c>
      <c r="G11" s="18">
        <f>AVERAGE(B10:B39)</f>
        <v>10.699139545454544</v>
      </c>
      <c r="H11" s="259"/>
    </row>
    <row r="12" spans="1:9" x14ac:dyDescent="0.25">
      <c r="A12" s="68">
        <f t="shared" ref="A12:A75" si="0">A11+1</f>
        <v>42889</v>
      </c>
      <c r="B12" s="23">
        <v>4.6369300000000004</v>
      </c>
      <c r="C12" s="57">
        <v>50</v>
      </c>
      <c r="E12" s="11" t="s">
        <v>292</v>
      </c>
      <c r="F12" s="18">
        <f>COUNTIF(B40:B70,"&gt;50.5")</f>
        <v>0</v>
      </c>
      <c r="G12" s="18">
        <f>AVERAGE(B40:B70)</f>
        <v>8.4309613043478286</v>
      </c>
      <c r="H12" s="259"/>
    </row>
    <row r="13" spans="1:9" x14ac:dyDescent="0.25">
      <c r="A13" s="68">
        <f t="shared" si="0"/>
        <v>42890</v>
      </c>
      <c r="B13" s="23">
        <v>7.4527900000000002</v>
      </c>
      <c r="C13" s="57">
        <v>50</v>
      </c>
      <c r="E13" s="11" t="s">
        <v>293</v>
      </c>
      <c r="F13" s="18">
        <f>COUNTIF(B71:B101,"&gt;50.5")</f>
        <v>0</v>
      </c>
      <c r="G13" s="18">
        <f>AVERAGE(B71:B101)</f>
        <v>7.7869589655172415</v>
      </c>
      <c r="H13" s="259"/>
    </row>
    <row r="14" spans="1:9" x14ac:dyDescent="0.25">
      <c r="A14" s="68">
        <f t="shared" si="0"/>
        <v>42891</v>
      </c>
      <c r="B14" s="23">
        <v>4.7098199999999997</v>
      </c>
      <c r="C14" s="57">
        <v>50</v>
      </c>
      <c r="E14" s="11" t="s">
        <v>294</v>
      </c>
      <c r="F14" s="18">
        <f>COUNTIF(B102:B131,"&gt;50.5")</f>
        <v>0</v>
      </c>
      <c r="G14" s="18">
        <f>AVERAGE(B102:B131)</f>
        <v>10.897589333333336</v>
      </c>
      <c r="H14" s="259"/>
    </row>
    <row r="15" spans="1:9" x14ac:dyDescent="0.25">
      <c r="A15" s="68">
        <f t="shared" si="0"/>
        <v>42892</v>
      </c>
      <c r="B15" s="23">
        <v>7.4981400000000002</v>
      </c>
      <c r="C15" s="57">
        <v>50</v>
      </c>
      <c r="E15" s="11" t="s">
        <v>295</v>
      </c>
      <c r="F15" s="18">
        <f>COUNTIF(B132:B162,"&gt;50.5")</f>
        <v>1</v>
      </c>
      <c r="G15" s="18">
        <f>AVERAGE(B132:B162)</f>
        <v>23.524343548387098</v>
      </c>
      <c r="H15" s="259"/>
    </row>
    <row r="16" spans="1:9" x14ac:dyDescent="0.25">
      <c r="A16" s="68">
        <f t="shared" si="0"/>
        <v>42893</v>
      </c>
      <c r="B16" s="23">
        <v>6.2655500000000002</v>
      </c>
      <c r="C16" s="57">
        <v>50</v>
      </c>
      <c r="E16" s="61" t="s">
        <v>296</v>
      </c>
      <c r="F16" s="65">
        <f>COUNTIF(B163:B192,"&gt;50.5")</f>
        <v>2</v>
      </c>
      <c r="G16" s="65">
        <f>AVERAGE(B163:B192)</f>
        <v>18.278710666666672</v>
      </c>
      <c r="H16" s="259"/>
    </row>
    <row r="17" spans="1:8" x14ac:dyDescent="0.25">
      <c r="A17" s="68">
        <f t="shared" si="0"/>
        <v>42894</v>
      </c>
      <c r="B17" s="23">
        <v>9.9832900000000002</v>
      </c>
      <c r="C17" s="57">
        <v>50</v>
      </c>
      <c r="E17" s="61" t="s">
        <v>289</v>
      </c>
      <c r="F17" s="18">
        <f>COUNTIF(B193:B223,"&gt;50.5")</f>
        <v>5</v>
      </c>
      <c r="G17" s="18">
        <f>AVERAGE(B193:B223)</f>
        <v>28.058391612903225</v>
      </c>
      <c r="H17" s="259"/>
    </row>
    <row r="18" spans="1:8" x14ac:dyDescent="0.25">
      <c r="A18" s="68">
        <f t="shared" si="0"/>
        <v>42895</v>
      </c>
      <c r="B18" s="23">
        <v>9.4721700000000002</v>
      </c>
      <c r="C18" s="57">
        <v>50</v>
      </c>
      <c r="E18" s="61" t="s">
        <v>290</v>
      </c>
      <c r="F18" s="65">
        <f>COUNTIF(B224:B254,"&gt;50.5")</f>
        <v>6</v>
      </c>
      <c r="G18" s="65">
        <f>AVERAGE(B224:B254)</f>
        <v>28.660544193548386</v>
      </c>
      <c r="H18" s="259"/>
    </row>
    <row r="19" spans="1:8" x14ac:dyDescent="0.25">
      <c r="A19" s="68">
        <f t="shared" si="0"/>
        <v>42896</v>
      </c>
      <c r="B19" s="23">
        <v>9.3011999999999997</v>
      </c>
      <c r="C19" s="57">
        <v>50</v>
      </c>
      <c r="E19" s="61" t="s">
        <v>297</v>
      </c>
      <c r="F19" s="65">
        <f>COUNTIF(B255:B282,"&gt;50.5")</f>
        <v>4</v>
      </c>
      <c r="G19" s="65">
        <f>AVERAGE(B255:B282)</f>
        <v>25.658043214285716</v>
      </c>
      <c r="H19" s="259"/>
    </row>
    <row r="20" spans="1:8" x14ac:dyDescent="0.25">
      <c r="A20" s="68">
        <f t="shared" si="0"/>
        <v>42897</v>
      </c>
      <c r="B20" s="23">
        <v>12.657220000000001</v>
      </c>
      <c r="C20" s="57">
        <v>50</v>
      </c>
      <c r="E20" s="61" t="s">
        <v>298</v>
      </c>
      <c r="F20" s="65">
        <f>COUNTIF(B283:B313,"&gt;50.5")</f>
        <v>1</v>
      </c>
      <c r="G20" s="65">
        <f>AVERAGE(B283:B313)</f>
        <v>18.121549999999996</v>
      </c>
      <c r="H20" s="259"/>
    </row>
    <row r="21" spans="1:8" x14ac:dyDescent="0.25">
      <c r="A21" s="68">
        <f t="shared" si="0"/>
        <v>42898</v>
      </c>
      <c r="B21" s="23">
        <v>8.7104400000000002</v>
      </c>
      <c r="C21" s="57">
        <v>50</v>
      </c>
      <c r="E21" s="61" t="s">
        <v>299</v>
      </c>
      <c r="F21" s="65">
        <f>COUNTIF(B314:B343,"&gt;50.5")</f>
        <v>8</v>
      </c>
      <c r="G21" s="65">
        <f>AVERAGE(B314:B343)</f>
        <v>42.996900333333343</v>
      </c>
      <c r="H21" s="259"/>
    </row>
    <row r="22" spans="1:8" x14ac:dyDescent="0.25">
      <c r="A22" s="68">
        <f t="shared" si="0"/>
        <v>42899</v>
      </c>
      <c r="B22" s="23">
        <v>7.3741700000000003</v>
      </c>
      <c r="C22" s="57">
        <v>50</v>
      </c>
      <c r="E22" s="61" t="s">
        <v>300</v>
      </c>
      <c r="F22" s="65">
        <f>COUNTIF(B344:B374,"&gt;50.5")</f>
        <v>0</v>
      </c>
      <c r="G22" s="65">
        <f>AVERAGE(B344:B374)</f>
        <v>12.956445</v>
      </c>
      <c r="H22" s="259"/>
    </row>
    <row r="23" spans="1:8" x14ac:dyDescent="0.25">
      <c r="A23" s="68">
        <f t="shared" si="0"/>
        <v>42900</v>
      </c>
      <c r="B23" s="23">
        <v>25.93036</v>
      </c>
      <c r="C23" s="57">
        <v>50</v>
      </c>
    </row>
    <row r="24" spans="1:8" x14ac:dyDescent="0.25">
      <c r="A24" s="68">
        <f t="shared" si="0"/>
        <v>42901</v>
      </c>
      <c r="B24" s="23">
        <v>30.003450000000001</v>
      </c>
      <c r="C24" s="57">
        <v>50</v>
      </c>
      <c r="E24" s="49" t="s">
        <v>465</v>
      </c>
      <c r="F24" s="69">
        <f>SUM(F11:F13)</f>
        <v>0</v>
      </c>
    </row>
    <row r="25" spans="1:8" x14ac:dyDescent="0.25">
      <c r="A25" s="68">
        <f t="shared" si="0"/>
        <v>42902</v>
      </c>
      <c r="B25" s="23">
        <v>17.17249</v>
      </c>
      <c r="C25" s="57">
        <v>50</v>
      </c>
      <c r="E25" s="49" t="s">
        <v>466</v>
      </c>
      <c r="F25" s="69">
        <f>SUM(F14:F16)</f>
        <v>3</v>
      </c>
    </row>
    <row r="26" spans="1:8" x14ac:dyDescent="0.25">
      <c r="A26" s="68">
        <f t="shared" si="0"/>
        <v>42903</v>
      </c>
      <c r="B26" s="23">
        <v>9.4681800000000003</v>
      </c>
      <c r="C26" s="57">
        <v>50</v>
      </c>
      <c r="E26" s="49" t="s">
        <v>467</v>
      </c>
      <c r="F26" s="69">
        <f>SUM(F17:F19)</f>
        <v>15</v>
      </c>
    </row>
    <row r="27" spans="1:8" x14ac:dyDescent="0.25">
      <c r="A27" s="68">
        <f t="shared" si="0"/>
        <v>42904</v>
      </c>
      <c r="B27" s="23">
        <v>7.0382199999999999</v>
      </c>
      <c r="C27" s="57">
        <v>50</v>
      </c>
      <c r="E27" s="49" t="s">
        <v>464</v>
      </c>
      <c r="F27" s="69">
        <f>SUM(F20:F22)</f>
        <v>9</v>
      </c>
    </row>
    <row r="28" spans="1:8" x14ac:dyDescent="0.25">
      <c r="A28" s="68">
        <f t="shared" si="0"/>
        <v>42905</v>
      </c>
      <c r="B28" s="23"/>
      <c r="C28" s="57">
        <v>50</v>
      </c>
    </row>
    <row r="29" spans="1:8" x14ac:dyDescent="0.25">
      <c r="A29" s="68">
        <f t="shared" si="0"/>
        <v>42906</v>
      </c>
      <c r="B29" s="23"/>
      <c r="C29" s="57">
        <v>50</v>
      </c>
      <c r="E29" s="70" t="s">
        <v>458</v>
      </c>
      <c r="G29" s="18">
        <f>AVERAGE(B10:B374)</f>
        <v>20.163986329479762</v>
      </c>
    </row>
    <row r="30" spans="1:8" x14ac:dyDescent="0.25">
      <c r="A30" s="68">
        <f t="shared" si="0"/>
        <v>42907</v>
      </c>
      <c r="B30" s="23">
        <v>12.52431</v>
      </c>
      <c r="C30" s="57">
        <v>50</v>
      </c>
      <c r="E30" s="61" t="s">
        <v>488</v>
      </c>
      <c r="G30" s="71">
        <v>9</v>
      </c>
    </row>
    <row r="31" spans="1:8" x14ac:dyDescent="0.25">
      <c r="A31" s="68">
        <f t="shared" si="0"/>
        <v>42908</v>
      </c>
      <c r="B31" s="23"/>
      <c r="C31" s="57">
        <v>50</v>
      </c>
      <c r="E31" s="61" t="s">
        <v>459</v>
      </c>
      <c r="G31" s="65">
        <f>G29-G30</f>
        <v>11.163986329479762</v>
      </c>
    </row>
    <row r="32" spans="1:8" x14ac:dyDescent="0.25">
      <c r="A32" s="68">
        <f t="shared" si="0"/>
        <v>42909</v>
      </c>
      <c r="B32" s="23"/>
      <c r="C32" s="57">
        <v>50</v>
      </c>
    </row>
    <row r="33" spans="1:22" x14ac:dyDescent="0.25">
      <c r="A33" s="68">
        <f t="shared" si="0"/>
        <v>42910</v>
      </c>
      <c r="B33" s="23"/>
      <c r="C33" s="57">
        <v>50</v>
      </c>
      <c r="E33" s="61" t="s">
        <v>489</v>
      </c>
      <c r="F33" s="71" t="s">
        <v>460</v>
      </c>
      <c r="G33" s="71" t="s">
        <v>490</v>
      </c>
    </row>
    <row r="34" spans="1:22" x14ac:dyDescent="0.25">
      <c r="A34" s="68">
        <f t="shared" si="0"/>
        <v>42911</v>
      </c>
      <c r="B34" s="23"/>
      <c r="C34" s="57">
        <v>50</v>
      </c>
      <c r="E34" s="61" t="s">
        <v>221</v>
      </c>
      <c r="F34" s="65">
        <f>'traffic sorted'!K10</f>
        <v>116.76315789473684</v>
      </c>
      <c r="G34" s="71">
        <v>260</v>
      </c>
    </row>
    <row r="35" spans="1:22" x14ac:dyDescent="0.25">
      <c r="A35" s="68">
        <f t="shared" si="0"/>
        <v>42912</v>
      </c>
      <c r="B35" s="23"/>
      <c r="C35" s="57">
        <v>50</v>
      </c>
      <c r="E35" s="61" t="s">
        <v>514</v>
      </c>
      <c r="F35" s="65">
        <f>'traffic sorted'!K11</f>
        <v>31.704678362573098</v>
      </c>
      <c r="G35" s="71">
        <f>0.3*G34</f>
        <v>78</v>
      </c>
    </row>
    <row r="36" spans="1:22" x14ac:dyDescent="0.25">
      <c r="A36" s="68">
        <f t="shared" si="0"/>
        <v>42913</v>
      </c>
      <c r="B36" s="23"/>
      <c r="C36" s="57">
        <v>50</v>
      </c>
      <c r="E36" s="11"/>
      <c r="F36" s="18"/>
    </row>
    <row r="37" spans="1:22" x14ac:dyDescent="0.25">
      <c r="A37" s="68">
        <f t="shared" si="0"/>
        <v>42914</v>
      </c>
      <c r="B37" s="23">
        <v>11.312010000000001</v>
      </c>
      <c r="C37" s="57">
        <v>50</v>
      </c>
      <c r="U37" s="9"/>
      <c r="V37" s="9"/>
    </row>
    <row r="38" spans="1:22" x14ac:dyDescent="0.25">
      <c r="A38" s="68">
        <f t="shared" si="0"/>
        <v>42915</v>
      </c>
      <c r="B38" s="23">
        <v>11.72935</v>
      </c>
      <c r="C38" s="57">
        <v>50</v>
      </c>
    </row>
    <row r="39" spans="1:22" x14ac:dyDescent="0.25">
      <c r="A39" s="68">
        <f t="shared" si="0"/>
        <v>42916</v>
      </c>
      <c r="B39" s="23">
        <v>8.33019</v>
      </c>
      <c r="C39" s="57">
        <v>50</v>
      </c>
    </row>
    <row r="40" spans="1:22" x14ac:dyDescent="0.25">
      <c r="A40" s="68">
        <f t="shared" si="0"/>
        <v>42917</v>
      </c>
      <c r="B40" s="23">
        <v>10.43228</v>
      </c>
      <c r="C40" s="57">
        <v>50</v>
      </c>
    </row>
    <row r="41" spans="1:22" x14ac:dyDescent="0.25">
      <c r="A41" s="68">
        <f t="shared" si="0"/>
        <v>42918</v>
      </c>
      <c r="B41" s="23">
        <v>6.8836199999999996</v>
      </c>
      <c r="C41" s="57">
        <v>50</v>
      </c>
    </row>
    <row r="42" spans="1:22" x14ac:dyDescent="0.25">
      <c r="A42" s="68">
        <f t="shared" si="0"/>
        <v>42919</v>
      </c>
      <c r="B42" s="23">
        <v>5.7110900000000004</v>
      </c>
      <c r="C42" s="57">
        <v>50</v>
      </c>
    </row>
    <row r="43" spans="1:22" x14ac:dyDescent="0.25">
      <c r="A43" s="68">
        <f t="shared" si="0"/>
        <v>42920</v>
      </c>
      <c r="B43" s="23">
        <v>5.9135900000000001</v>
      </c>
      <c r="C43" s="57">
        <v>50</v>
      </c>
    </row>
    <row r="44" spans="1:22" x14ac:dyDescent="0.25">
      <c r="A44" s="68">
        <f t="shared" si="0"/>
        <v>42921</v>
      </c>
      <c r="B44" s="23">
        <v>8.6599400000000006</v>
      </c>
      <c r="C44" s="57">
        <v>50</v>
      </c>
    </row>
    <row r="45" spans="1:22" x14ac:dyDescent="0.25">
      <c r="A45" s="68">
        <f t="shared" si="0"/>
        <v>42922</v>
      </c>
      <c r="B45" s="23">
        <v>5.7472200000000004</v>
      </c>
      <c r="C45" s="57">
        <v>50</v>
      </c>
    </row>
    <row r="46" spans="1:22" x14ac:dyDescent="0.25">
      <c r="A46" s="68">
        <f t="shared" si="0"/>
        <v>42923</v>
      </c>
      <c r="B46" s="23">
        <v>7.4497600000000004</v>
      </c>
      <c r="C46" s="57">
        <v>50</v>
      </c>
    </row>
    <row r="47" spans="1:22" x14ac:dyDescent="0.25">
      <c r="A47" s="68">
        <f t="shared" si="0"/>
        <v>42924</v>
      </c>
      <c r="B47" s="23">
        <v>15.63058</v>
      </c>
      <c r="C47" s="57">
        <v>50</v>
      </c>
    </row>
    <row r="48" spans="1:22" x14ac:dyDescent="0.25">
      <c r="A48" s="68">
        <f t="shared" si="0"/>
        <v>42925</v>
      </c>
      <c r="B48" s="23"/>
      <c r="C48" s="57">
        <v>50</v>
      </c>
    </row>
    <row r="49" spans="1:3" x14ac:dyDescent="0.25">
      <c r="A49" s="68">
        <f t="shared" si="0"/>
        <v>42926</v>
      </c>
      <c r="B49" s="23"/>
      <c r="C49" s="57">
        <v>50</v>
      </c>
    </row>
    <row r="50" spans="1:3" x14ac:dyDescent="0.25">
      <c r="A50" s="68">
        <f t="shared" si="0"/>
        <v>42927</v>
      </c>
      <c r="B50" s="23">
        <v>9.9606999999999992</v>
      </c>
      <c r="C50" s="57">
        <v>50</v>
      </c>
    </row>
    <row r="51" spans="1:3" x14ac:dyDescent="0.25">
      <c r="A51" s="68">
        <f t="shared" si="0"/>
        <v>42928</v>
      </c>
      <c r="B51" s="23">
        <v>11.01318</v>
      </c>
      <c r="C51" s="57">
        <v>50</v>
      </c>
    </row>
    <row r="52" spans="1:3" x14ac:dyDescent="0.25">
      <c r="A52" s="68">
        <f t="shared" si="0"/>
        <v>42929</v>
      </c>
      <c r="B52" s="23"/>
      <c r="C52" s="57">
        <v>50</v>
      </c>
    </row>
    <row r="53" spans="1:3" x14ac:dyDescent="0.25">
      <c r="A53" s="68">
        <f t="shared" si="0"/>
        <v>42930</v>
      </c>
      <c r="B53" s="23">
        <v>12.76614</v>
      </c>
      <c r="C53" s="57">
        <v>50</v>
      </c>
    </row>
    <row r="54" spans="1:3" x14ac:dyDescent="0.25">
      <c r="A54" s="68">
        <f t="shared" si="0"/>
        <v>42931</v>
      </c>
      <c r="B54" s="23"/>
      <c r="C54" s="57">
        <v>50</v>
      </c>
    </row>
    <row r="55" spans="1:3" x14ac:dyDescent="0.25">
      <c r="A55" s="68">
        <f t="shared" si="0"/>
        <v>42932</v>
      </c>
      <c r="B55" s="23"/>
      <c r="C55" s="57">
        <v>50</v>
      </c>
    </row>
    <row r="56" spans="1:3" x14ac:dyDescent="0.25">
      <c r="A56" s="68">
        <f t="shared" si="0"/>
        <v>42933</v>
      </c>
      <c r="B56" s="23"/>
      <c r="C56" s="57">
        <v>50</v>
      </c>
    </row>
    <row r="57" spans="1:3" x14ac:dyDescent="0.25">
      <c r="A57" s="68">
        <f t="shared" si="0"/>
        <v>42934</v>
      </c>
      <c r="B57" s="23"/>
      <c r="C57" s="57">
        <v>50</v>
      </c>
    </row>
    <row r="58" spans="1:3" x14ac:dyDescent="0.25">
      <c r="A58" s="68">
        <f t="shared" si="0"/>
        <v>42935</v>
      </c>
      <c r="B58" s="23"/>
      <c r="C58" s="57">
        <v>50</v>
      </c>
    </row>
    <row r="59" spans="1:3" x14ac:dyDescent="0.25">
      <c r="A59" s="68">
        <f t="shared" si="0"/>
        <v>42936</v>
      </c>
      <c r="B59" s="23">
        <v>4.9283799999999998</v>
      </c>
      <c r="C59" s="57">
        <v>50</v>
      </c>
    </row>
    <row r="60" spans="1:3" x14ac:dyDescent="0.25">
      <c r="A60" s="68">
        <f t="shared" si="0"/>
        <v>42937</v>
      </c>
      <c r="B60" s="23">
        <v>11.18493</v>
      </c>
      <c r="C60" s="57">
        <v>50</v>
      </c>
    </row>
    <row r="61" spans="1:3" x14ac:dyDescent="0.25">
      <c r="A61" s="68">
        <f t="shared" si="0"/>
        <v>42938</v>
      </c>
      <c r="B61" s="23">
        <v>13.469760000000001</v>
      </c>
      <c r="C61" s="57">
        <v>50</v>
      </c>
    </row>
    <row r="62" spans="1:3" x14ac:dyDescent="0.25">
      <c r="A62" s="68">
        <f t="shared" si="0"/>
        <v>42939</v>
      </c>
      <c r="B62" s="23">
        <v>6.9809299999999999</v>
      </c>
      <c r="C62" s="57">
        <v>50</v>
      </c>
    </row>
    <row r="63" spans="1:3" x14ac:dyDescent="0.25">
      <c r="A63" s="68">
        <f t="shared" si="0"/>
        <v>42940</v>
      </c>
      <c r="B63" s="23">
        <v>5.8293600000000003</v>
      </c>
      <c r="C63" s="57">
        <v>50</v>
      </c>
    </row>
    <row r="64" spans="1:3" x14ac:dyDescent="0.25">
      <c r="A64" s="68">
        <f t="shared" si="0"/>
        <v>42941</v>
      </c>
      <c r="B64" s="23">
        <v>5.9264799999999997</v>
      </c>
      <c r="C64" s="57">
        <v>50</v>
      </c>
    </row>
    <row r="65" spans="1:3" x14ac:dyDescent="0.25">
      <c r="A65" s="68">
        <f t="shared" si="0"/>
        <v>42942</v>
      </c>
      <c r="B65" s="23">
        <v>5.7032100000000003</v>
      </c>
      <c r="C65" s="57">
        <v>50</v>
      </c>
    </row>
    <row r="66" spans="1:3" x14ac:dyDescent="0.25">
      <c r="A66" s="68">
        <f t="shared" si="0"/>
        <v>42943</v>
      </c>
      <c r="B66" s="23">
        <v>4.5231399999999997</v>
      </c>
      <c r="C66" s="57">
        <v>50</v>
      </c>
    </row>
    <row r="67" spans="1:3" x14ac:dyDescent="0.25">
      <c r="A67" s="68">
        <f t="shared" si="0"/>
        <v>42944</v>
      </c>
      <c r="B67" s="23">
        <v>8.6824300000000001</v>
      </c>
      <c r="C67" s="57">
        <v>50</v>
      </c>
    </row>
    <row r="68" spans="1:3" x14ac:dyDescent="0.25">
      <c r="A68" s="68">
        <f t="shared" si="0"/>
        <v>42945</v>
      </c>
      <c r="B68" s="23">
        <v>6.2295800000000003</v>
      </c>
      <c r="C68" s="57">
        <v>50</v>
      </c>
    </row>
    <row r="69" spans="1:3" x14ac:dyDescent="0.25">
      <c r="A69" s="68">
        <f t="shared" si="0"/>
        <v>42946</v>
      </c>
      <c r="B69" s="23">
        <v>5.8466699999999996</v>
      </c>
      <c r="C69" s="57">
        <v>50</v>
      </c>
    </row>
    <row r="70" spans="1:3" x14ac:dyDescent="0.25">
      <c r="A70" s="68">
        <f t="shared" si="0"/>
        <v>42947</v>
      </c>
      <c r="B70" s="23">
        <v>14.43914</v>
      </c>
      <c r="C70" s="57">
        <v>50</v>
      </c>
    </row>
    <row r="71" spans="1:3" x14ac:dyDescent="0.25">
      <c r="A71" s="68">
        <f t="shared" si="0"/>
        <v>42948</v>
      </c>
      <c r="B71" s="23">
        <v>20.382660000000001</v>
      </c>
      <c r="C71" s="57">
        <v>50</v>
      </c>
    </row>
    <row r="72" spans="1:3" x14ac:dyDescent="0.25">
      <c r="A72" s="68">
        <f t="shared" si="0"/>
        <v>42949</v>
      </c>
      <c r="B72" s="23"/>
      <c r="C72" s="57">
        <v>50</v>
      </c>
    </row>
    <row r="73" spans="1:3" x14ac:dyDescent="0.25">
      <c r="A73" s="68">
        <f t="shared" si="0"/>
        <v>42950</v>
      </c>
      <c r="B73" s="23">
        <v>6.2579700000000003</v>
      </c>
      <c r="C73" s="57">
        <v>50</v>
      </c>
    </row>
    <row r="74" spans="1:3" x14ac:dyDescent="0.25">
      <c r="A74" s="68">
        <f t="shared" si="0"/>
        <v>42951</v>
      </c>
      <c r="B74" s="23">
        <v>7.1971299999999996</v>
      </c>
      <c r="C74" s="57">
        <v>50</v>
      </c>
    </row>
    <row r="75" spans="1:3" x14ac:dyDescent="0.25">
      <c r="A75" s="68">
        <f t="shared" si="0"/>
        <v>42952</v>
      </c>
      <c r="B75" s="23">
        <v>4.7320000000000002</v>
      </c>
      <c r="C75" s="57">
        <v>50</v>
      </c>
    </row>
    <row r="76" spans="1:3" x14ac:dyDescent="0.25">
      <c r="A76" s="68">
        <f t="shared" ref="A76:A139" si="1">A75+1</f>
        <v>42953</v>
      </c>
      <c r="B76" s="23">
        <v>5.6653200000000004</v>
      </c>
      <c r="C76" s="57">
        <v>50</v>
      </c>
    </row>
    <row r="77" spans="1:3" x14ac:dyDescent="0.25">
      <c r="A77" s="68">
        <f t="shared" si="1"/>
        <v>42954</v>
      </c>
      <c r="B77" s="23">
        <v>4.5410300000000001</v>
      </c>
      <c r="C77" s="57">
        <v>50</v>
      </c>
    </row>
    <row r="78" spans="1:3" x14ac:dyDescent="0.25">
      <c r="A78" s="68">
        <f t="shared" si="1"/>
        <v>42955</v>
      </c>
      <c r="B78" s="23">
        <v>9.2422500000000003</v>
      </c>
      <c r="C78" s="57">
        <v>50</v>
      </c>
    </row>
    <row r="79" spans="1:3" x14ac:dyDescent="0.25">
      <c r="A79" s="68">
        <f t="shared" si="1"/>
        <v>42956</v>
      </c>
      <c r="B79" s="23">
        <v>6.4061300000000001</v>
      </c>
      <c r="C79" s="57">
        <v>50</v>
      </c>
    </row>
    <row r="80" spans="1:3" x14ac:dyDescent="0.25">
      <c r="A80" s="68">
        <f t="shared" si="1"/>
        <v>42957</v>
      </c>
      <c r="B80" s="23">
        <v>7.0697200000000002</v>
      </c>
      <c r="C80" s="57">
        <v>50</v>
      </c>
    </row>
    <row r="81" spans="1:3" x14ac:dyDescent="0.25">
      <c r="A81" s="68">
        <f t="shared" si="1"/>
        <v>42958</v>
      </c>
      <c r="B81" s="23">
        <v>8.4630100000000006</v>
      </c>
      <c r="C81" s="57">
        <v>50</v>
      </c>
    </row>
    <row r="82" spans="1:3" x14ac:dyDescent="0.25">
      <c r="A82" s="68">
        <f t="shared" si="1"/>
        <v>42959</v>
      </c>
      <c r="B82" s="23">
        <v>14.796099999999999</v>
      </c>
      <c r="C82" s="57">
        <v>50</v>
      </c>
    </row>
    <row r="83" spans="1:3" x14ac:dyDescent="0.25">
      <c r="A83" s="68">
        <f t="shared" si="1"/>
        <v>42960</v>
      </c>
      <c r="B83" s="23">
        <v>13.01535</v>
      </c>
      <c r="C83" s="57">
        <v>50</v>
      </c>
    </row>
    <row r="84" spans="1:3" x14ac:dyDescent="0.25">
      <c r="A84" s="68">
        <f t="shared" si="1"/>
        <v>42961</v>
      </c>
      <c r="B84" s="23">
        <v>7.41439</v>
      </c>
      <c r="C84" s="57">
        <v>50</v>
      </c>
    </row>
    <row r="85" spans="1:3" x14ac:dyDescent="0.25">
      <c r="A85" s="68">
        <f t="shared" si="1"/>
        <v>42962</v>
      </c>
      <c r="B85" s="23">
        <v>7.6167899999999999</v>
      </c>
      <c r="C85" s="57">
        <v>50</v>
      </c>
    </row>
    <row r="86" spans="1:3" x14ac:dyDescent="0.25">
      <c r="A86" s="68">
        <f t="shared" si="1"/>
        <v>42963</v>
      </c>
      <c r="B86" s="23">
        <v>9.8203099999999992</v>
      </c>
      <c r="C86" s="57">
        <v>50</v>
      </c>
    </row>
    <row r="87" spans="1:3" x14ac:dyDescent="0.25">
      <c r="A87" s="68">
        <f t="shared" si="1"/>
        <v>42964</v>
      </c>
      <c r="B87" s="23">
        <v>5.8619000000000003</v>
      </c>
      <c r="C87" s="57">
        <v>50</v>
      </c>
    </row>
    <row r="88" spans="1:3" x14ac:dyDescent="0.25">
      <c r="A88" s="68">
        <f t="shared" si="1"/>
        <v>42965</v>
      </c>
      <c r="B88" s="23">
        <v>5.8350299999999997</v>
      </c>
      <c r="C88" s="57">
        <v>50</v>
      </c>
    </row>
    <row r="89" spans="1:3" x14ac:dyDescent="0.25">
      <c r="A89" s="68">
        <f t="shared" si="1"/>
        <v>42966</v>
      </c>
      <c r="B89" s="23">
        <v>6.2695800000000004</v>
      </c>
      <c r="C89" s="57">
        <v>50</v>
      </c>
    </row>
    <row r="90" spans="1:3" x14ac:dyDescent="0.25">
      <c r="A90" s="68">
        <f t="shared" si="1"/>
        <v>42967</v>
      </c>
      <c r="B90" s="23">
        <v>5.4583300000000001</v>
      </c>
      <c r="C90" s="57">
        <v>50</v>
      </c>
    </row>
    <row r="91" spans="1:3" x14ac:dyDescent="0.25">
      <c r="A91" s="68">
        <f t="shared" si="1"/>
        <v>42968</v>
      </c>
      <c r="B91" s="23">
        <v>12.445119999999999</v>
      </c>
      <c r="C91" s="57">
        <v>50</v>
      </c>
    </row>
    <row r="92" spans="1:3" x14ac:dyDescent="0.25">
      <c r="A92" s="68">
        <f t="shared" si="1"/>
        <v>42969</v>
      </c>
      <c r="B92" s="23">
        <v>6.36015</v>
      </c>
      <c r="C92" s="57">
        <v>50</v>
      </c>
    </row>
    <row r="93" spans="1:3" x14ac:dyDescent="0.25">
      <c r="A93" s="68">
        <f t="shared" si="1"/>
        <v>42970</v>
      </c>
      <c r="B93" s="23">
        <v>6.7868399999999998</v>
      </c>
      <c r="C93" s="57">
        <v>50</v>
      </c>
    </row>
    <row r="94" spans="1:3" x14ac:dyDescent="0.25">
      <c r="A94" s="68">
        <f t="shared" si="1"/>
        <v>42971</v>
      </c>
      <c r="B94" s="23">
        <v>5.6851000000000003</v>
      </c>
      <c r="C94" s="57">
        <v>50</v>
      </c>
    </row>
    <row r="95" spans="1:3" x14ac:dyDescent="0.25">
      <c r="A95" s="68">
        <f t="shared" si="1"/>
        <v>42972</v>
      </c>
      <c r="B95" s="23">
        <v>3.3836400000000002</v>
      </c>
      <c r="C95" s="57">
        <v>50</v>
      </c>
    </row>
    <row r="96" spans="1:3" x14ac:dyDescent="0.25">
      <c r="A96" s="68">
        <f t="shared" si="1"/>
        <v>42973</v>
      </c>
      <c r="B96" s="23">
        <v>5.2211600000000002</v>
      </c>
      <c r="C96" s="57">
        <v>50</v>
      </c>
    </row>
    <row r="97" spans="1:3" x14ac:dyDescent="0.25">
      <c r="A97" s="68">
        <f t="shared" si="1"/>
        <v>42974</v>
      </c>
      <c r="B97" s="23">
        <v>11.723319999999999</v>
      </c>
      <c r="C97" s="57">
        <v>50</v>
      </c>
    </row>
    <row r="98" spans="1:3" x14ac:dyDescent="0.25">
      <c r="A98" s="68">
        <f t="shared" si="1"/>
        <v>42975</v>
      </c>
      <c r="B98" s="23">
        <v>7.1291599999999997</v>
      </c>
      <c r="C98" s="57">
        <v>50</v>
      </c>
    </row>
    <row r="99" spans="1:3" x14ac:dyDescent="0.25">
      <c r="A99" s="68">
        <f t="shared" si="1"/>
        <v>42976</v>
      </c>
      <c r="B99" s="23">
        <v>7.1361100000000004</v>
      </c>
      <c r="C99" s="57">
        <v>50</v>
      </c>
    </row>
    <row r="100" spans="1:3" x14ac:dyDescent="0.25">
      <c r="A100" s="68">
        <f t="shared" si="1"/>
        <v>42977</v>
      </c>
      <c r="B100" s="23"/>
      <c r="C100" s="57">
        <v>50</v>
      </c>
    </row>
    <row r="101" spans="1:3" x14ac:dyDescent="0.25">
      <c r="A101" s="68">
        <f t="shared" si="1"/>
        <v>42978</v>
      </c>
      <c r="B101" s="23">
        <v>3.9062100000000002</v>
      </c>
      <c r="C101" s="57">
        <v>50</v>
      </c>
    </row>
    <row r="102" spans="1:3" x14ac:dyDescent="0.25">
      <c r="A102" s="68">
        <f t="shared" si="1"/>
        <v>42979</v>
      </c>
      <c r="B102" s="23">
        <v>5.1992799999999999</v>
      </c>
      <c r="C102" s="57">
        <v>50</v>
      </c>
    </row>
    <row r="103" spans="1:3" x14ac:dyDescent="0.25">
      <c r="A103" s="68">
        <f t="shared" si="1"/>
        <v>42980</v>
      </c>
      <c r="B103" s="23">
        <v>3.3728099999999999</v>
      </c>
      <c r="C103" s="57">
        <v>50</v>
      </c>
    </row>
    <row r="104" spans="1:3" x14ac:dyDescent="0.25">
      <c r="A104" s="68">
        <f t="shared" si="1"/>
        <v>42981</v>
      </c>
      <c r="B104" s="23">
        <v>6.8894000000000002</v>
      </c>
      <c r="C104" s="57">
        <v>50</v>
      </c>
    </row>
    <row r="105" spans="1:3" x14ac:dyDescent="0.25">
      <c r="A105" s="68">
        <f t="shared" si="1"/>
        <v>42982</v>
      </c>
      <c r="B105" s="23">
        <v>9.64846</v>
      </c>
      <c r="C105" s="57">
        <v>50</v>
      </c>
    </row>
    <row r="106" spans="1:3" x14ac:dyDescent="0.25">
      <c r="A106" s="68">
        <f t="shared" si="1"/>
        <v>42983</v>
      </c>
      <c r="B106" s="23">
        <v>13.289350000000001</v>
      </c>
      <c r="C106" s="57">
        <v>50</v>
      </c>
    </row>
    <row r="107" spans="1:3" x14ac:dyDescent="0.25">
      <c r="A107" s="68">
        <f t="shared" si="1"/>
        <v>42984</v>
      </c>
      <c r="B107" s="23">
        <v>6.8775300000000001</v>
      </c>
      <c r="C107" s="57">
        <v>50</v>
      </c>
    </row>
    <row r="108" spans="1:3" x14ac:dyDescent="0.25">
      <c r="A108" s="68">
        <f t="shared" si="1"/>
        <v>42985</v>
      </c>
      <c r="B108" s="23">
        <v>17.88213</v>
      </c>
      <c r="C108" s="57">
        <v>50</v>
      </c>
    </row>
    <row r="109" spans="1:3" x14ac:dyDescent="0.25">
      <c r="A109" s="68">
        <f t="shared" si="1"/>
        <v>42986</v>
      </c>
      <c r="B109" s="23">
        <v>12.38888</v>
      </c>
      <c r="C109" s="57">
        <v>50</v>
      </c>
    </row>
    <row r="110" spans="1:3" x14ac:dyDescent="0.25">
      <c r="A110" s="68">
        <f t="shared" si="1"/>
        <v>42987</v>
      </c>
      <c r="B110" s="23">
        <v>6.7627800000000002</v>
      </c>
      <c r="C110" s="57">
        <v>50</v>
      </c>
    </row>
    <row r="111" spans="1:3" x14ac:dyDescent="0.25">
      <c r="A111" s="68">
        <f t="shared" si="1"/>
        <v>42988</v>
      </c>
      <c r="B111" s="23">
        <v>7.0168499999999998</v>
      </c>
      <c r="C111" s="57">
        <v>50</v>
      </c>
    </row>
    <row r="112" spans="1:3" x14ac:dyDescent="0.25">
      <c r="A112" s="68">
        <f t="shared" si="1"/>
        <v>42989</v>
      </c>
      <c r="B112" s="23">
        <v>9.8757099999999998</v>
      </c>
      <c r="C112" s="57">
        <v>50</v>
      </c>
    </row>
    <row r="113" spans="1:3" x14ac:dyDescent="0.25">
      <c r="A113" s="68">
        <f t="shared" si="1"/>
        <v>42990</v>
      </c>
      <c r="B113" s="23">
        <v>7.9</v>
      </c>
      <c r="C113" s="57">
        <v>50</v>
      </c>
    </row>
    <row r="114" spans="1:3" x14ac:dyDescent="0.25">
      <c r="A114" s="68">
        <f t="shared" si="1"/>
        <v>42991</v>
      </c>
      <c r="B114" s="23">
        <v>10.46453</v>
      </c>
      <c r="C114" s="57">
        <v>50</v>
      </c>
    </row>
    <row r="115" spans="1:3" x14ac:dyDescent="0.25">
      <c r="A115" s="68">
        <f t="shared" si="1"/>
        <v>42992</v>
      </c>
      <c r="B115" s="23">
        <v>17.33877</v>
      </c>
      <c r="C115" s="57">
        <v>50</v>
      </c>
    </row>
    <row r="116" spans="1:3" x14ac:dyDescent="0.25">
      <c r="A116" s="68">
        <f t="shared" si="1"/>
        <v>42993</v>
      </c>
      <c r="B116" s="23">
        <v>9.8960600000000003</v>
      </c>
      <c r="C116" s="57">
        <v>50</v>
      </c>
    </row>
    <row r="117" spans="1:3" x14ac:dyDescent="0.25">
      <c r="A117" s="68">
        <f t="shared" si="1"/>
        <v>42994</v>
      </c>
      <c r="B117" s="23">
        <v>13.36814</v>
      </c>
      <c r="C117" s="57">
        <v>50</v>
      </c>
    </row>
    <row r="118" spans="1:3" x14ac:dyDescent="0.25">
      <c r="A118" s="68">
        <f t="shared" si="1"/>
        <v>42995</v>
      </c>
      <c r="B118" s="23">
        <v>9.4205799999999993</v>
      </c>
      <c r="C118" s="57">
        <v>50</v>
      </c>
    </row>
    <row r="119" spans="1:3" x14ac:dyDescent="0.25">
      <c r="A119" s="68">
        <f t="shared" si="1"/>
        <v>42996</v>
      </c>
      <c r="B119" s="23">
        <v>8.4355600000000006</v>
      </c>
      <c r="C119" s="57">
        <v>50</v>
      </c>
    </row>
    <row r="120" spans="1:3" x14ac:dyDescent="0.25">
      <c r="A120" s="68">
        <f t="shared" si="1"/>
        <v>42997</v>
      </c>
      <c r="B120" s="23">
        <v>11.800660000000001</v>
      </c>
      <c r="C120" s="57">
        <v>50</v>
      </c>
    </row>
    <row r="121" spans="1:3" x14ac:dyDescent="0.25">
      <c r="A121" s="68">
        <f t="shared" si="1"/>
        <v>42998</v>
      </c>
      <c r="B121" s="23">
        <v>13.61985</v>
      </c>
      <c r="C121" s="57">
        <v>50</v>
      </c>
    </row>
    <row r="122" spans="1:3" x14ac:dyDescent="0.25">
      <c r="A122" s="68">
        <f t="shared" si="1"/>
        <v>42999</v>
      </c>
      <c r="B122" s="23">
        <v>8.8153400000000008</v>
      </c>
      <c r="C122" s="57">
        <v>50</v>
      </c>
    </row>
    <row r="123" spans="1:3" x14ac:dyDescent="0.25">
      <c r="A123" s="68">
        <f t="shared" si="1"/>
        <v>43000</v>
      </c>
      <c r="B123" s="23">
        <v>5.4262600000000001</v>
      </c>
      <c r="C123" s="57">
        <v>50</v>
      </c>
    </row>
    <row r="124" spans="1:3" x14ac:dyDescent="0.25">
      <c r="A124" s="68">
        <f t="shared" si="1"/>
        <v>43001</v>
      </c>
      <c r="B124" s="23">
        <v>10.664300000000001</v>
      </c>
      <c r="C124" s="57">
        <v>50</v>
      </c>
    </row>
    <row r="125" spans="1:3" x14ac:dyDescent="0.25">
      <c r="A125" s="68">
        <f t="shared" si="1"/>
        <v>43002</v>
      </c>
      <c r="B125" s="23">
        <v>9.6398499999999991</v>
      </c>
      <c r="C125" s="57">
        <v>50</v>
      </c>
    </row>
    <row r="126" spans="1:3" x14ac:dyDescent="0.25">
      <c r="A126" s="68">
        <f t="shared" si="1"/>
        <v>43003</v>
      </c>
      <c r="B126" s="23">
        <v>28.033750000000001</v>
      </c>
      <c r="C126" s="57">
        <v>50</v>
      </c>
    </row>
    <row r="127" spans="1:3" x14ac:dyDescent="0.25">
      <c r="A127" s="68">
        <f t="shared" si="1"/>
        <v>43004</v>
      </c>
      <c r="B127" s="23">
        <v>20.9175</v>
      </c>
      <c r="C127" s="57">
        <v>50</v>
      </c>
    </row>
    <row r="128" spans="1:3" x14ac:dyDescent="0.25">
      <c r="A128" s="68">
        <f t="shared" si="1"/>
        <v>43005</v>
      </c>
      <c r="B128" s="23">
        <v>12.79529</v>
      </c>
      <c r="C128" s="57">
        <v>50</v>
      </c>
    </row>
    <row r="129" spans="1:3" x14ac:dyDescent="0.25">
      <c r="A129" s="68">
        <f t="shared" si="1"/>
        <v>43006</v>
      </c>
      <c r="B129" s="23">
        <v>16.05556</v>
      </c>
      <c r="C129" s="57">
        <v>50</v>
      </c>
    </row>
    <row r="130" spans="1:3" x14ac:dyDescent="0.25">
      <c r="A130" s="68">
        <f t="shared" si="1"/>
        <v>43007</v>
      </c>
      <c r="B130" s="23">
        <v>6.5641299999999996</v>
      </c>
      <c r="C130" s="57">
        <v>50</v>
      </c>
    </row>
    <row r="131" spans="1:3" x14ac:dyDescent="0.25">
      <c r="A131" s="68">
        <f t="shared" si="1"/>
        <v>43008</v>
      </c>
      <c r="B131" s="23">
        <v>6.5683699999999998</v>
      </c>
      <c r="C131" s="57">
        <v>50</v>
      </c>
    </row>
    <row r="132" spans="1:3" x14ac:dyDescent="0.25">
      <c r="A132" s="68">
        <f t="shared" si="1"/>
        <v>43009</v>
      </c>
      <c r="B132" s="23">
        <v>13.14748</v>
      </c>
      <c r="C132" s="57">
        <v>50</v>
      </c>
    </row>
    <row r="133" spans="1:3" x14ac:dyDescent="0.25">
      <c r="A133" s="68">
        <f t="shared" si="1"/>
        <v>43010</v>
      </c>
      <c r="B133" s="23">
        <v>14.119289999999999</v>
      </c>
      <c r="C133" s="57">
        <v>50</v>
      </c>
    </row>
    <row r="134" spans="1:3" x14ac:dyDescent="0.25">
      <c r="A134" s="68">
        <f t="shared" si="1"/>
        <v>43011</v>
      </c>
      <c r="B134" s="23">
        <v>13.618869999999999</v>
      </c>
      <c r="C134" s="57">
        <v>50</v>
      </c>
    </row>
    <row r="135" spans="1:3" x14ac:dyDescent="0.25">
      <c r="A135" s="68">
        <f t="shared" si="1"/>
        <v>43012</v>
      </c>
      <c r="B135" s="23">
        <v>25.354759999999999</v>
      </c>
      <c r="C135" s="57">
        <v>50</v>
      </c>
    </row>
    <row r="136" spans="1:3" x14ac:dyDescent="0.25">
      <c r="A136" s="68">
        <f t="shared" si="1"/>
        <v>43013</v>
      </c>
      <c r="B136" s="23">
        <v>44.340760000000003</v>
      </c>
      <c r="C136" s="57">
        <v>50</v>
      </c>
    </row>
    <row r="137" spans="1:3" x14ac:dyDescent="0.25">
      <c r="A137" s="68">
        <f t="shared" si="1"/>
        <v>43014</v>
      </c>
      <c r="B137" s="23">
        <v>22.995439999999999</v>
      </c>
      <c r="C137" s="57">
        <v>50</v>
      </c>
    </row>
    <row r="138" spans="1:3" x14ac:dyDescent="0.25">
      <c r="A138" s="68">
        <f t="shared" si="1"/>
        <v>43015</v>
      </c>
      <c r="B138" s="23">
        <v>18.974769999999999</v>
      </c>
      <c r="C138" s="57">
        <v>50</v>
      </c>
    </row>
    <row r="139" spans="1:3" x14ac:dyDescent="0.25">
      <c r="A139" s="68">
        <f t="shared" si="1"/>
        <v>43016</v>
      </c>
      <c r="B139" s="23">
        <v>6.4755900000000004</v>
      </c>
      <c r="C139" s="57">
        <v>50</v>
      </c>
    </row>
    <row r="140" spans="1:3" x14ac:dyDescent="0.25">
      <c r="A140" s="68">
        <f t="shared" ref="A140:A203" si="2">A139+1</f>
        <v>43017</v>
      </c>
      <c r="B140" s="23">
        <v>7.6604900000000002</v>
      </c>
      <c r="C140" s="57">
        <v>50</v>
      </c>
    </row>
    <row r="141" spans="1:3" x14ac:dyDescent="0.25">
      <c r="A141" s="68">
        <f t="shared" si="2"/>
        <v>43018</v>
      </c>
      <c r="B141" s="23">
        <v>6.05884</v>
      </c>
      <c r="C141" s="57">
        <v>50</v>
      </c>
    </row>
    <row r="142" spans="1:3" x14ac:dyDescent="0.25">
      <c r="A142" s="68">
        <f t="shared" si="2"/>
        <v>43019</v>
      </c>
      <c r="B142" s="23">
        <v>19.960599999999999</v>
      </c>
      <c r="C142" s="57">
        <v>50</v>
      </c>
    </row>
    <row r="143" spans="1:3" x14ac:dyDescent="0.25">
      <c r="A143" s="68">
        <f t="shared" si="2"/>
        <v>43020</v>
      </c>
      <c r="B143" s="23">
        <v>28.342369999999999</v>
      </c>
      <c r="C143" s="57">
        <v>50</v>
      </c>
    </row>
    <row r="144" spans="1:3" x14ac:dyDescent="0.25">
      <c r="A144" s="68">
        <f t="shared" si="2"/>
        <v>43021</v>
      </c>
      <c r="B144" s="23">
        <v>44.527659999999997</v>
      </c>
      <c r="C144" s="57">
        <v>50</v>
      </c>
    </row>
    <row r="145" spans="1:3" x14ac:dyDescent="0.25">
      <c r="A145" s="68">
        <f t="shared" si="2"/>
        <v>43022</v>
      </c>
      <c r="B145" s="23">
        <v>7.2274200000000004</v>
      </c>
      <c r="C145" s="57">
        <v>50</v>
      </c>
    </row>
    <row r="146" spans="1:3" x14ac:dyDescent="0.25">
      <c r="A146" s="68">
        <f t="shared" si="2"/>
        <v>43023</v>
      </c>
      <c r="B146" s="23">
        <v>12.21658</v>
      </c>
      <c r="C146" s="57">
        <v>50</v>
      </c>
    </row>
    <row r="147" spans="1:3" x14ac:dyDescent="0.25">
      <c r="A147" s="68">
        <f t="shared" si="2"/>
        <v>43024</v>
      </c>
      <c r="B147" s="23">
        <v>29.66414</v>
      </c>
      <c r="C147" s="57">
        <v>50</v>
      </c>
    </row>
    <row r="148" spans="1:3" x14ac:dyDescent="0.25">
      <c r="A148" s="68">
        <f t="shared" si="2"/>
        <v>43025</v>
      </c>
      <c r="B148" s="23">
        <v>29.695139999999999</v>
      </c>
      <c r="C148" s="57">
        <v>50</v>
      </c>
    </row>
    <row r="149" spans="1:3" x14ac:dyDescent="0.25">
      <c r="A149" s="68">
        <f t="shared" si="2"/>
        <v>43026</v>
      </c>
      <c r="B149" s="23">
        <v>33.618810000000003</v>
      </c>
      <c r="C149" s="57">
        <v>50</v>
      </c>
    </row>
    <row r="150" spans="1:3" x14ac:dyDescent="0.25">
      <c r="A150" s="68">
        <f t="shared" si="2"/>
        <v>43027</v>
      </c>
      <c r="B150" s="23">
        <v>58.422229999999999</v>
      </c>
      <c r="C150" s="57">
        <v>50</v>
      </c>
    </row>
    <row r="151" spans="1:3" x14ac:dyDescent="0.25">
      <c r="A151" s="68">
        <f t="shared" si="2"/>
        <v>43028</v>
      </c>
      <c r="B151" s="23">
        <v>42.192720000000001</v>
      </c>
      <c r="C151" s="57">
        <v>50</v>
      </c>
    </row>
    <row r="152" spans="1:3" x14ac:dyDescent="0.25">
      <c r="A152" s="68">
        <f t="shared" si="2"/>
        <v>43029</v>
      </c>
      <c r="B152" s="23">
        <v>16.804290000000002</v>
      </c>
      <c r="C152" s="57">
        <v>50</v>
      </c>
    </row>
    <row r="153" spans="1:3" x14ac:dyDescent="0.25">
      <c r="A153" s="68">
        <f t="shared" si="2"/>
        <v>43030</v>
      </c>
      <c r="B153" s="23">
        <v>19.06495</v>
      </c>
      <c r="C153" s="57">
        <v>50</v>
      </c>
    </row>
    <row r="154" spans="1:3" x14ac:dyDescent="0.25">
      <c r="A154" s="68">
        <f t="shared" si="2"/>
        <v>43031</v>
      </c>
      <c r="B154" s="23">
        <v>3.8547400000000001</v>
      </c>
      <c r="C154" s="57">
        <v>50</v>
      </c>
    </row>
    <row r="155" spans="1:3" x14ac:dyDescent="0.25">
      <c r="A155" s="68">
        <f t="shared" si="2"/>
        <v>43032</v>
      </c>
      <c r="B155" s="23">
        <v>12.71884</v>
      </c>
      <c r="C155" s="57">
        <v>50</v>
      </c>
    </row>
    <row r="156" spans="1:3" x14ac:dyDescent="0.25">
      <c r="A156" s="68">
        <f t="shared" si="2"/>
        <v>43033</v>
      </c>
      <c r="B156" s="23">
        <v>29.719989999999999</v>
      </c>
      <c r="C156" s="57">
        <v>50</v>
      </c>
    </row>
    <row r="157" spans="1:3" x14ac:dyDescent="0.25">
      <c r="A157" s="68">
        <f t="shared" si="2"/>
        <v>43034</v>
      </c>
      <c r="B157" s="23">
        <v>45.182569999999998</v>
      </c>
      <c r="C157" s="57">
        <v>50</v>
      </c>
    </row>
    <row r="158" spans="1:3" x14ac:dyDescent="0.25">
      <c r="A158" s="68">
        <f t="shared" si="2"/>
        <v>43035</v>
      </c>
      <c r="B158" s="23">
        <v>40.509889999999999</v>
      </c>
      <c r="C158" s="57">
        <v>50</v>
      </c>
    </row>
    <row r="159" spans="1:3" x14ac:dyDescent="0.25">
      <c r="A159" s="68">
        <f t="shared" si="2"/>
        <v>43036</v>
      </c>
      <c r="B159" s="23">
        <v>11.414669999999999</v>
      </c>
      <c r="C159" s="57">
        <v>50</v>
      </c>
    </row>
    <row r="160" spans="1:3" x14ac:dyDescent="0.25">
      <c r="A160" s="68">
        <f t="shared" si="2"/>
        <v>43037</v>
      </c>
      <c r="B160" s="23">
        <v>17.610659999999999</v>
      </c>
      <c r="C160" s="57">
        <v>50</v>
      </c>
    </row>
    <row r="161" spans="1:4" x14ac:dyDescent="0.25">
      <c r="A161" s="68">
        <f t="shared" si="2"/>
        <v>43038</v>
      </c>
      <c r="B161" s="23">
        <v>44.158050000000003</v>
      </c>
      <c r="C161" s="57">
        <v>50</v>
      </c>
    </row>
    <row r="162" spans="1:4" x14ac:dyDescent="0.25">
      <c r="A162" s="68">
        <f t="shared" si="2"/>
        <v>43039</v>
      </c>
      <c r="B162" s="23">
        <v>9.6020400000000006</v>
      </c>
      <c r="C162" s="57">
        <v>50</v>
      </c>
    </row>
    <row r="163" spans="1:4" x14ac:dyDescent="0.25">
      <c r="A163" s="68">
        <f t="shared" si="2"/>
        <v>43040</v>
      </c>
      <c r="B163" s="23">
        <v>10.940770000000001</v>
      </c>
      <c r="C163" s="57">
        <v>50</v>
      </c>
    </row>
    <row r="164" spans="1:4" x14ac:dyDescent="0.25">
      <c r="A164" s="68">
        <f t="shared" si="2"/>
        <v>43041</v>
      </c>
      <c r="B164" s="23">
        <v>12.359489999999999</v>
      </c>
      <c r="C164" s="57">
        <v>50</v>
      </c>
    </row>
    <row r="165" spans="1:4" x14ac:dyDescent="0.25">
      <c r="A165" s="68">
        <f t="shared" si="2"/>
        <v>43042</v>
      </c>
      <c r="B165" s="23">
        <v>13.48757</v>
      </c>
      <c r="C165" s="57">
        <v>50</v>
      </c>
    </row>
    <row r="166" spans="1:4" x14ac:dyDescent="0.25">
      <c r="A166" s="68">
        <f t="shared" si="2"/>
        <v>43043</v>
      </c>
      <c r="B166" s="23">
        <v>9.3216099999999997</v>
      </c>
      <c r="C166" s="57">
        <v>50</v>
      </c>
    </row>
    <row r="167" spans="1:4" x14ac:dyDescent="0.25">
      <c r="A167" s="68">
        <f t="shared" si="2"/>
        <v>43044</v>
      </c>
      <c r="B167" s="23">
        <v>5.0797100000000004</v>
      </c>
      <c r="C167" s="57">
        <v>50</v>
      </c>
    </row>
    <row r="168" spans="1:4" x14ac:dyDescent="0.25">
      <c r="A168" s="68">
        <f t="shared" si="2"/>
        <v>43045</v>
      </c>
      <c r="B168" s="23">
        <v>23.919329999999999</v>
      </c>
      <c r="C168" s="57">
        <v>50</v>
      </c>
    </row>
    <row r="169" spans="1:4" x14ac:dyDescent="0.25">
      <c r="A169" s="68">
        <f t="shared" si="2"/>
        <v>43046</v>
      </c>
      <c r="B169" s="23">
        <v>38.12276</v>
      </c>
      <c r="C169" s="57">
        <v>50</v>
      </c>
    </row>
    <row r="170" spans="1:4" x14ac:dyDescent="0.25">
      <c r="A170" s="68">
        <f t="shared" si="2"/>
        <v>43047</v>
      </c>
      <c r="B170" s="23">
        <v>14.30828</v>
      </c>
      <c r="C170" s="57">
        <v>50</v>
      </c>
    </row>
    <row r="171" spans="1:4" x14ac:dyDescent="0.25">
      <c r="A171" s="68">
        <f t="shared" si="2"/>
        <v>43048</v>
      </c>
      <c r="B171" s="23">
        <v>30.012170000000001</v>
      </c>
      <c r="C171" s="57">
        <v>50</v>
      </c>
    </row>
    <row r="172" spans="1:4" x14ac:dyDescent="0.25">
      <c r="A172" s="68">
        <f t="shared" si="2"/>
        <v>43049</v>
      </c>
      <c r="B172" s="23">
        <v>34.273800000000001</v>
      </c>
      <c r="C172" s="57">
        <v>50</v>
      </c>
    </row>
    <row r="173" spans="1:4" x14ac:dyDescent="0.25">
      <c r="A173" s="68">
        <f t="shared" si="2"/>
        <v>43050</v>
      </c>
      <c r="B173" s="23">
        <v>13.6556</v>
      </c>
      <c r="C173" s="57">
        <v>50</v>
      </c>
    </row>
    <row r="174" spans="1:4" x14ac:dyDescent="0.25">
      <c r="A174" s="68">
        <f t="shared" si="2"/>
        <v>43051</v>
      </c>
      <c r="B174" s="23">
        <v>13.187889999999999</v>
      </c>
      <c r="C174" s="57">
        <v>50</v>
      </c>
    </row>
    <row r="175" spans="1:4" x14ac:dyDescent="0.25">
      <c r="A175" s="68">
        <f t="shared" si="2"/>
        <v>43052</v>
      </c>
      <c r="B175" s="23">
        <v>24.950050000000001</v>
      </c>
      <c r="C175" s="57">
        <v>50</v>
      </c>
    </row>
    <row r="176" spans="1:4" x14ac:dyDescent="0.25">
      <c r="A176" s="68">
        <f t="shared" si="2"/>
        <v>43053</v>
      </c>
      <c r="B176" s="23">
        <v>53.734999999999999</v>
      </c>
      <c r="C176" s="57">
        <v>50</v>
      </c>
      <c r="D176" s="72"/>
    </row>
    <row r="177" spans="1:3" x14ac:dyDescent="0.25">
      <c r="A177" s="68">
        <f t="shared" si="2"/>
        <v>43054</v>
      </c>
      <c r="B177" s="23">
        <v>3.8951099999999999</v>
      </c>
      <c r="C177" s="57">
        <v>50</v>
      </c>
    </row>
    <row r="178" spans="1:3" x14ac:dyDescent="0.25">
      <c r="A178" s="68">
        <f t="shared" si="2"/>
        <v>43055</v>
      </c>
      <c r="B178" s="23">
        <v>5.1373300000000004</v>
      </c>
      <c r="C178" s="57">
        <v>50</v>
      </c>
    </row>
    <row r="179" spans="1:3" x14ac:dyDescent="0.25">
      <c r="A179" s="68">
        <f t="shared" si="2"/>
        <v>43056</v>
      </c>
      <c r="B179" s="23">
        <v>9.2958200000000009</v>
      </c>
      <c r="C179" s="57">
        <v>50</v>
      </c>
    </row>
    <row r="180" spans="1:3" x14ac:dyDescent="0.25">
      <c r="A180" s="68">
        <f t="shared" si="2"/>
        <v>43057</v>
      </c>
      <c r="B180" s="23">
        <v>7.33291</v>
      </c>
      <c r="C180" s="57">
        <v>50</v>
      </c>
    </row>
    <row r="181" spans="1:3" x14ac:dyDescent="0.25">
      <c r="A181" s="68">
        <f t="shared" si="2"/>
        <v>43058</v>
      </c>
      <c r="B181" s="23">
        <v>6.2943899999999999</v>
      </c>
      <c r="C181" s="57">
        <v>50</v>
      </c>
    </row>
    <row r="182" spans="1:3" x14ac:dyDescent="0.25">
      <c r="A182" s="68">
        <f t="shared" si="2"/>
        <v>43059</v>
      </c>
      <c r="B182" s="23">
        <v>11.511189999999999</v>
      </c>
      <c r="C182" s="57">
        <v>50</v>
      </c>
    </row>
    <row r="183" spans="1:3" x14ac:dyDescent="0.25">
      <c r="A183" s="68">
        <f t="shared" si="2"/>
        <v>43060</v>
      </c>
      <c r="B183" s="23">
        <v>53.405160000000002</v>
      </c>
      <c r="C183" s="57">
        <v>50</v>
      </c>
    </row>
    <row r="184" spans="1:3" x14ac:dyDescent="0.25">
      <c r="A184" s="68">
        <f t="shared" si="2"/>
        <v>43061</v>
      </c>
      <c r="B184" s="23">
        <v>21.98536</v>
      </c>
      <c r="C184" s="57">
        <v>50</v>
      </c>
    </row>
    <row r="185" spans="1:3" x14ac:dyDescent="0.25">
      <c r="A185" s="68">
        <f t="shared" si="2"/>
        <v>43062</v>
      </c>
      <c r="B185" s="23">
        <v>11.67135</v>
      </c>
      <c r="C185" s="57">
        <v>50</v>
      </c>
    </row>
    <row r="186" spans="1:3" x14ac:dyDescent="0.25">
      <c r="A186" s="68">
        <f t="shared" si="2"/>
        <v>43063</v>
      </c>
      <c r="B186" s="23">
        <v>21.10566</v>
      </c>
      <c r="C186" s="57">
        <v>50</v>
      </c>
    </row>
    <row r="187" spans="1:3" x14ac:dyDescent="0.25">
      <c r="A187" s="68">
        <f t="shared" si="2"/>
        <v>43064</v>
      </c>
      <c r="B187" s="23">
        <v>8.6541499999999996</v>
      </c>
      <c r="C187" s="57">
        <v>50</v>
      </c>
    </row>
    <row r="188" spans="1:3" x14ac:dyDescent="0.25">
      <c r="A188" s="68">
        <f t="shared" si="2"/>
        <v>43065</v>
      </c>
      <c r="B188" s="23">
        <v>9.6980000000000004</v>
      </c>
      <c r="C188" s="57">
        <v>50</v>
      </c>
    </row>
    <row r="189" spans="1:3" x14ac:dyDescent="0.25">
      <c r="A189" s="68">
        <f t="shared" si="2"/>
        <v>43066</v>
      </c>
      <c r="B189" s="23">
        <v>12.215579999999999</v>
      </c>
      <c r="C189" s="57">
        <v>50</v>
      </c>
    </row>
    <row r="190" spans="1:3" x14ac:dyDescent="0.25">
      <c r="A190" s="68">
        <f t="shared" si="2"/>
        <v>43067</v>
      </c>
      <c r="B190" s="23">
        <v>30.906330000000001</v>
      </c>
      <c r="C190" s="57">
        <v>50</v>
      </c>
    </row>
    <row r="191" spans="1:3" x14ac:dyDescent="0.25">
      <c r="A191" s="68">
        <f t="shared" si="2"/>
        <v>43068</v>
      </c>
      <c r="B191" s="23">
        <v>29.683499999999999</v>
      </c>
      <c r="C191" s="57">
        <v>50</v>
      </c>
    </row>
    <row r="192" spans="1:3" x14ac:dyDescent="0.25">
      <c r="A192" s="68">
        <f t="shared" si="2"/>
        <v>43069</v>
      </c>
      <c r="B192" s="23">
        <v>8.2154500000000006</v>
      </c>
      <c r="C192" s="57">
        <v>50</v>
      </c>
    </row>
    <row r="193" spans="1:3" x14ac:dyDescent="0.25">
      <c r="A193" s="68">
        <f t="shared" si="2"/>
        <v>43070</v>
      </c>
      <c r="B193" s="73">
        <v>9.609</v>
      </c>
      <c r="C193" s="57">
        <v>50</v>
      </c>
    </row>
    <row r="194" spans="1:3" x14ac:dyDescent="0.25">
      <c r="A194" s="68">
        <f t="shared" si="2"/>
        <v>43071</v>
      </c>
      <c r="B194" s="73">
        <v>16.67698</v>
      </c>
      <c r="C194" s="57">
        <v>50</v>
      </c>
    </row>
    <row r="195" spans="1:3" x14ac:dyDescent="0.25">
      <c r="A195" s="68">
        <f t="shared" si="2"/>
        <v>43072</v>
      </c>
      <c r="B195" s="73">
        <v>10.506790000000001</v>
      </c>
      <c r="C195" s="57">
        <v>50</v>
      </c>
    </row>
    <row r="196" spans="1:3" x14ac:dyDescent="0.25">
      <c r="A196" s="68">
        <f t="shared" si="2"/>
        <v>43073</v>
      </c>
      <c r="B196" s="73">
        <v>17.86112</v>
      </c>
      <c r="C196" s="57">
        <v>50</v>
      </c>
    </row>
    <row r="197" spans="1:3" x14ac:dyDescent="0.25">
      <c r="A197" s="68">
        <f t="shared" si="2"/>
        <v>43074</v>
      </c>
      <c r="B197" s="73">
        <v>56.530200000000001</v>
      </c>
      <c r="C197" s="57">
        <v>50</v>
      </c>
    </row>
    <row r="198" spans="1:3" x14ac:dyDescent="0.25">
      <c r="A198" s="68">
        <f t="shared" si="2"/>
        <v>43075</v>
      </c>
      <c r="B198" s="73">
        <v>78.543850000000006</v>
      </c>
      <c r="C198" s="57">
        <v>50</v>
      </c>
    </row>
    <row r="199" spans="1:3" x14ac:dyDescent="0.25">
      <c r="A199" s="68">
        <f t="shared" si="2"/>
        <v>43076</v>
      </c>
      <c r="B199" s="73">
        <v>44.33426</v>
      </c>
      <c r="C199" s="57">
        <v>50</v>
      </c>
    </row>
    <row r="200" spans="1:3" x14ac:dyDescent="0.25">
      <c r="A200" s="68">
        <f t="shared" si="2"/>
        <v>43077</v>
      </c>
      <c r="B200" s="73">
        <v>50.485010000000003</v>
      </c>
      <c r="C200" s="57">
        <v>50</v>
      </c>
    </row>
    <row r="201" spans="1:3" x14ac:dyDescent="0.25">
      <c r="A201" s="68">
        <f t="shared" si="2"/>
        <v>43078</v>
      </c>
      <c r="B201" s="73">
        <v>9.8101599999999998</v>
      </c>
      <c r="C201" s="57">
        <v>50</v>
      </c>
    </row>
    <row r="202" spans="1:3" x14ac:dyDescent="0.25">
      <c r="A202" s="68">
        <f t="shared" si="2"/>
        <v>43079</v>
      </c>
      <c r="B202" s="73">
        <v>11.094900000000001</v>
      </c>
      <c r="C202" s="57">
        <v>50</v>
      </c>
    </row>
    <row r="203" spans="1:3" x14ac:dyDescent="0.25">
      <c r="A203" s="68">
        <f t="shared" si="2"/>
        <v>43080</v>
      </c>
      <c r="B203" s="73">
        <v>31.544519999999999</v>
      </c>
      <c r="C203" s="57">
        <v>50</v>
      </c>
    </row>
    <row r="204" spans="1:3" x14ac:dyDescent="0.25">
      <c r="A204" s="68">
        <f t="shared" ref="A204:A267" si="3">A203+1</f>
        <v>43081</v>
      </c>
      <c r="B204" s="73">
        <v>10.36739</v>
      </c>
      <c r="C204" s="57">
        <v>50</v>
      </c>
    </row>
    <row r="205" spans="1:3" x14ac:dyDescent="0.25">
      <c r="A205" s="68">
        <f t="shared" si="3"/>
        <v>43082</v>
      </c>
      <c r="B205" s="73">
        <v>52.742260000000002</v>
      </c>
      <c r="C205" s="57">
        <v>50</v>
      </c>
    </row>
    <row r="206" spans="1:3" x14ac:dyDescent="0.25">
      <c r="A206" s="68">
        <f t="shared" si="3"/>
        <v>43083</v>
      </c>
      <c r="B206" s="73">
        <v>19.92042</v>
      </c>
      <c r="C206" s="57">
        <v>50</v>
      </c>
    </row>
    <row r="207" spans="1:3" x14ac:dyDescent="0.25">
      <c r="A207" s="68">
        <f t="shared" si="3"/>
        <v>43084</v>
      </c>
      <c r="B207" s="73">
        <v>21.696149999999999</v>
      </c>
      <c r="C207" s="57">
        <v>50</v>
      </c>
    </row>
    <row r="208" spans="1:3" x14ac:dyDescent="0.25">
      <c r="A208" s="68">
        <f t="shared" si="3"/>
        <v>43085</v>
      </c>
      <c r="B208" s="73">
        <v>16.149480000000001</v>
      </c>
      <c r="C208" s="57">
        <v>50</v>
      </c>
    </row>
    <row r="209" spans="1:3" x14ac:dyDescent="0.25">
      <c r="A209" s="68">
        <f t="shared" si="3"/>
        <v>43086</v>
      </c>
      <c r="B209" s="73">
        <v>10.708629999999999</v>
      </c>
      <c r="C209" s="57">
        <v>50</v>
      </c>
    </row>
    <row r="210" spans="1:3" x14ac:dyDescent="0.25">
      <c r="A210" s="68">
        <f t="shared" si="3"/>
        <v>43087</v>
      </c>
      <c r="B210" s="73">
        <v>103.13120000000001</v>
      </c>
      <c r="C210" s="57">
        <v>50</v>
      </c>
    </row>
    <row r="211" spans="1:3" x14ac:dyDescent="0.25">
      <c r="A211" s="68">
        <f t="shared" si="3"/>
        <v>43088</v>
      </c>
      <c r="B211" s="73">
        <v>58.421779999999998</v>
      </c>
      <c r="C211" s="57">
        <v>50</v>
      </c>
    </row>
    <row r="212" spans="1:3" x14ac:dyDescent="0.25">
      <c r="A212" s="68">
        <f t="shared" si="3"/>
        <v>43089</v>
      </c>
      <c r="B212" s="73">
        <v>26.523099999999999</v>
      </c>
      <c r="C212" s="57">
        <v>50</v>
      </c>
    </row>
    <row r="213" spans="1:3" x14ac:dyDescent="0.25">
      <c r="A213" s="68">
        <f t="shared" si="3"/>
        <v>43090</v>
      </c>
      <c r="B213" s="73">
        <v>31.561969999999999</v>
      </c>
      <c r="C213" s="57">
        <v>50</v>
      </c>
    </row>
    <row r="214" spans="1:3" x14ac:dyDescent="0.25">
      <c r="A214" s="68">
        <f t="shared" si="3"/>
        <v>43091</v>
      </c>
      <c r="B214" s="73">
        <v>39.990859999999998</v>
      </c>
      <c r="C214" s="57">
        <v>50</v>
      </c>
    </row>
    <row r="215" spans="1:3" x14ac:dyDescent="0.25">
      <c r="A215" s="68">
        <f t="shared" si="3"/>
        <v>43092</v>
      </c>
      <c r="B215" s="73">
        <v>10.10337</v>
      </c>
      <c r="C215" s="57">
        <v>50</v>
      </c>
    </row>
    <row r="216" spans="1:3" x14ac:dyDescent="0.25">
      <c r="A216" s="68">
        <f t="shared" si="3"/>
        <v>43093</v>
      </c>
      <c r="B216" s="73">
        <v>9.3809000000000005</v>
      </c>
      <c r="C216" s="57">
        <v>50</v>
      </c>
    </row>
    <row r="217" spans="1:3" x14ac:dyDescent="0.25">
      <c r="A217" s="68">
        <f t="shared" si="3"/>
        <v>43094</v>
      </c>
      <c r="B217" s="73">
        <v>7.641</v>
      </c>
      <c r="C217" s="57">
        <v>50</v>
      </c>
    </row>
    <row r="218" spans="1:3" x14ac:dyDescent="0.25">
      <c r="A218" s="68">
        <f t="shared" si="3"/>
        <v>43095</v>
      </c>
      <c r="B218" s="73">
        <v>8.9362200000000005</v>
      </c>
      <c r="C218" s="57">
        <v>50</v>
      </c>
    </row>
    <row r="219" spans="1:3" x14ac:dyDescent="0.25">
      <c r="A219" s="68">
        <f t="shared" si="3"/>
        <v>43096</v>
      </c>
      <c r="B219" s="73">
        <v>18.923819999999999</v>
      </c>
      <c r="C219" s="57">
        <v>50</v>
      </c>
    </row>
    <row r="220" spans="1:3" x14ac:dyDescent="0.25">
      <c r="A220" s="68">
        <f t="shared" si="3"/>
        <v>43097</v>
      </c>
      <c r="B220" s="73">
        <v>16.56578</v>
      </c>
      <c r="C220" s="57">
        <v>50</v>
      </c>
    </row>
    <row r="221" spans="1:3" x14ac:dyDescent="0.25">
      <c r="A221" s="68">
        <f t="shared" si="3"/>
        <v>43098</v>
      </c>
      <c r="B221" s="73">
        <v>23.053909999999998</v>
      </c>
      <c r="C221" s="57">
        <v>50</v>
      </c>
    </row>
    <row r="222" spans="1:3" x14ac:dyDescent="0.25">
      <c r="A222" s="68">
        <f t="shared" si="3"/>
        <v>43099</v>
      </c>
      <c r="B222" s="73">
        <v>25.6295</v>
      </c>
      <c r="C222" s="57">
        <v>50</v>
      </c>
    </row>
    <row r="223" spans="1:3" x14ac:dyDescent="0.25">
      <c r="A223" s="68">
        <f t="shared" si="3"/>
        <v>43100</v>
      </c>
      <c r="B223" s="73">
        <v>21.36561</v>
      </c>
      <c r="C223" s="57">
        <v>50</v>
      </c>
    </row>
    <row r="224" spans="1:3" x14ac:dyDescent="0.25">
      <c r="A224" s="68">
        <f t="shared" si="3"/>
        <v>43101</v>
      </c>
      <c r="B224" s="23">
        <v>12.976850000000001</v>
      </c>
      <c r="C224" s="57">
        <v>50</v>
      </c>
    </row>
    <row r="225" spans="1:3" x14ac:dyDescent="0.25">
      <c r="A225" s="68">
        <f t="shared" si="3"/>
        <v>43102</v>
      </c>
      <c r="B225" s="23">
        <v>5.6504599999999998</v>
      </c>
      <c r="C225" s="57">
        <v>50</v>
      </c>
    </row>
    <row r="226" spans="1:3" x14ac:dyDescent="0.25">
      <c r="A226" s="68">
        <f t="shared" si="3"/>
        <v>43103</v>
      </c>
      <c r="B226" s="23">
        <v>5.33866</v>
      </c>
      <c r="C226" s="57">
        <v>50</v>
      </c>
    </row>
    <row r="227" spans="1:3" x14ac:dyDescent="0.25">
      <c r="A227" s="68">
        <f t="shared" si="3"/>
        <v>43104</v>
      </c>
      <c r="B227" s="23">
        <v>7.7167300000000001</v>
      </c>
      <c r="C227" s="57">
        <v>50</v>
      </c>
    </row>
    <row r="228" spans="1:3" x14ac:dyDescent="0.25">
      <c r="A228" s="68">
        <f t="shared" si="3"/>
        <v>43105</v>
      </c>
      <c r="B228" s="23">
        <v>7.7554400000000001</v>
      </c>
      <c r="C228" s="57">
        <v>50</v>
      </c>
    </row>
    <row r="229" spans="1:3" x14ac:dyDescent="0.25">
      <c r="A229" s="68">
        <f t="shared" si="3"/>
        <v>43106</v>
      </c>
      <c r="B229" s="23">
        <v>17.271139999999999</v>
      </c>
      <c r="C229" s="57">
        <v>50</v>
      </c>
    </row>
    <row r="230" spans="1:3" x14ac:dyDescent="0.25">
      <c r="A230" s="68">
        <f t="shared" si="3"/>
        <v>43107</v>
      </c>
      <c r="B230" s="23">
        <v>20.495570000000001</v>
      </c>
      <c r="C230" s="57">
        <v>50</v>
      </c>
    </row>
    <row r="231" spans="1:3" x14ac:dyDescent="0.25">
      <c r="A231" s="68">
        <f t="shared" si="3"/>
        <v>43108</v>
      </c>
      <c r="B231" s="23">
        <v>33.699449999999999</v>
      </c>
      <c r="C231" s="57">
        <v>50</v>
      </c>
    </row>
    <row r="232" spans="1:3" x14ac:dyDescent="0.25">
      <c r="A232" s="68">
        <f t="shared" si="3"/>
        <v>43109</v>
      </c>
      <c r="B232" s="23">
        <v>45.088439999999999</v>
      </c>
      <c r="C232" s="57">
        <v>50</v>
      </c>
    </row>
    <row r="233" spans="1:3" x14ac:dyDescent="0.25">
      <c r="A233" s="68">
        <f t="shared" si="3"/>
        <v>43110</v>
      </c>
      <c r="B233" s="23">
        <v>66.221630000000005</v>
      </c>
      <c r="C233" s="57">
        <v>50</v>
      </c>
    </row>
    <row r="234" spans="1:3" x14ac:dyDescent="0.25">
      <c r="A234" s="68">
        <f t="shared" si="3"/>
        <v>43111</v>
      </c>
      <c r="B234" s="23">
        <v>110.9892</v>
      </c>
      <c r="C234" s="57">
        <v>50</v>
      </c>
    </row>
    <row r="235" spans="1:3" x14ac:dyDescent="0.25">
      <c r="A235" s="68">
        <f t="shared" si="3"/>
        <v>43112</v>
      </c>
      <c r="B235" s="23">
        <v>87.766990000000007</v>
      </c>
      <c r="C235" s="57">
        <v>50</v>
      </c>
    </row>
    <row r="236" spans="1:3" x14ac:dyDescent="0.25">
      <c r="A236" s="68">
        <f t="shared" si="3"/>
        <v>43113</v>
      </c>
      <c r="B236" s="23">
        <v>11.067209999999999</v>
      </c>
      <c r="C236" s="57">
        <v>50</v>
      </c>
    </row>
    <row r="237" spans="1:3" x14ac:dyDescent="0.25">
      <c r="A237" s="68">
        <f t="shared" si="3"/>
        <v>43114</v>
      </c>
      <c r="B237" s="23">
        <v>29.584399999999999</v>
      </c>
      <c r="C237" s="57">
        <v>50</v>
      </c>
    </row>
    <row r="238" spans="1:3" x14ac:dyDescent="0.25">
      <c r="A238" s="68">
        <f t="shared" si="3"/>
        <v>43115</v>
      </c>
      <c r="B238" s="23">
        <v>52.233829999999998</v>
      </c>
      <c r="C238" s="57">
        <v>50</v>
      </c>
    </row>
    <row r="239" spans="1:3" x14ac:dyDescent="0.25">
      <c r="A239" s="68">
        <f t="shared" si="3"/>
        <v>43116</v>
      </c>
      <c r="B239" s="23">
        <v>15.750819999999999</v>
      </c>
      <c r="C239" s="57">
        <v>50</v>
      </c>
    </row>
    <row r="240" spans="1:3" x14ac:dyDescent="0.25">
      <c r="A240" s="68">
        <f t="shared" si="3"/>
        <v>43117</v>
      </c>
      <c r="B240" s="23">
        <v>21.218129999999999</v>
      </c>
      <c r="C240" s="57">
        <v>50</v>
      </c>
    </row>
    <row r="241" spans="1:3" x14ac:dyDescent="0.25">
      <c r="A241" s="68">
        <f t="shared" si="3"/>
        <v>43118</v>
      </c>
      <c r="B241" s="23">
        <v>5.1941899999999999</v>
      </c>
      <c r="C241" s="57">
        <v>50</v>
      </c>
    </row>
    <row r="242" spans="1:3" x14ac:dyDescent="0.25">
      <c r="A242" s="68">
        <f t="shared" si="3"/>
        <v>43119</v>
      </c>
      <c r="B242" s="23">
        <v>11.76458</v>
      </c>
      <c r="C242" s="57">
        <v>50</v>
      </c>
    </row>
    <row r="243" spans="1:3" x14ac:dyDescent="0.25">
      <c r="A243" s="68">
        <f t="shared" si="3"/>
        <v>43120</v>
      </c>
      <c r="B243" s="23">
        <v>16.827750000000002</v>
      </c>
      <c r="C243" s="57">
        <v>50</v>
      </c>
    </row>
    <row r="244" spans="1:3" x14ac:dyDescent="0.25">
      <c r="A244" s="68">
        <f t="shared" si="3"/>
        <v>43121</v>
      </c>
      <c r="B244" s="23">
        <v>9.9131900000000002</v>
      </c>
      <c r="C244" s="57">
        <v>50</v>
      </c>
    </row>
    <row r="245" spans="1:3" x14ac:dyDescent="0.25">
      <c r="A245" s="68">
        <f t="shared" si="3"/>
        <v>43122</v>
      </c>
      <c r="B245" s="23">
        <v>9.1478800000000007</v>
      </c>
      <c r="C245" s="57">
        <v>50</v>
      </c>
    </row>
    <row r="246" spans="1:3" x14ac:dyDescent="0.25">
      <c r="A246" s="68">
        <f t="shared" si="3"/>
        <v>43123</v>
      </c>
      <c r="B246" s="23">
        <v>8.9003999999999994</v>
      </c>
      <c r="C246" s="57">
        <v>50</v>
      </c>
    </row>
    <row r="247" spans="1:3" x14ac:dyDescent="0.25">
      <c r="A247" s="68">
        <f t="shared" si="3"/>
        <v>43124</v>
      </c>
      <c r="B247" s="23">
        <v>16.471769999999999</v>
      </c>
      <c r="C247" s="57">
        <v>50</v>
      </c>
    </row>
    <row r="248" spans="1:3" x14ac:dyDescent="0.25">
      <c r="A248" s="68">
        <f t="shared" si="3"/>
        <v>43125</v>
      </c>
      <c r="B248" s="23">
        <v>64.772760000000005</v>
      </c>
      <c r="C248" s="57">
        <v>50</v>
      </c>
    </row>
    <row r="249" spans="1:3" x14ac:dyDescent="0.25">
      <c r="A249" s="68">
        <f t="shared" si="3"/>
        <v>43126</v>
      </c>
      <c r="B249" s="23">
        <v>73.341359999999995</v>
      </c>
      <c r="C249" s="57">
        <v>50</v>
      </c>
    </row>
    <row r="250" spans="1:3" x14ac:dyDescent="0.25">
      <c r="A250" s="68">
        <f t="shared" si="3"/>
        <v>43127</v>
      </c>
      <c r="B250" s="23">
        <v>24.912749999999999</v>
      </c>
      <c r="C250" s="57">
        <v>50</v>
      </c>
    </row>
    <row r="251" spans="1:3" x14ac:dyDescent="0.25">
      <c r="A251" s="68">
        <f t="shared" si="3"/>
        <v>43128</v>
      </c>
      <c r="B251" s="23">
        <v>11.93967</v>
      </c>
      <c r="C251" s="57">
        <v>50</v>
      </c>
    </row>
    <row r="252" spans="1:3" x14ac:dyDescent="0.25">
      <c r="A252" s="68">
        <f t="shared" si="3"/>
        <v>43129</v>
      </c>
      <c r="B252" s="23">
        <v>11.19402</v>
      </c>
      <c r="C252" s="57">
        <v>50</v>
      </c>
    </row>
    <row r="253" spans="1:3" x14ac:dyDescent="0.25">
      <c r="A253" s="68">
        <f t="shared" si="3"/>
        <v>43130</v>
      </c>
      <c r="B253" s="23">
        <v>42.118819999999999</v>
      </c>
      <c r="C253" s="57">
        <v>50</v>
      </c>
    </row>
    <row r="254" spans="1:3" x14ac:dyDescent="0.25">
      <c r="A254" s="68">
        <f t="shared" si="3"/>
        <v>43131</v>
      </c>
      <c r="B254" s="23">
        <v>31.15278</v>
      </c>
      <c r="C254" s="57">
        <v>50</v>
      </c>
    </row>
    <row r="255" spans="1:3" x14ac:dyDescent="0.25">
      <c r="A255" s="68">
        <f t="shared" si="3"/>
        <v>43132</v>
      </c>
      <c r="B255" s="23">
        <v>14.9643</v>
      </c>
      <c r="C255" s="57">
        <v>50</v>
      </c>
    </row>
    <row r="256" spans="1:3" x14ac:dyDescent="0.25">
      <c r="A256" s="68">
        <f t="shared" si="3"/>
        <v>43133</v>
      </c>
      <c r="B256" s="23">
        <v>28.39057</v>
      </c>
      <c r="C256" s="57">
        <v>50</v>
      </c>
    </row>
    <row r="257" spans="1:3" x14ac:dyDescent="0.25">
      <c r="A257" s="68">
        <f t="shared" si="3"/>
        <v>43134</v>
      </c>
      <c r="B257" s="23">
        <v>13.44178</v>
      </c>
      <c r="C257" s="57">
        <v>50</v>
      </c>
    </row>
    <row r="258" spans="1:3" x14ac:dyDescent="0.25">
      <c r="A258" s="68">
        <f t="shared" si="3"/>
        <v>43135</v>
      </c>
      <c r="B258" s="23">
        <v>8.4365100000000002</v>
      </c>
      <c r="C258" s="57">
        <v>50</v>
      </c>
    </row>
    <row r="259" spans="1:3" x14ac:dyDescent="0.25">
      <c r="A259" s="68">
        <f t="shared" si="3"/>
        <v>43136</v>
      </c>
      <c r="B259" s="23">
        <v>27.600149999999999</v>
      </c>
      <c r="C259" s="57">
        <v>50</v>
      </c>
    </row>
    <row r="260" spans="1:3" x14ac:dyDescent="0.25">
      <c r="A260" s="68">
        <f t="shared" si="3"/>
        <v>43137</v>
      </c>
      <c r="B260" s="23">
        <v>19.53013</v>
      </c>
      <c r="C260" s="57">
        <v>50</v>
      </c>
    </row>
    <row r="261" spans="1:3" x14ac:dyDescent="0.25">
      <c r="A261" s="68">
        <f t="shared" si="3"/>
        <v>43138</v>
      </c>
      <c r="B261" s="23">
        <v>94.316590000000005</v>
      </c>
      <c r="C261" s="57">
        <v>50</v>
      </c>
    </row>
    <row r="262" spans="1:3" x14ac:dyDescent="0.25">
      <c r="A262" s="68">
        <f t="shared" si="3"/>
        <v>43139</v>
      </c>
      <c r="B262" s="23">
        <v>18.331410000000002</v>
      </c>
      <c r="C262" s="57">
        <v>50</v>
      </c>
    </row>
    <row r="263" spans="1:3" x14ac:dyDescent="0.25">
      <c r="A263" s="68">
        <f t="shared" si="3"/>
        <v>43140</v>
      </c>
      <c r="B263" s="23">
        <v>6.3476900000000001</v>
      </c>
      <c r="C263" s="57">
        <v>50</v>
      </c>
    </row>
    <row r="264" spans="1:3" x14ac:dyDescent="0.25">
      <c r="A264" s="68">
        <f t="shared" si="3"/>
        <v>43141</v>
      </c>
      <c r="B264" s="23">
        <v>4.2542600000000004</v>
      </c>
      <c r="C264" s="57">
        <v>50</v>
      </c>
    </row>
    <row r="265" spans="1:3" x14ac:dyDescent="0.25">
      <c r="A265" s="68">
        <f t="shared" si="3"/>
        <v>43142</v>
      </c>
      <c r="B265" s="23">
        <v>4.6997200000000001</v>
      </c>
      <c r="C265" s="57">
        <v>50</v>
      </c>
    </row>
    <row r="266" spans="1:3" x14ac:dyDescent="0.25">
      <c r="A266" s="68">
        <f t="shared" si="3"/>
        <v>43143</v>
      </c>
      <c r="B266" s="23">
        <v>10.454610000000001</v>
      </c>
      <c r="C266" s="57">
        <v>50</v>
      </c>
    </row>
    <row r="267" spans="1:3" x14ac:dyDescent="0.25">
      <c r="A267" s="68">
        <f t="shared" si="3"/>
        <v>43144</v>
      </c>
      <c r="B267" s="23">
        <v>8.0366700000000009</v>
      </c>
      <c r="C267" s="57">
        <v>50</v>
      </c>
    </row>
    <row r="268" spans="1:3" x14ac:dyDescent="0.25">
      <c r="A268" s="68">
        <f t="shared" ref="A268:A331" si="4">A267+1</f>
        <v>43145</v>
      </c>
      <c r="B268" s="23">
        <v>13.00685</v>
      </c>
      <c r="C268" s="57">
        <v>50</v>
      </c>
    </row>
    <row r="269" spans="1:3" x14ac:dyDescent="0.25">
      <c r="A269" s="68">
        <f t="shared" si="4"/>
        <v>43146</v>
      </c>
      <c r="B269" s="23">
        <v>11.4344</v>
      </c>
      <c r="C269" s="57">
        <v>50</v>
      </c>
    </row>
    <row r="270" spans="1:3" x14ac:dyDescent="0.25">
      <c r="A270" s="68">
        <f t="shared" si="4"/>
        <v>43147</v>
      </c>
      <c r="B270" s="23">
        <v>16.419709999999998</v>
      </c>
      <c r="C270" s="57">
        <v>50</v>
      </c>
    </row>
    <row r="271" spans="1:3" x14ac:dyDescent="0.25">
      <c r="A271" s="68">
        <f t="shared" si="4"/>
        <v>43148</v>
      </c>
      <c r="B271" s="23">
        <v>15.638870000000001</v>
      </c>
      <c r="C271" s="57">
        <v>50</v>
      </c>
    </row>
    <row r="272" spans="1:3" x14ac:dyDescent="0.25">
      <c r="A272" s="68">
        <f t="shared" si="4"/>
        <v>43149</v>
      </c>
      <c r="B272" s="23">
        <v>20.018229999999999</v>
      </c>
      <c r="C272" s="57">
        <v>50</v>
      </c>
    </row>
    <row r="273" spans="1:3" x14ac:dyDescent="0.25">
      <c r="A273" s="68">
        <f t="shared" si="4"/>
        <v>43150</v>
      </c>
      <c r="B273" s="23">
        <v>45.017789999999998</v>
      </c>
      <c r="C273" s="57">
        <v>50</v>
      </c>
    </row>
    <row r="274" spans="1:3" x14ac:dyDescent="0.25">
      <c r="A274" s="68">
        <f t="shared" si="4"/>
        <v>43151</v>
      </c>
      <c r="B274" s="23">
        <v>20.885110000000001</v>
      </c>
      <c r="C274" s="57">
        <v>50</v>
      </c>
    </row>
    <row r="275" spans="1:3" x14ac:dyDescent="0.25">
      <c r="A275" s="68">
        <f t="shared" si="4"/>
        <v>43152</v>
      </c>
      <c r="B275" s="23">
        <v>34.392670000000003</v>
      </c>
      <c r="C275" s="57">
        <v>50</v>
      </c>
    </row>
    <row r="276" spans="1:3" x14ac:dyDescent="0.25">
      <c r="A276" s="68">
        <f t="shared" si="4"/>
        <v>43153</v>
      </c>
      <c r="B276" s="23">
        <v>17.325790000000001</v>
      </c>
      <c r="C276" s="57">
        <v>50</v>
      </c>
    </row>
    <row r="277" spans="1:3" x14ac:dyDescent="0.25">
      <c r="A277" s="68">
        <f t="shared" si="4"/>
        <v>43154</v>
      </c>
      <c r="B277" s="23">
        <v>22.469270000000002</v>
      </c>
      <c r="C277" s="57">
        <v>50</v>
      </c>
    </row>
    <row r="278" spans="1:3" x14ac:dyDescent="0.25">
      <c r="A278" s="68">
        <f t="shared" si="4"/>
        <v>43155</v>
      </c>
      <c r="B278" s="23">
        <v>19.40025</v>
      </c>
      <c r="C278" s="57">
        <v>50</v>
      </c>
    </row>
    <row r="279" spans="1:3" x14ac:dyDescent="0.25">
      <c r="A279" s="68">
        <f t="shared" si="4"/>
        <v>43156</v>
      </c>
      <c r="B279" s="23">
        <v>13.7576</v>
      </c>
      <c r="C279" s="57">
        <v>50</v>
      </c>
    </row>
    <row r="280" spans="1:3" x14ac:dyDescent="0.25">
      <c r="A280" s="68">
        <f t="shared" si="4"/>
        <v>43157</v>
      </c>
      <c r="B280" s="23">
        <v>75.894840000000002</v>
      </c>
      <c r="C280" s="57">
        <v>50</v>
      </c>
    </row>
    <row r="281" spans="1:3" x14ac:dyDescent="0.25">
      <c r="A281" s="68">
        <f t="shared" si="4"/>
        <v>43158</v>
      </c>
      <c r="B281" s="23">
        <v>69.911469999999994</v>
      </c>
      <c r="C281" s="57">
        <v>50</v>
      </c>
    </row>
    <row r="282" spans="1:3" x14ac:dyDescent="0.25">
      <c r="A282" s="68">
        <f t="shared" si="4"/>
        <v>43159</v>
      </c>
      <c r="B282" s="23">
        <v>64.047970000000007</v>
      </c>
      <c r="C282" s="57">
        <v>50</v>
      </c>
    </row>
    <row r="283" spans="1:3" x14ac:dyDescent="0.25">
      <c r="A283" s="68">
        <f t="shared" si="4"/>
        <v>43160</v>
      </c>
      <c r="B283" s="73">
        <v>73.0124</v>
      </c>
      <c r="C283" s="57">
        <v>50</v>
      </c>
    </row>
    <row r="284" spans="1:3" x14ac:dyDescent="0.25">
      <c r="A284" s="68">
        <f t="shared" si="4"/>
        <v>43161</v>
      </c>
      <c r="B284" s="73">
        <v>10.60758</v>
      </c>
      <c r="C284" s="57">
        <v>50</v>
      </c>
    </row>
    <row r="285" spans="1:3" x14ac:dyDescent="0.25">
      <c r="A285" s="68">
        <f t="shared" si="4"/>
        <v>43162</v>
      </c>
      <c r="B285" s="73">
        <v>15.202999999999999</v>
      </c>
      <c r="C285" s="57">
        <v>50</v>
      </c>
    </row>
    <row r="286" spans="1:3" x14ac:dyDescent="0.25">
      <c r="A286" s="68">
        <f t="shared" si="4"/>
        <v>43163</v>
      </c>
      <c r="B286" s="73">
        <v>6.5303199999999997</v>
      </c>
      <c r="C286" s="57">
        <v>50</v>
      </c>
    </row>
    <row r="287" spans="1:3" x14ac:dyDescent="0.25">
      <c r="A287" s="68">
        <f t="shared" si="4"/>
        <v>43164</v>
      </c>
      <c r="B287" s="73">
        <v>9.7210599999999996</v>
      </c>
      <c r="C287" s="57">
        <v>50</v>
      </c>
    </row>
    <row r="288" spans="1:3" x14ac:dyDescent="0.25">
      <c r="A288" s="68">
        <f t="shared" si="4"/>
        <v>43165</v>
      </c>
      <c r="B288" s="73">
        <v>8.8956800000000005</v>
      </c>
      <c r="C288" s="57">
        <v>50</v>
      </c>
    </row>
    <row r="289" spans="1:3" x14ac:dyDescent="0.25">
      <c r="A289" s="68">
        <f t="shared" si="4"/>
        <v>43166</v>
      </c>
      <c r="B289" s="73">
        <v>16.638100000000001</v>
      </c>
      <c r="C289" s="57">
        <v>50</v>
      </c>
    </row>
    <row r="290" spans="1:3" x14ac:dyDescent="0.25">
      <c r="A290" s="68">
        <f t="shared" si="4"/>
        <v>43167</v>
      </c>
      <c r="B290" s="73">
        <v>8.88171</v>
      </c>
      <c r="C290" s="57">
        <v>50</v>
      </c>
    </row>
    <row r="291" spans="1:3" x14ac:dyDescent="0.25">
      <c r="A291" s="68">
        <f t="shared" si="4"/>
        <v>43168</v>
      </c>
      <c r="B291" s="73">
        <v>26.213979999999999</v>
      </c>
      <c r="C291" s="57">
        <v>50</v>
      </c>
    </row>
    <row r="292" spans="1:3" x14ac:dyDescent="0.25">
      <c r="A292" s="68">
        <f t="shared" si="4"/>
        <v>43169</v>
      </c>
      <c r="B292" s="73">
        <v>13.59435</v>
      </c>
      <c r="C292" s="57">
        <v>50</v>
      </c>
    </row>
    <row r="293" spans="1:3" x14ac:dyDescent="0.25">
      <c r="A293" s="68">
        <f t="shared" si="4"/>
        <v>43170</v>
      </c>
      <c r="B293" s="73">
        <v>11.526669999999999</v>
      </c>
      <c r="C293" s="57">
        <v>50</v>
      </c>
    </row>
    <row r="294" spans="1:3" x14ac:dyDescent="0.25">
      <c r="A294" s="68">
        <f t="shared" si="4"/>
        <v>43171</v>
      </c>
      <c r="B294" s="73">
        <v>6.0211699999999997</v>
      </c>
      <c r="C294" s="57">
        <v>50</v>
      </c>
    </row>
    <row r="295" spans="1:3" x14ac:dyDescent="0.25">
      <c r="A295" s="68">
        <f t="shared" si="4"/>
        <v>43172</v>
      </c>
      <c r="B295" s="73">
        <v>16.160170000000001</v>
      </c>
      <c r="C295" s="57">
        <v>50</v>
      </c>
    </row>
    <row r="296" spans="1:3" x14ac:dyDescent="0.25">
      <c r="A296" s="68">
        <f t="shared" si="4"/>
        <v>43173</v>
      </c>
      <c r="B296" s="73">
        <v>21.631589999999999</v>
      </c>
      <c r="C296" s="57">
        <v>50</v>
      </c>
    </row>
    <row r="297" spans="1:3" x14ac:dyDescent="0.25">
      <c r="A297" s="68">
        <f t="shared" si="4"/>
        <v>43174</v>
      </c>
      <c r="B297" s="73">
        <v>36.736879999999999</v>
      </c>
      <c r="C297" s="57">
        <v>50</v>
      </c>
    </row>
    <row r="298" spans="1:3" x14ac:dyDescent="0.25">
      <c r="A298" s="68">
        <f t="shared" si="4"/>
        <v>43175</v>
      </c>
      <c r="B298" s="73">
        <v>13.404579999999999</v>
      </c>
      <c r="C298" s="57">
        <v>50</v>
      </c>
    </row>
    <row r="299" spans="1:3" x14ac:dyDescent="0.25">
      <c r="A299" s="68">
        <f t="shared" si="4"/>
        <v>43176</v>
      </c>
      <c r="B299" s="73">
        <v>10.83989</v>
      </c>
      <c r="C299" s="57">
        <v>50</v>
      </c>
    </row>
    <row r="300" spans="1:3" x14ac:dyDescent="0.25">
      <c r="A300" s="68">
        <f t="shared" si="4"/>
        <v>43177</v>
      </c>
      <c r="B300" s="73">
        <v>16.612359999999999</v>
      </c>
      <c r="C300" s="57">
        <v>50</v>
      </c>
    </row>
    <row r="301" spans="1:3" x14ac:dyDescent="0.25">
      <c r="A301" s="68">
        <f t="shared" si="4"/>
        <v>43178</v>
      </c>
      <c r="B301" s="73">
        <v>13.883509999999999</v>
      </c>
      <c r="C301" s="57">
        <v>50</v>
      </c>
    </row>
    <row r="302" spans="1:3" x14ac:dyDescent="0.25">
      <c r="A302" s="68">
        <f t="shared" si="4"/>
        <v>43179</v>
      </c>
      <c r="B302" s="73">
        <v>12.82315</v>
      </c>
      <c r="C302" s="57">
        <v>50</v>
      </c>
    </row>
    <row r="303" spans="1:3" x14ac:dyDescent="0.25">
      <c r="A303" s="68">
        <f t="shared" si="4"/>
        <v>43180</v>
      </c>
      <c r="B303" s="73">
        <v>14.64419</v>
      </c>
      <c r="C303" s="57">
        <v>50</v>
      </c>
    </row>
    <row r="304" spans="1:3" x14ac:dyDescent="0.25">
      <c r="A304" s="68">
        <f t="shared" si="4"/>
        <v>43181</v>
      </c>
      <c r="B304" s="73">
        <v>13.932689999999999</v>
      </c>
      <c r="C304" s="57">
        <v>50</v>
      </c>
    </row>
    <row r="305" spans="1:3" x14ac:dyDescent="0.25">
      <c r="A305" s="68">
        <f t="shared" si="4"/>
        <v>43182</v>
      </c>
      <c r="B305" s="73">
        <v>20.60314</v>
      </c>
      <c r="C305" s="57">
        <v>50</v>
      </c>
    </row>
    <row r="306" spans="1:3" x14ac:dyDescent="0.25">
      <c r="A306" s="68">
        <f t="shared" si="4"/>
        <v>43183</v>
      </c>
      <c r="B306" s="73">
        <v>6.6403600000000003</v>
      </c>
      <c r="C306" s="57">
        <v>50</v>
      </c>
    </row>
    <row r="307" spans="1:3" x14ac:dyDescent="0.25">
      <c r="A307" s="68">
        <f t="shared" si="4"/>
        <v>43184</v>
      </c>
      <c r="B307" s="73">
        <v>5.4526000000000003</v>
      </c>
      <c r="C307" s="57">
        <v>50</v>
      </c>
    </row>
    <row r="308" spans="1:3" x14ac:dyDescent="0.25">
      <c r="A308" s="68">
        <f t="shared" si="4"/>
        <v>43185</v>
      </c>
      <c r="B308" s="73">
        <v>10.429349999999999</v>
      </c>
      <c r="C308" s="57">
        <v>50</v>
      </c>
    </row>
    <row r="309" spans="1:3" x14ac:dyDescent="0.25">
      <c r="A309" s="68">
        <f t="shared" si="4"/>
        <v>43186</v>
      </c>
      <c r="B309" s="73">
        <v>13.54862</v>
      </c>
      <c r="C309" s="57">
        <v>50</v>
      </c>
    </row>
    <row r="310" spans="1:3" x14ac:dyDescent="0.25">
      <c r="A310" s="68">
        <f t="shared" si="4"/>
        <v>43187</v>
      </c>
      <c r="B310" s="73">
        <v>16.831810000000001</v>
      </c>
      <c r="C310" s="57">
        <v>50</v>
      </c>
    </row>
    <row r="311" spans="1:3" x14ac:dyDescent="0.25">
      <c r="A311" s="68">
        <f t="shared" si="4"/>
        <v>43188</v>
      </c>
      <c r="B311" s="73">
        <v>40.439450000000001</v>
      </c>
      <c r="C311" s="57">
        <v>50</v>
      </c>
    </row>
    <row r="312" spans="1:3" x14ac:dyDescent="0.25">
      <c r="A312" s="68">
        <f t="shared" si="4"/>
        <v>43189</v>
      </c>
      <c r="B312" s="73">
        <v>33.930070000000001</v>
      </c>
      <c r="C312" s="57">
        <v>50</v>
      </c>
    </row>
    <row r="313" spans="1:3" x14ac:dyDescent="0.25">
      <c r="A313" s="68">
        <f t="shared" si="4"/>
        <v>43190</v>
      </c>
      <c r="B313" s="73">
        <v>36.37762</v>
      </c>
      <c r="C313" s="57">
        <v>50</v>
      </c>
    </row>
    <row r="314" spans="1:3" x14ac:dyDescent="0.25">
      <c r="A314" s="68">
        <f t="shared" si="4"/>
        <v>43191</v>
      </c>
      <c r="B314" s="73">
        <v>21.895109999999999</v>
      </c>
      <c r="C314" s="57">
        <v>50</v>
      </c>
    </row>
    <row r="315" spans="1:3" x14ac:dyDescent="0.25">
      <c r="A315" s="68">
        <f t="shared" si="4"/>
        <v>43192</v>
      </c>
      <c r="B315" s="73">
        <v>16.321680000000001</v>
      </c>
      <c r="C315" s="57">
        <v>50</v>
      </c>
    </row>
    <row r="316" spans="1:3" x14ac:dyDescent="0.25">
      <c r="A316" s="68">
        <f t="shared" si="4"/>
        <v>43193</v>
      </c>
      <c r="B316" s="73">
        <v>127.11320000000001</v>
      </c>
      <c r="C316" s="57">
        <v>50</v>
      </c>
    </row>
    <row r="317" spans="1:3" x14ac:dyDescent="0.25">
      <c r="A317" s="68">
        <f t="shared" si="4"/>
        <v>43194</v>
      </c>
      <c r="B317" s="73">
        <v>109.5172</v>
      </c>
      <c r="C317" s="57">
        <v>50</v>
      </c>
    </row>
    <row r="318" spans="1:3" x14ac:dyDescent="0.25">
      <c r="A318" s="68">
        <f t="shared" si="4"/>
        <v>43195</v>
      </c>
      <c r="B318" s="73">
        <v>116.6202</v>
      </c>
      <c r="C318" s="57">
        <v>50</v>
      </c>
    </row>
    <row r="319" spans="1:3" x14ac:dyDescent="0.25">
      <c r="A319" s="68">
        <f t="shared" si="4"/>
        <v>43196</v>
      </c>
      <c r="B319" s="73">
        <v>164.1849</v>
      </c>
      <c r="C319" s="57">
        <v>50</v>
      </c>
    </row>
    <row r="320" spans="1:3" x14ac:dyDescent="0.25">
      <c r="A320" s="68">
        <f t="shared" si="4"/>
        <v>43197</v>
      </c>
      <c r="B320" s="73">
        <v>26.34402</v>
      </c>
      <c r="C320" s="57">
        <v>50</v>
      </c>
    </row>
    <row r="321" spans="1:3" x14ac:dyDescent="0.25">
      <c r="A321" s="68">
        <f t="shared" si="4"/>
        <v>43198</v>
      </c>
      <c r="B321" s="73">
        <v>18.443249999999999</v>
      </c>
      <c r="C321" s="57">
        <v>50</v>
      </c>
    </row>
    <row r="322" spans="1:3" x14ac:dyDescent="0.25">
      <c r="A322" s="68">
        <f t="shared" si="4"/>
        <v>43199</v>
      </c>
      <c r="B322" s="73">
        <v>114.3104</v>
      </c>
      <c r="C322" s="57">
        <v>50</v>
      </c>
    </row>
    <row r="323" spans="1:3" x14ac:dyDescent="0.25">
      <c r="A323" s="68">
        <f t="shared" si="4"/>
        <v>43200</v>
      </c>
      <c r="B323" s="73">
        <v>19.578050000000001</v>
      </c>
      <c r="C323" s="57">
        <v>50</v>
      </c>
    </row>
    <row r="324" spans="1:3" x14ac:dyDescent="0.25">
      <c r="A324" s="68">
        <f t="shared" si="4"/>
        <v>43201</v>
      </c>
      <c r="B324" s="73">
        <v>5.58535</v>
      </c>
      <c r="C324" s="57">
        <v>50</v>
      </c>
    </row>
    <row r="325" spans="1:3" x14ac:dyDescent="0.25">
      <c r="A325" s="68">
        <f t="shared" si="4"/>
        <v>43202</v>
      </c>
      <c r="B325" s="73">
        <v>14.721270000000001</v>
      </c>
      <c r="C325" s="57">
        <v>50</v>
      </c>
    </row>
    <row r="326" spans="1:3" x14ac:dyDescent="0.25">
      <c r="A326" s="68">
        <f t="shared" si="4"/>
        <v>43203</v>
      </c>
      <c r="B326" s="73">
        <v>35.918990000000001</v>
      </c>
      <c r="C326" s="57">
        <v>50</v>
      </c>
    </row>
    <row r="327" spans="1:3" x14ac:dyDescent="0.25">
      <c r="A327" s="68">
        <f t="shared" si="4"/>
        <v>43204</v>
      </c>
      <c r="B327" s="73">
        <v>19.314550000000001</v>
      </c>
      <c r="C327" s="57">
        <v>50</v>
      </c>
    </row>
    <row r="328" spans="1:3" x14ac:dyDescent="0.25">
      <c r="A328" s="68">
        <f t="shared" si="4"/>
        <v>43205</v>
      </c>
      <c r="B328" s="73">
        <v>11.28069</v>
      </c>
      <c r="C328" s="57">
        <v>50</v>
      </c>
    </row>
    <row r="329" spans="1:3" x14ac:dyDescent="0.25">
      <c r="A329" s="68">
        <f t="shared" si="4"/>
        <v>43206</v>
      </c>
      <c r="B329" s="73">
        <v>17.650970000000001</v>
      </c>
      <c r="C329" s="57">
        <v>50</v>
      </c>
    </row>
    <row r="330" spans="1:3" x14ac:dyDescent="0.25">
      <c r="A330" s="68">
        <f t="shared" si="4"/>
        <v>43207</v>
      </c>
      <c r="B330" s="73">
        <v>14.8764</v>
      </c>
      <c r="C330" s="57">
        <v>50</v>
      </c>
    </row>
    <row r="331" spans="1:3" x14ac:dyDescent="0.25">
      <c r="A331" s="68">
        <f t="shared" si="4"/>
        <v>43208</v>
      </c>
      <c r="B331" s="73">
        <v>25.434989999999999</v>
      </c>
      <c r="C331" s="57">
        <v>50</v>
      </c>
    </row>
    <row r="332" spans="1:3" x14ac:dyDescent="0.25">
      <c r="A332" s="68">
        <f t="shared" ref="A332:A374" si="5">A331+1</f>
        <v>43209</v>
      </c>
      <c r="B332" s="73">
        <v>34.217570000000002</v>
      </c>
      <c r="C332" s="57">
        <v>50</v>
      </c>
    </row>
    <row r="333" spans="1:3" x14ac:dyDescent="0.25">
      <c r="A333" s="68">
        <f t="shared" si="5"/>
        <v>43210</v>
      </c>
      <c r="B333" s="73">
        <v>52.836260000000003</v>
      </c>
      <c r="C333" s="57">
        <v>50</v>
      </c>
    </row>
    <row r="334" spans="1:3" x14ac:dyDescent="0.25">
      <c r="A334" s="68">
        <f t="shared" si="5"/>
        <v>43211</v>
      </c>
      <c r="B334" s="73">
        <v>17.29879</v>
      </c>
      <c r="C334" s="57">
        <v>50</v>
      </c>
    </row>
    <row r="335" spans="1:3" x14ac:dyDescent="0.25">
      <c r="A335" s="68">
        <f t="shared" si="5"/>
        <v>43212</v>
      </c>
      <c r="B335" s="73">
        <v>8.5091400000000004</v>
      </c>
      <c r="C335" s="57">
        <v>50</v>
      </c>
    </row>
    <row r="336" spans="1:3" x14ac:dyDescent="0.25">
      <c r="A336" s="68">
        <f t="shared" si="5"/>
        <v>43213</v>
      </c>
      <c r="B336" s="73">
        <v>45.480510000000002</v>
      </c>
      <c r="C336" s="57">
        <v>50</v>
      </c>
    </row>
    <row r="337" spans="1:3" x14ac:dyDescent="0.25">
      <c r="A337" s="68">
        <f t="shared" si="5"/>
        <v>43214</v>
      </c>
      <c r="B337" s="73">
        <v>109.3764</v>
      </c>
      <c r="C337" s="57">
        <v>50</v>
      </c>
    </row>
    <row r="338" spans="1:3" x14ac:dyDescent="0.25">
      <c r="A338" s="68">
        <f t="shared" si="5"/>
        <v>43215</v>
      </c>
      <c r="B338" s="73">
        <v>17.10284</v>
      </c>
      <c r="C338" s="57">
        <v>50</v>
      </c>
    </row>
    <row r="339" spans="1:3" x14ac:dyDescent="0.25">
      <c r="A339" s="68">
        <f t="shared" si="5"/>
        <v>43216</v>
      </c>
      <c r="B339" s="73">
        <v>61.895919999999997</v>
      </c>
      <c r="C339" s="57">
        <v>50</v>
      </c>
    </row>
    <row r="340" spans="1:3" x14ac:dyDescent="0.25">
      <c r="A340" s="68">
        <f t="shared" si="5"/>
        <v>43217</v>
      </c>
      <c r="B340" s="73">
        <v>35.773409999999998</v>
      </c>
      <c r="C340" s="57">
        <v>50</v>
      </c>
    </row>
    <row r="341" spans="1:3" x14ac:dyDescent="0.25">
      <c r="A341" s="68">
        <f t="shared" si="5"/>
        <v>43218</v>
      </c>
      <c r="B341" s="73">
        <v>15.806340000000001</v>
      </c>
      <c r="C341" s="57">
        <v>50</v>
      </c>
    </row>
    <row r="342" spans="1:3" x14ac:dyDescent="0.25">
      <c r="A342" s="68">
        <f t="shared" si="5"/>
        <v>43219</v>
      </c>
      <c r="B342" s="73">
        <v>7.5586099999999998</v>
      </c>
      <c r="C342" s="57">
        <v>50</v>
      </c>
    </row>
    <row r="343" spans="1:3" x14ac:dyDescent="0.25">
      <c r="A343" s="68">
        <f t="shared" si="5"/>
        <v>43220</v>
      </c>
      <c r="B343" s="73">
        <v>4.9400000000000004</v>
      </c>
      <c r="C343" s="57">
        <v>50</v>
      </c>
    </row>
    <row r="344" spans="1:3" x14ac:dyDescent="0.25">
      <c r="A344" s="68">
        <f t="shared" si="5"/>
        <v>43221</v>
      </c>
      <c r="B344" s="23">
        <v>15.69309</v>
      </c>
      <c r="C344" s="57">
        <v>50</v>
      </c>
    </row>
    <row r="345" spans="1:3" x14ac:dyDescent="0.25">
      <c r="A345" s="68">
        <f t="shared" si="5"/>
        <v>43222</v>
      </c>
      <c r="B345" s="23">
        <v>16.603729999999999</v>
      </c>
      <c r="C345" s="57">
        <v>50</v>
      </c>
    </row>
    <row r="346" spans="1:3" x14ac:dyDescent="0.25">
      <c r="A346" s="68">
        <f t="shared" si="5"/>
        <v>43223</v>
      </c>
      <c r="B346" s="23">
        <v>19.02327</v>
      </c>
      <c r="C346" s="57">
        <v>50</v>
      </c>
    </row>
    <row r="347" spans="1:3" x14ac:dyDescent="0.25">
      <c r="A347" s="68">
        <f t="shared" si="5"/>
        <v>43224</v>
      </c>
      <c r="B347" s="23">
        <v>41.159469999999999</v>
      </c>
      <c r="C347" s="57">
        <v>50</v>
      </c>
    </row>
    <row r="348" spans="1:3" x14ac:dyDescent="0.25">
      <c r="A348" s="68">
        <f t="shared" si="5"/>
        <v>43225</v>
      </c>
      <c r="B348" s="23">
        <v>12.23601</v>
      </c>
      <c r="C348" s="57">
        <v>50</v>
      </c>
    </row>
    <row r="349" spans="1:3" x14ac:dyDescent="0.25">
      <c r="A349" s="68">
        <f t="shared" si="5"/>
        <v>43226</v>
      </c>
      <c r="B349" s="23">
        <v>6.3207500000000003</v>
      </c>
      <c r="C349" s="57">
        <v>50</v>
      </c>
    </row>
    <row r="350" spans="1:3" x14ac:dyDescent="0.25">
      <c r="A350" s="68">
        <f t="shared" si="5"/>
        <v>43227</v>
      </c>
      <c r="B350" s="23">
        <v>17.61008</v>
      </c>
      <c r="C350" s="57">
        <v>50</v>
      </c>
    </row>
    <row r="351" spans="1:3" x14ac:dyDescent="0.25">
      <c r="A351" s="68">
        <f t="shared" si="5"/>
        <v>43228</v>
      </c>
      <c r="B351" s="23">
        <v>26.5807</v>
      </c>
      <c r="C351" s="57">
        <v>50</v>
      </c>
    </row>
    <row r="352" spans="1:3" x14ac:dyDescent="0.25">
      <c r="A352" s="68">
        <f t="shared" si="5"/>
        <v>43229</v>
      </c>
      <c r="B352" s="23">
        <v>47.922669999999997</v>
      </c>
      <c r="C352" s="57">
        <v>50</v>
      </c>
    </row>
    <row r="353" spans="1:3" x14ac:dyDescent="0.25">
      <c r="A353" s="68">
        <f t="shared" si="5"/>
        <v>43230</v>
      </c>
      <c r="B353" s="23">
        <v>35.510120000000001</v>
      </c>
      <c r="C353" s="57">
        <v>50</v>
      </c>
    </row>
    <row r="354" spans="1:3" x14ac:dyDescent="0.25">
      <c r="A354" s="68">
        <f t="shared" si="5"/>
        <v>43231</v>
      </c>
      <c r="B354" s="23">
        <v>15.160970000000001</v>
      </c>
      <c r="C354" s="57">
        <v>50</v>
      </c>
    </row>
    <row r="355" spans="1:3" x14ac:dyDescent="0.25">
      <c r="A355" s="68">
        <f t="shared" si="5"/>
        <v>43232</v>
      </c>
      <c r="B355" s="23">
        <v>4.67021</v>
      </c>
      <c r="C355" s="57">
        <v>50</v>
      </c>
    </row>
    <row r="356" spans="1:3" x14ac:dyDescent="0.25">
      <c r="A356" s="68">
        <f t="shared" si="5"/>
        <v>43233</v>
      </c>
      <c r="B356" s="23">
        <v>2.7705099999999998</v>
      </c>
      <c r="C356" s="57">
        <v>50</v>
      </c>
    </row>
    <row r="357" spans="1:3" x14ac:dyDescent="0.25">
      <c r="A357" s="68">
        <f t="shared" si="5"/>
        <v>43234</v>
      </c>
      <c r="B357" s="23">
        <v>8.0587900000000001</v>
      </c>
      <c r="C357" s="57">
        <v>50</v>
      </c>
    </row>
    <row r="358" spans="1:3" x14ac:dyDescent="0.25">
      <c r="A358" s="68">
        <f t="shared" si="5"/>
        <v>43235</v>
      </c>
      <c r="B358" s="23">
        <v>10.87734</v>
      </c>
      <c r="C358" s="57">
        <v>50</v>
      </c>
    </row>
    <row r="359" spans="1:3" x14ac:dyDescent="0.25">
      <c r="A359" s="68">
        <f t="shared" si="5"/>
        <v>43236</v>
      </c>
      <c r="B359" s="23"/>
      <c r="C359" s="57">
        <v>50</v>
      </c>
    </row>
    <row r="360" spans="1:3" x14ac:dyDescent="0.25">
      <c r="A360" s="68">
        <f t="shared" si="5"/>
        <v>43237</v>
      </c>
      <c r="B360" s="23">
        <v>3.8634200000000001</v>
      </c>
      <c r="C360" s="57">
        <v>50</v>
      </c>
    </row>
    <row r="361" spans="1:3" x14ac:dyDescent="0.25">
      <c r="A361" s="68">
        <f t="shared" si="5"/>
        <v>43238</v>
      </c>
      <c r="B361" s="23">
        <v>6.9652399999999997</v>
      </c>
      <c r="C361" s="57">
        <v>50</v>
      </c>
    </row>
    <row r="362" spans="1:3" x14ac:dyDescent="0.25">
      <c r="A362" s="68">
        <f t="shared" si="5"/>
        <v>43239</v>
      </c>
      <c r="B362" s="23">
        <v>4.7906199999999997</v>
      </c>
      <c r="C362" s="57">
        <v>50</v>
      </c>
    </row>
    <row r="363" spans="1:3" x14ac:dyDescent="0.25">
      <c r="A363" s="68">
        <f t="shared" si="5"/>
        <v>43240</v>
      </c>
      <c r="B363" s="23">
        <v>6.3030900000000001</v>
      </c>
      <c r="C363" s="57">
        <v>50</v>
      </c>
    </row>
    <row r="364" spans="1:3" x14ac:dyDescent="0.25">
      <c r="A364" s="68">
        <f t="shared" si="5"/>
        <v>43241</v>
      </c>
      <c r="B364" s="23">
        <v>10.511200000000001</v>
      </c>
      <c r="C364" s="57">
        <v>50</v>
      </c>
    </row>
    <row r="365" spans="1:3" x14ac:dyDescent="0.25">
      <c r="A365" s="68">
        <f t="shared" si="5"/>
        <v>43242</v>
      </c>
      <c r="B365" s="23">
        <v>7.5162699999999996</v>
      </c>
      <c r="C365" s="57">
        <v>50</v>
      </c>
    </row>
    <row r="366" spans="1:3" x14ac:dyDescent="0.25">
      <c r="A366" s="68">
        <f t="shared" si="5"/>
        <v>43243</v>
      </c>
      <c r="B366" s="23">
        <v>8.0331799999999998</v>
      </c>
      <c r="C366" s="57">
        <v>50</v>
      </c>
    </row>
    <row r="367" spans="1:3" x14ac:dyDescent="0.25">
      <c r="A367" s="68">
        <f t="shared" si="5"/>
        <v>43244</v>
      </c>
      <c r="B367" s="23">
        <v>9.2939000000000007</v>
      </c>
      <c r="C367" s="57">
        <v>50</v>
      </c>
    </row>
    <row r="368" spans="1:3" x14ac:dyDescent="0.25">
      <c r="A368" s="68">
        <f t="shared" si="5"/>
        <v>43245</v>
      </c>
      <c r="B368" s="23">
        <v>7.44693</v>
      </c>
      <c r="C368" s="57">
        <v>50</v>
      </c>
    </row>
    <row r="369" spans="1:5" x14ac:dyDescent="0.25">
      <c r="A369" s="68">
        <f t="shared" si="5"/>
        <v>43246</v>
      </c>
      <c r="B369" s="23">
        <v>6.07911</v>
      </c>
      <c r="C369" s="57">
        <v>50</v>
      </c>
    </row>
    <row r="370" spans="1:5" x14ac:dyDescent="0.25">
      <c r="A370" s="68">
        <f t="shared" si="5"/>
        <v>43247</v>
      </c>
      <c r="B370" s="23">
        <v>4.6806299999999998</v>
      </c>
      <c r="C370" s="57">
        <v>50</v>
      </c>
    </row>
    <row r="371" spans="1:5" x14ac:dyDescent="0.25">
      <c r="A371" s="68">
        <f t="shared" si="5"/>
        <v>43248</v>
      </c>
      <c r="B371" s="23">
        <v>4.8962199999999996</v>
      </c>
      <c r="C371" s="57">
        <v>50</v>
      </c>
    </row>
    <row r="372" spans="1:5" x14ac:dyDescent="0.25">
      <c r="A372" s="68">
        <f t="shared" si="5"/>
        <v>43249</v>
      </c>
      <c r="B372" s="23">
        <v>10.842000000000001</v>
      </c>
      <c r="C372" s="57">
        <v>50</v>
      </c>
    </row>
    <row r="373" spans="1:5" x14ac:dyDescent="0.25">
      <c r="A373" s="68">
        <f t="shared" si="5"/>
        <v>43250</v>
      </c>
      <c r="B373" s="23">
        <v>5.7287299999999997</v>
      </c>
      <c r="C373" s="57">
        <v>50</v>
      </c>
    </row>
    <row r="374" spans="1:5" x14ac:dyDescent="0.25">
      <c r="A374" s="68">
        <f t="shared" si="5"/>
        <v>43251</v>
      </c>
      <c r="B374" s="23">
        <v>11.5451</v>
      </c>
      <c r="C374" s="57">
        <v>50</v>
      </c>
    </row>
    <row r="375" spans="1:5" x14ac:dyDescent="0.25">
      <c r="A375" s="53"/>
      <c r="B375" s="74"/>
      <c r="C375" s="75"/>
      <c r="D375" s="55"/>
      <c r="E375" s="55"/>
    </row>
    <row r="376" spans="1:5" x14ac:dyDescent="0.25">
      <c r="A376" s="53"/>
      <c r="B376" s="76"/>
      <c r="C376" s="75"/>
      <c r="D376" s="55"/>
      <c r="E376" s="55"/>
    </row>
    <row r="377" spans="1:5" x14ac:dyDescent="0.25">
      <c r="E377" s="55"/>
    </row>
    <row r="378" spans="1:5" x14ac:dyDescent="0.25">
      <c r="A378" s="53"/>
      <c r="B378" s="77"/>
    </row>
    <row r="379" spans="1:5" x14ac:dyDescent="0.25">
      <c r="A379" s="53"/>
      <c r="B379" s="77"/>
    </row>
    <row r="380" spans="1:5" x14ac:dyDescent="0.25">
      <c r="A380" s="53"/>
      <c r="B380" s="77"/>
    </row>
    <row r="381" spans="1:5" x14ac:dyDescent="0.25">
      <c r="A381" s="53"/>
      <c r="B381" s="77"/>
    </row>
    <row r="382" spans="1:5" x14ac:dyDescent="0.25">
      <c r="A382" s="53"/>
      <c r="B382" s="77"/>
    </row>
    <row r="383" spans="1:5" x14ac:dyDescent="0.25">
      <c r="A383" s="53"/>
      <c r="B383" s="77"/>
    </row>
    <row r="384" spans="1:5" x14ac:dyDescent="0.25">
      <c r="A384" s="53"/>
      <c r="B384" s="77"/>
    </row>
    <row r="385" spans="1:2" x14ac:dyDescent="0.25">
      <c r="A385" s="53"/>
      <c r="B385" s="77"/>
    </row>
    <row r="386" spans="1:2" x14ac:dyDescent="0.25">
      <c r="A386" s="53"/>
      <c r="B386" s="77"/>
    </row>
    <row r="387" spans="1:2" x14ac:dyDescent="0.25">
      <c r="A387" s="53"/>
      <c r="B387" s="77"/>
    </row>
    <row r="388" spans="1:2" x14ac:dyDescent="0.25">
      <c r="A388" s="53"/>
      <c r="B388" s="74"/>
    </row>
  </sheetData>
  <pageMargins left="0.75" right="0.75" top="1" bottom="1" header="0.5" footer="0.5"/>
  <pageSetup fitToWidth="0" fitToHeight="0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30A179-FDB0-4D55-960F-42DCB026B28F}">
  <dimension ref="A1:D37"/>
  <sheetViews>
    <sheetView zoomScaleNormal="100" workbookViewId="0">
      <selection activeCell="A4" sqref="A4"/>
    </sheetView>
  </sheetViews>
  <sheetFormatPr defaultColWidth="9.140625" defaultRowHeight="15" x14ac:dyDescent="0.25"/>
  <cols>
    <col min="1" max="1" width="15.28515625" style="78" customWidth="1"/>
    <col min="2" max="2" width="17" style="78" customWidth="1"/>
    <col min="3" max="3" width="20.42578125" style="78" customWidth="1"/>
    <col min="4" max="4" width="18.42578125" style="78" customWidth="1"/>
    <col min="5" max="16384" width="9.140625" style="78"/>
  </cols>
  <sheetData>
    <row r="1" spans="1:4" x14ac:dyDescent="0.25">
      <c r="A1" s="78" t="s">
        <v>492</v>
      </c>
    </row>
    <row r="3" spans="1:4" x14ac:dyDescent="0.25">
      <c r="A3" s="16" t="s">
        <v>487</v>
      </c>
    </row>
    <row r="4" spans="1:4" x14ac:dyDescent="0.25">
      <c r="A4" s="510" t="s">
        <v>968</v>
      </c>
    </row>
    <row r="7" spans="1:4" ht="15.75" thickBot="1" x14ac:dyDescent="0.3"/>
    <row r="8" spans="1:4" ht="15.75" thickBot="1" x14ac:dyDescent="0.3">
      <c r="A8" s="558" t="s">
        <v>471</v>
      </c>
      <c r="B8" s="560" t="s">
        <v>472</v>
      </c>
      <c r="C8" s="562" t="s">
        <v>474</v>
      </c>
      <c r="D8" s="563"/>
    </row>
    <row r="9" spans="1:4" ht="45.75" thickBot="1" x14ac:dyDescent="0.3">
      <c r="A9" s="559"/>
      <c r="B9" s="561"/>
      <c r="C9" s="214" t="s">
        <v>505</v>
      </c>
      <c r="D9" s="215" t="s">
        <v>473</v>
      </c>
    </row>
    <row r="10" spans="1:4" ht="15.75" thickBot="1" x14ac:dyDescent="0.3">
      <c r="A10" s="555" t="s">
        <v>464</v>
      </c>
      <c r="B10" s="79">
        <v>42887</v>
      </c>
      <c r="C10" s="80">
        <f>COUNTIF(daily!G10:G39,"&gt;50.5")</f>
        <v>0</v>
      </c>
      <c r="D10" s="80">
        <f>SUM(hourly!I10:I728)</f>
        <v>0</v>
      </c>
    </row>
    <row r="11" spans="1:4" ht="15.75" thickBot="1" x14ac:dyDescent="0.3">
      <c r="A11" s="556"/>
      <c r="B11" s="79">
        <v>42917</v>
      </c>
      <c r="C11" s="80">
        <f>COUNTIF(daily!G40:G70,"&gt;50.5")</f>
        <v>0</v>
      </c>
      <c r="D11" s="80">
        <f>SUM(hourly!I729:I1472)</f>
        <v>0</v>
      </c>
    </row>
    <row r="12" spans="1:4" ht="15.75" thickBot="1" x14ac:dyDescent="0.3">
      <c r="A12" s="557"/>
      <c r="B12" s="79">
        <v>42948</v>
      </c>
      <c r="C12" s="80">
        <f>COUNTIF(daily!G71:G101,"&gt;50.5")</f>
        <v>0</v>
      </c>
      <c r="D12" s="80">
        <f>SUM(hourly!I1473:I2216)</f>
        <v>0</v>
      </c>
    </row>
    <row r="13" spans="1:4" ht="15.75" thickBot="1" x14ac:dyDescent="0.3">
      <c r="A13" s="555" t="s">
        <v>465</v>
      </c>
      <c r="B13" s="79">
        <v>42979</v>
      </c>
      <c r="C13" s="80">
        <f>COUNTIF(daily!G102:G131,"&gt;50.5")</f>
        <v>0</v>
      </c>
      <c r="D13" s="80">
        <f>SUM(hourly!I2217:I2936)</f>
        <v>0</v>
      </c>
    </row>
    <row r="14" spans="1:4" ht="15.75" thickBot="1" x14ac:dyDescent="0.3">
      <c r="A14" s="556"/>
      <c r="B14" s="79">
        <v>43009</v>
      </c>
      <c r="C14" s="81">
        <f>COUNTIF(daily!G132:G162,"&gt;50.5")</f>
        <v>1</v>
      </c>
      <c r="D14" s="81">
        <f>SUM(hourly!I2937:I3680)</f>
        <v>3</v>
      </c>
    </row>
    <row r="15" spans="1:4" ht="15.75" thickBot="1" x14ac:dyDescent="0.3">
      <c r="A15" s="557"/>
      <c r="B15" s="79">
        <v>43040</v>
      </c>
      <c r="C15" s="81">
        <f>COUNTIF(daily!G163:G192,"&gt;50.5")</f>
        <v>2</v>
      </c>
      <c r="D15" s="81">
        <f>SUM(hourly!I3681:I4400)</f>
        <v>7</v>
      </c>
    </row>
    <row r="16" spans="1:4" ht="15.75" thickBot="1" x14ac:dyDescent="0.3">
      <c r="A16" s="555" t="s">
        <v>466</v>
      </c>
      <c r="B16" s="79">
        <v>43070</v>
      </c>
      <c r="C16" s="81">
        <f>COUNTIF(daily!G193:G223,"&gt;50.5")</f>
        <v>5</v>
      </c>
      <c r="D16" s="81">
        <f>SUM(hourly!I4401:I5144)</f>
        <v>19</v>
      </c>
    </row>
    <row r="17" spans="1:4" ht="15.75" thickBot="1" x14ac:dyDescent="0.3">
      <c r="A17" s="556"/>
      <c r="B17" s="79">
        <v>43101</v>
      </c>
      <c r="C17" s="81">
        <f>COUNTIF(daily!G224:G254,"&gt;50.5")</f>
        <v>6</v>
      </c>
      <c r="D17" s="81">
        <f>SUM(hourly!I5145:I5888)</f>
        <v>25</v>
      </c>
    </row>
    <row r="18" spans="1:4" ht="15.75" thickBot="1" x14ac:dyDescent="0.3">
      <c r="A18" s="557"/>
      <c r="B18" s="79">
        <v>43132</v>
      </c>
      <c r="C18" s="81">
        <f>COUNTIF(daily!G255:G282,"&gt;50.5")</f>
        <v>4</v>
      </c>
      <c r="D18" s="81">
        <f>SUM(hourly!I5889:I6560)</f>
        <v>17</v>
      </c>
    </row>
    <row r="19" spans="1:4" ht="15.75" thickBot="1" x14ac:dyDescent="0.3">
      <c r="A19" s="555" t="s">
        <v>467</v>
      </c>
      <c r="B19" s="79">
        <v>43160</v>
      </c>
      <c r="C19" s="81">
        <f>COUNTIF(daily!G283:G313,"&gt;50.5")</f>
        <v>1</v>
      </c>
      <c r="D19" s="81">
        <f>SUM(hourly!I6561:I7304)</f>
        <v>5</v>
      </c>
    </row>
    <row r="20" spans="1:4" ht="15.75" thickBot="1" x14ac:dyDescent="0.3">
      <c r="A20" s="556"/>
      <c r="B20" s="79">
        <v>43191</v>
      </c>
      <c r="C20" s="81">
        <f>COUNTIF(daily!G314:G343,"&gt;50.5")</f>
        <v>8</v>
      </c>
      <c r="D20" s="81">
        <f>SUM(hourly!I7305:I8024)</f>
        <v>46</v>
      </c>
    </row>
    <row r="21" spans="1:4" ht="15.75" thickBot="1" x14ac:dyDescent="0.3">
      <c r="A21" s="557"/>
      <c r="B21" s="79">
        <v>43221</v>
      </c>
      <c r="C21" s="82">
        <f>COUNTIF(daily!G344:G374,"&gt;50")</f>
        <v>0</v>
      </c>
      <c r="D21" s="82">
        <f>SUM(hourly!I8025:I8769)</f>
        <v>2</v>
      </c>
    </row>
    <row r="22" spans="1:4" x14ac:dyDescent="0.25">
      <c r="B22" s="507" t="s">
        <v>963</v>
      </c>
      <c r="C22" s="508">
        <f>SUM(C10:C21)</f>
        <v>27</v>
      </c>
    </row>
    <row r="23" spans="1:4" x14ac:dyDescent="0.25">
      <c r="C23" s="255">
        <f>C22/365</f>
        <v>7.3972602739726029E-2</v>
      </c>
    </row>
    <row r="25" spans="1:4" x14ac:dyDescent="0.25">
      <c r="C25" s="60"/>
      <c r="D25" s="11"/>
    </row>
    <row r="26" spans="1:4" x14ac:dyDescent="0.25">
      <c r="C26" s="11"/>
    </row>
    <row r="27" spans="1:4" x14ac:dyDescent="0.25">
      <c r="C27" s="11"/>
    </row>
    <row r="28" spans="1:4" x14ac:dyDescent="0.25">
      <c r="C28" s="11"/>
    </row>
    <row r="29" spans="1:4" x14ac:dyDescent="0.25">
      <c r="C29" s="11"/>
    </row>
    <row r="30" spans="1:4" x14ac:dyDescent="0.25">
      <c r="C30" s="11"/>
    </row>
    <row r="31" spans="1:4" x14ac:dyDescent="0.25">
      <c r="C31" s="61"/>
    </row>
    <row r="32" spans="1:4" x14ac:dyDescent="0.25">
      <c r="C32" s="61"/>
    </row>
    <row r="33" spans="3:3" x14ac:dyDescent="0.25">
      <c r="C33" s="61"/>
    </row>
    <row r="34" spans="3:3" x14ac:dyDescent="0.25">
      <c r="C34" s="61"/>
    </row>
    <row r="35" spans="3:3" x14ac:dyDescent="0.25">
      <c r="C35" s="61"/>
    </row>
    <row r="36" spans="3:3" x14ac:dyDescent="0.25">
      <c r="C36" s="61"/>
    </row>
    <row r="37" spans="3:3" x14ac:dyDescent="0.25">
      <c r="C37" s="61"/>
    </row>
  </sheetData>
  <mergeCells count="7">
    <mergeCell ref="A19:A21"/>
    <mergeCell ref="A8:A9"/>
    <mergeCell ref="B8:B9"/>
    <mergeCell ref="C8:D8"/>
    <mergeCell ref="A10:A12"/>
    <mergeCell ref="A13:A15"/>
    <mergeCell ref="A16:A18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80CCCE-813D-4B70-84CA-3AF48BA0B90D}">
  <dimension ref="A1:Q1238"/>
  <sheetViews>
    <sheetView workbookViewId="0">
      <selection activeCell="G22" sqref="G22"/>
    </sheetView>
  </sheetViews>
  <sheetFormatPr defaultColWidth="9.140625" defaultRowHeight="15" x14ac:dyDescent="0.25"/>
  <cols>
    <col min="1" max="1" width="14.85546875" style="234" bestFit="1" customWidth="1"/>
    <col min="2" max="3" width="14.85546875" style="234" customWidth="1"/>
    <col min="4" max="4" width="12.85546875" style="235" customWidth="1"/>
    <col min="5" max="5" width="15" style="235" customWidth="1"/>
    <col min="6" max="6" width="16.7109375" style="235" customWidth="1"/>
    <col min="7" max="10" width="10.7109375" style="235" customWidth="1"/>
    <col min="11" max="11" width="9.85546875" style="499" hidden="1" customWidth="1"/>
    <col min="12" max="12" width="10.140625" style="235" bestFit="1" customWidth="1"/>
    <col min="13" max="14" width="9.140625" style="235" customWidth="1"/>
    <col min="15" max="16384" width="9.140625" style="235"/>
  </cols>
  <sheetData>
    <row r="1" spans="1:17" x14ac:dyDescent="0.25">
      <c r="A1" s="234" t="s">
        <v>522</v>
      </c>
    </row>
    <row r="2" spans="1:17" x14ac:dyDescent="0.25">
      <c r="A2" s="16" t="s">
        <v>487</v>
      </c>
      <c r="B2" s="16"/>
      <c r="C2" s="16"/>
    </row>
    <row r="4" spans="1:17" x14ac:dyDescent="0.25">
      <c r="A4" s="17" t="s">
        <v>908</v>
      </c>
      <c r="B4" s="17"/>
      <c r="C4" s="17"/>
    </row>
    <row r="5" spans="1:17" x14ac:dyDescent="0.25">
      <c r="A5" s="537" t="s">
        <v>970</v>
      </c>
    </row>
    <row r="6" spans="1:17" x14ac:dyDescent="0.25">
      <c r="B6" s="235"/>
      <c r="C6" s="235"/>
    </row>
    <row r="7" spans="1:17" x14ac:dyDescent="0.25">
      <c r="A7" s="236"/>
      <c r="B7" s="236" t="s">
        <v>973</v>
      </c>
      <c r="C7" s="236"/>
      <c r="E7" s="236" t="s">
        <v>516</v>
      </c>
      <c r="G7" s="521" t="s">
        <v>974</v>
      </c>
      <c r="H7" s="521"/>
      <c r="I7" s="521"/>
      <c r="J7" s="521"/>
      <c r="K7" s="502" t="s">
        <v>460</v>
      </c>
      <c r="L7" s="523" t="s">
        <v>521</v>
      </c>
      <c r="O7" s="236" t="s">
        <v>523</v>
      </c>
      <c r="P7" s="236"/>
    </row>
    <row r="8" spans="1:17" x14ac:dyDescent="0.25">
      <c r="A8" s="517" t="s">
        <v>1</v>
      </c>
      <c r="B8" s="236" t="s">
        <v>517</v>
      </c>
      <c r="C8" s="236"/>
      <c r="D8" s="235" t="s">
        <v>977</v>
      </c>
      <c r="E8" s="236" t="s">
        <v>517</v>
      </c>
      <c r="H8" s="239" t="s">
        <v>519</v>
      </c>
      <c r="I8" s="531" t="s">
        <v>977</v>
      </c>
      <c r="J8" s="531" t="s">
        <v>978</v>
      </c>
      <c r="K8" s="499" t="s">
        <v>972</v>
      </c>
      <c r="L8" s="239" t="s">
        <v>517</v>
      </c>
      <c r="M8" s="239" t="s">
        <v>519</v>
      </c>
      <c r="N8" s="531" t="s">
        <v>978</v>
      </c>
      <c r="O8" s="240" t="s">
        <v>517</v>
      </c>
      <c r="P8" s="240" t="s">
        <v>519</v>
      </c>
    </row>
    <row r="9" spans="1:17" x14ac:dyDescent="0.25">
      <c r="A9" s="517"/>
      <c r="B9" s="240" t="s">
        <v>518</v>
      </c>
      <c r="C9" s="244" t="s">
        <v>980</v>
      </c>
      <c r="D9" s="239" t="s">
        <v>518</v>
      </c>
      <c r="E9" s="240" t="s">
        <v>518</v>
      </c>
      <c r="H9" s="239" t="s">
        <v>520</v>
      </c>
      <c r="I9" s="244" t="s">
        <v>520</v>
      </c>
      <c r="J9" s="244" t="s">
        <v>520</v>
      </c>
      <c r="L9" s="239" t="s">
        <v>518</v>
      </c>
      <c r="M9" s="239" t="s">
        <v>520</v>
      </c>
      <c r="N9" s="244" t="s">
        <v>520</v>
      </c>
      <c r="O9" s="240" t="s">
        <v>518</v>
      </c>
      <c r="P9" s="240" t="s">
        <v>520</v>
      </c>
    </row>
    <row r="10" spans="1:17" x14ac:dyDescent="0.25">
      <c r="A10" s="517">
        <v>42887</v>
      </c>
      <c r="B10" s="58"/>
      <c r="C10" s="536">
        <f>IF(B10="",0,1)</f>
        <v>0</v>
      </c>
      <c r="D10" s="241">
        <v>0</v>
      </c>
      <c r="E10" s="240">
        <v>0</v>
      </c>
      <c r="F10" s="529" t="s">
        <v>290</v>
      </c>
      <c r="G10" s="241">
        <f>SUM(B224:B254)</f>
        <v>161.07999000000001</v>
      </c>
      <c r="H10" s="524">
        <f>G10/$G$22*100</f>
        <v>12.082476725460184</v>
      </c>
      <c r="I10" s="532">
        <f>(G10-L10)/G10*100</f>
        <v>-16.588038030049525</v>
      </c>
      <c r="J10" s="532">
        <f>(G10-O10)/G10*100</f>
        <v>31.710946840759057</v>
      </c>
      <c r="K10" s="500">
        <v>161.1</v>
      </c>
      <c r="L10" s="241">
        <f>SUM(E224:E254)</f>
        <v>187.79999999999998</v>
      </c>
      <c r="M10" s="241">
        <f t="shared" ref="M10:M21" si="0">L10/$L$22*100</f>
        <v>12.987551867219919</v>
      </c>
      <c r="N10" s="526">
        <f>(L10-O10)/L10*100</f>
        <v>41.427050053248131</v>
      </c>
      <c r="O10" s="240">
        <v>110</v>
      </c>
      <c r="P10" s="242">
        <f t="shared" ref="P10:P21" si="1">O10/$O$22*100</f>
        <v>7.1801566579634466</v>
      </c>
      <c r="Q10" s="245"/>
    </row>
    <row r="11" spans="1:17" x14ac:dyDescent="0.25">
      <c r="A11" s="517">
        <v>42888</v>
      </c>
      <c r="B11" s="22">
        <v>34.67</v>
      </c>
      <c r="C11" s="536">
        <f t="shared" ref="C11:C74" si="2">IF(B11="",0,1)</f>
        <v>1</v>
      </c>
      <c r="D11" s="241">
        <f t="shared" ref="D11:D30" si="3">B11-E11</f>
        <v>2.7700000000000031</v>
      </c>
      <c r="E11" s="240">
        <v>31.9</v>
      </c>
      <c r="F11" s="529" t="s">
        <v>297</v>
      </c>
      <c r="G11" s="243">
        <f>SUM(B255:B282)</f>
        <v>163.13004999999995</v>
      </c>
      <c r="H11" s="524">
        <f t="shared" ref="H11:H21" si="4">G11/$G$22*100</f>
        <v>12.2362500292442</v>
      </c>
      <c r="I11" s="532">
        <f t="shared" ref="I11:I22" si="5">(G11-L11)/G11*100</f>
        <v>-59.504640622619846</v>
      </c>
      <c r="J11" s="532">
        <f t="shared" ref="J11:J22" si="6">(G11-O11)/G11*100</f>
        <v>35.021168693321655</v>
      </c>
      <c r="K11" s="500">
        <v>163.1</v>
      </c>
      <c r="L11" s="241">
        <f>SUM(E255:E282)</f>
        <v>260.2</v>
      </c>
      <c r="M11" s="241">
        <f t="shared" si="0"/>
        <v>17.994467496542189</v>
      </c>
      <c r="N11" s="526">
        <f t="shared" ref="N11:N21" si="7">(L11-O11)/L11*100</f>
        <v>59.262106072252109</v>
      </c>
      <c r="O11" s="240">
        <v>106</v>
      </c>
      <c r="P11" s="242">
        <f t="shared" si="1"/>
        <v>6.9190600522193213</v>
      </c>
      <c r="Q11" s="245"/>
    </row>
    <row r="12" spans="1:17" x14ac:dyDescent="0.25">
      <c r="A12" s="517">
        <v>42889</v>
      </c>
      <c r="B12" s="22">
        <v>42.410020000000003</v>
      </c>
      <c r="C12" s="536">
        <f t="shared" si="2"/>
        <v>1</v>
      </c>
      <c r="D12" s="241">
        <f t="shared" si="3"/>
        <v>25.910020000000003</v>
      </c>
      <c r="E12" s="240">
        <v>16.5</v>
      </c>
      <c r="F12" s="529" t="s">
        <v>298</v>
      </c>
      <c r="G12" s="243">
        <f>SUM(B283:B313)</f>
        <v>140.27002000000002</v>
      </c>
      <c r="H12" s="524">
        <f t="shared" si="4"/>
        <v>10.521538099982713</v>
      </c>
      <c r="I12" s="532">
        <f t="shared" si="5"/>
        <v>23.433389401384574</v>
      </c>
      <c r="J12" s="532">
        <f t="shared" si="6"/>
        <v>22.292732260250631</v>
      </c>
      <c r="K12" s="500">
        <v>140.30000000000001</v>
      </c>
      <c r="L12" s="241">
        <f>SUM(E283:E313)</f>
        <v>107.39999999999999</v>
      </c>
      <c r="M12" s="241">
        <f t="shared" si="0"/>
        <v>7.4273858921161828</v>
      </c>
      <c r="N12" s="526">
        <f t="shared" si="7"/>
        <v>-1.4897579143389281</v>
      </c>
      <c r="O12" s="240">
        <v>109</v>
      </c>
      <c r="P12" s="242">
        <f t="shared" si="1"/>
        <v>7.1148825065274144</v>
      </c>
      <c r="Q12" s="245"/>
    </row>
    <row r="13" spans="1:17" x14ac:dyDescent="0.25">
      <c r="A13" s="517">
        <v>42890</v>
      </c>
      <c r="B13" s="22">
        <v>0</v>
      </c>
      <c r="C13" s="536">
        <f t="shared" si="2"/>
        <v>1</v>
      </c>
      <c r="D13" s="241">
        <f t="shared" si="3"/>
        <v>0</v>
      </c>
      <c r="E13" s="240">
        <v>0</v>
      </c>
      <c r="F13" s="529" t="s">
        <v>299</v>
      </c>
      <c r="G13" s="243">
        <f>SUM(B314:B343)</f>
        <v>76.499999999999986</v>
      </c>
      <c r="H13" s="524">
        <f t="shared" si="4"/>
        <v>5.7382016816471353</v>
      </c>
      <c r="I13" s="532">
        <f t="shared" si="5"/>
        <v>-7.8431372549019818</v>
      </c>
      <c r="J13" s="532">
        <f t="shared" si="6"/>
        <v>-83.00653594771245</v>
      </c>
      <c r="K13" s="500">
        <v>76.5</v>
      </c>
      <c r="L13" s="241">
        <f>SUM(E314:E343)</f>
        <v>82.5</v>
      </c>
      <c r="M13" s="241">
        <f t="shared" si="0"/>
        <v>5.7053941908713703</v>
      </c>
      <c r="N13" s="526">
        <f t="shared" si="7"/>
        <v>-69.696969696969703</v>
      </c>
      <c r="O13" s="240">
        <v>140</v>
      </c>
      <c r="P13" s="242">
        <f t="shared" si="1"/>
        <v>9.1383812010443854</v>
      </c>
      <c r="Q13" s="245"/>
    </row>
    <row r="14" spans="1:17" x14ac:dyDescent="0.25">
      <c r="A14" s="517">
        <v>42891</v>
      </c>
      <c r="B14" s="22">
        <v>0.43998999999999999</v>
      </c>
      <c r="C14" s="536">
        <f t="shared" si="2"/>
        <v>1</v>
      </c>
      <c r="D14" s="241">
        <f t="shared" si="3"/>
        <v>-6.0010000000000008E-2</v>
      </c>
      <c r="E14" s="240">
        <v>0.5</v>
      </c>
      <c r="F14" s="529" t="s">
        <v>300</v>
      </c>
      <c r="G14" s="243">
        <f>SUM(B344:B374)</f>
        <v>119.69000000000001</v>
      </c>
      <c r="H14" s="524">
        <f t="shared" si="4"/>
        <v>8.9778478336777248</v>
      </c>
      <c r="I14" s="532">
        <f t="shared" si="5"/>
        <v>-6.4416409056729709</v>
      </c>
      <c r="J14" s="532">
        <f t="shared" si="6"/>
        <v>-16.133344473222479</v>
      </c>
      <c r="K14" s="500">
        <v>119.7</v>
      </c>
      <c r="L14" s="241">
        <f>SUM(E344:E374)</f>
        <v>127.39999999999999</v>
      </c>
      <c r="M14" s="241">
        <f t="shared" si="0"/>
        <v>8.8105117565698485</v>
      </c>
      <c r="N14" s="526">
        <f t="shared" si="7"/>
        <v>-9.1051805337519696</v>
      </c>
      <c r="O14" s="240">
        <v>139</v>
      </c>
      <c r="P14" s="242">
        <f t="shared" si="1"/>
        <v>9.073107049608355</v>
      </c>
      <c r="Q14" s="245"/>
    </row>
    <row r="15" spans="1:17" x14ac:dyDescent="0.25">
      <c r="A15" s="517">
        <v>42892</v>
      </c>
      <c r="B15" s="22">
        <v>0.04</v>
      </c>
      <c r="C15" s="536">
        <f t="shared" si="2"/>
        <v>1</v>
      </c>
      <c r="D15" s="241">
        <f t="shared" si="3"/>
        <v>0.04</v>
      </c>
      <c r="E15" s="240">
        <v>0</v>
      </c>
      <c r="F15" s="529" t="s">
        <v>291</v>
      </c>
      <c r="G15" s="243">
        <f>SUM(B10:B39)</f>
        <v>79.890039999999999</v>
      </c>
      <c r="H15" s="524">
        <f t="shared" si="4"/>
        <v>5.9924857761419217</v>
      </c>
      <c r="I15" s="532">
        <f t="shared" si="5"/>
        <v>-64.851588508404788</v>
      </c>
      <c r="J15" s="532">
        <f t="shared" si="6"/>
        <v>-90.261514451613749</v>
      </c>
      <c r="K15" s="500">
        <v>207.8</v>
      </c>
      <c r="L15" s="241">
        <f>SUM(E10:E39)</f>
        <v>131.69999999999999</v>
      </c>
      <c r="M15" s="241">
        <f t="shared" si="0"/>
        <v>9.1078838174273873</v>
      </c>
      <c r="N15" s="526">
        <f t="shared" si="7"/>
        <v>-15.413819286256652</v>
      </c>
      <c r="O15" s="240">
        <v>152</v>
      </c>
      <c r="P15" s="242">
        <f t="shared" si="1"/>
        <v>9.9216710182767613</v>
      </c>
      <c r="Q15" s="245"/>
    </row>
    <row r="16" spans="1:17" x14ac:dyDescent="0.25">
      <c r="A16" s="517">
        <v>42893</v>
      </c>
      <c r="B16" s="22">
        <v>0.50000999999999995</v>
      </c>
      <c r="C16" s="536">
        <f t="shared" si="2"/>
        <v>1</v>
      </c>
      <c r="D16" s="241">
        <f t="shared" si="3"/>
        <v>0.50000999999999995</v>
      </c>
      <c r="E16" s="240">
        <v>0</v>
      </c>
      <c r="F16" s="529" t="s">
        <v>292</v>
      </c>
      <c r="G16" s="243">
        <f>SUM(B40:B70)</f>
        <v>136.74</v>
      </c>
      <c r="H16" s="524">
        <f t="shared" si="4"/>
        <v>10.2567542215481</v>
      </c>
      <c r="I16" s="532">
        <f t="shared" si="5"/>
        <v>8.1468480327629074</v>
      </c>
      <c r="J16" s="532">
        <f t="shared" si="6"/>
        <v>-37.487201989176533</v>
      </c>
      <c r="K16" s="500">
        <v>136.69999999999999</v>
      </c>
      <c r="L16" s="241">
        <f>SUM(E40:E70)</f>
        <v>125.60000000000001</v>
      </c>
      <c r="M16" s="241">
        <f t="shared" si="0"/>
        <v>8.6860304287690209</v>
      </c>
      <c r="N16" s="526">
        <f t="shared" si="7"/>
        <v>-49.681528662420369</v>
      </c>
      <c r="O16" s="240">
        <v>188</v>
      </c>
      <c r="P16" s="242">
        <f t="shared" si="1"/>
        <v>12.271540469973891</v>
      </c>
      <c r="Q16" s="245"/>
    </row>
    <row r="17" spans="1:17" x14ac:dyDescent="0.25">
      <c r="A17" s="517">
        <v>42894</v>
      </c>
      <c r="B17" s="22">
        <v>0</v>
      </c>
      <c r="C17" s="536">
        <f t="shared" si="2"/>
        <v>1</v>
      </c>
      <c r="D17" s="241">
        <f t="shared" si="3"/>
        <v>0</v>
      </c>
      <c r="E17" s="240">
        <v>0</v>
      </c>
      <c r="F17" s="529" t="s">
        <v>293</v>
      </c>
      <c r="G17" s="243">
        <f>SUM(B71:B101)</f>
        <v>140.46007</v>
      </c>
      <c r="H17" s="524">
        <f t="shared" si="4"/>
        <v>10.53579359318006</v>
      </c>
      <c r="I17" s="532">
        <f t="shared" si="5"/>
        <v>-6.9343052441878532</v>
      </c>
      <c r="J17" s="532">
        <f t="shared" si="6"/>
        <v>-13.199430984193587</v>
      </c>
      <c r="K17" s="500">
        <v>140.5</v>
      </c>
      <c r="L17" s="241">
        <f>SUM(E71:E101)</f>
        <v>150.19999999999993</v>
      </c>
      <c r="M17" s="241">
        <f t="shared" si="0"/>
        <v>10.387275242047023</v>
      </c>
      <c r="N17" s="526">
        <f t="shared" si="7"/>
        <v>-5.8588548601864661</v>
      </c>
      <c r="O17" s="240">
        <v>159</v>
      </c>
      <c r="P17" s="242">
        <f t="shared" si="1"/>
        <v>10.378590078328982</v>
      </c>
      <c r="Q17" s="245"/>
    </row>
    <row r="18" spans="1:17" x14ac:dyDescent="0.25">
      <c r="A18" s="517">
        <v>42895</v>
      </c>
      <c r="B18" s="22">
        <v>0</v>
      </c>
      <c r="C18" s="536">
        <f t="shared" si="2"/>
        <v>1</v>
      </c>
      <c r="D18" s="241">
        <f t="shared" si="3"/>
        <v>0</v>
      </c>
      <c r="E18" s="240">
        <v>0</v>
      </c>
      <c r="F18" s="529" t="s">
        <v>534</v>
      </c>
      <c r="G18" s="243">
        <f>SUM(B102:B131)</f>
        <v>151.48004</v>
      </c>
      <c r="H18" s="524">
        <f t="shared" si="4"/>
        <v>11.362392421751315</v>
      </c>
      <c r="I18" s="532">
        <f t="shared" si="5"/>
        <v>34.248763071359114</v>
      </c>
      <c r="J18" s="532">
        <f t="shared" si="6"/>
        <v>18.141030329804508</v>
      </c>
      <c r="K18" s="500">
        <v>151.5</v>
      </c>
      <c r="L18" s="241">
        <f>SUM(E102:E131)</f>
        <v>99.6</v>
      </c>
      <c r="M18" s="241">
        <f t="shared" si="0"/>
        <v>6.8879668049792535</v>
      </c>
      <c r="N18" s="526">
        <f t="shared" si="7"/>
        <v>-24.497991967871492</v>
      </c>
      <c r="O18" s="240">
        <v>124</v>
      </c>
      <c r="P18" s="242">
        <f t="shared" si="1"/>
        <v>8.093994778067886</v>
      </c>
      <c r="Q18" s="245"/>
    </row>
    <row r="19" spans="1:17" x14ac:dyDescent="0.25">
      <c r="A19" s="517">
        <v>42896</v>
      </c>
      <c r="B19" s="22">
        <v>4.0009999999999997E-2</v>
      </c>
      <c r="C19" s="536">
        <f t="shared" si="2"/>
        <v>1</v>
      </c>
      <c r="D19" s="241">
        <f t="shared" si="3"/>
        <v>-0.45999000000000001</v>
      </c>
      <c r="E19" s="240">
        <v>0.5</v>
      </c>
      <c r="F19" s="529" t="s">
        <v>295</v>
      </c>
      <c r="G19" s="243">
        <f>SUM(B132:B162)</f>
        <v>67.86999999999999</v>
      </c>
      <c r="H19" s="524">
        <f t="shared" si="4"/>
        <v>5.0908725246194919</v>
      </c>
      <c r="I19" s="532">
        <f t="shared" si="5"/>
        <v>26.624429055547367</v>
      </c>
      <c r="J19" s="532">
        <f t="shared" si="6"/>
        <v>-47.340503904523374</v>
      </c>
      <c r="K19" s="500">
        <v>67.900000000000006</v>
      </c>
      <c r="L19" s="241">
        <f>SUM(E132:E162)</f>
        <v>49.8</v>
      </c>
      <c r="M19" s="241">
        <f t="shared" si="0"/>
        <v>3.4439834024896268</v>
      </c>
      <c r="N19" s="526">
        <f t="shared" si="7"/>
        <v>-100.80321285140563</v>
      </c>
      <c r="O19" s="240">
        <v>100</v>
      </c>
      <c r="P19" s="242">
        <f t="shared" si="1"/>
        <v>6.5274151436031342</v>
      </c>
      <c r="Q19" s="245"/>
    </row>
    <row r="20" spans="1:17" x14ac:dyDescent="0.25">
      <c r="A20" s="517">
        <v>42897</v>
      </c>
      <c r="B20" s="22">
        <v>0</v>
      </c>
      <c r="C20" s="536">
        <f t="shared" si="2"/>
        <v>1</v>
      </c>
      <c r="D20" s="241">
        <f t="shared" si="3"/>
        <v>-0.5</v>
      </c>
      <c r="E20" s="240">
        <v>0.5</v>
      </c>
      <c r="F20" s="529" t="s">
        <v>296</v>
      </c>
      <c r="G20" s="243">
        <f>SUM(B163:B192)</f>
        <v>79.610079999999982</v>
      </c>
      <c r="H20" s="524">
        <f t="shared" si="4"/>
        <v>5.9714862082622622</v>
      </c>
      <c r="I20" s="532">
        <f t="shared" si="5"/>
        <v>-28.375703177286105</v>
      </c>
      <c r="J20" s="532">
        <f t="shared" si="6"/>
        <v>-20.587744667509465</v>
      </c>
      <c r="K20" s="500">
        <v>79.900000000000006</v>
      </c>
      <c r="L20" s="241">
        <f>SUM(E163:E192)</f>
        <v>102.19999999999999</v>
      </c>
      <c r="M20" s="241">
        <f t="shared" si="0"/>
        <v>7.0677731673582294</v>
      </c>
      <c r="N20" s="526">
        <f t="shared" si="7"/>
        <v>6.0665362035224941</v>
      </c>
      <c r="O20" s="240">
        <v>96</v>
      </c>
      <c r="P20" s="242">
        <f t="shared" si="1"/>
        <v>6.2663185378590072</v>
      </c>
      <c r="Q20" s="245"/>
    </row>
    <row r="21" spans="1:17" x14ac:dyDescent="0.25">
      <c r="A21" s="517">
        <v>42898</v>
      </c>
      <c r="B21" s="22">
        <v>0</v>
      </c>
      <c r="C21" s="536">
        <f t="shared" si="2"/>
        <v>1</v>
      </c>
      <c r="D21" s="241">
        <f t="shared" si="3"/>
        <v>0</v>
      </c>
      <c r="E21" s="240">
        <v>0</v>
      </c>
      <c r="F21" s="529" t="s">
        <v>289</v>
      </c>
      <c r="G21" s="243">
        <f>SUM(B193:B223)</f>
        <v>16.45</v>
      </c>
      <c r="H21" s="524">
        <f t="shared" si="4"/>
        <v>1.2339008844849071</v>
      </c>
      <c r="I21" s="532">
        <f t="shared" si="5"/>
        <v>-31.306990881459001</v>
      </c>
      <c r="J21" s="532">
        <f t="shared" si="6"/>
        <v>-562.613981762918</v>
      </c>
      <c r="K21" s="500">
        <v>16.5</v>
      </c>
      <c r="L21" s="241">
        <f>SUM(E193:E223)</f>
        <v>21.600000000000005</v>
      </c>
      <c r="M21" s="241">
        <f t="shared" si="0"/>
        <v>1.4937759336099592</v>
      </c>
      <c r="N21" s="526">
        <f t="shared" si="7"/>
        <v>-404.62962962962951</v>
      </c>
      <c r="O21" s="240">
        <v>109</v>
      </c>
      <c r="P21" s="242">
        <f t="shared" si="1"/>
        <v>7.1148825065274144</v>
      </c>
      <c r="Q21" s="245"/>
    </row>
    <row r="22" spans="1:17" x14ac:dyDescent="0.25">
      <c r="A22" s="517">
        <v>42899</v>
      </c>
      <c r="B22" s="22">
        <v>0.04</v>
      </c>
      <c r="C22" s="536">
        <f t="shared" si="2"/>
        <v>1</v>
      </c>
      <c r="D22" s="241">
        <f t="shared" si="3"/>
        <v>0.04</v>
      </c>
      <c r="E22" s="240">
        <v>0</v>
      </c>
      <c r="F22" s="530" t="s">
        <v>519</v>
      </c>
      <c r="G22" s="520">
        <f>SUM(G10:G21)</f>
        <v>1333.1702899999998</v>
      </c>
      <c r="H22" s="520"/>
      <c r="I22" s="532">
        <f t="shared" si="5"/>
        <v>-8.4632631589772362</v>
      </c>
      <c r="J22" s="532">
        <f t="shared" si="6"/>
        <v>-14.914051977560963</v>
      </c>
      <c r="K22" s="503">
        <f>SUM(K10:K21)</f>
        <v>1461.5000000000002</v>
      </c>
      <c r="L22" s="504">
        <f>SUM(L10:L21)</f>
        <v>1445.9999999999998</v>
      </c>
      <c r="M22" s="239"/>
      <c r="N22" s="244"/>
      <c r="O22" s="505">
        <v>1532</v>
      </c>
      <c r="P22" s="240"/>
    </row>
    <row r="23" spans="1:17" x14ac:dyDescent="0.25">
      <c r="A23" s="517">
        <v>42900</v>
      </c>
      <c r="B23" s="22">
        <v>7.0000000000000007E-2</v>
      </c>
      <c r="C23" s="536">
        <f t="shared" si="2"/>
        <v>1</v>
      </c>
      <c r="D23" s="241">
        <f t="shared" si="3"/>
        <v>7.0000000000000007E-2</v>
      </c>
      <c r="E23" s="240">
        <v>0</v>
      </c>
      <c r="F23" s="239" t="s">
        <v>979</v>
      </c>
      <c r="G23" s="245">
        <f>(G22-O22)/G22</f>
        <v>-0.14914051977560963</v>
      </c>
      <c r="H23" s="245"/>
      <c r="I23" s="533"/>
      <c r="J23" s="533"/>
      <c r="K23" s="245">
        <f>(K22-O22)/K22</f>
        <v>-4.8238111529250609E-2</v>
      </c>
      <c r="L23" s="245">
        <f>(L22-O22)/L22</f>
        <v>-5.9474412171507771E-2</v>
      </c>
      <c r="M23" s="239"/>
      <c r="N23" s="244"/>
      <c r="O23" s="239"/>
      <c r="P23" s="239"/>
    </row>
    <row r="24" spans="1:17" x14ac:dyDescent="0.25">
      <c r="A24" s="517">
        <v>42901</v>
      </c>
      <c r="B24" s="22">
        <v>0</v>
      </c>
      <c r="C24" s="536">
        <f t="shared" si="2"/>
        <v>1</v>
      </c>
      <c r="D24" s="241">
        <f t="shared" si="3"/>
        <v>0</v>
      </c>
      <c r="E24" s="240">
        <v>0</v>
      </c>
      <c r="G24" s="245"/>
      <c r="H24" s="245"/>
      <c r="I24" s="526"/>
      <c r="J24" s="526"/>
      <c r="K24" s="501"/>
      <c r="N24" s="531"/>
    </row>
    <row r="25" spans="1:17" x14ac:dyDescent="0.25">
      <c r="A25" s="517">
        <v>42902</v>
      </c>
      <c r="B25" s="22">
        <v>0</v>
      </c>
      <c r="C25" s="536">
        <f t="shared" si="2"/>
        <v>1</v>
      </c>
      <c r="D25" s="241">
        <f t="shared" si="3"/>
        <v>0</v>
      </c>
      <c r="E25" s="240">
        <v>0</v>
      </c>
      <c r="F25" s="528" t="s">
        <v>464</v>
      </c>
      <c r="G25" s="243">
        <f>SUM(G15:G17)</f>
        <v>357.09010999999998</v>
      </c>
      <c r="H25" s="525">
        <f t="shared" ref="H25:H28" si="8">G25/$L$22*100</f>
        <v>24.695028354080222</v>
      </c>
      <c r="I25" s="532">
        <f>(G25-L25)/G25*100</f>
        <v>-14.116854146422583</v>
      </c>
      <c r="J25" s="532">
        <f>(G25-O25)/G25*100</f>
        <v>-39.740638574392335</v>
      </c>
      <c r="K25" s="500">
        <f>SUM(K15:K17)</f>
        <v>485</v>
      </c>
      <c r="L25" s="243">
        <f>SUM(L15:L17)</f>
        <v>407.49999999999994</v>
      </c>
      <c r="M25" s="525">
        <f>L25/$L$22*100</f>
        <v>28.18118948824343</v>
      </c>
      <c r="N25" s="526">
        <f t="shared" ref="N25:N28" si="9">(L25-O25)/L25*100</f>
        <v>-22.453987730061368</v>
      </c>
      <c r="O25" s="240">
        <f>SUM(O15:O17)</f>
        <v>499</v>
      </c>
      <c r="P25" s="527">
        <f>O25/$O$22*100</f>
        <v>32.57180156657963</v>
      </c>
      <c r="Q25" s="241"/>
    </row>
    <row r="26" spans="1:17" x14ac:dyDescent="0.25">
      <c r="A26" s="517">
        <v>42903</v>
      </c>
      <c r="B26" s="22">
        <v>0</v>
      </c>
      <c r="C26" s="536">
        <f t="shared" si="2"/>
        <v>1</v>
      </c>
      <c r="D26" s="241">
        <f t="shared" si="3"/>
        <v>0</v>
      </c>
      <c r="E26" s="240">
        <v>0</v>
      </c>
      <c r="F26" s="528" t="s">
        <v>467</v>
      </c>
      <c r="G26" s="243">
        <f>SUM(G12:G14)</f>
        <v>336.46001999999999</v>
      </c>
      <c r="H26" s="525">
        <f t="shared" si="8"/>
        <v>23.268327800829876</v>
      </c>
      <c r="I26" s="532">
        <f t="shared" ref="I26:I28" si="10">(G26-L26)/G26*100</f>
        <v>5.6945904003691235</v>
      </c>
      <c r="J26" s="532">
        <f t="shared" ref="J26:J28" si="11">(G26-O26)/G26*100</f>
        <v>-15.318307357884606</v>
      </c>
      <c r="K26" s="500">
        <f>SUM(K12:K14)</f>
        <v>336.5</v>
      </c>
      <c r="L26" s="243">
        <f>SUM(L12:L14)</f>
        <v>317.29999999999995</v>
      </c>
      <c r="M26" s="525">
        <f t="shared" ref="M26:M28" si="12">L26/$L$22*100</f>
        <v>21.9432918395574</v>
      </c>
      <c r="N26" s="526">
        <f t="shared" si="9"/>
        <v>-22.281752284903895</v>
      </c>
      <c r="O26" s="240">
        <f>SUM(O12:O14)</f>
        <v>388</v>
      </c>
      <c r="P26" s="527">
        <f t="shared" ref="P26:P28" si="13">O26/$O$22*100</f>
        <v>25.326370757180154</v>
      </c>
      <c r="Q26" s="241"/>
    </row>
    <row r="27" spans="1:17" x14ac:dyDescent="0.25">
      <c r="A27" s="517">
        <v>42904</v>
      </c>
      <c r="B27" s="22">
        <v>0.16</v>
      </c>
      <c r="C27" s="536">
        <f t="shared" si="2"/>
        <v>1</v>
      </c>
      <c r="D27" s="241">
        <f t="shared" si="3"/>
        <v>-1.4400000000000002</v>
      </c>
      <c r="E27" s="240">
        <v>1.6</v>
      </c>
      <c r="F27" s="528" t="s">
        <v>466</v>
      </c>
      <c r="G27" s="243">
        <f>SUM(G21,G10,G11)</f>
        <v>340.66003999999998</v>
      </c>
      <c r="H27" s="525">
        <f t="shared" si="8"/>
        <v>23.558785615491011</v>
      </c>
      <c r="I27" s="532">
        <f t="shared" si="10"/>
        <v>-37.850039587854212</v>
      </c>
      <c r="J27" s="532">
        <f t="shared" si="11"/>
        <v>4.5969700467363248</v>
      </c>
      <c r="K27" s="500">
        <f>SUM(K21,K10,K11)</f>
        <v>340.7</v>
      </c>
      <c r="L27" s="243">
        <f>SUM(L21,L10,L11)</f>
        <v>469.59999999999997</v>
      </c>
      <c r="M27" s="525">
        <f t="shared" si="12"/>
        <v>32.475795297372059</v>
      </c>
      <c r="N27" s="526">
        <f t="shared" si="9"/>
        <v>30.79216354344122</v>
      </c>
      <c r="O27" s="240">
        <f>SUM(O21,O10,O11)</f>
        <v>325</v>
      </c>
      <c r="P27" s="527">
        <f t="shared" si="13"/>
        <v>21.214099216710185</v>
      </c>
      <c r="Q27" s="241"/>
    </row>
    <row r="28" spans="1:17" x14ac:dyDescent="0.25">
      <c r="A28" s="517">
        <v>42905</v>
      </c>
      <c r="B28" s="22">
        <v>0.14000000000000001</v>
      </c>
      <c r="C28" s="536">
        <f t="shared" si="2"/>
        <v>1</v>
      </c>
      <c r="D28" s="241">
        <f t="shared" si="3"/>
        <v>-4.66</v>
      </c>
      <c r="E28" s="240">
        <v>4.8</v>
      </c>
      <c r="F28" s="528" t="s">
        <v>465</v>
      </c>
      <c r="G28" s="243">
        <f>SUM(G18:G20)</f>
        <v>298.96011999999996</v>
      </c>
      <c r="H28" s="525">
        <f t="shared" si="8"/>
        <v>20.674973720608573</v>
      </c>
      <c r="I28" s="532">
        <f t="shared" si="10"/>
        <v>15.841617938874256</v>
      </c>
      <c r="J28" s="532">
        <f t="shared" si="11"/>
        <v>-7.037687836089991</v>
      </c>
      <c r="K28" s="500">
        <f>SUM(K18:K20)</f>
        <v>299.3</v>
      </c>
      <c r="L28" s="243">
        <f>SUM(L18:L20)</f>
        <v>251.59999999999997</v>
      </c>
      <c r="M28" s="525">
        <f t="shared" si="12"/>
        <v>17.399723374827108</v>
      </c>
      <c r="N28" s="526">
        <f t="shared" si="9"/>
        <v>-27.186009538950735</v>
      </c>
      <c r="O28" s="240">
        <f>SUM(O18:O20)</f>
        <v>320</v>
      </c>
      <c r="P28" s="527">
        <f t="shared" si="13"/>
        <v>20.887728459530024</v>
      </c>
      <c r="Q28" s="241"/>
    </row>
    <row r="29" spans="1:17" x14ac:dyDescent="0.25">
      <c r="A29" s="517">
        <v>42906</v>
      </c>
      <c r="B29" s="22">
        <v>0</v>
      </c>
      <c r="C29" s="536">
        <f t="shared" si="2"/>
        <v>1</v>
      </c>
      <c r="D29" s="241">
        <f t="shared" si="3"/>
        <v>-5.8</v>
      </c>
      <c r="E29" s="240">
        <v>5.8</v>
      </c>
      <c r="M29" s="526">
        <f>SUM(M25:M28)</f>
        <v>99.999999999999986</v>
      </c>
      <c r="N29" s="526"/>
      <c r="O29" s="244"/>
      <c r="P29" s="526">
        <f>SUM(P25:P28)</f>
        <v>99.999999999999986</v>
      </c>
    </row>
    <row r="30" spans="1:17" x14ac:dyDescent="0.25">
      <c r="A30" s="517">
        <v>42907</v>
      </c>
      <c r="B30" s="22">
        <v>1.38001</v>
      </c>
      <c r="C30" s="536">
        <f t="shared" si="2"/>
        <v>1</v>
      </c>
      <c r="D30" s="241">
        <f t="shared" si="3"/>
        <v>-7.1199899999999996</v>
      </c>
      <c r="E30" s="240">
        <v>8.5</v>
      </c>
    </row>
    <row r="31" spans="1:17" x14ac:dyDescent="0.25">
      <c r="A31" s="517">
        <v>42908</v>
      </c>
      <c r="B31" s="522"/>
      <c r="C31" s="536">
        <f t="shared" si="2"/>
        <v>0</v>
      </c>
      <c r="D31" s="241"/>
      <c r="E31" s="240">
        <v>50.4</v>
      </c>
      <c r="F31" s="531" t="s">
        <v>975</v>
      </c>
    </row>
    <row r="32" spans="1:17" x14ac:dyDescent="0.25">
      <c r="A32" s="517">
        <v>42909</v>
      </c>
      <c r="B32" s="522"/>
      <c r="C32" s="536">
        <f t="shared" si="2"/>
        <v>0</v>
      </c>
      <c r="D32" s="241"/>
      <c r="E32" s="240">
        <v>1.1000000000000001</v>
      </c>
      <c r="F32" s="531">
        <f>SUM(C10:C39)</f>
        <v>23</v>
      </c>
      <c r="H32" s="519"/>
      <c r="I32" s="519"/>
      <c r="J32" s="519"/>
    </row>
    <row r="33" spans="1:10" x14ac:dyDescent="0.25">
      <c r="A33" s="517">
        <v>42910</v>
      </c>
      <c r="B33" s="522"/>
      <c r="C33" s="536">
        <f t="shared" si="2"/>
        <v>0</v>
      </c>
      <c r="D33" s="241"/>
      <c r="E33" s="240">
        <v>8</v>
      </c>
      <c r="F33" s="534">
        <f>F32/30</f>
        <v>0.76666666666666672</v>
      </c>
      <c r="H33" s="518"/>
      <c r="I33" s="518"/>
      <c r="J33" s="518"/>
    </row>
    <row r="34" spans="1:10" x14ac:dyDescent="0.25">
      <c r="A34" s="517">
        <v>42911</v>
      </c>
      <c r="B34" s="522"/>
      <c r="C34" s="536">
        <f t="shared" si="2"/>
        <v>0</v>
      </c>
      <c r="D34" s="241"/>
      <c r="E34" s="240">
        <v>1.6</v>
      </c>
      <c r="F34" s="531" t="s">
        <v>976</v>
      </c>
    </row>
    <row r="35" spans="1:10" x14ac:dyDescent="0.25">
      <c r="A35" s="517">
        <v>42912</v>
      </c>
      <c r="B35" s="522"/>
      <c r="C35" s="536">
        <f t="shared" si="2"/>
        <v>0</v>
      </c>
      <c r="D35" s="241"/>
      <c r="E35" s="240">
        <v>0</v>
      </c>
      <c r="F35" s="535">
        <f>SUM(C10:C101)</f>
        <v>83</v>
      </c>
    </row>
    <row r="36" spans="1:10" x14ac:dyDescent="0.25">
      <c r="A36" s="517">
        <v>42913</v>
      </c>
      <c r="B36" s="522"/>
      <c r="C36" s="536">
        <f t="shared" si="2"/>
        <v>0</v>
      </c>
      <c r="D36" s="241"/>
      <c r="E36" s="240">
        <v>0</v>
      </c>
      <c r="F36" s="534">
        <f>F35/(30+31+31)</f>
        <v>0.90217391304347827</v>
      </c>
    </row>
    <row r="37" spans="1:10" x14ac:dyDescent="0.25">
      <c r="A37" s="517">
        <v>42914</v>
      </c>
      <c r="B37" s="22">
        <v>0</v>
      </c>
      <c r="C37" s="536">
        <f t="shared" si="2"/>
        <v>1</v>
      </c>
      <c r="D37" s="241">
        <f>B37-E37</f>
        <v>0</v>
      </c>
      <c r="E37" s="240">
        <v>0</v>
      </c>
    </row>
    <row r="38" spans="1:10" x14ac:dyDescent="0.25">
      <c r="A38" s="517">
        <v>42915</v>
      </c>
      <c r="B38" s="22">
        <v>0</v>
      </c>
      <c r="C38" s="536">
        <f t="shared" si="2"/>
        <v>1</v>
      </c>
      <c r="D38" s="241">
        <f>B38-E38</f>
        <v>0</v>
      </c>
      <c r="E38" s="240">
        <v>0</v>
      </c>
    </row>
    <row r="39" spans="1:10" x14ac:dyDescent="0.25">
      <c r="A39" s="517">
        <v>42916</v>
      </c>
      <c r="B39" s="22">
        <v>0</v>
      </c>
      <c r="C39" s="536">
        <f t="shared" si="2"/>
        <v>1</v>
      </c>
      <c r="D39" s="241">
        <f>B39-E39</f>
        <v>0</v>
      </c>
      <c r="E39" s="240">
        <v>0</v>
      </c>
    </row>
    <row r="40" spans="1:10" x14ac:dyDescent="0.25">
      <c r="A40" s="517">
        <v>42917</v>
      </c>
      <c r="B40" s="22">
        <v>10.54</v>
      </c>
      <c r="C40" s="536">
        <f t="shared" si="2"/>
        <v>1</v>
      </c>
      <c r="D40" s="241">
        <f t="shared" ref="D40:D103" si="14">B40-E40</f>
        <v>-2.16</v>
      </c>
      <c r="E40" s="240">
        <v>12.7</v>
      </c>
    </row>
    <row r="41" spans="1:10" x14ac:dyDescent="0.25">
      <c r="A41" s="517">
        <v>42918</v>
      </c>
      <c r="B41" s="22">
        <v>9.4</v>
      </c>
      <c r="C41" s="536">
        <f t="shared" si="2"/>
        <v>1</v>
      </c>
      <c r="D41" s="241">
        <f t="shared" si="14"/>
        <v>2.5</v>
      </c>
      <c r="E41" s="240">
        <v>6.9</v>
      </c>
    </row>
    <row r="42" spans="1:10" x14ac:dyDescent="0.25">
      <c r="A42" s="517">
        <v>42919</v>
      </c>
      <c r="B42" s="22">
        <v>2.12</v>
      </c>
      <c r="C42" s="536">
        <f t="shared" si="2"/>
        <v>1</v>
      </c>
      <c r="D42" s="241">
        <f t="shared" si="14"/>
        <v>-1.58</v>
      </c>
      <c r="E42" s="240">
        <v>3.7</v>
      </c>
    </row>
    <row r="43" spans="1:10" x14ac:dyDescent="0.25">
      <c r="A43" s="517">
        <v>42920</v>
      </c>
      <c r="B43" s="22">
        <v>0.76</v>
      </c>
      <c r="C43" s="536">
        <f t="shared" si="2"/>
        <v>1</v>
      </c>
      <c r="D43" s="241">
        <f t="shared" si="14"/>
        <v>0.26</v>
      </c>
      <c r="E43" s="240">
        <v>0.5</v>
      </c>
    </row>
    <row r="44" spans="1:10" x14ac:dyDescent="0.25">
      <c r="A44" s="517">
        <v>42921</v>
      </c>
      <c r="B44" s="22">
        <v>0.42</v>
      </c>
      <c r="C44" s="536">
        <f t="shared" si="2"/>
        <v>1</v>
      </c>
      <c r="D44" s="241">
        <f t="shared" si="14"/>
        <v>0.42</v>
      </c>
      <c r="E44" s="240">
        <v>0</v>
      </c>
    </row>
    <row r="45" spans="1:10" x14ac:dyDescent="0.25">
      <c r="A45" s="517">
        <v>42922</v>
      </c>
      <c r="B45" s="22">
        <v>11.64</v>
      </c>
      <c r="C45" s="536">
        <f t="shared" si="2"/>
        <v>1</v>
      </c>
      <c r="D45" s="241">
        <f t="shared" si="14"/>
        <v>-0.55999999999999872</v>
      </c>
      <c r="E45" s="240">
        <v>12.2</v>
      </c>
    </row>
    <row r="46" spans="1:10" x14ac:dyDescent="0.25">
      <c r="A46" s="517">
        <v>42923</v>
      </c>
      <c r="B46" s="22">
        <v>1.29</v>
      </c>
      <c r="C46" s="536">
        <f t="shared" si="2"/>
        <v>1</v>
      </c>
      <c r="D46" s="241">
        <f t="shared" si="14"/>
        <v>0.18999999999999995</v>
      </c>
      <c r="E46" s="240">
        <v>1.1000000000000001</v>
      </c>
    </row>
    <row r="47" spans="1:10" x14ac:dyDescent="0.25">
      <c r="A47" s="517">
        <v>42924</v>
      </c>
      <c r="B47" s="22">
        <v>11.44</v>
      </c>
      <c r="C47" s="536">
        <f t="shared" si="2"/>
        <v>1</v>
      </c>
      <c r="D47" s="241">
        <f t="shared" si="14"/>
        <v>3.4399999999999995</v>
      </c>
      <c r="E47" s="240">
        <v>8</v>
      </c>
    </row>
    <row r="48" spans="1:10" x14ac:dyDescent="0.25">
      <c r="A48" s="517">
        <v>42925</v>
      </c>
      <c r="B48" s="22">
        <v>5.34</v>
      </c>
      <c r="C48" s="536">
        <f t="shared" si="2"/>
        <v>1</v>
      </c>
      <c r="D48" s="241">
        <f t="shared" si="14"/>
        <v>-3.66</v>
      </c>
      <c r="E48" s="240">
        <v>9</v>
      </c>
    </row>
    <row r="49" spans="1:5" x14ac:dyDescent="0.25">
      <c r="A49" s="517">
        <v>42926</v>
      </c>
      <c r="B49" s="22"/>
      <c r="C49" s="536">
        <f t="shared" si="2"/>
        <v>0</v>
      </c>
      <c r="D49" s="241"/>
      <c r="E49" s="240">
        <v>1.6</v>
      </c>
    </row>
    <row r="50" spans="1:5" x14ac:dyDescent="0.25">
      <c r="A50" s="517">
        <v>42927</v>
      </c>
      <c r="B50" s="22">
        <v>4.47</v>
      </c>
      <c r="C50" s="536">
        <f t="shared" si="2"/>
        <v>1</v>
      </c>
      <c r="D50" s="241">
        <f t="shared" si="14"/>
        <v>2.3699999999999997</v>
      </c>
      <c r="E50" s="240">
        <v>2.1</v>
      </c>
    </row>
    <row r="51" spans="1:5" x14ac:dyDescent="0.25">
      <c r="A51" s="517">
        <v>42928</v>
      </c>
      <c r="B51" s="22">
        <v>4.8099999999999996</v>
      </c>
      <c r="C51" s="536">
        <f t="shared" si="2"/>
        <v>1</v>
      </c>
      <c r="D51" s="241">
        <f t="shared" si="14"/>
        <v>1.6099999999999994</v>
      </c>
      <c r="E51" s="240">
        <v>3.2</v>
      </c>
    </row>
    <row r="52" spans="1:5" x14ac:dyDescent="0.25">
      <c r="A52" s="517">
        <v>42929</v>
      </c>
      <c r="B52" s="22">
        <v>4.5999999999999996</v>
      </c>
      <c r="C52" s="536">
        <f t="shared" si="2"/>
        <v>1</v>
      </c>
      <c r="D52" s="241">
        <f t="shared" si="14"/>
        <v>-0.20000000000000018</v>
      </c>
      <c r="E52" s="240">
        <v>4.8</v>
      </c>
    </row>
    <row r="53" spans="1:5" x14ac:dyDescent="0.25">
      <c r="A53" s="517">
        <v>42930</v>
      </c>
      <c r="B53" s="22">
        <v>4.1399999999999997</v>
      </c>
      <c r="C53" s="536">
        <f t="shared" si="2"/>
        <v>1</v>
      </c>
      <c r="D53" s="241">
        <f t="shared" si="14"/>
        <v>-6.0000000000000497E-2</v>
      </c>
      <c r="E53" s="240">
        <v>4.2</v>
      </c>
    </row>
    <row r="54" spans="1:5" x14ac:dyDescent="0.25">
      <c r="A54" s="517">
        <v>42931</v>
      </c>
      <c r="B54" s="22">
        <v>0.01</v>
      </c>
      <c r="C54" s="536">
        <f t="shared" si="2"/>
        <v>1</v>
      </c>
      <c r="D54" s="241">
        <f t="shared" si="14"/>
        <v>0.01</v>
      </c>
      <c r="E54" s="240">
        <v>0</v>
      </c>
    </row>
    <row r="55" spans="1:5" x14ac:dyDescent="0.25">
      <c r="A55" s="517">
        <v>42932</v>
      </c>
      <c r="B55" s="22">
        <v>0</v>
      </c>
      <c r="C55" s="536">
        <f t="shared" si="2"/>
        <v>1</v>
      </c>
      <c r="D55" s="241">
        <f t="shared" si="14"/>
        <v>0</v>
      </c>
      <c r="E55" s="240">
        <v>0</v>
      </c>
    </row>
    <row r="56" spans="1:5" x14ac:dyDescent="0.25">
      <c r="A56" s="517">
        <v>42933</v>
      </c>
      <c r="B56" s="22">
        <v>0</v>
      </c>
      <c r="C56" s="536">
        <f t="shared" si="2"/>
        <v>1</v>
      </c>
      <c r="D56" s="241">
        <f t="shared" si="14"/>
        <v>0</v>
      </c>
      <c r="E56" s="240">
        <v>0</v>
      </c>
    </row>
    <row r="57" spans="1:5" x14ac:dyDescent="0.25">
      <c r="A57" s="517">
        <v>42934</v>
      </c>
      <c r="B57" s="22">
        <v>0.51</v>
      </c>
      <c r="C57" s="536">
        <f t="shared" si="2"/>
        <v>1</v>
      </c>
      <c r="D57" s="241">
        <f t="shared" si="14"/>
        <v>-3.1900000000000004</v>
      </c>
      <c r="E57" s="240">
        <v>3.7</v>
      </c>
    </row>
    <row r="58" spans="1:5" x14ac:dyDescent="0.25">
      <c r="A58" s="517">
        <v>42935</v>
      </c>
      <c r="B58" s="22">
        <v>0</v>
      </c>
      <c r="C58" s="536">
        <f t="shared" si="2"/>
        <v>1</v>
      </c>
      <c r="D58" s="241">
        <f t="shared" si="14"/>
        <v>-0.5</v>
      </c>
      <c r="E58" s="240">
        <v>0.5</v>
      </c>
    </row>
    <row r="59" spans="1:5" x14ac:dyDescent="0.25">
      <c r="A59" s="517">
        <v>42936</v>
      </c>
      <c r="B59" s="22">
        <v>17.28</v>
      </c>
      <c r="C59" s="536">
        <f t="shared" si="2"/>
        <v>1</v>
      </c>
      <c r="D59" s="241">
        <f t="shared" si="14"/>
        <v>5.5800000000000018</v>
      </c>
      <c r="E59" s="240">
        <v>11.7</v>
      </c>
    </row>
    <row r="60" spans="1:5" x14ac:dyDescent="0.25">
      <c r="A60" s="517">
        <v>42937</v>
      </c>
      <c r="B60" s="22">
        <v>14.11</v>
      </c>
      <c r="C60" s="536">
        <f t="shared" si="2"/>
        <v>1</v>
      </c>
      <c r="D60" s="241">
        <f t="shared" si="14"/>
        <v>5.6099999999999994</v>
      </c>
      <c r="E60" s="240">
        <v>8.5</v>
      </c>
    </row>
    <row r="61" spans="1:5" x14ac:dyDescent="0.25">
      <c r="A61" s="517">
        <v>42938</v>
      </c>
      <c r="B61" s="22">
        <v>8.48</v>
      </c>
      <c r="C61" s="536">
        <f t="shared" si="2"/>
        <v>1</v>
      </c>
      <c r="D61" s="241">
        <f t="shared" si="14"/>
        <v>-2.1199999999999992</v>
      </c>
      <c r="E61" s="240">
        <v>10.6</v>
      </c>
    </row>
    <row r="62" spans="1:5" x14ac:dyDescent="0.25">
      <c r="A62" s="517">
        <v>42939</v>
      </c>
      <c r="B62" s="22">
        <v>0.25</v>
      </c>
      <c r="C62" s="536">
        <f t="shared" si="2"/>
        <v>1</v>
      </c>
      <c r="D62" s="241">
        <f t="shared" si="14"/>
        <v>-0.25</v>
      </c>
      <c r="E62" s="240">
        <v>0.5</v>
      </c>
    </row>
    <row r="63" spans="1:5" x14ac:dyDescent="0.25">
      <c r="A63" s="517">
        <v>42940</v>
      </c>
      <c r="B63" s="22">
        <v>0.47</v>
      </c>
      <c r="C63" s="536">
        <f t="shared" si="2"/>
        <v>1</v>
      </c>
      <c r="D63" s="241">
        <f t="shared" si="14"/>
        <v>-3.0000000000000027E-2</v>
      </c>
      <c r="E63" s="240">
        <v>0.5</v>
      </c>
    </row>
    <row r="64" spans="1:5" x14ac:dyDescent="0.25">
      <c r="A64" s="517">
        <v>42941</v>
      </c>
      <c r="B64" s="22">
        <v>6.92</v>
      </c>
      <c r="C64" s="536">
        <f t="shared" si="2"/>
        <v>1</v>
      </c>
      <c r="D64" s="241">
        <f t="shared" si="14"/>
        <v>3.7199999999999998</v>
      </c>
      <c r="E64" s="240">
        <v>3.2</v>
      </c>
    </row>
    <row r="65" spans="1:5" x14ac:dyDescent="0.25">
      <c r="A65" s="517">
        <v>42942</v>
      </c>
      <c r="B65" s="22">
        <v>0.24</v>
      </c>
      <c r="C65" s="536">
        <f t="shared" si="2"/>
        <v>1</v>
      </c>
      <c r="D65" s="241">
        <f t="shared" si="14"/>
        <v>-0.26</v>
      </c>
      <c r="E65" s="240">
        <v>0.5</v>
      </c>
    </row>
    <row r="66" spans="1:5" x14ac:dyDescent="0.25">
      <c r="A66" s="517">
        <v>42943</v>
      </c>
      <c r="B66" s="22">
        <v>15.06</v>
      </c>
      <c r="C66" s="536">
        <f t="shared" si="2"/>
        <v>1</v>
      </c>
      <c r="D66" s="241">
        <f t="shared" si="14"/>
        <v>0.75999999999999979</v>
      </c>
      <c r="E66" s="240">
        <v>14.3</v>
      </c>
    </row>
    <row r="67" spans="1:5" x14ac:dyDescent="0.25">
      <c r="A67" s="517">
        <v>42944</v>
      </c>
      <c r="B67" s="22">
        <v>2.44</v>
      </c>
      <c r="C67" s="536">
        <f t="shared" si="2"/>
        <v>1</v>
      </c>
      <c r="D67" s="241">
        <f t="shared" si="14"/>
        <v>0.83999999999999986</v>
      </c>
      <c r="E67" s="240">
        <v>1.6</v>
      </c>
    </row>
    <row r="68" spans="1:5" x14ac:dyDescent="0.25">
      <c r="A68" s="517">
        <v>42945</v>
      </c>
      <c r="B68" s="22">
        <v>0</v>
      </c>
      <c r="C68" s="536">
        <f t="shared" si="2"/>
        <v>1</v>
      </c>
      <c r="D68" s="241">
        <f t="shared" si="14"/>
        <v>0</v>
      </c>
      <c r="E68" s="240">
        <v>0</v>
      </c>
    </row>
    <row r="69" spans="1:5" x14ac:dyDescent="0.25">
      <c r="A69" s="517">
        <v>42946</v>
      </c>
      <c r="B69" s="22">
        <v>0</v>
      </c>
      <c r="C69" s="536">
        <f t="shared" si="2"/>
        <v>1</v>
      </c>
      <c r="D69" s="241">
        <f t="shared" si="14"/>
        <v>0</v>
      </c>
      <c r="E69" s="240">
        <v>0</v>
      </c>
    </row>
    <row r="70" spans="1:5" x14ac:dyDescent="0.25">
      <c r="A70" s="517">
        <v>42947</v>
      </c>
      <c r="B70" s="22">
        <v>0</v>
      </c>
      <c r="C70" s="536">
        <f t="shared" si="2"/>
        <v>1</v>
      </c>
      <c r="D70" s="241">
        <f t="shared" si="14"/>
        <v>0</v>
      </c>
      <c r="E70" s="240">
        <v>0</v>
      </c>
    </row>
    <row r="71" spans="1:5" x14ac:dyDescent="0.25">
      <c r="A71" s="517">
        <v>42948</v>
      </c>
      <c r="B71" s="22">
        <v>0</v>
      </c>
      <c r="C71" s="536">
        <f t="shared" si="2"/>
        <v>1</v>
      </c>
      <c r="D71" s="241">
        <f t="shared" si="14"/>
        <v>0</v>
      </c>
      <c r="E71" s="240">
        <v>0</v>
      </c>
    </row>
    <row r="72" spans="1:5" x14ac:dyDescent="0.25">
      <c r="A72" s="517">
        <v>42949</v>
      </c>
      <c r="B72" s="22"/>
      <c r="C72" s="536">
        <f t="shared" si="2"/>
        <v>0</v>
      </c>
      <c r="D72" s="241"/>
      <c r="E72" s="240">
        <v>17.3</v>
      </c>
    </row>
    <row r="73" spans="1:5" x14ac:dyDescent="0.25">
      <c r="A73" s="517">
        <v>42950</v>
      </c>
      <c r="B73" s="22">
        <v>13.43</v>
      </c>
      <c r="C73" s="536">
        <f t="shared" si="2"/>
        <v>1</v>
      </c>
      <c r="D73" s="241">
        <f t="shared" si="14"/>
        <v>-15.469999999999999</v>
      </c>
      <c r="E73" s="240">
        <v>28.9</v>
      </c>
    </row>
    <row r="74" spans="1:5" x14ac:dyDescent="0.25">
      <c r="A74" s="517">
        <v>42951</v>
      </c>
      <c r="B74" s="22">
        <v>0</v>
      </c>
      <c r="C74" s="536">
        <f t="shared" si="2"/>
        <v>1</v>
      </c>
      <c r="D74" s="241">
        <f t="shared" si="14"/>
        <v>0</v>
      </c>
      <c r="E74" s="240">
        <v>0</v>
      </c>
    </row>
    <row r="75" spans="1:5" x14ac:dyDescent="0.25">
      <c r="A75" s="517">
        <v>42952</v>
      </c>
      <c r="B75" s="22">
        <v>0</v>
      </c>
      <c r="C75" s="536">
        <f t="shared" ref="C75:C138" si="15">IF(B75="",0,1)</f>
        <v>1</v>
      </c>
      <c r="D75" s="241">
        <f t="shared" si="14"/>
        <v>0</v>
      </c>
      <c r="E75" s="240">
        <v>0</v>
      </c>
    </row>
    <row r="76" spans="1:5" x14ac:dyDescent="0.25">
      <c r="A76" s="517">
        <v>42953</v>
      </c>
      <c r="B76" s="22">
        <v>0.28999999999999998</v>
      </c>
      <c r="C76" s="536">
        <f t="shared" si="15"/>
        <v>1</v>
      </c>
      <c r="D76" s="241">
        <f t="shared" si="14"/>
        <v>-0.31</v>
      </c>
      <c r="E76" s="240">
        <v>0.6</v>
      </c>
    </row>
    <row r="77" spans="1:5" x14ac:dyDescent="0.25">
      <c r="A77" s="517">
        <v>42954</v>
      </c>
      <c r="B77" s="22">
        <v>0.77</v>
      </c>
      <c r="C77" s="536">
        <f t="shared" si="15"/>
        <v>1</v>
      </c>
      <c r="D77" s="241">
        <f t="shared" si="14"/>
        <v>-5.0299999999999994</v>
      </c>
      <c r="E77" s="240">
        <v>5.8</v>
      </c>
    </row>
    <row r="78" spans="1:5" x14ac:dyDescent="0.25">
      <c r="A78" s="517">
        <v>42955</v>
      </c>
      <c r="B78" s="22">
        <v>4.13</v>
      </c>
      <c r="C78" s="536">
        <f t="shared" si="15"/>
        <v>1</v>
      </c>
      <c r="D78" s="241">
        <f t="shared" si="14"/>
        <v>-1.67</v>
      </c>
      <c r="E78" s="240">
        <v>5.8</v>
      </c>
    </row>
    <row r="79" spans="1:5" x14ac:dyDescent="0.25">
      <c r="A79" s="517">
        <v>42956</v>
      </c>
      <c r="B79" s="22">
        <v>27.27</v>
      </c>
      <c r="C79" s="536">
        <f t="shared" si="15"/>
        <v>1</v>
      </c>
      <c r="D79" s="241">
        <f t="shared" si="14"/>
        <v>-1.0300000000000011</v>
      </c>
      <c r="E79" s="240">
        <v>28.3</v>
      </c>
    </row>
    <row r="80" spans="1:5" x14ac:dyDescent="0.25">
      <c r="A80" s="517">
        <v>42957</v>
      </c>
      <c r="B80" s="22">
        <v>2.1</v>
      </c>
      <c r="C80" s="536">
        <f t="shared" si="15"/>
        <v>1</v>
      </c>
      <c r="D80" s="241">
        <f t="shared" si="14"/>
        <v>1.5</v>
      </c>
      <c r="E80" s="240">
        <v>0.6</v>
      </c>
    </row>
    <row r="81" spans="1:5" x14ac:dyDescent="0.25">
      <c r="A81" s="517">
        <v>42958</v>
      </c>
      <c r="B81" s="22">
        <v>4.98001</v>
      </c>
      <c r="C81" s="536">
        <f t="shared" si="15"/>
        <v>1</v>
      </c>
      <c r="D81" s="241">
        <f t="shared" si="14"/>
        <v>0.98001000000000005</v>
      </c>
      <c r="E81" s="240">
        <v>4</v>
      </c>
    </row>
    <row r="82" spans="1:5" x14ac:dyDescent="0.25">
      <c r="A82" s="517">
        <v>42959</v>
      </c>
      <c r="B82" s="22">
        <v>0.01</v>
      </c>
      <c r="C82" s="536">
        <f t="shared" si="15"/>
        <v>1</v>
      </c>
      <c r="D82" s="241">
        <f t="shared" si="14"/>
        <v>0.01</v>
      </c>
      <c r="E82" s="240">
        <v>0</v>
      </c>
    </row>
    <row r="83" spans="1:5" x14ac:dyDescent="0.25">
      <c r="A83" s="517">
        <v>42960</v>
      </c>
      <c r="B83" s="22">
        <v>8.1699900000000003</v>
      </c>
      <c r="C83" s="536">
        <f t="shared" si="15"/>
        <v>1</v>
      </c>
      <c r="D83" s="241">
        <f t="shared" si="14"/>
        <v>3.5699900000000007</v>
      </c>
      <c r="E83" s="240">
        <v>4.5999999999999996</v>
      </c>
    </row>
    <row r="84" spans="1:5" x14ac:dyDescent="0.25">
      <c r="A84" s="517">
        <v>42961</v>
      </c>
      <c r="B84" s="22">
        <v>1.9900100000000001</v>
      </c>
      <c r="C84" s="536">
        <f t="shared" si="15"/>
        <v>1</v>
      </c>
      <c r="D84" s="241">
        <f t="shared" si="14"/>
        <v>-0.30998999999999977</v>
      </c>
      <c r="E84" s="240">
        <v>2.2999999999999998</v>
      </c>
    </row>
    <row r="85" spans="1:5" x14ac:dyDescent="0.25">
      <c r="A85" s="517">
        <v>42962</v>
      </c>
      <c r="B85" s="22">
        <v>0.26001999999999997</v>
      </c>
      <c r="C85" s="536">
        <f t="shared" si="15"/>
        <v>1</v>
      </c>
      <c r="D85" s="241">
        <f t="shared" si="14"/>
        <v>0.26001999999999997</v>
      </c>
      <c r="E85" s="240">
        <v>0</v>
      </c>
    </row>
    <row r="86" spans="1:5" x14ac:dyDescent="0.25">
      <c r="A86" s="517">
        <v>42963</v>
      </c>
      <c r="B86" s="22">
        <v>0</v>
      </c>
      <c r="C86" s="536">
        <f t="shared" si="15"/>
        <v>1</v>
      </c>
      <c r="D86" s="241">
        <f t="shared" si="14"/>
        <v>0</v>
      </c>
      <c r="E86" s="240">
        <v>0</v>
      </c>
    </row>
    <row r="87" spans="1:5" x14ac:dyDescent="0.25">
      <c r="A87" s="517">
        <v>42964</v>
      </c>
      <c r="B87" s="22">
        <v>0.06</v>
      </c>
      <c r="C87" s="536">
        <f t="shared" si="15"/>
        <v>1</v>
      </c>
      <c r="D87" s="241">
        <f t="shared" si="14"/>
        <v>0.06</v>
      </c>
      <c r="E87" s="240">
        <v>0</v>
      </c>
    </row>
    <row r="88" spans="1:5" x14ac:dyDescent="0.25">
      <c r="A88" s="517">
        <v>42965</v>
      </c>
      <c r="B88" s="22">
        <v>6.04</v>
      </c>
      <c r="C88" s="536">
        <f t="shared" si="15"/>
        <v>1</v>
      </c>
      <c r="D88" s="241">
        <f t="shared" si="14"/>
        <v>3.74</v>
      </c>
      <c r="E88" s="240">
        <v>2.2999999999999998</v>
      </c>
    </row>
    <row r="89" spans="1:5" x14ac:dyDescent="0.25">
      <c r="A89" s="517">
        <v>42966</v>
      </c>
      <c r="B89" s="22">
        <v>21.360019999999999</v>
      </c>
      <c r="C89" s="536">
        <f t="shared" si="15"/>
        <v>1</v>
      </c>
      <c r="D89" s="241">
        <f t="shared" si="14"/>
        <v>15.060019999999998</v>
      </c>
      <c r="E89" s="240">
        <v>6.3</v>
      </c>
    </row>
    <row r="90" spans="1:5" x14ac:dyDescent="0.25">
      <c r="A90" s="517">
        <v>42967</v>
      </c>
      <c r="B90" s="22">
        <v>0.95</v>
      </c>
      <c r="C90" s="536">
        <f t="shared" si="15"/>
        <v>1</v>
      </c>
      <c r="D90" s="241">
        <f t="shared" si="14"/>
        <v>0.35</v>
      </c>
      <c r="E90" s="240">
        <v>0.6</v>
      </c>
    </row>
    <row r="91" spans="1:5" x14ac:dyDescent="0.25">
      <c r="A91" s="517">
        <v>42968</v>
      </c>
      <c r="B91" s="22">
        <v>0</v>
      </c>
      <c r="C91" s="536">
        <f t="shared" si="15"/>
        <v>1</v>
      </c>
      <c r="D91" s="241">
        <f t="shared" si="14"/>
        <v>0</v>
      </c>
      <c r="E91" s="240">
        <v>0</v>
      </c>
    </row>
    <row r="92" spans="1:5" x14ac:dyDescent="0.25">
      <c r="A92" s="517">
        <v>42969</v>
      </c>
      <c r="B92" s="22">
        <v>2.97</v>
      </c>
      <c r="C92" s="536">
        <f t="shared" si="15"/>
        <v>1</v>
      </c>
      <c r="D92" s="241">
        <f t="shared" si="14"/>
        <v>-0.5299999999999998</v>
      </c>
      <c r="E92" s="240">
        <v>3.5</v>
      </c>
    </row>
    <row r="93" spans="1:5" x14ac:dyDescent="0.25">
      <c r="A93" s="517">
        <v>42970</v>
      </c>
      <c r="B93" s="22">
        <v>0</v>
      </c>
      <c r="C93" s="536">
        <f t="shared" si="15"/>
        <v>1</v>
      </c>
      <c r="D93" s="241">
        <f t="shared" si="14"/>
        <v>0</v>
      </c>
      <c r="E93" s="240">
        <v>0</v>
      </c>
    </row>
    <row r="94" spans="1:5" x14ac:dyDescent="0.25">
      <c r="A94" s="517">
        <v>42971</v>
      </c>
      <c r="B94" s="22">
        <v>13.47001</v>
      </c>
      <c r="C94" s="536">
        <f t="shared" si="15"/>
        <v>1</v>
      </c>
      <c r="D94" s="241">
        <f t="shared" si="14"/>
        <v>9.9700100000000003</v>
      </c>
      <c r="E94" s="240">
        <v>3.5</v>
      </c>
    </row>
    <row r="95" spans="1:5" x14ac:dyDescent="0.25">
      <c r="A95" s="517">
        <v>42972</v>
      </c>
      <c r="B95" s="22">
        <v>0.04</v>
      </c>
      <c r="C95" s="536">
        <f t="shared" si="15"/>
        <v>1</v>
      </c>
      <c r="D95" s="241">
        <f t="shared" si="14"/>
        <v>0.04</v>
      </c>
      <c r="E95" s="240">
        <v>0</v>
      </c>
    </row>
    <row r="96" spans="1:5" x14ac:dyDescent="0.25">
      <c r="A96" s="517">
        <v>42973</v>
      </c>
      <c r="B96" s="22">
        <v>0.15</v>
      </c>
      <c r="C96" s="536">
        <f t="shared" si="15"/>
        <v>1</v>
      </c>
      <c r="D96" s="241">
        <f t="shared" si="14"/>
        <v>-0.44999999999999996</v>
      </c>
      <c r="E96" s="240">
        <v>0.6</v>
      </c>
    </row>
    <row r="97" spans="1:5" x14ac:dyDescent="0.25">
      <c r="A97" s="517">
        <v>42974</v>
      </c>
      <c r="B97" s="22">
        <v>12.590020000000001</v>
      </c>
      <c r="C97" s="536">
        <f t="shared" si="15"/>
        <v>1</v>
      </c>
      <c r="D97" s="241">
        <f t="shared" si="14"/>
        <v>-3.6099799999999984</v>
      </c>
      <c r="E97" s="240">
        <v>16.2</v>
      </c>
    </row>
    <row r="98" spans="1:5" x14ac:dyDescent="0.25">
      <c r="A98" s="517">
        <v>42975</v>
      </c>
      <c r="B98" s="22">
        <v>0.59999000000000002</v>
      </c>
      <c r="C98" s="536">
        <f t="shared" si="15"/>
        <v>1</v>
      </c>
      <c r="D98" s="241">
        <f t="shared" si="14"/>
        <v>-1.1000099999999999</v>
      </c>
      <c r="E98" s="240">
        <v>1.7</v>
      </c>
    </row>
    <row r="99" spans="1:5" x14ac:dyDescent="0.25">
      <c r="A99" s="517">
        <v>42976</v>
      </c>
      <c r="B99" s="22">
        <v>0</v>
      </c>
      <c r="C99" s="536">
        <f t="shared" si="15"/>
        <v>1</v>
      </c>
      <c r="D99" s="241">
        <f t="shared" si="14"/>
        <v>0</v>
      </c>
      <c r="E99" s="240">
        <v>0</v>
      </c>
    </row>
    <row r="100" spans="1:5" x14ac:dyDescent="0.25">
      <c r="A100" s="517">
        <v>42977</v>
      </c>
      <c r="B100" s="22">
        <v>17.23</v>
      </c>
      <c r="C100" s="536">
        <f t="shared" si="15"/>
        <v>1</v>
      </c>
      <c r="D100" s="241">
        <f t="shared" si="14"/>
        <v>0.53000000000000114</v>
      </c>
      <c r="E100" s="240">
        <v>16.7</v>
      </c>
    </row>
    <row r="101" spans="1:5" x14ac:dyDescent="0.25">
      <c r="A101" s="517">
        <v>42978</v>
      </c>
      <c r="B101" s="22">
        <v>1.6</v>
      </c>
      <c r="C101" s="536">
        <f t="shared" si="15"/>
        <v>1</v>
      </c>
      <c r="D101" s="241">
        <f t="shared" si="14"/>
        <v>1</v>
      </c>
      <c r="E101" s="240">
        <v>0.6</v>
      </c>
    </row>
    <row r="102" spans="1:5" x14ac:dyDescent="0.25">
      <c r="A102" s="517">
        <v>42979</v>
      </c>
      <c r="B102" s="22">
        <v>2.79</v>
      </c>
      <c r="C102" s="536">
        <f t="shared" si="15"/>
        <v>1</v>
      </c>
      <c r="D102" s="241">
        <f t="shared" si="14"/>
        <v>-0.71</v>
      </c>
      <c r="E102" s="240">
        <v>3.5</v>
      </c>
    </row>
    <row r="103" spans="1:5" x14ac:dyDescent="0.25">
      <c r="A103" s="517">
        <v>42980</v>
      </c>
      <c r="B103" s="22">
        <v>14.53</v>
      </c>
      <c r="C103" s="536">
        <f t="shared" si="15"/>
        <v>1</v>
      </c>
      <c r="D103" s="241">
        <f t="shared" si="14"/>
        <v>1.83</v>
      </c>
      <c r="E103" s="240">
        <v>12.7</v>
      </c>
    </row>
    <row r="104" spans="1:5" x14ac:dyDescent="0.25">
      <c r="A104" s="517">
        <v>42981</v>
      </c>
      <c r="B104" s="22">
        <v>0.78</v>
      </c>
      <c r="C104" s="536">
        <f t="shared" si="15"/>
        <v>1</v>
      </c>
      <c r="D104" s="241">
        <f t="shared" ref="D104:D167" si="16">B104-E104</f>
        <v>0.18000000000000005</v>
      </c>
      <c r="E104" s="240">
        <v>0.6</v>
      </c>
    </row>
    <row r="105" spans="1:5" x14ac:dyDescent="0.25">
      <c r="A105" s="517">
        <v>42982</v>
      </c>
      <c r="B105" s="22">
        <v>0.03</v>
      </c>
      <c r="C105" s="536">
        <f t="shared" si="15"/>
        <v>1</v>
      </c>
      <c r="D105" s="241">
        <f t="shared" si="16"/>
        <v>0.03</v>
      </c>
      <c r="E105" s="240">
        <v>0</v>
      </c>
    </row>
    <row r="106" spans="1:5" x14ac:dyDescent="0.25">
      <c r="A106" s="517">
        <v>42983</v>
      </c>
      <c r="B106" s="22">
        <v>0</v>
      </c>
      <c r="C106" s="536">
        <f t="shared" si="15"/>
        <v>1</v>
      </c>
      <c r="D106" s="241">
        <f t="shared" si="16"/>
        <v>0</v>
      </c>
      <c r="E106" s="240">
        <v>0</v>
      </c>
    </row>
    <row r="107" spans="1:5" x14ac:dyDescent="0.25">
      <c r="A107" s="517">
        <v>42984</v>
      </c>
      <c r="B107" s="22">
        <v>10.29</v>
      </c>
      <c r="C107" s="536">
        <f t="shared" si="15"/>
        <v>1</v>
      </c>
      <c r="D107" s="241">
        <f t="shared" si="16"/>
        <v>5.089999999999999</v>
      </c>
      <c r="E107" s="240">
        <v>5.2</v>
      </c>
    </row>
    <row r="108" spans="1:5" x14ac:dyDescent="0.25">
      <c r="A108" s="517">
        <v>42985</v>
      </c>
      <c r="B108" s="22">
        <v>0.45</v>
      </c>
      <c r="C108" s="536">
        <f t="shared" si="15"/>
        <v>1</v>
      </c>
      <c r="D108" s="241">
        <f t="shared" si="16"/>
        <v>0.45</v>
      </c>
      <c r="E108" s="240">
        <v>0</v>
      </c>
    </row>
    <row r="109" spans="1:5" x14ac:dyDescent="0.25">
      <c r="A109" s="517">
        <v>42986</v>
      </c>
      <c r="B109" s="22">
        <v>0.68</v>
      </c>
      <c r="C109" s="536">
        <f t="shared" si="15"/>
        <v>1</v>
      </c>
      <c r="D109" s="241">
        <f t="shared" si="16"/>
        <v>-2.82</v>
      </c>
      <c r="E109" s="240">
        <v>3.5</v>
      </c>
    </row>
    <row r="110" spans="1:5" x14ac:dyDescent="0.25">
      <c r="A110" s="517">
        <v>42987</v>
      </c>
      <c r="B110" s="22">
        <v>19.68</v>
      </c>
      <c r="C110" s="536">
        <f t="shared" si="15"/>
        <v>1</v>
      </c>
      <c r="D110" s="241">
        <f t="shared" si="16"/>
        <v>10.48</v>
      </c>
      <c r="E110" s="240">
        <v>9.1999999999999993</v>
      </c>
    </row>
    <row r="111" spans="1:5" x14ac:dyDescent="0.25">
      <c r="A111" s="517">
        <v>42988</v>
      </c>
      <c r="B111" s="22">
        <v>8.32</v>
      </c>
      <c r="C111" s="536">
        <f t="shared" si="15"/>
        <v>1</v>
      </c>
      <c r="D111" s="241">
        <f t="shared" si="16"/>
        <v>2.5200000000000005</v>
      </c>
      <c r="E111" s="240">
        <v>5.8</v>
      </c>
    </row>
    <row r="112" spans="1:5" x14ac:dyDescent="0.25">
      <c r="A112" s="517">
        <v>42989</v>
      </c>
      <c r="B112" s="22">
        <v>19.170000000000002</v>
      </c>
      <c r="C112" s="536">
        <f t="shared" si="15"/>
        <v>1</v>
      </c>
      <c r="D112" s="241">
        <f t="shared" si="16"/>
        <v>9.9700000000000024</v>
      </c>
      <c r="E112" s="240">
        <v>9.1999999999999993</v>
      </c>
    </row>
    <row r="113" spans="1:5" x14ac:dyDescent="0.25">
      <c r="A113" s="517">
        <v>42990</v>
      </c>
      <c r="B113" s="22">
        <v>1.53</v>
      </c>
      <c r="C113" s="536">
        <f t="shared" si="15"/>
        <v>1</v>
      </c>
      <c r="D113" s="241">
        <f t="shared" si="16"/>
        <v>0.33000000000000007</v>
      </c>
      <c r="E113" s="240">
        <v>1.2</v>
      </c>
    </row>
    <row r="114" spans="1:5" x14ac:dyDescent="0.25">
      <c r="A114" s="517">
        <v>42991</v>
      </c>
      <c r="B114" s="22">
        <v>0</v>
      </c>
      <c r="C114" s="536">
        <f t="shared" si="15"/>
        <v>1</v>
      </c>
      <c r="D114" s="241">
        <f t="shared" si="16"/>
        <v>0</v>
      </c>
      <c r="E114" s="240">
        <v>0</v>
      </c>
    </row>
    <row r="115" spans="1:5" x14ac:dyDescent="0.25">
      <c r="A115" s="517">
        <v>42992</v>
      </c>
      <c r="B115" s="22">
        <v>0</v>
      </c>
      <c r="C115" s="536">
        <f t="shared" si="15"/>
        <v>1</v>
      </c>
      <c r="D115" s="241">
        <f t="shared" si="16"/>
        <v>0</v>
      </c>
      <c r="E115" s="240">
        <v>0</v>
      </c>
    </row>
    <row r="116" spans="1:5" x14ac:dyDescent="0.25">
      <c r="A116" s="517">
        <v>42993</v>
      </c>
      <c r="B116" s="22">
        <v>10.35</v>
      </c>
      <c r="C116" s="536">
        <f t="shared" si="15"/>
        <v>1</v>
      </c>
      <c r="D116" s="241">
        <f t="shared" si="16"/>
        <v>5.75</v>
      </c>
      <c r="E116" s="240">
        <v>4.5999999999999996</v>
      </c>
    </row>
    <row r="117" spans="1:5" x14ac:dyDescent="0.25">
      <c r="A117" s="517">
        <v>42994</v>
      </c>
      <c r="B117" s="22">
        <v>0.31</v>
      </c>
      <c r="C117" s="536">
        <f t="shared" si="15"/>
        <v>1</v>
      </c>
      <c r="D117" s="241">
        <f t="shared" si="16"/>
        <v>-0.8899999999999999</v>
      </c>
      <c r="E117" s="240">
        <v>1.2</v>
      </c>
    </row>
    <row r="118" spans="1:5" x14ac:dyDescent="0.25">
      <c r="A118" s="517">
        <v>42995</v>
      </c>
      <c r="B118" s="22">
        <v>10.130000000000001</v>
      </c>
      <c r="C118" s="536">
        <f t="shared" si="15"/>
        <v>1</v>
      </c>
      <c r="D118" s="241">
        <f t="shared" si="16"/>
        <v>7.830000000000001</v>
      </c>
      <c r="E118" s="240">
        <v>2.2999999999999998</v>
      </c>
    </row>
    <row r="119" spans="1:5" x14ac:dyDescent="0.25">
      <c r="A119" s="517">
        <v>42996</v>
      </c>
      <c r="B119" s="22">
        <v>12.71</v>
      </c>
      <c r="C119" s="536">
        <f t="shared" si="15"/>
        <v>1</v>
      </c>
      <c r="D119" s="241">
        <f t="shared" si="16"/>
        <v>4.0100000000000016</v>
      </c>
      <c r="E119" s="240">
        <v>8.6999999999999993</v>
      </c>
    </row>
    <row r="120" spans="1:5" x14ac:dyDescent="0.25">
      <c r="A120" s="517">
        <v>42997</v>
      </c>
      <c r="B120" s="22">
        <v>5.79</v>
      </c>
      <c r="C120" s="536">
        <f t="shared" si="15"/>
        <v>1</v>
      </c>
      <c r="D120" s="241">
        <f t="shared" si="16"/>
        <v>2.29</v>
      </c>
      <c r="E120" s="240">
        <v>3.5</v>
      </c>
    </row>
    <row r="121" spans="1:5" x14ac:dyDescent="0.25">
      <c r="A121" s="517">
        <v>42998</v>
      </c>
      <c r="B121" s="22">
        <v>0.1</v>
      </c>
      <c r="C121" s="536">
        <f t="shared" si="15"/>
        <v>1</v>
      </c>
      <c r="D121" s="241">
        <f t="shared" si="16"/>
        <v>0.1</v>
      </c>
      <c r="E121" s="240">
        <v>0</v>
      </c>
    </row>
    <row r="122" spans="1:5" x14ac:dyDescent="0.25">
      <c r="A122" s="517">
        <v>42999</v>
      </c>
      <c r="B122" s="22">
        <v>2.21</v>
      </c>
      <c r="C122" s="536">
        <f t="shared" si="15"/>
        <v>1</v>
      </c>
      <c r="D122" s="241">
        <f t="shared" si="16"/>
        <v>-1.29</v>
      </c>
      <c r="E122" s="240">
        <v>3.5</v>
      </c>
    </row>
    <row r="123" spans="1:5" x14ac:dyDescent="0.25">
      <c r="A123" s="517">
        <v>43000</v>
      </c>
      <c r="B123" s="22">
        <v>13.28003</v>
      </c>
      <c r="C123" s="536">
        <f t="shared" si="15"/>
        <v>1</v>
      </c>
      <c r="D123" s="241">
        <f t="shared" si="16"/>
        <v>5.78003</v>
      </c>
      <c r="E123" s="240">
        <v>7.5</v>
      </c>
    </row>
    <row r="124" spans="1:5" x14ac:dyDescent="0.25">
      <c r="A124" s="517">
        <v>43001</v>
      </c>
      <c r="B124" s="22">
        <v>0.03</v>
      </c>
      <c r="C124" s="536">
        <f t="shared" si="15"/>
        <v>1</v>
      </c>
      <c r="D124" s="241">
        <f t="shared" si="16"/>
        <v>-1.17</v>
      </c>
      <c r="E124" s="240">
        <v>1.2</v>
      </c>
    </row>
    <row r="125" spans="1:5" x14ac:dyDescent="0.25">
      <c r="A125" s="517">
        <v>43002</v>
      </c>
      <c r="B125" s="22">
        <v>0</v>
      </c>
      <c r="C125" s="536">
        <f t="shared" si="15"/>
        <v>1</v>
      </c>
      <c r="D125" s="241">
        <f t="shared" si="16"/>
        <v>0</v>
      </c>
      <c r="E125" s="240">
        <v>0</v>
      </c>
    </row>
    <row r="126" spans="1:5" x14ac:dyDescent="0.25">
      <c r="A126" s="517">
        <v>43003</v>
      </c>
      <c r="B126" s="22">
        <v>0</v>
      </c>
      <c r="C126" s="536">
        <f t="shared" si="15"/>
        <v>1</v>
      </c>
      <c r="D126" s="241">
        <f t="shared" si="16"/>
        <v>0</v>
      </c>
      <c r="E126" s="240">
        <v>0</v>
      </c>
    </row>
    <row r="127" spans="1:5" x14ac:dyDescent="0.25">
      <c r="A127" s="517">
        <v>43004</v>
      </c>
      <c r="B127" s="22">
        <v>14.81001</v>
      </c>
      <c r="C127" s="536">
        <f t="shared" si="15"/>
        <v>1</v>
      </c>
      <c r="D127" s="241">
        <f t="shared" si="16"/>
        <v>2.7100100000000005</v>
      </c>
      <c r="E127" s="240">
        <v>12.1</v>
      </c>
    </row>
    <row r="128" spans="1:5" x14ac:dyDescent="0.25">
      <c r="A128" s="517">
        <v>43005</v>
      </c>
      <c r="B128" s="22">
        <v>0.31</v>
      </c>
      <c r="C128" s="536">
        <f t="shared" si="15"/>
        <v>1</v>
      </c>
      <c r="D128" s="241">
        <f t="shared" si="16"/>
        <v>-0.8899999999999999</v>
      </c>
      <c r="E128" s="240">
        <v>1.2</v>
      </c>
    </row>
    <row r="129" spans="1:5" x14ac:dyDescent="0.25">
      <c r="A129" s="517">
        <v>43006</v>
      </c>
      <c r="B129" s="22">
        <v>0</v>
      </c>
      <c r="C129" s="536">
        <f t="shared" si="15"/>
        <v>1</v>
      </c>
      <c r="D129" s="241">
        <f t="shared" si="16"/>
        <v>0</v>
      </c>
      <c r="E129" s="240">
        <v>0</v>
      </c>
    </row>
    <row r="130" spans="1:5" x14ac:dyDescent="0.25">
      <c r="A130" s="517">
        <v>43007</v>
      </c>
      <c r="B130" s="22">
        <v>1.38</v>
      </c>
      <c r="C130" s="536">
        <f t="shared" si="15"/>
        <v>1</v>
      </c>
      <c r="D130" s="241">
        <f t="shared" si="16"/>
        <v>0.77999999999999992</v>
      </c>
      <c r="E130" s="240">
        <v>0.6</v>
      </c>
    </row>
    <row r="131" spans="1:5" x14ac:dyDescent="0.25">
      <c r="A131" s="517">
        <v>43008</v>
      </c>
      <c r="B131" s="22">
        <v>1.82</v>
      </c>
      <c r="C131" s="536">
        <f t="shared" si="15"/>
        <v>1</v>
      </c>
      <c r="D131" s="241">
        <f t="shared" si="16"/>
        <v>-0.47999999999999976</v>
      </c>
      <c r="E131" s="240">
        <v>2.2999999999999998</v>
      </c>
    </row>
    <row r="132" spans="1:5" x14ac:dyDescent="0.25">
      <c r="A132" s="517">
        <v>43009</v>
      </c>
      <c r="B132" s="22">
        <v>17.3</v>
      </c>
      <c r="C132" s="536">
        <f t="shared" si="15"/>
        <v>1</v>
      </c>
      <c r="D132" s="241">
        <f t="shared" si="16"/>
        <v>8.1000000000000014</v>
      </c>
      <c r="E132" s="240">
        <v>9.1999999999999993</v>
      </c>
    </row>
    <row r="133" spans="1:5" x14ac:dyDescent="0.25">
      <c r="A133" s="517">
        <v>43010</v>
      </c>
      <c r="B133" s="22">
        <v>6.31</v>
      </c>
      <c r="C133" s="536">
        <f t="shared" si="15"/>
        <v>1</v>
      </c>
      <c r="D133" s="241">
        <f t="shared" si="16"/>
        <v>0.50999999999999979</v>
      </c>
      <c r="E133" s="240">
        <v>5.8</v>
      </c>
    </row>
    <row r="134" spans="1:5" x14ac:dyDescent="0.25">
      <c r="A134" s="517">
        <v>43011</v>
      </c>
      <c r="B134" s="22">
        <v>0</v>
      </c>
      <c r="C134" s="536">
        <f t="shared" si="15"/>
        <v>1</v>
      </c>
      <c r="D134" s="241">
        <f t="shared" si="16"/>
        <v>0</v>
      </c>
      <c r="E134" s="240">
        <v>0</v>
      </c>
    </row>
    <row r="135" spans="1:5" x14ac:dyDescent="0.25">
      <c r="A135" s="517">
        <v>43012</v>
      </c>
      <c r="B135" s="22">
        <v>0</v>
      </c>
      <c r="C135" s="536">
        <f t="shared" si="15"/>
        <v>1</v>
      </c>
      <c r="D135" s="241">
        <f t="shared" si="16"/>
        <v>-0.6</v>
      </c>
      <c r="E135" s="240">
        <v>0.6</v>
      </c>
    </row>
    <row r="136" spans="1:5" x14ac:dyDescent="0.25">
      <c r="A136" s="517">
        <v>43013</v>
      </c>
      <c r="B136" s="22">
        <v>0</v>
      </c>
      <c r="C136" s="536">
        <f t="shared" si="15"/>
        <v>1</v>
      </c>
      <c r="D136" s="241">
        <f t="shared" si="16"/>
        <v>0</v>
      </c>
      <c r="E136" s="240">
        <v>0</v>
      </c>
    </row>
    <row r="137" spans="1:5" x14ac:dyDescent="0.25">
      <c r="A137" s="517">
        <v>43014</v>
      </c>
      <c r="B137" s="22">
        <v>0</v>
      </c>
      <c r="C137" s="536">
        <f t="shared" si="15"/>
        <v>1</v>
      </c>
      <c r="D137" s="241">
        <f t="shared" si="16"/>
        <v>0</v>
      </c>
      <c r="E137" s="240">
        <v>0</v>
      </c>
    </row>
    <row r="138" spans="1:5" x14ac:dyDescent="0.25">
      <c r="A138" s="517">
        <v>43015</v>
      </c>
      <c r="B138" s="22">
        <v>6.17</v>
      </c>
      <c r="C138" s="536">
        <f t="shared" si="15"/>
        <v>1</v>
      </c>
      <c r="D138" s="241">
        <f t="shared" si="16"/>
        <v>2.67</v>
      </c>
      <c r="E138" s="240">
        <v>3.5</v>
      </c>
    </row>
    <row r="139" spans="1:5" x14ac:dyDescent="0.25">
      <c r="A139" s="517">
        <v>43016</v>
      </c>
      <c r="B139" s="22">
        <v>21.12</v>
      </c>
      <c r="C139" s="536">
        <f t="shared" ref="C139:C202" si="17">IF(B139="",0,1)</f>
        <v>1</v>
      </c>
      <c r="D139" s="241">
        <f t="shared" si="16"/>
        <v>4.9200000000000017</v>
      </c>
      <c r="E139" s="240">
        <v>16.2</v>
      </c>
    </row>
    <row r="140" spans="1:5" x14ac:dyDescent="0.25">
      <c r="A140" s="517">
        <v>43017</v>
      </c>
      <c r="B140" s="22">
        <v>3.21</v>
      </c>
      <c r="C140" s="536">
        <f t="shared" si="17"/>
        <v>1</v>
      </c>
      <c r="D140" s="241">
        <f t="shared" si="16"/>
        <v>2.61</v>
      </c>
      <c r="E140" s="240">
        <v>0.6</v>
      </c>
    </row>
    <row r="141" spans="1:5" x14ac:dyDescent="0.25">
      <c r="A141" s="517">
        <v>43018</v>
      </c>
      <c r="B141" s="22">
        <v>0</v>
      </c>
      <c r="C141" s="536">
        <f t="shared" si="17"/>
        <v>1</v>
      </c>
      <c r="D141" s="241">
        <f t="shared" si="16"/>
        <v>0</v>
      </c>
      <c r="E141" s="240">
        <v>0</v>
      </c>
    </row>
    <row r="142" spans="1:5" x14ac:dyDescent="0.25">
      <c r="A142" s="517">
        <v>43019</v>
      </c>
      <c r="B142" s="22">
        <v>0.05</v>
      </c>
      <c r="C142" s="536">
        <f t="shared" si="17"/>
        <v>1</v>
      </c>
      <c r="D142" s="241">
        <f t="shared" si="16"/>
        <v>-0.54999999999999993</v>
      </c>
      <c r="E142" s="240">
        <v>0.6</v>
      </c>
    </row>
    <row r="143" spans="1:5" x14ac:dyDescent="0.25">
      <c r="A143" s="517">
        <v>43020</v>
      </c>
      <c r="B143" s="22">
        <v>0.01</v>
      </c>
      <c r="C143" s="536">
        <f t="shared" si="17"/>
        <v>1</v>
      </c>
      <c r="D143" s="241">
        <f t="shared" si="16"/>
        <v>0.01</v>
      </c>
      <c r="E143" s="240">
        <v>0</v>
      </c>
    </row>
    <row r="144" spans="1:5" x14ac:dyDescent="0.25">
      <c r="A144" s="517">
        <v>43021</v>
      </c>
      <c r="B144" s="22">
        <v>0</v>
      </c>
      <c r="C144" s="536">
        <f t="shared" si="17"/>
        <v>1</v>
      </c>
      <c r="D144" s="241">
        <f t="shared" si="16"/>
        <v>0</v>
      </c>
      <c r="E144" s="240">
        <v>0</v>
      </c>
    </row>
    <row r="145" spans="1:5" x14ac:dyDescent="0.25">
      <c r="A145" s="517">
        <v>43022</v>
      </c>
      <c r="B145" s="22">
        <v>0.01</v>
      </c>
      <c r="C145" s="536">
        <f t="shared" si="17"/>
        <v>1</v>
      </c>
      <c r="D145" s="241">
        <f t="shared" si="16"/>
        <v>-1.19</v>
      </c>
      <c r="E145" s="240">
        <v>1.2</v>
      </c>
    </row>
    <row r="146" spans="1:5" x14ac:dyDescent="0.25">
      <c r="A146" s="517">
        <v>43023</v>
      </c>
      <c r="B146" s="22">
        <v>0</v>
      </c>
      <c r="C146" s="536">
        <f t="shared" si="17"/>
        <v>1</v>
      </c>
      <c r="D146" s="241">
        <f t="shared" si="16"/>
        <v>0</v>
      </c>
      <c r="E146" s="240">
        <v>0</v>
      </c>
    </row>
    <row r="147" spans="1:5" x14ac:dyDescent="0.25">
      <c r="A147" s="517">
        <v>43024</v>
      </c>
      <c r="B147" s="22">
        <v>0</v>
      </c>
      <c r="C147" s="536">
        <f t="shared" si="17"/>
        <v>1</v>
      </c>
      <c r="D147" s="241">
        <f t="shared" si="16"/>
        <v>0</v>
      </c>
      <c r="E147" s="240">
        <v>0</v>
      </c>
    </row>
    <row r="148" spans="1:5" x14ac:dyDescent="0.25">
      <c r="A148" s="517">
        <v>43025</v>
      </c>
      <c r="B148" s="22">
        <v>0</v>
      </c>
      <c r="C148" s="536">
        <f t="shared" si="17"/>
        <v>1</v>
      </c>
      <c r="D148" s="241">
        <f t="shared" si="16"/>
        <v>0</v>
      </c>
      <c r="E148" s="240">
        <v>0</v>
      </c>
    </row>
    <row r="149" spans="1:5" x14ac:dyDescent="0.25">
      <c r="A149" s="517">
        <v>43026</v>
      </c>
      <c r="B149" s="22">
        <v>0</v>
      </c>
      <c r="C149" s="536">
        <f t="shared" si="17"/>
        <v>1</v>
      </c>
      <c r="D149" s="241">
        <f t="shared" si="16"/>
        <v>0</v>
      </c>
      <c r="E149" s="240">
        <v>0</v>
      </c>
    </row>
    <row r="150" spans="1:5" x14ac:dyDescent="0.25">
      <c r="A150" s="517">
        <v>43027</v>
      </c>
      <c r="B150" s="22">
        <v>0</v>
      </c>
      <c r="C150" s="536">
        <f t="shared" si="17"/>
        <v>1</v>
      </c>
      <c r="D150" s="241">
        <f t="shared" si="16"/>
        <v>0</v>
      </c>
      <c r="E150" s="240">
        <v>0</v>
      </c>
    </row>
    <row r="151" spans="1:5" x14ac:dyDescent="0.25">
      <c r="A151" s="517">
        <v>43028</v>
      </c>
      <c r="B151" s="22">
        <v>0</v>
      </c>
      <c r="C151" s="536">
        <f t="shared" si="17"/>
        <v>1</v>
      </c>
      <c r="D151" s="241">
        <f t="shared" si="16"/>
        <v>0</v>
      </c>
      <c r="E151" s="240">
        <v>0</v>
      </c>
    </row>
    <row r="152" spans="1:5" x14ac:dyDescent="0.25">
      <c r="A152" s="517">
        <v>43029</v>
      </c>
      <c r="B152" s="22">
        <v>0</v>
      </c>
      <c r="C152" s="536">
        <f t="shared" si="17"/>
        <v>1</v>
      </c>
      <c r="D152" s="241">
        <f t="shared" si="16"/>
        <v>0</v>
      </c>
      <c r="E152" s="240">
        <v>0</v>
      </c>
    </row>
    <row r="153" spans="1:5" x14ac:dyDescent="0.25">
      <c r="A153" s="517">
        <v>43030</v>
      </c>
      <c r="B153" s="22">
        <v>0</v>
      </c>
      <c r="C153" s="536">
        <f t="shared" si="17"/>
        <v>1</v>
      </c>
      <c r="D153" s="241">
        <f t="shared" si="16"/>
        <v>0</v>
      </c>
      <c r="E153" s="240">
        <v>0</v>
      </c>
    </row>
    <row r="154" spans="1:5" x14ac:dyDescent="0.25">
      <c r="A154" s="517">
        <v>43031</v>
      </c>
      <c r="B154" s="22">
        <v>13</v>
      </c>
      <c r="C154" s="536">
        <f t="shared" si="17"/>
        <v>1</v>
      </c>
      <c r="D154" s="241">
        <f t="shared" si="16"/>
        <v>3.1999999999999993</v>
      </c>
      <c r="E154" s="240">
        <v>9.8000000000000007</v>
      </c>
    </row>
    <row r="155" spans="1:5" x14ac:dyDescent="0.25">
      <c r="A155" s="517">
        <v>43032</v>
      </c>
      <c r="B155" s="22">
        <v>0</v>
      </c>
      <c r="C155" s="536">
        <f t="shared" si="17"/>
        <v>1</v>
      </c>
      <c r="D155" s="241">
        <f t="shared" si="16"/>
        <v>0</v>
      </c>
      <c r="E155" s="240">
        <v>0</v>
      </c>
    </row>
    <row r="156" spans="1:5" x14ac:dyDescent="0.25">
      <c r="A156" s="517">
        <v>43033</v>
      </c>
      <c r="B156" s="22">
        <v>0</v>
      </c>
      <c r="C156" s="536">
        <f t="shared" si="17"/>
        <v>1</v>
      </c>
      <c r="D156" s="241">
        <f t="shared" si="16"/>
        <v>0</v>
      </c>
      <c r="E156" s="240">
        <v>0</v>
      </c>
    </row>
    <row r="157" spans="1:5" x14ac:dyDescent="0.25">
      <c r="A157" s="517">
        <v>43034</v>
      </c>
      <c r="B157" s="22">
        <v>0</v>
      </c>
      <c r="C157" s="536">
        <f t="shared" si="17"/>
        <v>1</v>
      </c>
      <c r="D157" s="241">
        <f t="shared" si="16"/>
        <v>0</v>
      </c>
      <c r="E157" s="240">
        <v>0</v>
      </c>
    </row>
    <row r="158" spans="1:5" x14ac:dyDescent="0.25">
      <c r="A158" s="517">
        <v>43035</v>
      </c>
      <c r="B158" s="22">
        <v>0</v>
      </c>
      <c r="C158" s="536">
        <f t="shared" si="17"/>
        <v>1</v>
      </c>
      <c r="D158" s="241">
        <f t="shared" si="16"/>
        <v>0</v>
      </c>
      <c r="E158" s="240">
        <v>0</v>
      </c>
    </row>
    <row r="159" spans="1:5" x14ac:dyDescent="0.25">
      <c r="A159" s="517">
        <v>43036</v>
      </c>
      <c r="B159" s="22">
        <v>0.02</v>
      </c>
      <c r="C159" s="536">
        <f t="shared" si="17"/>
        <v>1</v>
      </c>
      <c r="D159" s="241">
        <f t="shared" si="16"/>
        <v>0.02</v>
      </c>
      <c r="E159" s="240">
        <v>0</v>
      </c>
    </row>
    <row r="160" spans="1:5" x14ac:dyDescent="0.25">
      <c r="A160" s="517">
        <v>43037</v>
      </c>
      <c r="B160" s="22">
        <v>0</v>
      </c>
      <c r="C160" s="536">
        <f t="shared" si="17"/>
        <v>1</v>
      </c>
      <c r="D160" s="241">
        <f t="shared" si="16"/>
        <v>0</v>
      </c>
      <c r="E160" s="240">
        <v>0</v>
      </c>
    </row>
    <row r="161" spans="1:5" x14ac:dyDescent="0.25">
      <c r="A161" s="517">
        <v>43038</v>
      </c>
      <c r="B161" s="22">
        <v>0.35</v>
      </c>
      <c r="C161" s="536">
        <f t="shared" si="17"/>
        <v>1</v>
      </c>
      <c r="D161" s="241">
        <f t="shared" si="16"/>
        <v>0.35</v>
      </c>
      <c r="E161" s="240">
        <v>0</v>
      </c>
    </row>
    <row r="162" spans="1:5" x14ac:dyDescent="0.25">
      <c r="A162" s="517">
        <v>43039</v>
      </c>
      <c r="B162" s="22">
        <v>0.32</v>
      </c>
      <c r="C162" s="536">
        <f t="shared" si="17"/>
        <v>1</v>
      </c>
      <c r="D162" s="241">
        <f t="shared" si="16"/>
        <v>-1.9799999999999998</v>
      </c>
      <c r="E162" s="240">
        <v>2.2999999999999998</v>
      </c>
    </row>
    <row r="163" spans="1:5" x14ac:dyDescent="0.25">
      <c r="A163" s="517">
        <v>43040</v>
      </c>
      <c r="B163" s="22">
        <v>0.17</v>
      </c>
      <c r="C163" s="536">
        <f t="shared" si="17"/>
        <v>1</v>
      </c>
      <c r="D163" s="241">
        <f t="shared" si="16"/>
        <v>0.17</v>
      </c>
      <c r="E163" s="240">
        <v>0</v>
      </c>
    </row>
    <row r="164" spans="1:5" x14ac:dyDescent="0.25">
      <c r="A164" s="517">
        <v>43041</v>
      </c>
      <c r="B164" s="22">
        <v>0.18</v>
      </c>
      <c r="C164" s="536">
        <f t="shared" si="17"/>
        <v>1</v>
      </c>
      <c r="D164" s="241">
        <f t="shared" si="16"/>
        <v>-0.42</v>
      </c>
      <c r="E164" s="240">
        <v>0.6</v>
      </c>
    </row>
    <row r="165" spans="1:5" x14ac:dyDescent="0.25">
      <c r="A165" s="517">
        <v>43042</v>
      </c>
      <c r="B165" s="22">
        <v>0.8</v>
      </c>
      <c r="C165" s="536">
        <f t="shared" si="17"/>
        <v>1</v>
      </c>
      <c r="D165" s="241">
        <f t="shared" si="16"/>
        <v>-0.39999999999999991</v>
      </c>
      <c r="E165" s="240">
        <v>1.2</v>
      </c>
    </row>
    <row r="166" spans="1:5" x14ac:dyDescent="0.25">
      <c r="A166" s="517">
        <v>43043</v>
      </c>
      <c r="B166" s="22">
        <v>0.31</v>
      </c>
      <c r="C166" s="536">
        <f t="shared" si="17"/>
        <v>1</v>
      </c>
      <c r="D166" s="241">
        <f t="shared" si="16"/>
        <v>-3.19</v>
      </c>
      <c r="E166" s="240">
        <v>3.5</v>
      </c>
    </row>
    <row r="167" spans="1:5" x14ac:dyDescent="0.25">
      <c r="A167" s="517">
        <v>43044</v>
      </c>
      <c r="B167" s="22">
        <v>13.34</v>
      </c>
      <c r="C167" s="536">
        <f t="shared" si="17"/>
        <v>1</v>
      </c>
      <c r="D167" s="241">
        <f t="shared" si="16"/>
        <v>-3.3599999999999994</v>
      </c>
      <c r="E167" s="240">
        <v>16.7</v>
      </c>
    </row>
    <row r="168" spans="1:5" x14ac:dyDescent="0.25">
      <c r="A168" s="517">
        <v>43045</v>
      </c>
      <c r="B168" s="22">
        <v>0.15</v>
      </c>
      <c r="C168" s="536">
        <f t="shared" si="17"/>
        <v>1</v>
      </c>
      <c r="D168" s="241">
        <f t="shared" ref="D168:D231" si="18">B168-E168</f>
        <v>0.15</v>
      </c>
      <c r="E168" s="240">
        <v>0</v>
      </c>
    </row>
    <row r="169" spans="1:5" x14ac:dyDescent="0.25">
      <c r="A169" s="517">
        <v>43046</v>
      </c>
      <c r="B169" s="22">
        <v>0.39</v>
      </c>
      <c r="C169" s="536">
        <f t="shared" si="17"/>
        <v>1</v>
      </c>
      <c r="D169" s="241">
        <f t="shared" si="18"/>
        <v>-1.31</v>
      </c>
      <c r="E169" s="240">
        <v>1.7</v>
      </c>
    </row>
    <row r="170" spans="1:5" x14ac:dyDescent="0.25">
      <c r="A170" s="517">
        <v>43047</v>
      </c>
      <c r="B170" s="22">
        <v>17.919989999999999</v>
      </c>
      <c r="C170" s="536">
        <f t="shared" si="17"/>
        <v>1</v>
      </c>
      <c r="D170" s="241">
        <f t="shared" si="18"/>
        <v>0.61998999999999782</v>
      </c>
      <c r="E170" s="240">
        <v>17.3</v>
      </c>
    </row>
    <row r="171" spans="1:5" x14ac:dyDescent="0.25">
      <c r="A171" s="517">
        <v>43048</v>
      </c>
      <c r="B171" s="22">
        <v>0.05</v>
      </c>
      <c r="C171" s="536">
        <f t="shared" si="17"/>
        <v>1</v>
      </c>
      <c r="D171" s="241">
        <f t="shared" si="18"/>
        <v>0.05</v>
      </c>
      <c r="E171" s="240">
        <v>0</v>
      </c>
    </row>
    <row r="172" spans="1:5" x14ac:dyDescent="0.25">
      <c r="A172" s="517">
        <v>43049</v>
      </c>
      <c r="B172" s="22">
        <v>0</v>
      </c>
      <c r="C172" s="536">
        <f t="shared" si="17"/>
        <v>1</v>
      </c>
      <c r="D172" s="241">
        <f t="shared" si="18"/>
        <v>0</v>
      </c>
      <c r="E172" s="240">
        <v>0</v>
      </c>
    </row>
    <row r="173" spans="1:5" x14ac:dyDescent="0.25">
      <c r="A173" s="517">
        <v>43050</v>
      </c>
      <c r="B173" s="22">
        <v>0.66</v>
      </c>
      <c r="C173" s="536">
        <f t="shared" si="17"/>
        <v>1</v>
      </c>
      <c r="D173" s="241">
        <f t="shared" si="18"/>
        <v>-0.53999999999999992</v>
      </c>
      <c r="E173" s="240">
        <v>1.2</v>
      </c>
    </row>
    <row r="174" spans="1:5" x14ac:dyDescent="0.25">
      <c r="A174" s="517">
        <v>43051</v>
      </c>
      <c r="B174" s="22">
        <v>0.03</v>
      </c>
      <c r="C174" s="536">
        <f t="shared" si="17"/>
        <v>1</v>
      </c>
      <c r="D174" s="241">
        <f t="shared" si="18"/>
        <v>0.03</v>
      </c>
      <c r="E174" s="240">
        <v>0</v>
      </c>
    </row>
    <row r="175" spans="1:5" x14ac:dyDescent="0.25">
      <c r="A175" s="517">
        <v>43052</v>
      </c>
      <c r="B175" s="22">
        <v>0</v>
      </c>
      <c r="C175" s="536">
        <f t="shared" si="17"/>
        <v>1</v>
      </c>
      <c r="D175" s="241">
        <f t="shared" si="18"/>
        <v>-0.6</v>
      </c>
      <c r="E175" s="240">
        <v>0.6</v>
      </c>
    </row>
    <row r="176" spans="1:5" x14ac:dyDescent="0.25">
      <c r="A176" s="517">
        <v>43053</v>
      </c>
      <c r="B176" s="22">
        <v>11.05</v>
      </c>
      <c r="C176" s="536">
        <f t="shared" si="17"/>
        <v>1</v>
      </c>
      <c r="D176" s="241">
        <f t="shared" si="18"/>
        <v>-13.05</v>
      </c>
      <c r="E176" s="240">
        <v>24.1</v>
      </c>
    </row>
    <row r="177" spans="1:5" x14ac:dyDescent="0.25">
      <c r="A177" s="517">
        <v>43054</v>
      </c>
      <c r="B177" s="22">
        <v>6.46</v>
      </c>
      <c r="C177" s="536">
        <f t="shared" si="17"/>
        <v>1</v>
      </c>
      <c r="D177" s="241">
        <f t="shared" si="18"/>
        <v>1.46</v>
      </c>
      <c r="E177" s="240">
        <v>5</v>
      </c>
    </row>
    <row r="178" spans="1:5" x14ac:dyDescent="0.25">
      <c r="A178" s="517">
        <v>43055</v>
      </c>
      <c r="B178" s="22">
        <v>0.41</v>
      </c>
      <c r="C178" s="536">
        <f t="shared" si="17"/>
        <v>1</v>
      </c>
      <c r="D178" s="241">
        <f t="shared" si="18"/>
        <v>-0.19</v>
      </c>
      <c r="E178" s="240">
        <v>0.6</v>
      </c>
    </row>
    <row r="179" spans="1:5" x14ac:dyDescent="0.25">
      <c r="A179" s="517">
        <v>43056</v>
      </c>
      <c r="B179" s="22">
        <v>0.64</v>
      </c>
      <c r="C179" s="536">
        <f t="shared" si="17"/>
        <v>1</v>
      </c>
      <c r="D179" s="241">
        <f t="shared" si="18"/>
        <v>-1.56</v>
      </c>
      <c r="E179" s="240">
        <v>2.2000000000000002</v>
      </c>
    </row>
    <row r="180" spans="1:5" x14ac:dyDescent="0.25">
      <c r="A180" s="517">
        <v>43057</v>
      </c>
      <c r="B180" s="22">
        <v>20.43009</v>
      </c>
      <c r="C180" s="536">
        <f t="shared" si="17"/>
        <v>1</v>
      </c>
      <c r="D180" s="241">
        <f t="shared" si="18"/>
        <v>-0.26990999999999943</v>
      </c>
      <c r="E180" s="240">
        <v>20.7</v>
      </c>
    </row>
    <row r="181" spans="1:5" x14ac:dyDescent="0.25">
      <c r="A181" s="517">
        <v>43058</v>
      </c>
      <c r="B181" s="22">
        <v>0.08</v>
      </c>
      <c r="C181" s="536">
        <f t="shared" si="17"/>
        <v>1</v>
      </c>
      <c r="D181" s="241">
        <f t="shared" si="18"/>
        <v>-0.52</v>
      </c>
      <c r="E181" s="240">
        <v>0.6</v>
      </c>
    </row>
    <row r="182" spans="1:5" x14ac:dyDescent="0.25">
      <c r="A182" s="517">
        <v>43059</v>
      </c>
      <c r="B182" s="22">
        <v>0</v>
      </c>
      <c r="C182" s="536">
        <f t="shared" si="17"/>
        <v>1</v>
      </c>
      <c r="D182" s="241">
        <f t="shared" si="18"/>
        <v>0</v>
      </c>
      <c r="E182" s="240">
        <v>0</v>
      </c>
    </row>
    <row r="183" spans="1:5" x14ac:dyDescent="0.25">
      <c r="A183" s="517">
        <v>43060</v>
      </c>
      <c r="B183" s="22">
        <v>0</v>
      </c>
      <c r="C183" s="536">
        <f t="shared" si="17"/>
        <v>1</v>
      </c>
      <c r="D183" s="241">
        <f t="shared" si="18"/>
        <v>0</v>
      </c>
      <c r="E183" s="240">
        <v>0</v>
      </c>
    </row>
    <row r="184" spans="1:5" x14ac:dyDescent="0.25">
      <c r="A184" s="517">
        <v>43061</v>
      </c>
      <c r="B184" s="22">
        <v>0.31</v>
      </c>
      <c r="C184" s="536">
        <f t="shared" si="17"/>
        <v>1</v>
      </c>
      <c r="D184" s="241">
        <f t="shared" si="18"/>
        <v>-0.28999999999999998</v>
      </c>
      <c r="E184" s="240">
        <v>0.6</v>
      </c>
    </row>
    <row r="185" spans="1:5" x14ac:dyDescent="0.25">
      <c r="A185" s="517">
        <v>43062</v>
      </c>
      <c r="B185" s="22">
        <v>0</v>
      </c>
      <c r="C185" s="536">
        <f t="shared" si="17"/>
        <v>1</v>
      </c>
      <c r="D185" s="241">
        <f t="shared" si="18"/>
        <v>0</v>
      </c>
      <c r="E185" s="240">
        <v>0</v>
      </c>
    </row>
    <row r="186" spans="1:5" x14ac:dyDescent="0.25">
      <c r="A186" s="517">
        <v>43063</v>
      </c>
      <c r="B186" s="22">
        <v>0.19</v>
      </c>
      <c r="C186" s="536">
        <f t="shared" si="17"/>
        <v>1</v>
      </c>
      <c r="D186" s="241">
        <f t="shared" si="18"/>
        <v>0.19</v>
      </c>
      <c r="E186" s="240">
        <v>0</v>
      </c>
    </row>
    <row r="187" spans="1:5" x14ac:dyDescent="0.25">
      <c r="A187" s="517">
        <v>43064</v>
      </c>
      <c r="B187" s="22">
        <v>0</v>
      </c>
      <c r="C187" s="536">
        <f t="shared" si="17"/>
        <v>1</v>
      </c>
      <c r="D187" s="241">
        <f t="shared" si="18"/>
        <v>0</v>
      </c>
      <c r="E187" s="240">
        <v>0</v>
      </c>
    </row>
    <row r="188" spans="1:5" x14ac:dyDescent="0.25">
      <c r="A188" s="517">
        <v>43065</v>
      </c>
      <c r="B188" s="22">
        <v>0.02</v>
      </c>
      <c r="C188" s="536">
        <f t="shared" si="17"/>
        <v>1</v>
      </c>
      <c r="D188" s="241">
        <f t="shared" si="18"/>
        <v>0.02</v>
      </c>
      <c r="E188" s="240">
        <v>0</v>
      </c>
    </row>
    <row r="189" spans="1:5" x14ac:dyDescent="0.25">
      <c r="A189" s="517">
        <v>43066</v>
      </c>
      <c r="B189" s="22">
        <v>0</v>
      </c>
      <c r="C189" s="536">
        <f t="shared" si="17"/>
        <v>1</v>
      </c>
      <c r="D189" s="241">
        <f t="shared" si="18"/>
        <v>0</v>
      </c>
      <c r="E189" s="240">
        <v>0</v>
      </c>
    </row>
    <row r="190" spans="1:5" x14ac:dyDescent="0.25">
      <c r="A190" s="517">
        <v>43067</v>
      </c>
      <c r="B190" s="22">
        <v>0</v>
      </c>
      <c r="C190" s="536">
        <f t="shared" si="17"/>
        <v>1</v>
      </c>
      <c r="D190" s="241">
        <f t="shared" si="18"/>
        <v>-0.6</v>
      </c>
      <c r="E190" s="240">
        <v>0.6</v>
      </c>
    </row>
    <row r="191" spans="1:5" x14ac:dyDescent="0.25">
      <c r="A191" s="517">
        <v>43068</v>
      </c>
      <c r="B191" s="22">
        <v>6.02</v>
      </c>
      <c r="C191" s="536">
        <f t="shared" si="17"/>
        <v>1</v>
      </c>
      <c r="D191" s="241">
        <f t="shared" si="18"/>
        <v>1.0199999999999996</v>
      </c>
      <c r="E191" s="240">
        <v>5</v>
      </c>
    </row>
    <row r="192" spans="1:5" x14ac:dyDescent="0.25">
      <c r="A192" s="517">
        <v>43069</v>
      </c>
      <c r="B192" s="22">
        <v>0</v>
      </c>
      <c r="C192" s="536">
        <f t="shared" si="17"/>
        <v>1</v>
      </c>
      <c r="D192" s="241">
        <f t="shared" si="18"/>
        <v>0</v>
      </c>
      <c r="E192" s="240">
        <v>0</v>
      </c>
    </row>
    <row r="193" spans="1:5" x14ac:dyDescent="0.25">
      <c r="A193" s="517">
        <v>43070</v>
      </c>
      <c r="B193" s="22">
        <v>0.01</v>
      </c>
      <c r="C193" s="536">
        <f t="shared" si="17"/>
        <v>1</v>
      </c>
      <c r="D193" s="241">
        <f t="shared" si="18"/>
        <v>0.01</v>
      </c>
      <c r="E193" s="240">
        <v>0</v>
      </c>
    </row>
    <row r="194" spans="1:5" x14ac:dyDescent="0.25">
      <c r="A194" s="517">
        <v>43071</v>
      </c>
      <c r="B194" s="22">
        <v>0.03</v>
      </c>
      <c r="C194" s="536">
        <f t="shared" si="17"/>
        <v>1</v>
      </c>
      <c r="D194" s="241">
        <f t="shared" si="18"/>
        <v>-0.56999999999999995</v>
      </c>
      <c r="E194" s="240">
        <v>0.6</v>
      </c>
    </row>
    <row r="195" spans="1:5" x14ac:dyDescent="0.25">
      <c r="A195" s="517">
        <v>43072</v>
      </c>
      <c r="B195" s="22">
        <v>2.84</v>
      </c>
      <c r="C195" s="536">
        <f t="shared" si="17"/>
        <v>1</v>
      </c>
      <c r="D195" s="241">
        <f t="shared" si="18"/>
        <v>2.84</v>
      </c>
      <c r="E195" s="240">
        <v>0</v>
      </c>
    </row>
    <row r="196" spans="1:5" x14ac:dyDescent="0.25">
      <c r="A196" s="517">
        <v>43073</v>
      </c>
      <c r="B196" s="22">
        <v>0.01</v>
      </c>
      <c r="C196" s="536">
        <f t="shared" si="17"/>
        <v>1</v>
      </c>
      <c r="D196" s="241">
        <f t="shared" si="18"/>
        <v>0.01</v>
      </c>
      <c r="E196" s="240">
        <v>0</v>
      </c>
    </row>
    <row r="197" spans="1:5" x14ac:dyDescent="0.25">
      <c r="A197" s="517">
        <v>43074</v>
      </c>
      <c r="B197" s="22">
        <v>0</v>
      </c>
      <c r="C197" s="536">
        <f t="shared" si="17"/>
        <v>1</v>
      </c>
      <c r="D197" s="241">
        <f t="shared" si="18"/>
        <v>0</v>
      </c>
      <c r="E197" s="240">
        <v>0</v>
      </c>
    </row>
    <row r="198" spans="1:5" x14ac:dyDescent="0.25">
      <c r="A198" s="517">
        <v>43075</v>
      </c>
      <c r="B198" s="22">
        <v>0</v>
      </c>
      <c r="C198" s="536">
        <f t="shared" si="17"/>
        <v>1</v>
      </c>
      <c r="D198" s="241">
        <f t="shared" si="18"/>
        <v>0</v>
      </c>
      <c r="E198" s="240">
        <v>0</v>
      </c>
    </row>
    <row r="199" spans="1:5" x14ac:dyDescent="0.25">
      <c r="A199" s="517">
        <v>43076</v>
      </c>
      <c r="B199" s="22">
        <v>0</v>
      </c>
      <c r="C199" s="536">
        <f t="shared" si="17"/>
        <v>1</v>
      </c>
      <c r="D199" s="241">
        <f t="shared" si="18"/>
        <v>0</v>
      </c>
      <c r="E199" s="240">
        <v>0</v>
      </c>
    </row>
    <row r="200" spans="1:5" x14ac:dyDescent="0.25">
      <c r="A200" s="517">
        <v>43077</v>
      </c>
      <c r="B200" s="22">
        <v>0</v>
      </c>
      <c r="C200" s="536">
        <f t="shared" si="17"/>
        <v>1</v>
      </c>
      <c r="D200" s="241">
        <f t="shared" si="18"/>
        <v>0</v>
      </c>
      <c r="E200" s="240">
        <v>0</v>
      </c>
    </row>
    <row r="201" spans="1:5" x14ac:dyDescent="0.25">
      <c r="A201" s="517">
        <v>43078</v>
      </c>
      <c r="B201" s="22">
        <v>0.01</v>
      </c>
      <c r="C201" s="536">
        <f t="shared" si="17"/>
        <v>1</v>
      </c>
      <c r="D201" s="241">
        <f t="shared" si="18"/>
        <v>0.01</v>
      </c>
      <c r="E201" s="240">
        <v>0</v>
      </c>
    </row>
    <row r="202" spans="1:5" x14ac:dyDescent="0.25">
      <c r="A202" s="517">
        <v>43079</v>
      </c>
      <c r="B202" s="22">
        <v>0.67</v>
      </c>
      <c r="C202" s="536">
        <f t="shared" si="17"/>
        <v>1</v>
      </c>
      <c r="D202" s="241">
        <f t="shared" si="18"/>
        <v>7.0000000000000062E-2</v>
      </c>
      <c r="E202" s="240">
        <v>0.6</v>
      </c>
    </row>
    <row r="203" spans="1:5" x14ac:dyDescent="0.25">
      <c r="A203" s="517">
        <v>43080</v>
      </c>
      <c r="B203" s="22">
        <v>0.45</v>
      </c>
      <c r="C203" s="536">
        <f t="shared" ref="C203:C266" si="19">IF(B203="",0,1)</f>
        <v>1</v>
      </c>
      <c r="D203" s="241">
        <f t="shared" si="18"/>
        <v>-0.14999999999999997</v>
      </c>
      <c r="E203" s="240">
        <v>0.6</v>
      </c>
    </row>
    <row r="204" spans="1:5" x14ac:dyDescent="0.25">
      <c r="A204" s="517">
        <v>43081</v>
      </c>
      <c r="B204" s="22">
        <v>0.09</v>
      </c>
      <c r="C204" s="536">
        <f t="shared" si="19"/>
        <v>1</v>
      </c>
      <c r="D204" s="241">
        <f t="shared" si="18"/>
        <v>-5.51</v>
      </c>
      <c r="E204" s="240">
        <v>5.6</v>
      </c>
    </row>
    <row r="205" spans="1:5" x14ac:dyDescent="0.25">
      <c r="A205" s="517">
        <v>43082</v>
      </c>
      <c r="B205" s="22">
        <v>0</v>
      </c>
      <c r="C205" s="536">
        <f t="shared" si="19"/>
        <v>1</v>
      </c>
      <c r="D205" s="241">
        <f t="shared" si="18"/>
        <v>0</v>
      </c>
      <c r="E205" s="240">
        <v>0</v>
      </c>
    </row>
    <row r="206" spans="1:5" x14ac:dyDescent="0.25">
      <c r="A206" s="517">
        <v>43083</v>
      </c>
      <c r="B206" s="22">
        <v>1.58</v>
      </c>
      <c r="C206" s="536">
        <f t="shared" si="19"/>
        <v>1</v>
      </c>
      <c r="D206" s="241">
        <f t="shared" si="18"/>
        <v>0.98000000000000009</v>
      </c>
      <c r="E206" s="240">
        <v>0.6</v>
      </c>
    </row>
    <row r="207" spans="1:5" x14ac:dyDescent="0.25">
      <c r="A207" s="517">
        <v>43084</v>
      </c>
      <c r="B207" s="22">
        <v>3.83</v>
      </c>
      <c r="C207" s="536">
        <f t="shared" si="19"/>
        <v>1</v>
      </c>
      <c r="D207" s="241">
        <f t="shared" si="18"/>
        <v>3.23</v>
      </c>
      <c r="E207" s="240">
        <v>0.6</v>
      </c>
    </row>
    <row r="208" spans="1:5" x14ac:dyDescent="0.25">
      <c r="A208" s="517">
        <v>43085</v>
      </c>
      <c r="B208" s="22">
        <v>0</v>
      </c>
      <c r="C208" s="536">
        <f t="shared" si="19"/>
        <v>1</v>
      </c>
      <c r="D208" s="241">
        <f t="shared" si="18"/>
        <v>0</v>
      </c>
      <c r="E208" s="240">
        <v>0</v>
      </c>
    </row>
    <row r="209" spans="1:5" x14ac:dyDescent="0.25">
      <c r="A209" s="517">
        <v>43086</v>
      </c>
      <c r="B209" s="22">
        <v>0.06</v>
      </c>
      <c r="C209" s="536">
        <f t="shared" si="19"/>
        <v>1</v>
      </c>
      <c r="D209" s="241">
        <f t="shared" si="18"/>
        <v>-2.7399999999999998</v>
      </c>
      <c r="E209" s="240">
        <v>2.8</v>
      </c>
    </row>
    <row r="210" spans="1:5" x14ac:dyDescent="0.25">
      <c r="A210" s="517">
        <v>43087</v>
      </c>
      <c r="B210" s="22">
        <v>2.35</v>
      </c>
      <c r="C210" s="536">
        <f t="shared" si="19"/>
        <v>1</v>
      </c>
      <c r="D210" s="241">
        <f t="shared" si="18"/>
        <v>2.35</v>
      </c>
      <c r="E210" s="240">
        <v>0</v>
      </c>
    </row>
    <row r="211" spans="1:5" x14ac:dyDescent="0.25">
      <c r="A211" s="517">
        <v>43088</v>
      </c>
      <c r="B211" s="22">
        <v>0</v>
      </c>
      <c r="C211" s="536">
        <f t="shared" si="19"/>
        <v>1</v>
      </c>
      <c r="D211" s="241">
        <f t="shared" si="18"/>
        <v>0</v>
      </c>
      <c r="E211" s="240">
        <v>0</v>
      </c>
    </row>
    <row r="212" spans="1:5" x14ac:dyDescent="0.25">
      <c r="A212" s="517">
        <v>43089</v>
      </c>
      <c r="B212" s="22">
        <v>2.81</v>
      </c>
      <c r="C212" s="536">
        <f t="shared" si="19"/>
        <v>1</v>
      </c>
      <c r="D212" s="241">
        <f t="shared" si="18"/>
        <v>-1.0899999999999999</v>
      </c>
      <c r="E212" s="240">
        <v>3.9</v>
      </c>
    </row>
    <row r="213" spans="1:5" x14ac:dyDescent="0.25">
      <c r="A213" s="517">
        <v>43090</v>
      </c>
      <c r="B213" s="22">
        <v>0</v>
      </c>
      <c r="C213" s="536">
        <f t="shared" si="19"/>
        <v>1</v>
      </c>
      <c r="D213" s="241">
        <f t="shared" si="18"/>
        <v>0</v>
      </c>
      <c r="E213" s="240">
        <v>0</v>
      </c>
    </row>
    <row r="214" spans="1:5" x14ac:dyDescent="0.25">
      <c r="A214" s="517">
        <v>43091</v>
      </c>
      <c r="B214" s="22">
        <v>0</v>
      </c>
      <c r="C214" s="536">
        <f t="shared" si="19"/>
        <v>1</v>
      </c>
      <c r="D214" s="241">
        <f t="shared" si="18"/>
        <v>0</v>
      </c>
      <c r="E214" s="240">
        <v>0</v>
      </c>
    </row>
    <row r="215" spans="1:5" x14ac:dyDescent="0.25">
      <c r="A215" s="517">
        <v>43092</v>
      </c>
      <c r="B215" s="22">
        <v>0.1</v>
      </c>
      <c r="C215" s="536">
        <f t="shared" si="19"/>
        <v>1</v>
      </c>
      <c r="D215" s="241">
        <f t="shared" si="18"/>
        <v>-3.3</v>
      </c>
      <c r="E215" s="240">
        <v>3.4</v>
      </c>
    </row>
    <row r="216" spans="1:5" x14ac:dyDescent="0.25">
      <c r="A216" s="517">
        <v>43093</v>
      </c>
      <c r="B216" s="22">
        <v>0.44</v>
      </c>
      <c r="C216" s="536">
        <f t="shared" si="19"/>
        <v>1</v>
      </c>
      <c r="D216" s="241">
        <f t="shared" si="18"/>
        <v>-0.15999999999999998</v>
      </c>
      <c r="E216" s="240">
        <v>0.6</v>
      </c>
    </row>
    <row r="217" spans="1:5" x14ac:dyDescent="0.25">
      <c r="A217" s="517">
        <v>43094</v>
      </c>
      <c r="B217" s="22">
        <v>0.74</v>
      </c>
      <c r="C217" s="536">
        <f t="shared" si="19"/>
        <v>1</v>
      </c>
      <c r="D217" s="241">
        <f t="shared" si="18"/>
        <v>0.14000000000000001</v>
      </c>
      <c r="E217" s="240">
        <v>0.6</v>
      </c>
    </row>
    <row r="218" spans="1:5" x14ac:dyDescent="0.25">
      <c r="A218" s="517">
        <v>43095</v>
      </c>
      <c r="B218" s="22">
        <v>0.35</v>
      </c>
      <c r="C218" s="536">
        <f t="shared" si="19"/>
        <v>1</v>
      </c>
      <c r="D218" s="241">
        <f t="shared" si="18"/>
        <v>-0.75000000000000011</v>
      </c>
      <c r="E218" s="240">
        <v>1.1000000000000001</v>
      </c>
    </row>
    <row r="219" spans="1:5" x14ac:dyDescent="0.25">
      <c r="A219" s="517">
        <v>43096</v>
      </c>
      <c r="B219" s="22">
        <v>0.08</v>
      </c>
      <c r="C219" s="536">
        <f t="shared" si="19"/>
        <v>1</v>
      </c>
      <c r="D219" s="241">
        <f t="shared" si="18"/>
        <v>-0.52</v>
      </c>
      <c r="E219" s="240">
        <v>0.6</v>
      </c>
    </row>
    <row r="220" spans="1:5" x14ac:dyDescent="0.25">
      <c r="A220" s="517">
        <v>43097</v>
      </c>
      <c r="B220" s="22">
        <v>0</v>
      </c>
      <c r="C220" s="536">
        <f t="shared" si="19"/>
        <v>1</v>
      </c>
      <c r="D220" s="241">
        <f t="shared" si="18"/>
        <v>0</v>
      </c>
      <c r="E220" s="240">
        <v>0</v>
      </c>
    </row>
    <row r="221" spans="1:5" x14ac:dyDescent="0.25">
      <c r="A221" s="517">
        <v>43098</v>
      </c>
      <c r="B221" s="22">
        <v>0</v>
      </c>
      <c r="C221" s="536">
        <f t="shared" si="19"/>
        <v>1</v>
      </c>
      <c r="D221" s="241">
        <f t="shared" si="18"/>
        <v>0</v>
      </c>
      <c r="E221" s="240">
        <v>0</v>
      </c>
    </row>
    <row r="222" spans="1:5" x14ac:dyDescent="0.25">
      <c r="A222" s="517">
        <v>43099</v>
      </c>
      <c r="B222" s="22">
        <v>0</v>
      </c>
      <c r="C222" s="536">
        <f t="shared" si="19"/>
        <v>1</v>
      </c>
      <c r="D222" s="241">
        <f t="shared" si="18"/>
        <v>0</v>
      </c>
      <c r="E222" s="240">
        <v>0</v>
      </c>
    </row>
    <row r="223" spans="1:5" x14ac:dyDescent="0.25">
      <c r="A223" s="517">
        <v>43100</v>
      </c>
      <c r="B223" s="22">
        <v>0</v>
      </c>
      <c r="C223" s="536">
        <f t="shared" si="19"/>
        <v>1</v>
      </c>
      <c r="D223" s="241">
        <f t="shared" si="18"/>
        <v>0</v>
      </c>
      <c r="E223" s="240">
        <v>0</v>
      </c>
    </row>
    <row r="224" spans="1:5" x14ac:dyDescent="0.25">
      <c r="A224" s="517">
        <v>43101</v>
      </c>
      <c r="B224" s="22">
        <v>31.29</v>
      </c>
      <c r="C224" s="536">
        <f t="shared" si="19"/>
        <v>1</v>
      </c>
      <c r="D224" s="241">
        <f t="shared" si="18"/>
        <v>-1.1099999999999994</v>
      </c>
      <c r="E224" s="240">
        <v>32.4</v>
      </c>
    </row>
    <row r="225" spans="1:5" x14ac:dyDescent="0.25">
      <c r="A225" s="517">
        <v>43102</v>
      </c>
      <c r="B225" s="22">
        <v>0.13</v>
      </c>
      <c r="C225" s="536">
        <f t="shared" si="19"/>
        <v>1</v>
      </c>
      <c r="D225" s="241">
        <f t="shared" si="18"/>
        <v>-0.97000000000000008</v>
      </c>
      <c r="E225" s="240">
        <v>1.1000000000000001</v>
      </c>
    </row>
    <row r="226" spans="1:5" x14ac:dyDescent="0.25">
      <c r="A226" s="517">
        <v>43103</v>
      </c>
      <c r="B226" s="22">
        <v>1.07</v>
      </c>
      <c r="C226" s="536">
        <f t="shared" si="19"/>
        <v>1</v>
      </c>
      <c r="D226" s="241">
        <f t="shared" si="18"/>
        <v>-1.7299999999999998</v>
      </c>
      <c r="E226" s="240">
        <v>2.8</v>
      </c>
    </row>
    <row r="227" spans="1:5" x14ac:dyDescent="0.25">
      <c r="A227" s="517">
        <v>43104</v>
      </c>
      <c r="B227" s="22">
        <v>46.819989999999997</v>
      </c>
      <c r="C227" s="536">
        <f t="shared" si="19"/>
        <v>1</v>
      </c>
      <c r="D227" s="241">
        <f t="shared" si="18"/>
        <v>-3.48001</v>
      </c>
      <c r="E227" s="240">
        <v>50.3</v>
      </c>
    </row>
    <row r="228" spans="1:5" x14ac:dyDescent="0.25">
      <c r="A228" s="517">
        <v>43105</v>
      </c>
      <c r="B228" s="22">
        <v>2.41</v>
      </c>
      <c r="C228" s="536">
        <f t="shared" si="19"/>
        <v>1</v>
      </c>
      <c r="D228" s="241">
        <f t="shared" si="18"/>
        <v>-2.59</v>
      </c>
      <c r="E228" s="240">
        <v>5</v>
      </c>
    </row>
    <row r="229" spans="1:5" x14ac:dyDescent="0.25">
      <c r="A229" s="517">
        <v>43106</v>
      </c>
      <c r="B229" s="22">
        <v>0</v>
      </c>
      <c r="C229" s="536">
        <f t="shared" si="19"/>
        <v>1</v>
      </c>
      <c r="D229" s="241">
        <f t="shared" si="18"/>
        <v>0</v>
      </c>
      <c r="E229" s="240">
        <v>0</v>
      </c>
    </row>
    <row r="230" spans="1:5" x14ac:dyDescent="0.25">
      <c r="A230" s="517">
        <v>43107</v>
      </c>
      <c r="B230" s="22">
        <v>0.02</v>
      </c>
      <c r="C230" s="536">
        <f t="shared" si="19"/>
        <v>1</v>
      </c>
      <c r="D230" s="241">
        <f t="shared" si="18"/>
        <v>0.02</v>
      </c>
      <c r="E230" s="240">
        <v>0</v>
      </c>
    </row>
    <row r="231" spans="1:5" x14ac:dyDescent="0.25">
      <c r="A231" s="517">
        <v>43108</v>
      </c>
      <c r="B231" s="22">
        <v>0</v>
      </c>
      <c r="C231" s="536">
        <f t="shared" si="19"/>
        <v>1</v>
      </c>
      <c r="D231" s="241">
        <f t="shared" si="18"/>
        <v>0</v>
      </c>
      <c r="E231" s="240">
        <v>0</v>
      </c>
    </row>
    <row r="232" spans="1:5" x14ac:dyDescent="0.25">
      <c r="A232" s="517">
        <v>43109</v>
      </c>
      <c r="B232" s="22">
        <v>0</v>
      </c>
      <c r="C232" s="536">
        <f t="shared" si="19"/>
        <v>1</v>
      </c>
      <c r="D232" s="241">
        <f t="shared" ref="D232:D295" si="20">B232-E232</f>
        <v>0</v>
      </c>
      <c r="E232" s="240">
        <v>0</v>
      </c>
    </row>
    <row r="233" spans="1:5" x14ac:dyDescent="0.25">
      <c r="A233" s="517">
        <v>43110</v>
      </c>
      <c r="B233" s="22">
        <v>0</v>
      </c>
      <c r="C233" s="536">
        <f t="shared" si="19"/>
        <v>1</v>
      </c>
      <c r="D233" s="241">
        <f t="shared" si="20"/>
        <v>0</v>
      </c>
      <c r="E233" s="240">
        <v>0</v>
      </c>
    </row>
    <row r="234" spans="1:5" x14ac:dyDescent="0.25">
      <c r="A234" s="517">
        <v>43111</v>
      </c>
      <c r="B234" s="22">
        <v>0</v>
      </c>
      <c r="C234" s="536">
        <f t="shared" si="19"/>
        <v>1</v>
      </c>
      <c r="D234" s="241">
        <f t="shared" si="20"/>
        <v>0</v>
      </c>
      <c r="E234" s="240">
        <v>0</v>
      </c>
    </row>
    <row r="235" spans="1:5" x14ac:dyDescent="0.25">
      <c r="A235" s="517">
        <v>43112</v>
      </c>
      <c r="B235" s="22">
        <v>0</v>
      </c>
      <c r="C235" s="536">
        <f t="shared" si="19"/>
        <v>1</v>
      </c>
      <c r="D235" s="241">
        <f t="shared" si="20"/>
        <v>0</v>
      </c>
      <c r="E235" s="240">
        <v>0</v>
      </c>
    </row>
    <row r="236" spans="1:5" x14ac:dyDescent="0.25">
      <c r="A236" s="517">
        <v>43113</v>
      </c>
      <c r="B236" s="22">
        <v>0</v>
      </c>
      <c r="C236" s="536">
        <f t="shared" si="19"/>
        <v>1</v>
      </c>
      <c r="D236" s="241">
        <f t="shared" si="20"/>
        <v>0</v>
      </c>
      <c r="E236" s="240">
        <v>0</v>
      </c>
    </row>
    <row r="237" spans="1:5" x14ac:dyDescent="0.25">
      <c r="A237" s="517">
        <v>43114</v>
      </c>
      <c r="B237" s="22">
        <v>0.22</v>
      </c>
      <c r="C237" s="536">
        <f t="shared" si="19"/>
        <v>1</v>
      </c>
      <c r="D237" s="241">
        <f t="shared" si="20"/>
        <v>0.22</v>
      </c>
      <c r="E237" s="240">
        <v>0</v>
      </c>
    </row>
    <row r="238" spans="1:5" x14ac:dyDescent="0.25">
      <c r="A238" s="517">
        <v>43115</v>
      </c>
      <c r="B238" s="22">
        <v>0.08</v>
      </c>
      <c r="C238" s="536">
        <f t="shared" si="19"/>
        <v>1</v>
      </c>
      <c r="D238" s="241">
        <f t="shared" si="20"/>
        <v>0.08</v>
      </c>
      <c r="E238" s="240">
        <v>0</v>
      </c>
    </row>
    <row r="239" spans="1:5" x14ac:dyDescent="0.25">
      <c r="A239" s="517">
        <v>43116</v>
      </c>
      <c r="B239" s="22">
        <v>0.34</v>
      </c>
      <c r="C239" s="536">
        <f t="shared" si="19"/>
        <v>1</v>
      </c>
      <c r="D239" s="241">
        <f t="shared" si="20"/>
        <v>-0.25999999999999995</v>
      </c>
      <c r="E239" s="240">
        <v>0.6</v>
      </c>
    </row>
    <row r="240" spans="1:5" x14ac:dyDescent="0.25">
      <c r="A240" s="517">
        <v>43117</v>
      </c>
      <c r="B240" s="22">
        <v>18.77</v>
      </c>
      <c r="C240" s="536">
        <f t="shared" si="19"/>
        <v>1</v>
      </c>
      <c r="D240" s="241">
        <f t="shared" si="20"/>
        <v>7.07</v>
      </c>
      <c r="E240" s="240">
        <v>11.7</v>
      </c>
    </row>
    <row r="241" spans="1:5" x14ac:dyDescent="0.25">
      <c r="A241" s="517">
        <v>43118</v>
      </c>
      <c r="B241" s="22">
        <v>30.91</v>
      </c>
      <c r="C241" s="536">
        <f t="shared" si="19"/>
        <v>1</v>
      </c>
      <c r="D241" s="241">
        <f t="shared" si="20"/>
        <v>-30.09</v>
      </c>
      <c r="E241" s="240">
        <v>61</v>
      </c>
    </row>
    <row r="242" spans="1:5" x14ac:dyDescent="0.25">
      <c r="A242" s="517">
        <v>43119</v>
      </c>
      <c r="B242" s="22">
        <v>0.47</v>
      </c>
      <c r="C242" s="536">
        <f t="shared" si="19"/>
        <v>1</v>
      </c>
      <c r="D242" s="241">
        <f t="shared" si="20"/>
        <v>-2.33</v>
      </c>
      <c r="E242" s="240">
        <v>2.8</v>
      </c>
    </row>
    <row r="243" spans="1:5" x14ac:dyDescent="0.25">
      <c r="A243" s="517">
        <v>43120</v>
      </c>
      <c r="B243" s="22">
        <v>0</v>
      </c>
      <c r="C243" s="536">
        <f t="shared" si="19"/>
        <v>1</v>
      </c>
      <c r="D243" s="241">
        <f t="shared" si="20"/>
        <v>0</v>
      </c>
      <c r="E243" s="240">
        <v>0</v>
      </c>
    </row>
    <row r="244" spans="1:5" x14ac:dyDescent="0.25">
      <c r="A244" s="517">
        <v>43121</v>
      </c>
      <c r="B244" s="22">
        <v>1.07</v>
      </c>
      <c r="C244" s="536">
        <f t="shared" si="19"/>
        <v>1</v>
      </c>
      <c r="D244" s="241">
        <f t="shared" si="20"/>
        <v>-2.33</v>
      </c>
      <c r="E244" s="240">
        <v>3.4</v>
      </c>
    </row>
    <row r="245" spans="1:5" x14ac:dyDescent="0.25">
      <c r="A245" s="517">
        <v>43122</v>
      </c>
      <c r="B245" s="22">
        <v>6.83</v>
      </c>
      <c r="C245" s="536">
        <f t="shared" si="19"/>
        <v>1</v>
      </c>
      <c r="D245" s="241">
        <f t="shared" si="20"/>
        <v>1.83</v>
      </c>
      <c r="E245" s="240">
        <v>5</v>
      </c>
    </row>
    <row r="246" spans="1:5" x14ac:dyDescent="0.25">
      <c r="A246" s="517">
        <v>43123</v>
      </c>
      <c r="B246" s="22">
        <v>19.07</v>
      </c>
      <c r="C246" s="536">
        <f t="shared" si="19"/>
        <v>1</v>
      </c>
      <c r="D246" s="241">
        <f t="shared" si="20"/>
        <v>8.4700000000000006</v>
      </c>
      <c r="E246" s="240">
        <v>10.6</v>
      </c>
    </row>
    <row r="247" spans="1:5" x14ac:dyDescent="0.25">
      <c r="A247" s="517">
        <v>43124</v>
      </c>
      <c r="B247" s="22">
        <v>0</v>
      </c>
      <c r="C247" s="536">
        <f t="shared" si="19"/>
        <v>1</v>
      </c>
      <c r="D247" s="241">
        <f t="shared" si="20"/>
        <v>0</v>
      </c>
      <c r="E247" s="240">
        <v>0</v>
      </c>
    </row>
    <row r="248" spans="1:5" x14ac:dyDescent="0.25">
      <c r="A248" s="517">
        <v>43125</v>
      </c>
      <c r="B248" s="22">
        <v>0</v>
      </c>
      <c r="C248" s="536">
        <f t="shared" si="19"/>
        <v>1</v>
      </c>
      <c r="D248" s="241">
        <f t="shared" si="20"/>
        <v>0</v>
      </c>
      <c r="E248" s="240">
        <v>0</v>
      </c>
    </row>
    <row r="249" spans="1:5" x14ac:dyDescent="0.25">
      <c r="A249" s="517">
        <v>43126</v>
      </c>
      <c r="B249" s="22">
        <v>0</v>
      </c>
      <c r="C249" s="536">
        <f t="shared" si="19"/>
        <v>1</v>
      </c>
      <c r="D249" s="241">
        <f t="shared" si="20"/>
        <v>0</v>
      </c>
      <c r="E249" s="240">
        <v>0</v>
      </c>
    </row>
    <row r="250" spans="1:5" x14ac:dyDescent="0.25">
      <c r="A250" s="517">
        <v>43127</v>
      </c>
      <c r="B250" s="22">
        <v>0</v>
      </c>
      <c r="C250" s="536">
        <f t="shared" si="19"/>
        <v>1</v>
      </c>
      <c r="D250" s="241">
        <f t="shared" si="20"/>
        <v>0</v>
      </c>
      <c r="E250" s="240">
        <v>0</v>
      </c>
    </row>
    <row r="251" spans="1:5" x14ac:dyDescent="0.25">
      <c r="A251" s="517">
        <v>43128</v>
      </c>
      <c r="B251" s="22">
        <v>1.36</v>
      </c>
      <c r="C251" s="536">
        <f t="shared" si="19"/>
        <v>1</v>
      </c>
      <c r="D251" s="241">
        <f t="shared" si="20"/>
        <v>0.26</v>
      </c>
      <c r="E251" s="240">
        <v>1.1000000000000001</v>
      </c>
    </row>
    <row r="252" spans="1:5" x14ac:dyDescent="0.25">
      <c r="A252" s="517">
        <v>43129</v>
      </c>
      <c r="B252" s="22">
        <v>0</v>
      </c>
      <c r="C252" s="536">
        <f t="shared" si="19"/>
        <v>1</v>
      </c>
      <c r="D252" s="241">
        <f t="shared" si="20"/>
        <v>0</v>
      </c>
      <c r="E252" s="240">
        <v>0</v>
      </c>
    </row>
    <row r="253" spans="1:5" x14ac:dyDescent="0.25">
      <c r="A253" s="517">
        <v>43130</v>
      </c>
      <c r="B253" s="22">
        <v>0</v>
      </c>
      <c r="C253" s="536">
        <f t="shared" si="19"/>
        <v>1</v>
      </c>
      <c r="D253" s="241">
        <f t="shared" si="20"/>
        <v>0</v>
      </c>
      <c r="E253" s="240">
        <v>0</v>
      </c>
    </row>
    <row r="254" spans="1:5" x14ac:dyDescent="0.25">
      <c r="A254" s="517">
        <v>43131</v>
      </c>
      <c r="B254" s="22">
        <v>0.22</v>
      </c>
      <c r="C254" s="536">
        <f t="shared" si="19"/>
        <v>1</v>
      </c>
      <c r="D254" s="241">
        <f t="shared" si="20"/>
        <v>0.22</v>
      </c>
      <c r="E254" s="240">
        <v>0</v>
      </c>
    </row>
    <row r="255" spans="1:5" x14ac:dyDescent="0.25">
      <c r="A255" s="517">
        <v>43132</v>
      </c>
      <c r="B255" s="22">
        <v>23.98</v>
      </c>
      <c r="C255" s="536">
        <f t="shared" si="19"/>
        <v>1</v>
      </c>
      <c r="D255" s="241">
        <f t="shared" si="20"/>
        <v>-12.419999999999998</v>
      </c>
      <c r="E255" s="240">
        <v>36.4</v>
      </c>
    </row>
    <row r="256" spans="1:5" x14ac:dyDescent="0.25">
      <c r="A256" s="517">
        <v>43133</v>
      </c>
      <c r="B256" s="22">
        <v>0.26</v>
      </c>
      <c r="C256" s="536">
        <f t="shared" si="19"/>
        <v>1</v>
      </c>
      <c r="D256" s="241">
        <f t="shared" si="20"/>
        <v>0.26</v>
      </c>
      <c r="E256" s="240">
        <v>0</v>
      </c>
    </row>
    <row r="257" spans="1:5" x14ac:dyDescent="0.25">
      <c r="A257" s="517">
        <v>43134</v>
      </c>
      <c r="B257" s="22">
        <v>0.09</v>
      </c>
      <c r="C257" s="536">
        <f t="shared" si="19"/>
        <v>1</v>
      </c>
      <c r="D257" s="241">
        <f t="shared" si="20"/>
        <v>0.09</v>
      </c>
      <c r="E257" s="240">
        <v>0</v>
      </c>
    </row>
    <row r="258" spans="1:5" x14ac:dyDescent="0.25">
      <c r="A258" s="517">
        <v>43135</v>
      </c>
      <c r="B258" s="22">
        <v>6.17</v>
      </c>
      <c r="C258" s="536">
        <f t="shared" si="19"/>
        <v>1</v>
      </c>
      <c r="D258" s="241">
        <f t="shared" si="20"/>
        <v>-4.33</v>
      </c>
      <c r="E258" s="240">
        <v>10.5</v>
      </c>
    </row>
    <row r="259" spans="1:5" x14ac:dyDescent="0.25">
      <c r="A259" s="517">
        <v>43136</v>
      </c>
      <c r="B259" s="22">
        <v>0</v>
      </c>
      <c r="C259" s="536">
        <f t="shared" si="19"/>
        <v>1</v>
      </c>
      <c r="D259" s="241">
        <f t="shared" si="20"/>
        <v>-0.6</v>
      </c>
      <c r="E259" s="240">
        <v>0.6</v>
      </c>
    </row>
    <row r="260" spans="1:5" x14ac:dyDescent="0.25">
      <c r="A260" s="517">
        <v>43137</v>
      </c>
      <c r="B260" s="22">
        <v>0</v>
      </c>
      <c r="C260" s="536">
        <f t="shared" si="19"/>
        <v>1</v>
      </c>
      <c r="D260" s="241">
        <f t="shared" si="20"/>
        <v>0</v>
      </c>
      <c r="E260" s="240">
        <v>0</v>
      </c>
    </row>
    <row r="261" spans="1:5" x14ac:dyDescent="0.25">
      <c r="A261" s="517">
        <v>43138</v>
      </c>
      <c r="B261" s="22">
        <v>0.01</v>
      </c>
      <c r="C261" s="536">
        <f t="shared" si="19"/>
        <v>1</v>
      </c>
      <c r="D261" s="241">
        <f t="shared" si="20"/>
        <v>0.01</v>
      </c>
      <c r="E261" s="240">
        <v>0</v>
      </c>
    </row>
    <row r="262" spans="1:5" x14ac:dyDescent="0.25">
      <c r="A262" s="517">
        <v>43139</v>
      </c>
      <c r="B262" s="22">
        <v>6.15</v>
      </c>
      <c r="C262" s="536">
        <f t="shared" si="19"/>
        <v>1</v>
      </c>
      <c r="D262" s="241">
        <f t="shared" si="20"/>
        <v>-3.25</v>
      </c>
      <c r="E262" s="240">
        <v>9.4</v>
      </c>
    </row>
    <row r="263" spans="1:5" x14ac:dyDescent="0.25">
      <c r="A263" s="517">
        <v>43140</v>
      </c>
      <c r="B263" s="22">
        <v>28.5</v>
      </c>
      <c r="C263" s="536">
        <f t="shared" si="19"/>
        <v>1</v>
      </c>
      <c r="D263" s="241">
        <f t="shared" si="20"/>
        <v>-16.200000000000003</v>
      </c>
      <c r="E263" s="240">
        <v>44.7</v>
      </c>
    </row>
    <row r="264" spans="1:5" x14ac:dyDescent="0.25">
      <c r="A264" s="517">
        <v>43141</v>
      </c>
      <c r="B264" s="22">
        <v>40.290039999999998</v>
      </c>
      <c r="C264" s="536">
        <f t="shared" si="19"/>
        <v>1</v>
      </c>
      <c r="D264" s="241">
        <f t="shared" si="20"/>
        <v>-2.8099600000000038</v>
      </c>
      <c r="E264" s="240">
        <v>43.1</v>
      </c>
    </row>
    <row r="265" spans="1:5" x14ac:dyDescent="0.25">
      <c r="A265" s="517">
        <v>43142</v>
      </c>
      <c r="B265" s="22">
        <v>14.47001</v>
      </c>
      <c r="C265" s="536">
        <f t="shared" si="19"/>
        <v>1</v>
      </c>
      <c r="D265" s="241">
        <f t="shared" si="20"/>
        <v>-4.3299900000000004</v>
      </c>
      <c r="E265" s="240">
        <v>18.8</v>
      </c>
    </row>
    <row r="266" spans="1:5" x14ac:dyDescent="0.25">
      <c r="A266" s="517">
        <v>43143</v>
      </c>
      <c r="B266" s="22">
        <v>9.9700000000000006</v>
      </c>
      <c r="C266" s="536">
        <f t="shared" si="19"/>
        <v>1</v>
      </c>
      <c r="D266" s="241">
        <f t="shared" si="20"/>
        <v>-27.53</v>
      </c>
      <c r="E266" s="240">
        <v>37.5</v>
      </c>
    </row>
    <row r="267" spans="1:5" x14ac:dyDescent="0.25">
      <c r="A267" s="517">
        <v>43144</v>
      </c>
      <c r="B267" s="22">
        <v>21.91</v>
      </c>
      <c r="C267" s="536">
        <f t="shared" ref="C267:C330" si="21">IF(B267="",0,1)</f>
        <v>1</v>
      </c>
      <c r="D267" s="241">
        <f t="shared" si="20"/>
        <v>-20.09</v>
      </c>
      <c r="E267" s="240">
        <v>42</v>
      </c>
    </row>
    <row r="268" spans="1:5" x14ac:dyDescent="0.25">
      <c r="A268" s="517">
        <v>43145</v>
      </c>
      <c r="B268" s="22">
        <v>1.72</v>
      </c>
      <c r="C268" s="536">
        <f t="shared" si="21"/>
        <v>1</v>
      </c>
      <c r="D268" s="241">
        <f t="shared" si="20"/>
        <v>-3.2800000000000002</v>
      </c>
      <c r="E268" s="240">
        <v>5</v>
      </c>
    </row>
    <row r="269" spans="1:5" x14ac:dyDescent="0.25">
      <c r="A269" s="517">
        <v>43146</v>
      </c>
      <c r="B269" s="22">
        <v>0.09</v>
      </c>
      <c r="C269" s="536">
        <f t="shared" si="21"/>
        <v>1</v>
      </c>
      <c r="D269" s="241">
        <f t="shared" si="20"/>
        <v>0.09</v>
      </c>
      <c r="E269" s="240">
        <v>0</v>
      </c>
    </row>
    <row r="270" spans="1:5" x14ac:dyDescent="0.25">
      <c r="A270" s="517">
        <v>43147</v>
      </c>
      <c r="B270" s="22">
        <v>0</v>
      </c>
      <c r="C270" s="536">
        <f t="shared" si="21"/>
        <v>1</v>
      </c>
      <c r="D270" s="241">
        <f t="shared" si="20"/>
        <v>0</v>
      </c>
      <c r="E270" s="240">
        <v>0</v>
      </c>
    </row>
    <row r="271" spans="1:5" x14ac:dyDescent="0.25">
      <c r="A271" s="517">
        <v>43148</v>
      </c>
      <c r="B271" s="22">
        <v>0.35</v>
      </c>
      <c r="C271" s="536">
        <f t="shared" si="21"/>
        <v>1</v>
      </c>
      <c r="D271" s="241">
        <f t="shared" si="20"/>
        <v>0.35</v>
      </c>
      <c r="E271" s="240">
        <v>0</v>
      </c>
    </row>
    <row r="272" spans="1:5" x14ac:dyDescent="0.25">
      <c r="A272" s="517">
        <v>43149</v>
      </c>
      <c r="B272" s="22">
        <v>0.13</v>
      </c>
      <c r="C272" s="536">
        <f t="shared" si="21"/>
        <v>1</v>
      </c>
      <c r="D272" s="241">
        <f t="shared" si="20"/>
        <v>0.13</v>
      </c>
      <c r="E272" s="240">
        <v>0</v>
      </c>
    </row>
    <row r="273" spans="1:5" x14ac:dyDescent="0.25">
      <c r="A273" s="517">
        <v>43150</v>
      </c>
      <c r="B273" s="22">
        <v>0</v>
      </c>
      <c r="C273" s="536">
        <f t="shared" si="21"/>
        <v>1</v>
      </c>
      <c r="D273" s="241">
        <f t="shared" si="20"/>
        <v>-1.7</v>
      </c>
      <c r="E273" s="240">
        <v>1.7</v>
      </c>
    </row>
    <row r="274" spans="1:5" x14ac:dyDescent="0.25">
      <c r="A274" s="517">
        <v>43151</v>
      </c>
      <c r="B274" s="22">
        <v>6.1</v>
      </c>
      <c r="C274" s="536">
        <f t="shared" si="21"/>
        <v>1</v>
      </c>
      <c r="D274" s="241">
        <f t="shared" si="20"/>
        <v>0.59999999999999964</v>
      </c>
      <c r="E274" s="240">
        <v>5.5</v>
      </c>
    </row>
    <row r="275" spans="1:5" x14ac:dyDescent="0.25">
      <c r="A275" s="517">
        <v>43152</v>
      </c>
      <c r="B275" s="22">
        <v>0.19</v>
      </c>
      <c r="C275" s="536">
        <f t="shared" si="21"/>
        <v>1</v>
      </c>
      <c r="D275" s="241">
        <f t="shared" si="20"/>
        <v>0.19</v>
      </c>
      <c r="E275" s="240">
        <v>0</v>
      </c>
    </row>
    <row r="276" spans="1:5" x14ac:dyDescent="0.25">
      <c r="A276" s="517">
        <v>43153</v>
      </c>
      <c r="B276" s="22">
        <v>2.73</v>
      </c>
      <c r="C276" s="536">
        <f t="shared" si="21"/>
        <v>1</v>
      </c>
      <c r="D276" s="241">
        <f t="shared" si="20"/>
        <v>1.63</v>
      </c>
      <c r="E276" s="240">
        <v>1.1000000000000001</v>
      </c>
    </row>
    <row r="277" spans="1:5" x14ac:dyDescent="0.25">
      <c r="A277" s="517">
        <v>43154</v>
      </c>
      <c r="B277" s="22">
        <v>0</v>
      </c>
      <c r="C277" s="536">
        <f t="shared" si="21"/>
        <v>1</v>
      </c>
      <c r="D277" s="241">
        <f t="shared" si="20"/>
        <v>0</v>
      </c>
      <c r="E277" s="240">
        <v>0</v>
      </c>
    </row>
    <row r="278" spans="1:5" x14ac:dyDescent="0.25">
      <c r="A278" s="517">
        <v>43155</v>
      </c>
      <c r="B278" s="22">
        <v>0.01</v>
      </c>
      <c r="C278" s="536">
        <f t="shared" si="21"/>
        <v>1</v>
      </c>
      <c r="D278" s="241">
        <f t="shared" si="20"/>
        <v>0.01</v>
      </c>
      <c r="E278" s="240">
        <v>0</v>
      </c>
    </row>
    <row r="279" spans="1:5" x14ac:dyDescent="0.25">
      <c r="A279" s="517">
        <v>43156</v>
      </c>
      <c r="B279" s="22">
        <v>0</v>
      </c>
      <c r="C279" s="536">
        <f t="shared" si="21"/>
        <v>1</v>
      </c>
      <c r="D279" s="241">
        <f t="shared" si="20"/>
        <v>-3.9</v>
      </c>
      <c r="E279" s="240">
        <v>3.9</v>
      </c>
    </row>
    <row r="280" spans="1:5" x14ac:dyDescent="0.25">
      <c r="A280" s="517">
        <v>43157</v>
      </c>
      <c r="B280" s="22">
        <v>0</v>
      </c>
      <c r="C280" s="536">
        <f t="shared" si="21"/>
        <v>1</v>
      </c>
      <c r="D280" s="241">
        <f t="shared" si="20"/>
        <v>0</v>
      </c>
      <c r="E280" s="240">
        <v>0</v>
      </c>
    </row>
    <row r="281" spans="1:5" x14ac:dyDescent="0.25">
      <c r="A281" s="517">
        <v>43158</v>
      </c>
      <c r="B281" s="22">
        <v>0.01</v>
      </c>
      <c r="C281" s="536">
        <f t="shared" si="21"/>
        <v>1</v>
      </c>
      <c r="D281" s="241">
        <f t="shared" si="20"/>
        <v>0.01</v>
      </c>
      <c r="E281" s="240">
        <v>0</v>
      </c>
    </row>
    <row r="282" spans="1:5" x14ac:dyDescent="0.25">
      <c r="A282" s="517">
        <v>43159</v>
      </c>
      <c r="B282" s="22">
        <v>0</v>
      </c>
      <c r="C282" s="536">
        <f t="shared" si="21"/>
        <v>1</v>
      </c>
      <c r="D282" s="241">
        <f t="shared" si="20"/>
        <v>0</v>
      </c>
      <c r="E282" s="240">
        <v>0</v>
      </c>
    </row>
    <row r="283" spans="1:5" x14ac:dyDescent="0.25">
      <c r="A283" s="517">
        <v>43160</v>
      </c>
      <c r="B283" s="22">
        <v>1.06</v>
      </c>
      <c r="C283" s="536">
        <f t="shared" si="21"/>
        <v>1</v>
      </c>
      <c r="D283" s="241">
        <f t="shared" si="20"/>
        <v>1.06</v>
      </c>
      <c r="E283" s="240">
        <v>0</v>
      </c>
    </row>
    <row r="284" spans="1:5" x14ac:dyDescent="0.25">
      <c r="A284" s="517">
        <v>43161</v>
      </c>
      <c r="B284" s="22">
        <v>2.9</v>
      </c>
      <c r="C284" s="536">
        <f t="shared" si="21"/>
        <v>1</v>
      </c>
      <c r="D284" s="241">
        <f t="shared" si="20"/>
        <v>-5.9</v>
      </c>
      <c r="E284" s="240">
        <v>8.8000000000000007</v>
      </c>
    </row>
    <row r="285" spans="1:5" x14ac:dyDescent="0.25">
      <c r="A285" s="517">
        <v>43162</v>
      </c>
      <c r="B285" s="22">
        <v>0.02</v>
      </c>
      <c r="C285" s="536">
        <f t="shared" si="21"/>
        <v>1</v>
      </c>
      <c r="D285" s="241">
        <f t="shared" si="20"/>
        <v>-0.57999999999999996</v>
      </c>
      <c r="E285" s="240">
        <v>0.6</v>
      </c>
    </row>
    <row r="286" spans="1:5" x14ac:dyDescent="0.25">
      <c r="A286" s="517">
        <v>43163</v>
      </c>
      <c r="B286" s="22">
        <v>2.2400000000000002</v>
      </c>
      <c r="C286" s="536">
        <f t="shared" si="21"/>
        <v>1</v>
      </c>
      <c r="D286" s="241">
        <f t="shared" si="20"/>
        <v>-1.0599999999999996</v>
      </c>
      <c r="E286" s="240">
        <v>3.3</v>
      </c>
    </row>
    <row r="287" spans="1:5" x14ac:dyDescent="0.25">
      <c r="A287" s="517">
        <v>43164</v>
      </c>
      <c r="B287" s="22">
        <v>0.5</v>
      </c>
      <c r="C287" s="536">
        <f t="shared" si="21"/>
        <v>1</v>
      </c>
      <c r="D287" s="241">
        <f t="shared" si="20"/>
        <v>0.5</v>
      </c>
      <c r="E287" s="240">
        <v>0</v>
      </c>
    </row>
    <row r="288" spans="1:5" x14ac:dyDescent="0.25">
      <c r="A288" s="517">
        <v>43165</v>
      </c>
      <c r="B288" s="22">
        <v>2.25</v>
      </c>
      <c r="C288" s="536">
        <f t="shared" si="21"/>
        <v>1</v>
      </c>
      <c r="D288" s="241">
        <f t="shared" si="20"/>
        <v>0.55000000000000004</v>
      </c>
      <c r="E288" s="240">
        <v>1.7</v>
      </c>
    </row>
    <row r="289" spans="1:5" x14ac:dyDescent="0.25">
      <c r="A289" s="517">
        <v>43166</v>
      </c>
      <c r="B289" s="22">
        <v>0.28999999999999998</v>
      </c>
      <c r="C289" s="536">
        <f t="shared" si="21"/>
        <v>1</v>
      </c>
      <c r="D289" s="241">
        <f t="shared" si="20"/>
        <v>0.28999999999999998</v>
      </c>
      <c r="E289" s="240">
        <v>0</v>
      </c>
    </row>
    <row r="290" spans="1:5" x14ac:dyDescent="0.25">
      <c r="A290" s="517">
        <v>43167</v>
      </c>
      <c r="B290" s="22">
        <v>7.95</v>
      </c>
      <c r="C290" s="536">
        <f t="shared" si="21"/>
        <v>1</v>
      </c>
      <c r="D290" s="241">
        <f t="shared" si="20"/>
        <v>-2.5499999999999998</v>
      </c>
      <c r="E290" s="240">
        <v>10.5</v>
      </c>
    </row>
    <row r="291" spans="1:5" x14ac:dyDescent="0.25">
      <c r="A291" s="517">
        <v>43168</v>
      </c>
      <c r="B291" s="22">
        <v>0</v>
      </c>
      <c r="C291" s="536">
        <f t="shared" si="21"/>
        <v>1</v>
      </c>
      <c r="D291" s="241">
        <f t="shared" si="20"/>
        <v>0</v>
      </c>
      <c r="E291" s="240">
        <v>0</v>
      </c>
    </row>
    <row r="292" spans="1:5" x14ac:dyDescent="0.25">
      <c r="A292" s="517">
        <v>43169</v>
      </c>
      <c r="B292" s="22">
        <v>0.11</v>
      </c>
      <c r="C292" s="536">
        <f t="shared" si="21"/>
        <v>1</v>
      </c>
      <c r="D292" s="241">
        <f t="shared" si="20"/>
        <v>-1.5899999999999999</v>
      </c>
      <c r="E292" s="240">
        <v>1.7</v>
      </c>
    </row>
    <row r="293" spans="1:5" x14ac:dyDescent="0.25">
      <c r="A293" s="517">
        <v>43170</v>
      </c>
      <c r="B293" s="22">
        <v>1.01</v>
      </c>
      <c r="C293" s="536">
        <f t="shared" si="21"/>
        <v>1</v>
      </c>
      <c r="D293" s="241">
        <f t="shared" si="20"/>
        <v>1.01</v>
      </c>
      <c r="E293" s="240">
        <v>0</v>
      </c>
    </row>
    <row r="294" spans="1:5" x14ac:dyDescent="0.25">
      <c r="A294" s="517">
        <v>43171</v>
      </c>
      <c r="B294" s="22">
        <v>40.870010000000001</v>
      </c>
      <c r="C294" s="536">
        <f t="shared" si="21"/>
        <v>1</v>
      </c>
      <c r="D294" s="241">
        <f t="shared" si="20"/>
        <v>0.57001000000000346</v>
      </c>
      <c r="E294" s="240">
        <v>40.299999999999997</v>
      </c>
    </row>
    <row r="295" spans="1:5" x14ac:dyDescent="0.25">
      <c r="A295" s="517">
        <v>43172</v>
      </c>
      <c r="B295" s="22">
        <v>0</v>
      </c>
      <c r="C295" s="536">
        <f t="shared" si="21"/>
        <v>1</v>
      </c>
      <c r="D295" s="241">
        <f t="shared" si="20"/>
        <v>0</v>
      </c>
      <c r="E295" s="240">
        <v>0</v>
      </c>
    </row>
    <row r="296" spans="1:5" x14ac:dyDescent="0.25">
      <c r="A296" s="517">
        <v>43173</v>
      </c>
      <c r="B296" s="22">
        <v>0.01</v>
      </c>
      <c r="C296" s="536">
        <f t="shared" si="21"/>
        <v>1</v>
      </c>
      <c r="D296" s="241">
        <f t="shared" ref="D296:D358" si="22">B296-E296</f>
        <v>0.01</v>
      </c>
      <c r="E296" s="240">
        <v>0</v>
      </c>
    </row>
    <row r="297" spans="1:5" x14ac:dyDescent="0.25">
      <c r="A297" s="517">
        <v>43174</v>
      </c>
      <c r="B297" s="22">
        <v>0.19</v>
      </c>
      <c r="C297" s="536">
        <f t="shared" si="21"/>
        <v>1</v>
      </c>
      <c r="D297" s="241">
        <f t="shared" si="22"/>
        <v>0.19</v>
      </c>
      <c r="E297" s="240">
        <v>0</v>
      </c>
    </row>
    <row r="298" spans="1:5" x14ac:dyDescent="0.25">
      <c r="A298" s="517">
        <v>43175</v>
      </c>
      <c r="B298" s="22">
        <v>0.28999999999999998</v>
      </c>
      <c r="C298" s="536">
        <f t="shared" si="21"/>
        <v>1</v>
      </c>
      <c r="D298" s="241">
        <f t="shared" si="22"/>
        <v>-0.31</v>
      </c>
      <c r="E298" s="240">
        <v>0.6</v>
      </c>
    </row>
    <row r="299" spans="1:5" x14ac:dyDescent="0.25">
      <c r="A299" s="517">
        <v>43176</v>
      </c>
      <c r="B299" s="22">
        <v>14.18</v>
      </c>
      <c r="C299" s="536">
        <f t="shared" si="21"/>
        <v>1</v>
      </c>
      <c r="D299" s="241">
        <f t="shared" si="22"/>
        <v>-4.620000000000001</v>
      </c>
      <c r="E299" s="240">
        <v>18.8</v>
      </c>
    </row>
    <row r="300" spans="1:5" x14ac:dyDescent="0.25">
      <c r="A300" s="517">
        <v>43177</v>
      </c>
      <c r="B300" s="22">
        <v>7.0000000000000007E-2</v>
      </c>
      <c r="C300" s="536">
        <f t="shared" si="21"/>
        <v>1</v>
      </c>
      <c r="D300" s="241">
        <f t="shared" si="22"/>
        <v>-1.63</v>
      </c>
      <c r="E300" s="240">
        <v>1.7</v>
      </c>
    </row>
    <row r="301" spans="1:5" x14ac:dyDescent="0.25">
      <c r="A301" s="517">
        <v>43178</v>
      </c>
      <c r="B301" s="22">
        <v>0.65</v>
      </c>
      <c r="C301" s="536">
        <f t="shared" si="21"/>
        <v>1</v>
      </c>
      <c r="D301" s="241">
        <f t="shared" si="22"/>
        <v>5.0000000000000044E-2</v>
      </c>
      <c r="E301" s="240">
        <v>0.6</v>
      </c>
    </row>
    <row r="302" spans="1:5" x14ac:dyDescent="0.25">
      <c r="A302" s="517">
        <v>43179</v>
      </c>
      <c r="B302" s="22">
        <v>2.08</v>
      </c>
      <c r="C302" s="536">
        <f t="shared" si="21"/>
        <v>1</v>
      </c>
      <c r="D302" s="241">
        <f t="shared" si="22"/>
        <v>2.08</v>
      </c>
      <c r="E302" s="240">
        <v>0</v>
      </c>
    </row>
    <row r="303" spans="1:5" x14ac:dyDescent="0.25">
      <c r="A303" s="517">
        <v>43180</v>
      </c>
      <c r="B303" s="22">
        <v>0.62</v>
      </c>
      <c r="C303" s="536">
        <f t="shared" si="21"/>
        <v>1</v>
      </c>
      <c r="D303" s="241">
        <f t="shared" si="22"/>
        <v>0.62</v>
      </c>
      <c r="E303" s="240">
        <v>0</v>
      </c>
    </row>
    <row r="304" spans="1:5" x14ac:dyDescent="0.25">
      <c r="A304" s="517">
        <v>43181</v>
      </c>
      <c r="B304" s="22">
        <v>0.57999999999999996</v>
      </c>
      <c r="C304" s="536">
        <f t="shared" si="21"/>
        <v>1</v>
      </c>
      <c r="D304" s="241">
        <f t="shared" si="22"/>
        <v>0.57999999999999996</v>
      </c>
      <c r="E304" s="240">
        <v>0</v>
      </c>
    </row>
    <row r="305" spans="1:5" x14ac:dyDescent="0.25">
      <c r="A305" s="517">
        <v>43182</v>
      </c>
      <c r="B305" s="22">
        <v>12.84</v>
      </c>
      <c r="C305" s="536">
        <f t="shared" si="21"/>
        <v>1</v>
      </c>
      <c r="D305" s="241">
        <f t="shared" si="22"/>
        <v>11.14</v>
      </c>
      <c r="E305" s="240">
        <v>1.7</v>
      </c>
    </row>
    <row r="306" spans="1:5" x14ac:dyDescent="0.25">
      <c r="A306" s="517">
        <v>43183</v>
      </c>
      <c r="B306" s="22">
        <v>26.73</v>
      </c>
      <c r="C306" s="536">
        <f t="shared" si="21"/>
        <v>1</v>
      </c>
      <c r="D306" s="241">
        <f t="shared" si="22"/>
        <v>11.83</v>
      </c>
      <c r="E306" s="240">
        <v>14.9</v>
      </c>
    </row>
    <row r="307" spans="1:5" x14ac:dyDescent="0.25">
      <c r="A307" s="517">
        <v>43184</v>
      </c>
      <c r="B307" s="22">
        <v>21.96001</v>
      </c>
      <c r="C307" s="536">
        <f t="shared" si="21"/>
        <v>1</v>
      </c>
      <c r="D307" s="241">
        <f t="shared" si="22"/>
        <v>21.96001</v>
      </c>
      <c r="E307" s="240">
        <v>0</v>
      </c>
    </row>
    <row r="308" spans="1:5" x14ac:dyDescent="0.25">
      <c r="A308" s="517">
        <v>43185</v>
      </c>
      <c r="B308" s="22">
        <v>0</v>
      </c>
      <c r="C308" s="536">
        <f t="shared" si="21"/>
        <v>1</v>
      </c>
      <c r="D308" s="241">
        <f t="shared" si="22"/>
        <v>0</v>
      </c>
      <c r="E308" s="240">
        <v>0</v>
      </c>
    </row>
    <row r="309" spans="1:5" x14ac:dyDescent="0.25">
      <c r="A309" s="517">
        <v>43186</v>
      </c>
      <c r="B309" s="22">
        <v>0</v>
      </c>
      <c r="C309" s="536">
        <f t="shared" si="21"/>
        <v>1</v>
      </c>
      <c r="D309" s="241">
        <f t="shared" si="22"/>
        <v>0</v>
      </c>
      <c r="E309" s="240">
        <v>0</v>
      </c>
    </row>
    <row r="310" spans="1:5" x14ac:dyDescent="0.25">
      <c r="A310" s="517">
        <v>43187</v>
      </c>
      <c r="B310" s="22">
        <v>0.87</v>
      </c>
      <c r="C310" s="536">
        <f t="shared" si="21"/>
        <v>1</v>
      </c>
      <c r="D310" s="241">
        <f t="shared" si="22"/>
        <v>-1.33</v>
      </c>
      <c r="E310" s="240">
        <v>2.2000000000000002</v>
      </c>
    </row>
    <row r="311" spans="1:5" x14ac:dyDescent="0.25">
      <c r="A311" s="517">
        <v>43188</v>
      </c>
      <c r="B311" s="22"/>
      <c r="C311" s="536">
        <f t="shared" si="21"/>
        <v>0</v>
      </c>
      <c r="D311" s="241"/>
      <c r="E311" s="240">
        <v>0</v>
      </c>
    </row>
    <row r="312" spans="1:5" x14ac:dyDescent="0.25">
      <c r="A312" s="517">
        <v>43189</v>
      </c>
      <c r="B312" s="22"/>
      <c r="C312" s="536">
        <f t="shared" si="21"/>
        <v>0</v>
      </c>
      <c r="D312" s="241"/>
      <c r="E312" s="240">
        <v>0</v>
      </c>
    </row>
    <row r="313" spans="1:5" x14ac:dyDescent="0.25">
      <c r="A313" s="517">
        <v>43190</v>
      </c>
      <c r="B313" s="22"/>
      <c r="C313" s="536">
        <f t="shared" si="21"/>
        <v>0</v>
      </c>
      <c r="D313" s="241"/>
      <c r="E313" s="240">
        <v>0</v>
      </c>
    </row>
    <row r="314" spans="1:5" x14ac:dyDescent="0.25">
      <c r="A314" s="517">
        <v>43191</v>
      </c>
      <c r="B314" s="22"/>
      <c r="C314" s="536">
        <f t="shared" si="21"/>
        <v>0</v>
      </c>
      <c r="D314" s="241"/>
      <c r="E314" s="240">
        <v>0</v>
      </c>
    </row>
    <row r="315" spans="1:5" x14ac:dyDescent="0.25">
      <c r="A315" s="517">
        <v>43192</v>
      </c>
      <c r="B315" s="22"/>
      <c r="C315" s="536">
        <f t="shared" si="21"/>
        <v>0</v>
      </c>
      <c r="D315" s="241"/>
      <c r="E315" s="240">
        <v>0</v>
      </c>
    </row>
    <row r="316" spans="1:5" x14ac:dyDescent="0.25">
      <c r="A316" s="517">
        <v>43193</v>
      </c>
      <c r="B316" s="22"/>
      <c r="C316" s="536">
        <f t="shared" si="21"/>
        <v>0</v>
      </c>
      <c r="D316" s="241"/>
      <c r="E316" s="240">
        <v>0</v>
      </c>
    </row>
    <row r="317" spans="1:5" x14ac:dyDescent="0.25">
      <c r="A317" s="517">
        <v>43194</v>
      </c>
      <c r="B317" s="22">
        <v>0</v>
      </c>
      <c r="C317" s="536">
        <f t="shared" si="21"/>
        <v>1</v>
      </c>
      <c r="D317" s="241">
        <f t="shared" si="22"/>
        <v>0</v>
      </c>
      <c r="E317" s="240">
        <v>0</v>
      </c>
    </row>
    <row r="318" spans="1:5" x14ac:dyDescent="0.25">
      <c r="A318" s="517">
        <v>43195</v>
      </c>
      <c r="B318" s="22">
        <v>0</v>
      </c>
      <c r="C318" s="536">
        <f t="shared" si="21"/>
        <v>1</v>
      </c>
      <c r="D318" s="241">
        <f t="shared" si="22"/>
        <v>0</v>
      </c>
      <c r="E318" s="240">
        <v>0</v>
      </c>
    </row>
    <row r="319" spans="1:5" x14ac:dyDescent="0.25">
      <c r="A319" s="517">
        <v>43196</v>
      </c>
      <c r="B319" s="22">
        <v>0</v>
      </c>
      <c r="C319" s="536">
        <f t="shared" si="21"/>
        <v>1</v>
      </c>
      <c r="D319" s="241">
        <f t="shared" si="22"/>
        <v>0</v>
      </c>
      <c r="E319" s="240">
        <v>0</v>
      </c>
    </row>
    <row r="320" spans="1:5" x14ac:dyDescent="0.25">
      <c r="A320" s="517">
        <v>43197</v>
      </c>
      <c r="B320" s="22">
        <v>0</v>
      </c>
      <c r="C320" s="536">
        <f t="shared" si="21"/>
        <v>1</v>
      </c>
      <c r="D320" s="241">
        <f t="shared" si="22"/>
        <v>0</v>
      </c>
      <c r="E320" s="240">
        <v>0</v>
      </c>
    </row>
    <row r="321" spans="1:5" x14ac:dyDescent="0.25">
      <c r="A321" s="517">
        <v>43198</v>
      </c>
      <c r="B321" s="22">
        <v>0.06</v>
      </c>
      <c r="C321" s="536">
        <f t="shared" si="21"/>
        <v>1</v>
      </c>
      <c r="D321" s="241">
        <f t="shared" si="22"/>
        <v>0.06</v>
      </c>
      <c r="E321" s="240">
        <v>0</v>
      </c>
    </row>
    <row r="322" spans="1:5" x14ac:dyDescent="0.25">
      <c r="A322" s="517">
        <v>43199</v>
      </c>
      <c r="B322" s="22">
        <v>0</v>
      </c>
      <c r="C322" s="536">
        <f t="shared" si="21"/>
        <v>1</v>
      </c>
      <c r="D322" s="241">
        <f t="shared" si="22"/>
        <v>0</v>
      </c>
      <c r="E322" s="240">
        <v>0</v>
      </c>
    </row>
    <row r="323" spans="1:5" x14ac:dyDescent="0.25">
      <c r="A323" s="517">
        <v>43200</v>
      </c>
      <c r="B323" s="22">
        <v>4.0999999999999996</v>
      </c>
      <c r="C323" s="536">
        <f t="shared" si="21"/>
        <v>1</v>
      </c>
      <c r="D323" s="241">
        <f t="shared" si="22"/>
        <v>-7.6</v>
      </c>
      <c r="E323" s="240">
        <v>11.7</v>
      </c>
    </row>
    <row r="324" spans="1:5" x14ac:dyDescent="0.25">
      <c r="A324" s="517">
        <v>43201</v>
      </c>
      <c r="B324" s="22">
        <v>18.84</v>
      </c>
      <c r="C324" s="536">
        <f t="shared" si="21"/>
        <v>1</v>
      </c>
      <c r="D324" s="241">
        <f t="shared" si="22"/>
        <v>6.0399999999999991</v>
      </c>
      <c r="E324" s="240">
        <v>12.8</v>
      </c>
    </row>
    <row r="325" spans="1:5" x14ac:dyDescent="0.25">
      <c r="A325" s="517">
        <v>43202</v>
      </c>
      <c r="B325" s="22">
        <v>4.04</v>
      </c>
      <c r="C325" s="536">
        <f t="shared" si="21"/>
        <v>1</v>
      </c>
      <c r="D325" s="241">
        <f t="shared" si="22"/>
        <v>0.74000000000000021</v>
      </c>
      <c r="E325" s="240">
        <v>3.3</v>
      </c>
    </row>
    <row r="326" spans="1:5" x14ac:dyDescent="0.25">
      <c r="A326" s="517">
        <v>43203</v>
      </c>
      <c r="B326" s="22">
        <v>0.03</v>
      </c>
      <c r="C326" s="536">
        <f t="shared" si="21"/>
        <v>1</v>
      </c>
      <c r="D326" s="241">
        <f t="shared" si="22"/>
        <v>0.03</v>
      </c>
      <c r="E326" s="240">
        <v>0</v>
      </c>
    </row>
    <row r="327" spans="1:5" x14ac:dyDescent="0.25">
      <c r="A327" s="517">
        <v>43204</v>
      </c>
      <c r="B327" s="22">
        <v>0.04</v>
      </c>
      <c r="C327" s="536">
        <f t="shared" si="21"/>
        <v>1</v>
      </c>
      <c r="D327" s="241">
        <f t="shared" si="22"/>
        <v>0.04</v>
      </c>
      <c r="E327" s="240">
        <v>0</v>
      </c>
    </row>
    <row r="328" spans="1:5" x14ac:dyDescent="0.25">
      <c r="A328" s="517">
        <v>43205</v>
      </c>
      <c r="B328" s="22">
        <v>0.21</v>
      </c>
      <c r="C328" s="536">
        <f t="shared" si="21"/>
        <v>1</v>
      </c>
      <c r="D328" s="241">
        <f t="shared" si="22"/>
        <v>0.21</v>
      </c>
      <c r="E328" s="240">
        <v>0</v>
      </c>
    </row>
    <row r="329" spans="1:5" x14ac:dyDescent="0.25">
      <c r="A329" s="517">
        <v>43206</v>
      </c>
      <c r="B329" s="22">
        <v>3.16</v>
      </c>
      <c r="C329" s="536">
        <f t="shared" si="21"/>
        <v>1</v>
      </c>
      <c r="D329" s="241">
        <f t="shared" si="22"/>
        <v>2.06</v>
      </c>
      <c r="E329" s="240">
        <v>1.1000000000000001</v>
      </c>
    </row>
    <row r="330" spans="1:5" x14ac:dyDescent="0.25">
      <c r="A330" s="517">
        <v>43207</v>
      </c>
      <c r="B330" s="22">
        <v>1.05</v>
      </c>
      <c r="C330" s="536">
        <f t="shared" si="21"/>
        <v>1</v>
      </c>
      <c r="D330" s="241">
        <f t="shared" si="22"/>
        <v>-5.65</v>
      </c>
      <c r="E330" s="240">
        <v>6.7</v>
      </c>
    </row>
    <row r="331" spans="1:5" x14ac:dyDescent="0.25">
      <c r="A331" s="517">
        <v>43208</v>
      </c>
      <c r="B331" s="22">
        <v>0.49</v>
      </c>
      <c r="C331" s="536">
        <f t="shared" ref="C331:C374" si="23">IF(B331="",0,1)</f>
        <v>1</v>
      </c>
      <c r="D331" s="241">
        <f t="shared" si="22"/>
        <v>-0.10999999999999999</v>
      </c>
      <c r="E331" s="240">
        <v>0.6</v>
      </c>
    </row>
    <row r="332" spans="1:5" x14ac:dyDescent="0.25">
      <c r="A332" s="517">
        <v>43209</v>
      </c>
      <c r="B332" s="22">
        <v>0</v>
      </c>
      <c r="C332" s="536">
        <f t="shared" si="23"/>
        <v>1</v>
      </c>
      <c r="D332" s="241">
        <f t="shared" si="22"/>
        <v>0</v>
      </c>
      <c r="E332" s="240">
        <v>0</v>
      </c>
    </row>
    <row r="333" spans="1:5" x14ac:dyDescent="0.25">
      <c r="A333" s="517">
        <v>43210</v>
      </c>
      <c r="B333" s="22">
        <v>0</v>
      </c>
      <c r="C333" s="536">
        <f t="shared" si="23"/>
        <v>1</v>
      </c>
      <c r="D333" s="241">
        <f t="shared" si="22"/>
        <v>0</v>
      </c>
      <c r="E333" s="240">
        <v>0</v>
      </c>
    </row>
    <row r="334" spans="1:5" x14ac:dyDescent="0.25">
      <c r="A334" s="517">
        <v>43211</v>
      </c>
      <c r="B334" s="22">
        <v>0.02</v>
      </c>
      <c r="C334" s="536">
        <f t="shared" si="23"/>
        <v>1</v>
      </c>
      <c r="D334" s="241">
        <f t="shared" si="22"/>
        <v>0.02</v>
      </c>
      <c r="E334" s="240">
        <v>0</v>
      </c>
    </row>
    <row r="335" spans="1:5" x14ac:dyDescent="0.25">
      <c r="A335" s="517">
        <v>43212</v>
      </c>
      <c r="B335" s="22">
        <v>0.12</v>
      </c>
      <c r="C335" s="536">
        <f t="shared" si="23"/>
        <v>1</v>
      </c>
      <c r="D335" s="241">
        <f t="shared" si="22"/>
        <v>0.12</v>
      </c>
      <c r="E335" s="240">
        <v>0</v>
      </c>
    </row>
    <row r="336" spans="1:5" x14ac:dyDescent="0.25">
      <c r="A336" s="517">
        <v>43213</v>
      </c>
      <c r="B336" s="22">
        <v>0.01</v>
      </c>
      <c r="C336" s="536">
        <f t="shared" si="23"/>
        <v>1</v>
      </c>
      <c r="D336" s="241">
        <f t="shared" si="22"/>
        <v>0.01</v>
      </c>
      <c r="E336" s="240">
        <v>0</v>
      </c>
    </row>
    <row r="337" spans="1:5" x14ac:dyDescent="0.25">
      <c r="A337" s="517">
        <v>43214</v>
      </c>
      <c r="B337" s="22">
        <v>0</v>
      </c>
      <c r="C337" s="536">
        <f t="shared" si="23"/>
        <v>1</v>
      </c>
      <c r="D337" s="241">
        <f t="shared" si="22"/>
        <v>0</v>
      </c>
      <c r="E337" s="240">
        <v>0</v>
      </c>
    </row>
    <row r="338" spans="1:5" x14ac:dyDescent="0.25">
      <c r="A338" s="517">
        <v>43215</v>
      </c>
      <c r="B338" s="22">
        <v>0</v>
      </c>
      <c r="C338" s="536">
        <f t="shared" si="23"/>
        <v>1</v>
      </c>
      <c r="D338" s="241">
        <f t="shared" si="22"/>
        <v>0</v>
      </c>
      <c r="E338" s="240">
        <v>0</v>
      </c>
    </row>
    <row r="339" spans="1:5" x14ac:dyDescent="0.25">
      <c r="A339" s="517">
        <v>43216</v>
      </c>
      <c r="B339" s="22">
        <v>0</v>
      </c>
      <c r="C339" s="536">
        <f t="shared" si="23"/>
        <v>1</v>
      </c>
      <c r="D339" s="241">
        <f t="shared" si="22"/>
        <v>0</v>
      </c>
      <c r="E339" s="240">
        <v>0</v>
      </c>
    </row>
    <row r="340" spans="1:5" x14ac:dyDescent="0.25">
      <c r="A340" s="517">
        <v>43217</v>
      </c>
      <c r="B340" s="22">
        <v>0.08</v>
      </c>
      <c r="C340" s="536">
        <f t="shared" si="23"/>
        <v>1</v>
      </c>
      <c r="D340" s="241">
        <f t="shared" si="22"/>
        <v>0.08</v>
      </c>
      <c r="E340" s="240">
        <v>0</v>
      </c>
    </row>
    <row r="341" spans="1:5" x14ac:dyDescent="0.25">
      <c r="A341" s="517">
        <v>43218</v>
      </c>
      <c r="B341" s="22">
        <v>43.94</v>
      </c>
      <c r="C341" s="536">
        <f t="shared" si="23"/>
        <v>1</v>
      </c>
      <c r="D341" s="241">
        <f t="shared" si="22"/>
        <v>3.2399999999999949</v>
      </c>
      <c r="E341" s="240">
        <v>40.700000000000003</v>
      </c>
    </row>
    <row r="342" spans="1:5" x14ac:dyDescent="0.25">
      <c r="A342" s="517">
        <v>43219</v>
      </c>
      <c r="B342" s="22">
        <v>0.1</v>
      </c>
      <c r="C342" s="536">
        <f t="shared" si="23"/>
        <v>1</v>
      </c>
      <c r="D342" s="241">
        <f t="shared" si="22"/>
        <v>-0.5</v>
      </c>
      <c r="E342" s="240">
        <v>0.6</v>
      </c>
    </row>
    <row r="343" spans="1:5" x14ac:dyDescent="0.25">
      <c r="A343" s="517">
        <v>43220</v>
      </c>
      <c r="B343" s="22">
        <v>0.21</v>
      </c>
      <c r="C343" s="536">
        <f t="shared" si="23"/>
        <v>1</v>
      </c>
      <c r="D343" s="241">
        <f t="shared" si="22"/>
        <v>-4.79</v>
      </c>
      <c r="E343" s="240">
        <v>5</v>
      </c>
    </row>
    <row r="344" spans="1:5" x14ac:dyDescent="0.25">
      <c r="A344" s="517">
        <v>43221</v>
      </c>
      <c r="B344" s="22">
        <v>0</v>
      </c>
      <c r="C344" s="536">
        <f t="shared" si="23"/>
        <v>1</v>
      </c>
      <c r="D344" s="241">
        <f t="shared" si="22"/>
        <v>0</v>
      </c>
      <c r="E344" s="240">
        <v>0</v>
      </c>
    </row>
    <row r="345" spans="1:5" x14ac:dyDescent="0.25">
      <c r="A345" s="517">
        <v>43222</v>
      </c>
      <c r="B345" s="22">
        <v>0</v>
      </c>
      <c r="C345" s="536">
        <f t="shared" si="23"/>
        <v>1</v>
      </c>
      <c r="D345" s="241">
        <f t="shared" si="22"/>
        <v>0</v>
      </c>
      <c r="E345" s="240">
        <v>0</v>
      </c>
    </row>
    <row r="346" spans="1:5" x14ac:dyDescent="0.25">
      <c r="A346" s="517">
        <v>43223</v>
      </c>
      <c r="B346" s="22">
        <v>0</v>
      </c>
      <c r="C346" s="536">
        <f t="shared" si="23"/>
        <v>1</v>
      </c>
      <c r="D346" s="241">
        <f t="shared" si="22"/>
        <v>0</v>
      </c>
      <c r="E346" s="240">
        <v>0</v>
      </c>
    </row>
    <row r="347" spans="1:5" x14ac:dyDescent="0.25">
      <c r="A347" s="517">
        <v>43224</v>
      </c>
      <c r="B347" s="22">
        <v>0.01</v>
      </c>
      <c r="C347" s="536">
        <f t="shared" si="23"/>
        <v>1</v>
      </c>
      <c r="D347" s="241">
        <f t="shared" si="22"/>
        <v>0.01</v>
      </c>
      <c r="E347" s="240">
        <v>0</v>
      </c>
    </row>
    <row r="348" spans="1:5" x14ac:dyDescent="0.25">
      <c r="A348" s="517">
        <v>43225</v>
      </c>
      <c r="B348" s="22">
        <v>0</v>
      </c>
      <c r="C348" s="536">
        <f t="shared" si="23"/>
        <v>1</v>
      </c>
      <c r="D348" s="241">
        <f t="shared" si="22"/>
        <v>0</v>
      </c>
      <c r="E348" s="240">
        <v>0</v>
      </c>
    </row>
    <row r="349" spans="1:5" x14ac:dyDescent="0.25">
      <c r="A349" s="517">
        <v>43226</v>
      </c>
      <c r="B349" s="22">
        <v>2.41</v>
      </c>
      <c r="C349" s="536">
        <f t="shared" si="23"/>
        <v>1</v>
      </c>
      <c r="D349" s="241">
        <f t="shared" si="22"/>
        <v>0.20999999999999996</v>
      </c>
      <c r="E349" s="240">
        <v>2.2000000000000002</v>
      </c>
    </row>
    <row r="350" spans="1:5" x14ac:dyDescent="0.25">
      <c r="A350" s="517">
        <v>43227</v>
      </c>
      <c r="B350" s="22">
        <v>0.03</v>
      </c>
      <c r="C350" s="536">
        <f t="shared" si="23"/>
        <v>1</v>
      </c>
      <c r="D350" s="241">
        <f t="shared" si="22"/>
        <v>0.03</v>
      </c>
      <c r="E350" s="240">
        <v>0</v>
      </c>
    </row>
    <row r="351" spans="1:5" x14ac:dyDescent="0.25">
      <c r="A351" s="517">
        <v>43228</v>
      </c>
      <c r="B351" s="22">
        <v>0.01</v>
      </c>
      <c r="C351" s="536">
        <f t="shared" si="23"/>
        <v>1</v>
      </c>
      <c r="D351" s="241">
        <f t="shared" si="22"/>
        <v>0.01</v>
      </c>
      <c r="E351" s="240">
        <v>0</v>
      </c>
    </row>
    <row r="352" spans="1:5" x14ac:dyDescent="0.25">
      <c r="A352" s="517">
        <v>43229</v>
      </c>
      <c r="B352" s="22">
        <v>0.02</v>
      </c>
      <c r="C352" s="536">
        <f t="shared" si="23"/>
        <v>1</v>
      </c>
      <c r="D352" s="241">
        <f t="shared" si="22"/>
        <v>0.02</v>
      </c>
      <c r="E352" s="240">
        <v>0</v>
      </c>
    </row>
    <row r="353" spans="1:14" x14ac:dyDescent="0.25">
      <c r="A353" s="517">
        <v>43230</v>
      </c>
      <c r="B353" s="22">
        <v>0.06</v>
      </c>
      <c r="C353" s="536">
        <f t="shared" si="23"/>
        <v>1</v>
      </c>
      <c r="D353" s="241">
        <f t="shared" si="22"/>
        <v>0.06</v>
      </c>
      <c r="E353" s="240">
        <v>0</v>
      </c>
    </row>
    <row r="354" spans="1:14" x14ac:dyDescent="0.25">
      <c r="A354" s="517">
        <v>43231</v>
      </c>
      <c r="B354" s="22">
        <v>2.02</v>
      </c>
      <c r="C354" s="536">
        <f t="shared" si="23"/>
        <v>1</v>
      </c>
      <c r="D354" s="241">
        <f t="shared" si="22"/>
        <v>-1.2799999999999998</v>
      </c>
      <c r="E354" s="240">
        <v>3.3</v>
      </c>
    </row>
    <row r="355" spans="1:14" x14ac:dyDescent="0.25">
      <c r="A355" s="517">
        <v>43232</v>
      </c>
      <c r="B355" s="22">
        <v>13.03</v>
      </c>
      <c r="C355" s="536">
        <f t="shared" si="23"/>
        <v>1</v>
      </c>
      <c r="D355" s="241">
        <f t="shared" si="22"/>
        <v>-10.97</v>
      </c>
      <c r="E355" s="240">
        <v>24</v>
      </c>
    </row>
    <row r="356" spans="1:14" x14ac:dyDescent="0.25">
      <c r="A356" s="517">
        <v>43233</v>
      </c>
      <c r="B356" s="22">
        <v>39.36</v>
      </c>
      <c r="C356" s="536">
        <f t="shared" si="23"/>
        <v>1</v>
      </c>
      <c r="D356" s="241">
        <f t="shared" si="22"/>
        <v>-19.240000000000002</v>
      </c>
      <c r="E356" s="240">
        <v>58.6</v>
      </c>
    </row>
    <row r="357" spans="1:14" x14ac:dyDescent="0.25">
      <c r="A357" s="517">
        <v>43234</v>
      </c>
      <c r="B357" s="22">
        <v>26.67</v>
      </c>
      <c r="C357" s="536">
        <f t="shared" si="23"/>
        <v>1</v>
      </c>
      <c r="D357" s="241">
        <f t="shared" si="22"/>
        <v>19.970000000000002</v>
      </c>
      <c r="E357" s="240">
        <v>6.7</v>
      </c>
    </row>
    <row r="358" spans="1:14" x14ac:dyDescent="0.25">
      <c r="A358" s="517">
        <v>43235</v>
      </c>
      <c r="B358" s="22">
        <v>0.03</v>
      </c>
      <c r="C358" s="536">
        <f t="shared" si="23"/>
        <v>1</v>
      </c>
      <c r="D358" s="241">
        <f t="shared" si="22"/>
        <v>0.03</v>
      </c>
      <c r="E358" s="240">
        <v>0</v>
      </c>
    </row>
    <row r="359" spans="1:14" x14ac:dyDescent="0.25">
      <c r="A359" s="517">
        <v>43236</v>
      </c>
      <c r="B359" s="22"/>
      <c r="C359" s="536">
        <f t="shared" si="23"/>
        <v>0</v>
      </c>
      <c r="D359" s="241"/>
      <c r="E359" s="240">
        <v>0.6</v>
      </c>
    </row>
    <row r="360" spans="1:14" x14ac:dyDescent="0.25">
      <c r="A360" s="517">
        <v>43237</v>
      </c>
      <c r="B360" s="22">
        <v>1.31</v>
      </c>
      <c r="C360" s="536">
        <f t="shared" si="23"/>
        <v>1</v>
      </c>
      <c r="D360" s="241">
        <f t="shared" ref="D360:D374" si="24">B360-E360</f>
        <v>-0.18999999999999995</v>
      </c>
      <c r="E360" s="240">
        <v>1.5</v>
      </c>
      <c r="L360" s="237"/>
      <c r="M360" s="238"/>
      <c r="N360" s="238"/>
    </row>
    <row r="361" spans="1:14" x14ac:dyDescent="0.25">
      <c r="A361" s="517">
        <v>43238</v>
      </c>
      <c r="B361" s="22">
        <v>0.03</v>
      </c>
      <c r="C361" s="536">
        <f t="shared" si="23"/>
        <v>1</v>
      </c>
      <c r="D361" s="241">
        <f t="shared" si="24"/>
        <v>0.03</v>
      </c>
      <c r="E361" s="240">
        <v>0</v>
      </c>
      <c r="L361" s="237"/>
      <c r="M361" s="238"/>
      <c r="N361" s="238"/>
    </row>
    <row r="362" spans="1:14" x14ac:dyDescent="0.25">
      <c r="A362" s="517">
        <v>43239</v>
      </c>
      <c r="B362" s="22">
        <v>3.04</v>
      </c>
      <c r="C362" s="536">
        <f t="shared" si="23"/>
        <v>1</v>
      </c>
      <c r="D362" s="241">
        <f t="shared" si="24"/>
        <v>1.04</v>
      </c>
      <c r="E362" s="240">
        <v>2</v>
      </c>
      <c r="L362" s="237"/>
      <c r="M362" s="238"/>
      <c r="N362" s="238"/>
    </row>
    <row r="363" spans="1:14" x14ac:dyDescent="0.25">
      <c r="A363" s="517">
        <v>43240</v>
      </c>
      <c r="B363" s="22">
        <v>0.01</v>
      </c>
      <c r="C363" s="536">
        <f t="shared" si="23"/>
        <v>1</v>
      </c>
      <c r="D363" s="241">
        <f t="shared" si="24"/>
        <v>0.01</v>
      </c>
      <c r="E363" s="240">
        <v>0</v>
      </c>
      <c r="L363" s="237"/>
      <c r="M363" s="238"/>
      <c r="N363" s="238"/>
    </row>
    <row r="364" spans="1:14" x14ac:dyDescent="0.25">
      <c r="A364" s="517">
        <v>43241</v>
      </c>
      <c r="B364" s="22">
        <v>0.3</v>
      </c>
      <c r="C364" s="536">
        <f t="shared" si="23"/>
        <v>1</v>
      </c>
      <c r="D364" s="241">
        <f t="shared" si="24"/>
        <v>-1.7</v>
      </c>
      <c r="E364" s="240">
        <v>2</v>
      </c>
      <c r="L364" s="237"/>
      <c r="M364" s="238"/>
      <c r="N364" s="238"/>
    </row>
    <row r="365" spans="1:14" x14ac:dyDescent="0.25">
      <c r="A365" s="517">
        <v>43242</v>
      </c>
      <c r="B365" s="22">
        <v>4.59</v>
      </c>
      <c r="C365" s="536">
        <f t="shared" si="23"/>
        <v>1</v>
      </c>
      <c r="D365" s="241">
        <f t="shared" si="24"/>
        <v>3.09</v>
      </c>
      <c r="E365" s="240">
        <v>1.5</v>
      </c>
      <c r="L365" s="237"/>
      <c r="M365" s="238"/>
      <c r="N365" s="238"/>
    </row>
    <row r="366" spans="1:14" x14ac:dyDescent="0.25">
      <c r="A366" s="517">
        <v>43243</v>
      </c>
      <c r="B366" s="22">
        <v>10.7</v>
      </c>
      <c r="C366" s="536">
        <f t="shared" si="23"/>
        <v>1</v>
      </c>
      <c r="D366" s="241">
        <f t="shared" si="24"/>
        <v>-4.3000000000000007</v>
      </c>
      <c r="E366" s="240">
        <v>15</v>
      </c>
      <c r="L366" s="237"/>
      <c r="M366" s="238"/>
      <c r="N366" s="238"/>
    </row>
    <row r="367" spans="1:14" x14ac:dyDescent="0.25">
      <c r="A367" s="517">
        <v>43244</v>
      </c>
      <c r="B367" s="22">
        <v>0.8</v>
      </c>
      <c r="C367" s="536">
        <f t="shared" si="23"/>
        <v>1</v>
      </c>
      <c r="D367" s="241">
        <f t="shared" si="24"/>
        <v>-0.19999999999999996</v>
      </c>
      <c r="E367" s="240">
        <v>1</v>
      </c>
      <c r="L367" s="237"/>
      <c r="M367" s="238"/>
      <c r="N367" s="238"/>
    </row>
    <row r="368" spans="1:14" x14ac:dyDescent="0.25">
      <c r="A368" s="517">
        <v>43245</v>
      </c>
      <c r="B368" s="22">
        <v>7.1</v>
      </c>
      <c r="C368" s="536">
        <f t="shared" si="23"/>
        <v>1</v>
      </c>
      <c r="D368" s="241">
        <f t="shared" si="24"/>
        <v>5.0999999999999996</v>
      </c>
      <c r="E368" s="240">
        <v>2</v>
      </c>
      <c r="L368" s="237"/>
      <c r="M368" s="238"/>
      <c r="N368" s="238"/>
    </row>
    <row r="369" spans="1:14" x14ac:dyDescent="0.25">
      <c r="A369" s="517">
        <v>43246</v>
      </c>
      <c r="B369" s="22">
        <v>4.99</v>
      </c>
      <c r="C369" s="536">
        <f t="shared" si="23"/>
        <v>1</v>
      </c>
      <c r="D369" s="241">
        <f t="shared" si="24"/>
        <v>1.9900000000000002</v>
      </c>
      <c r="E369" s="240">
        <v>3</v>
      </c>
      <c r="L369" s="237"/>
      <c r="M369" s="238"/>
      <c r="N369" s="238"/>
    </row>
    <row r="370" spans="1:14" x14ac:dyDescent="0.25">
      <c r="A370" s="517">
        <v>43247</v>
      </c>
      <c r="B370" s="22">
        <v>3.11</v>
      </c>
      <c r="C370" s="536">
        <f t="shared" si="23"/>
        <v>1</v>
      </c>
      <c r="D370" s="241">
        <f t="shared" si="24"/>
        <v>0.10999999999999988</v>
      </c>
      <c r="E370" s="240">
        <v>3</v>
      </c>
      <c r="L370" s="237"/>
      <c r="M370" s="238"/>
      <c r="N370" s="238"/>
    </row>
    <row r="371" spans="1:14" x14ac:dyDescent="0.25">
      <c r="A371" s="517">
        <v>43248</v>
      </c>
      <c r="B371" s="22">
        <v>0.05</v>
      </c>
      <c r="C371" s="536">
        <f t="shared" si="23"/>
        <v>1</v>
      </c>
      <c r="D371" s="241">
        <f t="shared" si="24"/>
        <v>-0.95</v>
      </c>
      <c r="E371" s="240">
        <v>1</v>
      </c>
      <c r="L371" s="237"/>
      <c r="M371" s="238"/>
      <c r="N371" s="238"/>
    </row>
    <row r="372" spans="1:14" x14ac:dyDescent="0.25">
      <c r="A372" s="517">
        <v>43249</v>
      </c>
      <c r="B372" s="22">
        <v>0.01</v>
      </c>
      <c r="C372" s="536">
        <f t="shared" si="23"/>
        <v>1</v>
      </c>
      <c r="D372" s="241">
        <f t="shared" si="24"/>
        <v>0.01</v>
      </c>
      <c r="E372" s="240">
        <v>0</v>
      </c>
      <c r="L372" s="237"/>
      <c r="M372" s="238"/>
      <c r="N372" s="238"/>
    </row>
    <row r="373" spans="1:14" x14ac:dyDescent="0.25">
      <c r="A373" s="517">
        <v>43250</v>
      </c>
      <c r="B373" s="22">
        <v>0</v>
      </c>
      <c r="C373" s="536">
        <f t="shared" si="23"/>
        <v>1</v>
      </c>
      <c r="D373" s="241">
        <f t="shared" si="24"/>
        <v>0</v>
      </c>
      <c r="E373" s="240">
        <v>0</v>
      </c>
      <c r="L373" s="237"/>
      <c r="M373" s="238"/>
      <c r="N373" s="238"/>
    </row>
    <row r="374" spans="1:14" x14ac:dyDescent="0.25">
      <c r="A374" s="517">
        <v>43251</v>
      </c>
      <c r="B374" s="22">
        <v>0</v>
      </c>
      <c r="C374" s="536">
        <f t="shared" si="23"/>
        <v>1</v>
      </c>
      <c r="D374" s="241">
        <f t="shared" si="24"/>
        <v>0</v>
      </c>
      <c r="E374" s="240">
        <v>0</v>
      </c>
      <c r="L374" s="237"/>
      <c r="M374" s="238"/>
      <c r="N374" s="238"/>
    </row>
    <row r="375" spans="1:14" x14ac:dyDescent="0.25">
      <c r="C375" s="537"/>
      <c r="L375" s="237"/>
      <c r="M375" s="238"/>
      <c r="N375" s="238"/>
    </row>
    <row r="376" spans="1:14" x14ac:dyDescent="0.25">
      <c r="B376" s="537" t="s">
        <v>468</v>
      </c>
      <c r="C376" s="538">
        <f>SUM(C10:C374)</f>
        <v>349</v>
      </c>
      <c r="L376" s="237"/>
      <c r="M376" s="238"/>
      <c r="N376" s="238"/>
    </row>
    <row r="377" spans="1:14" x14ac:dyDescent="0.25">
      <c r="B377" s="537" t="s">
        <v>971</v>
      </c>
      <c r="C377" s="533">
        <f>C376/365</f>
        <v>0.95616438356164379</v>
      </c>
      <c r="L377" s="237"/>
      <c r="M377" s="238"/>
      <c r="N377" s="238"/>
    </row>
    <row r="378" spans="1:14" x14ac:dyDescent="0.25">
      <c r="L378" s="237"/>
      <c r="M378" s="238"/>
      <c r="N378" s="238"/>
    </row>
    <row r="379" spans="1:14" x14ac:dyDescent="0.25">
      <c r="L379" s="237"/>
      <c r="M379" s="238"/>
      <c r="N379" s="238"/>
    </row>
    <row r="380" spans="1:14" x14ac:dyDescent="0.25">
      <c r="L380" s="237"/>
      <c r="M380" s="238"/>
      <c r="N380" s="238"/>
    </row>
    <row r="381" spans="1:14" x14ac:dyDescent="0.25">
      <c r="L381" s="237"/>
      <c r="M381" s="238"/>
      <c r="N381" s="238"/>
    </row>
    <row r="382" spans="1:14" x14ac:dyDescent="0.25">
      <c r="L382" s="237"/>
      <c r="M382" s="238"/>
      <c r="N382" s="238"/>
    </row>
    <row r="383" spans="1:14" x14ac:dyDescent="0.25">
      <c r="L383" s="237"/>
      <c r="M383" s="238"/>
      <c r="N383" s="238"/>
    </row>
    <row r="384" spans="1:14" x14ac:dyDescent="0.25">
      <c r="L384" s="237"/>
      <c r="M384" s="238"/>
      <c r="N384" s="238"/>
    </row>
    <row r="385" spans="12:14" x14ac:dyDescent="0.25">
      <c r="L385" s="237"/>
      <c r="M385" s="238"/>
      <c r="N385" s="238"/>
    </row>
    <row r="386" spans="12:14" x14ac:dyDescent="0.25">
      <c r="L386" s="237"/>
      <c r="M386" s="238"/>
      <c r="N386" s="238"/>
    </row>
    <row r="387" spans="12:14" x14ac:dyDescent="0.25">
      <c r="L387" s="237"/>
      <c r="M387" s="238"/>
      <c r="N387" s="238"/>
    </row>
    <row r="388" spans="12:14" x14ac:dyDescent="0.25">
      <c r="L388" s="237"/>
      <c r="M388" s="238"/>
      <c r="N388" s="238"/>
    </row>
    <row r="389" spans="12:14" x14ac:dyDescent="0.25">
      <c r="L389" s="237"/>
      <c r="M389" s="238"/>
      <c r="N389" s="238"/>
    </row>
    <row r="390" spans="12:14" x14ac:dyDescent="0.25">
      <c r="L390" s="237"/>
      <c r="M390" s="238"/>
      <c r="N390" s="238"/>
    </row>
    <row r="391" spans="12:14" x14ac:dyDescent="0.25">
      <c r="L391" s="237"/>
      <c r="M391" s="238"/>
      <c r="N391" s="238"/>
    </row>
    <row r="392" spans="12:14" x14ac:dyDescent="0.25">
      <c r="L392" s="237"/>
      <c r="M392" s="238"/>
      <c r="N392" s="238"/>
    </row>
    <row r="393" spans="12:14" x14ac:dyDescent="0.25">
      <c r="L393" s="237"/>
      <c r="M393" s="238"/>
      <c r="N393" s="238"/>
    </row>
    <row r="394" spans="12:14" x14ac:dyDescent="0.25">
      <c r="L394" s="237"/>
      <c r="M394" s="238"/>
      <c r="N394" s="238"/>
    </row>
    <row r="395" spans="12:14" x14ac:dyDescent="0.25">
      <c r="L395" s="237"/>
      <c r="M395" s="238"/>
      <c r="N395" s="238"/>
    </row>
    <row r="396" spans="12:14" x14ac:dyDescent="0.25">
      <c r="L396" s="237"/>
      <c r="M396" s="238"/>
      <c r="N396" s="238"/>
    </row>
    <row r="397" spans="12:14" x14ac:dyDescent="0.25">
      <c r="L397" s="237"/>
      <c r="M397" s="238"/>
      <c r="N397" s="238"/>
    </row>
    <row r="398" spans="12:14" x14ac:dyDescent="0.25">
      <c r="L398" s="237"/>
      <c r="M398" s="238"/>
      <c r="N398" s="238"/>
    </row>
    <row r="399" spans="12:14" x14ac:dyDescent="0.25">
      <c r="L399" s="237"/>
      <c r="M399" s="238"/>
      <c r="N399" s="238"/>
    </row>
    <row r="400" spans="12:14" x14ac:dyDescent="0.25">
      <c r="L400" s="237"/>
      <c r="M400" s="238"/>
      <c r="N400" s="238"/>
    </row>
    <row r="401" spans="12:14" x14ac:dyDescent="0.25">
      <c r="L401" s="237"/>
      <c r="M401" s="238"/>
      <c r="N401" s="238"/>
    </row>
    <row r="402" spans="12:14" x14ac:dyDescent="0.25">
      <c r="L402" s="237"/>
      <c r="M402" s="238"/>
      <c r="N402" s="238"/>
    </row>
    <row r="403" spans="12:14" x14ac:dyDescent="0.25">
      <c r="L403" s="237"/>
      <c r="M403" s="238"/>
      <c r="N403" s="238"/>
    </row>
    <row r="404" spans="12:14" x14ac:dyDescent="0.25">
      <c r="L404" s="237"/>
      <c r="M404" s="238"/>
      <c r="N404" s="238"/>
    </row>
    <row r="405" spans="12:14" x14ac:dyDescent="0.25">
      <c r="L405" s="237"/>
      <c r="M405" s="238"/>
      <c r="N405" s="238"/>
    </row>
    <row r="406" spans="12:14" x14ac:dyDescent="0.25">
      <c r="L406" s="237"/>
      <c r="M406" s="238"/>
      <c r="N406" s="238"/>
    </row>
    <row r="407" spans="12:14" x14ac:dyDescent="0.25">
      <c r="L407" s="237"/>
      <c r="M407" s="238"/>
      <c r="N407" s="238"/>
    </row>
    <row r="408" spans="12:14" x14ac:dyDescent="0.25">
      <c r="L408" s="237"/>
      <c r="M408" s="238"/>
      <c r="N408" s="238"/>
    </row>
    <row r="409" spans="12:14" x14ac:dyDescent="0.25">
      <c r="L409" s="237"/>
      <c r="M409" s="238"/>
      <c r="N409" s="238"/>
    </row>
    <row r="410" spans="12:14" x14ac:dyDescent="0.25">
      <c r="L410" s="237"/>
      <c r="M410" s="238"/>
      <c r="N410" s="238"/>
    </row>
    <row r="411" spans="12:14" x14ac:dyDescent="0.25">
      <c r="L411" s="237"/>
      <c r="M411" s="238"/>
      <c r="N411" s="238"/>
    </row>
    <row r="412" spans="12:14" x14ac:dyDescent="0.25">
      <c r="L412" s="237"/>
      <c r="M412" s="238"/>
      <c r="N412" s="238"/>
    </row>
    <row r="413" spans="12:14" x14ac:dyDescent="0.25">
      <c r="L413" s="237"/>
      <c r="M413" s="238"/>
      <c r="N413" s="238"/>
    </row>
    <row r="414" spans="12:14" x14ac:dyDescent="0.25">
      <c r="L414" s="237"/>
      <c r="M414" s="238"/>
      <c r="N414" s="238"/>
    </row>
    <row r="415" spans="12:14" x14ac:dyDescent="0.25">
      <c r="L415" s="237"/>
      <c r="M415" s="238"/>
      <c r="N415" s="238"/>
    </row>
    <row r="416" spans="12:14" x14ac:dyDescent="0.25">
      <c r="L416" s="237"/>
      <c r="M416" s="238"/>
      <c r="N416" s="238"/>
    </row>
    <row r="417" spans="12:14" x14ac:dyDescent="0.25">
      <c r="L417" s="237"/>
      <c r="M417" s="238"/>
      <c r="N417" s="238"/>
    </row>
    <row r="418" spans="12:14" x14ac:dyDescent="0.25">
      <c r="L418" s="237"/>
      <c r="M418" s="238"/>
      <c r="N418" s="238"/>
    </row>
    <row r="419" spans="12:14" x14ac:dyDescent="0.25">
      <c r="L419" s="237"/>
      <c r="M419" s="238"/>
      <c r="N419" s="238"/>
    </row>
    <row r="420" spans="12:14" x14ac:dyDescent="0.25">
      <c r="L420" s="237"/>
      <c r="M420" s="238"/>
      <c r="N420" s="238"/>
    </row>
    <row r="421" spans="12:14" x14ac:dyDescent="0.25">
      <c r="L421" s="237"/>
      <c r="M421" s="238"/>
      <c r="N421" s="238"/>
    </row>
    <row r="422" spans="12:14" x14ac:dyDescent="0.25">
      <c r="L422" s="237"/>
      <c r="M422" s="238"/>
      <c r="N422" s="238"/>
    </row>
    <row r="423" spans="12:14" x14ac:dyDescent="0.25">
      <c r="L423" s="237"/>
      <c r="M423" s="238"/>
      <c r="N423" s="238"/>
    </row>
    <row r="424" spans="12:14" x14ac:dyDescent="0.25">
      <c r="L424" s="237"/>
      <c r="M424" s="238"/>
      <c r="N424" s="238"/>
    </row>
    <row r="425" spans="12:14" x14ac:dyDescent="0.25">
      <c r="L425" s="237"/>
      <c r="M425" s="238"/>
      <c r="N425" s="238"/>
    </row>
    <row r="426" spans="12:14" x14ac:dyDescent="0.25">
      <c r="L426" s="237"/>
      <c r="M426" s="238"/>
      <c r="N426" s="238"/>
    </row>
    <row r="427" spans="12:14" x14ac:dyDescent="0.25">
      <c r="L427" s="237"/>
      <c r="M427" s="238"/>
      <c r="N427" s="238"/>
    </row>
    <row r="428" spans="12:14" x14ac:dyDescent="0.25">
      <c r="L428" s="237"/>
      <c r="M428" s="238"/>
      <c r="N428" s="238"/>
    </row>
    <row r="429" spans="12:14" x14ac:dyDescent="0.25">
      <c r="L429" s="237"/>
      <c r="M429" s="238"/>
      <c r="N429" s="238"/>
    </row>
    <row r="430" spans="12:14" x14ac:dyDescent="0.25">
      <c r="L430" s="237"/>
      <c r="M430" s="238"/>
      <c r="N430" s="238"/>
    </row>
    <row r="431" spans="12:14" x14ac:dyDescent="0.25">
      <c r="L431" s="237"/>
      <c r="M431" s="238"/>
      <c r="N431" s="238"/>
    </row>
    <row r="432" spans="12:14" x14ac:dyDescent="0.25">
      <c r="L432" s="237"/>
      <c r="M432" s="238"/>
      <c r="N432" s="238"/>
    </row>
    <row r="433" spans="12:14" x14ac:dyDescent="0.25">
      <c r="L433" s="237"/>
      <c r="M433" s="238"/>
      <c r="N433" s="238"/>
    </row>
    <row r="434" spans="12:14" x14ac:dyDescent="0.25">
      <c r="L434" s="237"/>
      <c r="M434" s="238"/>
      <c r="N434" s="238"/>
    </row>
    <row r="435" spans="12:14" x14ac:dyDescent="0.25">
      <c r="L435" s="237"/>
      <c r="M435" s="238"/>
      <c r="N435" s="238"/>
    </row>
    <row r="436" spans="12:14" x14ac:dyDescent="0.25">
      <c r="L436" s="237"/>
      <c r="M436" s="238"/>
      <c r="N436" s="238"/>
    </row>
    <row r="437" spans="12:14" x14ac:dyDescent="0.25">
      <c r="L437" s="237"/>
      <c r="M437" s="238"/>
      <c r="N437" s="238"/>
    </row>
    <row r="438" spans="12:14" x14ac:dyDescent="0.25">
      <c r="L438" s="237"/>
      <c r="M438" s="238"/>
      <c r="N438" s="238"/>
    </row>
    <row r="439" spans="12:14" x14ac:dyDescent="0.25">
      <c r="L439" s="237"/>
      <c r="M439" s="238"/>
      <c r="N439" s="238"/>
    </row>
    <row r="440" spans="12:14" x14ac:dyDescent="0.25">
      <c r="L440" s="237"/>
      <c r="M440" s="238"/>
      <c r="N440" s="238"/>
    </row>
    <row r="441" spans="12:14" x14ac:dyDescent="0.25">
      <c r="L441" s="237"/>
      <c r="M441" s="238"/>
      <c r="N441" s="238"/>
    </row>
    <row r="442" spans="12:14" x14ac:dyDescent="0.25">
      <c r="L442" s="237"/>
      <c r="M442" s="238"/>
      <c r="N442" s="238"/>
    </row>
    <row r="443" spans="12:14" x14ac:dyDescent="0.25">
      <c r="L443" s="237"/>
      <c r="M443" s="238"/>
      <c r="N443" s="238"/>
    </row>
    <row r="444" spans="12:14" x14ac:dyDescent="0.25">
      <c r="L444" s="237"/>
      <c r="M444" s="238"/>
      <c r="N444" s="238"/>
    </row>
    <row r="445" spans="12:14" x14ac:dyDescent="0.25">
      <c r="L445" s="237"/>
      <c r="M445" s="238"/>
      <c r="N445" s="238"/>
    </row>
    <row r="446" spans="12:14" x14ac:dyDescent="0.25">
      <c r="L446" s="237"/>
      <c r="M446" s="238"/>
      <c r="N446" s="238"/>
    </row>
    <row r="447" spans="12:14" x14ac:dyDescent="0.25">
      <c r="L447" s="237"/>
      <c r="M447" s="238"/>
      <c r="N447" s="238"/>
    </row>
    <row r="448" spans="12:14" x14ac:dyDescent="0.25">
      <c r="L448" s="237"/>
      <c r="M448" s="238"/>
      <c r="N448" s="238"/>
    </row>
    <row r="449" spans="12:14" x14ac:dyDescent="0.25">
      <c r="L449" s="237"/>
      <c r="M449" s="238"/>
      <c r="N449" s="238"/>
    </row>
    <row r="450" spans="12:14" x14ac:dyDescent="0.25">
      <c r="L450" s="237"/>
      <c r="M450" s="238"/>
      <c r="N450" s="238"/>
    </row>
    <row r="451" spans="12:14" x14ac:dyDescent="0.25">
      <c r="L451" s="237"/>
      <c r="M451" s="238"/>
      <c r="N451" s="238"/>
    </row>
    <row r="452" spans="12:14" x14ac:dyDescent="0.25">
      <c r="L452" s="237"/>
      <c r="M452" s="238"/>
      <c r="N452" s="238"/>
    </row>
    <row r="453" spans="12:14" x14ac:dyDescent="0.25">
      <c r="L453" s="237"/>
      <c r="M453" s="238"/>
      <c r="N453" s="238"/>
    </row>
    <row r="454" spans="12:14" x14ac:dyDescent="0.25">
      <c r="L454" s="237"/>
      <c r="M454" s="238"/>
      <c r="N454" s="238"/>
    </row>
    <row r="455" spans="12:14" x14ac:dyDescent="0.25">
      <c r="L455" s="237"/>
      <c r="M455" s="238"/>
      <c r="N455" s="238"/>
    </row>
    <row r="456" spans="12:14" x14ac:dyDescent="0.25">
      <c r="L456" s="237"/>
      <c r="M456" s="238"/>
      <c r="N456" s="238"/>
    </row>
    <row r="457" spans="12:14" x14ac:dyDescent="0.25">
      <c r="L457" s="237"/>
      <c r="M457" s="238"/>
      <c r="N457" s="238"/>
    </row>
    <row r="458" spans="12:14" x14ac:dyDescent="0.25">
      <c r="L458" s="237"/>
      <c r="M458" s="238"/>
      <c r="N458" s="238"/>
    </row>
    <row r="459" spans="12:14" x14ac:dyDescent="0.25">
      <c r="L459" s="237"/>
      <c r="M459" s="238"/>
      <c r="N459" s="238"/>
    </row>
    <row r="460" spans="12:14" x14ac:dyDescent="0.25">
      <c r="L460" s="237"/>
      <c r="M460" s="238"/>
      <c r="N460" s="238"/>
    </row>
    <row r="461" spans="12:14" x14ac:dyDescent="0.25">
      <c r="L461" s="237"/>
      <c r="M461" s="238"/>
      <c r="N461" s="238"/>
    </row>
    <row r="462" spans="12:14" x14ac:dyDescent="0.25">
      <c r="L462" s="237"/>
      <c r="M462" s="238"/>
      <c r="N462" s="238"/>
    </row>
    <row r="463" spans="12:14" x14ac:dyDescent="0.25">
      <c r="L463" s="237"/>
      <c r="M463" s="238"/>
      <c r="N463" s="238"/>
    </row>
    <row r="464" spans="12:14" x14ac:dyDescent="0.25">
      <c r="L464" s="237"/>
      <c r="M464" s="238"/>
      <c r="N464" s="238"/>
    </row>
    <row r="465" spans="12:14" x14ac:dyDescent="0.25">
      <c r="L465" s="237"/>
      <c r="M465" s="238"/>
      <c r="N465" s="238"/>
    </row>
    <row r="466" spans="12:14" x14ac:dyDescent="0.25">
      <c r="L466" s="237"/>
      <c r="M466" s="238"/>
      <c r="N466" s="238"/>
    </row>
    <row r="467" spans="12:14" x14ac:dyDescent="0.25">
      <c r="L467" s="237"/>
      <c r="M467" s="238"/>
      <c r="N467" s="238"/>
    </row>
    <row r="468" spans="12:14" x14ac:dyDescent="0.25">
      <c r="L468" s="237"/>
      <c r="M468" s="238"/>
      <c r="N468" s="238"/>
    </row>
    <row r="469" spans="12:14" x14ac:dyDescent="0.25">
      <c r="L469" s="237"/>
      <c r="M469" s="238"/>
      <c r="N469" s="238"/>
    </row>
    <row r="470" spans="12:14" x14ac:dyDescent="0.25">
      <c r="L470" s="237"/>
      <c r="M470" s="238"/>
      <c r="N470" s="238"/>
    </row>
    <row r="471" spans="12:14" x14ac:dyDescent="0.25">
      <c r="L471" s="237"/>
      <c r="M471" s="238"/>
      <c r="N471" s="238"/>
    </row>
    <row r="472" spans="12:14" x14ac:dyDescent="0.25">
      <c r="L472" s="237"/>
      <c r="M472" s="238"/>
      <c r="N472" s="238"/>
    </row>
    <row r="473" spans="12:14" x14ac:dyDescent="0.25">
      <c r="L473" s="237"/>
      <c r="M473" s="238"/>
      <c r="N473" s="238"/>
    </row>
    <row r="474" spans="12:14" x14ac:dyDescent="0.25">
      <c r="L474" s="237"/>
      <c r="M474" s="238"/>
      <c r="N474" s="238"/>
    </row>
    <row r="475" spans="12:14" x14ac:dyDescent="0.25">
      <c r="L475" s="237"/>
      <c r="M475" s="238"/>
      <c r="N475" s="238"/>
    </row>
    <row r="476" spans="12:14" x14ac:dyDescent="0.25">
      <c r="L476" s="237"/>
      <c r="M476" s="238"/>
      <c r="N476" s="238"/>
    </row>
    <row r="477" spans="12:14" x14ac:dyDescent="0.25">
      <c r="L477" s="237"/>
      <c r="M477" s="238"/>
      <c r="N477" s="238"/>
    </row>
    <row r="478" spans="12:14" x14ac:dyDescent="0.25">
      <c r="L478" s="237"/>
      <c r="M478" s="238"/>
      <c r="N478" s="238"/>
    </row>
    <row r="479" spans="12:14" x14ac:dyDescent="0.25">
      <c r="L479" s="237"/>
      <c r="M479" s="238"/>
      <c r="N479" s="238"/>
    </row>
    <row r="480" spans="12:14" x14ac:dyDescent="0.25">
      <c r="L480" s="237"/>
      <c r="M480" s="238"/>
      <c r="N480" s="238"/>
    </row>
    <row r="481" spans="12:14" x14ac:dyDescent="0.25">
      <c r="L481" s="237"/>
      <c r="M481" s="238"/>
      <c r="N481" s="238"/>
    </row>
    <row r="482" spans="12:14" x14ac:dyDescent="0.25">
      <c r="L482" s="237"/>
      <c r="M482" s="238"/>
      <c r="N482" s="238"/>
    </row>
    <row r="483" spans="12:14" x14ac:dyDescent="0.25">
      <c r="L483" s="237"/>
      <c r="M483" s="238"/>
      <c r="N483" s="238"/>
    </row>
    <row r="484" spans="12:14" x14ac:dyDescent="0.25">
      <c r="L484" s="237"/>
      <c r="M484" s="238"/>
      <c r="N484" s="238"/>
    </row>
    <row r="485" spans="12:14" x14ac:dyDescent="0.25">
      <c r="L485" s="237"/>
      <c r="M485" s="238"/>
      <c r="N485" s="238"/>
    </row>
    <row r="486" spans="12:14" x14ac:dyDescent="0.25">
      <c r="L486" s="237"/>
      <c r="M486" s="238"/>
      <c r="N486" s="238"/>
    </row>
    <row r="487" spans="12:14" x14ac:dyDescent="0.25">
      <c r="L487" s="237"/>
      <c r="M487" s="238"/>
      <c r="N487" s="238"/>
    </row>
    <row r="488" spans="12:14" x14ac:dyDescent="0.25">
      <c r="L488" s="237"/>
      <c r="M488" s="238"/>
      <c r="N488" s="238"/>
    </row>
    <row r="489" spans="12:14" x14ac:dyDescent="0.25">
      <c r="L489" s="237"/>
      <c r="M489" s="238"/>
      <c r="N489" s="238"/>
    </row>
    <row r="490" spans="12:14" x14ac:dyDescent="0.25">
      <c r="L490" s="237"/>
      <c r="M490" s="238"/>
      <c r="N490" s="238"/>
    </row>
    <row r="491" spans="12:14" x14ac:dyDescent="0.25">
      <c r="L491" s="237"/>
      <c r="M491" s="238"/>
      <c r="N491" s="238"/>
    </row>
    <row r="492" spans="12:14" x14ac:dyDescent="0.25">
      <c r="L492" s="237"/>
      <c r="M492" s="238"/>
      <c r="N492" s="238"/>
    </row>
    <row r="493" spans="12:14" x14ac:dyDescent="0.25">
      <c r="L493" s="237"/>
      <c r="M493" s="238"/>
      <c r="N493" s="238"/>
    </row>
    <row r="494" spans="12:14" x14ac:dyDescent="0.25">
      <c r="L494" s="237"/>
      <c r="M494" s="238"/>
      <c r="N494" s="238"/>
    </row>
    <row r="495" spans="12:14" x14ac:dyDescent="0.25">
      <c r="L495" s="237"/>
      <c r="M495" s="238"/>
      <c r="N495" s="238"/>
    </row>
    <row r="496" spans="12:14" x14ac:dyDescent="0.25">
      <c r="L496" s="237"/>
      <c r="M496" s="238"/>
      <c r="N496" s="238"/>
    </row>
    <row r="497" spans="12:14" x14ac:dyDescent="0.25">
      <c r="L497" s="237"/>
      <c r="M497" s="238"/>
      <c r="N497" s="238"/>
    </row>
    <row r="498" spans="12:14" x14ac:dyDescent="0.25">
      <c r="L498" s="237"/>
      <c r="M498" s="238"/>
      <c r="N498" s="238"/>
    </row>
    <row r="499" spans="12:14" x14ac:dyDescent="0.25">
      <c r="L499" s="237"/>
      <c r="M499" s="238"/>
      <c r="N499" s="238"/>
    </row>
    <row r="500" spans="12:14" x14ac:dyDescent="0.25">
      <c r="L500" s="237"/>
      <c r="M500" s="238"/>
      <c r="N500" s="238"/>
    </row>
    <row r="501" spans="12:14" x14ac:dyDescent="0.25">
      <c r="L501" s="237"/>
      <c r="M501" s="238"/>
      <c r="N501" s="238"/>
    </row>
    <row r="502" spans="12:14" x14ac:dyDescent="0.25">
      <c r="L502" s="237"/>
      <c r="M502" s="238"/>
      <c r="N502" s="238"/>
    </row>
    <row r="503" spans="12:14" x14ac:dyDescent="0.25">
      <c r="L503" s="237"/>
      <c r="M503" s="238"/>
      <c r="N503" s="238"/>
    </row>
    <row r="504" spans="12:14" x14ac:dyDescent="0.25">
      <c r="L504" s="237"/>
      <c r="M504" s="238"/>
      <c r="N504" s="238"/>
    </row>
    <row r="505" spans="12:14" x14ac:dyDescent="0.25">
      <c r="L505" s="237"/>
      <c r="M505" s="238"/>
      <c r="N505" s="238"/>
    </row>
    <row r="506" spans="12:14" x14ac:dyDescent="0.25">
      <c r="L506" s="237"/>
      <c r="M506" s="238"/>
      <c r="N506" s="238"/>
    </row>
    <row r="507" spans="12:14" x14ac:dyDescent="0.25">
      <c r="L507" s="237"/>
      <c r="M507" s="238"/>
      <c r="N507" s="238"/>
    </row>
    <row r="508" spans="12:14" x14ac:dyDescent="0.25">
      <c r="L508" s="237"/>
      <c r="M508" s="238"/>
      <c r="N508" s="238"/>
    </row>
    <row r="509" spans="12:14" x14ac:dyDescent="0.25">
      <c r="L509" s="237"/>
      <c r="M509" s="238"/>
      <c r="N509" s="238"/>
    </row>
    <row r="510" spans="12:14" x14ac:dyDescent="0.25">
      <c r="L510" s="237"/>
      <c r="M510" s="238"/>
      <c r="N510" s="238"/>
    </row>
    <row r="511" spans="12:14" x14ac:dyDescent="0.25">
      <c r="L511" s="237"/>
      <c r="M511" s="238"/>
      <c r="N511" s="238"/>
    </row>
    <row r="512" spans="12:14" x14ac:dyDescent="0.25">
      <c r="L512" s="237"/>
      <c r="M512" s="238"/>
      <c r="N512" s="238"/>
    </row>
    <row r="513" spans="12:14" x14ac:dyDescent="0.25">
      <c r="L513" s="237"/>
      <c r="M513" s="238"/>
      <c r="N513" s="238"/>
    </row>
    <row r="514" spans="12:14" x14ac:dyDescent="0.25">
      <c r="L514" s="237"/>
      <c r="M514" s="238"/>
      <c r="N514" s="238"/>
    </row>
    <row r="515" spans="12:14" x14ac:dyDescent="0.25">
      <c r="L515" s="237"/>
      <c r="M515" s="238"/>
      <c r="N515" s="238"/>
    </row>
    <row r="516" spans="12:14" x14ac:dyDescent="0.25">
      <c r="L516" s="237"/>
      <c r="M516" s="238"/>
      <c r="N516" s="238"/>
    </row>
    <row r="517" spans="12:14" x14ac:dyDescent="0.25">
      <c r="L517" s="237"/>
      <c r="M517" s="238"/>
      <c r="N517" s="238"/>
    </row>
    <row r="518" spans="12:14" x14ac:dyDescent="0.25">
      <c r="L518" s="237"/>
      <c r="M518" s="238"/>
      <c r="N518" s="238"/>
    </row>
    <row r="519" spans="12:14" x14ac:dyDescent="0.25">
      <c r="L519" s="237"/>
      <c r="M519" s="238"/>
      <c r="N519" s="238"/>
    </row>
    <row r="520" spans="12:14" x14ac:dyDescent="0.25">
      <c r="L520" s="237"/>
      <c r="M520" s="238"/>
      <c r="N520" s="238"/>
    </row>
    <row r="521" spans="12:14" x14ac:dyDescent="0.25">
      <c r="L521" s="237"/>
      <c r="M521" s="238"/>
      <c r="N521" s="238"/>
    </row>
    <row r="522" spans="12:14" x14ac:dyDescent="0.25">
      <c r="L522" s="237"/>
      <c r="M522" s="238"/>
      <c r="N522" s="238"/>
    </row>
    <row r="523" spans="12:14" x14ac:dyDescent="0.25">
      <c r="L523" s="237"/>
      <c r="M523" s="238"/>
      <c r="N523" s="238"/>
    </row>
    <row r="524" spans="12:14" x14ac:dyDescent="0.25">
      <c r="L524" s="237"/>
      <c r="M524" s="238"/>
      <c r="N524" s="238"/>
    </row>
    <row r="525" spans="12:14" x14ac:dyDescent="0.25">
      <c r="L525" s="237"/>
      <c r="M525" s="238"/>
      <c r="N525" s="238"/>
    </row>
    <row r="526" spans="12:14" x14ac:dyDescent="0.25">
      <c r="L526" s="237"/>
      <c r="M526" s="238"/>
      <c r="N526" s="238"/>
    </row>
    <row r="527" spans="12:14" x14ac:dyDescent="0.25">
      <c r="L527" s="237"/>
      <c r="M527" s="238"/>
      <c r="N527" s="238"/>
    </row>
    <row r="528" spans="12:14" x14ac:dyDescent="0.25">
      <c r="L528" s="237"/>
      <c r="M528" s="238"/>
      <c r="N528" s="238"/>
    </row>
    <row r="529" spans="12:14" x14ac:dyDescent="0.25">
      <c r="L529" s="237"/>
      <c r="M529" s="238"/>
      <c r="N529" s="238"/>
    </row>
    <row r="530" spans="12:14" x14ac:dyDescent="0.25">
      <c r="L530" s="237"/>
      <c r="M530" s="238"/>
      <c r="N530" s="238"/>
    </row>
    <row r="531" spans="12:14" x14ac:dyDescent="0.25">
      <c r="L531" s="237"/>
      <c r="M531" s="238"/>
      <c r="N531" s="238"/>
    </row>
    <row r="532" spans="12:14" x14ac:dyDescent="0.25">
      <c r="L532" s="237"/>
      <c r="M532" s="238"/>
      <c r="N532" s="238"/>
    </row>
    <row r="533" spans="12:14" x14ac:dyDescent="0.25">
      <c r="L533" s="237"/>
      <c r="M533" s="238"/>
      <c r="N533" s="238"/>
    </row>
    <row r="534" spans="12:14" x14ac:dyDescent="0.25">
      <c r="L534" s="237"/>
      <c r="M534" s="238"/>
      <c r="N534" s="238"/>
    </row>
    <row r="535" spans="12:14" x14ac:dyDescent="0.25">
      <c r="L535" s="237"/>
      <c r="M535" s="238"/>
      <c r="N535" s="238"/>
    </row>
    <row r="536" spans="12:14" x14ac:dyDescent="0.25">
      <c r="L536" s="237"/>
      <c r="M536" s="238"/>
      <c r="N536" s="238"/>
    </row>
    <row r="537" spans="12:14" x14ac:dyDescent="0.25">
      <c r="L537" s="237"/>
      <c r="M537" s="238"/>
      <c r="N537" s="238"/>
    </row>
    <row r="538" spans="12:14" x14ac:dyDescent="0.25">
      <c r="L538" s="237"/>
      <c r="M538" s="238"/>
      <c r="N538" s="238"/>
    </row>
    <row r="539" spans="12:14" x14ac:dyDescent="0.25">
      <c r="L539" s="237"/>
      <c r="M539" s="238"/>
      <c r="N539" s="238"/>
    </row>
    <row r="540" spans="12:14" x14ac:dyDescent="0.25">
      <c r="L540" s="237"/>
      <c r="M540" s="238"/>
      <c r="N540" s="238"/>
    </row>
    <row r="541" spans="12:14" x14ac:dyDescent="0.25">
      <c r="L541" s="237"/>
      <c r="M541" s="238"/>
      <c r="N541" s="238"/>
    </row>
    <row r="542" spans="12:14" x14ac:dyDescent="0.25">
      <c r="L542" s="237"/>
      <c r="M542" s="238"/>
      <c r="N542" s="238"/>
    </row>
    <row r="543" spans="12:14" x14ac:dyDescent="0.25">
      <c r="L543" s="237"/>
      <c r="M543" s="238"/>
      <c r="N543" s="238"/>
    </row>
    <row r="544" spans="12:14" x14ac:dyDescent="0.25">
      <c r="L544" s="237"/>
      <c r="M544" s="238"/>
      <c r="N544" s="238"/>
    </row>
    <row r="545" spans="12:14" x14ac:dyDescent="0.25">
      <c r="L545" s="237"/>
      <c r="M545" s="238"/>
      <c r="N545" s="238"/>
    </row>
    <row r="546" spans="12:14" x14ac:dyDescent="0.25">
      <c r="L546" s="237"/>
      <c r="M546" s="238"/>
      <c r="N546" s="238"/>
    </row>
    <row r="547" spans="12:14" x14ac:dyDescent="0.25">
      <c r="L547" s="237"/>
      <c r="M547" s="238"/>
      <c r="N547" s="238"/>
    </row>
    <row r="548" spans="12:14" x14ac:dyDescent="0.25">
      <c r="L548" s="237"/>
      <c r="M548" s="238"/>
      <c r="N548" s="238"/>
    </row>
    <row r="549" spans="12:14" x14ac:dyDescent="0.25">
      <c r="L549" s="237"/>
      <c r="M549" s="238"/>
      <c r="N549" s="238"/>
    </row>
    <row r="550" spans="12:14" x14ac:dyDescent="0.25">
      <c r="L550" s="237"/>
      <c r="M550" s="238"/>
      <c r="N550" s="238"/>
    </row>
    <row r="551" spans="12:14" x14ac:dyDescent="0.25">
      <c r="L551" s="237"/>
      <c r="M551" s="238"/>
      <c r="N551" s="238"/>
    </row>
    <row r="552" spans="12:14" x14ac:dyDescent="0.25">
      <c r="L552" s="237"/>
      <c r="M552" s="238"/>
      <c r="N552" s="238"/>
    </row>
    <row r="553" spans="12:14" x14ac:dyDescent="0.25">
      <c r="L553" s="237"/>
      <c r="M553" s="238"/>
      <c r="N553" s="238"/>
    </row>
    <row r="554" spans="12:14" x14ac:dyDescent="0.25">
      <c r="L554" s="237"/>
      <c r="M554" s="238"/>
      <c r="N554" s="238"/>
    </row>
    <row r="555" spans="12:14" x14ac:dyDescent="0.25">
      <c r="L555" s="237"/>
      <c r="M555" s="238"/>
      <c r="N555" s="238"/>
    </row>
    <row r="556" spans="12:14" x14ac:dyDescent="0.25">
      <c r="L556" s="237"/>
      <c r="M556" s="238"/>
      <c r="N556" s="238"/>
    </row>
    <row r="557" spans="12:14" x14ac:dyDescent="0.25">
      <c r="L557" s="237"/>
      <c r="M557" s="238"/>
      <c r="N557" s="238"/>
    </row>
    <row r="558" spans="12:14" x14ac:dyDescent="0.25">
      <c r="L558" s="237"/>
      <c r="M558" s="238"/>
      <c r="N558" s="238"/>
    </row>
    <row r="559" spans="12:14" x14ac:dyDescent="0.25">
      <c r="L559" s="237"/>
      <c r="M559" s="238"/>
      <c r="N559" s="238"/>
    </row>
    <row r="560" spans="12:14" x14ac:dyDescent="0.25">
      <c r="L560" s="237"/>
      <c r="M560" s="238"/>
      <c r="N560" s="238"/>
    </row>
    <row r="561" spans="12:14" x14ac:dyDescent="0.25">
      <c r="L561" s="237"/>
      <c r="M561" s="238"/>
      <c r="N561" s="238"/>
    </row>
    <row r="562" spans="12:14" x14ac:dyDescent="0.25">
      <c r="L562" s="237"/>
      <c r="M562" s="238"/>
      <c r="N562" s="238"/>
    </row>
    <row r="563" spans="12:14" x14ac:dyDescent="0.25">
      <c r="L563" s="237"/>
      <c r="M563" s="238"/>
      <c r="N563" s="238"/>
    </row>
    <row r="564" spans="12:14" x14ac:dyDescent="0.25">
      <c r="L564" s="237"/>
      <c r="M564" s="238"/>
      <c r="N564" s="238"/>
    </row>
    <row r="565" spans="12:14" x14ac:dyDescent="0.25">
      <c r="L565" s="237"/>
      <c r="M565" s="238"/>
      <c r="N565" s="238"/>
    </row>
    <row r="566" spans="12:14" x14ac:dyDescent="0.25">
      <c r="L566" s="237"/>
      <c r="M566" s="238"/>
      <c r="N566" s="238"/>
    </row>
    <row r="567" spans="12:14" x14ac:dyDescent="0.25">
      <c r="L567" s="237"/>
      <c r="M567" s="238"/>
      <c r="N567" s="238"/>
    </row>
    <row r="568" spans="12:14" x14ac:dyDescent="0.25">
      <c r="L568" s="237"/>
      <c r="M568" s="238"/>
      <c r="N568" s="238"/>
    </row>
    <row r="569" spans="12:14" x14ac:dyDescent="0.25">
      <c r="L569" s="237"/>
      <c r="M569" s="238"/>
      <c r="N569" s="238"/>
    </row>
    <row r="570" spans="12:14" x14ac:dyDescent="0.25">
      <c r="L570" s="237"/>
      <c r="M570" s="238"/>
      <c r="N570" s="238"/>
    </row>
    <row r="571" spans="12:14" x14ac:dyDescent="0.25">
      <c r="L571" s="237"/>
      <c r="M571" s="238"/>
      <c r="N571" s="238"/>
    </row>
    <row r="572" spans="12:14" x14ac:dyDescent="0.25">
      <c r="L572" s="237"/>
      <c r="M572" s="238"/>
      <c r="N572" s="238"/>
    </row>
    <row r="573" spans="12:14" x14ac:dyDescent="0.25">
      <c r="L573" s="237"/>
      <c r="M573" s="238"/>
      <c r="N573" s="238"/>
    </row>
    <row r="574" spans="12:14" x14ac:dyDescent="0.25">
      <c r="L574" s="237"/>
      <c r="M574" s="238"/>
      <c r="N574" s="238"/>
    </row>
    <row r="575" spans="12:14" x14ac:dyDescent="0.25">
      <c r="L575" s="237"/>
      <c r="M575" s="238"/>
      <c r="N575" s="238"/>
    </row>
    <row r="576" spans="12:14" x14ac:dyDescent="0.25">
      <c r="L576" s="237"/>
      <c r="M576" s="238"/>
      <c r="N576" s="238"/>
    </row>
    <row r="577" spans="12:14" x14ac:dyDescent="0.25">
      <c r="L577" s="237"/>
      <c r="M577" s="238"/>
      <c r="N577" s="238"/>
    </row>
    <row r="578" spans="12:14" x14ac:dyDescent="0.25">
      <c r="L578" s="237"/>
      <c r="M578" s="238"/>
      <c r="N578" s="238"/>
    </row>
    <row r="579" spans="12:14" x14ac:dyDescent="0.25">
      <c r="L579" s="237"/>
      <c r="M579" s="238"/>
      <c r="N579" s="238"/>
    </row>
    <row r="580" spans="12:14" x14ac:dyDescent="0.25">
      <c r="L580" s="237"/>
      <c r="M580" s="238"/>
      <c r="N580" s="238"/>
    </row>
    <row r="581" spans="12:14" x14ac:dyDescent="0.25">
      <c r="L581" s="237"/>
      <c r="M581" s="238"/>
      <c r="N581" s="238"/>
    </row>
    <row r="582" spans="12:14" x14ac:dyDescent="0.25">
      <c r="L582" s="237"/>
      <c r="M582" s="238"/>
      <c r="N582" s="238"/>
    </row>
    <row r="583" spans="12:14" x14ac:dyDescent="0.25">
      <c r="L583" s="237"/>
      <c r="M583" s="238"/>
      <c r="N583" s="238"/>
    </row>
    <row r="584" spans="12:14" x14ac:dyDescent="0.25">
      <c r="L584" s="237"/>
      <c r="M584" s="238"/>
      <c r="N584" s="238"/>
    </row>
    <row r="585" spans="12:14" x14ac:dyDescent="0.25">
      <c r="L585" s="237"/>
      <c r="M585" s="238"/>
      <c r="N585" s="238"/>
    </row>
    <row r="586" spans="12:14" x14ac:dyDescent="0.25">
      <c r="L586" s="237"/>
      <c r="M586" s="238"/>
      <c r="N586" s="238"/>
    </row>
    <row r="587" spans="12:14" x14ac:dyDescent="0.25">
      <c r="L587" s="237"/>
      <c r="M587" s="238"/>
      <c r="N587" s="238"/>
    </row>
    <row r="588" spans="12:14" x14ac:dyDescent="0.25">
      <c r="L588" s="237"/>
      <c r="M588" s="238"/>
      <c r="N588" s="238"/>
    </row>
    <row r="589" spans="12:14" x14ac:dyDescent="0.25">
      <c r="L589" s="237"/>
      <c r="M589" s="238"/>
      <c r="N589" s="238"/>
    </row>
    <row r="590" spans="12:14" x14ac:dyDescent="0.25">
      <c r="L590" s="237"/>
      <c r="M590" s="238"/>
      <c r="N590" s="238"/>
    </row>
    <row r="591" spans="12:14" x14ac:dyDescent="0.25">
      <c r="L591" s="237"/>
      <c r="M591" s="238"/>
      <c r="N591" s="238"/>
    </row>
    <row r="592" spans="12:14" x14ac:dyDescent="0.25">
      <c r="L592" s="237"/>
      <c r="M592" s="238"/>
      <c r="N592" s="238"/>
    </row>
    <row r="593" spans="12:14" x14ac:dyDescent="0.25">
      <c r="L593" s="237"/>
      <c r="M593" s="238"/>
      <c r="N593" s="238"/>
    </row>
    <row r="594" spans="12:14" x14ac:dyDescent="0.25">
      <c r="L594" s="237"/>
      <c r="M594" s="238"/>
      <c r="N594" s="238"/>
    </row>
    <row r="595" spans="12:14" x14ac:dyDescent="0.25">
      <c r="L595" s="237"/>
      <c r="M595" s="238"/>
      <c r="N595" s="238"/>
    </row>
    <row r="596" spans="12:14" x14ac:dyDescent="0.25">
      <c r="L596" s="237"/>
      <c r="M596" s="238"/>
      <c r="N596" s="238"/>
    </row>
    <row r="597" spans="12:14" x14ac:dyDescent="0.25">
      <c r="L597" s="237"/>
      <c r="M597" s="238"/>
      <c r="N597" s="238"/>
    </row>
    <row r="598" spans="12:14" x14ac:dyDescent="0.25">
      <c r="L598" s="237"/>
      <c r="M598" s="238"/>
      <c r="N598" s="238"/>
    </row>
    <row r="599" spans="12:14" x14ac:dyDescent="0.25">
      <c r="L599" s="237"/>
      <c r="M599" s="238"/>
      <c r="N599" s="238"/>
    </row>
    <row r="600" spans="12:14" x14ac:dyDescent="0.25">
      <c r="L600" s="237"/>
      <c r="M600" s="238"/>
      <c r="N600" s="238"/>
    </row>
    <row r="601" spans="12:14" x14ac:dyDescent="0.25">
      <c r="L601" s="237"/>
      <c r="M601" s="238"/>
      <c r="N601" s="238"/>
    </row>
    <row r="602" spans="12:14" x14ac:dyDescent="0.25">
      <c r="L602" s="237"/>
      <c r="M602" s="238"/>
      <c r="N602" s="238"/>
    </row>
    <row r="603" spans="12:14" x14ac:dyDescent="0.25">
      <c r="L603" s="237"/>
      <c r="M603" s="238"/>
      <c r="N603" s="238"/>
    </row>
    <row r="604" spans="12:14" x14ac:dyDescent="0.25">
      <c r="L604" s="237"/>
      <c r="M604" s="238"/>
      <c r="N604" s="238"/>
    </row>
    <row r="605" spans="12:14" x14ac:dyDescent="0.25">
      <c r="L605" s="237"/>
      <c r="M605" s="238"/>
      <c r="N605" s="238"/>
    </row>
    <row r="606" spans="12:14" x14ac:dyDescent="0.25">
      <c r="L606" s="237"/>
      <c r="M606" s="238"/>
      <c r="N606" s="238"/>
    </row>
    <row r="607" spans="12:14" x14ac:dyDescent="0.25">
      <c r="L607" s="237"/>
      <c r="M607" s="238"/>
      <c r="N607" s="238"/>
    </row>
    <row r="608" spans="12:14" x14ac:dyDescent="0.25">
      <c r="L608" s="237"/>
      <c r="M608" s="238"/>
      <c r="N608" s="238"/>
    </row>
    <row r="609" spans="12:14" x14ac:dyDescent="0.25">
      <c r="L609" s="237"/>
      <c r="M609" s="238"/>
      <c r="N609" s="238"/>
    </row>
    <row r="610" spans="12:14" x14ac:dyDescent="0.25">
      <c r="L610" s="237"/>
      <c r="M610" s="238"/>
      <c r="N610" s="238"/>
    </row>
    <row r="611" spans="12:14" x14ac:dyDescent="0.25">
      <c r="L611" s="237"/>
      <c r="M611" s="238"/>
      <c r="N611" s="238"/>
    </row>
    <row r="612" spans="12:14" x14ac:dyDescent="0.25">
      <c r="L612" s="237"/>
      <c r="M612" s="238"/>
      <c r="N612" s="238"/>
    </row>
    <row r="613" spans="12:14" x14ac:dyDescent="0.25">
      <c r="L613" s="237"/>
      <c r="M613" s="238"/>
      <c r="N613" s="238"/>
    </row>
    <row r="614" spans="12:14" x14ac:dyDescent="0.25">
      <c r="L614" s="237"/>
      <c r="M614" s="238"/>
      <c r="N614" s="238"/>
    </row>
    <row r="615" spans="12:14" x14ac:dyDescent="0.25">
      <c r="L615" s="237"/>
      <c r="M615" s="238"/>
      <c r="N615" s="238"/>
    </row>
    <row r="616" spans="12:14" x14ac:dyDescent="0.25">
      <c r="L616" s="237"/>
      <c r="M616" s="238"/>
      <c r="N616" s="238"/>
    </row>
    <row r="617" spans="12:14" x14ac:dyDescent="0.25">
      <c r="L617" s="237"/>
      <c r="M617" s="238"/>
      <c r="N617" s="238"/>
    </row>
    <row r="618" spans="12:14" x14ac:dyDescent="0.25">
      <c r="L618" s="237"/>
      <c r="M618" s="238"/>
      <c r="N618" s="238"/>
    </row>
    <row r="619" spans="12:14" x14ac:dyDescent="0.25">
      <c r="L619" s="237"/>
      <c r="M619" s="238"/>
      <c r="N619" s="238"/>
    </row>
    <row r="620" spans="12:14" x14ac:dyDescent="0.25">
      <c r="L620" s="237"/>
      <c r="M620" s="238"/>
      <c r="N620" s="238"/>
    </row>
    <row r="621" spans="12:14" x14ac:dyDescent="0.25">
      <c r="L621" s="237"/>
      <c r="M621" s="238"/>
      <c r="N621" s="238"/>
    </row>
    <row r="622" spans="12:14" x14ac:dyDescent="0.25">
      <c r="L622" s="237"/>
      <c r="M622" s="238"/>
      <c r="N622" s="238"/>
    </row>
    <row r="623" spans="12:14" x14ac:dyDescent="0.25">
      <c r="L623" s="237"/>
      <c r="M623" s="238"/>
      <c r="N623" s="238"/>
    </row>
    <row r="624" spans="12:14" x14ac:dyDescent="0.25">
      <c r="L624" s="237"/>
      <c r="M624" s="238"/>
      <c r="N624" s="238"/>
    </row>
    <row r="625" spans="12:14" x14ac:dyDescent="0.25">
      <c r="L625" s="237"/>
      <c r="M625" s="238"/>
      <c r="N625" s="238"/>
    </row>
    <row r="626" spans="12:14" x14ac:dyDescent="0.25">
      <c r="L626" s="237"/>
      <c r="M626" s="238"/>
      <c r="N626" s="238"/>
    </row>
    <row r="627" spans="12:14" x14ac:dyDescent="0.25">
      <c r="L627" s="237"/>
      <c r="M627" s="238"/>
      <c r="N627" s="238"/>
    </row>
    <row r="628" spans="12:14" x14ac:dyDescent="0.25">
      <c r="L628" s="237"/>
      <c r="M628" s="238"/>
      <c r="N628" s="238"/>
    </row>
    <row r="629" spans="12:14" x14ac:dyDescent="0.25">
      <c r="L629" s="237"/>
      <c r="M629" s="238"/>
      <c r="N629" s="238"/>
    </row>
    <row r="630" spans="12:14" x14ac:dyDescent="0.25">
      <c r="L630" s="237"/>
      <c r="M630" s="238"/>
      <c r="N630" s="238"/>
    </row>
    <row r="631" spans="12:14" x14ac:dyDescent="0.25">
      <c r="L631" s="237"/>
      <c r="M631" s="238"/>
      <c r="N631" s="238"/>
    </row>
    <row r="632" spans="12:14" x14ac:dyDescent="0.25">
      <c r="L632" s="237"/>
      <c r="M632" s="238"/>
      <c r="N632" s="238"/>
    </row>
    <row r="633" spans="12:14" x14ac:dyDescent="0.25">
      <c r="L633" s="237"/>
      <c r="M633" s="238"/>
      <c r="N633" s="238"/>
    </row>
    <row r="634" spans="12:14" x14ac:dyDescent="0.25">
      <c r="L634" s="237"/>
      <c r="M634" s="238"/>
      <c r="N634" s="238"/>
    </row>
    <row r="635" spans="12:14" x14ac:dyDescent="0.25">
      <c r="L635" s="237"/>
      <c r="M635" s="238"/>
      <c r="N635" s="238"/>
    </row>
    <row r="636" spans="12:14" x14ac:dyDescent="0.25">
      <c r="L636" s="237"/>
      <c r="M636" s="238"/>
      <c r="N636" s="238"/>
    </row>
    <row r="637" spans="12:14" x14ac:dyDescent="0.25">
      <c r="L637" s="237"/>
      <c r="M637" s="238"/>
      <c r="N637" s="238"/>
    </row>
    <row r="638" spans="12:14" x14ac:dyDescent="0.25">
      <c r="L638" s="237"/>
      <c r="M638" s="238"/>
      <c r="N638" s="238"/>
    </row>
    <row r="639" spans="12:14" x14ac:dyDescent="0.25">
      <c r="L639" s="237"/>
      <c r="M639" s="238"/>
      <c r="N639" s="238"/>
    </row>
    <row r="640" spans="12:14" x14ac:dyDescent="0.25">
      <c r="L640" s="237"/>
      <c r="M640" s="238"/>
      <c r="N640" s="238"/>
    </row>
    <row r="641" spans="12:14" x14ac:dyDescent="0.25">
      <c r="L641" s="237"/>
      <c r="M641" s="238"/>
      <c r="N641" s="238"/>
    </row>
    <row r="642" spans="12:14" x14ac:dyDescent="0.25">
      <c r="L642" s="237"/>
      <c r="M642" s="238"/>
      <c r="N642" s="238"/>
    </row>
    <row r="643" spans="12:14" x14ac:dyDescent="0.25">
      <c r="L643" s="237"/>
      <c r="M643" s="238"/>
      <c r="N643" s="238"/>
    </row>
    <row r="644" spans="12:14" x14ac:dyDescent="0.25">
      <c r="L644" s="237"/>
      <c r="M644" s="238"/>
      <c r="N644" s="238"/>
    </row>
    <row r="645" spans="12:14" x14ac:dyDescent="0.25">
      <c r="L645" s="237"/>
      <c r="M645" s="238"/>
      <c r="N645" s="238"/>
    </row>
    <row r="646" spans="12:14" x14ac:dyDescent="0.25">
      <c r="L646" s="237"/>
      <c r="M646" s="238"/>
      <c r="N646" s="238"/>
    </row>
    <row r="647" spans="12:14" x14ac:dyDescent="0.25">
      <c r="L647" s="237"/>
      <c r="M647" s="238"/>
      <c r="N647" s="238"/>
    </row>
    <row r="648" spans="12:14" x14ac:dyDescent="0.25">
      <c r="L648" s="237"/>
      <c r="M648" s="238"/>
      <c r="N648" s="238"/>
    </row>
    <row r="649" spans="12:14" x14ac:dyDescent="0.25">
      <c r="L649" s="237"/>
      <c r="M649" s="238"/>
      <c r="N649" s="238"/>
    </row>
    <row r="650" spans="12:14" x14ac:dyDescent="0.25">
      <c r="L650" s="237"/>
      <c r="M650" s="238"/>
      <c r="N650" s="238"/>
    </row>
    <row r="651" spans="12:14" x14ac:dyDescent="0.25">
      <c r="L651" s="237"/>
      <c r="M651" s="238"/>
      <c r="N651" s="238"/>
    </row>
    <row r="652" spans="12:14" x14ac:dyDescent="0.25">
      <c r="L652" s="237"/>
      <c r="M652" s="238"/>
      <c r="N652" s="238"/>
    </row>
    <row r="653" spans="12:14" x14ac:dyDescent="0.25">
      <c r="L653" s="237"/>
      <c r="M653" s="238"/>
      <c r="N653" s="238"/>
    </row>
    <row r="654" spans="12:14" x14ac:dyDescent="0.25">
      <c r="L654" s="237"/>
      <c r="M654" s="238"/>
      <c r="N654" s="238"/>
    </row>
    <row r="655" spans="12:14" x14ac:dyDescent="0.25">
      <c r="L655" s="237"/>
      <c r="M655" s="238"/>
      <c r="N655" s="238"/>
    </row>
    <row r="656" spans="12:14" x14ac:dyDescent="0.25">
      <c r="L656" s="237"/>
      <c r="M656" s="238"/>
      <c r="N656" s="238"/>
    </row>
    <row r="657" spans="12:14" x14ac:dyDescent="0.25">
      <c r="L657" s="237"/>
      <c r="M657" s="238"/>
      <c r="N657" s="238"/>
    </row>
    <row r="658" spans="12:14" x14ac:dyDescent="0.25">
      <c r="L658" s="237"/>
      <c r="M658" s="238"/>
      <c r="N658" s="238"/>
    </row>
    <row r="659" spans="12:14" x14ac:dyDescent="0.25">
      <c r="L659" s="237"/>
      <c r="M659" s="238"/>
      <c r="N659" s="238"/>
    </row>
    <row r="660" spans="12:14" x14ac:dyDescent="0.25">
      <c r="L660" s="237"/>
      <c r="M660" s="238"/>
      <c r="N660" s="238"/>
    </row>
    <row r="661" spans="12:14" x14ac:dyDescent="0.25">
      <c r="L661" s="237"/>
      <c r="M661" s="238"/>
      <c r="N661" s="238"/>
    </row>
    <row r="662" spans="12:14" x14ac:dyDescent="0.25">
      <c r="L662" s="237"/>
      <c r="M662" s="238"/>
      <c r="N662" s="238"/>
    </row>
    <row r="663" spans="12:14" x14ac:dyDescent="0.25">
      <c r="L663" s="237"/>
      <c r="M663" s="238"/>
      <c r="N663" s="238"/>
    </row>
    <row r="664" spans="12:14" x14ac:dyDescent="0.25">
      <c r="L664" s="237"/>
      <c r="M664" s="238"/>
      <c r="N664" s="238"/>
    </row>
    <row r="665" spans="12:14" x14ac:dyDescent="0.25">
      <c r="L665" s="237"/>
      <c r="M665" s="238"/>
      <c r="N665" s="238"/>
    </row>
    <row r="666" spans="12:14" x14ac:dyDescent="0.25">
      <c r="L666" s="237"/>
      <c r="M666" s="238"/>
      <c r="N666" s="238"/>
    </row>
    <row r="667" spans="12:14" x14ac:dyDescent="0.25">
      <c r="L667" s="237"/>
      <c r="M667" s="238"/>
      <c r="N667" s="238"/>
    </row>
    <row r="668" spans="12:14" x14ac:dyDescent="0.25">
      <c r="L668" s="237"/>
      <c r="M668" s="238"/>
      <c r="N668" s="238"/>
    </row>
    <row r="669" spans="12:14" x14ac:dyDescent="0.25">
      <c r="L669" s="237"/>
      <c r="M669" s="238"/>
      <c r="N669" s="238"/>
    </row>
    <row r="670" spans="12:14" x14ac:dyDescent="0.25">
      <c r="L670" s="237"/>
      <c r="M670" s="238"/>
      <c r="N670" s="238"/>
    </row>
    <row r="671" spans="12:14" x14ac:dyDescent="0.25">
      <c r="L671" s="237"/>
      <c r="M671" s="238"/>
      <c r="N671" s="238"/>
    </row>
    <row r="672" spans="12:14" x14ac:dyDescent="0.25">
      <c r="L672" s="237"/>
      <c r="M672" s="238"/>
      <c r="N672" s="238"/>
    </row>
    <row r="673" spans="12:14" x14ac:dyDescent="0.25">
      <c r="L673" s="237"/>
      <c r="M673" s="238"/>
      <c r="N673" s="238"/>
    </row>
    <row r="674" spans="12:14" x14ac:dyDescent="0.25">
      <c r="L674" s="237"/>
      <c r="M674" s="238"/>
      <c r="N674" s="238"/>
    </row>
    <row r="675" spans="12:14" x14ac:dyDescent="0.25">
      <c r="L675" s="237"/>
      <c r="M675" s="238"/>
      <c r="N675" s="238"/>
    </row>
    <row r="676" spans="12:14" x14ac:dyDescent="0.25">
      <c r="L676" s="237"/>
      <c r="M676" s="238"/>
      <c r="N676" s="238"/>
    </row>
    <row r="677" spans="12:14" x14ac:dyDescent="0.25">
      <c r="L677" s="237"/>
      <c r="M677" s="238"/>
      <c r="N677" s="238"/>
    </row>
    <row r="678" spans="12:14" x14ac:dyDescent="0.25">
      <c r="L678" s="237"/>
      <c r="M678" s="238"/>
      <c r="N678" s="238"/>
    </row>
    <row r="679" spans="12:14" x14ac:dyDescent="0.25">
      <c r="L679" s="237"/>
      <c r="M679" s="238"/>
      <c r="N679" s="238"/>
    </row>
    <row r="680" spans="12:14" x14ac:dyDescent="0.25">
      <c r="L680" s="237"/>
      <c r="M680" s="238"/>
      <c r="N680" s="238"/>
    </row>
    <row r="681" spans="12:14" x14ac:dyDescent="0.25">
      <c r="L681" s="237"/>
      <c r="M681" s="238"/>
      <c r="N681" s="238"/>
    </row>
    <row r="682" spans="12:14" x14ac:dyDescent="0.25">
      <c r="L682" s="237"/>
      <c r="M682" s="238"/>
      <c r="N682" s="238"/>
    </row>
    <row r="683" spans="12:14" x14ac:dyDescent="0.25">
      <c r="L683" s="237"/>
      <c r="M683" s="238"/>
      <c r="N683" s="238"/>
    </row>
    <row r="684" spans="12:14" x14ac:dyDescent="0.25">
      <c r="L684" s="237"/>
      <c r="M684" s="238"/>
      <c r="N684" s="238"/>
    </row>
    <row r="685" spans="12:14" x14ac:dyDescent="0.25">
      <c r="L685" s="237"/>
      <c r="M685" s="238"/>
      <c r="N685" s="238"/>
    </row>
    <row r="686" spans="12:14" x14ac:dyDescent="0.25">
      <c r="L686" s="237"/>
      <c r="M686" s="238"/>
      <c r="N686" s="238"/>
    </row>
    <row r="687" spans="12:14" x14ac:dyDescent="0.25">
      <c r="L687" s="237"/>
      <c r="M687" s="238"/>
      <c r="N687" s="238"/>
    </row>
    <row r="688" spans="12:14" x14ac:dyDescent="0.25">
      <c r="L688" s="237"/>
      <c r="M688" s="238"/>
      <c r="N688" s="238"/>
    </row>
    <row r="689" spans="12:14" x14ac:dyDescent="0.25">
      <c r="L689" s="237"/>
      <c r="M689" s="238"/>
      <c r="N689" s="238"/>
    </row>
    <row r="690" spans="12:14" x14ac:dyDescent="0.25">
      <c r="L690" s="237"/>
      <c r="M690" s="238"/>
      <c r="N690" s="238"/>
    </row>
    <row r="691" spans="12:14" x14ac:dyDescent="0.25">
      <c r="L691" s="237"/>
      <c r="M691" s="238"/>
      <c r="N691" s="238"/>
    </row>
    <row r="692" spans="12:14" x14ac:dyDescent="0.25">
      <c r="L692" s="237"/>
      <c r="M692" s="238"/>
      <c r="N692" s="238"/>
    </row>
    <row r="693" spans="12:14" x14ac:dyDescent="0.25">
      <c r="L693" s="237"/>
      <c r="M693" s="238"/>
      <c r="N693" s="238"/>
    </row>
    <row r="694" spans="12:14" x14ac:dyDescent="0.25">
      <c r="L694" s="237"/>
      <c r="M694" s="238"/>
      <c r="N694" s="238"/>
    </row>
    <row r="695" spans="12:14" x14ac:dyDescent="0.25">
      <c r="L695" s="237"/>
      <c r="M695" s="238"/>
      <c r="N695" s="238"/>
    </row>
    <row r="696" spans="12:14" x14ac:dyDescent="0.25">
      <c r="L696" s="237"/>
      <c r="M696" s="238"/>
      <c r="N696" s="238"/>
    </row>
    <row r="697" spans="12:14" x14ac:dyDescent="0.25">
      <c r="L697" s="237"/>
      <c r="M697" s="238"/>
      <c r="N697" s="238"/>
    </row>
    <row r="698" spans="12:14" x14ac:dyDescent="0.25">
      <c r="L698" s="237"/>
      <c r="M698" s="238"/>
      <c r="N698" s="238"/>
    </row>
    <row r="699" spans="12:14" x14ac:dyDescent="0.25">
      <c r="L699" s="237"/>
      <c r="M699" s="238"/>
      <c r="N699" s="238"/>
    </row>
    <row r="700" spans="12:14" x14ac:dyDescent="0.25">
      <c r="L700" s="237"/>
      <c r="M700" s="238"/>
      <c r="N700" s="238"/>
    </row>
    <row r="701" spans="12:14" x14ac:dyDescent="0.25">
      <c r="L701" s="237"/>
      <c r="M701" s="238"/>
      <c r="N701" s="238"/>
    </row>
    <row r="702" spans="12:14" x14ac:dyDescent="0.25">
      <c r="L702" s="237"/>
      <c r="M702" s="238"/>
      <c r="N702" s="238"/>
    </row>
    <row r="703" spans="12:14" x14ac:dyDescent="0.25">
      <c r="L703" s="237"/>
      <c r="M703" s="238"/>
      <c r="N703" s="238"/>
    </row>
    <row r="704" spans="12:14" x14ac:dyDescent="0.25">
      <c r="L704" s="237"/>
      <c r="M704" s="238"/>
      <c r="N704" s="238"/>
    </row>
    <row r="705" spans="12:14" x14ac:dyDescent="0.25">
      <c r="L705" s="237"/>
      <c r="M705" s="238"/>
      <c r="N705" s="238"/>
    </row>
    <row r="706" spans="12:14" x14ac:dyDescent="0.25">
      <c r="L706" s="237"/>
      <c r="M706" s="238"/>
      <c r="N706" s="238"/>
    </row>
    <row r="707" spans="12:14" x14ac:dyDescent="0.25">
      <c r="L707" s="237"/>
      <c r="M707" s="238"/>
      <c r="N707" s="238"/>
    </row>
    <row r="708" spans="12:14" x14ac:dyDescent="0.25">
      <c r="L708" s="237"/>
      <c r="M708" s="238"/>
      <c r="N708" s="238"/>
    </row>
    <row r="709" spans="12:14" x14ac:dyDescent="0.25">
      <c r="L709" s="237"/>
      <c r="M709" s="238"/>
      <c r="N709" s="238"/>
    </row>
    <row r="710" spans="12:14" x14ac:dyDescent="0.25">
      <c r="L710" s="237"/>
      <c r="M710" s="238"/>
      <c r="N710" s="238"/>
    </row>
    <row r="711" spans="12:14" x14ac:dyDescent="0.25">
      <c r="L711" s="237"/>
      <c r="M711" s="238"/>
      <c r="N711" s="238"/>
    </row>
    <row r="712" spans="12:14" x14ac:dyDescent="0.25">
      <c r="L712" s="237"/>
      <c r="M712" s="238"/>
      <c r="N712" s="238"/>
    </row>
    <row r="713" spans="12:14" x14ac:dyDescent="0.25">
      <c r="L713" s="237"/>
      <c r="M713" s="238"/>
      <c r="N713" s="238"/>
    </row>
    <row r="714" spans="12:14" x14ac:dyDescent="0.25">
      <c r="L714" s="237"/>
      <c r="M714" s="238"/>
      <c r="N714" s="238"/>
    </row>
    <row r="715" spans="12:14" x14ac:dyDescent="0.25">
      <c r="L715" s="237"/>
      <c r="M715" s="238"/>
      <c r="N715" s="238"/>
    </row>
    <row r="716" spans="12:14" x14ac:dyDescent="0.25">
      <c r="L716" s="237"/>
      <c r="M716" s="238"/>
      <c r="N716" s="238"/>
    </row>
    <row r="717" spans="12:14" x14ac:dyDescent="0.25">
      <c r="L717" s="237"/>
      <c r="M717" s="238"/>
      <c r="N717" s="238"/>
    </row>
    <row r="718" spans="12:14" x14ac:dyDescent="0.25">
      <c r="L718" s="237"/>
      <c r="M718" s="238"/>
      <c r="N718" s="238"/>
    </row>
    <row r="719" spans="12:14" x14ac:dyDescent="0.25">
      <c r="L719" s="237"/>
      <c r="M719" s="238"/>
      <c r="N719" s="238"/>
    </row>
    <row r="720" spans="12:14" x14ac:dyDescent="0.25">
      <c r="L720" s="237"/>
      <c r="M720" s="238"/>
      <c r="N720" s="238"/>
    </row>
    <row r="721" spans="12:14" x14ac:dyDescent="0.25">
      <c r="L721" s="237"/>
      <c r="M721" s="238"/>
      <c r="N721" s="238"/>
    </row>
    <row r="722" spans="12:14" x14ac:dyDescent="0.25">
      <c r="L722" s="237"/>
      <c r="M722" s="238"/>
      <c r="N722" s="238"/>
    </row>
    <row r="723" spans="12:14" x14ac:dyDescent="0.25">
      <c r="L723" s="237"/>
      <c r="M723" s="238"/>
      <c r="N723" s="238"/>
    </row>
    <row r="724" spans="12:14" x14ac:dyDescent="0.25">
      <c r="L724" s="237"/>
      <c r="M724" s="238"/>
      <c r="N724" s="238"/>
    </row>
    <row r="725" spans="12:14" x14ac:dyDescent="0.25">
      <c r="L725" s="237"/>
      <c r="M725" s="238"/>
      <c r="N725" s="238"/>
    </row>
    <row r="726" spans="12:14" x14ac:dyDescent="0.25">
      <c r="L726" s="237"/>
      <c r="M726" s="238"/>
      <c r="N726" s="238"/>
    </row>
    <row r="727" spans="12:14" x14ac:dyDescent="0.25">
      <c r="L727" s="237"/>
      <c r="M727" s="238"/>
      <c r="N727" s="238"/>
    </row>
    <row r="728" spans="12:14" x14ac:dyDescent="0.25">
      <c r="L728" s="237"/>
      <c r="M728" s="238"/>
      <c r="N728" s="238"/>
    </row>
    <row r="729" spans="12:14" x14ac:dyDescent="0.25">
      <c r="L729" s="237"/>
      <c r="M729" s="238"/>
      <c r="N729" s="238"/>
    </row>
    <row r="730" spans="12:14" x14ac:dyDescent="0.25">
      <c r="L730" s="237"/>
      <c r="M730" s="238"/>
      <c r="N730" s="238"/>
    </row>
    <row r="731" spans="12:14" x14ac:dyDescent="0.25">
      <c r="L731" s="237"/>
      <c r="M731" s="238"/>
      <c r="N731" s="238"/>
    </row>
    <row r="732" spans="12:14" x14ac:dyDescent="0.25">
      <c r="L732" s="237"/>
      <c r="M732" s="238"/>
      <c r="N732" s="238"/>
    </row>
    <row r="733" spans="12:14" x14ac:dyDescent="0.25">
      <c r="L733" s="237"/>
      <c r="M733" s="238"/>
      <c r="N733" s="238"/>
    </row>
    <row r="734" spans="12:14" x14ac:dyDescent="0.25">
      <c r="L734" s="237"/>
      <c r="M734" s="238"/>
      <c r="N734" s="238"/>
    </row>
    <row r="735" spans="12:14" x14ac:dyDescent="0.25">
      <c r="L735" s="237"/>
      <c r="M735" s="238"/>
      <c r="N735" s="238"/>
    </row>
    <row r="736" spans="12:14" x14ac:dyDescent="0.25">
      <c r="L736" s="237"/>
      <c r="M736" s="238"/>
      <c r="N736" s="238"/>
    </row>
    <row r="737" spans="12:14" x14ac:dyDescent="0.25">
      <c r="L737" s="237"/>
      <c r="M737" s="238"/>
      <c r="N737" s="238"/>
    </row>
    <row r="738" spans="12:14" x14ac:dyDescent="0.25">
      <c r="L738" s="237"/>
      <c r="M738" s="238"/>
      <c r="N738" s="238"/>
    </row>
    <row r="739" spans="12:14" x14ac:dyDescent="0.25">
      <c r="L739" s="237"/>
      <c r="M739" s="238"/>
      <c r="N739" s="238"/>
    </row>
    <row r="740" spans="12:14" x14ac:dyDescent="0.25">
      <c r="L740" s="237"/>
      <c r="M740" s="238"/>
      <c r="N740" s="238"/>
    </row>
    <row r="741" spans="12:14" x14ac:dyDescent="0.25">
      <c r="L741" s="237"/>
      <c r="M741" s="238"/>
      <c r="N741" s="238"/>
    </row>
    <row r="742" spans="12:14" x14ac:dyDescent="0.25">
      <c r="L742" s="237"/>
      <c r="M742" s="238"/>
      <c r="N742" s="238"/>
    </row>
    <row r="743" spans="12:14" x14ac:dyDescent="0.25">
      <c r="L743" s="237"/>
      <c r="M743" s="238"/>
      <c r="N743" s="238"/>
    </row>
    <row r="744" spans="12:14" x14ac:dyDescent="0.25">
      <c r="L744" s="237"/>
      <c r="M744" s="238"/>
      <c r="N744" s="238"/>
    </row>
    <row r="745" spans="12:14" x14ac:dyDescent="0.25">
      <c r="L745" s="237"/>
      <c r="M745" s="238"/>
      <c r="N745" s="238"/>
    </row>
    <row r="746" spans="12:14" x14ac:dyDescent="0.25">
      <c r="L746" s="237"/>
      <c r="M746" s="238"/>
      <c r="N746" s="238"/>
    </row>
    <row r="747" spans="12:14" x14ac:dyDescent="0.25">
      <c r="L747" s="237"/>
      <c r="M747" s="238"/>
      <c r="N747" s="238"/>
    </row>
    <row r="748" spans="12:14" x14ac:dyDescent="0.25">
      <c r="L748" s="237"/>
      <c r="M748" s="238"/>
      <c r="N748" s="238"/>
    </row>
    <row r="749" spans="12:14" x14ac:dyDescent="0.25">
      <c r="L749" s="237"/>
      <c r="M749" s="238"/>
      <c r="N749" s="238"/>
    </row>
    <row r="750" spans="12:14" x14ac:dyDescent="0.25">
      <c r="L750" s="237"/>
      <c r="M750" s="238"/>
      <c r="N750" s="238"/>
    </row>
    <row r="751" spans="12:14" x14ac:dyDescent="0.25">
      <c r="L751" s="237"/>
      <c r="M751" s="238"/>
      <c r="N751" s="238"/>
    </row>
    <row r="752" spans="12:14" x14ac:dyDescent="0.25">
      <c r="L752" s="237"/>
      <c r="M752" s="238"/>
      <c r="N752" s="238"/>
    </row>
    <row r="753" spans="12:14" x14ac:dyDescent="0.25">
      <c r="L753" s="237"/>
      <c r="M753" s="238"/>
      <c r="N753" s="238"/>
    </row>
    <row r="754" spans="12:14" x14ac:dyDescent="0.25">
      <c r="L754" s="237"/>
      <c r="M754" s="238"/>
      <c r="N754" s="238"/>
    </row>
    <row r="755" spans="12:14" x14ac:dyDescent="0.25">
      <c r="L755" s="237"/>
      <c r="M755" s="238"/>
      <c r="N755" s="238"/>
    </row>
    <row r="756" spans="12:14" x14ac:dyDescent="0.25">
      <c r="L756" s="237"/>
      <c r="M756" s="238"/>
      <c r="N756" s="238"/>
    </row>
    <row r="757" spans="12:14" x14ac:dyDescent="0.25">
      <c r="L757" s="237"/>
      <c r="M757" s="238"/>
      <c r="N757" s="238"/>
    </row>
    <row r="758" spans="12:14" x14ac:dyDescent="0.25">
      <c r="L758" s="237"/>
      <c r="M758" s="238"/>
      <c r="N758" s="238"/>
    </row>
    <row r="759" spans="12:14" x14ac:dyDescent="0.25">
      <c r="L759" s="237"/>
      <c r="M759" s="238"/>
      <c r="N759" s="238"/>
    </row>
    <row r="760" spans="12:14" x14ac:dyDescent="0.25">
      <c r="L760" s="237"/>
      <c r="M760" s="238"/>
      <c r="N760" s="238"/>
    </row>
    <row r="761" spans="12:14" x14ac:dyDescent="0.25">
      <c r="L761" s="237"/>
      <c r="M761" s="238"/>
      <c r="N761" s="238"/>
    </row>
    <row r="762" spans="12:14" x14ac:dyDescent="0.25">
      <c r="L762" s="237"/>
      <c r="M762" s="238"/>
      <c r="N762" s="238"/>
    </row>
    <row r="763" spans="12:14" x14ac:dyDescent="0.25">
      <c r="L763" s="237"/>
      <c r="M763" s="238"/>
      <c r="N763" s="238"/>
    </row>
    <row r="764" spans="12:14" x14ac:dyDescent="0.25">
      <c r="L764" s="237"/>
      <c r="M764" s="238"/>
      <c r="N764" s="238"/>
    </row>
    <row r="765" spans="12:14" x14ac:dyDescent="0.25">
      <c r="L765" s="237"/>
      <c r="M765" s="238"/>
      <c r="N765" s="238"/>
    </row>
    <row r="766" spans="12:14" x14ac:dyDescent="0.25">
      <c r="L766" s="237"/>
      <c r="M766" s="238"/>
      <c r="N766" s="238"/>
    </row>
    <row r="767" spans="12:14" x14ac:dyDescent="0.25">
      <c r="L767" s="237"/>
      <c r="M767" s="238"/>
      <c r="N767" s="238"/>
    </row>
    <row r="768" spans="12:14" x14ac:dyDescent="0.25">
      <c r="L768" s="237"/>
      <c r="M768" s="238"/>
      <c r="N768" s="238"/>
    </row>
    <row r="769" spans="12:14" x14ac:dyDescent="0.25">
      <c r="L769" s="237"/>
      <c r="M769" s="238"/>
      <c r="N769" s="238"/>
    </row>
    <row r="770" spans="12:14" x14ac:dyDescent="0.25">
      <c r="L770" s="237"/>
      <c r="M770" s="238"/>
      <c r="N770" s="238"/>
    </row>
    <row r="771" spans="12:14" x14ac:dyDescent="0.25">
      <c r="L771" s="237"/>
      <c r="M771" s="238"/>
      <c r="N771" s="238"/>
    </row>
    <row r="772" spans="12:14" x14ac:dyDescent="0.25">
      <c r="L772" s="237"/>
      <c r="M772" s="238"/>
      <c r="N772" s="238"/>
    </row>
    <row r="773" spans="12:14" x14ac:dyDescent="0.25">
      <c r="L773" s="237"/>
      <c r="M773" s="238"/>
      <c r="N773" s="238"/>
    </row>
    <row r="774" spans="12:14" x14ac:dyDescent="0.25">
      <c r="L774" s="237"/>
      <c r="M774" s="238"/>
      <c r="N774" s="238"/>
    </row>
    <row r="775" spans="12:14" x14ac:dyDescent="0.25">
      <c r="L775" s="237"/>
      <c r="M775" s="238"/>
      <c r="N775" s="238"/>
    </row>
    <row r="776" spans="12:14" x14ac:dyDescent="0.25">
      <c r="L776" s="237"/>
      <c r="M776" s="238"/>
      <c r="N776" s="238"/>
    </row>
    <row r="777" spans="12:14" x14ac:dyDescent="0.25">
      <c r="L777" s="237"/>
      <c r="M777" s="238"/>
      <c r="N777" s="238"/>
    </row>
    <row r="778" spans="12:14" x14ac:dyDescent="0.25">
      <c r="L778" s="237"/>
      <c r="M778" s="238"/>
      <c r="N778" s="238"/>
    </row>
    <row r="779" spans="12:14" x14ac:dyDescent="0.25">
      <c r="L779" s="237"/>
      <c r="M779" s="238"/>
      <c r="N779" s="238"/>
    </row>
    <row r="780" spans="12:14" x14ac:dyDescent="0.25">
      <c r="L780" s="237"/>
      <c r="M780" s="238"/>
      <c r="N780" s="238"/>
    </row>
    <row r="781" spans="12:14" x14ac:dyDescent="0.25">
      <c r="L781" s="237"/>
      <c r="M781" s="238"/>
      <c r="N781" s="238"/>
    </row>
    <row r="782" spans="12:14" x14ac:dyDescent="0.25">
      <c r="L782" s="237"/>
      <c r="M782" s="238"/>
      <c r="N782" s="238"/>
    </row>
    <row r="783" spans="12:14" x14ac:dyDescent="0.25">
      <c r="L783" s="237"/>
      <c r="M783" s="238"/>
      <c r="N783" s="238"/>
    </row>
    <row r="784" spans="12:14" x14ac:dyDescent="0.25">
      <c r="L784" s="237"/>
      <c r="M784" s="238"/>
      <c r="N784" s="238"/>
    </row>
    <row r="785" spans="12:14" x14ac:dyDescent="0.25">
      <c r="L785" s="237"/>
      <c r="M785" s="238"/>
      <c r="N785" s="238"/>
    </row>
    <row r="786" spans="12:14" x14ac:dyDescent="0.25">
      <c r="L786" s="237"/>
      <c r="M786" s="238"/>
      <c r="N786" s="238"/>
    </row>
    <row r="787" spans="12:14" x14ac:dyDescent="0.25">
      <c r="L787" s="237"/>
      <c r="M787" s="238"/>
      <c r="N787" s="238"/>
    </row>
    <row r="788" spans="12:14" x14ac:dyDescent="0.25">
      <c r="L788" s="237"/>
      <c r="M788" s="238"/>
      <c r="N788" s="238"/>
    </row>
    <row r="789" spans="12:14" x14ac:dyDescent="0.25">
      <c r="L789" s="237"/>
      <c r="M789" s="238"/>
      <c r="N789" s="238"/>
    </row>
    <row r="790" spans="12:14" x14ac:dyDescent="0.25">
      <c r="L790" s="237"/>
      <c r="M790" s="238"/>
      <c r="N790" s="238"/>
    </row>
    <row r="791" spans="12:14" x14ac:dyDescent="0.25">
      <c r="L791" s="237"/>
      <c r="M791" s="238"/>
      <c r="N791" s="238"/>
    </row>
    <row r="792" spans="12:14" x14ac:dyDescent="0.25">
      <c r="L792" s="237"/>
      <c r="M792" s="238"/>
      <c r="N792" s="238"/>
    </row>
    <row r="793" spans="12:14" x14ac:dyDescent="0.25">
      <c r="L793" s="237"/>
      <c r="M793" s="238"/>
      <c r="N793" s="238"/>
    </row>
    <row r="794" spans="12:14" x14ac:dyDescent="0.25">
      <c r="L794" s="237"/>
      <c r="M794" s="238"/>
      <c r="N794" s="238"/>
    </row>
    <row r="795" spans="12:14" x14ac:dyDescent="0.25">
      <c r="L795" s="237"/>
      <c r="M795" s="238"/>
      <c r="N795" s="238"/>
    </row>
    <row r="796" spans="12:14" x14ac:dyDescent="0.25">
      <c r="L796" s="237"/>
      <c r="M796" s="238"/>
      <c r="N796" s="238"/>
    </row>
    <row r="797" spans="12:14" x14ac:dyDescent="0.25">
      <c r="L797" s="237"/>
      <c r="M797" s="238"/>
      <c r="N797" s="238"/>
    </row>
    <row r="798" spans="12:14" x14ac:dyDescent="0.25">
      <c r="L798" s="237"/>
      <c r="M798" s="238"/>
      <c r="N798" s="238"/>
    </row>
    <row r="799" spans="12:14" x14ac:dyDescent="0.25">
      <c r="L799" s="237"/>
      <c r="M799" s="238"/>
      <c r="N799" s="238"/>
    </row>
    <row r="800" spans="12:14" x14ac:dyDescent="0.25">
      <c r="L800" s="237"/>
      <c r="M800" s="238"/>
      <c r="N800" s="238"/>
    </row>
    <row r="801" spans="12:14" x14ac:dyDescent="0.25">
      <c r="L801" s="237"/>
      <c r="M801" s="238"/>
      <c r="N801" s="238"/>
    </row>
    <row r="802" spans="12:14" x14ac:dyDescent="0.25">
      <c r="L802" s="237"/>
      <c r="M802" s="238"/>
      <c r="N802" s="238"/>
    </row>
    <row r="803" spans="12:14" x14ac:dyDescent="0.25">
      <c r="L803" s="237"/>
      <c r="M803" s="238"/>
      <c r="N803" s="238"/>
    </row>
    <row r="804" spans="12:14" x14ac:dyDescent="0.25">
      <c r="L804" s="237"/>
      <c r="M804" s="238"/>
      <c r="N804" s="238"/>
    </row>
    <row r="805" spans="12:14" x14ac:dyDescent="0.25">
      <c r="L805" s="237"/>
      <c r="M805" s="238"/>
      <c r="N805" s="238"/>
    </row>
    <row r="806" spans="12:14" x14ac:dyDescent="0.25">
      <c r="L806" s="237"/>
      <c r="M806" s="238"/>
      <c r="N806" s="238"/>
    </row>
    <row r="807" spans="12:14" x14ac:dyDescent="0.25">
      <c r="L807" s="237"/>
      <c r="M807" s="238"/>
      <c r="N807" s="238"/>
    </row>
    <row r="808" spans="12:14" x14ac:dyDescent="0.25">
      <c r="L808" s="237"/>
      <c r="M808" s="238"/>
      <c r="N808" s="238"/>
    </row>
    <row r="809" spans="12:14" x14ac:dyDescent="0.25">
      <c r="L809" s="237"/>
      <c r="M809" s="238"/>
      <c r="N809" s="238"/>
    </row>
    <row r="810" spans="12:14" x14ac:dyDescent="0.25">
      <c r="L810" s="237"/>
      <c r="M810" s="238"/>
      <c r="N810" s="238"/>
    </row>
    <row r="811" spans="12:14" x14ac:dyDescent="0.25">
      <c r="L811" s="237"/>
      <c r="M811" s="238"/>
      <c r="N811" s="238"/>
    </row>
    <row r="812" spans="12:14" x14ac:dyDescent="0.25">
      <c r="L812" s="237"/>
      <c r="M812" s="238"/>
      <c r="N812" s="238"/>
    </row>
    <row r="813" spans="12:14" x14ac:dyDescent="0.25">
      <c r="L813" s="237"/>
      <c r="M813" s="238"/>
      <c r="N813" s="238"/>
    </row>
    <row r="814" spans="12:14" x14ac:dyDescent="0.25">
      <c r="L814" s="237"/>
      <c r="M814" s="238"/>
      <c r="N814" s="238"/>
    </row>
    <row r="815" spans="12:14" x14ac:dyDescent="0.25">
      <c r="L815" s="237"/>
      <c r="M815" s="238"/>
      <c r="N815" s="238"/>
    </row>
    <row r="816" spans="12:14" x14ac:dyDescent="0.25">
      <c r="L816" s="237"/>
      <c r="M816" s="238"/>
      <c r="N816" s="238"/>
    </row>
    <row r="817" spans="12:14" x14ac:dyDescent="0.25">
      <c r="L817" s="237"/>
      <c r="M817" s="238"/>
      <c r="N817" s="238"/>
    </row>
    <row r="818" spans="12:14" x14ac:dyDescent="0.25">
      <c r="L818" s="237"/>
      <c r="M818" s="238"/>
      <c r="N818" s="238"/>
    </row>
    <row r="819" spans="12:14" x14ac:dyDescent="0.25">
      <c r="L819" s="237"/>
      <c r="M819" s="238"/>
      <c r="N819" s="238"/>
    </row>
    <row r="820" spans="12:14" x14ac:dyDescent="0.25">
      <c r="L820" s="237"/>
      <c r="M820" s="238"/>
      <c r="N820" s="238"/>
    </row>
    <row r="821" spans="12:14" x14ac:dyDescent="0.25">
      <c r="L821" s="237"/>
      <c r="M821" s="238"/>
      <c r="N821" s="238"/>
    </row>
    <row r="822" spans="12:14" x14ac:dyDescent="0.25">
      <c r="L822" s="237"/>
      <c r="M822" s="238"/>
      <c r="N822" s="238"/>
    </row>
    <row r="823" spans="12:14" x14ac:dyDescent="0.25">
      <c r="L823" s="237"/>
      <c r="M823" s="238"/>
      <c r="N823" s="238"/>
    </row>
    <row r="824" spans="12:14" x14ac:dyDescent="0.25">
      <c r="L824" s="237"/>
      <c r="M824" s="238"/>
      <c r="N824" s="238"/>
    </row>
    <row r="825" spans="12:14" x14ac:dyDescent="0.25">
      <c r="L825" s="237"/>
      <c r="M825" s="238"/>
      <c r="N825" s="238"/>
    </row>
    <row r="826" spans="12:14" x14ac:dyDescent="0.25">
      <c r="L826" s="237"/>
      <c r="M826" s="238"/>
      <c r="N826" s="238"/>
    </row>
    <row r="827" spans="12:14" x14ac:dyDescent="0.25">
      <c r="L827" s="237"/>
      <c r="M827" s="238"/>
      <c r="N827" s="238"/>
    </row>
    <row r="828" spans="12:14" x14ac:dyDescent="0.25">
      <c r="L828" s="237"/>
      <c r="M828" s="238"/>
      <c r="N828" s="238"/>
    </row>
    <row r="829" spans="12:14" x14ac:dyDescent="0.25">
      <c r="L829" s="237"/>
      <c r="M829" s="238"/>
      <c r="N829" s="238"/>
    </row>
    <row r="830" spans="12:14" x14ac:dyDescent="0.25">
      <c r="L830" s="237"/>
      <c r="M830" s="238"/>
      <c r="N830" s="238"/>
    </row>
    <row r="831" spans="12:14" x14ac:dyDescent="0.25">
      <c r="L831" s="237"/>
      <c r="M831" s="238"/>
      <c r="N831" s="238"/>
    </row>
    <row r="832" spans="12:14" x14ac:dyDescent="0.25">
      <c r="L832" s="237"/>
      <c r="M832" s="238"/>
      <c r="N832" s="238"/>
    </row>
    <row r="833" spans="12:14" x14ac:dyDescent="0.25">
      <c r="L833" s="237"/>
      <c r="M833" s="238"/>
      <c r="N833" s="238"/>
    </row>
    <row r="834" spans="12:14" x14ac:dyDescent="0.25">
      <c r="L834" s="237"/>
      <c r="M834" s="238"/>
      <c r="N834" s="238"/>
    </row>
    <row r="835" spans="12:14" x14ac:dyDescent="0.25">
      <c r="L835" s="237"/>
      <c r="M835" s="238"/>
      <c r="N835" s="238"/>
    </row>
    <row r="836" spans="12:14" x14ac:dyDescent="0.25">
      <c r="L836" s="237"/>
      <c r="M836" s="238"/>
      <c r="N836" s="238"/>
    </row>
    <row r="837" spans="12:14" x14ac:dyDescent="0.25">
      <c r="L837" s="237"/>
      <c r="M837" s="238"/>
      <c r="N837" s="238"/>
    </row>
    <row r="838" spans="12:14" x14ac:dyDescent="0.25">
      <c r="L838" s="237"/>
      <c r="M838" s="238"/>
      <c r="N838" s="238"/>
    </row>
    <row r="839" spans="12:14" x14ac:dyDescent="0.25">
      <c r="L839" s="237"/>
      <c r="M839" s="238"/>
      <c r="N839" s="238"/>
    </row>
    <row r="840" spans="12:14" x14ac:dyDescent="0.25">
      <c r="L840" s="237"/>
      <c r="M840" s="238"/>
      <c r="N840" s="238"/>
    </row>
    <row r="841" spans="12:14" x14ac:dyDescent="0.25">
      <c r="L841" s="237"/>
      <c r="M841" s="238"/>
      <c r="N841" s="238"/>
    </row>
    <row r="842" spans="12:14" x14ac:dyDescent="0.25">
      <c r="L842" s="237"/>
      <c r="M842" s="238"/>
      <c r="N842" s="238"/>
    </row>
    <row r="843" spans="12:14" x14ac:dyDescent="0.25">
      <c r="L843" s="237"/>
      <c r="M843" s="238"/>
      <c r="N843" s="238"/>
    </row>
    <row r="844" spans="12:14" x14ac:dyDescent="0.25">
      <c r="L844" s="237"/>
      <c r="M844" s="238"/>
      <c r="N844" s="238"/>
    </row>
    <row r="845" spans="12:14" x14ac:dyDescent="0.25">
      <c r="L845" s="237"/>
      <c r="M845" s="238"/>
      <c r="N845" s="238"/>
    </row>
    <row r="846" spans="12:14" x14ac:dyDescent="0.25">
      <c r="L846" s="237"/>
      <c r="M846" s="238"/>
      <c r="N846" s="238"/>
    </row>
    <row r="847" spans="12:14" x14ac:dyDescent="0.25">
      <c r="L847" s="237"/>
      <c r="M847" s="238"/>
      <c r="N847" s="238"/>
    </row>
    <row r="848" spans="12:14" x14ac:dyDescent="0.25">
      <c r="L848" s="237"/>
      <c r="M848" s="238"/>
      <c r="N848" s="238"/>
    </row>
    <row r="849" spans="12:14" x14ac:dyDescent="0.25">
      <c r="L849" s="237"/>
      <c r="M849" s="238"/>
      <c r="N849" s="238"/>
    </row>
    <row r="850" spans="12:14" x14ac:dyDescent="0.25">
      <c r="L850" s="237"/>
      <c r="M850" s="238"/>
      <c r="N850" s="238"/>
    </row>
    <row r="851" spans="12:14" x14ac:dyDescent="0.25">
      <c r="L851" s="237"/>
      <c r="M851" s="238"/>
      <c r="N851" s="238"/>
    </row>
    <row r="852" spans="12:14" x14ac:dyDescent="0.25">
      <c r="L852" s="237"/>
      <c r="M852" s="238"/>
      <c r="N852" s="238"/>
    </row>
    <row r="853" spans="12:14" x14ac:dyDescent="0.25">
      <c r="L853" s="237"/>
      <c r="M853" s="238"/>
      <c r="N853" s="238"/>
    </row>
    <row r="854" spans="12:14" x14ac:dyDescent="0.25">
      <c r="L854" s="237"/>
      <c r="M854" s="238"/>
      <c r="N854" s="238"/>
    </row>
    <row r="855" spans="12:14" x14ac:dyDescent="0.25">
      <c r="L855" s="237"/>
      <c r="M855" s="238"/>
      <c r="N855" s="238"/>
    </row>
    <row r="856" spans="12:14" x14ac:dyDescent="0.25">
      <c r="L856" s="237"/>
      <c r="M856" s="238"/>
      <c r="N856" s="238"/>
    </row>
    <row r="857" spans="12:14" x14ac:dyDescent="0.25">
      <c r="L857" s="237"/>
      <c r="M857" s="238"/>
      <c r="N857" s="238"/>
    </row>
    <row r="858" spans="12:14" x14ac:dyDescent="0.25">
      <c r="L858" s="237"/>
      <c r="M858" s="238"/>
      <c r="N858" s="238"/>
    </row>
    <row r="859" spans="12:14" x14ac:dyDescent="0.25">
      <c r="L859" s="237"/>
      <c r="M859" s="238"/>
      <c r="N859" s="238"/>
    </row>
    <row r="860" spans="12:14" x14ac:dyDescent="0.25">
      <c r="L860" s="237"/>
      <c r="M860" s="238"/>
      <c r="N860" s="238"/>
    </row>
    <row r="861" spans="12:14" x14ac:dyDescent="0.25">
      <c r="L861" s="237"/>
      <c r="M861" s="238"/>
      <c r="N861" s="238"/>
    </row>
    <row r="862" spans="12:14" x14ac:dyDescent="0.25">
      <c r="L862" s="237"/>
      <c r="M862" s="238"/>
      <c r="N862" s="238"/>
    </row>
    <row r="863" spans="12:14" x14ac:dyDescent="0.25">
      <c r="L863" s="237"/>
      <c r="M863" s="238"/>
      <c r="N863" s="238"/>
    </row>
    <row r="864" spans="12:14" x14ac:dyDescent="0.25">
      <c r="L864" s="237"/>
      <c r="M864" s="238"/>
      <c r="N864" s="238"/>
    </row>
    <row r="865" spans="12:14" x14ac:dyDescent="0.25">
      <c r="L865" s="237"/>
      <c r="M865" s="238"/>
      <c r="N865" s="238"/>
    </row>
    <row r="866" spans="12:14" x14ac:dyDescent="0.25">
      <c r="L866" s="237"/>
      <c r="M866" s="238"/>
      <c r="N866" s="238"/>
    </row>
    <row r="867" spans="12:14" x14ac:dyDescent="0.25">
      <c r="L867" s="237"/>
      <c r="M867" s="238"/>
      <c r="N867" s="238"/>
    </row>
    <row r="868" spans="12:14" x14ac:dyDescent="0.25">
      <c r="L868" s="237"/>
      <c r="M868" s="238"/>
      <c r="N868" s="238"/>
    </row>
    <row r="869" spans="12:14" x14ac:dyDescent="0.25">
      <c r="L869" s="237"/>
      <c r="M869" s="238"/>
      <c r="N869" s="238"/>
    </row>
    <row r="870" spans="12:14" x14ac:dyDescent="0.25">
      <c r="L870" s="237"/>
      <c r="M870" s="238"/>
      <c r="N870" s="238"/>
    </row>
    <row r="871" spans="12:14" x14ac:dyDescent="0.25">
      <c r="L871" s="237"/>
      <c r="M871" s="238"/>
      <c r="N871" s="238"/>
    </row>
    <row r="872" spans="12:14" x14ac:dyDescent="0.25">
      <c r="L872" s="237"/>
      <c r="M872" s="238"/>
      <c r="N872" s="238"/>
    </row>
    <row r="873" spans="12:14" x14ac:dyDescent="0.25">
      <c r="L873" s="237"/>
      <c r="M873" s="238"/>
      <c r="N873" s="238"/>
    </row>
    <row r="874" spans="12:14" x14ac:dyDescent="0.25">
      <c r="L874" s="237"/>
      <c r="M874" s="238"/>
      <c r="N874" s="238"/>
    </row>
    <row r="875" spans="12:14" x14ac:dyDescent="0.25">
      <c r="L875" s="237"/>
      <c r="M875" s="238"/>
      <c r="N875" s="238"/>
    </row>
    <row r="876" spans="12:14" x14ac:dyDescent="0.25">
      <c r="L876" s="237"/>
      <c r="M876" s="238"/>
      <c r="N876" s="238"/>
    </row>
    <row r="877" spans="12:14" x14ac:dyDescent="0.25">
      <c r="L877" s="237"/>
      <c r="M877" s="238"/>
      <c r="N877" s="238"/>
    </row>
    <row r="878" spans="12:14" x14ac:dyDescent="0.25">
      <c r="L878" s="237"/>
      <c r="M878" s="238"/>
      <c r="N878" s="238"/>
    </row>
    <row r="879" spans="12:14" x14ac:dyDescent="0.25">
      <c r="L879" s="237"/>
      <c r="M879" s="238"/>
      <c r="N879" s="238"/>
    </row>
    <row r="880" spans="12:14" x14ac:dyDescent="0.25">
      <c r="L880" s="237"/>
      <c r="M880" s="238"/>
      <c r="N880" s="238"/>
    </row>
    <row r="881" spans="12:14" x14ac:dyDescent="0.25">
      <c r="L881" s="237"/>
      <c r="M881" s="238"/>
      <c r="N881" s="238"/>
    </row>
    <row r="882" spans="12:14" x14ac:dyDescent="0.25">
      <c r="L882" s="237"/>
      <c r="M882" s="238"/>
      <c r="N882" s="238"/>
    </row>
    <row r="883" spans="12:14" x14ac:dyDescent="0.25">
      <c r="L883" s="237"/>
      <c r="M883" s="238"/>
      <c r="N883" s="238"/>
    </row>
    <row r="884" spans="12:14" x14ac:dyDescent="0.25">
      <c r="L884" s="237"/>
      <c r="M884" s="238"/>
      <c r="N884" s="238"/>
    </row>
    <row r="885" spans="12:14" x14ac:dyDescent="0.25">
      <c r="L885" s="237"/>
      <c r="M885" s="238"/>
      <c r="N885" s="238"/>
    </row>
    <row r="886" spans="12:14" x14ac:dyDescent="0.25">
      <c r="L886" s="237"/>
      <c r="M886" s="238"/>
      <c r="N886" s="238"/>
    </row>
    <row r="887" spans="12:14" x14ac:dyDescent="0.25">
      <c r="L887" s="237"/>
      <c r="M887" s="238"/>
      <c r="N887" s="238"/>
    </row>
    <row r="888" spans="12:14" x14ac:dyDescent="0.25">
      <c r="L888" s="237"/>
      <c r="M888" s="238"/>
      <c r="N888" s="238"/>
    </row>
    <row r="889" spans="12:14" x14ac:dyDescent="0.25">
      <c r="L889" s="237"/>
      <c r="M889" s="238"/>
      <c r="N889" s="238"/>
    </row>
    <row r="890" spans="12:14" x14ac:dyDescent="0.25">
      <c r="L890" s="237"/>
      <c r="M890" s="238"/>
      <c r="N890" s="238"/>
    </row>
    <row r="891" spans="12:14" x14ac:dyDescent="0.25">
      <c r="L891" s="237"/>
      <c r="M891" s="238"/>
      <c r="N891" s="238"/>
    </row>
    <row r="892" spans="12:14" x14ac:dyDescent="0.25">
      <c r="L892" s="237"/>
      <c r="M892" s="238"/>
      <c r="N892" s="238"/>
    </row>
    <row r="893" spans="12:14" x14ac:dyDescent="0.25">
      <c r="L893" s="237"/>
      <c r="M893" s="238"/>
      <c r="N893" s="238"/>
    </row>
    <row r="894" spans="12:14" x14ac:dyDescent="0.25">
      <c r="L894" s="237"/>
      <c r="M894" s="238"/>
      <c r="N894" s="238"/>
    </row>
    <row r="895" spans="12:14" x14ac:dyDescent="0.25">
      <c r="L895" s="237"/>
      <c r="M895" s="238"/>
      <c r="N895" s="238"/>
    </row>
    <row r="896" spans="12:14" x14ac:dyDescent="0.25">
      <c r="L896" s="237"/>
      <c r="M896" s="238"/>
      <c r="N896" s="238"/>
    </row>
    <row r="897" spans="12:14" x14ac:dyDescent="0.25">
      <c r="L897" s="237"/>
      <c r="M897" s="238"/>
      <c r="N897" s="238"/>
    </row>
    <row r="898" spans="12:14" x14ac:dyDescent="0.25">
      <c r="L898" s="237"/>
      <c r="M898" s="238"/>
      <c r="N898" s="238"/>
    </row>
    <row r="899" spans="12:14" x14ac:dyDescent="0.25">
      <c r="L899" s="237"/>
      <c r="M899" s="238"/>
      <c r="N899" s="238"/>
    </row>
    <row r="900" spans="12:14" x14ac:dyDescent="0.25">
      <c r="L900" s="237"/>
      <c r="M900" s="238"/>
      <c r="N900" s="238"/>
    </row>
    <row r="901" spans="12:14" x14ac:dyDescent="0.25">
      <c r="L901" s="237"/>
      <c r="M901" s="238"/>
      <c r="N901" s="238"/>
    </row>
    <row r="902" spans="12:14" x14ac:dyDescent="0.25">
      <c r="L902" s="237"/>
      <c r="M902" s="238"/>
      <c r="N902" s="238"/>
    </row>
    <row r="903" spans="12:14" x14ac:dyDescent="0.25">
      <c r="L903" s="237"/>
      <c r="M903" s="238"/>
      <c r="N903" s="238"/>
    </row>
    <row r="904" spans="12:14" x14ac:dyDescent="0.25">
      <c r="L904" s="237"/>
      <c r="M904" s="238"/>
      <c r="N904" s="238"/>
    </row>
    <row r="905" spans="12:14" x14ac:dyDescent="0.25">
      <c r="L905" s="237"/>
      <c r="M905" s="238"/>
      <c r="N905" s="238"/>
    </row>
    <row r="906" spans="12:14" x14ac:dyDescent="0.25">
      <c r="L906" s="237"/>
      <c r="M906" s="238"/>
      <c r="N906" s="238"/>
    </row>
    <row r="907" spans="12:14" x14ac:dyDescent="0.25">
      <c r="L907" s="237"/>
      <c r="M907" s="238"/>
      <c r="N907" s="238"/>
    </row>
    <row r="908" spans="12:14" x14ac:dyDescent="0.25">
      <c r="L908" s="237"/>
      <c r="M908" s="238"/>
      <c r="N908" s="238"/>
    </row>
    <row r="909" spans="12:14" x14ac:dyDescent="0.25">
      <c r="L909" s="237"/>
      <c r="M909" s="238"/>
      <c r="N909" s="238"/>
    </row>
    <row r="910" spans="12:14" x14ac:dyDescent="0.25">
      <c r="L910" s="237"/>
      <c r="M910" s="238"/>
      <c r="N910" s="238"/>
    </row>
    <row r="911" spans="12:14" x14ac:dyDescent="0.25">
      <c r="L911" s="237"/>
      <c r="M911" s="238"/>
      <c r="N911" s="238"/>
    </row>
    <row r="912" spans="12:14" x14ac:dyDescent="0.25">
      <c r="L912" s="237"/>
      <c r="M912" s="238"/>
      <c r="N912" s="238"/>
    </row>
    <row r="913" spans="12:14" x14ac:dyDescent="0.25">
      <c r="L913" s="237"/>
      <c r="M913" s="238"/>
      <c r="N913" s="238"/>
    </row>
    <row r="914" spans="12:14" x14ac:dyDescent="0.25">
      <c r="L914" s="237"/>
      <c r="M914" s="238"/>
      <c r="N914" s="238"/>
    </row>
    <row r="915" spans="12:14" x14ac:dyDescent="0.25">
      <c r="L915" s="237"/>
      <c r="M915" s="238"/>
      <c r="N915" s="238"/>
    </row>
    <row r="916" spans="12:14" x14ac:dyDescent="0.25">
      <c r="L916" s="237"/>
      <c r="M916" s="238"/>
      <c r="N916" s="238"/>
    </row>
    <row r="917" spans="12:14" x14ac:dyDescent="0.25">
      <c r="L917" s="237"/>
      <c r="M917" s="238"/>
      <c r="N917" s="238"/>
    </row>
    <row r="918" spans="12:14" x14ac:dyDescent="0.25">
      <c r="L918" s="237"/>
      <c r="M918" s="238"/>
      <c r="N918" s="238"/>
    </row>
    <row r="919" spans="12:14" x14ac:dyDescent="0.25">
      <c r="L919" s="237"/>
      <c r="M919" s="238"/>
      <c r="N919" s="238"/>
    </row>
    <row r="920" spans="12:14" x14ac:dyDescent="0.25">
      <c r="L920" s="237"/>
      <c r="M920" s="238"/>
      <c r="N920" s="238"/>
    </row>
    <row r="921" spans="12:14" x14ac:dyDescent="0.25">
      <c r="L921" s="237"/>
      <c r="M921" s="238"/>
      <c r="N921" s="238"/>
    </row>
    <row r="922" spans="12:14" x14ac:dyDescent="0.25">
      <c r="L922" s="237"/>
      <c r="M922" s="238"/>
      <c r="N922" s="238"/>
    </row>
    <row r="923" spans="12:14" x14ac:dyDescent="0.25">
      <c r="L923" s="237"/>
      <c r="M923" s="238"/>
      <c r="N923" s="238"/>
    </row>
    <row r="924" spans="12:14" x14ac:dyDescent="0.25">
      <c r="L924" s="237"/>
      <c r="M924" s="238"/>
      <c r="N924" s="238"/>
    </row>
    <row r="925" spans="12:14" x14ac:dyDescent="0.25">
      <c r="L925" s="237"/>
      <c r="M925" s="238"/>
      <c r="N925" s="238"/>
    </row>
    <row r="926" spans="12:14" x14ac:dyDescent="0.25">
      <c r="L926" s="237"/>
      <c r="M926" s="238"/>
      <c r="N926" s="238"/>
    </row>
    <row r="927" spans="12:14" x14ac:dyDescent="0.25">
      <c r="L927" s="237"/>
      <c r="M927" s="238"/>
      <c r="N927" s="238"/>
    </row>
    <row r="928" spans="12:14" x14ac:dyDescent="0.25">
      <c r="L928" s="237"/>
      <c r="M928" s="238"/>
      <c r="N928" s="238"/>
    </row>
    <row r="929" spans="12:14" x14ac:dyDescent="0.25">
      <c r="L929" s="237"/>
      <c r="M929" s="238"/>
      <c r="N929" s="238"/>
    </row>
    <row r="930" spans="12:14" x14ac:dyDescent="0.25">
      <c r="L930" s="237"/>
      <c r="M930" s="238"/>
      <c r="N930" s="238"/>
    </row>
    <row r="931" spans="12:14" x14ac:dyDescent="0.25">
      <c r="L931" s="237"/>
      <c r="M931" s="238"/>
      <c r="N931" s="238"/>
    </row>
    <row r="932" spans="12:14" x14ac:dyDescent="0.25">
      <c r="L932" s="237"/>
      <c r="M932" s="238"/>
      <c r="N932" s="238"/>
    </row>
    <row r="933" spans="12:14" x14ac:dyDescent="0.25">
      <c r="L933" s="237"/>
      <c r="M933" s="238"/>
      <c r="N933" s="238"/>
    </row>
    <row r="934" spans="12:14" x14ac:dyDescent="0.25">
      <c r="L934" s="237"/>
      <c r="M934" s="238"/>
      <c r="N934" s="238"/>
    </row>
    <row r="935" spans="12:14" x14ac:dyDescent="0.25">
      <c r="L935" s="237"/>
      <c r="M935" s="238"/>
      <c r="N935" s="238"/>
    </row>
    <row r="936" spans="12:14" x14ac:dyDescent="0.25">
      <c r="L936" s="237"/>
      <c r="M936" s="238"/>
      <c r="N936" s="238"/>
    </row>
    <row r="937" spans="12:14" x14ac:dyDescent="0.25">
      <c r="L937" s="237"/>
      <c r="M937" s="238"/>
      <c r="N937" s="238"/>
    </row>
    <row r="938" spans="12:14" x14ac:dyDescent="0.25">
      <c r="L938" s="237"/>
      <c r="M938" s="238"/>
      <c r="N938" s="238"/>
    </row>
    <row r="939" spans="12:14" x14ac:dyDescent="0.25">
      <c r="L939" s="237"/>
      <c r="M939" s="238"/>
      <c r="N939" s="238"/>
    </row>
    <row r="940" spans="12:14" x14ac:dyDescent="0.25">
      <c r="L940" s="237"/>
      <c r="M940" s="238"/>
      <c r="N940" s="238"/>
    </row>
    <row r="941" spans="12:14" x14ac:dyDescent="0.25">
      <c r="L941" s="237"/>
      <c r="M941" s="238"/>
      <c r="N941" s="238"/>
    </row>
    <row r="942" spans="12:14" x14ac:dyDescent="0.25">
      <c r="L942" s="237"/>
      <c r="M942" s="238"/>
      <c r="N942" s="238"/>
    </row>
    <row r="943" spans="12:14" x14ac:dyDescent="0.25">
      <c r="L943" s="237"/>
      <c r="M943" s="238"/>
      <c r="N943" s="238"/>
    </row>
    <row r="944" spans="12:14" x14ac:dyDescent="0.25">
      <c r="L944" s="237"/>
      <c r="M944" s="238"/>
      <c r="N944" s="238"/>
    </row>
    <row r="945" spans="12:14" x14ac:dyDescent="0.25">
      <c r="L945" s="237"/>
      <c r="M945" s="238"/>
      <c r="N945" s="238"/>
    </row>
    <row r="946" spans="12:14" x14ac:dyDescent="0.25">
      <c r="L946" s="237"/>
      <c r="M946" s="238"/>
      <c r="N946" s="238"/>
    </row>
    <row r="947" spans="12:14" x14ac:dyDescent="0.25">
      <c r="L947" s="237"/>
      <c r="M947" s="238"/>
      <c r="N947" s="238"/>
    </row>
    <row r="948" spans="12:14" x14ac:dyDescent="0.25">
      <c r="L948" s="237"/>
      <c r="M948" s="238"/>
      <c r="N948" s="238"/>
    </row>
    <row r="949" spans="12:14" x14ac:dyDescent="0.25">
      <c r="L949" s="237"/>
      <c r="M949" s="238"/>
      <c r="N949" s="238"/>
    </row>
    <row r="950" spans="12:14" x14ac:dyDescent="0.25">
      <c r="L950" s="237"/>
      <c r="M950" s="238"/>
      <c r="N950" s="238"/>
    </row>
    <row r="951" spans="12:14" x14ac:dyDescent="0.25">
      <c r="L951" s="237"/>
      <c r="M951" s="238"/>
      <c r="N951" s="238"/>
    </row>
    <row r="952" spans="12:14" x14ac:dyDescent="0.25">
      <c r="L952" s="237"/>
      <c r="M952" s="238"/>
      <c r="N952" s="238"/>
    </row>
    <row r="953" spans="12:14" x14ac:dyDescent="0.25">
      <c r="L953" s="237"/>
      <c r="M953" s="238"/>
      <c r="N953" s="238"/>
    </row>
    <row r="954" spans="12:14" x14ac:dyDescent="0.25">
      <c r="L954" s="237"/>
      <c r="M954" s="238"/>
      <c r="N954" s="238"/>
    </row>
    <row r="955" spans="12:14" x14ac:dyDescent="0.25">
      <c r="L955" s="237"/>
      <c r="M955" s="238"/>
      <c r="N955" s="238"/>
    </row>
    <row r="956" spans="12:14" x14ac:dyDescent="0.25">
      <c r="L956" s="237"/>
      <c r="M956" s="238"/>
      <c r="N956" s="238"/>
    </row>
    <row r="957" spans="12:14" x14ac:dyDescent="0.25">
      <c r="L957" s="237"/>
      <c r="M957" s="238"/>
      <c r="N957" s="238"/>
    </row>
    <row r="958" spans="12:14" x14ac:dyDescent="0.25">
      <c r="L958" s="237"/>
      <c r="M958" s="238"/>
      <c r="N958" s="238"/>
    </row>
    <row r="959" spans="12:14" x14ac:dyDescent="0.25">
      <c r="L959" s="237"/>
      <c r="M959" s="238"/>
      <c r="N959" s="238"/>
    </row>
    <row r="960" spans="12:14" x14ac:dyDescent="0.25">
      <c r="L960" s="237"/>
      <c r="M960" s="238"/>
      <c r="N960" s="238"/>
    </row>
    <row r="961" spans="12:14" x14ac:dyDescent="0.25">
      <c r="L961" s="237"/>
      <c r="M961" s="238"/>
      <c r="N961" s="238"/>
    </row>
    <row r="962" spans="12:14" x14ac:dyDescent="0.25">
      <c r="L962" s="237"/>
      <c r="M962" s="238"/>
      <c r="N962" s="238"/>
    </row>
    <row r="963" spans="12:14" x14ac:dyDescent="0.25">
      <c r="L963" s="237"/>
      <c r="M963" s="238"/>
      <c r="N963" s="238"/>
    </row>
    <row r="964" spans="12:14" x14ac:dyDescent="0.25">
      <c r="L964" s="237"/>
      <c r="M964" s="238"/>
      <c r="N964" s="238"/>
    </row>
    <row r="965" spans="12:14" x14ac:dyDescent="0.25">
      <c r="L965" s="237"/>
      <c r="M965" s="238"/>
      <c r="N965" s="238"/>
    </row>
    <row r="966" spans="12:14" x14ac:dyDescent="0.25">
      <c r="L966" s="237"/>
      <c r="M966" s="238"/>
      <c r="N966" s="238"/>
    </row>
    <row r="967" spans="12:14" x14ac:dyDescent="0.25">
      <c r="L967" s="237"/>
      <c r="M967" s="238"/>
      <c r="N967" s="238"/>
    </row>
    <row r="968" spans="12:14" x14ac:dyDescent="0.25">
      <c r="L968" s="237"/>
      <c r="M968" s="238"/>
      <c r="N968" s="238"/>
    </row>
    <row r="969" spans="12:14" x14ac:dyDescent="0.25">
      <c r="L969" s="237"/>
      <c r="M969" s="238"/>
      <c r="N969" s="238"/>
    </row>
    <row r="970" spans="12:14" x14ac:dyDescent="0.25">
      <c r="L970" s="237"/>
      <c r="M970" s="238"/>
      <c r="N970" s="238"/>
    </row>
    <row r="971" spans="12:14" x14ac:dyDescent="0.25">
      <c r="L971" s="237"/>
      <c r="M971" s="238"/>
      <c r="N971" s="238"/>
    </row>
    <row r="972" spans="12:14" x14ac:dyDescent="0.25">
      <c r="L972" s="237"/>
      <c r="M972" s="238"/>
      <c r="N972" s="238"/>
    </row>
    <row r="973" spans="12:14" x14ac:dyDescent="0.25">
      <c r="L973" s="237"/>
      <c r="M973" s="238"/>
      <c r="N973" s="238"/>
    </row>
    <row r="974" spans="12:14" x14ac:dyDescent="0.25">
      <c r="L974" s="237"/>
      <c r="M974" s="238"/>
      <c r="N974" s="238"/>
    </row>
    <row r="975" spans="12:14" x14ac:dyDescent="0.25">
      <c r="L975" s="237"/>
      <c r="M975" s="238"/>
      <c r="N975" s="238"/>
    </row>
    <row r="976" spans="12:14" x14ac:dyDescent="0.25">
      <c r="L976" s="237"/>
      <c r="M976" s="238"/>
      <c r="N976" s="238"/>
    </row>
    <row r="977" spans="12:14" x14ac:dyDescent="0.25">
      <c r="L977" s="237"/>
      <c r="M977" s="238"/>
      <c r="N977" s="238"/>
    </row>
    <row r="978" spans="12:14" x14ac:dyDescent="0.25">
      <c r="L978" s="237"/>
      <c r="M978" s="238"/>
      <c r="N978" s="238"/>
    </row>
    <row r="979" spans="12:14" x14ac:dyDescent="0.25">
      <c r="L979" s="237"/>
      <c r="M979" s="238"/>
      <c r="N979" s="238"/>
    </row>
    <row r="980" spans="12:14" x14ac:dyDescent="0.25">
      <c r="L980" s="237"/>
      <c r="M980" s="238"/>
      <c r="N980" s="238"/>
    </row>
    <row r="981" spans="12:14" x14ac:dyDescent="0.25">
      <c r="L981" s="237"/>
      <c r="M981" s="238"/>
      <c r="N981" s="238"/>
    </row>
    <row r="982" spans="12:14" x14ac:dyDescent="0.25">
      <c r="L982" s="237"/>
      <c r="M982" s="238"/>
      <c r="N982" s="238"/>
    </row>
    <row r="983" spans="12:14" x14ac:dyDescent="0.25">
      <c r="L983" s="237"/>
      <c r="M983" s="238"/>
      <c r="N983" s="238"/>
    </row>
    <row r="984" spans="12:14" x14ac:dyDescent="0.25">
      <c r="L984" s="237"/>
      <c r="M984" s="238"/>
      <c r="N984" s="238"/>
    </row>
    <row r="985" spans="12:14" x14ac:dyDescent="0.25">
      <c r="L985" s="237"/>
      <c r="M985" s="238"/>
      <c r="N985" s="238"/>
    </row>
    <row r="986" spans="12:14" x14ac:dyDescent="0.25">
      <c r="L986" s="237"/>
      <c r="M986" s="238"/>
      <c r="N986" s="238"/>
    </row>
    <row r="987" spans="12:14" x14ac:dyDescent="0.25">
      <c r="L987" s="237"/>
      <c r="M987" s="238"/>
      <c r="N987" s="238"/>
    </row>
    <row r="988" spans="12:14" x14ac:dyDescent="0.25">
      <c r="L988" s="237"/>
      <c r="M988" s="238"/>
      <c r="N988" s="238"/>
    </row>
    <row r="989" spans="12:14" x14ac:dyDescent="0.25">
      <c r="L989" s="237"/>
      <c r="M989" s="238"/>
      <c r="N989" s="238"/>
    </row>
    <row r="990" spans="12:14" x14ac:dyDescent="0.25">
      <c r="L990" s="237"/>
      <c r="M990" s="238"/>
      <c r="N990" s="238"/>
    </row>
    <row r="991" spans="12:14" x14ac:dyDescent="0.25">
      <c r="L991" s="237"/>
      <c r="M991" s="238"/>
      <c r="N991" s="238"/>
    </row>
    <row r="992" spans="12:14" x14ac:dyDescent="0.25">
      <c r="L992" s="237"/>
      <c r="M992" s="238"/>
      <c r="N992" s="238"/>
    </row>
    <row r="993" spans="12:14" x14ac:dyDescent="0.25">
      <c r="L993" s="237"/>
      <c r="M993" s="238"/>
      <c r="N993" s="238"/>
    </row>
    <row r="994" spans="12:14" x14ac:dyDescent="0.25">
      <c r="L994" s="237"/>
      <c r="M994" s="238"/>
      <c r="N994" s="238"/>
    </row>
    <row r="995" spans="12:14" x14ac:dyDescent="0.25">
      <c r="L995" s="237"/>
      <c r="M995" s="238"/>
      <c r="N995" s="238"/>
    </row>
    <row r="996" spans="12:14" x14ac:dyDescent="0.25">
      <c r="L996" s="237"/>
      <c r="M996" s="238"/>
      <c r="N996" s="238"/>
    </row>
    <row r="997" spans="12:14" x14ac:dyDescent="0.25">
      <c r="L997" s="237"/>
      <c r="M997" s="238"/>
      <c r="N997" s="238"/>
    </row>
    <row r="998" spans="12:14" x14ac:dyDescent="0.25">
      <c r="L998" s="237"/>
      <c r="M998" s="238"/>
      <c r="N998" s="238"/>
    </row>
    <row r="999" spans="12:14" x14ac:dyDescent="0.25">
      <c r="L999" s="237"/>
      <c r="M999" s="238"/>
      <c r="N999" s="238"/>
    </row>
    <row r="1000" spans="12:14" x14ac:dyDescent="0.25">
      <c r="L1000" s="237"/>
      <c r="M1000" s="238"/>
      <c r="N1000" s="238"/>
    </row>
    <row r="1001" spans="12:14" x14ac:dyDescent="0.25">
      <c r="L1001" s="237"/>
      <c r="M1001" s="238"/>
      <c r="N1001" s="238"/>
    </row>
    <row r="1002" spans="12:14" x14ac:dyDescent="0.25">
      <c r="L1002" s="237"/>
      <c r="M1002" s="238"/>
      <c r="N1002" s="238"/>
    </row>
    <row r="1003" spans="12:14" x14ac:dyDescent="0.25">
      <c r="L1003" s="237"/>
      <c r="M1003" s="238"/>
      <c r="N1003" s="238"/>
    </row>
    <row r="1004" spans="12:14" x14ac:dyDescent="0.25">
      <c r="L1004" s="237"/>
      <c r="M1004" s="238"/>
      <c r="N1004" s="238"/>
    </row>
    <row r="1005" spans="12:14" x14ac:dyDescent="0.25">
      <c r="L1005" s="237"/>
      <c r="M1005" s="238"/>
      <c r="N1005" s="238"/>
    </row>
    <row r="1006" spans="12:14" x14ac:dyDescent="0.25">
      <c r="L1006" s="237"/>
      <c r="M1006" s="238"/>
      <c r="N1006" s="238"/>
    </row>
    <row r="1007" spans="12:14" x14ac:dyDescent="0.25">
      <c r="L1007" s="237"/>
      <c r="M1007" s="238"/>
      <c r="N1007" s="238"/>
    </row>
    <row r="1008" spans="12:14" x14ac:dyDescent="0.25">
      <c r="L1008" s="237"/>
      <c r="M1008" s="238"/>
      <c r="N1008" s="238"/>
    </row>
    <row r="1009" spans="12:14" x14ac:dyDescent="0.25">
      <c r="L1009" s="237"/>
      <c r="M1009" s="238"/>
      <c r="N1009" s="238"/>
    </row>
    <row r="1010" spans="12:14" x14ac:dyDescent="0.25">
      <c r="L1010" s="237"/>
      <c r="M1010" s="238"/>
      <c r="N1010" s="238"/>
    </row>
    <row r="1011" spans="12:14" x14ac:dyDescent="0.25">
      <c r="L1011" s="237"/>
      <c r="M1011" s="238"/>
      <c r="N1011" s="238"/>
    </row>
    <row r="1012" spans="12:14" x14ac:dyDescent="0.25">
      <c r="L1012" s="237"/>
      <c r="M1012" s="238"/>
      <c r="N1012" s="238"/>
    </row>
    <row r="1013" spans="12:14" x14ac:dyDescent="0.25">
      <c r="L1013" s="237"/>
      <c r="M1013" s="238"/>
      <c r="N1013" s="238"/>
    </row>
    <row r="1014" spans="12:14" x14ac:dyDescent="0.25">
      <c r="L1014" s="237"/>
      <c r="M1014" s="238"/>
      <c r="N1014" s="238"/>
    </row>
    <row r="1015" spans="12:14" x14ac:dyDescent="0.25">
      <c r="L1015" s="237"/>
      <c r="M1015" s="238"/>
      <c r="N1015" s="238"/>
    </row>
    <row r="1016" spans="12:14" x14ac:dyDescent="0.25">
      <c r="L1016" s="237"/>
      <c r="M1016" s="238"/>
      <c r="N1016" s="238"/>
    </row>
    <row r="1017" spans="12:14" x14ac:dyDescent="0.25">
      <c r="L1017" s="237"/>
      <c r="M1017" s="238"/>
      <c r="N1017" s="238"/>
    </row>
    <row r="1018" spans="12:14" x14ac:dyDescent="0.25">
      <c r="L1018" s="237"/>
      <c r="M1018" s="238"/>
      <c r="N1018" s="238"/>
    </row>
    <row r="1019" spans="12:14" x14ac:dyDescent="0.25">
      <c r="L1019" s="237"/>
      <c r="M1019" s="238"/>
      <c r="N1019" s="238"/>
    </row>
    <row r="1020" spans="12:14" x14ac:dyDescent="0.25">
      <c r="L1020" s="237"/>
      <c r="M1020" s="238"/>
      <c r="N1020" s="238"/>
    </row>
    <row r="1021" spans="12:14" x14ac:dyDescent="0.25">
      <c r="L1021" s="237"/>
      <c r="M1021" s="238"/>
      <c r="N1021" s="238"/>
    </row>
    <row r="1022" spans="12:14" x14ac:dyDescent="0.25">
      <c r="L1022" s="237"/>
      <c r="M1022" s="238"/>
      <c r="N1022" s="238"/>
    </row>
    <row r="1023" spans="12:14" x14ac:dyDescent="0.25">
      <c r="L1023" s="237"/>
      <c r="M1023" s="238"/>
      <c r="N1023" s="238"/>
    </row>
    <row r="1024" spans="12:14" x14ac:dyDescent="0.25">
      <c r="L1024" s="237"/>
      <c r="M1024" s="238"/>
      <c r="N1024" s="238"/>
    </row>
    <row r="1025" spans="12:14" x14ac:dyDescent="0.25">
      <c r="L1025" s="237"/>
      <c r="M1025" s="238"/>
      <c r="N1025" s="238"/>
    </row>
    <row r="1026" spans="12:14" x14ac:dyDescent="0.25">
      <c r="L1026" s="237"/>
      <c r="M1026" s="238"/>
      <c r="N1026" s="238"/>
    </row>
    <row r="1027" spans="12:14" x14ac:dyDescent="0.25">
      <c r="L1027" s="237"/>
      <c r="M1027" s="238"/>
      <c r="N1027" s="238"/>
    </row>
    <row r="1028" spans="12:14" x14ac:dyDescent="0.25">
      <c r="L1028" s="237"/>
      <c r="M1028" s="238"/>
      <c r="N1028" s="238"/>
    </row>
    <row r="1029" spans="12:14" x14ac:dyDescent="0.25">
      <c r="L1029" s="237"/>
      <c r="M1029" s="238"/>
      <c r="N1029" s="238"/>
    </row>
    <row r="1030" spans="12:14" x14ac:dyDescent="0.25">
      <c r="L1030" s="237"/>
      <c r="M1030" s="238"/>
      <c r="N1030" s="238"/>
    </row>
    <row r="1031" spans="12:14" x14ac:dyDescent="0.25">
      <c r="L1031" s="237"/>
      <c r="M1031" s="238"/>
      <c r="N1031" s="238"/>
    </row>
    <row r="1032" spans="12:14" x14ac:dyDescent="0.25">
      <c r="L1032" s="237"/>
      <c r="M1032" s="238"/>
      <c r="N1032" s="238"/>
    </row>
    <row r="1033" spans="12:14" x14ac:dyDescent="0.25">
      <c r="L1033" s="237"/>
      <c r="M1033" s="238"/>
      <c r="N1033" s="238"/>
    </row>
    <row r="1034" spans="12:14" x14ac:dyDescent="0.25">
      <c r="L1034" s="237"/>
      <c r="M1034" s="238"/>
      <c r="N1034" s="238"/>
    </row>
    <row r="1035" spans="12:14" x14ac:dyDescent="0.25">
      <c r="L1035" s="237"/>
      <c r="M1035" s="238"/>
      <c r="N1035" s="238"/>
    </row>
    <row r="1036" spans="12:14" x14ac:dyDescent="0.25">
      <c r="L1036" s="237"/>
      <c r="M1036" s="238"/>
      <c r="N1036" s="238"/>
    </row>
    <row r="1037" spans="12:14" x14ac:dyDescent="0.25">
      <c r="L1037" s="237"/>
      <c r="M1037" s="238"/>
      <c r="N1037" s="238"/>
    </row>
    <row r="1038" spans="12:14" x14ac:dyDescent="0.25">
      <c r="L1038" s="237"/>
      <c r="M1038" s="238"/>
      <c r="N1038" s="238"/>
    </row>
    <row r="1039" spans="12:14" x14ac:dyDescent="0.25">
      <c r="L1039" s="237"/>
      <c r="M1039" s="238"/>
      <c r="N1039" s="238"/>
    </row>
    <row r="1040" spans="12:14" x14ac:dyDescent="0.25">
      <c r="L1040" s="237"/>
      <c r="M1040" s="238"/>
      <c r="N1040" s="238"/>
    </row>
    <row r="1041" spans="12:14" x14ac:dyDescent="0.25">
      <c r="L1041" s="237"/>
      <c r="M1041" s="238"/>
      <c r="N1041" s="238"/>
    </row>
    <row r="1042" spans="12:14" x14ac:dyDescent="0.25">
      <c r="L1042" s="237"/>
      <c r="M1042" s="238"/>
      <c r="N1042" s="238"/>
    </row>
    <row r="1043" spans="12:14" x14ac:dyDescent="0.25">
      <c r="L1043" s="237"/>
      <c r="M1043" s="238"/>
      <c r="N1043" s="238"/>
    </row>
    <row r="1044" spans="12:14" x14ac:dyDescent="0.25">
      <c r="L1044" s="237"/>
      <c r="M1044" s="238"/>
      <c r="N1044" s="238"/>
    </row>
    <row r="1045" spans="12:14" x14ac:dyDescent="0.25">
      <c r="L1045" s="237"/>
      <c r="M1045" s="238"/>
      <c r="N1045" s="238"/>
    </row>
    <row r="1046" spans="12:14" x14ac:dyDescent="0.25">
      <c r="L1046" s="237"/>
      <c r="M1046" s="238"/>
      <c r="N1046" s="238"/>
    </row>
    <row r="1047" spans="12:14" x14ac:dyDescent="0.25">
      <c r="L1047" s="237"/>
      <c r="M1047" s="238"/>
      <c r="N1047" s="238"/>
    </row>
    <row r="1048" spans="12:14" x14ac:dyDescent="0.25">
      <c r="L1048" s="237"/>
      <c r="M1048" s="238"/>
      <c r="N1048" s="238"/>
    </row>
    <row r="1049" spans="12:14" x14ac:dyDescent="0.25">
      <c r="L1049" s="237"/>
      <c r="M1049" s="238"/>
      <c r="N1049" s="238"/>
    </row>
    <row r="1050" spans="12:14" x14ac:dyDescent="0.25">
      <c r="L1050" s="237"/>
      <c r="M1050" s="238"/>
      <c r="N1050" s="238"/>
    </row>
    <row r="1051" spans="12:14" x14ac:dyDescent="0.25">
      <c r="L1051" s="237"/>
      <c r="M1051" s="238"/>
      <c r="N1051" s="238"/>
    </row>
    <row r="1052" spans="12:14" x14ac:dyDescent="0.25">
      <c r="L1052" s="237"/>
      <c r="M1052" s="238"/>
      <c r="N1052" s="238"/>
    </row>
    <row r="1053" spans="12:14" x14ac:dyDescent="0.25">
      <c r="L1053" s="237"/>
      <c r="M1053" s="238"/>
      <c r="N1053" s="238"/>
    </row>
    <row r="1054" spans="12:14" x14ac:dyDescent="0.25">
      <c r="L1054" s="237"/>
      <c r="M1054" s="238"/>
      <c r="N1054" s="238"/>
    </row>
    <row r="1055" spans="12:14" x14ac:dyDescent="0.25">
      <c r="L1055" s="237"/>
      <c r="M1055" s="238"/>
      <c r="N1055" s="238"/>
    </row>
    <row r="1056" spans="12:14" x14ac:dyDescent="0.25">
      <c r="L1056" s="237"/>
      <c r="M1056" s="238"/>
      <c r="N1056" s="238"/>
    </row>
    <row r="1057" spans="12:14" x14ac:dyDescent="0.25">
      <c r="L1057" s="237"/>
      <c r="M1057" s="238"/>
      <c r="N1057" s="238"/>
    </row>
    <row r="1058" spans="12:14" x14ac:dyDescent="0.25">
      <c r="L1058" s="237"/>
      <c r="M1058" s="238"/>
      <c r="N1058" s="238"/>
    </row>
    <row r="1059" spans="12:14" x14ac:dyDescent="0.25">
      <c r="L1059" s="237"/>
      <c r="M1059" s="238"/>
      <c r="N1059" s="238"/>
    </row>
    <row r="1060" spans="12:14" x14ac:dyDescent="0.25">
      <c r="L1060" s="237"/>
      <c r="M1060" s="238"/>
      <c r="N1060" s="238"/>
    </row>
    <row r="1061" spans="12:14" x14ac:dyDescent="0.25">
      <c r="L1061" s="237"/>
      <c r="M1061" s="238"/>
      <c r="N1061" s="238"/>
    </row>
    <row r="1062" spans="12:14" x14ac:dyDescent="0.25">
      <c r="L1062" s="237"/>
      <c r="M1062" s="238"/>
      <c r="N1062" s="238"/>
    </row>
    <row r="1063" spans="12:14" x14ac:dyDescent="0.25">
      <c r="L1063" s="237"/>
      <c r="M1063" s="238"/>
      <c r="N1063" s="238"/>
    </row>
    <row r="1064" spans="12:14" x14ac:dyDescent="0.25">
      <c r="L1064" s="237"/>
      <c r="M1064" s="238"/>
      <c r="N1064" s="238"/>
    </row>
    <row r="1065" spans="12:14" x14ac:dyDescent="0.25">
      <c r="L1065" s="237"/>
      <c r="M1065" s="238"/>
      <c r="N1065" s="238"/>
    </row>
    <row r="1066" spans="12:14" x14ac:dyDescent="0.25">
      <c r="L1066" s="237"/>
      <c r="M1066" s="238"/>
      <c r="N1066" s="238"/>
    </row>
    <row r="1067" spans="12:14" x14ac:dyDescent="0.25">
      <c r="L1067" s="237"/>
      <c r="M1067" s="238"/>
      <c r="N1067" s="238"/>
    </row>
    <row r="1068" spans="12:14" x14ac:dyDescent="0.25">
      <c r="L1068" s="237"/>
      <c r="M1068" s="238"/>
      <c r="N1068" s="238"/>
    </row>
    <row r="1069" spans="12:14" x14ac:dyDescent="0.25">
      <c r="L1069" s="237"/>
      <c r="M1069" s="238"/>
      <c r="N1069" s="238"/>
    </row>
    <row r="1070" spans="12:14" x14ac:dyDescent="0.25">
      <c r="L1070" s="237"/>
      <c r="M1070" s="238"/>
      <c r="N1070" s="238"/>
    </row>
    <row r="1071" spans="12:14" x14ac:dyDescent="0.25">
      <c r="L1071" s="237"/>
      <c r="M1071" s="238"/>
      <c r="N1071" s="238"/>
    </row>
    <row r="1072" spans="12:14" x14ac:dyDescent="0.25">
      <c r="L1072" s="237"/>
      <c r="M1072" s="238"/>
      <c r="N1072" s="238"/>
    </row>
    <row r="1073" spans="12:14" x14ac:dyDescent="0.25">
      <c r="L1073" s="237"/>
      <c r="M1073" s="238"/>
      <c r="N1073" s="238"/>
    </row>
    <row r="1074" spans="12:14" x14ac:dyDescent="0.25">
      <c r="L1074" s="237"/>
      <c r="M1074" s="238"/>
      <c r="N1074" s="238"/>
    </row>
    <row r="1075" spans="12:14" x14ac:dyDescent="0.25">
      <c r="L1075" s="237"/>
      <c r="M1075" s="238"/>
      <c r="N1075" s="238"/>
    </row>
    <row r="1076" spans="12:14" x14ac:dyDescent="0.25">
      <c r="L1076" s="237"/>
      <c r="M1076" s="238"/>
      <c r="N1076" s="238"/>
    </row>
    <row r="1077" spans="12:14" x14ac:dyDescent="0.25">
      <c r="L1077" s="237"/>
      <c r="M1077" s="238"/>
      <c r="N1077" s="238"/>
    </row>
    <row r="1078" spans="12:14" x14ac:dyDescent="0.25">
      <c r="L1078" s="237"/>
      <c r="M1078" s="238"/>
      <c r="N1078" s="238"/>
    </row>
    <row r="1079" spans="12:14" x14ac:dyDescent="0.25">
      <c r="L1079" s="237"/>
      <c r="M1079" s="238"/>
      <c r="N1079" s="238"/>
    </row>
    <row r="1080" spans="12:14" x14ac:dyDescent="0.25">
      <c r="L1080" s="237"/>
      <c r="M1080" s="238"/>
      <c r="N1080" s="238"/>
    </row>
    <row r="1081" spans="12:14" x14ac:dyDescent="0.25">
      <c r="L1081" s="237"/>
      <c r="M1081" s="238"/>
      <c r="N1081" s="238"/>
    </row>
    <row r="1082" spans="12:14" x14ac:dyDescent="0.25">
      <c r="L1082" s="237"/>
      <c r="M1082" s="238"/>
      <c r="N1082" s="238"/>
    </row>
    <row r="1083" spans="12:14" x14ac:dyDescent="0.25">
      <c r="L1083" s="237"/>
      <c r="M1083" s="238"/>
      <c r="N1083" s="238"/>
    </row>
    <row r="1084" spans="12:14" x14ac:dyDescent="0.25">
      <c r="L1084" s="237"/>
      <c r="M1084" s="238"/>
      <c r="N1084" s="238"/>
    </row>
    <row r="1085" spans="12:14" x14ac:dyDescent="0.25">
      <c r="L1085" s="237"/>
      <c r="M1085" s="238"/>
      <c r="N1085" s="238"/>
    </row>
    <row r="1086" spans="12:14" x14ac:dyDescent="0.25">
      <c r="L1086" s="237"/>
      <c r="M1086" s="238"/>
      <c r="N1086" s="238"/>
    </row>
    <row r="1087" spans="12:14" x14ac:dyDescent="0.25">
      <c r="L1087" s="237"/>
      <c r="M1087" s="238"/>
      <c r="N1087" s="238"/>
    </row>
    <row r="1088" spans="12:14" x14ac:dyDescent="0.25">
      <c r="L1088" s="237"/>
      <c r="M1088" s="238"/>
      <c r="N1088" s="238"/>
    </row>
    <row r="1089" spans="12:14" x14ac:dyDescent="0.25">
      <c r="L1089" s="237"/>
      <c r="M1089" s="238"/>
      <c r="N1089" s="238"/>
    </row>
    <row r="1090" spans="12:14" x14ac:dyDescent="0.25">
      <c r="L1090" s="237"/>
      <c r="M1090" s="238"/>
      <c r="N1090" s="238"/>
    </row>
    <row r="1091" spans="12:14" x14ac:dyDescent="0.25">
      <c r="L1091" s="237"/>
      <c r="M1091" s="238"/>
      <c r="N1091" s="238"/>
    </row>
    <row r="1092" spans="12:14" x14ac:dyDescent="0.25">
      <c r="L1092" s="237"/>
      <c r="M1092" s="238"/>
      <c r="N1092" s="238"/>
    </row>
    <row r="1093" spans="12:14" x14ac:dyDescent="0.25">
      <c r="L1093" s="237"/>
      <c r="M1093" s="238"/>
      <c r="N1093" s="238"/>
    </row>
    <row r="1094" spans="12:14" x14ac:dyDescent="0.25">
      <c r="L1094" s="237"/>
      <c r="M1094" s="238"/>
      <c r="N1094" s="238"/>
    </row>
    <row r="1095" spans="12:14" x14ac:dyDescent="0.25">
      <c r="L1095" s="237"/>
      <c r="M1095" s="238"/>
      <c r="N1095" s="238"/>
    </row>
    <row r="1096" spans="12:14" x14ac:dyDescent="0.25">
      <c r="L1096" s="237"/>
      <c r="M1096" s="238"/>
      <c r="N1096" s="238"/>
    </row>
    <row r="1097" spans="12:14" x14ac:dyDescent="0.25">
      <c r="L1097" s="237"/>
      <c r="M1097" s="238"/>
      <c r="N1097" s="238"/>
    </row>
    <row r="1098" spans="12:14" x14ac:dyDescent="0.25">
      <c r="L1098" s="237"/>
      <c r="M1098" s="238"/>
      <c r="N1098" s="238"/>
    </row>
    <row r="1099" spans="12:14" x14ac:dyDescent="0.25">
      <c r="L1099" s="237"/>
      <c r="M1099" s="238"/>
      <c r="N1099" s="238"/>
    </row>
    <row r="1100" spans="12:14" x14ac:dyDescent="0.25">
      <c r="L1100" s="237"/>
      <c r="M1100" s="238"/>
      <c r="N1100" s="238"/>
    </row>
    <row r="1101" spans="12:14" x14ac:dyDescent="0.25">
      <c r="L1101" s="237"/>
      <c r="M1101" s="238"/>
      <c r="N1101" s="238"/>
    </row>
    <row r="1102" spans="12:14" x14ac:dyDescent="0.25">
      <c r="L1102" s="237"/>
      <c r="M1102" s="238"/>
      <c r="N1102" s="238"/>
    </row>
    <row r="1103" spans="12:14" x14ac:dyDescent="0.25">
      <c r="L1103" s="237"/>
      <c r="M1103" s="238"/>
      <c r="N1103" s="238"/>
    </row>
    <row r="1104" spans="12:14" x14ac:dyDescent="0.25">
      <c r="L1104" s="237"/>
      <c r="M1104" s="238"/>
      <c r="N1104" s="238"/>
    </row>
    <row r="1105" spans="12:14" x14ac:dyDescent="0.25">
      <c r="L1105" s="237"/>
      <c r="M1105" s="238"/>
      <c r="N1105" s="238"/>
    </row>
    <row r="1106" spans="12:14" x14ac:dyDescent="0.25">
      <c r="L1106" s="237"/>
      <c r="M1106" s="238"/>
      <c r="N1106" s="238"/>
    </row>
    <row r="1107" spans="12:14" x14ac:dyDescent="0.25">
      <c r="L1107" s="237"/>
      <c r="M1107" s="238"/>
      <c r="N1107" s="238"/>
    </row>
    <row r="1108" spans="12:14" x14ac:dyDescent="0.25">
      <c r="L1108" s="237"/>
      <c r="M1108" s="238"/>
      <c r="N1108" s="238"/>
    </row>
    <row r="1109" spans="12:14" x14ac:dyDescent="0.25">
      <c r="L1109" s="237"/>
      <c r="M1109" s="238"/>
      <c r="N1109" s="238"/>
    </row>
    <row r="1110" spans="12:14" x14ac:dyDescent="0.25">
      <c r="L1110" s="237"/>
      <c r="M1110" s="238"/>
      <c r="N1110" s="238"/>
    </row>
    <row r="1111" spans="12:14" x14ac:dyDescent="0.25">
      <c r="L1111" s="237"/>
      <c r="M1111" s="238"/>
      <c r="N1111" s="238"/>
    </row>
    <row r="1112" spans="12:14" x14ac:dyDescent="0.25">
      <c r="L1112" s="237"/>
      <c r="M1112" s="238"/>
      <c r="N1112" s="238"/>
    </row>
    <row r="1113" spans="12:14" x14ac:dyDescent="0.25">
      <c r="L1113" s="237"/>
      <c r="M1113" s="238"/>
      <c r="N1113" s="238"/>
    </row>
    <row r="1114" spans="12:14" x14ac:dyDescent="0.25">
      <c r="L1114" s="237"/>
      <c r="M1114" s="238"/>
      <c r="N1114" s="238"/>
    </row>
    <row r="1115" spans="12:14" x14ac:dyDescent="0.25">
      <c r="L1115" s="237"/>
      <c r="M1115" s="238"/>
      <c r="N1115" s="238"/>
    </row>
    <row r="1116" spans="12:14" x14ac:dyDescent="0.25">
      <c r="L1116" s="237"/>
      <c r="M1116" s="238"/>
      <c r="N1116" s="238"/>
    </row>
    <row r="1117" spans="12:14" x14ac:dyDescent="0.25">
      <c r="L1117" s="237"/>
      <c r="M1117" s="238"/>
      <c r="N1117" s="238"/>
    </row>
    <row r="1118" spans="12:14" x14ac:dyDescent="0.25">
      <c r="L1118" s="237"/>
      <c r="M1118" s="238"/>
      <c r="N1118" s="238"/>
    </row>
    <row r="1119" spans="12:14" x14ac:dyDescent="0.25">
      <c r="L1119" s="237"/>
      <c r="M1119" s="238"/>
      <c r="N1119" s="238"/>
    </row>
    <row r="1120" spans="12:14" x14ac:dyDescent="0.25">
      <c r="L1120" s="237"/>
      <c r="M1120" s="238"/>
      <c r="N1120" s="238"/>
    </row>
    <row r="1121" spans="12:14" x14ac:dyDescent="0.25">
      <c r="L1121" s="237"/>
      <c r="M1121" s="238"/>
      <c r="N1121" s="238"/>
    </row>
    <row r="1122" spans="12:14" x14ac:dyDescent="0.25">
      <c r="L1122" s="237"/>
      <c r="M1122" s="238"/>
      <c r="N1122" s="238"/>
    </row>
    <row r="1123" spans="12:14" x14ac:dyDescent="0.25">
      <c r="L1123" s="237"/>
      <c r="M1123" s="238"/>
      <c r="N1123" s="238"/>
    </row>
    <row r="1124" spans="12:14" x14ac:dyDescent="0.25">
      <c r="L1124" s="237"/>
      <c r="M1124" s="238"/>
      <c r="N1124" s="238"/>
    </row>
    <row r="1125" spans="12:14" x14ac:dyDescent="0.25">
      <c r="L1125" s="237"/>
      <c r="M1125" s="238"/>
      <c r="N1125" s="238"/>
    </row>
    <row r="1126" spans="12:14" x14ac:dyDescent="0.25">
      <c r="L1126" s="237"/>
      <c r="M1126" s="238"/>
      <c r="N1126" s="238"/>
    </row>
    <row r="1127" spans="12:14" x14ac:dyDescent="0.25">
      <c r="L1127" s="237"/>
      <c r="M1127" s="238"/>
      <c r="N1127" s="238"/>
    </row>
    <row r="1128" spans="12:14" x14ac:dyDescent="0.25">
      <c r="L1128" s="237"/>
      <c r="M1128" s="238"/>
      <c r="N1128" s="238"/>
    </row>
    <row r="1129" spans="12:14" x14ac:dyDescent="0.25">
      <c r="L1129" s="237"/>
      <c r="M1129" s="238"/>
      <c r="N1129" s="238"/>
    </row>
    <row r="1130" spans="12:14" x14ac:dyDescent="0.25">
      <c r="L1130" s="237"/>
      <c r="M1130" s="238"/>
      <c r="N1130" s="238"/>
    </row>
    <row r="1131" spans="12:14" x14ac:dyDescent="0.25">
      <c r="L1131" s="237"/>
      <c r="M1131" s="238"/>
      <c r="N1131" s="238"/>
    </row>
    <row r="1132" spans="12:14" x14ac:dyDescent="0.25">
      <c r="L1132" s="237"/>
      <c r="M1132" s="238"/>
      <c r="N1132" s="238"/>
    </row>
    <row r="1133" spans="12:14" x14ac:dyDescent="0.25">
      <c r="L1133" s="237"/>
      <c r="M1133" s="238"/>
      <c r="N1133" s="238"/>
    </row>
    <row r="1134" spans="12:14" x14ac:dyDescent="0.25">
      <c r="L1134" s="237"/>
      <c r="M1134" s="238"/>
      <c r="N1134" s="238"/>
    </row>
    <row r="1135" spans="12:14" x14ac:dyDescent="0.25">
      <c r="L1135" s="237"/>
      <c r="M1135" s="238"/>
      <c r="N1135" s="238"/>
    </row>
    <row r="1136" spans="12:14" x14ac:dyDescent="0.25">
      <c r="L1136" s="237"/>
      <c r="M1136" s="238"/>
      <c r="N1136" s="238"/>
    </row>
    <row r="1137" spans="12:14" x14ac:dyDescent="0.25">
      <c r="L1137" s="237"/>
      <c r="M1137" s="238"/>
      <c r="N1137" s="238"/>
    </row>
    <row r="1138" spans="12:14" x14ac:dyDescent="0.25">
      <c r="L1138" s="237"/>
      <c r="M1138" s="238"/>
      <c r="N1138" s="238"/>
    </row>
    <row r="1139" spans="12:14" x14ac:dyDescent="0.25">
      <c r="L1139" s="237"/>
      <c r="M1139" s="238"/>
      <c r="N1139" s="238"/>
    </row>
    <row r="1140" spans="12:14" x14ac:dyDescent="0.25">
      <c r="L1140" s="237"/>
      <c r="M1140" s="238"/>
      <c r="N1140" s="238"/>
    </row>
    <row r="1141" spans="12:14" x14ac:dyDescent="0.25">
      <c r="L1141" s="237"/>
      <c r="M1141" s="238"/>
      <c r="N1141" s="238"/>
    </row>
    <row r="1142" spans="12:14" x14ac:dyDescent="0.25">
      <c r="L1142" s="237"/>
      <c r="M1142" s="238"/>
      <c r="N1142" s="238"/>
    </row>
    <row r="1143" spans="12:14" x14ac:dyDescent="0.25">
      <c r="L1143" s="237"/>
      <c r="M1143" s="238"/>
      <c r="N1143" s="238"/>
    </row>
    <row r="1144" spans="12:14" x14ac:dyDescent="0.25">
      <c r="L1144" s="237"/>
      <c r="M1144" s="238"/>
      <c r="N1144" s="238"/>
    </row>
    <row r="1145" spans="12:14" x14ac:dyDescent="0.25">
      <c r="L1145" s="237"/>
      <c r="M1145" s="238"/>
      <c r="N1145" s="238"/>
    </row>
    <row r="1146" spans="12:14" x14ac:dyDescent="0.25">
      <c r="L1146" s="237"/>
      <c r="M1146" s="238"/>
      <c r="N1146" s="238"/>
    </row>
    <row r="1147" spans="12:14" x14ac:dyDescent="0.25">
      <c r="L1147" s="237"/>
      <c r="M1147" s="238"/>
      <c r="N1147" s="238"/>
    </row>
    <row r="1148" spans="12:14" x14ac:dyDescent="0.25">
      <c r="L1148" s="237"/>
      <c r="M1148" s="238"/>
      <c r="N1148" s="238"/>
    </row>
    <row r="1149" spans="12:14" x14ac:dyDescent="0.25">
      <c r="L1149" s="237"/>
      <c r="M1149" s="238"/>
      <c r="N1149" s="238"/>
    </row>
    <row r="1150" spans="12:14" x14ac:dyDescent="0.25">
      <c r="L1150" s="237"/>
      <c r="M1150" s="238"/>
      <c r="N1150" s="238"/>
    </row>
    <row r="1151" spans="12:14" x14ac:dyDescent="0.25">
      <c r="L1151" s="237"/>
      <c r="M1151" s="238"/>
      <c r="N1151" s="238"/>
    </row>
    <row r="1152" spans="12:14" x14ac:dyDescent="0.25">
      <c r="L1152" s="237"/>
      <c r="M1152" s="238"/>
      <c r="N1152" s="238"/>
    </row>
    <row r="1153" spans="12:14" x14ac:dyDescent="0.25">
      <c r="L1153" s="237"/>
      <c r="M1153" s="238"/>
      <c r="N1153" s="238"/>
    </row>
    <row r="1154" spans="12:14" x14ac:dyDescent="0.25">
      <c r="L1154" s="237"/>
      <c r="M1154" s="238"/>
      <c r="N1154" s="238"/>
    </row>
    <row r="1155" spans="12:14" x14ac:dyDescent="0.25">
      <c r="L1155" s="237"/>
      <c r="M1155" s="238"/>
      <c r="N1155" s="238"/>
    </row>
    <row r="1156" spans="12:14" x14ac:dyDescent="0.25">
      <c r="L1156" s="237"/>
      <c r="M1156" s="238"/>
      <c r="N1156" s="238"/>
    </row>
    <row r="1157" spans="12:14" x14ac:dyDescent="0.25">
      <c r="L1157" s="237"/>
      <c r="M1157" s="238"/>
      <c r="N1157" s="238"/>
    </row>
    <row r="1158" spans="12:14" x14ac:dyDescent="0.25">
      <c r="L1158" s="237"/>
      <c r="M1158" s="238"/>
      <c r="N1158" s="238"/>
    </row>
    <row r="1159" spans="12:14" x14ac:dyDescent="0.25">
      <c r="L1159" s="237"/>
      <c r="M1159" s="238"/>
      <c r="N1159" s="238"/>
    </row>
    <row r="1160" spans="12:14" x14ac:dyDescent="0.25">
      <c r="L1160" s="237"/>
      <c r="M1160" s="238"/>
      <c r="N1160" s="238"/>
    </row>
    <row r="1161" spans="12:14" x14ac:dyDescent="0.25">
      <c r="L1161" s="237"/>
      <c r="M1161" s="238"/>
      <c r="N1161" s="238"/>
    </row>
    <row r="1162" spans="12:14" x14ac:dyDescent="0.25">
      <c r="L1162" s="237"/>
      <c r="M1162" s="238"/>
      <c r="N1162" s="238"/>
    </row>
    <row r="1163" spans="12:14" x14ac:dyDescent="0.25">
      <c r="L1163" s="237"/>
      <c r="M1163" s="238"/>
      <c r="N1163" s="238"/>
    </row>
    <row r="1164" spans="12:14" x14ac:dyDescent="0.25">
      <c r="L1164" s="237"/>
      <c r="M1164" s="238"/>
      <c r="N1164" s="238"/>
    </row>
    <row r="1165" spans="12:14" x14ac:dyDescent="0.25">
      <c r="L1165" s="237"/>
      <c r="M1165" s="238"/>
      <c r="N1165" s="238"/>
    </row>
    <row r="1166" spans="12:14" x14ac:dyDescent="0.25">
      <c r="L1166" s="237"/>
      <c r="M1166" s="238"/>
      <c r="N1166" s="238"/>
    </row>
    <row r="1167" spans="12:14" x14ac:dyDescent="0.25">
      <c r="L1167" s="237"/>
      <c r="M1167" s="238"/>
      <c r="N1167" s="238"/>
    </row>
    <row r="1168" spans="12:14" x14ac:dyDescent="0.25">
      <c r="L1168" s="237"/>
      <c r="M1168" s="238"/>
      <c r="N1168" s="238"/>
    </row>
    <row r="1169" spans="12:14" x14ac:dyDescent="0.25">
      <c r="L1169" s="237"/>
      <c r="M1169" s="238"/>
      <c r="N1169" s="238"/>
    </row>
    <row r="1170" spans="12:14" x14ac:dyDescent="0.25">
      <c r="L1170" s="237"/>
      <c r="M1170" s="238"/>
      <c r="N1170" s="238"/>
    </row>
    <row r="1171" spans="12:14" x14ac:dyDescent="0.25">
      <c r="L1171" s="237"/>
      <c r="M1171" s="238"/>
      <c r="N1171" s="238"/>
    </row>
    <row r="1172" spans="12:14" x14ac:dyDescent="0.25">
      <c r="L1172" s="237"/>
      <c r="M1172" s="238"/>
      <c r="N1172" s="238"/>
    </row>
    <row r="1173" spans="12:14" x14ac:dyDescent="0.25">
      <c r="L1173" s="237"/>
      <c r="M1173" s="238"/>
      <c r="N1173" s="238"/>
    </row>
    <row r="1174" spans="12:14" x14ac:dyDescent="0.25">
      <c r="L1174" s="237"/>
      <c r="M1174" s="238"/>
      <c r="N1174" s="238"/>
    </row>
    <row r="1175" spans="12:14" x14ac:dyDescent="0.25">
      <c r="L1175" s="237"/>
      <c r="M1175" s="238"/>
      <c r="N1175" s="238"/>
    </row>
    <row r="1176" spans="12:14" x14ac:dyDescent="0.25">
      <c r="L1176" s="237"/>
      <c r="M1176" s="238"/>
      <c r="N1176" s="238"/>
    </row>
    <row r="1177" spans="12:14" x14ac:dyDescent="0.25">
      <c r="L1177" s="237"/>
      <c r="M1177" s="238"/>
      <c r="N1177" s="238"/>
    </row>
    <row r="1178" spans="12:14" x14ac:dyDescent="0.25">
      <c r="L1178" s="237"/>
      <c r="M1178" s="238"/>
      <c r="N1178" s="238"/>
    </row>
    <row r="1179" spans="12:14" x14ac:dyDescent="0.25">
      <c r="L1179" s="237"/>
      <c r="M1179" s="238"/>
      <c r="N1179" s="238"/>
    </row>
    <row r="1180" spans="12:14" x14ac:dyDescent="0.25">
      <c r="L1180" s="237"/>
      <c r="M1180" s="238"/>
      <c r="N1180" s="238"/>
    </row>
    <row r="1181" spans="12:14" x14ac:dyDescent="0.25">
      <c r="L1181" s="237"/>
      <c r="M1181" s="238"/>
      <c r="N1181" s="238"/>
    </row>
    <row r="1182" spans="12:14" x14ac:dyDescent="0.25">
      <c r="L1182" s="237"/>
      <c r="M1182" s="238"/>
      <c r="N1182" s="238"/>
    </row>
    <row r="1183" spans="12:14" x14ac:dyDescent="0.25">
      <c r="L1183" s="237"/>
      <c r="M1183" s="238"/>
      <c r="N1183" s="238"/>
    </row>
    <row r="1184" spans="12:14" x14ac:dyDescent="0.25">
      <c r="L1184" s="237"/>
      <c r="M1184" s="238"/>
      <c r="N1184" s="238"/>
    </row>
    <row r="1185" spans="12:14" x14ac:dyDescent="0.25">
      <c r="L1185" s="237"/>
      <c r="M1185" s="238"/>
      <c r="N1185" s="238"/>
    </row>
    <row r="1186" spans="12:14" x14ac:dyDescent="0.25">
      <c r="L1186" s="237"/>
      <c r="M1186" s="238"/>
      <c r="N1186" s="238"/>
    </row>
    <row r="1187" spans="12:14" x14ac:dyDescent="0.25">
      <c r="L1187" s="237"/>
      <c r="M1187" s="238"/>
      <c r="N1187" s="238"/>
    </row>
    <row r="1188" spans="12:14" x14ac:dyDescent="0.25">
      <c r="L1188" s="237"/>
      <c r="M1188" s="238"/>
      <c r="N1188" s="238"/>
    </row>
    <row r="1189" spans="12:14" x14ac:dyDescent="0.25">
      <c r="L1189" s="237"/>
      <c r="M1189" s="238"/>
      <c r="N1189" s="238"/>
    </row>
    <row r="1190" spans="12:14" x14ac:dyDescent="0.25">
      <c r="L1190" s="237"/>
      <c r="M1190" s="238"/>
      <c r="N1190" s="238"/>
    </row>
    <row r="1191" spans="12:14" x14ac:dyDescent="0.25">
      <c r="L1191" s="237"/>
      <c r="M1191" s="238"/>
      <c r="N1191" s="238"/>
    </row>
    <row r="1192" spans="12:14" x14ac:dyDescent="0.25">
      <c r="L1192" s="237"/>
      <c r="M1192" s="238"/>
      <c r="N1192" s="238"/>
    </row>
    <row r="1193" spans="12:14" x14ac:dyDescent="0.25">
      <c r="L1193" s="237"/>
      <c r="M1193" s="238"/>
      <c r="N1193" s="238"/>
    </row>
    <row r="1194" spans="12:14" x14ac:dyDescent="0.25">
      <c r="L1194" s="237"/>
      <c r="M1194" s="238"/>
      <c r="N1194" s="238"/>
    </row>
    <row r="1195" spans="12:14" x14ac:dyDescent="0.25">
      <c r="L1195" s="237"/>
      <c r="M1195" s="238"/>
      <c r="N1195" s="238"/>
    </row>
    <row r="1196" spans="12:14" x14ac:dyDescent="0.25">
      <c r="L1196" s="237"/>
      <c r="M1196" s="238"/>
      <c r="N1196" s="238"/>
    </row>
    <row r="1197" spans="12:14" x14ac:dyDescent="0.25">
      <c r="L1197" s="237"/>
      <c r="M1197" s="238"/>
      <c r="N1197" s="238"/>
    </row>
    <row r="1198" spans="12:14" x14ac:dyDescent="0.25">
      <c r="L1198" s="237"/>
      <c r="M1198" s="238"/>
      <c r="N1198" s="238"/>
    </row>
    <row r="1199" spans="12:14" x14ac:dyDescent="0.25">
      <c r="L1199" s="237"/>
      <c r="M1199" s="238"/>
      <c r="N1199" s="238"/>
    </row>
    <row r="1200" spans="12:14" x14ac:dyDescent="0.25">
      <c r="L1200" s="237"/>
      <c r="M1200" s="238"/>
      <c r="N1200" s="238"/>
    </row>
    <row r="1201" spans="12:14" x14ac:dyDescent="0.25">
      <c r="L1201" s="237"/>
      <c r="M1201" s="238"/>
      <c r="N1201" s="238"/>
    </row>
    <row r="1202" spans="12:14" x14ac:dyDescent="0.25">
      <c r="L1202" s="237"/>
      <c r="M1202" s="238"/>
      <c r="N1202" s="238"/>
    </row>
    <row r="1203" spans="12:14" x14ac:dyDescent="0.25">
      <c r="L1203" s="237"/>
      <c r="M1203" s="238"/>
      <c r="N1203" s="238"/>
    </row>
    <row r="1204" spans="12:14" x14ac:dyDescent="0.25">
      <c r="L1204" s="237"/>
      <c r="M1204" s="238"/>
      <c r="N1204" s="238"/>
    </row>
    <row r="1205" spans="12:14" x14ac:dyDescent="0.25">
      <c r="L1205" s="237"/>
      <c r="M1205" s="238"/>
      <c r="N1205" s="238"/>
    </row>
    <row r="1206" spans="12:14" x14ac:dyDescent="0.25">
      <c r="L1206" s="237"/>
      <c r="M1206" s="238"/>
      <c r="N1206" s="238"/>
    </row>
    <row r="1207" spans="12:14" x14ac:dyDescent="0.25">
      <c r="L1207" s="237"/>
      <c r="M1207" s="238"/>
      <c r="N1207" s="238"/>
    </row>
    <row r="1208" spans="12:14" x14ac:dyDescent="0.25">
      <c r="L1208" s="237"/>
      <c r="M1208" s="238"/>
      <c r="N1208" s="238"/>
    </row>
    <row r="1209" spans="12:14" x14ac:dyDescent="0.25">
      <c r="L1209" s="237"/>
      <c r="M1209" s="238"/>
      <c r="N1209" s="238"/>
    </row>
    <row r="1210" spans="12:14" x14ac:dyDescent="0.25">
      <c r="L1210" s="237"/>
      <c r="M1210" s="238"/>
      <c r="N1210" s="238"/>
    </row>
    <row r="1211" spans="12:14" x14ac:dyDescent="0.25">
      <c r="L1211" s="237"/>
      <c r="M1211" s="238"/>
      <c r="N1211" s="238"/>
    </row>
    <row r="1212" spans="12:14" x14ac:dyDescent="0.25">
      <c r="L1212" s="237"/>
      <c r="M1212" s="238"/>
      <c r="N1212" s="238"/>
    </row>
    <row r="1213" spans="12:14" x14ac:dyDescent="0.25">
      <c r="L1213" s="237"/>
      <c r="M1213" s="238"/>
      <c r="N1213" s="238"/>
    </row>
    <row r="1214" spans="12:14" x14ac:dyDescent="0.25">
      <c r="L1214" s="237"/>
      <c r="M1214" s="238"/>
      <c r="N1214" s="238"/>
    </row>
    <row r="1215" spans="12:14" x14ac:dyDescent="0.25">
      <c r="L1215" s="237"/>
      <c r="M1215" s="238"/>
      <c r="N1215" s="238"/>
    </row>
    <row r="1216" spans="12:14" x14ac:dyDescent="0.25">
      <c r="L1216" s="237"/>
      <c r="M1216" s="238"/>
      <c r="N1216" s="238"/>
    </row>
    <row r="1217" spans="12:14" x14ac:dyDescent="0.25">
      <c r="L1217" s="237"/>
      <c r="M1217" s="238"/>
      <c r="N1217" s="238"/>
    </row>
    <row r="1218" spans="12:14" x14ac:dyDescent="0.25">
      <c r="L1218" s="237"/>
      <c r="M1218" s="238"/>
      <c r="N1218" s="238"/>
    </row>
    <row r="1219" spans="12:14" x14ac:dyDescent="0.25">
      <c r="L1219" s="237"/>
      <c r="M1219" s="238"/>
      <c r="N1219" s="238"/>
    </row>
    <row r="1220" spans="12:14" x14ac:dyDescent="0.25">
      <c r="L1220" s="237"/>
      <c r="M1220" s="238"/>
      <c r="N1220" s="238"/>
    </row>
    <row r="1221" spans="12:14" x14ac:dyDescent="0.25">
      <c r="L1221" s="237"/>
      <c r="M1221" s="238"/>
      <c r="N1221" s="238"/>
    </row>
    <row r="1222" spans="12:14" x14ac:dyDescent="0.25">
      <c r="L1222" s="237"/>
      <c r="M1222" s="238"/>
      <c r="N1222" s="238"/>
    </row>
    <row r="1223" spans="12:14" x14ac:dyDescent="0.25">
      <c r="L1223" s="237"/>
      <c r="M1223" s="238"/>
      <c r="N1223" s="238"/>
    </row>
    <row r="1224" spans="12:14" x14ac:dyDescent="0.25">
      <c r="L1224" s="237"/>
      <c r="M1224" s="238"/>
      <c r="N1224" s="238"/>
    </row>
    <row r="1225" spans="12:14" x14ac:dyDescent="0.25">
      <c r="L1225" s="237"/>
      <c r="M1225" s="238"/>
      <c r="N1225" s="238"/>
    </row>
    <row r="1226" spans="12:14" x14ac:dyDescent="0.25">
      <c r="L1226" s="237"/>
      <c r="M1226" s="238"/>
      <c r="N1226" s="238"/>
    </row>
    <row r="1227" spans="12:14" x14ac:dyDescent="0.25">
      <c r="L1227" s="237"/>
      <c r="M1227" s="238"/>
      <c r="N1227" s="238"/>
    </row>
    <row r="1228" spans="12:14" x14ac:dyDescent="0.25">
      <c r="L1228" s="237"/>
      <c r="M1228" s="238"/>
      <c r="N1228" s="238"/>
    </row>
    <row r="1229" spans="12:14" x14ac:dyDescent="0.25">
      <c r="L1229" s="237"/>
      <c r="M1229" s="238"/>
      <c r="N1229" s="238"/>
    </row>
    <row r="1230" spans="12:14" x14ac:dyDescent="0.25">
      <c r="L1230" s="237"/>
      <c r="M1230" s="238"/>
      <c r="N1230" s="238"/>
    </row>
    <row r="1231" spans="12:14" x14ac:dyDescent="0.25">
      <c r="L1231" s="237"/>
      <c r="M1231" s="238"/>
      <c r="N1231" s="238"/>
    </row>
    <row r="1232" spans="12:14" x14ac:dyDescent="0.25">
      <c r="L1232" s="237"/>
      <c r="M1232" s="238"/>
      <c r="N1232" s="238"/>
    </row>
    <row r="1233" spans="12:14" x14ac:dyDescent="0.25">
      <c r="L1233" s="237"/>
      <c r="M1233" s="238"/>
      <c r="N1233" s="238"/>
    </row>
    <row r="1234" spans="12:14" x14ac:dyDescent="0.25">
      <c r="L1234" s="237"/>
      <c r="M1234" s="238"/>
      <c r="N1234" s="238"/>
    </row>
    <row r="1235" spans="12:14" x14ac:dyDescent="0.25">
      <c r="L1235" s="237"/>
      <c r="M1235" s="238"/>
      <c r="N1235" s="238"/>
    </row>
    <row r="1236" spans="12:14" x14ac:dyDescent="0.25">
      <c r="L1236" s="237"/>
      <c r="M1236" s="238"/>
      <c r="N1236" s="238"/>
    </row>
    <row r="1237" spans="12:14" x14ac:dyDescent="0.25">
      <c r="L1237" s="237"/>
      <c r="M1237" s="238"/>
      <c r="N1237" s="238"/>
    </row>
    <row r="1238" spans="12:14" x14ac:dyDescent="0.25">
      <c r="L1238" s="237"/>
      <c r="M1238" s="238"/>
      <c r="N1238" s="238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420"/>
  <sheetViews>
    <sheetView zoomScaleNormal="100" workbookViewId="0">
      <selection activeCell="H29" sqref="H29"/>
    </sheetView>
  </sheetViews>
  <sheetFormatPr defaultColWidth="9.140625" defaultRowHeight="15" x14ac:dyDescent="0.25"/>
  <cols>
    <col min="1" max="1" width="15.28515625" style="83" customWidth="1"/>
    <col min="2" max="17" width="9.140625" style="83"/>
    <col min="18" max="18" width="9.140625" style="84"/>
    <col min="19" max="24" width="9.140625" style="78"/>
    <col min="25" max="16384" width="9.140625" style="85"/>
  </cols>
  <sheetData>
    <row r="1" spans="1:26" x14ac:dyDescent="0.25">
      <c r="A1" s="207" t="s">
        <v>503</v>
      </c>
      <c r="S1" s="85"/>
      <c r="T1" s="85"/>
      <c r="U1" s="85"/>
      <c r="V1" s="85"/>
      <c r="W1" s="85"/>
      <c r="X1" s="85"/>
    </row>
    <row r="2" spans="1:26" x14ac:dyDescent="0.25">
      <c r="A2" s="16" t="s">
        <v>491</v>
      </c>
      <c r="S2" s="85"/>
      <c r="T2" s="85"/>
      <c r="U2" s="85"/>
      <c r="V2" s="85"/>
      <c r="W2" s="85"/>
      <c r="X2" s="85"/>
    </row>
    <row r="3" spans="1:26" x14ac:dyDescent="0.25">
      <c r="S3" s="85"/>
      <c r="T3" s="85"/>
      <c r="U3" s="85"/>
      <c r="V3" s="85"/>
      <c r="W3" s="85"/>
      <c r="X3" s="85"/>
    </row>
    <row r="4" spans="1:26" x14ac:dyDescent="0.25">
      <c r="A4" s="17" t="s">
        <v>908</v>
      </c>
      <c r="S4" s="85"/>
      <c r="T4" s="85"/>
      <c r="U4" s="85"/>
      <c r="V4" s="85"/>
      <c r="W4" s="85"/>
      <c r="X4" s="85"/>
    </row>
    <row r="5" spans="1:26" x14ac:dyDescent="0.25">
      <c r="A5" s="86" t="s">
        <v>162</v>
      </c>
      <c r="B5" s="87"/>
      <c r="C5" s="87"/>
      <c r="D5" s="86" t="s">
        <v>163</v>
      </c>
      <c r="E5" s="87"/>
      <c r="F5" s="87"/>
      <c r="G5" s="87" t="s">
        <v>164</v>
      </c>
      <c r="H5" s="87">
        <v>4.0269000000000004</v>
      </c>
      <c r="S5" s="85"/>
      <c r="T5" s="85"/>
      <c r="U5" s="85"/>
      <c r="V5" s="85"/>
      <c r="W5" s="85"/>
      <c r="X5" s="85"/>
    </row>
    <row r="6" spans="1:26" s="89" customFormat="1" x14ac:dyDescent="0.25">
      <c r="I6" s="87"/>
      <c r="J6" s="87"/>
      <c r="K6" s="87"/>
      <c r="L6" s="87"/>
      <c r="M6" s="87"/>
      <c r="N6" s="87"/>
      <c r="O6" s="87"/>
      <c r="P6" s="87"/>
      <c r="Q6" s="87"/>
      <c r="R6" s="88"/>
    </row>
    <row r="7" spans="1:26" s="89" customFormat="1" ht="15.75" thickBot="1" x14ac:dyDescent="0.3">
      <c r="A7" s="86" t="s">
        <v>165</v>
      </c>
      <c r="B7" s="87"/>
      <c r="C7" s="90"/>
      <c r="D7" s="90"/>
      <c r="E7" s="87"/>
      <c r="F7" s="90"/>
      <c r="G7" s="87"/>
      <c r="H7" s="87"/>
      <c r="I7" s="87"/>
      <c r="J7" s="87"/>
      <c r="K7" s="87"/>
      <c r="L7" s="87"/>
      <c r="M7" s="87"/>
      <c r="N7" s="87"/>
      <c r="O7" s="87"/>
      <c r="P7" s="87"/>
      <c r="Q7" s="87"/>
      <c r="R7" s="88"/>
    </row>
    <row r="8" spans="1:26" x14ac:dyDescent="0.25">
      <c r="A8" s="91" t="s">
        <v>173</v>
      </c>
      <c r="B8" s="91"/>
      <c r="C8" s="92" t="s">
        <v>166</v>
      </c>
      <c r="D8" s="93" t="s">
        <v>167</v>
      </c>
      <c r="E8" s="94" t="s">
        <v>168</v>
      </c>
      <c r="F8" s="567" t="s">
        <v>169</v>
      </c>
      <c r="G8" s="568"/>
      <c r="H8" s="569"/>
      <c r="I8" s="570" t="s">
        <v>170</v>
      </c>
      <c r="J8" s="568"/>
      <c r="K8" s="568"/>
      <c r="L8" s="569"/>
      <c r="M8" s="570" t="s">
        <v>171</v>
      </c>
      <c r="N8" s="571"/>
      <c r="O8" s="572"/>
      <c r="P8" s="95" t="s">
        <v>172</v>
      </c>
      <c r="Q8" s="96"/>
      <c r="R8" s="97"/>
      <c r="S8" s="85"/>
      <c r="T8" s="85"/>
      <c r="U8" s="85"/>
      <c r="V8" s="85"/>
      <c r="W8" s="85"/>
      <c r="X8" s="85"/>
    </row>
    <row r="9" spans="1:26" ht="15.75" thickBot="1" x14ac:dyDescent="0.3">
      <c r="A9" s="98" t="s">
        <v>1</v>
      </c>
      <c r="B9" s="99" t="s">
        <v>181</v>
      </c>
      <c r="C9" s="100" t="s">
        <v>174</v>
      </c>
      <c r="D9" s="101" t="s">
        <v>175</v>
      </c>
      <c r="E9" s="102"/>
      <c r="F9" s="573" t="s">
        <v>176</v>
      </c>
      <c r="G9" s="574"/>
      <c r="H9" s="575"/>
      <c r="I9" s="573" t="s">
        <v>177</v>
      </c>
      <c r="J9" s="574"/>
      <c r="K9" s="574"/>
      <c r="L9" s="575"/>
      <c r="M9" s="573" t="s">
        <v>178</v>
      </c>
      <c r="N9" s="576"/>
      <c r="O9" s="577"/>
      <c r="P9" s="103" t="s">
        <v>179</v>
      </c>
      <c r="Q9" s="104" t="s">
        <v>180</v>
      </c>
      <c r="R9" s="105"/>
      <c r="S9" s="85"/>
      <c r="T9" s="85"/>
      <c r="U9" s="85"/>
      <c r="V9" s="85"/>
      <c r="W9" s="85"/>
      <c r="X9" s="85"/>
    </row>
    <row r="10" spans="1:26" x14ac:dyDescent="0.25">
      <c r="A10" s="106">
        <v>42887</v>
      </c>
      <c r="B10" s="107" t="s">
        <v>187</v>
      </c>
      <c r="C10" s="108">
        <v>1</v>
      </c>
      <c r="D10" s="109">
        <v>74</v>
      </c>
      <c r="E10" s="110">
        <v>5</v>
      </c>
      <c r="F10" s="109">
        <v>1</v>
      </c>
      <c r="G10" s="111">
        <v>0</v>
      </c>
      <c r="H10" s="110">
        <v>12</v>
      </c>
      <c r="I10" s="109">
        <v>1</v>
      </c>
      <c r="J10" s="111">
        <v>0</v>
      </c>
      <c r="K10" s="111">
        <v>0</v>
      </c>
      <c r="L10" s="110">
        <v>0</v>
      </c>
      <c r="M10" s="109">
        <v>0</v>
      </c>
      <c r="N10" s="111">
        <v>11</v>
      </c>
      <c r="O10" s="110">
        <v>1</v>
      </c>
      <c r="P10" s="112">
        <v>0</v>
      </c>
      <c r="Q10" s="112">
        <v>106</v>
      </c>
      <c r="R10" s="113"/>
      <c r="S10" s="85"/>
      <c r="T10" s="85"/>
      <c r="U10" s="85"/>
      <c r="V10" s="85"/>
      <c r="W10" s="85"/>
      <c r="X10" s="85"/>
      <c r="Z10" s="58"/>
    </row>
    <row r="11" spans="1:26" x14ac:dyDescent="0.25">
      <c r="A11" s="106">
        <v>42888</v>
      </c>
      <c r="B11" s="107" t="s">
        <v>188</v>
      </c>
      <c r="C11" s="114">
        <v>3</v>
      </c>
      <c r="D11" s="109">
        <v>69</v>
      </c>
      <c r="E11" s="110">
        <v>3</v>
      </c>
      <c r="F11" s="109">
        <v>2</v>
      </c>
      <c r="G11" s="111">
        <v>3</v>
      </c>
      <c r="H11" s="110">
        <v>7</v>
      </c>
      <c r="I11" s="109">
        <v>1</v>
      </c>
      <c r="J11" s="111">
        <v>0</v>
      </c>
      <c r="K11" s="111">
        <v>0</v>
      </c>
      <c r="L11" s="110">
        <v>4</v>
      </c>
      <c r="M11" s="109">
        <v>0</v>
      </c>
      <c r="N11" s="111">
        <v>9</v>
      </c>
      <c r="O11" s="110">
        <v>1</v>
      </c>
      <c r="P11" s="112">
        <v>0</v>
      </c>
      <c r="Q11" s="112">
        <v>102</v>
      </c>
      <c r="R11" s="113"/>
      <c r="S11" s="85"/>
      <c r="T11" s="85"/>
      <c r="U11" s="85"/>
      <c r="V11" s="85"/>
      <c r="W11" s="85"/>
      <c r="X11" s="85"/>
      <c r="Z11" s="58"/>
    </row>
    <row r="12" spans="1:26" x14ac:dyDescent="0.25">
      <c r="A12" s="115">
        <v>42889</v>
      </c>
      <c r="B12" s="116" t="s">
        <v>182</v>
      </c>
      <c r="C12" s="117">
        <v>1</v>
      </c>
      <c r="D12" s="118">
        <v>74</v>
      </c>
      <c r="E12" s="119">
        <v>0</v>
      </c>
      <c r="F12" s="118">
        <v>0</v>
      </c>
      <c r="G12" s="120">
        <v>0</v>
      </c>
      <c r="H12" s="119">
        <v>0</v>
      </c>
      <c r="I12" s="118">
        <v>0</v>
      </c>
      <c r="J12" s="120">
        <v>0</v>
      </c>
      <c r="K12" s="120">
        <v>0</v>
      </c>
      <c r="L12" s="119">
        <v>0</v>
      </c>
      <c r="M12" s="118">
        <v>0</v>
      </c>
      <c r="N12" s="120">
        <v>0</v>
      </c>
      <c r="O12" s="119">
        <v>0</v>
      </c>
      <c r="P12" s="121">
        <v>0</v>
      </c>
      <c r="Q12" s="121">
        <v>75</v>
      </c>
      <c r="R12" s="113"/>
      <c r="S12" s="85"/>
      <c r="T12" s="85"/>
      <c r="U12" s="85"/>
      <c r="V12" s="85"/>
      <c r="W12" s="85"/>
      <c r="X12" s="85"/>
      <c r="Z12" s="58"/>
    </row>
    <row r="13" spans="1:26" ht="15.75" thickBot="1" x14ac:dyDescent="0.3">
      <c r="A13" s="122">
        <v>42890</v>
      </c>
      <c r="B13" s="123" t="s">
        <v>183</v>
      </c>
      <c r="C13" s="124">
        <v>4</v>
      </c>
      <c r="D13" s="125">
        <v>62</v>
      </c>
      <c r="E13" s="126">
        <v>1</v>
      </c>
      <c r="F13" s="125">
        <v>0</v>
      </c>
      <c r="G13" s="127">
        <v>0</v>
      </c>
      <c r="H13" s="126">
        <v>0</v>
      </c>
      <c r="I13" s="125">
        <v>0</v>
      </c>
      <c r="J13" s="127">
        <v>0</v>
      </c>
      <c r="K13" s="127">
        <v>0</v>
      </c>
      <c r="L13" s="126">
        <v>0</v>
      </c>
      <c r="M13" s="125">
        <v>0</v>
      </c>
      <c r="N13" s="127">
        <v>0</v>
      </c>
      <c r="O13" s="126">
        <v>0</v>
      </c>
      <c r="P13" s="128">
        <v>0</v>
      </c>
      <c r="Q13" s="128">
        <v>67</v>
      </c>
      <c r="R13" s="113"/>
      <c r="S13" s="85"/>
      <c r="T13" s="85"/>
      <c r="U13" s="85"/>
      <c r="V13" s="85"/>
      <c r="W13" s="85"/>
      <c r="X13" s="85"/>
      <c r="Z13" s="58"/>
    </row>
    <row r="14" spans="1:26" x14ac:dyDescent="0.25">
      <c r="A14" s="115">
        <v>42891</v>
      </c>
      <c r="B14" s="129" t="s">
        <v>184</v>
      </c>
      <c r="C14" s="130">
        <v>3</v>
      </c>
      <c r="D14" s="131">
        <v>42</v>
      </c>
      <c r="E14" s="132">
        <v>5</v>
      </c>
      <c r="F14" s="131">
        <v>1</v>
      </c>
      <c r="G14" s="133">
        <v>0</v>
      </c>
      <c r="H14" s="132">
        <v>0</v>
      </c>
      <c r="I14" s="131">
        <v>0</v>
      </c>
      <c r="J14" s="133">
        <v>0</v>
      </c>
      <c r="K14" s="133">
        <v>0</v>
      </c>
      <c r="L14" s="132">
        <v>0</v>
      </c>
      <c r="M14" s="131">
        <v>0</v>
      </c>
      <c r="N14" s="133">
        <v>0</v>
      </c>
      <c r="O14" s="132">
        <v>1</v>
      </c>
      <c r="P14" s="134">
        <v>0</v>
      </c>
      <c r="Q14" s="134">
        <v>52</v>
      </c>
      <c r="R14" s="113"/>
      <c r="S14" s="85"/>
      <c r="T14" s="85"/>
      <c r="U14" s="85"/>
      <c r="V14" s="85"/>
      <c r="W14" s="85"/>
      <c r="X14" s="85"/>
      <c r="Z14" s="58"/>
    </row>
    <row r="15" spans="1:26" x14ac:dyDescent="0.25">
      <c r="A15" s="106">
        <v>42892</v>
      </c>
      <c r="B15" s="107" t="s">
        <v>185</v>
      </c>
      <c r="C15" s="108">
        <v>0</v>
      </c>
      <c r="D15" s="109">
        <v>88</v>
      </c>
      <c r="E15" s="110">
        <v>1</v>
      </c>
      <c r="F15" s="109">
        <v>1</v>
      </c>
      <c r="G15" s="111">
        <v>0</v>
      </c>
      <c r="H15" s="110">
        <v>8</v>
      </c>
      <c r="I15" s="109">
        <v>2</v>
      </c>
      <c r="J15" s="111">
        <v>0</v>
      </c>
      <c r="K15" s="111">
        <v>0</v>
      </c>
      <c r="L15" s="110">
        <v>0</v>
      </c>
      <c r="M15" s="109">
        <v>3</v>
      </c>
      <c r="N15" s="111">
        <v>8</v>
      </c>
      <c r="O15" s="110">
        <v>1</v>
      </c>
      <c r="P15" s="112">
        <v>0</v>
      </c>
      <c r="Q15" s="112">
        <v>112</v>
      </c>
      <c r="R15" s="113"/>
      <c r="S15" s="85"/>
      <c r="T15" s="85"/>
      <c r="U15" s="85"/>
      <c r="V15" s="85"/>
      <c r="W15" s="85"/>
      <c r="X15" s="85"/>
      <c r="Z15" s="58"/>
    </row>
    <row r="16" spans="1:26" x14ac:dyDescent="0.25">
      <c r="A16" s="106">
        <v>42893</v>
      </c>
      <c r="B16" s="107" t="s">
        <v>186</v>
      </c>
      <c r="C16" s="108">
        <v>1</v>
      </c>
      <c r="D16" s="109">
        <v>64</v>
      </c>
      <c r="E16" s="110">
        <v>3</v>
      </c>
      <c r="F16" s="109">
        <v>1</v>
      </c>
      <c r="G16" s="111">
        <v>0</v>
      </c>
      <c r="H16" s="110">
        <v>10</v>
      </c>
      <c r="I16" s="109">
        <v>2</v>
      </c>
      <c r="J16" s="111">
        <v>6</v>
      </c>
      <c r="K16" s="111">
        <v>0</v>
      </c>
      <c r="L16" s="110">
        <v>1</v>
      </c>
      <c r="M16" s="109">
        <v>0</v>
      </c>
      <c r="N16" s="111">
        <v>12</v>
      </c>
      <c r="O16" s="110">
        <v>0</v>
      </c>
      <c r="P16" s="112">
        <v>0</v>
      </c>
      <c r="Q16" s="112">
        <v>100</v>
      </c>
      <c r="R16" s="113"/>
      <c r="S16" s="85"/>
      <c r="T16" s="85"/>
      <c r="U16" s="85"/>
      <c r="V16" s="85"/>
      <c r="W16" s="85"/>
      <c r="X16" s="85"/>
      <c r="Z16" s="58"/>
    </row>
    <row r="17" spans="1:26" x14ac:dyDescent="0.25">
      <c r="A17" s="106">
        <v>42894</v>
      </c>
      <c r="B17" s="107" t="s">
        <v>187</v>
      </c>
      <c r="C17" s="108">
        <v>2</v>
      </c>
      <c r="D17" s="109">
        <v>70</v>
      </c>
      <c r="E17" s="110">
        <v>3</v>
      </c>
      <c r="F17" s="109">
        <v>2</v>
      </c>
      <c r="G17" s="111">
        <v>1</v>
      </c>
      <c r="H17" s="110">
        <v>9</v>
      </c>
      <c r="I17" s="109">
        <v>1</v>
      </c>
      <c r="J17" s="111">
        <v>3</v>
      </c>
      <c r="K17" s="111">
        <v>0</v>
      </c>
      <c r="L17" s="110">
        <v>0</v>
      </c>
      <c r="M17" s="109">
        <v>1</v>
      </c>
      <c r="N17" s="111">
        <v>9</v>
      </c>
      <c r="O17" s="110">
        <v>1</v>
      </c>
      <c r="P17" s="112">
        <v>0</v>
      </c>
      <c r="Q17" s="112">
        <v>102</v>
      </c>
      <c r="R17" s="113"/>
      <c r="S17" s="85"/>
      <c r="T17" s="85"/>
      <c r="U17" s="85"/>
      <c r="V17" s="85"/>
      <c r="W17" s="85"/>
      <c r="X17" s="85"/>
      <c r="Z17" s="58"/>
    </row>
    <row r="18" spans="1:26" x14ac:dyDescent="0.25">
      <c r="A18" s="106">
        <v>42895</v>
      </c>
      <c r="B18" s="107" t="s">
        <v>188</v>
      </c>
      <c r="C18" s="114">
        <v>2</v>
      </c>
      <c r="D18" s="109">
        <v>71</v>
      </c>
      <c r="E18" s="110">
        <v>1</v>
      </c>
      <c r="F18" s="109">
        <v>2</v>
      </c>
      <c r="G18" s="111">
        <v>0</v>
      </c>
      <c r="H18" s="110">
        <v>3</v>
      </c>
      <c r="I18" s="109">
        <v>3</v>
      </c>
      <c r="J18" s="111">
        <v>0</v>
      </c>
      <c r="K18" s="111">
        <v>0</v>
      </c>
      <c r="L18" s="110">
        <v>0</v>
      </c>
      <c r="M18" s="109">
        <v>0</v>
      </c>
      <c r="N18" s="111">
        <v>9</v>
      </c>
      <c r="O18" s="110">
        <v>2</v>
      </c>
      <c r="P18" s="112">
        <v>0</v>
      </c>
      <c r="Q18" s="112">
        <v>93</v>
      </c>
      <c r="R18" s="113"/>
      <c r="S18" s="85"/>
      <c r="T18" s="85"/>
      <c r="U18" s="85"/>
      <c r="V18" s="85"/>
      <c r="W18" s="85"/>
      <c r="X18" s="85"/>
      <c r="Z18" s="58"/>
    </row>
    <row r="19" spans="1:26" s="89" customFormat="1" x14ac:dyDescent="0.25">
      <c r="A19" s="115">
        <v>42896</v>
      </c>
      <c r="B19" s="116" t="s">
        <v>182</v>
      </c>
      <c r="C19" s="117">
        <v>1</v>
      </c>
      <c r="D19" s="118">
        <v>68</v>
      </c>
      <c r="E19" s="119">
        <v>1</v>
      </c>
      <c r="F19" s="118">
        <v>0</v>
      </c>
      <c r="G19" s="120">
        <v>1</v>
      </c>
      <c r="H19" s="119">
        <v>0</v>
      </c>
      <c r="I19" s="118">
        <v>0</v>
      </c>
      <c r="J19" s="120">
        <v>0</v>
      </c>
      <c r="K19" s="120">
        <v>0</v>
      </c>
      <c r="L19" s="119">
        <v>0</v>
      </c>
      <c r="M19" s="118">
        <v>0</v>
      </c>
      <c r="N19" s="120">
        <v>0</v>
      </c>
      <c r="O19" s="119">
        <v>0</v>
      </c>
      <c r="P19" s="121">
        <v>0</v>
      </c>
      <c r="Q19" s="121">
        <v>71</v>
      </c>
      <c r="R19" s="113"/>
      <c r="Z19" s="58"/>
    </row>
    <row r="20" spans="1:26" s="89" customFormat="1" ht="15.75" thickBot="1" x14ac:dyDescent="0.3">
      <c r="A20" s="122">
        <v>42897</v>
      </c>
      <c r="B20" s="123" t="s">
        <v>183</v>
      </c>
      <c r="C20" s="124">
        <v>5</v>
      </c>
      <c r="D20" s="125">
        <v>71</v>
      </c>
      <c r="E20" s="126">
        <v>3</v>
      </c>
      <c r="F20" s="125">
        <v>1</v>
      </c>
      <c r="G20" s="127">
        <v>0</v>
      </c>
      <c r="H20" s="126">
        <v>0</v>
      </c>
      <c r="I20" s="125">
        <v>0</v>
      </c>
      <c r="J20" s="127">
        <v>0</v>
      </c>
      <c r="K20" s="127">
        <v>0</v>
      </c>
      <c r="L20" s="126">
        <v>0</v>
      </c>
      <c r="M20" s="125">
        <v>0</v>
      </c>
      <c r="N20" s="127">
        <v>0</v>
      </c>
      <c r="O20" s="126">
        <v>0</v>
      </c>
      <c r="P20" s="128">
        <v>0</v>
      </c>
      <c r="Q20" s="128">
        <v>80</v>
      </c>
      <c r="R20" s="113"/>
      <c r="Z20" s="58"/>
    </row>
    <row r="21" spans="1:26" s="89" customFormat="1" x14ac:dyDescent="0.25">
      <c r="A21" s="115">
        <v>42898</v>
      </c>
      <c r="B21" s="129" t="s">
        <v>184</v>
      </c>
      <c r="C21" s="130">
        <v>1</v>
      </c>
      <c r="D21" s="131">
        <v>51</v>
      </c>
      <c r="E21" s="132">
        <v>6</v>
      </c>
      <c r="F21" s="131">
        <v>0</v>
      </c>
      <c r="G21" s="133">
        <v>1</v>
      </c>
      <c r="H21" s="132">
        <v>7</v>
      </c>
      <c r="I21" s="131">
        <v>2</v>
      </c>
      <c r="J21" s="133">
        <v>0</v>
      </c>
      <c r="K21" s="133">
        <v>0</v>
      </c>
      <c r="L21" s="132">
        <v>0</v>
      </c>
      <c r="M21" s="131">
        <v>0</v>
      </c>
      <c r="N21" s="133">
        <v>8</v>
      </c>
      <c r="O21" s="132">
        <v>0</v>
      </c>
      <c r="P21" s="134">
        <v>0</v>
      </c>
      <c r="Q21" s="134">
        <v>76</v>
      </c>
      <c r="R21" s="113"/>
      <c r="Z21" s="58"/>
    </row>
    <row r="22" spans="1:26" s="89" customFormat="1" x14ac:dyDescent="0.25">
      <c r="A22" s="106">
        <v>42899</v>
      </c>
      <c r="B22" s="107" t="s">
        <v>185</v>
      </c>
      <c r="C22" s="108">
        <v>0</v>
      </c>
      <c r="D22" s="109">
        <v>75</v>
      </c>
      <c r="E22" s="110">
        <v>3</v>
      </c>
      <c r="F22" s="109">
        <v>0</v>
      </c>
      <c r="G22" s="111">
        <v>0</v>
      </c>
      <c r="H22" s="110">
        <v>5</v>
      </c>
      <c r="I22" s="109">
        <v>4</v>
      </c>
      <c r="J22" s="111">
        <v>0</v>
      </c>
      <c r="K22" s="111">
        <v>0</v>
      </c>
      <c r="L22" s="110">
        <v>2</v>
      </c>
      <c r="M22" s="109">
        <v>0</v>
      </c>
      <c r="N22" s="111">
        <v>10</v>
      </c>
      <c r="O22" s="110">
        <v>0</v>
      </c>
      <c r="P22" s="112">
        <v>0</v>
      </c>
      <c r="Q22" s="112">
        <v>99</v>
      </c>
      <c r="R22" s="113"/>
      <c r="Z22" s="58"/>
    </row>
    <row r="23" spans="1:26" s="89" customFormat="1" x14ac:dyDescent="0.25">
      <c r="A23" s="106">
        <v>42900</v>
      </c>
      <c r="B23" s="107" t="s">
        <v>186</v>
      </c>
      <c r="C23" s="108">
        <v>0</v>
      </c>
      <c r="D23" s="109">
        <v>80</v>
      </c>
      <c r="E23" s="110">
        <v>0</v>
      </c>
      <c r="F23" s="109">
        <v>2</v>
      </c>
      <c r="G23" s="111">
        <v>3</v>
      </c>
      <c r="H23" s="110">
        <v>9</v>
      </c>
      <c r="I23" s="109">
        <v>2</v>
      </c>
      <c r="J23" s="111">
        <v>1</v>
      </c>
      <c r="K23" s="111">
        <v>0</v>
      </c>
      <c r="L23" s="110">
        <v>0</v>
      </c>
      <c r="M23" s="109">
        <v>0</v>
      </c>
      <c r="N23" s="111">
        <v>14</v>
      </c>
      <c r="O23" s="110">
        <v>1</v>
      </c>
      <c r="P23" s="112">
        <v>0</v>
      </c>
      <c r="Q23" s="112">
        <v>112</v>
      </c>
      <c r="R23" s="113"/>
      <c r="Z23" s="58"/>
    </row>
    <row r="24" spans="1:26" s="89" customFormat="1" x14ac:dyDescent="0.25">
      <c r="A24" s="106">
        <v>42901</v>
      </c>
      <c r="B24" s="107" t="s">
        <v>187</v>
      </c>
      <c r="C24" s="108">
        <v>0</v>
      </c>
      <c r="D24" s="109">
        <v>97</v>
      </c>
      <c r="E24" s="110">
        <v>3</v>
      </c>
      <c r="F24" s="109">
        <v>0</v>
      </c>
      <c r="G24" s="111">
        <v>5</v>
      </c>
      <c r="H24" s="110">
        <v>9</v>
      </c>
      <c r="I24" s="109">
        <v>0</v>
      </c>
      <c r="J24" s="111">
        <v>0</v>
      </c>
      <c r="K24" s="111">
        <v>0</v>
      </c>
      <c r="L24" s="110">
        <v>0</v>
      </c>
      <c r="M24" s="109">
        <v>0</v>
      </c>
      <c r="N24" s="111">
        <v>11</v>
      </c>
      <c r="O24" s="110">
        <v>3</v>
      </c>
      <c r="P24" s="112">
        <v>0</v>
      </c>
      <c r="Q24" s="112">
        <v>128</v>
      </c>
      <c r="R24" s="113"/>
      <c r="Z24" s="58"/>
    </row>
    <row r="25" spans="1:26" s="89" customFormat="1" x14ac:dyDescent="0.25">
      <c r="A25" s="106">
        <v>42902</v>
      </c>
      <c r="B25" s="107" t="s">
        <v>188</v>
      </c>
      <c r="C25" s="114">
        <v>2</v>
      </c>
      <c r="D25" s="109">
        <v>87</v>
      </c>
      <c r="E25" s="110">
        <v>1</v>
      </c>
      <c r="F25" s="109">
        <v>0</v>
      </c>
      <c r="G25" s="111">
        <v>5</v>
      </c>
      <c r="H25" s="110">
        <v>10</v>
      </c>
      <c r="I25" s="109">
        <v>1</v>
      </c>
      <c r="J25" s="111">
        <v>0</v>
      </c>
      <c r="K25" s="111">
        <v>0</v>
      </c>
      <c r="L25" s="110">
        <v>0</v>
      </c>
      <c r="M25" s="109">
        <v>3</v>
      </c>
      <c r="N25" s="111">
        <v>10</v>
      </c>
      <c r="O25" s="110">
        <v>2</v>
      </c>
      <c r="P25" s="112">
        <v>0</v>
      </c>
      <c r="Q25" s="112">
        <v>121</v>
      </c>
      <c r="R25" s="113"/>
      <c r="Z25" s="58"/>
    </row>
    <row r="26" spans="1:26" s="89" customFormat="1" x14ac:dyDescent="0.25">
      <c r="A26" s="135">
        <f>A25+1</f>
        <v>42903</v>
      </c>
      <c r="B26" s="136"/>
      <c r="C26" s="137"/>
      <c r="D26" s="138"/>
      <c r="E26" s="139"/>
      <c r="F26" s="138"/>
      <c r="G26" s="140"/>
      <c r="H26" s="139"/>
      <c r="I26" s="138"/>
      <c r="J26" s="140"/>
      <c r="K26" s="140"/>
      <c r="L26" s="139"/>
      <c r="M26" s="138"/>
      <c r="N26" s="140"/>
      <c r="O26" s="139"/>
      <c r="P26" s="141"/>
      <c r="Q26" s="141"/>
      <c r="R26" s="142"/>
      <c r="Z26" s="58"/>
    </row>
    <row r="27" spans="1:26" s="89" customFormat="1" x14ac:dyDescent="0.25">
      <c r="A27" s="135">
        <f t="shared" ref="A27:A32" si="0">A26+1</f>
        <v>42904</v>
      </c>
      <c r="B27" s="136"/>
      <c r="C27" s="137"/>
      <c r="D27" s="138"/>
      <c r="E27" s="139"/>
      <c r="F27" s="138"/>
      <c r="G27" s="140"/>
      <c r="H27" s="139"/>
      <c r="I27" s="138"/>
      <c r="J27" s="140"/>
      <c r="K27" s="140"/>
      <c r="L27" s="139"/>
      <c r="M27" s="138"/>
      <c r="N27" s="140"/>
      <c r="O27" s="139"/>
      <c r="P27" s="141"/>
      <c r="Q27" s="141"/>
      <c r="R27" s="142"/>
      <c r="Z27" s="58"/>
    </row>
    <row r="28" spans="1:26" s="89" customFormat="1" x14ac:dyDescent="0.25">
      <c r="A28" s="135">
        <f t="shared" si="0"/>
        <v>42905</v>
      </c>
      <c r="B28" s="136"/>
      <c r="C28" s="137"/>
      <c r="D28" s="138"/>
      <c r="E28" s="139"/>
      <c r="F28" s="138"/>
      <c r="G28" s="140"/>
      <c r="H28" s="139"/>
      <c r="I28" s="138"/>
      <c r="J28" s="140"/>
      <c r="K28" s="140"/>
      <c r="L28" s="139"/>
      <c r="M28" s="138"/>
      <c r="N28" s="140"/>
      <c r="O28" s="139"/>
      <c r="P28" s="141"/>
      <c r="Q28" s="141"/>
      <c r="R28" s="142"/>
      <c r="Z28" s="58"/>
    </row>
    <row r="29" spans="1:26" s="89" customFormat="1" x14ac:dyDescent="0.25">
      <c r="A29" s="135">
        <f t="shared" si="0"/>
        <v>42906</v>
      </c>
      <c r="B29" s="136"/>
      <c r="C29" s="137"/>
      <c r="D29" s="138"/>
      <c r="E29" s="139"/>
      <c r="F29" s="138"/>
      <c r="G29" s="140"/>
      <c r="H29" s="139"/>
      <c r="I29" s="138"/>
      <c r="J29" s="140"/>
      <c r="K29" s="140"/>
      <c r="L29" s="139"/>
      <c r="M29" s="138"/>
      <c r="N29" s="140"/>
      <c r="O29" s="139"/>
      <c r="P29" s="141"/>
      <c r="Q29" s="141"/>
      <c r="R29" s="142"/>
      <c r="Z29" s="58"/>
    </row>
    <row r="30" spans="1:26" s="89" customFormat="1" x14ac:dyDescent="0.25">
      <c r="A30" s="135">
        <f t="shared" si="0"/>
        <v>42907</v>
      </c>
      <c r="B30" s="136"/>
      <c r="C30" s="137"/>
      <c r="D30" s="138"/>
      <c r="E30" s="139"/>
      <c r="F30" s="138"/>
      <c r="G30" s="140"/>
      <c r="H30" s="139"/>
      <c r="I30" s="138"/>
      <c r="J30" s="140"/>
      <c r="K30" s="140"/>
      <c r="L30" s="139"/>
      <c r="M30" s="138"/>
      <c r="N30" s="140"/>
      <c r="O30" s="139"/>
      <c r="P30" s="141"/>
      <c r="Q30" s="141"/>
      <c r="R30" s="142"/>
      <c r="Z30" s="58"/>
    </row>
    <row r="31" spans="1:26" s="89" customFormat="1" x14ac:dyDescent="0.25">
      <c r="A31" s="135">
        <f t="shared" si="0"/>
        <v>42908</v>
      </c>
      <c r="B31" s="136"/>
      <c r="C31" s="137"/>
      <c r="D31" s="138"/>
      <c r="E31" s="139"/>
      <c r="F31" s="138"/>
      <c r="G31" s="140"/>
      <c r="H31" s="139"/>
      <c r="I31" s="138"/>
      <c r="J31" s="140"/>
      <c r="K31" s="140"/>
      <c r="L31" s="139"/>
      <c r="M31" s="138"/>
      <c r="N31" s="140"/>
      <c r="O31" s="139"/>
      <c r="P31" s="141"/>
      <c r="Q31" s="141"/>
      <c r="R31" s="142"/>
      <c r="Z31" s="58"/>
    </row>
    <row r="32" spans="1:26" s="89" customFormat="1" x14ac:dyDescent="0.25">
      <c r="A32" s="135">
        <f t="shared" si="0"/>
        <v>42909</v>
      </c>
      <c r="B32" s="136"/>
      <c r="C32" s="137"/>
      <c r="D32" s="138"/>
      <c r="E32" s="139"/>
      <c r="F32" s="138"/>
      <c r="G32" s="140"/>
      <c r="H32" s="139"/>
      <c r="I32" s="138"/>
      <c r="J32" s="140"/>
      <c r="K32" s="140"/>
      <c r="L32" s="139"/>
      <c r="M32" s="138"/>
      <c r="N32" s="140"/>
      <c r="O32" s="139"/>
      <c r="P32" s="141"/>
      <c r="Q32" s="141"/>
      <c r="R32" s="142"/>
      <c r="Z32" s="58"/>
    </row>
    <row r="33" spans="1:26" s="89" customFormat="1" x14ac:dyDescent="0.25">
      <c r="A33" s="115">
        <v>42910</v>
      </c>
      <c r="B33" s="116" t="s">
        <v>182</v>
      </c>
      <c r="C33" s="117">
        <v>0</v>
      </c>
      <c r="D33" s="118">
        <v>53</v>
      </c>
      <c r="E33" s="119">
        <v>0</v>
      </c>
      <c r="F33" s="118">
        <v>2</v>
      </c>
      <c r="G33" s="120">
        <v>2</v>
      </c>
      <c r="H33" s="119">
        <v>2</v>
      </c>
      <c r="I33" s="118">
        <v>0</v>
      </c>
      <c r="J33" s="120">
        <v>0</v>
      </c>
      <c r="K33" s="120">
        <v>0</v>
      </c>
      <c r="L33" s="119">
        <v>0</v>
      </c>
      <c r="M33" s="118">
        <v>0</v>
      </c>
      <c r="N33" s="120">
        <v>0</v>
      </c>
      <c r="O33" s="119">
        <v>0</v>
      </c>
      <c r="P33" s="121">
        <v>0</v>
      </c>
      <c r="Q33" s="121">
        <v>59</v>
      </c>
      <c r="R33" s="113"/>
      <c r="Z33" s="58"/>
    </row>
    <row r="34" spans="1:26" s="89" customFormat="1" ht="15.75" thickBot="1" x14ac:dyDescent="0.3">
      <c r="A34" s="122">
        <v>42911</v>
      </c>
      <c r="B34" s="123" t="s">
        <v>183</v>
      </c>
      <c r="C34" s="124">
        <v>4</v>
      </c>
      <c r="D34" s="125">
        <v>65</v>
      </c>
      <c r="E34" s="126">
        <v>1</v>
      </c>
      <c r="F34" s="125">
        <v>4</v>
      </c>
      <c r="G34" s="127">
        <v>1</v>
      </c>
      <c r="H34" s="126">
        <v>0</v>
      </c>
      <c r="I34" s="125">
        <v>0</v>
      </c>
      <c r="J34" s="127">
        <v>0</v>
      </c>
      <c r="K34" s="127">
        <v>0</v>
      </c>
      <c r="L34" s="126">
        <v>0</v>
      </c>
      <c r="M34" s="125">
        <v>0</v>
      </c>
      <c r="N34" s="127">
        <v>0</v>
      </c>
      <c r="O34" s="126">
        <v>0</v>
      </c>
      <c r="P34" s="128">
        <v>0</v>
      </c>
      <c r="Q34" s="128">
        <v>75</v>
      </c>
      <c r="R34" s="113"/>
      <c r="Z34" s="58"/>
    </row>
    <row r="35" spans="1:26" s="89" customFormat="1" x14ac:dyDescent="0.25">
      <c r="A35" s="115">
        <v>42912</v>
      </c>
      <c r="B35" s="129" t="s">
        <v>184</v>
      </c>
      <c r="C35" s="130">
        <v>0</v>
      </c>
      <c r="D35" s="131">
        <v>80</v>
      </c>
      <c r="E35" s="132">
        <v>3</v>
      </c>
      <c r="F35" s="131">
        <v>3</v>
      </c>
      <c r="G35" s="133">
        <v>2</v>
      </c>
      <c r="H35" s="132">
        <v>10</v>
      </c>
      <c r="I35" s="131">
        <v>0</v>
      </c>
      <c r="J35" s="133">
        <v>0</v>
      </c>
      <c r="K35" s="133">
        <v>0</v>
      </c>
      <c r="L35" s="132">
        <v>0</v>
      </c>
      <c r="M35" s="131">
        <v>0</v>
      </c>
      <c r="N35" s="133">
        <v>10</v>
      </c>
      <c r="O35" s="132">
        <v>0</v>
      </c>
      <c r="P35" s="134">
        <v>0</v>
      </c>
      <c r="Q35" s="134">
        <v>108</v>
      </c>
      <c r="R35" s="113"/>
      <c r="Z35" s="58"/>
    </row>
    <row r="36" spans="1:26" s="89" customFormat="1" x14ac:dyDescent="0.25">
      <c r="A36" s="106">
        <v>42913</v>
      </c>
      <c r="B36" s="107" t="s">
        <v>185</v>
      </c>
      <c r="C36" s="108">
        <v>0</v>
      </c>
      <c r="D36" s="109">
        <v>77</v>
      </c>
      <c r="E36" s="110">
        <v>4</v>
      </c>
      <c r="F36" s="109">
        <v>3</v>
      </c>
      <c r="G36" s="111">
        <v>2</v>
      </c>
      <c r="H36" s="110">
        <v>4</v>
      </c>
      <c r="I36" s="109">
        <v>2</v>
      </c>
      <c r="J36" s="111">
        <v>0</v>
      </c>
      <c r="K36" s="111">
        <v>0</v>
      </c>
      <c r="L36" s="110">
        <v>0</v>
      </c>
      <c r="M36" s="109">
        <v>0</v>
      </c>
      <c r="N36" s="111">
        <v>9</v>
      </c>
      <c r="O36" s="110">
        <v>1</v>
      </c>
      <c r="P36" s="112">
        <v>0</v>
      </c>
      <c r="Q36" s="112">
        <v>102</v>
      </c>
      <c r="R36" s="113"/>
      <c r="Z36" s="58"/>
    </row>
    <row r="37" spans="1:26" s="89" customFormat="1" x14ac:dyDescent="0.25">
      <c r="A37" s="106">
        <v>42914</v>
      </c>
      <c r="B37" s="107" t="s">
        <v>186</v>
      </c>
      <c r="C37" s="108">
        <v>4</v>
      </c>
      <c r="D37" s="109">
        <v>70</v>
      </c>
      <c r="E37" s="110">
        <v>3</v>
      </c>
      <c r="F37" s="109">
        <v>10</v>
      </c>
      <c r="G37" s="111">
        <v>9</v>
      </c>
      <c r="H37" s="110">
        <v>7</v>
      </c>
      <c r="I37" s="109">
        <v>2</v>
      </c>
      <c r="J37" s="111">
        <v>0</v>
      </c>
      <c r="K37" s="111">
        <v>0</v>
      </c>
      <c r="L37" s="110">
        <v>1</v>
      </c>
      <c r="M37" s="109">
        <v>0</v>
      </c>
      <c r="N37" s="111">
        <v>7</v>
      </c>
      <c r="O37" s="110">
        <v>1</v>
      </c>
      <c r="P37" s="112">
        <v>0</v>
      </c>
      <c r="Q37" s="112">
        <v>114</v>
      </c>
      <c r="R37" s="113"/>
      <c r="Z37" s="58"/>
    </row>
    <row r="38" spans="1:26" s="89" customFormat="1" x14ac:dyDescent="0.25">
      <c r="A38" s="106">
        <v>42915</v>
      </c>
      <c r="B38" s="107" t="s">
        <v>187</v>
      </c>
      <c r="C38" s="108">
        <v>4</v>
      </c>
      <c r="D38" s="109">
        <v>67</v>
      </c>
      <c r="E38" s="110">
        <v>6</v>
      </c>
      <c r="F38" s="109">
        <v>5</v>
      </c>
      <c r="G38" s="111">
        <v>2</v>
      </c>
      <c r="H38" s="110">
        <v>7</v>
      </c>
      <c r="I38" s="109">
        <v>1</v>
      </c>
      <c r="J38" s="111">
        <v>1</v>
      </c>
      <c r="K38" s="111">
        <v>0</v>
      </c>
      <c r="L38" s="110">
        <v>2</v>
      </c>
      <c r="M38" s="109">
        <v>1</v>
      </c>
      <c r="N38" s="111">
        <v>9</v>
      </c>
      <c r="O38" s="110">
        <v>0</v>
      </c>
      <c r="P38" s="112">
        <v>0</v>
      </c>
      <c r="Q38" s="112">
        <v>105</v>
      </c>
      <c r="R38" s="113"/>
      <c r="Z38" s="58"/>
    </row>
    <row r="39" spans="1:26" s="89" customFormat="1" x14ac:dyDescent="0.25">
      <c r="A39" s="106">
        <v>42916</v>
      </c>
      <c r="B39" s="107" t="s">
        <v>188</v>
      </c>
      <c r="C39" s="114">
        <v>4</v>
      </c>
      <c r="D39" s="109">
        <v>71</v>
      </c>
      <c r="E39" s="110">
        <v>3</v>
      </c>
      <c r="F39" s="109">
        <v>5</v>
      </c>
      <c r="G39" s="111">
        <v>3</v>
      </c>
      <c r="H39" s="110">
        <v>7</v>
      </c>
      <c r="I39" s="109">
        <v>0</v>
      </c>
      <c r="J39" s="111">
        <v>2</v>
      </c>
      <c r="K39" s="111">
        <v>0</v>
      </c>
      <c r="L39" s="110">
        <v>0</v>
      </c>
      <c r="M39" s="109">
        <v>1</v>
      </c>
      <c r="N39" s="111">
        <v>7</v>
      </c>
      <c r="O39" s="110">
        <v>0</v>
      </c>
      <c r="P39" s="112">
        <v>0</v>
      </c>
      <c r="Q39" s="112">
        <v>103</v>
      </c>
      <c r="R39" s="113"/>
      <c r="Z39" s="58"/>
    </row>
    <row r="40" spans="1:26" s="89" customFormat="1" x14ac:dyDescent="0.25">
      <c r="A40" s="115">
        <v>42917</v>
      </c>
      <c r="B40" s="116" t="s">
        <v>182</v>
      </c>
      <c r="C40" s="117">
        <v>1</v>
      </c>
      <c r="D40" s="118">
        <v>65</v>
      </c>
      <c r="E40" s="119">
        <v>0</v>
      </c>
      <c r="F40" s="118">
        <v>4</v>
      </c>
      <c r="G40" s="120">
        <v>0</v>
      </c>
      <c r="H40" s="119">
        <v>0</v>
      </c>
      <c r="I40" s="118">
        <v>0</v>
      </c>
      <c r="J40" s="120">
        <v>0</v>
      </c>
      <c r="K40" s="120">
        <v>0</v>
      </c>
      <c r="L40" s="119">
        <v>0</v>
      </c>
      <c r="M40" s="118">
        <v>0</v>
      </c>
      <c r="N40" s="120">
        <v>0</v>
      </c>
      <c r="O40" s="119">
        <v>0</v>
      </c>
      <c r="P40" s="121">
        <v>0</v>
      </c>
      <c r="Q40" s="121">
        <v>70</v>
      </c>
      <c r="R40" s="113"/>
      <c r="Z40" s="58"/>
    </row>
    <row r="41" spans="1:26" s="89" customFormat="1" ht="15.75" thickBot="1" x14ac:dyDescent="0.3">
      <c r="A41" s="122">
        <v>42918</v>
      </c>
      <c r="B41" s="123" t="s">
        <v>183</v>
      </c>
      <c r="C41" s="124">
        <v>0</v>
      </c>
      <c r="D41" s="125">
        <v>72</v>
      </c>
      <c r="E41" s="126">
        <v>0</v>
      </c>
      <c r="F41" s="125">
        <v>2</v>
      </c>
      <c r="G41" s="127">
        <v>0</v>
      </c>
      <c r="H41" s="126">
        <v>0</v>
      </c>
      <c r="I41" s="125">
        <v>0</v>
      </c>
      <c r="J41" s="127">
        <v>0</v>
      </c>
      <c r="K41" s="127">
        <v>0</v>
      </c>
      <c r="L41" s="126">
        <v>0</v>
      </c>
      <c r="M41" s="125">
        <v>0</v>
      </c>
      <c r="N41" s="127">
        <v>0</v>
      </c>
      <c r="O41" s="126">
        <v>0</v>
      </c>
      <c r="P41" s="128">
        <v>0</v>
      </c>
      <c r="Q41" s="128">
        <v>74</v>
      </c>
      <c r="R41" s="113"/>
      <c r="Z41" s="58"/>
    </row>
    <row r="42" spans="1:26" s="89" customFormat="1" x14ac:dyDescent="0.25">
      <c r="A42" s="115">
        <v>42919</v>
      </c>
      <c r="B42" s="129" t="s">
        <v>184</v>
      </c>
      <c r="C42" s="130">
        <v>0</v>
      </c>
      <c r="D42" s="131">
        <v>64</v>
      </c>
      <c r="E42" s="132">
        <v>4</v>
      </c>
      <c r="F42" s="131">
        <v>3</v>
      </c>
      <c r="G42" s="133">
        <v>5</v>
      </c>
      <c r="H42" s="132">
        <v>6</v>
      </c>
      <c r="I42" s="131">
        <v>2</v>
      </c>
      <c r="J42" s="133">
        <v>1</v>
      </c>
      <c r="K42" s="133">
        <v>0</v>
      </c>
      <c r="L42" s="132">
        <v>0</v>
      </c>
      <c r="M42" s="131">
        <v>0</v>
      </c>
      <c r="N42" s="133">
        <v>7</v>
      </c>
      <c r="O42" s="132">
        <v>2</v>
      </c>
      <c r="P42" s="134">
        <v>0</v>
      </c>
      <c r="Q42" s="134">
        <v>94</v>
      </c>
      <c r="R42" s="113"/>
      <c r="Z42" s="58"/>
    </row>
    <row r="43" spans="1:26" s="89" customFormat="1" x14ac:dyDescent="0.25">
      <c r="A43" s="106">
        <v>42920</v>
      </c>
      <c r="B43" s="107" t="s">
        <v>185</v>
      </c>
      <c r="C43" s="108">
        <v>1</v>
      </c>
      <c r="D43" s="109">
        <v>71</v>
      </c>
      <c r="E43" s="110">
        <v>3</v>
      </c>
      <c r="F43" s="109">
        <v>6</v>
      </c>
      <c r="G43" s="111">
        <v>5</v>
      </c>
      <c r="H43" s="110">
        <v>6</v>
      </c>
      <c r="I43" s="109">
        <v>1</v>
      </c>
      <c r="J43" s="111">
        <v>0</v>
      </c>
      <c r="K43" s="111">
        <v>0</v>
      </c>
      <c r="L43" s="110">
        <v>0</v>
      </c>
      <c r="M43" s="109">
        <v>1</v>
      </c>
      <c r="N43" s="111">
        <v>7</v>
      </c>
      <c r="O43" s="110">
        <v>1</v>
      </c>
      <c r="P43" s="112">
        <v>0</v>
      </c>
      <c r="Q43" s="112">
        <v>102</v>
      </c>
      <c r="R43" s="113"/>
      <c r="Z43" s="58"/>
    </row>
    <row r="44" spans="1:26" s="89" customFormat="1" x14ac:dyDescent="0.25">
      <c r="A44" s="106">
        <v>42921</v>
      </c>
      <c r="B44" s="107" t="s">
        <v>186</v>
      </c>
      <c r="C44" s="108">
        <v>0</v>
      </c>
      <c r="D44" s="109">
        <v>68</v>
      </c>
      <c r="E44" s="110">
        <v>7</v>
      </c>
      <c r="F44" s="109">
        <v>5</v>
      </c>
      <c r="G44" s="111">
        <v>2</v>
      </c>
      <c r="H44" s="110">
        <v>7</v>
      </c>
      <c r="I44" s="109">
        <v>2</v>
      </c>
      <c r="J44" s="111">
        <v>0</v>
      </c>
      <c r="K44" s="111">
        <v>0</v>
      </c>
      <c r="L44" s="110">
        <v>0</v>
      </c>
      <c r="M44" s="109">
        <v>1</v>
      </c>
      <c r="N44" s="111">
        <v>11</v>
      </c>
      <c r="O44" s="110">
        <v>0</v>
      </c>
      <c r="P44" s="112">
        <v>0</v>
      </c>
      <c r="Q44" s="112">
        <v>103</v>
      </c>
      <c r="R44" s="113"/>
      <c r="Z44" s="58"/>
    </row>
    <row r="45" spans="1:26" s="89" customFormat="1" x14ac:dyDescent="0.25">
      <c r="A45" s="106">
        <v>42922</v>
      </c>
      <c r="B45" s="107" t="s">
        <v>187</v>
      </c>
      <c r="C45" s="108">
        <v>2</v>
      </c>
      <c r="D45" s="109">
        <v>77</v>
      </c>
      <c r="E45" s="110">
        <v>5</v>
      </c>
      <c r="F45" s="109">
        <v>4</v>
      </c>
      <c r="G45" s="111">
        <v>1</v>
      </c>
      <c r="H45" s="110">
        <v>6</v>
      </c>
      <c r="I45" s="109">
        <v>1</v>
      </c>
      <c r="J45" s="111">
        <v>2</v>
      </c>
      <c r="K45" s="111">
        <v>0</v>
      </c>
      <c r="L45" s="110">
        <v>1</v>
      </c>
      <c r="M45" s="109">
        <v>1</v>
      </c>
      <c r="N45" s="111">
        <v>6</v>
      </c>
      <c r="O45" s="110">
        <v>1</v>
      </c>
      <c r="P45" s="112">
        <v>0</v>
      </c>
      <c r="Q45" s="112">
        <v>107</v>
      </c>
      <c r="R45" s="113"/>
      <c r="Z45" s="58"/>
    </row>
    <row r="46" spans="1:26" s="89" customFormat="1" x14ac:dyDescent="0.25">
      <c r="A46" s="106">
        <v>42923</v>
      </c>
      <c r="B46" s="107" t="s">
        <v>188</v>
      </c>
      <c r="C46" s="114">
        <v>1</v>
      </c>
      <c r="D46" s="109">
        <v>73</v>
      </c>
      <c r="E46" s="110">
        <v>4</v>
      </c>
      <c r="F46" s="109">
        <v>6</v>
      </c>
      <c r="G46" s="111">
        <v>0</v>
      </c>
      <c r="H46" s="110">
        <v>8</v>
      </c>
      <c r="I46" s="109">
        <v>1</v>
      </c>
      <c r="J46" s="111">
        <v>2</v>
      </c>
      <c r="K46" s="111">
        <v>0</v>
      </c>
      <c r="L46" s="110">
        <v>2</v>
      </c>
      <c r="M46" s="109">
        <v>0</v>
      </c>
      <c r="N46" s="111">
        <v>9</v>
      </c>
      <c r="O46" s="110">
        <v>1</v>
      </c>
      <c r="P46" s="112">
        <v>0</v>
      </c>
      <c r="Q46" s="112">
        <v>107</v>
      </c>
      <c r="R46" s="113"/>
      <c r="Z46" s="58"/>
    </row>
    <row r="47" spans="1:26" s="89" customFormat="1" x14ac:dyDescent="0.25">
      <c r="A47" s="115">
        <v>42924</v>
      </c>
      <c r="B47" s="116" t="s">
        <v>182</v>
      </c>
      <c r="C47" s="117">
        <v>0</v>
      </c>
      <c r="D47" s="118">
        <v>92</v>
      </c>
      <c r="E47" s="119">
        <v>1</v>
      </c>
      <c r="F47" s="118">
        <v>4</v>
      </c>
      <c r="G47" s="120">
        <v>0</v>
      </c>
      <c r="H47" s="119">
        <v>0</v>
      </c>
      <c r="I47" s="118">
        <v>0</v>
      </c>
      <c r="J47" s="120">
        <v>0</v>
      </c>
      <c r="K47" s="120">
        <v>0</v>
      </c>
      <c r="L47" s="119">
        <v>0</v>
      </c>
      <c r="M47" s="118">
        <v>0</v>
      </c>
      <c r="N47" s="120">
        <v>0</v>
      </c>
      <c r="O47" s="119">
        <v>0</v>
      </c>
      <c r="P47" s="121">
        <v>0</v>
      </c>
      <c r="Q47" s="121">
        <v>97</v>
      </c>
      <c r="R47" s="113"/>
      <c r="Z47" s="58"/>
    </row>
    <row r="48" spans="1:26" s="89" customFormat="1" ht="15.75" thickBot="1" x14ac:dyDescent="0.3">
      <c r="A48" s="122">
        <v>42925</v>
      </c>
      <c r="B48" s="123" t="s">
        <v>183</v>
      </c>
      <c r="C48" s="124">
        <v>0</v>
      </c>
      <c r="D48" s="125">
        <v>34</v>
      </c>
      <c r="E48" s="126">
        <v>3</v>
      </c>
      <c r="F48" s="125">
        <v>2</v>
      </c>
      <c r="G48" s="127">
        <v>0</v>
      </c>
      <c r="H48" s="126">
        <v>1</v>
      </c>
      <c r="I48" s="125">
        <v>0</v>
      </c>
      <c r="J48" s="127">
        <v>0</v>
      </c>
      <c r="K48" s="127">
        <v>0</v>
      </c>
      <c r="L48" s="126">
        <v>0</v>
      </c>
      <c r="M48" s="125">
        <v>0</v>
      </c>
      <c r="N48" s="127">
        <v>0</v>
      </c>
      <c r="O48" s="126">
        <v>0</v>
      </c>
      <c r="P48" s="128">
        <v>0</v>
      </c>
      <c r="Q48" s="128">
        <v>40</v>
      </c>
      <c r="R48" s="113"/>
      <c r="Z48" s="58"/>
    </row>
    <row r="49" spans="1:26" s="89" customFormat="1" x14ac:dyDescent="0.25">
      <c r="A49" s="115">
        <v>42926</v>
      </c>
      <c r="B49" s="129" t="s">
        <v>184</v>
      </c>
      <c r="C49" s="130">
        <v>1</v>
      </c>
      <c r="D49" s="131">
        <v>80</v>
      </c>
      <c r="E49" s="132">
        <v>8</v>
      </c>
      <c r="F49" s="131">
        <v>1</v>
      </c>
      <c r="G49" s="133">
        <v>2</v>
      </c>
      <c r="H49" s="132">
        <v>11</v>
      </c>
      <c r="I49" s="131">
        <v>1</v>
      </c>
      <c r="J49" s="133">
        <v>0</v>
      </c>
      <c r="K49" s="133">
        <v>0</v>
      </c>
      <c r="L49" s="132">
        <v>2</v>
      </c>
      <c r="M49" s="131">
        <v>3</v>
      </c>
      <c r="N49" s="133">
        <v>7</v>
      </c>
      <c r="O49" s="132">
        <v>1</v>
      </c>
      <c r="P49" s="134">
        <v>0</v>
      </c>
      <c r="Q49" s="134">
        <v>117</v>
      </c>
      <c r="R49" s="113"/>
      <c r="Z49" s="58"/>
    </row>
    <row r="50" spans="1:26" s="89" customFormat="1" x14ac:dyDescent="0.25">
      <c r="A50" s="106">
        <v>42927</v>
      </c>
      <c r="B50" s="107" t="s">
        <v>185</v>
      </c>
      <c r="C50" s="108">
        <v>2</v>
      </c>
      <c r="D50" s="109">
        <v>66</v>
      </c>
      <c r="E50" s="110">
        <v>6</v>
      </c>
      <c r="F50" s="109">
        <v>2</v>
      </c>
      <c r="G50" s="111">
        <v>0</v>
      </c>
      <c r="H50" s="110">
        <v>10</v>
      </c>
      <c r="I50" s="109">
        <v>0</v>
      </c>
      <c r="J50" s="111">
        <v>2</v>
      </c>
      <c r="K50" s="111">
        <v>0</v>
      </c>
      <c r="L50" s="110">
        <v>1</v>
      </c>
      <c r="M50" s="109">
        <v>2</v>
      </c>
      <c r="N50" s="111">
        <v>9</v>
      </c>
      <c r="O50" s="110">
        <v>1</v>
      </c>
      <c r="P50" s="112">
        <v>0</v>
      </c>
      <c r="Q50" s="112">
        <v>101</v>
      </c>
      <c r="R50" s="113"/>
      <c r="Z50" s="58"/>
    </row>
    <row r="51" spans="1:26" s="89" customFormat="1" x14ac:dyDescent="0.25">
      <c r="A51" s="106">
        <v>42928</v>
      </c>
      <c r="B51" s="107" t="s">
        <v>186</v>
      </c>
      <c r="C51" s="108">
        <v>1</v>
      </c>
      <c r="D51" s="109">
        <v>47</v>
      </c>
      <c r="E51" s="110">
        <v>4</v>
      </c>
      <c r="F51" s="109">
        <v>1</v>
      </c>
      <c r="G51" s="111">
        <v>3</v>
      </c>
      <c r="H51" s="110">
        <v>6</v>
      </c>
      <c r="I51" s="109">
        <v>1</v>
      </c>
      <c r="J51" s="111">
        <v>1</v>
      </c>
      <c r="K51" s="111">
        <v>0</v>
      </c>
      <c r="L51" s="110">
        <v>0</v>
      </c>
      <c r="M51" s="109">
        <v>0</v>
      </c>
      <c r="N51" s="111">
        <v>9</v>
      </c>
      <c r="O51" s="110">
        <v>3</v>
      </c>
      <c r="P51" s="112">
        <v>0</v>
      </c>
      <c r="Q51" s="112">
        <v>76</v>
      </c>
      <c r="R51" s="113"/>
      <c r="Z51" s="58"/>
    </row>
    <row r="52" spans="1:26" s="89" customFormat="1" x14ac:dyDescent="0.25">
      <c r="A52" s="106">
        <v>42929</v>
      </c>
      <c r="B52" s="107" t="s">
        <v>187</v>
      </c>
      <c r="C52" s="108">
        <v>3</v>
      </c>
      <c r="D52" s="109">
        <v>46</v>
      </c>
      <c r="E52" s="110">
        <v>2</v>
      </c>
      <c r="F52" s="109">
        <v>3</v>
      </c>
      <c r="G52" s="111">
        <v>1</v>
      </c>
      <c r="H52" s="110">
        <v>5</v>
      </c>
      <c r="I52" s="109">
        <v>2</v>
      </c>
      <c r="J52" s="111">
        <v>1</v>
      </c>
      <c r="K52" s="111">
        <v>0</v>
      </c>
      <c r="L52" s="110">
        <v>1</v>
      </c>
      <c r="M52" s="109">
        <v>1</v>
      </c>
      <c r="N52" s="111">
        <v>6</v>
      </c>
      <c r="O52" s="110">
        <v>0</v>
      </c>
      <c r="P52" s="112">
        <v>0</v>
      </c>
      <c r="Q52" s="112">
        <v>71</v>
      </c>
      <c r="R52" s="113"/>
      <c r="Z52" s="58"/>
    </row>
    <row r="53" spans="1:26" s="89" customFormat="1" x14ac:dyDescent="0.25">
      <c r="A53" s="106">
        <v>42930</v>
      </c>
      <c r="B53" s="107" t="s">
        <v>188</v>
      </c>
      <c r="C53" s="114">
        <v>2</v>
      </c>
      <c r="D53" s="109">
        <v>75</v>
      </c>
      <c r="E53" s="110">
        <v>1</v>
      </c>
      <c r="F53" s="109">
        <v>0</v>
      </c>
      <c r="G53" s="111">
        <v>2</v>
      </c>
      <c r="H53" s="110">
        <v>5</v>
      </c>
      <c r="I53" s="109">
        <v>2</v>
      </c>
      <c r="J53" s="111">
        <v>0</v>
      </c>
      <c r="K53" s="111">
        <v>0</v>
      </c>
      <c r="L53" s="110">
        <v>2</v>
      </c>
      <c r="M53" s="109">
        <v>2</v>
      </c>
      <c r="N53" s="111">
        <v>6</v>
      </c>
      <c r="O53" s="110">
        <v>1</v>
      </c>
      <c r="P53" s="112">
        <v>1</v>
      </c>
      <c r="Q53" s="112">
        <v>99</v>
      </c>
      <c r="R53" s="113"/>
      <c r="Z53" s="58"/>
    </row>
    <row r="54" spans="1:26" s="89" customFormat="1" x14ac:dyDescent="0.25">
      <c r="A54" s="115">
        <v>42931</v>
      </c>
      <c r="B54" s="116" t="s">
        <v>182</v>
      </c>
      <c r="C54" s="117">
        <v>3</v>
      </c>
      <c r="D54" s="118">
        <v>80</v>
      </c>
      <c r="E54" s="119">
        <v>3</v>
      </c>
      <c r="F54" s="118">
        <v>2</v>
      </c>
      <c r="G54" s="120">
        <v>1</v>
      </c>
      <c r="H54" s="119">
        <v>0</v>
      </c>
      <c r="I54" s="118">
        <v>0</v>
      </c>
      <c r="J54" s="120">
        <v>0</v>
      </c>
      <c r="K54" s="120">
        <v>0</v>
      </c>
      <c r="L54" s="119">
        <v>0</v>
      </c>
      <c r="M54" s="118">
        <v>0</v>
      </c>
      <c r="N54" s="120">
        <v>0</v>
      </c>
      <c r="O54" s="119">
        <v>0</v>
      </c>
      <c r="P54" s="121">
        <v>0</v>
      </c>
      <c r="Q54" s="121">
        <v>89</v>
      </c>
      <c r="R54" s="113"/>
      <c r="Z54" s="58"/>
    </row>
    <row r="55" spans="1:26" s="89" customFormat="1" ht="15.75" thickBot="1" x14ac:dyDescent="0.3">
      <c r="A55" s="122">
        <v>42932</v>
      </c>
      <c r="B55" s="123" t="s">
        <v>183</v>
      </c>
      <c r="C55" s="124">
        <v>2</v>
      </c>
      <c r="D55" s="125">
        <v>62</v>
      </c>
      <c r="E55" s="126">
        <v>7</v>
      </c>
      <c r="F55" s="125">
        <v>0</v>
      </c>
      <c r="G55" s="127">
        <v>0</v>
      </c>
      <c r="H55" s="126">
        <v>0</v>
      </c>
      <c r="I55" s="125">
        <v>0</v>
      </c>
      <c r="J55" s="127">
        <v>0</v>
      </c>
      <c r="K55" s="127">
        <v>0</v>
      </c>
      <c r="L55" s="126">
        <v>0</v>
      </c>
      <c r="M55" s="125">
        <v>0</v>
      </c>
      <c r="N55" s="127">
        <v>0</v>
      </c>
      <c r="O55" s="126">
        <v>0</v>
      </c>
      <c r="P55" s="128">
        <v>0</v>
      </c>
      <c r="Q55" s="128">
        <v>71</v>
      </c>
      <c r="R55" s="113"/>
      <c r="Z55" s="58"/>
    </row>
    <row r="56" spans="1:26" s="89" customFormat="1" x14ac:dyDescent="0.25">
      <c r="A56" s="115">
        <v>42933</v>
      </c>
      <c r="B56" s="129" t="s">
        <v>184</v>
      </c>
      <c r="C56" s="130">
        <v>8</v>
      </c>
      <c r="D56" s="131">
        <v>52</v>
      </c>
      <c r="E56" s="132">
        <v>4</v>
      </c>
      <c r="F56" s="131">
        <v>5</v>
      </c>
      <c r="G56" s="133">
        <v>5</v>
      </c>
      <c r="H56" s="132">
        <v>5</v>
      </c>
      <c r="I56" s="131">
        <v>0</v>
      </c>
      <c r="J56" s="133">
        <v>0</v>
      </c>
      <c r="K56" s="133">
        <v>0</v>
      </c>
      <c r="L56" s="132">
        <v>1</v>
      </c>
      <c r="M56" s="131">
        <v>1</v>
      </c>
      <c r="N56" s="133">
        <v>3</v>
      </c>
      <c r="O56" s="132">
        <v>3</v>
      </c>
      <c r="P56" s="134">
        <v>0</v>
      </c>
      <c r="Q56" s="134">
        <v>87</v>
      </c>
      <c r="R56" s="113"/>
      <c r="Z56" s="58"/>
    </row>
    <row r="57" spans="1:26" s="89" customFormat="1" x14ac:dyDescent="0.25">
      <c r="A57" s="106">
        <v>42934</v>
      </c>
      <c r="B57" s="107" t="s">
        <v>185</v>
      </c>
      <c r="C57" s="108">
        <v>0</v>
      </c>
      <c r="D57" s="109">
        <v>72</v>
      </c>
      <c r="E57" s="110">
        <v>6</v>
      </c>
      <c r="F57" s="109">
        <v>0</v>
      </c>
      <c r="G57" s="111">
        <v>3</v>
      </c>
      <c r="H57" s="110">
        <v>6</v>
      </c>
      <c r="I57" s="109">
        <v>1</v>
      </c>
      <c r="J57" s="111">
        <v>0</v>
      </c>
      <c r="K57" s="111">
        <v>0</v>
      </c>
      <c r="L57" s="110">
        <v>2</v>
      </c>
      <c r="M57" s="109">
        <v>0</v>
      </c>
      <c r="N57" s="111">
        <v>9</v>
      </c>
      <c r="O57" s="110">
        <v>2</v>
      </c>
      <c r="P57" s="112">
        <v>0</v>
      </c>
      <c r="Q57" s="112">
        <v>101</v>
      </c>
      <c r="R57" s="113"/>
      <c r="Z57" s="58"/>
    </row>
    <row r="58" spans="1:26" s="89" customFormat="1" x14ac:dyDescent="0.25">
      <c r="A58" s="106">
        <v>42935</v>
      </c>
      <c r="B58" s="107" t="s">
        <v>186</v>
      </c>
      <c r="C58" s="108">
        <v>0</v>
      </c>
      <c r="D58" s="109">
        <v>47</v>
      </c>
      <c r="E58" s="110">
        <v>2</v>
      </c>
      <c r="F58" s="109">
        <v>2</v>
      </c>
      <c r="G58" s="111">
        <v>6</v>
      </c>
      <c r="H58" s="110">
        <v>8</v>
      </c>
      <c r="I58" s="109">
        <v>0</v>
      </c>
      <c r="J58" s="111">
        <v>0</v>
      </c>
      <c r="K58" s="111">
        <v>0</v>
      </c>
      <c r="L58" s="110">
        <v>0</v>
      </c>
      <c r="M58" s="109">
        <v>0</v>
      </c>
      <c r="N58" s="111">
        <v>8</v>
      </c>
      <c r="O58" s="110">
        <v>2</v>
      </c>
      <c r="P58" s="112">
        <v>0</v>
      </c>
      <c r="Q58" s="112">
        <v>75</v>
      </c>
      <c r="R58" s="113"/>
      <c r="Z58" s="58"/>
    </row>
    <row r="59" spans="1:26" s="89" customFormat="1" x14ac:dyDescent="0.25">
      <c r="A59" s="106">
        <v>42936</v>
      </c>
      <c r="B59" s="107" t="s">
        <v>187</v>
      </c>
      <c r="C59" s="108">
        <v>0</v>
      </c>
      <c r="D59" s="109">
        <v>44</v>
      </c>
      <c r="E59" s="110">
        <v>0</v>
      </c>
      <c r="F59" s="109">
        <v>0</v>
      </c>
      <c r="G59" s="111">
        <v>4</v>
      </c>
      <c r="H59" s="110">
        <v>6</v>
      </c>
      <c r="I59" s="109">
        <v>1</v>
      </c>
      <c r="J59" s="111">
        <v>0</v>
      </c>
      <c r="K59" s="111">
        <v>0</v>
      </c>
      <c r="L59" s="110">
        <v>0</v>
      </c>
      <c r="M59" s="109">
        <v>2</v>
      </c>
      <c r="N59" s="111">
        <v>9</v>
      </c>
      <c r="O59" s="110">
        <v>1</v>
      </c>
      <c r="P59" s="112">
        <v>0</v>
      </c>
      <c r="Q59" s="112">
        <v>67</v>
      </c>
      <c r="R59" s="113"/>
      <c r="Z59" s="58"/>
    </row>
    <row r="60" spans="1:26" s="89" customFormat="1" x14ac:dyDescent="0.25">
      <c r="A60" s="106">
        <v>42937</v>
      </c>
      <c r="B60" s="107" t="s">
        <v>188</v>
      </c>
      <c r="C60" s="114">
        <v>0</v>
      </c>
      <c r="D60" s="109">
        <v>44</v>
      </c>
      <c r="E60" s="110">
        <v>6</v>
      </c>
      <c r="F60" s="109">
        <v>0</v>
      </c>
      <c r="G60" s="111">
        <v>4</v>
      </c>
      <c r="H60" s="110">
        <v>7</v>
      </c>
      <c r="I60" s="109">
        <v>0</v>
      </c>
      <c r="J60" s="111">
        <v>0</v>
      </c>
      <c r="K60" s="111">
        <v>0</v>
      </c>
      <c r="L60" s="110">
        <v>0</v>
      </c>
      <c r="M60" s="109">
        <v>0</v>
      </c>
      <c r="N60" s="111">
        <v>9</v>
      </c>
      <c r="O60" s="110">
        <v>1</v>
      </c>
      <c r="P60" s="112">
        <v>0</v>
      </c>
      <c r="Q60" s="112">
        <v>71</v>
      </c>
      <c r="R60" s="113"/>
      <c r="Z60" s="58"/>
    </row>
    <row r="61" spans="1:26" s="89" customFormat="1" x14ac:dyDescent="0.25">
      <c r="A61" s="115">
        <v>42938</v>
      </c>
      <c r="B61" s="116" t="s">
        <v>182</v>
      </c>
      <c r="C61" s="117">
        <v>0</v>
      </c>
      <c r="D61" s="118">
        <v>49</v>
      </c>
      <c r="E61" s="119">
        <v>1</v>
      </c>
      <c r="F61" s="118">
        <v>2</v>
      </c>
      <c r="G61" s="120">
        <v>1</v>
      </c>
      <c r="H61" s="119">
        <v>0</v>
      </c>
      <c r="I61" s="118">
        <v>0</v>
      </c>
      <c r="J61" s="120">
        <v>0</v>
      </c>
      <c r="K61" s="120">
        <v>0</v>
      </c>
      <c r="L61" s="119">
        <v>0</v>
      </c>
      <c r="M61" s="118">
        <v>0</v>
      </c>
      <c r="N61" s="120">
        <v>0</v>
      </c>
      <c r="O61" s="119">
        <v>0</v>
      </c>
      <c r="P61" s="121">
        <v>0</v>
      </c>
      <c r="Q61" s="121">
        <v>53</v>
      </c>
      <c r="R61" s="113"/>
      <c r="Z61" s="58"/>
    </row>
    <row r="62" spans="1:26" s="89" customFormat="1" ht="15.75" thickBot="1" x14ac:dyDescent="0.3">
      <c r="A62" s="122">
        <v>42939</v>
      </c>
      <c r="B62" s="123" t="s">
        <v>183</v>
      </c>
      <c r="C62" s="124">
        <v>5</v>
      </c>
      <c r="D62" s="125">
        <v>37</v>
      </c>
      <c r="E62" s="126">
        <v>0</v>
      </c>
      <c r="F62" s="125">
        <v>2</v>
      </c>
      <c r="G62" s="127">
        <v>1</v>
      </c>
      <c r="H62" s="126">
        <v>1</v>
      </c>
      <c r="I62" s="125">
        <v>0</v>
      </c>
      <c r="J62" s="127">
        <v>0</v>
      </c>
      <c r="K62" s="127">
        <v>0</v>
      </c>
      <c r="L62" s="126">
        <v>0</v>
      </c>
      <c r="M62" s="125">
        <v>0</v>
      </c>
      <c r="N62" s="127">
        <v>0</v>
      </c>
      <c r="O62" s="126">
        <v>0</v>
      </c>
      <c r="P62" s="128">
        <v>0</v>
      </c>
      <c r="Q62" s="128">
        <v>46</v>
      </c>
      <c r="R62" s="113"/>
      <c r="Z62" s="58"/>
    </row>
    <row r="63" spans="1:26" s="89" customFormat="1" x14ac:dyDescent="0.25">
      <c r="A63" s="115">
        <v>42940</v>
      </c>
      <c r="B63" s="129" t="s">
        <v>184</v>
      </c>
      <c r="C63" s="130">
        <v>1</v>
      </c>
      <c r="D63" s="131">
        <v>57</v>
      </c>
      <c r="E63" s="132">
        <v>2</v>
      </c>
      <c r="F63" s="131">
        <v>1</v>
      </c>
      <c r="G63" s="133">
        <v>1</v>
      </c>
      <c r="H63" s="132">
        <v>13</v>
      </c>
      <c r="I63" s="131">
        <v>3</v>
      </c>
      <c r="J63" s="133">
        <v>0</v>
      </c>
      <c r="K63" s="133">
        <v>0</v>
      </c>
      <c r="L63" s="132">
        <v>0</v>
      </c>
      <c r="M63" s="131">
        <v>0</v>
      </c>
      <c r="N63" s="133">
        <v>10</v>
      </c>
      <c r="O63" s="132">
        <v>2</v>
      </c>
      <c r="P63" s="134">
        <v>0</v>
      </c>
      <c r="Q63" s="134">
        <v>90</v>
      </c>
      <c r="R63" s="113"/>
      <c r="Z63" s="58"/>
    </row>
    <row r="64" spans="1:26" s="89" customFormat="1" x14ac:dyDescent="0.25">
      <c r="A64" s="106">
        <v>42941</v>
      </c>
      <c r="B64" s="107" t="s">
        <v>185</v>
      </c>
      <c r="C64" s="108">
        <v>1</v>
      </c>
      <c r="D64" s="109">
        <v>68</v>
      </c>
      <c r="E64" s="110">
        <v>2</v>
      </c>
      <c r="F64" s="109">
        <v>2</v>
      </c>
      <c r="G64" s="111">
        <v>4</v>
      </c>
      <c r="H64" s="110">
        <v>6</v>
      </c>
      <c r="I64" s="109">
        <v>1</v>
      </c>
      <c r="J64" s="111">
        <v>0</v>
      </c>
      <c r="K64" s="111">
        <v>0</v>
      </c>
      <c r="L64" s="110">
        <v>2</v>
      </c>
      <c r="M64" s="109">
        <v>3</v>
      </c>
      <c r="N64" s="111">
        <v>7</v>
      </c>
      <c r="O64" s="110">
        <v>1</v>
      </c>
      <c r="P64" s="112">
        <v>0</v>
      </c>
      <c r="Q64" s="112">
        <v>97</v>
      </c>
      <c r="R64" s="113"/>
      <c r="Z64" s="58"/>
    </row>
    <row r="65" spans="1:26" s="89" customFormat="1" x14ac:dyDescent="0.25">
      <c r="A65" s="106">
        <v>42942</v>
      </c>
      <c r="B65" s="107" t="s">
        <v>186</v>
      </c>
      <c r="C65" s="108">
        <v>0</v>
      </c>
      <c r="D65" s="109">
        <v>75</v>
      </c>
      <c r="E65" s="110">
        <v>6</v>
      </c>
      <c r="F65" s="109">
        <v>1</v>
      </c>
      <c r="G65" s="111">
        <v>5</v>
      </c>
      <c r="H65" s="110">
        <v>7</v>
      </c>
      <c r="I65" s="109">
        <v>0</v>
      </c>
      <c r="J65" s="111">
        <v>0</v>
      </c>
      <c r="K65" s="111">
        <v>0</v>
      </c>
      <c r="L65" s="110">
        <v>0</v>
      </c>
      <c r="M65" s="109">
        <v>0</v>
      </c>
      <c r="N65" s="111">
        <v>8</v>
      </c>
      <c r="O65" s="110">
        <v>1</v>
      </c>
      <c r="P65" s="112">
        <v>0</v>
      </c>
      <c r="Q65" s="112">
        <v>103</v>
      </c>
      <c r="R65" s="113"/>
      <c r="Z65" s="58"/>
    </row>
    <row r="66" spans="1:26" s="89" customFormat="1" x14ac:dyDescent="0.25">
      <c r="A66" s="106">
        <v>42943</v>
      </c>
      <c r="B66" s="107" t="s">
        <v>187</v>
      </c>
      <c r="C66" s="108">
        <v>5</v>
      </c>
      <c r="D66" s="109">
        <v>63</v>
      </c>
      <c r="E66" s="110">
        <v>3</v>
      </c>
      <c r="F66" s="109">
        <v>2</v>
      </c>
      <c r="G66" s="111">
        <v>6</v>
      </c>
      <c r="H66" s="110">
        <v>7</v>
      </c>
      <c r="I66" s="109">
        <v>0</v>
      </c>
      <c r="J66" s="111">
        <v>0</v>
      </c>
      <c r="K66" s="111">
        <v>0</v>
      </c>
      <c r="L66" s="110">
        <v>1</v>
      </c>
      <c r="M66" s="109">
        <v>4</v>
      </c>
      <c r="N66" s="111">
        <v>8</v>
      </c>
      <c r="O66" s="110">
        <v>1</v>
      </c>
      <c r="P66" s="112">
        <v>0</v>
      </c>
      <c r="Q66" s="112">
        <v>100</v>
      </c>
      <c r="R66" s="113"/>
      <c r="Z66" s="58"/>
    </row>
    <row r="67" spans="1:26" s="89" customFormat="1" x14ac:dyDescent="0.25">
      <c r="A67" s="106">
        <v>42944</v>
      </c>
      <c r="B67" s="107" t="s">
        <v>188</v>
      </c>
      <c r="C67" s="114">
        <v>2</v>
      </c>
      <c r="D67" s="109">
        <v>74</v>
      </c>
      <c r="E67" s="110">
        <v>0</v>
      </c>
      <c r="F67" s="109">
        <v>1</v>
      </c>
      <c r="G67" s="111">
        <v>6</v>
      </c>
      <c r="H67" s="110">
        <v>5</v>
      </c>
      <c r="I67" s="109">
        <v>0</v>
      </c>
      <c r="J67" s="111">
        <v>0</v>
      </c>
      <c r="K67" s="111">
        <v>0</v>
      </c>
      <c r="L67" s="110">
        <v>0</v>
      </c>
      <c r="M67" s="109">
        <v>1</v>
      </c>
      <c r="N67" s="111">
        <v>4</v>
      </c>
      <c r="O67" s="110">
        <v>2</v>
      </c>
      <c r="P67" s="112">
        <v>0</v>
      </c>
      <c r="Q67" s="112">
        <v>95</v>
      </c>
      <c r="R67" s="113"/>
      <c r="Z67" s="58"/>
    </row>
    <row r="68" spans="1:26" s="89" customFormat="1" x14ac:dyDescent="0.25">
      <c r="A68" s="143">
        <f>A67+1</f>
        <v>42945</v>
      </c>
      <c r="B68" s="144"/>
      <c r="C68" s="145"/>
      <c r="D68" s="146"/>
      <c r="E68" s="147"/>
      <c r="F68" s="146"/>
      <c r="G68" s="148"/>
      <c r="H68" s="147"/>
      <c r="I68" s="146"/>
      <c r="J68" s="148"/>
      <c r="K68" s="148"/>
      <c r="L68" s="147"/>
      <c r="M68" s="146"/>
      <c r="N68" s="148"/>
      <c r="O68" s="147"/>
      <c r="P68" s="149"/>
      <c r="Q68" s="149"/>
      <c r="R68" s="142"/>
      <c r="Z68" s="58"/>
    </row>
    <row r="69" spans="1:26" s="89" customFormat="1" ht="15.75" thickBot="1" x14ac:dyDescent="0.3">
      <c r="A69" s="122">
        <v>42946</v>
      </c>
      <c r="B69" s="123" t="s">
        <v>183</v>
      </c>
      <c r="C69" s="124">
        <v>1</v>
      </c>
      <c r="D69" s="125">
        <v>53</v>
      </c>
      <c r="E69" s="126">
        <v>5</v>
      </c>
      <c r="F69" s="125">
        <v>1</v>
      </c>
      <c r="G69" s="127">
        <v>0</v>
      </c>
      <c r="H69" s="126">
        <v>0</v>
      </c>
      <c r="I69" s="125">
        <v>0</v>
      </c>
      <c r="J69" s="127">
        <v>0</v>
      </c>
      <c r="K69" s="127">
        <v>0</v>
      </c>
      <c r="L69" s="126">
        <v>0</v>
      </c>
      <c r="M69" s="125">
        <v>0</v>
      </c>
      <c r="N69" s="127">
        <v>0</v>
      </c>
      <c r="O69" s="126">
        <v>0</v>
      </c>
      <c r="P69" s="128">
        <v>0</v>
      </c>
      <c r="Q69" s="128">
        <v>60</v>
      </c>
      <c r="R69" s="113"/>
      <c r="Z69" s="58"/>
    </row>
    <row r="70" spans="1:26" s="89" customFormat="1" x14ac:dyDescent="0.25">
      <c r="A70" s="115">
        <v>42947</v>
      </c>
      <c r="B70" s="129" t="s">
        <v>184</v>
      </c>
      <c r="C70" s="130">
        <v>7</v>
      </c>
      <c r="D70" s="131">
        <v>58</v>
      </c>
      <c r="E70" s="132">
        <v>7</v>
      </c>
      <c r="F70" s="131">
        <v>3</v>
      </c>
      <c r="G70" s="133">
        <v>2</v>
      </c>
      <c r="H70" s="132">
        <v>6</v>
      </c>
      <c r="I70" s="131">
        <v>1</v>
      </c>
      <c r="J70" s="133">
        <v>0</v>
      </c>
      <c r="K70" s="133">
        <v>0</v>
      </c>
      <c r="L70" s="132">
        <v>0</v>
      </c>
      <c r="M70" s="131">
        <v>2</v>
      </c>
      <c r="N70" s="133">
        <v>9</v>
      </c>
      <c r="O70" s="132">
        <v>0</v>
      </c>
      <c r="P70" s="134">
        <v>0</v>
      </c>
      <c r="Q70" s="134">
        <v>95</v>
      </c>
      <c r="R70" s="113"/>
      <c r="Z70" s="58"/>
    </row>
    <row r="71" spans="1:26" s="89" customFormat="1" x14ac:dyDescent="0.25">
      <c r="A71" s="106">
        <v>42948</v>
      </c>
      <c r="B71" s="107" t="s">
        <v>185</v>
      </c>
      <c r="C71" s="108">
        <v>0</v>
      </c>
      <c r="D71" s="109">
        <v>75</v>
      </c>
      <c r="E71" s="110">
        <v>1</v>
      </c>
      <c r="F71" s="109">
        <v>4</v>
      </c>
      <c r="G71" s="111">
        <v>7</v>
      </c>
      <c r="H71" s="110">
        <v>7</v>
      </c>
      <c r="I71" s="109">
        <v>0</v>
      </c>
      <c r="J71" s="111">
        <v>0</v>
      </c>
      <c r="K71" s="111">
        <v>0</v>
      </c>
      <c r="L71" s="110">
        <v>2</v>
      </c>
      <c r="M71" s="109">
        <v>0</v>
      </c>
      <c r="N71" s="111">
        <v>8</v>
      </c>
      <c r="O71" s="110">
        <v>1</v>
      </c>
      <c r="P71" s="112">
        <v>0</v>
      </c>
      <c r="Q71" s="112">
        <v>105</v>
      </c>
      <c r="R71" s="113"/>
      <c r="Z71" s="64"/>
    </row>
    <row r="72" spans="1:26" s="89" customFormat="1" x14ac:dyDescent="0.25">
      <c r="A72" s="106">
        <v>42949</v>
      </c>
      <c r="B72" s="107" t="s">
        <v>186</v>
      </c>
      <c r="C72" s="108">
        <v>0</v>
      </c>
      <c r="D72" s="109">
        <v>82</v>
      </c>
      <c r="E72" s="110">
        <v>2</v>
      </c>
      <c r="F72" s="109">
        <v>15</v>
      </c>
      <c r="G72" s="111">
        <v>8</v>
      </c>
      <c r="H72" s="110">
        <v>6</v>
      </c>
      <c r="I72" s="109">
        <v>2</v>
      </c>
      <c r="J72" s="111">
        <v>0</v>
      </c>
      <c r="K72" s="111">
        <v>0</v>
      </c>
      <c r="L72" s="110">
        <v>0</v>
      </c>
      <c r="M72" s="109">
        <v>0</v>
      </c>
      <c r="N72" s="111">
        <v>4</v>
      </c>
      <c r="O72" s="110">
        <v>2</v>
      </c>
      <c r="P72" s="112">
        <v>0</v>
      </c>
      <c r="Q72" s="112">
        <v>121</v>
      </c>
      <c r="R72" s="113"/>
      <c r="Z72" s="64"/>
    </row>
    <row r="73" spans="1:26" s="89" customFormat="1" x14ac:dyDescent="0.25">
      <c r="A73" s="106">
        <v>42950</v>
      </c>
      <c r="B73" s="107" t="s">
        <v>187</v>
      </c>
      <c r="C73" s="108">
        <v>0</v>
      </c>
      <c r="D73" s="109">
        <v>57</v>
      </c>
      <c r="E73" s="110">
        <v>0</v>
      </c>
      <c r="F73" s="109">
        <v>1</v>
      </c>
      <c r="G73" s="111">
        <v>10</v>
      </c>
      <c r="H73" s="110">
        <v>4</v>
      </c>
      <c r="I73" s="109">
        <v>1</v>
      </c>
      <c r="J73" s="111">
        <v>1</v>
      </c>
      <c r="K73" s="111">
        <v>0</v>
      </c>
      <c r="L73" s="110">
        <v>0</v>
      </c>
      <c r="M73" s="109">
        <v>1</v>
      </c>
      <c r="N73" s="111">
        <v>7</v>
      </c>
      <c r="O73" s="110">
        <v>1</v>
      </c>
      <c r="P73" s="112">
        <v>0</v>
      </c>
      <c r="Q73" s="112">
        <v>83</v>
      </c>
      <c r="R73" s="113"/>
      <c r="Z73" s="64"/>
    </row>
    <row r="74" spans="1:26" s="89" customFormat="1" x14ac:dyDescent="0.25">
      <c r="A74" s="106">
        <v>42951</v>
      </c>
      <c r="B74" s="107" t="s">
        <v>188</v>
      </c>
      <c r="C74" s="114">
        <v>2</v>
      </c>
      <c r="D74" s="109">
        <v>74</v>
      </c>
      <c r="E74" s="110">
        <v>1</v>
      </c>
      <c r="F74" s="109">
        <v>0</v>
      </c>
      <c r="G74" s="111">
        <v>8</v>
      </c>
      <c r="H74" s="110">
        <v>8</v>
      </c>
      <c r="I74" s="109">
        <v>1</v>
      </c>
      <c r="J74" s="111">
        <v>0</v>
      </c>
      <c r="K74" s="111">
        <v>0</v>
      </c>
      <c r="L74" s="110">
        <v>0</v>
      </c>
      <c r="M74" s="109">
        <v>0</v>
      </c>
      <c r="N74" s="111">
        <v>6</v>
      </c>
      <c r="O74" s="110">
        <v>2</v>
      </c>
      <c r="P74" s="112">
        <v>0</v>
      </c>
      <c r="Q74" s="112">
        <v>102</v>
      </c>
      <c r="R74" s="113"/>
      <c r="Z74" s="64"/>
    </row>
    <row r="75" spans="1:26" s="89" customFormat="1" x14ac:dyDescent="0.25">
      <c r="A75" s="115">
        <v>42952</v>
      </c>
      <c r="B75" s="116" t="s">
        <v>182</v>
      </c>
      <c r="C75" s="117">
        <v>0</v>
      </c>
      <c r="D75" s="118">
        <v>56</v>
      </c>
      <c r="E75" s="119">
        <v>1</v>
      </c>
      <c r="F75" s="118">
        <v>2</v>
      </c>
      <c r="G75" s="120">
        <v>1</v>
      </c>
      <c r="H75" s="119">
        <v>0</v>
      </c>
      <c r="I75" s="118">
        <v>0</v>
      </c>
      <c r="J75" s="120">
        <v>0</v>
      </c>
      <c r="K75" s="120">
        <v>0</v>
      </c>
      <c r="L75" s="119">
        <v>0</v>
      </c>
      <c r="M75" s="118">
        <v>0</v>
      </c>
      <c r="N75" s="120">
        <v>0</v>
      </c>
      <c r="O75" s="119">
        <v>0</v>
      </c>
      <c r="P75" s="121">
        <v>0</v>
      </c>
      <c r="Q75" s="121">
        <v>60</v>
      </c>
      <c r="R75" s="113"/>
      <c r="Z75" s="64"/>
    </row>
    <row r="76" spans="1:26" s="89" customFormat="1" ht="15.75" thickBot="1" x14ac:dyDescent="0.3">
      <c r="A76" s="122">
        <v>42953</v>
      </c>
      <c r="B76" s="123" t="s">
        <v>183</v>
      </c>
      <c r="C76" s="124">
        <v>0</v>
      </c>
      <c r="D76" s="125">
        <v>31</v>
      </c>
      <c r="E76" s="126">
        <v>6</v>
      </c>
      <c r="F76" s="125">
        <v>0</v>
      </c>
      <c r="G76" s="127">
        <v>0</v>
      </c>
      <c r="H76" s="126">
        <v>0</v>
      </c>
      <c r="I76" s="125">
        <v>0</v>
      </c>
      <c r="J76" s="127">
        <v>0</v>
      </c>
      <c r="K76" s="127">
        <v>0</v>
      </c>
      <c r="L76" s="126">
        <v>0</v>
      </c>
      <c r="M76" s="125">
        <v>0</v>
      </c>
      <c r="N76" s="127">
        <v>0</v>
      </c>
      <c r="O76" s="126">
        <v>0</v>
      </c>
      <c r="P76" s="128">
        <v>0</v>
      </c>
      <c r="Q76" s="128">
        <v>37</v>
      </c>
      <c r="R76" s="113"/>
      <c r="Z76" s="64"/>
    </row>
    <row r="77" spans="1:26" s="89" customFormat="1" x14ac:dyDescent="0.25">
      <c r="A77" s="115">
        <v>42954</v>
      </c>
      <c r="B77" s="129" t="s">
        <v>184</v>
      </c>
      <c r="C77" s="130">
        <v>2</v>
      </c>
      <c r="D77" s="131">
        <v>57</v>
      </c>
      <c r="E77" s="132">
        <v>3</v>
      </c>
      <c r="F77" s="131">
        <v>5</v>
      </c>
      <c r="G77" s="133">
        <v>7</v>
      </c>
      <c r="H77" s="132">
        <v>7</v>
      </c>
      <c r="I77" s="131">
        <v>1</v>
      </c>
      <c r="J77" s="133">
        <v>1</v>
      </c>
      <c r="K77" s="133">
        <v>0</v>
      </c>
      <c r="L77" s="132">
        <v>0</v>
      </c>
      <c r="M77" s="131">
        <v>3</v>
      </c>
      <c r="N77" s="133">
        <v>11</v>
      </c>
      <c r="O77" s="132">
        <v>0</v>
      </c>
      <c r="P77" s="134">
        <v>0</v>
      </c>
      <c r="Q77" s="134">
        <v>97</v>
      </c>
      <c r="R77" s="113"/>
      <c r="Z77" s="64"/>
    </row>
    <row r="78" spans="1:26" s="89" customFormat="1" x14ac:dyDescent="0.25">
      <c r="A78" s="106">
        <v>42955</v>
      </c>
      <c r="B78" s="107" t="s">
        <v>185</v>
      </c>
      <c r="C78" s="108">
        <v>2</v>
      </c>
      <c r="D78" s="109">
        <v>67</v>
      </c>
      <c r="E78" s="110">
        <v>4</v>
      </c>
      <c r="F78" s="109">
        <v>5</v>
      </c>
      <c r="G78" s="111">
        <v>5</v>
      </c>
      <c r="H78" s="110">
        <v>7</v>
      </c>
      <c r="I78" s="109">
        <v>1</v>
      </c>
      <c r="J78" s="111">
        <v>1</v>
      </c>
      <c r="K78" s="111">
        <v>0</v>
      </c>
      <c r="L78" s="110">
        <v>0</v>
      </c>
      <c r="M78" s="109">
        <v>2</v>
      </c>
      <c r="N78" s="111">
        <v>10</v>
      </c>
      <c r="O78" s="110">
        <v>0</v>
      </c>
      <c r="P78" s="112">
        <v>0</v>
      </c>
      <c r="Q78" s="112">
        <v>104</v>
      </c>
      <c r="R78" s="113"/>
      <c r="Z78" s="64"/>
    </row>
    <row r="79" spans="1:26" s="89" customFormat="1" x14ac:dyDescent="0.25">
      <c r="A79" s="106">
        <v>42956</v>
      </c>
      <c r="B79" s="107" t="s">
        <v>186</v>
      </c>
      <c r="C79" s="108">
        <v>2</v>
      </c>
      <c r="D79" s="109">
        <v>60</v>
      </c>
      <c r="E79" s="110">
        <v>7</v>
      </c>
      <c r="F79" s="109">
        <v>0</v>
      </c>
      <c r="G79" s="111">
        <v>0</v>
      </c>
      <c r="H79" s="110">
        <v>7</v>
      </c>
      <c r="I79" s="109">
        <v>1</v>
      </c>
      <c r="J79" s="111">
        <v>0</v>
      </c>
      <c r="K79" s="111">
        <v>0</v>
      </c>
      <c r="L79" s="110">
        <v>0</v>
      </c>
      <c r="M79" s="109">
        <v>0</v>
      </c>
      <c r="N79" s="111">
        <v>9</v>
      </c>
      <c r="O79" s="110">
        <v>1</v>
      </c>
      <c r="P79" s="112">
        <v>0</v>
      </c>
      <c r="Q79" s="112">
        <v>87</v>
      </c>
      <c r="R79" s="113"/>
      <c r="Z79" s="64"/>
    </row>
    <row r="80" spans="1:26" s="89" customFormat="1" x14ac:dyDescent="0.25">
      <c r="A80" s="106">
        <v>42957</v>
      </c>
      <c r="B80" s="107" t="s">
        <v>187</v>
      </c>
      <c r="C80" s="108">
        <v>0</v>
      </c>
      <c r="D80" s="109">
        <v>61</v>
      </c>
      <c r="E80" s="110">
        <v>1</v>
      </c>
      <c r="F80" s="109">
        <v>6</v>
      </c>
      <c r="G80" s="111">
        <v>4</v>
      </c>
      <c r="H80" s="110">
        <v>5</v>
      </c>
      <c r="I80" s="109">
        <v>1</v>
      </c>
      <c r="J80" s="111">
        <v>2</v>
      </c>
      <c r="K80" s="111">
        <v>0</v>
      </c>
      <c r="L80" s="110">
        <v>2</v>
      </c>
      <c r="M80" s="109">
        <v>0</v>
      </c>
      <c r="N80" s="111">
        <v>7</v>
      </c>
      <c r="O80" s="110">
        <v>0</v>
      </c>
      <c r="P80" s="112">
        <v>0</v>
      </c>
      <c r="Q80" s="112">
        <v>89</v>
      </c>
      <c r="R80" s="113"/>
      <c r="Z80" s="64"/>
    </row>
    <row r="81" spans="1:26" s="89" customFormat="1" x14ac:dyDescent="0.25">
      <c r="A81" s="106">
        <v>42958</v>
      </c>
      <c r="B81" s="107" t="s">
        <v>188</v>
      </c>
      <c r="C81" s="114">
        <v>2</v>
      </c>
      <c r="D81" s="109">
        <v>80</v>
      </c>
      <c r="E81" s="110">
        <v>1</v>
      </c>
      <c r="F81" s="109">
        <v>5</v>
      </c>
      <c r="G81" s="111">
        <v>10</v>
      </c>
      <c r="H81" s="110">
        <v>4</v>
      </c>
      <c r="I81" s="109">
        <v>0</v>
      </c>
      <c r="J81" s="111">
        <v>0</v>
      </c>
      <c r="K81" s="111">
        <v>0</v>
      </c>
      <c r="L81" s="110">
        <v>0</v>
      </c>
      <c r="M81" s="109">
        <v>2</v>
      </c>
      <c r="N81" s="111">
        <v>6</v>
      </c>
      <c r="O81" s="110">
        <v>4</v>
      </c>
      <c r="P81" s="112">
        <v>0</v>
      </c>
      <c r="Q81" s="112">
        <v>114</v>
      </c>
      <c r="R81" s="113"/>
      <c r="Z81" s="64"/>
    </row>
    <row r="82" spans="1:26" s="89" customFormat="1" x14ac:dyDescent="0.25">
      <c r="A82" s="115">
        <v>42959</v>
      </c>
      <c r="B82" s="116" t="s">
        <v>182</v>
      </c>
      <c r="C82" s="117">
        <v>3</v>
      </c>
      <c r="D82" s="118">
        <v>96</v>
      </c>
      <c r="E82" s="119">
        <v>8</v>
      </c>
      <c r="F82" s="118">
        <v>1</v>
      </c>
      <c r="G82" s="120">
        <v>0</v>
      </c>
      <c r="H82" s="119">
        <v>0</v>
      </c>
      <c r="I82" s="118">
        <v>0</v>
      </c>
      <c r="J82" s="120">
        <v>0</v>
      </c>
      <c r="K82" s="120">
        <v>0</v>
      </c>
      <c r="L82" s="119">
        <v>0</v>
      </c>
      <c r="M82" s="118">
        <v>0</v>
      </c>
      <c r="N82" s="120">
        <v>0</v>
      </c>
      <c r="O82" s="119">
        <v>0</v>
      </c>
      <c r="P82" s="121">
        <v>0</v>
      </c>
      <c r="Q82" s="121">
        <v>108</v>
      </c>
      <c r="R82" s="113"/>
      <c r="Z82" s="64"/>
    </row>
    <row r="83" spans="1:26" s="89" customFormat="1" ht="15.75" thickBot="1" x14ac:dyDescent="0.3">
      <c r="A83" s="122">
        <v>42960</v>
      </c>
      <c r="B83" s="123" t="s">
        <v>183</v>
      </c>
      <c r="C83" s="124">
        <v>2</v>
      </c>
      <c r="D83" s="125">
        <v>88</v>
      </c>
      <c r="E83" s="126">
        <v>8</v>
      </c>
      <c r="F83" s="125">
        <v>0</v>
      </c>
      <c r="G83" s="127">
        <v>2</v>
      </c>
      <c r="H83" s="126">
        <v>0</v>
      </c>
      <c r="I83" s="125">
        <v>0</v>
      </c>
      <c r="J83" s="127">
        <v>0</v>
      </c>
      <c r="K83" s="127">
        <v>0</v>
      </c>
      <c r="L83" s="126">
        <v>0</v>
      </c>
      <c r="M83" s="125">
        <v>0</v>
      </c>
      <c r="N83" s="127">
        <v>0</v>
      </c>
      <c r="O83" s="126">
        <v>0</v>
      </c>
      <c r="P83" s="128">
        <v>0</v>
      </c>
      <c r="Q83" s="128">
        <v>100</v>
      </c>
      <c r="R83" s="113"/>
      <c r="Z83" s="64"/>
    </row>
    <row r="84" spans="1:26" s="89" customFormat="1" x14ac:dyDescent="0.25">
      <c r="A84" s="115">
        <v>42961</v>
      </c>
      <c r="B84" s="129" t="s">
        <v>184</v>
      </c>
      <c r="C84" s="130">
        <v>4</v>
      </c>
      <c r="D84" s="131">
        <v>71</v>
      </c>
      <c r="E84" s="132">
        <v>11</v>
      </c>
      <c r="F84" s="131">
        <v>6</v>
      </c>
      <c r="G84" s="133">
        <v>4</v>
      </c>
      <c r="H84" s="132">
        <v>9</v>
      </c>
      <c r="I84" s="131">
        <v>1</v>
      </c>
      <c r="J84" s="133">
        <v>1</v>
      </c>
      <c r="K84" s="133">
        <v>0</v>
      </c>
      <c r="L84" s="132">
        <v>3</v>
      </c>
      <c r="M84" s="131">
        <v>2</v>
      </c>
      <c r="N84" s="133">
        <v>12</v>
      </c>
      <c r="O84" s="132">
        <v>1</v>
      </c>
      <c r="P84" s="134">
        <v>0</v>
      </c>
      <c r="Q84" s="134">
        <v>125</v>
      </c>
      <c r="R84" s="113"/>
      <c r="Z84" s="64"/>
    </row>
    <row r="85" spans="1:26" s="89" customFormat="1" x14ac:dyDescent="0.25">
      <c r="A85" s="106">
        <v>42962</v>
      </c>
      <c r="B85" s="107" t="s">
        <v>185</v>
      </c>
      <c r="C85" s="108">
        <v>1</v>
      </c>
      <c r="D85" s="109">
        <v>167</v>
      </c>
      <c r="E85" s="110">
        <v>8</v>
      </c>
      <c r="F85" s="109">
        <v>3</v>
      </c>
      <c r="G85" s="111">
        <v>4</v>
      </c>
      <c r="H85" s="110">
        <v>13</v>
      </c>
      <c r="I85" s="109">
        <v>2</v>
      </c>
      <c r="J85" s="111">
        <v>0</v>
      </c>
      <c r="K85" s="111">
        <v>0</v>
      </c>
      <c r="L85" s="110">
        <v>0</v>
      </c>
      <c r="M85" s="109">
        <v>1</v>
      </c>
      <c r="N85" s="111">
        <v>12</v>
      </c>
      <c r="O85" s="110">
        <v>3</v>
      </c>
      <c r="P85" s="112">
        <v>0</v>
      </c>
      <c r="Q85" s="112">
        <v>214</v>
      </c>
      <c r="R85" s="113"/>
      <c r="Z85" s="64"/>
    </row>
    <row r="86" spans="1:26" s="89" customFormat="1" x14ac:dyDescent="0.25">
      <c r="A86" s="106">
        <v>42963</v>
      </c>
      <c r="B86" s="107" t="s">
        <v>186</v>
      </c>
      <c r="C86" s="108">
        <v>2</v>
      </c>
      <c r="D86" s="109">
        <v>80</v>
      </c>
      <c r="E86" s="110">
        <v>5</v>
      </c>
      <c r="F86" s="109">
        <v>3</v>
      </c>
      <c r="G86" s="111">
        <v>3</v>
      </c>
      <c r="H86" s="110">
        <v>5</v>
      </c>
      <c r="I86" s="109">
        <v>1</v>
      </c>
      <c r="J86" s="111">
        <v>0</v>
      </c>
      <c r="K86" s="111">
        <v>0</v>
      </c>
      <c r="L86" s="110">
        <v>0</v>
      </c>
      <c r="M86" s="109">
        <v>0</v>
      </c>
      <c r="N86" s="111">
        <v>7</v>
      </c>
      <c r="O86" s="110">
        <v>1</v>
      </c>
      <c r="P86" s="112">
        <v>0</v>
      </c>
      <c r="Q86" s="112">
        <v>107</v>
      </c>
      <c r="R86" s="113"/>
      <c r="Z86" s="64"/>
    </row>
    <row r="87" spans="1:26" s="89" customFormat="1" x14ac:dyDescent="0.25">
      <c r="A87" s="106">
        <v>42964</v>
      </c>
      <c r="B87" s="107" t="s">
        <v>187</v>
      </c>
      <c r="C87" s="108">
        <v>4</v>
      </c>
      <c r="D87" s="109">
        <v>44</v>
      </c>
      <c r="E87" s="110">
        <v>2</v>
      </c>
      <c r="F87" s="109">
        <v>6</v>
      </c>
      <c r="G87" s="111">
        <v>3</v>
      </c>
      <c r="H87" s="110">
        <v>4</v>
      </c>
      <c r="I87" s="109">
        <v>0</v>
      </c>
      <c r="J87" s="111">
        <v>0</v>
      </c>
      <c r="K87" s="111">
        <v>0</v>
      </c>
      <c r="L87" s="110">
        <v>0</v>
      </c>
      <c r="M87" s="109">
        <v>0</v>
      </c>
      <c r="N87" s="111">
        <v>6</v>
      </c>
      <c r="O87" s="110">
        <v>0</v>
      </c>
      <c r="P87" s="112">
        <v>0</v>
      </c>
      <c r="Q87" s="112">
        <v>69</v>
      </c>
      <c r="R87" s="113"/>
      <c r="Z87" s="64"/>
    </row>
    <row r="88" spans="1:26" s="89" customFormat="1" x14ac:dyDescent="0.25">
      <c r="A88" s="106">
        <v>42965</v>
      </c>
      <c r="B88" s="107" t="s">
        <v>188</v>
      </c>
      <c r="C88" s="114">
        <v>2</v>
      </c>
      <c r="D88" s="109">
        <v>77</v>
      </c>
      <c r="E88" s="110">
        <v>5</v>
      </c>
      <c r="F88" s="109">
        <v>4</v>
      </c>
      <c r="G88" s="111">
        <v>5</v>
      </c>
      <c r="H88" s="110">
        <v>5</v>
      </c>
      <c r="I88" s="109">
        <v>0</v>
      </c>
      <c r="J88" s="111">
        <v>0</v>
      </c>
      <c r="K88" s="111">
        <v>0</v>
      </c>
      <c r="L88" s="110">
        <v>0</v>
      </c>
      <c r="M88" s="109">
        <v>0</v>
      </c>
      <c r="N88" s="111">
        <v>5</v>
      </c>
      <c r="O88" s="110">
        <v>1</v>
      </c>
      <c r="P88" s="112">
        <v>0</v>
      </c>
      <c r="Q88" s="112">
        <v>104</v>
      </c>
      <c r="R88" s="113"/>
      <c r="Z88" s="64"/>
    </row>
    <row r="89" spans="1:26" s="89" customFormat="1" x14ac:dyDescent="0.25">
      <c r="A89" s="115">
        <v>42966</v>
      </c>
      <c r="B89" s="116" t="s">
        <v>182</v>
      </c>
      <c r="C89" s="117">
        <v>0</v>
      </c>
      <c r="D89" s="118">
        <v>42</v>
      </c>
      <c r="E89" s="119">
        <v>2</v>
      </c>
      <c r="F89" s="118">
        <v>1</v>
      </c>
      <c r="G89" s="120">
        <v>0</v>
      </c>
      <c r="H89" s="119">
        <v>2</v>
      </c>
      <c r="I89" s="118">
        <v>0</v>
      </c>
      <c r="J89" s="120">
        <v>0</v>
      </c>
      <c r="K89" s="120">
        <v>0</v>
      </c>
      <c r="L89" s="119">
        <v>0</v>
      </c>
      <c r="M89" s="118">
        <v>0</v>
      </c>
      <c r="N89" s="120">
        <v>1</v>
      </c>
      <c r="O89" s="119">
        <v>1</v>
      </c>
      <c r="P89" s="121">
        <v>0</v>
      </c>
      <c r="Q89" s="121">
        <v>49</v>
      </c>
      <c r="R89" s="113"/>
      <c r="Z89" s="64"/>
    </row>
    <row r="90" spans="1:26" s="89" customFormat="1" ht="15.75" thickBot="1" x14ac:dyDescent="0.3">
      <c r="A90" s="122">
        <v>42967</v>
      </c>
      <c r="B90" s="123" t="s">
        <v>183</v>
      </c>
      <c r="C90" s="124">
        <v>0</v>
      </c>
      <c r="D90" s="125">
        <v>44</v>
      </c>
      <c r="E90" s="126">
        <v>5</v>
      </c>
      <c r="F90" s="125">
        <v>1</v>
      </c>
      <c r="G90" s="127">
        <v>0</v>
      </c>
      <c r="H90" s="126">
        <v>0</v>
      </c>
      <c r="I90" s="125">
        <v>0</v>
      </c>
      <c r="J90" s="127">
        <v>0</v>
      </c>
      <c r="K90" s="127">
        <v>0</v>
      </c>
      <c r="L90" s="126">
        <v>0</v>
      </c>
      <c r="M90" s="125">
        <v>0</v>
      </c>
      <c r="N90" s="127">
        <v>0</v>
      </c>
      <c r="O90" s="126">
        <v>0</v>
      </c>
      <c r="P90" s="128">
        <v>0</v>
      </c>
      <c r="Q90" s="128">
        <v>50</v>
      </c>
      <c r="R90" s="113"/>
      <c r="Z90" s="64"/>
    </row>
    <row r="91" spans="1:26" s="89" customFormat="1" x14ac:dyDescent="0.25">
      <c r="A91" s="115">
        <v>42968</v>
      </c>
      <c r="B91" s="129" t="s">
        <v>184</v>
      </c>
      <c r="C91" s="130">
        <v>2</v>
      </c>
      <c r="D91" s="131">
        <v>56</v>
      </c>
      <c r="E91" s="132">
        <v>4</v>
      </c>
      <c r="F91" s="131">
        <v>3</v>
      </c>
      <c r="G91" s="133">
        <v>3</v>
      </c>
      <c r="H91" s="132">
        <v>11</v>
      </c>
      <c r="I91" s="131">
        <v>0</v>
      </c>
      <c r="J91" s="133">
        <v>0</v>
      </c>
      <c r="K91" s="133">
        <v>0</v>
      </c>
      <c r="L91" s="132">
        <v>0</v>
      </c>
      <c r="M91" s="131">
        <v>0</v>
      </c>
      <c r="N91" s="133">
        <v>11</v>
      </c>
      <c r="O91" s="132">
        <v>2</v>
      </c>
      <c r="P91" s="134">
        <v>0</v>
      </c>
      <c r="Q91" s="134">
        <v>92</v>
      </c>
      <c r="R91" s="113"/>
      <c r="Z91" s="64"/>
    </row>
    <row r="92" spans="1:26" s="89" customFormat="1" x14ac:dyDescent="0.25">
      <c r="A92" s="106">
        <v>42969</v>
      </c>
      <c r="B92" s="107" t="s">
        <v>185</v>
      </c>
      <c r="C92" s="108">
        <v>2</v>
      </c>
      <c r="D92" s="109">
        <v>56</v>
      </c>
      <c r="E92" s="110">
        <v>7</v>
      </c>
      <c r="F92" s="109">
        <v>4</v>
      </c>
      <c r="G92" s="111">
        <v>2</v>
      </c>
      <c r="H92" s="110">
        <v>8</v>
      </c>
      <c r="I92" s="109">
        <v>0</v>
      </c>
      <c r="J92" s="111">
        <v>2</v>
      </c>
      <c r="K92" s="111">
        <v>0</v>
      </c>
      <c r="L92" s="110">
        <v>0</v>
      </c>
      <c r="M92" s="109">
        <v>0</v>
      </c>
      <c r="N92" s="111">
        <v>5</v>
      </c>
      <c r="O92" s="110">
        <v>3</v>
      </c>
      <c r="P92" s="112">
        <v>0</v>
      </c>
      <c r="Q92" s="112">
        <v>89</v>
      </c>
      <c r="R92" s="113"/>
      <c r="Z92" s="64"/>
    </row>
    <row r="93" spans="1:26" s="89" customFormat="1" x14ac:dyDescent="0.25">
      <c r="A93" s="106">
        <v>42970</v>
      </c>
      <c r="B93" s="107" t="s">
        <v>186</v>
      </c>
      <c r="C93" s="108">
        <v>2</v>
      </c>
      <c r="D93" s="109">
        <v>73</v>
      </c>
      <c r="E93" s="110">
        <v>8</v>
      </c>
      <c r="F93" s="109">
        <v>3</v>
      </c>
      <c r="G93" s="111">
        <v>3</v>
      </c>
      <c r="H93" s="110">
        <v>11</v>
      </c>
      <c r="I93" s="109">
        <v>0</v>
      </c>
      <c r="J93" s="111">
        <v>0</v>
      </c>
      <c r="K93" s="111">
        <v>0</v>
      </c>
      <c r="L93" s="110">
        <v>0</v>
      </c>
      <c r="M93" s="109">
        <v>0</v>
      </c>
      <c r="N93" s="111">
        <v>12</v>
      </c>
      <c r="O93" s="110">
        <v>2</v>
      </c>
      <c r="P93" s="112">
        <v>1</v>
      </c>
      <c r="Q93" s="112">
        <v>115</v>
      </c>
      <c r="R93" s="113"/>
      <c r="Z93" s="64"/>
    </row>
    <row r="94" spans="1:26" s="89" customFormat="1" x14ac:dyDescent="0.25">
      <c r="A94" s="106">
        <v>42971</v>
      </c>
      <c r="B94" s="107" t="s">
        <v>187</v>
      </c>
      <c r="C94" s="108">
        <v>2</v>
      </c>
      <c r="D94" s="109">
        <v>102</v>
      </c>
      <c r="E94" s="110">
        <v>4</v>
      </c>
      <c r="F94" s="109">
        <v>10</v>
      </c>
      <c r="G94" s="111">
        <v>1</v>
      </c>
      <c r="H94" s="110">
        <v>9</v>
      </c>
      <c r="I94" s="109">
        <v>1</v>
      </c>
      <c r="J94" s="111">
        <v>0</v>
      </c>
      <c r="K94" s="111">
        <v>0</v>
      </c>
      <c r="L94" s="110">
        <v>0</v>
      </c>
      <c r="M94" s="109">
        <v>0</v>
      </c>
      <c r="N94" s="111">
        <v>12</v>
      </c>
      <c r="O94" s="110">
        <v>0</v>
      </c>
      <c r="P94" s="112">
        <v>0</v>
      </c>
      <c r="Q94" s="112">
        <v>141</v>
      </c>
      <c r="R94" s="113"/>
      <c r="Z94" s="64"/>
    </row>
    <row r="95" spans="1:26" s="89" customFormat="1" x14ac:dyDescent="0.25">
      <c r="A95" s="106">
        <v>42972</v>
      </c>
      <c r="B95" s="107" t="s">
        <v>188</v>
      </c>
      <c r="C95" s="114">
        <v>2</v>
      </c>
      <c r="D95" s="109">
        <v>93</v>
      </c>
      <c r="E95" s="110">
        <v>2</v>
      </c>
      <c r="F95" s="109">
        <v>5</v>
      </c>
      <c r="G95" s="111">
        <v>5</v>
      </c>
      <c r="H95" s="110">
        <v>9</v>
      </c>
      <c r="I95" s="109">
        <v>0</v>
      </c>
      <c r="J95" s="111">
        <v>0</v>
      </c>
      <c r="K95" s="111">
        <v>0</v>
      </c>
      <c r="L95" s="110">
        <v>0</v>
      </c>
      <c r="M95" s="109">
        <v>1</v>
      </c>
      <c r="N95" s="111">
        <v>6</v>
      </c>
      <c r="O95" s="110">
        <v>4</v>
      </c>
      <c r="P95" s="112">
        <v>0</v>
      </c>
      <c r="Q95" s="112">
        <v>127</v>
      </c>
      <c r="R95" s="113"/>
      <c r="Z95" s="64"/>
    </row>
    <row r="96" spans="1:26" s="89" customFormat="1" x14ac:dyDescent="0.25">
      <c r="A96" s="115">
        <v>42973</v>
      </c>
      <c r="B96" s="116" t="s">
        <v>182</v>
      </c>
      <c r="C96" s="117">
        <v>3</v>
      </c>
      <c r="D96" s="118">
        <v>109</v>
      </c>
      <c r="E96" s="119">
        <v>2</v>
      </c>
      <c r="F96" s="118">
        <v>4</v>
      </c>
      <c r="G96" s="120">
        <v>1</v>
      </c>
      <c r="H96" s="119">
        <v>0</v>
      </c>
      <c r="I96" s="118">
        <v>0</v>
      </c>
      <c r="J96" s="120">
        <v>0</v>
      </c>
      <c r="K96" s="120">
        <v>0</v>
      </c>
      <c r="L96" s="119">
        <v>0</v>
      </c>
      <c r="M96" s="118">
        <v>0</v>
      </c>
      <c r="N96" s="120">
        <v>0</v>
      </c>
      <c r="O96" s="119">
        <v>0</v>
      </c>
      <c r="P96" s="121">
        <v>0</v>
      </c>
      <c r="Q96" s="121">
        <v>119</v>
      </c>
      <c r="R96" s="113"/>
      <c r="Z96" s="64"/>
    </row>
    <row r="97" spans="1:26" s="89" customFormat="1" ht="15.75" thickBot="1" x14ac:dyDescent="0.3">
      <c r="A97" s="122">
        <v>42974</v>
      </c>
      <c r="B97" s="123" t="s">
        <v>183</v>
      </c>
      <c r="C97" s="124">
        <v>1</v>
      </c>
      <c r="D97" s="125">
        <v>48</v>
      </c>
      <c r="E97" s="126">
        <v>0</v>
      </c>
      <c r="F97" s="125">
        <v>1</v>
      </c>
      <c r="G97" s="127">
        <v>2</v>
      </c>
      <c r="H97" s="126">
        <v>0</v>
      </c>
      <c r="I97" s="125">
        <v>0</v>
      </c>
      <c r="J97" s="127">
        <v>0</v>
      </c>
      <c r="K97" s="127">
        <v>0</v>
      </c>
      <c r="L97" s="126">
        <v>0</v>
      </c>
      <c r="M97" s="125">
        <v>0</v>
      </c>
      <c r="N97" s="127">
        <v>0</v>
      </c>
      <c r="O97" s="126">
        <v>0</v>
      </c>
      <c r="P97" s="128">
        <v>0</v>
      </c>
      <c r="Q97" s="128">
        <v>52</v>
      </c>
      <c r="R97" s="113"/>
      <c r="Z97" s="64"/>
    </row>
    <row r="98" spans="1:26" s="89" customFormat="1" x14ac:dyDescent="0.25">
      <c r="A98" s="115">
        <v>42975</v>
      </c>
      <c r="B98" s="129" t="s">
        <v>184</v>
      </c>
      <c r="C98" s="130">
        <v>2</v>
      </c>
      <c r="D98" s="131">
        <v>69</v>
      </c>
      <c r="E98" s="132">
        <v>6</v>
      </c>
      <c r="F98" s="131">
        <v>6</v>
      </c>
      <c r="G98" s="133">
        <v>2</v>
      </c>
      <c r="H98" s="132">
        <v>9</v>
      </c>
      <c r="I98" s="131">
        <v>1</v>
      </c>
      <c r="J98" s="133">
        <v>0</v>
      </c>
      <c r="K98" s="133">
        <v>0</v>
      </c>
      <c r="L98" s="132">
        <v>2</v>
      </c>
      <c r="M98" s="131">
        <v>0</v>
      </c>
      <c r="N98" s="133">
        <v>10</v>
      </c>
      <c r="O98" s="132">
        <v>0</v>
      </c>
      <c r="P98" s="134">
        <v>0</v>
      </c>
      <c r="Q98" s="134">
        <v>107</v>
      </c>
      <c r="R98" s="113"/>
      <c r="Z98" s="64"/>
    </row>
    <row r="99" spans="1:26" s="89" customFormat="1" x14ac:dyDescent="0.25">
      <c r="A99" s="106">
        <v>42976</v>
      </c>
      <c r="B99" s="107" t="s">
        <v>185</v>
      </c>
      <c r="C99" s="108">
        <v>4</v>
      </c>
      <c r="D99" s="109">
        <v>74</v>
      </c>
      <c r="E99" s="110">
        <v>3</v>
      </c>
      <c r="F99" s="109">
        <v>7</v>
      </c>
      <c r="G99" s="111">
        <v>1</v>
      </c>
      <c r="H99" s="110">
        <v>9</v>
      </c>
      <c r="I99" s="109">
        <v>1</v>
      </c>
      <c r="J99" s="111">
        <v>0</v>
      </c>
      <c r="K99" s="111">
        <v>0</v>
      </c>
      <c r="L99" s="110">
        <v>1</v>
      </c>
      <c r="M99" s="109">
        <v>2</v>
      </c>
      <c r="N99" s="111">
        <v>7</v>
      </c>
      <c r="O99" s="110">
        <v>1</v>
      </c>
      <c r="P99" s="112">
        <v>0</v>
      </c>
      <c r="Q99" s="112">
        <v>110</v>
      </c>
      <c r="R99" s="113"/>
      <c r="Z99" s="64"/>
    </row>
    <row r="100" spans="1:26" s="89" customFormat="1" x14ac:dyDescent="0.25">
      <c r="A100" s="106">
        <v>42977</v>
      </c>
      <c r="B100" s="107" t="s">
        <v>186</v>
      </c>
      <c r="C100" s="108">
        <v>0</v>
      </c>
      <c r="D100" s="109">
        <v>64</v>
      </c>
      <c r="E100" s="110">
        <v>0</v>
      </c>
      <c r="F100" s="109">
        <v>4</v>
      </c>
      <c r="G100" s="111">
        <v>2</v>
      </c>
      <c r="H100" s="110">
        <v>7</v>
      </c>
      <c r="I100" s="109">
        <v>1</v>
      </c>
      <c r="J100" s="111">
        <v>0</v>
      </c>
      <c r="K100" s="111">
        <v>0</v>
      </c>
      <c r="L100" s="110">
        <v>5</v>
      </c>
      <c r="M100" s="109">
        <v>1</v>
      </c>
      <c r="N100" s="111">
        <v>12</v>
      </c>
      <c r="O100" s="110">
        <v>0</v>
      </c>
      <c r="P100" s="112">
        <v>0</v>
      </c>
      <c r="Q100" s="112">
        <v>96</v>
      </c>
      <c r="R100" s="113"/>
      <c r="Z100" s="64"/>
    </row>
    <row r="101" spans="1:26" s="89" customFormat="1" x14ac:dyDescent="0.25">
      <c r="A101" s="106">
        <v>42978</v>
      </c>
      <c r="B101" s="107" t="s">
        <v>187</v>
      </c>
      <c r="C101" s="108">
        <v>1</v>
      </c>
      <c r="D101" s="109">
        <v>96</v>
      </c>
      <c r="E101" s="110">
        <v>3</v>
      </c>
      <c r="F101" s="109">
        <v>2</v>
      </c>
      <c r="G101" s="111">
        <v>2</v>
      </c>
      <c r="H101" s="110">
        <v>10</v>
      </c>
      <c r="I101" s="109">
        <v>0</v>
      </c>
      <c r="J101" s="111">
        <v>0</v>
      </c>
      <c r="K101" s="111">
        <v>0</v>
      </c>
      <c r="L101" s="110">
        <v>4</v>
      </c>
      <c r="M101" s="109">
        <v>1</v>
      </c>
      <c r="N101" s="111">
        <v>10</v>
      </c>
      <c r="O101" s="110">
        <v>1</v>
      </c>
      <c r="P101" s="112">
        <v>0</v>
      </c>
      <c r="Q101" s="112">
        <v>130</v>
      </c>
      <c r="R101" s="113"/>
      <c r="Z101" s="64"/>
    </row>
    <row r="102" spans="1:26" s="89" customFormat="1" x14ac:dyDescent="0.25">
      <c r="A102" s="106">
        <v>42979</v>
      </c>
      <c r="B102" s="107" t="s">
        <v>188</v>
      </c>
      <c r="C102" s="114">
        <v>1</v>
      </c>
      <c r="D102" s="109">
        <v>86</v>
      </c>
      <c r="E102" s="110">
        <v>1</v>
      </c>
      <c r="F102" s="109">
        <v>3</v>
      </c>
      <c r="G102" s="111">
        <v>0</v>
      </c>
      <c r="H102" s="110">
        <v>6</v>
      </c>
      <c r="I102" s="109">
        <v>1</v>
      </c>
      <c r="J102" s="111">
        <v>0</v>
      </c>
      <c r="K102" s="111">
        <v>0</v>
      </c>
      <c r="L102" s="110">
        <v>0</v>
      </c>
      <c r="M102" s="109">
        <v>1</v>
      </c>
      <c r="N102" s="111">
        <v>8</v>
      </c>
      <c r="O102" s="110">
        <v>0</v>
      </c>
      <c r="P102" s="112">
        <v>0</v>
      </c>
      <c r="Q102" s="112">
        <v>107</v>
      </c>
      <c r="R102" s="113"/>
      <c r="Z102" s="64"/>
    </row>
    <row r="103" spans="1:26" s="89" customFormat="1" x14ac:dyDescent="0.25">
      <c r="A103" s="115">
        <v>42980</v>
      </c>
      <c r="B103" s="116" t="s">
        <v>182</v>
      </c>
      <c r="C103" s="117">
        <v>2</v>
      </c>
      <c r="D103" s="118">
        <v>75</v>
      </c>
      <c r="E103" s="119">
        <v>4</v>
      </c>
      <c r="F103" s="118">
        <v>3</v>
      </c>
      <c r="G103" s="120">
        <v>0</v>
      </c>
      <c r="H103" s="119">
        <v>0</v>
      </c>
      <c r="I103" s="118">
        <v>0</v>
      </c>
      <c r="J103" s="120">
        <v>0</v>
      </c>
      <c r="K103" s="120">
        <v>0</v>
      </c>
      <c r="L103" s="119">
        <v>0</v>
      </c>
      <c r="M103" s="118">
        <v>0</v>
      </c>
      <c r="N103" s="120">
        <v>0</v>
      </c>
      <c r="O103" s="119">
        <v>0</v>
      </c>
      <c r="P103" s="121">
        <v>0</v>
      </c>
      <c r="Q103" s="121">
        <v>84</v>
      </c>
      <c r="R103" s="113"/>
      <c r="Z103" s="64"/>
    </row>
    <row r="104" spans="1:26" s="89" customFormat="1" ht="15.75" thickBot="1" x14ac:dyDescent="0.3">
      <c r="A104" s="122">
        <v>42981</v>
      </c>
      <c r="B104" s="123" t="s">
        <v>183</v>
      </c>
      <c r="C104" s="124">
        <v>0</v>
      </c>
      <c r="D104" s="125">
        <v>57</v>
      </c>
      <c r="E104" s="126">
        <v>2</v>
      </c>
      <c r="F104" s="125">
        <v>1</v>
      </c>
      <c r="G104" s="127">
        <v>0</v>
      </c>
      <c r="H104" s="126">
        <v>0</v>
      </c>
      <c r="I104" s="125">
        <v>0</v>
      </c>
      <c r="J104" s="127">
        <v>0</v>
      </c>
      <c r="K104" s="127">
        <v>0</v>
      </c>
      <c r="L104" s="126">
        <v>0</v>
      </c>
      <c r="M104" s="125">
        <v>0</v>
      </c>
      <c r="N104" s="127">
        <v>0</v>
      </c>
      <c r="O104" s="126">
        <v>0</v>
      </c>
      <c r="P104" s="128">
        <v>0</v>
      </c>
      <c r="Q104" s="128">
        <v>60</v>
      </c>
      <c r="R104" s="113"/>
      <c r="Z104" s="64"/>
    </row>
    <row r="105" spans="1:26" s="89" customFormat="1" x14ac:dyDescent="0.25">
      <c r="A105" s="115">
        <v>42982</v>
      </c>
      <c r="B105" s="129" t="s">
        <v>184</v>
      </c>
      <c r="C105" s="130">
        <v>0</v>
      </c>
      <c r="D105" s="131">
        <v>55</v>
      </c>
      <c r="E105" s="132">
        <v>2</v>
      </c>
      <c r="F105" s="131">
        <v>2</v>
      </c>
      <c r="G105" s="133">
        <v>1</v>
      </c>
      <c r="H105" s="132">
        <v>8</v>
      </c>
      <c r="I105" s="131">
        <v>0</v>
      </c>
      <c r="J105" s="133">
        <v>0</v>
      </c>
      <c r="K105" s="133">
        <v>0</v>
      </c>
      <c r="L105" s="132">
        <v>1</v>
      </c>
      <c r="M105" s="131">
        <v>1</v>
      </c>
      <c r="N105" s="133">
        <v>7</v>
      </c>
      <c r="O105" s="132">
        <v>1</v>
      </c>
      <c r="P105" s="134">
        <v>0</v>
      </c>
      <c r="Q105" s="134">
        <v>78</v>
      </c>
      <c r="R105" s="113"/>
      <c r="Z105" s="64"/>
    </row>
    <row r="106" spans="1:26" s="89" customFormat="1" x14ac:dyDescent="0.25">
      <c r="A106" s="106">
        <v>42983</v>
      </c>
      <c r="B106" s="107" t="s">
        <v>185</v>
      </c>
      <c r="C106" s="108">
        <v>0</v>
      </c>
      <c r="D106" s="109">
        <v>86</v>
      </c>
      <c r="E106" s="110">
        <v>3</v>
      </c>
      <c r="F106" s="109">
        <v>4</v>
      </c>
      <c r="G106" s="111">
        <v>0</v>
      </c>
      <c r="H106" s="110">
        <v>6</v>
      </c>
      <c r="I106" s="109">
        <v>0</v>
      </c>
      <c r="J106" s="111">
        <v>0</v>
      </c>
      <c r="K106" s="111">
        <v>0</v>
      </c>
      <c r="L106" s="110">
        <v>6</v>
      </c>
      <c r="M106" s="109">
        <v>0</v>
      </c>
      <c r="N106" s="111">
        <v>5</v>
      </c>
      <c r="O106" s="110">
        <v>2</v>
      </c>
      <c r="P106" s="112">
        <v>0</v>
      </c>
      <c r="Q106" s="112">
        <v>112</v>
      </c>
      <c r="R106" s="113"/>
      <c r="Z106" s="64"/>
    </row>
    <row r="107" spans="1:26" s="89" customFormat="1" x14ac:dyDescent="0.25">
      <c r="A107" s="106">
        <v>42984</v>
      </c>
      <c r="B107" s="107" t="s">
        <v>186</v>
      </c>
      <c r="C107" s="108">
        <v>0</v>
      </c>
      <c r="D107" s="109">
        <v>66</v>
      </c>
      <c r="E107" s="110">
        <v>3</v>
      </c>
      <c r="F107" s="109">
        <v>1</v>
      </c>
      <c r="G107" s="111">
        <v>1</v>
      </c>
      <c r="H107" s="110">
        <v>6</v>
      </c>
      <c r="I107" s="109">
        <v>0</v>
      </c>
      <c r="J107" s="111">
        <v>0</v>
      </c>
      <c r="K107" s="111">
        <v>0</v>
      </c>
      <c r="L107" s="110">
        <v>15</v>
      </c>
      <c r="M107" s="109">
        <v>1</v>
      </c>
      <c r="N107" s="111">
        <v>6</v>
      </c>
      <c r="O107" s="110">
        <v>1</v>
      </c>
      <c r="P107" s="112">
        <v>0</v>
      </c>
      <c r="Q107" s="112">
        <v>100</v>
      </c>
      <c r="R107" s="113"/>
      <c r="Z107" s="64"/>
    </row>
    <row r="108" spans="1:26" s="89" customFormat="1" x14ac:dyDescent="0.25">
      <c r="A108" s="106">
        <v>42985</v>
      </c>
      <c r="B108" s="107" t="s">
        <v>187</v>
      </c>
      <c r="C108" s="108">
        <v>4</v>
      </c>
      <c r="D108" s="109">
        <v>69</v>
      </c>
      <c r="E108" s="110">
        <v>6</v>
      </c>
      <c r="F108" s="109">
        <v>0</v>
      </c>
      <c r="G108" s="111">
        <v>2</v>
      </c>
      <c r="H108" s="110">
        <v>6</v>
      </c>
      <c r="I108" s="109">
        <v>0</v>
      </c>
      <c r="J108" s="111">
        <v>0</v>
      </c>
      <c r="K108" s="111">
        <v>0</v>
      </c>
      <c r="L108" s="110">
        <v>14</v>
      </c>
      <c r="M108" s="109">
        <v>5</v>
      </c>
      <c r="N108" s="111">
        <v>5</v>
      </c>
      <c r="O108" s="110">
        <v>2</v>
      </c>
      <c r="P108" s="112">
        <v>0</v>
      </c>
      <c r="Q108" s="112">
        <v>113</v>
      </c>
      <c r="R108" s="113"/>
      <c r="Z108" s="64"/>
    </row>
    <row r="109" spans="1:26" s="89" customFormat="1" x14ac:dyDescent="0.25">
      <c r="A109" s="106">
        <v>42986</v>
      </c>
      <c r="B109" s="107" t="s">
        <v>188</v>
      </c>
      <c r="C109" s="114">
        <v>0</v>
      </c>
      <c r="D109" s="109">
        <v>84</v>
      </c>
      <c r="E109" s="110">
        <v>2</v>
      </c>
      <c r="F109" s="109">
        <v>0</v>
      </c>
      <c r="G109" s="111">
        <v>11</v>
      </c>
      <c r="H109" s="110">
        <v>5</v>
      </c>
      <c r="I109" s="109">
        <v>0</v>
      </c>
      <c r="J109" s="111">
        <v>0</v>
      </c>
      <c r="K109" s="111">
        <v>0</v>
      </c>
      <c r="L109" s="110">
        <v>1</v>
      </c>
      <c r="M109" s="109">
        <v>0</v>
      </c>
      <c r="N109" s="111">
        <v>4</v>
      </c>
      <c r="O109" s="110">
        <v>3</v>
      </c>
      <c r="P109" s="112">
        <v>0</v>
      </c>
      <c r="Q109" s="112">
        <v>110</v>
      </c>
      <c r="R109" s="113"/>
      <c r="Z109" s="64"/>
    </row>
    <row r="110" spans="1:26" s="89" customFormat="1" x14ac:dyDescent="0.25">
      <c r="A110" s="115">
        <v>42987</v>
      </c>
      <c r="B110" s="116" t="s">
        <v>182</v>
      </c>
      <c r="C110" s="117">
        <v>0</v>
      </c>
      <c r="D110" s="118">
        <v>30</v>
      </c>
      <c r="E110" s="119">
        <v>0</v>
      </c>
      <c r="F110" s="118">
        <v>1</v>
      </c>
      <c r="G110" s="120">
        <v>1</v>
      </c>
      <c r="H110" s="119">
        <v>0</v>
      </c>
      <c r="I110" s="118">
        <v>0</v>
      </c>
      <c r="J110" s="120">
        <v>0</v>
      </c>
      <c r="K110" s="120">
        <v>0</v>
      </c>
      <c r="L110" s="119">
        <v>0</v>
      </c>
      <c r="M110" s="118">
        <v>0</v>
      </c>
      <c r="N110" s="120">
        <v>0</v>
      </c>
      <c r="O110" s="119">
        <v>0</v>
      </c>
      <c r="P110" s="121">
        <v>0</v>
      </c>
      <c r="Q110" s="121">
        <v>32</v>
      </c>
      <c r="R110" s="113"/>
      <c r="Z110" s="64"/>
    </row>
    <row r="111" spans="1:26" s="89" customFormat="1" ht="15.75" thickBot="1" x14ac:dyDescent="0.3">
      <c r="A111" s="122">
        <v>42988</v>
      </c>
      <c r="B111" s="123" t="s">
        <v>183</v>
      </c>
      <c r="C111" s="124">
        <v>1</v>
      </c>
      <c r="D111" s="125">
        <v>29</v>
      </c>
      <c r="E111" s="126">
        <v>1</v>
      </c>
      <c r="F111" s="125">
        <v>0</v>
      </c>
      <c r="G111" s="127">
        <v>1</v>
      </c>
      <c r="H111" s="126">
        <v>0</v>
      </c>
      <c r="I111" s="125">
        <v>0</v>
      </c>
      <c r="J111" s="127">
        <v>0</v>
      </c>
      <c r="K111" s="127">
        <v>0</v>
      </c>
      <c r="L111" s="126">
        <v>0</v>
      </c>
      <c r="M111" s="125">
        <v>0</v>
      </c>
      <c r="N111" s="127">
        <v>0</v>
      </c>
      <c r="O111" s="126">
        <v>0</v>
      </c>
      <c r="P111" s="128">
        <v>0</v>
      </c>
      <c r="Q111" s="128">
        <v>32</v>
      </c>
      <c r="R111" s="113"/>
      <c r="Z111" s="64"/>
    </row>
    <row r="112" spans="1:26" s="89" customFormat="1" x14ac:dyDescent="0.25">
      <c r="A112" s="115">
        <v>42989</v>
      </c>
      <c r="B112" s="129" t="s">
        <v>184</v>
      </c>
      <c r="C112" s="130">
        <v>1</v>
      </c>
      <c r="D112" s="131">
        <v>66</v>
      </c>
      <c r="E112" s="132">
        <v>2</v>
      </c>
      <c r="F112" s="131">
        <v>0</v>
      </c>
      <c r="G112" s="133">
        <v>4</v>
      </c>
      <c r="H112" s="132">
        <v>8</v>
      </c>
      <c r="I112" s="131">
        <v>1</v>
      </c>
      <c r="J112" s="133">
        <v>0</v>
      </c>
      <c r="K112" s="133">
        <v>0</v>
      </c>
      <c r="L112" s="132">
        <v>2</v>
      </c>
      <c r="M112" s="131">
        <v>0</v>
      </c>
      <c r="N112" s="133">
        <v>9</v>
      </c>
      <c r="O112" s="132">
        <v>2</v>
      </c>
      <c r="P112" s="134">
        <v>0</v>
      </c>
      <c r="Q112" s="134">
        <v>95</v>
      </c>
      <c r="R112" s="113"/>
      <c r="Z112" s="64"/>
    </row>
    <row r="113" spans="1:26" s="89" customFormat="1" x14ac:dyDescent="0.25">
      <c r="A113" s="106">
        <v>42990</v>
      </c>
      <c r="B113" s="107" t="s">
        <v>185</v>
      </c>
      <c r="C113" s="108">
        <v>3</v>
      </c>
      <c r="D113" s="109">
        <v>75</v>
      </c>
      <c r="E113" s="110">
        <v>4</v>
      </c>
      <c r="F113" s="109">
        <v>0</v>
      </c>
      <c r="G113" s="111">
        <v>1</v>
      </c>
      <c r="H113" s="110">
        <v>9</v>
      </c>
      <c r="I113" s="109">
        <v>0</v>
      </c>
      <c r="J113" s="111">
        <v>0</v>
      </c>
      <c r="K113" s="111">
        <v>0</v>
      </c>
      <c r="L113" s="110">
        <v>2</v>
      </c>
      <c r="M113" s="109">
        <v>0</v>
      </c>
      <c r="N113" s="111">
        <v>8</v>
      </c>
      <c r="O113" s="110">
        <v>4</v>
      </c>
      <c r="P113" s="112">
        <v>0</v>
      </c>
      <c r="Q113" s="112">
        <v>106</v>
      </c>
      <c r="R113" s="113"/>
      <c r="Z113" s="64"/>
    </row>
    <row r="114" spans="1:26" s="89" customFormat="1" x14ac:dyDescent="0.25">
      <c r="A114" s="106">
        <v>42991</v>
      </c>
      <c r="B114" s="107" t="s">
        <v>186</v>
      </c>
      <c r="C114" s="108">
        <v>0</v>
      </c>
      <c r="D114" s="109">
        <v>91</v>
      </c>
      <c r="E114" s="110">
        <v>0</v>
      </c>
      <c r="F114" s="109">
        <v>0</v>
      </c>
      <c r="G114" s="111">
        <v>2</v>
      </c>
      <c r="H114" s="110">
        <v>11</v>
      </c>
      <c r="I114" s="109">
        <v>0</v>
      </c>
      <c r="J114" s="111">
        <v>0</v>
      </c>
      <c r="K114" s="111">
        <v>0</v>
      </c>
      <c r="L114" s="110">
        <v>0</v>
      </c>
      <c r="M114" s="109">
        <v>4</v>
      </c>
      <c r="N114" s="111">
        <v>12</v>
      </c>
      <c r="O114" s="110">
        <v>1</v>
      </c>
      <c r="P114" s="112">
        <v>0</v>
      </c>
      <c r="Q114" s="112">
        <v>121</v>
      </c>
      <c r="R114" s="113"/>
      <c r="Z114" s="64"/>
    </row>
    <row r="115" spans="1:26" s="89" customFormat="1" x14ac:dyDescent="0.25">
      <c r="A115" s="106">
        <v>42992</v>
      </c>
      <c r="B115" s="107" t="s">
        <v>187</v>
      </c>
      <c r="C115" s="108">
        <v>0</v>
      </c>
      <c r="D115" s="109">
        <v>68</v>
      </c>
      <c r="E115" s="110">
        <v>1</v>
      </c>
      <c r="F115" s="109">
        <v>1</v>
      </c>
      <c r="G115" s="111">
        <v>1</v>
      </c>
      <c r="H115" s="110">
        <v>7</v>
      </c>
      <c r="I115" s="109">
        <v>0</v>
      </c>
      <c r="J115" s="111">
        <v>0</v>
      </c>
      <c r="K115" s="111">
        <v>0</v>
      </c>
      <c r="L115" s="110">
        <v>5</v>
      </c>
      <c r="M115" s="109">
        <v>0</v>
      </c>
      <c r="N115" s="111">
        <v>10</v>
      </c>
      <c r="O115" s="110">
        <v>0</v>
      </c>
      <c r="P115" s="112">
        <v>0</v>
      </c>
      <c r="Q115" s="112">
        <v>93</v>
      </c>
      <c r="R115" s="113"/>
      <c r="Z115" s="64"/>
    </row>
    <row r="116" spans="1:26" s="89" customFormat="1" x14ac:dyDescent="0.25">
      <c r="A116" s="106">
        <v>42993</v>
      </c>
      <c r="B116" s="107" t="s">
        <v>188</v>
      </c>
      <c r="C116" s="114">
        <v>2</v>
      </c>
      <c r="D116" s="109">
        <v>52</v>
      </c>
      <c r="E116" s="110">
        <v>9</v>
      </c>
      <c r="F116" s="109">
        <v>0</v>
      </c>
      <c r="G116" s="111">
        <v>1</v>
      </c>
      <c r="H116" s="110">
        <v>10</v>
      </c>
      <c r="I116" s="109">
        <v>2</v>
      </c>
      <c r="J116" s="111">
        <v>0</v>
      </c>
      <c r="K116" s="111">
        <v>0</v>
      </c>
      <c r="L116" s="110">
        <v>2</v>
      </c>
      <c r="M116" s="109">
        <v>0</v>
      </c>
      <c r="N116" s="111">
        <v>13</v>
      </c>
      <c r="O116" s="110">
        <v>1</v>
      </c>
      <c r="P116" s="112">
        <v>0</v>
      </c>
      <c r="Q116" s="112">
        <v>92</v>
      </c>
      <c r="R116" s="113"/>
      <c r="Z116" s="64"/>
    </row>
    <row r="117" spans="1:26" s="89" customFormat="1" x14ac:dyDescent="0.25">
      <c r="A117" s="115">
        <v>42994</v>
      </c>
      <c r="B117" s="116" t="s">
        <v>182</v>
      </c>
      <c r="C117" s="117">
        <v>0</v>
      </c>
      <c r="D117" s="118">
        <v>51</v>
      </c>
      <c r="E117" s="119">
        <v>6</v>
      </c>
      <c r="F117" s="118">
        <v>1</v>
      </c>
      <c r="G117" s="120">
        <v>0</v>
      </c>
      <c r="H117" s="119">
        <v>0</v>
      </c>
      <c r="I117" s="118">
        <v>0</v>
      </c>
      <c r="J117" s="120">
        <v>0</v>
      </c>
      <c r="K117" s="120">
        <v>0</v>
      </c>
      <c r="L117" s="119">
        <v>0</v>
      </c>
      <c r="M117" s="118">
        <v>0</v>
      </c>
      <c r="N117" s="120">
        <v>0</v>
      </c>
      <c r="O117" s="119">
        <v>0</v>
      </c>
      <c r="P117" s="121">
        <v>0</v>
      </c>
      <c r="Q117" s="121">
        <v>58</v>
      </c>
      <c r="R117" s="113"/>
      <c r="Z117" s="64"/>
    </row>
    <row r="118" spans="1:26" s="89" customFormat="1" ht="15.75" thickBot="1" x14ac:dyDescent="0.3">
      <c r="A118" s="122">
        <v>42995</v>
      </c>
      <c r="B118" s="123" t="s">
        <v>183</v>
      </c>
      <c r="C118" s="124">
        <v>1</v>
      </c>
      <c r="D118" s="125">
        <v>36</v>
      </c>
      <c r="E118" s="126">
        <v>0</v>
      </c>
      <c r="F118" s="125">
        <v>0</v>
      </c>
      <c r="G118" s="127">
        <v>0</v>
      </c>
      <c r="H118" s="126">
        <v>0</v>
      </c>
      <c r="I118" s="125">
        <v>0</v>
      </c>
      <c r="J118" s="127">
        <v>0</v>
      </c>
      <c r="K118" s="127">
        <v>0</v>
      </c>
      <c r="L118" s="126">
        <v>0</v>
      </c>
      <c r="M118" s="125">
        <v>0</v>
      </c>
      <c r="N118" s="127">
        <v>0</v>
      </c>
      <c r="O118" s="126">
        <v>0</v>
      </c>
      <c r="P118" s="128">
        <v>0</v>
      </c>
      <c r="Q118" s="128">
        <v>37</v>
      </c>
      <c r="R118" s="113"/>
      <c r="Z118" s="64"/>
    </row>
    <row r="119" spans="1:26" s="89" customFormat="1" x14ac:dyDescent="0.25">
      <c r="A119" s="115">
        <v>42996</v>
      </c>
      <c r="B119" s="129" t="s">
        <v>184</v>
      </c>
      <c r="C119" s="130">
        <v>1</v>
      </c>
      <c r="D119" s="131">
        <v>58</v>
      </c>
      <c r="E119" s="132">
        <v>4</v>
      </c>
      <c r="F119" s="131">
        <v>0</v>
      </c>
      <c r="G119" s="133">
        <v>1</v>
      </c>
      <c r="H119" s="132">
        <v>15</v>
      </c>
      <c r="I119" s="131">
        <v>1</v>
      </c>
      <c r="J119" s="133">
        <v>0</v>
      </c>
      <c r="K119" s="133">
        <v>0</v>
      </c>
      <c r="L119" s="132">
        <v>0</v>
      </c>
      <c r="M119" s="131">
        <v>1</v>
      </c>
      <c r="N119" s="133">
        <v>11</v>
      </c>
      <c r="O119" s="132">
        <v>0</v>
      </c>
      <c r="P119" s="134">
        <v>0</v>
      </c>
      <c r="Q119" s="134">
        <v>92</v>
      </c>
      <c r="R119" s="113"/>
      <c r="Z119" s="64"/>
    </row>
    <row r="120" spans="1:26" s="89" customFormat="1" x14ac:dyDescent="0.25">
      <c r="A120" s="106">
        <v>42997</v>
      </c>
      <c r="B120" s="107" t="s">
        <v>185</v>
      </c>
      <c r="C120" s="108">
        <v>0</v>
      </c>
      <c r="D120" s="109">
        <v>71</v>
      </c>
      <c r="E120" s="110">
        <v>7</v>
      </c>
      <c r="F120" s="109">
        <v>0</v>
      </c>
      <c r="G120" s="111">
        <v>2</v>
      </c>
      <c r="H120" s="110">
        <v>4</v>
      </c>
      <c r="I120" s="109">
        <v>2</v>
      </c>
      <c r="J120" s="111">
        <v>0</v>
      </c>
      <c r="K120" s="111">
        <v>0</v>
      </c>
      <c r="L120" s="110">
        <v>2</v>
      </c>
      <c r="M120" s="109">
        <v>4</v>
      </c>
      <c r="N120" s="111">
        <v>6</v>
      </c>
      <c r="O120" s="110">
        <v>2</v>
      </c>
      <c r="P120" s="112">
        <v>0</v>
      </c>
      <c r="Q120" s="112">
        <v>100</v>
      </c>
      <c r="R120" s="113"/>
      <c r="Z120" s="64"/>
    </row>
    <row r="121" spans="1:26" s="89" customFormat="1" x14ac:dyDescent="0.25">
      <c r="A121" s="106">
        <v>42998</v>
      </c>
      <c r="B121" s="107" t="s">
        <v>186</v>
      </c>
      <c r="C121" s="108">
        <v>0</v>
      </c>
      <c r="D121" s="109">
        <v>75</v>
      </c>
      <c r="E121" s="110">
        <v>3</v>
      </c>
      <c r="F121" s="109">
        <v>2</v>
      </c>
      <c r="G121" s="111">
        <v>0</v>
      </c>
      <c r="H121" s="110">
        <v>8</v>
      </c>
      <c r="I121" s="109">
        <v>0</v>
      </c>
      <c r="J121" s="111">
        <v>0</v>
      </c>
      <c r="K121" s="111">
        <v>0</v>
      </c>
      <c r="L121" s="110">
        <v>2</v>
      </c>
      <c r="M121" s="109">
        <v>0</v>
      </c>
      <c r="N121" s="111">
        <v>8</v>
      </c>
      <c r="O121" s="110">
        <v>2</v>
      </c>
      <c r="P121" s="112">
        <v>0</v>
      </c>
      <c r="Q121" s="112">
        <v>100</v>
      </c>
      <c r="R121" s="113"/>
      <c r="Z121" s="64"/>
    </row>
    <row r="122" spans="1:26" s="89" customFormat="1" x14ac:dyDescent="0.25">
      <c r="A122" s="106">
        <v>42999</v>
      </c>
      <c r="B122" s="107" t="s">
        <v>187</v>
      </c>
      <c r="C122" s="108">
        <v>0</v>
      </c>
      <c r="D122" s="109">
        <v>83</v>
      </c>
      <c r="E122" s="110">
        <v>8</v>
      </c>
      <c r="F122" s="109">
        <v>2</v>
      </c>
      <c r="G122" s="111">
        <v>2</v>
      </c>
      <c r="H122" s="110">
        <v>6</v>
      </c>
      <c r="I122" s="109">
        <v>2</v>
      </c>
      <c r="J122" s="111">
        <v>0</v>
      </c>
      <c r="K122" s="111">
        <v>0</v>
      </c>
      <c r="L122" s="110">
        <v>0</v>
      </c>
      <c r="M122" s="109">
        <v>0</v>
      </c>
      <c r="N122" s="111">
        <v>7</v>
      </c>
      <c r="O122" s="110">
        <v>3</v>
      </c>
      <c r="P122" s="112">
        <v>0</v>
      </c>
      <c r="Q122" s="112">
        <v>113</v>
      </c>
      <c r="R122" s="113"/>
      <c r="Z122" s="64"/>
    </row>
    <row r="123" spans="1:26" s="89" customFormat="1" x14ac:dyDescent="0.25">
      <c r="A123" s="106">
        <v>43000</v>
      </c>
      <c r="B123" s="107" t="s">
        <v>188</v>
      </c>
      <c r="C123" s="114">
        <v>0</v>
      </c>
      <c r="D123" s="109">
        <v>78</v>
      </c>
      <c r="E123" s="110">
        <v>2</v>
      </c>
      <c r="F123" s="109">
        <v>0</v>
      </c>
      <c r="G123" s="111">
        <v>1</v>
      </c>
      <c r="H123" s="110">
        <v>7</v>
      </c>
      <c r="I123" s="109">
        <v>1</v>
      </c>
      <c r="J123" s="111">
        <v>0</v>
      </c>
      <c r="K123" s="111">
        <v>0</v>
      </c>
      <c r="L123" s="110">
        <v>0</v>
      </c>
      <c r="M123" s="109">
        <v>0</v>
      </c>
      <c r="N123" s="111">
        <v>7</v>
      </c>
      <c r="O123" s="110">
        <v>2</v>
      </c>
      <c r="P123" s="112">
        <v>0</v>
      </c>
      <c r="Q123" s="112">
        <v>98</v>
      </c>
      <c r="R123" s="113"/>
      <c r="Z123" s="64"/>
    </row>
    <row r="124" spans="1:26" s="89" customFormat="1" x14ac:dyDescent="0.25">
      <c r="A124" s="115">
        <v>43001</v>
      </c>
      <c r="B124" s="116" t="s">
        <v>182</v>
      </c>
      <c r="C124" s="117">
        <v>0</v>
      </c>
      <c r="D124" s="118">
        <v>73</v>
      </c>
      <c r="E124" s="119">
        <v>2</v>
      </c>
      <c r="F124" s="118">
        <v>3</v>
      </c>
      <c r="G124" s="120">
        <v>0</v>
      </c>
      <c r="H124" s="119">
        <v>0</v>
      </c>
      <c r="I124" s="118">
        <v>0</v>
      </c>
      <c r="J124" s="120">
        <v>0</v>
      </c>
      <c r="K124" s="120">
        <v>0</v>
      </c>
      <c r="L124" s="119">
        <v>0</v>
      </c>
      <c r="M124" s="118">
        <v>0</v>
      </c>
      <c r="N124" s="120">
        <v>0</v>
      </c>
      <c r="O124" s="119">
        <v>0</v>
      </c>
      <c r="P124" s="121">
        <v>0</v>
      </c>
      <c r="Q124" s="121">
        <v>78</v>
      </c>
      <c r="R124" s="113"/>
      <c r="Z124" s="64"/>
    </row>
    <row r="125" spans="1:26" s="89" customFormat="1" ht="15.75" thickBot="1" x14ac:dyDescent="0.3">
      <c r="A125" s="122">
        <v>43002</v>
      </c>
      <c r="B125" s="123" t="s">
        <v>183</v>
      </c>
      <c r="C125" s="124">
        <v>6</v>
      </c>
      <c r="D125" s="125">
        <v>36</v>
      </c>
      <c r="E125" s="126">
        <v>1</v>
      </c>
      <c r="F125" s="125">
        <v>0</v>
      </c>
      <c r="G125" s="127">
        <v>0</v>
      </c>
      <c r="H125" s="126">
        <v>0</v>
      </c>
      <c r="I125" s="125">
        <v>0</v>
      </c>
      <c r="J125" s="127">
        <v>0</v>
      </c>
      <c r="K125" s="127">
        <v>0</v>
      </c>
      <c r="L125" s="126">
        <v>0</v>
      </c>
      <c r="M125" s="125">
        <v>0</v>
      </c>
      <c r="N125" s="127">
        <v>0</v>
      </c>
      <c r="O125" s="126">
        <v>0</v>
      </c>
      <c r="P125" s="128">
        <v>0</v>
      </c>
      <c r="Q125" s="128">
        <v>43</v>
      </c>
      <c r="R125" s="113"/>
      <c r="Z125" s="64"/>
    </row>
    <row r="126" spans="1:26" s="89" customFormat="1" x14ac:dyDescent="0.25">
      <c r="A126" s="115">
        <v>43003</v>
      </c>
      <c r="B126" s="129" t="s">
        <v>184</v>
      </c>
      <c r="C126" s="130">
        <v>0</v>
      </c>
      <c r="D126" s="131">
        <v>73</v>
      </c>
      <c r="E126" s="132">
        <v>5</v>
      </c>
      <c r="F126" s="131">
        <v>0</v>
      </c>
      <c r="G126" s="133">
        <v>2</v>
      </c>
      <c r="H126" s="132">
        <v>12</v>
      </c>
      <c r="I126" s="131">
        <v>0</v>
      </c>
      <c r="J126" s="133">
        <v>0</v>
      </c>
      <c r="K126" s="133">
        <v>0</v>
      </c>
      <c r="L126" s="132">
        <v>0</v>
      </c>
      <c r="M126" s="131">
        <v>2</v>
      </c>
      <c r="N126" s="133">
        <v>12</v>
      </c>
      <c r="O126" s="132">
        <v>0</v>
      </c>
      <c r="P126" s="134">
        <v>0</v>
      </c>
      <c r="Q126" s="134">
        <v>106</v>
      </c>
      <c r="R126" s="113"/>
      <c r="Z126" s="64"/>
    </row>
    <row r="127" spans="1:26" s="89" customFormat="1" x14ac:dyDescent="0.25">
      <c r="A127" s="106">
        <v>43004</v>
      </c>
      <c r="B127" s="107" t="s">
        <v>185</v>
      </c>
      <c r="C127" s="108">
        <v>0</v>
      </c>
      <c r="D127" s="109">
        <v>78</v>
      </c>
      <c r="E127" s="110">
        <v>2</v>
      </c>
      <c r="F127" s="109">
        <v>1</v>
      </c>
      <c r="G127" s="111">
        <v>0</v>
      </c>
      <c r="H127" s="110">
        <v>15</v>
      </c>
      <c r="I127" s="109">
        <v>0</v>
      </c>
      <c r="J127" s="111">
        <v>0</v>
      </c>
      <c r="K127" s="111">
        <v>0</v>
      </c>
      <c r="L127" s="110">
        <v>1</v>
      </c>
      <c r="M127" s="109">
        <v>0</v>
      </c>
      <c r="N127" s="111">
        <v>14</v>
      </c>
      <c r="O127" s="110">
        <v>1</v>
      </c>
      <c r="P127" s="112">
        <v>0</v>
      </c>
      <c r="Q127" s="112">
        <v>112</v>
      </c>
      <c r="R127" s="113"/>
      <c r="Z127" s="64"/>
    </row>
    <row r="128" spans="1:26" s="89" customFormat="1" x14ac:dyDescent="0.25">
      <c r="A128" s="106">
        <v>43005</v>
      </c>
      <c r="B128" s="107" t="s">
        <v>186</v>
      </c>
      <c r="C128" s="108">
        <v>0</v>
      </c>
      <c r="D128" s="109">
        <v>104</v>
      </c>
      <c r="E128" s="110">
        <v>6</v>
      </c>
      <c r="F128" s="109">
        <v>4</v>
      </c>
      <c r="G128" s="111">
        <v>3</v>
      </c>
      <c r="H128" s="110">
        <v>10</v>
      </c>
      <c r="I128" s="109">
        <v>1</v>
      </c>
      <c r="J128" s="111">
        <v>2</v>
      </c>
      <c r="K128" s="111">
        <v>0</v>
      </c>
      <c r="L128" s="110">
        <v>2</v>
      </c>
      <c r="M128" s="109">
        <v>0</v>
      </c>
      <c r="N128" s="111">
        <v>10</v>
      </c>
      <c r="O128" s="110">
        <v>0</v>
      </c>
      <c r="P128" s="112">
        <v>0</v>
      </c>
      <c r="Q128" s="112">
        <v>142</v>
      </c>
      <c r="R128" s="113"/>
      <c r="Z128" s="64"/>
    </row>
    <row r="129" spans="1:26" s="89" customFormat="1" x14ac:dyDescent="0.25">
      <c r="A129" s="106">
        <v>43006</v>
      </c>
      <c r="B129" s="107" t="s">
        <v>187</v>
      </c>
      <c r="C129" s="108">
        <v>0</v>
      </c>
      <c r="D129" s="109">
        <v>107</v>
      </c>
      <c r="E129" s="110">
        <v>0</v>
      </c>
      <c r="F129" s="109">
        <v>8</v>
      </c>
      <c r="G129" s="111">
        <v>1</v>
      </c>
      <c r="H129" s="110">
        <v>6</v>
      </c>
      <c r="I129" s="109">
        <v>1</v>
      </c>
      <c r="J129" s="111">
        <v>1</v>
      </c>
      <c r="K129" s="111">
        <v>0</v>
      </c>
      <c r="L129" s="110">
        <v>0</v>
      </c>
      <c r="M129" s="109">
        <v>0</v>
      </c>
      <c r="N129" s="111">
        <v>10</v>
      </c>
      <c r="O129" s="110">
        <v>0</v>
      </c>
      <c r="P129" s="112">
        <v>0</v>
      </c>
      <c r="Q129" s="112">
        <v>134</v>
      </c>
      <c r="R129" s="113"/>
      <c r="Z129" s="64"/>
    </row>
    <row r="130" spans="1:26" s="89" customFormat="1" x14ac:dyDescent="0.25">
      <c r="A130" s="106">
        <v>43007</v>
      </c>
      <c r="B130" s="107" t="s">
        <v>188</v>
      </c>
      <c r="C130" s="114">
        <v>1</v>
      </c>
      <c r="D130" s="109">
        <v>160</v>
      </c>
      <c r="E130" s="110">
        <v>3</v>
      </c>
      <c r="F130" s="109">
        <v>6</v>
      </c>
      <c r="G130" s="111">
        <v>3</v>
      </c>
      <c r="H130" s="110">
        <v>11</v>
      </c>
      <c r="I130" s="109">
        <v>1</v>
      </c>
      <c r="J130" s="111">
        <v>1</v>
      </c>
      <c r="K130" s="111">
        <v>0</v>
      </c>
      <c r="L130" s="110">
        <v>1</v>
      </c>
      <c r="M130" s="109">
        <v>0</v>
      </c>
      <c r="N130" s="111">
        <v>16</v>
      </c>
      <c r="O130" s="110">
        <v>0</v>
      </c>
      <c r="P130" s="112">
        <v>0</v>
      </c>
      <c r="Q130" s="112">
        <v>203</v>
      </c>
      <c r="R130" s="113"/>
      <c r="Z130" s="64"/>
    </row>
    <row r="131" spans="1:26" s="89" customFormat="1" x14ac:dyDescent="0.25">
      <c r="A131" s="115">
        <v>43008</v>
      </c>
      <c r="B131" s="116" t="s">
        <v>182</v>
      </c>
      <c r="C131" s="117">
        <v>5</v>
      </c>
      <c r="D131" s="118">
        <v>52</v>
      </c>
      <c r="E131" s="119">
        <v>8</v>
      </c>
      <c r="F131" s="118">
        <v>1</v>
      </c>
      <c r="G131" s="120">
        <v>1</v>
      </c>
      <c r="H131" s="119">
        <v>0</v>
      </c>
      <c r="I131" s="118">
        <v>1</v>
      </c>
      <c r="J131" s="120">
        <v>0</v>
      </c>
      <c r="K131" s="120">
        <v>0</v>
      </c>
      <c r="L131" s="119">
        <v>0</v>
      </c>
      <c r="M131" s="118">
        <v>0</v>
      </c>
      <c r="N131" s="120">
        <v>0</v>
      </c>
      <c r="O131" s="119">
        <v>0</v>
      </c>
      <c r="P131" s="121">
        <v>0</v>
      </c>
      <c r="Q131" s="121">
        <v>68</v>
      </c>
      <c r="R131" s="113"/>
      <c r="Z131" s="64"/>
    </row>
    <row r="132" spans="1:26" s="89" customFormat="1" ht="15.75" thickBot="1" x14ac:dyDescent="0.3">
      <c r="A132" s="122">
        <v>43009</v>
      </c>
      <c r="B132" s="123" t="s">
        <v>183</v>
      </c>
      <c r="C132" s="124">
        <v>2</v>
      </c>
      <c r="D132" s="125">
        <v>62</v>
      </c>
      <c r="E132" s="126">
        <v>2</v>
      </c>
      <c r="F132" s="125">
        <v>0</v>
      </c>
      <c r="G132" s="127">
        <v>0</v>
      </c>
      <c r="H132" s="126">
        <v>0</v>
      </c>
      <c r="I132" s="125">
        <v>0</v>
      </c>
      <c r="J132" s="127">
        <v>0</v>
      </c>
      <c r="K132" s="127">
        <v>0</v>
      </c>
      <c r="L132" s="126">
        <v>0</v>
      </c>
      <c r="M132" s="125">
        <v>0</v>
      </c>
      <c r="N132" s="127">
        <v>0</v>
      </c>
      <c r="O132" s="126">
        <v>0</v>
      </c>
      <c r="P132" s="128">
        <v>0</v>
      </c>
      <c r="Q132" s="128">
        <v>66</v>
      </c>
      <c r="R132" s="113"/>
      <c r="Z132" s="58"/>
    </row>
    <row r="133" spans="1:26" s="89" customFormat="1" x14ac:dyDescent="0.25">
      <c r="A133" s="115">
        <v>43010</v>
      </c>
      <c r="B133" s="129" t="s">
        <v>184</v>
      </c>
      <c r="C133" s="130">
        <v>0</v>
      </c>
      <c r="D133" s="131">
        <v>55</v>
      </c>
      <c r="E133" s="132">
        <v>5</v>
      </c>
      <c r="F133" s="131">
        <v>0</v>
      </c>
      <c r="G133" s="133">
        <v>2</v>
      </c>
      <c r="H133" s="132">
        <v>10</v>
      </c>
      <c r="I133" s="131">
        <v>1</v>
      </c>
      <c r="J133" s="133">
        <v>0</v>
      </c>
      <c r="K133" s="133">
        <v>0</v>
      </c>
      <c r="L133" s="132">
        <v>3</v>
      </c>
      <c r="M133" s="131">
        <v>0</v>
      </c>
      <c r="N133" s="133">
        <v>9</v>
      </c>
      <c r="O133" s="132">
        <v>1</v>
      </c>
      <c r="P133" s="134">
        <v>0</v>
      </c>
      <c r="Q133" s="134">
        <v>86</v>
      </c>
      <c r="R133" s="113"/>
      <c r="Z133" s="58"/>
    </row>
    <row r="134" spans="1:26" s="89" customFormat="1" x14ac:dyDescent="0.25">
      <c r="A134" s="106">
        <v>43011</v>
      </c>
      <c r="B134" s="107" t="s">
        <v>185</v>
      </c>
      <c r="C134" s="108">
        <v>0</v>
      </c>
      <c r="D134" s="109">
        <v>62</v>
      </c>
      <c r="E134" s="110">
        <v>4</v>
      </c>
      <c r="F134" s="109">
        <v>2</v>
      </c>
      <c r="G134" s="111">
        <v>4</v>
      </c>
      <c r="H134" s="110">
        <v>9</v>
      </c>
      <c r="I134" s="109">
        <v>2</v>
      </c>
      <c r="J134" s="111">
        <v>2</v>
      </c>
      <c r="K134" s="111">
        <v>0</v>
      </c>
      <c r="L134" s="110">
        <v>2</v>
      </c>
      <c r="M134" s="109">
        <v>2</v>
      </c>
      <c r="N134" s="111">
        <v>13</v>
      </c>
      <c r="O134" s="110">
        <v>0</v>
      </c>
      <c r="P134" s="112">
        <v>0</v>
      </c>
      <c r="Q134" s="112">
        <v>102</v>
      </c>
      <c r="R134" s="113"/>
      <c r="Z134" s="58"/>
    </row>
    <row r="135" spans="1:26" s="89" customFormat="1" x14ac:dyDescent="0.25">
      <c r="A135" s="106">
        <v>43012</v>
      </c>
      <c r="B135" s="107" t="s">
        <v>186</v>
      </c>
      <c r="C135" s="108">
        <v>0</v>
      </c>
      <c r="D135" s="109">
        <v>80</v>
      </c>
      <c r="E135" s="110">
        <v>1</v>
      </c>
      <c r="F135" s="109">
        <v>0</v>
      </c>
      <c r="G135" s="111">
        <v>1</v>
      </c>
      <c r="H135" s="110">
        <v>13</v>
      </c>
      <c r="I135" s="109">
        <v>0</v>
      </c>
      <c r="J135" s="111">
        <v>0</v>
      </c>
      <c r="K135" s="111">
        <v>0</v>
      </c>
      <c r="L135" s="110">
        <v>0</v>
      </c>
      <c r="M135" s="109">
        <v>0</v>
      </c>
      <c r="N135" s="111">
        <v>15</v>
      </c>
      <c r="O135" s="110">
        <v>0</v>
      </c>
      <c r="P135" s="112">
        <v>0</v>
      </c>
      <c r="Q135" s="112">
        <v>110</v>
      </c>
      <c r="R135" s="113"/>
      <c r="Z135" s="58"/>
    </row>
    <row r="136" spans="1:26" s="89" customFormat="1" x14ac:dyDescent="0.25">
      <c r="A136" s="106">
        <v>43013</v>
      </c>
      <c r="B136" s="107" t="s">
        <v>187</v>
      </c>
      <c r="C136" s="108">
        <v>1</v>
      </c>
      <c r="D136" s="109">
        <v>69</v>
      </c>
      <c r="E136" s="110">
        <v>3</v>
      </c>
      <c r="F136" s="109">
        <v>2</v>
      </c>
      <c r="G136" s="111">
        <v>7</v>
      </c>
      <c r="H136" s="110">
        <v>7</v>
      </c>
      <c r="I136" s="109">
        <v>2</v>
      </c>
      <c r="J136" s="111">
        <v>1</v>
      </c>
      <c r="K136" s="111">
        <v>0</v>
      </c>
      <c r="L136" s="110">
        <v>2</v>
      </c>
      <c r="M136" s="109">
        <v>2</v>
      </c>
      <c r="N136" s="111">
        <v>11</v>
      </c>
      <c r="O136" s="110">
        <v>0</v>
      </c>
      <c r="P136" s="112">
        <v>0</v>
      </c>
      <c r="Q136" s="112">
        <v>107</v>
      </c>
      <c r="R136" s="113"/>
      <c r="Z136" s="58"/>
    </row>
    <row r="137" spans="1:26" s="89" customFormat="1" x14ac:dyDescent="0.25">
      <c r="A137" s="106">
        <v>43014</v>
      </c>
      <c r="B137" s="107" t="s">
        <v>188</v>
      </c>
      <c r="C137" s="114">
        <v>0</v>
      </c>
      <c r="D137" s="109">
        <v>95</v>
      </c>
      <c r="E137" s="110">
        <v>13</v>
      </c>
      <c r="F137" s="109">
        <v>1</v>
      </c>
      <c r="G137" s="111">
        <v>5</v>
      </c>
      <c r="H137" s="110">
        <v>3</v>
      </c>
      <c r="I137" s="109">
        <v>0</v>
      </c>
      <c r="J137" s="111">
        <v>0</v>
      </c>
      <c r="K137" s="111">
        <v>0</v>
      </c>
      <c r="L137" s="110">
        <v>0</v>
      </c>
      <c r="M137" s="109">
        <v>0</v>
      </c>
      <c r="N137" s="111">
        <v>4</v>
      </c>
      <c r="O137" s="110">
        <v>1</v>
      </c>
      <c r="P137" s="112">
        <v>0</v>
      </c>
      <c r="Q137" s="112">
        <v>122</v>
      </c>
      <c r="R137" s="113"/>
      <c r="Z137" s="58"/>
    </row>
    <row r="138" spans="1:26" s="89" customFormat="1" x14ac:dyDescent="0.25">
      <c r="A138" s="115">
        <v>43015</v>
      </c>
      <c r="B138" s="116" t="s">
        <v>182</v>
      </c>
      <c r="C138" s="117">
        <v>3</v>
      </c>
      <c r="D138" s="118">
        <v>130</v>
      </c>
      <c r="E138" s="119">
        <v>4</v>
      </c>
      <c r="F138" s="118">
        <v>3</v>
      </c>
      <c r="G138" s="120">
        <v>0</v>
      </c>
      <c r="H138" s="119">
        <v>0</v>
      </c>
      <c r="I138" s="118">
        <v>0</v>
      </c>
      <c r="J138" s="120">
        <v>0</v>
      </c>
      <c r="K138" s="120">
        <v>0</v>
      </c>
      <c r="L138" s="119">
        <v>0</v>
      </c>
      <c r="M138" s="118">
        <v>0</v>
      </c>
      <c r="N138" s="120">
        <v>0</v>
      </c>
      <c r="O138" s="119">
        <v>0</v>
      </c>
      <c r="P138" s="121">
        <v>0</v>
      </c>
      <c r="Q138" s="121">
        <v>140</v>
      </c>
      <c r="R138" s="113"/>
      <c r="Z138" s="58"/>
    </row>
    <row r="139" spans="1:26" s="89" customFormat="1" ht="15.75" thickBot="1" x14ac:dyDescent="0.3">
      <c r="A139" s="122">
        <v>43016</v>
      </c>
      <c r="B139" s="123" t="s">
        <v>183</v>
      </c>
      <c r="C139" s="124">
        <v>0</v>
      </c>
      <c r="D139" s="125">
        <v>121</v>
      </c>
      <c r="E139" s="126">
        <v>4</v>
      </c>
      <c r="F139" s="125">
        <v>1</v>
      </c>
      <c r="G139" s="127">
        <v>0</v>
      </c>
      <c r="H139" s="126">
        <v>0</v>
      </c>
      <c r="I139" s="125">
        <v>0</v>
      </c>
      <c r="J139" s="127">
        <v>0</v>
      </c>
      <c r="K139" s="127">
        <v>0</v>
      </c>
      <c r="L139" s="126">
        <v>0</v>
      </c>
      <c r="M139" s="125">
        <v>0</v>
      </c>
      <c r="N139" s="127">
        <v>0</v>
      </c>
      <c r="O139" s="126">
        <v>0</v>
      </c>
      <c r="P139" s="128">
        <v>0</v>
      </c>
      <c r="Q139" s="128">
        <v>126</v>
      </c>
      <c r="R139" s="113"/>
      <c r="Z139" s="58"/>
    </row>
    <row r="140" spans="1:26" s="89" customFormat="1" x14ac:dyDescent="0.25">
      <c r="A140" s="115">
        <v>43017</v>
      </c>
      <c r="B140" s="129" t="s">
        <v>184</v>
      </c>
      <c r="C140" s="130">
        <v>5</v>
      </c>
      <c r="D140" s="131">
        <v>272</v>
      </c>
      <c r="E140" s="132">
        <v>10</v>
      </c>
      <c r="F140" s="131">
        <v>3</v>
      </c>
      <c r="G140" s="133">
        <v>5</v>
      </c>
      <c r="H140" s="132">
        <v>7</v>
      </c>
      <c r="I140" s="131">
        <v>0</v>
      </c>
      <c r="J140" s="133">
        <v>0</v>
      </c>
      <c r="K140" s="133">
        <v>0</v>
      </c>
      <c r="L140" s="132">
        <v>2</v>
      </c>
      <c r="M140" s="131">
        <v>0</v>
      </c>
      <c r="N140" s="133">
        <v>7</v>
      </c>
      <c r="O140" s="132">
        <v>1</v>
      </c>
      <c r="P140" s="134">
        <v>0</v>
      </c>
      <c r="Q140" s="134">
        <v>312</v>
      </c>
      <c r="R140" s="113"/>
      <c r="Z140" s="58"/>
    </row>
    <row r="141" spans="1:26" s="89" customFormat="1" x14ac:dyDescent="0.25">
      <c r="A141" s="106">
        <v>43018</v>
      </c>
      <c r="B141" s="107" t="s">
        <v>185</v>
      </c>
      <c r="C141" s="108">
        <v>3</v>
      </c>
      <c r="D141" s="109">
        <v>132</v>
      </c>
      <c r="E141" s="110">
        <v>8</v>
      </c>
      <c r="F141" s="109">
        <v>2</v>
      </c>
      <c r="G141" s="111">
        <v>4</v>
      </c>
      <c r="H141" s="110">
        <v>6</v>
      </c>
      <c r="I141" s="109">
        <v>3</v>
      </c>
      <c r="J141" s="111">
        <v>1</v>
      </c>
      <c r="K141" s="111">
        <v>0</v>
      </c>
      <c r="L141" s="110">
        <v>0</v>
      </c>
      <c r="M141" s="109">
        <v>0</v>
      </c>
      <c r="N141" s="111">
        <v>8</v>
      </c>
      <c r="O141" s="110">
        <v>0</v>
      </c>
      <c r="P141" s="112">
        <v>0</v>
      </c>
      <c r="Q141" s="112">
        <v>167</v>
      </c>
      <c r="R141" s="113"/>
      <c r="Z141" s="58"/>
    </row>
    <row r="142" spans="1:26" s="89" customFormat="1" x14ac:dyDescent="0.25">
      <c r="A142" s="106">
        <v>43019</v>
      </c>
      <c r="B142" s="107" t="s">
        <v>186</v>
      </c>
      <c r="C142" s="108">
        <v>0</v>
      </c>
      <c r="D142" s="109">
        <v>76</v>
      </c>
      <c r="E142" s="110">
        <v>5</v>
      </c>
      <c r="F142" s="109">
        <v>3</v>
      </c>
      <c r="G142" s="111">
        <v>6</v>
      </c>
      <c r="H142" s="110">
        <v>10</v>
      </c>
      <c r="I142" s="109">
        <v>1</v>
      </c>
      <c r="J142" s="111">
        <v>2</v>
      </c>
      <c r="K142" s="111">
        <v>0</v>
      </c>
      <c r="L142" s="110">
        <v>0</v>
      </c>
      <c r="M142" s="109">
        <v>2</v>
      </c>
      <c r="N142" s="111">
        <v>11</v>
      </c>
      <c r="O142" s="110">
        <v>1</v>
      </c>
      <c r="P142" s="112">
        <v>0</v>
      </c>
      <c r="Q142" s="112">
        <v>117</v>
      </c>
      <c r="R142" s="113"/>
      <c r="Z142" s="58"/>
    </row>
    <row r="143" spans="1:26" s="89" customFormat="1" x14ac:dyDescent="0.25">
      <c r="A143" s="106">
        <v>43020</v>
      </c>
      <c r="B143" s="107" t="s">
        <v>187</v>
      </c>
      <c r="C143" s="108">
        <v>1</v>
      </c>
      <c r="D143" s="109">
        <v>76</v>
      </c>
      <c r="E143" s="110">
        <v>1</v>
      </c>
      <c r="F143" s="109">
        <v>2</v>
      </c>
      <c r="G143" s="111">
        <v>4</v>
      </c>
      <c r="H143" s="110">
        <v>9</v>
      </c>
      <c r="I143" s="109">
        <v>1</v>
      </c>
      <c r="J143" s="111">
        <v>1</v>
      </c>
      <c r="K143" s="111">
        <v>0</v>
      </c>
      <c r="L143" s="110">
        <v>10</v>
      </c>
      <c r="M143" s="109">
        <v>0</v>
      </c>
      <c r="N143" s="111">
        <v>10</v>
      </c>
      <c r="O143" s="110">
        <v>1</v>
      </c>
      <c r="P143" s="112">
        <v>0</v>
      </c>
      <c r="Q143" s="112">
        <v>116</v>
      </c>
      <c r="R143" s="113"/>
      <c r="Z143" s="58"/>
    </row>
    <row r="144" spans="1:26" s="89" customFormat="1" x14ac:dyDescent="0.25">
      <c r="A144" s="106">
        <v>43021</v>
      </c>
      <c r="B144" s="107" t="s">
        <v>188</v>
      </c>
      <c r="C144" s="114">
        <v>0</v>
      </c>
      <c r="D144" s="109">
        <v>104</v>
      </c>
      <c r="E144" s="110">
        <v>2</v>
      </c>
      <c r="F144" s="109">
        <v>0</v>
      </c>
      <c r="G144" s="111">
        <v>4</v>
      </c>
      <c r="H144" s="110">
        <v>9</v>
      </c>
      <c r="I144" s="109">
        <v>0</v>
      </c>
      <c r="J144" s="111">
        <v>1</v>
      </c>
      <c r="K144" s="111">
        <v>0</v>
      </c>
      <c r="L144" s="110">
        <v>10</v>
      </c>
      <c r="M144" s="109">
        <v>0</v>
      </c>
      <c r="N144" s="111">
        <v>9</v>
      </c>
      <c r="O144" s="110">
        <v>2</v>
      </c>
      <c r="P144" s="112">
        <v>1</v>
      </c>
      <c r="Q144" s="112">
        <v>142</v>
      </c>
      <c r="R144" s="113"/>
      <c r="Z144" s="58"/>
    </row>
    <row r="145" spans="1:26" s="89" customFormat="1" x14ac:dyDescent="0.25">
      <c r="A145" s="115">
        <v>43022</v>
      </c>
      <c r="B145" s="116" t="s">
        <v>182</v>
      </c>
      <c r="C145" s="117">
        <v>3</v>
      </c>
      <c r="D145" s="118">
        <v>84</v>
      </c>
      <c r="E145" s="119">
        <v>4</v>
      </c>
      <c r="F145" s="118">
        <v>3</v>
      </c>
      <c r="G145" s="120">
        <v>0</v>
      </c>
      <c r="H145" s="119">
        <v>0</v>
      </c>
      <c r="I145" s="118">
        <v>0</v>
      </c>
      <c r="J145" s="120">
        <v>0</v>
      </c>
      <c r="K145" s="120">
        <v>0</v>
      </c>
      <c r="L145" s="119">
        <v>0</v>
      </c>
      <c r="M145" s="118">
        <v>0</v>
      </c>
      <c r="N145" s="120">
        <v>0</v>
      </c>
      <c r="O145" s="119">
        <v>0</v>
      </c>
      <c r="P145" s="121">
        <v>0</v>
      </c>
      <c r="Q145" s="121">
        <v>94</v>
      </c>
      <c r="R145" s="113"/>
      <c r="Z145" s="58"/>
    </row>
    <row r="146" spans="1:26" s="89" customFormat="1" ht="15.75" thickBot="1" x14ac:dyDescent="0.3">
      <c r="A146" s="122">
        <v>43023</v>
      </c>
      <c r="B146" s="123" t="s">
        <v>183</v>
      </c>
      <c r="C146" s="124">
        <v>0</v>
      </c>
      <c r="D146" s="125">
        <v>54</v>
      </c>
      <c r="E146" s="126">
        <v>2</v>
      </c>
      <c r="F146" s="125">
        <v>4</v>
      </c>
      <c r="G146" s="127">
        <v>2</v>
      </c>
      <c r="H146" s="126">
        <v>0</v>
      </c>
      <c r="I146" s="125">
        <v>0</v>
      </c>
      <c r="J146" s="127">
        <v>0</v>
      </c>
      <c r="K146" s="127">
        <v>0</v>
      </c>
      <c r="L146" s="126">
        <v>0</v>
      </c>
      <c r="M146" s="125">
        <v>0</v>
      </c>
      <c r="N146" s="127">
        <v>0</v>
      </c>
      <c r="O146" s="126">
        <v>0</v>
      </c>
      <c r="P146" s="128">
        <v>0</v>
      </c>
      <c r="Q146" s="128">
        <v>62</v>
      </c>
      <c r="R146" s="113"/>
      <c r="Z146" s="58"/>
    </row>
    <row r="147" spans="1:26" s="89" customFormat="1" x14ac:dyDescent="0.25">
      <c r="A147" s="115">
        <v>43024</v>
      </c>
      <c r="B147" s="129" t="s">
        <v>184</v>
      </c>
      <c r="C147" s="130">
        <v>1</v>
      </c>
      <c r="D147" s="131">
        <v>67</v>
      </c>
      <c r="E147" s="132">
        <v>5</v>
      </c>
      <c r="F147" s="131">
        <v>3</v>
      </c>
      <c r="G147" s="133">
        <v>9</v>
      </c>
      <c r="H147" s="132">
        <v>9</v>
      </c>
      <c r="I147" s="131">
        <v>0</v>
      </c>
      <c r="J147" s="133">
        <v>0</v>
      </c>
      <c r="K147" s="133">
        <v>0</v>
      </c>
      <c r="L147" s="132">
        <v>3</v>
      </c>
      <c r="M147" s="131">
        <v>1</v>
      </c>
      <c r="N147" s="133">
        <v>9</v>
      </c>
      <c r="O147" s="132">
        <v>0</v>
      </c>
      <c r="P147" s="134">
        <v>0</v>
      </c>
      <c r="Q147" s="134">
        <v>107</v>
      </c>
      <c r="R147" s="113"/>
      <c r="Z147" s="58"/>
    </row>
    <row r="148" spans="1:26" s="89" customFormat="1" x14ac:dyDescent="0.25">
      <c r="A148" s="106">
        <v>43025</v>
      </c>
      <c r="B148" s="107" t="s">
        <v>185</v>
      </c>
      <c r="C148" s="108">
        <v>1</v>
      </c>
      <c r="D148" s="109">
        <v>91</v>
      </c>
      <c r="E148" s="110">
        <v>2</v>
      </c>
      <c r="F148" s="109">
        <v>3</v>
      </c>
      <c r="G148" s="111">
        <v>8</v>
      </c>
      <c r="H148" s="110">
        <v>8</v>
      </c>
      <c r="I148" s="109">
        <v>1</v>
      </c>
      <c r="J148" s="111">
        <v>0</v>
      </c>
      <c r="K148" s="111">
        <v>0</v>
      </c>
      <c r="L148" s="110">
        <v>0</v>
      </c>
      <c r="M148" s="109">
        <v>0</v>
      </c>
      <c r="N148" s="111">
        <v>9</v>
      </c>
      <c r="O148" s="110">
        <v>1</v>
      </c>
      <c r="P148" s="112">
        <v>0</v>
      </c>
      <c r="Q148" s="112">
        <v>124</v>
      </c>
      <c r="R148" s="113"/>
      <c r="Z148" s="58"/>
    </row>
    <row r="149" spans="1:26" s="89" customFormat="1" x14ac:dyDescent="0.25">
      <c r="A149" s="106">
        <v>43026</v>
      </c>
      <c r="B149" s="107" t="s">
        <v>186</v>
      </c>
      <c r="C149" s="108">
        <v>0</v>
      </c>
      <c r="D149" s="109">
        <v>87</v>
      </c>
      <c r="E149" s="110">
        <v>7</v>
      </c>
      <c r="F149" s="109">
        <v>9</v>
      </c>
      <c r="G149" s="111">
        <v>8</v>
      </c>
      <c r="H149" s="110">
        <v>5</v>
      </c>
      <c r="I149" s="109">
        <v>1</v>
      </c>
      <c r="J149" s="111">
        <v>1</v>
      </c>
      <c r="K149" s="111">
        <v>0</v>
      </c>
      <c r="L149" s="110">
        <v>12</v>
      </c>
      <c r="M149" s="109">
        <v>1</v>
      </c>
      <c r="N149" s="111">
        <v>3</v>
      </c>
      <c r="O149" s="110">
        <v>1</v>
      </c>
      <c r="P149" s="112">
        <v>0</v>
      </c>
      <c r="Q149" s="112">
        <v>135</v>
      </c>
      <c r="R149" s="113"/>
      <c r="Z149" s="58"/>
    </row>
    <row r="150" spans="1:26" s="89" customFormat="1" x14ac:dyDescent="0.25">
      <c r="A150" s="106">
        <v>43027</v>
      </c>
      <c r="B150" s="107" t="s">
        <v>187</v>
      </c>
      <c r="C150" s="108">
        <v>4</v>
      </c>
      <c r="D150" s="109">
        <v>112</v>
      </c>
      <c r="E150" s="110">
        <v>12</v>
      </c>
      <c r="F150" s="109">
        <v>12</v>
      </c>
      <c r="G150" s="111">
        <v>10</v>
      </c>
      <c r="H150" s="110">
        <v>9</v>
      </c>
      <c r="I150" s="109">
        <v>3</v>
      </c>
      <c r="J150" s="111">
        <v>0</v>
      </c>
      <c r="K150" s="111">
        <v>0</v>
      </c>
      <c r="L150" s="110">
        <v>3</v>
      </c>
      <c r="M150" s="109">
        <v>1</v>
      </c>
      <c r="N150" s="111">
        <v>11</v>
      </c>
      <c r="O150" s="110">
        <v>0</v>
      </c>
      <c r="P150" s="112">
        <v>0</v>
      </c>
      <c r="Q150" s="112">
        <v>177</v>
      </c>
      <c r="R150" s="113"/>
      <c r="Z150" s="58"/>
    </row>
    <row r="151" spans="1:26" s="89" customFormat="1" x14ac:dyDescent="0.25">
      <c r="A151" s="106">
        <v>43028</v>
      </c>
      <c r="B151" s="107" t="s">
        <v>188</v>
      </c>
      <c r="C151" s="114">
        <v>1</v>
      </c>
      <c r="D151" s="109">
        <v>124</v>
      </c>
      <c r="E151" s="110">
        <v>3</v>
      </c>
      <c r="F151" s="109">
        <v>1</v>
      </c>
      <c r="G151" s="111">
        <v>7</v>
      </c>
      <c r="H151" s="110">
        <v>7</v>
      </c>
      <c r="I151" s="109">
        <v>0</v>
      </c>
      <c r="J151" s="111">
        <v>0</v>
      </c>
      <c r="K151" s="111">
        <v>0</v>
      </c>
      <c r="L151" s="110">
        <v>2</v>
      </c>
      <c r="M151" s="109">
        <v>2</v>
      </c>
      <c r="N151" s="111">
        <v>8</v>
      </c>
      <c r="O151" s="110">
        <v>1</v>
      </c>
      <c r="P151" s="112">
        <v>0</v>
      </c>
      <c r="Q151" s="112">
        <v>156</v>
      </c>
      <c r="R151" s="113"/>
      <c r="Z151" s="58"/>
    </row>
    <row r="152" spans="1:26" s="89" customFormat="1" x14ac:dyDescent="0.25">
      <c r="A152" s="115">
        <v>43029</v>
      </c>
      <c r="B152" s="116" t="s">
        <v>182</v>
      </c>
      <c r="C152" s="117">
        <v>2</v>
      </c>
      <c r="D152" s="118">
        <v>187</v>
      </c>
      <c r="E152" s="119">
        <v>2</v>
      </c>
      <c r="F152" s="118">
        <v>5</v>
      </c>
      <c r="G152" s="120">
        <v>1</v>
      </c>
      <c r="H152" s="119">
        <v>2</v>
      </c>
      <c r="I152" s="118">
        <v>0</v>
      </c>
      <c r="J152" s="120">
        <v>0</v>
      </c>
      <c r="K152" s="120">
        <v>0</v>
      </c>
      <c r="L152" s="119">
        <v>0</v>
      </c>
      <c r="M152" s="118">
        <v>0</v>
      </c>
      <c r="N152" s="120">
        <v>0</v>
      </c>
      <c r="O152" s="119">
        <v>0</v>
      </c>
      <c r="P152" s="121">
        <v>0</v>
      </c>
      <c r="Q152" s="121">
        <v>199</v>
      </c>
      <c r="R152" s="113"/>
      <c r="Z152" s="58"/>
    </row>
    <row r="153" spans="1:26" s="89" customFormat="1" ht="15.75" thickBot="1" x14ac:dyDescent="0.3">
      <c r="A153" s="122">
        <v>43030</v>
      </c>
      <c r="B153" s="123" t="s">
        <v>183</v>
      </c>
      <c r="C153" s="124">
        <v>0</v>
      </c>
      <c r="D153" s="125">
        <v>115</v>
      </c>
      <c r="E153" s="126">
        <v>4</v>
      </c>
      <c r="F153" s="125">
        <v>6</v>
      </c>
      <c r="G153" s="127">
        <v>0</v>
      </c>
      <c r="H153" s="126">
        <v>0</v>
      </c>
      <c r="I153" s="125">
        <v>0</v>
      </c>
      <c r="J153" s="127">
        <v>0</v>
      </c>
      <c r="K153" s="127">
        <v>0</v>
      </c>
      <c r="L153" s="126">
        <v>0</v>
      </c>
      <c r="M153" s="125">
        <v>0</v>
      </c>
      <c r="N153" s="127">
        <v>0</v>
      </c>
      <c r="O153" s="126">
        <v>0</v>
      </c>
      <c r="P153" s="128">
        <v>0</v>
      </c>
      <c r="Q153" s="128">
        <v>125</v>
      </c>
      <c r="R153" s="113"/>
      <c r="Z153" s="58"/>
    </row>
    <row r="154" spans="1:26" s="89" customFormat="1" x14ac:dyDescent="0.25">
      <c r="A154" s="115">
        <v>43031</v>
      </c>
      <c r="B154" s="129" t="s">
        <v>184</v>
      </c>
      <c r="C154" s="130">
        <v>0</v>
      </c>
      <c r="D154" s="131">
        <v>68</v>
      </c>
      <c r="E154" s="132">
        <v>3</v>
      </c>
      <c r="F154" s="131">
        <v>1</v>
      </c>
      <c r="G154" s="133">
        <v>1</v>
      </c>
      <c r="H154" s="132">
        <v>0</v>
      </c>
      <c r="I154" s="131">
        <v>0</v>
      </c>
      <c r="J154" s="133">
        <v>0</v>
      </c>
      <c r="K154" s="133">
        <v>0</v>
      </c>
      <c r="L154" s="132">
        <v>0</v>
      </c>
      <c r="M154" s="131">
        <v>0</v>
      </c>
      <c r="N154" s="133">
        <v>0</v>
      </c>
      <c r="O154" s="132">
        <v>0</v>
      </c>
      <c r="P154" s="134">
        <v>0</v>
      </c>
      <c r="Q154" s="134">
        <v>73</v>
      </c>
      <c r="R154" s="113"/>
      <c r="Z154" s="58"/>
    </row>
    <row r="155" spans="1:26" s="89" customFormat="1" x14ac:dyDescent="0.25">
      <c r="A155" s="106">
        <v>43032</v>
      </c>
      <c r="B155" s="107" t="s">
        <v>185</v>
      </c>
      <c r="C155" s="108">
        <v>0</v>
      </c>
      <c r="D155" s="109">
        <v>81</v>
      </c>
      <c r="E155" s="110">
        <v>4</v>
      </c>
      <c r="F155" s="109">
        <v>2</v>
      </c>
      <c r="G155" s="111">
        <v>5</v>
      </c>
      <c r="H155" s="110">
        <v>9</v>
      </c>
      <c r="I155" s="109">
        <v>1</v>
      </c>
      <c r="J155" s="111">
        <v>0</v>
      </c>
      <c r="K155" s="111">
        <v>0</v>
      </c>
      <c r="L155" s="110">
        <v>0</v>
      </c>
      <c r="M155" s="109">
        <v>2</v>
      </c>
      <c r="N155" s="111">
        <v>14</v>
      </c>
      <c r="O155" s="110">
        <v>0</v>
      </c>
      <c r="P155" s="112">
        <v>0</v>
      </c>
      <c r="Q155" s="112">
        <v>118</v>
      </c>
      <c r="R155" s="113"/>
      <c r="Z155" s="58"/>
    </row>
    <row r="156" spans="1:26" s="89" customFormat="1" x14ac:dyDescent="0.25">
      <c r="A156" s="106">
        <v>43033</v>
      </c>
      <c r="B156" s="107" t="s">
        <v>186</v>
      </c>
      <c r="C156" s="108">
        <v>0</v>
      </c>
      <c r="D156" s="109">
        <v>79</v>
      </c>
      <c r="E156" s="110">
        <v>4</v>
      </c>
      <c r="F156" s="109">
        <v>4</v>
      </c>
      <c r="G156" s="111">
        <v>2</v>
      </c>
      <c r="H156" s="110">
        <v>9</v>
      </c>
      <c r="I156" s="109">
        <v>0</v>
      </c>
      <c r="J156" s="111">
        <v>1</v>
      </c>
      <c r="K156" s="111">
        <v>0</v>
      </c>
      <c r="L156" s="110">
        <v>0</v>
      </c>
      <c r="M156" s="109">
        <v>0</v>
      </c>
      <c r="N156" s="111">
        <v>9</v>
      </c>
      <c r="O156" s="110">
        <v>1</v>
      </c>
      <c r="P156" s="112">
        <v>1</v>
      </c>
      <c r="Q156" s="112">
        <v>110</v>
      </c>
      <c r="R156" s="113"/>
      <c r="Z156" s="58"/>
    </row>
    <row r="157" spans="1:26" s="89" customFormat="1" x14ac:dyDescent="0.25">
      <c r="A157" s="106">
        <v>43034</v>
      </c>
      <c r="B157" s="107" t="s">
        <v>187</v>
      </c>
      <c r="C157" s="108">
        <v>0</v>
      </c>
      <c r="D157" s="109">
        <v>91</v>
      </c>
      <c r="E157" s="110">
        <v>4</v>
      </c>
      <c r="F157" s="109">
        <v>4</v>
      </c>
      <c r="G157" s="111">
        <v>5</v>
      </c>
      <c r="H157" s="110">
        <v>8</v>
      </c>
      <c r="I157" s="109">
        <v>2</v>
      </c>
      <c r="J157" s="111">
        <v>1</v>
      </c>
      <c r="K157" s="111">
        <v>0</v>
      </c>
      <c r="L157" s="110">
        <v>0</v>
      </c>
      <c r="M157" s="109">
        <v>0</v>
      </c>
      <c r="N157" s="111">
        <v>10</v>
      </c>
      <c r="O157" s="110">
        <v>0</v>
      </c>
      <c r="P157" s="112">
        <v>0</v>
      </c>
      <c r="Q157" s="112">
        <v>125</v>
      </c>
      <c r="R157" s="113"/>
      <c r="Z157" s="58"/>
    </row>
    <row r="158" spans="1:26" s="89" customFormat="1" x14ac:dyDescent="0.25">
      <c r="A158" s="106">
        <v>43035</v>
      </c>
      <c r="B158" s="107" t="s">
        <v>188</v>
      </c>
      <c r="C158" s="114">
        <v>0</v>
      </c>
      <c r="D158" s="109">
        <v>81</v>
      </c>
      <c r="E158" s="110">
        <v>2</v>
      </c>
      <c r="F158" s="109">
        <v>3</v>
      </c>
      <c r="G158" s="111">
        <v>4</v>
      </c>
      <c r="H158" s="110">
        <v>5</v>
      </c>
      <c r="I158" s="109">
        <v>1</v>
      </c>
      <c r="J158" s="111">
        <v>0</v>
      </c>
      <c r="K158" s="111">
        <v>0</v>
      </c>
      <c r="L158" s="110">
        <v>4</v>
      </c>
      <c r="M158" s="109">
        <v>1</v>
      </c>
      <c r="N158" s="111">
        <v>7</v>
      </c>
      <c r="O158" s="110">
        <v>2</v>
      </c>
      <c r="P158" s="112">
        <v>0</v>
      </c>
      <c r="Q158" s="112">
        <v>110</v>
      </c>
      <c r="R158" s="113"/>
      <c r="Z158" s="58"/>
    </row>
    <row r="159" spans="1:26" s="89" customFormat="1" x14ac:dyDescent="0.25">
      <c r="A159" s="115">
        <v>43036</v>
      </c>
      <c r="B159" s="116" t="s">
        <v>182</v>
      </c>
      <c r="C159" s="117">
        <v>2</v>
      </c>
      <c r="D159" s="118">
        <v>77</v>
      </c>
      <c r="E159" s="119">
        <v>4</v>
      </c>
      <c r="F159" s="118">
        <v>0</v>
      </c>
      <c r="G159" s="120">
        <v>0</v>
      </c>
      <c r="H159" s="119">
        <v>0</v>
      </c>
      <c r="I159" s="118">
        <v>0</v>
      </c>
      <c r="J159" s="120">
        <v>0</v>
      </c>
      <c r="K159" s="120">
        <v>0</v>
      </c>
      <c r="L159" s="119">
        <v>0</v>
      </c>
      <c r="M159" s="118">
        <v>0</v>
      </c>
      <c r="N159" s="120">
        <v>0</v>
      </c>
      <c r="O159" s="119">
        <v>0</v>
      </c>
      <c r="P159" s="121">
        <v>0</v>
      </c>
      <c r="Q159" s="121">
        <v>83</v>
      </c>
      <c r="R159" s="113"/>
      <c r="Z159" s="58"/>
    </row>
    <row r="160" spans="1:26" s="89" customFormat="1" ht="15.75" thickBot="1" x14ac:dyDescent="0.3">
      <c r="A160" s="122">
        <v>43037</v>
      </c>
      <c r="B160" s="123" t="s">
        <v>183</v>
      </c>
      <c r="C160" s="124">
        <v>6</v>
      </c>
      <c r="D160" s="125">
        <v>72</v>
      </c>
      <c r="E160" s="126">
        <v>2</v>
      </c>
      <c r="F160" s="125">
        <v>2</v>
      </c>
      <c r="G160" s="127">
        <v>0</v>
      </c>
      <c r="H160" s="126">
        <v>0</v>
      </c>
      <c r="I160" s="125">
        <v>0</v>
      </c>
      <c r="J160" s="127">
        <v>0</v>
      </c>
      <c r="K160" s="127">
        <v>0</v>
      </c>
      <c r="L160" s="126">
        <v>0</v>
      </c>
      <c r="M160" s="125">
        <v>0</v>
      </c>
      <c r="N160" s="127">
        <v>0</v>
      </c>
      <c r="O160" s="126">
        <v>0</v>
      </c>
      <c r="P160" s="128">
        <v>0</v>
      </c>
      <c r="Q160" s="128">
        <v>82</v>
      </c>
      <c r="R160" s="113"/>
      <c r="Z160" s="58"/>
    </row>
    <row r="161" spans="1:26" s="89" customFormat="1" x14ac:dyDescent="0.25">
      <c r="A161" s="115">
        <v>43038</v>
      </c>
      <c r="B161" s="129" t="s">
        <v>184</v>
      </c>
      <c r="C161" s="130">
        <v>0</v>
      </c>
      <c r="D161" s="131">
        <v>69</v>
      </c>
      <c r="E161" s="132">
        <v>5</v>
      </c>
      <c r="F161" s="131">
        <v>0</v>
      </c>
      <c r="G161" s="133">
        <v>9</v>
      </c>
      <c r="H161" s="132">
        <v>8</v>
      </c>
      <c r="I161" s="131">
        <v>0</v>
      </c>
      <c r="J161" s="133">
        <v>1</v>
      </c>
      <c r="K161" s="133">
        <v>0</v>
      </c>
      <c r="L161" s="132">
        <v>3</v>
      </c>
      <c r="M161" s="131">
        <v>1</v>
      </c>
      <c r="N161" s="133">
        <v>8</v>
      </c>
      <c r="O161" s="132">
        <v>0</v>
      </c>
      <c r="P161" s="134">
        <v>0</v>
      </c>
      <c r="Q161" s="134">
        <v>104</v>
      </c>
      <c r="R161" s="113"/>
      <c r="Z161" s="58"/>
    </row>
    <row r="162" spans="1:26" s="89" customFormat="1" x14ac:dyDescent="0.25">
      <c r="A162" s="106">
        <v>43039</v>
      </c>
      <c r="B162" s="107" t="s">
        <v>185</v>
      </c>
      <c r="C162" s="108">
        <v>2</v>
      </c>
      <c r="D162" s="109">
        <v>81</v>
      </c>
      <c r="E162" s="110">
        <v>6</v>
      </c>
      <c r="F162" s="109">
        <v>2</v>
      </c>
      <c r="G162" s="111">
        <v>7</v>
      </c>
      <c r="H162" s="110">
        <v>7</v>
      </c>
      <c r="I162" s="109">
        <v>1</v>
      </c>
      <c r="J162" s="111">
        <v>1</v>
      </c>
      <c r="K162" s="111">
        <v>0</v>
      </c>
      <c r="L162" s="110">
        <v>0</v>
      </c>
      <c r="M162" s="109">
        <v>0</v>
      </c>
      <c r="N162" s="111">
        <v>10</v>
      </c>
      <c r="O162" s="110">
        <v>0</v>
      </c>
      <c r="P162" s="112">
        <v>0</v>
      </c>
      <c r="Q162" s="112">
        <v>117</v>
      </c>
      <c r="R162" s="113"/>
      <c r="Z162" s="58"/>
    </row>
    <row r="163" spans="1:26" s="89" customFormat="1" x14ac:dyDescent="0.25">
      <c r="A163" s="106">
        <v>43040</v>
      </c>
      <c r="B163" s="107" t="s">
        <v>186</v>
      </c>
      <c r="C163" s="108">
        <v>0</v>
      </c>
      <c r="D163" s="109">
        <v>90</v>
      </c>
      <c r="E163" s="110">
        <v>3</v>
      </c>
      <c r="F163" s="109">
        <v>1</v>
      </c>
      <c r="G163" s="111">
        <v>7</v>
      </c>
      <c r="H163" s="110">
        <v>5</v>
      </c>
      <c r="I163" s="109">
        <v>1</v>
      </c>
      <c r="J163" s="111">
        <v>0</v>
      </c>
      <c r="K163" s="111">
        <v>0</v>
      </c>
      <c r="L163" s="110">
        <v>3</v>
      </c>
      <c r="M163" s="109">
        <v>0</v>
      </c>
      <c r="N163" s="111">
        <v>5</v>
      </c>
      <c r="O163" s="110">
        <v>3</v>
      </c>
      <c r="P163" s="112">
        <v>0</v>
      </c>
      <c r="Q163" s="112">
        <v>118</v>
      </c>
      <c r="R163" s="113"/>
      <c r="Z163" s="64"/>
    </row>
    <row r="164" spans="1:26" s="89" customFormat="1" x14ac:dyDescent="0.25">
      <c r="A164" s="106">
        <v>43041</v>
      </c>
      <c r="B164" s="107" t="s">
        <v>187</v>
      </c>
      <c r="C164" s="108">
        <v>0</v>
      </c>
      <c r="D164" s="109">
        <v>85</v>
      </c>
      <c r="E164" s="110">
        <v>2</v>
      </c>
      <c r="F164" s="109">
        <v>4</v>
      </c>
      <c r="G164" s="111">
        <v>8</v>
      </c>
      <c r="H164" s="110">
        <v>9</v>
      </c>
      <c r="I164" s="109">
        <v>0</v>
      </c>
      <c r="J164" s="111">
        <v>0</v>
      </c>
      <c r="K164" s="111">
        <v>0</v>
      </c>
      <c r="L164" s="110">
        <v>4</v>
      </c>
      <c r="M164" s="109">
        <v>0</v>
      </c>
      <c r="N164" s="111">
        <v>8</v>
      </c>
      <c r="O164" s="110">
        <v>3</v>
      </c>
      <c r="P164" s="112">
        <v>0</v>
      </c>
      <c r="Q164" s="112">
        <v>123</v>
      </c>
      <c r="R164" s="113"/>
      <c r="Z164" s="64"/>
    </row>
    <row r="165" spans="1:26" s="89" customFormat="1" x14ac:dyDescent="0.25">
      <c r="A165" s="106">
        <v>43042</v>
      </c>
      <c r="B165" s="107" t="s">
        <v>188</v>
      </c>
      <c r="C165" s="114">
        <v>0</v>
      </c>
      <c r="D165" s="109">
        <v>137</v>
      </c>
      <c r="E165" s="110">
        <v>7</v>
      </c>
      <c r="F165" s="109">
        <v>6</v>
      </c>
      <c r="G165" s="111">
        <v>5</v>
      </c>
      <c r="H165" s="110">
        <v>12</v>
      </c>
      <c r="I165" s="109">
        <v>4</v>
      </c>
      <c r="J165" s="111">
        <v>1</v>
      </c>
      <c r="K165" s="111">
        <v>0</v>
      </c>
      <c r="L165" s="110">
        <v>6</v>
      </c>
      <c r="M165" s="109">
        <v>3</v>
      </c>
      <c r="N165" s="111">
        <v>12</v>
      </c>
      <c r="O165" s="110">
        <v>3</v>
      </c>
      <c r="P165" s="112">
        <v>0</v>
      </c>
      <c r="Q165" s="112">
        <v>196</v>
      </c>
      <c r="R165" s="113"/>
      <c r="Z165" s="64"/>
    </row>
    <row r="166" spans="1:26" s="89" customFormat="1" x14ac:dyDescent="0.25">
      <c r="A166" s="115">
        <v>43043</v>
      </c>
      <c r="B166" s="116" t="s">
        <v>182</v>
      </c>
      <c r="C166" s="117">
        <v>0</v>
      </c>
      <c r="D166" s="118">
        <v>82</v>
      </c>
      <c r="E166" s="119">
        <v>5</v>
      </c>
      <c r="F166" s="118">
        <v>0</v>
      </c>
      <c r="G166" s="120">
        <v>0</v>
      </c>
      <c r="H166" s="119">
        <v>0</v>
      </c>
      <c r="I166" s="118">
        <v>0</v>
      </c>
      <c r="J166" s="120">
        <v>0</v>
      </c>
      <c r="K166" s="120">
        <v>0</v>
      </c>
      <c r="L166" s="119">
        <v>0</v>
      </c>
      <c r="M166" s="118">
        <v>0</v>
      </c>
      <c r="N166" s="120">
        <v>0</v>
      </c>
      <c r="O166" s="119">
        <v>0</v>
      </c>
      <c r="P166" s="121">
        <v>0</v>
      </c>
      <c r="Q166" s="121">
        <v>87</v>
      </c>
      <c r="R166" s="113"/>
      <c r="Z166" s="64"/>
    </row>
    <row r="167" spans="1:26" s="89" customFormat="1" ht="15.75" thickBot="1" x14ac:dyDescent="0.3">
      <c r="A167" s="122">
        <v>43044</v>
      </c>
      <c r="B167" s="123" t="s">
        <v>183</v>
      </c>
      <c r="C167" s="124">
        <v>0</v>
      </c>
      <c r="D167" s="125">
        <v>64</v>
      </c>
      <c r="E167" s="126">
        <v>1</v>
      </c>
      <c r="F167" s="125">
        <v>1</v>
      </c>
      <c r="G167" s="127">
        <v>1</v>
      </c>
      <c r="H167" s="126">
        <v>0</v>
      </c>
      <c r="I167" s="125">
        <v>0</v>
      </c>
      <c r="J167" s="127">
        <v>0</v>
      </c>
      <c r="K167" s="127">
        <v>0</v>
      </c>
      <c r="L167" s="126">
        <v>0</v>
      </c>
      <c r="M167" s="125">
        <v>0</v>
      </c>
      <c r="N167" s="127">
        <v>0</v>
      </c>
      <c r="O167" s="126">
        <v>0</v>
      </c>
      <c r="P167" s="128">
        <v>0</v>
      </c>
      <c r="Q167" s="128">
        <v>67</v>
      </c>
      <c r="R167" s="113"/>
      <c r="Z167" s="64"/>
    </row>
    <row r="168" spans="1:26" s="89" customFormat="1" x14ac:dyDescent="0.25">
      <c r="A168" s="115">
        <v>43045</v>
      </c>
      <c r="B168" s="129" t="s">
        <v>184</v>
      </c>
      <c r="C168" s="130">
        <v>1</v>
      </c>
      <c r="D168" s="131">
        <v>73</v>
      </c>
      <c r="E168" s="132">
        <v>8</v>
      </c>
      <c r="F168" s="131">
        <v>6</v>
      </c>
      <c r="G168" s="133">
        <v>5</v>
      </c>
      <c r="H168" s="132">
        <v>4</v>
      </c>
      <c r="I168" s="131">
        <v>0</v>
      </c>
      <c r="J168" s="133">
        <v>0</v>
      </c>
      <c r="K168" s="133">
        <v>0</v>
      </c>
      <c r="L168" s="132">
        <v>3</v>
      </c>
      <c r="M168" s="131">
        <v>0</v>
      </c>
      <c r="N168" s="133">
        <v>6</v>
      </c>
      <c r="O168" s="132">
        <v>0</v>
      </c>
      <c r="P168" s="134">
        <v>0</v>
      </c>
      <c r="Q168" s="134">
        <v>106</v>
      </c>
      <c r="R168" s="113"/>
      <c r="Z168" s="64"/>
    </row>
    <row r="169" spans="1:26" s="89" customFormat="1" x14ac:dyDescent="0.25">
      <c r="A169" s="106">
        <v>43046</v>
      </c>
      <c r="B169" s="107" t="s">
        <v>185</v>
      </c>
      <c r="C169" s="108">
        <v>2</v>
      </c>
      <c r="D169" s="109">
        <v>71</v>
      </c>
      <c r="E169" s="110">
        <v>2</v>
      </c>
      <c r="F169" s="109">
        <v>3</v>
      </c>
      <c r="G169" s="111">
        <v>3</v>
      </c>
      <c r="H169" s="110">
        <v>6</v>
      </c>
      <c r="I169" s="109">
        <v>0</v>
      </c>
      <c r="J169" s="111">
        <v>2</v>
      </c>
      <c r="K169" s="111">
        <v>0</v>
      </c>
      <c r="L169" s="110">
        <v>3</v>
      </c>
      <c r="M169" s="109">
        <v>2</v>
      </c>
      <c r="N169" s="111">
        <v>5</v>
      </c>
      <c r="O169" s="110">
        <v>1</v>
      </c>
      <c r="P169" s="112">
        <v>1</v>
      </c>
      <c r="Q169" s="112">
        <v>101</v>
      </c>
      <c r="R169" s="113"/>
      <c r="Z169" s="64"/>
    </row>
    <row r="170" spans="1:26" s="89" customFormat="1" x14ac:dyDescent="0.25">
      <c r="A170" s="106">
        <v>43047</v>
      </c>
      <c r="B170" s="107" t="s">
        <v>186</v>
      </c>
      <c r="C170" s="108">
        <v>0</v>
      </c>
      <c r="D170" s="109">
        <v>89</v>
      </c>
      <c r="E170" s="110">
        <v>4</v>
      </c>
      <c r="F170" s="109">
        <v>0</v>
      </c>
      <c r="G170" s="111">
        <v>3</v>
      </c>
      <c r="H170" s="110">
        <v>11</v>
      </c>
      <c r="I170" s="109">
        <v>0</v>
      </c>
      <c r="J170" s="111">
        <v>0</v>
      </c>
      <c r="K170" s="111">
        <v>0</v>
      </c>
      <c r="L170" s="110">
        <v>16</v>
      </c>
      <c r="M170" s="109">
        <v>1</v>
      </c>
      <c r="N170" s="111">
        <v>8</v>
      </c>
      <c r="O170" s="110">
        <v>3</v>
      </c>
      <c r="P170" s="112">
        <v>1</v>
      </c>
      <c r="Q170" s="112">
        <v>136</v>
      </c>
      <c r="R170" s="113"/>
      <c r="Z170" s="64"/>
    </row>
    <row r="171" spans="1:26" s="89" customFormat="1" x14ac:dyDescent="0.25">
      <c r="A171" s="106">
        <v>43048</v>
      </c>
      <c r="B171" s="107" t="s">
        <v>187</v>
      </c>
      <c r="C171" s="108">
        <v>8</v>
      </c>
      <c r="D171" s="109">
        <v>117</v>
      </c>
      <c r="E171" s="110">
        <v>4</v>
      </c>
      <c r="F171" s="109">
        <v>2</v>
      </c>
      <c r="G171" s="111">
        <v>3</v>
      </c>
      <c r="H171" s="110">
        <v>13</v>
      </c>
      <c r="I171" s="109">
        <v>2</v>
      </c>
      <c r="J171" s="111">
        <v>2</v>
      </c>
      <c r="K171" s="111">
        <v>0</v>
      </c>
      <c r="L171" s="110">
        <v>2</v>
      </c>
      <c r="M171" s="109">
        <v>0</v>
      </c>
      <c r="N171" s="111">
        <v>12</v>
      </c>
      <c r="O171" s="110">
        <v>0</v>
      </c>
      <c r="P171" s="112">
        <v>0</v>
      </c>
      <c r="Q171" s="112">
        <v>165</v>
      </c>
      <c r="R171" s="113"/>
      <c r="Z171" s="64"/>
    </row>
    <row r="172" spans="1:26" s="89" customFormat="1" x14ac:dyDescent="0.25">
      <c r="A172" s="106">
        <v>43049</v>
      </c>
      <c r="B172" s="107" t="s">
        <v>188</v>
      </c>
      <c r="C172" s="114">
        <v>0</v>
      </c>
      <c r="D172" s="109">
        <v>77</v>
      </c>
      <c r="E172" s="110">
        <v>2</v>
      </c>
      <c r="F172" s="109">
        <v>1</v>
      </c>
      <c r="G172" s="111">
        <v>0</v>
      </c>
      <c r="H172" s="110">
        <v>15</v>
      </c>
      <c r="I172" s="109">
        <v>0</v>
      </c>
      <c r="J172" s="111">
        <v>0</v>
      </c>
      <c r="K172" s="111">
        <v>0</v>
      </c>
      <c r="L172" s="110">
        <v>0</v>
      </c>
      <c r="M172" s="109">
        <v>1</v>
      </c>
      <c r="N172" s="111">
        <v>14</v>
      </c>
      <c r="O172" s="110">
        <v>0</v>
      </c>
      <c r="P172" s="112">
        <v>0</v>
      </c>
      <c r="Q172" s="112">
        <v>110</v>
      </c>
      <c r="R172" s="113"/>
      <c r="Z172" s="64"/>
    </row>
    <row r="173" spans="1:26" s="89" customFormat="1" x14ac:dyDescent="0.25">
      <c r="A173" s="115">
        <v>43050</v>
      </c>
      <c r="B173" s="116" t="s">
        <v>182</v>
      </c>
      <c r="C173" s="117">
        <v>8</v>
      </c>
      <c r="D173" s="118">
        <v>98</v>
      </c>
      <c r="E173" s="119">
        <v>2</v>
      </c>
      <c r="F173" s="118">
        <v>0</v>
      </c>
      <c r="G173" s="120">
        <v>1</v>
      </c>
      <c r="H173" s="119">
        <v>0</v>
      </c>
      <c r="I173" s="118">
        <v>0</v>
      </c>
      <c r="J173" s="120">
        <v>0</v>
      </c>
      <c r="K173" s="120">
        <v>0</v>
      </c>
      <c r="L173" s="119">
        <v>0</v>
      </c>
      <c r="M173" s="118">
        <v>0</v>
      </c>
      <c r="N173" s="120">
        <v>0</v>
      </c>
      <c r="O173" s="119">
        <v>0</v>
      </c>
      <c r="P173" s="121">
        <v>0</v>
      </c>
      <c r="Q173" s="121">
        <v>109</v>
      </c>
      <c r="R173" s="113"/>
      <c r="Z173" s="64"/>
    </row>
    <row r="174" spans="1:26" s="89" customFormat="1" ht="15.75" thickBot="1" x14ac:dyDescent="0.3">
      <c r="A174" s="122">
        <v>43051</v>
      </c>
      <c r="B174" s="123" t="s">
        <v>183</v>
      </c>
      <c r="C174" s="124">
        <v>9</v>
      </c>
      <c r="D174" s="125">
        <v>73</v>
      </c>
      <c r="E174" s="126">
        <v>7</v>
      </c>
      <c r="F174" s="125">
        <v>3</v>
      </c>
      <c r="G174" s="127">
        <v>1</v>
      </c>
      <c r="H174" s="126">
        <v>0</v>
      </c>
      <c r="I174" s="125">
        <v>0</v>
      </c>
      <c r="J174" s="127">
        <v>0</v>
      </c>
      <c r="K174" s="127">
        <v>0</v>
      </c>
      <c r="L174" s="126">
        <v>0</v>
      </c>
      <c r="M174" s="125">
        <v>0</v>
      </c>
      <c r="N174" s="127">
        <v>0</v>
      </c>
      <c r="O174" s="126">
        <v>0</v>
      </c>
      <c r="P174" s="128">
        <v>0</v>
      </c>
      <c r="Q174" s="128">
        <v>93</v>
      </c>
      <c r="R174" s="113"/>
      <c r="Z174" s="64"/>
    </row>
    <row r="175" spans="1:26" s="89" customFormat="1" x14ac:dyDescent="0.25">
      <c r="A175" s="115">
        <v>43052</v>
      </c>
      <c r="B175" s="129" t="s">
        <v>184</v>
      </c>
      <c r="C175" s="130">
        <v>1</v>
      </c>
      <c r="D175" s="131">
        <v>66</v>
      </c>
      <c r="E175" s="132">
        <v>6</v>
      </c>
      <c r="F175" s="131">
        <v>1</v>
      </c>
      <c r="G175" s="133">
        <v>5</v>
      </c>
      <c r="H175" s="132">
        <v>15</v>
      </c>
      <c r="I175" s="131">
        <v>1</v>
      </c>
      <c r="J175" s="133">
        <v>0</v>
      </c>
      <c r="K175" s="133">
        <v>0</v>
      </c>
      <c r="L175" s="132">
        <v>4</v>
      </c>
      <c r="M175" s="131">
        <v>0</v>
      </c>
      <c r="N175" s="133">
        <v>17</v>
      </c>
      <c r="O175" s="132">
        <v>1</v>
      </c>
      <c r="P175" s="134">
        <v>0</v>
      </c>
      <c r="Q175" s="134">
        <v>117</v>
      </c>
      <c r="R175" s="113"/>
      <c r="Z175" s="64"/>
    </row>
    <row r="176" spans="1:26" s="89" customFormat="1" x14ac:dyDescent="0.25">
      <c r="A176" s="106">
        <v>43053</v>
      </c>
      <c r="B176" s="107" t="s">
        <v>185</v>
      </c>
      <c r="C176" s="108">
        <v>4</v>
      </c>
      <c r="D176" s="109">
        <v>96</v>
      </c>
      <c r="E176" s="110">
        <v>3</v>
      </c>
      <c r="F176" s="109">
        <v>4</v>
      </c>
      <c r="G176" s="111">
        <v>2</v>
      </c>
      <c r="H176" s="110">
        <v>15</v>
      </c>
      <c r="I176" s="109">
        <v>4</v>
      </c>
      <c r="J176" s="111">
        <v>6</v>
      </c>
      <c r="K176" s="111">
        <v>0</v>
      </c>
      <c r="L176" s="110">
        <v>21</v>
      </c>
      <c r="M176" s="109">
        <v>0</v>
      </c>
      <c r="N176" s="111">
        <v>17</v>
      </c>
      <c r="O176" s="110">
        <v>1</v>
      </c>
      <c r="P176" s="112">
        <v>0</v>
      </c>
      <c r="Q176" s="112">
        <v>173</v>
      </c>
      <c r="R176" s="113"/>
      <c r="Z176" s="64"/>
    </row>
    <row r="177" spans="1:26" s="89" customFormat="1" x14ac:dyDescent="0.25">
      <c r="A177" s="106">
        <v>43054</v>
      </c>
      <c r="B177" s="107" t="s">
        <v>186</v>
      </c>
      <c r="C177" s="108">
        <v>2</v>
      </c>
      <c r="D177" s="109">
        <v>102</v>
      </c>
      <c r="E177" s="110">
        <v>4</v>
      </c>
      <c r="F177" s="109">
        <v>8</v>
      </c>
      <c r="G177" s="111">
        <v>2</v>
      </c>
      <c r="H177" s="110">
        <v>11</v>
      </c>
      <c r="I177" s="109">
        <v>3</v>
      </c>
      <c r="J177" s="111">
        <v>3</v>
      </c>
      <c r="K177" s="111">
        <v>0</v>
      </c>
      <c r="L177" s="110">
        <v>0</v>
      </c>
      <c r="M177" s="109">
        <v>0</v>
      </c>
      <c r="N177" s="111">
        <v>11</v>
      </c>
      <c r="O177" s="110">
        <v>4</v>
      </c>
      <c r="P177" s="112">
        <v>0</v>
      </c>
      <c r="Q177" s="112">
        <v>150</v>
      </c>
      <c r="R177" s="113"/>
      <c r="Z177" s="64"/>
    </row>
    <row r="178" spans="1:26" s="89" customFormat="1" x14ac:dyDescent="0.25">
      <c r="A178" s="106">
        <v>43055</v>
      </c>
      <c r="B178" s="107" t="s">
        <v>187</v>
      </c>
      <c r="C178" s="108">
        <v>1</v>
      </c>
      <c r="D178" s="109">
        <v>86</v>
      </c>
      <c r="E178" s="110">
        <v>1</v>
      </c>
      <c r="F178" s="109">
        <v>2</v>
      </c>
      <c r="G178" s="111">
        <v>3</v>
      </c>
      <c r="H178" s="110">
        <v>7</v>
      </c>
      <c r="I178" s="109">
        <v>0</v>
      </c>
      <c r="J178" s="111">
        <v>2</v>
      </c>
      <c r="K178" s="111">
        <v>0</v>
      </c>
      <c r="L178" s="110">
        <v>1</v>
      </c>
      <c r="M178" s="109">
        <v>1</v>
      </c>
      <c r="N178" s="111">
        <v>11</v>
      </c>
      <c r="O178" s="110">
        <v>1</v>
      </c>
      <c r="P178" s="112">
        <v>0</v>
      </c>
      <c r="Q178" s="112">
        <v>116</v>
      </c>
      <c r="R178" s="113"/>
      <c r="Z178" s="64"/>
    </row>
    <row r="179" spans="1:26" s="89" customFormat="1" x14ac:dyDescent="0.25">
      <c r="A179" s="106">
        <v>43056</v>
      </c>
      <c r="B179" s="107" t="s">
        <v>188</v>
      </c>
      <c r="C179" s="114">
        <v>2</v>
      </c>
      <c r="D179" s="109">
        <v>109</v>
      </c>
      <c r="E179" s="110">
        <v>3</v>
      </c>
      <c r="F179" s="109">
        <v>5</v>
      </c>
      <c r="G179" s="111">
        <v>9</v>
      </c>
      <c r="H179" s="110">
        <v>10</v>
      </c>
      <c r="I179" s="109">
        <v>1</v>
      </c>
      <c r="J179" s="111">
        <v>4</v>
      </c>
      <c r="K179" s="111">
        <v>0</v>
      </c>
      <c r="L179" s="110">
        <v>4</v>
      </c>
      <c r="M179" s="109">
        <v>0</v>
      </c>
      <c r="N179" s="111">
        <v>10</v>
      </c>
      <c r="O179" s="110">
        <v>3</v>
      </c>
      <c r="P179" s="112">
        <v>0</v>
      </c>
      <c r="Q179" s="112">
        <v>160</v>
      </c>
      <c r="R179" s="113"/>
      <c r="Z179" s="64"/>
    </row>
    <row r="180" spans="1:26" s="89" customFormat="1" x14ac:dyDescent="0.25">
      <c r="A180" s="115">
        <v>43057</v>
      </c>
      <c r="B180" s="116" t="s">
        <v>182</v>
      </c>
      <c r="C180" s="117">
        <v>0</v>
      </c>
      <c r="D180" s="118">
        <v>115</v>
      </c>
      <c r="E180" s="119">
        <v>3</v>
      </c>
      <c r="F180" s="118">
        <v>1</v>
      </c>
      <c r="G180" s="120">
        <v>0</v>
      </c>
      <c r="H180" s="119">
        <v>0</v>
      </c>
      <c r="I180" s="118">
        <v>0</v>
      </c>
      <c r="J180" s="120">
        <v>0</v>
      </c>
      <c r="K180" s="120">
        <v>0</v>
      </c>
      <c r="L180" s="119">
        <v>0</v>
      </c>
      <c r="M180" s="118">
        <v>0</v>
      </c>
      <c r="N180" s="120">
        <v>0</v>
      </c>
      <c r="O180" s="119">
        <v>0</v>
      </c>
      <c r="P180" s="121">
        <v>0</v>
      </c>
      <c r="Q180" s="121">
        <v>119</v>
      </c>
      <c r="R180" s="113"/>
      <c r="Z180" s="64"/>
    </row>
    <row r="181" spans="1:26" s="89" customFormat="1" ht="15.75" thickBot="1" x14ac:dyDescent="0.3">
      <c r="A181" s="122">
        <v>43058</v>
      </c>
      <c r="B181" s="123" t="s">
        <v>183</v>
      </c>
      <c r="C181" s="124">
        <v>35</v>
      </c>
      <c r="D181" s="125">
        <v>122</v>
      </c>
      <c r="E181" s="126">
        <v>1</v>
      </c>
      <c r="F181" s="125">
        <v>2</v>
      </c>
      <c r="G181" s="127">
        <v>0</v>
      </c>
      <c r="H181" s="126">
        <v>0</v>
      </c>
      <c r="I181" s="125">
        <v>1</v>
      </c>
      <c r="J181" s="127">
        <v>0</v>
      </c>
      <c r="K181" s="127">
        <v>0</v>
      </c>
      <c r="L181" s="126">
        <v>0</v>
      </c>
      <c r="M181" s="125">
        <v>0</v>
      </c>
      <c r="N181" s="127">
        <v>0</v>
      </c>
      <c r="O181" s="126">
        <v>0</v>
      </c>
      <c r="P181" s="128">
        <v>0</v>
      </c>
      <c r="Q181" s="128">
        <v>161</v>
      </c>
      <c r="R181" s="113"/>
      <c r="Z181" s="64"/>
    </row>
    <row r="182" spans="1:26" s="89" customFormat="1" x14ac:dyDescent="0.25">
      <c r="A182" s="115">
        <v>43059</v>
      </c>
      <c r="B182" s="129" t="s">
        <v>184</v>
      </c>
      <c r="C182" s="130">
        <v>6</v>
      </c>
      <c r="D182" s="131">
        <v>91</v>
      </c>
      <c r="E182" s="132">
        <v>7</v>
      </c>
      <c r="F182" s="131">
        <v>8</v>
      </c>
      <c r="G182" s="133">
        <v>3</v>
      </c>
      <c r="H182" s="132">
        <v>9</v>
      </c>
      <c r="I182" s="131">
        <v>3</v>
      </c>
      <c r="J182" s="133">
        <v>3</v>
      </c>
      <c r="K182" s="133">
        <v>0</v>
      </c>
      <c r="L182" s="132">
        <v>12</v>
      </c>
      <c r="M182" s="131">
        <v>2</v>
      </c>
      <c r="N182" s="133">
        <v>9</v>
      </c>
      <c r="O182" s="132">
        <v>4</v>
      </c>
      <c r="P182" s="134">
        <v>0</v>
      </c>
      <c r="Q182" s="134">
        <v>157</v>
      </c>
      <c r="R182" s="113"/>
      <c r="Z182" s="64"/>
    </row>
    <row r="183" spans="1:26" s="89" customFormat="1" x14ac:dyDescent="0.25">
      <c r="A183" s="106">
        <v>43060</v>
      </c>
      <c r="B183" s="107" t="s">
        <v>185</v>
      </c>
      <c r="C183" s="108">
        <v>5</v>
      </c>
      <c r="D183" s="109">
        <v>98</v>
      </c>
      <c r="E183" s="110">
        <v>2</v>
      </c>
      <c r="F183" s="109">
        <v>5</v>
      </c>
      <c r="G183" s="111">
        <v>8</v>
      </c>
      <c r="H183" s="110">
        <v>14</v>
      </c>
      <c r="I183" s="109">
        <v>1</v>
      </c>
      <c r="J183" s="111">
        <v>2</v>
      </c>
      <c r="K183" s="111">
        <v>0</v>
      </c>
      <c r="L183" s="110">
        <v>16</v>
      </c>
      <c r="M183" s="109">
        <v>0</v>
      </c>
      <c r="N183" s="111">
        <v>13</v>
      </c>
      <c r="O183" s="110">
        <v>2</v>
      </c>
      <c r="P183" s="112">
        <v>0</v>
      </c>
      <c r="Q183" s="112">
        <v>166</v>
      </c>
      <c r="R183" s="113"/>
      <c r="Z183" s="64"/>
    </row>
    <row r="184" spans="1:26" s="89" customFormat="1" x14ac:dyDescent="0.25">
      <c r="A184" s="106">
        <v>43061</v>
      </c>
      <c r="B184" s="107" t="s">
        <v>186</v>
      </c>
      <c r="C184" s="108">
        <v>2</v>
      </c>
      <c r="D184" s="109">
        <v>94</v>
      </c>
      <c r="E184" s="110">
        <v>10</v>
      </c>
      <c r="F184" s="109">
        <v>6</v>
      </c>
      <c r="G184" s="111">
        <v>13</v>
      </c>
      <c r="H184" s="110">
        <v>7</v>
      </c>
      <c r="I184" s="109">
        <v>1</v>
      </c>
      <c r="J184" s="111">
        <v>8</v>
      </c>
      <c r="K184" s="111">
        <v>0</v>
      </c>
      <c r="L184" s="110">
        <v>4</v>
      </c>
      <c r="M184" s="109">
        <v>0</v>
      </c>
      <c r="N184" s="111">
        <v>12</v>
      </c>
      <c r="O184" s="110">
        <v>2</v>
      </c>
      <c r="P184" s="112">
        <v>0</v>
      </c>
      <c r="Q184" s="112">
        <v>159</v>
      </c>
      <c r="R184" s="113"/>
      <c r="Z184" s="64"/>
    </row>
    <row r="185" spans="1:26" s="89" customFormat="1" x14ac:dyDescent="0.25">
      <c r="A185" s="106">
        <v>43062</v>
      </c>
      <c r="B185" s="107" t="s">
        <v>187</v>
      </c>
      <c r="C185" s="108">
        <v>2</v>
      </c>
      <c r="D185" s="109">
        <v>87</v>
      </c>
      <c r="E185" s="110">
        <v>8</v>
      </c>
      <c r="F185" s="109">
        <v>2</v>
      </c>
      <c r="G185" s="111">
        <v>0</v>
      </c>
      <c r="H185" s="110">
        <v>15</v>
      </c>
      <c r="I185" s="109">
        <v>0</v>
      </c>
      <c r="J185" s="111">
        <v>0</v>
      </c>
      <c r="K185" s="111">
        <v>0</v>
      </c>
      <c r="L185" s="110">
        <v>3</v>
      </c>
      <c r="M185" s="109">
        <v>1</v>
      </c>
      <c r="N185" s="111">
        <v>11</v>
      </c>
      <c r="O185" s="110">
        <v>2</v>
      </c>
      <c r="P185" s="112">
        <v>1</v>
      </c>
      <c r="Q185" s="112">
        <v>132</v>
      </c>
      <c r="R185" s="113"/>
      <c r="Z185" s="64"/>
    </row>
    <row r="186" spans="1:26" s="89" customFormat="1" x14ac:dyDescent="0.25">
      <c r="A186" s="106">
        <v>43063</v>
      </c>
      <c r="B186" s="107" t="s">
        <v>188</v>
      </c>
      <c r="C186" s="114">
        <v>4</v>
      </c>
      <c r="D186" s="109">
        <v>115</v>
      </c>
      <c r="E186" s="110">
        <v>9</v>
      </c>
      <c r="F186" s="109">
        <v>5</v>
      </c>
      <c r="G186" s="111">
        <v>2</v>
      </c>
      <c r="H186" s="110">
        <v>7</v>
      </c>
      <c r="I186" s="109">
        <v>2</v>
      </c>
      <c r="J186" s="111">
        <v>0</v>
      </c>
      <c r="K186" s="111">
        <v>0</v>
      </c>
      <c r="L186" s="110">
        <v>0</v>
      </c>
      <c r="M186" s="109">
        <v>0</v>
      </c>
      <c r="N186" s="111">
        <v>7</v>
      </c>
      <c r="O186" s="110">
        <v>3</v>
      </c>
      <c r="P186" s="112">
        <v>0</v>
      </c>
      <c r="Q186" s="112">
        <v>154</v>
      </c>
      <c r="R186" s="113"/>
      <c r="Z186" s="64"/>
    </row>
    <row r="187" spans="1:26" s="89" customFormat="1" x14ac:dyDescent="0.25">
      <c r="A187" s="115">
        <v>43064</v>
      </c>
      <c r="B187" s="116" t="s">
        <v>182</v>
      </c>
      <c r="C187" s="117">
        <v>2</v>
      </c>
      <c r="D187" s="118">
        <v>78</v>
      </c>
      <c r="E187" s="119">
        <v>3</v>
      </c>
      <c r="F187" s="118">
        <v>1</v>
      </c>
      <c r="G187" s="120">
        <v>1</v>
      </c>
      <c r="H187" s="119">
        <v>0</v>
      </c>
      <c r="I187" s="118">
        <v>0</v>
      </c>
      <c r="J187" s="120">
        <v>0</v>
      </c>
      <c r="K187" s="120">
        <v>0</v>
      </c>
      <c r="L187" s="119">
        <v>0</v>
      </c>
      <c r="M187" s="118">
        <v>0</v>
      </c>
      <c r="N187" s="120">
        <v>0</v>
      </c>
      <c r="O187" s="119">
        <v>0</v>
      </c>
      <c r="P187" s="121">
        <v>0</v>
      </c>
      <c r="Q187" s="121">
        <v>85</v>
      </c>
      <c r="R187" s="113"/>
      <c r="Z187" s="64"/>
    </row>
    <row r="188" spans="1:26" ht="15.75" thickBot="1" x14ac:dyDescent="0.3">
      <c r="A188" s="150">
        <f t="shared" ref="A188:A201" si="1">A187+1</f>
        <v>43065</v>
      </c>
      <c r="B188" s="151"/>
      <c r="C188" s="152"/>
      <c r="D188" s="153"/>
      <c r="E188" s="154"/>
      <c r="F188" s="153"/>
      <c r="G188" s="155"/>
      <c r="H188" s="154"/>
      <c r="I188" s="153"/>
      <c r="J188" s="155"/>
      <c r="K188" s="155"/>
      <c r="L188" s="154"/>
      <c r="M188" s="153"/>
      <c r="N188" s="155"/>
      <c r="O188" s="154"/>
      <c r="P188" s="156"/>
      <c r="Q188" s="156"/>
      <c r="R188" s="157"/>
      <c r="S188" s="85"/>
      <c r="T188" s="85"/>
      <c r="U188" s="85"/>
      <c r="V188" s="85"/>
      <c r="W188" s="85"/>
      <c r="X188" s="85"/>
      <c r="Z188" s="64"/>
    </row>
    <row r="189" spans="1:26" ht="15.75" thickBot="1" x14ac:dyDescent="0.3">
      <c r="A189" s="150">
        <f t="shared" si="1"/>
        <v>43066</v>
      </c>
      <c r="B189" s="158"/>
      <c r="C189" s="159"/>
      <c r="D189" s="160"/>
      <c r="E189" s="161"/>
      <c r="F189" s="160"/>
      <c r="G189" s="162"/>
      <c r="H189" s="161"/>
      <c r="I189" s="160"/>
      <c r="J189" s="162"/>
      <c r="K189" s="162"/>
      <c r="L189" s="161"/>
      <c r="M189" s="160"/>
      <c r="N189" s="162"/>
      <c r="O189" s="161"/>
      <c r="P189" s="163"/>
      <c r="Q189" s="164"/>
      <c r="R189" s="157"/>
      <c r="S189" s="85"/>
      <c r="T189" s="85"/>
      <c r="U189" s="85"/>
      <c r="V189" s="85"/>
      <c r="W189" s="85"/>
      <c r="X189" s="85"/>
      <c r="Z189" s="64"/>
    </row>
    <row r="190" spans="1:26" ht="15.75" thickBot="1" x14ac:dyDescent="0.3">
      <c r="A190" s="150">
        <f t="shared" si="1"/>
        <v>43067</v>
      </c>
      <c r="B190" s="165"/>
      <c r="C190" s="152"/>
      <c r="D190" s="153"/>
      <c r="E190" s="154"/>
      <c r="F190" s="153"/>
      <c r="G190" s="155"/>
      <c r="H190" s="154"/>
      <c r="I190" s="153"/>
      <c r="J190" s="155"/>
      <c r="K190" s="155"/>
      <c r="L190" s="154"/>
      <c r="M190" s="153"/>
      <c r="N190" s="155"/>
      <c r="O190" s="154"/>
      <c r="P190" s="166"/>
      <c r="Q190" s="166"/>
      <c r="R190" s="157"/>
      <c r="S190" s="85"/>
      <c r="T190" s="85"/>
      <c r="U190" s="85"/>
      <c r="V190" s="85"/>
      <c r="W190" s="85"/>
      <c r="X190" s="85"/>
      <c r="Z190" s="64"/>
    </row>
    <row r="191" spans="1:26" ht="15.75" thickBot="1" x14ac:dyDescent="0.3">
      <c r="A191" s="150">
        <f t="shared" si="1"/>
        <v>43068</v>
      </c>
      <c r="B191" s="165"/>
      <c r="C191" s="152"/>
      <c r="D191" s="153"/>
      <c r="E191" s="154"/>
      <c r="F191" s="153"/>
      <c r="G191" s="155"/>
      <c r="H191" s="154"/>
      <c r="I191" s="153"/>
      <c r="J191" s="155"/>
      <c r="K191" s="155"/>
      <c r="L191" s="154"/>
      <c r="M191" s="153"/>
      <c r="N191" s="155"/>
      <c r="O191" s="154"/>
      <c r="P191" s="166"/>
      <c r="Q191" s="166"/>
      <c r="R191" s="157"/>
      <c r="S191" s="85"/>
      <c r="T191" s="85"/>
      <c r="U191" s="85"/>
      <c r="V191" s="85"/>
      <c r="W191" s="85"/>
      <c r="X191" s="85"/>
      <c r="Z191" s="64"/>
    </row>
    <row r="192" spans="1:26" ht="15.75" thickBot="1" x14ac:dyDescent="0.3">
      <c r="A192" s="150">
        <f t="shared" si="1"/>
        <v>43069</v>
      </c>
      <c r="B192" s="165"/>
      <c r="C192" s="152"/>
      <c r="D192" s="153"/>
      <c r="E192" s="154"/>
      <c r="F192" s="153"/>
      <c r="G192" s="155"/>
      <c r="H192" s="154"/>
      <c r="I192" s="153"/>
      <c r="J192" s="155"/>
      <c r="K192" s="155"/>
      <c r="L192" s="154"/>
      <c r="M192" s="153"/>
      <c r="N192" s="155"/>
      <c r="O192" s="154"/>
      <c r="P192" s="166"/>
      <c r="Q192" s="166"/>
      <c r="R192" s="157"/>
      <c r="S192" s="85"/>
      <c r="T192" s="85"/>
      <c r="U192" s="85"/>
      <c r="V192" s="85"/>
      <c r="W192" s="85"/>
      <c r="X192" s="85"/>
      <c r="Z192" s="64"/>
    </row>
    <row r="193" spans="1:26" ht="15.75" thickBot="1" x14ac:dyDescent="0.3">
      <c r="A193" s="150">
        <f t="shared" si="1"/>
        <v>43070</v>
      </c>
      <c r="B193" s="165"/>
      <c r="C193" s="152"/>
      <c r="D193" s="153"/>
      <c r="E193" s="154"/>
      <c r="F193" s="153"/>
      <c r="G193" s="155"/>
      <c r="H193" s="154"/>
      <c r="I193" s="153"/>
      <c r="J193" s="155"/>
      <c r="K193" s="155"/>
      <c r="L193" s="154"/>
      <c r="M193" s="153"/>
      <c r="N193" s="155"/>
      <c r="O193" s="154"/>
      <c r="P193" s="166"/>
      <c r="Q193" s="166"/>
      <c r="R193" s="157"/>
      <c r="S193" s="85"/>
      <c r="T193" s="85"/>
      <c r="U193" s="85"/>
      <c r="V193" s="85"/>
      <c r="W193" s="85"/>
      <c r="X193" s="85"/>
      <c r="Z193" s="64"/>
    </row>
    <row r="194" spans="1:26" ht="15.75" thickBot="1" x14ac:dyDescent="0.3">
      <c r="A194" s="150">
        <f t="shared" si="1"/>
        <v>43071</v>
      </c>
      <c r="B194" s="167"/>
      <c r="C194" s="168"/>
      <c r="D194" s="169"/>
      <c r="E194" s="170"/>
      <c r="F194" s="169"/>
      <c r="G194" s="171"/>
      <c r="H194" s="170"/>
      <c r="I194" s="169"/>
      <c r="J194" s="171"/>
      <c r="K194" s="171"/>
      <c r="L194" s="170"/>
      <c r="M194" s="169"/>
      <c r="N194" s="171"/>
      <c r="O194" s="170"/>
      <c r="P194" s="156"/>
      <c r="Q194" s="156"/>
      <c r="R194" s="157"/>
      <c r="S194" s="85"/>
      <c r="T194" s="85"/>
      <c r="U194" s="85"/>
      <c r="V194" s="85"/>
      <c r="W194" s="85"/>
      <c r="X194" s="85"/>
      <c r="Z194" s="64"/>
    </row>
    <row r="195" spans="1:26" ht="15.75" thickBot="1" x14ac:dyDescent="0.3">
      <c r="A195" s="150">
        <f t="shared" si="1"/>
        <v>43072</v>
      </c>
      <c r="B195" s="151"/>
      <c r="C195" s="152"/>
      <c r="D195" s="153"/>
      <c r="E195" s="154"/>
      <c r="F195" s="153"/>
      <c r="G195" s="155"/>
      <c r="H195" s="154"/>
      <c r="I195" s="153"/>
      <c r="J195" s="155"/>
      <c r="K195" s="155"/>
      <c r="L195" s="154"/>
      <c r="M195" s="153"/>
      <c r="N195" s="155"/>
      <c r="O195" s="154"/>
      <c r="P195" s="156"/>
      <c r="Q195" s="156"/>
      <c r="R195" s="157"/>
      <c r="S195" s="85"/>
      <c r="T195" s="85"/>
      <c r="U195" s="85"/>
      <c r="V195" s="85"/>
      <c r="W195" s="85"/>
      <c r="X195" s="85"/>
      <c r="Z195" s="64"/>
    </row>
    <row r="196" spans="1:26" ht="15.75" thickBot="1" x14ac:dyDescent="0.3">
      <c r="A196" s="150">
        <f t="shared" si="1"/>
        <v>43073</v>
      </c>
      <c r="B196" s="158"/>
      <c r="C196" s="159"/>
      <c r="D196" s="160"/>
      <c r="E196" s="161"/>
      <c r="F196" s="160"/>
      <c r="G196" s="162"/>
      <c r="H196" s="161"/>
      <c r="I196" s="160"/>
      <c r="J196" s="162"/>
      <c r="K196" s="162"/>
      <c r="L196" s="161"/>
      <c r="M196" s="160"/>
      <c r="N196" s="162"/>
      <c r="O196" s="161"/>
      <c r="P196" s="163"/>
      <c r="Q196" s="164"/>
      <c r="R196" s="157"/>
      <c r="S196" s="85"/>
      <c r="T196" s="85"/>
      <c r="U196" s="85"/>
      <c r="V196" s="85"/>
      <c r="W196" s="85"/>
      <c r="X196" s="85"/>
      <c r="Z196" s="64"/>
    </row>
    <row r="197" spans="1:26" ht="15.75" thickBot="1" x14ac:dyDescent="0.3">
      <c r="A197" s="150">
        <f t="shared" si="1"/>
        <v>43074</v>
      </c>
      <c r="B197" s="165"/>
      <c r="C197" s="152"/>
      <c r="D197" s="153"/>
      <c r="E197" s="154"/>
      <c r="F197" s="153"/>
      <c r="G197" s="155"/>
      <c r="H197" s="154"/>
      <c r="I197" s="153"/>
      <c r="J197" s="155"/>
      <c r="K197" s="155"/>
      <c r="L197" s="154"/>
      <c r="M197" s="153"/>
      <c r="N197" s="155"/>
      <c r="O197" s="154"/>
      <c r="P197" s="166"/>
      <c r="Q197" s="166"/>
      <c r="R197" s="157"/>
      <c r="S197" s="85"/>
      <c r="T197" s="85"/>
      <c r="U197" s="85"/>
      <c r="V197" s="85"/>
      <c r="W197" s="85"/>
      <c r="X197" s="85"/>
      <c r="Z197" s="64"/>
    </row>
    <row r="198" spans="1:26" ht="15.75" thickBot="1" x14ac:dyDescent="0.3">
      <c r="A198" s="150">
        <f t="shared" si="1"/>
        <v>43075</v>
      </c>
      <c r="B198" s="165"/>
      <c r="C198" s="152"/>
      <c r="D198" s="153"/>
      <c r="E198" s="154"/>
      <c r="F198" s="153"/>
      <c r="G198" s="155"/>
      <c r="H198" s="154"/>
      <c r="I198" s="153"/>
      <c r="J198" s="155"/>
      <c r="K198" s="155"/>
      <c r="L198" s="154"/>
      <c r="M198" s="153"/>
      <c r="N198" s="155"/>
      <c r="O198" s="154"/>
      <c r="P198" s="166"/>
      <c r="Q198" s="166"/>
      <c r="R198" s="157"/>
      <c r="S198" s="85"/>
      <c r="T198" s="85"/>
      <c r="U198" s="85"/>
      <c r="V198" s="85"/>
      <c r="W198" s="85"/>
      <c r="X198" s="85"/>
      <c r="Z198" s="64"/>
    </row>
    <row r="199" spans="1:26" ht="15.75" thickBot="1" x14ac:dyDescent="0.3">
      <c r="A199" s="150">
        <f t="shared" si="1"/>
        <v>43076</v>
      </c>
      <c r="B199" s="165"/>
      <c r="C199" s="152"/>
      <c r="D199" s="153"/>
      <c r="E199" s="154"/>
      <c r="F199" s="153"/>
      <c r="G199" s="155"/>
      <c r="H199" s="154"/>
      <c r="I199" s="153"/>
      <c r="J199" s="155"/>
      <c r="K199" s="155"/>
      <c r="L199" s="154"/>
      <c r="M199" s="153"/>
      <c r="N199" s="155"/>
      <c r="O199" s="154"/>
      <c r="P199" s="166"/>
      <c r="Q199" s="166"/>
      <c r="R199" s="157"/>
      <c r="S199" s="85"/>
      <c r="T199" s="85"/>
      <c r="U199" s="85"/>
      <c r="V199" s="85"/>
      <c r="W199" s="85"/>
      <c r="X199" s="85"/>
      <c r="Z199" s="64"/>
    </row>
    <row r="200" spans="1:26" ht="15.75" thickBot="1" x14ac:dyDescent="0.3">
      <c r="A200" s="150">
        <f t="shared" si="1"/>
        <v>43077</v>
      </c>
      <c r="B200" s="165"/>
      <c r="C200" s="152"/>
      <c r="D200" s="153"/>
      <c r="E200" s="154"/>
      <c r="F200" s="153"/>
      <c r="G200" s="155"/>
      <c r="H200" s="154"/>
      <c r="I200" s="153"/>
      <c r="J200" s="155"/>
      <c r="K200" s="155"/>
      <c r="L200" s="154"/>
      <c r="M200" s="153"/>
      <c r="N200" s="155"/>
      <c r="O200" s="154"/>
      <c r="P200" s="166"/>
      <c r="Q200" s="166"/>
      <c r="R200" s="157"/>
      <c r="S200" s="85"/>
      <c r="T200" s="85"/>
      <c r="U200" s="85"/>
      <c r="V200" s="85"/>
      <c r="W200" s="85"/>
      <c r="X200" s="85"/>
      <c r="Z200" s="64"/>
    </row>
    <row r="201" spans="1:26" ht="15.75" thickBot="1" x14ac:dyDescent="0.3">
      <c r="A201" s="150">
        <f t="shared" si="1"/>
        <v>43078</v>
      </c>
      <c r="B201" s="167"/>
      <c r="C201" s="168"/>
      <c r="D201" s="169"/>
      <c r="E201" s="170"/>
      <c r="F201" s="169"/>
      <c r="G201" s="171"/>
      <c r="H201" s="170"/>
      <c r="I201" s="169"/>
      <c r="J201" s="171"/>
      <c r="K201" s="171"/>
      <c r="L201" s="170"/>
      <c r="M201" s="169"/>
      <c r="N201" s="171"/>
      <c r="O201" s="170"/>
      <c r="P201" s="156"/>
      <c r="Q201" s="156"/>
      <c r="R201" s="157"/>
      <c r="S201" s="85"/>
      <c r="T201" s="85"/>
      <c r="U201" s="85"/>
      <c r="V201" s="85"/>
      <c r="W201" s="85"/>
      <c r="X201" s="85"/>
      <c r="Z201" s="64"/>
    </row>
    <row r="202" spans="1:26" ht="15.75" thickBot="1" x14ac:dyDescent="0.3">
      <c r="A202" s="172">
        <v>43079</v>
      </c>
      <c r="B202" s="173" t="s">
        <v>183</v>
      </c>
      <c r="C202" s="174">
        <v>0</v>
      </c>
      <c r="D202" s="175">
        <v>46</v>
      </c>
      <c r="E202" s="176">
        <v>3</v>
      </c>
      <c r="F202" s="175">
        <v>0</v>
      </c>
      <c r="G202" s="177">
        <v>0</v>
      </c>
      <c r="H202" s="176">
        <v>0</v>
      </c>
      <c r="I202" s="175">
        <v>0</v>
      </c>
      <c r="J202" s="177">
        <v>0</v>
      </c>
      <c r="K202" s="177">
        <v>0</v>
      </c>
      <c r="L202" s="176">
        <v>0</v>
      </c>
      <c r="M202" s="175">
        <v>0</v>
      </c>
      <c r="N202" s="177">
        <v>0</v>
      </c>
      <c r="O202" s="176">
        <v>0</v>
      </c>
      <c r="P202" s="178">
        <v>0</v>
      </c>
      <c r="Q202" s="178">
        <v>49</v>
      </c>
      <c r="R202" s="179"/>
      <c r="S202" s="85"/>
      <c r="T202" s="85"/>
      <c r="U202" s="85"/>
      <c r="V202" s="85"/>
      <c r="W202" s="85"/>
      <c r="X202" s="85"/>
      <c r="Z202" s="64"/>
    </row>
    <row r="203" spans="1:26" x14ac:dyDescent="0.25">
      <c r="A203" s="180">
        <v>43080</v>
      </c>
      <c r="B203" s="181" t="s">
        <v>184</v>
      </c>
      <c r="C203" s="182">
        <v>0</v>
      </c>
      <c r="D203" s="183">
        <v>83</v>
      </c>
      <c r="E203" s="184">
        <v>2</v>
      </c>
      <c r="F203" s="183">
        <v>2</v>
      </c>
      <c r="G203" s="185">
        <v>8</v>
      </c>
      <c r="H203" s="184">
        <v>20</v>
      </c>
      <c r="I203" s="183">
        <v>0</v>
      </c>
      <c r="J203" s="185">
        <v>0</v>
      </c>
      <c r="K203" s="185">
        <v>0</v>
      </c>
      <c r="L203" s="184">
        <v>6</v>
      </c>
      <c r="M203" s="183">
        <v>0</v>
      </c>
      <c r="N203" s="185">
        <v>13</v>
      </c>
      <c r="O203" s="184">
        <v>8</v>
      </c>
      <c r="P203" s="186">
        <v>0</v>
      </c>
      <c r="Q203" s="186">
        <v>142</v>
      </c>
      <c r="R203" s="179"/>
      <c r="S203" s="85"/>
      <c r="T203" s="85"/>
      <c r="U203" s="85"/>
      <c r="V203" s="85"/>
      <c r="W203" s="85"/>
      <c r="X203" s="85"/>
      <c r="Z203" s="64"/>
    </row>
    <row r="204" spans="1:26" x14ac:dyDescent="0.25">
      <c r="A204" s="187">
        <v>43081</v>
      </c>
      <c r="B204" s="188" t="s">
        <v>185</v>
      </c>
      <c r="C204" s="189">
        <v>6</v>
      </c>
      <c r="D204" s="190">
        <v>109</v>
      </c>
      <c r="E204" s="191">
        <v>5</v>
      </c>
      <c r="F204" s="190">
        <v>7</v>
      </c>
      <c r="G204" s="192">
        <v>9</v>
      </c>
      <c r="H204" s="191">
        <v>26</v>
      </c>
      <c r="I204" s="190">
        <v>0</v>
      </c>
      <c r="J204" s="192">
        <v>2</v>
      </c>
      <c r="K204" s="192">
        <v>0</v>
      </c>
      <c r="L204" s="191">
        <v>7</v>
      </c>
      <c r="M204" s="190">
        <v>0</v>
      </c>
      <c r="N204" s="192">
        <v>16</v>
      </c>
      <c r="O204" s="191">
        <v>10</v>
      </c>
      <c r="P204" s="193">
        <v>0</v>
      </c>
      <c r="Q204" s="193">
        <v>197</v>
      </c>
      <c r="R204" s="179"/>
      <c r="S204" s="85"/>
      <c r="T204" s="85"/>
      <c r="U204" s="85"/>
      <c r="V204" s="85"/>
      <c r="W204" s="85"/>
      <c r="X204" s="85"/>
      <c r="Z204" s="64"/>
    </row>
    <row r="205" spans="1:26" x14ac:dyDescent="0.25">
      <c r="A205" s="187">
        <v>43082</v>
      </c>
      <c r="B205" s="188" t="s">
        <v>186</v>
      </c>
      <c r="C205" s="189">
        <v>2</v>
      </c>
      <c r="D205" s="190">
        <v>99</v>
      </c>
      <c r="E205" s="191">
        <v>6</v>
      </c>
      <c r="F205" s="190">
        <v>3</v>
      </c>
      <c r="G205" s="192">
        <v>8</v>
      </c>
      <c r="H205" s="191">
        <v>21</v>
      </c>
      <c r="I205" s="190">
        <v>5</v>
      </c>
      <c r="J205" s="192">
        <v>0</v>
      </c>
      <c r="K205" s="192">
        <v>0</v>
      </c>
      <c r="L205" s="191">
        <v>5</v>
      </c>
      <c r="M205" s="190">
        <v>2</v>
      </c>
      <c r="N205" s="192">
        <v>19</v>
      </c>
      <c r="O205" s="191">
        <v>8</v>
      </c>
      <c r="P205" s="193">
        <v>0</v>
      </c>
      <c r="Q205" s="193">
        <v>178</v>
      </c>
      <c r="R205" s="179"/>
      <c r="S205" s="85"/>
      <c r="T205" s="85"/>
      <c r="U205" s="85"/>
      <c r="V205" s="85"/>
      <c r="W205" s="85"/>
      <c r="X205" s="85"/>
      <c r="Z205" s="64"/>
    </row>
    <row r="206" spans="1:26" x14ac:dyDescent="0.25">
      <c r="A206" s="187">
        <v>43083</v>
      </c>
      <c r="B206" s="188" t="s">
        <v>187</v>
      </c>
      <c r="C206" s="189">
        <v>14</v>
      </c>
      <c r="D206" s="190">
        <v>113</v>
      </c>
      <c r="E206" s="191">
        <v>3</v>
      </c>
      <c r="F206" s="190">
        <v>8</v>
      </c>
      <c r="G206" s="192">
        <v>21</v>
      </c>
      <c r="H206" s="191">
        <v>14</v>
      </c>
      <c r="I206" s="190">
        <v>4</v>
      </c>
      <c r="J206" s="192">
        <v>4</v>
      </c>
      <c r="K206" s="192">
        <v>0</v>
      </c>
      <c r="L206" s="191">
        <v>9</v>
      </c>
      <c r="M206" s="190">
        <v>11</v>
      </c>
      <c r="N206" s="192">
        <v>19</v>
      </c>
      <c r="O206" s="191">
        <v>3</v>
      </c>
      <c r="P206" s="193">
        <v>0</v>
      </c>
      <c r="Q206" s="193">
        <v>223</v>
      </c>
      <c r="R206" s="179"/>
      <c r="S206" s="85"/>
      <c r="T206" s="85"/>
      <c r="U206" s="85"/>
      <c r="V206" s="85"/>
      <c r="W206" s="85"/>
      <c r="X206" s="85"/>
      <c r="Z206" s="64"/>
    </row>
    <row r="207" spans="1:26" x14ac:dyDescent="0.25">
      <c r="A207" s="187">
        <v>43084</v>
      </c>
      <c r="B207" s="188" t="s">
        <v>188</v>
      </c>
      <c r="C207" s="194">
        <v>21</v>
      </c>
      <c r="D207" s="190">
        <v>112</v>
      </c>
      <c r="E207" s="191">
        <v>5</v>
      </c>
      <c r="F207" s="190">
        <v>8</v>
      </c>
      <c r="G207" s="192">
        <v>17</v>
      </c>
      <c r="H207" s="191">
        <v>13</v>
      </c>
      <c r="I207" s="190">
        <v>7</v>
      </c>
      <c r="J207" s="192">
        <v>9</v>
      </c>
      <c r="K207" s="192">
        <v>0</v>
      </c>
      <c r="L207" s="191">
        <v>21</v>
      </c>
      <c r="M207" s="190">
        <v>19</v>
      </c>
      <c r="N207" s="192">
        <v>12</v>
      </c>
      <c r="O207" s="191">
        <v>8</v>
      </c>
      <c r="P207" s="193">
        <v>0</v>
      </c>
      <c r="Q207" s="193">
        <v>252</v>
      </c>
      <c r="R207" s="179"/>
      <c r="S207" s="85"/>
      <c r="T207" s="85"/>
      <c r="U207" s="85"/>
      <c r="V207" s="85"/>
      <c r="W207" s="85"/>
      <c r="X207" s="85"/>
      <c r="Z207" s="64"/>
    </row>
    <row r="208" spans="1:26" x14ac:dyDescent="0.25">
      <c r="A208" s="180">
        <v>43085</v>
      </c>
      <c r="B208" s="195" t="s">
        <v>182</v>
      </c>
      <c r="C208" s="196">
        <v>12</v>
      </c>
      <c r="D208" s="197">
        <v>128</v>
      </c>
      <c r="E208" s="198">
        <v>13</v>
      </c>
      <c r="F208" s="197">
        <v>2</v>
      </c>
      <c r="G208" s="199">
        <v>0</v>
      </c>
      <c r="H208" s="198">
        <v>0</v>
      </c>
      <c r="I208" s="197">
        <v>0</v>
      </c>
      <c r="J208" s="199">
        <v>0</v>
      </c>
      <c r="K208" s="199">
        <v>0</v>
      </c>
      <c r="L208" s="198">
        <v>0</v>
      </c>
      <c r="M208" s="197">
        <v>0</v>
      </c>
      <c r="N208" s="199">
        <v>0</v>
      </c>
      <c r="O208" s="198">
        <v>0</v>
      </c>
      <c r="P208" s="200">
        <v>0</v>
      </c>
      <c r="Q208" s="200">
        <v>155</v>
      </c>
      <c r="R208" s="179"/>
      <c r="S208" s="85"/>
      <c r="T208" s="85"/>
      <c r="U208" s="85"/>
      <c r="V208" s="85"/>
      <c r="W208" s="85"/>
      <c r="X208" s="85"/>
      <c r="Z208" s="64"/>
    </row>
    <row r="209" spans="1:26" ht="15.75" thickBot="1" x14ac:dyDescent="0.3">
      <c r="A209" s="122">
        <v>43086</v>
      </c>
      <c r="B209" s="123" t="s">
        <v>183</v>
      </c>
      <c r="C209" s="124">
        <v>5</v>
      </c>
      <c r="D209" s="125">
        <v>40</v>
      </c>
      <c r="E209" s="126">
        <v>2</v>
      </c>
      <c r="F209" s="125">
        <v>1</v>
      </c>
      <c r="G209" s="127">
        <v>0</v>
      </c>
      <c r="H209" s="126">
        <v>0</v>
      </c>
      <c r="I209" s="125">
        <v>1</v>
      </c>
      <c r="J209" s="127">
        <v>0</v>
      </c>
      <c r="K209" s="127">
        <v>0</v>
      </c>
      <c r="L209" s="126">
        <v>0</v>
      </c>
      <c r="M209" s="125">
        <v>0</v>
      </c>
      <c r="N209" s="127">
        <v>0</v>
      </c>
      <c r="O209" s="126">
        <v>0</v>
      </c>
      <c r="P209" s="128">
        <v>0</v>
      </c>
      <c r="Q209" s="128">
        <v>49</v>
      </c>
      <c r="R209" s="113"/>
      <c r="S209" s="85"/>
      <c r="T209" s="85"/>
      <c r="U209" s="85"/>
      <c r="V209" s="85"/>
      <c r="W209" s="85"/>
      <c r="X209" s="85"/>
      <c r="Z209" s="64"/>
    </row>
    <row r="210" spans="1:26" x14ac:dyDescent="0.25">
      <c r="A210" s="115">
        <v>43087</v>
      </c>
      <c r="B210" s="129" t="s">
        <v>184</v>
      </c>
      <c r="C210" s="130">
        <v>1</v>
      </c>
      <c r="D210" s="131">
        <v>101</v>
      </c>
      <c r="E210" s="132">
        <v>11</v>
      </c>
      <c r="F210" s="131">
        <v>3</v>
      </c>
      <c r="G210" s="133">
        <v>14</v>
      </c>
      <c r="H210" s="132">
        <v>23</v>
      </c>
      <c r="I210" s="131">
        <v>4</v>
      </c>
      <c r="J210" s="133">
        <v>1</v>
      </c>
      <c r="K210" s="133">
        <v>0</v>
      </c>
      <c r="L210" s="132">
        <v>11</v>
      </c>
      <c r="M210" s="131">
        <v>18</v>
      </c>
      <c r="N210" s="133">
        <v>15</v>
      </c>
      <c r="O210" s="132">
        <v>9</v>
      </c>
      <c r="P210" s="134">
        <v>0</v>
      </c>
      <c r="Q210" s="134">
        <v>211</v>
      </c>
      <c r="R210" s="113"/>
      <c r="S210" s="85"/>
      <c r="T210" s="85"/>
      <c r="U210" s="85"/>
      <c r="V210" s="85"/>
      <c r="W210" s="85"/>
      <c r="X210" s="85"/>
      <c r="Z210" s="64"/>
    </row>
    <row r="211" spans="1:26" x14ac:dyDescent="0.25">
      <c r="A211" s="106">
        <v>43088</v>
      </c>
      <c r="B211" s="107" t="s">
        <v>185</v>
      </c>
      <c r="C211" s="108">
        <v>8</v>
      </c>
      <c r="D211" s="109">
        <v>107</v>
      </c>
      <c r="E211" s="110">
        <v>8</v>
      </c>
      <c r="F211" s="109">
        <v>12</v>
      </c>
      <c r="G211" s="111">
        <v>18</v>
      </c>
      <c r="H211" s="110">
        <v>16</v>
      </c>
      <c r="I211" s="109">
        <v>2</v>
      </c>
      <c r="J211" s="111">
        <v>1</v>
      </c>
      <c r="K211" s="111">
        <v>0</v>
      </c>
      <c r="L211" s="110">
        <v>25</v>
      </c>
      <c r="M211" s="109">
        <v>38</v>
      </c>
      <c r="N211" s="111">
        <v>13</v>
      </c>
      <c r="O211" s="110">
        <v>7</v>
      </c>
      <c r="P211" s="112">
        <v>0</v>
      </c>
      <c r="Q211" s="112">
        <v>255</v>
      </c>
      <c r="R211" s="113"/>
      <c r="S211" s="85"/>
      <c r="T211" s="85"/>
      <c r="U211" s="85"/>
      <c r="V211" s="85"/>
      <c r="W211" s="85"/>
      <c r="X211" s="85"/>
      <c r="Z211" s="64"/>
    </row>
    <row r="212" spans="1:26" x14ac:dyDescent="0.25">
      <c r="A212" s="106">
        <v>43089</v>
      </c>
      <c r="B212" s="107" t="s">
        <v>186</v>
      </c>
      <c r="C212" s="108">
        <v>5</v>
      </c>
      <c r="D212" s="109">
        <v>71</v>
      </c>
      <c r="E212" s="110">
        <v>11</v>
      </c>
      <c r="F212" s="109">
        <v>5</v>
      </c>
      <c r="G212" s="111">
        <v>2</v>
      </c>
      <c r="H212" s="110">
        <v>7</v>
      </c>
      <c r="I212" s="109">
        <v>0</v>
      </c>
      <c r="J212" s="111">
        <v>1</v>
      </c>
      <c r="K212" s="111">
        <v>0</v>
      </c>
      <c r="L212" s="110">
        <v>23</v>
      </c>
      <c r="M212" s="109">
        <v>0</v>
      </c>
      <c r="N212" s="111">
        <v>7</v>
      </c>
      <c r="O212" s="110">
        <v>1</v>
      </c>
      <c r="P212" s="112">
        <v>0</v>
      </c>
      <c r="Q212" s="112">
        <v>133</v>
      </c>
      <c r="R212" s="113"/>
      <c r="S212" s="85"/>
      <c r="T212" s="85"/>
      <c r="U212" s="85"/>
      <c r="V212" s="85"/>
      <c r="W212" s="85"/>
      <c r="X212" s="85"/>
      <c r="Z212" s="64"/>
    </row>
    <row r="213" spans="1:26" x14ac:dyDescent="0.25">
      <c r="A213" s="106">
        <v>43090</v>
      </c>
      <c r="B213" s="107" t="s">
        <v>187</v>
      </c>
      <c r="C213" s="108">
        <v>5</v>
      </c>
      <c r="D213" s="109">
        <v>82</v>
      </c>
      <c r="E213" s="110">
        <v>4</v>
      </c>
      <c r="F213" s="109">
        <v>4</v>
      </c>
      <c r="G213" s="111">
        <v>4</v>
      </c>
      <c r="H213" s="110">
        <v>8</v>
      </c>
      <c r="I213" s="109">
        <v>1</v>
      </c>
      <c r="J213" s="111">
        <v>1</v>
      </c>
      <c r="K213" s="111">
        <v>0</v>
      </c>
      <c r="L213" s="110">
        <v>0</v>
      </c>
      <c r="M213" s="109">
        <v>0</v>
      </c>
      <c r="N213" s="111">
        <v>7</v>
      </c>
      <c r="O213" s="110">
        <v>0</v>
      </c>
      <c r="P213" s="112">
        <v>0</v>
      </c>
      <c r="Q213" s="112">
        <v>116</v>
      </c>
      <c r="R213" s="113"/>
      <c r="S213" s="85"/>
      <c r="T213" s="85"/>
      <c r="U213" s="85"/>
      <c r="V213" s="85"/>
      <c r="W213" s="85"/>
      <c r="X213" s="85"/>
      <c r="Z213" s="64"/>
    </row>
    <row r="214" spans="1:26" x14ac:dyDescent="0.25">
      <c r="A214" s="106">
        <v>43091</v>
      </c>
      <c r="B214" s="107" t="s">
        <v>188</v>
      </c>
      <c r="C214" s="114">
        <v>3</v>
      </c>
      <c r="D214" s="109">
        <v>79</v>
      </c>
      <c r="E214" s="110">
        <v>1</v>
      </c>
      <c r="F214" s="109">
        <v>3</v>
      </c>
      <c r="G214" s="111">
        <v>0</v>
      </c>
      <c r="H214" s="110">
        <v>6</v>
      </c>
      <c r="I214" s="109">
        <v>4</v>
      </c>
      <c r="J214" s="111">
        <v>1</v>
      </c>
      <c r="K214" s="111">
        <v>0</v>
      </c>
      <c r="L214" s="110">
        <v>2</v>
      </c>
      <c r="M214" s="109">
        <v>0</v>
      </c>
      <c r="N214" s="111">
        <v>7</v>
      </c>
      <c r="O214" s="110">
        <v>3</v>
      </c>
      <c r="P214" s="112">
        <v>0</v>
      </c>
      <c r="Q214" s="112">
        <v>109</v>
      </c>
      <c r="R214" s="113"/>
      <c r="S214" s="85"/>
      <c r="T214" s="85"/>
      <c r="U214" s="85"/>
      <c r="V214" s="85"/>
      <c r="W214" s="85"/>
      <c r="X214" s="85"/>
      <c r="Z214" s="64"/>
    </row>
    <row r="215" spans="1:26" x14ac:dyDescent="0.25">
      <c r="A215" s="115">
        <v>43092</v>
      </c>
      <c r="B215" s="116" t="s">
        <v>182</v>
      </c>
      <c r="C215" s="117">
        <v>0</v>
      </c>
      <c r="D215" s="118">
        <v>61</v>
      </c>
      <c r="E215" s="119">
        <v>4</v>
      </c>
      <c r="F215" s="118">
        <v>1</v>
      </c>
      <c r="G215" s="120">
        <v>0</v>
      </c>
      <c r="H215" s="119">
        <v>0</v>
      </c>
      <c r="I215" s="118">
        <v>0</v>
      </c>
      <c r="J215" s="120">
        <v>0</v>
      </c>
      <c r="K215" s="120">
        <v>0</v>
      </c>
      <c r="L215" s="119">
        <v>0</v>
      </c>
      <c r="M215" s="118">
        <v>0</v>
      </c>
      <c r="N215" s="120">
        <v>0</v>
      </c>
      <c r="O215" s="119">
        <v>0</v>
      </c>
      <c r="P215" s="121">
        <v>0</v>
      </c>
      <c r="Q215" s="121">
        <v>66</v>
      </c>
      <c r="R215" s="113"/>
      <c r="S215" s="85"/>
      <c r="T215" s="85"/>
      <c r="U215" s="85"/>
      <c r="V215" s="85"/>
      <c r="W215" s="85"/>
      <c r="X215" s="85"/>
      <c r="Z215" s="64"/>
    </row>
    <row r="216" spans="1:26" ht="15.75" thickBot="1" x14ac:dyDescent="0.3">
      <c r="A216" s="122">
        <v>43093</v>
      </c>
      <c r="B216" s="123" t="s">
        <v>183</v>
      </c>
      <c r="C216" s="124">
        <v>0</v>
      </c>
      <c r="D216" s="125">
        <v>70</v>
      </c>
      <c r="E216" s="126">
        <v>7</v>
      </c>
      <c r="F216" s="125">
        <v>0</v>
      </c>
      <c r="G216" s="127">
        <v>0</v>
      </c>
      <c r="H216" s="126">
        <v>0</v>
      </c>
      <c r="I216" s="125">
        <v>0</v>
      </c>
      <c r="J216" s="127">
        <v>0</v>
      </c>
      <c r="K216" s="127">
        <v>0</v>
      </c>
      <c r="L216" s="126">
        <v>0</v>
      </c>
      <c r="M216" s="125">
        <v>0</v>
      </c>
      <c r="N216" s="127">
        <v>0</v>
      </c>
      <c r="O216" s="126">
        <v>0</v>
      </c>
      <c r="P216" s="128">
        <v>0</v>
      </c>
      <c r="Q216" s="128">
        <v>77</v>
      </c>
      <c r="R216" s="113"/>
      <c r="S216" s="85"/>
      <c r="T216" s="85"/>
      <c r="U216" s="85"/>
      <c r="V216" s="85"/>
      <c r="W216" s="85"/>
      <c r="X216" s="85"/>
      <c r="Z216" s="64"/>
    </row>
    <row r="217" spans="1:26" x14ac:dyDescent="0.25">
      <c r="A217" s="115">
        <v>43094</v>
      </c>
      <c r="B217" s="129" t="s">
        <v>184</v>
      </c>
      <c r="C217" s="130">
        <v>2</v>
      </c>
      <c r="D217" s="131">
        <v>61</v>
      </c>
      <c r="E217" s="132">
        <v>2</v>
      </c>
      <c r="F217" s="131">
        <v>5</v>
      </c>
      <c r="G217" s="133">
        <v>1</v>
      </c>
      <c r="H217" s="132">
        <v>0</v>
      </c>
      <c r="I217" s="131">
        <v>0</v>
      </c>
      <c r="J217" s="133">
        <v>0</v>
      </c>
      <c r="K217" s="133">
        <v>0</v>
      </c>
      <c r="L217" s="132">
        <v>0</v>
      </c>
      <c r="M217" s="131">
        <v>0</v>
      </c>
      <c r="N217" s="133">
        <v>0</v>
      </c>
      <c r="O217" s="132">
        <v>0</v>
      </c>
      <c r="P217" s="134">
        <v>0</v>
      </c>
      <c r="Q217" s="134">
        <v>71</v>
      </c>
      <c r="R217" s="113"/>
      <c r="S217" s="85"/>
      <c r="T217" s="85"/>
      <c r="U217" s="85"/>
      <c r="V217" s="85"/>
      <c r="W217" s="85"/>
      <c r="X217" s="85"/>
      <c r="Z217" s="64"/>
    </row>
    <row r="218" spans="1:26" x14ac:dyDescent="0.25">
      <c r="A218" s="106">
        <v>43095</v>
      </c>
      <c r="B218" s="107" t="s">
        <v>185</v>
      </c>
      <c r="C218" s="108">
        <v>4</v>
      </c>
      <c r="D218" s="109">
        <v>59</v>
      </c>
      <c r="E218" s="110">
        <v>6</v>
      </c>
      <c r="F218" s="109">
        <v>0</v>
      </c>
      <c r="G218" s="111">
        <v>0</v>
      </c>
      <c r="H218" s="110">
        <v>0</v>
      </c>
      <c r="I218" s="109">
        <v>0</v>
      </c>
      <c r="J218" s="111">
        <v>0</v>
      </c>
      <c r="K218" s="111">
        <v>0</v>
      </c>
      <c r="L218" s="110">
        <v>0</v>
      </c>
      <c r="M218" s="109">
        <v>0</v>
      </c>
      <c r="N218" s="111">
        <v>0</v>
      </c>
      <c r="O218" s="110">
        <v>0</v>
      </c>
      <c r="P218" s="112">
        <v>0</v>
      </c>
      <c r="Q218" s="112">
        <v>69</v>
      </c>
      <c r="R218" s="113"/>
      <c r="S218" s="85"/>
      <c r="T218" s="85"/>
      <c r="U218" s="85"/>
      <c r="V218" s="85"/>
      <c r="W218" s="85"/>
      <c r="X218" s="85"/>
      <c r="Z218" s="64"/>
    </row>
    <row r="219" spans="1:26" x14ac:dyDescent="0.25">
      <c r="A219" s="106">
        <v>43096</v>
      </c>
      <c r="B219" s="107" t="s">
        <v>186</v>
      </c>
      <c r="C219" s="108">
        <v>7</v>
      </c>
      <c r="D219" s="109">
        <v>71</v>
      </c>
      <c r="E219" s="110">
        <v>7</v>
      </c>
      <c r="F219" s="109">
        <v>3</v>
      </c>
      <c r="G219" s="111">
        <v>0</v>
      </c>
      <c r="H219" s="110">
        <v>1</v>
      </c>
      <c r="I219" s="109">
        <v>1</v>
      </c>
      <c r="J219" s="111">
        <v>0</v>
      </c>
      <c r="K219" s="111">
        <v>0</v>
      </c>
      <c r="L219" s="110">
        <v>0</v>
      </c>
      <c r="M219" s="109">
        <v>0</v>
      </c>
      <c r="N219" s="111">
        <v>0</v>
      </c>
      <c r="O219" s="110">
        <v>0</v>
      </c>
      <c r="P219" s="112">
        <v>0</v>
      </c>
      <c r="Q219" s="112">
        <v>90</v>
      </c>
      <c r="R219" s="113"/>
      <c r="S219" s="85"/>
      <c r="T219" s="85"/>
      <c r="U219" s="85"/>
      <c r="V219" s="85"/>
      <c r="W219" s="85"/>
      <c r="X219" s="85"/>
      <c r="Z219" s="64"/>
    </row>
    <row r="220" spans="1:26" x14ac:dyDescent="0.25">
      <c r="A220" s="106">
        <v>43097</v>
      </c>
      <c r="B220" s="107" t="s">
        <v>187</v>
      </c>
      <c r="C220" s="108">
        <v>2</v>
      </c>
      <c r="D220" s="109">
        <v>67</v>
      </c>
      <c r="E220" s="110">
        <v>3</v>
      </c>
      <c r="F220" s="109">
        <v>1</v>
      </c>
      <c r="G220" s="111">
        <v>1</v>
      </c>
      <c r="H220" s="110">
        <v>0</v>
      </c>
      <c r="I220" s="109">
        <v>0</v>
      </c>
      <c r="J220" s="111">
        <v>0</v>
      </c>
      <c r="K220" s="111">
        <v>0</v>
      </c>
      <c r="L220" s="110">
        <v>0</v>
      </c>
      <c r="M220" s="109">
        <v>0</v>
      </c>
      <c r="N220" s="111">
        <v>0</v>
      </c>
      <c r="O220" s="110">
        <v>0</v>
      </c>
      <c r="P220" s="112">
        <v>0</v>
      </c>
      <c r="Q220" s="112">
        <v>74</v>
      </c>
      <c r="R220" s="113"/>
      <c r="S220" s="85"/>
      <c r="T220" s="85"/>
      <c r="U220" s="85"/>
      <c r="V220" s="85"/>
      <c r="W220" s="85"/>
      <c r="X220" s="85"/>
      <c r="Z220" s="64"/>
    </row>
    <row r="221" spans="1:26" x14ac:dyDescent="0.25">
      <c r="A221" s="106">
        <v>43098</v>
      </c>
      <c r="B221" s="107" t="s">
        <v>188</v>
      </c>
      <c r="C221" s="114">
        <v>1</v>
      </c>
      <c r="D221" s="109">
        <v>75</v>
      </c>
      <c r="E221" s="110">
        <v>1</v>
      </c>
      <c r="F221" s="109">
        <v>2</v>
      </c>
      <c r="G221" s="111">
        <v>2</v>
      </c>
      <c r="H221" s="110">
        <v>0</v>
      </c>
      <c r="I221" s="109">
        <v>0</v>
      </c>
      <c r="J221" s="111">
        <v>0</v>
      </c>
      <c r="K221" s="111">
        <v>0</v>
      </c>
      <c r="L221" s="110">
        <v>0</v>
      </c>
      <c r="M221" s="109">
        <v>0</v>
      </c>
      <c r="N221" s="111">
        <v>0</v>
      </c>
      <c r="O221" s="110">
        <v>0</v>
      </c>
      <c r="P221" s="112">
        <v>0</v>
      </c>
      <c r="Q221" s="112">
        <v>81</v>
      </c>
      <c r="R221" s="113"/>
      <c r="S221" s="85"/>
      <c r="T221" s="85"/>
      <c r="U221" s="85"/>
      <c r="V221" s="85"/>
      <c r="W221" s="85"/>
      <c r="X221" s="85"/>
      <c r="Z221" s="64"/>
    </row>
    <row r="222" spans="1:26" x14ac:dyDescent="0.25">
      <c r="A222" s="115">
        <v>43099</v>
      </c>
      <c r="B222" s="116" t="s">
        <v>182</v>
      </c>
      <c r="C222" s="117">
        <v>5</v>
      </c>
      <c r="D222" s="118">
        <v>82</v>
      </c>
      <c r="E222" s="119">
        <v>12</v>
      </c>
      <c r="F222" s="118">
        <v>3</v>
      </c>
      <c r="G222" s="120">
        <v>1</v>
      </c>
      <c r="H222" s="119">
        <v>0</v>
      </c>
      <c r="I222" s="118">
        <v>0</v>
      </c>
      <c r="J222" s="120">
        <v>0</v>
      </c>
      <c r="K222" s="120">
        <v>0</v>
      </c>
      <c r="L222" s="119">
        <v>0</v>
      </c>
      <c r="M222" s="118">
        <v>0</v>
      </c>
      <c r="N222" s="120">
        <v>0</v>
      </c>
      <c r="O222" s="119">
        <v>0</v>
      </c>
      <c r="P222" s="121">
        <v>0</v>
      </c>
      <c r="Q222" s="121">
        <v>103</v>
      </c>
      <c r="R222" s="113"/>
      <c r="S222" s="85"/>
      <c r="T222" s="85"/>
      <c r="U222" s="85"/>
      <c r="V222" s="85"/>
      <c r="W222" s="85"/>
      <c r="X222" s="85"/>
      <c r="Z222" s="64"/>
    </row>
    <row r="223" spans="1:26" ht="15.75" thickBot="1" x14ac:dyDescent="0.3">
      <c r="A223" s="122">
        <v>43100</v>
      </c>
      <c r="B223" s="123" t="s">
        <v>183</v>
      </c>
      <c r="C223" s="124">
        <v>1</v>
      </c>
      <c r="D223" s="125">
        <v>81</v>
      </c>
      <c r="E223" s="126">
        <v>2</v>
      </c>
      <c r="F223" s="125">
        <v>2</v>
      </c>
      <c r="G223" s="127">
        <v>0</v>
      </c>
      <c r="H223" s="126">
        <v>0</v>
      </c>
      <c r="I223" s="125">
        <v>0</v>
      </c>
      <c r="J223" s="127">
        <v>0</v>
      </c>
      <c r="K223" s="127">
        <v>0</v>
      </c>
      <c r="L223" s="126">
        <v>0</v>
      </c>
      <c r="M223" s="125">
        <v>0</v>
      </c>
      <c r="N223" s="127">
        <v>0</v>
      </c>
      <c r="O223" s="126">
        <v>0</v>
      </c>
      <c r="P223" s="128">
        <v>0</v>
      </c>
      <c r="Q223" s="128">
        <v>86</v>
      </c>
      <c r="R223" s="113"/>
      <c r="S223" s="85"/>
      <c r="T223" s="85"/>
      <c r="U223" s="85"/>
      <c r="V223" s="85"/>
      <c r="W223" s="85"/>
      <c r="X223" s="85"/>
      <c r="Z223" s="64"/>
    </row>
    <row r="224" spans="1:26" x14ac:dyDescent="0.25">
      <c r="A224" s="115">
        <v>43101</v>
      </c>
      <c r="B224" s="129" t="s">
        <v>184</v>
      </c>
      <c r="C224" s="130">
        <v>0</v>
      </c>
      <c r="D224" s="131">
        <v>61</v>
      </c>
      <c r="E224" s="132">
        <v>5</v>
      </c>
      <c r="F224" s="131">
        <v>2</v>
      </c>
      <c r="G224" s="133">
        <v>1</v>
      </c>
      <c r="H224" s="132">
        <v>0</v>
      </c>
      <c r="I224" s="131">
        <v>0</v>
      </c>
      <c r="J224" s="133">
        <v>0</v>
      </c>
      <c r="K224" s="133">
        <v>0</v>
      </c>
      <c r="L224" s="132">
        <v>0</v>
      </c>
      <c r="M224" s="131">
        <v>0</v>
      </c>
      <c r="N224" s="133">
        <v>0</v>
      </c>
      <c r="O224" s="132">
        <v>0</v>
      </c>
      <c r="P224" s="134">
        <v>0</v>
      </c>
      <c r="Q224" s="134">
        <v>69</v>
      </c>
      <c r="R224" s="113"/>
      <c r="S224" s="85"/>
      <c r="T224" s="85"/>
      <c r="U224" s="85"/>
      <c r="V224" s="85"/>
      <c r="W224" s="85"/>
      <c r="X224" s="85"/>
      <c r="Z224" s="64"/>
    </row>
    <row r="225" spans="1:26" x14ac:dyDescent="0.25">
      <c r="A225" s="106">
        <v>43102</v>
      </c>
      <c r="B225" s="107" t="s">
        <v>185</v>
      </c>
      <c r="C225" s="108">
        <v>2</v>
      </c>
      <c r="D225" s="109">
        <v>138</v>
      </c>
      <c r="E225" s="110">
        <v>2</v>
      </c>
      <c r="F225" s="109">
        <v>3</v>
      </c>
      <c r="G225" s="111">
        <v>1</v>
      </c>
      <c r="H225" s="110">
        <v>0</v>
      </c>
      <c r="I225" s="109">
        <v>0</v>
      </c>
      <c r="J225" s="111">
        <v>1</v>
      </c>
      <c r="K225" s="111">
        <v>0</v>
      </c>
      <c r="L225" s="110">
        <v>0</v>
      </c>
      <c r="M225" s="109">
        <v>0</v>
      </c>
      <c r="N225" s="111">
        <v>0</v>
      </c>
      <c r="O225" s="110">
        <v>0</v>
      </c>
      <c r="P225" s="112">
        <v>0</v>
      </c>
      <c r="Q225" s="112">
        <v>147</v>
      </c>
      <c r="R225" s="113"/>
      <c r="S225" s="85"/>
      <c r="T225" s="85"/>
      <c r="U225" s="85"/>
      <c r="V225" s="85"/>
      <c r="W225" s="85"/>
      <c r="X225" s="85"/>
      <c r="Z225" s="64"/>
    </row>
    <row r="226" spans="1:26" x14ac:dyDescent="0.25">
      <c r="A226" s="106">
        <v>43103</v>
      </c>
      <c r="B226" s="107" t="s">
        <v>186</v>
      </c>
      <c r="C226" s="108">
        <v>3</v>
      </c>
      <c r="D226" s="109">
        <v>77</v>
      </c>
      <c r="E226" s="110">
        <v>3</v>
      </c>
      <c r="F226" s="109">
        <v>10</v>
      </c>
      <c r="G226" s="111">
        <v>2</v>
      </c>
      <c r="H226" s="110">
        <v>0</v>
      </c>
      <c r="I226" s="109">
        <v>0</v>
      </c>
      <c r="J226" s="111">
        <v>0</v>
      </c>
      <c r="K226" s="111">
        <v>0</v>
      </c>
      <c r="L226" s="110">
        <v>2</v>
      </c>
      <c r="M226" s="109">
        <v>1</v>
      </c>
      <c r="N226" s="111">
        <v>3</v>
      </c>
      <c r="O226" s="110">
        <v>0</v>
      </c>
      <c r="P226" s="112">
        <v>0</v>
      </c>
      <c r="Q226" s="112">
        <v>101</v>
      </c>
      <c r="R226" s="113"/>
      <c r="S226" s="85"/>
      <c r="T226" s="85"/>
      <c r="U226" s="85"/>
      <c r="V226" s="85"/>
      <c r="W226" s="85"/>
      <c r="X226" s="85"/>
      <c r="Z226" s="64"/>
    </row>
    <row r="227" spans="1:26" x14ac:dyDescent="0.25">
      <c r="A227" s="106">
        <v>43104</v>
      </c>
      <c r="B227" s="107" t="s">
        <v>187</v>
      </c>
      <c r="C227" s="108">
        <v>1</v>
      </c>
      <c r="D227" s="109">
        <v>45</v>
      </c>
      <c r="E227" s="110">
        <v>0</v>
      </c>
      <c r="F227" s="109">
        <v>2</v>
      </c>
      <c r="G227" s="111">
        <v>2</v>
      </c>
      <c r="H227" s="110">
        <v>0</v>
      </c>
      <c r="I227" s="109">
        <v>1</v>
      </c>
      <c r="J227" s="111">
        <v>0</v>
      </c>
      <c r="K227" s="111">
        <v>0</v>
      </c>
      <c r="L227" s="110">
        <v>6</v>
      </c>
      <c r="M227" s="109">
        <v>0</v>
      </c>
      <c r="N227" s="111">
        <v>2</v>
      </c>
      <c r="O227" s="110">
        <v>0</v>
      </c>
      <c r="P227" s="112">
        <v>0</v>
      </c>
      <c r="Q227" s="112">
        <v>59</v>
      </c>
      <c r="R227" s="113"/>
      <c r="S227" s="85"/>
      <c r="T227" s="85"/>
      <c r="U227" s="85"/>
      <c r="V227" s="85"/>
      <c r="W227" s="85"/>
      <c r="X227" s="85"/>
      <c r="Z227" s="64"/>
    </row>
    <row r="228" spans="1:26" x14ac:dyDescent="0.25">
      <c r="A228" s="106">
        <v>43105</v>
      </c>
      <c r="B228" s="107" t="s">
        <v>188</v>
      </c>
      <c r="C228" s="114">
        <v>0</v>
      </c>
      <c r="D228" s="109">
        <v>44</v>
      </c>
      <c r="E228" s="110">
        <v>2</v>
      </c>
      <c r="F228" s="109">
        <v>2</v>
      </c>
      <c r="G228" s="111">
        <v>4</v>
      </c>
      <c r="H228" s="110">
        <v>0</v>
      </c>
      <c r="I228" s="109">
        <v>1</v>
      </c>
      <c r="J228" s="111">
        <v>0</v>
      </c>
      <c r="K228" s="111">
        <v>0</v>
      </c>
      <c r="L228" s="110">
        <v>4</v>
      </c>
      <c r="M228" s="109">
        <v>0</v>
      </c>
      <c r="N228" s="111">
        <v>0</v>
      </c>
      <c r="O228" s="110">
        <v>0</v>
      </c>
      <c r="P228" s="112">
        <v>0</v>
      </c>
      <c r="Q228" s="112">
        <v>57</v>
      </c>
      <c r="R228" s="113"/>
      <c r="S228" s="85"/>
      <c r="T228" s="85"/>
      <c r="U228" s="85"/>
      <c r="V228" s="85"/>
      <c r="W228" s="85"/>
      <c r="X228" s="85"/>
      <c r="Z228" s="64"/>
    </row>
    <row r="229" spans="1:26" x14ac:dyDescent="0.25">
      <c r="A229" s="115">
        <v>43106</v>
      </c>
      <c r="B229" s="116" t="s">
        <v>182</v>
      </c>
      <c r="C229" s="117">
        <v>7</v>
      </c>
      <c r="D229" s="118">
        <v>52</v>
      </c>
      <c r="E229" s="119">
        <v>1</v>
      </c>
      <c r="F229" s="118">
        <v>4</v>
      </c>
      <c r="G229" s="120">
        <v>0</v>
      </c>
      <c r="H229" s="119">
        <v>0</v>
      </c>
      <c r="I229" s="118">
        <v>0</v>
      </c>
      <c r="J229" s="120">
        <v>0</v>
      </c>
      <c r="K229" s="120">
        <v>0</v>
      </c>
      <c r="L229" s="119">
        <v>0</v>
      </c>
      <c r="M229" s="118">
        <v>0</v>
      </c>
      <c r="N229" s="120">
        <v>0</v>
      </c>
      <c r="O229" s="119">
        <v>0</v>
      </c>
      <c r="P229" s="121">
        <v>0</v>
      </c>
      <c r="Q229" s="121">
        <v>64</v>
      </c>
      <c r="R229" s="113"/>
      <c r="S229" s="85"/>
      <c r="T229" s="85"/>
      <c r="U229" s="85"/>
      <c r="V229" s="85"/>
      <c r="W229" s="85"/>
      <c r="X229" s="85"/>
      <c r="Z229" s="64"/>
    </row>
    <row r="230" spans="1:26" ht="15.75" thickBot="1" x14ac:dyDescent="0.3">
      <c r="A230" s="122">
        <v>43107</v>
      </c>
      <c r="B230" s="123" t="s">
        <v>183</v>
      </c>
      <c r="C230" s="124">
        <v>1</v>
      </c>
      <c r="D230" s="125">
        <v>34</v>
      </c>
      <c r="E230" s="126">
        <v>2</v>
      </c>
      <c r="F230" s="125">
        <v>0</v>
      </c>
      <c r="G230" s="127">
        <v>0</v>
      </c>
      <c r="H230" s="126">
        <v>0</v>
      </c>
      <c r="I230" s="125">
        <v>0</v>
      </c>
      <c r="J230" s="127">
        <v>0</v>
      </c>
      <c r="K230" s="127">
        <v>0</v>
      </c>
      <c r="L230" s="126">
        <v>0</v>
      </c>
      <c r="M230" s="125">
        <v>0</v>
      </c>
      <c r="N230" s="127">
        <v>0</v>
      </c>
      <c r="O230" s="126">
        <v>0</v>
      </c>
      <c r="P230" s="128">
        <v>0</v>
      </c>
      <c r="Q230" s="128">
        <v>37</v>
      </c>
      <c r="R230" s="113"/>
      <c r="S230" s="85"/>
      <c r="T230" s="85"/>
      <c r="U230" s="85"/>
      <c r="V230" s="85"/>
      <c r="W230" s="85"/>
      <c r="X230" s="85"/>
      <c r="Z230" s="64"/>
    </row>
    <row r="231" spans="1:26" x14ac:dyDescent="0.25">
      <c r="A231" s="115">
        <v>43108</v>
      </c>
      <c r="B231" s="129" t="s">
        <v>184</v>
      </c>
      <c r="C231" s="130">
        <v>0</v>
      </c>
      <c r="D231" s="131">
        <v>75</v>
      </c>
      <c r="E231" s="132">
        <v>5</v>
      </c>
      <c r="F231" s="131">
        <v>2</v>
      </c>
      <c r="G231" s="133">
        <v>3</v>
      </c>
      <c r="H231" s="132">
        <v>0</v>
      </c>
      <c r="I231" s="131">
        <v>0</v>
      </c>
      <c r="J231" s="133">
        <v>0</v>
      </c>
      <c r="K231" s="133">
        <v>0</v>
      </c>
      <c r="L231" s="132">
        <v>32</v>
      </c>
      <c r="M231" s="131">
        <v>0</v>
      </c>
      <c r="N231" s="133">
        <v>2</v>
      </c>
      <c r="O231" s="132">
        <v>0</v>
      </c>
      <c r="P231" s="134">
        <v>0</v>
      </c>
      <c r="Q231" s="134">
        <v>119</v>
      </c>
      <c r="R231" s="113"/>
      <c r="S231" s="85"/>
      <c r="T231" s="85"/>
      <c r="U231" s="85"/>
      <c r="V231" s="85"/>
      <c r="W231" s="85"/>
      <c r="X231" s="85"/>
      <c r="Z231" s="64"/>
    </row>
    <row r="232" spans="1:26" x14ac:dyDescent="0.25">
      <c r="A232" s="106">
        <v>43109</v>
      </c>
      <c r="B232" s="107" t="s">
        <v>185</v>
      </c>
      <c r="C232" s="108">
        <v>1</v>
      </c>
      <c r="D232" s="109">
        <v>71</v>
      </c>
      <c r="E232" s="110">
        <v>8</v>
      </c>
      <c r="F232" s="109">
        <v>1</v>
      </c>
      <c r="G232" s="111">
        <v>4</v>
      </c>
      <c r="H232" s="110">
        <v>4</v>
      </c>
      <c r="I232" s="109">
        <v>0</v>
      </c>
      <c r="J232" s="111">
        <v>0</v>
      </c>
      <c r="K232" s="111">
        <v>0</v>
      </c>
      <c r="L232" s="110">
        <v>21</v>
      </c>
      <c r="M232" s="109">
        <v>0</v>
      </c>
      <c r="N232" s="111">
        <v>5</v>
      </c>
      <c r="O232" s="110">
        <v>0</v>
      </c>
      <c r="P232" s="112">
        <v>0</v>
      </c>
      <c r="Q232" s="112">
        <v>115</v>
      </c>
      <c r="R232" s="113"/>
      <c r="S232" s="85"/>
      <c r="T232" s="85"/>
      <c r="U232" s="85"/>
      <c r="V232" s="85"/>
      <c r="W232" s="85"/>
      <c r="X232" s="85"/>
      <c r="Z232" s="64"/>
    </row>
    <row r="233" spans="1:26" x14ac:dyDescent="0.25">
      <c r="A233" s="106">
        <v>43110</v>
      </c>
      <c r="B233" s="107" t="s">
        <v>186</v>
      </c>
      <c r="C233" s="108">
        <v>3</v>
      </c>
      <c r="D233" s="109">
        <v>89</v>
      </c>
      <c r="E233" s="110">
        <v>5</v>
      </c>
      <c r="F233" s="109">
        <v>2</v>
      </c>
      <c r="G233" s="111">
        <v>2</v>
      </c>
      <c r="H233" s="110">
        <v>9</v>
      </c>
      <c r="I233" s="109">
        <v>3</v>
      </c>
      <c r="J233" s="111">
        <v>0</v>
      </c>
      <c r="K233" s="111">
        <v>0</v>
      </c>
      <c r="L233" s="110">
        <v>30</v>
      </c>
      <c r="M233" s="109">
        <v>4</v>
      </c>
      <c r="N233" s="111">
        <v>8</v>
      </c>
      <c r="O233" s="110">
        <v>3</v>
      </c>
      <c r="P233" s="112">
        <v>0</v>
      </c>
      <c r="Q233" s="112">
        <v>158</v>
      </c>
      <c r="R233" s="113"/>
      <c r="S233" s="85"/>
      <c r="T233" s="85"/>
      <c r="U233" s="85"/>
      <c r="V233" s="85"/>
      <c r="W233" s="85"/>
      <c r="X233" s="85"/>
      <c r="Z233" s="64"/>
    </row>
    <row r="234" spans="1:26" x14ac:dyDescent="0.25">
      <c r="A234" s="106">
        <v>43111</v>
      </c>
      <c r="B234" s="107" t="s">
        <v>187</v>
      </c>
      <c r="C234" s="108">
        <v>4</v>
      </c>
      <c r="D234" s="109">
        <v>81</v>
      </c>
      <c r="E234" s="110">
        <v>3</v>
      </c>
      <c r="F234" s="109">
        <v>6</v>
      </c>
      <c r="G234" s="111">
        <v>8</v>
      </c>
      <c r="H234" s="110">
        <v>23</v>
      </c>
      <c r="I234" s="109">
        <v>1</v>
      </c>
      <c r="J234" s="111">
        <v>2</v>
      </c>
      <c r="K234" s="111">
        <v>0</v>
      </c>
      <c r="L234" s="110">
        <v>46</v>
      </c>
      <c r="M234" s="109">
        <v>2</v>
      </c>
      <c r="N234" s="111">
        <v>16</v>
      </c>
      <c r="O234" s="110">
        <v>5</v>
      </c>
      <c r="P234" s="112">
        <v>0</v>
      </c>
      <c r="Q234" s="112">
        <v>197</v>
      </c>
      <c r="R234" s="113"/>
      <c r="S234" s="85"/>
      <c r="T234" s="85"/>
      <c r="U234" s="85"/>
      <c r="V234" s="85"/>
      <c r="W234" s="85"/>
      <c r="X234" s="85"/>
      <c r="Z234" s="64"/>
    </row>
    <row r="235" spans="1:26" x14ac:dyDescent="0.25">
      <c r="A235" s="106">
        <v>43112</v>
      </c>
      <c r="B235" s="107" t="s">
        <v>188</v>
      </c>
      <c r="C235" s="114">
        <v>1</v>
      </c>
      <c r="D235" s="109">
        <v>89</v>
      </c>
      <c r="E235" s="110">
        <v>2</v>
      </c>
      <c r="F235" s="109">
        <v>2</v>
      </c>
      <c r="G235" s="111">
        <v>6</v>
      </c>
      <c r="H235" s="110">
        <v>21</v>
      </c>
      <c r="I235" s="109">
        <v>2</v>
      </c>
      <c r="J235" s="111">
        <v>2</v>
      </c>
      <c r="K235" s="111">
        <v>0</v>
      </c>
      <c r="L235" s="110">
        <v>10</v>
      </c>
      <c r="M235" s="109">
        <v>2</v>
      </c>
      <c r="N235" s="111">
        <v>12</v>
      </c>
      <c r="O235" s="110">
        <v>10</v>
      </c>
      <c r="P235" s="112">
        <v>0</v>
      </c>
      <c r="Q235" s="112">
        <v>159</v>
      </c>
      <c r="R235" s="113"/>
      <c r="S235" s="85"/>
      <c r="T235" s="85"/>
      <c r="U235" s="85"/>
      <c r="V235" s="85"/>
      <c r="W235" s="85"/>
      <c r="X235" s="85"/>
      <c r="Z235" s="64"/>
    </row>
    <row r="236" spans="1:26" x14ac:dyDescent="0.25">
      <c r="A236" s="115">
        <v>43113</v>
      </c>
      <c r="B236" s="116" t="s">
        <v>182</v>
      </c>
      <c r="C236" s="117">
        <v>0</v>
      </c>
      <c r="D236" s="118">
        <v>39</v>
      </c>
      <c r="E236" s="119">
        <v>3</v>
      </c>
      <c r="F236" s="118">
        <v>0</v>
      </c>
      <c r="G236" s="120">
        <v>0</v>
      </c>
      <c r="H236" s="119">
        <v>0</v>
      </c>
      <c r="I236" s="118">
        <v>0</v>
      </c>
      <c r="J236" s="120">
        <v>0</v>
      </c>
      <c r="K236" s="120">
        <v>0</v>
      </c>
      <c r="L236" s="119">
        <v>0</v>
      </c>
      <c r="M236" s="118">
        <v>0</v>
      </c>
      <c r="N236" s="120">
        <v>0</v>
      </c>
      <c r="O236" s="119">
        <v>0</v>
      </c>
      <c r="P236" s="121">
        <v>0</v>
      </c>
      <c r="Q236" s="121">
        <v>42</v>
      </c>
      <c r="R236" s="113"/>
      <c r="S236" s="85"/>
      <c r="T236" s="85"/>
      <c r="U236" s="85"/>
      <c r="V236" s="85"/>
      <c r="W236" s="85"/>
      <c r="X236" s="85"/>
      <c r="Z236" s="64"/>
    </row>
    <row r="237" spans="1:26" ht="15.75" thickBot="1" x14ac:dyDescent="0.3">
      <c r="A237" s="122">
        <v>43114</v>
      </c>
      <c r="B237" s="123" t="s">
        <v>183</v>
      </c>
      <c r="C237" s="124">
        <v>2</v>
      </c>
      <c r="D237" s="125">
        <v>51</v>
      </c>
      <c r="E237" s="126">
        <v>6</v>
      </c>
      <c r="F237" s="125">
        <v>2</v>
      </c>
      <c r="G237" s="127">
        <v>0</v>
      </c>
      <c r="H237" s="126">
        <v>0</v>
      </c>
      <c r="I237" s="125">
        <v>0</v>
      </c>
      <c r="J237" s="127">
        <v>0</v>
      </c>
      <c r="K237" s="127">
        <v>0</v>
      </c>
      <c r="L237" s="126">
        <v>0</v>
      </c>
      <c r="M237" s="125">
        <v>0</v>
      </c>
      <c r="N237" s="127">
        <v>0</v>
      </c>
      <c r="O237" s="126">
        <v>0</v>
      </c>
      <c r="P237" s="128">
        <v>0</v>
      </c>
      <c r="Q237" s="128">
        <v>61</v>
      </c>
      <c r="R237" s="113"/>
      <c r="S237" s="85"/>
      <c r="T237" s="85"/>
      <c r="U237" s="85"/>
      <c r="V237" s="85"/>
      <c r="W237" s="85"/>
      <c r="X237" s="85"/>
      <c r="Z237" s="64"/>
    </row>
    <row r="238" spans="1:26" x14ac:dyDescent="0.25">
      <c r="A238" s="115">
        <v>43115</v>
      </c>
      <c r="B238" s="129" t="s">
        <v>184</v>
      </c>
      <c r="C238" s="130">
        <v>4</v>
      </c>
      <c r="D238" s="131">
        <v>96</v>
      </c>
      <c r="E238" s="132">
        <v>3</v>
      </c>
      <c r="F238" s="131">
        <v>2</v>
      </c>
      <c r="G238" s="133">
        <v>4</v>
      </c>
      <c r="H238" s="132">
        <v>13</v>
      </c>
      <c r="I238" s="131">
        <v>1</v>
      </c>
      <c r="J238" s="133">
        <v>2</v>
      </c>
      <c r="K238" s="133">
        <v>0</v>
      </c>
      <c r="L238" s="132">
        <v>36</v>
      </c>
      <c r="M238" s="131">
        <v>1</v>
      </c>
      <c r="N238" s="133">
        <v>8</v>
      </c>
      <c r="O238" s="132">
        <v>4</v>
      </c>
      <c r="P238" s="134">
        <v>0</v>
      </c>
      <c r="Q238" s="134">
        <v>174</v>
      </c>
      <c r="R238" s="113"/>
      <c r="S238" s="85"/>
      <c r="T238" s="85"/>
      <c r="U238" s="85"/>
      <c r="V238" s="85"/>
      <c r="W238" s="85"/>
      <c r="X238" s="85"/>
      <c r="Z238" s="64"/>
    </row>
    <row r="239" spans="1:26" x14ac:dyDescent="0.25">
      <c r="A239" s="106">
        <v>43116</v>
      </c>
      <c r="B239" s="107" t="s">
        <v>185</v>
      </c>
      <c r="C239" s="108">
        <v>2</v>
      </c>
      <c r="D239" s="109">
        <v>111</v>
      </c>
      <c r="E239" s="110">
        <v>6</v>
      </c>
      <c r="F239" s="109">
        <v>6</v>
      </c>
      <c r="G239" s="111">
        <v>7</v>
      </c>
      <c r="H239" s="110">
        <v>15</v>
      </c>
      <c r="I239" s="109">
        <v>1</v>
      </c>
      <c r="J239" s="111">
        <v>1</v>
      </c>
      <c r="K239" s="111">
        <v>0</v>
      </c>
      <c r="L239" s="110">
        <v>1</v>
      </c>
      <c r="M239" s="109">
        <v>1</v>
      </c>
      <c r="N239" s="111">
        <v>13</v>
      </c>
      <c r="O239" s="110">
        <v>3</v>
      </c>
      <c r="P239" s="112">
        <v>0</v>
      </c>
      <c r="Q239" s="112">
        <v>167</v>
      </c>
      <c r="R239" s="113"/>
      <c r="S239" s="85"/>
      <c r="T239" s="85"/>
      <c r="U239" s="85"/>
      <c r="V239" s="85"/>
      <c r="W239" s="85"/>
      <c r="X239" s="85"/>
      <c r="Z239" s="64"/>
    </row>
    <row r="240" spans="1:26" x14ac:dyDescent="0.25">
      <c r="A240" s="106">
        <v>43117</v>
      </c>
      <c r="B240" s="107" t="s">
        <v>186</v>
      </c>
      <c r="C240" s="108">
        <v>2</v>
      </c>
      <c r="D240" s="109">
        <v>90</v>
      </c>
      <c r="E240" s="110">
        <v>4</v>
      </c>
      <c r="F240" s="109">
        <v>8</v>
      </c>
      <c r="G240" s="111">
        <v>4</v>
      </c>
      <c r="H240" s="110">
        <v>28</v>
      </c>
      <c r="I240" s="109">
        <v>2</v>
      </c>
      <c r="J240" s="111">
        <v>2</v>
      </c>
      <c r="K240" s="111">
        <v>0</v>
      </c>
      <c r="L240" s="110">
        <v>0</v>
      </c>
      <c r="M240" s="109">
        <v>1</v>
      </c>
      <c r="N240" s="111">
        <v>17</v>
      </c>
      <c r="O240" s="110">
        <v>13</v>
      </c>
      <c r="P240" s="112">
        <v>0</v>
      </c>
      <c r="Q240" s="112">
        <v>171</v>
      </c>
      <c r="R240" s="113"/>
      <c r="S240" s="85"/>
      <c r="T240" s="85"/>
      <c r="U240" s="85"/>
      <c r="V240" s="85"/>
      <c r="W240" s="85"/>
      <c r="X240" s="85"/>
      <c r="Z240" s="64"/>
    </row>
    <row r="241" spans="1:26" x14ac:dyDescent="0.25">
      <c r="A241" s="106">
        <v>43118</v>
      </c>
      <c r="B241" s="107" t="s">
        <v>187</v>
      </c>
      <c r="C241" s="108">
        <v>1</v>
      </c>
      <c r="D241" s="109">
        <v>90</v>
      </c>
      <c r="E241" s="110">
        <v>3</v>
      </c>
      <c r="F241" s="109">
        <v>1</v>
      </c>
      <c r="G241" s="111">
        <v>6</v>
      </c>
      <c r="H241" s="110">
        <v>26</v>
      </c>
      <c r="I241" s="109">
        <v>3</v>
      </c>
      <c r="J241" s="111">
        <v>2</v>
      </c>
      <c r="K241" s="111">
        <v>0</v>
      </c>
      <c r="L241" s="110">
        <v>2</v>
      </c>
      <c r="M241" s="109">
        <v>3</v>
      </c>
      <c r="N241" s="111">
        <v>19</v>
      </c>
      <c r="O241" s="110">
        <v>15</v>
      </c>
      <c r="P241" s="112">
        <v>0</v>
      </c>
      <c r="Q241" s="112">
        <v>171</v>
      </c>
      <c r="R241" s="113"/>
      <c r="S241" s="85"/>
      <c r="T241" s="85"/>
      <c r="U241" s="85"/>
      <c r="V241" s="85"/>
      <c r="W241" s="85"/>
      <c r="X241" s="85"/>
      <c r="Z241" s="64"/>
    </row>
    <row r="242" spans="1:26" x14ac:dyDescent="0.25">
      <c r="A242" s="106">
        <v>43119</v>
      </c>
      <c r="B242" s="107" t="s">
        <v>188</v>
      </c>
      <c r="C242" s="114">
        <v>2</v>
      </c>
      <c r="D242" s="109">
        <v>121</v>
      </c>
      <c r="E242" s="110">
        <v>4</v>
      </c>
      <c r="F242" s="109">
        <v>1</v>
      </c>
      <c r="G242" s="111">
        <v>3</v>
      </c>
      <c r="H242" s="110">
        <v>27</v>
      </c>
      <c r="I242" s="109">
        <v>2</v>
      </c>
      <c r="J242" s="111">
        <v>0</v>
      </c>
      <c r="K242" s="111">
        <v>0</v>
      </c>
      <c r="L242" s="110">
        <v>3</v>
      </c>
      <c r="M242" s="109">
        <v>2</v>
      </c>
      <c r="N242" s="111">
        <v>14</v>
      </c>
      <c r="O242" s="110">
        <v>10</v>
      </c>
      <c r="P242" s="112">
        <v>0</v>
      </c>
      <c r="Q242" s="112">
        <v>189</v>
      </c>
      <c r="R242" s="113"/>
      <c r="S242" s="85"/>
      <c r="T242" s="85"/>
      <c r="U242" s="85"/>
      <c r="V242" s="85"/>
      <c r="W242" s="85"/>
      <c r="X242" s="85"/>
      <c r="Z242" s="64"/>
    </row>
    <row r="243" spans="1:26" x14ac:dyDescent="0.25">
      <c r="A243" s="115">
        <v>43120</v>
      </c>
      <c r="B243" s="116" t="s">
        <v>182</v>
      </c>
      <c r="C243" s="117">
        <v>2</v>
      </c>
      <c r="D243" s="118">
        <v>115</v>
      </c>
      <c r="E243" s="119">
        <v>5</v>
      </c>
      <c r="F243" s="118">
        <v>0</v>
      </c>
      <c r="G243" s="120">
        <v>0</v>
      </c>
      <c r="H243" s="119">
        <v>0</v>
      </c>
      <c r="I243" s="118">
        <v>1</v>
      </c>
      <c r="J243" s="120">
        <v>0</v>
      </c>
      <c r="K243" s="120">
        <v>0</v>
      </c>
      <c r="L243" s="119">
        <v>0</v>
      </c>
      <c r="M243" s="118">
        <v>0</v>
      </c>
      <c r="N243" s="120">
        <v>0</v>
      </c>
      <c r="O243" s="119">
        <v>0</v>
      </c>
      <c r="P243" s="121">
        <v>0</v>
      </c>
      <c r="Q243" s="121">
        <v>123</v>
      </c>
      <c r="R243" s="113"/>
      <c r="S243" s="85"/>
      <c r="T243" s="85"/>
      <c r="U243" s="85"/>
      <c r="V243" s="85"/>
      <c r="W243" s="85"/>
      <c r="X243" s="85"/>
      <c r="Z243" s="64"/>
    </row>
    <row r="244" spans="1:26" ht="15.75" thickBot="1" x14ac:dyDescent="0.3">
      <c r="A244" s="122">
        <v>43121</v>
      </c>
      <c r="B244" s="123" t="s">
        <v>183</v>
      </c>
      <c r="C244" s="124">
        <v>1</v>
      </c>
      <c r="D244" s="125">
        <v>65</v>
      </c>
      <c r="E244" s="126">
        <v>0</v>
      </c>
      <c r="F244" s="125">
        <v>0</v>
      </c>
      <c r="G244" s="127">
        <v>0</v>
      </c>
      <c r="H244" s="126">
        <v>0</v>
      </c>
      <c r="I244" s="125">
        <v>0</v>
      </c>
      <c r="J244" s="127">
        <v>0</v>
      </c>
      <c r="K244" s="127">
        <v>0</v>
      </c>
      <c r="L244" s="126">
        <v>0</v>
      </c>
      <c r="M244" s="125">
        <v>0</v>
      </c>
      <c r="N244" s="127">
        <v>0</v>
      </c>
      <c r="O244" s="126">
        <v>0</v>
      </c>
      <c r="P244" s="128">
        <v>0</v>
      </c>
      <c r="Q244" s="128">
        <v>66</v>
      </c>
      <c r="R244" s="113"/>
      <c r="S244" s="85"/>
      <c r="T244" s="85"/>
      <c r="U244" s="85"/>
      <c r="V244" s="85"/>
      <c r="W244" s="85"/>
      <c r="X244" s="85"/>
      <c r="Z244" s="64"/>
    </row>
    <row r="245" spans="1:26" x14ac:dyDescent="0.25">
      <c r="A245" s="115">
        <v>43122</v>
      </c>
      <c r="B245" s="129" t="s">
        <v>184</v>
      </c>
      <c r="C245" s="130">
        <v>0</v>
      </c>
      <c r="D245" s="131">
        <v>80</v>
      </c>
      <c r="E245" s="132">
        <v>6</v>
      </c>
      <c r="F245" s="131">
        <v>5</v>
      </c>
      <c r="G245" s="133">
        <v>9</v>
      </c>
      <c r="H245" s="132">
        <v>24</v>
      </c>
      <c r="I245" s="131">
        <v>4</v>
      </c>
      <c r="J245" s="133">
        <v>0</v>
      </c>
      <c r="K245" s="133">
        <v>0</v>
      </c>
      <c r="L245" s="132">
        <v>1</v>
      </c>
      <c r="M245" s="131">
        <v>2</v>
      </c>
      <c r="N245" s="133">
        <v>14</v>
      </c>
      <c r="O245" s="132">
        <v>16</v>
      </c>
      <c r="P245" s="134">
        <v>0</v>
      </c>
      <c r="Q245" s="134">
        <v>161</v>
      </c>
      <c r="R245" s="113"/>
      <c r="S245" s="85"/>
      <c r="T245" s="85"/>
      <c r="U245" s="85"/>
      <c r="V245" s="85"/>
      <c r="W245" s="85"/>
      <c r="X245" s="85"/>
      <c r="Z245" s="64"/>
    </row>
    <row r="246" spans="1:26" x14ac:dyDescent="0.25">
      <c r="A246" s="106">
        <v>43123</v>
      </c>
      <c r="B246" s="107" t="s">
        <v>185</v>
      </c>
      <c r="C246" s="108">
        <v>4</v>
      </c>
      <c r="D246" s="109">
        <v>94</v>
      </c>
      <c r="E246" s="110">
        <v>7</v>
      </c>
      <c r="F246" s="109">
        <v>5</v>
      </c>
      <c r="G246" s="111">
        <v>8</v>
      </c>
      <c r="H246" s="110">
        <v>26</v>
      </c>
      <c r="I246" s="109">
        <v>5</v>
      </c>
      <c r="J246" s="111">
        <v>0</v>
      </c>
      <c r="K246" s="111">
        <v>1</v>
      </c>
      <c r="L246" s="110">
        <v>1</v>
      </c>
      <c r="M246" s="109">
        <v>1</v>
      </c>
      <c r="N246" s="111">
        <v>17</v>
      </c>
      <c r="O246" s="110">
        <v>16</v>
      </c>
      <c r="P246" s="112">
        <v>0</v>
      </c>
      <c r="Q246" s="112">
        <v>185</v>
      </c>
      <c r="R246" s="113"/>
      <c r="S246" s="85"/>
      <c r="T246" s="85"/>
      <c r="U246" s="85"/>
      <c r="V246" s="85"/>
      <c r="W246" s="85"/>
      <c r="X246" s="85"/>
      <c r="Z246" s="64"/>
    </row>
    <row r="247" spans="1:26" x14ac:dyDescent="0.25">
      <c r="A247" s="106">
        <v>43124</v>
      </c>
      <c r="B247" s="107" t="s">
        <v>186</v>
      </c>
      <c r="C247" s="108">
        <v>1</v>
      </c>
      <c r="D247" s="109">
        <v>87</v>
      </c>
      <c r="E247" s="110">
        <v>3</v>
      </c>
      <c r="F247" s="109">
        <v>6</v>
      </c>
      <c r="G247" s="111">
        <v>4</v>
      </c>
      <c r="H247" s="110">
        <v>24</v>
      </c>
      <c r="I247" s="109">
        <v>0</v>
      </c>
      <c r="J247" s="111">
        <v>5</v>
      </c>
      <c r="K247" s="111">
        <v>0</v>
      </c>
      <c r="L247" s="110">
        <v>2</v>
      </c>
      <c r="M247" s="109">
        <v>1</v>
      </c>
      <c r="N247" s="111">
        <v>14</v>
      </c>
      <c r="O247" s="110">
        <v>13</v>
      </c>
      <c r="P247" s="112">
        <v>0</v>
      </c>
      <c r="Q247" s="112">
        <v>160</v>
      </c>
      <c r="R247" s="113"/>
      <c r="S247" s="85"/>
      <c r="T247" s="85"/>
      <c r="U247" s="85"/>
      <c r="V247" s="85"/>
      <c r="W247" s="85"/>
      <c r="X247" s="85"/>
      <c r="Z247" s="64"/>
    </row>
    <row r="248" spans="1:26" x14ac:dyDescent="0.25">
      <c r="A248" s="106">
        <v>43125</v>
      </c>
      <c r="B248" s="107" t="s">
        <v>187</v>
      </c>
      <c r="C248" s="108">
        <v>2</v>
      </c>
      <c r="D248" s="109">
        <v>130</v>
      </c>
      <c r="E248" s="110">
        <v>8</v>
      </c>
      <c r="F248" s="109">
        <v>4</v>
      </c>
      <c r="G248" s="111">
        <v>8</v>
      </c>
      <c r="H248" s="110">
        <v>31</v>
      </c>
      <c r="I248" s="109">
        <v>2</v>
      </c>
      <c r="J248" s="111">
        <v>2</v>
      </c>
      <c r="K248" s="111">
        <v>1</v>
      </c>
      <c r="L248" s="110">
        <v>4</v>
      </c>
      <c r="M248" s="109">
        <v>1</v>
      </c>
      <c r="N248" s="111">
        <v>24</v>
      </c>
      <c r="O248" s="110">
        <v>8</v>
      </c>
      <c r="P248" s="112">
        <v>0</v>
      </c>
      <c r="Q248" s="112">
        <v>225</v>
      </c>
      <c r="R248" s="113"/>
      <c r="S248" s="85"/>
      <c r="T248" s="85"/>
      <c r="U248" s="85"/>
      <c r="V248" s="85"/>
      <c r="W248" s="85"/>
      <c r="X248" s="85"/>
      <c r="Z248" s="64"/>
    </row>
    <row r="249" spans="1:26" x14ac:dyDescent="0.25">
      <c r="A249" s="106">
        <v>43126</v>
      </c>
      <c r="B249" s="107" t="s">
        <v>188</v>
      </c>
      <c r="C249" s="114">
        <v>2</v>
      </c>
      <c r="D249" s="109">
        <v>105</v>
      </c>
      <c r="E249" s="110">
        <v>3</v>
      </c>
      <c r="F249" s="109">
        <v>4</v>
      </c>
      <c r="G249" s="111">
        <v>7</v>
      </c>
      <c r="H249" s="110">
        <v>26</v>
      </c>
      <c r="I249" s="109">
        <v>3</v>
      </c>
      <c r="J249" s="111">
        <v>2</v>
      </c>
      <c r="K249" s="111">
        <v>0</v>
      </c>
      <c r="L249" s="110">
        <v>3</v>
      </c>
      <c r="M249" s="109">
        <v>0</v>
      </c>
      <c r="N249" s="111">
        <v>18</v>
      </c>
      <c r="O249" s="110">
        <v>10</v>
      </c>
      <c r="P249" s="112">
        <v>0</v>
      </c>
      <c r="Q249" s="112">
        <v>183</v>
      </c>
      <c r="R249" s="113"/>
      <c r="S249" s="85"/>
      <c r="T249" s="85"/>
      <c r="U249" s="85"/>
      <c r="V249" s="85"/>
      <c r="W249" s="85"/>
      <c r="X249" s="85"/>
      <c r="Z249" s="64"/>
    </row>
    <row r="250" spans="1:26" x14ac:dyDescent="0.25">
      <c r="A250" s="115">
        <v>43127</v>
      </c>
      <c r="B250" s="116" t="s">
        <v>182</v>
      </c>
      <c r="C250" s="117">
        <v>4</v>
      </c>
      <c r="D250" s="118">
        <v>98</v>
      </c>
      <c r="E250" s="119">
        <v>3</v>
      </c>
      <c r="F250" s="118">
        <v>2</v>
      </c>
      <c r="G250" s="120">
        <v>0</v>
      </c>
      <c r="H250" s="119">
        <v>0</v>
      </c>
      <c r="I250" s="118">
        <v>1</v>
      </c>
      <c r="J250" s="120">
        <v>0</v>
      </c>
      <c r="K250" s="120">
        <v>0</v>
      </c>
      <c r="L250" s="119">
        <v>0</v>
      </c>
      <c r="M250" s="118">
        <v>0</v>
      </c>
      <c r="N250" s="120">
        <v>0</v>
      </c>
      <c r="O250" s="119">
        <v>0</v>
      </c>
      <c r="P250" s="121">
        <v>0</v>
      </c>
      <c r="Q250" s="121">
        <v>108</v>
      </c>
      <c r="R250" s="113"/>
      <c r="S250" s="85"/>
      <c r="T250" s="85"/>
      <c r="U250" s="85"/>
      <c r="V250" s="85"/>
      <c r="W250" s="85"/>
      <c r="X250" s="85"/>
      <c r="Z250" s="64"/>
    </row>
    <row r="251" spans="1:26" ht="15.75" thickBot="1" x14ac:dyDescent="0.3">
      <c r="A251" s="122">
        <v>43128</v>
      </c>
      <c r="B251" s="123" t="s">
        <v>183</v>
      </c>
      <c r="C251" s="124">
        <v>1</v>
      </c>
      <c r="D251" s="125">
        <v>47</v>
      </c>
      <c r="E251" s="126">
        <v>5</v>
      </c>
      <c r="F251" s="125">
        <v>3</v>
      </c>
      <c r="G251" s="127">
        <v>4</v>
      </c>
      <c r="H251" s="126">
        <v>0</v>
      </c>
      <c r="I251" s="125">
        <v>0</v>
      </c>
      <c r="J251" s="127">
        <v>0</v>
      </c>
      <c r="K251" s="127">
        <v>0</v>
      </c>
      <c r="L251" s="126">
        <v>0</v>
      </c>
      <c r="M251" s="125">
        <v>0</v>
      </c>
      <c r="N251" s="127">
        <v>0</v>
      </c>
      <c r="O251" s="126">
        <v>0</v>
      </c>
      <c r="P251" s="128">
        <v>0</v>
      </c>
      <c r="Q251" s="128">
        <v>60</v>
      </c>
      <c r="R251" s="113"/>
      <c r="S251" s="85"/>
      <c r="T251" s="85"/>
      <c r="U251" s="85"/>
      <c r="V251" s="85"/>
      <c r="W251" s="85"/>
      <c r="X251" s="85"/>
      <c r="Z251" s="64"/>
    </row>
    <row r="252" spans="1:26" x14ac:dyDescent="0.25">
      <c r="A252" s="115">
        <v>43129</v>
      </c>
      <c r="B252" s="129" t="s">
        <v>184</v>
      </c>
      <c r="C252" s="130">
        <v>1</v>
      </c>
      <c r="D252" s="131">
        <v>52</v>
      </c>
      <c r="E252" s="132">
        <v>3</v>
      </c>
      <c r="F252" s="131">
        <v>1</v>
      </c>
      <c r="G252" s="133">
        <v>0</v>
      </c>
      <c r="H252" s="132">
        <v>0</v>
      </c>
      <c r="I252" s="131">
        <v>0</v>
      </c>
      <c r="J252" s="133">
        <v>0</v>
      </c>
      <c r="K252" s="133">
        <v>0</v>
      </c>
      <c r="L252" s="132">
        <v>0</v>
      </c>
      <c r="M252" s="131">
        <v>0</v>
      </c>
      <c r="N252" s="133">
        <v>0</v>
      </c>
      <c r="O252" s="132">
        <v>0</v>
      </c>
      <c r="P252" s="134">
        <v>0</v>
      </c>
      <c r="Q252" s="134">
        <v>57</v>
      </c>
      <c r="R252" s="113"/>
      <c r="S252" s="85"/>
      <c r="T252" s="85"/>
      <c r="U252" s="85"/>
      <c r="V252" s="85"/>
      <c r="W252" s="85"/>
      <c r="X252" s="85"/>
      <c r="Z252" s="64"/>
    </row>
    <row r="253" spans="1:26" x14ac:dyDescent="0.25">
      <c r="A253" s="106">
        <v>43130</v>
      </c>
      <c r="B253" s="107" t="s">
        <v>185</v>
      </c>
      <c r="C253" s="108">
        <v>2</v>
      </c>
      <c r="D253" s="109">
        <v>111</v>
      </c>
      <c r="E253" s="110">
        <v>0</v>
      </c>
      <c r="F253" s="109">
        <v>6</v>
      </c>
      <c r="G253" s="111">
        <v>11</v>
      </c>
      <c r="H253" s="110">
        <v>27</v>
      </c>
      <c r="I253" s="109">
        <v>1</v>
      </c>
      <c r="J253" s="111">
        <v>3</v>
      </c>
      <c r="K253" s="111">
        <v>0</v>
      </c>
      <c r="L253" s="110">
        <v>2</v>
      </c>
      <c r="M253" s="109">
        <v>2</v>
      </c>
      <c r="N253" s="111">
        <v>17</v>
      </c>
      <c r="O253" s="110">
        <v>11</v>
      </c>
      <c r="P253" s="112">
        <v>0</v>
      </c>
      <c r="Q253" s="112">
        <v>193</v>
      </c>
      <c r="R253" s="113"/>
      <c r="S253" s="85"/>
      <c r="T253" s="85"/>
      <c r="U253" s="85"/>
      <c r="V253" s="85"/>
      <c r="W253" s="85"/>
      <c r="X253" s="85"/>
      <c r="Z253" s="64"/>
    </row>
    <row r="254" spans="1:26" x14ac:dyDescent="0.25">
      <c r="A254" s="106">
        <v>43131</v>
      </c>
      <c r="B254" s="107" t="s">
        <v>186</v>
      </c>
      <c r="C254" s="108">
        <v>2</v>
      </c>
      <c r="D254" s="109">
        <v>106</v>
      </c>
      <c r="E254" s="110">
        <v>4</v>
      </c>
      <c r="F254" s="109">
        <v>4</v>
      </c>
      <c r="G254" s="111">
        <v>6</v>
      </c>
      <c r="H254" s="110">
        <v>22</v>
      </c>
      <c r="I254" s="109">
        <v>4</v>
      </c>
      <c r="J254" s="111">
        <v>1</v>
      </c>
      <c r="K254" s="111">
        <v>1</v>
      </c>
      <c r="L254" s="110">
        <v>1</v>
      </c>
      <c r="M254" s="109">
        <v>2</v>
      </c>
      <c r="N254" s="111">
        <v>17</v>
      </c>
      <c r="O254" s="110">
        <v>14</v>
      </c>
      <c r="P254" s="112">
        <v>0</v>
      </c>
      <c r="Q254" s="112">
        <v>184</v>
      </c>
      <c r="R254" s="113"/>
      <c r="S254" s="85"/>
      <c r="T254" s="85"/>
      <c r="U254" s="85"/>
      <c r="V254" s="85"/>
      <c r="W254" s="85"/>
      <c r="X254" s="85"/>
      <c r="Z254" s="64"/>
    </row>
    <row r="255" spans="1:26" x14ac:dyDescent="0.25">
      <c r="A255" s="106">
        <v>43132</v>
      </c>
      <c r="B255" s="107" t="s">
        <v>187</v>
      </c>
      <c r="C255" s="108">
        <v>0</v>
      </c>
      <c r="D255" s="109">
        <v>80</v>
      </c>
      <c r="E255" s="110">
        <v>9</v>
      </c>
      <c r="F255" s="109">
        <v>4</v>
      </c>
      <c r="G255" s="111">
        <v>4</v>
      </c>
      <c r="H255" s="110">
        <v>32</v>
      </c>
      <c r="I255" s="109">
        <v>5</v>
      </c>
      <c r="J255" s="111">
        <v>1</v>
      </c>
      <c r="K255" s="111">
        <v>0</v>
      </c>
      <c r="L255" s="110">
        <v>3</v>
      </c>
      <c r="M255" s="109">
        <v>0</v>
      </c>
      <c r="N255" s="111">
        <v>22</v>
      </c>
      <c r="O255" s="110">
        <v>17</v>
      </c>
      <c r="P255" s="112">
        <v>0</v>
      </c>
      <c r="Q255" s="112">
        <v>177</v>
      </c>
      <c r="R255" s="113"/>
      <c r="S255" s="85"/>
      <c r="T255" s="85"/>
      <c r="U255" s="85"/>
      <c r="V255" s="85"/>
      <c r="W255" s="85"/>
      <c r="X255" s="85"/>
      <c r="Z255" s="58"/>
    </row>
    <row r="256" spans="1:26" x14ac:dyDescent="0.25">
      <c r="A256" s="106">
        <v>43133</v>
      </c>
      <c r="B256" s="107" t="s">
        <v>188</v>
      </c>
      <c r="C256" s="114">
        <v>2</v>
      </c>
      <c r="D256" s="109">
        <v>112</v>
      </c>
      <c r="E256" s="110">
        <v>4</v>
      </c>
      <c r="F256" s="109">
        <v>6</v>
      </c>
      <c r="G256" s="111">
        <v>27</v>
      </c>
      <c r="H256" s="110">
        <v>32</v>
      </c>
      <c r="I256" s="109">
        <v>5</v>
      </c>
      <c r="J256" s="111">
        <v>2</v>
      </c>
      <c r="K256" s="111">
        <v>0</v>
      </c>
      <c r="L256" s="110">
        <v>1</v>
      </c>
      <c r="M256" s="109">
        <v>1</v>
      </c>
      <c r="N256" s="111">
        <v>24</v>
      </c>
      <c r="O256" s="110">
        <v>9</v>
      </c>
      <c r="P256" s="112">
        <v>0</v>
      </c>
      <c r="Q256" s="112">
        <v>225</v>
      </c>
      <c r="R256" s="113"/>
      <c r="S256" s="85"/>
      <c r="T256" s="85"/>
      <c r="U256" s="85"/>
      <c r="V256" s="85"/>
      <c r="W256" s="85"/>
      <c r="X256" s="85"/>
      <c r="Z256" s="58"/>
    </row>
    <row r="257" spans="1:26" x14ac:dyDescent="0.25">
      <c r="A257" s="115">
        <v>43134</v>
      </c>
      <c r="B257" s="116" t="s">
        <v>182</v>
      </c>
      <c r="C257" s="117">
        <v>0</v>
      </c>
      <c r="D257" s="118">
        <v>83</v>
      </c>
      <c r="E257" s="119">
        <v>2</v>
      </c>
      <c r="F257" s="118">
        <v>4</v>
      </c>
      <c r="G257" s="120">
        <v>4</v>
      </c>
      <c r="H257" s="119">
        <v>0</v>
      </c>
      <c r="I257" s="118">
        <v>0</v>
      </c>
      <c r="J257" s="120">
        <v>0</v>
      </c>
      <c r="K257" s="120">
        <v>0</v>
      </c>
      <c r="L257" s="119">
        <v>0</v>
      </c>
      <c r="M257" s="118">
        <v>0</v>
      </c>
      <c r="N257" s="120">
        <v>0</v>
      </c>
      <c r="O257" s="119">
        <v>0</v>
      </c>
      <c r="P257" s="121">
        <v>0</v>
      </c>
      <c r="Q257" s="121">
        <v>93</v>
      </c>
      <c r="R257" s="113"/>
      <c r="S257" s="85"/>
      <c r="T257" s="85"/>
      <c r="U257" s="85"/>
      <c r="V257" s="85"/>
      <c r="W257" s="85"/>
      <c r="X257" s="85"/>
      <c r="Z257" s="58"/>
    </row>
    <row r="258" spans="1:26" ht="15.75" thickBot="1" x14ac:dyDescent="0.3">
      <c r="A258" s="122">
        <v>43135</v>
      </c>
      <c r="B258" s="123" t="s">
        <v>183</v>
      </c>
      <c r="C258" s="124">
        <v>0</v>
      </c>
      <c r="D258" s="125">
        <v>44</v>
      </c>
      <c r="E258" s="126">
        <v>3</v>
      </c>
      <c r="F258" s="125">
        <v>2</v>
      </c>
      <c r="G258" s="127">
        <v>0</v>
      </c>
      <c r="H258" s="126">
        <v>0</v>
      </c>
      <c r="I258" s="125">
        <v>0</v>
      </c>
      <c r="J258" s="127">
        <v>0</v>
      </c>
      <c r="K258" s="127">
        <v>0</v>
      </c>
      <c r="L258" s="126">
        <v>2</v>
      </c>
      <c r="M258" s="125">
        <v>0</v>
      </c>
      <c r="N258" s="127">
        <v>0</v>
      </c>
      <c r="O258" s="126">
        <v>0</v>
      </c>
      <c r="P258" s="128">
        <v>0</v>
      </c>
      <c r="Q258" s="128">
        <v>51</v>
      </c>
      <c r="R258" s="113"/>
      <c r="S258" s="85"/>
      <c r="T258" s="85"/>
      <c r="U258" s="85"/>
      <c r="V258" s="85"/>
      <c r="W258" s="85"/>
      <c r="X258" s="85"/>
      <c r="Z258" s="58"/>
    </row>
    <row r="259" spans="1:26" x14ac:dyDescent="0.25">
      <c r="A259" s="115">
        <v>43136</v>
      </c>
      <c r="B259" s="129" t="s">
        <v>184</v>
      </c>
      <c r="C259" s="130">
        <v>0</v>
      </c>
      <c r="D259" s="131">
        <v>102</v>
      </c>
      <c r="E259" s="132">
        <v>11</v>
      </c>
      <c r="F259" s="131">
        <v>8</v>
      </c>
      <c r="G259" s="133">
        <v>7</v>
      </c>
      <c r="H259" s="132">
        <v>28</v>
      </c>
      <c r="I259" s="131">
        <v>1</v>
      </c>
      <c r="J259" s="133">
        <v>2</v>
      </c>
      <c r="K259" s="133">
        <v>0</v>
      </c>
      <c r="L259" s="132">
        <v>3</v>
      </c>
      <c r="M259" s="131">
        <v>3</v>
      </c>
      <c r="N259" s="133">
        <v>14</v>
      </c>
      <c r="O259" s="132">
        <v>19</v>
      </c>
      <c r="P259" s="134">
        <v>0</v>
      </c>
      <c r="Q259" s="134">
        <v>198</v>
      </c>
      <c r="R259" s="113"/>
      <c r="S259" s="85"/>
      <c r="T259" s="85"/>
      <c r="U259" s="85"/>
      <c r="V259" s="85"/>
      <c r="W259" s="85"/>
      <c r="X259" s="85"/>
      <c r="Z259" s="58"/>
    </row>
    <row r="260" spans="1:26" x14ac:dyDescent="0.25">
      <c r="A260" s="106">
        <v>43137</v>
      </c>
      <c r="B260" s="107" t="s">
        <v>185</v>
      </c>
      <c r="C260" s="108">
        <v>1</v>
      </c>
      <c r="D260" s="109">
        <v>66</v>
      </c>
      <c r="E260" s="110">
        <v>3</v>
      </c>
      <c r="F260" s="109">
        <v>4</v>
      </c>
      <c r="G260" s="111">
        <v>2</v>
      </c>
      <c r="H260" s="110">
        <v>1</v>
      </c>
      <c r="I260" s="109">
        <v>0</v>
      </c>
      <c r="J260" s="111">
        <v>0</v>
      </c>
      <c r="K260" s="111">
        <v>0</v>
      </c>
      <c r="L260" s="110">
        <v>0</v>
      </c>
      <c r="M260" s="109">
        <v>0</v>
      </c>
      <c r="N260" s="111">
        <v>0</v>
      </c>
      <c r="O260" s="110">
        <v>0</v>
      </c>
      <c r="P260" s="112">
        <v>0</v>
      </c>
      <c r="Q260" s="112">
        <v>77</v>
      </c>
      <c r="R260" s="113"/>
      <c r="S260" s="85"/>
      <c r="T260" s="85"/>
      <c r="U260" s="85"/>
      <c r="V260" s="85"/>
      <c r="W260" s="85"/>
      <c r="X260" s="85"/>
      <c r="Z260" s="58"/>
    </row>
    <row r="261" spans="1:26" x14ac:dyDescent="0.25">
      <c r="A261" s="106">
        <v>43138</v>
      </c>
      <c r="B261" s="107" t="s">
        <v>186</v>
      </c>
      <c r="C261" s="108">
        <v>2</v>
      </c>
      <c r="D261" s="109">
        <v>78</v>
      </c>
      <c r="E261" s="110">
        <v>5</v>
      </c>
      <c r="F261" s="109">
        <v>11</v>
      </c>
      <c r="G261" s="111">
        <v>1</v>
      </c>
      <c r="H261" s="110">
        <v>13</v>
      </c>
      <c r="I261" s="109">
        <v>1</v>
      </c>
      <c r="J261" s="111">
        <v>6</v>
      </c>
      <c r="K261" s="111">
        <v>1</v>
      </c>
      <c r="L261" s="110">
        <v>2</v>
      </c>
      <c r="M261" s="109">
        <v>0</v>
      </c>
      <c r="N261" s="111">
        <v>10</v>
      </c>
      <c r="O261" s="110">
        <v>6</v>
      </c>
      <c r="P261" s="112">
        <v>0</v>
      </c>
      <c r="Q261" s="112">
        <v>136</v>
      </c>
      <c r="R261" s="113"/>
      <c r="S261" s="85"/>
      <c r="T261" s="85"/>
      <c r="U261" s="85"/>
      <c r="V261" s="85"/>
      <c r="W261" s="85"/>
      <c r="X261" s="85"/>
      <c r="Z261" s="58"/>
    </row>
    <row r="262" spans="1:26" x14ac:dyDescent="0.25">
      <c r="A262" s="106">
        <v>43139</v>
      </c>
      <c r="B262" s="107" t="s">
        <v>187</v>
      </c>
      <c r="C262" s="108">
        <v>0</v>
      </c>
      <c r="D262" s="109">
        <v>77</v>
      </c>
      <c r="E262" s="110">
        <v>4</v>
      </c>
      <c r="F262" s="109">
        <v>2</v>
      </c>
      <c r="G262" s="111">
        <v>0</v>
      </c>
      <c r="H262" s="110">
        <v>13</v>
      </c>
      <c r="I262" s="109">
        <v>4</v>
      </c>
      <c r="J262" s="111">
        <v>0</v>
      </c>
      <c r="K262" s="111">
        <v>0</v>
      </c>
      <c r="L262" s="110">
        <v>1</v>
      </c>
      <c r="M262" s="109">
        <v>1</v>
      </c>
      <c r="N262" s="111">
        <v>12</v>
      </c>
      <c r="O262" s="110">
        <v>7</v>
      </c>
      <c r="P262" s="112">
        <v>0</v>
      </c>
      <c r="Q262" s="112">
        <v>121</v>
      </c>
      <c r="R262" s="113"/>
      <c r="S262" s="85"/>
      <c r="T262" s="85"/>
      <c r="U262" s="85"/>
      <c r="V262" s="85"/>
      <c r="W262" s="85"/>
      <c r="X262" s="85"/>
      <c r="Z262" s="58"/>
    </row>
    <row r="263" spans="1:26" x14ac:dyDescent="0.25">
      <c r="A263" s="106">
        <v>43140</v>
      </c>
      <c r="B263" s="107" t="s">
        <v>188</v>
      </c>
      <c r="C263" s="114">
        <v>2</v>
      </c>
      <c r="D263" s="109">
        <v>75</v>
      </c>
      <c r="E263" s="110">
        <v>2</v>
      </c>
      <c r="F263" s="109">
        <v>3</v>
      </c>
      <c r="G263" s="111">
        <v>2</v>
      </c>
      <c r="H263" s="110">
        <v>16</v>
      </c>
      <c r="I263" s="109">
        <v>3</v>
      </c>
      <c r="J263" s="111">
        <v>4</v>
      </c>
      <c r="K263" s="111">
        <v>0</v>
      </c>
      <c r="L263" s="110">
        <v>3</v>
      </c>
      <c r="M263" s="109">
        <v>2</v>
      </c>
      <c r="N263" s="111">
        <v>12</v>
      </c>
      <c r="O263" s="110">
        <v>10</v>
      </c>
      <c r="P263" s="112">
        <v>0</v>
      </c>
      <c r="Q263" s="112">
        <v>134</v>
      </c>
      <c r="R263" s="113"/>
      <c r="S263" s="85"/>
      <c r="T263" s="85"/>
      <c r="U263" s="85"/>
      <c r="V263" s="85"/>
      <c r="W263" s="85"/>
      <c r="X263" s="85"/>
      <c r="Z263" s="58"/>
    </row>
    <row r="264" spans="1:26" x14ac:dyDescent="0.25">
      <c r="A264" s="115">
        <v>43141</v>
      </c>
      <c r="B264" s="116" t="s">
        <v>182</v>
      </c>
      <c r="C264" s="117">
        <v>1</v>
      </c>
      <c r="D264" s="118">
        <v>58</v>
      </c>
      <c r="E264" s="119">
        <v>3</v>
      </c>
      <c r="F264" s="118">
        <v>2</v>
      </c>
      <c r="G264" s="120">
        <v>1</v>
      </c>
      <c r="H264" s="119">
        <v>0</v>
      </c>
      <c r="I264" s="118">
        <v>1</v>
      </c>
      <c r="J264" s="120">
        <v>0</v>
      </c>
      <c r="K264" s="120">
        <v>0</v>
      </c>
      <c r="L264" s="119">
        <v>0</v>
      </c>
      <c r="M264" s="118">
        <v>0</v>
      </c>
      <c r="N264" s="120">
        <v>0</v>
      </c>
      <c r="O264" s="119">
        <v>0</v>
      </c>
      <c r="P264" s="121">
        <v>0</v>
      </c>
      <c r="Q264" s="121">
        <v>66</v>
      </c>
      <c r="R264" s="113"/>
      <c r="S264" s="85"/>
      <c r="T264" s="85"/>
      <c r="U264" s="85"/>
      <c r="V264" s="85"/>
      <c r="W264" s="85"/>
      <c r="X264" s="85"/>
      <c r="Z264" s="58"/>
    </row>
    <row r="265" spans="1:26" ht="15.75" thickBot="1" x14ac:dyDescent="0.3">
      <c r="A265" s="122">
        <v>43142</v>
      </c>
      <c r="B265" s="123" t="s">
        <v>183</v>
      </c>
      <c r="C265" s="124">
        <v>0</v>
      </c>
      <c r="D265" s="125">
        <v>43</v>
      </c>
      <c r="E265" s="126">
        <v>0</v>
      </c>
      <c r="F265" s="125">
        <v>5</v>
      </c>
      <c r="G265" s="127">
        <v>0</v>
      </c>
      <c r="H265" s="126">
        <v>0</v>
      </c>
      <c r="I265" s="125">
        <v>0</v>
      </c>
      <c r="J265" s="127">
        <v>0</v>
      </c>
      <c r="K265" s="127">
        <v>0</v>
      </c>
      <c r="L265" s="126">
        <v>0</v>
      </c>
      <c r="M265" s="125">
        <v>0</v>
      </c>
      <c r="N265" s="127">
        <v>0</v>
      </c>
      <c r="O265" s="126">
        <v>0</v>
      </c>
      <c r="P265" s="128">
        <v>0</v>
      </c>
      <c r="Q265" s="128">
        <v>48</v>
      </c>
      <c r="R265" s="113"/>
      <c r="S265" s="85"/>
      <c r="T265" s="85"/>
      <c r="U265" s="85"/>
      <c r="V265" s="85"/>
      <c r="W265" s="85"/>
      <c r="X265" s="85"/>
      <c r="Z265" s="58"/>
    </row>
    <row r="266" spans="1:26" x14ac:dyDescent="0.25">
      <c r="A266" s="115">
        <v>43143</v>
      </c>
      <c r="B266" s="129" t="s">
        <v>184</v>
      </c>
      <c r="C266" s="130">
        <v>4</v>
      </c>
      <c r="D266" s="131">
        <v>87</v>
      </c>
      <c r="E266" s="132">
        <v>4</v>
      </c>
      <c r="F266" s="131">
        <v>5</v>
      </c>
      <c r="G266" s="133">
        <v>3</v>
      </c>
      <c r="H266" s="132">
        <v>16</v>
      </c>
      <c r="I266" s="131">
        <v>1</v>
      </c>
      <c r="J266" s="133">
        <v>2</v>
      </c>
      <c r="K266" s="133">
        <v>0</v>
      </c>
      <c r="L266" s="132">
        <v>0</v>
      </c>
      <c r="M266" s="131">
        <v>1</v>
      </c>
      <c r="N266" s="133">
        <v>16</v>
      </c>
      <c r="O266" s="132">
        <v>5</v>
      </c>
      <c r="P266" s="134">
        <v>0</v>
      </c>
      <c r="Q266" s="134">
        <v>144</v>
      </c>
      <c r="R266" s="113"/>
      <c r="S266" s="85"/>
      <c r="T266" s="85"/>
      <c r="U266" s="85"/>
      <c r="V266" s="85"/>
      <c r="W266" s="85"/>
      <c r="X266" s="85"/>
      <c r="Z266" s="58"/>
    </row>
    <row r="267" spans="1:26" x14ac:dyDescent="0.25">
      <c r="A267" s="106">
        <v>43144</v>
      </c>
      <c r="B267" s="107" t="s">
        <v>185</v>
      </c>
      <c r="C267" s="108">
        <v>0</v>
      </c>
      <c r="D267" s="109">
        <v>55</v>
      </c>
      <c r="E267" s="110">
        <v>7</v>
      </c>
      <c r="F267" s="109">
        <v>7</v>
      </c>
      <c r="G267" s="111">
        <v>1</v>
      </c>
      <c r="H267" s="110">
        <v>21</v>
      </c>
      <c r="I267" s="109">
        <v>2</v>
      </c>
      <c r="J267" s="111">
        <v>0</v>
      </c>
      <c r="K267" s="111">
        <v>0</v>
      </c>
      <c r="L267" s="110">
        <v>0</v>
      </c>
      <c r="M267" s="109">
        <v>0</v>
      </c>
      <c r="N267" s="111">
        <v>17</v>
      </c>
      <c r="O267" s="110">
        <v>9</v>
      </c>
      <c r="P267" s="112">
        <v>0</v>
      </c>
      <c r="Q267" s="112">
        <v>119</v>
      </c>
      <c r="R267" s="113"/>
      <c r="S267" s="85"/>
      <c r="T267" s="85"/>
      <c r="U267" s="85"/>
      <c r="V267" s="85"/>
      <c r="W267" s="85"/>
      <c r="X267" s="85"/>
      <c r="Z267" s="58"/>
    </row>
    <row r="268" spans="1:26" x14ac:dyDescent="0.25">
      <c r="A268" s="106">
        <v>43145</v>
      </c>
      <c r="B268" s="107" t="s">
        <v>186</v>
      </c>
      <c r="C268" s="108">
        <v>3</v>
      </c>
      <c r="D268" s="109">
        <v>72</v>
      </c>
      <c r="E268" s="110">
        <v>3</v>
      </c>
      <c r="F268" s="109">
        <v>9</v>
      </c>
      <c r="G268" s="111">
        <v>8</v>
      </c>
      <c r="H268" s="110">
        <v>11</v>
      </c>
      <c r="I268" s="109">
        <v>3</v>
      </c>
      <c r="J268" s="111">
        <v>2</v>
      </c>
      <c r="K268" s="111">
        <v>0</v>
      </c>
      <c r="L268" s="110">
        <v>0</v>
      </c>
      <c r="M268" s="109">
        <v>1</v>
      </c>
      <c r="N268" s="111">
        <v>10</v>
      </c>
      <c r="O268" s="110">
        <v>6</v>
      </c>
      <c r="P268" s="112">
        <v>0</v>
      </c>
      <c r="Q268" s="112">
        <v>128</v>
      </c>
      <c r="R268" s="113"/>
      <c r="S268" s="85"/>
      <c r="T268" s="85"/>
      <c r="U268" s="85"/>
      <c r="V268" s="85"/>
      <c r="W268" s="85"/>
      <c r="X268" s="85"/>
      <c r="Z268" s="58"/>
    </row>
    <row r="269" spans="1:26" x14ac:dyDescent="0.25">
      <c r="A269" s="106">
        <v>43146</v>
      </c>
      <c r="B269" s="107" t="s">
        <v>187</v>
      </c>
      <c r="C269" s="108">
        <v>2</v>
      </c>
      <c r="D269" s="109">
        <v>87</v>
      </c>
      <c r="E269" s="110">
        <v>1</v>
      </c>
      <c r="F269" s="109">
        <v>7</v>
      </c>
      <c r="G269" s="111">
        <v>4</v>
      </c>
      <c r="H269" s="110">
        <v>17</v>
      </c>
      <c r="I269" s="109">
        <v>3</v>
      </c>
      <c r="J269" s="111">
        <v>0</v>
      </c>
      <c r="K269" s="111">
        <v>0</v>
      </c>
      <c r="L269" s="110">
        <v>0</v>
      </c>
      <c r="M269" s="109">
        <v>2</v>
      </c>
      <c r="N269" s="111">
        <v>11</v>
      </c>
      <c r="O269" s="110">
        <v>8</v>
      </c>
      <c r="P269" s="112">
        <v>0</v>
      </c>
      <c r="Q269" s="112">
        <v>142</v>
      </c>
      <c r="R269" s="113"/>
      <c r="S269" s="85"/>
      <c r="T269" s="85"/>
      <c r="U269" s="85"/>
      <c r="V269" s="85"/>
      <c r="W269" s="85"/>
      <c r="X269" s="85"/>
      <c r="Z269" s="58"/>
    </row>
    <row r="270" spans="1:26" x14ac:dyDescent="0.25">
      <c r="A270" s="106">
        <v>43147</v>
      </c>
      <c r="B270" s="107" t="s">
        <v>188</v>
      </c>
      <c r="C270" s="114">
        <v>2</v>
      </c>
      <c r="D270" s="109">
        <v>84</v>
      </c>
      <c r="E270" s="110">
        <v>4</v>
      </c>
      <c r="F270" s="109">
        <v>4</v>
      </c>
      <c r="G270" s="111">
        <v>5</v>
      </c>
      <c r="H270" s="110">
        <v>16</v>
      </c>
      <c r="I270" s="109">
        <v>0</v>
      </c>
      <c r="J270" s="111">
        <v>0</v>
      </c>
      <c r="K270" s="111">
        <v>0</v>
      </c>
      <c r="L270" s="110">
        <v>1</v>
      </c>
      <c r="M270" s="109">
        <v>1</v>
      </c>
      <c r="N270" s="111">
        <v>9</v>
      </c>
      <c r="O270" s="110">
        <v>6</v>
      </c>
      <c r="P270" s="112">
        <v>0</v>
      </c>
      <c r="Q270" s="112">
        <v>132</v>
      </c>
      <c r="R270" s="113"/>
      <c r="S270" s="85"/>
      <c r="T270" s="85"/>
      <c r="U270" s="85"/>
      <c r="V270" s="85"/>
      <c r="W270" s="85"/>
      <c r="X270" s="85"/>
      <c r="Z270" s="58"/>
    </row>
    <row r="271" spans="1:26" x14ac:dyDescent="0.25">
      <c r="A271" s="115">
        <v>43148</v>
      </c>
      <c r="B271" s="116" t="s">
        <v>182</v>
      </c>
      <c r="C271" s="117">
        <v>2</v>
      </c>
      <c r="D271" s="118">
        <v>70</v>
      </c>
      <c r="E271" s="119">
        <v>2</v>
      </c>
      <c r="F271" s="118">
        <v>3</v>
      </c>
      <c r="G271" s="120">
        <v>2</v>
      </c>
      <c r="H271" s="119">
        <v>0</v>
      </c>
      <c r="I271" s="118">
        <v>0</v>
      </c>
      <c r="J271" s="120">
        <v>0</v>
      </c>
      <c r="K271" s="120">
        <v>0</v>
      </c>
      <c r="L271" s="119">
        <v>0</v>
      </c>
      <c r="M271" s="118">
        <v>0</v>
      </c>
      <c r="N271" s="120">
        <v>0</v>
      </c>
      <c r="O271" s="119">
        <v>0</v>
      </c>
      <c r="P271" s="121">
        <v>0</v>
      </c>
      <c r="Q271" s="121">
        <v>79</v>
      </c>
      <c r="R271" s="113"/>
      <c r="S271" s="85"/>
      <c r="T271" s="85"/>
      <c r="U271" s="85"/>
      <c r="V271" s="85"/>
      <c r="W271" s="85"/>
      <c r="X271" s="85"/>
      <c r="Z271" s="58"/>
    </row>
    <row r="272" spans="1:26" ht="15.75" thickBot="1" x14ac:dyDescent="0.3">
      <c r="A272" s="122">
        <v>43149</v>
      </c>
      <c r="B272" s="123" t="s">
        <v>183</v>
      </c>
      <c r="C272" s="124">
        <v>1</v>
      </c>
      <c r="D272" s="125">
        <v>68</v>
      </c>
      <c r="E272" s="126">
        <v>3</v>
      </c>
      <c r="F272" s="125">
        <v>3</v>
      </c>
      <c r="G272" s="127">
        <v>3</v>
      </c>
      <c r="H272" s="126">
        <v>0</v>
      </c>
      <c r="I272" s="125">
        <v>0</v>
      </c>
      <c r="J272" s="127">
        <v>0</v>
      </c>
      <c r="K272" s="127">
        <v>0</v>
      </c>
      <c r="L272" s="126">
        <v>0</v>
      </c>
      <c r="M272" s="125">
        <v>0</v>
      </c>
      <c r="N272" s="127">
        <v>0</v>
      </c>
      <c r="O272" s="126">
        <v>0</v>
      </c>
      <c r="P272" s="128">
        <v>0</v>
      </c>
      <c r="Q272" s="128">
        <v>78</v>
      </c>
      <c r="R272" s="113"/>
      <c r="S272" s="85"/>
      <c r="T272" s="85"/>
      <c r="U272" s="85"/>
      <c r="V272" s="85"/>
      <c r="W272" s="85"/>
      <c r="X272" s="85"/>
      <c r="Z272" s="58"/>
    </row>
    <row r="273" spans="1:26" x14ac:dyDescent="0.25">
      <c r="A273" s="115">
        <v>43150</v>
      </c>
      <c r="B273" s="129" t="s">
        <v>184</v>
      </c>
      <c r="C273" s="130">
        <v>5</v>
      </c>
      <c r="D273" s="131">
        <v>84</v>
      </c>
      <c r="E273" s="132">
        <v>4</v>
      </c>
      <c r="F273" s="131">
        <v>16</v>
      </c>
      <c r="G273" s="133">
        <v>5</v>
      </c>
      <c r="H273" s="132">
        <v>16</v>
      </c>
      <c r="I273" s="131">
        <v>1</v>
      </c>
      <c r="J273" s="133">
        <v>0</v>
      </c>
      <c r="K273" s="133">
        <v>0</v>
      </c>
      <c r="L273" s="132">
        <v>5</v>
      </c>
      <c r="M273" s="131">
        <v>3</v>
      </c>
      <c r="N273" s="133">
        <v>11</v>
      </c>
      <c r="O273" s="132">
        <v>5</v>
      </c>
      <c r="P273" s="134">
        <v>0</v>
      </c>
      <c r="Q273" s="134">
        <v>155</v>
      </c>
      <c r="R273" s="113"/>
      <c r="S273" s="85"/>
      <c r="T273" s="85"/>
      <c r="U273" s="85"/>
      <c r="V273" s="85"/>
      <c r="W273" s="85"/>
      <c r="X273" s="85"/>
      <c r="Z273" s="58"/>
    </row>
    <row r="274" spans="1:26" x14ac:dyDescent="0.25">
      <c r="A274" s="106">
        <v>43151</v>
      </c>
      <c r="B274" s="107" t="s">
        <v>185</v>
      </c>
      <c r="C274" s="108">
        <v>2</v>
      </c>
      <c r="D274" s="109">
        <v>85</v>
      </c>
      <c r="E274" s="110">
        <v>2</v>
      </c>
      <c r="F274" s="109">
        <v>8</v>
      </c>
      <c r="G274" s="111">
        <v>3</v>
      </c>
      <c r="H274" s="110">
        <v>9</v>
      </c>
      <c r="I274" s="109">
        <v>3</v>
      </c>
      <c r="J274" s="111">
        <v>1</v>
      </c>
      <c r="K274" s="111">
        <v>0</v>
      </c>
      <c r="L274" s="110">
        <v>0</v>
      </c>
      <c r="M274" s="109">
        <v>0</v>
      </c>
      <c r="N274" s="111">
        <v>4</v>
      </c>
      <c r="O274" s="110">
        <v>9</v>
      </c>
      <c r="P274" s="112">
        <v>0</v>
      </c>
      <c r="Q274" s="112">
        <v>126</v>
      </c>
      <c r="R274" s="113"/>
      <c r="S274" s="85"/>
      <c r="T274" s="85"/>
      <c r="U274" s="85"/>
      <c r="V274" s="85"/>
      <c r="W274" s="85"/>
      <c r="X274" s="85"/>
      <c r="Z274" s="58"/>
    </row>
    <row r="275" spans="1:26" x14ac:dyDescent="0.25">
      <c r="A275" s="106">
        <v>43152</v>
      </c>
      <c r="B275" s="107" t="s">
        <v>186</v>
      </c>
      <c r="C275" s="108">
        <v>5</v>
      </c>
      <c r="D275" s="109">
        <v>94</v>
      </c>
      <c r="E275" s="110">
        <v>6</v>
      </c>
      <c r="F275" s="109">
        <v>11</v>
      </c>
      <c r="G275" s="111">
        <v>0</v>
      </c>
      <c r="H275" s="110">
        <v>11</v>
      </c>
      <c r="I275" s="109">
        <v>4</v>
      </c>
      <c r="J275" s="111">
        <v>0</v>
      </c>
      <c r="K275" s="111">
        <v>0</v>
      </c>
      <c r="L275" s="110">
        <v>4</v>
      </c>
      <c r="M275" s="109">
        <v>3</v>
      </c>
      <c r="N275" s="111">
        <v>6</v>
      </c>
      <c r="O275" s="110">
        <v>11</v>
      </c>
      <c r="P275" s="112">
        <v>0</v>
      </c>
      <c r="Q275" s="112">
        <v>155</v>
      </c>
      <c r="R275" s="113"/>
      <c r="S275" s="85"/>
      <c r="T275" s="85"/>
      <c r="U275" s="85"/>
      <c r="V275" s="85"/>
      <c r="W275" s="85"/>
      <c r="X275" s="85"/>
      <c r="Z275" s="58"/>
    </row>
    <row r="276" spans="1:26" x14ac:dyDescent="0.25">
      <c r="A276" s="106">
        <v>43153</v>
      </c>
      <c r="B276" s="107" t="s">
        <v>187</v>
      </c>
      <c r="C276" s="108">
        <v>4</v>
      </c>
      <c r="D276" s="109">
        <v>80</v>
      </c>
      <c r="E276" s="110">
        <v>4</v>
      </c>
      <c r="F276" s="109">
        <v>10</v>
      </c>
      <c r="G276" s="111">
        <v>4</v>
      </c>
      <c r="H276" s="110">
        <v>14</v>
      </c>
      <c r="I276" s="109">
        <v>3</v>
      </c>
      <c r="J276" s="111">
        <v>0</v>
      </c>
      <c r="K276" s="111">
        <v>0</v>
      </c>
      <c r="L276" s="110">
        <v>0</v>
      </c>
      <c r="M276" s="109">
        <v>2</v>
      </c>
      <c r="N276" s="111">
        <v>9</v>
      </c>
      <c r="O276" s="110">
        <v>7</v>
      </c>
      <c r="P276" s="112">
        <v>0</v>
      </c>
      <c r="Q276" s="112">
        <v>137</v>
      </c>
      <c r="R276" s="113"/>
      <c r="S276" s="85"/>
      <c r="T276" s="85"/>
      <c r="U276" s="85"/>
      <c r="V276" s="85"/>
      <c r="W276" s="85"/>
      <c r="X276" s="85"/>
      <c r="Z276" s="58"/>
    </row>
    <row r="277" spans="1:26" x14ac:dyDescent="0.25">
      <c r="A277" s="106">
        <v>43154</v>
      </c>
      <c r="B277" s="107" t="s">
        <v>188</v>
      </c>
      <c r="C277" s="114">
        <v>1</v>
      </c>
      <c r="D277" s="109">
        <v>94</v>
      </c>
      <c r="E277" s="110">
        <v>8</v>
      </c>
      <c r="F277" s="109">
        <v>8</v>
      </c>
      <c r="G277" s="111">
        <v>4</v>
      </c>
      <c r="H277" s="110">
        <v>14</v>
      </c>
      <c r="I277" s="109">
        <v>5</v>
      </c>
      <c r="J277" s="111">
        <v>2</v>
      </c>
      <c r="K277" s="111">
        <v>0</v>
      </c>
      <c r="L277" s="110">
        <v>2</v>
      </c>
      <c r="M277" s="109">
        <v>2</v>
      </c>
      <c r="N277" s="111">
        <v>12</v>
      </c>
      <c r="O277" s="110">
        <v>10</v>
      </c>
      <c r="P277" s="112">
        <v>0</v>
      </c>
      <c r="Q277" s="112">
        <v>162</v>
      </c>
      <c r="R277" s="113"/>
      <c r="S277" s="85"/>
      <c r="T277" s="85"/>
      <c r="U277" s="85"/>
      <c r="V277" s="85"/>
      <c r="W277" s="85"/>
      <c r="X277" s="85"/>
      <c r="Z277" s="58"/>
    </row>
    <row r="278" spans="1:26" x14ac:dyDescent="0.25">
      <c r="A278" s="115">
        <v>43155</v>
      </c>
      <c r="B278" s="116" t="s">
        <v>182</v>
      </c>
      <c r="C278" s="117">
        <v>1</v>
      </c>
      <c r="D278" s="118">
        <v>72</v>
      </c>
      <c r="E278" s="119">
        <v>5</v>
      </c>
      <c r="F278" s="118">
        <v>16</v>
      </c>
      <c r="G278" s="120">
        <v>2</v>
      </c>
      <c r="H278" s="119">
        <v>2</v>
      </c>
      <c r="I278" s="118">
        <v>2</v>
      </c>
      <c r="J278" s="120">
        <v>0</v>
      </c>
      <c r="K278" s="120">
        <v>0</v>
      </c>
      <c r="L278" s="119">
        <v>0</v>
      </c>
      <c r="M278" s="118">
        <v>0</v>
      </c>
      <c r="N278" s="120">
        <v>3</v>
      </c>
      <c r="O278" s="119">
        <v>0</v>
      </c>
      <c r="P278" s="121">
        <v>0</v>
      </c>
      <c r="Q278" s="121">
        <v>103</v>
      </c>
      <c r="R278" s="113"/>
      <c r="S278" s="85"/>
      <c r="T278" s="85"/>
      <c r="U278" s="85"/>
      <c r="V278" s="85"/>
      <c r="W278" s="85"/>
      <c r="X278" s="85"/>
      <c r="Z278" s="58"/>
    </row>
    <row r="279" spans="1:26" ht="15.75" thickBot="1" x14ac:dyDescent="0.3">
      <c r="A279" s="122">
        <v>43156</v>
      </c>
      <c r="B279" s="123" t="s">
        <v>183</v>
      </c>
      <c r="C279" s="124">
        <v>0</v>
      </c>
      <c r="D279" s="125">
        <v>55</v>
      </c>
      <c r="E279" s="126">
        <v>3</v>
      </c>
      <c r="F279" s="125">
        <v>4</v>
      </c>
      <c r="G279" s="127">
        <v>4</v>
      </c>
      <c r="H279" s="126">
        <v>0</v>
      </c>
      <c r="I279" s="125">
        <v>0</v>
      </c>
      <c r="J279" s="127">
        <v>0</v>
      </c>
      <c r="K279" s="127">
        <v>0</v>
      </c>
      <c r="L279" s="126">
        <v>0</v>
      </c>
      <c r="M279" s="125">
        <v>0</v>
      </c>
      <c r="N279" s="127">
        <v>0</v>
      </c>
      <c r="O279" s="126">
        <v>0</v>
      </c>
      <c r="P279" s="128">
        <v>0</v>
      </c>
      <c r="Q279" s="128">
        <v>66</v>
      </c>
      <c r="R279" s="113"/>
      <c r="S279" s="85"/>
      <c r="T279" s="85"/>
      <c r="U279" s="85"/>
      <c r="V279" s="85"/>
      <c r="W279" s="85"/>
      <c r="X279" s="85"/>
      <c r="Z279" s="58"/>
    </row>
    <row r="280" spans="1:26" x14ac:dyDescent="0.25">
      <c r="A280" s="115">
        <v>43157</v>
      </c>
      <c r="B280" s="129" t="s">
        <v>184</v>
      </c>
      <c r="C280" s="130">
        <v>0</v>
      </c>
      <c r="D280" s="131">
        <v>107</v>
      </c>
      <c r="E280" s="132">
        <v>6</v>
      </c>
      <c r="F280" s="131">
        <v>4</v>
      </c>
      <c r="G280" s="133">
        <v>3</v>
      </c>
      <c r="H280" s="132">
        <v>10</v>
      </c>
      <c r="I280" s="131">
        <v>3</v>
      </c>
      <c r="J280" s="133">
        <v>2</v>
      </c>
      <c r="K280" s="133">
        <v>0</v>
      </c>
      <c r="L280" s="132">
        <v>2</v>
      </c>
      <c r="M280" s="131">
        <v>0</v>
      </c>
      <c r="N280" s="133">
        <v>12</v>
      </c>
      <c r="O280" s="132">
        <v>6</v>
      </c>
      <c r="P280" s="134">
        <v>0</v>
      </c>
      <c r="Q280" s="134">
        <v>155</v>
      </c>
      <c r="R280" s="113"/>
      <c r="S280" s="85"/>
      <c r="T280" s="85"/>
      <c r="U280" s="85"/>
      <c r="V280" s="85"/>
      <c r="W280" s="85"/>
      <c r="X280" s="85"/>
      <c r="Z280" s="58"/>
    </row>
    <row r="281" spans="1:26" x14ac:dyDescent="0.25">
      <c r="A281" s="106">
        <v>43158</v>
      </c>
      <c r="B281" s="107" t="s">
        <v>185</v>
      </c>
      <c r="C281" s="108">
        <v>1</v>
      </c>
      <c r="D281" s="109">
        <v>116</v>
      </c>
      <c r="E281" s="110">
        <v>6</v>
      </c>
      <c r="F281" s="109">
        <v>2</v>
      </c>
      <c r="G281" s="111">
        <v>0</v>
      </c>
      <c r="H281" s="110">
        <v>23</v>
      </c>
      <c r="I281" s="109">
        <v>2</v>
      </c>
      <c r="J281" s="111">
        <v>1</v>
      </c>
      <c r="K281" s="111">
        <v>0</v>
      </c>
      <c r="L281" s="110">
        <v>0</v>
      </c>
      <c r="M281" s="109">
        <v>0</v>
      </c>
      <c r="N281" s="111">
        <v>15</v>
      </c>
      <c r="O281" s="110">
        <v>9</v>
      </c>
      <c r="P281" s="112">
        <v>0</v>
      </c>
      <c r="Q281" s="112">
        <v>175</v>
      </c>
      <c r="R281" s="113"/>
      <c r="S281" s="85"/>
      <c r="T281" s="85"/>
      <c r="U281" s="85"/>
      <c r="V281" s="85"/>
      <c r="W281" s="85"/>
      <c r="X281" s="85"/>
      <c r="Z281" s="58"/>
    </row>
    <row r="282" spans="1:26" x14ac:dyDescent="0.25">
      <c r="A282" s="106">
        <v>43159</v>
      </c>
      <c r="B282" s="107" t="s">
        <v>186</v>
      </c>
      <c r="C282" s="108">
        <v>0</v>
      </c>
      <c r="D282" s="109">
        <v>132</v>
      </c>
      <c r="E282" s="110">
        <v>6</v>
      </c>
      <c r="F282" s="109">
        <v>3</v>
      </c>
      <c r="G282" s="111">
        <v>0</v>
      </c>
      <c r="H282" s="110">
        <v>19</v>
      </c>
      <c r="I282" s="109">
        <v>2</v>
      </c>
      <c r="J282" s="111">
        <v>0</v>
      </c>
      <c r="K282" s="111">
        <v>0</v>
      </c>
      <c r="L282" s="110">
        <v>0</v>
      </c>
      <c r="M282" s="109">
        <v>0</v>
      </c>
      <c r="N282" s="111">
        <v>13</v>
      </c>
      <c r="O282" s="110">
        <v>11</v>
      </c>
      <c r="P282" s="112">
        <v>0</v>
      </c>
      <c r="Q282" s="112">
        <v>186</v>
      </c>
      <c r="R282" s="113"/>
      <c r="S282" s="85"/>
      <c r="T282" s="85"/>
      <c r="U282" s="85"/>
      <c r="V282" s="85"/>
      <c r="W282" s="85"/>
      <c r="X282" s="85"/>
      <c r="Z282" s="58"/>
    </row>
    <row r="283" spans="1:26" x14ac:dyDescent="0.25">
      <c r="A283" s="106">
        <v>43160</v>
      </c>
      <c r="B283" s="107" t="s">
        <v>187</v>
      </c>
      <c r="C283" s="108">
        <v>1</v>
      </c>
      <c r="D283" s="109">
        <v>76</v>
      </c>
      <c r="E283" s="110">
        <v>4</v>
      </c>
      <c r="F283" s="109">
        <v>3</v>
      </c>
      <c r="G283" s="111">
        <v>3</v>
      </c>
      <c r="H283" s="110">
        <v>19</v>
      </c>
      <c r="I283" s="109">
        <v>3</v>
      </c>
      <c r="J283" s="111">
        <v>0</v>
      </c>
      <c r="K283" s="111">
        <v>0</v>
      </c>
      <c r="L283" s="110">
        <v>2</v>
      </c>
      <c r="M283" s="109">
        <v>1</v>
      </c>
      <c r="N283" s="111">
        <v>12</v>
      </c>
      <c r="O283" s="110">
        <v>11</v>
      </c>
      <c r="P283" s="112">
        <v>0</v>
      </c>
      <c r="Q283" s="112">
        <v>135</v>
      </c>
      <c r="R283" s="113"/>
      <c r="S283" s="85"/>
      <c r="T283" s="85"/>
      <c r="U283" s="85"/>
      <c r="V283" s="85"/>
      <c r="W283" s="85"/>
      <c r="X283" s="85"/>
      <c r="Z283" s="64"/>
    </row>
    <row r="284" spans="1:26" x14ac:dyDescent="0.25">
      <c r="A284" s="106">
        <v>43161</v>
      </c>
      <c r="B284" s="107" t="s">
        <v>188</v>
      </c>
      <c r="C284" s="114">
        <v>1</v>
      </c>
      <c r="D284" s="109">
        <v>90</v>
      </c>
      <c r="E284" s="110">
        <v>0</v>
      </c>
      <c r="F284" s="109">
        <v>0</v>
      </c>
      <c r="G284" s="111">
        <v>1</v>
      </c>
      <c r="H284" s="110">
        <v>20</v>
      </c>
      <c r="I284" s="109">
        <v>0</v>
      </c>
      <c r="J284" s="111">
        <v>0</v>
      </c>
      <c r="K284" s="111">
        <v>0</v>
      </c>
      <c r="L284" s="110">
        <v>0</v>
      </c>
      <c r="M284" s="109">
        <v>0</v>
      </c>
      <c r="N284" s="111">
        <v>12</v>
      </c>
      <c r="O284" s="110">
        <v>9</v>
      </c>
      <c r="P284" s="112">
        <v>0</v>
      </c>
      <c r="Q284" s="112">
        <v>133</v>
      </c>
      <c r="R284" s="113"/>
      <c r="S284" s="85"/>
      <c r="T284" s="85"/>
      <c r="U284" s="85"/>
      <c r="V284" s="85"/>
      <c r="W284" s="85"/>
      <c r="X284" s="85"/>
      <c r="Z284" s="64"/>
    </row>
    <row r="285" spans="1:26" x14ac:dyDescent="0.25">
      <c r="A285" s="115">
        <v>43162</v>
      </c>
      <c r="B285" s="116" t="s">
        <v>182</v>
      </c>
      <c r="C285" s="117">
        <v>3</v>
      </c>
      <c r="D285" s="118">
        <v>67</v>
      </c>
      <c r="E285" s="119">
        <v>2</v>
      </c>
      <c r="F285" s="118">
        <v>0</v>
      </c>
      <c r="G285" s="120">
        <v>0</v>
      </c>
      <c r="H285" s="119">
        <v>0</v>
      </c>
      <c r="I285" s="118">
        <v>0</v>
      </c>
      <c r="J285" s="120">
        <v>0</v>
      </c>
      <c r="K285" s="120">
        <v>0</v>
      </c>
      <c r="L285" s="119">
        <v>0</v>
      </c>
      <c r="M285" s="118">
        <v>0</v>
      </c>
      <c r="N285" s="120">
        <v>0</v>
      </c>
      <c r="O285" s="119">
        <v>0</v>
      </c>
      <c r="P285" s="121">
        <v>0</v>
      </c>
      <c r="Q285" s="121">
        <v>72</v>
      </c>
      <c r="R285" s="113"/>
      <c r="S285" s="85"/>
      <c r="T285" s="85"/>
      <c r="U285" s="85"/>
      <c r="V285" s="85"/>
      <c r="W285" s="85"/>
      <c r="X285" s="85"/>
      <c r="Z285" s="64"/>
    </row>
    <row r="286" spans="1:26" ht="15.75" thickBot="1" x14ac:dyDescent="0.3">
      <c r="A286" s="115">
        <f>A285+1</f>
        <v>43163</v>
      </c>
      <c r="B286" s="201"/>
      <c r="C286" s="201"/>
      <c r="D286" s="201"/>
      <c r="E286" s="201"/>
      <c r="F286" s="201"/>
      <c r="G286" s="201"/>
      <c r="H286" s="201"/>
      <c r="I286" s="201"/>
      <c r="J286" s="201"/>
      <c r="K286" s="201"/>
      <c r="L286" s="201"/>
      <c r="M286" s="201"/>
      <c r="N286" s="201"/>
      <c r="O286" s="201"/>
      <c r="P286" s="201"/>
      <c r="Q286" s="201"/>
      <c r="S286" s="85"/>
      <c r="T286" s="85"/>
      <c r="U286" s="85"/>
      <c r="V286" s="85"/>
      <c r="W286" s="85"/>
      <c r="X286" s="85"/>
      <c r="Z286" s="64"/>
    </row>
    <row r="287" spans="1:26" x14ac:dyDescent="0.25">
      <c r="A287" s="115">
        <v>43164</v>
      </c>
      <c r="B287" s="129" t="s">
        <v>184</v>
      </c>
      <c r="C287" s="130">
        <v>4</v>
      </c>
      <c r="D287" s="131">
        <v>84</v>
      </c>
      <c r="E287" s="132">
        <v>1</v>
      </c>
      <c r="F287" s="131">
        <v>2</v>
      </c>
      <c r="G287" s="133">
        <v>4</v>
      </c>
      <c r="H287" s="132">
        <v>22</v>
      </c>
      <c r="I287" s="131">
        <v>1</v>
      </c>
      <c r="J287" s="133">
        <v>2</v>
      </c>
      <c r="K287" s="133">
        <v>0</v>
      </c>
      <c r="L287" s="132">
        <v>1</v>
      </c>
      <c r="M287" s="131">
        <v>0</v>
      </c>
      <c r="N287" s="133">
        <v>14</v>
      </c>
      <c r="O287" s="132">
        <v>9</v>
      </c>
      <c r="P287" s="134">
        <v>0</v>
      </c>
      <c r="Q287" s="134">
        <v>144</v>
      </c>
      <c r="R287" s="113"/>
      <c r="S287" s="85"/>
      <c r="T287" s="85"/>
      <c r="U287" s="85"/>
      <c r="V287" s="85"/>
      <c r="W287" s="85"/>
      <c r="X287" s="85"/>
      <c r="Z287" s="64"/>
    </row>
    <row r="288" spans="1:26" x14ac:dyDescent="0.25">
      <c r="A288" s="106">
        <v>43165</v>
      </c>
      <c r="B288" s="107" t="s">
        <v>185</v>
      </c>
      <c r="C288" s="108">
        <v>0</v>
      </c>
      <c r="D288" s="109">
        <v>72</v>
      </c>
      <c r="E288" s="110">
        <v>4</v>
      </c>
      <c r="F288" s="109">
        <v>3</v>
      </c>
      <c r="G288" s="111">
        <v>4</v>
      </c>
      <c r="H288" s="110">
        <v>16</v>
      </c>
      <c r="I288" s="109">
        <v>2</v>
      </c>
      <c r="J288" s="111">
        <v>2</v>
      </c>
      <c r="K288" s="111">
        <v>0</v>
      </c>
      <c r="L288" s="110">
        <v>2</v>
      </c>
      <c r="M288" s="109">
        <v>0</v>
      </c>
      <c r="N288" s="111">
        <v>13</v>
      </c>
      <c r="O288" s="110">
        <v>5</v>
      </c>
      <c r="P288" s="112">
        <v>0</v>
      </c>
      <c r="Q288" s="112">
        <v>123</v>
      </c>
      <c r="R288" s="113"/>
      <c r="S288" s="85"/>
      <c r="T288" s="85"/>
      <c r="U288" s="85"/>
      <c r="V288" s="85"/>
      <c r="W288" s="85"/>
      <c r="X288" s="85"/>
      <c r="Z288" s="64"/>
    </row>
    <row r="289" spans="1:26" x14ac:dyDescent="0.25">
      <c r="A289" s="106">
        <v>43166</v>
      </c>
      <c r="B289" s="107" t="s">
        <v>186</v>
      </c>
      <c r="C289" s="108">
        <v>1</v>
      </c>
      <c r="D289" s="109">
        <v>109</v>
      </c>
      <c r="E289" s="110">
        <v>4</v>
      </c>
      <c r="F289" s="109">
        <v>4</v>
      </c>
      <c r="G289" s="111">
        <v>5</v>
      </c>
      <c r="H289" s="110">
        <v>17</v>
      </c>
      <c r="I289" s="109">
        <v>0</v>
      </c>
      <c r="J289" s="111">
        <v>2</v>
      </c>
      <c r="K289" s="111">
        <v>0</v>
      </c>
      <c r="L289" s="110">
        <v>0</v>
      </c>
      <c r="M289" s="109">
        <v>1</v>
      </c>
      <c r="N289" s="111">
        <v>12</v>
      </c>
      <c r="O289" s="110">
        <v>6</v>
      </c>
      <c r="P289" s="112">
        <v>0</v>
      </c>
      <c r="Q289" s="112">
        <v>161</v>
      </c>
      <c r="R289" s="113"/>
      <c r="S289" s="85"/>
      <c r="T289" s="85"/>
      <c r="U289" s="85"/>
      <c r="V289" s="85"/>
      <c r="W289" s="85"/>
      <c r="X289" s="85"/>
      <c r="Z289" s="64"/>
    </row>
    <row r="290" spans="1:26" x14ac:dyDescent="0.25">
      <c r="A290" s="106">
        <v>43167</v>
      </c>
      <c r="B290" s="107" t="s">
        <v>187</v>
      </c>
      <c r="C290" s="108">
        <v>2</v>
      </c>
      <c r="D290" s="109">
        <v>86</v>
      </c>
      <c r="E290" s="110">
        <v>3</v>
      </c>
      <c r="F290" s="109">
        <v>4</v>
      </c>
      <c r="G290" s="111">
        <v>3</v>
      </c>
      <c r="H290" s="110">
        <v>17</v>
      </c>
      <c r="I290" s="109">
        <v>5</v>
      </c>
      <c r="J290" s="111">
        <v>2</v>
      </c>
      <c r="K290" s="111">
        <v>0</v>
      </c>
      <c r="L290" s="110">
        <v>1</v>
      </c>
      <c r="M290" s="109">
        <v>4</v>
      </c>
      <c r="N290" s="111">
        <v>14</v>
      </c>
      <c r="O290" s="110">
        <v>8</v>
      </c>
      <c r="P290" s="112">
        <v>0</v>
      </c>
      <c r="Q290" s="112">
        <v>149</v>
      </c>
      <c r="R290" s="113"/>
      <c r="S290" s="85"/>
      <c r="T290" s="85"/>
      <c r="U290" s="85"/>
      <c r="V290" s="85"/>
      <c r="W290" s="85"/>
      <c r="X290" s="85"/>
      <c r="Z290" s="64"/>
    </row>
    <row r="291" spans="1:26" x14ac:dyDescent="0.25">
      <c r="A291" s="106">
        <v>43168</v>
      </c>
      <c r="B291" s="107" t="s">
        <v>188</v>
      </c>
      <c r="C291" s="114">
        <v>5</v>
      </c>
      <c r="D291" s="109">
        <v>106</v>
      </c>
      <c r="E291" s="110">
        <v>9</v>
      </c>
      <c r="F291" s="109">
        <v>5</v>
      </c>
      <c r="G291" s="111">
        <v>7</v>
      </c>
      <c r="H291" s="110">
        <v>15</v>
      </c>
      <c r="I291" s="109">
        <v>3</v>
      </c>
      <c r="J291" s="111">
        <v>4</v>
      </c>
      <c r="K291" s="111">
        <v>0</v>
      </c>
      <c r="L291" s="110">
        <v>3</v>
      </c>
      <c r="M291" s="109">
        <v>2</v>
      </c>
      <c r="N291" s="111">
        <v>12</v>
      </c>
      <c r="O291" s="110">
        <v>9</v>
      </c>
      <c r="P291" s="112">
        <v>0</v>
      </c>
      <c r="Q291" s="112">
        <v>180</v>
      </c>
      <c r="R291" s="113"/>
      <c r="S291" s="85"/>
      <c r="T291" s="85"/>
      <c r="U291" s="85"/>
      <c r="V291" s="85"/>
      <c r="W291" s="85"/>
      <c r="X291" s="85"/>
      <c r="Z291" s="64"/>
    </row>
    <row r="292" spans="1:26" x14ac:dyDescent="0.25">
      <c r="A292" s="115">
        <v>43169</v>
      </c>
      <c r="B292" s="116" t="s">
        <v>182</v>
      </c>
      <c r="C292" s="117">
        <v>4</v>
      </c>
      <c r="D292" s="118">
        <v>81</v>
      </c>
      <c r="E292" s="119">
        <v>11</v>
      </c>
      <c r="F292" s="118">
        <v>2</v>
      </c>
      <c r="G292" s="120">
        <v>2</v>
      </c>
      <c r="H292" s="119">
        <v>0</v>
      </c>
      <c r="I292" s="118">
        <v>2</v>
      </c>
      <c r="J292" s="120">
        <v>0</v>
      </c>
      <c r="K292" s="120">
        <v>0</v>
      </c>
      <c r="L292" s="119">
        <v>0</v>
      </c>
      <c r="M292" s="118">
        <v>0</v>
      </c>
      <c r="N292" s="120">
        <v>0</v>
      </c>
      <c r="O292" s="119">
        <v>0</v>
      </c>
      <c r="P292" s="121">
        <v>0</v>
      </c>
      <c r="Q292" s="121">
        <v>102</v>
      </c>
      <c r="R292" s="113"/>
      <c r="S292" s="85"/>
      <c r="T292" s="85"/>
      <c r="U292" s="85"/>
      <c r="V292" s="85"/>
      <c r="W292" s="85"/>
      <c r="X292" s="85"/>
      <c r="Z292" s="64"/>
    </row>
    <row r="293" spans="1:26" ht="15.75" thickBot="1" x14ac:dyDescent="0.3">
      <c r="A293" s="122">
        <v>43170</v>
      </c>
      <c r="B293" s="123" t="s">
        <v>183</v>
      </c>
      <c r="C293" s="124">
        <v>0</v>
      </c>
      <c r="D293" s="125">
        <v>82</v>
      </c>
      <c r="E293" s="126">
        <v>3</v>
      </c>
      <c r="F293" s="125">
        <v>1</v>
      </c>
      <c r="G293" s="127">
        <v>4</v>
      </c>
      <c r="H293" s="126">
        <v>0</v>
      </c>
      <c r="I293" s="125">
        <v>0</v>
      </c>
      <c r="J293" s="127">
        <v>0</v>
      </c>
      <c r="K293" s="127">
        <v>0</v>
      </c>
      <c r="L293" s="126">
        <v>0</v>
      </c>
      <c r="M293" s="125">
        <v>0</v>
      </c>
      <c r="N293" s="127">
        <v>0</v>
      </c>
      <c r="O293" s="126">
        <v>0</v>
      </c>
      <c r="P293" s="128">
        <v>0</v>
      </c>
      <c r="Q293" s="128">
        <v>90</v>
      </c>
      <c r="R293" s="113"/>
      <c r="S293" s="85"/>
      <c r="T293" s="85"/>
      <c r="U293" s="85"/>
      <c r="V293" s="85"/>
      <c r="W293" s="85"/>
      <c r="X293" s="85"/>
      <c r="Z293" s="64"/>
    </row>
    <row r="294" spans="1:26" x14ac:dyDescent="0.25">
      <c r="A294" s="115">
        <v>43171</v>
      </c>
      <c r="B294" s="129" t="s">
        <v>184</v>
      </c>
      <c r="C294" s="130">
        <v>2</v>
      </c>
      <c r="D294" s="131">
        <v>98</v>
      </c>
      <c r="E294" s="132">
        <v>6</v>
      </c>
      <c r="F294" s="131">
        <v>2</v>
      </c>
      <c r="G294" s="133">
        <v>5</v>
      </c>
      <c r="H294" s="132">
        <v>16</v>
      </c>
      <c r="I294" s="131">
        <v>0</v>
      </c>
      <c r="J294" s="133">
        <v>1</v>
      </c>
      <c r="K294" s="133">
        <v>1</v>
      </c>
      <c r="L294" s="132">
        <v>7</v>
      </c>
      <c r="M294" s="131">
        <v>1</v>
      </c>
      <c r="N294" s="133">
        <v>7</v>
      </c>
      <c r="O294" s="132">
        <v>7</v>
      </c>
      <c r="P294" s="134">
        <v>0</v>
      </c>
      <c r="Q294" s="134">
        <v>153</v>
      </c>
      <c r="R294" s="113"/>
      <c r="S294" s="85"/>
      <c r="T294" s="85"/>
      <c r="U294" s="85"/>
      <c r="V294" s="85"/>
      <c r="W294" s="85"/>
      <c r="X294" s="85"/>
      <c r="Z294" s="64"/>
    </row>
    <row r="295" spans="1:26" x14ac:dyDescent="0.25">
      <c r="A295" s="106">
        <v>43172</v>
      </c>
      <c r="B295" s="107" t="s">
        <v>185</v>
      </c>
      <c r="C295" s="108">
        <v>4</v>
      </c>
      <c r="D295" s="109">
        <v>83</v>
      </c>
      <c r="E295" s="110">
        <v>2</v>
      </c>
      <c r="F295" s="109">
        <v>8</v>
      </c>
      <c r="G295" s="111">
        <v>7</v>
      </c>
      <c r="H295" s="110">
        <v>7</v>
      </c>
      <c r="I295" s="109">
        <v>1</v>
      </c>
      <c r="J295" s="111">
        <v>1</v>
      </c>
      <c r="K295" s="111">
        <v>0</v>
      </c>
      <c r="L295" s="110">
        <v>2</v>
      </c>
      <c r="M295" s="109">
        <v>0</v>
      </c>
      <c r="N295" s="111">
        <v>10</v>
      </c>
      <c r="O295" s="110">
        <v>0</v>
      </c>
      <c r="P295" s="112">
        <v>0</v>
      </c>
      <c r="Q295" s="112">
        <v>125</v>
      </c>
      <c r="R295" s="113"/>
      <c r="S295" s="85"/>
      <c r="T295" s="85"/>
      <c r="U295" s="85"/>
      <c r="V295" s="85"/>
      <c r="W295" s="85"/>
      <c r="X295" s="85"/>
      <c r="Z295" s="64"/>
    </row>
    <row r="296" spans="1:26" x14ac:dyDescent="0.25">
      <c r="A296" s="106">
        <v>43173</v>
      </c>
      <c r="B296" s="107" t="s">
        <v>186</v>
      </c>
      <c r="C296" s="108">
        <v>0</v>
      </c>
      <c r="D296" s="109">
        <v>92</v>
      </c>
      <c r="E296" s="110">
        <v>2</v>
      </c>
      <c r="F296" s="109">
        <v>8</v>
      </c>
      <c r="G296" s="111">
        <v>4</v>
      </c>
      <c r="H296" s="110">
        <v>3</v>
      </c>
      <c r="I296" s="109">
        <v>2</v>
      </c>
      <c r="J296" s="111">
        <v>3</v>
      </c>
      <c r="K296" s="111">
        <v>0</v>
      </c>
      <c r="L296" s="110">
        <v>2</v>
      </c>
      <c r="M296" s="109">
        <v>0</v>
      </c>
      <c r="N296" s="111">
        <v>5</v>
      </c>
      <c r="O296" s="110">
        <v>0</v>
      </c>
      <c r="P296" s="112">
        <v>0</v>
      </c>
      <c r="Q296" s="112">
        <v>121</v>
      </c>
      <c r="R296" s="113"/>
      <c r="S296" s="85"/>
      <c r="T296" s="85"/>
      <c r="U296" s="85"/>
      <c r="V296" s="85"/>
      <c r="W296" s="85"/>
      <c r="X296" s="85"/>
      <c r="Z296" s="64"/>
    </row>
    <row r="297" spans="1:26" x14ac:dyDescent="0.25">
      <c r="A297" s="106">
        <v>43174</v>
      </c>
      <c r="B297" s="107" t="s">
        <v>187</v>
      </c>
      <c r="C297" s="108">
        <v>1</v>
      </c>
      <c r="D297" s="109">
        <v>81</v>
      </c>
      <c r="E297" s="110">
        <v>1</v>
      </c>
      <c r="F297" s="109">
        <v>8</v>
      </c>
      <c r="G297" s="111">
        <v>7</v>
      </c>
      <c r="H297" s="110">
        <v>7</v>
      </c>
      <c r="I297" s="109">
        <v>1</v>
      </c>
      <c r="J297" s="111">
        <v>0</v>
      </c>
      <c r="K297" s="111">
        <v>0</v>
      </c>
      <c r="L297" s="110">
        <v>0</v>
      </c>
      <c r="M297" s="109">
        <v>0</v>
      </c>
      <c r="N297" s="111">
        <v>6</v>
      </c>
      <c r="O297" s="110">
        <v>1</v>
      </c>
      <c r="P297" s="112">
        <v>0</v>
      </c>
      <c r="Q297" s="112">
        <v>113</v>
      </c>
      <c r="R297" s="113"/>
      <c r="S297" s="85"/>
      <c r="T297" s="85"/>
      <c r="U297" s="85"/>
      <c r="V297" s="85"/>
      <c r="W297" s="85"/>
      <c r="X297" s="85"/>
      <c r="Z297" s="64"/>
    </row>
    <row r="298" spans="1:26" x14ac:dyDescent="0.25">
      <c r="A298" s="106">
        <v>43175</v>
      </c>
      <c r="B298" s="107" t="s">
        <v>188</v>
      </c>
      <c r="C298" s="114">
        <v>0</v>
      </c>
      <c r="D298" s="109">
        <v>77</v>
      </c>
      <c r="E298" s="110">
        <v>3</v>
      </c>
      <c r="F298" s="109">
        <v>9</v>
      </c>
      <c r="G298" s="111">
        <v>1</v>
      </c>
      <c r="H298" s="110">
        <v>8</v>
      </c>
      <c r="I298" s="109">
        <v>2</v>
      </c>
      <c r="J298" s="111">
        <v>1</v>
      </c>
      <c r="K298" s="111">
        <v>2</v>
      </c>
      <c r="L298" s="110">
        <v>0</v>
      </c>
      <c r="M298" s="109">
        <v>1</v>
      </c>
      <c r="N298" s="111">
        <v>8</v>
      </c>
      <c r="O298" s="110">
        <v>1</v>
      </c>
      <c r="P298" s="112">
        <v>1</v>
      </c>
      <c r="Q298" s="112">
        <v>114</v>
      </c>
      <c r="R298" s="113"/>
      <c r="S298" s="85"/>
      <c r="T298" s="85"/>
      <c r="U298" s="85"/>
      <c r="V298" s="85"/>
      <c r="W298" s="85"/>
      <c r="X298" s="85"/>
      <c r="Z298" s="64"/>
    </row>
    <row r="299" spans="1:26" x14ac:dyDescent="0.25">
      <c r="A299" s="115">
        <v>43176</v>
      </c>
      <c r="B299" s="116" t="s">
        <v>182</v>
      </c>
      <c r="C299" s="117">
        <v>7</v>
      </c>
      <c r="D299" s="118">
        <v>67</v>
      </c>
      <c r="E299" s="119">
        <v>2</v>
      </c>
      <c r="F299" s="118">
        <v>3</v>
      </c>
      <c r="G299" s="120">
        <v>0</v>
      </c>
      <c r="H299" s="119">
        <v>0</v>
      </c>
      <c r="I299" s="118">
        <v>0</v>
      </c>
      <c r="J299" s="120">
        <v>0</v>
      </c>
      <c r="K299" s="120">
        <v>0</v>
      </c>
      <c r="L299" s="119">
        <v>0</v>
      </c>
      <c r="M299" s="118">
        <v>0</v>
      </c>
      <c r="N299" s="120">
        <v>0</v>
      </c>
      <c r="O299" s="119">
        <v>0</v>
      </c>
      <c r="P299" s="121">
        <v>0</v>
      </c>
      <c r="Q299" s="121">
        <v>79</v>
      </c>
      <c r="R299" s="113"/>
      <c r="S299" s="85"/>
      <c r="T299" s="85"/>
      <c r="U299" s="85"/>
      <c r="V299" s="85"/>
      <c r="W299" s="85"/>
      <c r="X299" s="85"/>
      <c r="Z299" s="64"/>
    </row>
    <row r="300" spans="1:26" ht="15.75" thickBot="1" x14ac:dyDescent="0.3">
      <c r="A300" s="122">
        <v>43177</v>
      </c>
      <c r="B300" s="123" t="s">
        <v>183</v>
      </c>
      <c r="C300" s="124">
        <v>6</v>
      </c>
      <c r="D300" s="125">
        <v>74</v>
      </c>
      <c r="E300" s="126">
        <v>1</v>
      </c>
      <c r="F300" s="125">
        <v>2</v>
      </c>
      <c r="G300" s="127">
        <v>1</v>
      </c>
      <c r="H300" s="126">
        <v>1</v>
      </c>
      <c r="I300" s="125">
        <v>2</v>
      </c>
      <c r="J300" s="127">
        <v>0</v>
      </c>
      <c r="K300" s="127">
        <v>0</v>
      </c>
      <c r="L300" s="126">
        <v>0</v>
      </c>
      <c r="M300" s="125">
        <v>0</v>
      </c>
      <c r="N300" s="127">
        <v>0</v>
      </c>
      <c r="O300" s="126">
        <v>0</v>
      </c>
      <c r="P300" s="128">
        <v>0</v>
      </c>
      <c r="Q300" s="128">
        <v>87</v>
      </c>
      <c r="R300" s="113"/>
      <c r="S300" s="85"/>
      <c r="T300" s="85"/>
      <c r="U300" s="85"/>
      <c r="V300" s="85"/>
      <c r="W300" s="85"/>
      <c r="X300" s="85"/>
      <c r="Z300" s="64"/>
    </row>
    <row r="301" spans="1:26" x14ac:dyDescent="0.25">
      <c r="A301" s="115">
        <v>43178</v>
      </c>
      <c r="B301" s="129" t="s">
        <v>184</v>
      </c>
      <c r="C301" s="130">
        <v>5</v>
      </c>
      <c r="D301" s="131">
        <v>74</v>
      </c>
      <c r="E301" s="132">
        <v>1</v>
      </c>
      <c r="F301" s="131">
        <v>5</v>
      </c>
      <c r="G301" s="133">
        <v>9</v>
      </c>
      <c r="H301" s="132">
        <v>8</v>
      </c>
      <c r="I301" s="131">
        <v>3</v>
      </c>
      <c r="J301" s="133">
        <v>1</v>
      </c>
      <c r="K301" s="133">
        <v>0</v>
      </c>
      <c r="L301" s="132">
        <v>0</v>
      </c>
      <c r="M301" s="131">
        <v>0</v>
      </c>
      <c r="N301" s="133">
        <v>12</v>
      </c>
      <c r="O301" s="132">
        <v>0</v>
      </c>
      <c r="P301" s="134">
        <v>0</v>
      </c>
      <c r="Q301" s="134">
        <v>118</v>
      </c>
      <c r="R301" s="113"/>
      <c r="S301" s="85"/>
      <c r="T301" s="85"/>
      <c r="U301" s="85"/>
      <c r="V301" s="85"/>
      <c r="W301" s="85"/>
      <c r="X301" s="85"/>
      <c r="Z301" s="64"/>
    </row>
    <row r="302" spans="1:26" x14ac:dyDescent="0.25">
      <c r="A302" s="106">
        <v>43179</v>
      </c>
      <c r="B302" s="107" t="s">
        <v>185</v>
      </c>
      <c r="C302" s="108">
        <v>3</v>
      </c>
      <c r="D302" s="109">
        <v>93</v>
      </c>
      <c r="E302" s="110">
        <v>5</v>
      </c>
      <c r="F302" s="109">
        <v>12</v>
      </c>
      <c r="G302" s="111">
        <v>5</v>
      </c>
      <c r="H302" s="110">
        <v>9</v>
      </c>
      <c r="I302" s="109">
        <v>2</v>
      </c>
      <c r="J302" s="111">
        <v>0</v>
      </c>
      <c r="K302" s="111">
        <v>0</v>
      </c>
      <c r="L302" s="110">
        <v>4</v>
      </c>
      <c r="M302" s="109">
        <v>0</v>
      </c>
      <c r="N302" s="111">
        <v>12</v>
      </c>
      <c r="O302" s="110">
        <v>0</v>
      </c>
      <c r="P302" s="112">
        <v>0</v>
      </c>
      <c r="Q302" s="112">
        <v>145</v>
      </c>
      <c r="R302" s="113"/>
      <c r="S302" s="85"/>
      <c r="T302" s="85"/>
      <c r="U302" s="85"/>
      <c r="V302" s="85"/>
      <c r="W302" s="85"/>
      <c r="X302" s="85"/>
      <c r="Z302" s="64"/>
    </row>
    <row r="303" spans="1:26" x14ac:dyDescent="0.25">
      <c r="A303" s="106">
        <v>43180</v>
      </c>
      <c r="B303" s="107" t="s">
        <v>186</v>
      </c>
      <c r="C303" s="108">
        <v>1</v>
      </c>
      <c r="D303" s="109">
        <v>89</v>
      </c>
      <c r="E303" s="110">
        <v>1</v>
      </c>
      <c r="F303" s="109">
        <v>8</v>
      </c>
      <c r="G303" s="111">
        <v>5</v>
      </c>
      <c r="H303" s="110">
        <v>10</v>
      </c>
      <c r="I303" s="109">
        <v>4</v>
      </c>
      <c r="J303" s="111">
        <v>0</v>
      </c>
      <c r="K303" s="111">
        <v>0</v>
      </c>
      <c r="L303" s="110">
        <v>13</v>
      </c>
      <c r="M303" s="109">
        <v>0</v>
      </c>
      <c r="N303" s="111">
        <v>15</v>
      </c>
      <c r="O303" s="110">
        <v>0</v>
      </c>
      <c r="P303" s="112">
        <v>0</v>
      </c>
      <c r="Q303" s="112">
        <v>146</v>
      </c>
      <c r="R303" s="113"/>
      <c r="S303" s="85"/>
      <c r="T303" s="85"/>
      <c r="U303" s="85"/>
      <c r="V303" s="85"/>
      <c r="W303" s="85"/>
      <c r="X303" s="85"/>
      <c r="Z303" s="64"/>
    </row>
    <row r="304" spans="1:26" x14ac:dyDescent="0.25">
      <c r="A304" s="106">
        <v>43181</v>
      </c>
      <c r="B304" s="107" t="s">
        <v>187</v>
      </c>
      <c r="C304" s="108">
        <v>2</v>
      </c>
      <c r="D304" s="109">
        <v>79</v>
      </c>
      <c r="E304" s="110">
        <v>4</v>
      </c>
      <c r="F304" s="109">
        <v>6</v>
      </c>
      <c r="G304" s="111">
        <v>7</v>
      </c>
      <c r="H304" s="110">
        <v>8</v>
      </c>
      <c r="I304" s="109">
        <v>2</v>
      </c>
      <c r="J304" s="111">
        <v>0</v>
      </c>
      <c r="K304" s="111">
        <v>0</v>
      </c>
      <c r="L304" s="110">
        <v>1</v>
      </c>
      <c r="M304" s="109">
        <v>1</v>
      </c>
      <c r="N304" s="111">
        <v>12</v>
      </c>
      <c r="O304" s="110">
        <v>0</v>
      </c>
      <c r="P304" s="112">
        <v>0</v>
      </c>
      <c r="Q304" s="112">
        <v>122</v>
      </c>
      <c r="R304" s="113"/>
      <c r="S304" s="85"/>
      <c r="T304" s="85"/>
      <c r="U304" s="85"/>
      <c r="V304" s="85"/>
      <c r="W304" s="85"/>
      <c r="X304" s="85"/>
      <c r="Z304" s="64"/>
    </row>
    <row r="305" spans="1:26" x14ac:dyDescent="0.25">
      <c r="A305" s="106">
        <v>43182</v>
      </c>
      <c r="B305" s="107" t="s">
        <v>188</v>
      </c>
      <c r="C305" s="114">
        <v>0</v>
      </c>
      <c r="D305" s="109">
        <v>78</v>
      </c>
      <c r="E305" s="110">
        <v>1</v>
      </c>
      <c r="F305" s="109">
        <v>6</v>
      </c>
      <c r="G305" s="111">
        <v>3</v>
      </c>
      <c r="H305" s="110">
        <v>5</v>
      </c>
      <c r="I305" s="109">
        <v>4</v>
      </c>
      <c r="J305" s="111">
        <v>0</v>
      </c>
      <c r="K305" s="111">
        <v>0</v>
      </c>
      <c r="L305" s="110">
        <v>1</v>
      </c>
      <c r="M305" s="109">
        <v>0</v>
      </c>
      <c r="N305" s="111">
        <v>8</v>
      </c>
      <c r="O305" s="110">
        <v>1</v>
      </c>
      <c r="P305" s="112">
        <v>0</v>
      </c>
      <c r="Q305" s="112">
        <v>107</v>
      </c>
      <c r="R305" s="113"/>
      <c r="S305" s="85"/>
      <c r="T305" s="85"/>
      <c r="U305" s="85"/>
      <c r="V305" s="85"/>
      <c r="W305" s="85"/>
      <c r="X305" s="85"/>
      <c r="Z305" s="64"/>
    </row>
    <row r="306" spans="1:26" x14ac:dyDescent="0.25">
      <c r="A306" s="115">
        <v>43183</v>
      </c>
      <c r="B306" s="116" t="s">
        <v>182</v>
      </c>
      <c r="C306" s="117">
        <v>3</v>
      </c>
      <c r="D306" s="118">
        <v>55</v>
      </c>
      <c r="E306" s="119">
        <v>2</v>
      </c>
      <c r="F306" s="118">
        <v>4</v>
      </c>
      <c r="G306" s="120">
        <v>1</v>
      </c>
      <c r="H306" s="119">
        <v>0</v>
      </c>
      <c r="I306" s="118">
        <v>0</v>
      </c>
      <c r="J306" s="120">
        <v>0</v>
      </c>
      <c r="K306" s="120">
        <v>0</v>
      </c>
      <c r="L306" s="119">
        <v>0</v>
      </c>
      <c r="M306" s="118">
        <v>0</v>
      </c>
      <c r="N306" s="120">
        <v>0</v>
      </c>
      <c r="O306" s="119">
        <v>0</v>
      </c>
      <c r="P306" s="121">
        <v>0</v>
      </c>
      <c r="Q306" s="121">
        <v>65</v>
      </c>
      <c r="R306" s="113"/>
      <c r="S306" s="85"/>
      <c r="T306" s="85"/>
      <c r="U306" s="85"/>
      <c r="V306" s="85"/>
      <c r="W306" s="85"/>
      <c r="X306" s="85"/>
      <c r="Z306" s="64"/>
    </row>
    <row r="307" spans="1:26" ht="15.75" thickBot="1" x14ac:dyDescent="0.3">
      <c r="A307" s="122">
        <v>43184</v>
      </c>
      <c r="B307" s="123" t="s">
        <v>183</v>
      </c>
      <c r="C307" s="124">
        <v>5</v>
      </c>
      <c r="D307" s="125">
        <v>61</v>
      </c>
      <c r="E307" s="126">
        <v>3</v>
      </c>
      <c r="F307" s="125">
        <v>4</v>
      </c>
      <c r="G307" s="127">
        <v>3</v>
      </c>
      <c r="H307" s="126">
        <v>0</v>
      </c>
      <c r="I307" s="125">
        <v>1</v>
      </c>
      <c r="J307" s="127">
        <v>0</v>
      </c>
      <c r="K307" s="127">
        <v>0</v>
      </c>
      <c r="L307" s="126">
        <v>0</v>
      </c>
      <c r="M307" s="125">
        <v>0</v>
      </c>
      <c r="N307" s="127">
        <v>0</v>
      </c>
      <c r="O307" s="126">
        <v>0</v>
      </c>
      <c r="P307" s="128">
        <v>0</v>
      </c>
      <c r="Q307" s="128">
        <v>77</v>
      </c>
      <c r="R307" s="113"/>
      <c r="S307" s="85"/>
      <c r="T307" s="85"/>
      <c r="U307" s="85"/>
      <c r="V307" s="85"/>
      <c r="W307" s="85"/>
      <c r="X307" s="85"/>
      <c r="Z307" s="64"/>
    </row>
    <row r="308" spans="1:26" x14ac:dyDescent="0.25">
      <c r="A308" s="115">
        <v>43185</v>
      </c>
      <c r="B308" s="129" t="s">
        <v>184</v>
      </c>
      <c r="C308" s="130">
        <v>2</v>
      </c>
      <c r="D308" s="131">
        <v>99</v>
      </c>
      <c r="E308" s="132">
        <v>9</v>
      </c>
      <c r="F308" s="131">
        <v>4</v>
      </c>
      <c r="G308" s="133">
        <v>4</v>
      </c>
      <c r="H308" s="132">
        <v>12</v>
      </c>
      <c r="I308" s="131">
        <v>1</v>
      </c>
      <c r="J308" s="133">
        <v>0</v>
      </c>
      <c r="K308" s="133">
        <v>0</v>
      </c>
      <c r="L308" s="132">
        <v>1</v>
      </c>
      <c r="M308" s="131">
        <v>0</v>
      </c>
      <c r="N308" s="133">
        <v>13</v>
      </c>
      <c r="O308" s="132">
        <v>2</v>
      </c>
      <c r="P308" s="134">
        <v>0</v>
      </c>
      <c r="Q308" s="134">
        <v>147</v>
      </c>
      <c r="R308" s="113"/>
      <c r="S308" s="85"/>
      <c r="T308" s="85"/>
      <c r="U308" s="85"/>
      <c r="V308" s="85"/>
      <c r="W308" s="85"/>
      <c r="X308" s="85"/>
      <c r="Z308" s="64"/>
    </row>
    <row r="309" spans="1:26" x14ac:dyDescent="0.25">
      <c r="A309" s="106">
        <v>43186</v>
      </c>
      <c r="B309" s="107" t="s">
        <v>185</v>
      </c>
      <c r="C309" s="108">
        <v>13</v>
      </c>
      <c r="D309" s="109">
        <v>78</v>
      </c>
      <c r="E309" s="110">
        <v>6</v>
      </c>
      <c r="F309" s="109">
        <v>7</v>
      </c>
      <c r="G309" s="111">
        <v>10</v>
      </c>
      <c r="H309" s="110">
        <v>13</v>
      </c>
      <c r="I309" s="109">
        <v>5</v>
      </c>
      <c r="J309" s="111">
        <v>1</v>
      </c>
      <c r="K309" s="111">
        <v>1</v>
      </c>
      <c r="L309" s="110">
        <v>2</v>
      </c>
      <c r="M309" s="109">
        <v>3</v>
      </c>
      <c r="N309" s="111">
        <v>5</v>
      </c>
      <c r="O309" s="110">
        <v>8</v>
      </c>
      <c r="P309" s="112">
        <v>0</v>
      </c>
      <c r="Q309" s="112">
        <v>152</v>
      </c>
      <c r="R309" s="113"/>
      <c r="S309" s="85"/>
      <c r="T309" s="85"/>
      <c r="U309" s="85"/>
      <c r="V309" s="85"/>
      <c r="W309" s="85"/>
      <c r="X309" s="85"/>
      <c r="Z309" s="64"/>
    </row>
    <row r="310" spans="1:26" x14ac:dyDescent="0.25">
      <c r="A310" s="106">
        <v>43187</v>
      </c>
      <c r="B310" s="107" t="s">
        <v>186</v>
      </c>
      <c r="C310" s="108">
        <v>10</v>
      </c>
      <c r="D310" s="109">
        <v>86</v>
      </c>
      <c r="E310" s="110">
        <v>7</v>
      </c>
      <c r="F310" s="109">
        <v>6</v>
      </c>
      <c r="G310" s="111">
        <v>12</v>
      </c>
      <c r="H310" s="110">
        <v>6</v>
      </c>
      <c r="I310" s="109">
        <v>5</v>
      </c>
      <c r="J310" s="111">
        <v>0</v>
      </c>
      <c r="K310" s="111">
        <v>0</v>
      </c>
      <c r="L310" s="110">
        <v>2</v>
      </c>
      <c r="M310" s="109">
        <v>1</v>
      </c>
      <c r="N310" s="111">
        <v>5</v>
      </c>
      <c r="O310" s="110">
        <v>4</v>
      </c>
      <c r="P310" s="112">
        <v>0</v>
      </c>
      <c r="Q310" s="112">
        <v>144</v>
      </c>
      <c r="R310" s="113"/>
      <c r="S310" s="85"/>
      <c r="T310" s="85"/>
      <c r="U310" s="85"/>
      <c r="V310" s="85"/>
      <c r="W310" s="85"/>
      <c r="X310" s="85"/>
      <c r="Z310" s="64"/>
    </row>
    <row r="311" spans="1:26" x14ac:dyDescent="0.25">
      <c r="A311" s="106">
        <v>43188</v>
      </c>
      <c r="B311" s="107" t="s">
        <v>187</v>
      </c>
      <c r="C311" s="108">
        <v>14</v>
      </c>
      <c r="D311" s="109">
        <v>110</v>
      </c>
      <c r="E311" s="110">
        <v>8</v>
      </c>
      <c r="F311" s="109">
        <v>7</v>
      </c>
      <c r="G311" s="111">
        <v>4</v>
      </c>
      <c r="H311" s="110">
        <v>6</v>
      </c>
      <c r="I311" s="109">
        <v>5</v>
      </c>
      <c r="J311" s="111">
        <v>2</v>
      </c>
      <c r="K311" s="111">
        <v>0</v>
      </c>
      <c r="L311" s="110">
        <v>2</v>
      </c>
      <c r="M311" s="109">
        <v>3</v>
      </c>
      <c r="N311" s="111">
        <v>5</v>
      </c>
      <c r="O311" s="110">
        <v>6</v>
      </c>
      <c r="P311" s="112">
        <v>0</v>
      </c>
      <c r="Q311" s="112">
        <v>172</v>
      </c>
      <c r="R311" s="113"/>
      <c r="S311" s="85"/>
      <c r="T311" s="85"/>
      <c r="U311" s="85"/>
      <c r="V311" s="85"/>
      <c r="W311" s="85"/>
      <c r="X311" s="85"/>
      <c r="Z311" s="64"/>
    </row>
    <row r="312" spans="1:26" x14ac:dyDescent="0.25">
      <c r="A312" s="106">
        <v>43189</v>
      </c>
      <c r="B312" s="107" t="s">
        <v>188</v>
      </c>
      <c r="C312" s="114">
        <v>5</v>
      </c>
      <c r="D312" s="109">
        <v>117</v>
      </c>
      <c r="E312" s="110">
        <v>14</v>
      </c>
      <c r="F312" s="109">
        <v>6</v>
      </c>
      <c r="G312" s="111">
        <v>3</v>
      </c>
      <c r="H312" s="110">
        <v>0</v>
      </c>
      <c r="I312" s="109">
        <v>2</v>
      </c>
      <c r="J312" s="111">
        <v>0</v>
      </c>
      <c r="K312" s="111">
        <v>0</v>
      </c>
      <c r="L312" s="110">
        <v>0</v>
      </c>
      <c r="M312" s="109">
        <v>0</v>
      </c>
      <c r="N312" s="111">
        <v>0</v>
      </c>
      <c r="O312" s="110">
        <v>0</v>
      </c>
      <c r="P312" s="112">
        <v>0</v>
      </c>
      <c r="Q312" s="112">
        <v>147</v>
      </c>
      <c r="R312" s="113"/>
      <c r="S312" s="85"/>
      <c r="T312" s="85"/>
      <c r="U312" s="85"/>
      <c r="V312" s="85"/>
      <c r="W312" s="85"/>
      <c r="X312" s="85"/>
      <c r="Z312" s="64"/>
    </row>
    <row r="313" spans="1:26" x14ac:dyDescent="0.25">
      <c r="A313" s="115">
        <v>43190</v>
      </c>
      <c r="B313" s="116" t="s">
        <v>182</v>
      </c>
      <c r="C313" s="117">
        <v>8</v>
      </c>
      <c r="D313" s="118">
        <v>178</v>
      </c>
      <c r="E313" s="119">
        <v>9</v>
      </c>
      <c r="F313" s="118">
        <v>9</v>
      </c>
      <c r="G313" s="120">
        <v>5</v>
      </c>
      <c r="H313" s="119">
        <v>2</v>
      </c>
      <c r="I313" s="118">
        <v>3</v>
      </c>
      <c r="J313" s="120">
        <v>0</v>
      </c>
      <c r="K313" s="120">
        <v>0</v>
      </c>
      <c r="L313" s="119">
        <v>0</v>
      </c>
      <c r="M313" s="118">
        <v>0</v>
      </c>
      <c r="N313" s="120">
        <v>0</v>
      </c>
      <c r="O313" s="119">
        <v>0</v>
      </c>
      <c r="P313" s="121">
        <v>0</v>
      </c>
      <c r="Q313" s="121">
        <v>214</v>
      </c>
      <c r="R313" s="113"/>
      <c r="S313" s="85"/>
      <c r="T313" s="85"/>
      <c r="U313" s="85"/>
      <c r="V313" s="85"/>
      <c r="W313" s="85"/>
      <c r="X313" s="85"/>
      <c r="Z313" s="64"/>
    </row>
    <row r="314" spans="1:26" ht="15.75" thickBot="1" x14ac:dyDescent="0.3">
      <c r="A314" s="122">
        <v>43191</v>
      </c>
      <c r="B314" s="123" t="s">
        <v>183</v>
      </c>
      <c r="C314" s="124">
        <v>6</v>
      </c>
      <c r="D314" s="125">
        <v>92</v>
      </c>
      <c r="E314" s="126">
        <v>2</v>
      </c>
      <c r="F314" s="125">
        <v>4</v>
      </c>
      <c r="G314" s="127">
        <v>3</v>
      </c>
      <c r="H314" s="126">
        <v>0</v>
      </c>
      <c r="I314" s="125">
        <v>1</v>
      </c>
      <c r="J314" s="127">
        <v>0</v>
      </c>
      <c r="K314" s="127">
        <v>0</v>
      </c>
      <c r="L314" s="126">
        <v>0</v>
      </c>
      <c r="M314" s="125">
        <v>0</v>
      </c>
      <c r="N314" s="127">
        <v>0</v>
      </c>
      <c r="O314" s="126">
        <v>0</v>
      </c>
      <c r="P314" s="128">
        <v>0</v>
      </c>
      <c r="Q314" s="128">
        <v>108</v>
      </c>
      <c r="R314" s="113"/>
      <c r="S314" s="85"/>
      <c r="T314" s="85"/>
      <c r="U314" s="85"/>
      <c r="V314" s="85"/>
      <c r="W314" s="85"/>
      <c r="X314" s="85"/>
      <c r="Z314" s="64"/>
    </row>
    <row r="315" spans="1:26" x14ac:dyDescent="0.25">
      <c r="A315" s="115">
        <v>43192</v>
      </c>
      <c r="B315" s="129" t="s">
        <v>184</v>
      </c>
      <c r="C315" s="130">
        <v>2</v>
      </c>
      <c r="D315" s="131">
        <v>77</v>
      </c>
      <c r="E315" s="132">
        <v>6</v>
      </c>
      <c r="F315" s="131">
        <v>4</v>
      </c>
      <c r="G315" s="133">
        <v>4</v>
      </c>
      <c r="H315" s="132">
        <v>0</v>
      </c>
      <c r="I315" s="131">
        <v>2</v>
      </c>
      <c r="J315" s="133">
        <v>0</v>
      </c>
      <c r="K315" s="133">
        <v>0</v>
      </c>
      <c r="L315" s="132">
        <v>0</v>
      </c>
      <c r="M315" s="131">
        <v>0</v>
      </c>
      <c r="N315" s="133">
        <v>0</v>
      </c>
      <c r="O315" s="132">
        <v>0</v>
      </c>
      <c r="P315" s="134">
        <v>0</v>
      </c>
      <c r="Q315" s="134">
        <v>95</v>
      </c>
      <c r="R315" s="113"/>
      <c r="S315" s="85"/>
      <c r="T315" s="85"/>
      <c r="U315" s="85"/>
      <c r="V315" s="85"/>
      <c r="W315" s="85"/>
      <c r="X315" s="85"/>
      <c r="Z315" s="64"/>
    </row>
    <row r="316" spans="1:26" x14ac:dyDescent="0.25">
      <c r="A316" s="106">
        <v>43193</v>
      </c>
      <c r="B316" s="107" t="s">
        <v>185</v>
      </c>
      <c r="C316" s="108">
        <v>6</v>
      </c>
      <c r="D316" s="109">
        <v>85</v>
      </c>
      <c r="E316" s="110">
        <v>5</v>
      </c>
      <c r="F316" s="109">
        <v>5</v>
      </c>
      <c r="G316" s="111">
        <v>5</v>
      </c>
      <c r="H316" s="110">
        <v>9</v>
      </c>
      <c r="I316" s="109">
        <v>3</v>
      </c>
      <c r="J316" s="111">
        <v>4</v>
      </c>
      <c r="K316" s="111">
        <v>0</v>
      </c>
      <c r="L316" s="110">
        <v>3</v>
      </c>
      <c r="M316" s="109">
        <v>4</v>
      </c>
      <c r="N316" s="111">
        <v>6</v>
      </c>
      <c r="O316" s="110">
        <v>3</v>
      </c>
      <c r="P316" s="112">
        <v>0</v>
      </c>
      <c r="Q316" s="112">
        <v>138</v>
      </c>
      <c r="R316" s="113"/>
      <c r="S316" s="85"/>
      <c r="T316" s="85"/>
      <c r="U316" s="85"/>
      <c r="V316" s="85"/>
      <c r="W316" s="85"/>
      <c r="X316" s="85"/>
      <c r="Z316" s="64"/>
    </row>
    <row r="317" spans="1:26" x14ac:dyDescent="0.25">
      <c r="A317" s="106">
        <v>43194</v>
      </c>
      <c r="B317" s="107" t="s">
        <v>186</v>
      </c>
      <c r="C317" s="108">
        <v>7</v>
      </c>
      <c r="D317" s="109">
        <v>67</v>
      </c>
      <c r="E317" s="110">
        <v>3</v>
      </c>
      <c r="F317" s="109">
        <v>8</v>
      </c>
      <c r="G317" s="111">
        <v>6</v>
      </c>
      <c r="H317" s="110">
        <v>8</v>
      </c>
      <c r="I317" s="109">
        <v>3</v>
      </c>
      <c r="J317" s="111">
        <v>1</v>
      </c>
      <c r="K317" s="111">
        <v>0</v>
      </c>
      <c r="L317" s="110">
        <v>2</v>
      </c>
      <c r="M317" s="109">
        <v>5</v>
      </c>
      <c r="N317" s="111">
        <v>10</v>
      </c>
      <c r="O317" s="110">
        <v>4</v>
      </c>
      <c r="P317" s="112">
        <v>0</v>
      </c>
      <c r="Q317" s="112">
        <v>124</v>
      </c>
      <c r="R317" s="113"/>
      <c r="S317" s="85"/>
      <c r="T317" s="85"/>
      <c r="U317" s="85"/>
      <c r="V317" s="85"/>
      <c r="W317" s="85"/>
      <c r="X317" s="85"/>
      <c r="Z317" s="64"/>
    </row>
    <row r="318" spans="1:26" x14ac:dyDescent="0.25">
      <c r="A318" s="106">
        <v>43195</v>
      </c>
      <c r="B318" s="107" t="s">
        <v>187</v>
      </c>
      <c r="C318" s="108">
        <v>12</v>
      </c>
      <c r="D318" s="109">
        <v>104</v>
      </c>
      <c r="E318" s="110">
        <v>9</v>
      </c>
      <c r="F318" s="109">
        <v>9</v>
      </c>
      <c r="G318" s="111">
        <v>29</v>
      </c>
      <c r="H318" s="110">
        <v>8</v>
      </c>
      <c r="I318" s="109">
        <v>6</v>
      </c>
      <c r="J318" s="111">
        <v>7</v>
      </c>
      <c r="K318" s="111">
        <v>0</v>
      </c>
      <c r="L318" s="110">
        <v>5</v>
      </c>
      <c r="M318" s="109">
        <v>5</v>
      </c>
      <c r="N318" s="111">
        <v>13</v>
      </c>
      <c r="O318" s="110">
        <v>5</v>
      </c>
      <c r="P318" s="112">
        <v>0</v>
      </c>
      <c r="Q318" s="112">
        <v>212</v>
      </c>
      <c r="R318" s="113"/>
      <c r="S318" s="85"/>
      <c r="T318" s="85"/>
      <c r="U318" s="85"/>
      <c r="V318" s="85"/>
      <c r="W318" s="85"/>
      <c r="X318" s="85"/>
      <c r="Z318" s="64"/>
    </row>
    <row r="319" spans="1:26" x14ac:dyDescent="0.25">
      <c r="A319" s="106">
        <v>43196</v>
      </c>
      <c r="B319" s="107" t="s">
        <v>188</v>
      </c>
      <c r="C319" s="114">
        <v>17</v>
      </c>
      <c r="D319" s="109">
        <v>95</v>
      </c>
      <c r="E319" s="110">
        <v>8</v>
      </c>
      <c r="F319" s="109">
        <v>10</v>
      </c>
      <c r="G319" s="111">
        <v>14</v>
      </c>
      <c r="H319" s="110">
        <v>7</v>
      </c>
      <c r="I319" s="109">
        <v>3</v>
      </c>
      <c r="J319" s="111">
        <v>5</v>
      </c>
      <c r="K319" s="111">
        <v>0</v>
      </c>
      <c r="L319" s="110">
        <v>0</v>
      </c>
      <c r="M319" s="109">
        <v>3</v>
      </c>
      <c r="N319" s="111">
        <v>5</v>
      </c>
      <c r="O319" s="110">
        <v>8</v>
      </c>
      <c r="P319" s="112">
        <v>0</v>
      </c>
      <c r="Q319" s="112">
        <v>175</v>
      </c>
      <c r="R319" s="113"/>
      <c r="S319" s="85"/>
      <c r="T319" s="85"/>
      <c r="U319" s="85"/>
      <c r="V319" s="85"/>
      <c r="W319" s="85"/>
      <c r="X319" s="85"/>
      <c r="Z319" s="64"/>
    </row>
    <row r="320" spans="1:26" x14ac:dyDescent="0.25">
      <c r="A320" s="115">
        <v>43197</v>
      </c>
      <c r="B320" s="116" t="s">
        <v>182</v>
      </c>
      <c r="C320" s="117">
        <v>3</v>
      </c>
      <c r="D320" s="118">
        <v>71</v>
      </c>
      <c r="E320" s="119">
        <v>4</v>
      </c>
      <c r="F320" s="118">
        <v>2</v>
      </c>
      <c r="G320" s="120">
        <v>1</v>
      </c>
      <c r="H320" s="119">
        <v>0</v>
      </c>
      <c r="I320" s="118">
        <v>0</v>
      </c>
      <c r="J320" s="120">
        <v>0</v>
      </c>
      <c r="K320" s="120">
        <v>0</v>
      </c>
      <c r="L320" s="119">
        <v>0</v>
      </c>
      <c r="M320" s="118">
        <v>0</v>
      </c>
      <c r="N320" s="120">
        <v>0</v>
      </c>
      <c r="O320" s="119">
        <v>0</v>
      </c>
      <c r="P320" s="121">
        <v>0</v>
      </c>
      <c r="Q320" s="121">
        <v>81</v>
      </c>
      <c r="R320" s="113"/>
      <c r="S320" s="85"/>
      <c r="T320" s="85"/>
      <c r="U320" s="85"/>
      <c r="V320" s="85"/>
      <c r="W320" s="85"/>
      <c r="X320" s="85"/>
      <c r="Z320" s="64"/>
    </row>
    <row r="321" spans="1:26" ht="15.75" thickBot="1" x14ac:dyDescent="0.3">
      <c r="A321" s="122">
        <v>43198</v>
      </c>
      <c r="B321" s="123" t="s">
        <v>183</v>
      </c>
      <c r="C321" s="124">
        <v>3</v>
      </c>
      <c r="D321" s="125">
        <v>44</v>
      </c>
      <c r="E321" s="126">
        <v>0</v>
      </c>
      <c r="F321" s="125">
        <v>1</v>
      </c>
      <c r="G321" s="127">
        <v>3</v>
      </c>
      <c r="H321" s="126">
        <v>1</v>
      </c>
      <c r="I321" s="125">
        <v>2</v>
      </c>
      <c r="J321" s="127">
        <v>0</v>
      </c>
      <c r="K321" s="127">
        <v>0</v>
      </c>
      <c r="L321" s="126">
        <v>0</v>
      </c>
      <c r="M321" s="125">
        <v>0</v>
      </c>
      <c r="N321" s="127">
        <v>0</v>
      </c>
      <c r="O321" s="126">
        <v>0</v>
      </c>
      <c r="P321" s="128">
        <v>0</v>
      </c>
      <c r="Q321" s="128">
        <v>54</v>
      </c>
      <c r="R321" s="113"/>
      <c r="S321" s="85"/>
      <c r="T321" s="85"/>
      <c r="U321" s="85"/>
      <c r="V321" s="85"/>
      <c r="W321" s="85"/>
      <c r="X321" s="85"/>
      <c r="Z321" s="64"/>
    </row>
    <row r="322" spans="1:26" x14ac:dyDescent="0.25">
      <c r="A322" s="115">
        <v>43199</v>
      </c>
      <c r="B322" s="129" t="s">
        <v>184</v>
      </c>
      <c r="C322" s="130">
        <v>8</v>
      </c>
      <c r="D322" s="131">
        <v>64</v>
      </c>
      <c r="E322" s="132">
        <v>8</v>
      </c>
      <c r="F322" s="131">
        <v>5</v>
      </c>
      <c r="G322" s="133">
        <v>8</v>
      </c>
      <c r="H322" s="132">
        <v>6</v>
      </c>
      <c r="I322" s="131">
        <v>3</v>
      </c>
      <c r="J322" s="133">
        <v>4</v>
      </c>
      <c r="K322" s="133">
        <v>1</v>
      </c>
      <c r="L322" s="132">
        <v>18</v>
      </c>
      <c r="M322" s="131">
        <v>2</v>
      </c>
      <c r="N322" s="133">
        <v>4</v>
      </c>
      <c r="O322" s="132">
        <v>7</v>
      </c>
      <c r="P322" s="134">
        <v>2</v>
      </c>
      <c r="Q322" s="134">
        <v>140</v>
      </c>
      <c r="R322" s="113"/>
      <c r="S322" s="85"/>
      <c r="T322" s="85"/>
      <c r="U322" s="85"/>
      <c r="V322" s="85"/>
      <c r="W322" s="85"/>
      <c r="X322" s="85"/>
      <c r="Z322" s="64"/>
    </row>
    <row r="323" spans="1:26" x14ac:dyDescent="0.25">
      <c r="A323" s="106">
        <v>43200</v>
      </c>
      <c r="B323" s="107" t="s">
        <v>185</v>
      </c>
      <c r="C323" s="108">
        <v>6</v>
      </c>
      <c r="D323" s="109">
        <v>77</v>
      </c>
      <c r="E323" s="110">
        <v>5</v>
      </c>
      <c r="F323" s="109">
        <v>4</v>
      </c>
      <c r="G323" s="111">
        <v>10</v>
      </c>
      <c r="H323" s="110">
        <v>9</v>
      </c>
      <c r="I323" s="109">
        <v>6</v>
      </c>
      <c r="J323" s="111">
        <v>2</v>
      </c>
      <c r="K323" s="111">
        <v>1</v>
      </c>
      <c r="L323" s="110">
        <v>9</v>
      </c>
      <c r="M323" s="109">
        <v>2</v>
      </c>
      <c r="N323" s="111">
        <v>8</v>
      </c>
      <c r="O323" s="110">
        <v>9</v>
      </c>
      <c r="P323" s="112">
        <v>0</v>
      </c>
      <c r="Q323" s="112">
        <v>148</v>
      </c>
      <c r="R323" s="113"/>
      <c r="S323" s="85"/>
      <c r="T323" s="85"/>
      <c r="U323" s="85"/>
      <c r="V323" s="85"/>
      <c r="W323" s="85"/>
      <c r="X323" s="85"/>
      <c r="Z323" s="64"/>
    </row>
    <row r="324" spans="1:26" x14ac:dyDescent="0.25">
      <c r="A324" s="106">
        <v>43201</v>
      </c>
      <c r="B324" s="107" t="s">
        <v>186</v>
      </c>
      <c r="C324" s="108">
        <v>7</v>
      </c>
      <c r="D324" s="109">
        <v>83</v>
      </c>
      <c r="E324" s="110">
        <v>3</v>
      </c>
      <c r="F324" s="109">
        <v>7</v>
      </c>
      <c r="G324" s="111">
        <v>17</v>
      </c>
      <c r="H324" s="110">
        <v>10</v>
      </c>
      <c r="I324" s="109">
        <v>8</v>
      </c>
      <c r="J324" s="111">
        <v>2</v>
      </c>
      <c r="K324" s="111">
        <v>1</v>
      </c>
      <c r="L324" s="110">
        <v>6</v>
      </c>
      <c r="M324" s="109">
        <v>2</v>
      </c>
      <c r="N324" s="111">
        <v>9</v>
      </c>
      <c r="O324" s="110">
        <v>7</v>
      </c>
      <c r="P324" s="112">
        <v>0</v>
      </c>
      <c r="Q324" s="112">
        <v>162</v>
      </c>
      <c r="R324" s="113"/>
      <c r="S324" s="85"/>
      <c r="T324" s="85"/>
      <c r="U324" s="85"/>
      <c r="V324" s="85"/>
      <c r="W324" s="85"/>
      <c r="X324" s="85"/>
      <c r="Z324" s="64"/>
    </row>
    <row r="325" spans="1:26" x14ac:dyDescent="0.25">
      <c r="A325" s="106">
        <v>43202</v>
      </c>
      <c r="B325" s="107" t="s">
        <v>187</v>
      </c>
      <c r="C325" s="108">
        <v>5</v>
      </c>
      <c r="D325" s="109">
        <v>96</v>
      </c>
      <c r="E325" s="110">
        <v>4</v>
      </c>
      <c r="F325" s="109">
        <v>4</v>
      </c>
      <c r="G325" s="111">
        <v>24</v>
      </c>
      <c r="H325" s="110">
        <v>5</v>
      </c>
      <c r="I325" s="109">
        <v>3</v>
      </c>
      <c r="J325" s="111">
        <v>4</v>
      </c>
      <c r="K325" s="111">
        <v>0</v>
      </c>
      <c r="L325" s="110">
        <v>9</v>
      </c>
      <c r="M325" s="109">
        <v>5</v>
      </c>
      <c r="N325" s="111">
        <v>5</v>
      </c>
      <c r="O325" s="110">
        <v>7</v>
      </c>
      <c r="P325" s="112">
        <v>1</v>
      </c>
      <c r="Q325" s="112">
        <v>172</v>
      </c>
      <c r="R325" s="113"/>
      <c r="S325" s="85"/>
      <c r="T325" s="85"/>
      <c r="U325" s="85"/>
      <c r="V325" s="85"/>
      <c r="W325" s="85"/>
      <c r="X325" s="85"/>
      <c r="Z325" s="64"/>
    </row>
    <row r="326" spans="1:26" x14ac:dyDescent="0.25">
      <c r="A326" s="106">
        <v>43203</v>
      </c>
      <c r="B326" s="107" t="s">
        <v>188</v>
      </c>
      <c r="C326" s="114">
        <v>2</v>
      </c>
      <c r="D326" s="109">
        <v>87</v>
      </c>
      <c r="E326" s="110">
        <v>5</v>
      </c>
      <c r="F326" s="109">
        <v>3</v>
      </c>
      <c r="G326" s="111">
        <v>16</v>
      </c>
      <c r="H326" s="110">
        <v>9</v>
      </c>
      <c r="I326" s="109">
        <v>5</v>
      </c>
      <c r="J326" s="111">
        <v>3</v>
      </c>
      <c r="K326" s="111">
        <v>0</v>
      </c>
      <c r="L326" s="110">
        <v>3</v>
      </c>
      <c r="M326" s="109">
        <v>0</v>
      </c>
      <c r="N326" s="111">
        <v>7</v>
      </c>
      <c r="O326" s="110">
        <v>6</v>
      </c>
      <c r="P326" s="112">
        <v>0</v>
      </c>
      <c r="Q326" s="112">
        <v>146</v>
      </c>
      <c r="R326" s="113"/>
      <c r="S326" s="85"/>
      <c r="T326" s="85"/>
      <c r="U326" s="85"/>
      <c r="V326" s="85"/>
      <c r="W326" s="85"/>
      <c r="X326" s="85"/>
      <c r="Z326" s="64"/>
    </row>
    <row r="327" spans="1:26" x14ac:dyDescent="0.25">
      <c r="A327" s="115">
        <v>43204</v>
      </c>
      <c r="B327" s="116" t="s">
        <v>182</v>
      </c>
      <c r="C327" s="117">
        <v>5</v>
      </c>
      <c r="D327" s="118">
        <v>79</v>
      </c>
      <c r="E327" s="119">
        <v>10</v>
      </c>
      <c r="F327" s="118">
        <v>3</v>
      </c>
      <c r="G327" s="120">
        <v>1</v>
      </c>
      <c r="H327" s="119">
        <v>0</v>
      </c>
      <c r="I327" s="118">
        <v>2</v>
      </c>
      <c r="J327" s="120">
        <v>0</v>
      </c>
      <c r="K327" s="120">
        <v>0</v>
      </c>
      <c r="L327" s="119">
        <v>0</v>
      </c>
      <c r="M327" s="118">
        <v>0</v>
      </c>
      <c r="N327" s="120">
        <v>0</v>
      </c>
      <c r="O327" s="119">
        <v>0</v>
      </c>
      <c r="P327" s="121">
        <v>0</v>
      </c>
      <c r="Q327" s="121">
        <v>100</v>
      </c>
      <c r="R327" s="113"/>
      <c r="S327" s="85"/>
      <c r="T327" s="85"/>
      <c r="U327" s="85"/>
      <c r="V327" s="85"/>
      <c r="W327" s="85"/>
      <c r="X327" s="85"/>
      <c r="Z327" s="64"/>
    </row>
    <row r="328" spans="1:26" ht="15.75" thickBot="1" x14ac:dyDescent="0.3">
      <c r="A328" s="122">
        <v>43205</v>
      </c>
      <c r="B328" s="123" t="s">
        <v>183</v>
      </c>
      <c r="C328" s="124">
        <v>2</v>
      </c>
      <c r="D328" s="125">
        <v>51</v>
      </c>
      <c r="E328" s="126">
        <v>4</v>
      </c>
      <c r="F328" s="125">
        <v>2</v>
      </c>
      <c r="G328" s="127">
        <v>1</v>
      </c>
      <c r="H328" s="126">
        <v>0</v>
      </c>
      <c r="I328" s="125">
        <v>1</v>
      </c>
      <c r="J328" s="127">
        <v>0</v>
      </c>
      <c r="K328" s="127">
        <v>0</v>
      </c>
      <c r="L328" s="126">
        <v>0</v>
      </c>
      <c r="M328" s="125">
        <v>0</v>
      </c>
      <c r="N328" s="127">
        <v>0</v>
      </c>
      <c r="O328" s="126">
        <v>0</v>
      </c>
      <c r="P328" s="128">
        <v>0</v>
      </c>
      <c r="Q328" s="128">
        <v>61</v>
      </c>
      <c r="R328" s="113"/>
      <c r="S328" s="85"/>
      <c r="T328" s="85"/>
      <c r="U328" s="85"/>
      <c r="V328" s="85"/>
      <c r="W328" s="85"/>
      <c r="X328" s="85"/>
      <c r="Z328" s="64"/>
    </row>
    <row r="329" spans="1:26" x14ac:dyDescent="0.25">
      <c r="A329" s="115">
        <v>43206</v>
      </c>
      <c r="B329" s="129" t="s">
        <v>184</v>
      </c>
      <c r="C329" s="130">
        <v>11</v>
      </c>
      <c r="D329" s="131">
        <v>72</v>
      </c>
      <c r="E329" s="132">
        <v>5</v>
      </c>
      <c r="F329" s="131">
        <v>8</v>
      </c>
      <c r="G329" s="133">
        <v>14</v>
      </c>
      <c r="H329" s="132">
        <v>5</v>
      </c>
      <c r="I329" s="131">
        <v>6</v>
      </c>
      <c r="J329" s="133">
        <v>2</v>
      </c>
      <c r="K329" s="133">
        <v>0</v>
      </c>
      <c r="L329" s="132">
        <v>5</v>
      </c>
      <c r="M329" s="131">
        <v>5</v>
      </c>
      <c r="N329" s="133">
        <v>7</v>
      </c>
      <c r="O329" s="132">
        <v>1</v>
      </c>
      <c r="P329" s="134">
        <v>0</v>
      </c>
      <c r="Q329" s="134">
        <v>141</v>
      </c>
      <c r="R329" s="113"/>
      <c r="S329" s="85"/>
      <c r="T329" s="85"/>
      <c r="U329" s="85"/>
      <c r="V329" s="85"/>
      <c r="W329" s="85"/>
      <c r="X329" s="85"/>
      <c r="Z329" s="64"/>
    </row>
    <row r="330" spans="1:26" x14ac:dyDescent="0.25">
      <c r="A330" s="106">
        <v>43207</v>
      </c>
      <c r="B330" s="107" t="s">
        <v>185</v>
      </c>
      <c r="C330" s="108">
        <v>8</v>
      </c>
      <c r="D330" s="109">
        <v>84</v>
      </c>
      <c r="E330" s="110">
        <v>10</v>
      </c>
      <c r="F330" s="109">
        <v>7</v>
      </c>
      <c r="G330" s="111">
        <v>8</v>
      </c>
      <c r="H330" s="110">
        <v>7</v>
      </c>
      <c r="I330" s="109">
        <v>4</v>
      </c>
      <c r="J330" s="111">
        <v>3</v>
      </c>
      <c r="K330" s="111">
        <v>1</v>
      </c>
      <c r="L330" s="110">
        <v>6</v>
      </c>
      <c r="M330" s="109">
        <v>0</v>
      </c>
      <c r="N330" s="111">
        <v>2</v>
      </c>
      <c r="O330" s="110">
        <v>6</v>
      </c>
      <c r="P330" s="112">
        <v>0</v>
      </c>
      <c r="Q330" s="112">
        <v>146</v>
      </c>
      <c r="R330" s="113"/>
      <c r="S330" s="85"/>
      <c r="T330" s="85"/>
      <c r="U330" s="85"/>
      <c r="V330" s="85"/>
      <c r="W330" s="85"/>
      <c r="X330" s="85"/>
      <c r="Z330" s="64"/>
    </row>
    <row r="331" spans="1:26" x14ac:dyDescent="0.25">
      <c r="A331" s="106">
        <v>43208</v>
      </c>
      <c r="B331" s="107" t="s">
        <v>186</v>
      </c>
      <c r="C331" s="108">
        <v>9</v>
      </c>
      <c r="D331" s="109">
        <v>99</v>
      </c>
      <c r="E331" s="110">
        <v>4</v>
      </c>
      <c r="F331" s="109">
        <v>2</v>
      </c>
      <c r="G331" s="111">
        <v>17</v>
      </c>
      <c r="H331" s="110">
        <v>8</v>
      </c>
      <c r="I331" s="109">
        <v>11</v>
      </c>
      <c r="J331" s="111">
        <v>3</v>
      </c>
      <c r="K331" s="111">
        <v>0</v>
      </c>
      <c r="L331" s="110">
        <v>2</v>
      </c>
      <c r="M331" s="109">
        <v>4</v>
      </c>
      <c r="N331" s="111">
        <v>4</v>
      </c>
      <c r="O331" s="110">
        <v>7</v>
      </c>
      <c r="P331" s="112">
        <v>0</v>
      </c>
      <c r="Q331" s="112">
        <v>170</v>
      </c>
      <c r="R331" s="113"/>
      <c r="S331" s="85"/>
      <c r="T331" s="85"/>
      <c r="U331" s="85"/>
      <c r="V331" s="85"/>
      <c r="W331" s="85"/>
      <c r="X331" s="85"/>
      <c r="Z331" s="64"/>
    </row>
    <row r="332" spans="1:26" x14ac:dyDescent="0.25">
      <c r="A332" s="106">
        <v>43209</v>
      </c>
      <c r="B332" s="107" t="s">
        <v>187</v>
      </c>
      <c r="C332" s="108">
        <v>3</v>
      </c>
      <c r="D332" s="109">
        <v>75</v>
      </c>
      <c r="E332" s="110">
        <v>2</v>
      </c>
      <c r="F332" s="109">
        <v>3</v>
      </c>
      <c r="G332" s="111">
        <v>14</v>
      </c>
      <c r="H332" s="110">
        <v>7</v>
      </c>
      <c r="I332" s="109">
        <v>9</v>
      </c>
      <c r="J332" s="111">
        <v>2</v>
      </c>
      <c r="K332" s="111">
        <v>0</v>
      </c>
      <c r="L332" s="110">
        <v>5</v>
      </c>
      <c r="M332" s="109">
        <v>2</v>
      </c>
      <c r="N332" s="111">
        <v>4</v>
      </c>
      <c r="O332" s="110">
        <v>5</v>
      </c>
      <c r="P332" s="112">
        <v>0</v>
      </c>
      <c r="Q332" s="112">
        <v>131</v>
      </c>
      <c r="R332" s="113"/>
      <c r="S332" s="85"/>
      <c r="T332" s="85"/>
      <c r="U332" s="85"/>
      <c r="V332" s="85"/>
      <c r="W332" s="85"/>
      <c r="X332" s="85"/>
      <c r="Z332" s="64"/>
    </row>
    <row r="333" spans="1:26" x14ac:dyDescent="0.25">
      <c r="A333" s="106">
        <v>43210</v>
      </c>
      <c r="B333" s="107" t="s">
        <v>188</v>
      </c>
      <c r="C333" s="114">
        <v>7</v>
      </c>
      <c r="D333" s="109">
        <v>81</v>
      </c>
      <c r="E333" s="110">
        <v>5</v>
      </c>
      <c r="F333" s="109">
        <v>9</v>
      </c>
      <c r="G333" s="111">
        <v>6</v>
      </c>
      <c r="H333" s="110">
        <v>5</v>
      </c>
      <c r="I333" s="109">
        <v>10</v>
      </c>
      <c r="J333" s="111">
        <v>8</v>
      </c>
      <c r="K333" s="111">
        <v>0</v>
      </c>
      <c r="L333" s="110">
        <v>4</v>
      </c>
      <c r="M333" s="109">
        <v>3</v>
      </c>
      <c r="N333" s="111">
        <v>6</v>
      </c>
      <c r="O333" s="110">
        <v>8</v>
      </c>
      <c r="P333" s="112">
        <v>0</v>
      </c>
      <c r="Q333" s="112">
        <v>152</v>
      </c>
      <c r="R333" s="113"/>
      <c r="S333" s="85"/>
      <c r="T333" s="85"/>
      <c r="U333" s="85"/>
      <c r="V333" s="85"/>
      <c r="W333" s="85"/>
      <c r="X333" s="85"/>
      <c r="Z333" s="64"/>
    </row>
    <row r="334" spans="1:26" x14ac:dyDescent="0.25">
      <c r="A334" s="115">
        <v>43211</v>
      </c>
      <c r="B334" s="116" t="s">
        <v>182</v>
      </c>
      <c r="C334" s="117">
        <v>6</v>
      </c>
      <c r="D334" s="118">
        <v>76</v>
      </c>
      <c r="E334" s="119">
        <v>4</v>
      </c>
      <c r="F334" s="118">
        <v>6</v>
      </c>
      <c r="G334" s="120">
        <v>7</v>
      </c>
      <c r="H334" s="119">
        <v>0</v>
      </c>
      <c r="I334" s="118">
        <v>1</v>
      </c>
      <c r="J334" s="120">
        <v>1</v>
      </c>
      <c r="K334" s="120">
        <v>0</v>
      </c>
      <c r="L334" s="119">
        <v>0</v>
      </c>
      <c r="M334" s="118">
        <v>0</v>
      </c>
      <c r="N334" s="120">
        <v>1</v>
      </c>
      <c r="O334" s="119">
        <v>0</v>
      </c>
      <c r="P334" s="121">
        <v>0</v>
      </c>
      <c r="Q334" s="121">
        <v>102</v>
      </c>
      <c r="R334" s="113"/>
      <c r="S334" s="85"/>
      <c r="T334" s="85"/>
      <c r="U334" s="85"/>
      <c r="V334" s="85"/>
      <c r="W334" s="85"/>
      <c r="X334" s="85"/>
      <c r="Z334" s="64"/>
    </row>
    <row r="335" spans="1:26" ht="15.75" thickBot="1" x14ac:dyDescent="0.3">
      <c r="A335" s="122">
        <v>43212</v>
      </c>
      <c r="B335" s="123" t="s">
        <v>183</v>
      </c>
      <c r="C335" s="124">
        <v>4</v>
      </c>
      <c r="D335" s="125">
        <v>64</v>
      </c>
      <c r="E335" s="126">
        <v>3</v>
      </c>
      <c r="F335" s="125">
        <v>3</v>
      </c>
      <c r="G335" s="127">
        <v>4</v>
      </c>
      <c r="H335" s="126">
        <v>0</v>
      </c>
      <c r="I335" s="125">
        <v>5</v>
      </c>
      <c r="J335" s="127">
        <v>0</v>
      </c>
      <c r="K335" s="127">
        <v>0</v>
      </c>
      <c r="L335" s="126">
        <v>0</v>
      </c>
      <c r="M335" s="125">
        <v>1</v>
      </c>
      <c r="N335" s="127">
        <v>0</v>
      </c>
      <c r="O335" s="126">
        <v>0</v>
      </c>
      <c r="P335" s="128">
        <v>0</v>
      </c>
      <c r="Q335" s="128">
        <v>84</v>
      </c>
      <c r="R335" s="113"/>
      <c r="S335" s="85"/>
      <c r="T335" s="85"/>
      <c r="U335" s="85"/>
      <c r="V335" s="85"/>
      <c r="W335" s="85"/>
      <c r="X335" s="85"/>
      <c r="Z335" s="64"/>
    </row>
    <row r="336" spans="1:26" x14ac:dyDescent="0.25">
      <c r="A336" s="115">
        <v>43213</v>
      </c>
      <c r="B336" s="129" t="s">
        <v>184</v>
      </c>
      <c r="C336" s="130">
        <v>3</v>
      </c>
      <c r="D336" s="131">
        <v>82</v>
      </c>
      <c r="E336" s="132">
        <v>4</v>
      </c>
      <c r="F336" s="131">
        <v>11</v>
      </c>
      <c r="G336" s="133">
        <v>13</v>
      </c>
      <c r="H336" s="132">
        <v>2</v>
      </c>
      <c r="I336" s="131">
        <v>9</v>
      </c>
      <c r="J336" s="133">
        <v>3</v>
      </c>
      <c r="K336" s="133">
        <v>0</v>
      </c>
      <c r="L336" s="132">
        <v>7</v>
      </c>
      <c r="M336" s="131">
        <v>1</v>
      </c>
      <c r="N336" s="133">
        <v>7</v>
      </c>
      <c r="O336" s="132">
        <v>4</v>
      </c>
      <c r="P336" s="134">
        <v>2</v>
      </c>
      <c r="Q336" s="134">
        <v>148</v>
      </c>
      <c r="R336" s="113"/>
      <c r="S336" s="85"/>
      <c r="T336" s="85"/>
      <c r="U336" s="85"/>
      <c r="V336" s="85"/>
      <c r="W336" s="85"/>
      <c r="X336" s="85"/>
      <c r="Z336" s="64"/>
    </row>
    <row r="337" spans="1:26" x14ac:dyDescent="0.25">
      <c r="A337" s="106">
        <v>43214</v>
      </c>
      <c r="B337" s="107" t="s">
        <v>185</v>
      </c>
      <c r="C337" s="108">
        <v>5</v>
      </c>
      <c r="D337" s="109">
        <v>83</v>
      </c>
      <c r="E337" s="110">
        <v>7</v>
      </c>
      <c r="F337" s="109">
        <v>9</v>
      </c>
      <c r="G337" s="111">
        <v>22</v>
      </c>
      <c r="H337" s="110">
        <v>10</v>
      </c>
      <c r="I337" s="109">
        <v>13</v>
      </c>
      <c r="J337" s="111">
        <v>4</v>
      </c>
      <c r="K337" s="111">
        <v>1</v>
      </c>
      <c r="L337" s="110">
        <v>8</v>
      </c>
      <c r="M337" s="109">
        <v>7</v>
      </c>
      <c r="N337" s="111">
        <v>6</v>
      </c>
      <c r="O337" s="110">
        <v>9</v>
      </c>
      <c r="P337" s="112">
        <v>1</v>
      </c>
      <c r="Q337" s="112">
        <v>185</v>
      </c>
      <c r="R337" s="113"/>
      <c r="S337" s="85"/>
      <c r="T337" s="85"/>
      <c r="U337" s="85"/>
      <c r="V337" s="85"/>
      <c r="W337" s="85"/>
      <c r="X337" s="85"/>
      <c r="Z337" s="64"/>
    </row>
    <row r="338" spans="1:26" x14ac:dyDescent="0.25">
      <c r="A338" s="106">
        <v>43215</v>
      </c>
      <c r="B338" s="107" t="s">
        <v>186</v>
      </c>
      <c r="C338" s="108">
        <v>6</v>
      </c>
      <c r="D338" s="109">
        <v>56</v>
      </c>
      <c r="E338" s="110">
        <v>0</v>
      </c>
      <c r="F338" s="109">
        <v>1</v>
      </c>
      <c r="G338" s="111">
        <v>5</v>
      </c>
      <c r="H338" s="110">
        <v>0</v>
      </c>
      <c r="I338" s="109">
        <v>8</v>
      </c>
      <c r="J338" s="111">
        <v>0</v>
      </c>
      <c r="K338" s="111">
        <v>0</v>
      </c>
      <c r="L338" s="110">
        <v>0</v>
      </c>
      <c r="M338" s="109">
        <v>0</v>
      </c>
      <c r="N338" s="111">
        <v>0</v>
      </c>
      <c r="O338" s="110">
        <v>1</v>
      </c>
      <c r="P338" s="112">
        <v>0</v>
      </c>
      <c r="Q338" s="112">
        <v>77</v>
      </c>
      <c r="R338" s="113"/>
      <c r="S338" s="85"/>
      <c r="T338" s="85"/>
      <c r="U338" s="85"/>
      <c r="V338" s="85"/>
      <c r="W338" s="85"/>
      <c r="X338" s="85"/>
      <c r="Z338" s="64"/>
    </row>
    <row r="339" spans="1:26" x14ac:dyDescent="0.25">
      <c r="A339" s="106">
        <v>43216</v>
      </c>
      <c r="B339" s="107" t="s">
        <v>187</v>
      </c>
      <c r="C339" s="108">
        <v>12</v>
      </c>
      <c r="D339" s="109">
        <v>69</v>
      </c>
      <c r="E339" s="110">
        <v>8</v>
      </c>
      <c r="F339" s="109">
        <v>11</v>
      </c>
      <c r="G339" s="111">
        <v>17</v>
      </c>
      <c r="H339" s="110">
        <v>6</v>
      </c>
      <c r="I339" s="109">
        <v>12</v>
      </c>
      <c r="J339" s="111">
        <v>3</v>
      </c>
      <c r="K339" s="111">
        <v>1</v>
      </c>
      <c r="L339" s="110">
        <v>4</v>
      </c>
      <c r="M339" s="109">
        <v>2</v>
      </c>
      <c r="N339" s="111">
        <v>2</v>
      </c>
      <c r="O339" s="110">
        <v>9</v>
      </c>
      <c r="P339" s="112">
        <v>1</v>
      </c>
      <c r="Q339" s="112">
        <v>157</v>
      </c>
      <c r="R339" s="113"/>
      <c r="S339" s="85"/>
      <c r="T339" s="85"/>
      <c r="U339" s="85"/>
      <c r="V339" s="85"/>
      <c r="W339" s="85"/>
      <c r="X339" s="85"/>
      <c r="Z339" s="64"/>
    </row>
    <row r="340" spans="1:26" x14ac:dyDescent="0.25">
      <c r="A340" s="106">
        <v>43217</v>
      </c>
      <c r="B340" s="107" t="s">
        <v>188</v>
      </c>
      <c r="C340" s="114">
        <v>10</v>
      </c>
      <c r="D340" s="109">
        <v>74</v>
      </c>
      <c r="E340" s="110">
        <v>5</v>
      </c>
      <c r="F340" s="109">
        <v>6</v>
      </c>
      <c r="G340" s="111">
        <v>15</v>
      </c>
      <c r="H340" s="110">
        <v>9</v>
      </c>
      <c r="I340" s="109">
        <v>10</v>
      </c>
      <c r="J340" s="111">
        <v>1</v>
      </c>
      <c r="K340" s="111">
        <v>0</v>
      </c>
      <c r="L340" s="110">
        <v>5</v>
      </c>
      <c r="M340" s="109">
        <v>2</v>
      </c>
      <c r="N340" s="111">
        <v>3</v>
      </c>
      <c r="O340" s="110">
        <v>11</v>
      </c>
      <c r="P340" s="112">
        <v>0</v>
      </c>
      <c r="Q340" s="112">
        <v>151</v>
      </c>
      <c r="R340" s="113"/>
      <c r="S340" s="85"/>
      <c r="T340" s="85"/>
      <c r="U340" s="85"/>
      <c r="V340" s="85"/>
      <c r="W340" s="85"/>
      <c r="X340" s="85"/>
      <c r="Z340" s="64"/>
    </row>
    <row r="341" spans="1:26" x14ac:dyDescent="0.25">
      <c r="A341" s="115">
        <v>43218</v>
      </c>
      <c r="B341" s="116" t="s">
        <v>182</v>
      </c>
      <c r="C341" s="117">
        <v>0</v>
      </c>
      <c r="D341" s="118">
        <v>48</v>
      </c>
      <c r="E341" s="119">
        <v>2</v>
      </c>
      <c r="F341" s="118">
        <v>7</v>
      </c>
      <c r="G341" s="120">
        <v>2</v>
      </c>
      <c r="H341" s="119">
        <v>0</v>
      </c>
      <c r="I341" s="118">
        <v>4</v>
      </c>
      <c r="J341" s="120">
        <v>0</v>
      </c>
      <c r="K341" s="120">
        <v>0</v>
      </c>
      <c r="L341" s="119">
        <v>0</v>
      </c>
      <c r="M341" s="118">
        <v>1</v>
      </c>
      <c r="N341" s="120">
        <v>0</v>
      </c>
      <c r="O341" s="119">
        <v>0</v>
      </c>
      <c r="P341" s="121">
        <v>0</v>
      </c>
      <c r="Q341" s="121">
        <v>64</v>
      </c>
      <c r="R341" s="113"/>
      <c r="S341" s="85"/>
      <c r="T341" s="85"/>
      <c r="U341" s="85"/>
      <c r="V341" s="85"/>
      <c r="W341" s="85"/>
      <c r="X341" s="85"/>
      <c r="Z341" s="64"/>
    </row>
    <row r="342" spans="1:26" ht="15.75" thickBot="1" x14ac:dyDescent="0.3">
      <c r="A342" s="122">
        <v>43219</v>
      </c>
      <c r="B342" s="123" t="s">
        <v>183</v>
      </c>
      <c r="C342" s="124">
        <v>0</v>
      </c>
      <c r="D342" s="125">
        <v>36</v>
      </c>
      <c r="E342" s="126">
        <v>0</v>
      </c>
      <c r="F342" s="125">
        <v>3</v>
      </c>
      <c r="G342" s="127">
        <v>1</v>
      </c>
      <c r="H342" s="126">
        <v>0</v>
      </c>
      <c r="I342" s="125">
        <v>4</v>
      </c>
      <c r="J342" s="127">
        <v>0</v>
      </c>
      <c r="K342" s="127">
        <v>0</v>
      </c>
      <c r="L342" s="126">
        <v>0</v>
      </c>
      <c r="M342" s="125">
        <v>0</v>
      </c>
      <c r="N342" s="127">
        <v>0</v>
      </c>
      <c r="O342" s="126">
        <v>0</v>
      </c>
      <c r="P342" s="128">
        <v>0</v>
      </c>
      <c r="Q342" s="128">
        <v>44</v>
      </c>
      <c r="R342" s="113"/>
      <c r="S342" s="85"/>
      <c r="T342" s="85"/>
      <c r="U342" s="85"/>
      <c r="V342" s="85"/>
      <c r="W342" s="85"/>
      <c r="X342" s="85"/>
      <c r="Z342" s="64"/>
    </row>
    <row r="343" spans="1:26" x14ac:dyDescent="0.25">
      <c r="A343" s="115">
        <v>43220</v>
      </c>
      <c r="B343" s="129" t="s">
        <v>184</v>
      </c>
      <c r="C343" s="130">
        <v>8</v>
      </c>
      <c r="D343" s="131">
        <v>101</v>
      </c>
      <c r="E343" s="132">
        <v>4</v>
      </c>
      <c r="F343" s="131">
        <v>9</v>
      </c>
      <c r="G343" s="133">
        <v>11</v>
      </c>
      <c r="H343" s="132">
        <v>5</v>
      </c>
      <c r="I343" s="131">
        <v>15</v>
      </c>
      <c r="J343" s="133">
        <v>9</v>
      </c>
      <c r="K343" s="133">
        <v>0</v>
      </c>
      <c r="L343" s="132">
        <v>22</v>
      </c>
      <c r="M343" s="131">
        <v>19</v>
      </c>
      <c r="N343" s="133">
        <v>6</v>
      </c>
      <c r="O343" s="132">
        <v>12</v>
      </c>
      <c r="P343" s="134">
        <v>2</v>
      </c>
      <c r="Q343" s="134">
        <v>223</v>
      </c>
      <c r="R343" s="113"/>
      <c r="S343" s="85"/>
      <c r="T343" s="85"/>
      <c r="U343" s="85"/>
      <c r="V343" s="85"/>
      <c r="W343" s="85"/>
      <c r="X343" s="85"/>
      <c r="Z343" s="64"/>
    </row>
    <row r="344" spans="1:26" x14ac:dyDescent="0.25">
      <c r="A344" s="106">
        <v>43221</v>
      </c>
      <c r="B344" s="107" t="s">
        <v>185</v>
      </c>
      <c r="C344" s="108">
        <v>15</v>
      </c>
      <c r="D344" s="109">
        <v>67</v>
      </c>
      <c r="E344" s="110">
        <v>6</v>
      </c>
      <c r="F344" s="109">
        <v>14</v>
      </c>
      <c r="G344" s="111">
        <v>15</v>
      </c>
      <c r="H344" s="110">
        <v>5</v>
      </c>
      <c r="I344" s="109">
        <v>12</v>
      </c>
      <c r="J344" s="111">
        <v>7</v>
      </c>
      <c r="K344" s="111">
        <v>1</v>
      </c>
      <c r="L344" s="110">
        <v>19</v>
      </c>
      <c r="M344" s="109">
        <v>15</v>
      </c>
      <c r="N344" s="111">
        <v>7</v>
      </c>
      <c r="O344" s="110">
        <v>15</v>
      </c>
      <c r="P344" s="112">
        <v>1</v>
      </c>
      <c r="Q344" s="112">
        <v>199</v>
      </c>
      <c r="R344" s="113"/>
      <c r="S344" s="85"/>
      <c r="T344" s="85"/>
      <c r="U344" s="85"/>
      <c r="V344" s="85"/>
      <c r="W344" s="85"/>
      <c r="X344" s="85"/>
      <c r="Z344" s="58"/>
    </row>
    <row r="345" spans="1:26" x14ac:dyDescent="0.25">
      <c r="A345" s="106">
        <v>43222</v>
      </c>
      <c r="B345" s="107" t="s">
        <v>186</v>
      </c>
      <c r="C345" s="108">
        <v>6</v>
      </c>
      <c r="D345" s="109">
        <v>68</v>
      </c>
      <c r="E345" s="110">
        <v>6</v>
      </c>
      <c r="F345" s="109">
        <v>4</v>
      </c>
      <c r="G345" s="111">
        <v>12</v>
      </c>
      <c r="H345" s="110">
        <v>5</v>
      </c>
      <c r="I345" s="109">
        <v>8</v>
      </c>
      <c r="J345" s="111">
        <v>5</v>
      </c>
      <c r="K345" s="111">
        <v>0</v>
      </c>
      <c r="L345" s="110">
        <v>11</v>
      </c>
      <c r="M345" s="109">
        <v>19</v>
      </c>
      <c r="N345" s="111">
        <v>6</v>
      </c>
      <c r="O345" s="110">
        <v>14</v>
      </c>
      <c r="P345" s="112">
        <v>1</v>
      </c>
      <c r="Q345" s="112">
        <v>165</v>
      </c>
      <c r="R345" s="113"/>
      <c r="S345" s="85"/>
      <c r="T345" s="85"/>
      <c r="U345" s="85"/>
      <c r="V345" s="85"/>
      <c r="W345" s="85"/>
      <c r="X345" s="85"/>
      <c r="Z345" s="58"/>
    </row>
    <row r="346" spans="1:26" x14ac:dyDescent="0.25">
      <c r="A346" s="106">
        <v>43223</v>
      </c>
      <c r="B346" s="107" t="s">
        <v>187</v>
      </c>
      <c r="C346" s="108">
        <v>2</v>
      </c>
      <c r="D346" s="109">
        <v>84</v>
      </c>
      <c r="E346" s="110">
        <v>1</v>
      </c>
      <c r="F346" s="109">
        <v>3</v>
      </c>
      <c r="G346" s="111">
        <v>41</v>
      </c>
      <c r="H346" s="110">
        <v>2</v>
      </c>
      <c r="I346" s="109">
        <v>10</v>
      </c>
      <c r="J346" s="111">
        <v>2</v>
      </c>
      <c r="K346" s="111">
        <v>0</v>
      </c>
      <c r="L346" s="110">
        <v>7</v>
      </c>
      <c r="M346" s="109">
        <v>17</v>
      </c>
      <c r="N346" s="111">
        <v>2</v>
      </c>
      <c r="O346" s="110">
        <v>2</v>
      </c>
      <c r="P346" s="112">
        <v>0</v>
      </c>
      <c r="Q346" s="112">
        <v>173</v>
      </c>
      <c r="R346" s="113"/>
      <c r="S346" s="85"/>
      <c r="T346" s="85"/>
      <c r="U346" s="85"/>
      <c r="V346" s="85"/>
      <c r="W346" s="85"/>
      <c r="X346" s="85"/>
      <c r="Z346" s="58"/>
    </row>
    <row r="347" spans="1:26" x14ac:dyDescent="0.25">
      <c r="A347" s="106">
        <v>43224</v>
      </c>
      <c r="B347" s="107" t="s">
        <v>188</v>
      </c>
      <c r="C347" s="114">
        <v>3</v>
      </c>
      <c r="D347" s="109">
        <v>65</v>
      </c>
      <c r="E347" s="110">
        <v>2</v>
      </c>
      <c r="F347" s="109">
        <v>8</v>
      </c>
      <c r="G347" s="111">
        <v>20</v>
      </c>
      <c r="H347" s="110">
        <v>4</v>
      </c>
      <c r="I347" s="109">
        <v>7</v>
      </c>
      <c r="J347" s="111">
        <v>0</v>
      </c>
      <c r="K347" s="111">
        <v>0</v>
      </c>
      <c r="L347" s="110">
        <v>16</v>
      </c>
      <c r="M347" s="109">
        <v>27</v>
      </c>
      <c r="N347" s="111">
        <v>4</v>
      </c>
      <c r="O347" s="110">
        <v>7</v>
      </c>
      <c r="P347" s="112">
        <v>0</v>
      </c>
      <c r="Q347" s="112">
        <v>163</v>
      </c>
      <c r="R347" s="113"/>
      <c r="S347" s="85"/>
      <c r="T347" s="85"/>
      <c r="U347" s="85"/>
      <c r="V347" s="85"/>
      <c r="W347" s="85"/>
      <c r="X347" s="85"/>
      <c r="Z347" s="58"/>
    </row>
    <row r="348" spans="1:26" x14ac:dyDescent="0.25">
      <c r="A348" s="115">
        <v>43225</v>
      </c>
      <c r="B348" s="116" t="s">
        <v>182</v>
      </c>
      <c r="C348" s="117">
        <v>4</v>
      </c>
      <c r="D348" s="118">
        <v>58</v>
      </c>
      <c r="E348" s="119">
        <v>3</v>
      </c>
      <c r="F348" s="118">
        <v>3</v>
      </c>
      <c r="G348" s="120">
        <v>3</v>
      </c>
      <c r="H348" s="119">
        <v>0</v>
      </c>
      <c r="I348" s="118">
        <v>3</v>
      </c>
      <c r="J348" s="120">
        <v>0</v>
      </c>
      <c r="K348" s="120">
        <v>0</v>
      </c>
      <c r="L348" s="119">
        <v>0</v>
      </c>
      <c r="M348" s="118">
        <v>0</v>
      </c>
      <c r="N348" s="120">
        <v>0</v>
      </c>
      <c r="O348" s="119">
        <v>0</v>
      </c>
      <c r="P348" s="121">
        <v>0</v>
      </c>
      <c r="Q348" s="121">
        <v>74</v>
      </c>
      <c r="R348" s="113"/>
      <c r="S348" s="85"/>
      <c r="T348" s="85"/>
      <c r="U348" s="85"/>
      <c r="V348" s="85"/>
      <c r="W348" s="85"/>
      <c r="X348" s="85"/>
      <c r="Z348" s="58"/>
    </row>
    <row r="349" spans="1:26" ht="15.75" thickBot="1" x14ac:dyDescent="0.3">
      <c r="A349" s="122">
        <v>43226</v>
      </c>
      <c r="B349" s="123" t="s">
        <v>183</v>
      </c>
      <c r="C349" s="124">
        <v>7</v>
      </c>
      <c r="D349" s="125">
        <v>57</v>
      </c>
      <c r="E349" s="126">
        <v>2</v>
      </c>
      <c r="F349" s="125">
        <v>3</v>
      </c>
      <c r="G349" s="127">
        <v>6</v>
      </c>
      <c r="H349" s="126">
        <v>0</v>
      </c>
      <c r="I349" s="125">
        <v>4</v>
      </c>
      <c r="J349" s="127">
        <v>0</v>
      </c>
      <c r="K349" s="127">
        <v>0</v>
      </c>
      <c r="L349" s="126">
        <v>0</v>
      </c>
      <c r="M349" s="125">
        <v>0</v>
      </c>
      <c r="N349" s="127">
        <v>0</v>
      </c>
      <c r="O349" s="126">
        <v>0</v>
      </c>
      <c r="P349" s="128">
        <v>0</v>
      </c>
      <c r="Q349" s="128">
        <v>79</v>
      </c>
      <c r="R349" s="113"/>
      <c r="S349" s="85"/>
      <c r="T349" s="85"/>
      <c r="U349" s="85"/>
      <c r="V349" s="85"/>
      <c r="W349" s="85"/>
      <c r="X349" s="85"/>
      <c r="Z349" s="58"/>
    </row>
    <row r="350" spans="1:26" x14ac:dyDescent="0.25">
      <c r="A350" s="115">
        <v>43227</v>
      </c>
      <c r="B350" s="129" t="s">
        <v>184</v>
      </c>
      <c r="C350" s="130">
        <v>5</v>
      </c>
      <c r="D350" s="131">
        <v>90</v>
      </c>
      <c r="E350" s="132">
        <v>4</v>
      </c>
      <c r="F350" s="131">
        <v>10</v>
      </c>
      <c r="G350" s="133">
        <v>12</v>
      </c>
      <c r="H350" s="132">
        <v>3</v>
      </c>
      <c r="I350" s="131">
        <v>7</v>
      </c>
      <c r="J350" s="133">
        <v>2</v>
      </c>
      <c r="K350" s="133">
        <v>0</v>
      </c>
      <c r="L350" s="132">
        <v>33</v>
      </c>
      <c r="M350" s="131">
        <v>4</v>
      </c>
      <c r="N350" s="133">
        <v>7</v>
      </c>
      <c r="O350" s="132">
        <v>8</v>
      </c>
      <c r="P350" s="134">
        <v>0</v>
      </c>
      <c r="Q350" s="134">
        <v>185</v>
      </c>
      <c r="R350" s="113"/>
      <c r="S350" s="85"/>
      <c r="T350" s="85"/>
      <c r="U350" s="85"/>
      <c r="V350" s="85"/>
      <c r="W350" s="85"/>
      <c r="X350" s="85"/>
      <c r="Z350" s="58"/>
    </row>
    <row r="351" spans="1:26" x14ac:dyDescent="0.25">
      <c r="A351" s="106">
        <v>43228</v>
      </c>
      <c r="B351" s="107" t="s">
        <v>185</v>
      </c>
      <c r="C351" s="108">
        <v>12</v>
      </c>
      <c r="D351" s="109">
        <v>87</v>
      </c>
      <c r="E351" s="110">
        <v>0</v>
      </c>
      <c r="F351" s="109">
        <v>8</v>
      </c>
      <c r="G351" s="111">
        <v>11</v>
      </c>
      <c r="H351" s="110">
        <v>4</v>
      </c>
      <c r="I351" s="109">
        <v>11</v>
      </c>
      <c r="J351" s="111">
        <v>3</v>
      </c>
      <c r="K351" s="111">
        <v>0</v>
      </c>
      <c r="L351" s="110">
        <v>34</v>
      </c>
      <c r="M351" s="109">
        <v>9</v>
      </c>
      <c r="N351" s="111">
        <v>5</v>
      </c>
      <c r="O351" s="110">
        <v>9</v>
      </c>
      <c r="P351" s="112">
        <v>0</v>
      </c>
      <c r="Q351" s="112">
        <v>193</v>
      </c>
      <c r="R351" s="113"/>
      <c r="S351" s="85"/>
      <c r="T351" s="85"/>
      <c r="U351" s="85"/>
      <c r="V351" s="85"/>
      <c r="W351" s="85"/>
      <c r="X351" s="85"/>
      <c r="Z351" s="58"/>
    </row>
    <row r="352" spans="1:26" x14ac:dyDescent="0.25">
      <c r="A352" s="106">
        <v>43229</v>
      </c>
      <c r="B352" s="107" t="s">
        <v>186</v>
      </c>
      <c r="C352" s="108">
        <v>3</v>
      </c>
      <c r="D352" s="109">
        <v>68</v>
      </c>
      <c r="E352" s="110">
        <v>3</v>
      </c>
      <c r="F352" s="109">
        <v>4</v>
      </c>
      <c r="G352" s="111">
        <v>9</v>
      </c>
      <c r="H352" s="110">
        <v>7</v>
      </c>
      <c r="I352" s="109">
        <v>7</v>
      </c>
      <c r="J352" s="111">
        <v>0</v>
      </c>
      <c r="K352" s="111">
        <v>0</v>
      </c>
      <c r="L352" s="110">
        <v>34</v>
      </c>
      <c r="M352" s="109">
        <v>4</v>
      </c>
      <c r="N352" s="111">
        <v>5</v>
      </c>
      <c r="O352" s="110">
        <v>4</v>
      </c>
      <c r="P352" s="112">
        <v>1</v>
      </c>
      <c r="Q352" s="112">
        <v>149</v>
      </c>
      <c r="R352" s="113"/>
      <c r="S352" s="85"/>
      <c r="T352" s="85"/>
      <c r="U352" s="85"/>
      <c r="V352" s="85"/>
      <c r="W352" s="85"/>
      <c r="X352" s="85"/>
      <c r="Z352" s="58"/>
    </row>
    <row r="353" spans="1:26" x14ac:dyDescent="0.25">
      <c r="A353" s="106">
        <v>43230</v>
      </c>
      <c r="B353" s="107" t="s">
        <v>187</v>
      </c>
      <c r="C353" s="108">
        <v>6</v>
      </c>
      <c r="D353" s="109">
        <v>71</v>
      </c>
      <c r="E353" s="110">
        <v>0</v>
      </c>
      <c r="F353" s="109">
        <v>16</v>
      </c>
      <c r="G353" s="111">
        <v>13</v>
      </c>
      <c r="H353" s="110">
        <v>9</v>
      </c>
      <c r="I353" s="109">
        <v>17</v>
      </c>
      <c r="J353" s="111">
        <v>3</v>
      </c>
      <c r="K353" s="111">
        <v>0</v>
      </c>
      <c r="L353" s="110">
        <v>23</v>
      </c>
      <c r="M353" s="109">
        <v>5</v>
      </c>
      <c r="N353" s="111">
        <v>5</v>
      </c>
      <c r="O353" s="110">
        <v>12</v>
      </c>
      <c r="P353" s="112">
        <v>2</v>
      </c>
      <c r="Q353" s="112">
        <v>182</v>
      </c>
      <c r="R353" s="113"/>
      <c r="S353" s="85"/>
      <c r="T353" s="85"/>
      <c r="U353" s="85"/>
      <c r="V353" s="85"/>
      <c r="W353" s="85"/>
      <c r="X353" s="85"/>
      <c r="Z353" s="58"/>
    </row>
    <row r="354" spans="1:26" x14ac:dyDescent="0.25">
      <c r="A354" s="106">
        <v>43231</v>
      </c>
      <c r="B354" s="107" t="s">
        <v>188</v>
      </c>
      <c r="C354" s="114">
        <v>8</v>
      </c>
      <c r="D354" s="109">
        <v>68</v>
      </c>
      <c r="E354" s="110">
        <v>5</v>
      </c>
      <c r="F354" s="109">
        <v>7</v>
      </c>
      <c r="G354" s="111">
        <v>9</v>
      </c>
      <c r="H354" s="110">
        <v>4</v>
      </c>
      <c r="I354" s="109">
        <v>12</v>
      </c>
      <c r="J354" s="111">
        <v>1</v>
      </c>
      <c r="K354" s="111">
        <v>1</v>
      </c>
      <c r="L354" s="110">
        <v>25</v>
      </c>
      <c r="M354" s="109">
        <v>5</v>
      </c>
      <c r="N354" s="111">
        <v>2</v>
      </c>
      <c r="O354" s="110">
        <v>5</v>
      </c>
      <c r="P354" s="112">
        <v>0</v>
      </c>
      <c r="Q354" s="112">
        <v>152</v>
      </c>
      <c r="R354" s="113"/>
      <c r="S354" s="85"/>
      <c r="T354" s="85"/>
      <c r="U354" s="85"/>
      <c r="V354" s="85"/>
      <c r="W354" s="85"/>
      <c r="X354" s="85"/>
      <c r="Z354" s="58"/>
    </row>
    <row r="355" spans="1:26" x14ac:dyDescent="0.25">
      <c r="A355" s="115">
        <v>43232</v>
      </c>
      <c r="B355" s="116" t="s">
        <v>182</v>
      </c>
      <c r="C355" s="117">
        <v>1</v>
      </c>
      <c r="D355" s="118">
        <v>67</v>
      </c>
      <c r="E355" s="119">
        <v>2</v>
      </c>
      <c r="F355" s="118">
        <v>5</v>
      </c>
      <c r="G355" s="120">
        <v>10</v>
      </c>
      <c r="H355" s="119">
        <v>1</v>
      </c>
      <c r="I355" s="118">
        <v>1</v>
      </c>
      <c r="J355" s="120">
        <v>0</v>
      </c>
      <c r="K355" s="120">
        <v>0</v>
      </c>
      <c r="L355" s="119">
        <v>0</v>
      </c>
      <c r="M355" s="118">
        <v>0</v>
      </c>
      <c r="N355" s="120">
        <v>0</v>
      </c>
      <c r="O355" s="119">
        <v>0</v>
      </c>
      <c r="P355" s="121">
        <v>0</v>
      </c>
      <c r="Q355" s="121">
        <v>87</v>
      </c>
      <c r="R355" s="113"/>
      <c r="S355" s="85"/>
      <c r="T355" s="85"/>
      <c r="U355" s="85"/>
      <c r="V355" s="85"/>
      <c r="W355" s="85"/>
      <c r="X355" s="85"/>
      <c r="Z355" s="58"/>
    </row>
    <row r="356" spans="1:26" ht="15.75" thickBot="1" x14ac:dyDescent="0.3">
      <c r="A356" s="122">
        <v>43233</v>
      </c>
      <c r="B356" s="123" t="s">
        <v>183</v>
      </c>
      <c r="C356" s="124">
        <v>6</v>
      </c>
      <c r="D356" s="125">
        <v>78</v>
      </c>
      <c r="E356" s="126">
        <v>5</v>
      </c>
      <c r="F356" s="125">
        <v>7</v>
      </c>
      <c r="G356" s="127">
        <v>5</v>
      </c>
      <c r="H356" s="126">
        <v>0</v>
      </c>
      <c r="I356" s="125">
        <v>2</v>
      </c>
      <c r="J356" s="127">
        <v>0</v>
      </c>
      <c r="K356" s="127">
        <v>0</v>
      </c>
      <c r="L356" s="126">
        <v>0</v>
      </c>
      <c r="M356" s="125">
        <v>0</v>
      </c>
      <c r="N356" s="127">
        <v>0</v>
      </c>
      <c r="O356" s="126">
        <v>0</v>
      </c>
      <c r="P356" s="128">
        <v>0</v>
      </c>
      <c r="Q356" s="128">
        <v>103</v>
      </c>
      <c r="R356" s="113"/>
      <c r="S356" s="85"/>
      <c r="T356" s="85"/>
      <c r="U356" s="85"/>
      <c r="V356" s="85"/>
      <c r="W356" s="85"/>
      <c r="X356" s="85"/>
      <c r="Z356" s="58"/>
    </row>
    <row r="357" spans="1:26" x14ac:dyDescent="0.25">
      <c r="A357" s="115">
        <v>43234</v>
      </c>
      <c r="B357" s="129" t="s">
        <v>184</v>
      </c>
      <c r="C357" s="130">
        <v>8</v>
      </c>
      <c r="D357" s="131">
        <v>74</v>
      </c>
      <c r="E357" s="132">
        <v>4</v>
      </c>
      <c r="F357" s="131">
        <v>9</v>
      </c>
      <c r="G357" s="133">
        <v>7</v>
      </c>
      <c r="H357" s="132">
        <v>3</v>
      </c>
      <c r="I357" s="131">
        <v>10</v>
      </c>
      <c r="J357" s="133">
        <v>6</v>
      </c>
      <c r="K357" s="133">
        <v>1</v>
      </c>
      <c r="L357" s="132">
        <v>17</v>
      </c>
      <c r="M357" s="131">
        <v>14</v>
      </c>
      <c r="N357" s="133">
        <v>5</v>
      </c>
      <c r="O357" s="132">
        <v>4</v>
      </c>
      <c r="P357" s="134">
        <v>0</v>
      </c>
      <c r="Q357" s="134">
        <v>162</v>
      </c>
      <c r="R357" s="113"/>
      <c r="S357" s="85"/>
      <c r="T357" s="85"/>
      <c r="U357" s="85"/>
      <c r="V357" s="85"/>
      <c r="W357" s="85"/>
      <c r="X357" s="85"/>
      <c r="Z357" s="58"/>
    </row>
    <row r="358" spans="1:26" x14ac:dyDescent="0.25">
      <c r="A358" s="106">
        <v>43235</v>
      </c>
      <c r="B358" s="107" t="s">
        <v>185</v>
      </c>
      <c r="C358" s="108">
        <v>6</v>
      </c>
      <c r="D358" s="109">
        <v>81</v>
      </c>
      <c r="E358" s="110">
        <v>4</v>
      </c>
      <c r="F358" s="109">
        <v>14</v>
      </c>
      <c r="G358" s="111">
        <v>13</v>
      </c>
      <c r="H358" s="110">
        <v>7</v>
      </c>
      <c r="I358" s="109">
        <v>7</v>
      </c>
      <c r="J358" s="111">
        <v>6</v>
      </c>
      <c r="K358" s="111">
        <v>0</v>
      </c>
      <c r="L358" s="110">
        <v>35</v>
      </c>
      <c r="M358" s="109">
        <v>11</v>
      </c>
      <c r="N358" s="111">
        <v>3</v>
      </c>
      <c r="O358" s="110">
        <v>2</v>
      </c>
      <c r="P358" s="112">
        <v>0</v>
      </c>
      <c r="Q358" s="112">
        <v>189</v>
      </c>
      <c r="R358" s="113"/>
      <c r="S358" s="85"/>
      <c r="T358" s="85"/>
      <c r="U358" s="85"/>
      <c r="V358" s="85"/>
      <c r="W358" s="85"/>
      <c r="X358" s="85"/>
      <c r="Z358" s="58"/>
    </row>
    <row r="359" spans="1:26" x14ac:dyDescent="0.25">
      <c r="A359" s="106">
        <v>43236</v>
      </c>
      <c r="B359" s="107" t="s">
        <v>186</v>
      </c>
      <c r="C359" s="108">
        <v>7</v>
      </c>
      <c r="D359" s="109">
        <v>76</v>
      </c>
      <c r="E359" s="110">
        <v>3</v>
      </c>
      <c r="F359" s="109">
        <v>18</v>
      </c>
      <c r="G359" s="111">
        <v>21</v>
      </c>
      <c r="H359" s="110">
        <v>10</v>
      </c>
      <c r="I359" s="109">
        <v>10</v>
      </c>
      <c r="J359" s="111">
        <v>0</v>
      </c>
      <c r="K359" s="111">
        <v>0</v>
      </c>
      <c r="L359" s="110">
        <v>22</v>
      </c>
      <c r="M359" s="109">
        <v>8</v>
      </c>
      <c r="N359" s="111">
        <v>1</v>
      </c>
      <c r="O359" s="110">
        <v>6</v>
      </c>
      <c r="P359" s="112">
        <v>0</v>
      </c>
      <c r="Q359" s="112">
        <v>182</v>
      </c>
      <c r="R359" s="113"/>
      <c r="S359" s="85"/>
      <c r="T359" s="85"/>
      <c r="U359" s="85"/>
      <c r="V359" s="85"/>
      <c r="W359" s="85"/>
      <c r="X359" s="85"/>
      <c r="Z359" s="58"/>
    </row>
    <row r="360" spans="1:26" x14ac:dyDescent="0.25">
      <c r="A360" s="106">
        <v>43237</v>
      </c>
      <c r="B360" s="107" t="s">
        <v>187</v>
      </c>
      <c r="C360" s="108">
        <v>8</v>
      </c>
      <c r="D360" s="109">
        <v>60</v>
      </c>
      <c r="E360" s="110">
        <v>1</v>
      </c>
      <c r="F360" s="109">
        <v>8</v>
      </c>
      <c r="G360" s="111">
        <v>28</v>
      </c>
      <c r="H360" s="110">
        <v>1</v>
      </c>
      <c r="I360" s="109">
        <v>8</v>
      </c>
      <c r="J360" s="111">
        <v>6</v>
      </c>
      <c r="K360" s="111">
        <v>0</v>
      </c>
      <c r="L360" s="110">
        <v>7</v>
      </c>
      <c r="M360" s="109">
        <v>1</v>
      </c>
      <c r="N360" s="111">
        <v>1</v>
      </c>
      <c r="O360" s="110">
        <v>5</v>
      </c>
      <c r="P360" s="112">
        <v>0</v>
      </c>
      <c r="Q360" s="112">
        <v>134</v>
      </c>
      <c r="R360" s="113"/>
      <c r="S360" s="85"/>
      <c r="T360" s="85"/>
      <c r="U360" s="85"/>
      <c r="V360" s="85"/>
      <c r="W360" s="85"/>
      <c r="X360" s="85"/>
      <c r="Z360" s="58"/>
    </row>
    <row r="361" spans="1:26" x14ac:dyDescent="0.25">
      <c r="A361" s="106">
        <v>43238</v>
      </c>
      <c r="B361" s="107" t="s">
        <v>188</v>
      </c>
      <c r="C361" s="114">
        <v>11</v>
      </c>
      <c r="D361" s="109">
        <v>81</v>
      </c>
      <c r="E361" s="110">
        <v>3</v>
      </c>
      <c r="F361" s="109">
        <v>3</v>
      </c>
      <c r="G361" s="111">
        <v>14</v>
      </c>
      <c r="H361" s="110">
        <v>9</v>
      </c>
      <c r="I361" s="109">
        <v>6</v>
      </c>
      <c r="J361" s="111">
        <v>4</v>
      </c>
      <c r="K361" s="111">
        <v>0</v>
      </c>
      <c r="L361" s="110">
        <v>8</v>
      </c>
      <c r="M361" s="109">
        <v>4</v>
      </c>
      <c r="N361" s="111">
        <v>4</v>
      </c>
      <c r="O361" s="110">
        <v>4</v>
      </c>
      <c r="P361" s="112">
        <v>0</v>
      </c>
      <c r="Q361" s="112">
        <v>151</v>
      </c>
      <c r="R361" s="113"/>
      <c r="S361" s="85"/>
      <c r="T361" s="85"/>
      <c r="U361" s="85"/>
      <c r="V361" s="85"/>
      <c r="W361" s="85"/>
      <c r="X361" s="85"/>
      <c r="Z361" s="58"/>
    </row>
    <row r="362" spans="1:26" x14ac:dyDescent="0.25">
      <c r="A362" s="115">
        <v>43239</v>
      </c>
      <c r="B362" s="116" t="s">
        <v>182</v>
      </c>
      <c r="C362" s="117">
        <v>4</v>
      </c>
      <c r="D362" s="118">
        <v>43</v>
      </c>
      <c r="E362" s="119">
        <v>1</v>
      </c>
      <c r="F362" s="118">
        <v>8</v>
      </c>
      <c r="G362" s="120">
        <v>9</v>
      </c>
      <c r="H362" s="119">
        <v>1</v>
      </c>
      <c r="I362" s="118">
        <v>2</v>
      </c>
      <c r="J362" s="120">
        <v>0</v>
      </c>
      <c r="K362" s="120">
        <v>0</v>
      </c>
      <c r="L362" s="119">
        <v>0</v>
      </c>
      <c r="M362" s="118">
        <v>0</v>
      </c>
      <c r="N362" s="120">
        <v>0</v>
      </c>
      <c r="O362" s="119">
        <v>0</v>
      </c>
      <c r="P362" s="121">
        <v>0</v>
      </c>
      <c r="Q362" s="121">
        <v>68</v>
      </c>
      <c r="R362" s="113"/>
      <c r="S362" s="85"/>
      <c r="T362" s="85"/>
      <c r="U362" s="85"/>
      <c r="V362" s="85"/>
      <c r="W362" s="85"/>
      <c r="X362" s="85"/>
      <c r="Z362" s="58"/>
    </row>
    <row r="363" spans="1:26" ht="15.75" thickBot="1" x14ac:dyDescent="0.3">
      <c r="A363" s="122">
        <v>43240</v>
      </c>
      <c r="B363" s="123" t="s">
        <v>183</v>
      </c>
      <c r="C363" s="124">
        <v>5</v>
      </c>
      <c r="D363" s="125">
        <v>52</v>
      </c>
      <c r="E363" s="126">
        <v>2</v>
      </c>
      <c r="F363" s="125">
        <v>6</v>
      </c>
      <c r="G363" s="127">
        <v>7</v>
      </c>
      <c r="H363" s="126">
        <v>0</v>
      </c>
      <c r="I363" s="125">
        <v>3</v>
      </c>
      <c r="J363" s="127">
        <v>0</v>
      </c>
      <c r="K363" s="127">
        <v>0</v>
      </c>
      <c r="L363" s="126">
        <v>2</v>
      </c>
      <c r="M363" s="125">
        <v>0</v>
      </c>
      <c r="N363" s="127">
        <v>0</v>
      </c>
      <c r="O363" s="126">
        <v>0</v>
      </c>
      <c r="P363" s="128">
        <v>0</v>
      </c>
      <c r="Q363" s="128">
        <v>77</v>
      </c>
      <c r="R363" s="113"/>
      <c r="S363" s="85"/>
      <c r="T363" s="85"/>
      <c r="U363" s="85"/>
      <c r="V363" s="85"/>
      <c r="W363" s="85"/>
      <c r="X363" s="85"/>
      <c r="Z363" s="58"/>
    </row>
    <row r="364" spans="1:26" x14ac:dyDescent="0.25">
      <c r="A364" s="115">
        <v>43241</v>
      </c>
      <c r="B364" s="129" t="s">
        <v>184</v>
      </c>
      <c r="C364" s="130">
        <v>8</v>
      </c>
      <c r="D364" s="131">
        <v>86</v>
      </c>
      <c r="E364" s="132">
        <v>2</v>
      </c>
      <c r="F364" s="131">
        <v>9</v>
      </c>
      <c r="G364" s="133">
        <v>9</v>
      </c>
      <c r="H364" s="132">
        <v>3</v>
      </c>
      <c r="I364" s="131">
        <v>13</v>
      </c>
      <c r="J364" s="133">
        <v>1</v>
      </c>
      <c r="K364" s="133">
        <v>0</v>
      </c>
      <c r="L364" s="132">
        <v>1</v>
      </c>
      <c r="M364" s="131">
        <v>3</v>
      </c>
      <c r="N364" s="133">
        <v>3</v>
      </c>
      <c r="O364" s="132">
        <v>4</v>
      </c>
      <c r="P364" s="134">
        <v>0</v>
      </c>
      <c r="Q364" s="134">
        <v>142</v>
      </c>
      <c r="R364" s="113"/>
      <c r="S364" s="85"/>
      <c r="T364" s="85"/>
      <c r="U364" s="85"/>
      <c r="V364" s="85"/>
      <c r="W364" s="85"/>
      <c r="X364" s="85"/>
      <c r="Z364" s="58"/>
    </row>
    <row r="365" spans="1:26" x14ac:dyDescent="0.25">
      <c r="A365" s="106">
        <v>43242</v>
      </c>
      <c r="B365" s="107" t="s">
        <v>185</v>
      </c>
      <c r="C365" s="108">
        <v>3</v>
      </c>
      <c r="D365" s="109">
        <v>78</v>
      </c>
      <c r="E365" s="110">
        <v>1</v>
      </c>
      <c r="F365" s="109">
        <v>9</v>
      </c>
      <c r="G365" s="111">
        <v>14</v>
      </c>
      <c r="H365" s="110">
        <v>3</v>
      </c>
      <c r="I365" s="109">
        <v>18</v>
      </c>
      <c r="J365" s="111">
        <v>4</v>
      </c>
      <c r="K365" s="111">
        <v>0</v>
      </c>
      <c r="L365" s="110">
        <v>3</v>
      </c>
      <c r="M365" s="109">
        <v>5</v>
      </c>
      <c r="N365" s="111">
        <v>3</v>
      </c>
      <c r="O365" s="110">
        <v>3</v>
      </c>
      <c r="P365" s="112">
        <v>1</v>
      </c>
      <c r="Q365" s="112">
        <v>145</v>
      </c>
      <c r="R365" s="113"/>
      <c r="S365" s="85"/>
      <c r="T365" s="85"/>
      <c r="U365" s="85"/>
      <c r="V365" s="85"/>
      <c r="W365" s="85"/>
      <c r="X365" s="85"/>
      <c r="Z365" s="58"/>
    </row>
    <row r="366" spans="1:26" x14ac:dyDescent="0.25">
      <c r="A366" s="106">
        <v>43243</v>
      </c>
      <c r="B366" s="107" t="s">
        <v>186</v>
      </c>
      <c r="C366" s="108">
        <v>1</v>
      </c>
      <c r="D366" s="109">
        <v>61</v>
      </c>
      <c r="E366" s="110">
        <v>2</v>
      </c>
      <c r="F366" s="109">
        <v>5</v>
      </c>
      <c r="G366" s="111">
        <v>6</v>
      </c>
      <c r="H366" s="110">
        <v>2</v>
      </c>
      <c r="I366" s="109">
        <v>12</v>
      </c>
      <c r="J366" s="111">
        <v>1</v>
      </c>
      <c r="K366" s="111">
        <v>1</v>
      </c>
      <c r="L366" s="110">
        <v>2</v>
      </c>
      <c r="M366" s="109">
        <v>1</v>
      </c>
      <c r="N366" s="111">
        <v>1</v>
      </c>
      <c r="O366" s="110">
        <v>2</v>
      </c>
      <c r="P366" s="112">
        <v>0</v>
      </c>
      <c r="Q366" s="112">
        <v>97</v>
      </c>
      <c r="R366" s="113"/>
      <c r="S366" s="85"/>
      <c r="T366" s="85"/>
      <c r="U366" s="85"/>
      <c r="V366" s="85"/>
      <c r="W366" s="85"/>
      <c r="X366" s="85"/>
      <c r="Z366" s="58"/>
    </row>
    <row r="367" spans="1:26" x14ac:dyDescent="0.25">
      <c r="A367" s="106">
        <v>43244</v>
      </c>
      <c r="B367" s="107" t="s">
        <v>187</v>
      </c>
      <c r="C367" s="108">
        <v>9</v>
      </c>
      <c r="D367" s="109">
        <v>76</v>
      </c>
      <c r="E367" s="110">
        <v>3</v>
      </c>
      <c r="F367" s="109">
        <v>11</v>
      </c>
      <c r="G367" s="111">
        <v>16</v>
      </c>
      <c r="H367" s="110">
        <v>2</v>
      </c>
      <c r="I367" s="109">
        <v>16</v>
      </c>
      <c r="J367" s="111">
        <v>1</v>
      </c>
      <c r="K367" s="111">
        <v>0</v>
      </c>
      <c r="L367" s="110">
        <v>11</v>
      </c>
      <c r="M367" s="109">
        <v>6</v>
      </c>
      <c r="N367" s="111">
        <v>2</v>
      </c>
      <c r="O367" s="110">
        <v>5</v>
      </c>
      <c r="P367" s="112">
        <v>0</v>
      </c>
      <c r="Q367" s="112">
        <v>158</v>
      </c>
      <c r="R367" s="113"/>
      <c r="S367" s="85"/>
      <c r="T367" s="85"/>
      <c r="U367" s="85"/>
      <c r="V367" s="85"/>
      <c r="W367" s="85"/>
      <c r="X367" s="85"/>
      <c r="Z367" s="58"/>
    </row>
    <row r="368" spans="1:26" x14ac:dyDescent="0.25">
      <c r="A368" s="106">
        <v>43245</v>
      </c>
      <c r="B368" s="107" t="s">
        <v>188</v>
      </c>
      <c r="C368" s="114">
        <v>3</v>
      </c>
      <c r="D368" s="109">
        <v>60</v>
      </c>
      <c r="E368" s="110">
        <v>2</v>
      </c>
      <c r="F368" s="109">
        <v>8</v>
      </c>
      <c r="G368" s="111">
        <v>5</v>
      </c>
      <c r="H368" s="110">
        <v>1</v>
      </c>
      <c r="I368" s="109">
        <v>11</v>
      </c>
      <c r="J368" s="111">
        <v>2</v>
      </c>
      <c r="K368" s="111">
        <v>0</v>
      </c>
      <c r="L368" s="110">
        <v>2</v>
      </c>
      <c r="M368" s="109">
        <v>0</v>
      </c>
      <c r="N368" s="111">
        <v>0</v>
      </c>
      <c r="O368" s="110">
        <v>3</v>
      </c>
      <c r="P368" s="112">
        <v>0</v>
      </c>
      <c r="Q368" s="112">
        <v>97</v>
      </c>
      <c r="R368" s="113"/>
      <c r="S368" s="85"/>
      <c r="T368" s="85"/>
      <c r="U368" s="85"/>
      <c r="V368" s="85"/>
      <c r="W368" s="85"/>
      <c r="X368" s="85"/>
      <c r="Z368" s="58"/>
    </row>
    <row r="369" spans="1:26" x14ac:dyDescent="0.25">
      <c r="A369" s="115">
        <v>43246</v>
      </c>
      <c r="B369" s="116" t="s">
        <v>182</v>
      </c>
      <c r="C369" s="117">
        <v>5</v>
      </c>
      <c r="D369" s="118">
        <v>36</v>
      </c>
      <c r="E369" s="119">
        <v>1</v>
      </c>
      <c r="F369" s="118">
        <v>3</v>
      </c>
      <c r="G369" s="120">
        <v>6</v>
      </c>
      <c r="H369" s="119">
        <v>0</v>
      </c>
      <c r="I369" s="118">
        <v>5</v>
      </c>
      <c r="J369" s="120">
        <v>0</v>
      </c>
      <c r="K369" s="120">
        <v>0</v>
      </c>
      <c r="L369" s="119">
        <v>0</v>
      </c>
      <c r="M369" s="118">
        <v>0</v>
      </c>
      <c r="N369" s="120">
        <v>0</v>
      </c>
      <c r="O369" s="119">
        <v>0</v>
      </c>
      <c r="P369" s="121">
        <v>0</v>
      </c>
      <c r="Q369" s="121">
        <v>56</v>
      </c>
      <c r="R369" s="113"/>
      <c r="S369" s="85"/>
      <c r="T369" s="85"/>
      <c r="U369" s="85"/>
      <c r="V369" s="85"/>
      <c r="W369" s="85"/>
      <c r="X369" s="85"/>
      <c r="Z369" s="58"/>
    </row>
    <row r="370" spans="1:26" ht="15.75" thickBot="1" x14ac:dyDescent="0.3">
      <c r="A370" s="122">
        <v>43247</v>
      </c>
      <c r="B370" s="123" t="s">
        <v>183</v>
      </c>
      <c r="C370" s="124">
        <v>0</v>
      </c>
      <c r="D370" s="125">
        <v>37</v>
      </c>
      <c r="E370" s="126">
        <v>2</v>
      </c>
      <c r="F370" s="125">
        <v>3</v>
      </c>
      <c r="G370" s="127">
        <v>1</v>
      </c>
      <c r="H370" s="126">
        <v>0</v>
      </c>
      <c r="I370" s="125">
        <v>6</v>
      </c>
      <c r="J370" s="127">
        <v>1</v>
      </c>
      <c r="K370" s="127">
        <v>0</v>
      </c>
      <c r="L370" s="126">
        <v>0</v>
      </c>
      <c r="M370" s="125">
        <v>0</v>
      </c>
      <c r="N370" s="127">
        <v>0</v>
      </c>
      <c r="O370" s="126">
        <v>0</v>
      </c>
      <c r="P370" s="128">
        <v>0</v>
      </c>
      <c r="Q370" s="128">
        <v>50</v>
      </c>
      <c r="R370" s="113"/>
      <c r="S370" s="85"/>
      <c r="T370" s="85"/>
      <c r="U370" s="85"/>
      <c r="V370" s="85"/>
      <c r="W370" s="85"/>
      <c r="X370" s="85"/>
      <c r="Z370" s="58"/>
    </row>
    <row r="371" spans="1:26" x14ac:dyDescent="0.25">
      <c r="A371" s="115">
        <v>43248</v>
      </c>
      <c r="B371" s="129" t="s">
        <v>184</v>
      </c>
      <c r="C371" s="130">
        <v>15</v>
      </c>
      <c r="D371" s="131">
        <v>62</v>
      </c>
      <c r="E371" s="132">
        <v>1</v>
      </c>
      <c r="F371" s="131">
        <v>5</v>
      </c>
      <c r="G371" s="133">
        <v>8</v>
      </c>
      <c r="H371" s="132">
        <v>1</v>
      </c>
      <c r="I371" s="131">
        <v>23</v>
      </c>
      <c r="J371" s="133">
        <v>1</v>
      </c>
      <c r="K371" s="133">
        <v>1</v>
      </c>
      <c r="L371" s="132">
        <v>5</v>
      </c>
      <c r="M371" s="131">
        <v>9</v>
      </c>
      <c r="N371" s="133">
        <v>2</v>
      </c>
      <c r="O371" s="132">
        <v>4</v>
      </c>
      <c r="P371" s="134">
        <v>0</v>
      </c>
      <c r="Q371" s="134">
        <v>137</v>
      </c>
      <c r="R371" s="113"/>
      <c r="S371" s="85"/>
      <c r="T371" s="85"/>
      <c r="U371" s="85"/>
      <c r="V371" s="85"/>
      <c r="W371" s="85"/>
      <c r="X371" s="85"/>
      <c r="Z371" s="58"/>
    </row>
    <row r="372" spans="1:26" x14ac:dyDescent="0.25">
      <c r="A372" s="106">
        <v>43249</v>
      </c>
      <c r="B372" s="107" t="s">
        <v>185</v>
      </c>
      <c r="C372" s="108">
        <v>25</v>
      </c>
      <c r="D372" s="109">
        <v>62</v>
      </c>
      <c r="E372" s="110">
        <v>4</v>
      </c>
      <c r="F372" s="109">
        <v>9</v>
      </c>
      <c r="G372" s="111">
        <v>12</v>
      </c>
      <c r="H372" s="110">
        <v>4</v>
      </c>
      <c r="I372" s="109">
        <v>13</v>
      </c>
      <c r="J372" s="111">
        <v>4</v>
      </c>
      <c r="K372" s="111">
        <v>0</v>
      </c>
      <c r="L372" s="110">
        <v>3</v>
      </c>
      <c r="M372" s="109">
        <v>13</v>
      </c>
      <c r="N372" s="111">
        <v>2</v>
      </c>
      <c r="O372" s="110">
        <v>7</v>
      </c>
      <c r="P372" s="112">
        <v>1</v>
      </c>
      <c r="Q372" s="112">
        <v>159</v>
      </c>
      <c r="R372" s="113"/>
      <c r="S372" s="85"/>
      <c r="T372" s="85"/>
      <c r="U372" s="85"/>
      <c r="V372" s="85"/>
      <c r="W372" s="85"/>
      <c r="X372" s="85"/>
      <c r="Z372" s="58"/>
    </row>
    <row r="373" spans="1:26" x14ac:dyDescent="0.25">
      <c r="A373" s="106">
        <v>43250</v>
      </c>
      <c r="B373" s="107" t="s">
        <v>186</v>
      </c>
      <c r="C373" s="108">
        <v>3</v>
      </c>
      <c r="D373" s="109">
        <v>74</v>
      </c>
      <c r="E373" s="110">
        <v>1</v>
      </c>
      <c r="F373" s="109">
        <v>8</v>
      </c>
      <c r="G373" s="111">
        <v>7</v>
      </c>
      <c r="H373" s="110">
        <v>1</v>
      </c>
      <c r="I373" s="109">
        <v>4</v>
      </c>
      <c r="J373" s="111">
        <v>0</v>
      </c>
      <c r="K373" s="111">
        <v>0</v>
      </c>
      <c r="L373" s="110">
        <v>2</v>
      </c>
      <c r="M373" s="109">
        <v>2</v>
      </c>
      <c r="N373" s="111">
        <v>0</v>
      </c>
      <c r="O373" s="110">
        <v>0</v>
      </c>
      <c r="P373" s="112">
        <v>0</v>
      </c>
      <c r="Q373" s="112">
        <v>102</v>
      </c>
      <c r="R373" s="113"/>
      <c r="S373" s="85"/>
      <c r="T373" s="85"/>
      <c r="U373" s="85"/>
      <c r="V373" s="85"/>
      <c r="W373" s="85"/>
      <c r="X373" s="85"/>
      <c r="Z373" s="58"/>
    </row>
    <row r="374" spans="1:26" x14ac:dyDescent="0.25">
      <c r="A374" s="106">
        <v>43251</v>
      </c>
      <c r="B374" s="107" t="s">
        <v>187</v>
      </c>
      <c r="C374" s="108">
        <v>36</v>
      </c>
      <c r="D374" s="109">
        <v>58</v>
      </c>
      <c r="E374" s="110">
        <v>3</v>
      </c>
      <c r="F374" s="109">
        <v>19</v>
      </c>
      <c r="G374" s="111">
        <v>12</v>
      </c>
      <c r="H374" s="110">
        <v>5</v>
      </c>
      <c r="I374" s="109">
        <v>10</v>
      </c>
      <c r="J374" s="111">
        <v>3</v>
      </c>
      <c r="K374" s="111">
        <v>0</v>
      </c>
      <c r="L374" s="110">
        <v>3</v>
      </c>
      <c r="M374" s="109">
        <v>4</v>
      </c>
      <c r="N374" s="111">
        <v>2</v>
      </c>
      <c r="O374" s="110">
        <v>7</v>
      </c>
      <c r="P374" s="112">
        <v>1</v>
      </c>
      <c r="Q374" s="112">
        <v>163</v>
      </c>
      <c r="R374" s="113"/>
      <c r="S374" s="85"/>
      <c r="T374" s="85"/>
      <c r="U374" s="85"/>
      <c r="V374" s="85"/>
      <c r="W374" s="85"/>
      <c r="X374" s="85"/>
      <c r="Z374" s="58"/>
    </row>
    <row r="375" spans="1:26" x14ac:dyDescent="0.25">
      <c r="S375" s="85"/>
      <c r="T375" s="85"/>
      <c r="U375" s="85"/>
      <c r="V375" s="85"/>
      <c r="W375" s="85"/>
      <c r="X375" s="85"/>
    </row>
    <row r="376" spans="1:26" x14ac:dyDescent="0.25">
      <c r="S376" s="85"/>
      <c r="T376" s="85"/>
      <c r="U376" s="85"/>
      <c r="V376" s="85"/>
      <c r="W376" s="85"/>
      <c r="X376" s="85"/>
    </row>
    <row r="377" spans="1:26" x14ac:dyDescent="0.25">
      <c r="B377" s="202" t="s">
        <v>173</v>
      </c>
      <c r="C377" s="203" t="s">
        <v>166</v>
      </c>
      <c r="D377" s="202" t="s">
        <v>167</v>
      </c>
      <c r="E377" s="202" t="s">
        <v>168</v>
      </c>
      <c r="F377" s="564" t="s">
        <v>169</v>
      </c>
      <c r="G377" s="565"/>
      <c r="H377" s="565"/>
      <c r="I377" s="566" t="s">
        <v>170</v>
      </c>
      <c r="J377" s="565"/>
      <c r="K377" s="565"/>
      <c r="L377" s="565"/>
      <c r="M377" s="566" t="s">
        <v>171</v>
      </c>
      <c r="N377" s="566"/>
      <c r="O377" s="566"/>
      <c r="P377" s="204" t="s">
        <v>172</v>
      </c>
      <c r="Q377" s="202"/>
      <c r="S377" s="85"/>
      <c r="T377" s="85"/>
      <c r="U377" s="85"/>
      <c r="V377" s="85"/>
      <c r="W377" s="85"/>
      <c r="X377" s="85"/>
    </row>
    <row r="378" spans="1:26" x14ac:dyDescent="0.25">
      <c r="B378" s="203"/>
      <c r="C378" s="205" t="s">
        <v>174</v>
      </c>
      <c r="D378" s="204" t="s">
        <v>175</v>
      </c>
      <c r="E378" s="204"/>
      <c r="F378" s="566" t="s">
        <v>176</v>
      </c>
      <c r="G378" s="565"/>
      <c r="H378" s="565"/>
      <c r="I378" s="566" t="s">
        <v>177</v>
      </c>
      <c r="J378" s="565"/>
      <c r="K378" s="565"/>
      <c r="L378" s="565"/>
      <c r="M378" s="566" t="s">
        <v>178</v>
      </c>
      <c r="N378" s="566"/>
      <c r="O378" s="566"/>
      <c r="P378" s="204" t="s">
        <v>179</v>
      </c>
      <c r="Q378" s="204" t="s">
        <v>180</v>
      </c>
      <c r="S378" s="85"/>
      <c r="T378" s="85"/>
      <c r="U378" s="85"/>
      <c r="V378" s="85"/>
      <c r="W378" s="85"/>
      <c r="X378" s="85"/>
    </row>
    <row r="379" spans="1:26" x14ac:dyDescent="0.25">
      <c r="B379" s="206" t="s">
        <v>482</v>
      </c>
      <c r="C379" s="204">
        <f>SUM('traffic raw'!C10:C374)</f>
        <v>1032</v>
      </c>
      <c r="D379" s="204">
        <f>SUM('traffic raw'!D10:D374)</f>
        <v>26713</v>
      </c>
      <c r="E379" s="204">
        <f>SUM('traffic raw'!E10:E374)</f>
        <v>1320</v>
      </c>
      <c r="F379" s="204">
        <f>SUM('traffic raw'!F10:F374)</f>
        <v>1336</v>
      </c>
      <c r="G379" s="204">
        <f>SUM('traffic raw'!G10:G374)</f>
        <v>1569</v>
      </c>
      <c r="H379" s="204">
        <f>SUM('traffic raw'!H10:H374)</f>
        <v>2295</v>
      </c>
      <c r="I379" s="204">
        <f>SUM('traffic raw'!I10:I374)</f>
        <v>747</v>
      </c>
      <c r="J379" s="204">
        <f>SUM('traffic raw'!J10:J374)</f>
        <v>306</v>
      </c>
      <c r="K379" s="204">
        <f>SUM('traffic raw'!K10:K374)</f>
        <v>19</v>
      </c>
      <c r="L379" s="204">
        <f>SUM('traffic raw'!L10:L374)</f>
        <v>1097</v>
      </c>
      <c r="M379" s="204">
        <f>SUM('traffic raw'!M10:M374)</f>
        <v>509</v>
      </c>
      <c r="N379" s="204">
        <f>SUM('traffic raw'!N10:N374)</f>
        <v>2090</v>
      </c>
      <c r="O379" s="204">
        <f>SUM('traffic raw'!O10:O374)</f>
        <v>875</v>
      </c>
      <c r="P379" s="204">
        <f>SUM('traffic raw'!P10:P374)</f>
        <v>25</v>
      </c>
      <c r="Q379" s="204">
        <f>SUM('traffic raw'!Q10:Q374)</f>
        <v>39933</v>
      </c>
      <c r="S379" s="85"/>
      <c r="T379" s="85"/>
      <c r="U379" s="85"/>
      <c r="V379" s="85"/>
      <c r="W379" s="85"/>
      <c r="X379" s="85"/>
    </row>
    <row r="380" spans="1:26" x14ac:dyDescent="0.25">
      <c r="S380" s="85"/>
      <c r="T380" s="85"/>
      <c r="U380" s="85"/>
      <c r="V380" s="85"/>
      <c r="W380" s="85"/>
      <c r="X380" s="85"/>
    </row>
    <row r="381" spans="1:26" x14ac:dyDescent="0.25">
      <c r="A381" s="260"/>
      <c r="B381" s="261"/>
      <c r="C381" s="262"/>
      <c r="D381" s="263"/>
      <c r="E381" s="260"/>
      <c r="F381" s="260"/>
      <c r="G381" s="260"/>
      <c r="S381" s="85"/>
      <c r="T381" s="85"/>
      <c r="U381" s="85"/>
      <c r="V381" s="85"/>
      <c r="W381" s="85"/>
      <c r="X381" s="85"/>
    </row>
    <row r="382" spans="1:26" x14ac:dyDescent="0.25">
      <c r="A382" s="260"/>
      <c r="B382" s="262"/>
      <c r="C382" s="264"/>
      <c r="D382" s="263"/>
      <c r="E382" s="260"/>
      <c r="F382" s="260"/>
      <c r="G382" s="260"/>
      <c r="S382" s="85"/>
      <c r="T382" s="85"/>
      <c r="U382" s="85"/>
      <c r="V382" s="85"/>
      <c r="W382" s="85"/>
      <c r="X382" s="85"/>
    </row>
    <row r="383" spans="1:26" x14ac:dyDescent="0.25">
      <c r="A383" s="260"/>
      <c r="B383" s="261"/>
      <c r="C383" s="263"/>
      <c r="D383" s="263"/>
      <c r="E383" s="260"/>
      <c r="F383" s="260"/>
      <c r="G383" s="260"/>
      <c r="S383" s="85"/>
      <c r="T383" s="85"/>
      <c r="U383" s="85"/>
      <c r="V383" s="85"/>
      <c r="W383" s="85"/>
      <c r="X383" s="85"/>
    </row>
    <row r="384" spans="1:26" x14ac:dyDescent="0.25">
      <c r="A384" s="260"/>
      <c r="B384" s="261"/>
      <c r="C384" s="263"/>
      <c r="D384" s="263"/>
      <c r="E384" s="260"/>
      <c r="F384" s="260"/>
      <c r="G384" s="260"/>
      <c r="S384" s="85"/>
      <c r="T384" s="85"/>
      <c r="U384" s="85"/>
      <c r="V384" s="85"/>
      <c r="W384" s="85"/>
      <c r="X384" s="85"/>
    </row>
    <row r="385" spans="1:24" x14ac:dyDescent="0.25">
      <c r="A385" s="260"/>
      <c r="B385" s="578"/>
      <c r="C385" s="580"/>
      <c r="D385" s="263"/>
      <c r="E385" s="260"/>
      <c r="F385" s="260"/>
      <c r="G385" s="260"/>
      <c r="S385" s="85"/>
      <c r="T385" s="85"/>
      <c r="U385" s="85"/>
      <c r="V385" s="85"/>
      <c r="W385" s="85"/>
      <c r="X385" s="85"/>
    </row>
    <row r="386" spans="1:24" x14ac:dyDescent="0.25">
      <c r="A386" s="260"/>
      <c r="B386" s="579"/>
      <c r="C386" s="579"/>
      <c r="D386" s="263"/>
      <c r="E386" s="260"/>
      <c r="F386" s="260"/>
      <c r="G386" s="260"/>
      <c r="S386" s="85"/>
      <c r="T386" s="85"/>
      <c r="U386" s="85"/>
      <c r="V386" s="85"/>
      <c r="W386" s="85"/>
      <c r="X386" s="85"/>
    </row>
    <row r="387" spans="1:24" x14ac:dyDescent="0.25">
      <c r="A387" s="260"/>
      <c r="B387" s="579"/>
      <c r="C387" s="579"/>
      <c r="D387" s="263"/>
      <c r="E387" s="260"/>
      <c r="F387" s="260"/>
      <c r="G387" s="260"/>
      <c r="S387" s="85"/>
      <c r="T387" s="85"/>
      <c r="U387" s="85"/>
      <c r="V387" s="85"/>
      <c r="W387" s="85"/>
      <c r="X387" s="85"/>
    </row>
    <row r="388" spans="1:24" x14ac:dyDescent="0.25">
      <c r="A388" s="260"/>
      <c r="B388" s="580"/>
      <c r="C388" s="580"/>
      <c r="D388" s="263"/>
      <c r="E388" s="260"/>
      <c r="F388" s="260"/>
      <c r="G388" s="260"/>
      <c r="S388" s="85"/>
      <c r="T388" s="85"/>
      <c r="U388" s="85"/>
      <c r="V388" s="85"/>
      <c r="W388" s="85"/>
      <c r="X388" s="85"/>
    </row>
    <row r="389" spans="1:24" x14ac:dyDescent="0.25">
      <c r="A389" s="260"/>
      <c r="B389" s="579"/>
      <c r="C389" s="579"/>
      <c r="D389" s="263"/>
      <c r="E389" s="260"/>
      <c r="F389" s="260"/>
      <c r="G389" s="260"/>
      <c r="S389" s="85"/>
      <c r="T389" s="85"/>
      <c r="U389" s="85"/>
      <c r="V389" s="85"/>
      <c r="W389" s="85"/>
      <c r="X389" s="85"/>
    </row>
    <row r="390" spans="1:24" x14ac:dyDescent="0.25">
      <c r="A390" s="260"/>
      <c r="B390" s="579"/>
      <c r="C390" s="579"/>
      <c r="D390" s="263"/>
      <c r="E390" s="260"/>
      <c r="F390" s="260"/>
      <c r="G390" s="260"/>
      <c r="S390" s="85"/>
      <c r="T390" s="85"/>
      <c r="U390" s="85"/>
      <c r="V390" s="85"/>
      <c r="W390" s="85"/>
      <c r="X390" s="85"/>
    </row>
    <row r="391" spans="1:24" x14ac:dyDescent="0.25">
      <c r="A391" s="260"/>
      <c r="B391" s="579"/>
      <c r="C391" s="579"/>
      <c r="D391" s="263"/>
      <c r="E391" s="260"/>
      <c r="F391" s="260"/>
      <c r="G391" s="260"/>
      <c r="S391" s="85"/>
      <c r="T391" s="85"/>
      <c r="U391" s="85"/>
      <c r="V391" s="85"/>
      <c r="W391" s="85"/>
      <c r="X391" s="85"/>
    </row>
    <row r="392" spans="1:24" x14ac:dyDescent="0.25">
      <c r="A392" s="260"/>
      <c r="B392" s="580"/>
      <c r="C392" s="580"/>
      <c r="D392" s="263"/>
      <c r="E392" s="260"/>
      <c r="F392" s="260"/>
      <c r="G392" s="260"/>
      <c r="S392" s="85"/>
      <c r="T392" s="85"/>
      <c r="U392" s="85"/>
      <c r="V392" s="85"/>
      <c r="W392" s="85"/>
      <c r="X392" s="85"/>
    </row>
    <row r="393" spans="1:24" x14ac:dyDescent="0.25">
      <c r="A393" s="260"/>
      <c r="B393" s="580"/>
      <c r="C393" s="580"/>
      <c r="D393" s="263"/>
      <c r="E393" s="260"/>
      <c r="F393" s="260"/>
      <c r="G393" s="260"/>
      <c r="S393" s="85"/>
      <c r="T393" s="85"/>
      <c r="U393" s="85"/>
      <c r="V393" s="85"/>
      <c r="W393" s="85"/>
      <c r="X393" s="85"/>
    </row>
    <row r="394" spans="1:24" x14ac:dyDescent="0.25">
      <c r="A394" s="260"/>
      <c r="B394" s="580"/>
      <c r="C394" s="580"/>
      <c r="D394" s="263"/>
      <c r="E394" s="260"/>
      <c r="F394" s="260"/>
      <c r="G394" s="260"/>
      <c r="S394" s="85"/>
      <c r="T394" s="85"/>
      <c r="U394" s="85"/>
      <c r="V394" s="85"/>
      <c r="W394" s="85"/>
      <c r="X394" s="85"/>
    </row>
    <row r="395" spans="1:24" x14ac:dyDescent="0.25">
      <c r="A395" s="260"/>
      <c r="B395" s="263"/>
      <c r="C395" s="263"/>
      <c r="D395" s="263"/>
      <c r="E395" s="260"/>
      <c r="F395" s="260"/>
      <c r="G395" s="260"/>
      <c r="S395" s="85"/>
      <c r="T395" s="85"/>
      <c r="U395" s="85"/>
      <c r="V395" s="85"/>
      <c r="W395" s="85"/>
      <c r="X395" s="85"/>
    </row>
    <row r="396" spans="1:24" x14ac:dyDescent="0.25">
      <c r="A396" s="260"/>
      <c r="B396" s="261"/>
      <c r="C396" s="263"/>
      <c r="D396" s="263"/>
      <c r="E396" s="260"/>
      <c r="F396" s="260"/>
      <c r="G396" s="260"/>
      <c r="S396" s="85"/>
      <c r="T396" s="85"/>
      <c r="U396" s="85"/>
      <c r="V396" s="85"/>
      <c r="W396" s="85"/>
      <c r="X396" s="85"/>
    </row>
    <row r="397" spans="1:24" x14ac:dyDescent="0.25">
      <c r="A397" s="260"/>
      <c r="B397" s="260"/>
      <c r="C397" s="260"/>
      <c r="D397" s="260"/>
      <c r="E397" s="260"/>
      <c r="F397" s="260"/>
      <c r="G397" s="260"/>
      <c r="S397" s="85"/>
      <c r="T397" s="85"/>
      <c r="U397" s="85"/>
      <c r="V397" s="85"/>
      <c r="W397" s="85"/>
      <c r="X397" s="85"/>
    </row>
    <row r="398" spans="1:24" x14ac:dyDescent="0.25">
      <c r="A398" s="260"/>
      <c r="B398" s="260"/>
      <c r="C398" s="260"/>
      <c r="D398" s="260"/>
      <c r="E398" s="260"/>
      <c r="F398" s="260"/>
      <c r="G398" s="260"/>
      <c r="S398" s="85"/>
      <c r="T398" s="85"/>
      <c r="U398" s="85"/>
      <c r="V398" s="85"/>
      <c r="W398" s="85"/>
      <c r="X398" s="85"/>
    </row>
    <row r="399" spans="1:24" x14ac:dyDescent="0.25">
      <c r="A399" s="260"/>
      <c r="B399" s="260"/>
      <c r="C399" s="260"/>
      <c r="D399" s="260"/>
      <c r="E399" s="260"/>
      <c r="F399" s="260"/>
      <c r="G399" s="260"/>
      <c r="S399" s="85"/>
      <c r="T399" s="85"/>
      <c r="U399" s="85"/>
      <c r="V399" s="85"/>
      <c r="W399" s="85"/>
      <c r="X399" s="85"/>
    </row>
    <row r="400" spans="1:24" x14ac:dyDescent="0.25">
      <c r="S400" s="85"/>
      <c r="T400" s="85"/>
      <c r="U400" s="85"/>
      <c r="V400" s="85"/>
      <c r="W400" s="85"/>
      <c r="X400" s="85"/>
    </row>
    <row r="401" spans="19:24" x14ac:dyDescent="0.25">
      <c r="S401" s="85"/>
      <c r="T401" s="85"/>
      <c r="U401" s="85"/>
      <c r="V401" s="85"/>
      <c r="W401" s="85"/>
      <c r="X401" s="85"/>
    </row>
    <row r="402" spans="19:24" x14ac:dyDescent="0.25">
      <c r="S402" s="85"/>
      <c r="T402" s="85"/>
      <c r="U402" s="85"/>
      <c r="V402" s="85"/>
      <c r="W402" s="85"/>
      <c r="X402" s="85"/>
    </row>
    <row r="403" spans="19:24" x14ac:dyDescent="0.25">
      <c r="S403" s="85"/>
      <c r="T403" s="85"/>
      <c r="U403" s="85"/>
      <c r="V403" s="85"/>
      <c r="W403" s="85"/>
      <c r="X403" s="85"/>
    </row>
    <row r="404" spans="19:24" x14ac:dyDescent="0.25">
      <c r="S404" s="85"/>
      <c r="T404" s="85"/>
      <c r="U404" s="85"/>
      <c r="V404" s="85"/>
      <c r="W404" s="85"/>
      <c r="X404" s="85"/>
    </row>
    <row r="405" spans="19:24" x14ac:dyDescent="0.25">
      <c r="S405" s="85"/>
      <c r="T405" s="85"/>
      <c r="U405" s="85"/>
      <c r="V405" s="85"/>
      <c r="W405" s="85"/>
      <c r="X405" s="85"/>
    </row>
    <row r="406" spans="19:24" x14ac:dyDescent="0.25">
      <c r="S406" s="85"/>
      <c r="T406" s="85"/>
      <c r="U406" s="85"/>
      <c r="V406" s="85"/>
      <c r="W406" s="85"/>
      <c r="X406" s="85"/>
    </row>
    <row r="407" spans="19:24" x14ac:dyDescent="0.25">
      <c r="S407" s="85"/>
      <c r="T407" s="85"/>
      <c r="U407" s="85"/>
      <c r="V407" s="85"/>
      <c r="W407" s="85"/>
      <c r="X407" s="85"/>
    </row>
    <row r="408" spans="19:24" x14ac:dyDescent="0.25">
      <c r="S408" s="85"/>
      <c r="T408" s="85"/>
      <c r="U408" s="85"/>
      <c r="V408" s="85"/>
      <c r="W408" s="85"/>
      <c r="X408" s="85"/>
    </row>
    <row r="409" spans="19:24" x14ac:dyDescent="0.25">
      <c r="S409" s="85"/>
      <c r="T409" s="85"/>
      <c r="U409" s="85"/>
      <c r="V409" s="85"/>
      <c r="W409" s="85"/>
      <c r="X409" s="85"/>
    </row>
    <row r="410" spans="19:24" x14ac:dyDescent="0.25">
      <c r="S410" s="85"/>
      <c r="T410" s="85"/>
      <c r="U410" s="85"/>
      <c r="V410" s="85"/>
      <c r="W410" s="85"/>
      <c r="X410" s="85"/>
    </row>
    <row r="411" spans="19:24" x14ac:dyDescent="0.25">
      <c r="S411" s="85"/>
      <c r="T411" s="85"/>
      <c r="U411" s="85"/>
      <c r="V411" s="85"/>
      <c r="W411" s="85"/>
      <c r="X411" s="85"/>
    </row>
    <row r="412" spans="19:24" x14ac:dyDescent="0.25">
      <c r="S412" s="85"/>
      <c r="T412" s="85"/>
      <c r="U412" s="85"/>
      <c r="V412" s="85"/>
      <c r="W412" s="85"/>
      <c r="X412" s="85"/>
    </row>
    <row r="413" spans="19:24" x14ac:dyDescent="0.25">
      <c r="S413" s="85"/>
      <c r="T413" s="85"/>
      <c r="U413" s="85"/>
      <c r="V413" s="85"/>
      <c r="W413" s="85"/>
      <c r="X413" s="85"/>
    </row>
    <row r="414" spans="19:24" x14ac:dyDescent="0.25">
      <c r="S414" s="85"/>
      <c r="T414" s="85"/>
      <c r="U414" s="85"/>
      <c r="V414" s="85"/>
      <c r="W414" s="85"/>
      <c r="X414" s="85"/>
    </row>
    <row r="415" spans="19:24" x14ac:dyDescent="0.25">
      <c r="S415" s="85"/>
      <c r="T415" s="85"/>
      <c r="U415" s="85"/>
      <c r="V415" s="85"/>
      <c r="W415" s="85"/>
      <c r="X415" s="85"/>
    </row>
    <row r="416" spans="19:24" x14ac:dyDescent="0.25">
      <c r="S416" s="85"/>
      <c r="T416" s="85"/>
      <c r="U416" s="85"/>
      <c r="V416" s="85"/>
      <c r="W416" s="85"/>
      <c r="X416" s="85"/>
    </row>
    <row r="417" spans="19:24" x14ac:dyDescent="0.25">
      <c r="S417" s="85"/>
      <c r="T417" s="85"/>
      <c r="U417" s="85"/>
      <c r="V417" s="85"/>
      <c r="W417" s="85"/>
      <c r="X417" s="85"/>
    </row>
    <row r="418" spans="19:24" x14ac:dyDescent="0.25">
      <c r="S418" s="85"/>
      <c r="T418" s="85"/>
      <c r="U418" s="85"/>
      <c r="V418" s="85"/>
      <c r="W418" s="85"/>
      <c r="X418" s="85"/>
    </row>
    <row r="419" spans="19:24" x14ac:dyDescent="0.25">
      <c r="S419" s="85"/>
      <c r="T419" s="85"/>
      <c r="U419" s="85"/>
      <c r="V419" s="85"/>
      <c r="W419" s="85"/>
      <c r="X419" s="85"/>
    </row>
    <row r="420" spans="19:24" x14ac:dyDescent="0.25">
      <c r="S420" s="85"/>
      <c r="T420" s="85"/>
      <c r="U420" s="85"/>
      <c r="V420" s="85"/>
      <c r="W420" s="85"/>
      <c r="X420" s="85"/>
    </row>
  </sheetData>
  <mergeCells count="18">
    <mergeCell ref="B385:B387"/>
    <mergeCell ref="C385:C387"/>
    <mergeCell ref="B388:B391"/>
    <mergeCell ref="C388:C391"/>
    <mergeCell ref="B392:B394"/>
    <mergeCell ref="C392:C394"/>
    <mergeCell ref="F8:H8"/>
    <mergeCell ref="I8:L8"/>
    <mergeCell ref="M8:O8"/>
    <mergeCell ref="F9:H9"/>
    <mergeCell ref="I9:L9"/>
    <mergeCell ref="M9:O9"/>
    <mergeCell ref="F377:H377"/>
    <mergeCell ref="I377:L377"/>
    <mergeCell ref="M377:O377"/>
    <mergeCell ref="F378:H378"/>
    <mergeCell ref="I378:L378"/>
    <mergeCell ref="M378:O378"/>
  </mergeCells>
  <pageMargins left="0.7" right="0.7" top="0.75" bottom="0.75" header="0.3" footer="0.3"/>
  <pageSetup paperSize="9" orientation="portrait" horizontalDpi="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50618C-83CA-4245-A147-D64DC9A1BED7}">
  <dimension ref="A1:N419"/>
  <sheetViews>
    <sheetView zoomScaleNormal="100" workbookViewId="0">
      <selection activeCell="G13" sqref="G13"/>
    </sheetView>
  </sheetViews>
  <sheetFormatPr defaultColWidth="9.140625" defaultRowHeight="15" x14ac:dyDescent="0.25"/>
  <cols>
    <col min="1" max="5" width="12.42578125" style="209" customWidth="1"/>
    <col min="6" max="6" width="14.42578125" style="85" customWidth="1"/>
    <col min="7" max="8" width="9.140625" style="78"/>
    <col min="9" max="9" width="23.42578125" style="78" customWidth="1"/>
    <col min="10" max="16384" width="9.140625" style="78"/>
  </cols>
  <sheetData>
    <row r="1" spans="1:14" ht="18" x14ac:dyDescent="0.35">
      <c r="A1" s="208" t="s">
        <v>515</v>
      </c>
    </row>
    <row r="2" spans="1:14" x14ac:dyDescent="0.25">
      <c r="A2" s="16" t="s">
        <v>487</v>
      </c>
    </row>
    <row r="4" spans="1:14" x14ac:dyDescent="0.25">
      <c r="A4" s="208"/>
    </row>
    <row r="5" spans="1:14" x14ac:dyDescent="0.25">
      <c r="A5" s="78"/>
    </row>
    <row r="8" spans="1:14" ht="18" x14ac:dyDescent="0.35">
      <c r="A8" s="209" t="s">
        <v>1</v>
      </c>
      <c r="B8" s="209" t="s">
        <v>221</v>
      </c>
      <c r="C8" s="209" t="s">
        <v>220</v>
      </c>
      <c r="D8" s="209" t="s">
        <v>475</v>
      </c>
      <c r="E8" s="209" t="s">
        <v>504</v>
      </c>
      <c r="F8" s="85" t="s">
        <v>479</v>
      </c>
      <c r="G8" s="233"/>
      <c r="I8" s="78" t="s">
        <v>478</v>
      </c>
      <c r="J8" s="233" t="s">
        <v>519</v>
      </c>
      <c r="K8" s="233" t="s">
        <v>489</v>
      </c>
      <c r="L8" s="233" t="s">
        <v>537</v>
      </c>
      <c r="M8" s="26" t="s">
        <v>535</v>
      </c>
      <c r="N8" s="37" t="s">
        <v>507</v>
      </c>
    </row>
    <row r="9" spans="1:14" x14ac:dyDescent="0.25">
      <c r="E9" s="209" t="s">
        <v>4</v>
      </c>
      <c r="F9" s="209" t="s">
        <v>4</v>
      </c>
      <c r="G9" s="233"/>
      <c r="J9" s="233" t="s">
        <v>481</v>
      </c>
      <c r="K9" s="233" t="s">
        <v>532</v>
      </c>
      <c r="L9" s="233" t="s">
        <v>536</v>
      </c>
      <c r="M9" s="233"/>
      <c r="N9" s="233"/>
    </row>
    <row r="10" spans="1:14" x14ac:dyDescent="0.25">
      <c r="A10" s="210">
        <v>42887</v>
      </c>
      <c r="B10" s="211">
        <f>'traffic raw'!Q10</f>
        <v>106</v>
      </c>
      <c r="C10" s="211">
        <f>SUM('traffic raw'!F10:O10)</f>
        <v>26</v>
      </c>
      <c r="D10" s="209">
        <f>SUM('traffic raw'!I10:O10)</f>
        <v>13</v>
      </c>
      <c r="E10" s="24">
        <v>8.4152699999999996</v>
      </c>
      <c r="F10" s="36">
        <v>28.54767</v>
      </c>
      <c r="G10" s="233"/>
      <c r="H10"/>
      <c r="I10" s="216" t="s">
        <v>221</v>
      </c>
      <c r="J10" s="18">
        <f>SUM(B10:B374)</f>
        <v>39933</v>
      </c>
      <c r="K10" s="246">
        <f>AVERAGE(B10:B374)</f>
        <v>116.76315789473684</v>
      </c>
      <c r="L10" s="246">
        <f>MAX(B10:B374)</f>
        <v>312</v>
      </c>
      <c r="M10" s="18">
        <f>COUNT(B10:$B$374,num)</f>
        <v>342</v>
      </c>
      <c r="N10" s="32">
        <f>M10/(365)</f>
        <v>0.93698630136986305</v>
      </c>
    </row>
    <row r="11" spans="1:14" x14ac:dyDescent="0.25">
      <c r="A11" s="210">
        <v>42888</v>
      </c>
      <c r="B11" s="211">
        <f>'traffic raw'!Q11</f>
        <v>102</v>
      </c>
      <c r="C11" s="211">
        <f>SUM('traffic raw'!F11:O11)</f>
        <v>27</v>
      </c>
      <c r="D11" s="209">
        <f>SUM('traffic raw'!I11:O11)</f>
        <v>15</v>
      </c>
      <c r="E11" s="24">
        <v>5.3955200000000003</v>
      </c>
      <c r="F11" s="36">
        <v>12.57633</v>
      </c>
      <c r="G11" s="233"/>
      <c r="H11"/>
      <c r="I11" s="15" t="s">
        <v>538</v>
      </c>
      <c r="J11" s="18">
        <f>SUM(C10:C374)</f>
        <v>10843</v>
      </c>
      <c r="K11" s="246">
        <f>AVERAGE(C10:C374)</f>
        <v>31.704678362573098</v>
      </c>
      <c r="L11" s="246">
        <f>MAX(C10:C374)</f>
        <v>132</v>
      </c>
      <c r="M11" s="18">
        <f>COUNT(C10:C374,num)</f>
        <v>342</v>
      </c>
      <c r="N11" s="32">
        <f t="shared" ref="N11:N12" si="0">M11/(365)</f>
        <v>0.93698630136986305</v>
      </c>
    </row>
    <row r="12" spans="1:14" x14ac:dyDescent="0.25">
      <c r="A12" s="210">
        <v>42889</v>
      </c>
      <c r="B12" s="211">
        <f>'traffic raw'!Q12</f>
        <v>75</v>
      </c>
      <c r="C12" s="211">
        <f>SUM('traffic raw'!F12:O12)</f>
        <v>0</v>
      </c>
      <c r="D12" s="209">
        <f>SUM('traffic raw'!I12:O12)</f>
        <v>0</v>
      </c>
      <c r="E12" s="24">
        <v>4.6369300000000004</v>
      </c>
      <c r="F12" s="36">
        <v>13.506779999999999</v>
      </c>
      <c r="G12" s="233"/>
      <c r="H12"/>
      <c r="I12" s="11" t="s">
        <v>539</v>
      </c>
      <c r="J12" s="18">
        <f>SUM(D10:D374)</f>
        <v>5643</v>
      </c>
      <c r="K12" s="246">
        <f>AVERAGE(D10:D374)</f>
        <v>16.5</v>
      </c>
      <c r="L12" s="246">
        <f>MAX(D10:D374)</f>
        <v>86</v>
      </c>
      <c r="M12" s="18">
        <f>COUNT(D10:D374,num)</f>
        <v>342</v>
      </c>
      <c r="N12" s="32">
        <f t="shared" si="0"/>
        <v>0.93698630136986305</v>
      </c>
    </row>
    <row r="13" spans="1:14" x14ac:dyDescent="0.25">
      <c r="A13" s="210">
        <v>42890</v>
      </c>
      <c r="B13" s="211">
        <f>'traffic raw'!Q13</f>
        <v>67</v>
      </c>
      <c r="C13" s="211">
        <f>SUM('traffic raw'!F13:O13)</f>
        <v>0</v>
      </c>
      <c r="D13" s="209">
        <f>SUM('traffic raw'!I13:O13)</f>
        <v>0</v>
      </c>
      <c r="E13" s="24">
        <v>7.4527900000000002</v>
      </c>
      <c r="F13" s="36">
        <v>35.657330000000002</v>
      </c>
      <c r="G13" s="233"/>
      <c r="H13"/>
    </row>
    <row r="14" spans="1:14" x14ac:dyDescent="0.25">
      <c r="A14" s="210">
        <v>42891</v>
      </c>
      <c r="B14" s="211">
        <f>'traffic raw'!Q14</f>
        <v>52</v>
      </c>
      <c r="C14" s="211">
        <f>SUM('traffic raw'!F14:O14)</f>
        <v>2</v>
      </c>
      <c r="D14" s="209">
        <f>SUM('traffic raw'!I14:O14)</f>
        <v>1</v>
      </c>
      <c r="E14" s="24">
        <v>4.7098199999999997</v>
      </c>
      <c r="F14" s="36">
        <v>20.811050000000002</v>
      </c>
      <c r="G14" s="233"/>
      <c r="H14"/>
      <c r="I14" s="78" t="s">
        <v>540</v>
      </c>
      <c r="J14" s="255">
        <f>J11/J10</f>
        <v>0.27152981243583002</v>
      </c>
      <c r="K14" s="255"/>
    </row>
    <row r="15" spans="1:14" x14ac:dyDescent="0.25">
      <c r="A15" s="210">
        <v>42892</v>
      </c>
      <c r="B15" s="211">
        <f>'traffic raw'!Q15</f>
        <v>112</v>
      </c>
      <c r="C15" s="211">
        <f>SUM('traffic raw'!F15:O15)</f>
        <v>23</v>
      </c>
      <c r="D15" s="209">
        <f>SUM('traffic raw'!I15:O15)</f>
        <v>14</v>
      </c>
      <c r="E15" s="24">
        <v>7.4981400000000002</v>
      </c>
      <c r="F15" s="36">
        <v>24.156279999999999</v>
      </c>
      <c r="G15" s="233"/>
      <c r="H15"/>
      <c r="I15" s="208" t="s">
        <v>531</v>
      </c>
      <c r="J15" s="255">
        <f>J12/J10</f>
        <v>0.14131169709263017</v>
      </c>
      <c r="K15" s="255"/>
    </row>
    <row r="16" spans="1:14" x14ac:dyDescent="0.25">
      <c r="A16" s="210">
        <v>42893</v>
      </c>
      <c r="B16" s="211">
        <f>'traffic raw'!Q16</f>
        <v>100</v>
      </c>
      <c r="C16" s="211">
        <f>SUM('traffic raw'!F16:O16)</f>
        <v>32</v>
      </c>
      <c r="D16" s="209">
        <f>SUM('traffic raw'!I16:O16)</f>
        <v>21</v>
      </c>
      <c r="E16" s="24">
        <v>6.2655500000000002</v>
      </c>
      <c r="F16" s="36">
        <v>19.562449999999998</v>
      </c>
      <c r="G16" s="233"/>
      <c r="H16"/>
      <c r="I16" s="208" t="s">
        <v>541</v>
      </c>
      <c r="J16" s="255">
        <f>J12/J11</f>
        <v>0.52042792585077935</v>
      </c>
      <c r="K16" s="255"/>
    </row>
    <row r="17" spans="1:8" x14ac:dyDescent="0.25">
      <c r="A17" s="212">
        <v>42894</v>
      </c>
      <c r="B17" s="211">
        <f>'traffic raw'!Q17</f>
        <v>102</v>
      </c>
      <c r="C17" s="211">
        <f>SUM('traffic raw'!F17:O17)</f>
        <v>27</v>
      </c>
      <c r="D17" s="209">
        <f>SUM('traffic raw'!I17:O17)</f>
        <v>15</v>
      </c>
      <c r="E17" s="24">
        <v>9.9832900000000002</v>
      </c>
      <c r="F17" s="36">
        <v>30.236059999999998</v>
      </c>
      <c r="G17" s="233"/>
      <c r="H17"/>
    </row>
    <row r="18" spans="1:8" x14ac:dyDescent="0.25">
      <c r="A18" s="212">
        <v>42895</v>
      </c>
      <c r="B18" s="211">
        <f>'traffic raw'!Q18</f>
        <v>93</v>
      </c>
      <c r="C18" s="211">
        <f>SUM('traffic raw'!F18:O18)</f>
        <v>19</v>
      </c>
      <c r="D18" s="209">
        <f>SUM('traffic raw'!I18:O18)</f>
        <v>14</v>
      </c>
      <c r="E18" s="24">
        <v>9.4721700000000002</v>
      </c>
      <c r="F18" s="36">
        <v>43.165669999999999</v>
      </c>
      <c r="G18" s="233"/>
      <c r="H18"/>
    </row>
    <row r="19" spans="1:8" x14ac:dyDescent="0.25">
      <c r="A19" s="212">
        <v>42896</v>
      </c>
      <c r="B19" s="211">
        <f>'traffic raw'!Q19</f>
        <v>71</v>
      </c>
      <c r="C19" s="211">
        <f>SUM('traffic raw'!F19:O19)</f>
        <v>1</v>
      </c>
      <c r="D19" s="209">
        <f>SUM('traffic raw'!I19:O19)</f>
        <v>0</v>
      </c>
      <c r="E19" s="24">
        <v>9.3011999999999997</v>
      </c>
      <c r="F19" s="36">
        <v>19.337499999999999</v>
      </c>
      <c r="G19" s="233"/>
      <c r="H19"/>
    </row>
    <row r="20" spans="1:8" x14ac:dyDescent="0.25">
      <c r="A20" s="212">
        <v>42897</v>
      </c>
      <c r="B20" s="211">
        <f>'traffic raw'!Q20</f>
        <v>80</v>
      </c>
      <c r="C20" s="211">
        <f>SUM('traffic raw'!F20:O20)</f>
        <v>1</v>
      </c>
      <c r="D20" s="209">
        <f>SUM('traffic raw'!I20:O20)</f>
        <v>0</v>
      </c>
      <c r="E20" s="24">
        <v>12.657220000000001</v>
      </c>
      <c r="F20" s="36">
        <v>33.830620000000003</v>
      </c>
      <c r="G20" s="233"/>
      <c r="H20"/>
    </row>
    <row r="21" spans="1:8" x14ac:dyDescent="0.25">
      <c r="A21" s="212">
        <v>42898</v>
      </c>
      <c r="B21" s="211">
        <f>'traffic raw'!Q21</f>
        <v>76</v>
      </c>
      <c r="C21" s="211">
        <f>SUM('traffic raw'!F21:O21)</f>
        <v>18</v>
      </c>
      <c r="D21" s="209">
        <f>SUM('traffic raw'!I21:O21)</f>
        <v>10</v>
      </c>
      <c r="E21" s="24">
        <v>8.7104400000000002</v>
      </c>
      <c r="F21" s="36">
        <v>52.922469999999997</v>
      </c>
      <c r="G21" s="233"/>
      <c r="H21"/>
    </row>
    <row r="22" spans="1:8" x14ac:dyDescent="0.25">
      <c r="A22" s="212">
        <v>42899</v>
      </c>
      <c r="B22" s="211">
        <f>'traffic raw'!Q22</f>
        <v>99</v>
      </c>
      <c r="C22" s="211">
        <f>SUM('traffic raw'!F22:O22)</f>
        <v>21</v>
      </c>
      <c r="D22" s="209">
        <f>SUM('traffic raw'!I22:O22)</f>
        <v>16</v>
      </c>
      <c r="E22" s="24">
        <v>7.3741700000000003</v>
      </c>
      <c r="F22" s="36">
        <v>42.158560000000001</v>
      </c>
      <c r="G22" s="233"/>
      <c r="H22"/>
    </row>
    <row r="23" spans="1:8" x14ac:dyDescent="0.25">
      <c r="A23" s="212">
        <v>42900</v>
      </c>
      <c r="B23" s="211">
        <f>'traffic raw'!Q23</f>
        <v>112</v>
      </c>
      <c r="C23" s="211">
        <f>SUM('traffic raw'!F23:O23)</f>
        <v>32</v>
      </c>
      <c r="D23" s="209">
        <f>SUM('traffic raw'!I23:O23)</f>
        <v>18</v>
      </c>
      <c r="E23" s="24">
        <v>25.93036</v>
      </c>
      <c r="F23" s="36">
        <v>58.004019999999997</v>
      </c>
      <c r="G23" s="233"/>
      <c r="H23"/>
    </row>
    <row r="24" spans="1:8" x14ac:dyDescent="0.25">
      <c r="A24" s="212">
        <v>42901</v>
      </c>
      <c r="B24" s="211">
        <f>'traffic raw'!Q24</f>
        <v>128</v>
      </c>
      <c r="C24" s="211">
        <f>SUM('traffic raw'!F24:O24)</f>
        <v>28</v>
      </c>
      <c r="D24" s="209">
        <f>SUM('traffic raw'!I24:O24)</f>
        <v>14</v>
      </c>
      <c r="E24" s="24">
        <v>30.003450000000001</v>
      </c>
      <c r="F24" s="36">
        <v>69.410390000000007</v>
      </c>
      <c r="G24" s="233"/>
      <c r="H24"/>
    </row>
    <row r="25" spans="1:8" x14ac:dyDescent="0.25">
      <c r="A25" s="212">
        <v>42902</v>
      </c>
      <c r="B25" s="211">
        <f>'traffic raw'!Q25</f>
        <v>121</v>
      </c>
      <c r="C25" s="211">
        <f>SUM('traffic raw'!F25:O25)</f>
        <v>31</v>
      </c>
      <c r="D25" s="209">
        <f>SUM('traffic raw'!I25:O25)</f>
        <v>16</v>
      </c>
      <c r="E25" s="24">
        <v>17.17249</v>
      </c>
      <c r="F25" s="36">
        <v>66.110609999999994</v>
      </c>
      <c r="G25" s="233"/>
      <c r="H25"/>
    </row>
    <row r="26" spans="1:8" x14ac:dyDescent="0.25">
      <c r="A26" s="212">
        <v>42903</v>
      </c>
      <c r="B26" s="211"/>
      <c r="C26" s="211"/>
      <c r="E26" s="24">
        <v>9.4681800000000003</v>
      </c>
      <c r="F26" s="36">
        <v>32.387050000000002</v>
      </c>
      <c r="G26" s="233"/>
      <c r="H26"/>
    </row>
    <row r="27" spans="1:8" x14ac:dyDescent="0.25">
      <c r="A27" s="212">
        <v>42904</v>
      </c>
      <c r="B27" s="211"/>
      <c r="C27" s="211"/>
      <c r="E27" s="24">
        <v>7.0382199999999999</v>
      </c>
      <c r="F27" s="36">
        <v>21.596499999999999</v>
      </c>
      <c r="G27" s="233"/>
      <c r="H27"/>
    </row>
    <row r="28" spans="1:8" x14ac:dyDescent="0.25">
      <c r="A28" s="212">
        <v>42905</v>
      </c>
      <c r="B28" s="211"/>
      <c r="C28" s="211"/>
      <c r="E28" s="24"/>
      <c r="F28" s="36"/>
      <c r="G28" s="233"/>
      <c r="H28"/>
    </row>
    <row r="29" spans="1:8" x14ac:dyDescent="0.25">
      <c r="A29" s="212">
        <v>42906</v>
      </c>
      <c r="B29" s="211"/>
      <c r="C29" s="211"/>
      <c r="E29" s="24"/>
      <c r="F29" s="36"/>
      <c r="G29" s="233"/>
      <c r="H29"/>
    </row>
    <row r="30" spans="1:8" x14ac:dyDescent="0.25">
      <c r="A30" s="212">
        <v>42907</v>
      </c>
      <c r="B30" s="211"/>
      <c r="C30" s="211"/>
      <c r="E30" s="24">
        <v>12.52431</v>
      </c>
      <c r="F30" s="36">
        <v>31.157260000000001</v>
      </c>
      <c r="G30" s="233"/>
      <c r="H30"/>
    </row>
    <row r="31" spans="1:8" x14ac:dyDescent="0.25">
      <c r="A31" s="212">
        <v>42908</v>
      </c>
      <c r="B31" s="211"/>
      <c r="C31" s="211"/>
      <c r="E31" s="24"/>
      <c r="F31" s="36"/>
      <c r="G31" s="233"/>
      <c r="H31"/>
    </row>
    <row r="32" spans="1:8" x14ac:dyDescent="0.25">
      <c r="A32" s="212">
        <v>42909</v>
      </c>
      <c r="B32" s="211"/>
      <c r="C32" s="211"/>
      <c r="E32" s="24"/>
      <c r="F32" s="36"/>
      <c r="G32" s="233"/>
      <c r="H32"/>
    </row>
    <row r="33" spans="1:8" x14ac:dyDescent="0.25">
      <c r="A33" s="212">
        <v>42910</v>
      </c>
      <c r="B33" s="211">
        <f>'traffic raw'!Q33</f>
        <v>59</v>
      </c>
      <c r="C33" s="211">
        <f>SUM('traffic raw'!F33:O33)</f>
        <v>6</v>
      </c>
      <c r="D33" s="209">
        <f>SUM('traffic raw'!I33:O33)</f>
        <v>0</v>
      </c>
      <c r="E33" s="24"/>
      <c r="F33" s="36"/>
      <c r="G33" s="233"/>
      <c r="H33"/>
    </row>
    <row r="34" spans="1:8" x14ac:dyDescent="0.25">
      <c r="A34" s="212">
        <v>42911</v>
      </c>
      <c r="B34" s="211">
        <f>'traffic raw'!Q34</f>
        <v>75</v>
      </c>
      <c r="C34" s="211">
        <f>SUM('traffic raw'!F34:O34)</f>
        <v>5</v>
      </c>
      <c r="D34" s="209">
        <f>SUM('traffic raw'!I34:O34)</f>
        <v>0</v>
      </c>
      <c r="E34" s="24"/>
      <c r="F34" s="36"/>
      <c r="G34" s="233"/>
      <c r="H34"/>
    </row>
    <row r="35" spans="1:8" x14ac:dyDescent="0.25">
      <c r="A35" s="212">
        <v>42912</v>
      </c>
      <c r="B35" s="211">
        <f>'traffic raw'!Q35</f>
        <v>108</v>
      </c>
      <c r="C35" s="211">
        <f>SUM('traffic raw'!F35:O35)</f>
        <v>25</v>
      </c>
      <c r="D35" s="209">
        <f>SUM('traffic raw'!I35:O35)</f>
        <v>10</v>
      </c>
      <c r="E35" s="24"/>
      <c r="F35" s="36"/>
      <c r="G35" s="233"/>
      <c r="H35"/>
    </row>
    <row r="36" spans="1:8" x14ac:dyDescent="0.25">
      <c r="A36" s="212">
        <v>42913</v>
      </c>
      <c r="B36" s="211">
        <f>'traffic raw'!Q36</f>
        <v>102</v>
      </c>
      <c r="C36" s="211">
        <f>SUM('traffic raw'!F36:O36)</f>
        <v>21</v>
      </c>
      <c r="D36" s="209">
        <f>SUM('traffic raw'!I36:O36)</f>
        <v>12</v>
      </c>
      <c r="E36" s="24"/>
      <c r="F36" s="36">
        <v>24.226610000000001</v>
      </c>
      <c r="G36" s="233"/>
      <c r="H36"/>
    </row>
    <row r="37" spans="1:8" x14ac:dyDescent="0.25">
      <c r="A37" s="212">
        <v>42914</v>
      </c>
      <c r="B37" s="211">
        <f>'traffic raw'!Q37</f>
        <v>114</v>
      </c>
      <c r="C37" s="211">
        <f>SUM('traffic raw'!F37:O37)</f>
        <v>37</v>
      </c>
      <c r="D37" s="209">
        <f>SUM('traffic raw'!I37:O37)</f>
        <v>11</v>
      </c>
      <c r="E37" s="24">
        <v>11.312010000000001</v>
      </c>
      <c r="F37" s="36">
        <v>68.203450000000004</v>
      </c>
      <c r="G37" s="233"/>
      <c r="H37"/>
    </row>
    <row r="38" spans="1:8" x14ac:dyDescent="0.25">
      <c r="A38" s="212">
        <v>42915</v>
      </c>
      <c r="B38" s="211">
        <f>'traffic raw'!Q38</f>
        <v>105</v>
      </c>
      <c r="C38" s="211">
        <f>SUM('traffic raw'!F38:O38)</f>
        <v>28</v>
      </c>
      <c r="D38" s="209">
        <f>SUM('traffic raw'!I38:O38)</f>
        <v>14</v>
      </c>
      <c r="E38" s="24">
        <v>11.72935</v>
      </c>
      <c r="F38" s="36">
        <v>54.476140000000001</v>
      </c>
      <c r="G38" s="233"/>
      <c r="H38"/>
    </row>
    <row r="39" spans="1:8" x14ac:dyDescent="0.25">
      <c r="A39" s="212">
        <v>42916</v>
      </c>
      <c r="B39" s="211">
        <f>'traffic raw'!Q39</f>
        <v>103</v>
      </c>
      <c r="C39" s="211">
        <f>SUM('traffic raw'!F39:O39)</f>
        <v>25</v>
      </c>
      <c r="D39" s="209">
        <f>SUM('traffic raw'!I39:O39)</f>
        <v>10</v>
      </c>
      <c r="E39" s="24">
        <v>8.33019</v>
      </c>
      <c r="F39" s="36">
        <v>34.000390000000003</v>
      </c>
      <c r="G39" s="233"/>
      <c r="H39"/>
    </row>
    <row r="40" spans="1:8" x14ac:dyDescent="0.25">
      <c r="A40" s="212">
        <v>42917</v>
      </c>
      <c r="B40" s="211">
        <f>'traffic raw'!Q40</f>
        <v>70</v>
      </c>
      <c r="C40" s="211">
        <f>SUM('traffic raw'!F40:O40)</f>
        <v>4</v>
      </c>
      <c r="D40" s="209">
        <f>SUM('traffic raw'!I40:O40)</f>
        <v>0</v>
      </c>
      <c r="E40" s="24">
        <v>10.43228</v>
      </c>
      <c r="F40" s="36">
        <v>34.940829999999998</v>
      </c>
      <c r="G40" s="233"/>
      <c r="H40"/>
    </row>
    <row r="41" spans="1:8" x14ac:dyDescent="0.25">
      <c r="A41" s="212">
        <v>42918</v>
      </c>
      <c r="B41" s="211">
        <f>'traffic raw'!Q41</f>
        <v>74</v>
      </c>
      <c r="C41" s="211">
        <f>SUM('traffic raw'!F41:O41)</f>
        <v>2</v>
      </c>
      <c r="D41" s="209">
        <f>SUM('traffic raw'!I41:O41)</f>
        <v>0</v>
      </c>
      <c r="E41" s="24">
        <v>6.8836199999999996</v>
      </c>
      <c r="F41" s="36">
        <v>21.582899999999999</v>
      </c>
      <c r="G41" s="233"/>
      <c r="H41"/>
    </row>
    <row r="42" spans="1:8" x14ac:dyDescent="0.25">
      <c r="A42" s="212">
        <v>42919</v>
      </c>
      <c r="B42" s="211">
        <f>'traffic raw'!Q42</f>
        <v>94</v>
      </c>
      <c r="C42" s="211">
        <f>SUM('traffic raw'!F42:O42)</f>
        <v>26</v>
      </c>
      <c r="D42" s="209">
        <f>SUM('traffic raw'!I42:O42)</f>
        <v>12</v>
      </c>
      <c r="E42" s="24">
        <v>5.7110900000000004</v>
      </c>
      <c r="F42" s="36">
        <v>19.172740000000001</v>
      </c>
      <c r="G42" s="233"/>
      <c r="H42"/>
    </row>
    <row r="43" spans="1:8" x14ac:dyDescent="0.25">
      <c r="A43" s="212">
        <v>42920</v>
      </c>
      <c r="B43" s="211">
        <f>'traffic raw'!Q43</f>
        <v>102</v>
      </c>
      <c r="C43" s="211">
        <f>SUM('traffic raw'!F43:O43)</f>
        <v>27</v>
      </c>
      <c r="D43" s="209">
        <f>SUM('traffic raw'!I43:O43)</f>
        <v>10</v>
      </c>
      <c r="E43" s="24">
        <v>5.9135900000000001</v>
      </c>
      <c r="F43" s="36">
        <v>28.361000000000001</v>
      </c>
      <c r="G43" s="233"/>
      <c r="H43"/>
    </row>
    <row r="44" spans="1:8" x14ac:dyDescent="0.25">
      <c r="A44" s="212">
        <v>42921</v>
      </c>
      <c r="B44" s="211">
        <f>'traffic raw'!Q44</f>
        <v>103</v>
      </c>
      <c r="C44" s="211">
        <f>SUM('traffic raw'!F44:O44)</f>
        <v>28</v>
      </c>
      <c r="D44" s="209">
        <f>SUM('traffic raw'!I44:O44)</f>
        <v>14</v>
      </c>
      <c r="E44" s="24">
        <v>8.6599400000000006</v>
      </c>
      <c r="F44" s="36">
        <v>26.3995</v>
      </c>
      <c r="G44" s="233"/>
      <c r="H44"/>
    </row>
    <row r="45" spans="1:8" x14ac:dyDescent="0.25">
      <c r="A45" s="212">
        <v>42922</v>
      </c>
      <c r="B45" s="211">
        <f>'traffic raw'!Q45</f>
        <v>107</v>
      </c>
      <c r="C45" s="211">
        <f>SUM('traffic raw'!F45:O45)</f>
        <v>23</v>
      </c>
      <c r="D45" s="209">
        <f>SUM('traffic raw'!I45:O45)</f>
        <v>12</v>
      </c>
      <c r="E45" s="24">
        <v>5.7472200000000004</v>
      </c>
      <c r="F45" s="36">
        <v>23.415400000000002</v>
      </c>
      <c r="G45" s="233"/>
      <c r="H45"/>
    </row>
    <row r="46" spans="1:8" x14ac:dyDescent="0.25">
      <c r="A46" s="212">
        <v>42923</v>
      </c>
      <c r="B46" s="211">
        <f>'traffic raw'!Q46</f>
        <v>107</v>
      </c>
      <c r="C46" s="211">
        <f>SUM('traffic raw'!F46:O46)</f>
        <v>29</v>
      </c>
      <c r="D46" s="209">
        <f>SUM('traffic raw'!I46:O46)</f>
        <v>15</v>
      </c>
      <c r="E46" s="24">
        <v>7.4497600000000004</v>
      </c>
      <c r="F46" s="36">
        <v>28.38456</v>
      </c>
      <c r="G46" s="233"/>
      <c r="H46"/>
    </row>
    <row r="47" spans="1:8" x14ac:dyDescent="0.25">
      <c r="A47" s="212">
        <v>42924</v>
      </c>
      <c r="B47" s="211">
        <f>'traffic raw'!Q47</f>
        <v>97</v>
      </c>
      <c r="C47" s="211">
        <f>SUM('traffic raw'!F47:O47)</f>
        <v>4</v>
      </c>
      <c r="D47" s="209">
        <f>SUM('traffic raw'!I47:O47)</f>
        <v>0</v>
      </c>
      <c r="E47" s="24">
        <v>15.63058</v>
      </c>
      <c r="F47" s="36">
        <v>32.3538</v>
      </c>
      <c r="G47" s="233"/>
      <c r="H47"/>
    </row>
    <row r="48" spans="1:8" x14ac:dyDescent="0.25">
      <c r="A48" s="212">
        <v>42925</v>
      </c>
      <c r="B48" s="211">
        <f>'traffic raw'!Q48</f>
        <v>40</v>
      </c>
      <c r="C48" s="211">
        <f>SUM('traffic raw'!F48:O48)</f>
        <v>3</v>
      </c>
      <c r="D48" s="209">
        <f>SUM('traffic raw'!I48:O48)</f>
        <v>0</v>
      </c>
      <c r="E48" s="24"/>
      <c r="F48" s="36">
        <v>25.615390000000001</v>
      </c>
      <c r="G48" s="233"/>
      <c r="H48"/>
    </row>
    <row r="49" spans="1:8" x14ac:dyDescent="0.25">
      <c r="A49" s="212">
        <v>42926</v>
      </c>
      <c r="B49" s="211">
        <f>'traffic raw'!Q49</f>
        <v>117</v>
      </c>
      <c r="C49" s="211">
        <f>SUM('traffic raw'!F49:O49)</f>
        <v>28</v>
      </c>
      <c r="D49" s="209">
        <f>SUM('traffic raw'!I49:O49)</f>
        <v>14</v>
      </c>
      <c r="E49" s="24"/>
      <c r="F49" s="36">
        <v>38.796100000000003</v>
      </c>
      <c r="G49" s="233"/>
      <c r="H49"/>
    </row>
    <row r="50" spans="1:8" x14ac:dyDescent="0.25">
      <c r="A50" s="212">
        <v>42927</v>
      </c>
      <c r="B50" s="211">
        <f>'traffic raw'!Q50</f>
        <v>101</v>
      </c>
      <c r="C50" s="211">
        <f>SUM('traffic raw'!F50:O50)</f>
        <v>27</v>
      </c>
      <c r="D50" s="209">
        <f>SUM('traffic raw'!I50:O50)</f>
        <v>15</v>
      </c>
      <c r="E50" s="24">
        <v>9.9606999999999992</v>
      </c>
      <c r="F50" s="36">
        <v>24.445450000000001</v>
      </c>
      <c r="G50" s="233"/>
      <c r="H50"/>
    </row>
    <row r="51" spans="1:8" x14ac:dyDescent="0.25">
      <c r="A51" s="212">
        <v>42928</v>
      </c>
      <c r="B51" s="211">
        <f>'traffic raw'!Q51</f>
        <v>76</v>
      </c>
      <c r="C51" s="211">
        <f>SUM('traffic raw'!F51:O51)</f>
        <v>24</v>
      </c>
      <c r="D51" s="209">
        <f>SUM('traffic raw'!I51:O51)</f>
        <v>14</v>
      </c>
      <c r="E51" s="24">
        <v>11.01318</v>
      </c>
      <c r="F51" s="36">
        <v>37.876220000000004</v>
      </c>
      <c r="G51" s="233"/>
      <c r="H51"/>
    </row>
    <row r="52" spans="1:8" x14ac:dyDescent="0.25">
      <c r="A52" s="212">
        <v>42929</v>
      </c>
      <c r="B52" s="211">
        <f>'traffic raw'!Q52</f>
        <v>71</v>
      </c>
      <c r="C52" s="211">
        <f>SUM('traffic raw'!F52:O52)</f>
        <v>20</v>
      </c>
      <c r="D52" s="209">
        <f>SUM('traffic raw'!I52:O52)</f>
        <v>11</v>
      </c>
      <c r="E52" s="24"/>
      <c r="F52" s="36">
        <v>17.065470000000001</v>
      </c>
      <c r="G52" s="233"/>
      <c r="H52"/>
    </row>
    <row r="53" spans="1:8" x14ac:dyDescent="0.25">
      <c r="A53" s="212">
        <v>42930</v>
      </c>
      <c r="B53" s="211">
        <f>'traffic raw'!Q53</f>
        <v>99</v>
      </c>
      <c r="C53" s="211">
        <f>SUM('traffic raw'!F53:O53)</f>
        <v>20</v>
      </c>
      <c r="D53" s="209">
        <f>SUM('traffic raw'!I53:O53)</f>
        <v>13</v>
      </c>
      <c r="E53" s="24">
        <v>12.76614</v>
      </c>
      <c r="F53" s="36">
        <v>29.72383</v>
      </c>
      <c r="G53" s="233"/>
      <c r="H53"/>
    </row>
    <row r="54" spans="1:8" x14ac:dyDescent="0.25">
      <c r="A54" s="212">
        <v>42931</v>
      </c>
      <c r="B54" s="211">
        <f>'traffic raw'!Q54</f>
        <v>89</v>
      </c>
      <c r="C54" s="211">
        <f>SUM('traffic raw'!F54:O54)</f>
        <v>3</v>
      </c>
      <c r="D54" s="209">
        <f>SUM('traffic raw'!I54:O54)</f>
        <v>0</v>
      </c>
      <c r="E54" s="24"/>
      <c r="F54" s="36">
        <v>39.624200000000002</v>
      </c>
      <c r="G54" s="233"/>
      <c r="H54"/>
    </row>
    <row r="55" spans="1:8" x14ac:dyDescent="0.25">
      <c r="A55" s="212">
        <v>42932</v>
      </c>
      <c r="B55" s="211">
        <f>'traffic raw'!Q55</f>
        <v>71</v>
      </c>
      <c r="C55" s="211">
        <f>SUM('traffic raw'!F55:O55)</f>
        <v>0</v>
      </c>
      <c r="D55" s="209">
        <f>SUM('traffic raw'!I55:O55)</f>
        <v>0</v>
      </c>
      <c r="E55" s="24"/>
      <c r="F55" s="36">
        <v>11.837160000000001</v>
      </c>
      <c r="G55" s="233"/>
      <c r="H55"/>
    </row>
    <row r="56" spans="1:8" x14ac:dyDescent="0.25">
      <c r="A56" s="212">
        <v>42933</v>
      </c>
      <c r="B56" s="211">
        <f>'traffic raw'!Q56</f>
        <v>87</v>
      </c>
      <c r="C56" s="211">
        <f>SUM('traffic raw'!F56:O56)</f>
        <v>23</v>
      </c>
      <c r="D56" s="209">
        <f>SUM('traffic raw'!I56:O56)</f>
        <v>8</v>
      </c>
      <c r="E56" s="24"/>
      <c r="F56" s="36">
        <v>42.872070000000001</v>
      </c>
      <c r="G56" s="233"/>
      <c r="H56"/>
    </row>
    <row r="57" spans="1:8" x14ac:dyDescent="0.25">
      <c r="A57" s="212">
        <v>42934</v>
      </c>
      <c r="B57" s="211">
        <f>'traffic raw'!Q57</f>
        <v>101</v>
      </c>
      <c r="C57" s="211">
        <f>SUM('traffic raw'!F57:O57)</f>
        <v>23</v>
      </c>
      <c r="D57" s="209">
        <f>SUM('traffic raw'!I57:O57)</f>
        <v>14</v>
      </c>
      <c r="E57" s="24"/>
      <c r="F57" s="36">
        <v>71.203770000000006</v>
      </c>
      <c r="G57" s="233"/>
      <c r="H57"/>
    </row>
    <row r="58" spans="1:8" x14ac:dyDescent="0.25">
      <c r="A58" s="212">
        <v>42935</v>
      </c>
      <c r="B58" s="211">
        <f>'traffic raw'!Q58</f>
        <v>75</v>
      </c>
      <c r="C58" s="211">
        <f>SUM('traffic raw'!F58:O58)</f>
        <v>26</v>
      </c>
      <c r="D58" s="209">
        <f>SUM('traffic raw'!I58:O58)</f>
        <v>10</v>
      </c>
      <c r="E58" s="24"/>
      <c r="F58" s="36">
        <v>30.194780000000002</v>
      </c>
      <c r="G58" s="233"/>
      <c r="H58"/>
    </row>
    <row r="59" spans="1:8" x14ac:dyDescent="0.25">
      <c r="A59" s="212">
        <v>42936</v>
      </c>
      <c r="B59" s="211">
        <f>'traffic raw'!Q59</f>
        <v>67</v>
      </c>
      <c r="C59" s="211">
        <f>SUM('traffic raw'!F59:O59)</f>
        <v>23</v>
      </c>
      <c r="D59" s="209">
        <f>SUM('traffic raw'!I59:O59)</f>
        <v>13</v>
      </c>
      <c r="E59" s="24">
        <v>4.9283799999999998</v>
      </c>
      <c r="F59" s="36">
        <v>19.544329999999999</v>
      </c>
      <c r="G59" s="233"/>
      <c r="H59"/>
    </row>
    <row r="60" spans="1:8" x14ac:dyDescent="0.25">
      <c r="A60" s="212">
        <v>42937</v>
      </c>
      <c r="B60" s="211">
        <f>'traffic raw'!Q60</f>
        <v>71</v>
      </c>
      <c r="C60" s="211">
        <f>SUM('traffic raw'!F60:O60)</f>
        <v>21</v>
      </c>
      <c r="D60" s="209">
        <f>SUM('traffic raw'!I60:O60)</f>
        <v>10</v>
      </c>
      <c r="E60" s="24">
        <v>11.18493</v>
      </c>
      <c r="F60" s="36">
        <v>23.71922</v>
      </c>
      <c r="G60" s="233"/>
      <c r="H60"/>
    </row>
    <row r="61" spans="1:8" x14ac:dyDescent="0.25">
      <c r="A61" s="212">
        <v>42938</v>
      </c>
      <c r="B61" s="211">
        <f>'traffic raw'!Q61</f>
        <v>53</v>
      </c>
      <c r="C61" s="211">
        <f>SUM('traffic raw'!F61:O61)</f>
        <v>3</v>
      </c>
      <c r="D61" s="209">
        <f>SUM('traffic raw'!I61:O61)</f>
        <v>0</v>
      </c>
      <c r="E61" s="24">
        <v>13.469760000000001</v>
      </c>
      <c r="F61" s="36">
        <v>35.568890000000003</v>
      </c>
      <c r="G61" s="233"/>
      <c r="H61"/>
    </row>
    <row r="62" spans="1:8" x14ac:dyDescent="0.25">
      <c r="A62" s="212">
        <v>42939</v>
      </c>
      <c r="B62" s="211">
        <f>'traffic raw'!Q62</f>
        <v>46</v>
      </c>
      <c r="C62" s="211">
        <f>SUM('traffic raw'!F62:O62)</f>
        <v>4</v>
      </c>
      <c r="D62" s="209">
        <f>SUM('traffic raw'!I62:O62)</f>
        <v>0</v>
      </c>
      <c r="E62" s="24">
        <v>6.9809299999999999</v>
      </c>
      <c r="F62" s="36">
        <v>19.47983</v>
      </c>
      <c r="G62" s="233"/>
      <c r="H62"/>
    </row>
    <row r="63" spans="1:8" x14ac:dyDescent="0.25">
      <c r="A63" s="212">
        <v>42940</v>
      </c>
      <c r="B63" s="211">
        <f>'traffic raw'!Q63</f>
        <v>90</v>
      </c>
      <c r="C63" s="211">
        <f>SUM('traffic raw'!F63:O63)</f>
        <v>30</v>
      </c>
      <c r="D63" s="209">
        <f>SUM('traffic raw'!I63:O63)</f>
        <v>15</v>
      </c>
      <c r="E63" s="24">
        <v>5.8293600000000003</v>
      </c>
      <c r="F63" s="36">
        <v>12.60877</v>
      </c>
      <c r="G63" s="233"/>
      <c r="H63"/>
    </row>
    <row r="64" spans="1:8" x14ac:dyDescent="0.25">
      <c r="A64" s="212">
        <v>42941</v>
      </c>
      <c r="B64" s="211">
        <f>'traffic raw'!Q64</f>
        <v>97</v>
      </c>
      <c r="C64" s="211">
        <f>SUM('traffic raw'!F64:O64)</f>
        <v>26</v>
      </c>
      <c r="D64" s="209">
        <f>SUM('traffic raw'!I64:O64)</f>
        <v>14</v>
      </c>
      <c r="E64" s="24">
        <v>5.9264799999999997</v>
      </c>
      <c r="F64" s="36">
        <v>16.54027</v>
      </c>
      <c r="G64" s="233"/>
      <c r="H64"/>
    </row>
    <row r="65" spans="1:8" x14ac:dyDescent="0.25">
      <c r="A65" s="212">
        <v>42942</v>
      </c>
      <c r="B65" s="211">
        <f>'traffic raw'!Q65</f>
        <v>103</v>
      </c>
      <c r="C65" s="211">
        <f>SUM('traffic raw'!F65:O65)</f>
        <v>22</v>
      </c>
      <c r="D65" s="209">
        <f>SUM('traffic raw'!I65:O65)</f>
        <v>9</v>
      </c>
      <c r="E65" s="24">
        <v>5.7032100000000003</v>
      </c>
      <c r="F65" s="36">
        <v>16.14293</v>
      </c>
      <c r="G65" s="233"/>
      <c r="H65"/>
    </row>
    <row r="66" spans="1:8" x14ac:dyDescent="0.25">
      <c r="A66" s="212">
        <v>42943</v>
      </c>
      <c r="B66" s="211">
        <f>'traffic raw'!Q66</f>
        <v>100</v>
      </c>
      <c r="C66" s="211">
        <f>SUM('traffic raw'!F66:O66)</f>
        <v>29</v>
      </c>
      <c r="D66" s="209">
        <f>SUM('traffic raw'!I66:O66)</f>
        <v>14</v>
      </c>
      <c r="E66" s="24">
        <v>4.5231399999999997</v>
      </c>
      <c r="F66" s="36">
        <v>16.958559999999999</v>
      </c>
      <c r="G66" s="233"/>
      <c r="H66"/>
    </row>
    <row r="67" spans="1:8" x14ac:dyDescent="0.25">
      <c r="A67" s="212">
        <v>42944</v>
      </c>
      <c r="B67" s="211">
        <f>'traffic raw'!Q67</f>
        <v>95</v>
      </c>
      <c r="C67" s="211">
        <f>SUM('traffic raw'!F67:O67)</f>
        <v>19</v>
      </c>
      <c r="D67" s="209">
        <f>SUM('traffic raw'!I67:O67)</f>
        <v>7</v>
      </c>
      <c r="E67" s="24">
        <v>8.6824300000000001</v>
      </c>
      <c r="F67" s="36">
        <v>26.498830000000002</v>
      </c>
      <c r="G67" s="233"/>
      <c r="H67"/>
    </row>
    <row r="68" spans="1:8" x14ac:dyDescent="0.25">
      <c r="A68" s="212">
        <v>42945</v>
      </c>
      <c r="B68" s="211"/>
      <c r="C68" s="211"/>
      <c r="E68" s="24">
        <v>6.2295800000000003</v>
      </c>
      <c r="F68" s="36">
        <v>15.838889999999999</v>
      </c>
      <c r="G68" s="233"/>
      <c r="H68"/>
    </row>
    <row r="69" spans="1:8" x14ac:dyDescent="0.25">
      <c r="A69" s="212">
        <v>42946</v>
      </c>
      <c r="B69" s="211">
        <f>'traffic raw'!Q69</f>
        <v>60</v>
      </c>
      <c r="C69" s="211">
        <f>SUM('traffic raw'!F69:O69)</f>
        <v>1</v>
      </c>
      <c r="D69" s="209">
        <f>SUM('traffic raw'!I69:O69)</f>
        <v>0</v>
      </c>
      <c r="E69" s="24">
        <v>5.8466699999999996</v>
      </c>
      <c r="F69" s="36">
        <v>28.116610000000001</v>
      </c>
      <c r="G69" s="233"/>
      <c r="H69"/>
    </row>
    <row r="70" spans="1:8" x14ac:dyDescent="0.25">
      <c r="A70" s="212">
        <v>42947</v>
      </c>
      <c r="B70" s="211">
        <f>'traffic raw'!Q70</f>
        <v>95</v>
      </c>
      <c r="C70" s="211">
        <f>SUM('traffic raw'!F70:O70)</f>
        <v>23</v>
      </c>
      <c r="D70" s="209">
        <f>SUM('traffic raw'!I70:O70)</f>
        <v>12</v>
      </c>
      <c r="E70" s="24">
        <v>14.43914</v>
      </c>
      <c r="F70" s="36">
        <v>65.031899999999993</v>
      </c>
      <c r="G70" s="233"/>
      <c r="H70"/>
    </row>
    <row r="71" spans="1:8" x14ac:dyDescent="0.25">
      <c r="A71" s="212">
        <v>42948</v>
      </c>
      <c r="B71" s="211">
        <f>'traffic raw'!Q71</f>
        <v>105</v>
      </c>
      <c r="C71" s="211">
        <f>SUM('traffic raw'!F71:O71)</f>
        <v>29</v>
      </c>
      <c r="D71" s="209">
        <f>SUM('traffic raw'!I71:O71)</f>
        <v>11</v>
      </c>
      <c r="E71" s="213">
        <v>20.382660000000001</v>
      </c>
      <c r="F71" s="36">
        <v>89.756349999999998</v>
      </c>
      <c r="G71" s="233"/>
      <c r="H71"/>
    </row>
    <row r="72" spans="1:8" x14ac:dyDescent="0.25">
      <c r="A72" s="212">
        <v>42949</v>
      </c>
      <c r="B72" s="211">
        <f>'traffic raw'!Q72</f>
        <v>121</v>
      </c>
      <c r="C72" s="211">
        <f>SUM('traffic raw'!F72:O72)</f>
        <v>37</v>
      </c>
      <c r="D72" s="209">
        <f>SUM('traffic raw'!I72:O72)</f>
        <v>8</v>
      </c>
      <c r="E72" s="213"/>
      <c r="F72" s="36">
        <v>33.753270000000001</v>
      </c>
      <c r="G72" s="233"/>
      <c r="H72"/>
    </row>
    <row r="73" spans="1:8" x14ac:dyDescent="0.25">
      <c r="A73" s="212">
        <v>42950</v>
      </c>
      <c r="B73" s="211">
        <f>'traffic raw'!Q73</f>
        <v>83</v>
      </c>
      <c r="C73" s="211">
        <f>SUM('traffic raw'!F73:O73)</f>
        <v>26</v>
      </c>
      <c r="D73" s="209">
        <f>SUM('traffic raw'!I73:O73)</f>
        <v>11</v>
      </c>
      <c r="E73" s="213">
        <v>6.2579700000000003</v>
      </c>
      <c r="F73" s="36">
        <v>31.616219999999998</v>
      </c>
      <c r="G73" s="233"/>
      <c r="H73"/>
    </row>
    <row r="74" spans="1:8" x14ac:dyDescent="0.25">
      <c r="A74" s="212">
        <v>42951</v>
      </c>
      <c r="B74" s="211">
        <f>'traffic raw'!Q74</f>
        <v>102</v>
      </c>
      <c r="C74" s="211">
        <f>SUM('traffic raw'!F74:O74)</f>
        <v>25</v>
      </c>
      <c r="D74" s="209">
        <f>SUM('traffic raw'!I74:O74)</f>
        <v>9</v>
      </c>
      <c r="E74" s="213">
        <v>7.1971299999999996</v>
      </c>
      <c r="F74" s="36">
        <v>15.405720000000001</v>
      </c>
      <c r="G74" s="233"/>
      <c r="H74"/>
    </row>
    <row r="75" spans="1:8" x14ac:dyDescent="0.25">
      <c r="A75" s="212">
        <v>42952</v>
      </c>
      <c r="B75" s="211">
        <f>'traffic raw'!Q75</f>
        <v>60</v>
      </c>
      <c r="C75" s="211">
        <f>SUM('traffic raw'!F75:O75)</f>
        <v>3</v>
      </c>
      <c r="D75" s="209">
        <f>SUM('traffic raw'!I75:O75)</f>
        <v>0</v>
      </c>
      <c r="E75" s="213">
        <v>4.7320000000000002</v>
      </c>
      <c r="F75" s="36">
        <v>12.803929999999999</v>
      </c>
      <c r="G75" s="233"/>
      <c r="H75"/>
    </row>
    <row r="76" spans="1:8" x14ac:dyDescent="0.25">
      <c r="A76" s="212">
        <v>42953</v>
      </c>
      <c r="B76" s="211">
        <f>'traffic raw'!Q76</f>
        <v>37</v>
      </c>
      <c r="C76" s="211">
        <f>SUM('traffic raw'!F76:O76)</f>
        <v>0</v>
      </c>
      <c r="D76" s="209">
        <f>SUM('traffic raw'!I76:O76)</f>
        <v>0</v>
      </c>
      <c r="E76" s="213">
        <v>5.6653200000000004</v>
      </c>
      <c r="F76" s="36">
        <v>33.177390000000003</v>
      </c>
      <c r="G76" s="233"/>
      <c r="H76"/>
    </row>
    <row r="77" spans="1:8" x14ac:dyDescent="0.25">
      <c r="A77" s="212">
        <v>42954</v>
      </c>
      <c r="B77" s="211">
        <f>'traffic raw'!Q77</f>
        <v>97</v>
      </c>
      <c r="C77" s="211">
        <f>SUM('traffic raw'!F77:O77)</f>
        <v>35</v>
      </c>
      <c r="D77" s="209">
        <f>SUM('traffic raw'!I77:O77)</f>
        <v>16</v>
      </c>
      <c r="E77" s="213">
        <v>4.5410300000000001</v>
      </c>
      <c r="F77" s="36">
        <v>11.230169999999999</v>
      </c>
      <c r="G77" s="233"/>
      <c r="H77"/>
    </row>
    <row r="78" spans="1:8" x14ac:dyDescent="0.25">
      <c r="A78" s="212">
        <v>42955</v>
      </c>
      <c r="B78" s="211">
        <f>'traffic raw'!Q78</f>
        <v>104</v>
      </c>
      <c r="C78" s="211">
        <f>SUM('traffic raw'!F78:O78)</f>
        <v>31</v>
      </c>
      <c r="D78" s="209">
        <f>SUM('traffic raw'!I78:O78)</f>
        <v>14</v>
      </c>
      <c r="E78" s="213">
        <v>9.2422500000000003</v>
      </c>
      <c r="F78" s="36">
        <v>16.4373</v>
      </c>
      <c r="G78" s="233"/>
      <c r="H78"/>
    </row>
    <row r="79" spans="1:8" x14ac:dyDescent="0.25">
      <c r="A79" s="212">
        <v>42956</v>
      </c>
      <c r="B79" s="211">
        <f>'traffic raw'!Q79</f>
        <v>87</v>
      </c>
      <c r="C79" s="211">
        <f>SUM('traffic raw'!F79:O79)</f>
        <v>18</v>
      </c>
      <c r="D79" s="209">
        <f>SUM('traffic raw'!I79:O79)</f>
        <v>11</v>
      </c>
      <c r="E79" s="213">
        <v>6.4061300000000001</v>
      </c>
      <c r="F79" s="36">
        <v>15.70471</v>
      </c>
      <c r="G79" s="233"/>
      <c r="H79"/>
    </row>
    <row r="80" spans="1:8" x14ac:dyDescent="0.25">
      <c r="A80" s="212">
        <v>42957</v>
      </c>
      <c r="B80" s="211">
        <f>'traffic raw'!Q80</f>
        <v>89</v>
      </c>
      <c r="C80" s="211">
        <f>SUM('traffic raw'!F80:O80)</f>
        <v>27</v>
      </c>
      <c r="D80" s="209">
        <f>SUM('traffic raw'!I80:O80)</f>
        <v>12</v>
      </c>
      <c r="E80" s="213">
        <v>7.0697200000000002</v>
      </c>
      <c r="F80" s="36">
        <v>33.309199999999997</v>
      </c>
      <c r="G80" s="233"/>
      <c r="H80"/>
    </row>
    <row r="81" spans="1:8" x14ac:dyDescent="0.25">
      <c r="A81" s="212">
        <v>42958</v>
      </c>
      <c r="B81" s="211">
        <f>'traffic raw'!Q81</f>
        <v>114</v>
      </c>
      <c r="C81" s="211">
        <f>SUM('traffic raw'!F81:O81)</f>
        <v>31</v>
      </c>
      <c r="D81" s="209">
        <f>SUM('traffic raw'!I81:O81)</f>
        <v>12</v>
      </c>
      <c r="E81" s="213">
        <v>8.4630100000000006</v>
      </c>
      <c r="F81" s="36">
        <v>22.35078</v>
      </c>
      <c r="G81" s="233"/>
      <c r="H81"/>
    </row>
    <row r="82" spans="1:8" x14ac:dyDescent="0.25">
      <c r="A82" s="212">
        <v>42959</v>
      </c>
      <c r="B82" s="211">
        <f>'traffic raw'!Q82</f>
        <v>108</v>
      </c>
      <c r="C82" s="211">
        <f>SUM('traffic raw'!F82:O82)</f>
        <v>1</v>
      </c>
      <c r="D82" s="209">
        <f>SUM('traffic raw'!I82:O82)</f>
        <v>0</v>
      </c>
      <c r="E82" s="213">
        <v>14.796099999999999</v>
      </c>
      <c r="F82" s="36">
        <v>54.293700000000001</v>
      </c>
      <c r="G82" s="233"/>
      <c r="H82"/>
    </row>
    <row r="83" spans="1:8" x14ac:dyDescent="0.25">
      <c r="A83" s="212">
        <v>42960</v>
      </c>
      <c r="B83" s="211">
        <f>'traffic raw'!Q83</f>
        <v>100</v>
      </c>
      <c r="C83" s="211">
        <f>SUM('traffic raw'!F83:O83)</f>
        <v>2</v>
      </c>
      <c r="D83" s="209">
        <f>SUM('traffic raw'!I83:O83)</f>
        <v>0</v>
      </c>
      <c r="E83" s="213">
        <v>13.01535</v>
      </c>
      <c r="F83" s="36">
        <v>37.881950000000003</v>
      </c>
      <c r="G83" s="233"/>
      <c r="H83"/>
    </row>
    <row r="84" spans="1:8" x14ac:dyDescent="0.25">
      <c r="A84" s="212">
        <v>42961</v>
      </c>
      <c r="B84" s="211">
        <f>'traffic raw'!Q84</f>
        <v>125</v>
      </c>
      <c r="C84" s="211">
        <f>SUM('traffic raw'!F84:O84)</f>
        <v>39</v>
      </c>
      <c r="D84" s="209">
        <f>SUM('traffic raw'!I84:O84)</f>
        <v>20</v>
      </c>
      <c r="E84" s="213">
        <v>7.41439</v>
      </c>
      <c r="F84" s="36">
        <v>19.164999999999999</v>
      </c>
      <c r="G84" s="233"/>
      <c r="H84"/>
    </row>
    <row r="85" spans="1:8" x14ac:dyDescent="0.25">
      <c r="A85" s="212">
        <v>42962</v>
      </c>
      <c r="B85" s="211">
        <f>'traffic raw'!Q85</f>
        <v>214</v>
      </c>
      <c r="C85" s="211">
        <f>SUM('traffic raw'!F85:O85)</f>
        <v>38</v>
      </c>
      <c r="D85" s="209">
        <f>SUM('traffic raw'!I85:O85)</f>
        <v>18</v>
      </c>
      <c r="E85" s="213">
        <v>7.6167899999999999</v>
      </c>
      <c r="F85" s="36">
        <v>32.702719999999999</v>
      </c>
      <c r="G85" s="233"/>
      <c r="H85"/>
    </row>
    <row r="86" spans="1:8" x14ac:dyDescent="0.25">
      <c r="A86" s="212">
        <v>42963</v>
      </c>
      <c r="B86" s="211">
        <f>'traffic raw'!Q86</f>
        <v>107</v>
      </c>
      <c r="C86" s="211">
        <f>SUM('traffic raw'!F86:O86)</f>
        <v>20</v>
      </c>
      <c r="D86" s="209">
        <f>SUM('traffic raw'!I86:O86)</f>
        <v>9</v>
      </c>
      <c r="E86" s="213">
        <v>9.8203099999999992</v>
      </c>
      <c r="F86" s="36">
        <v>68.795779999999993</v>
      </c>
      <c r="G86" s="233"/>
      <c r="H86"/>
    </row>
    <row r="87" spans="1:8" x14ac:dyDescent="0.25">
      <c r="A87" s="212">
        <v>42964</v>
      </c>
      <c r="B87" s="211">
        <f>'traffic raw'!Q87</f>
        <v>69</v>
      </c>
      <c r="C87" s="211">
        <f>SUM('traffic raw'!F87:O87)</f>
        <v>19</v>
      </c>
      <c r="D87" s="209">
        <f>SUM('traffic raw'!I87:O87)</f>
        <v>6</v>
      </c>
      <c r="E87" s="213">
        <v>5.8619000000000003</v>
      </c>
      <c r="F87" s="36">
        <v>19.655670000000001</v>
      </c>
      <c r="G87" s="233"/>
      <c r="H87"/>
    </row>
    <row r="88" spans="1:8" x14ac:dyDescent="0.25">
      <c r="A88" s="212">
        <v>42965</v>
      </c>
      <c r="B88" s="211">
        <f>'traffic raw'!Q88</f>
        <v>104</v>
      </c>
      <c r="C88" s="211">
        <f>SUM('traffic raw'!F88:O88)</f>
        <v>20</v>
      </c>
      <c r="D88" s="209">
        <f>SUM('traffic raw'!I88:O88)</f>
        <v>6</v>
      </c>
      <c r="E88" s="213">
        <v>5.8350299999999997</v>
      </c>
      <c r="F88" s="36">
        <v>19.917280000000002</v>
      </c>
      <c r="G88" s="233"/>
      <c r="H88"/>
    </row>
    <row r="89" spans="1:8" x14ac:dyDescent="0.25">
      <c r="A89" s="212">
        <v>42966</v>
      </c>
      <c r="B89" s="211">
        <f>'traffic raw'!Q89</f>
        <v>49</v>
      </c>
      <c r="C89" s="211">
        <f>SUM('traffic raw'!F89:O89)</f>
        <v>5</v>
      </c>
      <c r="D89" s="209">
        <f>SUM('traffic raw'!I89:O89)</f>
        <v>2</v>
      </c>
      <c r="E89" s="213">
        <v>6.2695800000000004</v>
      </c>
      <c r="F89" s="36">
        <v>19.341329999999999</v>
      </c>
      <c r="G89" s="233"/>
      <c r="H89"/>
    </row>
    <row r="90" spans="1:8" x14ac:dyDescent="0.25">
      <c r="A90" s="212">
        <v>42967</v>
      </c>
      <c r="B90" s="211">
        <f>'traffic raw'!Q90</f>
        <v>50</v>
      </c>
      <c r="C90" s="211">
        <f>SUM('traffic raw'!F90:O90)</f>
        <v>1</v>
      </c>
      <c r="D90" s="209">
        <f>SUM('traffic raw'!I90:O90)</f>
        <v>0</v>
      </c>
      <c r="E90" s="213">
        <v>5.4583300000000001</v>
      </c>
      <c r="F90" s="36">
        <v>18.41967</v>
      </c>
      <c r="G90" s="233"/>
      <c r="H90"/>
    </row>
    <row r="91" spans="1:8" x14ac:dyDescent="0.25">
      <c r="A91" s="212">
        <v>42968</v>
      </c>
      <c r="B91" s="211">
        <f>'traffic raw'!Q91</f>
        <v>92</v>
      </c>
      <c r="C91" s="211">
        <f>SUM('traffic raw'!F91:O91)</f>
        <v>30</v>
      </c>
      <c r="D91" s="209">
        <f>SUM('traffic raw'!I91:O91)</f>
        <v>13</v>
      </c>
      <c r="E91" s="213">
        <v>12.445119999999999</v>
      </c>
      <c r="F91" s="36">
        <v>37.870159999999998</v>
      </c>
      <c r="G91" s="233"/>
      <c r="H91"/>
    </row>
    <row r="92" spans="1:8" x14ac:dyDescent="0.25">
      <c r="A92" s="212">
        <v>42969</v>
      </c>
      <c r="B92" s="211">
        <f>'traffic raw'!Q92</f>
        <v>89</v>
      </c>
      <c r="C92" s="211">
        <f>SUM('traffic raw'!F92:O92)</f>
        <v>24</v>
      </c>
      <c r="D92" s="209">
        <f>SUM('traffic raw'!I92:O92)</f>
        <v>10</v>
      </c>
      <c r="E92" s="213">
        <v>6.36015</v>
      </c>
      <c r="F92" s="36">
        <v>20.304829999999999</v>
      </c>
      <c r="G92" s="233"/>
      <c r="H92"/>
    </row>
    <row r="93" spans="1:8" x14ac:dyDescent="0.25">
      <c r="A93" s="212">
        <v>42970</v>
      </c>
      <c r="B93" s="211">
        <f>'traffic raw'!Q93</f>
        <v>115</v>
      </c>
      <c r="C93" s="211">
        <f>SUM('traffic raw'!F93:O93)</f>
        <v>31</v>
      </c>
      <c r="D93" s="209">
        <f>SUM('traffic raw'!I93:O93)</f>
        <v>14</v>
      </c>
      <c r="E93" s="213">
        <v>6.7868399999999998</v>
      </c>
      <c r="F93" s="36">
        <v>22.887499999999999</v>
      </c>
      <c r="G93" s="233"/>
      <c r="H93"/>
    </row>
    <row r="94" spans="1:8" x14ac:dyDescent="0.25">
      <c r="A94" s="212">
        <v>42971</v>
      </c>
      <c r="B94" s="211">
        <f>'traffic raw'!Q94</f>
        <v>141</v>
      </c>
      <c r="C94" s="211">
        <f>SUM('traffic raw'!F94:O94)</f>
        <v>33</v>
      </c>
      <c r="D94" s="209">
        <f>SUM('traffic raw'!I94:O94)</f>
        <v>13</v>
      </c>
      <c r="E94" s="213">
        <v>5.6851000000000003</v>
      </c>
      <c r="F94" s="36">
        <v>24.38494</v>
      </c>
      <c r="G94" s="233"/>
      <c r="H94"/>
    </row>
    <row r="95" spans="1:8" x14ac:dyDescent="0.25">
      <c r="A95" s="212">
        <v>42972</v>
      </c>
      <c r="B95" s="211">
        <f>'traffic raw'!Q95</f>
        <v>127</v>
      </c>
      <c r="C95" s="211">
        <f>SUM('traffic raw'!F95:O95)</f>
        <v>30</v>
      </c>
      <c r="D95" s="209">
        <f>SUM('traffic raw'!I95:O95)</f>
        <v>11</v>
      </c>
      <c r="E95" s="213">
        <v>3.3836400000000002</v>
      </c>
      <c r="F95" s="36">
        <v>13.302060000000001</v>
      </c>
      <c r="G95" s="233"/>
      <c r="H95"/>
    </row>
    <row r="96" spans="1:8" x14ac:dyDescent="0.25">
      <c r="A96" s="212">
        <v>42973</v>
      </c>
      <c r="B96" s="211">
        <f>'traffic raw'!Q96</f>
        <v>119</v>
      </c>
      <c r="C96" s="211">
        <f>SUM('traffic raw'!F96:O96)</f>
        <v>5</v>
      </c>
      <c r="D96" s="209">
        <f>SUM('traffic raw'!I96:O96)</f>
        <v>0</v>
      </c>
      <c r="E96" s="213">
        <v>5.2211600000000002</v>
      </c>
      <c r="F96" s="36">
        <v>25.18356</v>
      </c>
      <c r="G96" s="233"/>
      <c r="H96"/>
    </row>
    <row r="97" spans="1:8" x14ac:dyDescent="0.25">
      <c r="A97" s="212">
        <v>42974</v>
      </c>
      <c r="B97" s="211">
        <f>'traffic raw'!Q97</f>
        <v>52</v>
      </c>
      <c r="C97" s="211">
        <f>SUM('traffic raw'!F97:O97)</f>
        <v>3</v>
      </c>
      <c r="D97" s="209">
        <f>SUM('traffic raw'!I97:O97)</f>
        <v>0</v>
      </c>
      <c r="E97" s="213">
        <v>11.723319999999999</v>
      </c>
      <c r="F97" s="36">
        <v>18.03922</v>
      </c>
      <c r="G97" s="233"/>
      <c r="H97"/>
    </row>
    <row r="98" spans="1:8" x14ac:dyDescent="0.25">
      <c r="A98" s="212">
        <v>42975</v>
      </c>
      <c r="B98" s="211">
        <f>'traffic raw'!Q98</f>
        <v>107</v>
      </c>
      <c r="C98" s="211">
        <f>SUM('traffic raw'!F98:O98)</f>
        <v>30</v>
      </c>
      <c r="D98" s="209">
        <f>SUM('traffic raw'!I98:O98)</f>
        <v>13</v>
      </c>
      <c r="E98" s="213">
        <v>7.1291599999999997</v>
      </c>
      <c r="F98" s="36">
        <v>17.128869999999999</v>
      </c>
      <c r="G98" s="233"/>
      <c r="H98"/>
    </row>
    <row r="99" spans="1:8" x14ac:dyDescent="0.25">
      <c r="A99" s="212">
        <v>42976</v>
      </c>
      <c r="B99" s="211">
        <f>'traffic raw'!Q99</f>
        <v>110</v>
      </c>
      <c r="C99" s="211">
        <f>SUM('traffic raw'!F99:O99)</f>
        <v>29</v>
      </c>
      <c r="D99" s="209">
        <f>SUM('traffic raw'!I99:O99)</f>
        <v>12</v>
      </c>
      <c r="E99" s="213">
        <v>7.1361100000000004</v>
      </c>
      <c r="F99" s="36">
        <v>18.44089</v>
      </c>
      <c r="G99" s="233"/>
      <c r="H99"/>
    </row>
    <row r="100" spans="1:8" x14ac:dyDescent="0.25">
      <c r="A100" s="212">
        <v>42977</v>
      </c>
      <c r="B100" s="211">
        <f>'traffic raw'!Q100</f>
        <v>96</v>
      </c>
      <c r="C100" s="211">
        <f>SUM('traffic raw'!F100:O100)</f>
        <v>32</v>
      </c>
      <c r="D100" s="209">
        <f>SUM('traffic raw'!I100:O100)</f>
        <v>19</v>
      </c>
      <c r="E100" s="213"/>
      <c r="F100" s="36">
        <v>20.44548</v>
      </c>
      <c r="G100" s="233"/>
      <c r="H100"/>
    </row>
    <row r="101" spans="1:8" x14ac:dyDescent="0.25">
      <c r="A101" s="212">
        <v>42978</v>
      </c>
      <c r="B101" s="211">
        <f>'traffic raw'!Q101</f>
        <v>130</v>
      </c>
      <c r="C101" s="211">
        <f>SUM('traffic raw'!F101:O101)</f>
        <v>30</v>
      </c>
      <c r="D101" s="209">
        <f>SUM('traffic raw'!I101:O101)</f>
        <v>16</v>
      </c>
      <c r="E101" s="213">
        <v>3.9062100000000002</v>
      </c>
      <c r="F101" s="36">
        <v>10.81536</v>
      </c>
      <c r="G101" s="233"/>
      <c r="H101"/>
    </row>
    <row r="102" spans="1:8" x14ac:dyDescent="0.25">
      <c r="A102" s="212">
        <v>42979</v>
      </c>
      <c r="B102" s="211">
        <f>'traffic raw'!Q102</f>
        <v>107</v>
      </c>
      <c r="C102" s="211">
        <f>SUM('traffic raw'!F102:O102)</f>
        <v>19</v>
      </c>
      <c r="D102" s="209">
        <f>SUM('traffic raw'!I102:O102)</f>
        <v>10</v>
      </c>
      <c r="E102" s="213">
        <v>5.1992799999999999</v>
      </c>
      <c r="F102" s="36">
        <v>23.489319999999999</v>
      </c>
      <c r="G102" s="233"/>
      <c r="H102"/>
    </row>
    <row r="103" spans="1:8" x14ac:dyDescent="0.25">
      <c r="A103" s="212">
        <v>42980</v>
      </c>
      <c r="B103" s="211">
        <f>'traffic raw'!Q103</f>
        <v>84</v>
      </c>
      <c r="C103" s="211">
        <f>SUM('traffic raw'!F103:O103)</f>
        <v>3</v>
      </c>
      <c r="D103" s="209">
        <f>SUM('traffic raw'!I103:O103)</f>
        <v>0</v>
      </c>
      <c r="E103" s="213">
        <v>3.3728099999999999</v>
      </c>
      <c r="F103" s="36">
        <v>10.78434</v>
      </c>
      <c r="G103" s="233"/>
      <c r="H103"/>
    </row>
    <row r="104" spans="1:8" x14ac:dyDescent="0.25">
      <c r="A104" s="212">
        <v>42981</v>
      </c>
      <c r="B104" s="211">
        <f>'traffic raw'!Q104</f>
        <v>60</v>
      </c>
      <c r="C104" s="211">
        <f>SUM('traffic raw'!F104:O104)</f>
        <v>1</v>
      </c>
      <c r="D104" s="209">
        <f>SUM('traffic raw'!I104:O104)</f>
        <v>0</v>
      </c>
      <c r="E104" s="213">
        <v>6.8894000000000002</v>
      </c>
      <c r="F104" s="36">
        <v>15.89639</v>
      </c>
      <c r="G104" s="233"/>
      <c r="H104"/>
    </row>
    <row r="105" spans="1:8" x14ac:dyDescent="0.25">
      <c r="A105" s="212">
        <v>42982</v>
      </c>
      <c r="B105" s="211">
        <f>'traffic raw'!Q105</f>
        <v>78</v>
      </c>
      <c r="C105" s="211">
        <f>SUM('traffic raw'!F105:O105)</f>
        <v>21</v>
      </c>
      <c r="D105" s="209">
        <f>SUM('traffic raw'!I105:O105)</f>
        <v>10</v>
      </c>
      <c r="E105" s="213">
        <v>9.64846</v>
      </c>
      <c r="F105" s="36">
        <v>23.208829999999999</v>
      </c>
      <c r="G105" s="233"/>
      <c r="H105"/>
    </row>
    <row r="106" spans="1:8" x14ac:dyDescent="0.25">
      <c r="A106" s="212">
        <v>42983</v>
      </c>
      <c r="B106" s="211">
        <f>'traffic raw'!Q106</f>
        <v>112</v>
      </c>
      <c r="C106" s="211">
        <f>SUM('traffic raw'!F106:O106)</f>
        <v>23</v>
      </c>
      <c r="D106" s="209">
        <f>SUM('traffic raw'!I106:O106)</f>
        <v>13</v>
      </c>
      <c r="E106" s="213">
        <v>13.289350000000001</v>
      </c>
      <c r="F106" s="36">
        <v>38.015279999999997</v>
      </c>
      <c r="G106" s="233"/>
      <c r="H106"/>
    </row>
    <row r="107" spans="1:8" x14ac:dyDescent="0.25">
      <c r="A107" s="212">
        <v>42984</v>
      </c>
      <c r="B107" s="211">
        <f>'traffic raw'!Q107</f>
        <v>100</v>
      </c>
      <c r="C107" s="211">
        <f>SUM('traffic raw'!F107:O107)</f>
        <v>31</v>
      </c>
      <c r="D107" s="209">
        <f>SUM('traffic raw'!I107:O107)</f>
        <v>23</v>
      </c>
      <c r="E107" s="213">
        <v>6.8775300000000001</v>
      </c>
      <c r="F107" s="36">
        <v>19.01839</v>
      </c>
      <c r="G107" s="233"/>
      <c r="H107"/>
    </row>
    <row r="108" spans="1:8" x14ac:dyDescent="0.25">
      <c r="A108" s="212">
        <v>42985</v>
      </c>
      <c r="B108" s="211">
        <f>'traffic raw'!Q108</f>
        <v>113</v>
      </c>
      <c r="C108" s="211">
        <f>SUM('traffic raw'!F108:O108)</f>
        <v>34</v>
      </c>
      <c r="D108" s="209">
        <f>SUM('traffic raw'!I108:O108)</f>
        <v>26</v>
      </c>
      <c r="E108" s="213">
        <v>17.88213</v>
      </c>
      <c r="F108" s="36">
        <v>30.983219999999999</v>
      </c>
      <c r="G108" s="233"/>
      <c r="H108"/>
    </row>
    <row r="109" spans="1:8" x14ac:dyDescent="0.25">
      <c r="A109" s="212">
        <v>42986</v>
      </c>
      <c r="B109" s="211">
        <f>'traffic raw'!Q109</f>
        <v>110</v>
      </c>
      <c r="C109" s="211">
        <f>SUM('traffic raw'!F109:O109)</f>
        <v>24</v>
      </c>
      <c r="D109" s="209">
        <f>SUM('traffic raw'!I109:O109)</f>
        <v>8</v>
      </c>
      <c r="E109" s="213">
        <v>12.38888</v>
      </c>
      <c r="F109" s="36">
        <v>29.227399999999999</v>
      </c>
      <c r="G109" s="233"/>
      <c r="H109"/>
    </row>
    <row r="110" spans="1:8" x14ac:dyDescent="0.25">
      <c r="A110" s="212">
        <v>42987</v>
      </c>
      <c r="B110" s="211">
        <f>'traffic raw'!Q110</f>
        <v>32</v>
      </c>
      <c r="C110" s="211">
        <f>SUM('traffic raw'!F110:O110)</f>
        <v>2</v>
      </c>
      <c r="D110" s="209">
        <f>SUM('traffic raw'!I110:O110)</f>
        <v>0</v>
      </c>
      <c r="E110" s="213">
        <v>6.7627800000000002</v>
      </c>
      <c r="F110" s="36">
        <v>14.82644</v>
      </c>
      <c r="G110" s="233"/>
      <c r="H110"/>
    </row>
    <row r="111" spans="1:8" x14ac:dyDescent="0.25">
      <c r="A111" s="212">
        <v>42988</v>
      </c>
      <c r="B111" s="211">
        <f>'traffic raw'!Q111</f>
        <v>32</v>
      </c>
      <c r="C111" s="211">
        <f>SUM('traffic raw'!F111:O111)</f>
        <v>1</v>
      </c>
      <c r="D111" s="209">
        <f>SUM('traffic raw'!I111:O111)</f>
        <v>0</v>
      </c>
      <c r="E111" s="213">
        <v>7.0168499999999998</v>
      </c>
      <c r="F111" s="36">
        <v>22.90455</v>
      </c>
      <c r="G111" s="233"/>
      <c r="H111"/>
    </row>
    <row r="112" spans="1:8" x14ac:dyDescent="0.25">
      <c r="A112" s="212">
        <v>42989</v>
      </c>
      <c r="B112" s="211">
        <f>'traffic raw'!Q112</f>
        <v>95</v>
      </c>
      <c r="C112" s="211">
        <f>SUM('traffic raw'!F112:O112)</f>
        <v>26</v>
      </c>
      <c r="D112" s="209">
        <f>SUM('traffic raw'!I112:O112)</f>
        <v>14</v>
      </c>
      <c r="E112" s="213">
        <v>9.8757099999999998</v>
      </c>
      <c r="F112" s="36">
        <v>19.373000000000001</v>
      </c>
      <c r="G112" s="233"/>
      <c r="H112"/>
    </row>
    <row r="113" spans="1:8" x14ac:dyDescent="0.25">
      <c r="A113" s="212">
        <v>42990</v>
      </c>
      <c r="B113" s="211">
        <f>'traffic raw'!Q113</f>
        <v>106</v>
      </c>
      <c r="C113" s="211">
        <f>SUM('traffic raw'!F113:O113)</f>
        <v>24</v>
      </c>
      <c r="D113" s="209">
        <f>SUM('traffic raw'!I113:O113)</f>
        <v>14</v>
      </c>
      <c r="E113" s="213">
        <v>7.9</v>
      </c>
      <c r="F113" s="36">
        <v>18.63081</v>
      </c>
      <c r="G113" s="233"/>
      <c r="H113"/>
    </row>
    <row r="114" spans="1:8" x14ac:dyDescent="0.25">
      <c r="A114" s="212">
        <v>42991</v>
      </c>
      <c r="B114" s="211">
        <f>'traffic raw'!Q114</f>
        <v>121</v>
      </c>
      <c r="C114" s="211">
        <f>SUM('traffic raw'!F114:O114)</f>
        <v>30</v>
      </c>
      <c r="D114" s="209">
        <f>SUM('traffic raw'!I114:O114)</f>
        <v>17</v>
      </c>
      <c r="E114" s="213">
        <v>10.46453</v>
      </c>
      <c r="F114" s="36">
        <v>33.955390000000001</v>
      </c>
      <c r="G114" s="233"/>
      <c r="H114"/>
    </row>
    <row r="115" spans="1:8" x14ac:dyDescent="0.25">
      <c r="A115" s="212">
        <v>42992</v>
      </c>
      <c r="B115" s="211">
        <f>'traffic raw'!Q115</f>
        <v>93</v>
      </c>
      <c r="C115" s="211">
        <f>SUM('traffic raw'!F115:O115)</f>
        <v>24</v>
      </c>
      <c r="D115" s="209">
        <f>SUM('traffic raw'!I115:O115)</f>
        <v>15</v>
      </c>
      <c r="E115" s="213">
        <v>17.33877</v>
      </c>
      <c r="F115" s="36">
        <v>41.089680000000001</v>
      </c>
      <c r="G115" s="233"/>
      <c r="H115"/>
    </row>
    <row r="116" spans="1:8" x14ac:dyDescent="0.25">
      <c r="A116" s="212">
        <v>42993</v>
      </c>
      <c r="B116" s="211">
        <f>'traffic raw'!Q116</f>
        <v>92</v>
      </c>
      <c r="C116" s="211">
        <f>SUM('traffic raw'!F116:O116)</f>
        <v>29</v>
      </c>
      <c r="D116" s="209">
        <f>SUM('traffic raw'!I116:O116)</f>
        <v>18</v>
      </c>
      <c r="E116" s="213">
        <v>9.8960600000000003</v>
      </c>
      <c r="F116" s="36">
        <v>19.151499999999999</v>
      </c>
      <c r="G116" s="233"/>
      <c r="H116"/>
    </row>
    <row r="117" spans="1:8" x14ac:dyDescent="0.25">
      <c r="A117" s="212">
        <v>42994</v>
      </c>
      <c r="B117" s="211">
        <f>'traffic raw'!Q117</f>
        <v>58</v>
      </c>
      <c r="C117" s="211">
        <f>SUM('traffic raw'!F117:O117)</f>
        <v>1</v>
      </c>
      <c r="D117" s="209">
        <f>SUM('traffic raw'!I117:O117)</f>
        <v>0</v>
      </c>
      <c r="E117" s="213">
        <v>13.36814</v>
      </c>
      <c r="F117" s="36">
        <v>52.31711</v>
      </c>
      <c r="G117" s="233"/>
      <c r="H117"/>
    </row>
    <row r="118" spans="1:8" x14ac:dyDescent="0.25">
      <c r="A118" s="212">
        <v>42995</v>
      </c>
      <c r="B118" s="211">
        <f>'traffic raw'!Q118</f>
        <v>37</v>
      </c>
      <c r="C118" s="211">
        <f>SUM('traffic raw'!F118:O118)</f>
        <v>0</v>
      </c>
      <c r="D118" s="209">
        <f>SUM('traffic raw'!I118:O118)</f>
        <v>0</v>
      </c>
      <c r="E118" s="213">
        <v>9.4205799999999993</v>
      </c>
      <c r="F118" s="36">
        <v>45.395769999999999</v>
      </c>
      <c r="G118" s="233"/>
      <c r="H118"/>
    </row>
    <row r="119" spans="1:8" x14ac:dyDescent="0.25">
      <c r="A119" s="212">
        <v>42996</v>
      </c>
      <c r="B119" s="211">
        <f>'traffic raw'!Q119</f>
        <v>92</v>
      </c>
      <c r="C119" s="211">
        <f>SUM('traffic raw'!F119:O119)</f>
        <v>29</v>
      </c>
      <c r="D119" s="209">
        <f>SUM('traffic raw'!I119:O119)</f>
        <v>13</v>
      </c>
      <c r="E119" s="213">
        <v>8.4355600000000006</v>
      </c>
      <c r="F119" s="36">
        <v>16.57987</v>
      </c>
      <c r="G119" s="233"/>
      <c r="H119"/>
    </row>
    <row r="120" spans="1:8" x14ac:dyDescent="0.25">
      <c r="A120" s="212">
        <v>42997</v>
      </c>
      <c r="B120" s="211">
        <f>'traffic raw'!Q120</f>
        <v>100</v>
      </c>
      <c r="C120" s="211">
        <f>SUM('traffic raw'!F120:O120)</f>
        <v>22</v>
      </c>
      <c r="D120" s="209">
        <f>SUM('traffic raw'!I120:O120)</f>
        <v>16</v>
      </c>
      <c r="E120" s="213">
        <v>11.800660000000001</v>
      </c>
      <c r="F120" s="36">
        <v>30.956219999999998</v>
      </c>
      <c r="G120" s="233"/>
      <c r="H120"/>
    </row>
    <row r="121" spans="1:8" x14ac:dyDescent="0.25">
      <c r="A121" s="212">
        <v>42998</v>
      </c>
      <c r="B121" s="211">
        <f>'traffic raw'!Q121</f>
        <v>100</v>
      </c>
      <c r="C121" s="211">
        <f>SUM('traffic raw'!F121:O121)</f>
        <v>22</v>
      </c>
      <c r="D121" s="209">
        <f>SUM('traffic raw'!I121:O121)</f>
        <v>12</v>
      </c>
      <c r="E121" s="213">
        <v>13.61985</v>
      </c>
      <c r="F121" s="36">
        <v>39.609279999999998</v>
      </c>
      <c r="G121" s="233"/>
      <c r="H121"/>
    </row>
    <row r="122" spans="1:8" x14ac:dyDescent="0.25">
      <c r="A122" s="212">
        <v>42999</v>
      </c>
      <c r="B122" s="211">
        <f>'traffic raw'!Q122</f>
        <v>113</v>
      </c>
      <c r="C122" s="211">
        <f>SUM('traffic raw'!F122:O122)</f>
        <v>22</v>
      </c>
      <c r="D122" s="209">
        <f>SUM('traffic raw'!I122:O122)</f>
        <v>12</v>
      </c>
      <c r="E122" s="213">
        <v>8.8153400000000008</v>
      </c>
      <c r="F122" s="36">
        <v>25.142610000000001</v>
      </c>
      <c r="G122" s="233"/>
      <c r="H122"/>
    </row>
    <row r="123" spans="1:8" x14ac:dyDescent="0.25">
      <c r="A123" s="212">
        <v>43000</v>
      </c>
      <c r="B123" s="211">
        <f>'traffic raw'!Q123</f>
        <v>98</v>
      </c>
      <c r="C123" s="211">
        <f>SUM('traffic raw'!F123:O123)</f>
        <v>18</v>
      </c>
      <c r="D123" s="209">
        <f>SUM('traffic raw'!I123:O123)</f>
        <v>10</v>
      </c>
      <c r="E123" s="213">
        <v>5.4262600000000001</v>
      </c>
      <c r="F123" s="36">
        <v>18.354939999999999</v>
      </c>
      <c r="G123" s="233"/>
      <c r="H123"/>
    </row>
    <row r="124" spans="1:8" x14ac:dyDescent="0.25">
      <c r="A124" s="212">
        <v>43001</v>
      </c>
      <c r="B124" s="211">
        <f>'traffic raw'!Q124</f>
        <v>78</v>
      </c>
      <c r="C124" s="211">
        <f>SUM('traffic raw'!F124:O124)</f>
        <v>3</v>
      </c>
      <c r="D124" s="209">
        <f>SUM('traffic raw'!I124:O124)</f>
        <v>0</v>
      </c>
      <c r="E124" s="213">
        <v>10.664300000000001</v>
      </c>
      <c r="F124" s="36">
        <v>20.008389999999999</v>
      </c>
      <c r="G124" s="233"/>
      <c r="H124"/>
    </row>
    <row r="125" spans="1:8" x14ac:dyDescent="0.25">
      <c r="A125" s="212">
        <v>43002</v>
      </c>
      <c r="B125" s="211">
        <f>'traffic raw'!Q125</f>
        <v>43</v>
      </c>
      <c r="C125" s="211">
        <f>SUM('traffic raw'!F125:O125)</f>
        <v>0</v>
      </c>
      <c r="D125" s="209">
        <f>SUM('traffic raw'!I125:O125)</f>
        <v>0</v>
      </c>
      <c r="E125" s="213">
        <v>9.6398499999999991</v>
      </c>
      <c r="F125" s="36">
        <v>27.014330000000001</v>
      </c>
      <c r="G125" s="233"/>
      <c r="H125"/>
    </row>
    <row r="126" spans="1:8" x14ac:dyDescent="0.25">
      <c r="A126" s="212">
        <v>43003</v>
      </c>
      <c r="B126" s="211">
        <f>'traffic raw'!Q126</f>
        <v>106</v>
      </c>
      <c r="C126" s="211">
        <f>SUM('traffic raw'!F126:O126)</f>
        <v>28</v>
      </c>
      <c r="D126" s="209">
        <f>SUM('traffic raw'!I126:O126)</f>
        <v>14</v>
      </c>
      <c r="E126" s="213">
        <v>28.033750000000001</v>
      </c>
      <c r="F126" s="36">
        <v>87.349689999999995</v>
      </c>
      <c r="G126" s="233"/>
      <c r="H126"/>
    </row>
    <row r="127" spans="1:8" x14ac:dyDescent="0.25">
      <c r="A127" s="212">
        <v>43004</v>
      </c>
      <c r="B127" s="211">
        <f>'traffic raw'!Q127</f>
        <v>112</v>
      </c>
      <c r="C127" s="211">
        <f>SUM('traffic raw'!F127:O127)</f>
        <v>32</v>
      </c>
      <c r="D127" s="209">
        <f>SUM('traffic raw'!I127:O127)</f>
        <v>16</v>
      </c>
      <c r="E127" s="213">
        <v>20.9175</v>
      </c>
      <c r="F127" s="36">
        <v>63.532550000000001</v>
      </c>
      <c r="G127" s="233"/>
      <c r="H127"/>
    </row>
    <row r="128" spans="1:8" x14ac:dyDescent="0.25">
      <c r="A128" s="212">
        <v>43005</v>
      </c>
      <c r="B128" s="211">
        <f>'traffic raw'!Q128</f>
        <v>142</v>
      </c>
      <c r="C128" s="211">
        <f>SUM('traffic raw'!F128:O128)</f>
        <v>32</v>
      </c>
      <c r="D128" s="209">
        <f>SUM('traffic raw'!I128:O128)</f>
        <v>15</v>
      </c>
      <c r="E128" s="213">
        <v>12.79529</v>
      </c>
      <c r="F128" s="36">
        <v>37.428469999999997</v>
      </c>
      <c r="G128" s="233"/>
      <c r="H128"/>
    </row>
    <row r="129" spans="1:8" x14ac:dyDescent="0.25">
      <c r="A129" s="212">
        <v>43006</v>
      </c>
      <c r="B129" s="211">
        <f>'traffic raw'!Q129</f>
        <v>134</v>
      </c>
      <c r="C129" s="211">
        <f>SUM('traffic raw'!F129:O129)</f>
        <v>27</v>
      </c>
      <c r="D129" s="209">
        <f>SUM('traffic raw'!I129:O129)</f>
        <v>12</v>
      </c>
      <c r="E129" s="213">
        <v>16.05556</v>
      </c>
      <c r="F129" s="36">
        <v>56.785559999999997</v>
      </c>
      <c r="G129" s="233"/>
      <c r="H129"/>
    </row>
    <row r="130" spans="1:8" x14ac:dyDescent="0.25">
      <c r="A130" s="212">
        <v>43007</v>
      </c>
      <c r="B130" s="211">
        <f>'traffic raw'!Q130</f>
        <v>203</v>
      </c>
      <c r="C130" s="211">
        <f>SUM('traffic raw'!F130:O130)</f>
        <v>39</v>
      </c>
      <c r="D130" s="209">
        <f>SUM('traffic raw'!I130:O130)</f>
        <v>19</v>
      </c>
      <c r="E130" s="213">
        <v>6.5641299999999996</v>
      </c>
      <c r="F130" s="36">
        <v>27.551670000000001</v>
      </c>
      <c r="G130" s="233"/>
      <c r="H130"/>
    </row>
    <row r="131" spans="1:8" x14ac:dyDescent="0.25">
      <c r="A131" s="212">
        <v>43008</v>
      </c>
      <c r="B131" s="211">
        <f>'traffic raw'!Q131</f>
        <v>68</v>
      </c>
      <c r="C131" s="211">
        <f>SUM('traffic raw'!F131:O131)</f>
        <v>3</v>
      </c>
      <c r="D131" s="209">
        <f>SUM('traffic raw'!I131:O131)</f>
        <v>1</v>
      </c>
      <c r="E131" s="213">
        <v>6.5683699999999998</v>
      </c>
      <c r="F131" s="36">
        <v>15.344670000000001</v>
      </c>
      <c r="G131" s="233"/>
      <c r="H131"/>
    </row>
    <row r="132" spans="1:8" x14ac:dyDescent="0.25">
      <c r="A132" s="212">
        <v>43009</v>
      </c>
      <c r="B132" s="211">
        <f>'traffic raw'!Q132</f>
        <v>66</v>
      </c>
      <c r="C132" s="211">
        <f>SUM('traffic raw'!F132:O132)</f>
        <v>0</v>
      </c>
      <c r="D132" s="209">
        <f>SUM('traffic raw'!I132:O132)</f>
        <v>0</v>
      </c>
      <c r="E132" s="24">
        <v>13.14748</v>
      </c>
      <c r="F132" s="36">
        <v>38.479329999999997</v>
      </c>
      <c r="G132" s="233"/>
      <c r="H132"/>
    </row>
    <row r="133" spans="1:8" x14ac:dyDescent="0.25">
      <c r="A133" s="212">
        <v>43010</v>
      </c>
      <c r="B133" s="211">
        <f>'traffic raw'!Q133</f>
        <v>86</v>
      </c>
      <c r="C133" s="211">
        <f>SUM('traffic raw'!F133:O133)</f>
        <v>26</v>
      </c>
      <c r="D133" s="209">
        <f>SUM('traffic raw'!I133:O133)</f>
        <v>14</v>
      </c>
      <c r="E133" s="24">
        <v>14.119289999999999</v>
      </c>
      <c r="F133" s="36">
        <v>32.764000000000003</v>
      </c>
      <c r="G133" s="233"/>
      <c r="H133"/>
    </row>
    <row r="134" spans="1:8" x14ac:dyDescent="0.25">
      <c r="A134" s="212">
        <v>43011</v>
      </c>
      <c r="B134" s="211">
        <f>'traffic raw'!Q134</f>
        <v>102</v>
      </c>
      <c r="C134" s="211">
        <f>SUM('traffic raw'!F134:O134)</f>
        <v>36</v>
      </c>
      <c r="D134" s="209">
        <f>SUM('traffic raw'!I134:O134)</f>
        <v>21</v>
      </c>
      <c r="E134" s="24">
        <v>13.618869999999999</v>
      </c>
      <c r="F134" s="36">
        <v>55.34639</v>
      </c>
      <c r="G134" s="233"/>
      <c r="H134"/>
    </row>
    <row r="135" spans="1:8" x14ac:dyDescent="0.25">
      <c r="A135" s="212">
        <v>43012</v>
      </c>
      <c r="B135" s="211">
        <f>'traffic raw'!Q135</f>
        <v>110</v>
      </c>
      <c r="C135" s="211">
        <f>SUM('traffic raw'!F135:O135)</f>
        <v>29</v>
      </c>
      <c r="D135" s="209">
        <f>SUM('traffic raw'!I135:O135)</f>
        <v>15</v>
      </c>
      <c r="E135" s="24">
        <v>25.354759999999999</v>
      </c>
      <c r="F135" s="36">
        <v>83.067890000000006</v>
      </c>
      <c r="G135" s="233"/>
      <c r="H135"/>
    </row>
    <row r="136" spans="1:8" x14ac:dyDescent="0.25">
      <c r="A136" s="212">
        <v>43013</v>
      </c>
      <c r="B136" s="211">
        <f>'traffic raw'!Q136</f>
        <v>107</v>
      </c>
      <c r="C136" s="211">
        <f>SUM('traffic raw'!F136:O136)</f>
        <v>34</v>
      </c>
      <c r="D136" s="209">
        <f>SUM('traffic raw'!I136:O136)</f>
        <v>18</v>
      </c>
      <c r="E136" s="24">
        <v>44.340760000000003</v>
      </c>
      <c r="F136" s="36">
        <v>110.13209999999999</v>
      </c>
      <c r="G136" s="233"/>
      <c r="H136"/>
    </row>
    <row r="137" spans="1:8" x14ac:dyDescent="0.25">
      <c r="A137" s="212">
        <v>43014</v>
      </c>
      <c r="B137" s="211">
        <f>'traffic raw'!Q137</f>
        <v>122</v>
      </c>
      <c r="C137" s="211">
        <f>SUM('traffic raw'!F137:O137)</f>
        <v>14</v>
      </c>
      <c r="D137" s="209">
        <f>SUM('traffic raw'!I137:O137)</f>
        <v>5</v>
      </c>
      <c r="E137" s="24">
        <v>22.995439999999999</v>
      </c>
      <c r="F137" s="36">
        <v>84.955060000000003</v>
      </c>
      <c r="G137" s="233"/>
      <c r="H137"/>
    </row>
    <row r="138" spans="1:8" x14ac:dyDescent="0.25">
      <c r="A138" s="212">
        <v>43015</v>
      </c>
      <c r="B138" s="211">
        <f>'traffic raw'!Q138</f>
        <v>140</v>
      </c>
      <c r="C138" s="211">
        <f>SUM('traffic raw'!F138:O138)</f>
        <v>3</v>
      </c>
      <c r="D138" s="209">
        <f>SUM('traffic raw'!I138:O138)</f>
        <v>0</v>
      </c>
      <c r="E138" s="24">
        <v>18.974769999999999</v>
      </c>
      <c r="F138" s="36">
        <v>61.710720000000002</v>
      </c>
      <c r="G138" s="233"/>
      <c r="H138"/>
    </row>
    <row r="139" spans="1:8" x14ac:dyDescent="0.25">
      <c r="A139" s="212">
        <v>43016</v>
      </c>
      <c r="B139" s="211">
        <f>'traffic raw'!Q139</f>
        <v>126</v>
      </c>
      <c r="C139" s="211">
        <f>SUM('traffic raw'!F139:O139)</f>
        <v>1</v>
      </c>
      <c r="D139" s="209">
        <f>SUM('traffic raw'!I139:O139)</f>
        <v>0</v>
      </c>
      <c r="E139" s="24">
        <v>6.4755900000000004</v>
      </c>
      <c r="F139" s="36">
        <v>18.470610000000001</v>
      </c>
      <c r="G139" s="233"/>
      <c r="H139"/>
    </row>
    <row r="140" spans="1:8" x14ac:dyDescent="0.25">
      <c r="A140" s="212">
        <v>43017</v>
      </c>
      <c r="B140" s="211">
        <f>'traffic raw'!Q140</f>
        <v>312</v>
      </c>
      <c r="C140" s="211">
        <f>SUM('traffic raw'!F140:O140)</f>
        <v>25</v>
      </c>
      <c r="D140" s="209">
        <f>SUM('traffic raw'!I140:O140)</f>
        <v>10</v>
      </c>
      <c r="E140" s="24">
        <v>7.6604900000000002</v>
      </c>
      <c r="F140" s="36">
        <v>19.743220000000001</v>
      </c>
      <c r="G140" s="233"/>
      <c r="H140"/>
    </row>
    <row r="141" spans="1:8" x14ac:dyDescent="0.25">
      <c r="A141" s="212">
        <v>43018</v>
      </c>
      <c r="B141" s="211">
        <f>'traffic raw'!Q141</f>
        <v>167</v>
      </c>
      <c r="C141" s="211">
        <f>SUM('traffic raw'!F141:O141)</f>
        <v>24</v>
      </c>
      <c r="D141" s="209">
        <f>SUM('traffic raw'!I141:O141)</f>
        <v>12</v>
      </c>
      <c r="E141" s="24">
        <v>6.05884</v>
      </c>
      <c r="F141" s="36">
        <v>16.00122</v>
      </c>
      <c r="G141" s="233"/>
      <c r="H141"/>
    </row>
    <row r="142" spans="1:8" x14ac:dyDescent="0.25">
      <c r="A142" s="212">
        <v>43019</v>
      </c>
      <c r="B142" s="211">
        <f>'traffic raw'!Q142</f>
        <v>117</v>
      </c>
      <c r="C142" s="211">
        <f>SUM('traffic raw'!F142:O142)</f>
        <v>36</v>
      </c>
      <c r="D142" s="209">
        <f>SUM('traffic raw'!I142:O142)</f>
        <v>17</v>
      </c>
      <c r="E142" s="24">
        <v>19.960599999999999</v>
      </c>
      <c r="F142" s="36">
        <v>44.840060000000001</v>
      </c>
      <c r="G142" s="233"/>
      <c r="H142"/>
    </row>
    <row r="143" spans="1:8" x14ac:dyDescent="0.25">
      <c r="A143" s="212">
        <v>43020</v>
      </c>
      <c r="B143" s="211">
        <f>'traffic raw'!Q143</f>
        <v>116</v>
      </c>
      <c r="C143" s="211">
        <f>SUM('traffic raw'!F143:O143)</f>
        <v>38</v>
      </c>
      <c r="D143" s="209">
        <f>SUM('traffic raw'!I143:O143)</f>
        <v>23</v>
      </c>
      <c r="E143" s="24">
        <v>28.342369999999999</v>
      </c>
      <c r="F143" s="36">
        <v>93.145210000000006</v>
      </c>
      <c r="G143" s="233"/>
      <c r="H143"/>
    </row>
    <row r="144" spans="1:8" x14ac:dyDescent="0.25">
      <c r="A144" s="212">
        <v>43021</v>
      </c>
      <c r="B144" s="211">
        <f>'traffic raw'!Q144</f>
        <v>142</v>
      </c>
      <c r="C144" s="211">
        <f>SUM('traffic raw'!F144:O144)</f>
        <v>35</v>
      </c>
      <c r="D144" s="209">
        <f>SUM('traffic raw'!I144:O144)</f>
        <v>22</v>
      </c>
      <c r="E144" s="24">
        <v>44.527659999999997</v>
      </c>
      <c r="F144" s="36">
        <v>145.7775</v>
      </c>
      <c r="G144" s="233"/>
      <c r="H144"/>
    </row>
    <row r="145" spans="1:8" x14ac:dyDescent="0.25">
      <c r="A145" s="212">
        <v>43022</v>
      </c>
      <c r="B145" s="211">
        <f>'traffic raw'!Q145</f>
        <v>94</v>
      </c>
      <c r="C145" s="211">
        <f>SUM('traffic raw'!F145:O145)</f>
        <v>3</v>
      </c>
      <c r="D145" s="209">
        <f>SUM('traffic raw'!I145:O145)</f>
        <v>0</v>
      </c>
      <c r="E145" s="24">
        <v>7.2274200000000004</v>
      </c>
      <c r="F145" s="36">
        <v>35.794350000000001</v>
      </c>
      <c r="G145" s="233"/>
      <c r="H145"/>
    </row>
    <row r="146" spans="1:8" x14ac:dyDescent="0.25">
      <c r="A146" s="212">
        <v>43023</v>
      </c>
      <c r="B146" s="211">
        <f>'traffic raw'!Q146</f>
        <v>62</v>
      </c>
      <c r="C146" s="211">
        <f>SUM('traffic raw'!F146:O146)</f>
        <v>6</v>
      </c>
      <c r="D146" s="209">
        <f>SUM('traffic raw'!I146:O146)</f>
        <v>0</v>
      </c>
      <c r="E146" s="24">
        <v>12.21658</v>
      </c>
      <c r="F146" s="36">
        <v>23.60736</v>
      </c>
      <c r="G146" s="233"/>
      <c r="H146"/>
    </row>
    <row r="147" spans="1:8" x14ac:dyDescent="0.25">
      <c r="A147" s="212">
        <v>43024</v>
      </c>
      <c r="B147" s="211">
        <f>'traffic raw'!Q147</f>
        <v>107</v>
      </c>
      <c r="C147" s="211">
        <f>SUM('traffic raw'!F147:O147)</f>
        <v>34</v>
      </c>
      <c r="D147" s="209">
        <f>SUM('traffic raw'!I147:O147)</f>
        <v>13</v>
      </c>
      <c r="E147" s="24">
        <v>29.66414</v>
      </c>
      <c r="F147" s="36">
        <v>68.278720000000007</v>
      </c>
      <c r="G147" s="233"/>
      <c r="H147"/>
    </row>
    <row r="148" spans="1:8" x14ac:dyDescent="0.25">
      <c r="A148" s="212">
        <v>43025</v>
      </c>
      <c r="B148" s="211">
        <f>'traffic raw'!Q148</f>
        <v>124</v>
      </c>
      <c r="C148" s="211">
        <f>SUM('traffic raw'!F148:O148)</f>
        <v>30</v>
      </c>
      <c r="D148" s="209">
        <f>SUM('traffic raw'!I148:O148)</f>
        <v>11</v>
      </c>
      <c r="E148" s="24">
        <v>29.695139999999999</v>
      </c>
      <c r="F148" s="36">
        <v>75.448859999999996</v>
      </c>
      <c r="G148" s="233"/>
      <c r="H148"/>
    </row>
    <row r="149" spans="1:8" x14ac:dyDescent="0.25">
      <c r="A149" s="212">
        <v>43026</v>
      </c>
      <c r="B149" s="211">
        <f>'traffic raw'!Q149</f>
        <v>135</v>
      </c>
      <c r="C149" s="211">
        <f>SUM('traffic raw'!F149:O149)</f>
        <v>41</v>
      </c>
      <c r="D149" s="209">
        <f>SUM('traffic raw'!I149:O149)</f>
        <v>19</v>
      </c>
      <c r="E149" s="24">
        <v>33.618810000000003</v>
      </c>
      <c r="F149" s="36">
        <v>88.912559999999999</v>
      </c>
      <c r="G149" s="233"/>
      <c r="H149"/>
    </row>
    <row r="150" spans="1:8" x14ac:dyDescent="0.25">
      <c r="A150" s="212">
        <v>43027</v>
      </c>
      <c r="B150" s="211">
        <f>'traffic raw'!Q150</f>
        <v>177</v>
      </c>
      <c r="C150" s="211">
        <f>SUM('traffic raw'!F150:O150)</f>
        <v>49</v>
      </c>
      <c r="D150" s="209">
        <f>SUM('traffic raw'!I150:O150)</f>
        <v>18</v>
      </c>
      <c r="E150" s="24">
        <v>58.422229999999999</v>
      </c>
      <c r="F150" s="36">
        <v>145.26589999999999</v>
      </c>
      <c r="G150" s="233"/>
      <c r="H150"/>
    </row>
    <row r="151" spans="1:8" x14ac:dyDescent="0.25">
      <c r="A151" s="212">
        <v>43028</v>
      </c>
      <c r="B151" s="211">
        <f>'traffic raw'!Q151</f>
        <v>156</v>
      </c>
      <c r="C151" s="211">
        <f>SUM('traffic raw'!F151:O151)</f>
        <v>28</v>
      </c>
      <c r="D151" s="209">
        <f>SUM('traffic raw'!I151:O151)</f>
        <v>13</v>
      </c>
      <c r="E151" s="24">
        <v>42.192720000000001</v>
      </c>
      <c r="F151" s="36">
        <v>147.7028</v>
      </c>
      <c r="G151" s="233"/>
      <c r="H151"/>
    </row>
    <row r="152" spans="1:8" x14ac:dyDescent="0.25">
      <c r="A152" s="212">
        <v>43029</v>
      </c>
      <c r="B152" s="211">
        <f>'traffic raw'!Q152</f>
        <v>199</v>
      </c>
      <c r="C152" s="211">
        <f>SUM('traffic raw'!F152:O152)</f>
        <v>8</v>
      </c>
      <c r="D152" s="209">
        <f>SUM('traffic raw'!I152:O152)</f>
        <v>0</v>
      </c>
      <c r="E152" s="24">
        <v>16.804290000000002</v>
      </c>
      <c r="F152" s="36">
        <v>54.60557</v>
      </c>
      <c r="G152" s="233"/>
      <c r="H152"/>
    </row>
    <row r="153" spans="1:8" x14ac:dyDescent="0.25">
      <c r="A153" s="212">
        <v>43030</v>
      </c>
      <c r="B153" s="211">
        <f>'traffic raw'!Q153</f>
        <v>125</v>
      </c>
      <c r="C153" s="211">
        <f>SUM('traffic raw'!F153:O153)</f>
        <v>6</v>
      </c>
      <c r="D153" s="209">
        <f>SUM('traffic raw'!I153:O153)</f>
        <v>0</v>
      </c>
      <c r="E153" s="24">
        <v>19.06495</v>
      </c>
      <c r="F153" s="36">
        <v>54.50891</v>
      </c>
      <c r="G153" s="233"/>
      <c r="H153"/>
    </row>
    <row r="154" spans="1:8" x14ac:dyDescent="0.25">
      <c r="A154" s="212">
        <v>43031</v>
      </c>
      <c r="B154" s="211">
        <f>'traffic raw'!Q154</f>
        <v>73</v>
      </c>
      <c r="C154" s="211">
        <f>SUM('traffic raw'!F154:O154)</f>
        <v>2</v>
      </c>
      <c r="D154" s="209">
        <f>SUM('traffic raw'!I154:O154)</f>
        <v>0</v>
      </c>
      <c r="E154" s="24">
        <v>3.8547400000000001</v>
      </c>
      <c r="F154" s="36">
        <v>11.02445</v>
      </c>
      <c r="G154" s="233"/>
      <c r="H154"/>
    </row>
    <row r="155" spans="1:8" x14ac:dyDescent="0.25">
      <c r="A155" s="212">
        <v>43032</v>
      </c>
      <c r="B155" s="211">
        <f>'traffic raw'!Q155</f>
        <v>118</v>
      </c>
      <c r="C155" s="211">
        <f>SUM('traffic raw'!F155:O155)</f>
        <v>33</v>
      </c>
      <c r="D155" s="209">
        <f>SUM('traffic raw'!I155:O155)</f>
        <v>17</v>
      </c>
      <c r="E155" s="24">
        <v>12.71884</v>
      </c>
      <c r="F155" s="36">
        <v>35.768389999999997</v>
      </c>
      <c r="G155" s="233"/>
      <c r="H155"/>
    </row>
    <row r="156" spans="1:8" x14ac:dyDescent="0.25">
      <c r="A156" s="212">
        <v>43033</v>
      </c>
      <c r="B156" s="211">
        <f>'traffic raw'!Q156</f>
        <v>110</v>
      </c>
      <c r="C156" s="211">
        <f>SUM('traffic raw'!F156:O156)</f>
        <v>26</v>
      </c>
      <c r="D156" s="209">
        <f>SUM('traffic raw'!I156:O156)</f>
        <v>11</v>
      </c>
      <c r="E156" s="24">
        <v>29.719989999999999</v>
      </c>
      <c r="F156" s="36">
        <v>64.688019999999995</v>
      </c>
      <c r="G156" s="233"/>
      <c r="H156"/>
    </row>
    <row r="157" spans="1:8" x14ac:dyDescent="0.25">
      <c r="A157" s="212">
        <v>43034</v>
      </c>
      <c r="B157" s="211">
        <f>'traffic raw'!Q157</f>
        <v>125</v>
      </c>
      <c r="C157" s="211">
        <f>SUM('traffic raw'!F157:O157)</f>
        <v>30</v>
      </c>
      <c r="D157" s="209">
        <f>SUM('traffic raw'!I157:O157)</f>
        <v>13</v>
      </c>
      <c r="E157" s="24">
        <v>45.182569999999998</v>
      </c>
      <c r="F157" s="36">
        <v>286.78059999999999</v>
      </c>
      <c r="G157" s="233"/>
      <c r="H157"/>
    </row>
    <row r="158" spans="1:8" x14ac:dyDescent="0.25">
      <c r="A158" s="210">
        <v>43035</v>
      </c>
      <c r="B158" s="211">
        <f>'traffic raw'!Q158</f>
        <v>110</v>
      </c>
      <c r="C158" s="211">
        <f>SUM('traffic raw'!F158:O158)</f>
        <v>27</v>
      </c>
      <c r="D158" s="209">
        <f>SUM('traffic raw'!I158:O158)</f>
        <v>15</v>
      </c>
      <c r="E158" s="24">
        <v>40.509889999999999</v>
      </c>
      <c r="F158" s="36">
        <v>152.62620000000001</v>
      </c>
      <c r="G158" s="233"/>
      <c r="H158"/>
    </row>
    <row r="159" spans="1:8" x14ac:dyDescent="0.25">
      <c r="A159" s="210">
        <v>43036</v>
      </c>
      <c r="B159" s="211">
        <f>'traffic raw'!Q159</f>
        <v>83</v>
      </c>
      <c r="C159" s="211">
        <f>SUM('traffic raw'!F159:O159)</f>
        <v>0</v>
      </c>
      <c r="D159" s="209">
        <f>SUM('traffic raw'!I159:O159)</f>
        <v>0</v>
      </c>
      <c r="E159" s="24">
        <v>11.414669999999999</v>
      </c>
      <c r="F159" s="36">
        <v>37.228560000000002</v>
      </c>
      <c r="G159" s="233"/>
      <c r="H159"/>
    </row>
    <row r="160" spans="1:8" x14ac:dyDescent="0.25">
      <c r="A160" s="212">
        <f t="shared" ref="A160:A223" si="1">A159+1</f>
        <v>43037</v>
      </c>
      <c r="B160" s="211">
        <f>'traffic raw'!Q160</f>
        <v>82</v>
      </c>
      <c r="C160" s="211">
        <f>SUM('traffic raw'!F160:O160)</f>
        <v>2</v>
      </c>
      <c r="D160" s="209">
        <f>SUM('traffic raw'!I160:O160)</f>
        <v>0</v>
      </c>
      <c r="E160" s="24">
        <v>17.610659999999999</v>
      </c>
      <c r="F160" s="36">
        <v>71.878659999999996</v>
      </c>
      <c r="G160" s="233"/>
      <c r="H160"/>
    </row>
    <row r="161" spans="1:8" x14ac:dyDescent="0.25">
      <c r="A161" s="212">
        <f t="shared" si="1"/>
        <v>43038</v>
      </c>
      <c r="B161" s="211">
        <f>'traffic raw'!Q161</f>
        <v>104</v>
      </c>
      <c r="C161" s="211">
        <f>SUM('traffic raw'!F161:O161)</f>
        <v>30</v>
      </c>
      <c r="D161" s="209">
        <f>SUM('traffic raw'!I161:O161)</f>
        <v>13</v>
      </c>
      <c r="E161" s="24">
        <v>44.158050000000003</v>
      </c>
      <c r="F161" s="36">
        <v>454.36110000000002</v>
      </c>
      <c r="G161" s="233"/>
      <c r="H161"/>
    </row>
    <row r="162" spans="1:8" x14ac:dyDescent="0.25">
      <c r="A162" s="212">
        <f t="shared" si="1"/>
        <v>43039</v>
      </c>
      <c r="B162" s="211">
        <f>'traffic raw'!Q162</f>
        <v>117</v>
      </c>
      <c r="C162" s="211">
        <f>SUM('traffic raw'!F162:O162)</f>
        <v>28</v>
      </c>
      <c r="D162" s="209">
        <f>SUM('traffic raw'!I162:O162)</f>
        <v>12</v>
      </c>
      <c r="E162" s="24">
        <v>9.6020400000000006</v>
      </c>
      <c r="F162" s="36">
        <v>22.083929999999999</v>
      </c>
      <c r="G162" s="233"/>
      <c r="H162"/>
    </row>
    <row r="163" spans="1:8" x14ac:dyDescent="0.25">
      <c r="A163" s="212">
        <f t="shared" si="1"/>
        <v>43040</v>
      </c>
      <c r="B163" s="211">
        <f>'traffic raw'!Q163</f>
        <v>118</v>
      </c>
      <c r="C163" s="211">
        <f>SUM('traffic raw'!F163:O163)</f>
        <v>25</v>
      </c>
      <c r="D163" s="209">
        <f>SUM('traffic raw'!I163:O163)</f>
        <v>12</v>
      </c>
      <c r="E163" s="213">
        <v>10.940770000000001</v>
      </c>
      <c r="F163" s="36">
        <v>18.651060000000001</v>
      </c>
      <c r="G163" s="233"/>
      <c r="H163"/>
    </row>
    <row r="164" spans="1:8" x14ac:dyDescent="0.25">
      <c r="A164" s="212">
        <f t="shared" si="1"/>
        <v>43041</v>
      </c>
      <c r="B164" s="211">
        <f>'traffic raw'!Q164</f>
        <v>123</v>
      </c>
      <c r="C164" s="211">
        <f>SUM('traffic raw'!F164:O164)</f>
        <v>36</v>
      </c>
      <c r="D164" s="209">
        <f>SUM('traffic raw'!I164:O164)</f>
        <v>15</v>
      </c>
      <c r="E164" s="213">
        <v>12.359489999999999</v>
      </c>
      <c r="F164" s="36">
        <v>37.563780000000001</v>
      </c>
      <c r="G164" s="233"/>
      <c r="H164"/>
    </row>
    <row r="165" spans="1:8" x14ac:dyDescent="0.25">
      <c r="A165" s="212">
        <f t="shared" si="1"/>
        <v>43042</v>
      </c>
      <c r="B165" s="211">
        <f>'traffic raw'!Q165</f>
        <v>196</v>
      </c>
      <c r="C165" s="211">
        <f>SUM('traffic raw'!F165:O165)</f>
        <v>52</v>
      </c>
      <c r="D165" s="209">
        <f>SUM('traffic raw'!I165:O165)</f>
        <v>29</v>
      </c>
      <c r="E165" s="213">
        <v>13.48757</v>
      </c>
      <c r="F165" s="36">
        <v>22.69406</v>
      </c>
      <c r="G165" s="233"/>
      <c r="H165"/>
    </row>
    <row r="166" spans="1:8" x14ac:dyDescent="0.25">
      <c r="A166" s="212">
        <f t="shared" si="1"/>
        <v>43043</v>
      </c>
      <c r="B166" s="211">
        <f>'traffic raw'!Q166</f>
        <v>87</v>
      </c>
      <c r="C166" s="211">
        <f>SUM('traffic raw'!F166:O166)</f>
        <v>0</v>
      </c>
      <c r="D166" s="209">
        <f>SUM('traffic raw'!I166:O166)</f>
        <v>0</v>
      </c>
      <c r="E166" s="213">
        <v>9.3216099999999997</v>
      </c>
      <c r="F166" s="36">
        <v>21.42679</v>
      </c>
      <c r="G166" s="233"/>
      <c r="H166"/>
    </row>
    <row r="167" spans="1:8" x14ac:dyDescent="0.25">
      <c r="A167" s="212">
        <f t="shared" si="1"/>
        <v>43044</v>
      </c>
      <c r="B167" s="211">
        <f>'traffic raw'!Q167</f>
        <v>67</v>
      </c>
      <c r="C167" s="211">
        <f>SUM('traffic raw'!F167:O167)</f>
        <v>2</v>
      </c>
      <c r="D167" s="209">
        <f>SUM('traffic raw'!I167:O167)</f>
        <v>0</v>
      </c>
      <c r="E167" s="213">
        <v>5.0797100000000004</v>
      </c>
      <c r="F167" s="36">
        <v>17.308879999999998</v>
      </c>
      <c r="G167" s="233"/>
      <c r="H167"/>
    </row>
    <row r="168" spans="1:8" x14ac:dyDescent="0.25">
      <c r="A168" s="212">
        <f t="shared" si="1"/>
        <v>43045</v>
      </c>
      <c r="B168" s="211">
        <f>'traffic raw'!Q168</f>
        <v>106</v>
      </c>
      <c r="C168" s="211">
        <f>SUM('traffic raw'!F168:O168)</f>
        <v>24</v>
      </c>
      <c r="D168" s="209">
        <f>SUM('traffic raw'!I168:O168)</f>
        <v>9</v>
      </c>
      <c r="E168" s="213">
        <v>23.919329999999999</v>
      </c>
      <c r="F168" s="36">
        <v>44.766300000000001</v>
      </c>
      <c r="G168" s="233"/>
      <c r="H168"/>
    </row>
    <row r="169" spans="1:8" x14ac:dyDescent="0.25">
      <c r="A169" s="212">
        <f t="shared" si="1"/>
        <v>43046</v>
      </c>
      <c r="B169" s="211">
        <f>'traffic raw'!Q169</f>
        <v>101</v>
      </c>
      <c r="C169" s="211">
        <f>SUM('traffic raw'!F169:O169)</f>
        <v>25</v>
      </c>
      <c r="D169" s="209">
        <f>SUM('traffic raw'!I169:O169)</f>
        <v>13</v>
      </c>
      <c r="E169" s="213">
        <v>38.12276</v>
      </c>
      <c r="F169" s="36">
        <v>321.78320000000002</v>
      </c>
      <c r="G169" s="233"/>
      <c r="H169"/>
    </row>
    <row r="170" spans="1:8" x14ac:dyDescent="0.25">
      <c r="A170" s="212">
        <f t="shared" si="1"/>
        <v>43047</v>
      </c>
      <c r="B170" s="211">
        <f>'traffic raw'!Q170</f>
        <v>136</v>
      </c>
      <c r="C170" s="211">
        <f>SUM('traffic raw'!F170:O170)</f>
        <v>42</v>
      </c>
      <c r="D170" s="209">
        <f>SUM('traffic raw'!I170:O170)</f>
        <v>28</v>
      </c>
      <c r="E170" s="213">
        <v>14.30828</v>
      </c>
      <c r="F170" s="36">
        <v>35.564309999999999</v>
      </c>
      <c r="G170" s="233"/>
      <c r="H170"/>
    </row>
    <row r="171" spans="1:8" x14ac:dyDescent="0.25">
      <c r="A171" s="212">
        <f t="shared" si="1"/>
        <v>43048</v>
      </c>
      <c r="B171" s="211">
        <f>'traffic raw'!Q171</f>
        <v>165</v>
      </c>
      <c r="C171" s="211">
        <f>SUM('traffic raw'!F171:O171)</f>
        <v>36</v>
      </c>
      <c r="D171" s="209">
        <f>SUM('traffic raw'!I171:O171)</f>
        <v>18</v>
      </c>
      <c r="E171" s="213">
        <v>30.012170000000001</v>
      </c>
      <c r="F171" s="36">
        <v>75.193119999999993</v>
      </c>
      <c r="G171" s="233"/>
      <c r="H171"/>
    </row>
    <row r="172" spans="1:8" x14ac:dyDescent="0.25">
      <c r="A172" s="212">
        <f t="shared" si="1"/>
        <v>43049</v>
      </c>
      <c r="B172" s="211">
        <f>'traffic raw'!Q172</f>
        <v>110</v>
      </c>
      <c r="C172" s="211">
        <f>SUM('traffic raw'!F172:O172)</f>
        <v>31</v>
      </c>
      <c r="D172" s="209">
        <f>SUM('traffic raw'!I172:O172)</f>
        <v>15</v>
      </c>
      <c r="E172" s="213">
        <v>34.273800000000001</v>
      </c>
      <c r="F172" s="36">
        <v>86.891949999999994</v>
      </c>
      <c r="G172" s="233"/>
      <c r="H172"/>
    </row>
    <row r="173" spans="1:8" x14ac:dyDescent="0.25">
      <c r="A173" s="212">
        <f t="shared" si="1"/>
        <v>43050</v>
      </c>
      <c r="B173" s="211">
        <f>'traffic raw'!Q173</f>
        <v>109</v>
      </c>
      <c r="C173" s="211">
        <f>SUM('traffic raw'!F173:O173)</f>
        <v>1</v>
      </c>
      <c r="D173" s="209">
        <f>SUM('traffic raw'!I173:O173)</f>
        <v>0</v>
      </c>
      <c r="E173" s="213">
        <v>13.6556</v>
      </c>
      <c r="F173" s="36">
        <v>26.716000000000001</v>
      </c>
      <c r="G173" s="233"/>
      <c r="H173"/>
    </row>
    <row r="174" spans="1:8" x14ac:dyDescent="0.25">
      <c r="A174" s="212">
        <f t="shared" si="1"/>
        <v>43051</v>
      </c>
      <c r="B174" s="211">
        <f>'traffic raw'!Q174</f>
        <v>93</v>
      </c>
      <c r="C174" s="211">
        <f>SUM('traffic raw'!F174:O174)</f>
        <v>4</v>
      </c>
      <c r="D174" s="209">
        <f>SUM('traffic raw'!I174:O174)</f>
        <v>0</v>
      </c>
      <c r="E174" s="213">
        <v>13.187889999999999</v>
      </c>
      <c r="F174" s="36">
        <v>24.61844</v>
      </c>
      <c r="G174" s="233"/>
      <c r="H174"/>
    </row>
    <row r="175" spans="1:8" x14ac:dyDescent="0.25">
      <c r="A175" s="212">
        <f t="shared" si="1"/>
        <v>43052</v>
      </c>
      <c r="B175" s="211">
        <f>'traffic raw'!Q175</f>
        <v>117</v>
      </c>
      <c r="C175" s="211">
        <f>SUM('traffic raw'!F175:O175)</f>
        <v>44</v>
      </c>
      <c r="D175" s="209">
        <f>SUM('traffic raw'!I175:O175)</f>
        <v>23</v>
      </c>
      <c r="E175" s="213">
        <v>24.950050000000001</v>
      </c>
      <c r="F175" s="36">
        <v>129.82859999999999</v>
      </c>
      <c r="G175" s="233"/>
      <c r="H175"/>
    </row>
    <row r="176" spans="1:8" x14ac:dyDescent="0.25">
      <c r="A176" s="212">
        <f t="shared" si="1"/>
        <v>43053</v>
      </c>
      <c r="B176" s="211">
        <f>'traffic raw'!Q176</f>
        <v>173</v>
      </c>
      <c r="C176" s="211">
        <f>SUM('traffic raw'!F176:O176)</f>
        <v>70</v>
      </c>
      <c r="D176" s="209">
        <f>SUM('traffic raw'!I176:O176)</f>
        <v>49</v>
      </c>
      <c r="E176" s="213">
        <v>53.734999999999999</v>
      </c>
      <c r="F176" s="36">
        <v>323.6574</v>
      </c>
      <c r="G176" s="233"/>
      <c r="H176"/>
    </row>
    <row r="177" spans="1:8" x14ac:dyDescent="0.25">
      <c r="A177" s="212">
        <f t="shared" si="1"/>
        <v>43054</v>
      </c>
      <c r="B177" s="211">
        <f>'traffic raw'!Q177</f>
        <v>150</v>
      </c>
      <c r="C177" s="211">
        <f>SUM('traffic raw'!F177:O177)</f>
        <v>42</v>
      </c>
      <c r="D177" s="209">
        <f>SUM('traffic raw'!I177:O177)</f>
        <v>21</v>
      </c>
      <c r="E177" s="213">
        <v>3.8951099999999999</v>
      </c>
      <c r="F177" s="36">
        <v>11.579499999999999</v>
      </c>
      <c r="G177" s="233"/>
      <c r="H177"/>
    </row>
    <row r="178" spans="1:8" x14ac:dyDescent="0.25">
      <c r="A178" s="212">
        <f t="shared" si="1"/>
        <v>43055</v>
      </c>
      <c r="B178" s="211">
        <f>'traffic raw'!Q178</f>
        <v>116</v>
      </c>
      <c r="C178" s="211">
        <f>SUM('traffic raw'!F178:O178)</f>
        <v>28</v>
      </c>
      <c r="D178" s="209">
        <f>SUM('traffic raw'!I178:O178)</f>
        <v>16</v>
      </c>
      <c r="E178" s="213">
        <v>5.1373300000000004</v>
      </c>
      <c r="F178" s="36">
        <v>15.778169999999999</v>
      </c>
      <c r="G178" s="233"/>
      <c r="H178"/>
    </row>
    <row r="179" spans="1:8" x14ac:dyDescent="0.25">
      <c r="A179" s="212">
        <f t="shared" si="1"/>
        <v>43056</v>
      </c>
      <c r="B179" s="211">
        <f>'traffic raw'!Q179</f>
        <v>160</v>
      </c>
      <c r="C179" s="211">
        <f>SUM('traffic raw'!F179:O179)</f>
        <v>46</v>
      </c>
      <c r="D179" s="209">
        <f>SUM('traffic raw'!I179:O179)</f>
        <v>22</v>
      </c>
      <c r="E179" s="213">
        <v>9.2958200000000009</v>
      </c>
      <c r="F179" s="36">
        <v>20.77028</v>
      </c>
      <c r="G179" s="233"/>
      <c r="H179"/>
    </row>
    <row r="180" spans="1:8" x14ac:dyDescent="0.25">
      <c r="A180" s="212">
        <f t="shared" si="1"/>
        <v>43057</v>
      </c>
      <c r="B180" s="211">
        <f>'traffic raw'!Q180</f>
        <v>119</v>
      </c>
      <c r="C180" s="211">
        <f>SUM('traffic raw'!F180:O180)</f>
        <v>1</v>
      </c>
      <c r="D180" s="209">
        <f>SUM('traffic raw'!I180:O180)</f>
        <v>0</v>
      </c>
      <c r="E180" s="213">
        <v>7.33291</v>
      </c>
      <c r="F180" s="36">
        <v>14.83309</v>
      </c>
      <c r="G180" s="233"/>
      <c r="H180"/>
    </row>
    <row r="181" spans="1:8" x14ac:dyDescent="0.25">
      <c r="A181" s="212">
        <f t="shared" si="1"/>
        <v>43058</v>
      </c>
      <c r="B181" s="211">
        <f>'traffic raw'!Q181</f>
        <v>161</v>
      </c>
      <c r="C181" s="211">
        <f>SUM('traffic raw'!F181:O181)</f>
        <v>3</v>
      </c>
      <c r="D181" s="209">
        <f>SUM('traffic raw'!I181:O181)</f>
        <v>1</v>
      </c>
      <c r="E181" s="213">
        <v>6.2943899999999999</v>
      </c>
      <c r="F181" s="36">
        <v>15.561030000000001</v>
      </c>
      <c r="G181" s="233"/>
      <c r="H181"/>
    </row>
    <row r="182" spans="1:8" x14ac:dyDescent="0.25">
      <c r="A182" s="212">
        <f t="shared" si="1"/>
        <v>43059</v>
      </c>
      <c r="B182" s="211">
        <f>'traffic raw'!Q182</f>
        <v>157</v>
      </c>
      <c r="C182" s="211">
        <f>SUM('traffic raw'!F182:O182)</f>
        <v>53</v>
      </c>
      <c r="D182" s="209">
        <f>SUM('traffic raw'!I182:O182)</f>
        <v>33</v>
      </c>
      <c r="E182" s="213">
        <v>11.511189999999999</v>
      </c>
      <c r="F182" s="36">
        <v>42.38973</v>
      </c>
      <c r="G182" s="233"/>
      <c r="H182"/>
    </row>
    <row r="183" spans="1:8" x14ac:dyDescent="0.25">
      <c r="A183" s="212">
        <f t="shared" si="1"/>
        <v>43060</v>
      </c>
      <c r="B183" s="211">
        <f>'traffic raw'!Q183</f>
        <v>166</v>
      </c>
      <c r="C183" s="211">
        <f>SUM('traffic raw'!F183:O183)</f>
        <v>61</v>
      </c>
      <c r="D183" s="209">
        <f>SUM('traffic raw'!I183:O183)</f>
        <v>34</v>
      </c>
      <c r="E183" s="213">
        <v>53.405160000000002</v>
      </c>
      <c r="F183" s="36">
        <v>266.42669999999998</v>
      </c>
      <c r="G183" s="233"/>
      <c r="H183"/>
    </row>
    <row r="184" spans="1:8" x14ac:dyDescent="0.25">
      <c r="A184" s="212">
        <f t="shared" si="1"/>
        <v>43061</v>
      </c>
      <c r="B184" s="211">
        <f>'traffic raw'!Q184</f>
        <v>159</v>
      </c>
      <c r="C184" s="211">
        <f>SUM('traffic raw'!F184:O184)</f>
        <v>53</v>
      </c>
      <c r="D184" s="209">
        <f>SUM('traffic raw'!I184:O184)</f>
        <v>27</v>
      </c>
      <c r="E184" s="213">
        <v>21.98536</v>
      </c>
      <c r="F184" s="36">
        <v>75.721239999999995</v>
      </c>
      <c r="G184" s="233"/>
      <c r="H184"/>
    </row>
    <row r="185" spans="1:8" x14ac:dyDescent="0.25">
      <c r="A185" s="212">
        <f t="shared" si="1"/>
        <v>43062</v>
      </c>
      <c r="B185" s="211">
        <f>'traffic raw'!Q185</f>
        <v>132</v>
      </c>
      <c r="C185" s="211">
        <f>SUM('traffic raw'!F185:O185)</f>
        <v>34</v>
      </c>
      <c r="D185" s="209">
        <f>SUM('traffic raw'!I185:O185)</f>
        <v>17</v>
      </c>
      <c r="E185" s="213">
        <v>11.67135</v>
      </c>
      <c r="F185" s="36">
        <v>49.144820000000003</v>
      </c>
      <c r="G185" s="233"/>
      <c r="H185"/>
    </row>
    <row r="186" spans="1:8" x14ac:dyDescent="0.25">
      <c r="A186" s="212">
        <f t="shared" si="1"/>
        <v>43063</v>
      </c>
      <c r="B186" s="211">
        <f>'traffic raw'!Q186</f>
        <v>154</v>
      </c>
      <c r="C186" s="211">
        <f>SUM('traffic raw'!F186:O186)</f>
        <v>26</v>
      </c>
      <c r="D186" s="209">
        <f>SUM('traffic raw'!I186:O186)</f>
        <v>12</v>
      </c>
      <c r="E186" s="213">
        <v>21.10566</v>
      </c>
      <c r="F186" s="36">
        <v>72.69753</v>
      </c>
      <c r="G186" s="233"/>
      <c r="H186"/>
    </row>
    <row r="187" spans="1:8" x14ac:dyDescent="0.25">
      <c r="A187" s="212">
        <f t="shared" si="1"/>
        <v>43064</v>
      </c>
      <c r="B187" s="211">
        <f>'traffic raw'!Q187</f>
        <v>85</v>
      </c>
      <c r="C187" s="211">
        <f>SUM('traffic raw'!F187:O187)</f>
        <v>2</v>
      </c>
      <c r="D187" s="209">
        <f>SUM('traffic raw'!I187:O187)</f>
        <v>0</v>
      </c>
      <c r="E187" s="213">
        <v>8.6541499999999996</v>
      </c>
      <c r="F187" s="36">
        <v>30.275839999999999</v>
      </c>
      <c r="G187" s="233"/>
      <c r="H187"/>
    </row>
    <row r="188" spans="1:8" x14ac:dyDescent="0.25">
      <c r="A188" s="212">
        <f t="shared" si="1"/>
        <v>43065</v>
      </c>
      <c r="B188" s="211"/>
      <c r="C188" s="211"/>
      <c r="E188" s="213">
        <v>9.6980000000000004</v>
      </c>
      <c r="F188" s="36">
        <v>28.601780000000002</v>
      </c>
      <c r="G188" s="233"/>
      <c r="H188"/>
    </row>
    <row r="189" spans="1:8" x14ac:dyDescent="0.25">
      <c r="A189" s="212">
        <f t="shared" si="1"/>
        <v>43066</v>
      </c>
      <c r="B189" s="211"/>
      <c r="C189" s="211"/>
      <c r="E189" s="213">
        <v>12.215579999999999</v>
      </c>
      <c r="F189" s="36">
        <v>71.127330000000001</v>
      </c>
      <c r="G189" s="233"/>
      <c r="H189"/>
    </row>
    <row r="190" spans="1:8" x14ac:dyDescent="0.25">
      <c r="A190" s="212">
        <f t="shared" si="1"/>
        <v>43067</v>
      </c>
      <c r="B190" s="211"/>
      <c r="C190" s="211"/>
      <c r="E190" s="213">
        <v>30.906330000000001</v>
      </c>
      <c r="F190" s="36">
        <v>115.2503</v>
      </c>
      <c r="G190" s="233"/>
      <c r="H190"/>
    </row>
    <row r="191" spans="1:8" x14ac:dyDescent="0.25">
      <c r="A191" s="212">
        <f t="shared" si="1"/>
        <v>43068</v>
      </c>
      <c r="B191" s="211"/>
      <c r="C191" s="211"/>
      <c r="E191" s="213">
        <v>29.683499999999999</v>
      </c>
      <c r="F191" s="36">
        <v>104.6889</v>
      </c>
      <c r="G191" s="233"/>
      <c r="H191"/>
    </row>
    <row r="192" spans="1:8" x14ac:dyDescent="0.25">
      <c r="A192" s="212">
        <f t="shared" si="1"/>
        <v>43069</v>
      </c>
      <c r="B192" s="211"/>
      <c r="C192" s="211"/>
      <c r="E192" s="213">
        <v>8.2154500000000006</v>
      </c>
      <c r="F192" s="36">
        <v>34.053829999999998</v>
      </c>
      <c r="G192" s="233"/>
      <c r="H192"/>
    </row>
    <row r="193" spans="1:8" x14ac:dyDescent="0.25">
      <c r="A193" s="212">
        <f t="shared" si="1"/>
        <v>43070</v>
      </c>
      <c r="B193" s="211"/>
      <c r="C193" s="211"/>
      <c r="E193" s="213">
        <v>9.609</v>
      </c>
      <c r="F193" s="36">
        <v>33.200330000000001</v>
      </c>
      <c r="G193" s="233"/>
      <c r="H193"/>
    </row>
    <row r="194" spans="1:8" x14ac:dyDescent="0.25">
      <c r="A194" s="212">
        <f t="shared" si="1"/>
        <v>43071</v>
      </c>
      <c r="B194" s="211"/>
      <c r="C194" s="211"/>
      <c r="E194" s="213">
        <v>16.67698</v>
      </c>
      <c r="F194" s="36">
        <v>88.555890000000005</v>
      </c>
      <c r="G194" s="233"/>
      <c r="H194"/>
    </row>
    <row r="195" spans="1:8" x14ac:dyDescent="0.25">
      <c r="A195" s="212">
        <f t="shared" si="1"/>
        <v>43072</v>
      </c>
      <c r="B195" s="211"/>
      <c r="C195" s="211"/>
      <c r="E195" s="213">
        <v>10.506790000000001</v>
      </c>
      <c r="F195" s="36">
        <v>32.233449999999998</v>
      </c>
      <c r="G195" s="233"/>
      <c r="H195"/>
    </row>
    <row r="196" spans="1:8" x14ac:dyDescent="0.25">
      <c r="A196" s="212">
        <f t="shared" si="1"/>
        <v>43073</v>
      </c>
      <c r="B196" s="211"/>
      <c r="C196" s="211"/>
      <c r="E196" s="213">
        <v>17.86112</v>
      </c>
      <c r="F196" s="36">
        <v>55.469889999999999</v>
      </c>
      <c r="G196" s="233"/>
      <c r="H196"/>
    </row>
    <row r="197" spans="1:8" x14ac:dyDescent="0.25">
      <c r="A197" s="212">
        <f t="shared" si="1"/>
        <v>43074</v>
      </c>
      <c r="B197" s="211"/>
      <c r="C197" s="211"/>
      <c r="E197" s="213">
        <v>56.530200000000001</v>
      </c>
      <c r="F197" s="36">
        <v>210.24279999999999</v>
      </c>
      <c r="G197" s="233"/>
      <c r="H197"/>
    </row>
    <row r="198" spans="1:8" x14ac:dyDescent="0.25">
      <c r="A198" s="212">
        <f t="shared" si="1"/>
        <v>43075</v>
      </c>
      <c r="B198" s="211"/>
      <c r="C198" s="211"/>
      <c r="E198" s="213">
        <v>78.543850000000006</v>
      </c>
      <c r="F198" s="36">
        <v>668.73080000000004</v>
      </c>
      <c r="G198" s="233"/>
      <c r="H198"/>
    </row>
    <row r="199" spans="1:8" x14ac:dyDescent="0.25">
      <c r="A199" s="212">
        <f t="shared" si="1"/>
        <v>43076</v>
      </c>
      <c r="B199" s="211"/>
      <c r="C199" s="211"/>
      <c r="E199" s="213">
        <v>44.33426</v>
      </c>
      <c r="F199" s="36">
        <v>382.25139999999999</v>
      </c>
      <c r="G199" s="233"/>
      <c r="H199"/>
    </row>
    <row r="200" spans="1:8" x14ac:dyDescent="0.25">
      <c r="A200" s="212">
        <f t="shared" si="1"/>
        <v>43077</v>
      </c>
      <c r="B200" s="211"/>
      <c r="C200" s="211"/>
      <c r="E200" s="213">
        <v>50.485010000000003</v>
      </c>
      <c r="F200" s="36">
        <v>410.96949999999998</v>
      </c>
      <c r="G200" s="233"/>
      <c r="H200"/>
    </row>
    <row r="201" spans="1:8" x14ac:dyDescent="0.25">
      <c r="A201" s="212">
        <f t="shared" si="1"/>
        <v>43078</v>
      </c>
      <c r="B201" s="211"/>
      <c r="C201" s="211"/>
      <c r="E201" s="213">
        <v>9.8101599999999998</v>
      </c>
      <c r="F201" s="36">
        <v>21.42689</v>
      </c>
      <c r="G201" s="233"/>
      <c r="H201"/>
    </row>
    <row r="202" spans="1:8" x14ac:dyDescent="0.25">
      <c r="A202" s="212">
        <f t="shared" si="1"/>
        <v>43079</v>
      </c>
      <c r="B202" s="211">
        <f>'traffic raw'!Q202</f>
        <v>49</v>
      </c>
      <c r="C202" s="211">
        <f>SUM('traffic raw'!F202:O202)</f>
        <v>0</v>
      </c>
      <c r="D202" s="209">
        <f>SUM('traffic raw'!I202:O202)</f>
        <v>0</v>
      </c>
      <c r="E202" s="213">
        <v>11.094900000000001</v>
      </c>
      <c r="F202" s="36">
        <v>39.864199999999997</v>
      </c>
      <c r="G202" s="233"/>
      <c r="H202"/>
    </row>
    <row r="203" spans="1:8" x14ac:dyDescent="0.25">
      <c r="A203" s="212">
        <f t="shared" si="1"/>
        <v>43080</v>
      </c>
      <c r="B203" s="211">
        <f>'traffic raw'!Q203</f>
        <v>142</v>
      </c>
      <c r="C203" s="211">
        <f>SUM('traffic raw'!F203:O203)</f>
        <v>57</v>
      </c>
      <c r="D203" s="209">
        <f>SUM('traffic raw'!I203:O203)</f>
        <v>27</v>
      </c>
      <c r="E203" s="213">
        <v>31.544519999999999</v>
      </c>
      <c r="F203" s="36">
        <v>115.6464</v>
      </c>
      <c r="G203" s="233"/>
      <c r="H203"/>
    </row>
    <row r="204" spans="1:8" x14ac:dyDescent="0.25">
      <c r="A204" s="212">
        <f t="shared" si="1"/>
        <v>43081</v>
      </c>
      <c r="B204" s="211">
        <f>'traffic raw'!Q204</f>
        <v>197</v>
      </c>
      <c r="C204" s="211">
        <f>SUM('traffic raw'!F204:O204)</f>
        <v>77</v>
      </c>
      <c r="D204" s="209">
        <f>SUM('traffic raw'!I204:O204)</f>
        <v>35</v>
      </c>
      <c r="E204" s="213">
        <v>10.36739</v>
      </c>
      <c r="F204" s="36">
        <v>27.873840000000001</v>
      </c>
      <c r="G204" s="233"/>
      <c r="H204"/>
    </row>
    <row r="205" spans="1:8" x14ac:dyDescent="0.25">
      <c r="A205" s="212">
        <f t="shared" si="1"/>
        <v>43082</v>
      </c>
      <c r="B205" s="211">
        <f>'traffic raw'!Q205</f>
        <v>178</v>
      </c>
      <c r="C205" s="211">
        <f>SUM('traffic raw'!F205:O205)</f>
        <v>71</v>
      </c>
      <c r="D205" s="209">
        <f>SUM('traffic raw'!I205:O205)</f>
        <v>39</v>
      </c>
      <c r="E205" s="213">
        <v>52.742260000000002</v>
      </c>
      <c r="F205" s="36">
        <v>121.6344</v>
      </c>
      <c r="G205" s="233"/>
      <c r="H205"/>
    </row>
    <row r="206" spans="1:8" x14ac:dyDescent="0.25">
      <c r="A206" s="212">
        <f t="shared" si="1"/>
        <v>43083</v>
      </c>
      <c r="B206" s="211">
        <f>'traffic raw'!Q206</f>
        <v>223</v>
      </c>
      <c r="C206" s="211">
        <f>SUM('traffic raw'!F206:O206)</f>
        <v>93</v>
      </c>
      <c r="D206" s="209">
        <f>SUM('traffic raw'!I206:O206)</f>
        <v>50</v>
      </c>
      <c r="E206" s="213">
        <v>19.92042</v>
      </c>
      <c r="F206" s="36">
        <v>51.124780000000001</v>
      </c>
      <c r="G206" s="233"/>
      <c r="H206"/>
    </row>
    <row r="207" spans="1:8" x14ac:dyDescent="0.25">
      <c r="A207" s="212">
        <f t="shared" si="1"/>
        <v>43084</v>
      </c>
      <c r="B207" s="211">
        <f>'traffic raw'!Q207</f>
        <v>252</v>
      </c>
      <c r="C207" s="211">
        <f>SUM('traffic raw'!F207:O207)</f>
        <v>114</v>
      </c>
      <c r="D207" s="209">
        <f>SUM('traffic raw'!I207:O207)</f>
        <v>76</v>
      </c>
      <c r="E207" s="213">
        <v>21.696149999999999</v>
      </c>
      <c r="F207" s="36">
        <v>51.680810000000001</v>
      </c>
      <c r="G207" s="233"/>
      <c r="H207"/>
    </row>
    <row r="208" spans="1:8" x14ac:dyDescent="0.25">
      <c r="A208" s="212">
        <f t="shared" si="1"/>
        <v>43085</v>
      </c>
      <c r="B208" s="211">
        <f>'traffic raw'!Q208</f>
        <v>155</v>
      </c>
      <c r="C208" s="211">
        <f>SUM('traffic raw'!F208:O208)</f>
        <v>2</v>
      </c>
      <c r="D208" s="209">
        <f>SUM('traffic raw'!I208:O208)</f>
        <v>0</v>
      </c>
      <c r="E208" s="213">
        <v>16.149480000000001</v>
      </c>
      <c r="F208" s="36">
        <v>65.673550000000006</v>
      </c>
      <c r="G208" s="233"/>
      <c r="H208"/>
    </row>
    <row r="209" spans="1:8" x14ac:dyDescent="0.25">
      <c r="A209" s="212">
        <f t="shared" si="1"/>
        <v>43086</v>
      </c>
      <c r="B209" s="211">
        <f>'traffic raw'!Q209</f>
        <v>49</v>
      </c>
      <c r="C209" s="211">
        <f>SUM('traffic raw'!F209:O209)</f>
        <v>2</v>
      </c>
      <c r="D209" s="209">
        <f>SUM('traffic raw'!I209:O209)</f>
        <v>1</v>
      </c>
      <c r="E209" s="213">
        <v>10.708629999999999</v>
      </c>
      <c r="F209" s="36">
        <v>33.457389999999997</v>
      </c>
      <c r="G209" s="233"/>
      <c r="H209"/>
    </row>
    <row r="210" spans="1:8" x14ac:dyDescent="0.25">
      <c r="A210" s="212">
        <f t="shared" si="1"/>
        <v>43087</v>
      </c>
      <c r="B210" s="211">
        <f>'traffic raw'!Q210</f>
        <v>211</v>
      </c>
      <c r="C210" s="211">
        <f>SUM('traffic raw'!F210:O210)</f>
        <v>98</v>
      </c>
      <c r="D210" s="209">
        <f>SUM('traffic raw'!I210:O210)</f>
        <v>58</v>
      </c>
      <c r="E210" s="213">
        <v>103.13120000000001</v>
      </c>
      <c r="F210" s="36">
        <v>531.98749999999995</v>
      </c>
      <c r="G210" s="233"/>
      <c r="H210"/>
    </row>
    <row r="211" spans="1:8" x14ac:dyDescent="0.25">
      <c r="A211" s="212">
        <f t="shared" si="1"/>
        <v>43088</v>
      </c>
      <c r="B211" s="211">
        <f>'traffic raw'!Q211</f>
        <v>255</v>
      </c>
      <c r="C211" s="211">
        <f>SUM('traffic raw'!F211:O211)</f>
        <v>132</v>
      </c>
      <c r="D211" s="209">
        <f>SUM('traffic raw'!I211:O211)</f>
        <v>86</v>
      </c>
      <c r="E211" s="213">
        <v>58.421779999999998</v>
      </c>
      <c r="F211" s="36">
        <v>191.15690000000001</v>
      </c>
      <c r="G211" s="233"/>
      <c r="H211"/>
    </row>
    <row r="212" spans="1:8" x14ac:dyDescent="0.25">
      <c r="A212" s="212">
        <f t="shared" si="1"/>
        <v>43089</v>
      </c>
      <c r="B212" s="211">
        <f>'traffic raw'!Q212</f>
        <v>133</v>
      </c>
      <c r="C212" s="211">
        <f>SUM('traffic raw'!F212:O212)</f>
        <v>46</v>
      </c>
      <c r="D212" s="209">
        <f>SUM('traffic raw'!I212:O212)</f>
        <v>32</v>
      </c>
      <c r="E212" s="213">
        <v>26.523099999999999</v>
      </c>
      <c r="F212" s="36">
        <v>92.437449999999998</v>
      </c>
      <c r="G212" s="233"/>
      <c r="H212"/>
    </row>
    <row r="213" spans="1:8" x14ac:dyDescent="0.25">
      <c r="A213" s="212">
        <f t="shared" si="1"/>
        <v>43090</v>
      </c>
      <c r="B213" s="211">
        <f>'traffic raw'!Q213</f>
        <v>116</v>
      </c>
      <c r="C213" s="211">
        <f>SUM('traffic raw'!F213:O213)</f>
        <v>25</v>
      </c>
      <c r="D213" s="209">
        <f>SUM('traffic raw'!I213:O213)</f>
        <v>9</v>
      </c>
      <c r="E213" s="213">
        <v>31.561969999999999</v>
      </c>
      <c r="F213" s="36">
        <v>69.423689999999993</v>
      </c>
      <c r="G213" s="233"/>
      <c r="H213"/>
    </row>
    <row r="214" spans="1:8" x14ac:dyDescent="0.25">
      <c r="A214" s="212">
        <f t="shared" si="1"/>
        <v>43091</v>
      </c>
      <c r="B214" s="211">
        <f>'traffic raw'!Q214</f>
        <v>109</v>
      </c>
      <c r="C214" s="211">
        <f>SUM('traffic raw'!F214:O214)</f>
        <v>26</v>
      </c>
      <c r="D214" s="209">
        <f>SUM('traffic raw'!I214:O214)</f>
        <v>17</v>
      </c>
      <c r="E214" s="213">
        <v>39.990859999999998</v>
      </c>
      <c r="F214" s="36">
        <v>137.02879999999999</v>
      </c>
      <c r="G214" s="233"/>
      <c r="H214"/>
    </row>
    <row r="215" spans="1:8" x14ac:dyDescent="0.25">
      <c r="A215" s="212">
        <f t="shared" si="1"/>
        <v>43092</v>
      </c>
      <c r="B215" s="211">
        <f>'traffic raw'!Q215</f>
        <v>66</v>
      </c>
      <c r="C215" s="211">
        <f>SUM('traffic raw'!F215:O215)</f>
        <v>1</v>
      </c>
      <c r="D215" s="209">
        <f>SUM('traffic raw'!I215:O215)</f>
        <v>0</v>
      </c>
      <c r="E215" s="213">
        <v>10.10337</v>
      </c>
      <c r="F215" s="36">
        <v>19.431170000000002</v>
      </c>
      <c r="G215" s="233"/>
      <c r="H215"/>
    </row>
    <row r="216" spans="1:8" x14ac:dyDescent="0.25">
      <c r="A216" s="212">
        <f t="shared" si="1"/>
        <v>43093</v>
      </c>
      <c r="B216" s="211">
        <f>'traffic raw'!Q216</f>
        <v>77</v>
      </c>
      <c r="C216" s="211">
        <f>SUM('traffic raw'!F216:O216)</f>
        <v>0</v>
      </c>
      <c r="D216" s="209">
        <f>SUM('traffic raw'!I216:O216)</f>
        <v>0</v>
      </c>
      <c r="E216" s="213">
        <v>9.3809000000000005</v>
      </c>
      <c r="F216" s="36">
        <v>17.204830000000001</v>
      </c>
      <c r="G216" s="233"/>
      <c r="H216"/>
    </row>
    <row r="217" spans="1:8" x14ac:dyDescent="0.25">
      <c r="A217" s="212">
        <f t="shared" si="1"/>
        <v>43094</v>
      </c>
      <c r="B217" s="211">
        <f>'traffic raw'!Q217</f>
        <v>71</v>
      </c>
      <c r="C217" s="211">
        <f>SUM('traffic raw'!F217:O217)</f>
        <v>6</v>
      </c>
      <c r="D217" s="209">
        <f>SUM('traffic raw'!I217:O217)</f>
        <v>0</v>
      </c>
      <c r="E217" s="213">
        <v>7.641</v>
      </c>
      <c r="F217" s="36">
        <v>15.719939999999999</v>
      </c>
      <c r="G217" s="233"/>
      <c r="H217"/>
    </row>
    <row r="218" spans="1:8" x14ac:dyDescent="0.25">
      <c r="A218" s="212">
        <f t="shared" si="1"/>
        <v>43095</v>
      </c>
      <c r="B218" s="211">
        <f>'traffic raw'!Q218</f>
        <v>69</v>
      </c>
      <c r="C218" s="211">
        <f>SUM('traffic raw'!F218:O218)</f>
        <v>0</v>
      </c>
      <c r="D218" s="209">
        <f>SUM('traffic raw'!I218:O218)</f>
        <v>0</v>
      </c>
      <c r="E218" s="213">
        <v>8.9362200000000005</v>
      </c>
      <c r="F218" s="36">
        <v>20.5565</v>
      </c>
      <c r="G218" s="233"/>
      <c r="H218"/>
    </row>
    <row r="219" spans="1:8" x14ac:dyDescent="0.25">
      <c r="A219" s="212">
        <f t="shared" si="1"/>
        <v>43096</v>
      </c>
      <c r="B219" s="211">
        <f>'traffic raw'!Q219</f>
        <v>90</v>
      </c>
      <c r="C219" s="211">
        <f>SUM('traffic raw'!F219:O219)</f>
        <v>5</v>
      </c>
      <c r="D219" s="209">
        <f>SUM('traffic raw'!I219:O219)</f>
        <v>1</v>
      </c>
      <c r="E219" s="213">
        <v>18.923819999999999</v>
      </c>
      <c r="F219" s="36">
        <v>45.972560000000001</v>
      </c>
      <c r="G219" s="233"/>
      <c r="H219"/>
    </row>
    <row r="220" spans="1:8" x14ac:dyDescent="0.25">
      <c r="A220" s="212">
        <f t="shared" si="1"/>
        <v>43097</v>
      </c>
      <c r="B220" s="211">
        <f>'traffic raw'!Q220</f>
        <v>74</v>
      </c>
      <c r="C220" s="211">
        <f>SUM('traffic raw'!F220:O220)</f>
        <v>2</v>
      </c>
      <c r="D220" s="209">
        <f>SUM('traffic raw'!I220:O220)</f>
        <v>0</v>
      </c>
      <c r="E220" s="213">
        <v>16.56578</v>
      </c>
      <c r="F220" s="36">
        <v>41.867669999999997</v>
      </c>
      <c r="G220" s="233"/>
      <c r="H220"/>
    </row>
    <row r="221" spans="1:8" x14ac:dyDescent="0.25">
      <c r="A221" s="212">
        <f t="shared" si="1"/>
        <v>43098</v>
      </c>
      <c r="B221" s="211">
        <f>'traffic raw'!Q221</f>
        <v>81</v>
      </c>
      <c r="C221" s="211">
        <f>SUM('traffic raw'!F221:O221)</f>
        <v>4</v>
      </c>
      <c r="D221" s="209">
        <f>SUM('traffic raw'!I221:O221)</f>
        <v>0</v>
      </c>
      <c r="E221" s="213">
        <v>23.053909999999998</v>
      </c>
      <c r="F221" s="36">
        <v>44.696040000000004</v>
      </c>
      <c r="G221" s="233"/>
      <c r="H221"/>
    </row>
    <row r="222" spans="1:8" x14ac:dyDescent="0.25">
      <c r="A222" s="212">
        <f t="shared" si="1"/>
        <v>43099</v>
      </c>
      <c r="B222" s="211">
        <f>'traffic raw'!Q222</f>
        <v>103</v>
      </c>
      <c r="C222" s="211">
        <f>SUM('traffic raw'!F222:O222)</f>
        <v>4</v>
      </c>
      <c r="D222" s="209">
        <f>SUM('traffic raw'!I222:O222)</f>
        <v>0</v>
      </c>
      <c r="E222" s="213">
        <v>25.6295</v>
      </c>
      <c r="F222" s="36">
        <v>87.36</v>
      </c>
      <c r="G222" s="233"/>
      <c r="H222"/>
    </row>
    <row r="223" spans="1:8" x14ac:dyDescent="0.25">
      <c r="A223" s="212">
        <f t="shared" si="1"/>
        <v>43100</v>
      </c>
      <c r="B223" s="211">
        <f>'traffic raw'!Q223</f>
        <v>86</v>
      </c>
      <c r="C223" s="211">
        <f>SUM('traffic raw'!F223:O223)</f>
        <v>2</v>
      </c>
      <c r="D223" s="209">
        <f>SUM('traffic raw'!I223:O223)</f>
        <v>0</v>
      </c>
      <c r="E223" s="213">
        <v>21.36561</v>
      </c>
      <c r="F223" s="36">
        <v>64.124560000000002</v>
      </c>
      <c r="G223" s="233"/>
      <c r="H223"/>
    </row>
    <row r="224" spans="1:8" x14ac:dyDescent="0.25">
      <c r="A224" s="212">
        <f t="shared" ref="A224:A287" si="2">A223+1</f>
        <v>43101</v>
      </c>
      <c r="B224" s="211">
        <f>'traffic raw'!Q224</f>
        <v>69</v>
      </c>
      <c r="C224" s="211">
        <f>SUM('traffic raw'!F224:O224)</f>
        <v>3</v>
      </c>
      <c r="D224" s="209">
        <f>SUM('traffic raw'!I224:O224)</f>
        <v>0</v>
      </c>
      <c r="E224" s="213">
        <v>12.976850000000001</v>
      </c>
      <c r="F224" s="36">
        <v>51.216659999999997</v>
      </c>
      <c r="G224" s="233"/>
      <c r="H224"/>
    </row>
    <row r="225" spans="1:8" x14ac:dyDescent="0.25">
      <c r="A225" s="212">
        <f t="shared" si="2"/>
        <v>43102</v>
      </c>
      <c r="B225" s="211">
        <f>'traffic raw'!Q225</f>
        <v>147</v>
      </c>
      <c r="C225" s="211">
        <f>SUM('traffic raw'!F225:O225)</f>
        <v>5</v>
      </c>
      <c r="D225" s="209">
        <f>SUM('traffic raw'!I225:O225)</f>
        <v>1</v>
      </c>
      <c r="E225" s="213">
        <v>5.6504599999999998</v>
      </c>
      <c r="F225" s="36">
        <v>13.584390000000001</v>
      </c>
      <c r="G225" s="233"/>
      <c r="H225"/>
    </row>
    <row r="226" spans="1:8" x14ac:dyDescent="0.25">
      <c r="A226" s="212">
        <f t="shared" si="2"/>
        <v>43103</v>
      </c>
      <c r="B226" s="211">
        <f>'traffic raw'!Q226</f>
        <v>101</v>
      </c>
      <c r="C226" s="211">
        <f>SUM('traffic raw'!F226:O226)</f>
        <v>18</v>
      </c>
      <c r="D226" s="209">
        <f>SUM('traffic raw'!I226:O226)</f>
        <v>6</v>
      </c>
      <c r="E226" s="213">
        <v>5.33866</v>
      </c>
      <c r="F226" s="36">
        <v>11.97702</v>
      </c>
      <c r="G226" s="233"/>
      <c r="H226"/>
    </row>
    <row r="227" spans="1:8" x14ac:dyDescent="0.25">
      <c r="A227" s="212">
        <f t="shared" si="2"/>
        <v>43104</v>
      </c>
      <c r="B227" s="211">
        <f>'traffic raw'!Q227</f>
        <v>59</v>
      </c>
      <c r="C227" s="211">
        <f>SUM('traffic raw'!F227:O227)</f>
        <v>13</v>
      </c>
      <c r="D227" s="209">
        <f>SUM('traffic raw'!I227:O227)</f>
        <v>9</v>
      </c>
      <c r="E227" s="213">
        <v>7.7167300000000001</v>
      </c>
      <c r="F227" s="36">
        <v>22.916260000000001</v>
      </c>
      <c r="G227" s="233"/>
      <c r="H227"/>
    </row>
    <row r="228" spans="1:8" x14ac:dyDescent="0.25">
      <c r="A228" s="212">
        <f t="shared" si="2"/>
        <v>43105</v>
      </c>
      <c r="B228" s="211">
        <f>'traffic raw'!Q228</f>
        <v>57</v>
      </c>
      <c r="C228" s="211">
        <f>SUM('traffic raw'!F228:O228)</f>
        <v>11</v>
      </c>
      <c r="D228" s="209">
        <f>SUM('traffic raw'!I228:O228)</f>
        <v>5</v>
      </c>
      <c r="E228" s="213">
        <v>7.7554400000000001</v>
      </c>
      <c r="F228" s="36">
        <v>30.640699999999999</v>
      </c>
      <c r="G228" s="233"/>
      <c r="H228"/>
    </row>
    <row r="229" spans="1:8" x14ac:dyDescent="0.25">
      <c r="A229" s="212">
        <f t="shared" si="2"/>
        <v>43106</v>
      </c>
      <c r="B229" s="211">
        <f>'traffic raw'!Q229</f>
        <v>64</v>
      </c>
      <c r="C229" s="211">
        <f>SUM('traffic raw'!F229:O229)</f>
        <v>4</v>
      </c>
      <c r="D229" s="209">
        <f>SUM('traffic raw'!I229:O229)</f>
        <v>0</v>
      </c>
      <c r="E229" s="213">
        <v>17.271139999999999</v>
      </c>
      <c r="F229" s="36">
        <v>31.87989</v>
      </c>
      <c r="G229" s="233"/>
      <c r="H229"/>
    </row>
    <row r="230" spans="1:8" x14ac:dyDescent="0.25">
      <c r="A230" s="212">
        <f t="shared" si="2"/>
        <v>43107</v>
      </c>
      <c r="B230" s="211">
        <f>'traffic raw'!Q230</f>
        <v>37</v>
      </c>
      <c r="C230" s="211">
        <f>SUM('traffic raw'!F230:O230)</f>
        <v>0</v>
      </c>
      <c r="D230" s="209">
        <f>SUM('traffic raw'!I230:O230)</f>
        <v>0</v>
      </c>
      <c r="E230" s="213">
        <v>20.495570000000001</v>
      </c>
      <c r="F230" s="36">
        <v>34.097050000000003</v>
      </c>
      <c r="G230" s="233"/>
      <c r="H230"/>
    </row>
    <row r="231" spans="1:8" x14ac:dyDescent="0.25">
      <c r="A231" s="212">
        <f t="shared" si="2"/>
        <v>43108</v>
      </c>
      <c r="B231" s="211">
        <f>'traffic raw'!Q231</f>
        <v>119</v>
      </c>
      <c r="C231" s="211">
        <f>SUM('traffic raw'!F231:O231)</f>
        <v>39</v>
      </c>
      <c r="D231" s="209">
        <f>SUM('traffic raw'!I231:O231)</f>
        <v>34</v>
      </c>
      <c r="E231" s="213">
        <v>33.699449999999999</v>
      </c>
      <c r="F231" s="36">
        <v>93.572869999999995</v>
      </c>
      <c r="G231" s="233"/>
      <c r="H231"/>
    </row>
    <row r="232" spans="1:8" x14ac:dyDescent="0.25">
      <c r="A232" s="212">
        <f t="shared" si="2"/>
        <v>43109</v>
      </c>
      <c r="B232" s="211">
        <f>'traffic raw'!Q232</f>
        <v>115</v>
      </c>
      <c r="C232" s="211">
        <f>SUM('traffic raw'!F232:O232)</f>
        <v>35</v>
      </c>
      <c r="D232" s="209">
        <f>SUM('traffic raw'!I232:O232)</f>
        <v>26</v>
      </c>
      <c r="E232" s="213">
        <v>45.088439999999999</v>
      </c>
      <c r="F232" s="36">
        <v>211.584</v>
      </c>
      <c r="G232" s="233"/>
      <c r="H232"/>
    </row>
    <row r="233" spans="1:8" x14ac:dyDescent="0.25">
      <c r="A233" s="212">
        <f t="shared" si="2"/>
        <v>43110</v>
      </c>
      <c r="B233" s="211">
        <f>'traffic raw'!Q233</f>
        <v>158</v>
      </c>
      <c r="C233" s="211">
        <f>SUM('traffic raw'!F233:O233)</f>
        <v>61</v>
      </c>
      <c r="D233" s="209">
        <f>SUM('traffic raw'!I233:O233)</f>
        <v>48</v>
      </c>
      <c r="E233" s="213">
        <v>66.221630000000005</v>
      </c>
      <c r="F233" s="36">
        <v>182.5068</v>
      </c>
      <c r="G233" s="233"/>
      <c r="H233"/>
    </row>
    <row r="234" spans="1:8" x14ac:dyDescent="0.25">
      <c r="A234" s="212">
        <f t="shared" si="2"/>
        <v>43111</v>
      </c>
      <c r="B234" s="211">
        <f>'traffic raw'!Q234</f>
        <v>197</v>
      </c>
      <c r="C234" s="211">
        <f>SUM('traffic raw'!F234:O234)</f>
        <v>109</v>
      </c>
      <c r="D234" s="209">
        <f>SUM('traffic raw'!I234:O234)</f>
        <v>72</v>
      </c>
      <c r="E234" s="213">
        <v>110.9892</v>
      </c>
      <c r="F234" s="36">
        <v>681.93529999999998</v>
      </c>
      <c r="G234" s="233"/>
      <c r="H234"/>
    </row>
    <row r="235" spans="1:8" x14ac:dyDescent="0.25">
      <c r="A235" s="212">
        <f t="shared" si="2"/>
        <v>43112</v>
      </c>
      <c r="B235" s="211">
        <f>'traffic raw'!Q235</f>
        <v>159</v>
      </c>
      <c r="C235" s="211">
        <f>SUM('traffic raw'!F235:O235)</f>
        <v>67</v>
      </c>
      <c r="D235" s="209">
        <f>SUM('traffic raw'!I235:O235)</f>
        <v>38</v>
      </c>
      <c r="E235" s="213">
        <v>87.766990000000007</v>
      </c>
      <c r="F235" s="36">
        <v>412.81279999999998</v>
      </c>
      <c r="G235" s="233"/>
      <c r="H235"/>
    </row>
    <row r="236" spans="1:8" x14ac:dyDescent="0.25">
      <c r="A236" s="212">
        <f t="shared" si="2"/>
        <v>43113</v>
      </c>
      <c r="B236" s="211">
        <f>'traffic raw'!Q236</f>
        <v>42</v>
      </c>
      <c r="C236" s="211">
        <f>SUM('traffic raw'!F236:O236)</f>
        <v>0</v>
      </c>
      <c r="D236" s="209">
        <f>SUM('traffic raw'!I236:O236)</f>
        <v>0</v>
      </c>
      <c r="E236" s="213">
        <v>11.067209999999999</v>
      </c>
      <c r="F236" s="36">
        <v>25.713609999999999</v>
      </c>
      <c r="G236" s="233"/>
      <c r="H236"/>
    </row>
    <row r="237" spans="1:8" x14ac:dyDescent="0.25">
      <c r="A237" s="212">
        <f t="shared" si="2"/>
        <v>43114</v>
      </c>
      <c r="B237" s="211">
        <f>'traffic raw'!Q237</f>
        <v>61</v>
      </c>
      <c r="C237" s="211">
        <f>SUM('traffic raw'!F237:O237)</f>
        <v>2</v>
      </c>
      <c r="D237" s="209">
        <f>SUM('traffic raw'!I237:O237)</f>
        <v>0</v>
      </c>
      <c r="E237" s="213">
        <v>29.584399999999999</v>
      </c>
      <c r="F237" s="36">
        <v>304.00749999999999</v>
      </c>
      <c r="G237" s="233"/>
      <c r="H237"/>
    </row>
    <row r="238" spans="1:8" x14ac:dyDescent="0.25">
      <c r="A238" s="212">
        <f t="shared" si="2"/>
        <v>43115</v>
      </c>
      <c r="B238" s="211">
        <f>'traffic raw'!Q238</f>
        <v>174</v>
      </c>
      <c r="C238" s="211">
        <f>SUM('traffic raw'!F238:O238)</f>
        <v>71</v>
      </c>
      <c r="D238" s="209">
        <f>SUM('traffic raw'!I238:O238)</f>
        <v>52</v>
      </c>
      <c r="E238" s="213">
        <v>52.233829999999998</v>
      </c>
      <c r="F238" s="36">
        <v>328.91129999999998</v>
      </c>
      <c r="G238" s="233"/>
      <c r="H238"/>
    </row>
    <row r="239" spans="1:8" x14ac:dyDescent="0.25">
      <c r="A239" s="212">
        <f t="shared" si="2"/>
        <v>43116</v>
      </c>
      <c r="B239" s="211">
        <f>'traffic raw'!Q239</f>
        <v>167</v>
      </c>
      <c r="C239" s="211">
        <f>SUM('traffic raw'!F239:O239)</f>
        <v>48</v>
      </c>
      <c r="D239" s="209">
        <f>SUM('traffic raw'!I239:O239)</f>
        <v>20</v>
      </c>
      <c r="E239" s="213">
        <v>15.750819999999999</v>
      </c>
      <c r="F239" s="36">
        <v>26.932929999999999</v>
      </c>
      <c r="G239" s="233"/>
      <c r="H239"/>
    </row>
    <row r="240" spans="1:8" x14ac:dyDescent="0.25">
      <c r="A240" s="212">
        <f t="shared" si="2"/>
        <v>43117</v>
      </c>
      <c r="B240" s="211">
        <f>'traffic raw'!Q240</f>
        <v>171</v>
      </c>
      <c r="C240" s="211">
        <f>SUM('traffic raw'!F240:O240)</f>
        <v>75</v>
      </c>
      <c r="D240" s="209">
        <f>SUM('traffic raw'!I240:O240)</f>
        <v>35</v>
      </c>
      <c r="E240" s="213">
        <v>21.218129999999999</v>
      </c>
      <c r="F240" s="36">
        <v>29.965879999999999</v>
      </c>
      <c r="G240" s="233"/>
      <c r="H240"/>
    </row>
    <row r="241" spans="1:8" x14ac:dyDescent="0.25">
      <c r="A241" s="212">
        <f t="shared" si="2"/>
        <v>43118</v>
      </c>
      <c r="B241" s="211">
        <f>'traffic raw'!Q241</f>
        <v>171</v>
      </c>
      <c r="C241" s="211">
        <f>SUM('traffic raw'!F241:O241)</f>
        <v>77</v>
      </c>
      <c r="D241" s="209">
        <f>SUM('traffic raw'!I241:O241)</f>
        <v>44</v>
      </c>
      <c r="E241" s="213">
        <v>5.1941899999999999</v>
      </c>
      <c r="F241" s="36">
        <v>15.83689</v>
      </c>
      <c r="G241" s="233"/>
      <c r="H241"/>
    </row>
    <row r="242" spans="1:8" x14ac:dyDescent="0.25">
      <c r="A242" s="212">
        <f t="shared" si="2"/>
        <v>43119</v>
      </c>
      <c r="B242" s="211">
        <f>'traffic raw'!Q242</f>
        <v>189</v>
      </c>
      <c r="C242" s="211">
        <f>SUM('traffic raw'!F242:O242)</f>
        <v>62</v>
      </c>
      <c r="D242" s="209">
        <f>SUM('traffic raw'!I242:O242)</f>
        <v>31</v>
      </c>
      <c r="E242" s="213">
        <v>11.76458</v>
      </c>
      <c r="F242" s="36">
        <v>26.44773</v>
      </c>
      <c r="G242" s="233"/>
      <c r="H242"/>
    </row>
    <row r="243" spans="1:8" x14ac:dyDescent="0.25">
      <c r="A243" s="212">
        <f t="shared" si="2"/>
        <v>43120</v>
      </c>
      <c r="B243" s="211">
        <f>'traffic raw'!Q243</f>
        <v>123</v>
      </c>
      <c r="C243" s="211">
        <f>SUM('traffic raw'!F243:O243)</f>
        <v>1</v>
      </c>
      <c r="D243" s="209">
        <f>SUM('traffic raw'!I243:O243)</f>
        <v>1</v>
      </c>
      <c r="E243" s="213">
        <v>16.827750000000002</v>
      </c>
      <c r="F243" s="36">
        <v>32.971499999999999</v>
      </c>
      <c r="G243" s="233"/>
      <c r="H243"/>
    </row>
    <row r="244" spans="1:8" x14ac:dyDescent="0.25">
      <c r="A244" s="212">
        <f t="shared" si="2"/>
        <v>43121</v>
      </c>
      <c r="B244" s="211">
        <f>'traffic raw'!Q244</f>
        <v>66</v>
      </c>
      <c r="C244" s="211">
        <f>SUM('traffic raw'!F244:O244)</f>
        <v>0</v>
      </c>
      <c r="D244" s="209">
        <f>SUM('traffic raw'!I244:O244)</f>
        <v>0</v>
      </c>
      <c r="E244" s="213">
        <v>9.9131900000000002</v>
      </c>
      <c r="F244" s="36">
        <v>22.16789</v>
      </c>
      <c r="G244" s="233"/>
      <c r="H244"/>
    </row>
    <row r="245" spans="1:8" x14ac:dyDescent="0.25">
      <c r="A245" s="212">
        <f t="shared" si="2"/>
        <v>43122</v>
      </c>
      <c r="B245" s="211">
        <f>'traffic raw'!Q245</f>
        <v>161</v>
      </c>
      <c r="C245" s="211">
        <f>SUM('traffic raw'!F245:O245)</f>
        <v>75</v>
      </c>
      <c r="D245" s="209">
        <f>SUM('traffic raw'!I245:O245)</f>
        <v>37</v>
      </c>
      <c r="E245" s="213">
        <v>9.1478800000000007</v>
      </c>
      <c r="F245" s="36">
        <v>17.61655</v>
      </c>
      <c r="G245" s="233"/>
      <c r="H245"/>
    </row>
    <row r="246" spans="1:8" x14ac:dyDescent="0.25">
      <c r="A246" s="212">
        <f t="shared" si="2"/>
        <v>43123</v>
      </c>
      <c r="B246" s="211">
        <f>'traffic raw'!Q246</f>
        <v>185</v>
      </c>
      <c r="C246" s="211">
        <f>SUM('traffic raw'!F246:O246)</f>
        <v>80</v>
      </c>
      <c r="D246" s="209">
        <f>SUM('traffic raw'!I246:O246)</f>
        <v>41</v>
      </c>
      <c r="E246" s="213">
        <v>8.9003999999999994</v>
      </c>
      <c r="F246" s="36">
        <v>18.81561</v>
      </c>
      <c r="G246" s="233"/>
      <c r="H246"/>
    </row>
    <row r="247" spans="1:8" x14ac:dyDescent="0.25">
      <c r="A247" s="212">
        <f t="shared" si="2"/>
        <v>43124</v>
      </c>
      <c r="B247" s="211">
        <f>'traffic raw'!Q247</f>
        <v>160</v>
      </c>
      <c r="C247" s="211">
        <f>SUM('traffic raw'!F247:O247)</f>
        <v>69</v>
      </c>
      <c r="D247" s="209">
        <f>SUM('traffic raw'!I247:O247)</f>
        <v>35</v>
      </c>
      <c r="E247" s="213">
        <v>16.471769999999999</v>
      </c>
      <c r="F247" s="36">
        <v>78.309219999999996</v>
      </c>
      <c r="G247" s="233"/>
      <c r="H247"/>
    </row>
    <row r="248" spans="1:8" x14ac:dyDescent="0.25">
      <c r="A248" s="212">
        <f t="shared" si="2"/>
        <v>43125</v>
      </c>
      <c r="B248" s="211">
        <f>'traffic raw'!Q248</f>
        <v>225</v>
      </c>
      <c r="C248" s="211">
        <f>SUM('traffic raw'!F248:O248)</f>
        <v>85</v>
      </c>
      <c r="D248" s="209">
        <f>SUM('traffic raw'!I248:O248)</f>
        <v>42</v>
      </c>
      <c r="E248" s="213">
        <v>64.772760000000005</v>
      </c>
      <c r="F248" s="36">
        <v>208.54570000000001</v>
      </c>
      <c r="G248" s="233"/>
      <c r="H248"/>
    </row>
    <row r="249" spans="1:8" x14ac:dyDescent="0.25">
      <c r="A249" s="212">
        <f t="shared" si="2"/>
        <v>43126</v>
      </c>
      <c r="B249" s="211">
        <f>'traffic raw'!Q249</f>
        <v>183</v>
      </c>
      <c r="C249" s="211">
        <f>SUM('traffic raw'!F249:O249)</f>
        <v>73</v>
      </c>
      <c r="D249" s="209">
        <f>SUM('traffic raw'!I249:O249)</f>
        <v>36</v>
      </c>
      <c r="E249" s="213">
        <v>73.341359999999995</v>
      </c>
      <c r="F249" s="36">
        <v>306.4665</v>
      </c>
      <c r="G249" s="233"/>
      <c r="H249"/>
    </row>
    <row r="250" spans="1:8" x14ac:dyDescent="0.25">
      <c r="A250" s="212">
        <f t="shared" si="2"/>
        <v>43127</v>
      </c>
      <c r="B250" s="211">
        <f>'traffic raw'!Q250</f>
        <v>108</v>
      </c>
      <c r="C250" s="211">
        <f>SUM('traffic raw'!F250:O250)</f>
        <v>3</v>
      </c>
      <c r="D250" s="209">
        <f>SUM('traffic raw'!I250:O250)</f>
        <v>1</v>
      </c>
      <c r="E250" s="213">
        <v>24.912749999999999</v>
      </c>
      <c r="F250" s="36">
        <v>57.049959999999999</v>
      </c>
      <c r="G250" s="233"/>
      <c r="H250"/>
    </row>
    <row r="251" spans="1:8" x14ac:dyDescent="0.25">
      <c r="A251" s="212">
        <f t="shared" si="2"/>
        <v>43128</v>
      </c>
      <c r="B251" s="211">
        <f>'traffic raw'!Q251</f>
        <v>60</v>
      </c>
      <c r="C251" s="211">
        <f>SUM('traffic raw'!F251:O251)</f>
        <v>7</v>
      </c>
      <c r="D251" s="209">
        <f>SUM('traffic raw'!I251:O251)</f>
        <v>0</v>
      </c>
      <c r="E251" s="213">
        <v>11.93967</v>
      </c>
      <c r="F251" s="36">
        <v>44.069490000000002</v>
      </c>
      <c r="G251" s="233"/>
      <c r="H251"/>
    </row>
    <row r="252" spans="1:8" x14ac:dyDescent="0.25">
      <c r="A252" s="212">
        <f t="shared" si="2"/>
        <v>43129</v>
      </c>
      <c r="B252" s="211">
        <f>'traffic raw'!Q252</f>
        <v>57</v>
      </c>
      <c r="C252" s="211">
        <f>SUM('traffic raw'!F252:O252)</f>
        <v>1</v>
      </c>
      <c r="D252" s="209">
        <f>SUM('traffic raw'!I252:O252)</f>
        <v>0</v>
      </c>
      <c r="E252" s="213">
        <v>11.19402</v>
      </c>
      <c r="F252" s="36">
        <v>23.683620000000001</v>
      </c>
      <c r="G252" s="233"/>
      <c r="H252"/>
    </row>
    <row r="253" spans="1:8" x14ac:dyDescent="0.25">
      <c r="A253" s="212">
        <f t="shared" si="2"/>
        <v>43130</v>
      </c>
      <c r="B253" s="211">
        <f>'traffic raw'!Q253</f>
        <v>193</v>
      </c>
      <c r="C253" s="211">
        <f>SUM('traffic raw'!F253:O253)</f>
        <v>80</v>
      </c>
      <c r="D253" s="209">
        <f>SUM('traffic raw'!I253:O253)</f>
        <v>36</v>
      </c>
      <c r="E253" s="213">
        <v>42.118819999999999</v>
      </c>
      <c r="F253" s="36">
        <v>309.7328</v>
      </c>
      <c r="G253" s="233"/>
      <c r="H253"/>
    </row>
    <row r="254" spans="1:8" x14ac:dyDescent="0.25">
      <c r="A254" s="212">
        <f t="shared" si="2"/>
        <v>43131</v>
      </c>
      <c r="B254" s="211">
        <f>'traffic raw'!Q254</f>
        <v>184</v>
      </c>
      <c r="C254" s="211">
        <f>SUM('traffic raw'!F254:O254)</f>
        <v>72</v>
      </c>
      <c r="D254" s="209">
        <f>SUM('traffic raw'!I254:O254)</f>
        <v>40</v>
      </c>
      <c r="E254" s="213">
        <v>31.15278</v>
      </c>
      <c r="F254" s="36">
        <v>139.29660000000001</v>
      </c>
      <c r="G254" s="233"/>
      <c r="H254"/>
    </row>
    <row r="255" spans="1:8" x14ac:dyDescent="0.25">
      <c r="A255" s="212">
        <f t="shared" si="2"/>
        <v>43132</v>
      </c>
      <c r="B255" s="211">
        <f>'traffic raw'!Q255</f>
        <v>177</v>
      </c>
      <c r="C255" s="211">
        <f>SUM('traffic raw'!F255:O255)</f>
        <v>88</v>
      </c>
      <c r="D255" s="209">
        <f>SUM('traffic raw'!I255:O255)</f>
        <v>48</v>
      </c>
      <c r="E255" s="24">
        <v>14.9643</v>
      </c>
      <c r="F255" s="36">
        <v>29.620609999999999</v>
      </c>
      <c r="G255" s="233"/>
      <c r="H255"/>
    </row>
    <row r="256" spans="1:8" x14ac:dyDescent="0.25">
      <c r="A256" s="212">
        <f t="shared" si="2"/>
        <v>43133</v>
      </c>
      <c r="B256" s="211">
        <f>'traffic raw'!Q256</f>
        <v>225</v>
      </c>
      <c r="C256" s="211">
        <f>SUM('traffic raw'!F256:O256)</f>
        <v>107</v>
      </c>
      <c r="D256" s="209">
        <f>SUM('traffic raw'!I256:O256)</f>
        <v>42</v>
      </c>
      <c r="E256" s="24">
        <v>28.39057</v>
      </c>
      <c r="F256" s="36">
        <v>116.3317</v>
      </c>
      <c r="G256" s="233"/>
      <c r="H256"/>
    </row>
    <row r="257" spans="1:8" x14ac:dyDescent="0.25">
      <c r="A257" s="212">
        <f t="shared" si="2"/>
        <v>43134</v>
      </c>
      <c r="B257" s="211">
        <f>'traffic raw'!Q257</f>
        <v>93</v>
      </c>
      <c r="C257" s="211">
        <f>SUM('traffic raw'!F257:O257)</f>
        <v>8</v>
      </c>
      <c r="D257" s="209">
        <f>SUM('traffic raw'!I257:O257)</f>
        <v>0</v>
      </c>
      <c r="E257" s="24">
        <v>13.44178</v>
      </c>
      <c r="F257" s="36">
        <v>31.469329999999999</v>
      </c>
      <c r="G257" s="233"/>
      <c r="H257"/>
    </row>
    <row r="258" spans="1:8" x14ac:dyDescent="0.25">
      <c r="A258" s="212">
        <f t="shared" si="2"/>
        <v>43135</v>
      </c>
      <c r="B258" s="211">
        <f>'traffic raw'!Q258</f>
        <v>51</v>
      </c>
      <c r="C258" s="211">
        <f>SUM('traffic raw'!F258:O258)</f>
        <v>4</v>
      </c>
      <c r="D258" s="209">
        <f>SUM('traffic raw'!I258:O258)</f>
        <v>2</v>
      </c>
      <c r="E258" s="24">
        <v>8.4365100000000002</v>
      </c>
      <c r="F258" s="36">
        <v>22.123999999999999</v>
      </c>
      <c r="G258" s="233"/>
      <c r="H258"/>
    </row>
    <row r="259" spans="1:8" x14ac:dyDescent="0.25">
      <c r="A259" s="212">
        <f t="shared" si="2"/>
        <v>43136</v>
      </c>
      <c r="B259" s="211">
        <f>'traffic raw'!Q259</f>
        <v>198</v>
      </c>
      <c r="C259" s="211">
        <f>SUM('traffic raw'!F259:O259)</f>
        <v>85</v>
      </c>
      <c r="D259" s="209">
        <f>SUM('traffic raw'!I259:O259)</f>
        <v>42</v>
      </c>
      <c r="E259" s="24">
        <v>27.600149999999999</v>
      </c>
      <c r="F259" s="36">
        <v>113.39870000000001</v>
      </c>
      <c r="G259" s="233"/>
      <c r="H259"/>
    </row>
    <row r="260" spans="1:8" x14ac:dyDescent="0.25">
      <c r="A260" s="212">
        <f t="shared" si="2"/>
        <v>43137</v>
      </c>
      <c r="B260" s="211">
        <f>'traffic raw'!Q260</f>
        <v>77</v>
      </c>
      <c r="C260" s="211">
        <f>SUM('traffic raw'!F260:O260)</f>
        <v>7</v>
      </c>
      <c r="D260" s="209">
        <f>SUM('traffic raw'!I260:O260)</f>
        <v>0</v>
      </c>
      <c r="E260" s="24">
        <v>19.53013</v>
      </c>
      <c r="F260" s="36">
        <v>43.922780000000003</v>
      </c>
      <c r="G260" s="233"/>
      <c r="H260"/>
    </row>
    <row r="261" spans="1:8" x14ac:dyDescent="0.25">
      <c r="A261" s="212">
        <f t="shared" si="2"/>
        <v>43138</v>
      </c>
      <c r="B261" s="211">
        <f>'traffic raw'!Q261</f>
        <v>136</v>
      </c>
      <c r="C261" s="211">
        <f>SUM('traffic raw'!F261:O261)</f>
        <v>51</v>
      </c>
      <c r="D261" s="209">
        <f>SUM('traffic raw'!I261:O261)</f>
        <v>26</v>
      </c>
      <c r="E261" s="24">
        <v>94.316590000000005</v>
      </c>
      <c r="F261" s="36">
        <v>828.17930000000001</v>
      </c>
      <c r="G261" s="233"/>
      <c r="H261"/>
    </row>
    <row r="262" spans="1:8" x14ac:dyDescent="0.25">
      <c r="A262" s="212">
        <f t="shared" si="2"/>
        <v>43139</v>
      </c>
      <c r="B262" s="211">
        <f>'traffic raw'!Q262</f>
        <v>121</v>
      </c>
      <c r="C262" s="211">
        <f>SUM('traffic raw'!F262:O262)</f>
        <v>40</v>
      </c>
      <c r="D262" s="209">
        <f>SUM('traffic raw'!I262:O262)</f>
        <v>25</v>
      </c>
      <c r="E262" s="24">
        <v>18.331410000000002</v>
      </c>
      <c r="F262" s="36">
        <v>27.78312</v>
      </c>
      <c r="G262" s="233"/>
      <c r="H262"/>
    </row>
    <row r="263" spans="1:8" x14ac:dyDescent="0.25">
      <c r="A263" s="212">
        <f t="shared" si="2"/>
        <v>43140</v>
      </c>
      <c r="B263" s="211">
        <f>'traffic raw'!Q263</f>
        <v>134</v>
      </c>
      <c r="C263" s="211">
        <f>SUM('traffic raw'!F263:O263)</f>
        <v>55</v>
      </c>
      <c r="D263" s="209">
        <f>SUM('traffic raw'!I263:O263)</f>
        <v>34</v>
      </c>
      <c r="E263" s="24">
        <v>6.3476900000000001</v>
      </c>
      <c r="F263" s="36">
        <v>22.312090000000001</v>
      </c>
      <c r="G263" s="233"/>
      <c r="H263"/>
    </row>
    <row r="264" spans="1:8" x14ac:dyDescent="0.25">
      <c r="A264" s="212">
        <f t="shared" si="2"/>
        <v>43141</v>
      </c>
      <c r="B264" s="211">
        <f>'traffic raw'!Q264</f>
        <v>66</v>
      </c>
      <c r="C264" s="211">
        <f>SUM('traffic raw'!F264:O264)</f>
        <v>4</v>
      </c>
      <c r="D264" s="209">
        <f>SUM('traffic raw'!I264:O264)</f>
        <v>1</v>
      </c>
      <c r="E264" s="24">
        <v>4.2542600000000004</v>
      </c>
      <c r="F264" s="36">
        <v>9.0783799999999992</v>
      </c>
      <c r="G264" s="233"/>
      <c r="H264"/>
    </row>
    <row r="265" spans="1:8" x14ac:dyDescent="0.25">
      <c r="A265" s="212">
        <f t="shared" si="2"/>
        <v>43142</v>
      </c>
      <c r="B265" s="211">
        <f>'traffic raw'!Q265</f>
        <v>48</v>
      </c>
      <c r="C265" s="211">
        <f>SUM('traffic raw'!F265:O265)</f>
        <v>5</v>
      </c>
      <c r="D265" s="209">
        <f>SUM('traffic raw'!I265:O265)</f>
        <v>0</v>
      </c>
      <c r="E265" s="24">
        <v>4.6997200000000001</v>
      </c>
      <c r="F265" s="36">
        <v>16.100259999999999</v>
      </c>
      <c r="G265" s="233"/>
      <c r="H265"/>
    </row>
    <row r="266" spans="1:8" x14ac:dyDescent="0.25">
      <c r="A266" s="212">
        <f t="shared" si="2"/>
        <v>43143</v>
      </c>
      <c r="B266" s="211">
        <f>'traffic raw'!Q266</f>
        <v>144</v>
      </c>
      <c r="C266" s="211">
        <f>SUM('traffic raw'!F266:O266)</f>
        <v>49</v>
      </c>
      <c r="D266" s="209">
        <f>SUM('traffic raw'!I266:O266)</f>
        <v>25</v>
      </c>
      <c r="E266" s="24">
        <v>10.454610000000001</v>
      </c>
      <c r="F266" s="36">
        <v>27.970700000000001</v>
      </c>
      <c r="G266" s="233"/>
      <c r="H266"/>
    </row>
    <row r="267" spans="1:8" x14ac:dyDescent="0.25">
      <c r="A267" s="212">
        <f t="shared" si="2"/>
        <v>43144</v>
      </c>
      <c r="B267" s="211">
        <f>'traffic raw'!Q267</f>
        <v>119</v>
      </c>
      <c r="C267" s="211">
        <f>SUM('traffic raw'!F267:O267)</f>
        <v>57</v>
      </c>
      <c r="D267" s="209">
        <f>SUM('traffic raw'!I267:O267)</f>
        <v>28</v>
      </c>
      <c r="E267" s="24">
        <v>8.0366700000000009</v>
      </c>
      <c r="F267" s="36">
        <v>22.22307</v>
      </c>
      <c r="G267" s="233"/>
      <c r="H267"/>
    </row>
    <row r="268" spans="1:8" x14ac:dyDescent="0.25">
      <c r="A268" s="212">
        <f t="shared" si="2"/>
        <v>43145</v>
      </c>
      <c r="B268" s="211">
        <f>'traffic raw'!Q268</f>
        <v>128</v>
      </c>
      <c r="C268" s="211">
        <f>SUM('traffic raw'!F268:O268)</f>
        <v>50</v>
      </c>
      <c r="D268" s="209">
        <f>SUM('traffic raw'!I268:O268)</f>
        <v>22</v>
      </c>
      <c r="E268" s="24">
        <v>13.00685</v>
      </c>
      <c r="F268" s="36">
        <v>32.255870000000002</v>
      </c>
      <c r="G268" s="233"/>
      <c r="H268"/>
    </row>
    <row r="269" spans="1:8" x14ac:dyDescent="0.25">
      <c r="A269" s="212">
        <f t="shared" si="2"/>
        <v>43146</v>
      </c>
      <c r="B269" s="211">
        <f>'traffic raw'!Q269</f>
        <v>142</v>
      </c>
      <c r="C269" s="211">
        <f>SUM('traffic raw'!F269:O269)</f>
        <v>52</v>
      </c>
      <c r="D269" s="209">
        <f>SUM('traffic raw'!I269:O269)</f>
        <v>24</v>
      </c>
      <c r="E269" s="24">
        <v>11.4344</v>
      </c>
      <c r="F269" s="36">
        <v>32.238219999999998</v>
      </c>
      <c r="G269" s="233"/>
      <c r="H269"/>
    </row>
    <row r="270" spans="1:8" x14ac:dyDescent="0.25">
      <c r="A270" s="212">
        <f t="shared" si="2"/>
        <v>43147</v>
      </c>
      <c r="B270" s="211">
        <f>'traffic raw'!Q270</f>
        <v>132</v>
      </c>
      <c r="C270" s="211">
        <f>SUM('traffic raw'!F270:O270)</f>
        <v>42</v>
      </c>
      <c r="D270" s="209">
        <f>SUM('traffic raw'!I270:O270)</f>
        <v>17</v>
      </c>
      <c r="E270" s="24">
        <v>16.419709999999998</v>
      </c>
      <c r="F270" s="36">
        <v>40.094059999999999</v>
      </c>
      <c r="G270" s="233"/>
      <c r="H270"/>
    </row>
    <row r="271" spans="1:8" x14ac:dyDescent="0.25">
      <c r="A271" s="212">
        <f t="shared" si="2"/>
        <v>43148</v>
      </c>
      <c r="B271" s="211">
        <f>'traffic raw'!Q271</f>
        <v>79</v>
      </c>
      <c r="C271" s="211">
        <f>SUM('traffic raw'!F271:O271)</f>
        <v>5</v>
      </c>
      <c r="D271" s="209">
        <f>SUM('traffic raw'!I271:O271)</f>
        <v>0</v>
      </c>
      <c r="E271" s="24">
        <v>15.638870000000001</v>
      </c>
      <c r="F271" s="36">
        <v>31.028169999999999</v>
      </c>
      <c r="G271" s="233"/>
      <c r="H271"/>
    </row>
    <row r="272" spans="1:8" x14ac:dyDescent="0.25">
      <c r="A272" s="212">
        <f t="shared" si="2"/>
        <v>43149</v>
      </c>
      <c r="B272" s="211">
        <f>'traffic raw'!Q272</f>
        <v>78</v>
      </c>
      <c r="C272" s="211">
        <f>SUM('traffic raw'!F272:O272)</f>
        <v>6</v>
      </c>
      <c r="D272" s="209">
        <f>SUM('traffic raw'!I272:O272)</f>
        <v>0</v>
      </c>
      <c r="E272" s="24">
        <v>20.018229999999999</v>
      </c>
      <c r="F272" s="36">
        <v>35.990729999999999</v>
      </c>
      <c r="G272" s="233"/>
      <c r="H272"/>
    </row>
    <row r="273" spans="1:8" x14ac:dyDescent="0.25">
      <c r="A273" s="212">
        <f t="shared" si="2"/>
        <v>43150</v>
      </c>
      <c r="B273" s="211">
        <f>'traffic raw'!Q273</f>
        <v>155</v>
      </c>
      <c r="C273" s="211">
        <f>SUM('traffic raw'!F273:O273)</f>
        <v>62</v>
      </c>
      <c r="D273" s="209">
        <f>SUM('traffic raw'!I273:O273)</f>
        <v>25</v>
      </c>
      <c r="E273" s="24">
        <v>45.017789999999998</v>
      </c>
      <c r="F273" s="36">
        <v>178.83070000000001</v>
      </c>
      <c r="G273" s="233"/>
      <c r="H273"/>
    </row>
    <row r="274" spans="1:8" x14ac:dyDescent="0.25">
      <c r="A274" s="212">
        <f t="shared" si="2"/>
        <v>43151</v>
      </c>
      <c r="B274" s="211">
        <f>'traffic raw'!Q274</f>
        <v>126</v>
      </c>
      <c r="C274" s="211">
        <f>SUM('traffic raw'!F274:O274)</f>
        <v>37</v>
      </c>
      <c r="D274" s="209">
        <f>SUM('traffic raw'!I274:O274)</f>
        <v>17</v>
      </c>
      <c r="E274" s="24">
        <v>20.885110000000001</v>
      </c>
      <c r="F274" s="36">
        <v>44.146050000000002</v>
      </c>
      <c r="G274" s="233"/>
      <c r="H274"/>
    </row>
    <row r="275" spans="1:8" x14ac:dyDescent="0.25">
      <c r="A275" s="212">
        <f t="shared" si="2"/>
        <v>43152</v>
      </c>
      <c r="B275" s="211">
        <f>'traffic raw'!Q275</f>
        <v>155</v>
      </c>
      <c r="C275" s="211">
        <f>SUM('traffic raw'!F275:O275)</f>
        <v>50</v>
      </c>
      <c r="D275" s="209">
        <f>SUM('traffic raw'!I275:O275)</f>
        <v>28</v>
      </c>
      <c r="E275" s="24">
        <v>34.392670000000003</v>
      </c>
      <c r="F275" s="36">
        <v>124.36539999999999</v>
      </c>
      <c r="G275" s="233"/>
      <c r="H275"/>
    </row>
    <row r="276" spans="1:8" x14ac:dyDescent="0.25">
      <c r="A276" s="212">
        <f t="shared" si="2"/>
        <v>43153</v>
      </c>
      <c r="B276" s="211">
        <f>'traffic raw'!Q276</f>
        <v>137</v>
      </c>
      <c r="C276" s="211">
        <f>SUM('traffic raw'!F276:O276)</f>
        <v>49</v>
      </c>
      <c r="D276" s="209">
        <f>SUM('traffic raw'!I276:O276)</f>
        <v>21</v>
      </c>
      <c r="E276" s="24">
        <v>17.325790000000001</v>
      </c>
      <c r="F276" s="36">
        <v>63.751669999999997</v>
      </c>
      <c r="G276" s="233"/>
      <c r="H276"/>
    </row>
    <row r="277" spans="1:8" x14ac:dyDescent="0.25">
      <c r="A277" s="212">
        <f t="shared" si="2"/>
        <v>43154</v>
      </c>
      <c r="B277" s="211">
        <f>'traffic raw'!Q277</f>
        <v>162</v>
      </c>
      <c r="C277" s="211">
        <f>SUM('traffic raw'!F277:O277)</f>
        <v>59</v>
      </c>
      <c r="D277" s="209">
        <f>SUM('traffic raw'!I277:O277)</f>
        <v>33</v>
      </c>
      <c r="E277" s="24">
        <v>22.469270000000002</v>
      </c>
      <c r="F277" s="36">
        <v>96.098659999999995</v>
      </c>
      <c r="G277" s="233"/>
      <c r="H277"/>
    </row>
    <row r="278" spans="1:8" x14ac:dyDescent="0.25">
      <c r="A278" s="212">
        <f t="shared" si="2"/>
        <v>43155</v>
      </c>
      <c r="B278" s="211">
        <f>'traffic raw'!Q278</f>
        <v>103</v>
      </c>
      <c r="C278" s="211">
        <f>SUM('traffic raw'!F278:O278)</f>
        <v>25</v>
      </c>
      <c r="D278" s="209">
        <f>SUM('traffic raw'!I278:O278)</f>
        <v>5</v>
      </c>
      <c r="E278" s="24">
        <v>19.40025</v>
      </c>
      <c r="F278" s="36">
        <v>48.905110000000001</v>
      </c>
      <c r="G278" s="233"/>
      <c r="H278"/>
    </row>
    <row r="279" spans="1:8" x14ac:dyDescent="0.25">
      <c r="A279" s="212">
        <f t="shared" si="2"/>
        <v>43156</v>
      </c>
      <c r="B279" s="211">
        <f>'traffic raw'!Q279</f>
        <v>66</v>
      </c>
      <c r="C279" s="211">
        <f>SUM('traffic raw'!F279:O279)</f>
        <v>8</v>
      </c>
      <c r="D279" s="209">
        <f>SUM('traffic raw'!I279:O279)</f>
        <v>0</v>
      </c>
      <c r="E279" s="24">
        <v>13.7576</v>
      </c>
      <c r="F279" s="36">
        <v>27.346609999999998</v>
      </c>
      <c r="G279" s="233"/>
      <c r="H279"/>
    </row>
    <row r="280" spans="1:8" x14ac:dyDescent="0.25">
      <c r="A280" s="212">
        <f t="shared" si="2"/>
        <v>43157</v>
      </c>
      <c r="B280" s="211">
        <f>'traffic raw'!Q280</f>
        <v>155</v>
      </c>
      <c r="C280" s="211">
        <f>SUM('traffic raw'!F280:O280)</f>
        <v>42</v>
      </c>
      <c r="D280" s="209">
        <f>SUM('traffic raw'!I280:O280)</f>
        <v>25</v>
      </c>
      <c r="E280" s="24">
        <v>75.894840000000002</v>
      </c>
      <c r="F280" s="36">
        <v>239.10419999999999</v>
      </c>
      <c r="G280" s="233"/>
      <c r="H280"/>
    </row>
    <row r="281" spans="1:8" x14ac:dyDescent="0.25">
      <c r="A281" s="212">
        <f t="shared" si="2"/>
        <v>43158</v>
      </c>
      <c r="B281" s="211">
        <f>'traffic raw'!Q281</f>
        <v>175</v>
      </c>
      <c r="C281" s="211">
        <f>SUM('traffic raw'!F281:O281)</f>
        <v>52</v>
      </c>
      <c r="D281" s="209">
        <f>SUM('traffic raw'!I281:O281)</f>
        <v>27</v>
      </c>
      <c r="E281" s="24">
        <v>69.911469999999994</v>
      </c>
      <c r="F281" s="36">
        <v>409.37709999999998</v>
      </c>
      <c r="G281" s="233"/>
      <c r="H281"/>
    </row>
    <row r="282" spans="1:8" x14ac:dyDescent="0.25">
      <c r="A282" s="212">
        <f t="shared" si="2"/>
        <v>43159</v>
      </c>
      <c r="B282" s="211">
        <f>'traffic raw'!Q282</f>
        <v>186</v>
      </c>
      <c r="C282" s="211">
        <f>SUM('traffic raw'!F282:O282)</f>
        <v>48</v>
      </c>
      <c r="D282" s="209">
        <f>SUM('traffic raw'!I282:O282)</f>
        <v>26</v>
      </c>
      <c r="E282" s="24">
        <v>64.047970000000007</v>
      </c>
      <c r="F282" s="36">
        <v>433.46980000000002</v>
      </c>
      <c r="G282" s="233"/>
      <c r="H282"/>
    </row>
    <row r="283" spans="1:8" x14ac:dyDescent="0.25">
      <c r="A283" s="212">
        <f t="shared" si="2"/>
        <v>43160</v>
      </c>
      <c r="B283" s="211">
        <f>'traffic raw'!Q283</f>
        <v>135</v>
      </c>
      <c r="C283" s="211">
        <f>SUM('traffic raw'!F283:O283)</f>
        <v>54</v>
      </c>
      <c r="D283" s="209">
        <f>SUM('traffic raw'!I283:O283)</f>
        <v>29</v>
      </c>
      <c r="E283" s="213">
        <v>73.0124</v>
      </c>
      <c r="F283" s="36">
        <v>441.96</v>
      </c>
      <c r="G283" s="233"/>
      <c r="H283"/>
    </row>
    <row r="284" spans="1:8" x14ac:dyDescent="0.25">
      <c r="A284" s="212">
        <f t="shared" si="2"/>
        <v>43161</v>
      </c>
      <c r="B284" s="211">
        <f>'traffic raw'!Q284</f>
        <v>133</v>
      </c>
      <c r="C284" s="211">
        <f>SUM('traffic raw'!F284:O284)</f>
        <v>42</v>
      </c>
      <c r="D284" s="209">
        <f>SUM('traffic raw'!I284:O284)</f>
        <v>21</v>
      </c>
      <c r="E284" s="213">
        <v>10.60758</v>
      </c>
      <c r="F284" s="36">
        <v>25.095459999999999</v>
      </c>
      <c r="G284" s="233"/>
      <c r="H284"/>
    </row>
    <row r="285" spans="1:8" x14ac:dyDescent="0.25">
      <c r="A285" s="212">
        <f t="shared" si="2"/>
        <v>43162</v>
      </c>
      <c r="B285" s="211">
        <f>'traffic raw'!Q285</f>
        <v>72</v>
      </c>
      <c r="C285" s="211">
        <f>SUM('traffic raw'!F285:O285)</f>
        <v>0</v>
      </c>
      <c r="D285" s="209">
        <f>SUM('traffic raw'!I285:O285)</f>
        <v>0</v>
      </c>
      <c r="E285" s="213">
        <v>15.202999999999999</v>
      </c>
      <c r="F285" s="36">
        <v>39.760849999999998</v>
      </c>
      <c r="G285" s="233"/>
      <c r="H285"/>
    </row>
    <row r="286" spans="1:8" x14ac:dyDescent="0.25">
      <c r="A286" s="212">
        <f t="shared" si="2"/>
        <v>43163</v>
      </c>
      <c r="B286" s="211"/>
      <c r="C286" s="211"/>
      <c r="E286" s="213">
        <v>6.5303199999999997</v>
      </c>
      <c r="F286" s="36">
        <v>19.84449</v>
      </c>
      <c r="G286" s="233"/>
      <c r="H286"/>
    </row>
    <row r="287" spans="1:8" x14ac:dyDescent="0.25">
      <c r="A287" s="212">
        <f t="shared" si="2"/>
        <v>43164</v>
      </c>
      <c r="B287" s="211">
        <f>'traffic raw'!Q287</f>
        <v>144</v>
      </c>
      <c r="C287" s="211">
        <f>SUM('traffic raw'!F287:O287)</f>
        <v>55</v>
      </c>
      <c r="D287" s="209">
        <f>SUM('traffic raw'!I287:O287)</f>
        <v>27</v>
      </c>
      <c r="E287" s="213">
        <v>9.7210599999999996</v>
      </c>
      <c r="F287" s="36">
        <v>24.680219999999998</v>
      </c>
      <c r="G287" s="233"/>
      <c r="H287"/>
    </row>
    <row r="288" spans="1:8" x14ac:dyDescent="0.25">
      <c r="A288" s="212">
        <f t="shared" ref="A288:A351" si="3">A287+1</f>
        <v>43165</v>
      </c>
      <c r="B288" s="211">
        <f>'traffic raw'!Q288</f>
        <v>123</v>
      </c>
      <c r="C288" s="211">
        <f>SUM('traffic raw'!F288:O288)</f>
        <v>47</v>
      </c>
      <c r="D288" s="209">
        <f>SUM('traffic raw'!I288:O288)</f>
        <v>24</v>
      </c>
      <c r="E288" s="213">
        <v>8.8956800000000005</v>
      </c>
      <c r="F288" s="36">
        <v>17.33933</v>
      </c>
      <c r="G288" s="233"/>
      <c r="H288"/>
    </row>
    <row r="289" spans="1:8" x14ac:dyDescent="0.25">
      <c r="A289" s="212">
        <f t="shared" si="3"/>
        <v>43166</v>
      </c>
      <c r="B289" s="211">
        <f>'traffic raw'!Q289</f>
        <v>161</v>
      </c>
      <c r="C289" s="211">
        <f>SUM('traffic raw'!F289:O289)</f>
        <v>47</v>
      </c>
      <c r="D289" s="209">
        <f>SUM('traffic raw'!I289:O289)</f>
        <v>21</v>
      </c>
      <c r="E289" s="213">
        <v>16.638100000000001</v>
      </c>
      <c r="F289" s="36">
        <v>54.27234</v>
      </c>
      <c r="G289" s="233"/>
      <c r="H289"/>
    </row>
    <row r="290" spans="1:8" x14ac:dyDescent="0.25">
      <c r="A290" s="212">
        <f t="shared" si="3"/>
        <v>43167</v>
      </c>
      <c r="B290" s="211">
        <f>'traffic raw'!Q290</f>
        <v>149</v>
      </c>
      <c r="C290" s="211">
        <f>SUM('traffic raw'!F290:O290)</f>
        <v>58</v>
      </c>
      <c r="D290" s="209">
        <f>SUM('traffic raw'!I290:O290)</f>
        <v>34</v>
      </c>
      <c r="E290" s="213">
        <v>8.88171</v>
      </c>
      <c r="F290" s="36">
        <v>31.464939999999999</v>
      </c>
      <c r="G290" s="233"/>
      <c r="H290"/>
    </row>
    <row r="291" spans="1:8" x14ac:dyDescent="0.25">
      <c r="A291" s="212">
        <f t="shared" si="3"/>
        <v>43168</v>
      </c>
      <c r="B291" s="211">
        <f>'traffic raw'!Q291</f>
        <v>180</v>
      </c>
      <c r="C291" s="211">
        <f>SUM('traffic raw'!F291:O291)</f>
        <v>60</v>
      </c>
      <c r="D291" s="209">
        <f>SUM('traffic raw'!I291:O291)</f>
        <v>33</v>
      </c>
      <c r="E291" s="213">
        <v>26.213979999999999</v>
      </c>
      <c r="F291" s="36">
        <v>127.6378</v>
      </c>
      <c r="G291" s="233"/>
      <c r="H291"/>
    </row>
    <row r="292" spans="1:8" x14ac:dyDescent="0.25">
      <c r="A292" s="212">
        <f t="shared" si="3"/>
        <v>43169</v>
      </c>
      <c r="B292" s="211">
        <f>'traffic raw'!Q292</f>
        <v>102</v>
      </c>
      <c r="C292" s="211">
        <f>SUM('traffic raw'!F292:O292)</f>
        <v>6</v>
      </c>
      <c r="D292" s="209">
        <f>SUM('traffic raw'!I292:O292)</f>
        <v>2</v>
      </c>
      <c r="E292" s="213">
        <v>13.59435</v>
      </c>
      <c r="F292" s="36">
        <v>38.804549999999999</v>
      </c>
      <c r="G292" s="233"/>
      <c r="H292"/>
    </row>
    <row r="293" spans="1:8" x14ac:dyDescent="0.25">
      <c r="A293" s="212">
        <f t="shared" si="3"/>
        <v>43170</v>
      </c>
      <c r="B293" s="211">
        <f>'traffic raw'!Q293</f>
        <v>90</v>
      </c>
      <c r="C293" s="211">
        <f>SUM('traffic raw'!F293:O293)</f>
        <v>5</v>
      </c>
      <c r="D293" s="209">
        <f>SUM('traffic raw'!I293:O293)</f>
        <v>0</v>
      </c>
      <c r="E293" s="213">
        <v>11.526669999999999</v>
      </c>
      <c r="F293" s="36">
        <v>25.27056</v>
      </c>
      <c r="G293" s="233"/>
      <c r="H293"/>
    </row>
    <row r="294" spans="1:8" x14ac:dyDescent="0.25">
      <c r="A294" s="212">
        <f t="shared" si="3"/>
        <v>43171</v>
      </c>
      <c r="B294" s="211">
        <f>'traffic raw'!Q294</f>
        <v>153</v>
      </c>
      <c r="C294" s="211">
        <f>SUM('traffic raw'!F294:O294)</f>
        <v>47</v>
      </c>
      <c r="D294" s="209">
        <f>SUM('traffic raw'!I294:O294)</f>
        <v>24</v>
      </c>
      <c r="E294" s="213">
        <v>6.0211699999999997</v>
      </c>
      <c r="F294" s="36">
        <v>14.43778</v>
      </c>
      <c r="G294" s="233"/>
      <c r="H294"/>
    </row>
    <row r="295" spans="1:8" x14ac:dyDescent="0.25">
      <c r="A295" s="212">
        <f t="shared" si="3"/>
        <v>43172</v>
      </c>
      <c r="B295" s="211">
        <f>'traffic raw'!Q295</f>
        <v>125</v>
      </c>
      <c r="C295" s="211">
        <f>SUM('traffic raw'!F295:O295)</f>
        <v>36</v>
      </c>
      <c r="D295" s="209">
        <f>SUM('traffic raw'!I295:O295)</f>
        <v>14</v>
      </c>
      <c r="E295" s="213">
        <v>16.160170000000001</v>
      </c>
      <c r="F295" s="36">
        <v>45.826369999999997</v>
      </c>
      <c r="G295" s="233"/>
      <c r="H295"/>
    </row>
    <row r="296" spans="1:8" x14ac:dyDescent="0.25">
      <c r="A296" s="212">
        <f t="shared" si="3"/>
        <v>43173</v>
      </c>
      <c r="B296" s="211">
        <f>'traffic raw'!Q296</f>
        <v>121</v>
      </c>
      <c r="C296" s="211">
        <f>SUM('traffic raw'!F296:O296)</f>
        <v>27</v>
      </c>
      <c r="D296" s="209">
        <f>SUM('traffic raw'!I296:O296)</f>
        <v>12</v>
      </c>
      <c r="E296" s="213">
        <v>21.631589999999999</v>
      </c>
      <c r="F296" s="36">
        <v>48.672420000000002</v>
      </c>
      <c r="G296" s="233"/>
      <c r="H296"/>
    </row>
    <row r="297" spans="1:8" x14ac:dyDescent="0.25">
      <c r="A297" s="212">
        <f t="shared" si="3"/>
        <v>43174</v>
      </c>
      <c r="B297" s="211">
        <f>'traffic raw'!Q297</f>
        <v>113</v>
      </c>
      <c r="C297" s="211">
        <f>SUM('traffic raw'!F297:O297)</f>
        <v>30</v>
      </c>
      <c r="D297" s="209">
        <f>SUM('traffic raw'!I297:O297)</f>
        <v>8</v>
      </c>
      <c r="E297" s="213">
        <v>36.736879999999999</v>
      </c>
      <c r="F297" s="36">
        <v>141.21010000000001</v>
      </c>
      <c r="G297" s="233"/>
      <c r="H297"/>
    </row>
    <row r="298" spans="1:8" x14ac:dyDescent="0.25">
      <c r="A298" s="212">
        <f t="shared" si="3"/>
        <v>43175</v>
      </c>
      <c r="B298" s="211">
        <f>'traffic raw'!Q298</f>
        <v>114</v>
      </c>
      <c r="C298" s="211">
        <f>SUM('traffic raw'!F298:O298)</f>
        <v>33</v>
      </c>
      <c r="D298" s="209">
        <f>SUM('traffic raw'!I298:O298)</f>
        <v>15</v>
      </c>
      <c r="E298" s="213">
        <v>13.404579999999999</v>
      </c>
      <c r="F298" s="36">
        <v>37.767330000000001</v>
      </c>
      <c r="G298" s="233"/>
      <c r="H298"/>
    </row>
    <row r="299" spans="1:8" x14ac:dyDescent="0.25">
      <c r="A299" s="212">
        <f t="shared" si="3"/>
        <v>43176</v>
      </c>
      <c r="B299" s="211">
        <f>'traffic raw'!Q299</f>
        <v>79</v>
      </c>
      <c r="C299" s="211">
        <f>SUM('traffic raw'!F299:O299)</f>
        <v>3</v>
      </c>
      <c r="D299" s="209">
        <f>SUM('traffic raw'!I299:O299)</f>
        <v>0</v>
      </c>
      <c r="E299" s="213">
        <v>10.83989</v>
      </c>
      <c r="F299" s="36">
        <v>27.165510000000001</v>
      </c>
      <c r="G299" s="233"/>
      <c r="H299"/>
    </row>
    <row r="300" spans="1:8" x14ac:dyDescent="0.25">
      <c r="A300" s="212">
        <f t="shared" si="3"/>
        <v>43177</v>
      </c>
      <c r="B300" s="211">
        <f>'traffic raw'!Q300</f>
        <v>87</v>
      </c>
      <c r="C300" s="211">
        <f>SUM('traffic raw'!F300:O300)</f>
        <v>6</v>
      </c>
      <c r="D300" s="209">
        <f>SUM('traffic raw'!I300:O300)</f>
        <v>2</v>
      </c>
      <c r="E300" s="213">
        <v>16.612359999999999</v>
      </c>
      <c r="F300" s="36">
        <v>24.973659999999999</v>
      </c>
      <c r="G300" s="233"/>
      <c r="H300"/>
    </row>
    <row r="301" spans="1:8" x14ac:dyDescent="0.25">
      <c r="A301" s="212">
        <f t="shared" si="3"/>
        <v>43178</v>
      </c>
      <c r="B301" s="211">
        <f>'traffic raw'!Q301</f>
        <v>118</v>
      </c>
      <c r="C301" s="211">
        <f>SUM('traffic raw'!F301:O301)</f>
        <v>38</v>
      </c>
      <c r="D301" s="209">
        <f>SUM('traffic raw'!I301:O301)</f>
        <v>16</v>
      </c>
      <c r="E301" s="213">
        <v>13.883509999999999</v>
      </c>
      <c r="F301" s="36">
        <v>33.034390000000002</v>
      </c>
      <c r="G301" s="233"/>
      <c r="H301"/>
    </row>
    <row r="302" spans="1:8" x14ac:dyDescent="0.25">
      <c r="A302" s="212">
        <f t="shared" si="3"/>
        <v>43179</v>
      </c>
      <c r="B302" s="211">
        <f>'traffic raw'!Q302</f>
        <v>145</v>
      </c>
      <c r="C302" s="211">
        <f>SUM('traffic raw'!F302:O302)</f>
        <v>44</v>
      </c>
      <c r="D302" s="209">
        <f>SUM('traffic raw'!I302:O302)</f>
        <v>18</v>
      </c>
      <c r="E302" s="213">
        <v>12.82315</v>
      </c>
      <c r="F302" s="36">
        <v>32.657389999999999</v>
      </c>
      <c r="G302" s="233"/>
      <c r="H302"/>
    </row>
    <row r="303" spans="1:8" x14ac:dyDescent="0.25">
      <c r="A303" s="212">
        <f t="shared" si="3"/>
        <v>43180</v>
      </c>
      <c r="B303" s="211">
        <f>'traffic raw'!Q303</f>
        <v>146</v>
      </c>
      <c r="C303" s="211">
        <f>SUM('traffic raw'!F303:O303)</f>
        <v>55</v>
      </c>
      <c r="D303" s="209">
        <f>SUM('traffic raw'!I303:O303)</f>
        <v>32</v>
      </c>
      <c r="E303" s="213">
        <v>14.64419</v>
      </c>
      <c r="F303" s="36">
        <v>46.67944</v>
      </c>
      <c r="G303" s="233"/>
      <c r="H303"/>
    </row>
    <row r="304" spans="1:8" x14ac:dyDescent="0.25">
      <c r="A304" s="212">
        <f t="shared" si="3"/>
        <v>43181</v>
      </c>
      <c r="B304" s="211">
        <f>'traffic raw'!Q304</f>
        <v>122</v>
      </c>
      <c r="C304" s="211">
        <f>SUM('traffic raw'!F304:O304)</f>
        <v>37</v>
      </c>
      <c r="D304" s="209">
        <f>SUM('traffic raw'!I304:O304)</f>
        <v>16</v>
      </c>
      <c r="E304" s="213">
        <v>13.932689999999999</v>
      </c>
      <c r="F304" s="36">
        <v>39.98827</v>
      </c>
      <c r="G304" s="233"/>
      <c r="H304"/>
    </row>
    <row r="305" spans="1:8" x14ac:dyDescent="0.25">
      <c r="A305" s="212">
        <f t="shared" si="3"/>
        <v>43182</v>
      </c>
      <c r="B305" s="211">
        <f>'traffic raw'!Q305</f>
        <v>107</v>
      </c>
      <c r="C305" s="211">
        <f>SUM('traffic raw'!F305:O305)</f>
        <v>28</v>
      </c>
      <c r="D305" s="209">
        <f>SUM('traffic raw'!I305:O305)</f>
        <v>14</v>
      </c>
      <c r="E305" s="213">
        <v>20.60314</v>
      </c>
      <c r="F305" s="36">
        <v>128.67400000000001</v>
      </c>
      <c r="G305" s="233"/>
      <c r="H305"/>
    </row>
    <row r="306" spans="1:8" x14ac:dyDescent="0.25">
      <c r="A306" s="212">
        <f t="shared" si="3"/>
        <v>43183</v>
      </c>
      <c r="B306" s="211">
        <f>'traffic raw'!Q306</f>
        <v>65</v>
      </c>
      <c r="C306" s="211">
        <f>SUM('traffic raw'!F306:O306)</f>
        <v>5</v>
      </c>
      <c r="D306" s="209">
        <f>SUM('traffic raw'!I306:O306)</f>
        <v>0</v>
      </c>
      <c r="E306" s="213">
        <v>6.6403600000000003</v>
      </c>
      <c r="F306" s="36">
        <v>16.330829999999999</v>
      </c>
      <c r="G306" s="233"/>
      <c r="H306"/>
    </row>
    <row r="307" spans="1:8" x14ac:dyDescent="0.25">
      <c r="A307" s="212">
        <f t="shared" si="3"/>
        <v>43184</v>
      </c>
      <c r="B307" s="211">
        <f>'traffic raw'!Q307</f>
        <v>77</v>
      </c>
      <c r="C307" s="211">
        <f>SUM('traffic raw'!F307:O307)</f>
        <v>8</v>
      </c>
      <c r="D307" s="209">
        <f>SUM('traffic raw'!I307:O307)</f>
        <v>1</v>
      </c>
      <c r="E307" s="213">
        <v>5.4526000000000003</v>
      </c>
      <c r="F307" s="36">
        <v>13.172029999999999</v>
      </c>
      <c r="G307" s="233"/>
      <c r="H307"/>
    </row>
    <row r="308" spans="1:8" x14ac:dyDescent="0.25">
      <c r="A308" s="212">
        <f t="shared" si="3"/>
        <v>43185</v>
      </c>
      <c r="B308" s="211">
        <f>'traffic raw'!Q308</f>
        <v>147</v>
      </c>
      <c r="C308" s="211">
        <f>SUM('traffic raw'!F308:O308)</f>
        <v>37</v>
      </c>
      <c r="D308" s="209">
        <f>SUM('traffic raw'!I308:O308)</f>
        <v>17</v>
      </c>
      <c r="E308" s="213">
        <v>10.429349999999999</v>
      </c>
      <c r="F308" s="36">
        <v>28.242059999999999</v>
      </c>
      <c r="G308" s="233"/>
      <c r="H308"/>
    </row>
    <row r="309" spans="1:8" x14ac:dyDescent="0.25">
      <c r="A309" s="212">
        <f t="shared" si="3"/>
        <v>43186</v>
      </c>
      <c r="B309" s="211">
        <f>'traffic raw'!Q309</f>
        <v>152</v>
      </c>
      <c r="C309" s="211">
        <f>SUM('traffic raw'!F309:O309)</f>
        <v>55</v>
      </c>
      <c r="D309" s="209">
        <f>SUM('traffic raw'!I309:O309)</f>
        <v>25</v>
      </c>
      <c r="E309" s="213">
        <v>13.54862</v>
      </c>
      <c r="F309" s="36">
        <v>36.002110000000002</v>
      </c>
      <c r="G309" s="233"/>
      <c r="H309"/>
    </row>
    <row r="310" spans="1:8" x14ac:dyDescent="0.25">
      <c r="A310" s="212">
        <f t="shared" si="3"/>
        <v>43187</v>
      </c>
      <c r="B310" s="211">
        <f>'traffic raw'!Q310</f>
        <v>144</v>
      </c>
      <c r="C310" s="211">
        <f>SUM('traffic raw'!F310:O310)</f>
        <v>41</v>
      </c>
      <c r="D310" s="209">
        <f>SUM('traffic raw'!I310:O310)</f>
        <v>17</v>
      </c>
      <c r="E310" s="213">
        <v>16.831810000000001</v>
      </c>
      <c r="F310" s="36">
        <v>87.140389999999996</v>
      </c>
      <c r="G310" s="233"/>
      <c r="H310"/>
    </row>
    <row r="311" spans="1:8" x14ac:dyDescent="0.25">
      <c r="A311" s="212">
        <f t="shared" si="3"/>
        <v>43188</v>
      </c>
      <c r="B311" s="211">
        <f>'traffic raw'!Q311</f>
        <v>172</v>
      </c>
      <c r="C311" s="211">
        <f>SUM('traffic raw'!F311:O311)</f>
        <v>40</v>
      </c>
      <c r="D311" s="209">
        <f>SUM('traffic raw'!I311:O311)</f>
        <v>23</v>
      </c>
      <c r="E311" s="213">
        <v>40.439450000000001</v>
      </c>
      <c r="F311" s="36">
        <v>128</v>
      </c>
      <c r="G311" s="233"/>
      <c r="H311"/>
    </row>
    <row r="312" spans="1:8" x14ac:dyDescent="0.25">
      <c r="A312" s="212">
        <f t="shared" si="3"/>
        <v>43189</v>
      </c>
      <c r="B312" s="211">
        <f>'traffic raw'!Q312</f>
        <v>147</v>
      </c>
      <c r="C312" s="211">
        <f>SUM('traffic raw'!F312:O312)</f>
        <v>11</v>
      </c>
      <c r="D312" s="209">
        <f>SUM('traffic raw'!I312:O312)</f>
        <v>2</v>
      </c>
      <c r="E312" s="213">
        <v>33.930070000000001</v>
      </c>
      <c r="F312" s="36">
        <v>88.5</v>
      </c>
      <c r="G312" s="233"/>
      <c r="H312"/>
    </row>
    <row r="313" spans="1:8" x14ac:dyDescent="0.25">
      <c r="A313" s="212">
        <f t="shared" si="3"/>
        <v>43190</v>
      </c>
      <c r="B313" s="211">
        <f>'traffic raw'!Q313</f>
        <v>214</v>
      </c>
      <c r="C313" s="211">
        <f>SUM('traffic raw'!F313:O313)</f>
        <v>19</v>
      </c>
      <c r="D313" s="209">
        <f>SUM('traffic raw'!I313:O313)</f>
        <v>3</v>
      </c>
      <c r="E313" s="213">
        <v>36.37762</v>
      </c>
      <c r="F313" s="36">
        <v>149</v>
      </c>
      <c r="G313" s="233"/>
      <c r="H313"/>
    </row>
    <row r="314" spans="1:8" x14ac:dyDescent="0.25">
      <c r="A314" s="212">
        <f t="shared" si="3"/>
        <v>43191</v>
      </c>
      <c r="B314" s="211">
        <f>'traffic raw'!Q314</f>
        <v>108</v>
      </c>
      <c r="C314" s="211">
        <f>SUM('traffic raw'!F314:O314)</f>
        <v>8</v>
      </c>
      <c r="D314" s="209">
        <f>SUM('traffic raw'!I314:O314)</f>
        <v>1</v>
      </c>
      <c r="E314" s="213">
        <v>21.895109999999999</v>
      </c>
      <c r="F314" s="36">
        <v>63</v>
      </c>
      <c r="G314" s="233"/>
      <c r="H314"/>
    </row>
    <row r="315" spans="1:8" x14ac:dyDescent="0.25">
      <c r="A315" s="212">
        <f t="shared" si="3"/>
        <v>43192</v>
      </c>
      <c r="B315" s="211">
        <f>'traffic raw'!Q315</f>
        <v>95</v>
      </c>
      <c r="C315" s="211">
        <f>SUM('traffic raw'!F315:O315)</f>
        <v>10</v>
      </c>
      <c r="D315" s="209">
        <f>SUM('traffic raw'!I315:O315)</f>
        <v>2</v>
      </c>
      <c r="E315" s="213">
        <v>16.321680000000001</v>
      </c>
      <c r="F315" s="36">
        <v>51.5</v>
      </c>
      <c r="G315" s="233"/>
      <c r="H315"/>
    </row>
    <row r="316" spans="1:8" x14ac:dyDescent="0.25">
      <c r="A316" s="212">
        <f t="shared" si="3"/>
        <v>43193</v>
      </c>
      <c r="B316" s="211">
        <f>'traffic raw'!Q316</f>
        <v>138</v>
      </c>
      <c r="C316" s="211">
        <f>SUM('traffic raw'!F316:O316)</f>
        <v>42</v>
      </c>
      <c r="D316" s="209">
        <f>SUM('traffic raw'!I316:O316)</f>
        <v>23</v>
      </c>
      <c r="E316" s="213">
        <v>127.11320000000001</v>
      </c>
      <c r="F316" s="36">
        <v>1100.5</v>
      </c>
      <c r="G316" s="233"/>
      <c r="H316"/>
    </row>
    <row r="317" spans="1:8" x14ac:dyDescent="0.25">
      <c r="A317" s="212">
        <f t="shared" si="3"/>
        <v>43194</v>
      </c>
      <c r="B317" s="211">
        <f>'traffic raw'!Q317</f>
        <v>124</v>
      </c>
      <c r="C317" s="211">
        <f>SUM('traffic raw'!F317:O317)</f>
        <v>47</v>
      </c>
      <c r="D317" s="209">
        <f>SUM('traffic raw'!I317:O317)</f>
        <v>25</v>
      </c>
      <c r="E317" s="213">
        <v>109.5172</v>
      </c>
      <c r="F317" s="36">
        <v>545.37480000000005</v>
      </c>
      <c r="G317" s="233"/>
      <c r="H317"/>
    </row>
    <row r="318" spans="1:8" x14ac:dyDescent="0.25">
      <c r="A318" s="212">
        <f t="shared" si="3"/>
        <v>43195</v>
      </c>
      <c r="B318" s="211">
        <f>'traffic raw'!Q318</f>
        <v>212</v>
      </c>
      <c r="C318" s="211">
        <f>SUM('traffic raw'!F318:O318)</f>
        <v>87</v>
      </c>
      <c r="D318" s="209">
        <f>SUM('traffic raw'!I318:O318)</f>
        <v>41</v>
      </c>
      <c r="E318" s="213">
        <v>116.6202</v>
      </c>
      <c r="F318" s="36">
        <v>337.2106</v>
      </c>
      <c r="G318" s="233"/>
      <c r="H318"/>
    </row>
    <row r="319" spans="1:8" x14ac:dyDescent="0.25">
      <c r="A319" s="212">
        <f t="shared" si="3"/>
        <v>43196</v>
      </c>
      <c r="B319" s="211">
        <f>'traffic raw'!Q319</f>
        <v>175</v>
      </c>
      <c r="C319" s="211">
        <f>SUM('traffic raw'!F319:O319)</f>
        <v>55</v>
      </c>
      <c r="D319" s="209">
        <f>SUM('traffic raw'!I319:O319)</f>
        <v>24</v>
      </c>
      <c r="E319" s="213">
        <v>164.1849</v>
      </c>
      <c r="F319" s="36">
        <v>867.27170000000001</v>
      </c>
      <c r="G319" s="233"/>
      <c r="H319"/>
    </row>
    <row r="320" spans="1:8" x14ac:dyDescent="0.25">
      <c r="A320" s="212">
        <f t="shared" si="3"/>
        <v>43197</v>
      </c>
      <c r="B320" s="211">
        <f>'traffic raw'!Q320</f>
        <v>81</v>
      </c>
      <c r="C320" s="211">
        <f>SUM('traffic raw'!F320:O320)</f>
        <v>3</v>
      </c>
      <c r="D320" s="209">
        <f>SUM('traffic raw'!I320:O320)</f>
        <v>0</v>
      </c>
      <c r="E320" s="213">
        <v>26.34402</v>
      </c>
      <c r="F320" s="36">
        <v>77.02225</v>
      </c>
      <c r="G320" s="233"/>
      <c r="H320"/>
    </row>
    <row r="321" spans="1:8" x14ac:dyDescent="0.25">
      <c r="A321" s="212">
        <f t="shared" si="3"/>
        <v>43198</v>
      </c>
      <c r="B321" s="211">
        <f>'traffic raw'!Q321</f>
        <v>54</v>
      </c>
      <c r="C321" s="211">
        <f>SUM('traffic raw'!F321:O321)</f>
        <v>7</v>
      </c>
      <c r="D321" s="209">
        <f>SUM('traffic raw'!I321:O321)</f>
        <v>2</v>
      </c>
      <c r="E321" s="213">
        <v>18.443249999999999</v>
      </c>
      <c r="F321" s="36">
        <v>42.683</v>
      </c>
      <c r="G321" s="233"/>
      <c r="H321"/>
    </row>
    <row r="322" spans="1:8" x14ac:dyDescent="0.25">
      <c r="A322" s="212">
        <f t="shared" si="3"/>
        <v>43199</v>
      </c>
      <c r="B322" s="211">
        <f>'traffic raw'!Q322</f>
        <v>140</v>
      </c>
      <c r="C322" s="211">
        <f>SUM('traffic raw'!F322:O322)</f>
        <v>58</v>
      </c>
      <c r="D322" s="209">
        <f>SUM('traffic raw'!I322:O322)</f>
        <v>39</v>
      </c>
      <c r="E322" s="213">
        <v>114.3104</v>
      </c>
      <c r="F322" s="36">
        <v>424.93939999999998</v>
      </c>
      <c r="G322" s="233"/>
      <c r="H322"/>
    </row>
    <row r="323" spans="1:8" x14ac:dyDescent="0.25">
      <c r="A323" s="212">
        <f t="shared" si="3"/>
        <v>43200</v>
      </c>
      <c r="B323" s="211">
        <f>'traffic raw'!Q323</f>
        <v>148</v>
      </c>
      <c r="C323" s="211">
        <f>SUM('traffic raw'!F323:O323)</f>
        <v>60</v>
      </c>
      <c r="D323" s="209">
        <f>SUM('traffic raw'!I323:O323)</f>
        <v>37</v>
      </c>
      <c r="E323" s="213">
        <v>19.578050000000001</v>
      </c>
      <c r="F323" s="36">
        <v>50.415329999999997</v>
      </c>
      <c r="G323" s="233"/>
      <c r="H323"/>
    </row>
    <row r="324" spans="1:8" x14ac:dyDescent="0.25">
      <c r="A324" s="212">
        <f t="shared" si="3"/>
        <v>43201</v>
      </c>
      <c r="B324" s="211">
        <f>'traffic raw'!Q324</f>
        <v>162</v>
      </c>
      <c r="C324" s="211">
        <f>SUM('traffic raw'!F324:O324)</f>
        <v>69</v>
      </c>
      <c r="D324" s="209">
        <f>SUM('traffic raw'!I324:O324)</f>
        <v>35</v>
      </c>
      <c r="E324" s="213">
        <v>5.58535</v>
      </c>
      <c r="F324" s="36">
        <v>20.538799999999998</v>
      </c>
      <c r="G324" s="233"/>
      <c r="H324"/>
    </row>
    <row r="325" spans="1:8" x14ac:dyDescent="0.25">
      <c r="A325" s="212">
        <f t="shared" si="3"/>
        <v>43202</v>
      </c>
      <c r="B325" s="211">
        <f>'traffic raw'!Q325</f>
        <v>172</v>
      </c>
      <c r="C325" s="211">
        <f>SUM('traffic raw'!F325:O325)</f>
        <v>66</v>
      </c>
      <c r="D325" s="209">
        <f>SUM('traffic raw'!I325:O325)</f>
        <v>33</v>
      </c>
      <c r="E325" s="213">
        <v>14.721270000000001</v>
      </c>
      <c r="F325" s="36">
        <v>36.558169999999997</v>
      </c>
      <c r="G325" s="233"/>
      <c r="H325"/>
    </row>
    <row r="326" spans="1:8" x14ac:dyDescent="0.25">
      <c r="A326" s="212">
        <f t="shared" si="3"/>
        <v>43203</v>
      </c>
      <c r="B326" s="211">
        <f>'traffic raw'!Q326</f>
        <v>146</v>
      </c>
      <c r="C326" s="211">
        <f>SUM('traffic raw'!F326:O326)</f>
        <v>52</v>
      </c>
      <c r="D326" s="209">
        <f>SUM('traffic raw'!I326:O326)</f>
        <v>24</v>
      </c>
      <c r="E326" s="213">
        <v>35.918990000000001</v>
      </c>
      <c r="F326" s="36">
        <v>77.262169999999998</v>
      </c>
      <c r="G326" s="233"/>
      <c r="H326"/>
    </row>
    <row r="327" spans="1:8" x14ac:dyDescent="0.25">
      <c r="A327" s="212">
        <f t="shared" si="3"/>
        <v>43204</v>
      </c>
      <c r="B327" s="211">
        <f>'traffic raw'!Q327</f>
        <v>100</v>
      </c>
      <c r="C327" s="211">
        <f>SUM('traffic raw'!F327:O327)</f>
        <v>6</v>
      </c>
      <c r="D327" s="209">
        <f>SUM('traffic raw'!I327:O327)</f>
        <v>2</v>
      </c>
      <c r="E327" s="213">
        <v>19.314550000000001</v>
      </c>
      <c r="F327" s="36">
        <v>28.440829999999998</v>
      </c>
      <c r="G327" s="233"/>
      <c r="H327"/>
    </row>
    <row r="328" spans="1:8" x14ac:dyDescent="0.25">
      <c r="A328" s="212">
        <f t="shared" si="3"/>
        <v>43205</v>
      </c>
      <c r="B328" s="211">
        <f>'traffic raw'!Q328</f>
        <v>61</v>
      </c>
      <c r="C328" s="211">
        <f>SUM('traffic raw'!F328:O328)</f>
        <v>4</v>
      </c>
      <c r="D328" s="209">
        <f>SUM('traffic raw'!I328:O328)</f>
        <v>1</v>
      </c>
      <c r="E328" s="213">
        <v>11.28069</v>
      </c>
      <c r="F328" s="36">
        <v>28.708749999999998</v>
      </c>
      <c r="G328" s="233"/>
      <c r="H328"/>
    </row>
    <row r="329" spans="1:8" x14ac:dyDescent="0.25">
      <c r="A329" s="212">
        <f t="shared" si="3"/>
        <v>43206</v>
      </c>
      <c r="B329" s="211">
        <f>'traffic raw'!Q329</f>
        <v>141</v>
      </c>
      <c r="C329" s="211">
        <f>SUM('traffic raw'!F329:O329)</f>
        <v>53</v>
      </c>
      <c r="D329" s="209">
        <f>SUM('traffic raw'!I329:O329)</f>
        <v>26</v>
      </c>
      <c r="E329" s="213">
        <v>17.650970000000001</v>
      </c>
      <c r="F329" s="36">
        <v>62.100790000000003</v>
      </c>
      <c r="G329" s="233"/>
      <c r="H329"/>
    </row>
    <row r="330" spans="1:8" x14ac:dyDescent="0.25">
      <c r="A330" s="212">
        <f t="shared" si="3"/>
        <v>43207</v>
      </c>
      <c r="B330" s="211">
        <f>'traffic raw'!Q330</f>
        <v>146</v>
      </c>
      <c r="C330" s="211">
        <f>SUM('traffic raw'!F330:O330)</f>
        <v>44</v>
      </c>
      <c r="D330" s="209">
        <f>SUM('traffic raw'!I330:O330)</f>
        <v>22</v>
      </c>
      <c r="E330" s="213">
        <v>14.8764</v>
      </c>
      <c r="F330" s="36">
        <v>45.441330000000001</v>
      </c>
      <c r="G330" s="233"/>
      <c r="H330"/>
    </row>
    <row r="331" spans="1:8" x14ac:dyDescent="0.25">
      <c r="A331" s="212">
        <f t="shared" si="3"/>
        <v>43208</v>
      </c>
      <c r="B331" s="211">
        <f>'traffic raw'!Q331</f>
        <v>170</v>
      </c>
      <c r="C331" s="211">
        <f>SUM('traffic raw'!F331:O331)</f>
        <v>58</v>
      </c>
      <c r="D331" s="209">
        <f>SUM('traffic raw'!I331:O331)</f>
        <v>31</v>
      </c>
      <c r="E331" s="213">
        <v>25.434989999999999</v>
      </c>
      <c r="F331" s="36">
        <v>83.378439999999998</v>
      </c>
      <c r="G331" s="233"/>
      <c r="H331"/>
    </row>
    <row r="332" spans="1:8" x14ac:dyDescent="0.25">
      <c r="A332" s="212">
        <f t="shared" si="3"/>
        <v>43209</v>
      </c>
      <c r="B332" s="211">
        <f>'traffic raw'!Q332</f>
        <v>131</v>
      </c>
      <c r="C332" s="211">
        <f>SUM('traffic raw'!F332:O332)</f>
        <v>51</v>
      </c>
      <c r="D332" s="209">
        <f>SUM('traffic raw'!I332:O332)</f>
        <v>27</v>
      </c>
      <c r="E332" s="213">
        <v>34.217570000000002</v>
      </c>
      <c r="F332" s="36">
        <v>112.01130000000001</v>
      </c>
      <c r="G332" s="233"/>
      <c r="H332"/>
    </row>
    <row r="333" spans="1:8" x14ac:dyDescent="0.25">
      <c r="A333" s="212">
        <f t="shared" si="3"/>
        <v>43210</v>
      </c>
      <c r="B333" s="211">
        <f>'traffic raw'!Q333</f>
        <v>152</v>
      </c>
      <c r="C333" s="211">
        <f>SUM('traffic raw'!F333:O333)</f>
        <v>59</v>
      </c>
      <c r="D333" s="209">
        <f>SUM('traffic raw'!I333:O333)</f>
        <v>39</v>
      </c>
      <c r="E333" s="213">
        <v>52.836260000000003</v>
      </c>
      <c r="F333" s="36">
        <v>114.06780000000001</v>
      </c>
      <c r="G333" s="233"/>
      <c r="H333"/>
    </row>
    <row r="334" spans="1:8" x14ac:dyDescent="0.25">
      <c r="A334" s="212">
        <f t="shared" si="3"/>
        <v>43211</v>
      </c>
      <c r="B334" s="211">
        <f>'traffic raw'!Q334</f>
        <v>102</v>
      </c>
      <c r="C334" s="211">
        <f>SUM('traffic raw'!F334:O334)</f>
        <v>16</v>
      </c>
      <c r="D334" s="209">
        <f>SUM('traffic raw'!I334:O334)</f>
        <v>3</v>
      </c>
      <c r="E334" s="213">
        <v>17.29879</v>
      </c>
      <c r="F334" s="36">
        <v>51.842790000000001</v>
      </c>
      <c r="G334" s="233"/>
      <c r="H334"/>
    </row>
    <row r="335" spans="1:8" x14ac:dyDescent="0.25">
      <c r="A335" s="212">
        <f t="shared" si="3"/>
        <v>43212</v>
      </c>
      <c r="B335" s="211">
        <f>'traffic raw'!Q335</f>
        <v>84</v>
      </c>
      <c r="C335" s="211">
        <f>SUM('traffic raw'!F335:O335)</f>
        <v>13</v>
      </c>
      <c r="D335" s="209">
        <f>SUM('traffic raw'!I335:O335)</f>
        <v>6</v>
      </c>
      <c r="E335" s="213">
        <v>8.5091400000000004</v>
      </c>
      <c r="F335" s="36">
        <v>22.682790000000001</v>
      </c>
      <c r="G335" s="233"/>
      <c r="H335"/>
    </row>
    <row r="336" spans="1:8" x14ac:dyDescent="0.25">
      <c r="A336" s="212">
        <f t="shared" si="3"/>
        <v>43213</v>
      </c>
      <c r="B336" s="211">
        <f>'traffic raw'!Q336</f>
        <v>148</v>
      </c>
      <c r="C336" s="211">
        <f>SUM('traffic raw'!F336:O336)</f>
        <v>57</v>
      </c>
      <c r="D336" s="209">
        <f>SUM('traffic raw'!I336:O336)</f>
        <v>31</v>
      </c>
      <c r="E336" s="213">
        <v>45.480510000000002</v>
      </c>
      <c r="F336" s="36">
        <v>166.87860000000001</v>
      </c>
      <c r="G336" s="233"/>
      <c r="H336"/>
    </row>
    <row r="337" spans="1:8" x14ac:dyDescent="0.25">
      <c r="A337" s="212">
        <f t="shared" si="3"/>
        <v>43214</v>
      </c>
      <c r="B337" s="211">
        <f>'traffic raw'!Q337</f>
        <v>185</v>
      </c>
      <c r="C337" s="211">
        <f>SUM('traffic raw'!F337:O337)</f>
        <v>89</v>
      </c>
      <c r="D337" s="209">
        <f>SUM('traffic raw'!I337:O337)</f>
        <v>48</v>
      </c>
      <c r="E337" s="213">
        <v>109.3764</v>
      </c>
      <c r="F337" s="36">
        <v>420.51339999999999</v>
      </c>
      <c r="G337" s="233"/>
      <c r="H337"/>
    </row>
    <row r="338" spans="1:8" x14ac:dyDescent="0.25">
      <c r="A338" s="212">
        <f t="shared" si="3"/>
        <v>43215</v>
      </c>
      <c r="B338" s="211">
        <f>'traffic raw'!Q338</f>
        <v>77</v>
      </c>
      <c r="C338" s="211">
        <f>SUM('traffic raw'!F338:O338)</f>
        <v>15</v>
      </c>
      <c r="D338" s="209">
        <f>SUM('traffic raw'!I338:O338)</f>
        <v>9</v>
      </c>
      <c r="E338" s="213">
        <v>17.10284</v>
      </c>
      <c r="F338" s="36">
        <v>50.527830000000002</v>
      </c>
      <c r="G338" s="233"/>
      <c r="H338"/>
    </row>
    <row r="339" spans="1:8" x14ac:dyDescent="0.25">
      <c r="A339" s="212">
        <f t="shared" si="3"/>
        <v>43216</v>
      </c>
      <c r="B339" s="211">
        <f>'traffic raw'!Q339</f>
        <v>157</v>
      </c>
      <c r="C339" s="211">
        <f>SUM('traffic raw'!F339:O339)</f>
        <v>67</v>
      </c>
      <c r="D339" s="209">
        <f>SUM('traffic raw'!I339:O339)</f>
        <v>33</v>
      </c>
      <c r="E339" s="213">
        <v>61.895919999999997</v>
      </c>
      <c r="F339" s="36">
        <v>332.95929999999998</v>
      </c>
      <c r="G339" s="233"/>
      <c r="H339"/>
    </row>
    <row r="340" spans="1:8" x14ac:dyDescent="0.25">
      <c r="A340" s="212">
        <f t="shared" si="3"/>
        <v>43217</v>
      </c>
      <c r="B340" s="211">
        <f>'traffic raw'!Q340</f>
        <v>151</v>
      </c>
      <c r="C340" s="211">
        <f>SUM('traffic raw'!F340:O340)</f>
        <v>62</v>
      </c>
      <c r="D340" s="209">
        <f>SUM('traffic raw'!I340:O340)</f>
        <v>32</v>
      </c>
      <c r="E340" s="213">
        <v>35.773409999999998</v>
      </c>
      <c r="F340" s="36">
        <v>240.96899999999999</v>
      </c>
      <c r="G340" s="233"/>
      <c r="H340"/>
    </row>
    <row r="341" spans="1:8" x14ac:dyDescent="0.25">
      <c r="A341" s="212">
        <f t="shared" si="3"/>
        <v>43218</v>
      </c>
      <c r="B341" s="211">
        <f>'traffic raw'!Q341</f>
        <v>64</v>
      </c>
      <c r="C341" s="211">
        <f>SUM('traffic raw'!F341:O341)</f>
        <v>14</v>
      </c>
      <c r="D341" s="209">
        <f>SUM('traffic raw'!I341:O341)</f>
        <v>5</v>
      </c>
      <c r="E341" s="213">
        <v>15.806340000000001</v>
      </c>
      <c r="F341" s="36">
        <v>150.47880000000001</v>
      </c>
      <c r="G341" s="233"/>
      <c r="H341"/>
    </row>
    <row r="342" spans="1:8" x14ac:dyDescent="0.25">
      <c r="A342" s="212">
        <f t="shared" si="3"/>
        <v>43219</v>
      </c>
      <c r="B342" s="211">
        <f>'traffic raw'!Q342</f>
        <v>44</v>
      </c>
      <c r="C342" s="211">
        <f>SUM('traffic raw'!F342:O342)</f>
        <v>8</v>
      </c>
      <c r="D342" s="209">
        <f>SUM('traffic raw'!I342:O342)</f>
        <v>4</v>
      </c>
      <c r="E342" s="213">
        <v>7.5586099999999998</v>
      </c>
      <c r="F342" s="36">
        <v>16.028079999999999</v>
      </c>
      <c r="G342" s="233"/>
      <c r="H342"/>
    </row>
    <row r="343" spans="1:8" x14ac:dyDescent="0.25">
      <c r="A343" s="212">
        <f t="shared" si="3"/>
        <v>43220</v>
      </c>
      <c r="B343" s="211">
        <f>'traffic raw'!Q343</f>
        <v>223</v>
      </c>
      <c r="C343" s="211">
        <f>SUM('traffic raw'!F343:O343)</f>
        <v>108</v>
      </c>
      <c r="D343" s="209">
        <f>SUM('traffic raw'!I343:O343)</f>
        <v>83</v>
      </c>
      <c r="E343" s="213">
        <v>4.9400000000000004</v>
      </c>
      <c r="F343" s="36">
        <v>21.200369999999999</v>
      </c>
      <c r="G343" s="233"/>
      <c r="H343"/>
    </row>
    <row r="344" spans="1:8" x14ac:dyDescent="0.25">
      <c r="A344" s="212">
        <f t="shared" si="3"/>
        <v>43221</v>
      </c>
      <c r="B344" s="211">
        <f>'traffic raw'!Q344</f>
        <v>199</v>
      </c>
      <c r="C344" s="211">
        <f>SUM('traffic raw'!F344:O344)</f>
        <v>110</v>
      </c>
      <c r="D344" s="209">
        <f>SUM('traffic raw'!I344:O344)</f>
        <v>76</v>
      </c>
      <c r="E344" s="24">
        <v>15.69309</v>
      </c>
      <c r="F344" s="36">
        <v>54.561669999999999</v>
      </c>
      <c r="G344" s="233"/>
      <c r="H344"/>
    </row>
    <row r="345" spans="1:8" x14ac:dyDescent="0.25">
      <c r="A345" s="212">
        <f t="shared" si="3"/>
        <v>43222</v>
      </c>
      <c r="B345" s="211">
        <f>'traffic raw'!Q345</f>
        <v>165</v>
      </c>
      <c r="C345" s="211">
        <f>SUM('traffic raw'!F345:O345)</f>
        <v>84</v>
      </c>
      <c r="D345" s="209">
        <f>SUM('traffic raw'!I345:O345)</f>
        <v>63</v>
      </c>
      <c r="E345" s="24">
        <v>16.603729999999999</v>
      </c>
      <c r="F345" s="36">
        <v>48.922669999999997</v>
      </c>
      <c r="G345" s="233"/>
      <c r="H345"/>
    </row>
    <row r="346" spans="1:8" x14ac:dyDescent="0.25">
      <c r="A346" s="212">
        <f t="shared" si="3"/>
        <v>43223</v>
      </c>
      <c r="B346" s="211">
        <f>'traffic raw'!Q346</f>
        <v>173</v>
      </c>
      <c r="C346" s="211">
        <f>SUM('traffic raw'!F346:O346)</f>
        <v>86</v>
      </c>
      <c r="D346" s="209">
        <f>SUM('traffic raw'!I346:O346)</f>
        <v>40</v>
      </c>
      <c r="E346" s="24">
        <v>19.02327</v>
      </c>
      <c r="F346" s="36">
        <v>64.086500000000001</v>
      </c>
      <c r="G346" s="233"/>
      <c r="H346"/>
    </row>
    <row r="347" spans="1:8" x14ac:dyDescent="0.25">
      <c r="A347" s="212">
        <f t="shared" si="3"/>
        <v>43224</v>
      </c>
      <c r="B347" s="211">
        <f>'traffic raw'!Q347</f>
        <v>163</v>
      </c>
      <c r="C347" s="211">
        <f>SUM('traffic raw'!F347:O347)</f>
        <v>93</v>
      </c>
      <c r="D347" s="209">
        <f>SUM('traffic raw'!I347:O347)</f>
        <v>61</v>
      </c>
      <c r="E347" s="24">
        <v>41.159469999999999</v>
      </c>
      <c r="F347" s="36">
        <v>210.5908</v>
      </c>
      <c r="G347" s="233"/>
      <c r="H347"/>
    </row>
    <row r="348" spans="1:8" x14ac:dyDescent="0.25">
      <c r="A348" s="212">
        <f t="shared" si="3"/>
        <v>43225</v>
      </c>
      <c r="B348" s="211">
        <f>'traffic raw'!Q348</f>
        <v>74</v>
      </c>
      <c r="C348" s="211">
        <f>SUM('traffic raw'!F348:O348)</f>
        <v>9</v>
      </c>
      <c r="D348" s="209">
        <f>SUM('traffic raw'!I348:O348)</f>
        <v>3</v>
      </c>
      <c r="E348" s="24">
        <v>12.23601</v>
      </c>
      <c r="F348" s="36">
        <v>63.506889999999999</v>
      </c>
      <c r="G348" s="233"/>
      <c r="H348"/>
    </row>
    <row r="349" spans="1:8" x14ac:dyDescent="0.25">
      <c r="A349" s="212">
        <f t="shared" si="3"/>
        <v>43226</v>
      </c>
      <c r="B349" s="211">
        <f>'traffic raw'!Q349</f>
        <v>79</v>
      </c>
      <c r="C349" s="211">
        <f>SUM('traffic raw'!F349:O349)</f>
        <v>13</v>
      </c>
      <c r="D349" s="209">
        <f>SUM('traffic raw'!I349:O349)</f>
        <v>4</v>
      </c>
      <c r="E349" s="24">
        <v>6.3207500000000003</v>
      </c>
      <c r="F349" s="36">
        <v>26.444210000000002</v>
      </c>
      <c r="G349" s="233"/>
      <c r="H349"/>
    </row>
    <row r="350" spans="1:8" x14ac:dyDescent="0.25">
      <c r="A350" s="212">
        <f t="shared" si="3"/>
        <v>43227</v>
      </c>
      <c r="B350" s="211">
        <f>'traffic raw'!Q350</f>
        <v>185</v>
      </c>
      <c r="C350" s="211">
        <f>SUM('traffic raw'!F350:O350)</f>
        <v>86</v>
      </c>
      <c r="D350" s="209">
        <f>SUM('traffic raw'!I350:O350)</f>
        <v>61</v>
      </c>
      <c r="E350" s="24">
        <v>17.61008</v>
      </c>
      <c r="F350" s="36">
        <v>54.87471</v>
      </c>
      <c r="G350" s="233"/>
      <c r="H350"/>
    </row>
    <row r="351" spans="1:8" x14ac:dyDescent="0.25">
      <c r="A351" s="212">
        <f t="shared" si="3"/>
        <v>43228</v>
      </c>
      <c r="B351" s="211">
        <f>'traffic raw'!Q351</f>
        <v>193</v>
      </c>
      <c r="C351" s="211">
        <f>SUM('traffic raw'!F351:O351)</f>
        <v>94</v>
      </c>
      <c r="D351" s="209">
        <f>SUM('traffic raw'!I351:O351)</f>
        <v>71</v>
      </c>
      <c r="E351" s="24">
        <v>26.5807</v>
      </c>
      <c r="F351" s="36">
        <v>116.50879999999999</v>
      </c>
      <c r="G351" s="233"/>
      <c r="H351"/>
    </row>
    <row r="352" spans="1:8" x14ac:dyDescent="0.25">
      <c r="A352" s="212">
        <f t="shared" ref="A352:A374" si="4">A351+1</f>
        <v>43229</v>
      </c>
      <c r="B352" s="211">
        <f>'traffic raw'!Q352</f>
        <v>149</v>
      </c>
      <c r="C352" s="211">
        <f>SUM('traffic raw'!F352:O352)</f>
        <v>74</v>
      </c>
      <c r="D352" s="209">
        <f>SUM('traffic raw'!I352:O352)</f>
        <v>54</v>
      </c>
      <c r="E352" s="24">
        <v>47.922669999999997</v>
      </c>
      <c r="F352" s="36">
        <v>146.87029999999999</v>
      </c>
      <c r="G352" s="233"/>
      <c r="H352"/>
    </row>
    <row r="353" spans="1:8" x14ac:dyDescent="0.25">
      <c r="A353" s="212">
        <f t="shared" si="4"/>
        <v>43230</v>
      </c>
      <c r="B353" s="211">
        <f>'traffic raw'!Q353</f>
        <v>182</v>
      </c>
      <c r="C353" s="211">
        <f>SUM('traffic raw'!F353:O353)</f>
        <v>103</v>
      </c>
      <c r="D353" s="209">
        <f>SUM('traffic raw'!I353:O353)</f>
        <v>65</v>
      </c>
      <c r="E353" s="24">
        <v>35.510120000000001</v>
      </c>
      <c r="F353" s="36">
        <v>248.34030000000001</v>
      </c>
      <c r="G353" s="233"/>
      <c r="H353"/>
    </row>
    <row r="354" spans="1:8" x14ac:dyDescent="0.25">
      <c r="A354" s="212">
        <f t="shared" si="4"/>
        <v>43231</v>
      </c>
      <c r="B354" s="211">
        <f>'traffic raw'!Q354</f>
        <v>152</v>
      </c>
      <c r="C354" s="211">
        <f>SUM('traffic raw'!F354:O354)</f>
        <v>71</v>
      </c>
      <c r="D354" s="209">
        <f>SUM('traffic raw'!I354:O354)</f>
        <v>51</v>
      </c>
      <c r="E354" s="24">
        <v>15.160970000000001</v>
      </c>
      <c r="F354" s="36">
        <v>36.50817</v>
      </c>
      <c r="G354" s="233"/>
      <c r="H354"/>
    </row>
    <row r="355" spans="1:8" x14ac:dyDescent="0.25">
      <c r="A355" s="212">
        <f t="shared" si="4"/>
        <v>43232</v>
      </c>
      <c r="B355" s="211">
        <f>'traffic raw'!Q355</f>
        <v>87</v>
      </c>
      <c r="C355" s="211">
        <f>SUM('traffic raw'!F355:O355)</f>
        <v>17</v>
      </c>
      <c r="D355" s="209">
        <f>SUM('traffic raw'!I355:O355)</f>
        <v>1</v>
      </c>
      <c r="E355" s="24">
        <v>4.67021</v>
      </c>
      <c r="F355" s="36">
        <v>15.3658</v>
      </c>
      <c r="G355" s="233"/>
      <c r="H355"/>
    </row>
    <row r="356" spans="1:8" x14ac:dyDescent="0.25">
      <c r="A356" s="212">
        <f t="shared" si="4"/>
        <v>43233</v>
      </c>
      <c r="B356" s="211">
        <f>'traffic raw'!Q356</f>
        <v>103</v>
      </c>
      <c r="C356" s="211">
        <f>SUM('traffic raw'!F356:O356)</f>
        <v>14</v>
      </c>
      <c r="D356" s="209">
        <f>SUM('traffic raw'!I356:O356)</f>
        <v>2</v>
      </c>
      <c r="E356" s="24">
        <v>2.7705099999999998</v>
      </c>
      <c r="F356" s="36">
        <v>10.99821</v>
      </c>
      <c r="G356" s="233"/>
      <c r="H356"/>
    </row>
    <row r="357" spans="1:8" x14ac:dyDescent="0.25">
      <c r="A357" s="212">
        <f t="shared" si="4"/>
        <v>43234</v>
      </c>
      <c r="B357" s="211">
        <f>'traffic raw'!Q357</f>
        <v>162</v>
      </c>
      <c r="C357" s="211">
        <f>SUM('traffic raw'!F357:O357)</f>
        <v>76</v>
      </c>
      <c r="D357" s="209">
        <f>SUM('traffic raw'!I357:O357)</f>
        <v>57</v>
      </c>
      <c r="E357" s="24">
        <v>8.0587900000000001</v>
      </c>
      <c r="F357" s="36">
        <v>29.688880000000001</v>
      </c>
      <c r="G357" s="233"/>
      <c r="H357"/>
    </row>
    <row r="358" spans="1:8" x14ac:dyDescent="0.25">
      <c r="A358" s="212">
        <f t="shared" si="4"/>
        <v>43235</v>
      </c>
      <c r="B358" s="211">
        <f>'traffic raw'!Q358</f>
        <v>189</v>
      </c>
      <c r="C358" s="211">
        <f>SUM('traffic raw'!F358:O358)</f>
        <v>98</v>
      </c>
      <c r="D358" s="209">
        <f>SUM('traffic raw'!I358:O358)</f>
        <v>64</v>
      </c>
      <c r="E358" s="24">
        <v>10.87734</v>
      </c>
      <c r="F358" s="36">
        <v>29.327169999999999</v>
      </c>
      <c r="G358" s="233"/>
      <c r="H358"/>
    </row>
    <row r="359" spans="1:8" x14ac:dyDescent="0.25">
      <c r="A359" s="212">
        <f t="shared" si="4"/>
        <v>43236</v>
      </c>
      <c r="B359" s="211">
        <f>'traffic raw'!Q359</f>
        <v>182</v>
      </c>
      <c r="C359" s="211">
        <f>SUM('traffic raw'!F359:O359)</f>
        <v>96</v>
      </c>
      <c r="D359" s="209">
        <f>SUM('traffic raw'!I359:O359)</f>
        <v>47</v>
      </c>
      <c r="E359" s="24"/>
      <c r="F359" s="36">
        <v>22.430669999999999</v>
      </c>
      <c r="G359" s="233"/>
      <c r="H359"/>
    </row>
    <row r="360" spans="1:8" x14ac:dyDescent="0.25">
      <c r="A360" s="212">
        <f t="shared" si="4"/>
        <v>43237</v>
      </c>
      <c r="B360" s="211">
        <f>'traffic raw'!Q360</f>
        <v>134</v>
      </c>
      <c r="C360" s="211">
        <f>SUM('traffic raw'!F360:O360)</f>
        <v>65</v>
      </c>
      <c r="D360" s="209">
        <f>SUM('traffic raw'!I360:O360)</f>
        <v>28</v>
      </c>
      <c r="E360" s="24">
        <v>3.8634200000000001</v>
      </c>
      <c r="F360" s="36">
        <v>15.6455</v>
      </c>
      <c r="G360" s="233"/>
      <c r="H360"/>
    </row>
    <row r="361" spans="1:8" x14ac:dyDescent="0.25">
      <c r="A361" s="212">
        <f t="shared" si="4"/>
        <v>43238</v>
      </c>
      <c r="B361" s="211">
        <f>'traffic raw'!Q361</f>
        <v>151</v>
      </c>
      <c r="C361" s="211">
        <f>SUM('traffic raw'!F361:O361)</f>
        <v>56</v>
      </c>
      <c r="D361" s="209">
        <f>SUM('traffic raw'!I361:O361)</f>
        <v>30</v>
      </c>
      <c r="E361" s="24">
        <v>6.9652399999999997</v>
      </c>
      <c r="F361" s="36">
        <v>21.97683</v>
      </c>
      <c r="G361" s="233"/>
      <c r="H361"/>
    </row>
    <row r="362" spans="1:8" x14ac:dyDescent="0.25">
      <c r="A362" s="212">
        <f t="shared" si="4"/>
        <v>43239</v>
      </c>
      <c r="B362" s="211">
        <f>'traffic raw'!Q362</f>
        <v>68</v>
      </c>
      <c r="C362" s="211">
        <f>SUM('traffic raw'!F362:O362)</f>
        <v>20</v>
      </c>
      <c r="D362" s="209">
        <f>SUM('traffic raw'!I362:O362)</f>
        <v>2</v>
      </c>
      <c r="E362" s="24">
        <v>4.7906199999999997</v>
      </c>
      <c r="F362" s="36">
        <v>17.095330000000001</v>
      </c>
      <c r="G362" s="233"/>
      <c r="H362"/>
    </row>
    <row r="363" spans="1:8" x14ac:dyDescent="0.25">
      <c r="A363" s="212">
        <f t="shared" si="4"/>
        <v>43240</v>
      </c>
      <c r="B363" s="211">
        <f>'traffic raw'!Q363</f>
        <v>77</v>
      </c>
      <c r="C363" s="211">
        <f>SUM('traffic raw'!F363:O363)</f>
        <v>18</v>
      </c>
      <c r="D363" s="209">
        <f>SUM('traffic raw'!I363:O363)</f>
        <v>5</v>
      </c>
      <c r="E363" s="24">
        <v>6.3030900000000001</v>
      </c>
      <c r="F363" s="36">
        <v>33.423670000000001</v>
      </c>
      <c r="G363" s="233"/>
      <c r="H363"/>
    </row>
    <row r="364" spans="1:8" x14ac:dyDescent="0.25">
      <c r="A364" s="212">
        <f t="shared" si="4"/>
        <v>43241</v>
      </c>
      <c r="B364" s="211">
        <f>'traffic raw'!Q364</f>
        <v>142</v>
      </c>
      <c r="C364" s="211">
        <f>SUM('traffic raw'!F364:O364)</f>
        <v>46</v>
      </c>
      <c r="D364" s="209">
        <f>SUM('traffic raw'!I364:O364)</f>
        <v>25</v>
      </c>
      <c r="E364" s="24">
        <v>10.511200000000001</v>
      </c>
      <c r="F364" s="36">
        <v>43.618079999999999</v>
      </c>
      <c r="G364" s="233"/>
      <c r="H364"/>
    </row>
    <row r="365" spans="1:8" x14ac:dyDescent="0.25">
      <c r="A365" s="212">
        <f t="shared" si="4"/>
        <v>43242</v>
      </c>
      <c r="B365" s="211">
        <f>'traffic raw'!Q365</f>
        <v>145</v>
      </c>
      <c r="C365" s="211">
        <f>SUM('traffic raw'!F365:O365)</f>
        <v>62</v>
      </c>
      <c r="D365" s="209">
        <f>SUM('traffic raw'!I365:O365)</f>
        <v>36</v>
      </c>
      <c r="E365" s="24">
        <v>7.5162699999999996</v>
      </c>
      <c r="F365" s="36">
        <v>18.983920000000001</v>
      </c>
      <c r="G365" s="233"/>
      <c r="H365"/>
    </row>
    <row r="366" spans="1:8" x14ac:dyDescent="0.25">
      <c r="A366" s="212">
        <f t="shared" si="4"/>
        <v>43243</v>
      </c>
      <c r="B366" s="211">
        <f>'traffic raw'!Q366</f>
        <v>97</v>
      </c>
      <c r="C366" s="211">
        <f>SUM('traffic raw'!F366:O366)</f>
        <v>33</v>
      </c>
      <c r="D366" s="209">
        <f>SUM('traffic raw'!I366:O366)</f>
        <v>20</v>
      </c>
      <c r="E366" s="24">
        <v>8.0331799999999998</v>
      </c>
      <c r="F366" s="36">
        <v>25.608039999999999</v>
      </c>
      <c r="G366" s="233"/>
      <c r="H366"/>
    </row>
    <row r="367" spans="1:8" x14ac:dyDescent="0.25">
      <c r="A367" s="212">
        <f t="shared" si="4"/>
        <v>43244</v>
      </c>
      <c r="B367" s="211">
        <f>'traffic raw'!Q367</f>
        <v>158</v>
      </c>
      <c r="C367" s="211">
        <f>SUM('traffic raw'!F367:O367)</f>
        <v>70</v>
      </c>
      <c r="D367" s="209">
        <f>SUM('traffic raw'!I367:O367)</f>
        <v>41</v>
      </c>
      <c r="E367" s="24">
        <v>9.2939000000000007</v>
      </c>
      <c r="F367" s="36">
        <v>22.159880000000001</v>
      </c>
      <c r="G367" s="233"/>
      <c r="H367"/>
    </row>
    <row r="368" spans="1:8" x14ac:dyDescent="0.25">
      <c r="A368" s="212">
        <f t="shared" si="4"/>
        <v>43245</v>
      </c>
      <c r="B368" s="211">
        <f>'traffic raw'!Q368</f>
        <v>97</v>
      </c>
      <c r="C368" s="211">
        <f>SUM('traffic raw'!F368:O368)</f>
        <v>32</v>
      </c>
      <c r="D368" s="209">
        <f>SUM('traffic raw'!I368:O368)</f>
        <v>18</v>
      </c>
      <c r="E368" s="24">
        <v>7.44693</v>
      </c>
      <c r="F368" s="36">
        <v>18.974</v>
      </c>
      <c r="G368" s="233"/>
      <c r="H368"/>
    </row>
    <row r="369" spans="1:8" x14ac:dyDescent="0.25">
      <c r="A369" s="212">
        <f t="shared" si="4"/>
        <v>43246</v>
      </c>
      <c r="B369" s="211">
        <f>'traffic raw'!Q369</f>
        <v>56</v>
      </c>
      <c r="C369" s="211">
        <f>SUM('traffic raw'!F369:O369)</f>
        <v>14</v>
      </c>
      <c r="D369" s="209">
        <f>SUM('traffic raw'!I369:O369)</f>
        <v>5</v>
      </c>
      <c r="E369" s="24">
        <v>6.07911</v>
      </c>
      <c r="F369" s="36">
        <v>14.92267</v>
      </c>
      <c r="G369" s="233"/>
      <c r="H369"/>
    </row>
    <row r="370" spans="1:8" x14ac:dyDescent="0.25">
      <c r="A370" s="212">
        <f t="shared" si="4"/>
        <v>43247</v>
      </c>
      <c r="B370" s="211">
        <f>'traffic raw'!Q370</f>
        <v>50</v>
      </c>
      <c r="C370" s="211">
        <f>SUM('traffic raw'!F370:O370)</f>
        <v>11</v>
      </c>
      <c r="D370" s="209">
        <f>SUM('traffic raw'!I370:O370)</f>
        <v>7</v>
      </c>
      <c r="E370" s="24">
        <v>4.6806299999999998</v>
      </c>
      <c r="F370" s="36">
        <v>12.366669999999999</v>
      </c>
      <c r="G370" s="233"/>
      <c r="H370"/>
    </row>
    <row r="371" spans="1:8" x14ac:dyDescent="0.25">
      <c r="A371" s="212">
        <f t="shared" si="4"/>
        <v>43248</v>
      </c>
      <c r="B371" s="211">
        <f>'traffic raw'!Q371</f>
        <v>137</v>
      </c>
      <c r="C371" s="211">
        <f>SUM('traffic raw'!F371:O371)</f>
        <v>59</v>
      </c>
      <c r="D371" s="209">
        <f>SUM('traffic raw'!I371:O371)</f>
        <v>45</v>
      </c>
      <c r="E371" s="24">
        <v>4.8962199999999996</v>
      </c>
      <c r="F371" s="36">
        <v>11.703670000000001</v>
      </c>
      <c r="G371" s="233"/>
      <c r="H371"/>
    </row>
    <row r="372" spans="1:8" x14ac:dyDescent="0.25">
      <c r="A372" s="212">
        <f t="shared" si="4"/>
        <v>43249</v>
      </c>
      <c r="B372" s="211">
        <f>'traffic raw'!Q372</f>
        <v>159</v>
      </c>
      <c r="C372" s="211">
        <f>SUM('traffic raw'!F372:O372)</f>
        <v>67</v>
      </c>
      <c r="D372" s="209">
        <f>SUM('traffic raw'!I372:O372)</f>
        <v>42</v>
      </c>
      <c r="E372" s="24">
        <v>10.842000000000001</v>
      </c>
      <c r="F372" s="36">
        <v>42.278669999999998</v>
      </c>
      <c r="G372" s="233"/>
      <c r="H372"/>
    </row>
    <row r="373" spans="1:8" x14ac:dyDescent="0.25">
      <c r="A373" s="212">
        <f t="shared" si="4"/>
        <v>43250</v>
      </c>
      <c r="B373" s="211">
        <f>'traffic raw'!Q373</f>
        <v>102</v>
      </c>
      <c r="C373" s="211">
        <f>SUM('traffic raw'!F373:O373)</f>
        <v>24</v>
      </c>
      <c r="D373" s="209">
        <f>SUM('traffic raw'!I373:O373)</f>
        <v>8</v>
      </c>
      <c r="E373" s="24">
        <v>5.7287299999999997</v>
      </c>
      <c r="F373" s="36">
        <v>23.21754</v>
      </c>
      <c r="G373" s="233"/>
      <c r="H373"/>
    </row>
    <row r="374" spans="1:8" x14ac:dyDescent="0.25">
      <c r="A374" s="212">
        <f t="shared" si="4"/>
        <v>43251</v>
      </c>
      <c r="B374" s="211">
        <f>'traffic raw'!Q374</f>
        <v>163</v>
      </c>
      <c r="C374" s="211">
        <f>SUM('traffic raw'!F374:O374)</f>
        <v>65</v>
      </c>
      <c r="D374" s="209">
        <f>SUM('traffic raw'!I374:O374)</f>
        <v>29</v>
      </c>
      <c r="E374" s="24">
        <v>11.5451</v>
      </c>
      <c r="F374" s="36">
        <v>65.631789999999995</v>
      </c>
      <c r="G374" s="233"/>
      <c r="H374"/>
    </row>
    <row r="375" spans="1:8" x14ac:dyDescent="0.25">
      <c r="A375" s="212"/>
    </row>
    <row r="379" spans="1:8" x14ac:dyDescent="0.25">
      <c r="A379" s="212"/>
    </row>
    <row r="380" spans="1:8" x14ac:dyDescent="0.25">
      <c r="A380" s="212"/>
    </row>
    <row r="381" spans="1:8" x14ac:dyDescent="0.25">
      <c r="A381" s="212"/>
    </row>
    <row r="382" spans="1:8" x14ac:dyDescent="0.25">
      <c r="A382" s="212"/>
    </row>
    <row r="383" spans="1:8" x14ac:dyDescent="0.25">
      <c r="A383" s="212"/>
    </row>
    <row r="384" spans="1:8" x14ac:dyDescent="0.25">
      <c r="A384" s="212"/>
    </row>
    <row r="385" spans="1:1" x14ac:dyDescent="0.25">
      <c r="A385" s="212"/>
    </row>
    <row r="386" spans="1:1" x14ac:dyDescent="0.25">
      <c r="A386" s="212"/>
    </row>
    <row r="387" spans="1:1" x14ac:dyDescent="0.25">
      <c r="A387" s="212"/>
    </row>
    <row r="388" spans="1:1" x14ac:dyDescent="0.25">
      <c r="A388" s="212"/>
    </row>
    <row r="389" spans="1:1" x14ac:dyDescent="0.25">
      <c r="A389" s="212"/>
    </row>
    <row r="390" spans="1:1" x14ac:dyDescent="0.25">
      <c r="A390" s="212"/>
    </row>
    <row r="391" spans="1:1" x14ac:dyDescent="0.25">
      <c r="A391" s="212"/>
    </row>
    <row r="392" spans="1:1" x14ac:dyDescent="0.25">
      <c r="A392" s="212"/>
    </row>
    <row r="393" spans="1:1" x14ac:dyDescent="0.25">
      <c r="A393" s="212"/>
    </row>
    <row r="394" spans="1:1" x14ac:dyDescent="0.25">
      <c r="A394" s="212"/>
    </row>
    <row r="395" spans="1:1" x14ac:dyDescent="0.25">
      <c r="A395" s="212"/>
    </row>
    <row r="396" spans="1:1" x14ac:dyDescent="0.25">
      <c r="A396" s="212"/>
    </row>
    <row r="397" spans="1:1" x14ac:dyDescent="0.25">
      <c r="A397" s="212"/>
    </row>
    <row r="398" spans="1:1" x14ac:dyDescent="0.25">
      <c r="A398" s="212"/>
    </row>
    <row r="399" spans="1:1" x14ac:dyDescent="0.25">
      <c r="A399" s="212"/>
    </row>
    <row r="400" spans="1:1" x14ac:dyDescent="0.25">
      <c r="A400" s="212"/>
    </row>
    <row r="401" spans="1:1" x14ac:dyDescent="0.25">
      <c r="A401" s="212"/>
    </row>
    <row r="402" spans="1:1" x14ac:dyDescent="0.25">
      <c r="A402" s="212"/>
    </row>
    <row r="403" spans="1:1" x14ac:dyDescent="0.25">
      <c r="A403" s="212"/>
    </row>
    <row r="404" spans="1:1" x14ac:dyDescent="0.25">
      <c r="A404" s="212"/>
    </row>
    <row r="405" spans="1:1" x14ac:dyDescent="0.25">
      <c r="A405" s="212"/>
    </row>
    <row r="406" spans="1:1" x14ac:dyDescent="0.25">
      <c r="A406" s="212"/>
    </row>
    <row r="407" spans="1:1" x14ac:dyDescent="0.25">
      <c r="A407" s="212"/>
    </row>
    <row r="408" spans="1:1" x14ac:dyDescent="0.25">
      <c r="A408" s="212"/>
    </row>
    <row r="409" spans="1:1" x14ac:dyDescent="0.25">
      <c r="A409" s="212"/>
    </row>
    <row r="410" spans="1:1" x14ac:dyDescent="0.25">
      <c r="A410" s="212"/>
    </row>
    <row r="411" spans="1:1" x14ac:dyDescent="0.25">
      <c r="A411" s="212"/>
    </row>
    <row r="412" spans="1:1" x14ac:dyDescent="0.25">
      <c r="A412" s="212"/>
    </row>
    <row r="413" spans="1:1" x14ac:dyDescent="0.25">
      <c r="A413" s="212"/>
    </row>
    <row r="414" spans="1:1" x14ac:dyDescent="0.25">
      <c r="A414" s="212"/>
    </row>
    <row r="415" spans="1:1" x14ac:dyDescent="0.25">
      <c r="A415" s="212"/>
    </row>
    <row r="416" spans="1:1" x14ac:dyDescent="0.25">
      <c r="A416" s="212"/>
    </row>
    <row r="417" spans="1:1" x14ac:dyDescent="0.25">
      <c r="A417" s="212"/>
    </row>
    <row r="418" spans="1:1" x14ac:dyDescent="0.25">
      <c r="A418" s="212"/>
    </row>
    <row r="419" spans="1:1" x14ac:dyDescent="0.25">
      <c r="A419" s="212"/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0C0686-14DB-4D03-B7B6-23AF0D540753}">
  <dimension ref="A1:R626"/>
  <sheetViews>
    <sheetView zoomScaleNormal="100" workbookViewId="0">
      <selection activeCell="F27" sqref="F27"/>
    </sheetView>
  </sheetViews>
  <sheetFormatPr defaultColWidth="9.140625" defaultRowHeight="15" x14ac:dyDescent="0.25"/>
  <cols>
    <col min="1" max="1" width="12.7109375" style="209" customWidth="1"/>
    <col min="2" max="2" width="12.140625" style="209" customWidth="1"/>
    <col min="3" max="5" width="9.42578125" style="209" customWidth="1"/>
    <col min="6" max="6" width="9.42578125" style="218" customWidth="1"/>
    <col min="7" max="7" width="9.42578125" style="85" customWidth="1"/>
    <col min="8" max="10" width="11.85546875" style="218" customWidth="1"/>
    <col min="11" max="12" width="11.85546875" style="209" customWidth="1"/>
    <col min="13" max="13" width="8.85546875" style="218" customWidth="1"/>
    <col min="14" max="14" width="9.140625" style="85"/>
    <col min="15" max="16" width="11" style="209" customWidth="1"/>
    <col min="17" max="17" width="12.85546875" style="85" customWidth="1"/>
    <col min="18" max="16384" width="9.140625" style="85"/>
  </cols>
  <sheetData>
    <row r="1" spans="1:18" ht="18" x14ac:dyDescent="0.35">
      <c r="A1" s="208" t="s">
        <v>524</v>
      </c>
    </row>
    <row r="2" spans="1:18" x14ac:dyDescent="0.25">
      <c r="A2" s="16" t="s">
        <v>967</v>
      </c>
      <c r="B2" s="509"/>
    </row>
    <row r="3" spans="1:18" x14ac:dyDescent="0.25">
      <c r="A3" s="510" t="s">
        <v>981</v>
      </c>
      <c r="B3" s="511"/>
      <c r="C3" s="510"/>
      <c r="D3" s="512"/>
      <c r="E3" s="512"/>
      <c r="F3" s="513"/>
    </row>
    <row r="4" spans="1:18" s="89" customFormat="1" x14ac:dyDescent="0.25">
      <c r="B4" s="219"/>
      <c r="F4" s="88"/>
      <c r="M4" s="88"/>
    </row>
    <row r="5" spans="1:18" s="89" customFormat="1" x14ac:dyDescent="0.25">
      <c r="B5" s="219"/>
      <c r="M5" s="88"/>
    </row>
    <row r="6" spans="1:18" s="89" customFormat="1" x14ac:dyDescent="0.25">
      <c r="B6" s="219"/>
      <c r="F6" s="88"/>
      <c r="M6" s="88"/>
    </row>
    <row r="7" spans="1:18" s="89" customFormat="1" x14ac:dyDescent="0.25">
      <c r="A7" s="209"/>
      <c r="B7" s="209"/>
      <c r="C7" s="209"/>
      <c r="D7" s="209"/>
      <c r="E7" s="209"/>
      <c r="F7" s="218"/>
      <c r="G7" s="85"/>
      <c r="H7" s="220" t="s">
        <v>480</v>
      </c>
      <c r="I7" s="221"/>
      <c r="J7" s="221"/>
      <c r="K7" s="221"/>
      <c r="L7" s="221"/>
      <c r="M7" s="218"/>
      <c r="O7" s="581" t="s">
        <v>954</v>
      </c>
      <c r="P7" s="581"/>
    </row>
    <row r="8" spans="1:18" ht="36.75" customHeight="1" x14ac:dyDescent="0.25">
      <c r="A8" s="230" t="s">
        <v>1</v>
      </c>
      <c r="B8" s="231" t="s">
        <v>256</v>
      </c>
      <c r="C8" s="231" t="s">
        <v>257</v>
      </c>
      <c r="D8" s="231" t="s">
        <v>477</v>
      </c>
      <c r="E8" s="231" t="s">
        <v>504</v>
      </c>
      <c r="F8" s="231" t="s">
        <v>426</v>
      </c>
      <c r="G8" s="231"/>
      <c r="H8" s="232" t="s">
        <v>504</v>
      </c>
      <c r="I8" s="232" t="s">
        <v>457</v>
      </c>
      <c r="J8" s="232" t="s">
        <v>476</v>
      </c>
      <c r="K8" s="232" t="s">
        <v>426</v>
      </c>
      <c r="L8" s="232" t="s">
        <v>424</v>
      </c>
      <c r="M8" s="484"/>
      <c r="O8" s="492" t="s">
        <v>953</v>
      </c>
      <c r="P8" s="492" t="s">
        <v>955</v>
      </c>
    </row>
    <row r="9" spans="1:18" x14ac:dyDescent="0.25">
      <c r="A9" s="85"/>
      <c r="B9" s="85"/>
      <c r="C9" s="85"/>
      <c r="D9" s="85"/>
      <c r="E9" s="85"/>
      <c r="F9" s="85"/>
      <c r="H9" s="254"/>
      <c r="I9" s="254"/>
      <c r="J9" s="254"/>
      <c r="K9" s="254"/>
      <c r="L9" s="254"/>
      <c r="M9" s="84"/>
      <c r="O9" s="493"/>
      <c r="P9" s="493"/>
    </row>
    <row r="10" spans="1:18" x14ac:dyDescent="0.25">
      <c r="A10" s="223">
        <v>42888</v>
      </c>
      <c r="B10" s="224">
        <f>'traffic sorted'!B11</f>
        <v>102</v>
      </c>
      <c r="C10" s="224">
        <f>'traffic sorted'!C11</f>
        <v>27</v>
      </c>
      <c r="D10" s="224">
        <f>'traffic sorted'!D11</f>
        <v>15</v>
      </c>
      <c r="E10" s="24">
        <v>5.3955200000000003</v>
      </c>
      <c r="F10" s="35">
        <v>34.67</v>
      </c>
      <c r="G10" s="78"/>
      <c r="H10" s="226">
        <f t="shared" ref="H10:H52" si="0">E10</f>
        <v>5.3955200000000003</v>
      </c>
      <c r="I10" s="226" t="str">
        <f t="shared" ref="I10:I73" si="1">IF(C10&lt;10,"0-10",IF(AND(C10&gt;=10,C10&lt;20),"10-20",IF(AND(C10&gt;=20,C10&lt;30),"20-30",IF(AND(C10&gt;=30,C10&lt;40),"30-40",IF(AND(C10&gt;=40,C10&lt;50),"40-50",IF(AND(C10&gt;=50,C10&lt;60),"50-60",IF(AND(C10&gt;=60,C10&lt;70),"60-70",IF(AND(C10&gt;=70,C10&lt;80),"70-80","&gt;80"))))))))</f>
        <v>20-30</v>
      </c>
      <c r="J10" s="226" t="str">
        <f t="shared" ref="J10:J52" si="2">IF(D10&lt;10,"0-10",IF(AND(D10&gt;=10,D10&lt;20),"10-20",IF(AND(D10&gt;=20,D10&lt;30),"20-30",IF(AND(D10&gt;=30,D10&lt;40),"30-40",IF(AND(D10&gt;=40,D10&lt;50),"40-50",IF(AND(D10&gt;=50,D10&lt;60),"50-60",IF(AND(D10&gt;=60,D10&lt;70),"60-70",IF(AND(D10&gt;=70,D10&lt;80),"70-80","&gt;80"))))))))</f>
        <v>10-20</v>
      </c>
      <c r="K10" s="226" t="str">
        <f t="shared" ref="K10:K52" si="3">IF(F10&lt;1,"0-1",IF(AND(F10&gt;=1,F10&lt;2),"1-2",IF(AND(F10&gt;=2,F10&lt;5),"2-5",IF(AND(F10&gt;=5,F10&lt;10),"5-10",IF(AND(F10&gt;=10,F10&lt;20),"10-20","&gt;20")))))</f>
        <v>&gt;20</v>
      </c>
      <c r="L10" s="221">
        <f t="shared" ref="L10:L73" si="4">IF(E10&gt;=50.5,1,0)</f>
        <v>0</v>
      </c>
      <c r="O10" s="494" t="str">
        <f t="shared" ref="O10:O73" si="5">IF(C10=0,E10,"")</f>
        <v/>
      </c>
      <c r="P10" s="494" t="str">
        <f t="shared" ref="P10:P72" si="6">IF(AND(C10=0,F10&lt;1),E10,"")</f>
        <v/>
      </c>
      <c r="Q10" s="517"/>
      <c r="R10" s="22"/>
    </row>
    <row r="11" spans="1:18" x14ac:dyDescent="0.25">
      <c r="A11" s="223">
        <v>42889</v>
      </c>
      <c r="B11" s="224">
        <f>'traffic sorted'!B12</f>
        <v>75</v>
      </c>
      <c r="C11" s="224">
        <f>'traffic sorted'!C12</f>
        <v>0</v>
      </c>
      <c r="D11" s="224">
        <f>'traffic sorted'!D12</f>
        <v>0</v>
      </c>
      <c r="E11" s="24">
        <v>4.6369300000000004</v>
      </c>
      <c r="F11" s="35">
        <v>42.410020000000003</v>
      </c>
      <c r="G11" s="78"/>
      <c r="H11" s="226">
        <f t="shared" si="0"/>
        <v>4.6369300000000004</v>
      </c>
      <c r="I11" s="226" t="str">
        <f t="shared" si="1"/>
        <v>0-10</v>
      </c>
      <c r="J11" s="226" t="str">
        <f t="shared" si="2"/>
        <v>0-10</v>
      </c>
      <c r="K11" s="226" t="str">
        <f t="shared" si="3"/>
        <v>&gt;20</v>
      </c>
      <c r="L11" s="221">
        <f t="shared" si="4"/>
        <v>0</v>
      </c>
      <c r="O11" s="494">
        <f t="shared" si="5"/>
        <v>4.6369300000000004</v>
      </c>
      <c r="P11" s="494" t="str">
        <f t="shared" si="6"/>
        <v/>
      </c>
      <c r="Q11" s="517"/>
      <c r="R11" s="22"/>
    </row>
    <row r="12" spans="1:18" x14ac:dyDescent="0.25">
      <c r="A12" s="223">
        <v>42890</v>
      </c>
      <c r="B12" s="224">
        <f>'traffic sorted'!B13</f>
        <v>67</v>
      </c>
      <c r="C12" s="224">
        <f>'traffic sorted'!C13</f>
        <v>0</v>
      </c>
      <c r="D12" s="224">
        <f>'traffic sorted'!D13</f>
        <v>0</v>
      </c>
      <c r="E12" s="24">
        <v>7.4527900000000002</v>
      </c>
      <c r="F12" s="35">
        <v>0</v>
      </c>
      <c r="G12" s="78"/>
      <c r="H12" s="226">
        <f t="shared" si="0"/>
        <v>7.4527900000000002</v>
      </c>
      <c r="I12" s="226" t="str">
        <f t="shared" si="1"/>
        <v>0-10</v>
      </c>
      <c r="J12" s="226" t="str">
        <f t="shared" si="2"/>
        <v>0-10</v>
      </c>
      <c r="K12" s="226" t="str">
        <f t="shared" si="3"/>
        <v>0-1</v>
      </c>
      <c r="L12" s="221">
        <f t="shared" si="4"/>
        <v>0</v>
      </c>
      <c r="O12" s="494">
        <f t="shared" si="5"/>
        <v>7.4527900000000002</v>
      </c>
      <c r="P12" s="494">
        <f t="shared" si="6"/>
        <v>7.4527900000000002</v>
      </c>
      <c r="Q12" s="517"/>
      <c r="R12" s="22"/>
    </row>
    <row r="13" spans="1:18" x14ac:dyDescent="0.25">
      <c r="A13" s="223">
        <v>42891</v>
      </c>
      <c r="B13" s="224">
        <f>'traffic sorted'!B14</f>
        <v>52</v>
      </c>
      <c r="C13" s="224">
        <f>'traffic sorted'!C14</f>
        <v>2</v>
      </c>
      <c r="D13" s="224">
        <f>'traffic sorted'!D14</f>
        <v>1</v>
      </c>
      <c r="E13" s="24">
        <v>4.7098199999999997</v>
      </c>
      <c r="F13" s="35">
        <v>0.43998999999999999</v>
      </c>
      <c r="G13" s="78"/>
      <c r="H13" s="226">
        <f t="shared" si="0"/>
        <v>4.7098199999999997</v>
      </c>
      <c r="I13" s="226" t="str">
        <f t="shared" si="1"/>
        <v>0-10</v>
      </c>
      <c r="J13" s="226" t="str">
        <f t="shared" si="2"/>
        <v>0-10</v>
      </c>
      <c r="K13" s="226" t="str">
        <f t="shared" si="3"/>
        <v>0-1</v>
      </c>
      <c r="L13" s="221">
        <f t="shared" si="4"/>
        <v>0</v>
      </c>
      <c r="O13" s="494" t="str">
        <f t="shared" si="5"/>
        <v/>
      </c>
      <c r="P13" s="494" t="str">
        <f t="shared" si="6"/>
        <v/>
      </c>
      <c r="Q13" s="517"/>
      <c r="R13" s="22"/>
    </row>
    <row r="14" spans="1:18" x14ac:dyDescent="0.25">
      <c r="A14" s="223">
        <v>42892</v>
      </c>
      <c r="B14" s="224">
        <f>'traffic sorted'!B15</f>
        <v>112</v>
      </c>
      <c r="C14" s="224">
        <f>'traffic sorted'!C15</f>
        <v>23</v>
      </c>
      <c r="D14" s="224">
        <f>'traffic sorted'!D15</f>
        <v>14</v>
      </c>
      <c r="E14" s="24">
        <v>7.4981400000000002</v>
      </c>
      <c r="F14" s="35">
        <v>0.04</v>
      </c>
      <c r="G14" s="78"/>
      <c r="H14" s="226">
        <f t="shared" si="0"/>
        <v>7.4981400000000002</v>
      </c>
      <c r="I14" s="226" t="str">
        <f t="shared" si="1"/>
        <v>20-30</v>
      </c>
      <c r="J14" s="226" t="str">
        <f t="shared" si="2"/>
        <v>10-20</v>
      </c>
      <c r="K14" s="226" t="str">
        <f t="shared" si="3"/>
        <v>0-1</v>
      </c>
      <c r="L14" s="221">
        <f t="shared" si="4"/>
        <v>0</v>
      </c>
      <c r="O14" s="494" t="str">
        <f t="shared" si="5"/>
        <v/>
      </c>
      <c r="P14" s="494" t="str">
        <f t="shared" si="6"/>
        <v/>
      </c>
      <c r="Q14" s="517"/>
      <c r="R14" s="22"/>
    </row>
    <row r="15" spans="1:18" x14ac:dyDescent="0.25">
      <c r="A15" s="223">
        <v>42893</v>
      </c>
      <c r="B15" s="224">
        <f>'traffic sorted'!B16</f>
        <v>100</v>
      </c>
      <c r="C15" s="224">
        <f>'traffic sorted'!C16</f>
        <v>32</v>
      </c>
      <c r="D15" s="224">
        <f>'traffic sorted'!D16</f>
        <v>21</v>
      </c>
      <c r="E15" s="24">
        <v>6.2655500000000002</v>
      </c>
      <c r="F15" s="35">
        <v>0.50000999999999995</v>
      </c>
      <c r="G15" s="78"/>
      <c r="H15" s="226">
        <f t="shared" si="0"/>
        <v>6.2655500000000002</v>
      </c>
      <c r="I15" s="226" t="str">
        <f t="shared" si="1"/>
        <v>30-40</v>
      </c>
      <c r="J15" s="226" t="str">
        <f t="shared" si="2"/>
        <v>20-30</v>
      </c>
      <c r="K15" s="226" t="str">
        <f t="shared" si="3"/>
        <v>0-1</v>
      </c>
      <c r="L15" s="221">
        <f t="shared" si="4"/>
        <v>0</v>
      </c>
      <c r="O15" s="494" t="str">
        <f t="shared" si="5"/>
        <v/>
      </c>
      <c r="P15" s="494" t="str">
        <f t="shared" si="6"/>
        <v/>
      </c>
      <c r="Q15" s="517"/>
      <c r="R15" s="22"/>
    </row>
    <row r="16" spans="1:18" x14ac:dyDescent="0.25">
      <c r="A16" s="227">
        <v>42894</v>
      </c>
      <c r="B16" s="224">
        <f>'traffic sorted'!B17</f>
        <v>102</v>
      </c>
      <c r="C16" s="224">
        <f>'traffic sorted'!C17</f>
        <v>27</v>
      </c>
      <c r="D16" s="224">
        <f>'traffic sorted'!D17</f>
        <v>15</v>
      </c>
      <c r="E16" s="24">
        <v>9.9832900000000002</v>
      </c>
      <c r="F16" s="35">
        <v>0</v>
      </c>
      <c r="G16" s="78"/>
      <c r="H16" s="226">
        <f t="shared" si="0"/>
        <v>9.9832900000000002</v>
      </c>
      <c r="I16" s="226" t="str">
        <f t="shared" si="1"/>
        <v>20-30</v>
      </c>
      <c r="J16" s="226" t="str">
        <f t="shared" si="2"/>
        <v>10-20</v>
      </c>
      <c r="K16" s="226" t="str">
        <f t="shared" si="3"/>
        <v>0-1</v>
      </c>
      <c r="L16" s="221">
        <f t="shared" si="4"/>
        <v>0</v>
      </c>
      <c r="O16" s="494" t="str">
        <f t="shared" si="5"/>
        <v/>
      </c>
      <c r="P16" s="494" t="str">
        <f t="shared" si="6"/>
        <v/>
      </c>
      <c r="Q16" s="517"/>
      <c r="R16" s="22"/>
    </row>
    <row r="17" spans="1:18" x14ac:dyDescent="0.25">
      <c r="A17" s="227">
        <v>42895</v>
      </c>
      <c r="B17" s="224">
        <f>'traffic sorted'!B18</f>
        <v>93</v>
      </c>
      <c r="C17" s="224">
        <f>'traffic sorted'!C18</f>
        <v>19</v>
      </c>
      <c r="D17" s="224">
        <f>'traffic sorted'!D18</f>
        <v>14</v>
      </c>
      <c r="E17" s="24">
        <v>9.4721700000000002</v>
      </c>
      <c r="F17" s="35">
        <v>0</v>
      </c>
      <c r="G17" s="78"/>
      <c r="H17" s="226">
        <f t="shared" si="0"/>
        <v>9.4721700000000002</v>
      </c>
      <c r="I17" s="226" t="str">
        <f t="shared" si="1"/>
        <v>10-20</v>
      </c>
      <c r="J17" s="226" t="str">
        <f t="shared" si="2"/>
        <v>10-20</v>
      </c>
      <c r="K17" s="226" t="str">
        <f t="shared" si="3"/>
        <v>0-1</v>
      </c>
      <c r="L17" s="221">
        <f t="shared" si="4"/>
        <v>0</v>
      </c>
      <c r="O17" s="494" t="str">
        <f t="shared" si="5"/>
        <v/>
      </c>
      <c r="P17" s="494" t="str">
        <f t="shared" si="6"/>
        <v/>
      </c>
      <c r="Q17" s="517"/>
      <c r="R17" s="22"/>
    </row>
    <row r="18" spans="1:18" s="89" customFormat="1" x14ac:dyDescent="0.25">
      <c r="A18" s="227">
        <v>42896</v>
      </c>
      <c r="B18" s="224">
        <f>'traffic sorted'!B19</f>
        <v>71</v>
      </c>
      <c r="C18" s="224">
        <f>'traffic sorted'!C19</f>
        <v>1</v>
      </c>
      <c r="D18" s="224">
        <f>'traffic sorted'!D19</f>
        <v>0</v>
      </c>
      <c r="E18" s="24">
        <v>9.3011999999999997</v>
      </c>
      <c r="F18" s="35">
        <v>4.0009999999999997E-2</v>
      </c>
      <c r="G18" s="78"/>
      <c r="H18" s="226">
        <f t="shared" si="0"/>
        <v>9.3011999999999997</v>
      </c>
      <c r="I18" s="226" t="str">
        <f t="shared" si="1"/>
        <v>0-10</v>
      </c>
      <c r="J18" s="226" t="str">
        <f t="shared" si="2"/>
        <v>0-10</v>
      </c>
      <c r="K18" s="226" t="str">
        <f t="shared" si="3"/>
        <v>0-1</v>
      </c>
      <c r="L18" s="221">
        <f t="shared" si="4"/>
        <v>0</v>
      </c>
      <c r="M18" s="218"/>
      <c r="O18" s="494" t="str">
        <f t="shared" si="5"/>
        <v/>
      </c>
      <c r="P18" s="494" t="str">
        <f t="shared" si="6"/>
        <v/>
      </c>
      <c r="Q18" s="517"/>
      <c r="R18" s="22"/>
    </row>
    <row r="19" spans="1:18" s="89" customFormat="1" x14ac:dyDescent="0.25">
      <c r="A19" s="227">
        <v>42897</v>
      </c>
      <c r="B19" s="224">
        <f>'traffic sorted'!B20</f>
        <v>80</v>
      </c>
      <c r="C19" s="224">
        <f>'traffic sorted'!C20</f>
        <v>1</v>
      </c>
      <c r="D19" s="224">
        <f>'traffic sorted'!D20</f>
        <v>0</v>
      </c>
      <c r="E19" s="24">
        <v>12.657220000000001</v>
      </c>
      <c r="F19" s="35">
        <v>0</v>
      </c>
      <c r="G19" s="78"/>
      <c r="H19" s="226">
        <f t="shared" si="0"/>
        <v>12.657220000000001</v>
      </c>
      <c r="I19" s="226" t="str">
        <f t="shared" si="1"/>
        <v>0-10</v>
      </c>
      <c r="J19" s="226" t="str">
        <f t="shared" si="2"/>
        <v>0-10</v>
      </c>
      <c r="K19" s="226" t="str">
        <f t="shared" si="3"/>
        <v>0-1</v>
      </c>
      <c r="L19" s="221">
        <f t="shared" si="4"/>
        <v>0</v>
      </c>
      <c r="M19" s="218"/>
      <c r="O19" s="494" t="str">
        <f t="shared" si="5"/>
        <v/>
      </c>
      <c r="P19" s="494" t="str">
        <f t="shared" si="6"/>
        <v/>
      </c>
      <c r="Q19" s="517"/>
      <c r="R19" s="22"/>
    </row>
    <row r="20" spans="1:18" s="89" customFormat="1" x14ac:dyDescent="0.25">
      <c r="A20" s="227">
        <v>42898</v>
      </c>
      <c r="B20" s="224">
        <f>'traffic sorted'!B21</f>
        <v>76</v>
      </c>
      <c r="C20" s="224">
        <f>'traffic sorted'!C21</f>
        <v>18</v>
      </c>
      <c r="D20" s="224">
        <f>'traffic sorted'!D21</f>
        <v>10</v>
      </c>
      <c r="E20" s="24">
        <v>8.7104400000000002</v>
      </c>
      <c r="F20" s="35">
        <v>0</v>
      </c>
      <c r="G20" s="78"/>
      <c r="H20" s="226">
        <f t="shared" si="0"/>
        <v>8.7104400000000002</v>
      </c>
      <c r="I20" s="226" t="str">
        <f t="shared" si="1"/>
        <v>10-20</v>
      </c>
      <c r="J20" s="226" t="str">
        <f t="shared" si="2"/>
        <v>10-20</v>
      </c>
      <c r="K20" s="226" t="str">
        <f t="shared" si="3"/>
        <v>0-1</v>
      </c>
      <c r="L20" s="221">
        <f t="shared" si="4"/>
        <v>0</v>
      </c>
      <c r="M20" s="218"/>
      <c r="O20" s="494" t="str">
        <f t="shared" si="5"/>
        <v/>
      </c>
      <c r="P20" s="494" t="str">
        <f t="shared" si="6"/>
        <v/>
      </c>
      <c r="Q20" s="517"/>
      <c r="R20" s="22"/>
    </row>
    <row r="21" spans="1:18" s="89" customFormat="1" x14ac:dyDescent="0.25">
      <c r="A21" s="227">
        <v>42899</v>
      </c>
      <c r="B21" s="224">
        <f>'traffic sorted'!B22</f>
        <v>99</v>
      </c>
      <c r="C21" s="224">
        <f>'traffic sorted'!C22</f>
        <v>21</v>
      </c>
      <c r="D21" s="224">
        <f>'traffic sorted'!D22</f>
        <v>16</v>
      </c>
      <c r="E21" s="24">
        <v>7.3741700000000003</v>
      </c>
      <c r="F21" s="35">
        <v>0.04</v>
      </c>
      <c r="G21" s="78"/>
      <c r="H21" s="226">
        <f t="shared" si="0"/>
        <v>7.3741700000000003</v>
      </c>
      <c r="I21" s="226" t="str">
        <f t="shared" si="1"/>
        <v>20-30</v>
      </c>
      <c r="J21" s="226" t="str">
        <f t="shared" si="2"/>
        <v>10-20</v>
      </c>
      <c r="K21" s="226" t="str">
        <f t="shared" si="3"/>
        <v>0-1</v>
      </c>
      <c r="L21" s="221">
        <f t="shared" si="4"/>
        <v>0</v>
      </c>
      <c r="M21" s="218"/>
      <c r="O21" s="494" t="str">
        <f t="shared" si="5"/>
        <v/>
      </c>
      <c r="P21" s="494" t="str">
        <f t="shared" si="6"/>
        <v/>
      </c>
      <c r="Q21" s="517"/>
      <c r="R21" s="22"/>
    </row>
    <row r="22" spans="1:18" s="89" customFormat="1" x14ac:dyDescent="0.25">
      <c r="A22" s="227">
        <v>42900</v>
      </c>
      <c r="B22" s="224">
        <f>'traffic sorted'!B23</f>
        <v>112</v>
      </c>
      <c r="C22" s="224">
        <f>'traffic sorted'!C23</f>
        <v>32</v>
      </c>
      <c r="D22" s="224">
        <f>'traffic sorted'!D23</f>
        <v>18</v>
      </c>
      <c r="E22" s="24">
        <v>25.93036</v>
      </c>
      <c r="F22" s="35">
        <v>7.0000000000000007E-2</v>
      </c>
      <c r="G22" s="78"/>
      <c r="H22" s="226">
        <f t="shared" si="0"/>
        <v>25.93036</v>
      </c>
      <c r="I22" s="226" t="str">
        <f t="shared" si="1"/>
        <v>30-40</v>
      </c>
      <c r="J22" s="226" t="str">
        <f t="shared" si="2"/>
        <v>10-20</v>
      </c>
      <c r="K22" s="226" t="str">
        <f t="shared" si="3"/>
        <v>0-1</v>
      </c>
      <c r="L22" s="221">
        <f t="shared" si="4"/>
        <v>0</v>
      </c>
      <c r="M22" s="218"/>
      <c r="O22" s="494" t="str">
        <f t="shared" si="5"/>
        <v/>
      </c>
      <c r="P22" s="494" t="str">
        <f t="shared" si="6"/>
        <v/>
      </c>
      <c r="Q22" s="517"/>
      <c r="R22" s="22"/>
    </row>
    <row r="23" spans="1:18" s="89" customFormat="1" x14ac:dyDescent="0.25">
      <c r="A23" s="227">
        <v>42901</v>
      </c>
      <c r="B23" s="224">
        <f>'traffic sorted'!B24</f>
        <v>128</v>
      </c>
      <c r="C23" s="224">
        <f>'traffic sorted'!C24</f>
        <v>28</v>
      </c>
      <c r="D23" s="224">
        <f>'traffic sorted'!D24</f>
        <v>14</v>
      </c>
      <c r="E23" s="24">
        <v>30.003450000000001</v>
      </c>
      <c r="F23" s="35">
        <v>0</v>
      </c>
      <c r="G23" s="78"/>
      <c r="H23" s="226">
        <f t="shared" si="0"/>
        <v>30.003450000000001</v>
      </c>
      <c r="I23" s="226" t="str">
        <f t="shared" si="1"/>
        <v>20-30</v>
      </c>
      <c r="J23" s="226" t="str">
        <f t="shared" si="2"/>
        <v>10-20</v>
      </c>
      <c r="K23" s="226" t="str">
        <f t="shared" si="3"/>
        <v>0-1</v>
      </c>
      <c r="L23" s="221">
        <f t="shared" si="4"/>
        <v>0</v>
      </c>
      <c r="M23" s="218"/>
      <c r="O23" s="494" t="str">
        <f t="shared" si="5"/>
        <v/>
      </c>
      <c r="P23" s="494" t="str">
        <f t="shared" si="6"/>
        <v/>
      </c>
      <c r="Q23" s="517"/>
      <c r="R23" s="22"/>
    </row>
    <row r="24" spans="1:18" s="89" customFormat="1" x14ac:dyDescent="0.25">
      <c r="A24" s="227">
        <v>42902</v>
      </c>
      <c r="B24" s="224">
        <f>'traffic sorted'!B25</f>
        <v>121</v>
      </c>
      <c r="C24" s="224">
        <f>'traffic sorted'!C25</f>
        <v>31</v>
      </c>
      <c r="D24" s="224">
        <f>'traffic sorted'!D25</f>
        <v>16</v>
      </c>
      <c r="E24" s="24">
        <v>17.17249</v>
      </c>
      <c r="F24" s="35">
        <v>0</v>
      </c>
      <c r="G24" s="78"/>
      <c r="H24" s="226">
        <f t="shared" si="0"/>
        <v>17.17249</v>
      </c>
      <c r="I24" s="226" t="str">
        <f t="shared" si="1"/>
        <v>30-40</v>
      </c>
      <c r="J24" s="226" t="str">
        <f t="shared" si="2"/>
        <v>10-20</v>
      </c>
      <c r="K24" s="226" t="str">
        <f t="shared" si="3"/>
        <v>0-1</v>
      </c>
      <c r="L24" s="221">
        <f t="shared" si="4"/>
        <v>0</v>
      </c>
      <c r="M24" s="218"/>
      <c r="O24" s="494" t="str">
        <f t="shared" si="5"/>
        <v/>
      </c>
      <c r="P24" s="494" t="str">
        <f t="shared" si="6"/>
        <v/>
      </c>
      <c r="Q24" s="517"/>
      <c r="R24" s="22"/>
    </row>
    <row r="25" spans="1:18" s="89" customFormat="1" x14ac:dyDescent="0.25">
      <c r="A25" s="227">
        <v>42914</v>
      </c>
      <c r="B25" s="224">
        <f>'traffic sorted'!B37</f>
        <v>114</v>
      </c>
      <c r="C25" s="224">
        <f>'traffic sorted'!C37</f>
        <v>37</v>
      </c>
      <c r="D25" s="224">
        <f>'traffic sorted'!D37</f>
        <v>11</v>
      </c>
      <c r="E25" s="24">
        <v>11.312010000000001</v>
      </c>
      <c r="F25" s="35">
        <v>0</v>
      </c>
      <c r="G25" s="78"/>
      <c r="H25" s="226">
        <f t="shared" si="0"/>
        <v>11.312010000000001</v>
      </c>
      <c r="I25" s="226" t="str">
        <f t="shared" si="1"/>
        <v>30-40</v>
      </c>
      <c r="J25" s="226" t="str">
        <f t="shared" si="2"/>
        <v>10-20</v>
      </c>
      <c r="K25" s="226" t="str">
        <f t="shared" si="3"/>
        <v>0-1</v>
      </c>
      <c r="L25" s="221">
        <f t="shared" si="4"/>
        <v>0</v>
      </c>
      <c r="M25" s="218"/>
      <c r="O25" s="494" t="str">
        <f t="shared" si="5"/>
        <v/>
      </c>
      <c r="P25" s="494" t="str">
        <f t="shared" si="6"/>
        <v/>
      </c>
      <c r="Q25" s="517"/>
      <c r="R25" s="22"/>
    </row>
    <row r="26" spans="1:18" s="89" customFormat="1" x14ac:dyDescent="0.25">
      <c r="A26" s="227">
        <v>42915</v>
      </c>
      <c r="B26" s="224">
        <f>'traffic sorted'!B38</f>
        <v>105</v>
      </c>
      <c r="C26" s="224">
        <f>'traffic sorted'!C38</f>
        <v>28</v>
      </c>
      <c r="D26" s="224">
        <f>'traffic sorted'!D38</f>
        <v>14</v>
      </c>
      <c r="E26" s="24">
        <v>11.72935</v>
      </c>
      <c r="F26" s="35">
        <v>0</v>
      </c>
      <c r="G26" s="78"/>
      <c r="H26" s="226">
        <f t="shared" si="0"/>
        <v>11.72935</v>
      </c>
      <c r="I26" s="226" t="str">
        <f t="shared" si="1"/>
        <v>20-30</v>
      </c>
      <c r="J26" s="226" t="str">
        <f t="shared" si="2"/>
        <v>10-20</v>
      </c>
      <c r="K26" s="226" t="str">
        <f t="shared" si="3"/>
        <v>0-1</v>
      </c>
      <c r="L26" s="221">
        <f t="shared" si="4"/>
        <v>0</v>
      </c>
      <c r="M26" s="218"/>
      <c r="O26" s="494" t="str">
        <f t="shared" si="5"/>
        <v/>
      </c>
      <c r="P26" s="494" t="str">
        <f t="shared" si="6"/>
        <v/>
      </c>
      <c r="Q26" s="517"/>
      <c r="R26" s="22"/>
    </row>
    <row r="27" spans="1:18" s="89" customFormat="1" x14ac:dyDescent="0.25">
      <c r="A27" s="227">
        <v>42916</v>
      </c>
      <c r="B27" s="224">
        <f>'traffic sorted'!B39</f>
        <v>103</v>
      </c>
      <c r="C27" s="224">
        <f>'traffic sorted'!C39</f>
        <v>25</v>
      </c>
      <c r="D27" s="224">
        <f>'traffic sorted'!D39</f>
        <v>10</v>
      </c>
      <c r="E27" s="24">
        <v>8.33019</v>
      </c>
      <c r="F27" s="35">
        <v>0</v>
      </c>
      <c r="G27" s="78"/>
      <c r="H27" s="226">
        <f t="shared" si="0"/>
        <v>8.33019</v>
      </c>
      <c r="I27" s="226" t="str">
        <f t="shared" si="1"/>
        <v>20-30</v>
      </c>
      <c r="J27" s="226" t="str">
        <f t="shared" si="2"/>
        <v>10-20</v>
      </c>
      <c r="K27" s="226" t="str">
        <f t="shared" si="3"/>
        <v>0-1</v>
      </c>
      <c r="L27" s="221">
        <f t="shared" si="4"/>
        <v>0</v>
      </c>
      <c r="M27" s="218"/>
      <c r="O27" s="494" t="str">
        <f t="shared" si="5"/>
        <v/>
      </c>
      <c r="P27" s="494" t="str">
        <f t="shared" si="6"/>
        <v/>
      </c>
      <c r="Q27" s="517"/>
      <c r="R27" s="22"/>
    </row>
    <row r="28" spans="1:18" s="89" customFormat="1" x14ac:dyDescent="0.25">
      <c r="A28" s="227">
        <v>42917</v>
      </c>
      <c r="B28" s="224">
        <f>'traffic sorted'!B40</f>
        <v>70</v>
      </c>
      <c r="C28" s="224">
        <f>'traffic sorted'!C40</f>
        <v>4</v>
      </c>
      <c r="D28" s="224">
        <f>'traffic sorted'!D40</f>
        <v>0</v>
      </c>
      <c r="E28" s="24">
        <v>10.43228</v>
      </c>
      <c r="F28" s="35">
        <v>10.54</v>
      </c>
      <c r="G28" s="78"/>
      <c r="H28" s="226">
        <f t="shared" si="0"/>
        <v>10.43228</v>
      </c>
      <c r="I28" s="226" t="str">
        <f t="shared" si="1"/>
        <v>0-10</v>
      </c>
      <c r="J28" s="226" t="str">
        <f t="shared" si="2"/>
        <v>0-10</v>
      </c>
      <c r="K28" s="226" t="str">
        <f t="shared" si="3"/>
        <v>10-20</v>
      </c>
      <c r="L28" s="221">
        <f t="shared" si="4"/>
        <v>0</v>
      </c>
      <c r="M28" s="218"/>
      <c r="O28" s="494" t="str">
        <f t="shared" si="5"/>
        <v/>
      </c>
      <c r="P28" s="494" t="str">
        <f t="shared" si="6"/>
        <v/>
      </c>
      <c r="Q28" s="517"/>
      <c r="R28" s="22"/>
    </row>
    <row r="29" spans="1:18" s="89" customFormat="1" x14ac:dyDescent="0.25">
      <c r="A29" s="227">
        <v>42918</v>
      </c>
      <c r="B29" s="224">
        <f>'traffic sorted'!B41</f>
        <v>74</v>
      </c>
      <c r="C29" s="224">
        <f>'traffic sorted'!C41</f>
        <v>2</v>
      </c>
      <c r="D29" s="224">
        <f>'traffic sorted'!D41</f>
        <v>0</v>
      </c>
      <c r="E29" s="24">
        <v>6.8836199999999996</v>
      </c>
      <c r="F29" s="35">
        <v>9.4</v>
      </c>
      <c r="G29" s="78"/>
      <c r="H29" s="226">
        <f t="shared" si="0"/>
        <v>6.8836199999999996</v>
      </c>
      <c r="I29" s="226" t="str">
        <f t="shared" si="1"/>
        <v>0-10</v>
      </c>
      <c r="J29" s="226" t="str">
        <f t="shared" si="2"/>
        <v>0-10</v>
      </c>
      <c r="K29" s="226" t="str">
        <f t="shared" si="3"/>
        <v>5-10</v>
      </c>
      <c r="L29" s="221">
        <f t="shared" si="4"/>
        <v>0</v>
      </c>
      <c r="M29" s="218"/>
      <c r="O29" s="494" t="str">
        <f t="shared" si="5"/>
        <v/>
      </c>
      <c r="P29" s="494" t="str">
        <f t="shared" si="6"/>
        <v/>
      </c>
      <c r="Q29" s="517"/>
      <c r="R29" s="22"/>
    </row>
    <row r="30" spans="1:18" s="89" customFormat="1" x14ac:dyDescent="0.25">
      <c r="A30" s="227">
        <v>42919</v>
      </c>
      <c r="B30" s="224">
        <f>'traffic sorted'!B42</f>
        <v>94</v>
      </c>
      <c r="C30" s="224">
        <f>'traffic sorted'!C42</f>
        <v>26</v>
      </c>
      <c r="D30" s="224">
        <f>'traffic sorted'!D42</f>
        <v>12</v>
      </c>
      <c r="E30" s="24">
        <v>5.7110900000000004</v>
      </c>
      <c r="F30" s="35">
        <v>2.12</v>
      </c>
      <c r="G30" s="78"/>
      <c r="H30" s="226">
        <f t="shared" si="0"/>
        <v>5.7110900000000004</v>
      </c>
      <c r="I30" s="226" t="str">
        <f t="shared" si="1"/>
        <v>20-30</v>
      </c>
      <c r="J30" s="226" t="str">
        <f t="shared" si="2"/>
        <v>10-20</v>
      </c>
      <c r="K30" s="226" t="str">
        <f t="shared" si="3"/>
        <v>2-5</v>
      </c>
      <c r="L30" s="221">
        <f t="shared" si="4"/>
        <v>0</v>
      </c>
      <c r="M30" s="218"/>
      <c r="O30" s="494" t="str">
        <f t="shared" si="5"/>
        <v/>
      </c>
      <c r="P30" s="494" t="str">
        <f t="shared" si="6"/>
        <v/>
      </c>
      <c r="Q30" s="517"/>
      <c r="R30" s="522"/>
    </row>
    <row r="31" spans="1:18" s="89" customFormat="1" x14ac:dyDescent="0.25">
      <c r="A31" s="227">
        <v>42920</v>
      </c>
      <c r="B31" s="224">
        <f>'traffic sorted'!B43</f>
        <v>102</v>
      </c>
      <c r="C31" s="224">
        <f>'traffic sorted'!C43</f>
        <v>27</v>
      </c>
      <c r="D31" s="224">
        <f>'traffic sorted'!D43</f>
        <v>10</v>
      </c>
      <c r="E31" s="24">
        <v>5.9135900000000001</v>
      </c>
      <c r="F31" s="35">
        <v>0.76</v>
      </c>
      <c r="G31" s="78"/>
      <c r="H31" s="226">
        <f t="shared" si="0"/>
        <v>5.9135900000000001</v>
      </c>
      <c r="I31" s="226" t="str">
        <f t="shared" si="1"/>
        <v>20-30</v>
      </c>
      <c r="J31" s="226" t="str">
        <f t="shared" si="2"/>
        <v>10-20</v>
      </c>
      <c r="K31" s="226" t="str">
        <f t="shared" si="3"/>
        <v>0-1</v>
      </c>
      <c r="L31" s="221">
        <f t="shared" si="4"/>
        <v>0</v>
      </c>
      <c r="M31" s="218"/>
      <c r="O31" s="494" t="str">
        <f t="shared" si="5"/>
        <v/>
      </c>
      <c r="P31" s="494" t="str">
        <f t="shared" si="6"/>
        <v/>
      </c>
      <c r="Q31" s="517"/>
      <c r="R31" s="522"/>
    </row>
    <row r="32" spans="1:18" s="89" customFormat="1" x14ac:dyDescent="0.25">
      <c r="A32" s="227">
        <v>42921</v>
      </c>
      <c r="B32" s="224">
        <f>'traffic sorted'!B44</f>
        <v>103</v>
      </c>
      <c r="C32" s="224">
        <f>'traffic sorted'!C44</f>
        <v>28</v>
      </c>
      <c r="D32" s="224">
        <f>'traffic sorted'!D44</f>
        <v>14</v>
      </c>
      <c r="E32" s="24">
        <v>8.6599400000000006</v>
      </c>
      <c r="F32" s="35">
        <v>0.42</v>
      </c>
      <c r="G32" s="78"/>
      <c r="H32" s="226">
        <f t="shared" si="0"/>
        <v>8.6599400000000006</v>
      </c>
      <c r="I32" s="226" t="str">
        <f t="shared" si="1"/>
        <v>20-30</v>
      </c>
      <c r="J32" s="226" t="str">
        <f t="shared" si="2"/>
        <v>10-20</v>
      </c>
      <c r="K32" s="226" t="str">
        <f t="shared" si="3"/>
        <v>0-1</v>
      </c>
      <c r="L32" s="221">
        <f t="shared" si="4"/>
        <v>0</v>
      </c>
      <c r="M32" s="218"/>
      <c r="O32" s="494" t="str">
        <f t="shared" si="5"/>
        <v/>
      </c>
      <c r="P32" s="494" t="str">
        <f t="shared" si="6"/>
        <v/>
      </c>
      <c r="Q32" s="517"/>
      <c r="R32" s="522"/>
    </row>
    <row r="33" spans="1:18" s="89" customFormat="1" x14ac:dyDescent="0.25">
      <c r="A33" s="227">
        <v>42922</v>
      </c>
      <c r="B33" s="224">
        <f>'traffic sorted'!B45</f>
        <v>107</v>
      </c>
      <c r="C33" s="224">
        <f>'traffic sorted'!C45</f>
        <v>23</v>
      </c>
      <c r="D33" s="224">
        <f>'traffic sorted'!D45</f>
        <v>12</v>
      </c>
      <c r="E33" s="24">
        <v>5.7472200000000004</v>
      </c>
      <c r="F33" s="35">
        <v>11.64</v>
      </c>
      <c r="G33" s="78"/>
      <c r="H33" s="226">
        <f t="shared" si="0"/>
        <v>5.7472200000000004</v>
      </c>
      <c r="I33" s="226" t="str">
        <f t="shared" si="1"/>
        <v>20-30</v>
      </c>
      <c r="J33" s="226" t="str">
        <f t="shared" si="2"/>
        <v>10-20</v>
      </c>
      <c r="K33" s="226" t="str">
        <f t="shared" si="3"/>
        <v>10-20</v>
      </c>
      <c r="L33" s="221">
        <f t="shared" si="4"/>
        <v>0</v>
      </c>
      <c r="M33" s="218"/>
      <c r="O33" s="494" t="str">
        <f t="shared" si="5"/>
        <v/>
      </c>
      <c r="P33" s="494" t="str">
        <f t="shared" si="6"/>
        <v/>
      </c>
      <c r="Q33" s="517"/>
      <c r="R33" s="522"/>
    </row>
    <row r="34" spans="1:18" s="89" customFormat="1" x14ac:dyDescent="0.25">
      <c r="A34" s="227">
        <v>42923</v>
      </c>
      <c r="B34" s="224">
        <f>'traffic sorted'!B46</f>
        <v>107</v>
      </c>
      <c r="C34" s="224">
        <f>'traffic sorted'!C46</f>
        <v>29</v>
      </c>
      <c r="D34" s="224">
        <f>'traffic sorted'!D46</f>
        <v>15</v>
      </c>
      <c r="E34" s="24">
        <v>7.4497600000000004</v>
      </c>
      <c r="F34" s="35">
        <v>1.29</v>
      </c>
      <c r="G34" s="78"/>
      <c r="H34" s="226">
        <f t="shared" si="0"/>
        <v>7.4497600000000004</v>
      </c>
      <c r="I34" s="226" t="str">
        <f t="shared" si="1"/>
        <v>20-30</v>
      </c>
      <c r="J34" s="226" t="str">
        <f t="shared" si="2"/>
        <v>10-20</v>
      </c>
      <c r="K34" s="226" t="str">
        <f t="shared" si="3"/>
        <v>1-2</v>
      </c>
      <c r="L34" s="221">
        <f t="shared" si="4"/>
        <v>0</v>
      </c>
      <c r="M34" s="218"/>
      <c r="O34" s="494" t="str">
        <f t="shared" si="5"/>
        <v/>
      </c>
      <c r="P34" s="494" t="str">
        <f t="shared" si="6"/>
        <v/>
      </c>
      <c r="Q34" s="517"/>
      <c r="R34" s="522"/>
    </row>
    <row r="35" spans="1:18" s="89" customFormat="1" x14ac:dyDescent="0.25">
      <c r="A35" s="227">
        <v>42924</v>
      </c>
      <c r="B35" s="224">
        <f>'traffic sorted'!B47</f>
        <v>97</v>
      </c>
      <c r="C35" s="224">
        <f>'traffic sorted'!C47</f>
        <v>4</v>
      </c>
      <c r="D35" s="224">
        <f>'traffic sorted'!D47</f>
        <v>0</v>
      </c>
      <c r="E35" s="24">
        <v>15.63058</v>
      </c>
      <c r="F35" s="35">
        <v>11.44</v>
      </c>
      <c r="G35" s="78"/>
      <c r="H35" s="226">
        <f t="shared" si="0"/>
        <v>15.63058</v>
      </c>
      <c r="I35" s="226" t="str">
        <f t="shared" si="1"/>
        <v>0-10</v>
      </c>
      <c r="J35" s="226" t="str">
        <f t="shared" si="2"/>
        <v>0-10</v>
      </c>
      <c r="K35" s="226" t="str">
        <f t="shared" si="3"/>
        <v>10-20</v>
      </c>
      <c r="L35" s="221">
        <f t="shared" si="4"/>
        <v>0</v>
      </c>
      <c r="M35" s="218"/>
      <c r="O35" s="494" t="str">
        <f t="shared" si="5"/>
        <v/>
      </c>
      <c r="P35" s="494" t="str">
        <f t="shared" si="6"/>
        <v/>
      </c>
      <c r="Q35" s="517"/>
      <c r="R35" s="522"/>
    </row>
    <row r="36" spans="1:18" s="89" customFormat="1" x14ac:dyDescent="0.25">
      <c r="A36" s="227">
        <v>42927</v>
      </c>
      <c r="B36" s="224">
        <f>'traffic sorted'!B50</f>
        <v>101</v>
      </c>
      <c r="C36" s="224">
        <f>'traffic sorted'!C50</f>
        <v>27</v>
      </c>
      <c r="D36" s="224">
        <f>'traffic sorted'!D50</f>
        <v>15</v>
      </c>
      <c r="E36" s="24">
        <v>9.9606999999999992</v>
      </c>
      <c r="F36" s="35">
        <v>4.47</v>
      </c>
      <c r="G36" s="78"/>
      <c r="H36" s="226">
        <f t="shared" si="0"/>
        <v>9.9606999999999992</v>
      </c>
      <c r="I36" s="226" t="str">
        <f t="shared" si="1"/>
        <v>20-30</v>
      </c>
      <c r="J36" s="226" t="str">
        <f t="shared" si="2"/>
        <v>10-20</v>
      </c>
      <c r="K36" s="226" t="str">
        <f t="shared" si="3"/>
        <v>2-5</v>
      </c>
      <c r="L36" s="221">
        <f t="shared" si="4"/>
        <v>0</v>
      </c>
      <c r="M36" s="218"/>
      <c r="O36" s="494" t="str">
        <f t="shared" si="5"/>
        <v/>
      </c>
      <c r="P36" s="494" t="str">
        <f t="shared" si="6"/>
        <v/>
      </c>
      <c r="Q36" s="517"/>
      <c r="R36" s="22"/>
    </row>
    <row r="37" spans="1:18" s="89" customFormat="1" x14ac:dyDescent="0.25">
      <c r="A37" s="227">
        <v>42928</v>
      </c>
      <c r="B37" s="224">
        <f>'traffic sorted'!B51</f>
        <v>76</v>
      </c>
      <c r="C37" s="224">
        <f>'traffic sorted'!C51</f>
        <v>24</v>
      </c>
      <c r="D37" s="224">
        <f>'traffic sorted'!D51</f>
        <v>14</v>
      </c>
      <c r="E37" s="24">
        <v>11.01318</v>
      </c>
      <c r="F37" s="35">
        <v>4.8099999999999996</v>
      </c>
      <c r="G37" s="78"/>
      <c r="H37" s="226">
        <f t="shared" si="0"/>
        <v>11.01318</v>
      </c>
      <c r="I37" s="226" t="str">
        <f t="shared" si="1"/>
        <v>20-30</v>
      </c>
      <c r="J37" s="226" t="str">
        <f t="shared" si="2"/>
        <v>10-20</v>
      </c>
      <c r="K37" s="226" t="str">
        <f t="shared" si="3"/>
        <v>2-5</v>
      </c>
      <c r="L37" s="221">
        <f t="shared" si="4"/>
        <v>0</v>
      </c>
      <c r="M37" s="218"/>
      <c r="O37" s="494" t="str">
        <f t="shared" si="5"/>
        <v/>
      </c>
      <c r="P37" s="494" t="str">
        <f t="shared" si="6"/>
        <v/>
      </c>
      <c r="Q37" s="517"/>
      <c r="R37" s="22"/>
    </row>
    <row r="38" spans="1:18" s="89" customFormat="1" x14ac:dyDescent="0.25">
      <c r="A38" s="227">
        <v>42930</v>
      </c>
      <c r="B38" s="224">
        <f>'traffic sorted'!B53</f>
        <v>99</v>
      </c>
      <c r="C38" s="224">
        <f>'traffic sorted'!C53</f>
        <v>20</v>
      </c>
      <c r="D38" s="224">
        <f>'traffic sorted'!D53</f>
        <v>13</v>
      </c>
      <c r="E38" s="24">
        <v>12.76614</v>
      </c>
      <c r="F38" s="35">
        <v>4.1399999999999997</v>
      </c>
      <c r="G38" s="78"/>
      <c r="H38" s="226">
        <f t="shared" si="0"/>
        <v>12.76614</v>
      </c>
      <c r="I38" s="226" t="str">
        <f t="shared" si="1"/>
        <v>20-30</v>
      </c>
      <c r="J38" s="226" t="str">
        <f t="shared" si="2"/>
        <v>10-20</v>
      </c>
      <c r="K38" s="226" t="str">
        <f t="shared" si="3"/>
        <v>2-5</v>
      </c>
      <c r="L38" s="221">
        <f t="shared" si="4"/>
        <v>0</v>
      </c>
      <c r="M38" s="218"/>
      <c r="O38" s="494" t="str">
        <f t="shared" si="5"/>
        <v/>
      </c>
      <c r="P38" s="494" t="str">
        <f t="shared" si="6"/>
        <v/>
      </c>
      <c r="Q38" s="517"/>
      <c r="R38" s="22"/>
    </row>
    <row r="39" spans="1:18" s="89" customFormat="1" x14ac:dyDescent="0.25">
      <c r="A39" s="227">
        <v>42936</v>
      </c>
      <c r="B39" s="224">
        <f>'traffic sorted'!B59</f>
        <v>67</v>
      </c>
      <c r="C39" s="224">
        <f>'traffic sorted'!C59</f>
        <v>23</v>
      </c>
      <c r="D39" s="224">
        <f>'traffic sorted'!D59</f>
        <v>13</v>
      </c>
      <c r="E39" s="24">
        <v>4.9283799999999998</v>
      </c>
      <c r="F39" s="35">
        <v>17.28</v>
      </c>
      <c r="G39" s="78"/>
      <c r="H39" s="226">
        <f t="shared" si="0"/>
        <v>4.9283799999999998</v>
      </c>
      <c r="I39" s="226" t="str">
        <f t="shared" si="1"/>
        <v>20-30</v>
      </c>
      <c r="J39" s="226" t="str">
        <f t="shared" si="2"/>
        <v>10-20</v>
      </c>
      <c r="K39" s="226" t="str">
        <f t="shared" si="3"/>
        <v>10-20</v>
      </c>
      <c r="L39" s="221">
        <f t="shared" si="4"/>
        <v>0</v>
      </c>
      <c r="M39" s="218"/>
      <c r="O39" s="494" t="str">
        <f t="shared" si="5"/>
        <v/>
      </c>
      <c r="P39" s="494" t="str">
        <f t="shared" si="6"/>
        <v/>
      </c>
      <c r="Q39" s="517"/>
      <c r="R39" s="22"/>
    </row>
    <row r="40" spans="1:18" s="89" customFormat="1" x14ac:dyDescent="0.25">
      <c r="A40" s="227">
        <v>42937</v>
      </c>
      <c r="B40" s="224">
        <f>'traffic sorted'!B60</f>
        <v>71</v>
      </c>
      <c r="C40" s="224">
        <f>'traffic sorted'!C60</f>
        <v>21</v>
      </c>
      <c r="D40" s="224">
        <f>'traffic sorted'!D60</f>
        <v>10</v>
      </c>
      <c r="E40" s="24">
        <v>11.18493</v>
      </c>
      <c r="F40" s="35">
        <v>14.11</v>
      </c>
      <c r="G40" s="78"/>
      <c r="H40" s="226">
        <f t="shared" si="0"/>
        <v>11.18493</v>
      </c>
      <c r="I40" s="226" t="str">
        <f t="shared" si="1"/>
        <v>20-30</v>
      </c>
      <c r="J40" s="226" t="str">
        <f t="shared" si="2"/>
        <v>10-20</v>
      </c>
      <c r="K40" s="226" t="str">
        <f t="shared" si="3"/>
        <v>10-20</v>
      </c>
      <c r="L40" s="221">
        <f t="shared" si="4"/>
        <v>0</v>
      </c>
      <c r="M40" s="218"/>
      <c r="O40" s="494" t="str">
        <f t="shared" si="5"/>
        <v/>
      </c>
      <c r="P40" s="494" t="str">
        <f t="shared" si="6"/>
        <v/>
      </c>
      <c r="Q40" s="517"/>
      <c r="R40" s="22"/>
    </row>
    <row r="41" spans="1:18" s="89" customFormat="1" x14ac:dyDescent="0.25">
      <c r="A41" s="227">
        <v>42938</v>
      </c>
      <c r="B41" s="224">
        <f>'traffic sorted'!B61</f>
        <v>53</v>
      </c>
      <c r="C41" s="224">
        <f>'traffic sorted'!C61</f>
        <v>3</v>
      </c>
      <c r="D41" s="224">
        <f>'traffic sorted'!D61</f>
        <v>0</v>
      </c>
      <c r="E41" s="24">
        <v>13.469760000000001</v>
      </c>
      <c r="F41" s="35">
        <v>8.48</v>
      </c>
      <c r="G41" s="78"/>
      <c r="H41" s="226">
        <f t="shared" si="0"/>
        <v>13.469760000000001</v>
      </c>
      <c r="I41" s="226" t="str">
        <f t="shared" si="1"/>
        <v>0-10</v>
      </c>
      <c r="J41" s="226" t="str">
        <f t="shared" si="2"/>
        <v>0-10</v>
      </c>
      <c r="K41" s="226" t="str">
        <f t="shared" si="3"/>
        <v>5-10</v>
      </c>
      <c r="L41" s="221">
        <f t="shared" si="4"/>
        <v>0</v>
      </c>
      <c r="M41" s="218"/>
      <c r="O41" s="494" t="str">
        <f t="shared" si="5"/>
        <v/>
      </c>
      <c r="P41" s="494" t="str">
        <f t="shared" si="6"/>
        <v/>
      </c>
      <c r="Q41" s="517"/>
      <c r="R41" s="22"/>
    </row>
    <row r="42" spans="1:18" s="89" customFormat="1" x14ac:dyDescent="0.25">
      <c r="A42" s="227">
        <v>42939</v>
      </c>
      <c r="B42" s="224">
        <f>'traffic sorted'!B62</f>
        <v>46</v>
      </c>
      <c r="C42" s="224">
        <f>'traffic sorted'!C62</f>
        <v>4</v>
      </c>
      <c r="D42" s="224">
        <f>'traffic sorted'!D62</f>
        <v>0</v>
      </c>
      <c r="E42" s="24">
        <v>6.9809299999999999</v>
      </c>
      <c r="F42" s="35">
        <v>0.25</v>
      </c>
      <c r="G42" s="78"/>
      <c r="H42" s="226">
        <f t="shared" si="0"/>
        <v>6.9809299999999999</v>
      </c>
      <c r="I42" s="226" t="str">
        <f t="shared" si="1"/>
        <v>0-10</v>
      </c>
      <c r="J42" s="226" t="str">
        <f t="shared" si="2"/>
        <v>0-10</v>
      </c>
      <c r="K42" s="226" t="str">
        <f t="shared" si="3"/>
        <v>0-1</v>
      </c>
      <c r="L42" s="221">
        <f t="shared" si="4"/>
        <v>0</v>
      </c>
      <c r="M42" s="218"/>
      <c r="O42" s="494" t="str">
        <f t="shared" si="5"/>
        <v/>
      </c>
      <c r="P42" s="494" t="str">
        <f t="shared" si="6"/>
        <v/>
      </c>
      <c r="Q42" s="517"/>
      <c r="R42" s="22"/>
    </row>
    <row r="43" spans="1:18" s="89" customFormat="1" x14ac:dyDescent="0.25">
      <c r="A43" s="227">
        <v>42940</v>
      </c>
      <c r="B43" s="224">
        <f>'traffic sorted'!B63</f>
        <v>90</v>
      </c>
      <c r="C43" s="224">
        <f>'traffic sorted'!C63</f>
        <v>30</v>
      </c>
      <c r="D43" s="224">
        <f>'traffic sorted'!D63</f>
        <v>15</v>
      </c>
      <c r="E43" s="24">
        <v>5.8293600000000003</v>
      </c>
      <c r="F43" s="35">
        <v>0.47</v>
      </c>
      <c r="G43" s="78"/>
      <c r="H43" s="226">
        <f t="shared" si="0"/>
        <v>5.8293600000000003</v>
      </c>
      <c r="I43" s="226" t="str">
        <f t="shared" si="1"/>
        <v>30-40</v>
      </c>
      <c r="J43" s="226" t="str">
        <f t="shared" si="2"/>
        <v>10-20</v>
      </c>
      <c r="K43" s="226" t="str">
        <f t="shared" si="3"/>
        <v>0-1</v>
      </c>
      <c r="L43" s="221">
        <f t="shared" si="4"/>
        <v>0</v>
      </c>
      <c r="M43" s="218"/>
      <c r="O43" s="494" t="str">
        <f t="shared" si="5"/>
        <v/>
      </c>
      <c r="P43" s="494" t="str">
        <f t="shared" si="6"/>
        <v/>
      </c>
      <c r="Q43" s="517"/>
      <c r="R43" s="22"/>
    </row>
    <row r="44" spans="1:18" s="89" customFormat="1" x14ac:dyDescent="0.25">
      <c r="A44" s="227">
        <v>42941</v>
      </c>
      <c r="B44" s="224">
        <f>'traffic sorted'!B64</f>
        <v>97</v>
      </c>
      <c r="C44" s="224">
        <f>'traffic sorted'!C64</f>
        <v>26</v>
      </c>
      <c r="D44" s="224">
        <f>'traffic sorted'!D64</f>
        <v>14</v>
      </c>
      <c r="E44" s="24">
        <v>5.9264799999999997</v>
      </c>
      <c r="F44" s="35">
        <v>6.92</v>
      </c>
      <c r="G44" s="78"/>
      <c r="H44" s="226">
        <f t="shared" si="0"/>
        <v>5.9264799999999997</v>
      </c>
      <c r="I44" s="226" t="str">
        <f t="shared" si="1"/>
        <v>20-30</v>
      </c>
      <c r="J44" s="226" t="str">
        <f t="shared" si="2"/>
        <v>10-20</v>
      </c>
      <c r="K44" s="226" t="str">
        <f t="shared" si="3"/>
        <v>5-10</v>
      </c>
      <c r="L44" s="221">
        <f t="shared" si="4"/>
        <v>0</v>
      </c>
      <c r="M44" s="218"/>
      <c r="O44" s="494" t="str">
        <f t="shared" si="5"/>
        <v/>
      </c>
      <c r="P44" s="494" t="str">
        <f t="shared" si="6"/>
        <v/>
      </c>
      <c r="Q44" s="517"/>
      <c r="R44" s="22"/>
    </row>
    <row r="45" spans="1:18" s="89" customFormat="1" x14ac:dyDescent="0.25">
      <c r="A45" s="227">
        <v>42942</v>
      </c>
      <c r="B45" s="224">
        <f>'traffic sorted'!B65</f>
        <v>103</v>
      </c>
      <c r="C45" s="224">
        <f>'traffic sorted'!C65</f>
        <v>22</v>
      </c>
      <c r="D45" s="224">
        <f>'traffic sorted'!D65</f>
        <v>9</v>
      </c>
      <c r="E45" s="24">
        <v>5.7032100000000003</v>
      </c>
      <c r="F45" s="35">
        <v>0.24</v>
      </c>
      <c r="G45" s="78"/>
      <c r="H45" s="226">
        <f t="shared" si="0"/>
        <v>5.7032100000000003</v>
      </c>
      <c r="I45" s="226" t="str">
        <f t="shared" si="1"/>
        <v>20-30</v>
      </c>
      <c r="J45" s="226" t="str">
        <f t="shared" si="2"/>
        <v>0-10</v>
      </c>
      <c r="K45" s="226" t="str">
        <f t="shared" si="3"/>
        <v>0-1</v>
      </c>
      <c r="L45" s="221">
        <f t="shared" si="4"/>
        <v>0</v>
      </c>
      <c r="M45" s="218"/>
      <c r="O45" s="494" t="str">
        <f t="shared" si="5"/>
        <v/>
      </c>
      <c r="P45" s="494" t="str">
        <f t="shared" si="6"/>
        <v/>
      </c>
      <c r="Q45" s="517"/>
      <c r="R45" s="22"/>
    </row>
    <row r="46" spans="1:18" s="89" customFormat="1" x14ac:dyDescent="0.25">
      <c r="A46" s="227">
        <v>42943</v>
      </c>
      <c r="B46" s="224">
        <f>'traffic sorted'!B66</f>
        <v>100</v>
      </c>
      <c r="C46" s="224">
        <f>'traffic sorted'!C66</f>
        <v>29</v>
      </c>
      <c r="D46" s="224">
        <f>'traffic sorted'!D66</f>
        <v>14</v>
      </c>
      <c r="E46" s="24">
        <v>4.5231399999999997</v>
      </c>
      <c r="F46" s="35">
        <v>15.06</v>
      </c>
      <c r="G46" s="78"/>
      <c r="H46" s="226">
        <f t="shared" si="0"/>
        <v>4.5231399999999997</v>
      </c>
      <c r="I46" s="226" t="str">
        <f t="shared" si="1"/>
        <v>20-30</v>
      </c>
      <c r="J46" s="226" t="str">
        <f t="shared" si="2"/>
        <v>10-20</v>
      </c>
      <c r="K46" s="226" t="str">
        <f t="shared" si="3"/>
        <v>10-20</v>
      </c>
      <c r="L46" s="221">
        <f t="shared" si="4"/>
        <v>0</v>
      </c>
      <c r="M46" s="218"/>
      <c r="O46" s="494" t="str">
        <f t="shared" si="5"/>
        <v/>
      </c>
      <c r="P46" s="494" t="str">
        <f t="shared" si="6"/>
        <v/>
      </c>
      <c r="Q46" s="517"/>
      <c r="R46" s="22"/>
    </row>
    <row r="47" spans="1:18" s="89" customFormat="1" x14ac:dyDescent="0.25">
      <c r="A47" s="227">
        <v>42944</v>
      </c>
      <c r="B47" s="224">
        <f>'traffic sorted'!B67</f>
        <v>95</v>
      </c>
      <c r="C47" s="224">
        <f>'traffic sorted'!C67</f>
        <v>19</v>
      </c>
      <c r="D47" s="224">
        <f>'traffic sorted'!D67</f>
        <v>7</v>
      </c>
      <c r="E47" s="24">
        <v>8.6824300000000001</v>
      </c>
      <c r="F47" s="35">
        <v>2.44</v>
      </c>
      <c r="G47" s="78"/>
      <c r="H47" s="226">
        <f t="shared" si="0"/>
        <v>8.6824300000000001</v>
      </c>
      <c r="I47" s="226" t="str">
        <f t="shared" si="1"/>
        <v>10-20</v>
      </c>
      <c r="J47" s="226" t="str">
        <f t="shared" si="2"/>
        <v>0-10</v>
      </c>
      <c r="K47" s="226" t="str">
        <f t="shared" si="3"/>
        <v>2-5</v>
      </c>
      <c r="L47" s="221">
        <f t="shared" si="4"/>
        <v>0</v>
      </c>
      <c r="M47" s="218"/>
      <c r="O47" s="494" t="str">
        <f t="shared" si="5"/>
        <v/>
      </c>
      <c r="P47" s="494" t="str">
        <f t="shared" si="6"/>
        <v/>
      </c>
      <c r="Q47" s="517"/>
      <c r="R47" s="22"/>
    </row>
    <row r="48" spans="1:18" s="89" customFormat="1" x14ac:dyDescent="0.25">
      <c r="A48" s="227">
        <v>42946</v>
      </c>
      <c r="B48" s="224">
        <f>'traffic sorted'!B69</f>
        <v>60</v>
      </c>
      <c r="C48" s="224">
        <f>'traffic sorted'!C69</f>
        <v>1</v>
      </c>
      <c r="D48" s="224">
        <f>'traffic sorted'!D69</f>
        <v>0</v>
      </c>
      <c r="E48" s="24">
        <v>5.8466699999999996</v>
      </c>
      <c r="F48" s="35">
        <v>0</v>
      </c>
      <c r="G48" s="78"/>
      <c r="H48" s="226">
        <f t="shared" si="0"/>
        <v>5.8466699999999996</v>
      </c>
      <c r="I48" s="226" t="str">
        <f t="shared" si="1"/>
        <v>0-10</v>
      </c>
      <c r="J48" s="226" t="str">
        <f t="shared" si="2"/>
        <v>0-10</v>
      </c>
      <c r="K48" s="226" t="str">
        <f t="shared" si="3"/>
        <v>0-1</v>
      </c>
      <c r="L48" s="221">
        <f t="shared" si="4"/>
        <v>0</v>
      </c>
      <c r="M48" s="218"/>
      <c r="O48" s="494" t="str">
        <f t="shared" si="5"/>
        <v/>
      </c>
      <c r="P48" s="494" t="str">
        <f t="shared" si="6"/>
        <v/>
      </c>
      <c r="Q48" s="517"/>
      <c r="R48" s="22"/>
    </row>
    <row r="49" spans="1:18" s="89" customFormat="1" x14ac:dyDescent="0.25">
      <c r="A49" s="227">
        <v>42947</v>
      </c>
      <c r="B49" s="224">
        <f>'traffic sorted'!B70</f>
        <v>95</v>
      </c>
      <c r="C49" s="224">
        <f>'traffic sorted'!C70</f>
        <v>23</v>
      </c>
      <c r="D49" s="224">
        <f>'traffic sorted'!D70</f>
        <v>12</v>
      </c>
      <c r="E49" s="24">
        <v>14.43914</v>
      </c>
      <c r="F49" s="35">
        <v>0</v>
      </c>
      <c r="G49" s="78"/>
      <c r="H49" s="226">
        <f t="shared" si="0"/>
        <v>14.43914</v>
      </c>
      <c r="I49" s="226" t="str">
        <f t="shared" si="1"/>
        <v>20-30</v>
      </c>
      <c r="J49" s="226" t="str">
        <f t="shared" si="2"/>
        <v>10-20</v>
      </c>
      <c r="K49" s="226" t="str">
        <f t="shared" si="3"/>
        <v>0-1</v>
      </c>
      <c r="L49" s="221">
        <f t="shared" si="4"/>
        <v>0</v>
      </c>
      <c r="M49" s="218"/>
      <c r="O49" s="494" t="str">
        <f t="shared" si="5"/>
        <v/>
      </c>
      <c r="P49" s="494" t="str">
        <f t="shared" si="6"/>
        <v/>
      </c>
      <c r="Q49" s="517"/>
      <c r="R49" s="22"/>
    </row>
    <row r="50" spans="1:18" s="89" customFormat="1" x14ac:dyDescent="0.25">
      <c r="A50" s="227">
        <v>42948</v>
      </c>
      <c r="B50" s="224">
        <f>'traffic sorted'!B71</f>
        <v>105</v>
      </c>
      <c r="C50" s="224">
        <f>'traffic sorted'!C71</f>
        <v>29</v>
      </c>
      <c r="D50" s="224">
        <f>'traffic sorted'!D71</f>
        <v>11</v>
      </c>
      <c r="E50" s="213">
        <v>20.382660000000001</v>
      </c>
      <c r="F50" s="35">
        <v>0</v>
      </c>
      <c r="G50" s="78"/>
      <c r="H50" s="226">
        <f t="shared" si="0"/>
        <v>20.382660000000001</v>
      </c>
      <c r="I50" s="226" t="str">
        <f t="shared" si="1"/>
        <v>20-30</v>
      </c>
      <c r="J50" s="226" t="str">
        <f t="shared" si="2"/>
        <v>10-20</v>
      </c>
      <c r="K50" s="226" t="str">
        <f t="shared" si="3"/>
        <v>0-1</v>
      </c>
      <c r="L50" s="221">
        <f t="shared" si="4"/>
        <v>0</v>
      </c>
      <c r="M50" s="218"/>
      <c r="O50" s="494" t="str">
        <f t="shared" si="5"/>
        <v/>
      </c>
      <c r="P50" s="494" t="str">
        <f t="shared" si="6"/>
        <v/>
      </c>
      <c r="Q50" s="517"/>
      <c r="R50" s="22"/>
    </row>
    <row r="51" spans="1:18" s="89" customFormat="1" x14ac:dyDescent="0.25">
      <c r="A51" s="227">
        <v>42950</v>
      </c>
      <c r="B51" s="224">
        <f>'traffic sorted'!B73</f>
        <v>83</v>
      </c>
      <c r="C51" s="224">
        <f>'traffic sorted'!C73</f>
        <v>26</v>
      </c>
      <c r="D51" s="224">
        <f>'traffic sorted'!D73</f>
        <v>11</v>
      </c>
      <c r="E51" s="213">
        <v>6.2579700000000003</v>
      </c>
      <c r="F51" s="35">
        <v>13.43</v>
      </c>
      <c r="G51" s="78"/>
      <c r="H51" s="226">
        <f t="shared" si="0"/>
        <v>6.2579700000000003</v>
      </c>
      <c r="I51" s="226" t="str">
        <f t="shared" si="1"/>
        <v>20-30</v>
      </c>
      <c r="J51" s="226" t="str">
        <f t="shared" si="2"/>
        <v>10-20</v>
      </c>
      <c r="K51" s="226" t="str">
        <f t="shared" si="3"/>
        <v>10-20</v>
      </c>
      <c r="L51" s="221">
        <f t="shared" si="4"/>
        <v>0</v>
      </c>
      <c r="M51" s="218"/>
      <c r="O51" s="494" t="str">
        <f t="shared" si="5"/>
        <v/>
      </c>
      <c r="P51" s="494" t="str">
        <f t="shared" si="6"/>
        <v/>
      </c>
      <c r="Q51" s="517"/>
      <c r="R51" s="22"/>
    </row>
    <row r="52" spans="1:18" s="89" customFormat="1" x14ac:dyDescent="0.25">
      <c r="A52" s="227">
        <v>42951</v>
      </c>
      <c r="B52" s="224">
        <f>'traffic sorted'!B74</f>
        <v>102</v>
      </c>
      <c r="C52" s="224">
        <f>'traffic sorted'!C74</f>
        <v>25</v>
      </c>
      <c r="D52" s="224">
        <f>'traffic sorted'!D74</f>
        <v>9</v>
      </c>
      <c r="E52" s="213">
        <v>7.1971299999999996</v>
      </c>
      <c r="F52" s="35">
        <v>0</v>
      </c>
      <c r="G52" s="78"/>
      <c r="H52" s="226">
        <f t="shared" si="0"/>
        <v>7.1971299999999996</v>
      </c>
      <c r="I52" s="226" t="str">
        <f t="shared" si="1"/>
        <v>20-30</v>
      </c>
      <c r="J52" s="226" t="str">
        <f t="shared" si="2"/>
        <v>0-10</v>
      </c>
      <c r="K52" s="226" t="str">
        <f t="shared" si="3"/>
        <v>0-1</v>
      </c>
      <c r="L52" s="221">
        <f t="shared" si="4"/>
        <v>0</v>
      </c>
      <c r="M52" s="218"/>
      <c r="O52" s="494" t="str">
        <f t="shared" si="5"/>
        <v/>
      </c>
      <c r="P52" s="494" t="str">
        <f t="shared" si="6"/>
        <v/>
      </c>
      <c r="Q52" s="517"/>
      <c r="R52" s="22"/>
    </row>
    <row r="53" spans="1:18" s="89" customFormat="1" x14ac:dyDescent="0.25">
      <c r="A53" s="227">
        <v>42952</v>
      </c>
      <c r="B53" s="224">
        <f>'traffic sorted'!B75</f>
        <v>60</v>
      </c>
      <c r="C53" s="224">
        <f>'traffic sorted'!C75</f>
        <v>3</v>
      </c>
      <c r="D53" s="224">
        <f>'traffic sorted'!D75</f>
        <v>0</v>
      </c>
      <c r="E53" s="213">
        <v>4.7320000000000002</v>
      </c>
      <c r="F53" s="35">
        <v>0</v>
      </c>
      <c r="G53" s="78"/>
      <c r="H53" s="226">
        <f t="shared" ref="H53:H115" si="7">E53</f>
        <v>4.7320000000000002</v>
      </c>
      <c r="I53" s="226" t="str">
        <f t="shared" si="1"/>
        <v>0-10</v>
      </c>
      <c r="J53" s="226" t="str">
        <f t="shared" ref="J53:J115" si="8">IF(D53&lt;10,"0-10",IF(AND(D53&gt;=10,D53&lt;20),"10-20",IF(AND(D53&gt;=20,D53&lt;30),"20-30",IF(AND(D53&gt;=30,D53&lt;40),"30-40",IF(AND(D53&gt;=40,D53&lt;50),"40-50",IF(AND(D53&gt;=50,D53&lt;60),"50-60",IF(AND(D53&gt;=60,D53&lt;70),"60-70",IF(AND(D53&gt;=70,D53&lt;80),"70-80","&gt;80"))))))))</f>
        <v>0-10</v>
      </c>
      <c r="K53" s="226" t="str">
        <f t="shared" ref="K53:K115" si="9">IF(F53&lt;1,"0-1",IF(AND(F53&gt;=1,F53&lt;2),"1-2",IF(AND(F53&gt;=2,F53&lt;5),"2-5",IF(AND(F53&gt;=5,F53&lt;10),"5-10",IF(AND(F53&gt;=10,F53&lt;20),"10-20","&gt;20")))))</f>
        <v>0-1</v>
      </c>
      <c r="L53" s="221">
        <f t="shared" si="4"/>
        <v>0</v>
      </c>
      <c r="M53" s="218"/>
      <c r="O53" s="494" t="str">
        <f t="shared" si="5"/>
        <v/>
      </c>
      <c r="P53" s="494" t="str">
        <f t="shared" si="6"/>
        <v/>
      </c>
      <c r="Q53" s="517"/>
      <c r="R53" s="22"/>
    </row>
    <row r="54" spans="1:18" s="89" customFormat="1" x14ac:dyDescent="0.25">
      <c r="A54" s="227">
        <v>42953</v>
      </c>
      <c r="B54" s="224">
        <f>'traffic sorted'!B76</f>
        <v>37</v>
      </c>
      <c r="C54" s="224">
        <f>'traffic sorted'!C76</f>
        <v>0</v>
      </c>
      <c r="D54" s="224">
        <f>'traffic sorted'!D76</f>
        <v>0</v>
      </c>
      <c r="E54" s="213">
        <v>5.6653200000000004</v>
      </c>
      <c r="F54" s="35">
        <v>0.28999999999999998</v>
      </c>
      <c r="G54" s="78"/>
      <c r="H54" s="226">
        <f t="shared" si="7"/>
        <v>5.6653200000000004</v>
      </c>
      <c r="I54" s="226" t="str">
        <f t="shared" si="1"/>
        <v>0-10</v>
      </c>
      <c r="J54" s="226" t="str">
        <f t="shared" si="8"/>
        <v>0-10</v>
      </c>
      <c r="K54" s="226" t="str">
        <f t="shared" si="9"/>
        <v>0-1</v>
      </c>
      <c r="L54" s="221">
        <f t="shared" si="4"/>
        <v>0</v>
      </c>
      <c r="M54" s="218"/>
      <c r="O54" s="494">
        <f t="shared" si="5"/>
        <v>5.6653200000000004</v>
      </c>
      <c r="P54" s="494">
        <f t="shared" si="6"/>
        <v>5.6653200000000004</v>
      </c>
      <c r="Q54" s="517"/>
      <c r="R54" s="22"/>
    </row>
    <row r="55" spans="1:18" s="89" customFormat="1" x14ac:dyDescent="0.25">
      <c r="A55" s="227">
        <v>42954</v>
      </c>
      <c r="B55" s="224">
        <f>'traffic sorted'!B77</f>
        <v>97</v>
      </c>
      <c r="C55" s="224">
        <f>'traffic sorted'!C77</f>
        <v>35</v>
      </c>
      <c r="D55" s="224">
        <f>'traffic sorted'!D77</f>
        <v>16</v>
      </c>
      <c r="E55" s="213">
        <v>4.5410300000000001</v>
      </c>
      <c r="F55" s="35">
        <v>0.77</v>
      </c>
      <c r="G55" s="78"/>
      <c r="H55" s="226">
        <f t="shared" si="7"/>
        <v>4.5410300000000001</v>
      </c>
      <c r="I55" s="226" t="str">
        <f t="shared" si="1"/>
        <v>30-40</v>
      </c>
      <c r="J55" s="226" t="str">
        <f t="shared" si="8"/>
        <v>10-20</v>
      </c>
      <c r="K55" s="226" t="str">
        <f t="shared" si="9"/>
        <v>0-1</v>
      </c>
      <c r="L55" s="221">
        <f t="shared" si="4"/>
        <v>0</v>
      </c>
      <c r="M55" s="218"/>
      <c r="O55" s="494" t="str">
        <f t="shared" si="5"/>
        <v/>
      </c>
      <c r="P55" s="494" t="str">
        <f t="shared" si="6"/>
        <v/>
      </c>
      <c r="Q55" s="517"/>
      <c r="R55" s="22"/>
    </row>
    <row r="56" spans="1:18" s="89" customFormat="1" x14ac:dyDescent="0.25">
      <c r="A56" s="227">
        <v>42955</v>
      </c>
      <c r="B56" s="224">
        <f>'traffic sorted'!B78</f>
        <v>104</v>
      </c>
      <c r="C56" s="224">
        <f>'traffic sorted'!C78</f>
        <v>31</v>
      </c>
      <c r="D56" s="224">
        <f>'traffic sorted'!D78</f>
        <v>14</v>
      </c>
      <c r="E56" s="213">
        <v>9.2422500000000003</v>
      </c>
      <c r="F56" s="35">
        <v>4.13</v>
      </c>
      <c r="G56" s="78"/>
      <c r="H56" s="226">
        <f t="shared" si="7"/>
        <v>9.2422500000000003</v>
      </c>
      <c r="I56" s="226" t="str">
        <f t="shared" si="1"/>
        <v>30-40</v>
      </c>
      <c r="J56" s="226" t="str">
        <f t="shared" si="8"/>
        <v>10-20</v>
      </c>
      <c r="K56" s="226" t="str">
        <f t="shared" si="9"/>
        <v>2-5</v>
      </c>
      <c r="L56" s="221">
        <f t="shared" si="4"/>
        <v>0</v>
      </c>
      <c r="M56" s="218"/>
      <c r="O56" s="494" t="str">
        <f t="shared" si="5"/>
        <v/>
      </c>
      <c r="P56" s="494" t="str">
        <f t="shared" si="6"/>
        <v/>
      </c>
      <c r="Q56" s="517"/>
      <c r="R56" s="22"/>
    </row>
    <row r="57" spans="1:18" s="89" customFormat="1" x14ac:dyDescent="0.25">
      <c r="A57" s="227">
        <v>42956</v>
      </c>
      <c r="B57" s="224">
        <f>'traffic sorted'!B79</f>
        <v>87</v>
      </c>
      <c r="C57" s="224">
        <f>'traffic sorted'!C79</f>
        <v>18</v>
      </c>
      <c r="D57" s="224">
        <f>'traffic sorted'!D79</f>
        <v>11</v>
      </c>
      <c r="E57" s="213">
        <v>6.4061300000000001</v>
      </c>
      <c r="F57" s="35">
        <v>27.27</v>
      </c>
      <c r="G57" s="78"/>
      <c r="H57" s="226">
        <f t="shared" si="7"/>
        <v>6.4061300000000001</v>
      </c>
      <c r="I57" s="226" t="str">
        <f t="shared" si="1"/>
        <v>10-20</v>
      </c>
      <c r="J57" s="226" t="str">
        <f t="shared" si="8"/>
        <v>10-20</v>
      </c>
      <c r="K57" s="226" t="str">
        <f t="shared" si="9"/>
        <v>&gt;20</v>
      </c>
      <c r="L57" s="221">
        <f t="shared" si="4"/>
        <v>0</v>
      </c>
      <c r="M57" s="218"/>
      <c r="O57" s="494" t="str">
        <f t="shared" si="5"/>
        <v/>
      </c>
      <c r="P57" s="494" t="str">
        <f t="shared" si="6"/>
        <v/>
      </c>
      <c r="Q57" s="517"/>
      <c r="R57" s="22"/>
    </row>
    <row r="58" spans="1:18" s="89" customFormat="1" x14ac:dyDescent="0.25">
      <c r="A58" s="227">
        <v>42957</v>
      </c>
      <c r="B58" s="224">
        <f>'traffic sorted'!B80</f>
        <v>89</v>
      </c>
      <c r="C58" s="224">
        <f>'traffic sorted'!C80</f>
        <v>27</v>
      </c>
      <c r="D58" s="224">
        <f>'traffic sorted'!D80</f>
        <v>12</v>
      </c>
      <c r="E58" s="213">
        <v>7.0697200000000002</v>
      </c>
      <c r="F58" s="35">
        <v>2.1</v>
      </c>
      <c r="G58" s="78"/>
      <c r="H58" s="226">
        <f t="shared" si="7"/>
        <v>7.0697200000000002</v>
      </c>
      <c r="I58" s="226" t="str">
        <f t="shared" si="1"/>
        <v>20-30</v>
      </c>
      <c r="J58" s="226" t="str">
        <f t="shared" si="8"/>
        <v>10-20</v>
      </c>
      <c r="K58" s="226" t="str">
        <f t="shared" si="9"/>
        <v>2-5</v>
      </c>
      <c r="L58" s="221">
        <f t="shared" si="4"/>
        <v>0</v>
      </c>
      <c r="M58" s="218"/>
      <c r="O58" s="494" t="str">
        <f t="shared" si="5"/>
        <v/>
      </c>
      <c r="P58" s="494" t="str">
        <f t="shared" si="6"/>
        <v/>
      </c>
      <c r="Q58" s="517"/>
      <c r="R58" s="22"/>
    </row>
    <row r="59" spans="1:18" s="89" customFormat="1" x14ac:dyDescent="0.25">
      <c r="A59" s="227">
        <v>42958</v>
      </c>
      <c r="B59" s="224">
        <f>'traffic sorted'!B81</f>
        <v>114</v>
      </c>
      <c r="C59" s="224">
        <f>'traffic sorted'!C81</f>
        <v>31</v>
      </c>
      <c r="D59" s="224">
        <f>'traffic sorted'!D81</f>
        <v>12</v>
      </c>
      <c r="E59" s="213">
        <v>8.4630100000000006</v>
      </c>
      <c r="F59" s="35">
        <v>4.98001</v>
      </c>
      <c r="G59" s="78"/>
      <c r="H59" s="226">
        <f t="shared" si="7"/>
        <v>8.4630100000000006</v>
      </c>
      <c r="I59" s="226" t="str">
        <f t="shared" si="1"/>
        <v>30-40</v>
      </c>
      <c r="J59" s="226" t="str">
        <f t="shared" si="8"/>
        <v>10-20</v>
      </c>
      <c r="K59" s="226" t="str">
        <f t="shared" si="9"/>
        <v>2-5</v>
      </c>
      <c r="L59" s="221">
        <f t="shared" si="4"/>
        <v>0</v>
      </c>
      <c r="M59" s="218"/>
      <c r="O59" s="494" t="str">
        <f t="shared" si="5"/>
        <v/>
      </c>
      <c r="P59" s="494" t="str">
        <f t="shared" si="6"/>
        <v/>
      </c>
      <c r="Q59" s="517"/>
      <c r="R59" s="22"/>
    </row>
    <row r="60" spans="1:18" s="89" customFormat="1" x14ac:dyDescent="0.25">
      <c r="A60" s="227">
        <v>42959</v>
      </c>
      <c r="B60" s="224">
        <f>'traffic sorted'!B82</f>
        <v>108</v>
      </c>
      <c r="C60" s="224">
        <f>'traffic sorted'!C82</f>
        <v>1</v>
      </c>
      <c r="D60" s="224">
        <f>'traffic sorted'!D82</f>
        <v>0</v>
      </c>
      <c r="E60" s="213">
        <v>14.796099999999999</v>
      </c>
      <c r="F60" s="35">
        <v>0.01</v>
      </c>
      <c r="G60" s="78"/>
      <c r="H60" s="226">
        <f t="shared" si="7"/>
        <v>14.796099999999999</v>
      </c>
      <c r="I60" s="226" t="str">
        <f t="shared" si="1"/>
        <v>0-10</v>
      </c>
      <c r="J60" s="226" t="str">
        <f t="shared" si="8"/>
        <v>0-10</v>
      </c>
      <c r="K60" s="226" t="str">
        <f t="shared" si="9"/>
        <v>0-1</v>
      </c>
      <c r="L60" s="221">
        <f t="shared" si="4"/>
        <v>0</v>
      </c>
      <c r="M60" s="218"/>
      <c r="O60" s="494" t="str">
        <f t="shared" si="5"/>
        <v/>
      </c>
      <c r="P60" s="494" t="str">
        <f t="shared" si="6"/>
        <v/>
      </c>
      <c r="Q60" s="517"/>
      <c r="R60" s="22"/>
    </row>
    <row r="61" spans="1:18" s="89" customFormat="1" x14ac:dyDescent="0.25">
      <c r="A61" s="227">
        <v>42960</v>
      </c>
      <c r="B61" s="224">
        <f>'traffic sorted'!B83</f>
        <v>100</v>
      </c>
      <c r="C61" s="224">
        <f>'traffic sorted'!C83</f>
        <v>2</v>
      </c>
      <c r="D61" s="224">
        <f>'traffic sorted'!D83</f>
        <v>0</v>
      </c>
      <c r="E61" s="213">
        <v>13.01535</v>
      </c>
      <c r="F61" s="35">
        <v>8.1699900000000003</v>
      </c>
      <c r="G61" s="78"/>
      <c r="H61" s="226">
        <f t="shared" si="7"/>
        <v>13.01535</v>
      </c>
      <c r="I61" s="226" t="str">
        <f t="shared" si="1"/>
        <v>0-10</v>
      </c>
      <c r="J61" s="226" t="str">
        <f t="shared" si="8"/>
        <v>0-10</v>
      </c>
      <c r="K61" s="226" t="str">
        <f t="shared" si="9"/>
        <v>5-10</v>
      </c>
      <c r="L61" s="221">
        <f t="shared" si="4"/>
        <v>0</v>
      </c>
      <c r="M61" s="218"/>
      <c r="O61" s="494" t="str">
        <f t="shared" si="5"/>
        <v/>
      </c>
      <c r="P61" s="494" t="str">
        <f t="shared" si="6"/>
        <v/>
      </c>
      <c r="Q61" s="517"/>
      <c r="R61" s="22"/>
    </row>
    <row r="62" spans="1:18" s="89" customFormat="1" x14ac:dyDescent="0.25">
      <c r="A62" s="227">
        <v>42961</v>
      </c>
      <c r="B62" s="224">
        <f>'traffic sorted'!B84</f>
        <v>125</v>
      </c>
      <c r="C62" s="224">
        <f>'traffic sorted'!C84</f>
        <v>39</v>
      </c>
      <c r="D62" s="224">
        <f>'traffic sorted'!D84</f>
        <v>20</v>
      </c>
      <c r="E62" s="213">
        <v>7.41439</v>
      </c>
      <c r="F62" s="35">
        <v>1.9900100000000001</v>
      </c>
      <c r="G62" s="78"/>
      <c r="H62" s="226">
        <f t="shared" si="7"/>
        <v>7.41439</v>
      </c>
      <c r="I62" s="226" t="str">
        <f t="shared" si="1"/>
        <v>30-40</v>
      </c>
      <c r="J62" s="226" t="str">
        <f t="shared" si="8"/>
        <v>20-30</v>
      </c>
      <c r="K62" s="226" t="str">
        <f t="shared" si="9"/>
        <v>1-2</v>
      </c>
      <c r="L62" s="221">
        <f t="shared" si="4"/>
        <v>0</v>
      </c>
      <c r="M62" s="218"/>
      <c r="O62" s="494" t="str">
        <f t="shared" si="5"/>
        <v/>
      </c>
      <c r="P62" s="494" t="str">
        <f t="shared" si="6"/>
        <v/>
      </c>
      <c r="Q62" s="517"/>
      <c r="R62" s="22"/>
    </row>
    <row r="63" spans="1:18" s="89" customFormat="1" x14ac:dyDescent="0.25">
      <c r="A63" s="227">
        <v>42962</v>
      </c>
      <c r="B63" s="224">
        <f>'traffic sorted'!B85</f>
        <v>214</v>
      </c>
      <c r="C63" s="224">
        <f>'traffic sorted'!C85</f>
        <v>38</v>
      </c>
      <c r="D63" s="224">
        <f>'traffic sorted'!D85</f>
        <v>18</v>
      </c>
      <c r="E63" s="213">
        <v>7.6167899999999999</v>
      </c>
      <c r="F63" s="35">
        <v>0.26001999999999997</v>
      </c>
      <c r="G63" s="78"/>
      <c r="H63" s="226">
        <f t="shared" si="7"/>
        <v>7.6167899999999999</v>
      </c>
      <c r="I63" s="226" t="str">
        <f t="shared" si="1"/>
        <v>30-40</v>
      </c>
      <c r="J63" s="226" t="str">
        <f t="shared" si="8"/>
        <v>10-20</v>
      </c>
      <c r="K63" s="226" t="str">
        <f t="shared" si="9"/>
        <v>0-1</v>
      </c>
      <c r="L63" s="221">
        <f t="shared" si="4"/>
        <v>0</v>
      </c>
      <c r="M63" s="218"/>
      <c r="O63" s="494" t="str">
        <f t="shared" si="5"/>
        <v/>
      </c>
      <c r="P63" s="494" t="str">
        <f t="shared" si="6"/>
        <v/>
      </c>
      <c r="Q63" s="517"/>
      <c r="R63" s="22"/>
    </row>
    <row r="64" spans="1:18" s="89" customFormat="1" x14ac:dyDescent="0.25">
      <c r="A64" s="227">
        <v>42963</v>
      </c>
      <c r="B64" s="224">
        <f>'traffic sorted'!B86</f>
        <v>107</v>
      </c>
      <c r="C64" s="224">
        <f>'traffic sorted'!C86</f>
        <v>20</v>
      </c>
      <c r="D64" s="224">
        <f>'traffic sorted'!D86</f>
        <v>9</v>
      </c>
      <c r="E64" s="213">
        <v>9.8203099999999992</v>
      </c>
      <c r="F64" s="35">
        <v>0</v>
      </c>
      <c r="G64" s="78"/>
      <c r="H64" s="226">
        <f t="shared" si="7"/>
        <v>9.8203099999999992</v>
      </c>
      <c r="I64" s="226" t="str">
        <f t="shared" si="1"/>
        <v>20-30</v>
      </c>
      <c r="J64" s="226" t="str">
        <f t="shared" si="8"/>
        <v>0-10</v>
      </c>
      <c r="K64" s="226" t="str">
        <f t="shared" si="9"/>
        <v>0-1</v>
      </c>
      <c r="L64" s="221">
        <f t="shared" si="4"/>
        <v>0</v>
      </c>
      <c r="M64" s="218"/>
      <c r="O64" s="494" t="str">
        <f t="shared" si="5"/>
        <v/>
      </c>
      <c r="P64" s="494" t="str">
        <f t="shared" si="6"/>
        <v/>
      </c>
      <c r="Q64" s="517"/>
      <c r="R64" s="22"/>
    </row>
    <row r="65" spans="1:18" s="89" customFormat="1" x14ac:dyDescent="0.25">
      <c r="A65" s="227">
        <v>42964</v>
      </c>
      <c r="B65" s="224">
        <f>'traffic sorted'!B87</f>
        <v>69</v>
      </c>
      <c r="C65" s="224">
        <f>'traffic sorted'!C87</f>
        <v>19</v>
      </c>
      <c r="D65" s="224">
        <f>'traffic sorted'!D87</f>
        <v>6</v>
      </c>
      <c r="E65" s="213">
        <v>5.8619000000000003</v>
      </c>
      <c r="F65" s="35">
        <v>0.06</v>
      </c>
      <c r="G65" s="78"/>
      <c r="H65" s="226">
        <f t="shared" si="7"/>
        <v>5.8619000000000003</v>
      </c>
      <c r="I65" s="226" t="str">
        <f t="shared" si="1"/>
        <v>10-20</v>
      </c>
      <c r="J65" s="226" t="str">
        <f t="shared" si="8"/>
        <v>0-10</v>
      </c>
      <c r="K65" s="226" t="str">
        <f t="shared" si="9"/>
        <v>0-1</v>
      </c>
      <c r="L65" s="221">
        <f t="shared" si="4"/>
        <v>0</v>
      </c>
      <c r="M65" s="218"/>
      <c r="O65" s="494" t="str">
        <f t="shared" si="5"/>
        <v/>
      </c>
      <c r="P65" s="494" t="str">
        <f t="shared" si="6"/>
        <v/>
      </c>
      <c r="Q65" s="517"/>
      <c r="R65" s="22"/>
    </row>
    <row r="66" spans="1:18" s="89" customFormat="1" x14ac:dyDescent="0.25">
      <c r="A66" s="227">
        <v>42965</v>
      </c>
      <c r="B66" s="224">
        <f>'traffic sorted'!B88</f>
        <v>104</v>
      </c>
      <c r="C66" s="224">
        <f>'traffic sorted'!C88</f>
        <v>20</v>
      </c>
      <c r="D66" s="224">
        <f>'traffic sorted'!D88</f>
        <v>6</v>
      </c>
      <c r="E66" s="213">
        <v>5.8350299999999997</v>
      </c>
      <c r="F66" s="35">
        <v>6.04</v>
      </c>
      <c r="G66" s="78"/>
      <c r="H66" s="226">
        <f t="shared" si="7"/>
        <v>5.8350299999999997</v>
      </c>
      <c r="I66" s="226" t="str">
        <f t="shared" si="1"/>
        <v>20-30</v>
      </c>
      <c r="J66" s="226" t="str">
        <f t="shared" si="8"/>
        <v>0-10</v>
      </c>
      <c r="K66" s="226" t="str">
        <f t="shared" si="9"/>
        <v>5-10</v>
      </c>
      <c r="L66" s="221">
        <f t="shared" si="4"/>
        <v>0</v>
      </c>
      <c r="M66" s="218"/>
      <c r="O66" s="494" t="str">
        <f t="shared" si="5"/>
        <v/>
      </c>
      <c r="P66" s="494" t="str">
        <f t="shared" si="6"/>
        <v/>
      </c>
      <c r="Q66" s="517"/>
      <c r="R66" s="22"/>
    </row>
    <row r="67" spans="1:18" s="89" customFormat="1" x14ac:dyDescent="0.25">
      <c r="A67" s="227">
        <v>42966</v>
      </c>
      <c r="B67" s="224">
        <f>'traffic sorted'!B89</f>
        <v>49</v>
      </c>
      <c r="C67" s="224">
        <f>'traffic sorted'!C89</f>
        <v>5</v>
      </c>
      <c r="D67" s="224">
        <f>'traffic sorted'!D89</f>
        <v>2</v>
      </c>
      <c r="E67" s="213">
        <v>6.2695800000000004</v>
      </c>
      <c r="F67" s="35">
        <v>21.360019999999999</v>
      </c>
      <c r="G67" s="78"/>
      <c r="H67" s="226">
        <f t="shared" si="7"/>
        <v>6.2695800000000004</v>
      </c>
      <c r="I67" s="226" t="str">
        <f t="shared" si="1"/>
        <v>0-10</v>
      </c>
      <c r="J67" s="226" t="str">
        <f t="shared" si="8"/>
        <v>0-10</v>
      </c>
      <c r="K67" s="226" t="str">
        <f t="shared" si="9"/>
        <v>&gt;20</v>
      </c>
      <c r="L67" s="221">
        <f t="shared" si="4"/>
        <v>0</v>
      </c>
      <c r="M67" s="218"/>
      <c r="O67" s="494" t="str">
        <f t="shared" si="5"/>
        <v/>
      </c>
      <c r="P67" s="494" t="str">
        <f t="shared" si="6"/>
        <v/>
      </c>
      <c r="Q67" s="517"/>
      <c r="R67" s="22"/>
    </row>
    <row r="68" spans="1:18" s="89" customFormat="1" x14ac:dyDescent="0.25">
      <c r="A68" s="227">
        <v>42967</v>
      </c>
      <c r="B68" s="224">
        <f>'traffic sorted'!B90</f>
        <v>50</v>
      </c>
      <c r="C68" s="224">
        <f>'traffic sorted'!C90</f>
        <v>1</v>
      </c>
      <c r="D68" s="224">
        <f>'traffic sorted'!D90</f>
        <v>0</v>
      </c>
      <c r="E68" s="213">
        <v>5.4583300000000001</v>
      </c>
      <c r="F68" s="35">
        <v>0.95</v>
      </c>
      <c r="G68" s="78"/>
      <c r="H68" s="226">
        <f t="shared" si="7"/>
        <v>5.4583300000000001</v>
      </c>
      <c r="I68" s="226" t="str">
        <f t="shared" si="1"/>
        <v>0-10</v>
      </c>
      <c r="J68" s="226" t="str">
        <f t="shared" si="8"/>
        <v>0-10</v>
      </c>
      <c r="K68" s="226" t="str">
        <f t="shared" si="9"/>
        <v>0-1</v>
      </c>
      <c r="L68" s="221">
        <f t="shared" si="4"/>
        <v>0</v>
      </c>
      <c r="M68" s="218"/>
      <c r="O68" s="494" t="str">
        <f t="shared" si="5"/>
        <v/>
      </c>
      <c r="P68" s="494" t="str">
        <f t="shared" si="6"/>
        <v/>
      </c>
      <c r="Q68" s="517"/>
      <c r="R68" s="22"/>
    </row>
    <row r="69" spans="1:18" s="89" customFormat="1" x14ac:dyDescent="0.25">
      <c r="A69" s="227">
        <v>42968</v>
      </c>
      <c r="B69" s="224">
        <f>'traffic sorted'!B91</f>
        <v>92</v>
      </c>
      <c r="C69" s="224">
        <f>'traffic sorted'!C91</f>
        <v>30</v>
      </c>
      <c r="D69" s="224">
        <f>'traffic sorted'!D91</f>
        <v>13</v>
      </c>
      <c r="E69" s="213">
        <v>12.445119999999999</v>
      </c>
      <c r="F69" s="35">
        <v>0</v>
      </c>
      <c r="G69" s="78"/>
      <c r="H69" s="226">
        <f t="shared" si="7"/>
        <v>12.445119999999999</v>
      </c>
      <c r="I69" s="226" t="str">
        <f t="shared" si="1"/>
        <v>30-40</v>
      </c>
      <c r="J69" s="226" t="str">
        <f t="shared" si="8"/>
        <v>10-20</v>
      </c>
      <c r="K69" s="226" t="str">
        <f t="shared" si="9"/>
        <v>0-1</v>
      </c>
      <c r="L69" s="221">
        <f t="shared" si="4"/>
        <v>0</v>
      </c>
      <c r="M69" s="218"/>
      <c r="O69" s="494" t="str">
        <f t="shared" si="5"/>
        <v/>
      </c>
      <c r="P69" s="494" t="str">
        <f t="shared" si="6"/>
        <v/>
      </c>
      <c r="Q69" s="517"/>
      <c r="R69" s="22"/>
    </row>
    <row r="70" spans="1:18" s="89" customFormat="1" x14ac:dyDescent="0.25">
      <c r="A70" s="227">
        <v>42969</v>
      </c>
      <c r="B70" s="224">
        <f>'traffic sorted'!B92</f>
        <v>89</v>
      </c>
      <c r="C70" s="224">
        <f>'traffic sorted'!C92</f>
        <v>24</v>
      </c>
      <c r="D70" s="224">
        <f>'traffic sorted'!D92</f>
        <v>10</v>
      </c>
      <c r="E70" s="213">
        <v>6.36015</v>
      </c>
      <c r="F70" s="35">
        <v>2.97</v>
      </c>
      <c r="G70" s="78"/>
      <c r="H70" s="226">
        <f t="shared" si="7"/>
        <v>6.36015</v>
      </c>
      <c r="I70" s="226" t="str">
        <f t="shared" si="1"/>
        <v>20-30</v>
      </c>
      <c r="J70" s="226" t="str">
        <f t="shared" si="8"/>
        <v>10-20</v>
      </c>
      <c r="K70" s="226" t="str">
        <f t="shared" si="9"/>
        <v>2-5</v>
      </c>
      <c r="L70" s="221">
        <f t="shared" si="4"/>
        <v>0</v>
      </c>
      <c r="M70" s="218"/>
      <c r="O70" s="494" t="str">
        <f t="shared" si="5"/>
        <v/>
      </c>
      <c r="P70" s="494" t="str">
        <f t="shared" si="6"/>
        <v/>
      </c>
      <c r="Q70" s="517"/>
      <c r="R70" s="22"/>
    </row>
    <row r="71" spans="1:18" s="89" customFormat="1" x14ac:dyDescent="0.25">
      <c r="A71" s="227">
        <v>42970</v>
      </c>
      <c r="B71" s="224">
        <f>'traffic sorted'!B93</f>
        <v>115</v>
      </c>
      <c r="C71" s="224">
        <f>'traffic sorted'!C93</f>
        <v>31</v>
      </c>
      <c r="D71" s="224">
        <f>'traffic sorted'!D93</f>
        <v>14</v>
      </c>
      <c r="E71" s="213">
        <v>6.7868399999999998</v>
      </c>
      <c r="F71" s="35">
        <v>0</v>
      </c>
      <c r="G71" s="78"/>
      <c r="H71" s="226">
        <f t="shared" si="7"/>
        <v>6.7868399999999998</v>
      </c>
      <c r="I71" s="226" t="str">
        <f t="shared" si="1"/>
        <v>30-40</v>
      </c>
      <c r="J71" s="226" t="str">
        <f t="shared" si="8"/>
        <v>10-20</v>
      </c>
      <c r="K71" s="226" t="str">
        <f t="shared" si="9"/>
        <v>0-1</v>
      </c>
      <c r="L71" s="221">
        <f t="shared" si="4"/>
        <v>0</v>
      </c>
      <c r="M71" s="218"/>
      <c r="O71" s="494" t="str">
        <f t="shared" si="5"/>
        <v/>
      </c>
      <c r="P71" s="494" t="str">
        <f t="shared" si="6"/>
        <v/>
      </c>
      <c r="Q71" s="517"/>
      <c r="R71" s="22"/>
    </row>
    <row r="72" spans="1:18" s="89" customFormat="1" x14ac:dyDescent="0.25">
      <c r="A72" s="227">
        <v>42971</v>
      </c>
      <c r="B72" s="224">
        <f>'traffic sorted'!B94</f>
        <v>141</v>
      </c>
      <c r="C72" s="224">
        <f>'traffic sorted'!C94</f>
        <v>33</v>
      </c>
      <c r="D72" s="224">
        <f>'traffic sorted'!D94</f>
        <v>13</v>
      </c>
      <c r="E72" s="213">
        <v>5.6851000000000003</v>
      </c>
      <c r="F72" s="35">
        <v>13.47001</v>
      </c>
      <c r="G72" s="78"/>
      <c r="H72" s="226">
        <f t="shared" si="7"/>
        <v>5.6851000000000003</v>
      </c>
      <c r="I72" s="226" t="str">
        <f t="shared" si="1"/>
        <v>30-40</v>
      </c>
      <c r="J72" s="226" t="str">
        <f t="shared" si="8"/>
        <v>10-20</v>
      </c>
      <c r="K72" s="226" t="str">
        <f t="shared" si="9"/>
        <v>10-20</v>
      </c>
      <c r="L72" s="221">
        <f t="shared" si="4"/>
        <v>0</v>
      </c>
      <c r="M72" s="218"/>
      <c r="O72" s="494" t="str">
        <f t="shared" si="5"/>
        <v/>
      </c>
      <c r="P72" s="494" t="str">
        <f t="shared" si="6"/>
        <v/>
      </c>
      <c r="Q72" s="517"/>
      <c r="R72" s="22"/>
    </row>
    <row r="73" spans="1:18" s="89" customFormat="1" x14ac:dyDescent="0.25">
      <c r="A73" s="227">
        <v>42972</v>
      </c>
      <c r="B73" s="224">
        <f>'traffic sorted'!B95</f>
        <v>127</v>
      </c>
      <c r="C73" s="224">
        <f>'traffic sorted'!C95</f>
        <v>30</v>
      </c>
      <c r="D73" s="224">
        <f>'traffic sorted'!D95</f>
        <v>11</v>
      </c>
      <c r="E73" s="213">
        <v>3.3836400000000002</v>
      </c>
      <c r="F73" s="35">
        <v>0.04</v>
      </c>
      <c r="G73" s="78"/>
      <c r="H73" s="226">
        <f t="shared" si="7"/>
        <v>3.3836400000000002</v>
      </c>
      <c r="I73" s="226" t="str">
        <f t="shared" si="1"/>
        <v>30-40</v>
      </c>
      <c r="J73" s="226" t="str">
        <f t="shared" si="8"/>
        <v>10-20</v>
      </c>
      <c r="K73" s="226" t="str">
        <f t="shared" si="9"/>
        <v>0-1</v>
      </c>
      <c r="L73" s="221">
        <f t="shared" si="4"/>
        <v>0</v>
      </c>
      <c r="M73" s="218"/>
      <c r="O73" s="494" t="str">
        <f t="shared" si="5"/>
        <v/>
      </c>
      <c r="P73" s="494" t="str">
        <f t="shared" ref="P73:P136" si="10">IF(AND(C73=0,F73&lt;1),E73,"")</f>
        <v/>
      </c>
      <c r="Q73" s="517"/>
      <c r="R73" s="22"/>
    </row>
    <row r="74" spans="1:18" s="89" customFormat="1" x14ac:dyDescent="0.25">
      <c r="A74" s="227">
        <v>42973</v>
      </c>
      <c r="B74" s="224">
        <f>'traffic sorted'!B96</f>
        <v>119</v>
      </c>
      <c r="C74" s="224">
        <f>'traffic sorted'!C96</f>
        <v>5</v>
      </c>
      <c r="D74" s="224">
        <f>'traffic sorted'!D96</f>
        <v>0</v>
      </c>
      <c r="E74" s="213">
        <v>5.2211600000000002</v>
      </c>
      <c r="F74" s="35">
        <v>0.15</v>
      </c>
      <c r="G74" s="78"/>
      <c r="H74" s="226">
        <f t="shared" si="7"/>
        <v>5.2211600000000002</v>
      </c>
      <c r="I74" s="226" t="str">
        <f t="shared" ref="I74:I137" si="11">IF(C74&lt;10,"0-10",IF(AND(C74&gt;=10,C74&lt;20),"10-20",IF(AND(C74&gt;=20,C74&lt;30),"20-30",IF(AND(C74&gt;=30,C74&lt;40),"30-40",IF(AND(C74&gt;=40,C74&lt;50),"40-50",IF(AND(C74&gt;=50,C74&lt;60),"50-60",IF(AND(C74&gt;=60,C74&lt;70),"60-70",IF(AND(C74&gt;=70,C74&lt;80),"70-80","&gt;80"))))))))</f>
        <v>0-10</v>
      </c>
      <c r="J74" s="226" t="str">
        <f t="shared" si="8"/>
        <v>0-10</v>
      </c>
      <c r="K74" s="226" t="str">
        <f t="shared" si="9"/>
        <v>0-1</v>
      </c>
      <c r="L74" s="221">
        <f t="shared" ref="L74:L137" si="12">IF(E74&gt;=50.5,1,0)</f>
        <v>0</v>
      </c>
      <c r="M74" s="218"/>
      <c r="O74" s="494" t="str">
        <f t="shared" ref="O74:O137" si="13">IF(C74=0,E74,"")</f>
        <v/>
      </c>
      <c r="P74" s="494" t="str">
        <f t="shared" si="10"/>
        <v/>
      </c>
      <c r="Q74" s="517"/>
      <c r="R74" s="22"/>
    </row>
    <row r="75" spans="1:18" s="89" customFormat="1" x14ac:dyDescent="0.25">
      <c r="A75" s="227">
        <v>42974</v>
      </c>
      <c r="B75" s="224">
        <f>'traffic sorted'!B97</f>
        <v>52</v>
      </c>
      <c r="C75" s="224">
        <f>'traffic sorted'!C97</f>
        <v>3</v>
      </c>
      <c r="D75" s="224">
        <f>'traffic sorted'!D97</f>
        <v>0</v>
      </c>
      <c r="E75" s="213">
        <v>11.723319999999999</v>
      </c>
      <c r="F75" s="35">
        <v>12.590020000000001</v>
      </c>
      <c r="G75" s="78"/>
      <c r="H75" s="226">
        <f t="shared" si="7"/>
        <v>11.723319999999999</v>
      </c>
      <c r="I75" s="226" t="str">
        <f t="shared" si="11"/>
        <v>0-10</v>
      </c>
      <c r="J75" s="226" t="str">
        <f t="shared" si="8"/>
        <v>0-10</v>
      </c>
      <c r="K75" s="226" t="str">
        <f t="shared" si="9"/>
        <v>10-20</v>
      </c>
      <c r="L75" s="221">
        <f t="shared" si="12"/>
        <v>0</v>
      </c>
      <c r="M75" s="218"/>
      <c r="O75" s="494" t="str">
        <f t="shared" si="13"/>
        <v/>
      </c>
      <c r="P75" s="494" t="str">
        <f t="shared" si="10"/>
        <v/>
      </c>
      <c r="Q75" s="517"/>
      <c r="R75" s="22"/>
    </row>
    <row r="76" spans="1:18" s="89" customFormat="1" x14ac:dyDescent="0.25">
      <c r="A76" s="227">
        <v>42975</v>
      </c>
      <c r="B76" s="224">
        <f>'traffic sorted'!B98</f>
        <v>107</v>
      </c>
      <c r="C76" s="224">
        <f>'traffic sorted'!C98</f>
        <v>30</v>
      </c>
      <c r="D76" s="224">
        <f>'traffic sorted'!D98</f>
        <v>13</v>
      </c>
      <c r="E76" s="213">
        <v>7.1291599999999997</v>
      </c>
      <c r="F76" s="35">
        <v>0.59999000000000002</v>
      </c>
      <c r="G76" s="78"/>
      <c r="H76" s="226">
        <f t="shared" si="7"/>
        <v>7.1291599999999997</v>
      </c>
      <c r="I76" s="226" t="str">
        <f t="shared" si="11"/>
        <v>30-40</v>
      </c>
      <c r="J76" s="226" t="str">
        <f t="shared" si="8"/>
        <v>10-20</v>
      </c>
      <c r="K76" s="226" t="str">
        <f t="shared" si="9"/>
        <v>0-1</v>
      </c>
      <c r="L76" s="221">
        <f t="shared" si="12"/>
        <v>0</v>
      </c>
      <c r="M76" s="218"/>
      <c r="O76" s="494" t="str">
        <f t="shared" si="13"/>
        <v/>
      </c>
      <c r="P76" s="494" t="str">
        <f t="shared" si="10"/>
        <v/>
      </c>
      <c r="Q76" s="517"/>
      <c r="R76" s="22"/>
    </row>
    <row r="77" spans="1:18" s="89" customFormat="1" x14ac:dyDescent="0.25">
      <c r="A77" s="227">
        <v>42976</v>
      </c>
      <c r="B77" s="224">
        <f>'traffic sorted'!B99</f>
        <v>110</v>
      </c>
      <c r="C77" s="224">
        <f>'traffic sorted'!C99</f>
        <v>29</v>
      </c>
      <c r="D77" s="224">
        <f>'traffic sorted'!D99</f>
        <v>12</v>
      </c>
      <c r="E77" s="213">
        <v>7.1361100000000004</v>
      </c>
      <c r="F77" s="35">
        <v>0</v>
      </c>
      <c r="G77" s="78"/>
      <c r="H77" s="226">
        <f t="shared" si="7"/>
        <v>7.1361100000000004</v>
      </c>
      <c r="I77" s="226" t="str">
        <f t="shared" si="11"/>
        <v>20-30</v>
      </c>
      <c r="J77" s="226" t="str">
        <f t="shared" si="8"/>
        <v>10-20</v>
      </c>
      <c r="K77" s="226" t="str">
        <f t="shared" si="9"/>
        <v>0-1</v>
      </c>
      <c r="L77" s="221">
        <f t="shared" si="12"/>
        <v>0</v>
      </c>
      <c r="M77" s="218"/>
      <c r="O77" s="494" t="str">
        <f t="shared" si="13"/>
        <v/>
      </c>
      <c r="P77" s="494" t="str">
        <f t="shared" si="10"/>
        <v/>
      </c>
      <c r="Q77" s="517"/>
      <c r="R77" s="22"/>
    </row>
    <row r="78" spans="1:18" s="89" customFormat="1" x14ac:dyDescent="0.25">
      <c r="A78" s="227">
        <v>42978</v>
      </c>
      <c r="B78" s="224">
        <f>'traffic sorted'!B101</f>
        <v>130</v>
      </c>
      <c r="C78" s="224">
        <f>'traffic sorted'!C101</f>
        <v>30</v>
      </c>
      <c r="D78" s="224">
        <f>'traffic sorted'!D101</f>
        <v>16</v>
      </c>
      <c r="E78" s="213">
        <v>3.9062100000000002</v>
      </c>
      <c r="F78" s="35">
        <v>1.6</v>
      </c>
      <c r="G78" s="78"/>
      <c r="H78" s="226">
        <f t="shared" si="7"/>
        <v>3.9062100000000002</v>
      </c>
      <c r="I78" s="226" t="str">
        <f t="shared" si="11"/>
        <v>30-40</v>
      </c>
      <c r="J78" s="226" t="str">
        <f t="shared" si="8"/>
        <v>10-20</v>
      </c>
      <c r="K78" s="226" t="str">
        <f t="shared" si="9"/>
        <v>1-2</v>
      </c>
      <c r="L78" s="221">
        <f t="shared" si="12"/>
        <v>0</v>
      </c>
      <c r="M78" s="218"/>
      <c r="O78" s="494" t="str">
        <f t="shared" si="13"/>
        <v/>
      </c>
      <c r="P78" s="494" t="str">
        <f t="shared" si="10"/>
        <v/>
      </c>
      <c r="Q78" s="517"/>
      <c r="R78" s="22"/>
    </row>
    <row r="79" spans="1:18" s="89" customFormat="1" x14ac:dyDescent="0.25">
      <c r="A79" s="227">
        <v>42979</v>
      </c>
      <c r="B79" s="224">
        <f>'traffic sorted'!B102</f>
        <v>107</v>
      </c>
      <c r="C79" s="224">
        <f>'traffic sorted'!C102</f>
        <v>19</v>
      </c>
      <c r="D79" s="224">
        <f>'traffic sorted'!D102</f>
        <v>10</v>
      </c>
      <c r="E79" s="213">
        <v>5.1992799999999999</v>
      </c>
      <c r="F79" s="35">
        <v>2.79</v>
      </c>
      <c r="G79" s="78"/>
      <c r="H79" s="226">
        <f t="shared" si="7"/>
        <v>5.1992799999999999</v>
      </c>
      <c r="I79" s="226" t="str">
        <f t="shared" si="11"/>
        <v>10-20</v>
      </c>
      <c r="J79" s="226" t="str">
        <f t="shared" si="8"/>
        <v>10-20</v>
      </c>
      <c r="K79" s="226" t="str">
        <f t="shared" si="9"/>
        <v>2-5</v>
      </c>
      <c r="L79" s="221">
        <f t="shared" si="12"/>
        <v>0</v>
      </c>
      <c r="M79" s="218"/>
      <c r="O79" s="494" t="str">
        <f t="shared" si="13"/>
        <v/>
      </c>
      <c r="P79" s="494" t="str">
        <f t="shared" si="10"/>
        <v/>
      </c>
      <c r="Q79" s="517"/>
      <c r="R79" s="22"/>
    </row>
    <row r="80" spans="1:18" s="89" customFormat="1" x14ac:dyDescent="0.25">
      <c r="A80" s="227">
        <v>42980</v>
      </c>
      <c r="B80" s="224">
        <f>'traffic sorted'!B103</f>
        <v>84</v>
      </c>
      <c r="C80" s="224">
        <f>'traffic sorted'!C103</f>
        <v>3</v>
      </c>
      <c r="D80" s="224">
        <f>'traffic sorted'!D103</f>
        <v>0</v>
      </c>
      <c r="E80" s="213">
        <v>3.3728099999999999</v>
      </c>
      <c r="F80" s="35">
        <v>14.53</v>
      </c>
      <c r="G80" s="78"/>
      <c r="H80" s="226">
        <f t="shared" si="7"/>
        <v>3.3728099999999999</v>
      </c>
      <c r="I80" s="226" t="str">
        <f t="shared" si="11"/>
        <v>0-10</v>
      </c>
      <c r="J80" s="226" t="str">
        <f t="shared" si="8"/>
        <v>0-10</v>
      </c>
      <c r="K80" s="226" t="str">
        <f t="shared" si="9"/>
        <v>10-20</v>
      </c>
      <c r="L80" s="221">
        <f t="shared" si="12"/>
        <v>0</v>
      </c>
      <c r="M80" s="218"/>
      <c r="O80" s="494" t="str">
        <f t="shared" si="13"/>
        <v/>
      </c>
      <c r="P80" s="494" t="str">
        <f t="shared" si="10"/>
        <v/>
      </c>
      <c r="Q80" s="517"/>
      <c r="R80" s="22"/>
    </row>
    <row r="81" spans="1:18" s="89" customFormat="1" x14ac:dyDescent="0.25">
      <c r="A81" s="227">
        <v>42981</v>
      </c>
      <c r="B81" s="224">
        <f>'traffic sorted'!B104</f>
        <v>60</v>
      </c>
      <c r="C81" s="224">
        <f>'traffic sorted'!C104</f>
        <v>1</v>
      </c>
      <c r="D81" s="224">
        <f>'traffic sorted'!D104</f>
        <v>0</v>
      </c>
      <c r="E81" s="213">
        <v>6.8894000000000002</v>
      </c>
      <c r="F81" s="35">
        <v>0.78</v>
      </c>
      <c r="G81" s="78"/>
      <c r="H81" s="226">
        <f t="shared" si="7"/>
        <v>6.8894000000000002</v>
      </c>
      <c r="I81" s="226" t="str">
        <f t="shared" si="11"/>
        <v>0-10</v>
      </c>
      <c r="J81" s="226" t="str">
        <f t="shared" si="8"/>
        <v>0-10</v>
      </c>
      <c r="K81" s="226" t="str">
        <f t="shared" si="9"/>
        <v>0-1</v>
      </c>
      <c r="L81" s="221">
        <f t="shared" si="12"/>
        <v>0</v>
      </c>
      <c r="M81" s="218"/>
      <c r="O81" s="494" t="str">
        <f t="shared" si="13"/>
        <v/>
      </c>
      <c r="P81" s="494" t="str">
        <f t="shared" si="10"/>
        <v/>
      </c>
      <c r="Q81" s="517"/>
      <c r="R81" s="22"/>
    </row>
    <row r="82" spans="1:18" s="89" customFormat="1" x14ac:dyDescent="0.25">
      <c r="A82" s="227">
        <v>42982</v>
      </c>
      <c r="B82" s="224">
        <f>'traffic sorted'!B105</f>
        <v>78</v>
      </c>
      <c r="C82" s="224">
        <f>'traffic sorted'!C105</f>
        <v>21</v>
      </c>
      <c r="D82" s="224">
        <f>'traffic sorted'!D105</f>
        <v>10</v>
      </c>
      <c r="E82" s="213">
        <v>9.64846</v>
      </c>
      <c r="F82" s="35">
        <v>0.03</v>
      </c>
      <c r="G82" s="78"/>
      <c r="H82" s="226">
        <f t="shared" si="7"/>
        <v>9.64846</v>
      </c>
      <c r="I82" s="226" t="str">
        <f t="shared" si="11"/>
        <v>20-30</v>
      </c>
      <c r="J82" s="226" t="str">
        <f t="shared" si="8"/>
        <v>10-20</v>
      </c>
      <c r="K82" s="226" t="str">
        <f t="shared" si="9"/>
        <v>0-1</v>
      </c>
      <c r="L82" s="221">
        <f t="shared" si="12"/>
        <v>0</v>
      </c>
      <c r="M82" s="218"/>
      <c r="O82" s="494" t="str">
        <f t="shared" si="13"/>
        <v/>
      </c>
      <c r="P82" s="494" t="str">
        <f t="shared" si="10"/>
        <v/>
      </c>
      <c r="Q82" s="517"/>
      <c r="R82" s="22"/>
    </row>
    <row r="83" spans="1:18" s="89" customFormat="1" x14ac:dyDescent="0.25">
      <c r="A83" s="227">
        <v>42983</v>
      </c>
      <c r="B83" s="224">
        <f>'traffic sorted'!B106</f>
        <v>112</v>
      </c>
      <c r="C83" s="224">
        <f>'traffic sorted'!C106</f>
        <v>23</v>
      </c>
      <c r="D83" s="224">
        <f>'traffic sorted'!D106</f>
        <v>13</v>
      </c>
      <c r="E83" s="213">
        <v>13.289350000000001</v>
      </c>
      <c r="F83" s="35">
        <v>0</v>
      </c>
      <c r="G83" s="78"/>
      <c r="H83" s="226">
        <f t="shared" si="7"/>
        <v>13.289350000000001</v>
      </c>
      <c r="I83" s="226" t="str">
        <f t="shared" si="11"/>
        <v>20-30</v>
      </c>
      <c r="J83" s="226" t="str">
        <f t="shared" si="8"/>
        <v>10-20</v>
      </c>
      <c r="K83" s="226" t="str">
        <f t="shared" si="9"/>
        <v>0-1</v>
      </c>
      <c r="L83" s="221">
        <f t="shared" si="12"/>
        <v>0</v>
      </c>
      <c r="M83" s="218"/>
      <c r="O83" s="494" t="str">
        <f t="shared" si="13"/>
        <v/>
      </c>
      <c r="P83" s="494" t="str">
        <f t="shared" si="10"/>
        <v/>
      </c>
      <c r="Q83" s="517"/>
      <c r="R83" s="22"/>
    </row>
    <row r="84" spans="1:18" s="89" customFormat="1" x14ac:dyDescent="0.25">
      <c r="A84" s="227">
        <v>42984</v>
      </c>
      <c r="B84" s="224">
        <f>'traffic sorted'!B107</f>
        <v>100</v>
      </c>
      <c r="C84" s="224">
        <f>'traffic sorted'!C107</f>
        <v>31</v>
      </c>
      <c r="D84" s="224">
        <f>'traffic sorted'!D107</f>
        <v>23</v>
      </c>
      <c r="E84" s="213">
        <v>6.8775300000000001</v>
      </c>
      <c r="F84" s="35">
        <v>10.29</v>
      </c>
      <c r="G84" s="78"/>
      <c r="H84" s="226">
        <f t="shared" si="7"/>
        <v>6.8775300000000001</v>
      </c>
      <c r="I84" s="226" t="str">
        <f t="shared" si="11"/>
        <v>30-40</v>
      </c>
      <c r="J84" s="226" t="str">
        <f t="shared" si="8"/>
        <v>20-30</v>
      </c>
      <c r="K84" s="226" t="str">
        <f t="shared" si="9"/>
        <v>10-20</v>
      </c>
      <c r="L84" s="221">
        <f t="shared" si="12"/>
        <v>0</v>
      </c>
      <c r="M84" s="218"/>
      <c r="O84" s="494" t="str">
        <f t="shared" si="13"/>
        <v/>
      </c>
      <c r="P84" s="494" t="str">
        <f t="shared" si="10"/>
        <v/>
      </c>
      <c r="Q84" s="517"/>
      <c r="R84" s="22"/>
    </row>
    <row r="85" spans="1:18" s="89" customFormat="1" x14ac:dyDescent="0.25">
      <c r="A85" s="227">
        <v>42985</v>
      </c>
      <c r="B85" s="224">
        <f>'traffic sorted'!B108</f>
        <v>113</v>
      </c>
      <c r="C85" s="224">
        <f>'traffic sorted'!C108</f>
        <v>34</v>
      </c>
      <c r="D85" s="224">
        <f>'traffic sorted'!D108</f>
        <v>26</v>
      </c>
      <c r="E85" s="213">
        <v>17.88213</v>
      </c>
      <c r="F85" s="35">
        <v>0.45</v>
      </c>
      <c r="G85" s="78"/>
      <c r="H85" s="226">
        <f t="shared" si="7"/>
        <v>17.88213</v>
      </c>
      <c r="I85" s="226" t="str">
        <f t="shared" si="11"/>
        <v>30-40</v>
      </c>
      <c r="J85" s="226" t="str">
        <f t="shared" si="8"/>
        <v>20-30</v>
      </c>
      <c r="K85" s="226" t="str">
        <f t="shared" si="9"/>
        <v>0-1</v>
      </c>
      <c r="L85" s="221">
        <f t="shared" si="12"/>
        <v>0</v>
      </c>
      <c r="M85" s="218"/>
      <c r="O85" s="494" t="str">
        <f t="shared" si="13"/>
        <v/>
      </c>
      <c r="P85" s="494" t="str">
        <f t="shared" si="10"/>
        <v/>
      </c>
      <c r="Q85" s="517"/>
      <c r="R85" s="22"/>
    </row>
    <row r="86" spans="1:18" s="89" customFormat="1" x14ac:dyDescent="0.25">
      <c r="A86" s="227">
        <v>42986</v>
      </c>
      <c r="B86" s="224">
        <f>'traffic sorted'!B109</f>
        <v>110</v>
      </c>
      <c r="C86" s="224">
        <f>'traffic sorted'!C109</f>
        <v>24</v>
      </c>
      <c r="D86" s="224">
        <f>'traffic sorted'!D109</f>
        <v>8</v>
      </c>
      <c r="E86" s="213">
        <v>12.38888</v>
      </c>
      <c r="F86" s="35">
        <v>0.68</v>
      </c>
      <c r="G86" s="78"/>
      <c r="H86" s="226">
        <f t="shared" si="7"/>
        <v>12.38888</v>
      </c>
      <c r="I86" s="226" t="str">
        <f t="shared" si="11"/>
        <v>20-30</v>
      </c>
      <c r="J86" s="226" t="str">
        <f t="shared" si="8"/>
        <v>0-10</v>
      </c>
      <c r="K86" s="226" t="str">
        <f t="shared" si="9"/>
        <v>0-1</v>
      </c>
      <c r="L86" s="221">
        <f t="shared" si="12"/>
        <v>0</v>
      </c>
      <c r="M86" s="218"/>
      <c r="O86" s="494" t="str">
        <f t="shared" si="13"/>
        <v/>
      </c>
      <c r="P86" s="494" t="str">
        <f t="shared" si="10"/>
        <v/>
      </c>
      <c r="Q86" s="517"/>
      <c r="R86" s="22"/>
    </row>
    <row r="87" spans="1:18" s="89" customFormat="1" x14ac:dyDescent="0.25">
      <c r="A87" s="227">
        <v>42987</v>
      </c>
      <c r="B87" s="224">
        <f>'traffic sorted'!B110</f>
        <v>32</v>
      </c>
      <c r="C87" s="224">
        <f>'traffic sorted'!C110</f>
        <v>2</v>
      </c>
      <c r="D87" s="224">
        <f>'traffic sorted'!D110</f>
        <v>0</v>
      </c>
      <c r="E87" s="213">
        <v>6.7627800000000002</v>
      </c>
      <c r="F87" s="35">
        <v>19.68</v>
      </c>
      <c r="G87" s="78"/>
      <c r="H87" s="226">
        <f t="shared" si="7"/>
        <v>6.7627800000000002</v>
      </c>
      <c r="I87" s="226" t="str">
        <f t="shared" si="11"/>
        <v>0-10</v>
      </c>
      <c r="J87" s="226" t="str">
        <f t="shared" si="8"/>
        <v>0-10</v>
      </c>
      <c r="K87" s="226" t="str">
        <f t="shared" si="9"/>
        <v>10-20</v>
      </c>
      <c r="L87" s="221">
        <f t="shared" si="12"/>
        <v>0</v>
      </c>
      <c r="M87" s="218"/>
      <c r="O87" s="494" t="str">
        <f t="shared" si="13"/>
        <v/>
      </c>
      <c r="P87" s="494" t="str">
        <f t="shared" si="10"/>
        <v/>
      </c>
      <c r="Q87" s="517"/>
      <c r="R87" s="22"/>
    </row>
    <row r="88" spans="1:18" s="89" customFormat="1" x14ac:dyDescent="0.25">
      <c r="A88" s="227">
        <v>42988</v>
      </c>
      <c r="B88" s="224">
        <f>'traffic sorted'!B111</f>
        <v>32</v>
      </c>
      <c r="C88" s="224">
        <f>'traffic sorted'!C111</f>
        <v>1</v>
      </c>
      <c r="D88" s="224">
        <f>'traffic sorted'!D111</f>
        <v>0</v>
      </c>
      <c r="E88" s="213">
        <v>7.0168499999999998</v>
      </c>
      <c r="F88" s="35">
        <v>8.32</v>
      </c>
      <c r="G88" s="78"/>
      <c r="H88" s="226">
        <f t="shared" si="7"/>
        <v>7.0168499999999998</v>
      </c>
      <c r="I88" s="226" t="str">
        <f t="shared" si="11"/>
        <v>0-10</v>
      </c>
      <c r="J88" s="226" t="str">
        <f t="shared" si="8"/>
        <v>0-10</v>
      </c>
      <c r="K88" s="226" t="str">
        <f t="shared" si="9"/>
        <v>5-10</v>
      </c>
      <c r="L88" s="221">
        <f t="shared" si="12"/>
        <v>0</v>
      </c>
      <c r="M88" s="218"/>
      <c r="O88" s="494" t="str">
        <f t="shared" si="13"/>
        <v/>
      </c>
      <c r="P88" s="494" t="str">
        <f t="shared" si="10"/>
        <v/>
      </c>
      <c r="Q88" s="517"/>
      <c r="R88" s="22"/>
    </row>
    <row r="89" spans="1:18" s="89" customFormat="1" x14ac:dyDescent="0.25">
      <c r="A89" s="227">
        <v>42989</v>
      </c>
      <c r="B89" s="224">
        <f>'traffic sorted'!B112</f>
        <v>95</v>
      </c>
      <c r="C89" s="224">
        <f>'traffic sorted'!C112</f>
        <v>26</v>
      </c>
      <c r="D89" s="224">
        <f>'traffic sorted'!D112</f>
        <v>14</v>
      </c>
      <c r="E89" s="213">
        <v>9.8757099999999998</v>
      </c>
      <c r="F89" s="35">
        <v>19.170000000000002</v>
      </c>
      <c r="G89" s="78"/>
      <c r="H89" s="226">
        <f t="shared" si="7"/>
        <v>9.8757099999999998</v>
      </c>
      <c r="I89" s="226" t="str">
        <f t="shared" si="11"/>
        <v>20-30</v>
      </c>
      <c r="J89" s="226" t="str">
        <f t="shared" si="8"/>
        <v>10-20</v>
      </c>
      <c r="K89" s="226" t="str">
        <f t="shared" si="9"/>
        <v>10-20</v>
      </c>
      <c r="L89" s="221">
        <f t="shared" si="12"/>
        <v>0</v>
      </c>
      <c r="M89" s="218"/>
      <c r="O89" s="494" t="str">
        <f t="shared" si="13"/>
        <v/>
      </c>
      <c r="P89" s="494" t="str">
        <f t="shared" si="10"/>
        <v/>
      </c>
      <c r="Q89" s="517"/>
      <c r="R89" s="22"/>
    </row>
    <row r="90" spans="1:18" s="89" customFormat="1" x14ac:dyDescent="0.25">
      <c r="A90" s="227">
        <v>42990</v>
      </c>
      <c r="B90" s="224">
        <f>'traffic sorted'!B113</f>
        <v>106</v>
      </c>
      <c r="C90" s="224">
        <f>'traffic sorted'!C113</f>
        <v>24</v>
      </c>
      <c r="D90" s="224">
        <f>'traffic sorted'!D113</f>
        <v>14</v>
      </c>
      <c r="E90" s="213">
        <v>7.9</v>
      </c>
      <c r="F90" s="35">
        <v>1.53</v>
      </c>
      <c r="G90" s="78"/>
      <c r="H90" s="226">
        <f t="shared" si="7"/>
        <v>7.9</v>
      </c>
      <c r="I90" s="226" t="str">
        <f t="shared" si="11"/>
        <v>20-30</v>
      </c>
      <c r="J90" s="226" t="str">
        <f t="shared" si="8"/>
        <v>10-20</v>
      </c>
      <c r="K90" s="226" t="str">
        <f t="shared" si="9"/>
        <v>1-2</v>
      </c>
      <c r="L90" s="221">
        <f t="shared" si="12"/>
        <v>0</v>
      </c>
      <c r="M90" s="218"/>
      <c r="O90" s="494" t="str">
        <f t="shared" si="13"/>
        <v/>
      </c>
      <c r="P90" s="494" t="str">
        <f t="shared" si="10"/>
        <v/>
      </c>
      <c r="Q90" s="517"/>
      <c r="R90" s="22"/>
    </row>
    <row r="91" spans="1:18" s="89" customFormat="1" x14ac:dyDescent="0.25">
      <c r="A91" s="227">
        <v>42991</v>
      </c>
      <c r="B91" s="224">
        <f>'traffic sorted'!B114</f>
        <v>121</v>
      </c>
      <c r="C91" s="224">
        <f>'traffic sorted'!C114</f>
        <v>30</v>
      </c>
      <c r="D91" s="224">
        <f>'traffic sorted'!D114</f>
        <v>17</v>
      </c>
      <c r="E91" s="213">
        <v>10.46453</v>
      </c>
      <c r="F91" s="35">
        <v>0</v>
      </c>
      <c r="G91" s="78"/>
      <c r="H91" s="226">
        <f t="shared" si="7"/>
        <v>10.46453</v>
      </c>
      <c r="I91" s="226" t="str">
        <f t="shared" si="11"/>
        <v>30-40</v>
      </c>
      <c r="J91" s="226" t="str">
        <f t="shared" si="8"/>
        <v>10-20</v>
      </c>
      <c r="K91" s="226" t="str">
        <f t="shared" si="9"/>
        <v>0-1</v>
      </c>
      <c r="L91" s="221">
        <f t="shared" si="12"/>
        <v>0</v>
      </c>
      <c r="M91" s="218"/>
      <c r="O91" s="494" t="str">
        <f t="shared" si="13"/>
        <v/>
      </c>
      <c r="P91" s="494" t="str">
        <f t="shared" si="10"/>
        <v/>
      </c>
      <c r="Q91" s="517"/>
      <c r="R91" s="22"/>
    </row>
    <row r="92" spans="1:18" s="89" customFormat="1" x14ac:dyDescent="0.25">
      <c r="A92" s="227">
        <v>42992</v>
      </c>
      <c r="B92" s="224">
        <f>'traffic sorted'!B115</f>
        <v>93</v>
      </c>
      <c r="C92" s="224">
        <f>'traffic sorted'!C115</f>
        <v>24</v>
      </c>
      <c r="D92" s="224">
        <f>'traffic sorted'!D115</f>
        <v>15</v>
      </c>
      <c r="E92" s="213">
        <v>17.33877</v>
      </c>
      <c r="F92" s="35">
        <v>0</v>
      </c>
      <c r="G92" s="78"/>
      <c r="H92" s="226">
        <f t="shared" si="7"/>
        <v>17.33877</v>
      </c>
      <c r="I92" s="226" t="str">
        <f t="shared" si="11"/>
        <v>20-30</v>
      </c>
      <c r="J92" s="226" t="str">
        <f t="shared" si="8"/>
        <v>10-20</v>
      </c>
      <c r="K92" s="226" t="str">
        <f t="shared" si="9"/>
        <v>0-1</v>
      </c>
      <c r="L92" s="221">
        <f t="shared" si="12"/>
        <v>0</v>
      </c>
      <c r="M92" s="218"/>
      <c r="O92" s="494" t="str">
        <f t="shared" si="13"/>
        <v/>
      </c>
      <c r="P92" s="494" t="str">
        <f t="shared" si="10"/>
        <v/>
      </c>
      <c r="Q92" s="517"/>
      <c r="R92" s="22"/>
    </row>
    <row r="93" spans="1:18" s="89" customFormat="1" x14ac:dyDescent="0.25">
      <c r="A93" s="227">
        <v>42993</v>
      </c>
      <c r="B93" s="224">
        <f>'traffic sorted'!B116</f>
        <v>92</v>
      </c>
      <c r="C93" s="224">
        <f>'traffic sorted'!C116</f>
        <v>29</v>
      </c>
      <c r="D93" s="224">
        <f>'traffic sorted'!D116</f>
        <v>18</v>
      </c>
      <c r="E93" s="213">
        <v>9.8960600000000003</v>
      </c>
      <c r="F93" s="35">
        <v>10.35</v>
      </c>
      <c r="G93" s="78"/>
      <c r="H93" s="226">
        <f t="shared" si="7"/>
        <v>9.8960600000000003</v>
      </c>
      <c r="I93" s="226" t="str">
        <f t="shared" si="11"/>
        <v>20-30</v>
      </c>
      <c r="J93" s="226" t="str">
        <f t="shared" si="8"/>
        <v>10-20</v>
      </c>
      <c r="K93" s="226" t="str">
        <f t="shared" si="9"/>
        <v>10-20</v>
      </c>
      <c r="L93" s="221">
        <f t="shared" si="12"/>
        <v>0</v>
      </c>
      <c r="M93" s="218"/>
      <c r="O93" s="494" t="str">
        <f t="shared" si="13"/>
        <v/>
      </c>
      <c r="P93" s="494" t="str">
        <f t="shared" si="10"/>
        <v/>
      </c>
      <c r="Q93" s="517"/>
      <c r="R93" s="22"/>
    </row>
    <row r="94" spans="1:18" s="89" customFormat="1" x14ac:dyDescent="0.25">
      <c r="A94" s="227">
        <v>42994</v>
      </c>
      <c r="B94" s="224">
        <f>'traffic sorted'!B117</f>
        <v>58</v>
      </c>
      <c r="C94" s="224">
        <f>'traffic sorted'!C117</f>
        <v>1</v>
      </c>
      <c r="D94" s="224">
        <f>'traffic sorted'!D117</f>
        <v>0</v>
      </c>
      <c r="E94" s="213">
        <v>13.36814</v>
      </c>
      <c r="F94" s="35">
        <v>0.31</v>
      </c>
      <c r="G94" s="78"/>
      <c r="H94" s="226">
        <f t="shared" si="7"/>
        <v>13.36814</v>
      </c>
      <c r="I94" s="226" t="str">
        <f t="shared" si="11"/>
        <v>0-10</v>
      </c>
      <c r="J94" s="226" t="str">
        <f t="shared" si="8"/>
        <v>0-10</v>
      </c>
      <c r="K94" s="226" t="str">
        <f t="shared" si="9"/>
        <v>0-1</v>
      </c>
      <c r="L94" s="221">
        <f t="shared" si="12"/>
        <v>0</v>
      </c>
      <c r="M94" s="218"/>
      <c r="O94" s="494" t="str">
        <f t="shared" si="13"/>
        <v/>
      </c>
      <c r="P94" s="494" t="str">
        <f t="shared" si="10"/>
        <v/>
      </c>
      <c r="Q94" s="517"/>
      <c r="R94" s="22"/>
    </row>
    <row r="95" spans="1:18" s="89" customFormat="1" x14ac:dyDescent="0.25">
      <c r="A95" s="227">
        <v>42995</v>
      </c>
      <c r="B95" s="224">
        <f>'traffic sorted'!B118</f>
        <v>37</v>
      </c>
      <c r="C95" s="224">
        <f>'traffic sorted'!C118</f>
        <v>0</v>
      </c>
      <c r="D95" s="224">
        <f>'traffic sorted'!D118</f>
        <v>0</v>
      </c>
      <c r="E95" s="213">
        <v>9.4205799999999993</v>
      </c>
      <c r="F95" s="35">
        <v>10.130000000000001</v>
      </c>
      <c r="G95" s="78"/>
      <c r="H95" s="226">
        <f t="shared" si="7"/>
        <v>9.4205799999999993</v>
      </c>
      <c r="I95" s="226" t="str">
        <f t="shared" si="11"/>
        <v>0-10</v>
      </c>
      <c r="J95" s="226" t="str">
        <f t="shared" si="8"/>
        <v>0-10</v>
      </c>
      <c r="K95" s="226" t="str">
        <f t="shared" si="9"/>
        <v>10-20</v>
      </c>
      <c r="L95" s="221">
        <f t="shared" si="12"/>
        <v>0</v>
      </c>
      <c r="M95" s="218"/>
      <c r="O95" s="494">
        <f t="shared" si="13"/>
        <v>9.4205799999999993</v>
      </c>
      <c r="P95" s="494" t="str">
        <f t="shared" si="10"/>
        <v/>
      </c>
      <c r="Q95" s="517"/>
      <c r="R95" s="22"/>
    </row>
    <row r="96" spans="1:18" s="89" customFormat="1" x14ac:dyDescent="0.25">
      <c r="A96" s="227">
        <v>42996</v>
      </c>
      <c r="B96" s="224">
        <f>'traffic sorted'!B119</f>
        <v>92</v>
      </c>
      <c r="C96" s="224">
        <f>'traffic sorted'!C119</f>
        <v>29</v>
      </c>
      <c r="D96" s="224">
        <f>'traffic sorted'!D119</f>
        <v>13</v>
      </c>
      <c r="E96" s="213">
        <v>8.4355600000000006</v>
      </c>
      <c r="F96" s="35">
        <v>12.71</v>
      </c>
      <c r="G96" s="78"/>
      <c r="H96" s="226">
        <f t="shared" si="7"/>
        <v>8.4355600000000006</v>
      </c>
      <c r="I96" s="226" t="str">
        <f t="shared" si="11"/>
        <v>20-30</v>
      </c>
      <c r="J96" s="226" t="str">
        <f t="shared" si="8"/>
        <v>10-20</v>
      </c>
      <c r="K96" s="226" t="str">
        <f t="shared" si="9"/>
        <v>10-20</v>
      </c>
      <c r="L96" s="221">
        <f t="shared" si="12"/>
        <v>0</v>
      </c>
      <c r="M96" s="218"/>
      <c r="O96" s="494" t="str">
        <f t="shared" si="13"/>
        <v/>
      </c>
      <c r="P96" s="494" t="str">
        <f t="shared" si="10"/>
        <v/>
      </c>
      <c r="Q96" s="517"/>
      <c r="R96" s="22"/>
    </row>
    <row r="97" spans="1:18" s="89" customFormat="1" x14ac:dyDescent="0.25">
      <c r="A97" s="227">
        <v>42997</v>
      </c>
      <c r="B97" s="224">
        <f>'traffic sorted'!B120</f>
        <v>100</v>
      </c>
      <c r="C97" s="224">
        <f>'traffic sorted'!C120</f>
        <v>22</v>
      </c>
      <c r="D97" s="224">
        <f>'traffic sorted'!D120</f>
        <v>16</v>
      </c>
      <c r="E97" s="213">
        <v>11.800660000000001</v>
      </c>
      <c r="F97" s="35">
        <v>5.79</v>
      </c>
      <c r="G97" s="78"/>
      <c r="H97" s="226">
        <f t="shared" si="7"/>
        <v>11.800660000000001</v>
      </c>
      <c r="I97" s="226" t="str">
        <f t="shared" si="11"/>
        <v>20-30</v>
      </c>
      <c r="J97" s="226" t="str">
        <f t="shared" si="8"/>
        <v>10-20</v>
      </c>
      <c r="K97" s="226" t="str">
        <f t="shared" si="9"/>
        <v>5-10</v>
      </c>
      <c r="L97" s="221">
        <f t="shared" si="12"/>
        <v>0</v>
      </c>
      <c r="M97" s="218"/>
      <c r="O97" s="494" t="str">
        <f t="shared" si="13"/>
        <v/>
      </c>
      <c r="P97" s="494" t="str">
        <f t="shared" si="10"/>
        <v/>
      </c>
      <c r="Q97" s="517"/>
      <c r="R97" s="22"/>
    </row>
    <row r="98" spans="1:18" s="89" customFormat="1" x14ac:dyDescent="0.25">
      <c r="A98" s="227">
        <v>42998</v>
      </c>
      <c r="B98" s="224">
        <f>'traffic sorted'!B121</f>
        <v>100</v>
      </c>
      <c r="C98" s="224">
        <f>'traffic sorted'!C121</f>
        <v>22</v>
      </c>
      <c r="D98" s="224">
        <f>'traffic sorted'!D121</f>
        <v>12</v>
      </c>
      <c r="E98" s="213">
        <v>13.61985</v>
      </c>
      <c r="F98" s="35">
        <v>0.1</v>
      </c>
      <c r="G98" s="78"/>
      <c r="H98" s="226">
        <f t="shared" si="7"/>
        <v>13.61985</v>
      </c>
      <c r="I98" s="226" t="str">
        <f t="shared" si="11"/>
        <v>20-30</v>
      </c>
      <c r="J98" s="226" t="str">
        <f t="shared" si="8"/>
        <v>10-20</v>
      </c>
      <c r="K98" s="226" t="str">
        <f t="shared" si="9"/>
        <v>0-1</v>
      </c>
      <c r="L98" s="221">
        <f t="shared" si="12"/>
        <v>0</v>
      </c>
      <c r="M98" s="218"/>
      <c r="O98" s="494" t="str">
        <f t="shared" si="13"/>
        <v/>
      </c>
      <c r="P98" s="494" t="str">
        <f t="shared" si="10"/>
        <v/>
      </c>
      <c r="Q98" s="517"/>
      <c r="R98" s="22"/>
    </row>
    <row r="99" spans="1:18" s="89" customFormat="1" x14ac:dyDescent="0.25">
      <c r="A99" s="227">
        <v>42999</v>
      </c>
      <c r="B99" s="224">
        <f>'traffic sorted'!B122</f>
        <v>113</v>
      </c>
      <c r="C99" s="224">
        <f>'traffic sorted'!C122</f>
        <v>22</v>
      </c>
      <c r="D99" s="224">
        <f>'traffic sorted'!D122</f>
        <v>12</v>
      </c>
      <c r="E99" s="213">
        <v>8.8153400000000008</v>
      </c>
      <c r="F99" s="35">
        <v>2.21</v>
      </c>
      <c r="G99" s="78"/>
      <c r="H99" s="226">
        <f t="shared" si="7"/>
        <v>8.8153400000000008</v>
      </c>
      <c r="I99" s="226" t="str">
        <f t="shared" si="11"/>
        <v>20-30</v>
      </c>
      <c r="J99" s="226" t="str">
        <f t="shared" si="8"/>
        <v>10-20</v>
      </c>
      <c r="K99" s="226" t="str">
        <f t="shared" si="9"/>
        <v>2-5</v>
      </c>
      <c r="L99" s="221">
        <f t="shared" si="12"/>
        <v>0</v>
      </c>
      <c r="M99" s="218"/>
      <c r="O99" s="494" t="str">
        <f t="shared" si="13"/>
        <v/>
      </c>
      <c r="P99" s="494" t="str">
        <f t="shared" si="10"/>
        <v/>
      </c>
      <c r="Q99" s="517"/>
      <c r="R99" s="22"/>
    </row>
    <row r="100" spans="1:18" s="89" customFormat="1" x14ac:dyDescent="0.25">
      <c r="A100" s="227">
        <v>43000</v>
      </c>
      <c r="B100" s="224">
        <f>'traffic sorted'!B123</f>
        <v>98</v>
      </c>
      <c r="C100" s="224">
        <f>'traffic sorted'!C123</f>
        <v>18</v>
      </c>
      <c r="D100" s="224">
        <f>'traffic sorted'!D123</f>
        <v>10</v>
      </c>
      <c r="E100" s="213">
        <v>5.4262600000000001</v>
      </c>
      <c r="F100" s="35">
        <v>13.28003</v>
      </c>
      <c r="G100" s="78"/>
      <c r="H100" s="226">
        <f t="shared" si="7"/>
        <v>5.4262600000000001</v>
      </c>
      <c r="I100" s="226" t="str">
        <f t="shared" si="11"/>
        <v>10-20</v>
      </c>
      <c r="J100" s="226" t="str">
        <f t="shared" si="8"/>
        <v>10-20</v>
      </c>
      <c r="K100" s="226" t="str">
        <f t="shared" si="9"/>
        <v>10-20</v>
      </c>
      <c r="L100" s="221">
        <f t="shared" si="12"/>
        <v>0</v>
      </c>
      <c r="M100" s="218"/>
      <c r="O100" s="494" t="str">
        <f t="shared" si="13"/>
        <v/>
      </c>
      <c r="P100" s="494" t="str">
        <f t="shared" si="10"/>
        <v/>
      </c>
      <c r="Q100" s="517"/>
      <c r="R100" s="22"/>
    </row>
    <row r="101" spans="1:18" s="89" customFormat="1" x14ac:dyDescent="0.25">
      <c r="A101" s="227">
        <v>43001</v>
      </c>
      <c r="B101" s="224">
        <f>'traffic sorted'!B124</f>
        <v>78</v>
      </c>
      <c r="C101" s="224">
        <f>'traffic sorted'!C124</f>
        <v>3</v>
      </c>
      <c r="D101" s="224">
        <f>'traffic sorted'!D124</f>
        <v>0</v>
      </c>
      <c r="E101" s="213">
        <v>10.664300000000001</v>
      </c>
      <c r="F101" s="35">
        <v>0.03</v>
      </c>
      <c r="G101" s="78"/>
      <c r="H101" s="226">
        <f t="shared" si="7"/>
        <v>10.664300000000001</v>
      </c>
      <c r="I101" s="226" t="str">
        <f t="shared" si="11"/>
        <v>0-10</v>
      </c>
      <c r="J101" s="226" t="str">
        <f t="shared" si="8"/>
        <v>0-10</v>
      </c>
      <c r="K101" s="226" t="str">
        <f t="shared" si="9"/>
        <v>0-1</v>
      </c>
      <c r="L101" s="221">
        <f t="shared" si="12"/>
        <v>0</v>
      </c>
      <c r="M101" s="218"/>
      <c r="O101" s="494" t="str">
        <f t="shared" si="13"/>
        <v/>
      </c>
      <c r="P101" s="494" t="str">
        <f t="shared" si="10"/>
        <v/>
      </c>
      <c r="Q101" s="517"/>
      <c r="R101" s="22"/>
    </row>
    <row r="102" spans="1:18" s="89" customFormat="1" x14ac:dyDescent="0.25">
      <c r="A102" s="227">
        <v>43002</v>
      </c>
      <c r="B102" s="224">
        <f>'traffic sorted'!B125</f>
        <v>43</v>
      </c>
      <c r="C102" s="224">
        <f>'traffic sorted'!C125</f>
        <v>0</v>
      </c>
      <c r="D102" s="224">
        <f>'traffic sorted'!D125</f>
        <v>0</v>
      </c>
      <c r="E102" s="213">
        <v>9.6398499999999991</v>
      </c>
      <c r="F102" s="35">
        <v>0</v>
      </c>
      <c r="G102" s="78"/>
      <c r="H102" s="226">
        <f t="shared" si="7"/>
        <v>9.6398499999999991</v>
      </c>
      <c r="I102" s="226" t="str">
        <f t="shared" si="11"/>
        <v>0-10</v>
      </c>
      <c r="J102" s="226" t="str">
        <f t="shared" si="8"/>
        <v>0-10</v>
      </c>
      <c r="K102" s="226" t="str">
        <f t="shared" si="9"/>
        <v>0-1</v>
      </c>
      <c r="L102" s="221">
        <f t="shared" si="12"/>
        <v>0</v>
      </c>
      <c r="M102" s="218"/>
      <c r="O102" s="494">
        <f t="shared" si="13"/>
        <v>9.6398499999999991</v>
      </c>
      <c r="P102" s="494">
        <f t="shared" si="10"/>
        <v>9.6398499999999991</v>
      </c>
      <c r="Q102" s="517"/>
      <c r="R102" s="22"/>
    </row>
    <row r="103" spans="1:18" s="89" customFormat="1" x14ac:dyDescent="0.25">
      <c r="A103" s="227">
        <v>43003</v>
      </c>
      <c r="B103" s="224">
        <f>'traffic sorted'!B126</f>
        <v>106</v>
      </c>
      <c r="C103" s="224">
        <f>'traffic sorted'!C126</f>
        <v>28</v>
      </c>
      <c r="D103" s="224">
        <f>'traffic sorted'!D126</f>
        <v>14</v>
      </c>
      <c r="E103" s="213">
        <v>28.033750000000001</v>
      </c>
      <c r="F103" s="35">
        <v>0</v>
      </c>
      <c r="G103" s="78"/>
      <c r="H103" s="226">
        <f t="shared" si="7"/>
        <v>28.033750000000001</v>
      </c>
      <c r="I103" s="226" t="str">
        <f t="shared" si="11"/>
        <v>20-30</v>
      </c>
      <c r="J103" s="226" t="str">
        <f t="shared" si="8"/>
        <v>10-20</v>
      </c>
      <c r="K103" s="226" t="str">
        <f t="shared" si="9"/>
        <v>0-1</v>
      </c>
      <c r="L103" s="221">
        <f t="shared" si="12"/>
        <v>0</v>
      </c>
      <c r="M103" s="218"/>
      <c r="O103" s="494" t="str">
        <f t="shared" si="13"/>
        <v/>
      </c>
      <c r="P103" s="494" t="str">
        <f t="shared" si="10"/>
        <v/>
      </c>
      <c r="Q103" s="517"/>
      <c r="R103" s="22"/>
    </row>
    <row r="104" spans="1:18" s="89" customFormat="1" x14ac:dyDescent="0.25">
      <c r="A104" s="227">
        <v>43004</v>
      </c>
      <c r="B104" s="224">
        <f>'traffic sorted'!B127</f>
        <v>112</v>
      </c>
      <c r="C104" s="224">
        <f>'traffic sorted'!C127</f>
        <v>32</v>
      </c>
      <c r="D104" s="224">
        <f>'traffic sorted'!D127</f>
        <v>16</v>
      </c>
      <c r="E104" s="213">
        <v>20.9175</v>
      </c>
      <c r="F104" s="35">
        <v>14.81001</v>
      </c>
      <c r="G104" s="78"/>
      <c r="H104" s="226">
        <f t="shared" si="7"/>
        <v>20.9175</v>
      </c>
      <c r="I104" s="226" t="str">
        <f t="shared" si="11"/>
        <v>30-40</v>
      </c>
      <c r="J104" s="226" t="str">
        <f t="shared" si="8"/>
        <v>10-20</v>
      </c>
      <c r="K104" s="226" t="str">
        <f t="shared" si="9"/>
        <v>10-20</v>
      </c>
      <c r="L104" s="221">
        <f t="shared" si="12"/>
        <v>0</v>
      </c>
      <c r="M104" s="218"/>
      <c r="O104" s="494" t="str">
        <f t="shared" si="13"/>
        <v/>
      </c>
      <c r="P104" s="494" t="str">
        <f t="shared" si="10"/>
        <v/>
      </c>
      <c r="Q104" s="517"/>
      <c r="R104" s="22"/>
    </row>
    <row r="105" spans="1:18" s="89" customFormat="1" x14ac:dyDescent="0.25">
      <c r="A105" s="227">
        <v>43005</v>
      </c>
      <c r="B105" s="224">
        <f>'traffic sorted'!B128</f>
        <v>142</v>
      </c>
      <c r="C105" s="224">
        <f>'traffic sorted'!C128</f>
        <v>32</v>
      </c>
      <c r="D105" s="224">
        <f>'traffic sorted'!D128</f>
        <v>15</v>
      </c>
      <c r="E105" s="213">
        <v>12.79529</v>
      </c>
      <c r="F105" s="35">
        <v>0.31</v>
      </c>
      <c r="G105" s="78"/>
      <c r="H105" s="226">
        <f t="shared" si="7"/>
        <v>12.79529</v>
      </c>
      <c r="I105" s="226" t="str">
        <f t="shared" si="11"/>
        <v>30-40</v>
      </c>
      <c r="J105" s="226" t="str">
        <f t="shared" si="8"/>
        <v>10-20</v>
      </c>
      <c r="K105" s="226" t="str">
        <f t="shared" si="9"/>
        <v>0-1</v>
      </c>
      <c r="L105" s="221">
        <f t="shared" si="12"/>
        <v>0</v>
      </c>
      <c r="M105" s="218"/>
      <c r="O105" s="494" t="str">
        <f t="shared" si="13"/>
        <v/>
      </c>
      <c r="P105" s="494" t="str">
        <f t="shared" si="10"/>
        <v/>
      </c>
      <c r="Q105" s="517"/>
      <c r="R105" s="22"/>
    </row>
    <row r="106" spans="1:18" s="89" customFormat="1" x14ac:dyDescent="0.25">
      <c r="A106" s="227">
        <v>43006</v>
      </c>
      <c r="B106" s="224">
        <f>'traffic sorted'!B129</f>
        <v>134</v>
      </c>
      <c r="C106" s="224">
        <f>'traffic sorted'!C129</f>
        <v>27</v>
      </c>
      <c r="D106" s="224">
        <f>'traffic sorted'!D129</f>
        <v>12</v>
      </c>
      <c r="E106" s="213">
        <v>16.05556</v>
      </c>
      <c r="F106" s="35">
        <v>0</v>
      </c>
      <c r="G106" s="78"/>
      <c r="H106" s="226">
        <f t="shared" si="7"/>
        <v>16.05556</v>
      </c>
      <c r="I106" s="226" t="str">
        <f t="shared" si="11"/>
        <v>20-30</v>
      </c>
      <c r="J106" s="226" t="str">
        <f t="shared" si="8"/>
        <v>10-20</v>
      </c>
      <c r="K106" s="226" t="str">
        <f t="shared" si="9"/>
        <v>0-1</v>
      </c>
      <c r="L106" s="221">
        <f t="shared" si="12"/>
        <v>0</v>
      </c>
      <c r="M106" s="218"/>
      <c r="O106" s="494" t="str">
        <f t="shared" si="13"/>
        <v/>
      </c>
      <c r="P106" s="494" t="str">
        <f t="shared" si="10"/>
        <v/>
      </c>
      <c r="Q106" s="517"/>
      <c r="R106" s="22"/>
    </row>
    <row r="107" spans="1:18" s="89" customFormat="1" x14ac:dyDescent="0.25">
      <c r="A107" s="227">
        <v>43007</v>
      </c>
      <c r="B107" s="224">
        <f>'traffic sorted'!B130</f>
        <v>203</v>
      </c>
      <c r="C107" s="224">
        <f>'traffic sorted'!C130</f>
        <v>39</v>
      </c>
      <c r="D107" s="224">
        <f>'traffic sorted'!D130</f>
        <v>19</v>
      </c>
      <c r="E107" s="213">
        <v>6.5641299999999996</v>
      </c>
      <c r="F107" s="35">
        <v>1.38</v>
      </c>
      <c r="G107" s="78"/>
      <c r="H107" s="226">
        <f t="shared" si="7"/>
        <v>6.5641299999999996</v>
      </c>
      <c r="I107" s="226" t="str">
        <f t="shared" si="11"/>
        <v>30-40</v>
      </c>
      <c r="J107" s="226" t="str">
        <f t="shared" si="8"/>
        <v>10-20</v>
      </c>
      <c r="K107" s="226" t="str">
        <f t="shared" si="9"/>
        <v>1-2</v>
      </c>
      <c r="L107" s="221">
        <f t="shared" si="12"/>
        <v>0</v>
      </c>
      <c r="M107" s="218"/>
      <c r="O107" s="494" t="str">
        <f t="shared" si="13"/>
        <v/>
      </c>
      <c r="P107" s="494" t="str">
        <f t="shared" si="10"/>
        <v/>
      </c>
      <c r="Q107" s="517"/>
      <c r="R107" s="22"/>
    </row>
    <row r="108" spans="1:18" s="89" customFormat="1" x14ac:dyDescent="0.25">
      <c r="A108" s="227">
        <v>43008</v>
      </c>
      <c r="B108" s="224">
        <f>'traffic sorted'!B131</f>
        <v>68</v>
      </c>
      <c r="C108" s="224">
        <f>'traffic sorted'!C131</f>
        <v>3</v>
      </c>
      <c r="D108" s="224">
        <f>'traffic sorted'!D131</f>
        <v>1</v>
      </c>
      <c r="E108" s="213">
        <v>6.5683699999999998</v>
      </c>
      <c r="F108" s="35">
        <v>1.82</v>
      </c>
      <c r="G108" s="78"/>
      <c r="H108" s="226">
        <f t="shared" si="7"/>
        <v>6.5683699999999998</v>
      </c>
      <c r="I108" s="226" t="str">
        <f t="shared" si="11"/>
        <v>0-10</v>
      </c>
      <c r="J108" s="226" t="str">
        <f t="shared" si="8"/>
        <v>0-10</v>
      </c>
      <c r="K108" s="226" t="str">
        <f t="shared" si="9"/>
        <v>1-2</v>
      </c>
      <c r="L108" s="221">
        <f t="shared" si="12"/>
        <v>0</v>
      </c>
      <c r="M108" s="218"/>
      <c r="O108" s="494" t="str">
        <f t="shared" si="13"/>
        <v/>
      </c>
      <c r="P108" s="494" t="str">
        <f t="shared" si="10"/>
        <v/>
      </c>
      <c r="Q108" s="517"/>
      <c r="R108" s="22"/>
    </row>
    <row r="109" spans="1:18" s="89" customFormat="1" x14ac:dyDescent="0.25">
      <c r="A109" s="227">
        <v>43009</v>
      </c>
      <c r="B109" s="224">
        <f>'traffic sorted'!B132</f>
        <v>66</v>
      </c>
      <c r="C109" s="224">
        <f>'traffic sorted'!C132</f>
        <v>0</v>
      </c>
      <c r="D109" s="224">
        <f>'traffic sorted'!D132</f>
        <v>0</v>
      </c>
      <c r="E109" s="24">
        <v>13.14748</v>
      </c>
      <c r="F109" s="35">
        <v>17.3</v>
      </c>
      <c r="G109" s="78"/>
      <c r="H109" s="226">
        <f t="shared" si="7"/>
        <v>13.14748</v>
      </c>
      <c r="I109" s="226" t="str">
        <f t="shared" si="11"/>
        <v>0-10</v>
      </c>
      <c r="J109" s="226" t="str">
        <f t="shared" si="8"/>
        <v>0-10</v>
      </c>
      <c r="K109" s="226" t="str">
        <f t="shared" si="9"/>
        <v>10-20</v>
      </c>
      <c r="L109" s="221">
        <f t="shared" si="12"/>
        <v>0</v>
      </c>
      <c r="M109" s="218"/>
      <c r="O109" s="494">
        <f t="shared" si="13"/>
        <v>13.14748</v>
      </c>
      <c r="P109" s="494" t="str">
        <f t="shared" si="10"/>
        <v/>
      </c>
      <c r="Q109" s="517"/>
      <c r="R109" s="22"/>
    </row>
    <row r="110" spans="1:18" s="89" customFormat="1" x14ac:dyDescent="0.25">
      <c r="A110" s="227">
        <v>43010</v>
      </c>
      <c r="B110" s="224">
        <f>'traffic sorted'!B133</f>
        <v>86</v>
      </c>
      <c r="C110" s="224">
        <f>'traffic sorted'!C133</f>
        <v>26</v>
      </c>
      <c r="D110" s="224">
        <f>'traffic sorted'!D133</f>
        <v>14</v>
      </c>
      <c r="E110" s="24">
        <v>14.119289999999999</v>
      </c>
      <c r="F110" s="35">
        <v>6.31</v>
      </c>
      <c r="G110" s="78"/>
      <c r="H110" s="226">
        <f t="shared" si="7"/>
        <v>14.119289999999999</v>
      </c>
      <c r="I110" s="226" t="str">
        <f t="shared" si="11"/>
        <v>20-30</v>
      </c>
      <c r="J110" s="226" t="str">
        <f t="shared" si="8"/>
        <v>10-20</v>
      </c>
      <c r="K110" s="226" t="str">
        <f t="shared" si="9"/>
        <v>5-10</v>
      </c>
      <c r="L110" s="221">
        <f t="shared" si="12"/>
        <v>0</v>
      </c>
      <c r="M110" s="218"/>
      <c r="O110" s="494" t="str">
        <f t="shared" si="13"/>
        <v/>
      </c>
      <c r="P110" s="494" t="str">
        <f t="shared" si="10"/>
        <v/>
      </c>
      <c r="Q110" s="517"/>
      <c r="R110" s="22"/>
    </row>
    <row r="111" spans="1:18" s="89" customFormat="1" x14ac:dyDescent="0.25">
      <c r="A111" s="227">
        <v>43011</v>
      </c>
      <c r="B111" s="224">
        <f>'traffic sorted'!B134</f>
        <v>102</v>
      </c>
      <c r="C111" s="224">
        <f>'traffic sorted'!C134</f>
        <v>36</v>
      </c>
      <c r="D111" s="224">
        <f>'traffic sorted'!D134</f>
        <v>21</v>
      </c>
      <c r="E111" s="24">
        <v>13.618869999999999</v>
      </c>
      <c r="F111" s="35">
        <v>0</v>
      </c>
      <c r="G111" s="78"/>
      <c r="H111" s="226">
        <f t="shared" si="7"/>
        <v>13.618869999999999</v>
      </c>
      <c r="I111" s="226" t="str">
        <f t="shared" si="11"/>
        <v>30-40</v>
      </c>
      <c r="J111" s="226" t="str">
        <f t="shared" si="8"/>
        <v>20-30</v>
      </c>
      <c r="K111" s="226" t="str">
        <f t="shared" si="9"/>
        <v>0-1</v>
      </c>
      <c r="L111" s="221">
        <f t="shared" si="12"/>
        <v>0</v>
      </c>
      <c r="M111" s="218"/>
      <c r="O111" s="494" t="str">
        <f t="shared" si="13"/>
        <v/>
      </c>
      <c r="P111" s="494" t="str">
        <f t="shared" si="10"/>
        <v/>
      </c>
      <c r="Q111" s="517"/>
      <c r="R111" s="22"/>
    </row>
    <row r="112" spans="1:18" s="89" customFormat="1" x14ac:dyDescent="0.25">
      <c r="A112" s="227">
        <v>43012</v>
      </c>
      <c r="B112" s="224">
        <f>'traffic sorted'!B135</f>
        <v>110</v>
      </c>
      <c r="C112" s="224">
        <f>'traffic sorted'!C135</f>
        <v>29</v>
      </c>
      <c r="D112" s="224">
        <f>'traffic sorted'!D135</f>
        <v>15</v>
      </c>
      <c r="E112" s="24">
        <v>25.354759999999999</v>
      </c>
      <c r="F112" s="35">
        <v>0</v>
      </c>
      <c r="G112" s="78"/>
      <c r="H112" s="226">
        <f t="shared" si="7"/>
        <v>25.354759999999999</v>
      </c>
      <c r="I112" s="226" t="str">
        <f t="shared" si="11"/>
        <v>20-30</v>
      </c>
      <c r="J112" s="226" t="str">
        <f t="shared" si="8"/>
        <v>10-20</v>
      </c>
      <c r="K112" s="226" t="str">
        <f t="shared" si="9"/>
        <v>0-1</v>
      </c>
      <c r="L112" s="221">
        <f t="shared" si="12"/>
        <v>0</v>
      </c>
      <c r="M112" s="218"/>
      <c r="O112" s="494" t="str">
        <f t="shared" si="13"/>
        <v/>
      </c>
      <c r="P112" s="494" t="str">
        <f t="shared" si="10"/>
        <v/>
      </c>
      <c r="Q112" s="517"/>
      <c r="R112" s="22"/>
    </row>
    <row r="113" spans="1:18" s="89" customFormat="1" x14ac:dyDescent="0.25">
      <c r="A113" s="227">
        <v>43013</v>
      </c>
      <c r="B113" s="224">
        <f>'traffic sorted'!B136</f>
        <v>107</v>
      </c>
      <c r="C113" s="224">
        <f>'traffic sorted'!C136</f>
        <v>34</v>
      </c>
      <c r="D113" s="224">
        <f>'traffic sorted'!D136</f>
        <v>18</v>
      </c>
      <c r="E113" s="24">
        <v>44.340760000000003</v>
      </c>
      <c r="F113" s="35">
        <v>0</v>
      </c>
      <c r="G113" s="78"/>
      <c r="H113" s="226">
        <f t="shared" si="7"/>
        <v>44.340760000000003</v>
      </c>
      <c r="I113" s="226" t="str">
        <f t="shared" si="11"/>
        <v>30-40</v>
      </c>
      <c r="J113" s="226" t="str">
        <f t="shared" si="8"/>
        <v>10-20</v>
      </c>
      <c r="K113" s="226" t="str">
        <f t="shared" si="9"/>
        <v>0-1</v>
      </c>
      <c r="L113" s="221">
        <f t="shared" si="12"/>
        <v>0</v>
      </c>
      <c r="M113" s="218"/>
      <c r="O113" s="494" t="str">
        <f t="shared" si="13"/>
        <v/>
      </c>
      <c r="P113" s="494" t="str">
        <f t="shared" si="10"/>
        <v/>
      </c>
      <c r="Q113" s="517"/>
      <c r="R113" s="22"/>
    </row>
    <row r="114" spans="1:18" s="89" customFormat="1" x14ac:dyDescent="0.25">
      <c r="A114" s="227">
        <v>43014</v>
      </c>
      <c r="B114" s="224">
        <f>'traffic sorted'!B137</f>
        <v>122</v>
      </c>
      <c r="C114" s="224">
        <f>'traffic sorted'!C137</f>
        <v>14</v>
      </c>
      <c r="D114" s="224">
        <f>'traffic sorted'!D137</f>
        <v>5</v>
      </c>
      <c r="E114" s="24">
        <v>22.995439999999999</v>
      </c>
      <c r="F114" s="35">
        <v>0</v>
      </c>
      <c r="G114" s="78"/>
      <c r="H114" s="226">
        <f t="shared" si="7"/>
        <v>22.995439999999999</v>
      </c>
      <c r="I114" s="226" t="str">
        <f t="shared" si="11"/>
        <v>10-20</v>
      </c>
      <c r="J114" s="226" t="str">
        <f t="shared" si="8"/>
        <v>0-10</v>
      </c>
      <c r="K114" s="226" t="str">
        <f t="shared" si="9"/>
        <v>0-1</v>
      </c>
      <c r="L114" s="221">
        <f t="shared" si="12"/>
        <v>0</v>
      </c>
      <c r="M114" s="218"/>
      <c r="O114" s="494" t="str">
        <f t="shared" si="13"/>
        <v/>
      </c>
      <c r="P114" s="494" t="str">
        <f t="shared" si="10"/>
        <v/>
      </c>
      <c r="Q114" s="517"/>
      <c r="R114" s="22"/>
    </row>
    <row r="115" spans="1:18" x14ac:dyDescent="0.25">
      <c r="A115" s="227">
        <v>43015</v>
      </c>
      <c r="B115" s="224">
        <f>'traffic sorted'!B138</f>
        <v>140</v>
      </c>
      <c r="C115" s="224">
        <f>'traffic sorted'!C138</f>
        <v>3</v>
      </c>
      <c r="D115" s="224">
        <f>'traffic sorted'!D138</f>
        <v>0</v>
      </c>
      <c r="E115" s="24">
        <v>18.974769999999999</v>
      </c>
      <c r="F115" s="35">
        <v>6.17</v>
      </c>
      <c r="G115" s="78"/>
      <c r="H115" s="226">
        <f t="shared" si="7"/>
        <v>18.974769999999999</v>
      </c>
      <c r="I115" s="226" t="str">
        <f t="shared" si="11"/>
        <v>0-10</v>
      </c>
      <c r="J115" s="226" t="str">
        <f t="shared" si="8"/>
        <v>0-10</v>
      </c>
      <c r="K115" s="226" t="str">
        <f t="shared" si="9"/>
        <v>5-10</v>
      </c>
      <c r="L115" s="221">
        <f t="shared" si="12"/>
        <v>0</v>
      </c>
      <c r="O115" s="494" t="str">
        <f t="shared" si="13"/>
        <v/>
      </c>
      <c r="P115" s="494" t="str">
        <f t="shared" si="10"/>
        <v/>
      </c>
      <c r="Q115" s="517"/>
      <c r="R115" s="22"/>
    </row>
    <row r="116" spans="1:18" x14ac:dyDescent="0.25">
      <c r="A116" s="227">
        <v>43016</v>
      </c>
      <c r="B116" s="224">
        <f>'traffic sorted'!B139</f>
        <v>126</v>
      </c>
      <c r="C116" s="224">
        <f>'traffic sorted'!C139</f>
        <v>1</v>
      </c>
      <c r="D116" s="224">
        <f>'traffic sorted'!D139</f>
        <v>0</v>
      </c>
      <c r="E116" s="24">
        <v>6.4755900000000004</v>
      </c>
      <c r="F116" s="35">
        <v>21.12</v>
      </c>
      <c r="G116" s="78"/>
      <c r="H116" s="226">
        <f t="shared" ref="H116:H165" si="14">E116</f>
        <v>6.4755900000000004</v>
      </c>
      <c r="I116" s="226" t="str">
        <f t="shared" si="11"/>
        <v>0-10</v>
      </c>
      <c r="J116" s="226" t="str">
        <f t="shared" ref="J116:J165" si="15">IF(D116&lt;10,"0-10",IF(AND(D116&gt;=10,D116&lt;20),"10-20",IF(AND(D116&gt;=20,D116&lt;30),"20-30",IF(AND(D116&gt;=30,D116&lt;40),"30-40",IF(AND(D116&gt;=40,D116&lt;50),"40-50",IF(AND(D116&gt;=50,D116&lt;60),"50-60",IF(AND(D116&gt;=60,D116&lt;70),"60-70",IF(AND(D116&gt;=70,D116&lt;80),"70-80","&gt;80"))))))))</f>
        <v>0-10</v>
      </c>
      <c r="K116" s="226" t="str">
        <f t="shared" ref="K116:K165" si="16">IF(F116&lt;1,"0-1",IF(AND(F116&gt;=1,F116&lt;2),"1-2",IF(AND(F116&gt;=2,F116&lt;5),"2-5",IF(AND(F116&gt;=5,F116&lt;10),"5-10",IF(AND(F116&gt;=10,F116&lt;20),"10-20","&gt;20")))))</f>
        <v>&gt;20</v>
      </c>
      <c r="L116" s="221">
        <f t="shared" si="12"/>
        <v>0</v>
      </c>
      <c r="O116" s="494" t="str">
        <f t="shared" si="13"/>
        <v/>
      </c>
      <c r="P116" s="494" t="str">
        <f t="shared" si="10"/>
        <v/>
      </c>
      <c r="Q116" s="517"/>
      <c r="R116" s="22"/>
    </row>
    <row r="117" spans="1:18" x14ac:dyDescent="0.25">
      <c r="A117" s="227">
        <v>43017</v>
      </c>
      <c r="B117" s="224">
        <f>'traffic sorted'!B140</f>
        <v>312</v>
      </c>
      <c r="C117" s="224">
        <f>'traffic sorted'!C140</f>
        <v>25</v>
      </c>
      <c r="D117" s="224">
        <f>'traffic sorted'!D140</f>
        <v>10</v>
      </c>
      <c r="E117" s="24">
        <v>7.6604900000000002</v>
      </c>
      <c r="F117" s="35">
        <v>3.21</v>
      </c>
      <c r="G117" s="78"/>
      <c r="H117" s="226">
        <f t="shared" si="14"/>
        <v>7.6604900000000002</v>
      </c>
      <c r="I117" s="226" t="str">
        <f t="shared" si="11"/>
        <v>20-30</v>
      </c>
      <c r="J117" s="226" t="str">
        <f t="shared" si="15"/>
        <v>10-20</v>
      </c>
      <c r="K117" s="226" t="str">
        <f t="shared" si="16"/>
        <v>2-5</v>
      </c>
      <c r="L117" s="221">
        <f t="shared" si="12"/>
        <v>0</v>
      </c>
      <c r="O117" s="494" t="str">
        <f t="shared" si="13"/>
        <v/>
      </c>
      <c r="P117" s="494" t="str">
        <f t="shared" si="10"/>
        <v/>
      </c>
      <c r="Q117" s="517"/>
      <c r="R117" s="22"/>
    </row>
    <row r="118" spans="1:18" x14ac:dyDescent="0.25">
      <c r="A118" s="227">
        <v>43018</v>
      </c>
      <c r="B118" s="224">
        <f>'traffic sorted'!B141</f>
        <v>167</v>
      </c>
      <c r="C118" s="224">
        <f>'traffic sorted'!C141</f>
        <v>24</v>
      </c>
      <c r="D118" s="224">
        <f>'traffic sorted'!D141</f>
        <v>12</v>
      </c>
      <c r="E118" s="24">
        <v>6.05884</v>
      </c>
      <c r="F118" s="35">
        <v>0</v>
      </c>
      <c r="G118" s="78"/>
      <c r="H118" s="226">
        <f t="shared" si="14"/>
        <v>6.05884</v>
      </c>
      <c r="I118" s="226" t="str">
        <f t="shared" si="11"/>
        <v>20-30</v>
      </c>
      <c r="J118" s="226" t="str">
        <f t="shared" si="15"/>
        <v>10-20</v>
      </c>
      <c r="K118" s="226" t="str">
        <f t="shared" si="16"/>
        <v>0-1</v>
      </c>
      <c r="L118" s="221">
        <f t="shared" si="12"/>
        <v>0</v>
      </c>
      <c r="O118" s="494" t="str">
        <f t="shared" si="13"/>
        <v/>
      </c>
      <c r="P118" s="494" t="str">
        <f t="shared" si="10"/>
        <v/>
      </c>
      <c r="Q118" s="517"/>
      <c r="R118" s="22"/>
    </row>
    <row r="119" spans="1:18" x14ac:dyDescent="0.25">
      <c r="A119" s="227">
        <v>43019</v>
      </c>
      <c r="B119" s="224">
        <f>'traffic sorted'!B142</f>
        <v>117</v>
      </c>
      <c r="C119" s="224">
        <f>'traffic sorted'!C142</f>
        <v>36</v>
      </c>
      <c r="D119" s="224">
        <f>'traffic sorted'!D142</f>
        <v>17</v>
      </c>
      <c r="E119" s="24">
        <v>19.960599999999999</v>
      </c>
      <c r="F119" s="35">
        <v>0.05</v>
      </c>
      <c r="G119" s="78"/>
      <c r="H119" s="226">
        <f t="shared" si="14"/>
        <v>19.960599999999999</v>
      </c>
      <c r="I119" s="226" t="str">
        <f t="shared" si="11"/>
        <v>30-40</v>
      </c>
      <c r="J119" s="226" t="str">
        <f t="shared" si="15"/>
        <v>10-20</v>
      </c>
      <c r="K119" s="226" t="str">
        <f t="shared" si="16"/>
        <v>0-1</v>
      </c>
      <c r="L119" s="221">
        <f t="shared" si="12"/>
        <v>0</v>
      </c>
      <c r="O119" s="494" t="str">
        <f t="shared" si="13"/>
        <v/>
      </c>
      <c r="P119" s="494" t="str">
        <f t="shared" si="10"/>
        <v/>
      </c>
      <c r="Q119" s="517"/>
      <c r="R119" s="22"/>
    </row>
    <row r="120" spans="1:18" x14ac:dyDescent="0.25">
      <c r="A120" s="227">
        <v>43020</v>
      </c>
      <c r="B120" s="224">
        <f>'traffic sorted'!B143</f>
        <v>116</v>
      </c>
      <c r="C120" s="224">
        <f>'traffic sorted'!C143</f>
        <v>38</v>
      </c>
      <c r="D120" s="224">
        <f>'traffic sorted'!D143</f>
        <v>23</v>
      </c>
      <c r="E120" s="24">
        <v>28.342369999999999</v>
      </c>
      <c r="F120" s="35">
        <v>0.01</v>
      </c>
      <c r="G120" s="78"/>
      <c r="H120" s="226">
        <f t="shared" si="14"/>
        <v>28.342369999999999</v>
      </c>
      <c r="I120" s="226" t="str">
        <f t="shared" si="11"/>
        <v>30-40</v>
      </c>
      <c r="J120" s="226" t="str">
        <f t="shared" si="15"/>
        <v>20-30</v>
      </c>
      <c r="K120" s="226" t="str">
        <f t="shared" si="16"/>
        <v>0-1</v>
      </c>
      <c r="L120" s="221">
        <f t="shared" si="12"/>
        <v>0</v>
      </c>
      <c r="O120" s="494" t="str">
        <f t="shared" si="13"/>
        <v/>
      </c>
      <c r="P120" s="494" t="str">
        <f t="shared" si="10"/>
        <v/>
      </c>
      <c r="Q120" s="517"/>
      <c r="R120" s="22"/>
    </row>
    <row r="121" spans="1:18" x14ac:dyDescent="0.25">
      <c r="A121" s="227">
        <v>43021</v>
      </c>
      <c r="B121" s="224">
        <f>'traffic sorted'!B144</f>
        <v>142</v>
      </c>
      <c r="C121" s="224">
        <f>'traffic sorted'!C144</f>
        <v>35</v>
      </c>
      <c r="D121" s="224">
        <f>'traffic sorted'!D144</f>
        <v>22</v>
      </c>
      <c r="E121" s="24">
        <v>44.527659999999997</v>
      </c>
      <c r="F121" s="35">
        <v>0</v>
      </c>
      <c r="G121" s="78"/>
      <c r="H121" s="226">
        <f t="shared" si="14"/>
        <v>44.527659999999997</v>
      </c>
      <c r="I121" s="226" t="str">
        <f t="shared" si="11"/>
        <v>30-40</v>
      </c>
      <c r="J121" s="226" t="str">
        <f t="shared" si="15"/>
        <v>20-30</v>
      </c>
      <c r="K121" s="226" t="str">
        <f t="shared" si="16"/>
        <v>0-1</v>
      </c>
      <c r="L121" s="221">
        <f t="shared" si="12"/>
        <v>0</v>
      </c>
      <c r="O121" s="494" t="str">
        <f t="shared" si="13"/>
        <v/>
      </c>
      <c r="P121" s="494" t="str">
        <f t="shared" si="10"/>
        <v/>
      </c>
      <c r="Q121" s="517"/>
      <c r="R121" s="22"/>
    </row>
    <row r="122" spans="1:18" x14ac:dyDescent="0.25">
      <c r="A122" s="227">
        <v>43022</v>
      </c>
      <c r="B122" s="224">
        <f>'traffic sorted'!B145</f>
        <v>94</v>
      </c>
      <c r="C122" s="224">
        <f>'traffic sorted'!C145</f>
        <v>3</v>
      </c>
      <c r="D122" s="224">
        <f>'traffic sorted'!D145</f>
        <v>0</v>
      </c>
      <c r="E122" s="24">
        <v>7.2274200000000004</v>
      </c>
      <c r="F122" s="35">
        <v>0.01</v>
      </c>
      <c r="G122" s="78"/>
      <c r="H122" s="226">
        <f t="shared" si="14"/>
        <v>7.2274200000000004</v>
      </c>
      <c r="I122" s="226" t="str">
        <f t="shared" si="11"/>
        <v>0-10</v>
      </c>
      <c r="J122" s="226" t="str">
        <f t="shared" si="15"/>
        <v>0-10</v>
      </c>
      <c r="K122" s="226" t="str">
        <f t="shared" si="16"/>
        <v>0-1</v>
      </c>
      <c r="L122" s="221">
        <f t="shared" si="12"/>
        <v>0</v>
      </c>
      <c r="O122" s="494" t="str">
        <f t="shared" si="13"/>
        <v/>
      </c>
      <c r="P122" s="494" t="str">
        <f t="shared" si="10"/>
        <v/>
      </c>
      <c r="Q122" s="517"/>
      <c r="R122" s="22"/>
    </row>
    <row r="123" spans="1:18" x14ac:dyDescent="0.25">
      <c r="A123" s="227">
        <v>43023</v>
      </c>
      <c r="B123" s="224">
        <f>'traffic sorted'!B146</f>
        <v>62</v>
      </c>
      <c r="C123" s="224">
        <f>'traffic sorted'!C146</f>
        <v>6</v>
      </c>
      <c r="D123" s="224">
        <f>'traffic sorted'!D146</f>
        <v>0</v>
      </c>
      <c r="E123" s="24">
        <v>12.21658</v>
      </c>
      <c r="F123" s="35">
        <v>0</v>
      </c>
      <c r="G123" s="78"/>
      <c r="H123" s="226">
        <f t="shared" si="14"/>
        <v>12.21658</v>
      </c>
      <c r="I123" s="226" t="str">
        <f t="shared" si="11"/>
        <v>0-10</v>
      </c>
      <c r="J123" s="226" t="str">
        <f t="shared" si="15"/>
        <v>0-10</v>
      </c>
      <c r="K123" s="226" t="str">
        <f t="shared" si="16"/>
        <v>0-1</v>
      </c>
      <c r="L123" s="221">
        <f t="shared" si="12"/>
        <v>0</v>
      </c>
      <c r="O123" s="494" t="str">
        <f t="shared" si="13"/>
        <v/>
      </c>
      <c r="P123" s="494" t="str">
        <f t="shared" si="10"/>
        <v/>
      </c>
      <c r="Q123" s="517"/>
      <c r="R123" s="22"/>
    </row>
    <row r="124" spans="1:18" x14ac:dyDescent="0.25">
      <c r="A124" s="227">
        <v>43024</v>
      </c>
      <c r="B124" s="224">
        <f>'traffic sorted'!B147</f>
        <v>107</v>
      </c>
      <c r="C124" s="224">
        <f>'traffic sorted'!C147</f>
        <v>34</v>
      </c>
      <c r="D124" s="224">
        <f>'traffic sorted'!D147</f>
        <v>13</v>
      </c>
      <c r="E124" s="24">
        <v>29.66414</v>
      </c>
      <c r="F124" s="35">
        <v>0</v>
      </c>
      <c r="G124" s="78"/>
      <c r="H124" s="226">
        <f t="shared" si="14"/>
        <v>29.66414</v>
      </c>
      <c r="I124" s="226" t="str">
        <f t="shared" si="11"/>
        <v>30-40</v>
      </c>
      <c r="J124" s="226" t="str">
        <f t="shared" si="15"/>
        <v>10-20</v>
      </c>
      <c r="K124" s="226" t="str">
        <f t="shared" si="16"/>
        <v>0-1</v>
      </c>
      <c r="L124" s="221">
        <f t="shared" si="12"/>
        <v>0</v>
      </c>
      <c r="O124" s="494" t="str">
        <f t="shared" si="13"/>
        <v/>
      </c>
      <c r="P124" s="494" t="str">
        <f t="shared" si="10"/>
        <v/>
      </c>
      <c r="Q124" s="517"/>
      <c r="R124" s="22"/>
    </row>
    <row r="125" spans="1:18" x14ac:dyDescent="0.25">
      <c r="A125" s="227">
        <v>43025</v>
      </c>
      <c r="B125" s="224">
        <f>'traffic sorted'!B148</f>
        <v>124</v>
      </c>
      <c r="C125" s="224">
        <f>'traffic sorted'!C148</f>
        <v>30</v>
      </c>
      <c r="D125" s="224">
        <f>'traffic sorted'!D148</f>
        <v>11</v>
      </c>
      <c r="E125" s="24">
        <v>29.695139999999999</v>
      </c>
      <c r="F125" s="35">
        <v>0</v>
      </c>
      <c r="G125" s="78"/>
      <c r="H125" s="226">
        <f t="shared" si="14"/>
        <v>29.695139999999999</v>
      </c>
      <c r="I125" s="226" t="str">
        <f t="shared" si="11"/>
        <v>30-40</v>
      </c>
      <c r="J125" s="226" t="str">
        <f t="shared" si="15"/>
        <v>10-20</v>
      </c>
      <c r="K125" s="226" t="str">
        <f t="shared" si="16"/>
        <v>0-1</v>
      </c>
      <c r="L125" s="221">
        <f t="shared" si="12"/>
        <v>0</v>
      </c>
      <c r="O125" s="494" t="str">
        <f t="shared" si="13"/>
        <v/>
      </c>
      <c r="P125" s="494" t="str">
        <f t="shared" si="10"/>
        <v/>
      </c>
      <c r="Q125" s="517"/>
      <c r="R125" s="22"/>
    </row>
    <row r="126" spans="1:18" x14ac:dyDescent="0.25">
      <c r="A126" s="227">
        <v>43026</v>
      </c>
      <c r="B126" s="224">
        <f>'traffic sorted'!B149</f>
        <v>135</v>
      </c>
      <c r="C126" s="224">
        <f>'traffic sorted'!C149</f>
        <v>41</v>
      </c>
      <c r="D126" s="224">
        <f>'traffic sorted'!D149</f>
        <v>19</v>
      </c>
      <c r="E126" s="24">
        <v>33.618810000000003</v>
      </c>
      <c r="F126" s="35">
        <v>0</v>
      </c>
      <c r="G126" s="78"/>
      <c r="H126" s="226">
        <f t="shared" si="14"/>
        <v>33.618810000000003</v>
      </c>
      <c r="I126" s="226" t="str">
        <f t="shared" si="11"/>
        <v>40-50</v>
      </c>
      <c r="J126" s="226" t="str">
        <f t="shared" si="15"/>
        <v>10-20</v>
      </c>
      <c r="K126" s="226" t="str">
        <f t="shared" si="16"/>
        <v>0-1</v>
      </c>
      <c r="L126" s="221">
        <f t="shared" si="12"/>
        <v>0</v>
      </c>
      <c r="O126" s="494" t="str">
        <f t="shared" si="13"/>
        <v/>
      </c>
      <c r="P126" s="494" t="str">
        <f t="shared" si="10"/>
        <v/>
      </c>
      <c r="Q126" s="517"/>
      <c r="R126" s="22"/>
    </row>
    <row r="127" spans="1:18" x14ac:dyDescent="0.25">
      <c r="A127" s="227">
        <v>43027</v>
      </c>
      <c r="B127" s="224">
        <f>'traffic sorted'!B150</f>
        <v>177</v>
      </c>
      <c r="C127" s="224">
        <f>'traffic sorted'!C150</f>
        <v>49</v>
      </c>
      <c r="D127" s="224">
        <f>'traffic sorted'!D150</f>
        <v>18</v>
      </c>
      <c r="E127" s="24">
        <v>58.422229999999999</v>
      </c>
      <c r="F127" s="35">
        <v>0</v>
      </c>
      <c r="G127" s="78"/>
      <c r="H127" s="226">
        <f t="shared" si="14"/>
        <v>58.422229999999999</v>
      </c>
      <c r="I127" s="226" t="str">
        <f t="shared" si="11"/>
        <v>40-50</v>
      </c>
      <c r="J127" s="226" t="str">
        <f t="shared" si="15"/>
        <v>10-20</v>
      </c>
      <c r="K127" s="226" t="str">
        <f t="shared" si="16"/>
        <v>0-1</v>
      </c>
      <c r="L127" s="221">
        <f t="shared" si="12"/>
        <v>1</v>
      </c>
      <c r="O127" s="494" t="str">
        <f t="shared" si="13"/>
        <v/>
      </c>
      <c r="P127" s="494" t="str">
        <f t="shared" si="10"/>
        <v/>
      </c>
      <c r="Q127" s="517"/>
      <c r="R127" s="22"/>
    </row>
    <row r="128" spans="1:18" x14ac:dyDescent="0.25">
      <c r="A128" s="227">
        <v>43028</v>
      </c>
      <c r="B128" s="224">
        <f>'traffic sorted'!B151</f>
        <v>156</v>
      </c>
      <c r="C128" s="224">
        <f>'traffic sorted'!C151</f>
        <v>28</v>
      </c>
      <c r="D128" s="224">
        <f>'traffic sorted'!D151</f>
        <v>13</v>
      </c>
      <c r="E128" s="24">
        <v>42.192720000000001</v>
      </c>
      <c r="F128" s="35">
        <v>0</v>
      </c>
      <c r="G128" s="78"/>
      <c r="H128" s="226">
        <f t="shared" si="14"/>
        <v>42.192720000000001</v>
      </c>
      <c r="I128" s="226" t="str">
        <f t="shared" si="11"/>
        <v>20-30</v>
      </c>
      <c r="J128" s="226" t="str">
        <f t="shared" si="15"/>
        <v>10-20</v>
      </c>
      <c r="K128" s="226" t="str">
        <f t="shared" si="16"/>
        <v>0-1</v>
      </c>
      <c r="L128" s="221">
        <f t="shared" si="12"/>
        <v>0</v>
      </c>
      <c r="O128" s="494" t="str">
        <f t="shared" si="13"/>
        <v/>
      </c>
      <c r="P128" s="494" t="str">
        <f t="shared" si="10"/>
        <v/>
      </c>
      <c r="Q128" s="517"/>
      <c r="R128" s="22"/>
    </row>
    <row r="129" spans="1:18" x14ac:dyDescent="0.25">
      <c r="A129" s="227">
        <v>43029</v>
      </c>
      <c r="B129" s="224">
        <f>'traffic sorted'!B152</f>
        <v>199</v>
      </c>
      <c r="C129" s="224">
        <f>'traffic sorted'!C152</f>
        <v>8</v>
      </c>
      <c r="D129" s="224">
        <f>'traffic sorted'!D152</f>
        <v>0</v>
      </c>
      <c r="E129" s="24">
        <v>16.804290000000002</v>
      </c>
      <c r="F129" s="35">
        <v>0</v>
      </c>
      <c r="G129" s="78"/>
      <c r="H129" s="226">
        <f t="shared" si="14"/>
        <v>16.804290000000002</v>
      </c>
      <c r="I129" s="226" t="str">
        <f t="shared" si="11"/>
        <v>0-10</v>
      </c>
      <c r="J129" s="226" t="str">
        <f t="shared" si="15"/>
        <v>0-10</v>
      </c>
      <c r="K129" s="226" t="str">
        <f t="shared" si="16"/>
        <v>0-1</v>
      </c>
      <c r="L129" s="221">
        <f t="shared" si="12"/>
        <v>0</v>
      </c>
      <c r="O129" s="494" t="str">
        <f t="shared" si="13"/>
        <v/>
      </c>
      <c r="P129" s="494" t="str">
        <f t="shared" si="10"/>
        <v/>
      </c>
      <c r="Q129" s="517"/>
      <c r="R129" s="22"/>
    </row>
    <row r="130" spans="1:18" x14ac:dyDescent="0.25">
      <c r="A130" s="227">
        <v>43030</v>
      </c>
      <c r="B130" s="224">
        <f>'traffic sorted'!B153</f>
        <v>125</v>
      </c>
      <c r="C130" s="224">
        <f>'traffic sorted'!C153</f>
        <v>6</v>
      </c>
      <c r="D130" s="224">
        <f>'traffic sorted'!D153</f>
        <v>0</v>
      </c>
      <c r="E130" s="24">
        <v>19.06495</v>
      </c>
      <c r="F130" s="35">
        <v>0</v>
      </c>
      <c r="G130" s="78"/>
      <c r="H130" s="226">
        <f t="shared" si="14"/>
        <v>19.06495</v>
      </c>
      <c r="I130" s="226" t="str">
        <f t="shared" si="11"/>
        <v>0-10</v>
      </c>
      <c r="J130" s="226" t="str">
        <f t="shared" si="15"/>
        <v>0-10</v>
      </c>
      <c r="K130" s="226" t="str">
        <f t="shared" si="16"/>
        <v>0-1</v>
      </c>
      <c r="L130" s="221">
        <f t="shared" si="12"/>
        <v>0</v>
      </c>
      <c r="O130" s="494" t="str">
        <f t="shared" si="13"/>
        <v/>
      </c>
      <c r="P130" s="494" t="str">
        <f t="shared" si="10"/>
        <v/>
      </c>
      <c r="Q130" s="517"/>
      <c r="R130" s="22"/>
    </row>
    <row r="131" spans="1:18" x14ac:dyDescent="0.25">
      <c r="A131" s="227">
        <v>43031</v>
      </c>
      <c r="B131" s="224">
        <f>'traffic sorted'!B154</f>
        <v>73</v>
      </c>
      <c r="C131" s="224">
        <f>'traffic sorted'!C154</f>
        <v>2</v>
      </c>
      <c r="D131" s="224">
        <f>'traffic sorted'!D154</f>
        <v>0</v>
      </c>
      <c r="E131" s="24">
        <v>3.8547400000000001</v>
      </c>
      <c r="F131" s="35">
        <v>13</v>
      </c>
      <c r="G131" s="78"/>
      <c r="H131" s="226">
        <f t="shared" si="14"/>
        <v>3.8547400000000001</v>
      </c>
      <c r="I131" s="226" t="str">
        <f t="shared" si="11"/>
        <v>0-10</v>
      </c>
      <c r="J131" s="226" t="str">
        <f t="shared" si="15"/>
        <v>0-10</v>
      </c>
      <c r="K131" s="226" t="str">
        <f t="shared" si="16"/>
        <v>10-20</v>
      </c>
      <c r="L131" s="221">
        <f t="shared" si="12"/>
        <v>0</v>
      </c>
      <c r="O131" s="494" t="str">
        <f t="shared" si="13"/>
        <v/>
      </c>
      <c r="P131" s="494" t="str">
        <f t="shared" si="10"/>
        <v/>
      </c>
      <c r="Q131" s="517"/>
      <c r="R131" s="22"/>
    </row>
    <row r="132" spans="1:18" x14ac:dyDescent="0.25">
      <c r="A132" s="227">
        <v>43032</v>
      </c>
      <c r="B132" s="224">
        <f>'traffic sorted'!B155</f>
        <v>118</v>
      </c>
      <c r="C132" s="224">
        <f>'traffic sorted'!C155</f>
        <v>33</v>
      </c>
      <c r="D132" s="224">
        <f>'traffic sorted'!D155</f>
        <v>17</v>
      </c>
      <c r="E132" s="24">
        <v>12.71884</v>
      </c>
      <c r="F132" s="35">
        <v>0</v>
      </c>
      <c r="G132" s="78"/>
      <c r="H132" s="226">
        <f t="shared" si="14"/>
        <v>12.71884</v>
      </c>
      <c r="I132" s="226" t="str">
        <f t="shared" si="11"/>
        <v>30-40</v>
      </c>
      <c r="J132" s="226" t="str">
        <f t="shared" si="15"/>
        <v>10-20</v>
      </c>
      <c r="K132" s="226" t="str">
        <f t="shared" si="16"/>
        <v>0-1</v>
      </c>
      <c r="L132" s="221">
        <f t="shared" si="12"/>
        <v>0</v>
      </c>
      <c r="O132" s="494" t="str">
        <f t="shared" si="13"/>
        <v/>
      </c>
      <c r="P132" s="494" t="str">
        <f t="shared" si="10"/>
        <v/>
      </c>
      <c r="Q132" s="517"/>
      <c r="R132" s="22"/>
    </row>
    <row r="133" spans="1:18" x14ac:dyDescent="0.25">
      <c r="A133" s="227">
        <v>43033</v>
      </c>
      <c r="B133" s="224">
        <f>'traffic sorted'!B156</f>
        <v>110</v>
      </c>
      <c r="C133" s="224">
        <f>'traffic sorted'!C156</f>
        <v>26</v>
      </c>
      <c r="D133" s="224">
        <f>'traffic sorted'!D156</f>
        <v>11</v>
      </c>
      <c r="E133" s="24">
        <v>29.719989999999999</v>
      </c>
      <c r="F133" s="35">
        <v>0</v>
      </c>
      <c r="G133" s="78"/>
      <c r="H133" s="226">
        <f t="shared" si="14"/>
        <v>29.719989999999999</v>
      </c>
      <c r="I133" s="226" t="str">
        <f t="shared" si="11"/>
        <v>20-30</v>
      </c>
      <c r="J133" s="226" t="str">
        <f t="shared" si="15"/>
        <v>10-20</v>
      </c>
      <c r="K133" s="226" t="str">
        <f t="shared" si="16"/>
        <v>0-1</v>
      </c>
      <c r="L133" s="221">
        <f t="shared" si="12"/>
        <v>0</v>
      </c>
      <c r="O133" s="494" t="str">
        <f t="shared" si="13"/>
        <v/>
      </c>
      <c r="P133" s="494" t="str">
        <f t="shared" si="10"/>
        <v/>
      </c>
      <c r="Q133" s="517"/>
      <c r="R133" s="22"/>
    </row>
    <row r="134" spans="1:18" x14ac:dyDescent="0.25">
      <c r="A134" s="227">
        <v>43034</v>
      </c>
      <c r="B134" s="224">
        <f>'traffic sorted'!B157</f>
        <v>125</v>
      </c>
      <c r="C134" s="224">
        <f>'traffic sorted'!C157</f>
        <v>30</v>
      </c>
      <c r="D134" s="224">
        <f>'traffic sorted'!D157</f>
        <v>13</v>
      </c>
      <c r="E134" s="24">
        <v>45.182569999999998</v>
      </c>
      <c r="F134" s="35">
        <v>0</v>
      </c>
      <c r="G134" s="78"/>
      <c r="H134" s="226">
        <f t="shared" si="14"/>
        <v>45.182569999999998</v>
      </c>
      <c r="I134" s="226" t="str">
        <f t="shared" si="11"/>
        <v>30-40</v>
      </c>
      <c r="J134" s="226" t="str">
        <f t="shared" si="15"/>
        <v>10-20</v>
      </c>
      <c r="K134" s="226" t="str">
        <f t="shared" si="16"/>
        <v>0-1</v>
      </c>
      <c r="L134" s="221">
        <f t="shared" si="12"/>
        <v>0</v>
      </c>
      <c r="O134" s="494" t="str">
        <f t="shared" si="13"/>
        <v/>
      </c>
      <c r="P134" s="494" t="str">
        <f t="shared" si="10"/>
        <v/>
      </c>
      <c r="Q134" s="517"/>
      <c r="R134" s="22"/>
    </row>
    <row r="135" spans="1:18" x14ac:dyDescent="0.25">
      <c r="A135" s="223">
        <v>43035</v>
      </c>
      <c r="B135" s="224">
        <f>'traffic sorted'!B158</f>
        <v>110</v>
      </c>
      <c r="C135" s="224">
        <f>'traffic sorted'!C158</f>
        <v>27</v>
      </c>
      <c r="D135" s="224">
        <f>'traffic sorted'!D158</f>
        <v>15</v>
      </c>
      <c r="E135" s="24">
        <v>40.509889999999999</v>
      </c>
      <c r="F135" s="35">
        <v>0</v>
      </c>
      <c r="G135" s="78"/>
      <c r="H135" s="226">
        <f t="shared" si="14"/>
        <v>40.509889999999999</v>
      </c>
      <c r="I135" s="226" t="str">
        <f t="shared" si="11"/>
        <v>20-30</v>
      </c>
      <c r="J135" s="226" t="str">
        <f t="shared" si="15"/>
        <v>10-20</v>
      </c>
      <c r="K135" s="226" t="str">
        <f t="shared" si="16"/>
        <v>0-1</v>
      </c>
      <c r="L135" s="221">
        <f t="shared" si="12"/>
        <v>0</v>
      </c>
      <c r="O135" s="494" t="str">
        <f t="shared" si="13"/>
        <v/>
      </c>
      <c r="P135" s="494" t="str">
        <f t="shared" si="10"/>
        <v/>
      </c>
      <c r="Q135" s="517"/>
      <c r="R135" s="22"/>
    </row>
    <row r="136" spans="1:18" x14ac:dyDescent="0.25">
      <c r="A136" s="223">
        <v>43036</v>
      </c>
      <c r="B136" s="224">
        <f>'traffic sorted'!B159</f>
        <v>83</v>
      </c>
      <c r="C136" s="224">
        <f>'traffic sorted'!C159</f>
        <v>0</v>
      </c>
      <c r="D136" s="224">
        <f>'traffic sorted'!D159</f>
        <v>0</v>
      </c>
      <c r="E136" s="24">
        <v>11.414669999999999</v>
      </c>
      <c r="F136" s="35">
        <v>0.02</v>
      </c>
      <c r="G136" s="78"/>
      <c r="H136" s="226">
        <f t="shared" si="14"/>
        <v>11.414669999999999</v>
      </c>
      <c r="I136" s="226" t="str">
        <f t="shared" si="11"/>
        <v>0-10</v>
      </c>
      <c r="J136" s="226" t="str">
        <f t="shared" si="15"/>
        <v>0-10</v>
      </c>
      <c r="K136" s="226" t="str">
        <f t="shared" si="16"/>
        <v>0-1</v>
      </c>
      <c r="L136" s="221">
        <f t="shared" si="12"/>
        <v>0</v>
      </c>
      <c r="O136" s="494">
        <f t="shared" si="13"/>
        <v>11.414669999999999</v>
      </c>
      <c r="P136" s="494">
        <f t="shared" si="10"/>
        <v>11.414669999999999</v>
      </c>
      <c r="Q136" s="517"/>
      <c r="R136" s="22"/>
    </row>
    <row r="137" spans="1:18" x14ac:dyDescent="0.25">
      <c r="A137" s="227">
        <v>43037</v>
      </c>
      <c r="B137" s="224">
        <f>'traffic sorted'!B160</f>
        <v>82</v>
      </c>
      <c r="C137" s="224">
        <f>'traffic sorted'!C160</f>
        <v>2</v>
      </c>
      <c r="D137" s="224">
        <f>'traffic sorted'!D160</f>
        <v>0</v>
      </c>
      <c r="E137" s="24">
        <v>17.610659999999999</v>
      </c>
      <c r="F137" s="35">
        <v>0</v>
      </c>
      <c r="G137" s="78"/>
      <c r="H137" s="226">
        <f t="shared" si="14"/>
        <v>17.610659999999999</v>
      </c>
      <c r="I137" s="226" t="str">
        <f t="shared" si="11"/>
        <v>0-10</v>
      </c>
      <c r="J137" s="226" t="str">
        <f t="shared" si="15"/>
        <v>0-10</v>
      </c>
      <c r="K137" s="226" t="str">
        <f t="shared" si="16"/>
        <v>0-1</v>
      </c>
      <c r="L137" s="221">
        <f t="shared" si="12"/>
        <v>0</v>
      </c>
      <c r="O137" s="494" t="str">
        <f t="shared" si="13"/>
        <v/>
      </c>
      <c r="P137" s="494" t="str">
        <f t="shared" ref="P137:P200" si="17">IF(AND(C137=0,F137&lt;1),E137,"")</f>
        <v/>
      </c>
      <c r="Q137" s="517"/>
      <c r="R137" s="22"/>
    </row>
    <row r="138" spans="1:18" x14ac:dyDescent="0.25">
      <c r="A138" s="227">
        <v>43038</v>
      </c>
      <c r="B138" s="224">
        <f>'traffic sorted'!B161</f>
        <v>104</v>
      </c>
      <c r="C138" s="224">
        <f>'traffic sorted'!C161</f>
        <v>30</v>
      </c>
      <c r="D138" s="224">
        <f>'traffic sorted'!D161</f>
        <v>13</v>
      </c>
      <c r="E138" s="24">
        <v>44.158050000000003</v>
      </c>
      <c r="F138" s="35">
        <v>0.35</v>
      </c>
      <c r="G138" s="78"/>
      <c r="H138" s="226">
        <f t="shared" si="14"/>
        <v>44.158050000000003</v>
      </c>
      <c r="I138" s="226" t="str">
        <f t="shared" ref="I138:I201" si="18">IF(C138&lt;10,"0-10",IF(AND(C138&gt;=10,C138&lt;20),"10-20",IF(AND(C138&gt;=20,C138&lt;30),"20-30",IF(AND(C138&gt;=30,C138&lt;40),"30-40",IF(AND(C138&gt;=40,C138&lt;50),"40-50",IF(AND(C138&gt;=50,C138&lt;60),"50-60",IF(AND(C138&gt;=60,C138&lt;70),"60-70",IF(AND(C138&gt;=70,C138&lt;80),"70-80","&gt;80"))))))))</f>
        <v>30-40</v>
      </c>
      <c r="J138" s="226" t="str">
        <f t="shared" si="15"/>
        <v>10-20</v>
      </c>
      <c r="K138" s="226" t="str">
        <f t="shared" si="16"/>
        <v>0-1</v>
      </c>
      <c r="L138" s="221">
        <f t="shared" ref="L138:L201" si="19">IF(E138&gt;=50.5,1,0)</f>
        <v>0</v>
      </c>
      <c r="O138" s="494" t="str">
        <f t="shared" ref="O138:O201" si="20">IF(C138=0,E138,"")</f>
        <v/>
      </c>
      <c r="P138" s="494" t="str">
        <f t="shared" si="17"/>
        <v/>
      </c>
      <c r="Q138" s="517"/>
      <c r="R138" s="22"/>
    </row>
    <row r="139" spans="1:18" x14ac:dyDescent="0.25">
      <c r="A139" s="227">
        <v>43039</v>
      </c>
      <c r="B139" s="224">
        <f>'traffic sorted'!B162</f>
        <v>117</v>
      </c>
      <c r="C139" s="224">
        <f>'traffic sorted'!C162</f>
        <v>28</v>
      </c>
      <c r="D139" s="224">
        <f>'traffic sorted'!D162</f>
        <v>12</v>
      </c>
      <c r="E139" s="24">
        <v>9.6020400000000006</v>
      </c>
      <c r="F139" s="35">
        <v>0.32</v>
      </c>
      <c r="G139" s="78"/>
      <c r="H139" s="226">
        <f t="shared" si="14"/>
        <v>9.6020400000000006</v>
      </c>
      <c r="I139" s="226" t="str">
        <f t="shared" si="18"/>
        <v>20-30</v>
      </c>
      <c r="J139" s="226" t="str">
        <f t="shared" si="15"/>
        <v>10-20</v>
      </c>
      <c r="K139" s="226" t="str">
        <f t="shared" si="16"/>
        <v>0-1</v>
      </c>
      <c r="L139" s="221">
        <f t="shared" si="19"/>
        <v>0</v>
      </c>
      <c r="O139" s="494" t="str">
        <f t="shared" si="20"/>
        <v/>
      </c>
      <c r="P139" s="494" t="str">
        <f t="shared" si="17"/>
        <v/>
      </c>
      <c r="Q139" s="517"/>
      <c r="R139" s="22"/>
    </row>
    <row r="140" spans="1:18" x14ac:dyDescent="0.25">
      <c r="A140" s="227">
        <v>43040</v>
      </c>
      <c r="B140" s="224">
        <f>'traffic sorted'!B163</f>
        <v>118</v>
      </c>
      <c r="C140" s="224">
        <f>'traffic sorted'!C163</f>
        <v>25</v>
      </c>
      <c r="D140" s="224">
        <f>'traffic sorted'!D163</f>
        <v>12</v>
      </c>
      <c r="E140" s="213">
        <v>10.940770000000001</v>
      </c>
      <c r="F140" s="35">
        <v>0.17</v>
      </c>
      <c r="G140" s="78"/>
      <c r="H140" s="226">
        <f t="shared" si="14"/>
        <v>10.940770000000001</v>
      </c>
      <c r="I140" s="226" t="str">
        <f t="shared" si="18"/>
        <v>20-30</v>
      </c>
      <c r="J140" s="226" t="str">
        <f t="shared" si="15"/>
        <v>10-20</v>
      </c>
      <c r="K140" s="226" t="str">
        <f t="shared" si="16"/>
        <v>0-1</v>
      </c>
      <c r="L140" s="221">
        <f t="shared" si="19"/>
        <v>0</v>
      </c>
      <c r="O140" s="494" t="str">
        <f t="shared" si="20"/>
        <v/>
      </c>
      <c r="P140" s="494" t="str">
        <f t="shared" si="17"/>
        <v/>
      </c>
      <c r="Q140" s="517"/>
      <c r="R140" s="22"/>
    </row>
    <row r="141" spans="1:18" x14ac:dyDescent="0.25">
      <c r="A141" s="227">
        <v>43041</v>
      </c>
      <c r="B141" s="224">
        <f>'traffic sorted'!B164</f>
        <v>123</v>
      </c>
      <c r="C141" s="224">
        <f>'traffic sorted'!C164</f>
        <v>36</v>
      </c>
      <c r="D141" s="224">
        <f>'traffic sorted'!D164</f>
        <v>15</v>
      </c>
      <c r="E141" s="213">
        <v>12.359489999999999</v>
      </c>
      <c r="F141" s="35">
        <v>0.18</v>
      </c>
      <c r="G141" s="78"/>
      <c r="H141" s="226">
        <f t="shared" si="14"/>
        <v>12.359489999999999</v>
      </c>
      <c r="I141" s="226" t="str">
        <f t="shared" si="18"/>
        <v>30-40</v>
      </c>
      <c r="J141" s="226" t="str">
        <f t="shared" si="15"/>
        <v>10-20</v>
      </c>
      <c r="K141" s="226" t="str">
        <f t="shared" si="16"/>
        <v>0-1</v>
      </c>
      <c r="L141" s="221">
        <f t="shared" si="19"/>
        <v>0</v>
      </c>
      <c r="O141" s="494" t="str">
        <f t="shared" si="20"/>
        <v/>
      </c>
      <c r="P141" s="494" t="str">
        <f t="shared" si="17"/>
        <v/>
      </c>
      <c r="Q141" s="517"/>
      <c r="R141" s="22"/>
    </row>
    <row r="142" spans="1:18" x14ac:dyDescent="0.25">
      <c r="A142" s="227">
        <v>43042</v>
      </c>
      <c r="B142" s="224">
        <f>'traffic sorted'!B165</f>
        <v>196</v>
      </c>
      <c r="C142" s="224">
        <f>'traffic sorted'!C165</f>
        <v>52</v>
      </c>
      <c r="D142" s="224">
        <f>'traffic sorted'!D165</f>
        <v>29</v>
      </c>
      <c r="E142" s="213">
        <v>13.48757</v>
      </c>
      <c r="F142" s="35">
        <v>0.8</v>
      </c>
      <c r="G142" s="78"/>
      <c r="H142" s="226">
        <f t="shared" si="14"/>
        <v>13.48757</v>
      </c>
      <c r="I142" s="226" t="str">
        <f t="shared" si="18"/>
        <v>50-60</v>
      </c>
      <c r="J142" s="226" t="str">
        <f t="shared" si="15"/>
        <v>20-30</v>
      </c>
      <c r="K142" s="226" t="str">
        <f t="shared" si="16"/>
        <v>0-1</v>
      </c>
      <c r="L142" s="221">
        <f t="shared" si="19"/>
        <v>0</v>
      </c>
      <c r="O142" s="494" t="str">
        <f t="shared" si="20"/>
        <v/>
      </c>
      <c r="P142" s="494" t="str">
        <f t="shared" si="17"/>
        <v/>
      </c>
      <c r="Q142" s="517"/>
      <c r="R142" s="22"/>
    </row>
    <row r="143" spans="1:18" x14ac:dyDescent="0.25">
      <c r="A143" s="227">
        <v>43043</v>
      </c>
      <c r="B143" s="224">
        <f>'traffic sorted'!B166</f>
        <v>87</v>
      </c>
      <c r="C143" s="224">
        <f>'traffic sorted'!C166</f>
        <v>0</v>
      </c>
      <c r="D143" s="224">
        <f>'traffic sorted'!D166</f>
        <v>0</v>
      </c>
      <c r="E143" s="213">
        <v>9.3216099999999997</v>
      </c>
      <c r="F143" s="35">
        <v>0.31</v>
      </c>
      <c r="G143" s="78"/>
      <c r="H143" s="226">
        <f t="shared" si="14"/>
        <v>9.3216099999999997</v>
      </c>
      <c r="I143" s="226" t="str">
        <f t="shared" si="18"/>
        <v>0-10</v>
      </c>
      <c r="J143" s="226" t="str">
        <f t="shared" si="15"/>
        <v>0-10</v>
      </c>
      <c r="K143" s="226" t="str">
        <f t="shared" si="16"/>
        <v>0-1</v>
      </c>
      <c r="L143" s="221">
        <f t="shared" si="19"/>
        <v>0</v>
      </c>
      <c r="O143" s="494">
        <f t="shared" si="20"/>
        <v>9.3216099999999997</v>
      </c>
      <c r="P143" s="494">
        <f t="shared" si="17"/>
        <v>9.3216099999999997</v>
      </c>
      <c r="Q143" s="517"/>
      <c r="R143" s="22"/>
    </row>
    <row r="144" spans="1:18" x14ac:dyDescent="0.25">
      <c r="A144" s="227">
        <v>43044</v>
      </c>
      <c r="B144" s="224">
        <f>'traffic sorted'!B167</f>
        <v>67</v>
      </c>
      <c r="C144" s="224">
        <f>'traffic sorted'!C167</f>
        <v>2</v>
      </c>
      <c r="D144" s="224">
        <f>'traffic sorted'!D167</f>
        <v>0</v>
      </c>
      <c r="E144" s="213">
        <v>5.0797100000000004</v>
      </c>
      <c r="F144" s="35">
        <v>13.34</v>
      </c>
      <c r="G144" s="78"/>
      <c r="H144" s="226">
        <f t="shared" si="14"/>
        <v>5.0797100000000004</v>
      </c>
      <c r="I144" s="226" t="str">
        <f t="shared" si="18"/>
        <v>0-10</v>
      </c>
      <c r="J144" s="226" t="str">
        <f t="shared" si="15"/>
        <v>0-10</v>
      </c>
      <c r="K144" s="226" t="str">
        <f t="shared" si="16"/>
        <v>10-20</v>
      </c>
      <c r="L144" s="221">
        <f t="shared" si="19"/>
        <v>0</v>
      </c>
      <c r="O144" s="494" t="str">
        <f t="shared" si="20"/>
        <v/>
      </c>
      <c r="P144" s="494" t="str">
        <f t="shared" si="17"/>
        <v/>
      </c>
      <c r="Q144" s="517"/>
      <c r="R144" s="22"/>
    </row>
    <row r="145" spans="1:18" x14ac:dyDescent="0.25">
      <c r="A145" s="227">
        <v>43045</v>
      </c>
      <c r="B145" s="224">
        <f>'traffic sorted'!B168</f>
        <v>106</v>
      </c>
      <c r="C145" s="224">
        <f>'traffic sorted'!C168</f>
        <v>24</v>
      </c>
      <c r="D145" s="224">
        <f>'traffic sorted'!D168</f>
        <v>9</v>
      </c>
      <c r="E145" s="213">
        <v>23.919329999999999</v>
      </c>
      <c r="F145" s="35">
        <v>0.15</v>
      </c>
      <c r="G145" s="78"/>
      <c r="H145" s="226">
        <f t="shared" si="14"/>
        <v>23.919329999999999</v>
      </c>
      <c r="I145" s="226" t="str">
        <f t="shared" si="18"/>
        <v>20-30</v>
      </c>
      <c r="J145" s="226" t="str">
        <f t="shared" si="15"/>
        <v>0-10</v>
      </c>
      <c r="K145" s="226" t="str">
        <f t="shared" si="16"/>
        <v>0-1</v>
      </c>
      <c r="L145" s="221">
        <f t="shared" si="19"/>
        <v>0</v>
      </c>
      <c r="O145" s="494" t="str">
        <f t="shared" si="20"/>
        <v/>
      </c>
      <c r="P145" s="494" t="str">
        <f t="shared" si="17"/>
        <v/>
      </c>
      <c r="Q145" s="517"/>
      <c r="R145" s="22"/>
    </row>
    <row r="146" spans="1:18" x14ac:dyDescent="0.25">
      <c r="A146" s="227">
        <v>43046</v>
      </c>
      <c r="B146" s="224">
        <f>'traffic sorted'!B169</f>
        <v>101</v>
      </c>
      <c r="C146" s="224">
        <f>'traffic sorted'!C169</f>
        <v>25</v>
      </c>
      <c r="D146" s="224">
        <f>'traffic sorted'!D169</f>
        <v>13</v>
      </c>
      <c r="E146" s="213">
        <v>38.12276</v>
      </c>
      <c r="F146" s="35">
        <v>0.39</v>
      </c>
      <c r="G146" s="78"/>
      <c r="H146" s="226">
        <f t="shared" si="14"/>
        <v>38.12276</v>
      </c>
      <c r="I146" s="226" t="str">
        <f t="shared" si="18"/>
        <v>20-30</v>
      </c>
      <c r="J146" s="226" t="str">
        <f t="shared" si="15"/>
        <v>10-20</v>
      </c>
      <c r="K146" s="226" t="str">
        <f t="shared" si="16"/>
        <v>0-1</v>
      </c>
      <c r="L146" s="221">
        <f t="shared" si="19"/>
        <v>0</v>
      </c>
      <c r="O146" s="494" t="str">
        <f t="shared" si="20"/>
        <v/>
      </c>
      <c r="P146" s="494" t="str">
        <f t="shared" si="17"/>
        <v/>
      </c>
      <c r="Q146" s="517"/>
      <c r="R146" s="22"/>
    </row>
    <row r="147" spans="1:18" x14ac:dyDescent="0.25">
      <c r="A147" s="227">
        <v>43047</v>
      </c>
      <c r="B147" s="224">
        <f>'traffic sorted'!B170</f>
        <v>136</v>
      </c>
      <c r="C147" s="224">
        <f>'traffic sorted'!C170</f>
        <v>42</v>
      </c>
      <c r="D147" s="224">
        <f>'traffic sorted'!D170</f>
        <v>28</v>
      </c>
      <c r="E147" s="213">
        <v>14.30828</v>
      </c>
      <c r="F147" s="35">
        <v>17.919989999999999</v>
      </c>
      <c r="G147" s="78"/>
      <c r="H147" s="226">
        <f t="shared" si="14"/>
        <v>14.30828</v>
      </c>
      <c r="I147" s="226" t="str">
        <f t="shared" si="18"/>
        <v>40-50</v>
      </c>
      <c r="J147" s="226" t="str">
        <f t="shared" si="15"/>
        <v>20-30</v>
      </c>
      <c r="K147" s="226" t="str">
        <f t="shared" si="16"/>
        <v>10-20</v>
      </c>
      <c r="L147" s="221">
        <f t="shared" si="19"/>
        <v>0</v>
      </c>
      <c r="O147" s="494" t="str">
        <f t="shared" si="20"/>
        <v/>
      </c>
      <c r="P147" s="494" t="str">
        <f t="shared" si="17"/>
        <v/>
      </c>
      <c r="Q147" s="517"/>
      <c r="R147" s="22"/>
    </row>
    <row r="148" spans="1:18" x14ac:dyDescent="0.25">
      <c r="A148" s="227">
        <v>43048</v>
      </c>
      <c r="B148" s="224">
        <f>'traffic sorted'!B171</f>
        <v>165</v>
      </c>
      <c r="C148" s="224">
        <f>'traffic sorted'!C171</f>
        <v>36</v>
      </c>
      <c r="D148" s="224">
        <f>'traffic sorted'!D171</f>
        <v>18</v>
      </c>
      <c r="E148" s="213">
        <v>30.012170000000001</v>
      </c>
      <c r="F148" s="35">
        <v>0.05</v>
      </c>
      <c r="G148" s="78"/>
      <c r="H148" s="226">
        <f t="shared" si="14"/>
        <v>30.012170000000001</v>
      </c>
      <c r="I148" s="226" t="str">
        <f t="shared" si="18"/>
        <v>30-40</v>
      </c>
      <c r="J148" s="226" t="str">
        <f t="shared" si="15"/>
        <v>10-20</v>
      </c>
      <c r="K148" s="226" t="str">
        <f t="shared" si="16"/>
        <v>0-1</v>
      </c>
      <c r="L148" s="221">
        <f t="shared" si="19"/>
        <v>0</v>
      </c>
      <c r="O148" s="494" t="str">
        <f t="shared" si="20"/>
        <v/>
      </c>
      <c r="P148" s="494" t="str">
        <f t="shared" si="17"/>
        <v/>
      </c>
      <c r="Q148" s="517"/>
      <c r="R148" s="22"/>
    </row>
    <row r="149" spans="1:18" x14ac:dyDescent="0.25">
      <c r="A149" s="227">
        <v>43049</v>
      </c>
      <c r="B149" s="224">
        <f>'traffic sorted'!B172</f>
        <v>110</v>
      </c>
      <c r="C149" s="224">
        <f>'traffic sorted'!C172</f>
        <v>31</v>
      </c>
      <c r="D149" s="224">
        <f>'traffic sorted'!D172</f>
        <v>15</v>
      </c>
      <c r="E149" s="213">
        <v>34.273800000000001</v>
      </c>
      <c r="F149" s="35">
        <v>0</v>
      </c>
      <c r="G149" s="78"/>
      <c r="H149" s="226">
        <f t="shared" si="14"/>
        <v>34.273800000000001</v>
      </c>
      <c r="I149" s="226" t="str">
        <f t="shared" si="18"/>
        <v>30-40</v>
      </c>
      <c r="J149" s="226" t="str">
        <f t="shared" si="15"/>
        <v>10-20</v>
      </c>
      <c r="K149" s="226" t="str">
        <f t="shared" si="16"/>
        <v>0-1</v>
      </c>
      <c r="L149" s="221">
        <f t="shared" si="19"/>
        <v>0</v>
      </c>
      <c r="O149" s="494" t="str">
        <f t="shared" si="20"/>
        <v/>
      </c>
      <c r="P149" s="494" t="str">
        <f t="shared" si="17"/>
        <v/>
      </c>
      <c r="Q149" s="517"/>
      <c r="R149" s="22"/>
    </row>
    <row r="150" spans="1:18" x14ac:dyDescent="0.25">
      <c r="A150" s="227">
        <v>43050</v>
      </c>
      <c r="B150" s="224">
        <f>'traffic sorted'!B173</f>
        <v>109</v>
      </c>
      <c r="C150" s="224">
        <f>'traffic sorted'!C173</f>
        <v>1</v>
      </c>
      <c r="D150" s="224">
        <f>'traffic sorted'!D173</f>
        <v>0</v>
      </c>
      <c r="E150" s="213">
        <v>13.6556</v>
      </c>
      <c r="F150" s="35">
        <v>0.66</v>
      </c>
      <c r="G150" s="78"/>
      <c r="H150" s="226">
        <f t="shared" si="14"/>
        <v>13.6556</v>
      </c>
      <c r="I150" s="226" t="str">
        <f t="shared" si="18"/>
        <v>0-10</v>
      </c>
      <c r="J150" s="226" t="str">
        <f t="shared" si="15"/>
        <v>0-10</v>
      </c>
      <c r="K150" s="226" t="str">
        <f t="shared" si="16"/>
        <v>0-1</v>
      </c>
      <c r="L150" s="221">
        <f t="shared" si="19"/>
        <v>0</v>
      </c>
      <c r="O150" s="494" t="str">
        <f t="shared" si="20"/>
        <v/>
      </c>
      <c r="P150" s="494" t="str">
        <f t="shared" si="17"/>
        <v/>
      </c>
      <c r="Q150" s="517"/>
      <c r="R150" s="22"/>
    </row>
    <row r="151" spans="1:18" x14ac:dyDescent="0.25">
      <c r="A151" s="227">
        <v>43051</v>
      </c>
      <c r="B151" s="224">
        <f>'traffic sorted'!B174</f>
        <v>93</v>
      </c>
      <c r="C151" s="224">
        <f>'traffic sorted'!C174</f>
        <v>4</v>
      </c>
      <c r="D151" s="224">
        <f>'traffic sorted'!D174</f>
        <v>0</v>
      </c>
      <c r="E151" s="213">
        <v>13.187889999999999</v>
      </c>
      <c r="F151" s="35">
        <v>0.03</v>
      </c>
      <c r="G151" s="78"/>
      <c r="H151" s="226">
        <f t="shared" si="14"/>
        <v>13.187889999999999</v>
      </c>
      <c r="I151" s="226" t="str">
        <f t="shared" si="18"/>
        <v>0-10</v>
      </c>
      <c r="J151" s="226" t="str">
        <f t="shared" si="15"/>
        <v>0-10</v>
      </c>
      <c r="K151" s="226" t="str">
        <f t="shared" si="16"/>
        <v>0-1</v>
      </c>
      <c r="L151" s="221">
        <f t="shared" si="19"/>
        <v>0</v>
      </c>
      <c r="O151" s="494" t="str">
        <f t="shared" si="20"/>
        <v/>
      </c>
      <c r="P151" s="494" t="str">
        <f t="shared" si="17"/>
        <v/>
      </c>
      <c r="Q151" s="517"/>
      <c r="R151" s="22"/>
    </row>
    <row r="152" spans="1:18" x14ac:dyDescent="0.25">
      <c r="A152" s="227">
        <v>43052</v>
      </c>
      <c r="B152" s="224">
        <f>'traffic sorted'!B175</f>
        <v>117</v>
      </c>
      <c r="C152" s="224">
        <f>'traffic sorted'!C175</f>
        <v>44</v>
      </c>
      <c r="D152" s="224">
        <f>'traffic sorted'!D175</f>
        <v>23</v>
      </c>
      <c r="E152" s="213">
        <v>24.950050000000001</v>
      </c>
      <c r="F152" s="35">
        <v>0</v>
      </c>
      <c r="G152" s="78"/>
      <c r="H152" s="226">
        <f t="shared" si="14"/>
        <v>24.950050000000001</v>
      </c>
      <c r="I152" s="226" t="str">
        <f t="shared" si="18"/>
        <v>40-50</v>
      </c>
      <c r="J152" s="226" t="str">
        <f t="shared" si="15"/>
        <v>20-30</v>
      </c>
      <c r="K152" s="226" t="str">
        <f t="shared" si="16"/>
        <v>0-1</v>
      </c>
      <c r="L152" s="221">
        <f t="shared" si="19"/>
        <v>0</v>
      </c>
      <c r="O152" s="494" t="str">
        <f t="shared" si="20"/>
        <v/>
      </c>
      <c r="P152" s="494" t="str">
        <f t="shared" si="17"/>
        <v/>
      </c>
      <c r="Q152" s="517"/>
      <c r="R152" s="22"/>
    </row>
    <row r="153" spans="1:18" x14ac:dyDescent="0.25">
      <c r="A153" s="227">
        <v>43053</v>
      </c>
      <c r="B153" s="224">
        <f>'traffic sorted'!B176</f>
        <v>173</v>
      </c>
      <c r="C153" s="224">
        <f>'traffic sorted'!C176</f>
        <v>70</v>
      </c>
      <c r="D153" s="224">
        <f>'traffic sorted'!D176</f>
        <v>49</v>
      </c>
      <c r="E153" s="213">
        <v>53.734999999999999</v>
      </c>
      <c r="F153" s="546">
        <v>11.05</v>
      </c>
      <c r="G153" s="78"/>
      <c r="H153" s="226">
        <f t="shared" si="14"/>
        <v>53.734999999999999</v>
      </c>
      <c r="I153" s="226" t="str">
        <f t="shared" si="18"/>
        <v>70-80</v>
      </c>
      <c r="J153" s="226" t="str">
        <f t="shared" si="15"/>
        <v>40-50</v>
      </c>
      <c r="K153" s="226" t="str">
        <f t="shared" si="16"/>
        <v>10-20</v>
      </c>
      <c r="L153" s="221">
        <f t="shared" si="19"/>
        <v>1</v>
      </c>
      <c r="O153" s="494" t="str">
        <f t="shared" si="20"/>
        <v/>
      </c>
      <c r="P153" s="494" t="str">
        <f t="shared" si="17"/>
        <v/>
      </c>
      <c r="Q153" s="517"/>
      <c r="R153" s="22"/>
    </row>
    <row r="154" spans="1:18" x14ac:dyDescent="0.25">
      <c r="A154" s="227">
        <v>43054</v>
      </c>
      <c r="B154" s="224">
        <f>'traffic sorted'!B177</f>
        <v>150</v>
      </c>
      <c r="C154" s="224">
        <f>'traffic sorted'!C177</f>
        <v>42</v>
      </c>
      <c r="D154" s="224">
        <f>'traffic sorted'!D177</f>
        <v>21</v>
      </c>
      <c r="E154" s="213">
        <v>3.8951099999999999</v>
      </c>
      <c r="F154" s="35">
        <v>6.46</v>
      </c>
      <c r="G154" s="78"/>
      <c r="H154" s="226">
        <f t="shared" si="14"/>
        <v>3.8951099999999999</v>
      </c>
      <c r="I154" s="226" t="str">
        <f t="shared" si="18"/>
        <v>40-50</v>
      </c>
      <c r="J154" s="226" t="str">
        <f t="shared" si="15"/>
        <v>20-30</v>
      </c>
      <c r="K154" s="226" t="str">
        <f t="shared" si="16"/>
        <v>5-10</v>
      </c>
      <c r="L154" s="221">
        <f t="shared" si="19"/>
        <v>0</v>
      </c>
      <c r="O154" s="494" t="str">
        <f t="shared" si="20"/>
        <v/>
      </c>
      <c r="P154" s="494" t="str">
        <f t="shared" si="17"/>
        <v/>
      </c>
      <c r="Q154" s="517"/>
      <c r="R154" s="22"/>
    </row>
    <row r="155" spans="1:18" x14ac:dyDescent="0.25">
      <c r="A155" s="227">
        <v>43055</v>
      </c>
      <c r="B155" s="224">
        <f>'traffic sorted'!B178</f>
        <v>116</v>
      </c>
      <c r="C155" s="224">
        <f>'traffic sorted'!C178</f>
        <v>28</v>
      </c>
      <c r="D155" s="224">
        <f>'traffic sorted'!D178</f>
        <v>16</v>
      </c>
      <c r="E155" s="213">
        <v>5.1373300000000004</v>
      </c>
      <c r="F155" s="35">
        <v>0.41</v>
      </c>
      <c r="G155" s="78"/>
      <c r="H155" s="226">
        <f t="shared" si="14"/>
        <v>5.1373300000000004</v>
      </c>
      <c r="I155" s="226" t="str">
        <f t="shared" si="18"/>
        <v>20-30</v>
      </c>
      <c r="J155" s="226" t="str">
        <f t="shared" si="15"/>
        <v>10-20</v>
      </c>
      <c r="K155" s="226" t="str">
        <f t="shared" si="16"/>
        <v>0-1</v>
      </c>
      <c r="L155" s="221">
        <f t="shared" si="19"/>
        <v>0</v>
      </c>
      <c r="O155" s="494" t="str">
        <f t="shared" si="20"/>
        <v/>
      </c>
      <c r="P155" s="494" t="str">
        <f t="shared" si="17"/>
        <v/>
      </c>
      <c r="Q155" s="517"/>
      <c r="R155" s="22"/>
    </row>
    <row r="156" spans="1:18" x14ac:dyDescent="0.25">
      <c r="A156" s="227">
        <v>43056</v>
      </c>
      <c r="B156" s="224">
        <f>'traffic sorted'!B179</f>
        <v>160</v>
      </c>
      <c r="C156" s="224">
        <f>'traffic sorted'!C179</f>
        <v>46</v>
      </c>
      <c r="D156" s="224">
        <f>'traffic sorted'!D179</f>
        <v>22</v>
      </c>
      <c r="E156" s="213">
        <v>9.2958200000000009</v>
      </c>
      <c r="F156" s="35">
        <v>0.64</v>
      </c>
      <c r="G156" s="78"/>
      <c r="H156" s="226">
        <f t="shared" si="14"/>
        <v>9.2958200000000009</v>
      </c>
      <c r="I156" s="226" t="str">
        <f t="shared" si="18"/>
        <v>40-50</v>
      </c>
      <c r="J156" s="226" t="str">
        <f t="shared" si="15"/>
        <v>20-30</v>
      </c>
      <c r="K156" s="226" t="str">
        <f t="shared" si="16"/>
        <v>0-1</v>
      </c>
      <c r="L156" s="221">
        <f t="shared" si="19"/>
        <v>0</v>
      </c>
      <c r="O156" s="494" t="str">
        <f t="shared" si="20"/>
        <v/>
      </c>
      <c r="P156" s="494" t="str">
        <f t="shared" si="17"/>
        <v/>
      </c>
      <c r="Q156" s="517"/>
      <c r="R156" s="22"/>
    </row>
    <row r="157" spans="1:18" x14ac:dyDescent="0.25">
      <c r="A157" s="227">
        <v>43057</v>
      </c>
      <c r="B157" s="224">
        <f>'traffic sorted'!B180</f>
        <v>119</v>
      </c>
      <c r="C157" s="224">
        <f>'traffic sorted'!C180</f>
        <v>1</v>
      </c>
      <c r="D157" s="224">
        <f>'traffic sorted'!D180</f>
        <v>0</v>
      </c>
      <c r="E157" s="213">
        <v>7.33291</v>
      </c>
      <c r="F157" s="35">
        <v>20.43009</v>
      </c>
      <c r="G157" s="78"/>
      <c r="H157" s="226">
        <f t="shared" si="14"/>
        <v>7.33291</v>
      </c>
      <c r="I157" s="226" t="str">
        <f t="shared" si="18"/>
        <v>0-10</v>
      </c>
      <c r="J157" s="226" t="str">
        <f t="shared" si="15"/>
        <v>0-10</v>
      </c>
      <c r="K157" s="226" t="str">
        <f t="shared" si="16"/>
        <v>&gt;20</v>
      </c>
      <c r="L157" s="221">
        <f t="shared" si="19"/>
        <v>0</v>
      </c>
      <c r="O157" s="494" t="str">
        <f t="shared" si="20"/>
        <v/>
      </c>
      <c r="P157" s="494" t="str">
        <f t="shared" si="17"/>
        <v/>
      </c>
      <c r="Q157" s="517"/>
      <c r="R157" s="22"/>
    </row>
    <row r="158" spans="1:18" x14ac:dyDescent="0.25">
      <c r="A158" s="227">
        <v>43058</v>
      </c>
      <c r="B158" s="224">
        <f>'traffic sorted'!B181</f>
        <v>161</v>
      </c>
      <c r="C158" s="224">
        <f>'traffic sorted'!C181</f>
        <v>3</v>
      </c>
      <c r="D158" s="224">
        <f>'traffic sorted'!D181</f>
        <v>1</v>
      </c>
      <c r="E158" s="213">
        <v>6.2943899999999999</v>
      </c>
      <c r="F158" s="35">
        <v>0.08</v>
      </c>
      <c r="G158" s="78"/>
      <c r="H158" s="226">
        <f t="shared" si="14"/>
        <v>6.2943899999999999</v>
      </c>
      <c r="I158" s="226" t="str">
        <f t="shared" si="18"/>
        <v>0-10</v>
      </c>
      <c r="J158" s="226" t="str">
        <f t="shared" si="15"/>
        <v>0-10</v>
      </c>
      <c r="K158" s="226" t="str">
        <f t="shared" si="16"/>
        <v>0-1</v>
      </c>
      <c r="L158" s="221">
        <f t="shared" si="19"/>
        <v>0</v>
      </c>
      <c r="O158" s="494" t="str">
        <f t="shared" si="20"/>
        <v/>
      </c>
      <c r="P158" s="494" t="str">
        <f t="shared" si="17"/>
        <v/>
      </c>
      <c r="Q158" s="517"/>
      <c r="R158" s="22"/>
    </row>
    <row r="159" spans="1:18" x14ac:dyDescent="0.25">
      <c r="A159" s="227">
        <v>43059</v>
      </c>
      <c r="B159" s="224">
        <f>'traffic sorted'!B182</f>
        <v>157</v>
      </c>
      <c r="C159" s="224">
        <f>'traffic sorted'!C182</f>
        <v>53</v>
      </c>
      <c r="D159" s="224">
        <f>'traffic sorted'!D182</f>
        <v>33</v>
      </c>
      <c r="E159" s="213">
        <v>11.511189999999999</v>
      </c>
      <c r="F159" s="35">
        <v>0</v>
      </c>
      <c r="G159" s="78"/>
      <c r="H159" s="226">
        <f t="shared" si="14"/>
        <v>11.511189999999999</v>
      </c>
      <c r="I159" s="226" t="str">
        <f t="shared" si="18"/>
        <v>50-60</v>
      </c>
      <c r="J159" s="226" t="str">
        <f t="shared" si="15"/>
        <v>30-40</v>
      </c>
      <c r="K159" s="226" t="str">
        <f t="shared" si="16"/>
        <v>0-1</v>
      </c>
      <c r="L159" s="221">
        <f t="shared" si="19"/>
        <v>0</v>
      </c>
      <c r="O159" s="494" t="str">
        <f t="shared" si="20"/>
        <v/>
      </c>
      <c r="P159" s="494" t="str">
        <f t="shared" si="17"/>
        <v/>
      </c>
      <c r="Q159" s="517"/>
      <c r="R159" s="22"/>
    </row>
    <row r="160" spans="1:18" x14ac:dyDescent="0.25">
      <c r="A160" s="227">
        <v>43060</v>
      </c>
      <c r="B160" s="224">
        <f>'traffic sorted'!B183</f>
        <v>166</v>
      </c>
      <c r="C160" s="224">
        <f>'traffic sorted'!C183</f>
        <v>61</v>
      </c>
      <c r="D160" s="224">
        <f>'traffic sorted'!D183</f>
        <v>34</v>
      </c>
      <c r="E160" s="213">
        <v>53.405160000000002</v>
      </c>
      <c r="F160" s="35">
        <v>0</v>
      </c>
      <c r="G160" s="78"/>
      <c r="H160" s="226">
        <f t="shared" si="14"/>
        <v>53.405160000000002</v>
      </c>
      <c r="I160" s="226" t="str">
        <f t="shared" si="18"/>
        <v>60-70</v>
      </c>
      <c r="J160" s="226" t="str">
        <f t="shared" si="15"/>
        <v>30-40</v>
      </c>
      <c r="K160" s="226" t="str">
        <f t="shared" si="16"/>
        <v>0-1</v>
      </c>
      <c r="L160" s="221">
        <f t="shared" si="19"/>
        <v>1</v>
      </c>
      <c r="O160" s="494" t="str">
        <f t="shared" si="20"/>
        <v/>
      </c>
      <c r="P160" s="494" t="str">
        <f t="shared" si="17"/>
        <v/>
      </c>
      <c r="Q160" s="517"/>
      <c r="R160" s="22"/>
    </row>
    <row r="161" spans="1:18" x14ac:dyDescent="0.25">
      <c r="A161" s="227">
        <v>43061</v>
      </c>
      <c r="B161" s="224">
        <f>'traffic sorted'!B184</f>
        <v>159</v>
      </c>
      <c r="C161" s="224">
        <f>'traffic sorted'!C184</f>
        <v>53</v>
      </c>
      <c r="D161" s="224">
        <f>'traffic sorted'!D184</f>
        <v>27</v>
      </c>
      <c r="E161" s="213">
        <v>21.98536</v>
      </c>
      <c r="F161" s="35">
        <v>0.31</v>
      </c>
      <c r="G161" s="78"/>
      <c r="H161" s="226">
        <f t="shared" si="14"/>
        <v>21.98536</v>
      </c>
      <c r="I161" s="226" t="str">
        <f t="shared" si="18"/>
        <v>50-60</v>
      </c>
      <c r="J161" s="226" t="str">
        <f t="shared" si="15"/>
        <v>20-30</v>
      </c>
      <c r="K161" s="226" t="str">
        <f t="shared" si="16"/>
        <v>0-1</v>
      </c>
      <c r="L161" s="221">
        <f t="shared" si="19"/>
        <v>0</v>
      </c>
      <c r="O161" s="494" t="str">
        <f t="shared" si="20"/>
        <v/>
      </c>
      <c r="P161" s="494" t="str">
        <f t="shared" si="17"/>
        <v/>
      </c>
      <c r="Q161" s="517"/>
      <c r="R161" s="22"/>
    </row>
    <row r="162" spans="1:18" x14ac:dyDescent="0.25">
      <c r="A162" s="227">
        <v>43062</v>
      </c>
      <c r="B162" s="224">
        <f>'traffic sorted'!B185</f>
        <v>132</v>
      </c>
      <c r="C162" s="224">
        <f>'traffic sorted'!C185</f>
        <v>34</v>
      </c>
      <c r="D162" s="224">
        <f>'traffic sorted'!D185</f>
        <v>17</v>
      </c>
      <c r="E162" s="213">
        <v>11.67135</v>
      </c>
      <c r="F162" s="35">
        <v>0</v>
      </c>
      <c r="G162" s="78"/>
      <c r="H162" s="226">
        <f t="shared" si="14"/>
        <v>11.67135</v>
      </c>
      <c r="I162" s="226" t="str">
        <f t="shared" si="18"/>
        <v>30-40</v>
      </c>
      <c r="J162" s="226" t="str">
        <f t="shared" si="15"/>
        <v>10-20</v>
      </c>
      <c r="K162" s="226" t="str">
        <f t="shared" si="16"/>
        <v>0-1</v>
      </c>
      <c r="L162" s="221">
        <f t="shared" si="19"/>
        <v>0</v>
      </c>
      <c r="O162" s="494" t="str">
        <f t="shared" si="20"/>
        <v/>
      </c>
      <c r="P162" s="494" t="str">
        <f t="shared" si="17"/>
        <v/>
      </c>
      <c r="Q162" s="517"/>
      <c r="R162" s="22"/>
    </row>
    <row r="163" spans="1:18" x14ac:dyDescent="0.25">
      <c r="A163" s="227">
        <v>43063</v>
      </c>
      <c r="B163" s="224">
        <f>'traffic sorted'!B186</f>
        <v>154</v>
      </c>
      <c r="C163" s="224">
        <f>'traffic sorted'!C186</f>
        <v>26</v>
      </c>
      <c r="D163" s="224">
        <f>'traffic sorted'!D186</f>
        <v>12</v>
      </c>
      <c r="E163" s="213">
        <v>21.10566</v>
      </c>
      <c r="F163" s="35">
        <v>0.19</v>
      </c>
      <c r="G163" s="78"/>
      <c r="H163" s="226">
        <f t="shared" si="14"/>
        <v>21.10566</v>
      </c>
      <c r="I163" s="226" t="str">
        <f t="shared" si="18"/>
        <v>20-30</v>
      </c>
      <c r="J163" s="226" t="str">
        <f t="shared" si="15"/>
        <v>10-20</v>
      </c>
      <c r="K163" s="226" t="str">
        <f t="shared" si="16"/>
        <v>0-1</v>
      </c>
      <c r="L163" s="221">
        <f t="shared" si="19"/>
        <v>0</v>
      </c>
      <c r="O163" s="494" t="str">
        <f t="shared" si="20"/>
        <v/>
      </c>
      <c r="P163" s="494" t="str">
        <f t="shared" si="17"/>
        <v/>
      </c>
      <c r="Q163" s="517"/>
      <c r="R163" s="22"/>
    </row>
    <row r="164" spans="1:18" x14ac:dyDescent="0.25">
      <c r="A164" s="227">
        <v>43064</v>
      </c>
      <c r="B164" s="224">
        <f>'traffic sorted'!B187</f>
        <v>85</v>
      </c>
      <c r="C164" s="224">
        <f>'traffic sorted'!C187</f>
        <v>2</v>
      </c>
      <c r="D164" s="224">
        <f>'traffic sorted'!D187</f>
        <v>0</v>
      </c>
      <c r="E164" s="213">
        <v>8.6541499999999996</v>
      </c>
      <c r="F164" s="35">
        <v>0</v>
      </c>
      <c r="G164" s="78"/>
      <c r="H164" s="226">
        <f t="shared" si="14"/>
        <v>8.6541499999999996</v>
      </c>
      <c r="I164" s="226" t="str">
        <f t="shared" si="18"/>
        <v>0-10</v>
      </c>
      <c r="J164" s="226" t="str">
        <f t="shared" si="15"/>
        <v>0-10</v>
      </c>
      <c r="K164" s="226" t="str">
        <f t="shared" si="16"/>
        <v>0-1</v>
      </c>
      <c r="L164" s="221">
        <f t="shared" si="19"/>
        <v>0</v>
      </c>
      <c r="O164" s="494" t="str">
        <f t="shared" si="20"/>
        <v/>
      </c>
      <c r="P164" s="494" t="str">
        <f t="shared" si="17"/>
        <v/>
      </c>
      <c r="Q164" s="517"/>
      <c r="R164" s="22"/>
    </row>
    <row r="165" spans="1:18" x14ac:dyDescent="0.25">
      <c r="A165" s="227">
        <v>43079</v>
      </c>
      <c r="B165" s="224">
        <f>'traffic sorted'!B202</f>
        <v>49</v>
      </c>
      <c r="C165" s="224">
        <f>'traffic sorted'!C202</f>
        <v>0</v>
      </c>
      <c r="D165" s="224">
        <f>'traffic sorted'!D202</f>
        <v>0</v>
      </c>
      <c r="E165" s="213">
        <v>11.094900000000001</v>
      </c>
      <c r="F165" s="35">
        <v>0.67</v>
      </c>
      <c r="G165" s="78"/>
      <c r="H165" s="226">
        <f t="shared" si="14"/>
        <v>11.094900000000001</v>
      </c>
      <c r="I165" s="226" t="str">
        <f t="shared" si="18"/>
        <v>0-10</v>
      </c>
      <c r="J165" s="226" t="str">
        <f t="shared" si="15"/>
        <v>0-10</v>
      </c>
      <c r="K165" s="226" t="str">
        <f t="shared" si="16"/>
        <v>0-1</v>
      </c>
      <c r="L165" s="221">
        <f t="shared" si="19"/>
        <v>0</v>
      </c>
      <c r="O165" s="494">
        <f t="shared" si="20"/>
        <v>11.094900000000001</v>
      </c>
      <c r="P165" s="494">
        <f t="shared" si="17"/>
        <v>11.094900000000001</v>
      </c>
      <c r="Q165" s="517"/>
      <c r="R165" s="22"/>
    </row>
    <row r="166" spans="1:18" x14ac:dyDescent="0.25">
      <c r="A166" s="227">
        <v>43080</v>
      </c>
      <c r="B166" s="224">
        <f>'traffic sorted'!B203</f>
        <v>142</v>
      </c>
      <c r="C166" s="224">
        <f>'traffic sorted'!C203</f>
        <v>57</v>
      </c>
      <c r="D166" s="224">
        <f>'traffic sorted'!D203</f>
        <v>27</v>
      </c>
      <c r="E166" s="213">
        <v>31.544519999999999</v>
      </c>
      <c r="F166" s="35">
        <v>0.45</v>
      </c>
      <c r="G166" s="78"/>
      <c r="H166" s="226">
        <f t="shared" ref="H166:H229" si="21">E166</f>
        <v>31.544519999999999</v>
      </c>
      <c r="I166" s="226" t="str">
        <f t="shared" si="18"/>
        <v>50-60</v>
      </c>
      <c r="J166" s="226" t="str">
        <f t="shared" ref="J166:J229" si="22">IF(D166&lt;10,"0-10",IF(AND(D166&gt;=10,D166&lt;20),"10-20",IF(AND(D166&gt;=20,D166&lt;30),"20-30",IF(AND(D166&gt;=30,D166&lt;40),"30-40",IF(AND(D166&gt;=40,D166&lt;50),"40-50",IF(AND(D166&gt;=50,D166&lt;60),"50-60",IF(AND(D166&gt;=60,D166&lt;70),"60-70",IF(AND(D166&gt;=70,D166&lt;80),"70-80","&gt;80"))))))))</f>
        <v>20-30</v>
      </c>
      <c r="K166" s="226" t="str">
        <f t="shared" ref="K166:K229" si="23">IF(F166&lt;1,"0-1",IF(AND(F166&gt;=1,F166&lt;2),"1-2",IF(AND(F166&gt;=2,F166&lt;5),"2-5",IF(AND(F166&gt;=5,F166&lt;10),"5-10",IF(AND(F166&gt;=10,F166&lt;20),"10-20","&gt;20")))))</f>
        <v>0-1</v>
      </c>
      <c r="L166" s="221">
        <f t="shared" si="19"/>
        <v>0</v>
      </c>
      <c r="O166" s="494" t="str">
        <f t="shared" si="20"/>
        <v/>
      </c>
      <c r="P166" s="494" t="str">
        <f t="shared" si="17"/>
        <v/>
      </c>
      <c r="Q166" s="517"/>
      <c r="R166" s="22"/>
    </row>
    <row r="167" spans="1:18" x14ac:dyDescent="0.25">
      <c r="A167" s="227">
        <v>43081</v>
      </c>
      <c r="B167" s="224">
        <f>'traffic sorted'!B204</f>
        <v>197</v>
      </c>
      <c r="C167" s="224">
        <f>'traffic sorted'!C204</f>
        <v>77</v>
      </c>
      <c r="D167" s="224">
        <f>'traffic sorted'!D204</f>
        <v>35</v>
      </c>
      <c r="E167" s="213">
        <v>10.36739</v>
      </c>
      <c r="F167" s="35">
        <v>0.09</v>
      </c>
      <c r="G167" s="78"/>
      <c r="H167" s="226">
        <f t="shared" si="21"/>
        <v>10.36739</v>
      </c>
      <c r="I167" s="226" t="str">
        <f t="shared" si="18"/>
        <v>70-80</v>
      </c>
      <c r="J167" s="226" t="str">
        <f t="shared" si="22"/>
        <v>30-40</v>
      </c>
      <c r="K167" s="226" t="str">
        <f t="shared" si="23"/>
        <v>0-1</v>
      </c>
      <c r="L167" s="221">
        <f t="shared" si="19"/>
        <v>0</v>
      </c>
      <c r="O167" s="494" t="str">
        <f t="shared" si="20"/>
        <v/>
      </c>
      <c r="P167" s="494" t="str">
        <f t="shared" si="17"/>
        <v/>
      </c>
      <c r="Q167" s="517"/>
      <c r="R167" s="22"/>
    </row>
    <row r="168" spans="1:18" x14ac:dyDescent="0.25">
      <c r="A168" s="227">
        <v>43082</v>
      </c>
      <c r="B168" s="224">
        <f>'traffic sorted'!B205</f>
        <v>178</v>
      </c>
      <c r="C168" s="224">
        <f>'traffic sorted'!C205</f>
        <v>71</v>
      </c>
      <c r="D168" s="224">
        <f>'traffic sorted'!D205</f>
        <v>39</v>
      </c>
      <c r="E168" s="213">
        <v>52.742260000000002</v>
      </c>
      <c r="F168" s="35">
        <v>0</v>
      </c>
      <c r="G168" s="78"/>
      <c r="H168" s="226">
        <f t="shared" si="21"/>
        <v>52.742260000000002</v>
      </c>
      <c r="I168" s="226" t="str">
        <f t="shared" si="18"/>
        <v>70-80</v>
      </c>
      <c r="J168" s="226" t="str">
        <f t="shared" si="22"/>
        <v>30-40</v>
      </c>
      <c r="K168" s="226" t="str">
        <f t="shared" si="23"/>
        <v>0-1</v>
      </c>
      <c r="L168" s="221">
        <f t="shared" si="19"/>
        <v>1</v>
      </c>
      <c r="O168" s="494" t="str">
        <f t="shared" si="20"/>
        <v/>
      </c>
      <c r="P168" s="494" t="str">
        <f t="shared" si="17"/>
        <v/>
      </c>
      <c r="Q168" s="517"/>
      <c r="R168" s="22"/>
    </row>
    <row r="169" spans="1:18" x14ac:dyDescent="0.25">
      <c r="A169" s="227">
        <v>43083</v>
      </c>
      <c r="B169" s="224">
        <f>'traffic sorted'!B206</f>
        <v>223</v>
      </c>
      <c r="C169" s="224">
        <f>'traffic sorted'!C206</f>
        <v>93</v>
      </c>
      <c r="D169" s="224">
        <f>'traffic sorted'!D206</f>
        <v>50</v>
      </c>
      <c r="E169" s="213">
        <v>19.92042</v>
      </c>
      <c r="F169" s="35">
        <v>1.58</v>
      </c>
      <c r="G169" s="78"/>
      <c r="H169" s="226">
        <f t="shared" si="21"/>
        <v>19.92042</v>
      </c>
      <c r="I169" s="226" t="str">
        <f t="shared" si="18"/>
        <v>&gt;80</v>
      </c>
      <c r="J169" s="226" t="str">
        <f t="shared" si="22"/>
        <v>50-60</v>
      </c>
      <c r="K169" s="226" t="str">
        <f t="shared" si="23"/>
        <v>1-2</v>
      </c>
      <c r="L169" s="221">
        <f t="shared" si="19"/>
        <v>0</v>
      </c>
      <c r="O169" s="494" t="str">
        <f t="shared" si="20"/>
        <v/>
      </c>
      <c r="P169" s="494" t="str">
        <f t="shared" si="17"/>
        <v/>
      </c>
      <c r="Q169" s="517"/>
      <c r="R169" s="22"/>
    </row>
    <row r="170" spans="1:18" x14ac:dyDescent="0.25">
      <c r="A170" s="227">
        <v>43084</v>
      </c>
      <c r="B170" s="224">
        <f>'traffic sorted'!B207</f>
        <v>252</v>
      </c>
      <c r="C170" s="224">
        <f>'traffic sorted'!C207</f>
        <v>114</v>
      </c>
      <c r="D170" s="224">
        <f>'traffic sorted'!D207</f>
        <v>76</v>
      </c>
      <c r="E170" s="213">
        <v>21.696149999999999</v>
      </c>
      <c r="F170" s="35">
        <v>3.83</v>
      </c>
      <c r="G170" s="78"/>
      <c r="H170" s="226">
        <f t="shared" si="21"/>
        <v>21.696149999999999</v>
      </c>
      <c r="I170" s="226" t="str">
        <f t="shared" si="18"/>
        <v>&gt;80</v>
      </c>
      <c r="J170" s="226" t="str">
        <f t="shared" si="22"/>
        <v>70-80</v>
      </c>
      <c r="K170" s="226" t="str">
        <f t="shared" si="23"/>
        <v>2-5</v>
      </c>
      <c r="L170" s="221">
        <f t="shared" si="19"/>
        <v>0</v>
      </c>
      <c r="O170" s="494" t="str">
        <f t="shared" si="20"/>
        <v/>
      </c>
      <c r="P170" s="494" t="str">
        <f t="shared" si="17"/>
        <v/>
      </c>
      <c r="Q170" s="517"/>
      <c r="R170" s="22"/>
    </row>
    <row r="171" spans="1:18" x14ac:dyDescent="0.25">
      <c r="A171" s="227">
        <v>43085</v>
      </c>
      <c r="B171" s="224">
        <f>'traffic sorted'!B208</f>
        <v>155</v>
      </c>
      <c r="C171" s="224">
        <f>'traffic sorted'!C208</f>
        <v>2</v>
      </c>
      <c r="D171" s="224">
        <f>'traffic sorted'!D208</f>
        <v>0</v>
      </c>
      <c r="E171" s="213">
        <v>16.149480000000001</v>
      </c>
      <c r="F171" s="35">
        <v>0</v>
      </c>
      <c r="G171" s="78"/>
      <c r="H171" s="226">
        <f t="shared" si="21"/>
        <v>16.149480000000001</v>
      </c>
      <c r="I171" s="226" t="str">
        <f t="shared" si="18"/>
        <v>0-10</v>
      </c>
      <c r="J171" s="226" t="str">
        <f t="shared" si="22"/>
        <v>0-10</v>
      </c>
      <c r="K171" s="226" t="str">
        <f t="shared" si="23"/>
        <v>0-1</v>
      </c>
      <c r="L171" s="221">
        <f t="shared" si="19"/>
        <v>0</v>
      </c>
      <c r="O171" s="494" t="str">
        <f t="shared" si="20"/>
        <v/>
      </c>
      <c r="P171" s="494" t="str">
        <f t="shared" si="17"/>
        <v/>
      </c>
      <c r="Q171" s="517"/>
      <c r="R171" s="22"/>
    </row>
    <row r="172" spans="1:18" x14ac:dyDescent="0.25">
      <c r="A172" s="227">
        <v>43086</v>
      </c>
      <c r="B172" s="224">
        <f>'traffic sorted'!B209</f>
        <v>49</v>
      </c>
      <c r="C172" s="224">
        <f>'traffic sorted'!C209</f>
        <v>2</v>
      </c>
      <c r="D172" s="224">
        <f>'traffic sorted'!D209</f>
        <v>1</v>
      </c>
      <c r="E172" s="213">
        <v>10.708629999999999</v>
      </c>
      <c r="F172" s="35">
        <v>0.06</v>
      </c>
      <c r="G172" s="78"/>
      <c r="H172" s="226">
        <f t="shared" si="21"/>
        <v>10.708629999999999</v>
      </c>
      <c r="I172" s="226" t="str">
        <f t="shared" si="18"/>
        <v>0-10</v>
      </c>
      <c r="J172" s="226" t="str">
        <f t="shared" si="22"/>
        <v>0-10</v>
      </c>
      <c r="K172" s="226" t="str">
        <f t="shared" si="23"/>
        <v>0-1</v>
      </c>
      <c r="L172" s="221">
        <f t="shared" si="19"/>
        <v>0</v>
      </c>
      <c r="O172" s="494" t="str">
        <f t="shared" si="20"/>
        <v/>
      </c>
      <c r="P172" s="494" t="str">
        <f t="shared" si="17"/>
        <v/>
      </c>
      <c r="Q172" s="517"/>
      <c r="R172" s="22"/>
    </row>
    <row r="173" spans="1:18" x14ac:dyDescent="0.25">
      <c r="A173" s="227">
        <v>43087</v>
      </c>
      <c r="B173" s="224">
        <f>'traffic sorted'!B210</f>
        <v>211</v>
      </c>
      <c r="C173" s="224">
        <f>'traffic sorted'!C210</f>
        <v>98</v>
      </c>
      <c r="D173" s="224">
        <f>'traffic sorted'!D210</f>
        <v>58</v>
      </c>
      <c r="E173" s="213">
        <v>103.13120000000001</v>
      </c>
      <c r="F173" s="35">
        <v>2.35</v>
      </c>
      <c r="G173" s="78"/>
      <c r="H173" s="226">
        <f t="shared" si="21"/>
        <v>103.13120000000001</v>
      </c>
      <c r="I173" s="226" t="str">
        <f t="shared" si="18"/>
        <v>&gt;80</v>
      </c>
      <c r="J173" s="226" t="str">
        <f t="shared" si="22"/>
        <v>50-60</v>
      </c>
      <c r="K173" s="226" t="str">
        <f t="shared" si="23"/>
        <v>2-5</v>
      </c>
      <c r="L173" s="221">
        <f t="shared" si="19"/>
        <v>1</v>
      </c>
      <c r="O173" s="494" t="str">
        <f t="shared" si="20"/>
        <v/>
      </c>
      <c r="P173" s="494" t="str">
        <f t="shared" si="17"/>
        <v/>
      </c>
      <c r="Q173" s="517"/>
      <c r="R173" s="22"/>
    </row>
    <row r="174" spans="1:18" x14ac:dyDescent="0.25">
      <c r="A174" s="227">
        <v>43088</v>
      </c>
      <c r="B174" s="224">
        <f>'traffic sorted'!B211</f>
        <v>255</v>
      </c>
      <c r="C174" s="224">
        <f>'traffic sorted'!C211</f>
        <v>132</v>
      </c>
      <c r="D174" s="224">
        <f>'traffic sorted'!D211</f>
        <v>86</v>
      </c>
      <c r="E174" s="213">
        <v>58.421779999999998</v>
      </c>
      <c r="F174" s="35">
        <v>0</v>
      </c>
      <c r="G174" s="78"/>
      <c r="H174" s="226">
        <f t="shared" si="21"/>
        <v>58.421779999999998</v>
      </c>
      <c r="I174" s="226" t="str">
        <f t="shared" si="18"/>
        <v>&gt;80</v>
      </c>
      <c r="J174" s="226" t="str">
        <f t="shared" si="22"/>
        <v>&gt;80</v>
      </c>
      <c r="K174" s="226" t="str">
        <f t="shared" si="23"/>
        <v>0-1</v>
      </c>
      <c r="L174" s="221">
        <f t="shared" si="19"/>
        <v>1</v>
      </c>
      <c r="O174" s="494" t="str">
        <f t="shared" si="20"/>
        <v/>
      </c>
      <c r="P174" s="494" t="str">
        <f t="shared" si="17"/>
        <v/>
      </c>
      <c r="Q174" s="517"/>
      <c r="R174" s="22"/>
    </row>
    <row r="175" spans="1:18" x14ac:dyDescent="0.25">
      <c r="A175" s="227">
        <v>43089</v>
      </c>
      <c r="B175" s="224">
        <f>'traffic sorted'!B212</f>
        <v>133</v>
      </c>
      <c r="C175" s="224">
        <f>'traffic sorted'!C212</f>
        <v>46</v>
      </c>
      <c r="D175" s="224">
        <f>'traffic sorted'!D212</f>
        <v>32</v>
      </c>
      <c r="E175" s="213">
        <v>26.523099999999999</v>
      </c>
      <c r="F175" s="35">
        <v>2.81</v>
      </c>
      <c r="G175" s="78"/>
      <c r="H175" s="226">
        <f t="shared" si="21"/>
        <v>26.523099999999999</v>
      </c>
      <c r="I175" s="226" t="str">
        <f t="shared" si="18"/>
        <v>40-50</v>
      </c>
      <c r="J175" s="226" t="str">
        <f t="shared" si="22"/>
        <v>30-40</v>
      </c>
      <c r="K175" s="226" t="str">
        <f t="shared" si="23"/>
        <v>2-5</v>
      </c>
      <c r="L175" s="221">
        <f t="shared" si="19"/>
        <v>0</v>
      </c>
      <c r="O175" s="494" t="str">
        <f t="shared" si="20"/>
        <v/>
      </c>
      <c r="P175" s="494" t="str">
        <f t="shared" si="17"/>
        <v/>
      </c>
      <c r="Q175" s="517"/>
      <c r="R175" s="22"/>
    </row>
    <row r="176" spans="1:18" x14ac:dyDescent="0.25">
      <c r="A176" s="227">
        <v>43090</v>
      </c>
      <c r="B176" s="224">
        <f>'traffic sorted'!B213</f>
        <v>116</v>
      </c>
      <c r="C176" s="224">
        <f>'traffic sorted'!C213</f>
        <v>25</v>
      </c>
      <c r="D176" s="224">
        <f>'traffic sorted'!D213</f>
        <v>9</v>
      </c>
      <c r="E176" s="213">
        <v>31.561969999999999</v>
      </c>
      <c r="F176" s="35">
        <v>0</v>
      </c>
      <c r="G176" s="78"/>
      <c r="H176" s="226">
        <f t="shared" si="21"/>
        <v>31.561969999999999</v>
      </c>
      <c r="I176" s="226" t="str">
        <f t="shared" si="18"/>
        <v>20-30</v>
      </c>
      <c r="J176" s="226" t="str">
        <f t="shared" si="22"/>
        <v>0-10</v>
      </c>
      <c r="K176" s="226" t="str">
        <f t="shared" si="23"/>
        <v>0-1</v>
      </c>
      <c r="L176" s="221">
        <f t="shared" si="19"/>
        <v>0</v>
      </c>
      <c r="O176" s="494" t="str">
        <f t="shared" si="20"/>
        <v/>
      </c>
      <c r="P176" s="494" t="str">
        <f t="shared" si="17"/>
        <v/>
      </c>
      <c r="Q176" s="517"/>
      <c r="R176" s="22"/>
    </row>
    <row r="177" spans="1:18" x14ac:dyDescent="0.25">
      <c r="A177" s="227">
        <v>43091</v>
      </c>
      <c r="B177" s="224">
        <f>'traffic sorted'!B214</f>
        <v>109</v>
      </c>
      <c r="C177" s="224">
        <f>'traffic sorted'!C214</f>
        <v>26</v>
      </c>
      <c r="D177" s="224">
        <f>'traffic sorted'!D214</f>
        <v>17</v>
      </c>
      <c r="E177" s="213">
        <v>39.990859999999998</v>
      </c>
      <c r="F177" s="35">
        <v>0</v>
      </c>
      <c r="G177" s="78"/>
      <c r="H177" s="226">
        <f t="shared" si="21"/>
        <v>39.990859999999998</v>
      </c>
      <c r="I177" s="226" t="str">
        <f t="shared" si="18"/>
        <v>20-30</v>
      </c>
      <c r="J177" s="226" t="str">
        <f t="shared" si="22"/>
        <v>10-20</v>
      </c>
      <c r="K177" s="226" t="str">
        <f t="shared" si="23"/>
        <v>0-1</v>
      </c>
      <c r="L177" s="221">
        <f t="shared" si="19"/>
        <v>0</v>
      </c>
      <c r="O177" s="494" t="str">
        <f t="shared" si="20"/>
        <v/>
      </c>
      <c r="P177" s="494" t="str">
        <f t="shared" si="17"/>
        <v/>
      </c>
      <c r="Q177" s="517"/>
      <c r="R177" s="22"/>
    </row>
    <row r="178" spans="1:18" x14ac:dyDescent="0.25">
      <c r="A178" s="227">
        <v>43092</v>
      </c>
      <c r="B178" s="224">
        <f>'traffic sorted'!B215</f>
        <v>66</v>
      </c>
      <c r="C178" s="224">
        <f>'traffic sorted'!C215</f>
        <v>1</v>
      </c>
      <c r="D178" s="224">
        <f>'traffic sorted'!D215</f>
        <v>0</v>
      </c>
      <c r="E178" s="213">
        <v>10.10337</v>
      </c>
      <c r="F178" s="35">
        <v>0.1</v>
      </c>
      <c r="G178" s="78"/>
      <c r="H178" s="226">
        <f t="shared" si="21"/>
        <v>10.10337</v>
      </c>
      <c r="I178" s="226" t="str">
        <f t="shared" si="18"/>
        <v>0-10</v>
      </c>
      <c r="J178" s="226" t="str">
        <f t="shared" si="22"/>
        <v>0-10</v>
      </c>
      <c r="K178" s="226" t="str">
        <f t="shared" si="23"/>
        <v>0-1</v>
      </c>
      <c r="L178" s="221">
        <f t="shared" si="19"/>
        <v>0</v>
      </c>
      <c r="O178" s="494" t="str">
        <f t="shared" si="20"/>
        <v/>
      </c>
      <c r="P178" s="494" t="str">
        <f t="shared" si="17"/>
        <v/>
      </c>
      <c r="Q178" s="517"/>
      <c r="R178" s="22"/>
    </row>
    <row r="179" spans="1:18" x14ac:dyDescent="0.25">
      <c r="A179" s="227">
        <v>43093</v>
      </c>
      <c r="B179" s="224">
        <f>'traffic sorted'!B216</f>
        <v>77</v>
      </c>
      <c r="C179" s="224">
        <f>'traffic sorted'!C216</f>
        <v>0</v>
      </c>
      <c r="D179" s="224">
        <f>'traffic sorted'!D216</f>
        <v>0</v>
      </c>
      <c r="E179" s="213">
        <v>9.3809000000000005</v>
      </c>
      <c r="F179" s="35">
        <v>0.44</v>
      </c>
      <c r="G179" s="78"/>
      <c r="H179" s="226">
        <f t="shared" si="21"/>
        <v>9.3809000000000005</v>
      </c>
      <c r="I179" s="226" t="str">
        <f t="shared" si="18"/>
        <v>0-10</v>
      </c>
      <c r="J179" s="226" t="str">
        <f t="shared" si="22"/>
        <v>0-10</v>
      </c>
      <c r="K179" s="226" t="str">
        <f t="shared" si="23"/>
        <v>0-1</v>
      </c>
      <c r="L179" s="221">
        <f t="shared" si="19"/>
        <v>0</v>
      </c>
      <c r="O179" s="494">
        <f t="shared" si="20"/>
        <v>9.3809000000000005</v>
      </c>
      <c r="P179" s="494">
        <f t="shared" si="17"/>
        <v>9.3809000000000005</v>
      </c>
      <c r="Q179" s="517"/>
      <c r="R179" s="22"/>
    </row>
    <row r="180" spans="1:18" x14ac:dyDescent="0.25">
      <c r="A180" s="227">
        <v>43094</v>
      </c>
      <c r="B180" s="224">
        <f>'traffic sorted'!B217</f>
        <v>71</v>
      </c>
      <c r="C180" s="224">
        <f>'traffic sorted'!C217</f>
        <v>6</v>
      </c>
      <c r="D180" s="224">
        <f>'traffic sorted'!D217</f>
        <v>0</v>
      </c>
      <c r="E180" s="213">
        <v>7.641</v>
      </c>
      <c r="F180" s="35">
        <v>0.74</v>
      </c>
      <c r="G180" s="78"/>
      <c r="H180" s="226">
        <f t="shared" si="21"/>
        <v>7.641</v>
      </c>
      <c r="I180" s="226" t="str">
        <f t="shared" si="18"/>
        <v>0-10</v>
      </c>
      <c r="J180" s="226" t="str">
        <f t="shared" si="22"/>
        <v>0-10</v>
      </c>
      <c r="K180" s="226" t="str">
        <f t="shared" si="23"/>
        <v>0-1</v>
      </c>
      <c r="L180" s="221">
        <f t="shared" si="19"/>
        <v>0</v>
      </c>
      <c r="O180" s="494" t="str">
        <f t="shared" si="20"/>
        <v/>
      </c>
      <c r="P180" s="494" t="str">
        <f t="shared" si="17"/>
        <v/>
      </c>
      <c r="Q180" s="517"/>
      <c r="R180" s="22"/>
    </row>
    <row r="181" spans="1:18" x14ac:dyDescent="0.25">
      <c r="A181" s="227">
        <v>43095</v>
      </c>
      <c r="B181" s="224">
        <f>'traffic sorted'!B218</f>
        <v>69</v>
      </c>
      <c r="C181" s="224">
        <f>'traffic sorted'!C218</f>
        <v>0</v>
      </c>
      <c r="D181" s="224">
        <f>'traffic sorted'!D218</f>
        <v>0</v>
      </c>
      <c r="E181" s="213">
        <v>8.9362200000000005</v>
      </c>
      <c r="F181" s="35">
        <v>0.35</v>
      </c>
      <c r="G181" s="78"/>
      <c r="H181" s="226">
        <f t="shared" si="21"/>
        <v>8.9362200000000005</v>
      </c>
      <c r="I181" s="226" t="str">
        <f t="shared" si="18"/>
        <v>0-10</v>
      </c>
      <c r="J181" s="226" t="str">
        <f t="shared" si="22"/>
        <v>0-10</v>
      </c>
      <c r="K181" s="226" t="str">
        <f t="shared" si="23"/>
        <v>0-1</v>
      </c>
      <c r="L181" s="221">
        <f t="shared" si="19"/>
        <v>0</v>
      </c>
      <c r="O181" s="494">
        <f t="shared" si="20"/>
        <v>8.9362200000000005</v>
      </c>
      <c r="P181" s="494">
        <f t="shared" si="17"/>
        <v>8.9362200000000005</v>
      </c>
      <c r="Q181" s="517"/>
      <c r="R181" s="22"/>
    </row>
    <row r="182" spans="1:18" x14ac:dyDescent="0.25">
      <c r="A182" s="227">
        <v>43096</v>
      </c>
      <c r="B182" s="224">
        <f>'traffic sorted'!B219</f>
        <v>90</v>
      </c>
      <c r="C182" s="224">
        <f>'traffic sorted'!C219</f>
        <v>5</v>
      </c>
      <c r="D182" s="224">
        <f>'traffic sorted'!D219</f>
        <v>1</v>
      </c>
      <c r="E182" s="213">
        <v>18.923819999999999</v>
      </c>
      <c r="F182" s="35">
        <v>0.08</v>
      </c>
      <c r="G182" s="78"/>
      <c r="H182" s="226">
        <f t="shared" si="21"/>
        <v>18.923819999999999</v>
      </c>
      <c r="I182" s="226" t="str">
        <f t="shared" si="18"/>
        <v>0-10</v>
      </c>
      <c r="J182" s="226" t="str">
        <f t="shared" si="22"/>
        <v>0-10</v>
      </c>
      <c r="K182" s="226" t="str">
        <f t="shared" si="23"/>
        <v>0-1</v>
      </c>
      <c r="L182" s="221">
        <f t="shared" si="19"/>
        <v>0</v>
      </c>
      <c r="O182" s="494" t="str">
        <f t="shared" si="20"/>
        <v/>
      </c>
      <c r="P182" s="494" t="str">
        <f t="shared" si="17"/>
        <v/>
      </c>
      <c r="Q182" s="517"/>
      <c r="R182" s="22"/>
    </row>
    <row r="183" spans="1:18" x14ac:dyDescent="0.25">
      <c r="A183" s="227">
        <v>43097</v>
      </c>
      <c r="B183" s="224">
        <f>'traffic sorted'!B220</f>
        <v>74</v>
      </c>
      <c r="C183" s="224">
        <f>'traffic sorted'!C220</f>
        <v>2</v>
      </c>
      <c r="D183" s="224">
        <f>'traffic sorted'!D220</f>
        <v>0</v>
      </c>
      <c r="E183" s="213">
        <v>16.56578</v>
      </c>
      <c r="F183" s="35">
        <v>0</v>
      </c>
      <c r="G183" s="78"/>
      <c r="H183" s="226">
        <f t="shared" si="21"/>
        <v>16.56578</v>
      </c>
      <c r="I183" s="226" t="str">
        <f t="shared" si="18"/>
        <v>0-10</v>
      </c>
      <c r="J183" s="226" t="str">
        <f t="shared" si="22"/>
        <v>0-10</v>
      </c>
      <c r="K183" s="226" t="str">
        <f t="shared" si="23"/>
        <v>0-1</v>
      </c>
      <c r="L183" s="221">
        <f t="shared" si="19"/>
        <v>0</v>
      </c>
      <c r="O183" s="494" t="str">
        <f t="shared" si="20"/>
        <v/>
      </c>
      <c r="P183" s="494" t="str">
        <f t="shared" si="17"/>
        <v/>
      </c>
      <c r="Q183" s="517"/>
      <c r="R183" s="22"/>
    </row>
    <row r="184" spans="1:18" x14ac:dyDescent="0.25">
      <c r="A184" s="227">
        <v>43098</v>
      </c>
      <c r="B184" s="224">
        <f>'traffic sorted'!B221</f>
        <v>81</v>
      </c>
      <c r="C184" s="224">
        <f>'traffic sorted'!C221</f>
        <v>4</v>
      </c>
      <c r="D184" s="224">
        <f>'traffic sorted'!D221</f>
        <v>0</v>
      </c>
      <c r="E184" s="213">
        <v>23.053909999999998</v>
      </c>
      <c r="F184" s="35">
        <v>0</v>
      </c>
      <c r="G184" s="78"/>
      <c r="H184" s="226">
        <f t="shared" si="21"/>
        <v>23.053909999999998</v>
      </c>
      <c r="I184" s="226" t="str">
        <f t="shared" si="18"/>
        <v>0-10</v>
      </c>
      <c r="J184" s="226" t="str">
        <f t="shared" si="22"/>
        <v>0-10</v>
      </c>
      <c r="K184" s="226" t="str">
        <f t="shared" si="23"/>
        <v>0-1</v>
      </c>
      <c r="L184" s="221">
        <f t="shared" si="19"/>
        <v>0</v>
      </c>
      <c r="O184" s="494" t="str">
        <f t="shared" si="20"/>
        <v/>
      </c>
      <c r="P184" s="494" t="str">
        <f t="shared" si="17"/>
        <v/>
      </c>
      <c r="Q184" s="517"/>
      <c r="R184" s="22"/>
    </row>
    <row r="185" spans="1:18" x14ac:dyDescent="0.25">
      <c r="A185" s="227">
        <v>43099</v>
      </c>
      <c r="B185" s="224">
        <f>'traffic sorted'!B222</f>
        <v>103</v>
      </c>
      <c r="C185" s="224">
        <f>'traffic sorted'!C222</f>
        <v>4</v>
      </c>
      <c r="D185" s="224">
        <f>'traffic sorted'!D222</f>
        <v>0</v>
      </c>
      <c r="E185" s="213">
        <v>25.6295</v>
      </c>
      <c r="F185" s="35">
        <v>0</v>
      </c>
      <c r="G185" s="78"/>
      <c r="H185" s="226">
        <f t="shared" si="21"/>
        <v>25.6295</v>
      </c>
      <c r="I185" s="226" t="str">
        <f t="shared" si="18"/>
        <v>0-10</v>
      </c>
      <c r="J185" s="226" t="str">
        <f t="shared" si="22"/>
        <v>0-10</v>
      </c>
      <c r="K185" s="226" t="str">
        <f t="shared" si="23"/>
        <v>0-1</v>
      </c>
      <c r="L185" s="221">
        <f t="shared" si="19"/>
        <v>0</v>
      </c>
      <c r="O185" s="494" t="str">
        <f t="shared" si="20"/>
        <v/>
      </c>
      <c r="P185" s="494" t="str">
        <f t="shared" si="17"/>
        <v/>
      </c>
      <c r="Q185" s="517"/>
      <c r="R185" s="22"/>
    </row>
    <row r="186" spans="1:18" x14ac:dyDescent="0.25">
      <c r="A186" s="227">
        <v>43100</v>
      </c>
      <c r="B186" s="224">
        <f>'traffic sorted'!B223</f>
        <v>86</v>
      </c>
      <c r="C186" s="224">
        <f>'traffic sorted'!C223</f>
        <v>2</v>
      </c>
      <c r="D186" s="224">
        <f>'traffic sorted'!D223</f>
        <v>0</v>
      </c>
      <c r="E186" s="213">
        <v>21.36561</v>
      </c>
      <c r="F186" s="35">
        <v>0</v>
      </c>
      <c r="G186" s="78"/>
      <c r="H186" s="226">
        <f t="shared" si="21"/>
        <v>21.36561</v>
      </c>
      <c r="I186" s="226" t="str">
        <f t="shared" si="18"/>
        <v>0-10</v>
      </c>
      <c r="J186" s="226" t="str">
        <f t="shared" si="22"/>
        <v>0-10</v>
      </c>
      <c r="K186" s="226" t="str">
        <f t="shared" si="23"/>
        <v>0-1</v>
      </c>
      <c r="L186" s="221">
        <f t="shared" si="19"/>
        <v>0</v>
      </c>
      <c r="O186" s="494" t="str">
        <f t="shared" si="20"/>
        <v/>
      </c>
      <c r="P186" s="494" t="str">
        <f t="shared" si="17"/>
        <v/>
      </c>
      <c r="Q186" s="517"/>
      <c r="R186" s="22"/>
    </row>
    <row r="187" spans="1:18" x14ac:dyDescent="0.25">
      <c r="A187" s="227">
        <v>43101</v>
      </c>
      <c r="B187" s="224">
        <f>'traffic sorted'!B224</f>
        <v>69</v>
      </c>
      <c r="C187" s="224">
        <f>'traffic sorted'!C224</f>
        <v>3</v>
      </c>
      <c r="D187" s="224">
        <f>'traffic sorted'!D224</f>
        <v>0</v>
      </c>
      <c r="E187" s="213">
        <v>12.976850000000001</v>
      </c>
      <c r="F187" s="35">
        <v>31.29</v>
      </c>
      <c r="G187" s="78"/>
      <c r="H187" s="226">
        <f t="shared" si="21"/>
        <v>12.976850000000001</v>
      </c>
      <c r="I187" s="226" t="str">
        <f t="shared" si="18"/>
        <v>0-10</v>
      </c>
      <c r="J187" s="226" t="str">
        <f t="shared" si="22"/>
        <v>0-10</v>
      </c>
      <c r="K187" s="226" t="str">
        <f t="shared" si="23"/>
        <v>&gt;20</v>
      </c>
      <c r="L187" s="221">
        <f t="shared" si="19"/>
        <v>0</v>
      </c>
      <c r="O187" s="494" t="str">
        <f t="shared" si="20"/>
        <v/>
      </c>
      <c r="P187" s="494" t="str">
        <f t="shared" si="17"/>
        <v/>
      </c>
      <c r="Q187" s="517"/>
      <c r="R187" s="22"/>
    </row>
    <row r="188" spans="1:18" x14ac:dyDescent="0.25">
      <c r="A188" s="227">
        <v>43102</v>
      </c>
      <c r="B188" s="224">
        <f>'traffic sorted'!B225</f>
        <v>147</v>
      </c>
      <c r="C188" s="224">
        <f>'traffic sorted'!C225</f>
        <v>5</v>
      </c>
      <c r="D188" s="224">
        <f>'traffic sorted'!D225</f>
        <v>1</v>
      </c>
      <c r="E188" s="213">
        <v>5.6504599999999998</v>
      </c>
      <c r="F188" s="35">
        <v>0.13</v>
      </c>
      <c r="G188" s="78"/>
      <c r="H188" s="226">
        <f t="shared" si="21"/>
        <v>5.6504599999999998</v>
      </c>
      <c r="I188" s="226" t="str">
        <f t="shared" si="18"/>
        <v>0-10</v>
      </c>
      <c r="J188" s="226" t="str">
        <f t="shared" si="22"/>
        <v>0-10</v>
      </c>
      <c r="K188" s="226" t="str">
        <f t="shared" si="23"/>
        <v>0-1</v>
      </c>
      <c r="L188" s="221">
        <f t="shared" si="19"/>
        <v>0</v>
      </c>
      <c r="O188" s="494" t="str">
        <f t="shared" si="20"/>
        <v/>
      </c>
      <c r="P188" s="494" t="str">
        <f t="shared" si="17"/>
        <v/>
      </c>
      <c r="Q188" s="517"/>
      <c r="R188" s="22"/>
    </row>
    <row r="189" spans="1:18" x14ac:dyDescent="0.25">
      <c r="A189" s="227">
        <v>43103</v>
      </c>
      <c r="B189" s="224">
        <f>'traffic sorted'!B226</f>
        <v>101</v>
      </c>
      <c r="C189" s="224">
        <f>'traffic sorted'!C226</f>
        <v>18</v>
      </c>
      <c r="D189" s="224">
        <f>'traffic sorted'!D226</f>
        <v>6</v>
      </c>
      <c r="E189" s="213">
        <v>5.33866</v>
      </c>
      <c r="F189" s="35">
        <v>1.07</v>
      </c>
      <c r="G189" s="78"/>
      <c r="H189" s="226">
        <f t="shared" si="21"/>
        <v>5.33866</v>
      </c>
      <c r="I189" s="226" t="str">
        <f t="shared" si="18"/>
        <v>10-20</v>
      </c>
      <c r="J189" s="226" t="str">
        <f t="shared" si="22"/>
        <v>0-10</v>
      </c>
      <c r="K189" s="226" t="str">
        <f t="shared" si="23"/>
        <v>1-2</v>
      </c>
      <c r="L189" s="221">
        <f t="shared" si="19"/>
        <v>0</v>
      </c>
      <c r="O189" s="494" t="str">
        <f t="shared" si="20"/>
        <v/>
      </c>
      <c r="P189" s="494" t="str">
        <f t="shared" si="17"/>
        <v/>
      </c>
      <c r="Q189" s="517"/>
      <c r="R189" s="22"/>
    </row>
    <row r="190" spans="1:18" x14ac:dyDescent="0.25">
      <c r="A190" s="227">
        <v>43104</v>
      </c>
      <c r="B190" s="224">
        <f>'traffic sorted'!B227</f>
        <v>59</v>
      </c>
      <c r="C190" s="224">
        <f>'traffic sorted'!C227</f>
        <v>13</v>
      </c>
      <c r="D190" s="224">
        <f>'traffic sorted'!D227</f>
        <v>9</v>
      </c>
      <c r="E190" s="213">
        <v>7.7167300000000001</v>
      </c>
      <c r="F190" s="35">
        <v>46.819989999999997</v>
      </c>
      <c r="G190" s="78"/>
      <c r="H190" s="226">
        <f t="shared" si="21"/>
        <v>7.7167300000000001</v>
      </c>
      <c r="I190" s="226" t="str">
        <f t="shared" si="18"/>
        <v>10-20</v>
      </c>
      <c r="J190" s="226" t="str">
        <f t="shared" si="22"/>
        <v>0-10</v>
      </c>
      <c r="K190" s="226" t="str">
        <f t="shared" si="23"/>
        <v>&gt;20</v>
      </c>
      <c r="L190" s="221">
        <f t="shared" si="19"/>
        <v>0</v>
      </c>
      <c r="O190" s="494" t="str">
        <f t="shared" si="20"/>
        <v/>
      </c>
      <c r="P190" s="494" t="str">
        <f t="shared" si="17"/>
        <v/>
      </c>
      <c r="Q190" s="517"/>
      <c r="R190" s="22"/>
    </row>
    <row r="191" spans="1:18" x14ac:dyDescent="0.25">
      <c r="A191" s="227">
        <v>43105</v>
      </c>
      <c r="B191" s="224">
        <f>'traffic sorted'!B228</f>
        <v>57</v>
      </c>
      <c r="C191" s="224">
        <f>'traffic sorted'!C228</f>
        <v>11</v>
      </c>
      <c r="D191" s="224">
        <f>'traffic sorted'!D228</f>
        <v>5</v>
      </c>
      <c r="E191" s="213">
        <v>7.7554400000000001</v>
      </c>
      <c r="F191" s="35">
        <v>2.41</v>
      </c>
      <c r="G191" s="78"/>
      <c r="H191" s="226">
        <f t="shared" si="21"/>
        <v>7.7554400000000001</v>
      </c>
      <c r="I191" s="226" t="str">
        <f t="shared" si="18"/>
        <v>10-20</v>
      </c>
      <c r="J191" s="226" t="str">
        <f t="shared" si="22"/>
        <v>0-10</v>
      </c>
      <c r="K191" s="226" t="str">
        <f t="shared" si="23"/>
        <v>2-5</v>
      </c>
      <c r="L191" s="221">
        <f t="shared" si="19"/>
        <v>0</v>
      </c>
      <c r="O191" s="494" t="str">
        <f t="shared" si="20"/>
        <v/>
      </c>
      <c r="P191" s="494" t="str">
        <f t="shared" si="17"/>
        <v/>
      </c>
      <c r="Q191" s="517"/>
      <c r="R191" s="22"/>
    </row>
    <row r="192" spans="1:18" x14ac:dyDescent="0.25">
      <c r="A192" s="227">
        <v>43106</v>
      </c>
      <c r="B192" s="224">
        <f>'traffic sorted'!B229</f>
        <v>64</v>
      </c>
      <c r="C192" s="224">
        <f>'traffic sorted'!C229</f>
        <v>4</v>
      </c>
      <c r="D192" s="224">
        <f>'traffic sorted'!D229</f>
        <v>0</v>
      </c>
      <c r="E192" s="213">
        <v>17.271139999999999</v>
      </c>
      <c r="F192" s="35">
        <v>0</v>
      </c>
      <c r="G192" s="78"/>
      <c r="H192" s="226">
        <f t="shared" si="21"/>
        <v>17.271139999999999</v>
      </c>
      <c r="I192" s="226" t="str">
        <f t="shared" si="18"/>
        <v>0-10</v>
      </c>
      <c r="J192" s="226" t="str">
        <f t="shared" si="22"/>
        <v>0-10</v>
      </c>
      <c r="K192" s="226" t="str">
        <f t="shared" si="23"/>
        <v>0-1</v>
      </c>
      <c r="L192" s="221">
        <f t="shared" si="19"/>
        <v>0</v>
      </c>
      <c r="O192" s="494" t="str">
        <f t="shared" si="20"/>
        <v/>
      </c>
      <c r="P192" s="494" t="str">
        <f t="shared" si="17"/>
        <v/>
      </c>
      <c r="Q192" s="517"/>
      <c r="R192" s="22"/>
    </row>
    <row r="193" spans="1:18" x14ac:dyDescent="0.25">
      <c r="A193" s="227">
        <v>43107</v>
      </c>
      <c r="B193" s="224">
        <f>'traffic sorted'!B230</f>
        <v>37</v>
      </c>
      <c r="C193" s="224">
        <f>'traffic sorted'!C230</f>
        <v>0</v>
      </c>
      <c r="D193" s="224">
        <f>'traffic sorted'!D230</f>
        <v>0</v>
      </c>
      <c r="E193" s="213">
        <v>20.495570000000001</v>
      </c>
      <c r="F193" s="35">
        <v>0.02</v>
      </c>
      <c r="G193" s="78"/>
      <c r="H193" s="226">
        <f t="shared" si="21"/>
        <v>20.495570000000001</v>
      </c>
      <c r="I193" s="226" t="str">
        <f t="shared" si="18"/>
        <v>0-10</v>
      </c>
      <c r="J193" s="226" t="str">
        <f t="shared" si="22"/>
        <v>0-10</v>
      </c>
      <c r="K193" s="226" t="str">
        <f t="shared" si="23"/>
        <v>0-1</v>
      </c>
      <c r="L193" s="221">
        <f t="shared" si="19"/>
        <v>0</v>
      </c>
      <c r="O193" s="494">
        <f t="shared" si="20"/>
        <v>20.495570000000001</v>
      </c>
      <c r="P193" s="494">
        <f t="shared" si="17"/>
        <v>20.495570000000001</v>
      </c>
      <c r="Q193" s="517"/>
      <c r="R193" s="22"/>
    </row>
    <row r="194" spans="1:18" x14ac:dyDescent="0.25">
      <c r="A194" s="227">
        <v>43108</v>
      </c>
      <c r="B194" s="224">
        <f>'traffic sorted'!B231</f>
        <v>119</v>
      </c>
      <c r="C194" s="224">
        <f>'traffic sorted'!C231</f>
        <v>39</v>
      </c>
      <c r="D194" s="224">
        <f>'traffic sorted'!D231</f>
        <v>34</v>
      </c>
      <c r="E194" s="213">
        <v>33.699449999999999</v>
      </c>
      <c r="F194" s="35">
        <v>0</v>
      </c>
      <c r="G194" s="78"/>
      <c r="H194" s="226">
        <f t="shared" si="21"/>
        <v>33.699449999999999</v>
      </c>
      <c r="I194" s="226" t="str">
        <f t="shared" si="18"/>
        <v>30-40</v>
      </c>
      <c r="J194" s="226" t="str">
        <f t="shared" si="22"/>
        <v>30-40</v>
      </c>
      <c r="K194" s="226" t="str">
        <f t="shared" si="23"/>
        <v>0-1</v>
      </c>
      <c r="L194" s="221">
        <f t="shared" si="19"/>
        <v>0</v>
      </c>
      <c r="O194" s="494" t="str">
        <f t="shared" si="20"/>
        <v/>
      </c>
      <c r="P194" s="494" t="str">
        <f t="shared" si="17"/>
        <v/>
      </c>
      <c r="Q194" s="517"/>
      <c r="R194" s="22"/>
    </row>
    <row r="195" spans="1:18" x14ac:dyDescent="0.25">
      <c r="A195" s="227">
        <v>43109</v>
      </c>
      <c r="B195" s="224">
        <f>'traffic sorted'!B232</f>
        <v>115</v>
      </c>
      <c r="C195" s="224">
        <f>'traffic sorted'!C232</f>
        <v>35</v>
      </c>
      <c r="D195" s="224">
        <f>'traffic sorted'!D232</f>
        <v>26</v>
      </c>
      <c r="E195" s="213">
        <v>45.088439999999999</v>
      </c>
      <c r="F195" s="35">
        <v>0</v>
      </c>
      <c r="G195" s="78"/>
      <c r="H195" s="226">
        <f t="shared" si="21"/>
        <v>45.088439999999999</v>
      </c>
      <c r="I195" s="226" t="str">
        <f t="shared" si="18"/>
        <v>30-40</v>
      </c>
      <c r="J195" s="226" t="str">
        <f t="shared" si="22"/>
        <v>20-30</v>
      </c>
      <c r="K195" s="226" t="str">
        <f t="shared" si="23"/>
        <v>0-1</v>
      </c>
      <c r="L195" s="221">
        <f t="shared" si="19"/>
        <v>0</v>
      </c>
      <c r="O195" s="494" t="str">
        <f t="shared" si="20"/>
        <v/>
      </c>
      <c r="P195" s="494" t="str">
        <f t="shared" si="17"/>
        <v/>
      </c>
      <c r="Q195" s="517"/>
      <c r="R195" s="22"/>
    </row>
    <row r="196" spans="1:18" x14ac:dyDescent="0.25">
      <c r="A196" s="227">
        <v>43110</v>
      </c>
      <c r="B196" s="224">
        <f>'traffic sorted'!B233</f>
        <v>158</v>
      </c>
      <c r="C196" s="224">
        <f>'traffic sorted'!C233</f>
        <v>61</v>
      </c>
      <c r="D196" s="224">
        <f>'traffic sorted'!D233</f>
        <v>48</v>
      </c>
      <c r="E196" s="213">
        <v>66.221630000000005</v>
      </c>
      <c r="F196" s="35">
        <v>0</v>
      </c>
      <c r="G196" s="78"/>
      <c r="H196" s="226">
        <f t="shared" si="21"/>
        <v>66.221630000000005</v>
      </c>
      <c r="I196" s="226" t="str">
        <f t="shared" si="18"/>
        <v>60-70</v>
      </c>
      <c r="J196" s="226" t="str">
        <f t="shared" si="22"/>
        <v>40-50</v>
      </c>
      <c r="K196" s="226" t="str">
        <f t="shared" si="23"/>
        <v>0-1</v>
      </c>
      <c r="L196" s="221">
        <f t="shared" si="19"/>
        <v>1</v>
      </c>
      <c r="O196" s="494" t="str">
        <f t="shared" si="20"/>
        <v/>
      </c>
      <c r="P196" s="494" t="str">
        <f t="shared" si="17"/>
        <v/>
      </c>
      <c r="Q196" s="517"/>
      <c r="R196" s="22"/>
    </row>
    <row r="197" spans="1:18" x14ac:dyDescent="0.25">
      <c r="A197" s="227">
        <v>43111</v>
      </c>
      <c r="B197" s="224">
        <f>'traffic sorted'!B234</f>
        <v>197</v>
      </c>
      <c r="C197" s="224">
        <f>'traffic sorted'!C234</f>
        <v>109</v>
      </c>
      <c r="D197" s="224">
        <f>'traffic sorted'!D234</f>
        <v>72</v>
      </c>
      <c r="E197" s="213">
        <v>110.9892</v>
      </c>
      <c r="F197" s="35">
        <v>0</v>
      </c>
      <c r="G197" s="78"/>
      <c r="H197" s="226">
        <f t="shared" si="21"/>
        <v>110.9892</v>
      </c>
      <c r="I197" s="226" t="str">
        <f t="shared" si="18"/>
        <v>&gt;80</v>
      </c>
      <c r="J197" s="226" t="str">
        <f t="shared" si="22"/>
        <v>70-80</v>
      </c>
      <c r="K197" s="226" t="str">
        <f t="shared" si="23"/>
        <v>0-1</v>
      </c>
      <c r="L197" s="221">
        <f t="shared" si="19"/>
        <v>1</v>
      </c>
      <c r="O197" s="494" t="str">
        <f t="shared" si="20"/>
        <v/>
      </c>
      <c r="P197" s="494" t="str">
        <f t="shared" si="17"/>
        <v/>
      </c>
      <c r="Q197" s="517"/>
      <c r="R197" s="22"/>
    </row>
    <row r="198" spans="1:18" x14ac:dyDescent="0.25">
      <c r="A198" s="227">
        <v>43112</v>
      </c>
      <c r="B198" s="224">
        <f>'traffic sorted'!B235</f>
        <v>159</v>
      </c>
      <c r="C198" s="224">
        <f>'traffic sorted'!C235</f>
        <v>67</v>
      </c>
      <c r="D198" s="224">
        <f>'traffic sorted'!D235</f>
        <v>38</v>
      </c>
      <c r="E198" s="213">
        <v>87.766990000000007</v>
      </c>
      <c r="F198" s="35">
        <v>0</v>
      </c>
      <c r="G198" s="78"/>
      <c r="H198" s="226">
        <f t="shared" si="21"/>
        <v>87.766990000000007</v>
      </c>
      <c r="I198" s="226" t="str">
        <f t="shared" si="18"/>
        <v>60-70</v>
      </c>
      <c r="J198" s="226" t="str">
        <f t="shared" si="22"/>
        <v>30-40</v>
      </c>
      <c r="K198" s="226" t="str">
        <f t="shared" si="23"/>
        <v>0-1</v>
      </c>
      <c r="L198" s="221">
        <f t="shared" si="19"/>
        <v>1</v>
      </c>
      <c r="O198" s="494" t="str">
        <f t="shared" si="20"/>
        <v/>
      </c>
      <c r="P198" s="494" t="str">
        <f t="shared" si="17"/>
        <v/>
      </c>
      <c r="Q198" s="517"/>
      <c r="R198" s="22"/>
    </row>
    <row r="199" spans="1:18" x14ac:dyDescent="0.25">
      <c r="A199" s="227">
        <v>43113</v>
      </c>
      <c r="B199" s="224">
        <f>'traffic sorted'!B236</f>
        <v>42</v>
      </c>
      <c r="C199" s="224">
        <f>'traffic sorted'!C236</f>
        <v>0</v>
      </c>
      <c r="D199" s="224">
        <f>'traffic sorted'!D236</f>
        <v>0</v>
      </c>
      <c r="E199" s="213">
        <v>11.067209999999999</v>
      </c>
      <c r="F199" s="35">
        <v>0</v>
      </c>
      <c r="G199" s="78"/>
      <c r="H199" s="226">
        <f t="shared" si="21"/>
        <v>11.067209999999999</v>
      </c>
      <c r="I199" s="226" t="str">
        <f t="shared" si="18"/>
        <v>0-10</v>
      </c>
      <c r="J199" s="226" t="str">
        <f t="shared" si="22"/>
        <v>0-10</v>
      </c>
      <c r="K199" s="226" t="str">
        <f t="shared" si="23"/>
        <v>0-1</v>
      </c>
      <c r="L199" s="221">
        <f t="shared" si="19"/>
        <v>0</v>
      </c>
      <c r="O199" s="494">
        <f t="shared" si="20"/>
        <v>11.067209999999999</v>
      </c>
      <c r="P199" s="494">
        <f t="shared" si="17"/>
        <v>11.067209999999999</v>
      </c>
      <c r="Q199" s="517"/>
      <c r="R199" s="22"/>
    </row>
    <row r="200" spans="1:18" x14ac:dyDescent="0.25">
      <c r="A200" s="227">
        <v>43114</v>
      </c>
      <c r="B200" s="224">
        <f>'traffic sorted'!B237</f>
        <v>61</v>
      </c>
      <c r="C200" s="224">
        <f>'traffic sorted'!C237</f>
        <v>2</v>
      </c>
      <c r="D200" s="224">
        <f>'traffic sorted'!D237</f>
        <v>0</v>
      </c>
      <c r="E200" s="213">
        <v>29.584399999999999</v>
      </c>
      <c r="F200" s="35">
        <v>0.22</v>
      </c>
      <c r="G200" s="78"/>
      <c r="H200" s="226">
        <f t="shared" si="21"/>
        <v>29.584399999999999</v>
      </c>
      <c r="I200" s="226" t="str">
        <f t="shared" si="18"/>
        <v>0-10</v>
      </c>
      <c r="J200" s="226" t="str">
        <f t="shared" si="22"/>
        <v>0-10</v>
      </c>
      <c r="K200" s="226" t="str">
        <f t="shared" si="23"/>
        <v>0-1</v>
      </c>
      <c r="L200" s="221">
        <f t="shared" si="19"/>
        <v>0</v>
      </c>
      <c r="O200" s="494" t="str">
        <f t="shared" si="20"/>
        <v/>
      </c>
      <c r="P200" s="494" t="str">
        <f t="shared" si="17"/>
        <v/>
      </c>
      <c r="Q200" s="517"/>
      <c r="R200" s="22"/>
    </row>
    <row r="201" spans="1:18" x14ac:dyDescent="0.25">
      <c r="A201" s="227">
        <v>43115</v>
      </c>
      <c r="B201" s="224">
        <f>'traffic sorted'!B238</f>
        <v>174</v>
      </c>
      <c r="C201" s="224">
        <f>'traffic sorted'!C238</f>
        <v>71</v>
      </c>
      <c r="D201" s="224">
        <f>'traffic sorted'!D238</f>
        <v>52</v>
      </c>
      <c r="E201" s="213">
        <v>52.233829999999998</v>
      </c>
      <c r="F201" s="35">
        <v>0.08</v>
      </c>
      <c r="G201" s="78"/>
      <c r="H201" s="226">
        <f t="shared" si="21"/>
        <v>52.233829999999998</v>
      </c>
      <c r="I201" s="226" t="str">
        <f t="shared" si="18"/>
        <v>70-80</v>
      </c>
      <c r="J201" s="226" t="str">
        <f t="shared" si="22"/>
        <v>50-60</v>
      </c>
      <c r="K201" s="226" t="str">
        <f t="shared" si="23"/>
        <v>0-1</v>
      </c>
      <c r="L201" s="221">
        <f t="shared" si="19"/>
        <v>1</v>
      </c>
      <c r="O201" s="494" t="str">
        <f t="shared" si="20"/>
        <v/>
      </c>
      <c r="P201" s="494" t="str">
        <f t="shared" ref="P201:P248" si="24">IF(AND(C201=0,F201&lt;1),E201,"")</f>
        <v/>
      </c>
      <c r="Q201" s="517"/>
      <c r="R201" s="22"/>
    </row>
    <row r="202" spans="1:18" x14ac:dyDescent="0.25">
      <c r="A202" s="227">
        <v>43116</v>
      </c>
      <c r="B202" s="224">
        <f>'traffic sorted'!B239</f>
        <v>167</v>
      </c>
      <c r="C202" s="224">
        <f>'traffic sorted'!C239</f>
        <v>48</v>
      </c>
      <c r="D202" s="224">
        <f>'traffic sorted'!D239</f>
        <v>20</v>
      </c>
      <c r="E202" s="213">
        <v>15.750819999999999</v>
      </c>
      <c r="F202" s="35">
        <v>0.34</v>
      </c>
      <c r="G202" s="78"/>
      <c r="H202" s="226">
        <f t="shared" si="21"/>
        <v>15.750819999999999</v>
      </c>
      <c r="I202" s="226" t="str">
        <f t="shared" ref="I202:I265" si="25">IF(C202&lt;10,"0-10",IF(AND(C202&gt;=10,C202&lt;20),"10-20",IF(AND(C202&gt;=20,C202&lt;30),"20-30",IF(AND(C202&gt;=30,C202&lt;40),"30-40",IF(AND(C202&gt;=40,C202&lt;50),"40-50",IF(AND(C202&gt;=50,C202&lt;60),"50-60",IF(AND(C202&gt;=60,C202&lt;70),"60-70",IF(AND(C202&gt;=70,C202&lt;80),"70-80","&gt;80"))))))))</f>
        <v>40-50</v>
      </c>
      <c r="J202" s="226" t="str">
        <f t="shared" si="22"/>
        <v>20-30</v>
      </c>
      <c r="K202" s="226" t="str">
        <f t="shared" si="23"/>
        <v>0-1</v>
      </c>
      <c r="L202" s="221">
        <f t="shared" ref="L202:L265" si="26">IF(E202&gt;=50.5,1,0)</f>
        <v>0</v>
      </c>
      <c r="O202" s="494" t="str">
        <f t="shared" ref="O202:O265" si="27">IF(C202=0,E202,"")</f>
        <v/>
      </c>
      <c r="P202" s="494" t="str">
        <f t="shared" si="24"/>
        <v/>
      </c>
      <c r="Q202" s="517"/>
      <c r="R202" s="22"/>
    </row>
    <row r="203" spans="1:18" x14ac:dyDescent="0.25">
      <c r="A203" s="227">
        <v>43117</v>
      </c>
      <c r="B203" s="224">
        <f>'traffic sorted'!B240</f>
        <v>171</v>
      </c>
      <c r="C203" s="224">
        <f>'traffic sorted'!C240</f>
        <v>75</v>
      </c>
      <c r="D203" s="224">
        <f>'traffic sorted'!D240</f>
        <v>35</v>
      </c>
      <c r="E203" s="213">
        <v>21.218129999999999</v>
      </c>
      <c r="F203" s="35">
        <v>18.77</v>
      </c>
      <c r="G203" s="78"/>
      <c r="H203" s="226">
        <f t="shared" si="21"/>
        <v>21.218129999999999</v>
      </c>
      <c r="I203" s="226" t="str">
        <f t="shared" si="25"/>
        <v>70-80</v>
      </c>
      <c r="J203" s="226" t="str">
        <f t="shared" si="22"/>
        <v>30-40</v>
      </c>
      <c r="K203" s="226" t="str">
        <f t="shared" si="23"/>
        <v>10-20</v>
      </c>
      <c r="L203" s="221">
        <f t="shared" si="26"/>
        <v>0</v>
      </c>
      <c r="O203" s="494" t="str">
        <f t="shared" si="27"/>
        <v/>
      </c>
      <c r="P203" s="494" t="str">
        <f t="shared" si="24"/>
        <v/>
      </c>
      <c r="Q203" s="517"/>
      <c r="R203" s="22"/>
    </row>
    <row r="204" spans="1:18" x14ac:dyDescent="0.25">
      <c r="A204" s="227">
        <v>43118</v>
      </c>
      <c r="B204" s="224">
        <f>'traffic sorted'!B241</f>
        <v>171</v>
      </c>
      <c r="C204" s="224">
        <f>'traffic sorted'!C241</f>
        <v>77</v>
      </c>
      <c r="D204" s="224">
        <f>'traffic sorted'!D241</f>
        <v>44</v>
      </c>
      <c r="E204" s="213">
        <v>5.1941899999999999</v>
      </c>
      <c r="F204" s="35">
        <v>30.91</v>
      </c>
      <c r="G204" s="78"/>
      <c r="H204" s="226">
        <f t="shared" si="21"/>
        <v>5.1941899999999999</v>
      </c>
      <c r="I204" s="226" t="str">
        <f t="shared" si="25"/>
        <v>70-80</v>
      </c>
      <c r="J204" s="226" t="str">
        <f t="shared" si="22"/>
        <v>40-50</v>
      </c>
      <c r="K204" s="226" t="str">
        <f t="shared" si="23"/>
        <v>&gt;20</v>
      </c>
      <c r="L204" s="221">
        <f t="shared" si="26"/>
        <v>0</v>
      </c>
      <c r="O204" s="494" t="str">
        <f t="shared" si="27"/>
        <v/>
      </c>
      <c r="P204" s="494" t="str">
        <f t="shared" si="24"/>
        <v/>
      </c>
      <c r="Q204" s="517"/>
      <c r="R204" s="22"/>
    </row>
    <row r="205" spans="1:18" x14ac:dyDescent="0.25">
      <c r="A205" s="227">
        <v>43119</v>
      </c>
      <c r="B205" s="224">
        <f>'traffic sorted'!B242</f>
        <v>189</v>
      </c>
      <c r="C205" s="224">
        <f>'traffic sorted'!C242</f>
        <v>62</v>
      </c>
      <c r="D205" s="224">
        <f>'traffic sorted'!D242</f>
        <v>31</v>
      </c>
      <c r="E205" s="213">
        <v>11.76458</v>
      </c>
      <c r="F205" s="35">
        <v>0.47</v>
      </c>
      <c r="G205" s="78"/>
      <c r="H205" s="226">
        <f t="shared" si="21"/>
        <v>11.76458</v>
      </c>
      <c r="I205" s="226" t="str">
        <f t="shared" si="25"/>
        <v>60-70</v>
      </c>
      <c r="J205" s="226" t="str">
        <f t="shared" si="22"/>
        <v>30-40</v>
      </c>
      <c r="K205" s="226" t="str">
        <f t="shared" si="23"/>
        <v>0-1</v>
      </c>
      <c r="L205" s="221">
        <f t="shared" si="26"/>
        <v>0</v>
      </c>
      <c r="O205" s="494" t="str">
        <f t="shared" si="27"/>
        <v/>
      </c>
      <c r="P205" s="494" t="str">
        <f t="shared" si="24"/>
        <v/>
      </c>
      <c r="Q205" s="517"/>
      <c r="R205" s="22"/>
    </row>
    <row r="206" spans="1:18" x14ac:dyDescent="0.25">
      <c r="A206" s="227">
        <v>43120</v>
      </c>
      <c r="B206" s="224">
        <f>'traffic sorted'!B243</f>
        <v>123</v>
      </c>
      <c r="C206" s="224">
        <f>'traffic sorted'!C243</f>
        <v>1</v>
      </c>
      <c r="D206" s="224">
        <f>'traffic sorted'!D243</f>
        <v>1</v>
      </c>
      <c r="E206" s="213">
        <v>16.827750000000002</v>
      </c>
      <c r="F206" s="35">
        <v>0</v>
      </c>
      <c r="G206" s="78"/>
      <c r="H206" s="226">
        <f t="shared" si="21"/>
        <v>16.827750000000002</v>
      </c>
      <c r="I206" s="226" t="str">
        <f t="shared" si="25"/>
        <v>0-10</v>
      </c>
      <c r="J206" s="226" t="str">
        <f t="shared" si="22"/>
        <v>0-10</v>
      </c>
      <c r="K206" s="226" t="str">
        <f t="shared" si="23"/>
        <v>0-1</v>
      </c>
      <c r="L206" s="221">
        <f t="shared" si="26"/>
        <v>0</v>
      </c>
      <c r="O206" s="494" t="str">
        <f t="shared" si="27"/>
        <v/>
      </c>
      <c r="P206" s="494" t="str">
        <f t="shared" si="24"/>
        <v/>
      </c>
      <c r="Q206" s="517"/>
      <c r="R206" s="22"/>
    </row>
    <row r="207" spans="1:18" x14ac:dyDescent="0.25">
      <c r="A207" s="227">
        <v>43121</v>
      </c>
      <c r="B207" s="224">
        <f>'traffic sorted'!B244</f>
        <v>66</v>
      </c>
      <c r="C207" s="224">
        <f>'traffic sorted'!C244</f>
        <v>0</v>
      </c>
      <c r="D207" s="224">
        <f>'traffic sorted'!D244</f>
        <v>0</v>
      </c>
      <c r="E207" s="213">
        <v>9.9131900000000002</v>
      </c>
      <c r="F207" s="35">
        <v>1.07</v>
      </c>
      <c r="G207" s="78"/>
      <c r="H207" s="226">
        <f t="shared" si="21"/>
        <v>9.9131900000000002</v>
      </c>
      <c r="I207" s="226" t="str">
        <f t="shared" si="25"/>
        <v>0-10</v>
      </c>
      <c r="J207" s="226" t="str">
        <f t="shared" si="22"/>
        <v>0-10</v>
      </c>
      <c r="K207" s="226" t="str">
        <f t="shared" si="23"/>
        <v>1-2</v>
      </c>
      <c r="L207" s="221">
        <f t="shared" si="26"/>
        <v>0</v>
      </c>
      <c r="O207" s="494">
        <f t="shared" si="27"/>
        <v>9.9131900000000002</v>
      </c>
      <c r="P207" s="494" t="str">
        <f t="shared" si="24"/>
        <v/>
      </c>
      <c r="Q207" s="517"/>
      <c r="R207" s="22"/>
    </row>
    <row r="208" spans="1:18" x14ac:dyDescent="0.25">
      <c r="A208" s="227">
        <v>43122</v>
      </c>
      <c r="B208" s="224">
        <f>'traffic sorted'!B245</f>
        <v>161</v>
      </c>
      <c r="C208" s="224">
        <f>'traffic sorted'!C245</f>
        <v>75</v>
      </c>
      <c r="D208" s="224">
        <f>'traffic sorted'!D245</f>
        <v>37</v>
      </c>
      <c r="E208" s="213">
        <v>9.1478800000000007</v>
      </c>
      <c r="F208" s="35">
        <v>6.83</v>
      </c>
      <c r="G208" s="78"/>
      <c r="H208" s="226">
        <f t="shared" si="21"/>
        <v>9.1478800000000007</v>
      </c>
      <c r="I208" s="226" t="str">
        <f t="shared" si="25"/>
        <v>70-80</v>
      </c>
      <c r="J208" s="226" t="str">
        <f t="shared" si="22"/>
        <v>30-40</v>
      </c>
      <c r="K208" s="226" t="str">
        <f t="shared" si="23"/>
        <v>5-10</v>
      </c>
      <c r="L208" s="221">
        <f t="shared" si="26"/>
        <v>0</v>
      </c>
      <c r="O208" s="494" t="str">
        <f t="shared" si="27"/>
        <v/>
      </c>
      <c r="P208" s="494" t="str">
        <f t="shared" si="24"/>
        <v/>
      </c>
      <c r="Q208" s="517"/>
      <c r="R208" s="22"/>
    </row>
    <row r="209" spans="1:18" x14ac:dyDescent="0.25">
      <c r="A209" s="227">
        <v>43123</v>
      </c>
      <c r="B209" s="224">
        <f>'traffic sorted'!B246</f>
        <v>185</v>
      </c>
      <c r="C209" s="224">
        <f>'traffic sorted'!C246</f>
        <v>80</v>
      </c>
      <c r="D209" s="224">
        <f>'traffic sorted'!D246</f>
        <v>41</v>
      </c>
      <c r="E209" s="213">
        <v>8.9003999999999994</v>
      </c>
      <c r="F209" s="35">
        <v>19.07</v>
      </c>
      <c r="G209" s="78"/>
      <c r="H209" s="226">
        <f t="shared" si="21"/>
        <v>8.9003999999999994</v>
      </c>
      <c r="I209" s="226" t="str">
        <f t="shared" si="25"/>
        <v>&gt;80</v>
      </c>
      <c r="J209" s="226" t="str">
        <f t="shared" si="22"/>
        <v>40-50</v>
      </c>
      <c r="K209" s="226" t="str">
        <f t="shared" si="23"/>
        <v>10-20</v>
      </c>
      <c r="L209" s="221">
        <f t="shared" si="26"/>
        <v>0</v>
      </c>
      <c r="O209" s="494" t="str">
        <f t="shared" si="27"/>
        <v/>
      </c>
      <c r="P209" s="494" t="str">
        <f t="shared" si="24"/>
        <v/>
      </c>
      <c r="Q209" s="517"/>
      <c r="R209" s="22"/>
    </row>
    <row r="210" spans="1:18" x14ac:dyDescent="0.25">
      <c r="A210" s="227">
        <v>43124</v>
      </c>
      <c r="B210" s="224">
        <f>'traffic sorted'!B247</f>
        <v>160</v>
      </c>
      <c r="C210" s="224">
        <f>'traffic sorted'!C247</f>
        <v>69</v>
      </c>
      <c r="D210" s="224">
        <f>'traffic sorted'!D247</f>
        <v>35</v>
      </c>
      <c r="E210" s="213">
        <v>16.471769999999999</v>
      </c>
      <c r="F210" s="35">
        <v>0</v>
      </c>
      <c r="G210" s="78"/>
      <c r="H210" s="226">
        <f t="shared" si="21"/>
        <v>16.471769999999999</v>
      </c>
      <c r="I210" s="226" t="str">
        <f t="shared" si="25"/>
        <v>60-70</v>
      </c>
      <c r="J210" s="226" t="str">
        <f t="shared" si="22"/>
        <v>30-40</v>
      </c>
      <c r="K210" s="226" t="str">
        <f t="shared" si="23"/>
        <v>0-1</v>
      </c>
      <c r="L210" s="221">
        <f t="shared" si="26"/>
        <v>0</v>
      </c>
      <c r="O210" s="494" t="str">
        <f t="shared" si="27"/>
        <v/>
      </c>
      <c r="P210" s="494" t="str">
        <f t="shared" si="24"/>
        <v/>
      </c>
      <c r="Q210" s="517"/>
      <c r="R210" s="22"/>
    </row>
    <row r="211" spans="1:18" x14ac:dyDescent="0.25">
      <c r="A211" s="227">
        <v>43125</v>
      </c>
      <c r="B211" s="224">
        <f>'traffic sorted'!B248</f>
        <v>225</v>
      </c>
      <c r="C211" s="224">
        <f>'traffic sorted'!C248</f>
        <v>85</v>
      </c>
      <c r="D211" s="224">
        <f>'traffic sorted'!D248</f>
        <v>42</v>
      </c>
      <c r="E211" s="213">
        <v>64.772760000000005</v>
      </c>
      <c r="F211" s="35">
        <v>0</v>
      </c>
      <c r="G211" s="78"/>
      <c r="H211" s="226">
        <f t="shared" si="21"/>
        <v>64.772760000000005</v>
      </c>
      <c r="I211" s="226" t="str">
        <f t="shared" si="25"/>
        <v>&gt;80</v>
      </c>
      <c r="J211" s="226" t="str">
        <f t="shared" si="22"/>
        <v>40-50</v>
      </c>
      <c r="K211" s="226" t="str">
        <f t="shared" si="23"/>
        <v>0-1</v>
      </c>
      <c r="L211" s="221">
        <f t="shared" si="26"/>
        <v>1</v>
      </c>
      <c r="O211" s="494" t="str">
        <f t="shared" si="27"/>
        <v/>
      </c>
      <c r="P211" s="494" t="str">
        <f t="shared" si="24"/>
        <v/>
      </c>
      <c r="Q211" s="517"/>
      <c r="R211" s="22"/>
    </row>
    <row r="212" spans="1:18" x14ac:dyDescent="0.25">
      <c r="A212" s="227">
        <v>43126</v>
      </c>
      <c r="B212" s="224">
        <f>'traffic sorted'!B249</f>
        <v>183</v>
      </c>
      <c r="C212" s="224">
        <f>'traffic sorted'!C249</f>
        <v>73</v>
      </c>
      <c r="D212" s="224">
        <f>'traffic sorted'!D249</f>
        <v>36</v>
      </c>
      <c r="E212" s="213">
        <v>73.341359999999995</v>
      </c>
      <c r="F212" s="35">
        <v>0</v>
      </c>
      <c r="G212" s="78"/>
      <c r="H212" s="226">
        <f t="shared" si="21"/>
        <v>73.341359999999995</v>
      </c>
      <c r="I212" s="226" t="str">
        <f t="shared" si="25"/>
        <v>70-80</v>
      </c>
      <c r="J212" s="226" t="str">
        <f t="shared" si="22"/>
        <v>30-40</v>
      </c>
      <c r="K212" s="226" t="str">
        <f t="shared" si="23"/>
        <v>0-1</v>
      </c>
      <c r="L212" s="221">
        <f t="shared" si="26"/>
        <v>1</v>
      </c>
      <c r="O212" s="494" t="str">
        <f t="shared" si="27"/>
        <v/>
      </c>
      <c r="P212" s="494" t="str">
        <f t="shared" si="24"/>
        <v/>
      </c>
      <c r="Q212" s="517"/>
      <c r="R212" s="22"/>
    </row>
    <row r="213" spans="1:18" x14ac:dyDescent="0.25">
      <c r="A213" s="227">
        <v>43127</v>
      </c>
      <c r="B213" s="224">
        <f>'traffic sorted'!B250</f>
        <v>108</v>
      </c>
      <c r="C213" s="224">
        <f>'traffic sorted'!C250</f>
        <v>3</v>
      </c>
      <c r="D213" s="224">
        <f>'traffic sorted'!D250</f>
        <v>1</v>
      </c>
      <c r="E213" s="213">
        <v>24.912749999999999</v>
      </c>
      <c r="F213" s="35">
        <v>0</v>
      </c>
      <c r="G213" s="78"/>
      <c r="H213" s="226">
        <f t="shared" si="21"/>
        <v>24.912749999999999</v>
      </c>
      <c r="I213" s="226" t="str">
        <f t="shared" si="25"/>
        <v>0-10</v>
      </c>
      <c r="J213" s="226" t="str">
        <f t="shared" si="22"/>
        <v>0-10</v>
      </c>
      <c r="K213" s="226" t="str">
        <f t="shared" si="23"/>
        <v>0-1</v>
      </c>
      <c r="L213" s="221">
        <f t="shared" si="26"/>
        <v>0</v>
      </c>
      <c r="O213" s="494" t="str">
        <f t="shared" si="27"/>
        <v/>
      </c>
      <c r="P213" s="494" t="str">
        <f t="shared" si="24"/>
        <v/>
      </c>
      <c r="Q213" s="517"/>
      <c r="R213" s="22"/>
    </row>
    <row r="214" spans="1:18" x14ac:dyDescent="0.25">
      <c r="A214" s="227">
        <v>43128</v>
      </c>
      <c r="B214" s="224">
        <f>'traffic sorted'!B251</f>
        <v>60</v>
      </c>
      <c r="C214" s="224">
        <f>'traffic sorted'!C251</f>
        <v>7</v>
      </c>
      <c r="D214" s="224">
        <f>'traffic sorted'!D251</f>
        <v>0</v>
      </c>
      <c r="E214" s="213">
        <v>11.93967</v>
      </c>
      <c r="F214" s="35">
        <v>1.36</v>
      </c>
      <c r="G214" s="78"/>
      <c r="H214" s="226">
        <f t="shared" si="21"/>
        <v>11.93967</v>
      </c>
      <c r="I214" s="226" t="str">
        <f t="shared" si="25"/>
        <v>0-10</v>
      </c>
      <c r="J214" s="226" t="str">
        <f t="shared" si="22"/>
        <v>0-10</v>
      </c>
      <c r="K214" s="226" t="str">
        <f t="shared" si="23"/>
        <v>1-2</v>
      </c>
      <c r="L214" s="221">
        <f t="shared" si="26"/>
        <v>0</v>
      </c>
      <c r="O214" s="494" t="str">
        <f t="shared" si="27"/>
        <v/>
      </c>
      <c r="P214" s="494" t="str">
        <f t="shared" si="24"/>
        <v/>
      </c>
      <c r="Q214" s="517"/>
      <c r="R214" s="22"/>
    </row>
    <row r="215" spans="1:18" x14ac:dyDescent="0.25">
      <c r="A215" s="227">
        <v>43129</v>
      </c>
      <c r="B215" s="224">
        <f>'traffic sorted'!B252</f>
        <v>57</v>
      </c>
      <c r="C215" s="224">
        <f>'traffic sorted'!C252</f>
        <v>1</v>
      </c>
      <c r="D215" s="224">
        <f>'traffic sorted'!D252</f>
        <v>0</v>
      </c>
      <c r="E215" s="213">
        <v>11.19402</v>
      </c>
      <c r="F215" s="35">
        <v>0</v>
      </c>
      <c r="G215" s="78"/>
      <c r="H215" s="226">
        <f t="shared" si="21"/>
        <v>11.19402</v>
      </c>
      <c r="I215" s="226" t="str">
        <f t="shared" si="25"/>
        <v>0-10</v>
      </c>
      <c r="J215" s="226" t="str">
        <f t="shared" si="22"/>
        <v>0-10</v>
      </c>
      <c r="K215" s="226" t="str">
        <f t="shared" si="23"/>
        <v>0-1</v>
      </c>
      <c r="L215" s="221">
        <f t="shared" si="26"/>
        <v>0</v>
      </c>
      <c r="O215" s="494" t="str">
        <f t="shared" si="27"/>
        <v/>
      </c>
      <c r="P215" s="494" t="str">
        <f t="shared" si="24"/>
        <v/>
      </c>
      <c r="Q215" s="517"/>
      <c r="R215" s="22"/>
    </row>
    <row r="216" spans="1:18" x14ac:dyDescent="0.25">
      <c r="A216" s="227">
        <v>43130</v>
      </c>
      <c r="B216" s="224">
        <f>'traffic sorted'!B253</f>
        <v>193</v>
      </c>
      <c r="C216" s="224">
        <f>'traffic sorted'!C253</f>
        <v>80</v>
      </c>
      <c r="D216" s="224">
        <f>'traffic sorted'!D253</f>
        <v>36</v>
      </c>
      <c r="E216" s="213">
        <v>42.118819999999999</v>
      </c>
      <c r="F216" s="35">
        <v>0</v>
      </c>
      <c r="G216" s="78"/>
      <c r="H216" s="226">
        <f t="shared" si="21"/>
        <v>42.118819999999999</v>
      </c>
      <c r="I216" s="226" t="str">
        <f t="shared" si="25"/>
        <v>&gt;80</v>
      </c>
      <c r="J216" s="226" t="str">
        <f t="shared" si="22"/>
        <v>30-40</v>
      </c>
      <c r="K216" s="226" t="str">
        <f t="shared" si="23"/>
        <v>0-1</v>
      </c>
      <c r="L216" s="221">
        <f t="shared" si="26"/>
        <v>0</v>
      </c>
      <c r="O216" s="494" t="str">
        <f t="shared" si="27"/>
        <v/>
      </c>
      <c r="P216" s="494" t="str">
        <f t="shared" si="24"/>
        <v/>
      </c>
      <c r="Q216" s="517"/>
      <c r="R216" s="22"/>
    </row>
    <row r="217" spans="1:18" x14ac:dyDescent="0.25">
      <c r="A217" s="227">
        <v>43131</v>
      </c>
      <c r="B217" s="224">
        <f>'traffic sorted'!B254</f>
        <v>184</v>
      </c>
      <c r="C217" s="224">
        <f>'traffic sorted'!C254</f>
        <v>72</v>
      </c>
      <c r="D217" s="224">
        <f>'traffic sorted'!D254</f>
        <v>40</v>
      </c>
      <c r="E217" s="213">
        <v>31.15278</v>
      </c>
      <c r="F217" s="35">
        <v>0.22</v>
      </c>
      <c r="G217" s="78"/>
      <c r="H217" s="226">
        <f t="shared" si="21"/>
        <v>31.15278</v>
      </c>
      <c r="I217" s="226" t="str">
        <f t="shared" si="25"/>
        <v>70-80</v>
      </c>
      <c r="J217" s="226" t="str">
        <f t="shared" si="22"/>
        <v>40-50</v>
      </c>
      <c r="K217" s="226" t="str">
        <f t="shared" si="23"/>
        <v>0-1</v>
      </c>
      <c r="L217" s="221">
        <f t="shared" si="26"/>
        <v>0</v>
      </c>
      <c r="O217" s="494" t="str">
        <f t="shared" si="27"/>
        <v/>
      </c>
      <c r="P217" s="494" t="str">
        <f t="shared" si="24"/>
        <v/>
      </c>
      <c r="Q217" s="517"/>
      <c r="R217" s="22"/>
    </row>
    <row r="218" spans="1:18" x14ac:dyDescent="0.25">
      <c r="A218" s="227">
        <v>43132</v>
      </c>
      <c r="B218" s="224">
        <f>'traffic sorted'!B255</f>
        <v>177</v>
      </c>
      <c r="C218" s="224">
        <f>'traffic sorted'!C255</f>
        <v>88</v>
      </c>
      <c r="D218" s="224">
        <f>'traffic sorted'!D255</f>
        <v>48</v>
      </c>
      <c r="E218" s="24">
        <v>14.9643</v>
      </c>
      <c r="F218" s="35">
        <v>23.98</v>
      </c>
      <c r="G218" s="78"/>
      <c r="H218" s="226">
        <f t="shared" si="21"/>
        <v>14.9643</v>
      </c>
      <c r="I218" s="226" t="str">
        <f t="shared" si="25"/>
        <v>&gt;80</v>
      </c>
      <c r="J218" s="226" t="str">
        <f t="shared" si="22"/>
        <v>40-50</v>
      </c>
      <c r="K218" s="226" t="str">
        <f t="shared" si="23"/>
        <v>&gt;20</v>
      </c>
      <c r="L218" s="221">
        <f t="shared" si="26"/>
        <v>0</v>
      </c>
      <c r="O218" s="494" t="str">
        <f t="shared" si="27"/>
        <v/>
      </c>
      <c r="P218" s="494" t="str">
        <f t="shared" si="24"/>
        <v/>
      </c>
      <c r="Q218" s="517"/>
      <c r="R218" s="22"/>
    </row>
    <row r="219" spans="1:18" x14ac:dyDescent="0.25">
      <c r="A219" s="227">
        <v>43133</v>
      </c>
      <c r="B219" s="224">
        <f>'traffic sorted'!B256</f>
        <v>225</v>
      </c>
      <c r="C219" s="224">
        <f>'traffic sorted'!C256</f>
        <v>107</v>
      </c>
      <c r="D219" s="224">
        <f>'traffic sorted'!D256</f>
        <v>42</v>
      </c>
      <c r="E219" s="24">
        <v>28.39057</v>
      </c>
      <c r="F219" s="35">
        <v>0.26</v>
      </c>
      <c r="G219" s="78"/>
      <c r="H219" s="226">
        <f t="shared" si="21"/>
        <v>28.39057</v>
      </c>
      <c r="I219" s="226" t="str">
        <f t="shared" si="25"/>
        <v>&gt;80</v>
      </c>
      <c r="J219" s="226" t="str">
        <f t="shared" si="22"/>
        <v>40-50</v>
      </c>
      <c r="K219" s="226" t="str">
        <f t="shared" si="23"/>
        <v>0-1</v>
      </c>
      <c r="L219" s="221">
        <f t="shared" si="26"/>
        <v>0</v>
      </c>
      <c r="O219" s="494" t="str">
        <f t="shared" si="27"/>
        <v/>
      </c>
      <c r="P219" s="494" t="str">
        <f t="shared" si="24"/>
        <v/>
      </c>
      <c r="Q219" s="517"/>
      <c r="R219" s="22"/>
    </row>
    <row r="220" spans="1:18" x14ac:dyDescent="0.25">
      <c r="A220" s="227">
        <v>43134</v>
      </c>
      <c r="B220" s="224">
        <f>'traffic sorted'!B257</f>
        <v>93</v>
      </c>
      <c r="C220" s="224">
        <f>'traffic sorted'!C257</f>
        <v>8</v>
      </c>
      <c r="D220" s="224">
        <f>'traffic sorted'!D257</f>
        <v>0</v>
      </c>
      <c r="E220" s="24">
        <v>13.44178</v>
      </c>
      <c r="F220" s="35">
        <v>0.09</v>
      </c>
      <c r="G220" s="78"/>
      <c r="H220" s="226">
        <f t="shared" si="21"/>
        <v>13.44178</v>
      </c>
      <c r="I220" s="226" t="str">
        <f t="shared" si="25"/>
        <v>0-10</v>
      </c>
      <c r="J220" s="226" t="str">
        <f t="shared" si="22"/>
        <v>0-10</v>
      </c>
      <c r="K220" s="226" t="str">
        <f t="shared" si="23"/>
        <v>0-1</v>
      </c>
      <c r="L220" s="221">
        <f t="shared" si="26"/>
        <v>0</v>
      </c>
      <c r="O220" s="494" t="str">
        <f t="shared" si="27"/>
        <v/>
      </c>
      <c r="P220" s="494" t="str">
        <f t="shared" si="24"/>
        <v/>
      </c>
      <c r="Q220" s="517"/>
      <c r="R220" s="22"/>
    </row>
    <row r="221" spans="1:18" x14ac:dyDescent="0.25">
      <c r="A221" s="227">
        <v>43135</v>
      </c>
      <c r="B221" s="224">
        <f>'traffic sorted'!B258</f>
        <v>51</v>
      </c>
      <c r="C221" s="224">
        <f>'traffic sorted'!C258</f>
        <v>4</v>
      </c>
      <c r="D221" s="224">
        <f>'traffic sorted'!D258</f>
        <v>2</v>
      </c>
      <c r="E221" s="24">
        <v>8.4365100000000002</v>
      </c>
      <c r="F221" s="35">
        <v>6.17</v>
      </c>
      <c r="G221" s="78"/>
      <c r="H221" s="226">
        <f t="shared" si="21"/>
        <v>8.4365100000000002</v>
      </c>
      <c r="I221" s="226" t="str">
        <f t="shared" si="25"/>
        <v>0-10</v>
      </c>
      <c r="J221" s="226" t="str">
        <f t="shared" si="22"/>
        <v>0-10</v>
      </c>
      <c r="K221" s="226" t="str">
        <f t="shared" si="23"/>
        <v>5-10</v>
      </c>
      <c r="L221" s="221">
        <f t="shared" si="26"/>
        <v>0</v>
      </c>
      <c r="O221" s="494" t="str">
        <f t="shared" si="27"/>
        <v/>
      </c>
      <c r="P221" s="494" t="str">
        <f t="shared" si="24"/>
        <v/>
      </c>
      <c r="Q221" s="517"/>
      <c r="R221" s="22"/>
    </row>
    <row r="222" spans="1:18" x14ac:dyDescent="0.25">
      <c r="A222" s="227">
        <v>43136</v>
      </c>
      <c r="B222" s="224">
        <f>'traffic sorted'!B259</f>
        <v>198</v>
      </c>
      <c r="C222" s="224">
        <f>'traffic sorted'!C259</f>
        <v>85</v>
      </c>
      <c r="D222" s="224">
        <f>'traffic sorted'!D259</f>
        <v>42</v>
      </c>
      <c r="E222" s="24">
        <v>27.600149999999999</v>
      </c>
      <c r="F222" s="35">
        <v>0</v>
      </c>
      <c r="G222" s="78"/>
      <c r="H222" s="226">
        <f t="shared" si="21"/>
        <v>27.600149999999999</v>
      </c>
      <c r="I222" s="226" t="str">
        <f t="shared" si="25"/>
        <v>&gt;80</v>
      </c>
      <c r="J222" s="226" t="str">
        <f t="shared" si="22"/>
        <v>40-50</v>
      </c>
      <c r="K222" s="226" t="str">
        <f t="shared" si="23"/>
        <v>0-1</v>
      </c>
      <c r="L222" s="221">
        <f t="shared" si="26"/>
        <v>0</v>
      </c>
      <c r="O222" s="494" t="str">
        <f t="shared" si="27"/>
        <v/>
      </c>
      <c r="P222" s="494" t="str">
        <f t="shared" si="24"/>
        <v/>
      </c>
      <c r="Q222" s="517"/>
      <c r="R222" s="22"/>
    </row>
    <row r="223" spans="1:18" x14ac:dyDescent="0.25">
      <c r="A223" s="227">
        <v>43137</v>
      </c>
      <c r="B223" s="224">
        <f>'traffic sorted'!B260</f>
        <v>77</v>
      </c>
      <c r="C223" s="224">
        <f>'traffic sorted'!C260</f>
        <v>7</v>
      </c>
      <c r="D223" s="224">
        <f>'traffic sorted'!D260</f>
        <v>0</v>
      </c>
      <c r="E223" s="24">
        <v>19.53013</v>
      </c>
      <c r="F223" s="35">
        <v>0</v>
      </c>
      <c r="G223" s="78"/>
      <c r="H223" s="226">
        <f t="shared" si="21"/>
        <v>19.53013</v>
      </c>
      <c r="I223" s="226" t="str">
        <f t="shared" si="25"/>
        <v>0-10</v>
      </c>
      <c r="J223" s="226" t="str">
        <f t="shared" si="22"/>
        <v>0-10</v>
      </c>
      <c r="K223" s="226" t="str">
        <f t="shared" si="23"/>
        <v>0-1</v>
      </c>
      <c r="L223" s="221">
        <f t="shared" si="26"/>
        <v>0</v>
      </c>
      <c r="O223" s="494" t="str">
        <f t="shared" si="27"/>
        <v/>
      </c>
      <c r="P223" s="494" t="str">
        <f t="shared" si="24"/>
        <v/>
      </c>
      <c r="Q223" s="517"/>
      <c r="R223" s="22"/>
    </row>
    <row r="224" spans="1:18" x14ac:dyDescent="0.25">
      <c r="A224" s="227">
        <v>43138</v>
      </c>
      <c r="B224" s="224">
        <f>'traffic sorted'!B261</f>
        <v>136</v>
      </c>
      <c r="C224" s="224">
        <f>'traffic sorted'!C261</f>
        <v>51</v>
      </c>
      <c r="D224" s="224">
        <f>'traffic sorted'!D261</f>
        <v>26</v>
      </c>
      <c r="E224" s="24">
        <v>94.316590000000005</v>
      </c>
      <c r="F224" s="35">
        <v>0.01</v>
      </c>
      <c r="G224" s="78"/>
      <c r="H224" s="226">
        <f t="shared" si="21"/>
        <v>94.316590000000005</v>
      </c>
      <c r="I224" s="226" t="str">
        <f t="shared" si="25"/>
        <v>50-60</v>
      </c>
      <c r="J224" s="226" t="str">
        <f t="shared" si="22"/>
        <v>20-30</v>
      </c>
      <c r="K224" s="226" t="str">
        <f t="shared" si="23"/>
        <v>0-1</v>
      </c>
      <c r="L224" s="221">
        <f t="shared" si="26"/>
        <v>1</v>
      </c>
      <c r="O224" s="494" t="str">
        <f t="shared" si="27"/>
        <v/>
      </c>
      <c r="P224" s="494" t="str">
        <f t="shared" si="24"/>
        <v/>
      </c>
      <c r="Q224" s="517"/>
      <c r="R224" s="22"/>
    </row>
    <row r="225" spans="1:18" x14ac:dyDescent="0.25">
      <c r="A225" s="227">
        <v>43139</v>
      </c>
      <c r="B225" s="224">
        <f>'traffic sorted'!B262</f>
        <v>121</v>
      </c>
      <c r="C225" s="224">
        <f>'traffic sorted'!C262</f>
        <v>40</v>
      </c>
      <c r="D225" s="224">
        <f>'traffic sorted'!D262</f>
        <v>25</v>
      </c>
      <c r="E225" s="24">
        <v>18.331410000000002</v>
      </c>
      <c r="F225" s="35">
        <v>6.15</v>
      </c>
      <c r="G225" s="78"/>
      <c r="H225" s="226">
        <f t="shared" si="21"/>
        <v>18.331410000000002</v>
      </c>
      <c r="I225" s="226" t="str">
        <f t="shared" si="25"/>
        <v>40-50</v>
      </c>
      <c r="J225" s="226" t="str">
        <f t="shared" si="22"/>
        <v>20-30</v>
      </c>
      <c r="K225" s="226" t="str">
        <f t="shared" si="23"/>
        <v>5-10</v>
      </c>
      <c r="L225" s="221">
        <f t="shared" si="26"/>
        <v>0</v>
      </c>
      <c r="O225" s="494" t="str">
        <f t="shared" si="27"/>
        <v/>
      </c>
      <c r="P225" s="494" t="str">
        <f t="shared" si="24"/>
        <v/>
      </c>
      <c r="Q225" s="517"/>
      <c r="R225" s="22"/>
    </row>
    <row r="226" spans="1:18" x14ac:dyDescent="0.25">
      <c r="A226" s="227">
        <v>43140</v>
      </c>
      <c r="B226" s="224">
        <f>'traffic sorted'!B263</f>
        <v>134</v>
      </c>
      <c r="C226" s="224">
        <f>'traffic sorted'!C263</f>
        <v>55</v>
      </c>
      <c r="D226" s="224">
        <f>'traffic sorted'!D263</f>
        <v>34</v>
      </c>
      <c r="E226" s="24">
        <v>6.3476900000000001</v>
      </c>
      <c r="F226" s="35">
        <v>28.5</v>
      </c>
      <c r="G226" s="78"/>
      <c r="H226" s="226">
        <f t="shared" si="21"/>
        <v>6.3476900000000001</v>
      </c>
      <c r="I226" s="226" t="str">
        <f t="shared" si="25"/>
        <v>50-60</v>
      </c>
      <c r="J226" s="226" t="str">
        <f t="shared" si="22"/>
        <v>30-40</v>
      </c>
      <c r="K226" s="226" t="str">
        <f t="shared" si="23"/>
        <v>&gt;20</v>
      </c>
      <c r="L226" s="221">
        <f t="shared" si="26"/>
        <v>0</v>
      </c>
      <c r="O226" s="494" t="str">
        <f t="shared" si="27"/>
        <v/>
      </c>
      <c r="P226" s="494" t="str">
        <f t="shared" si="24"/>
        <v/>
      </c>
      <c r="Q226" s="517"/>
      <c r="R226" s="22"/>
    </row>
    <row r="227" spans="1:18" x14ac:dyDescent="0.25">
      <c r="A227" s="227">
        <v>43141</v>
      </c>
      <c r="B227" s="224">
        <f>'traffic sorted'!B264</f>
        <v>66</v>
      </c>
      <c r="C227" s="224">
        <f>'traffic sorted'!C264</f>
        <v>4</v>
      </c>
      <c r="D227" s="224">
        <f>'traffic sorted'!D264</f>
        <v>1</v>
      </c>
      <c r="E227" s="24">
        <v>4.2542600000000004</v>
      </c>
      <c r="F227" s="35">
        <v>40.290039999999998</v>
      </c>
      <c r="G227" s="78"/>
      <c r="H227" s="226">
        <f t="shared" si="21"/>
        <v>4.2542600000000004</v>
      </c>
      <c r="I227" s="226" t="str">
        <f t="shared" si="25"/>
        <v>0-10</v>
      </c>
      <c r="J227" s="226" t="str">
        <f t="shared" si="22"/>
        <v>0-10</v>
      </c>
      <c r="K227" s="226" t="str">
        <f t="shared" si="23"/>
        <v>&gt;20</v>
      </c>
      <c r="L227" s="221">
        <f t="shared" si="26"/>
        <v>0</v>
      </c>
      <c r="O227" s="494" t="str">
        <f t="shared" si="27"/>
        <v/>
      </c>
      <c r="P227" s="494" t="str">
        <f t="shared" si="24"/>
        <v/>
      </c>
      <c r="Q227" s="517"/>
      <c r="R227" s="22"/>
    </row>
    <row r="228" spans="1:18" x14ac:dyDescent="0.25">
      <c r="A228" s="227">
        <v>43142</v>
      </c>
      <c r="B228" s="224">
        <f>'traffic sorted'!B265</f>
        <v>48</v>
      </c>
      <c r="C228" s="224">
        <f>'traffic sorted'!C265</f>
        <v>5</v>
      </c>
      <c r="D228" s="224">
        <f>'traffic sorted'!D265</f>
        <v>0</v>
      </c>
      <c r="E228" s="24">
        <v>4.6997200000000001</v>
      </c>
      <c r="F228" s="35">
        <v>14.47001</v>
      </c>
      <c r="G228" s="78"/>
      <c r="H228" s="226">
        <f t="shared" si="21"/>
        <v>4.6997200000000001</v>
      </c>
      <c r="I228" s="226" t="str">
        <f t="shared" si="25"/>
        <v>0-10</v>
      </c>
      <c r="J228" s="226" t="str">
        <f t="shared" si="22"/>
        <v>0-10</v>
      </c>
      <c r="K228" s="226" t="str">
        <f t="shared" si="23"/>
        <v>10-20</v>
      </c>
      <c r="L228" s="221">
        <f t="shared" si="26"/>
        <v>0</v>
      </c>
      <c r="O228" s="494" t="str">
        <f t="shared" si="27"/>
        <v/>
      </c>
      <c r="P228" s="494" t="str">
        <f t="shared" si="24"/>
        <v/>
      </c>
      <c r="Q228" s="517"/>
      <c r="R228" s="22"/>
    </row>
    <row r="229" spans="1:18" x14ac:dyDescent="0.25">
      <c r="A229" s="227">
        <v>43143</v>
      </c>
      <c r="B229" s="224">
        <f>'traffic sorted'!B266</f>
        <v>144</v>
      </c>
      <c r="C229" s="224">
        <f>'traffic sorted'!C266</f>
        <v>49</v>
      </c>
      <c r="D229" s="224">
        <f>'traffic sorted'!D266</f>
        <v>25</v>
      </c>
      <c r="E229" s="24">
        <v>10.454610000000001</v>
      </c>
      <c r="F229" s="35">
        <v>9.9700000000000006</v>
      </c>
      <c r="G229" s="78"/>
      <c r="H229" s="226">
        <f t="shared" si="21"/>
        <v>10.454610000000001</v>
      </c>
      <c r="I229" s="226" t="str">
        <f t="shared" si="25"/>
        <v>40-50</v>
      </c>
      <c r="J229" s="226" t="str">
        <f t="shared" si="22"/>
        <v>20-30</v>
      </c>
      <c r="K229" s="226" t="str">
        <f t="shared" si="23"/>
        <v>5-10</v>
      </c>
      <c r="L229" s="221">
        <f t="shared" si="26"/>
        <v>0</v>
      </c>
      <c r="O229" s="494" t="str">
        <f t="shared" si="27"/>
        <v/>
      </c>
      <c r="P229" s="494" t="str">
        <f t="shared" si="24"/>
        <v/>
      </c>
      <c r="Q229" s="517"/>
      <c r="R229" s="22"/>
    </row>
    <row r="230" spans="1:18" x14ac:dyDescent="0.25">
      <c r="A230" s="227">
        <v>43144</v>
      </c>
      <c r="B230" s="224">
        <f>'traffic sorted'!B267</f>
        <v>119</v>
      </c>
      <c r="C230" s="224">
        <f>'traffic sorted'!C267</f>
        <v>57</v>
      </c>
      <c r="D230" s="224">
        <f>'traffic sorted'!D267</f>
        <v>28</v>
      </c>
      <c r="E230" s="24">
        <v>8.0366700000000009</v>
      </c>
      <c r="F230" s="35">
        <v>21.91</v>
      </c>
      <c r="G230" s="78"/>
      <c r="H230" s="226">
        <f t="shared" ref="H230:H286" si="28">E230</f>
        <v>8.0366700000000009</v>
      </c>
      <c r="I230" s="226" t="str">
        <f t="shared" si="25"/>
        <v>50-60</v>
      </c>
      <c r="J230" s="226" t="str">
        <f t="shared" ref="J230:J286" si="29">IF(D230&lt;10,"0-10",IF(AND(D230&gt;=10,D230&lt;20),"10-20",IF(AND(D230&gt;=20,D230&lt;30),"20-30",IF(AND(D230&gt;=30,D230&lt;40),"30-40",IF(AND(D230&gt;=40,D230&lt;50),"40-50",IF(AND(D230&gt;=50,D230&lt;60),"50-60",IF(AND(D230&gt;=60,D230&lt;70),"60-70",IF(AND(D230&gt;=70,D230&lt;80),"70-80","&gt;80"))))))))</f>
        <v>20-30</v>
      </c>
      <c r="K230" s="226" t="str">
        <f t="shared" ref="K230:K248" si="30">IF(F230&lt;1,"0-1",IF(AND(F230&gt;=1,F230&lt;2),"1-2",IF(AND(F230&gt;=2,F230&lt;5),"2-5",IF(AND(F230&gt;=5,F230&lt;10),"5-10",IF(AND(F230&gt;=10,F230&lt;20),"10-20","&gt;20")))))</f>
        <v>&gt;20</v>
      </c>
      <c r="L230" s="221">
        <f t="shared" si="26"/>
        <v>0</v>
      </c>
      <c r="O230" s="494" t="str">
        <f t="shared" si="27"/>
        <v/>
      </c>
      <c r="P230" s="494" t="str">
        <f t="shared" si="24"/>
        <v/>
      </c>
      <c r="Q230" s="517"/>
      <c r="R230" s="22"/>
    </row>
    <row r="231" spans="1:18" x14ac:dyDescent="0.25">
      <c r="A231" s="227">
        <v>43145</v>
      </c>
      <c r="B231" s="224">
        <f>'traffic sorted'!B268</f>
        <v>128</v>
      </c>
      <c r="C231" s="224">
        <f>'traffic sorted'!C268</f>
        <v>50</v>
      </c>
      <c r="D231" s="224">
        <f>'traffic sorted'!D268</f>
        <v>22</v>
      </c>
      <c r="E231" s="24">
        <v>13.00685</v>
      </c>
      <c r="F231" s="35">
        <v>1.72</v>
      </c>
      <c r="G231" s="78"/>
      <c r="H231" s="226">
        <f t="shared" si="28"/>
        <v>13.00685</v>
      </c>
      <c r="I231" s="226" t="str">
        <f t="shared" si="25"/>
        <v>50-60</v>
      </c>
      <c r="J231" s="226" t="str">
        <f t="shared" si="29"/>
        <v>20-30</v>
      </c>
      <c r="K231" s="226" t="str">
        <f t="shared" si="30"/>
        <v>1-2</v>
      </c>
      <c r="L231" s="221">
        <f t="shared" si="26"/>
        <v>0</v>
      </c>
      <c r="O231" s="494" t="str">
        <f t="shared" si="27"/>
        <v/>
      </c>
      <c r="P231" s="494" t="str">
        <f t="shared" si="24"/>
        <v/>
      </c>
      <c r="Q231" s="517"/>
      <c r="R231" s="22"/>
    </row>
    <row r="232" spans="1:18" x14ac:dyDescent="0.25">
      <c r="A232" s="227">
        <v>43146</v>
      </c>
      <c r="B232" s="224">
        <f>'traffic sorted'!B269</f>
        <v>142</v>
      </c>
      <c r="C232" s="224">
        <f>'traffic sorted'!C269</f>
        <v>52</v>
      </c>
      <c r="D232" s="224">
        <f>'traffic sorted'!D269</f>
        <v>24</v>
      </c>
      <c r="E232" s="24">
        <v>11.4344</v>
      </c>
      <c r="F232" s="35">
        <v>0.09</v>
      </c>
      <c r="G232" s="78"/>
      <c r="H232" s="226">
        <f t="shared" si="28"/>
        <v>11.4344</v>
      </c>
      <c r="I232" s="226" t="str">
        <f t="shared" si="25"/>
        <v>50-60</v>
      </c>
      <c r="J232" s="226" t="str">
        <f t="shared" si="29"/>
        <v>20-30</v>
      </c>
      <c r="K232" s="226" t="str">
        <f t="shared" si="30"/>
        <v>0-1</v>
      </c>
      <c r="L232" s="221">
        <f t="shared" si="26"/>
        <v>0</v>
      </c>
      <c r="O232" s="494" t="str">
        <f t="shared" si="27"/>
        <v/>
      </c>
      <c r="P232" s="494" t="str">
        <f t="shared" si="24"/>
        <v/>
      </c>
      <c r="Q232" s="517"/>
      <c r="R232" s="22"/>
    </row>
    <row r="233" spans="1:18" x14ac:dyDescent="0.25">
      <c r="A233" s="227">
        <v>43147</v>
      </c>
      <c r="B233" s="224">
        <f>'traffic sorted'!B270</f>
        <v>132</v>
      </c>
      <c r="C233" s="224">
        <f>'traffic sorted'!C270</f>
        <v>42</v>
      </c>
      <c r="D233" s="224">
        <f>'traffic sorted'!D270</f>
        <v>17</v>
      </c>
      <c r="E233" s="24">
        <v>16.419709999999998</v>
      </c>
      <c r="F233" s="35">
        <v>0</v>
      </c>
      <c r="G233" s="78"/>
      <c r="H233" s="226">
        <f t="shared" si="28"/>
        <v>16.419709999999998</v>
      </c>
      <c r="I233" s="226" t="str">
        <f t="shared" si="25"/>
        <v>40-50</v>
      </c>
      <c r="J233" s="226" t="str">
        <f t="shared" si="29"/>
        <v>10-20</v>
      </c>
      <c r="K233" s="226" t="str">
        <f t="shared" si="30"/>
        <v>0-1</v>
      </c>
      <c r="L233" s="221">
        <f t="shared" si="26"/>
        <v>0</v>
      </c>
      <c r="O233" s="494" t="str">
        <f t="shared" si="27"/>
        <v/>
      </c>
      <c r="P233" s="494" t="str">
        <f t="shared" si="24"/>
        <v/>
      </c>
      <c r="Q233" s="517"/>
      <c r="R233" s="22"/>
    </row>
    <row r="234" spans="1:18" x14ac:dyDescent="0.25">
      <c r="A234" s="227">
        <v>43148</v>
      </c>
      <c r="B234" s="224">
        <f>'traffic sorted'!B271</f>
        <v>79</v>
      </c>
      <c r="C234" s="224">
        <f>'traffic sorted'!C271</f>
        <v>5</v>
      </c>
      <c r="D234" s="224">
        <f>'traffic sorted'!D271</f>
        <v>0</v>
      </c>
      <c r="E234" s="24">
        <v>15.638870000000001</v>
      </c>
      <c r="F234" s="35">
        <v>0.35</v>
      </c>
      <c r="G234" s="78"/>
      <c r="H234" s="226">
        <f t="shared" si="28"/>
        <v>15.638870000000001</v>
      </c>
      <c r="I234" s="226" t="str">
        <f t="shared" si="25"/>
        <v>0-10</v>
      </c>
      <c r="J234" s="226" t="str">
        <f t="shared" si="29"/>
        <v>0-10</v>
      </c>
      <c r="K234" s="226" t="str">
        <f t="shared" si="30"/>
        <v>0-1</v>
      </c>
      <c r="L234" s="221">
        <f t="shared" si="26"/>
        <v>0</v>
      </c>
      <c r="O234" s="494" t="str">
        <f t="shared" si="27"/>
        <v/>
      </c>
      <c r="P234" s="494" t="str">
        <f t="shared" si="24"/>
        <v/>
      </c>
      <c r="Q234" s="517"/>
      <c r="R234" s="22"/>
    </row>
    <row r="235" spans="1:18" x14ac:dyDescent="0.25">
      <c r="A235" s="227">
        <v>43149</v>
      </c>
      <c r="B235" s="224">
        <f>'traffic sorted'!B272</f>
        <v>78</v>
      </c>
      <c r="C235" s="224">
        <f>'traffic sorted'!C272</f>
        <v>6</v>
      </c>
      <c r="D235" s="224">
        <f>'traffic sorted'!D272</f>
        <v>0</v>
      </c>
      <c r="E235" s="24">
        <v>20.018229999999999</v>
      </c>
      <c r="F235" s="35">
        <v>0.13</v>
      </c>
      <c r="G235" s="78"/>
      <c r="H235" s="226">
        <f t="shared" si="28"/>
        <v>20.018229999999999</v>
      </c>
      <c r="I235" s="226" t="str">
        <f t="shared" si="25"/>
        <v>0-10</v>
      </c>
      <c r="J235" s="226" t="str">
        <f t="shared" si="29"/>
        <v>0-10</v>
      </c>
      <c r="K235" s="226" t="str">
        <f t="shared" si="30"/>
        <v>0-1</v>
      </c>
      <c r="L235" s="221">
        <f t="shared" si="26"/>
        <v>0</v>
      </c>
      <c r="O235" s="494" t="str">
        <f t="shared" si="27"/>
        <v/>
      </c>
      <c r="P235" s="494" t="str">
        <f t="shared" si="24"/>
        <v/>
      </c>
      <c r="Q235" s="517"/>
      <c r="R235" s="22"/>
    </row>
    <row r="236" spans="1:18" x14ac:dyDescent="0.25">
      <c r="A236" s="227">
        <v>43150</v>
      </c>
      <c r="B236" s="224">
        <f>'traffic sorted'!B273</f>
        <v>155</v>
      </c>
      <c r="C236" s="224">
        <f>'traffic sorted'!C273</f>
        <v>62</v>
      </c>
      <c r="D236" s="224">
        <f>'traffic sorted'!D273</f>
        <v>25</v>
      </c>
      <c r="E236" s="24">
        <v>45.017789999999998</v>
      </c>
      <c r="F236" s="35">
        <v>0</v>
      </c>
      <c r="G236" s="78"/>
      <c r="H236" s="226">
        <f t="shared" si="28"/>
        <v>45.017789999999998</v>
      </c>
      <c r="I236" s="226" t="str">
        <f t="shared" si="25"/>
        <v>60-70</v>
      </c>
      <c r="J236" s="226" t="str">
        <f t="shared" si="29"/>
        <v>20-30</v>
      </c>
      <c r="K236" s="226" t="str">
        <f t="shared" si="30"/>
        <v>0-1</v>
      </c>
      <c r="L236" s="221">
        <f t="shared" si="26"/>
        <v>0</v>
      </c>
      <c r="O236" s="494" t="str">
        <f t="shared" si="27"/>
        <v/>
      </c>
      <c r="P236" s="494" t="str">
        <f t="shared" si="24"/>
        <v/>
      </c>
      <c r="Q236" s="517"/>
      <c r="R236" s="22"/>
    </row>
    <row r="237" spans="1:18" x14ac:dyDescent="0.25">
      <c r="A237" s="227">
        <v>43151</v>
      </c>
      <c r="B237" s="224">
        <f>'traffic sorted'!B274</f>
        <v>126</v>
      </c>
      <c r="C237" s="224">
        <f>'traffic sorted'!C274</f>
        <v>37</v>
      </c>
      <c r="D237" s="224">
        <f>'traffic sorted'!D274</f>
        <v>17</v>
      </c>
      <c r="E237" s="24">
        <v>20.885110000000001</v>
      </c>
      <c r="F237" s="35">
        <v>6.1</v>
      </c>
      <c r="G237" s="78"/>
      <c r="H237" s="226">
        <f t="shared" si="28"/>
        <v>20.885110000000001</v>
      </c>
      <c r="I237" s="226" t="str">
        <f t="shared" si="25"/>
        <v>30-40</v>
      </c>
      <c r="J237" s="226" t="str">
        <f t="shared" si="29"/>
        <v>10-20</v>
      </c>
      <c r="K237" s="226" t="str">
        <f t="shared" si="30"/>
        <v>5-10</v>
      </c>
      <c r="L237" s="221">
        <f t="shared" si="26"/>
        <v>0</v>
      </c>
      <c r="O237" s="494" t="str">
        <f t="shared" si="27"/>
        <v/>
      </c>
      <c r="P237" s="494" t="str">
        <f t="shared" si="24"/>
        <v/>
      </c>
      <c r="Q237" s="517"/>
      <c r="R237" s="22"/>
    </row>
    <row r="238" spans="1:18" x14ac:dyDescent="0.25">
      <c r="A238" s="227">
        <v>43152</v>
      </c>
      <c r="B238" s="224">
        <f>'traffic sorted'!B275</f>
        <v>155</v>
      </c>
      <c r="C238" s="224">
        <f>'traffic sorted'!C275</f>
        <v>50</v>
      </c>
      <c r="D238" s="224">
        <f>'traffic sorted'!D275</f>
        <v>28</v>
      </c>
      <c r="E238" s="24">
        <v>34.392670000000003</v>
      </c>
      <c r="F238" s="35">
        <v>0.19</v>
      </c>
      <c r="G238" s="78"/>
      <c r="H238" s="226">
        <f t="shared" si="28"/>
        <v>34.392670000000003</v>
      </c>
      <c r="I238" s="226" t="str">
        <f t="shared" si="25"/>
        <v>50-60</v>
      </c>
      <c r="J238" s="226" t="str">
        <f t="shared" si="29"/>
        <v>20-30</v>
      </c>
      <c r="K238" s="226" t="str">
        <f t="shared" si="30"/>
        <v>0-1</v>
      </c>
      <c r="L238" s="221">
        <f t="shared" si="26"/>
        <v>0</v>
      </c>
      <c r="O238" s="494" t="str">
        <f t="shared" si="27"/>
        <v/>
      </c>
      <c r="P238" s="494" t="str">
        <f t="shared" si="24"/>
        <v/>
      </c>
      <c r="Q238" s="517"/>
      <c r="R238" s="22"/>
    </row>
    <row r="239" spans="1:18" x14ac:dyDescent="0.25">
      <c r="A239" s="227">
        <v>43153</v>
      </c>
      <c r="B239" s="224">
        <f>'traffic sorted'!B276</f>
        <v>137</v>
      </c>
      <c r="C239" s="224">
        <f>'traffic sorted'!C276</f>
        <v>49</v>
      </c>
      <c r="D239" s="224">
        <f>'traffic sorted'!D276</f>
        <v>21</v>
      </c>
      <c r="E239" s="24">
        <v>17.325790000000001</v>
      </c>
      <c r="F239" s="35">
        <v>2.73</v>
      </c>
      <c r="G239" s="78"/>
      <c r="H239" s="226">
        <f t="shared" si="28"/>
        <v>17.325790000000001</v>
      </c>
      <c r="I239" s="226" t="str">
        <f t="shared" si="25"/>
        <v>40-50</v>
      </c>
      <c r="J239" s="226" t="str">
        <f t="shared" si="29"/>
        <v>20-30</v>
      </c>
      <c r="K239" s="226" t="str">
        <f t="shared" si="30"/>
        <v>2-5</v>
      </c>
      <c r="L239" s="221">
        <f t="shared" si="26"/>
        <v>0</v>
      </c>
      <c r="O239" s="494" t="str">
        <f t="shared" si="27"/>
        <v/>
      </c>
      <c r="P239" s="494" t="str">
        <f t="shared" si="24"/>
        <v/>
      </c>
      <c r="Q239" s="517"/>
      <c r="R239" s="22"/>
    </row>
    <row r="240" spans="1:18" x14ac:dyDescent="0.25">
      <c r="A240" s="227">
        <v>43154</v>
      </c>
      <c r="B240" s="224">
        <f>'traffic sorted'!B277</f>
        <v>162</v>
      </c>
      <c r="C240" s="224">
        <f>'traffic sorted'!C277</f>
        <v>59</v>
      </c>
      <c r="D240" s="224">
        <f>'traffic sorted'!D277</f>
        <v>33</v>
      </c>
      <c r="E240" s="24">
        <v>22.469270000000002</v>
      </c>
      <c r="F240" s="35">
        <v>0</v>
      </c>
      <c r="G240" s="78"/>
      <c r="H240" s="226">
        <f t="shared" si="28"/>
        <v>22.469270000000002</v>
      </c>
      <c r="I240" s="226" t="str">
        <f t="shared" si="25"/>
        <v>50-60</v>
      </c>
      <c r="J240" s="226" t="str">
        <f t="shared" si="29"/>
        <v>30-40</v>
      </c>
      <c r="K240" s="226" t="str">
        <f t="shared" si="30"/>
        <v>0-1</v>
      </c>
      <c r="L240" s="221">
        <f t="shared" si="26"/>
        <v>0</v>
      </c>
      <c r="O240" s="494" t="str">
        <f t="shared" si="27"/>
        <v/>
      </c>
      <c r="P240" s="494" t="str">
        <f t="shared" si="24"/>
        <v/>
      </c>
      <c r="Q240" s="517"/>
      <c r="R240" s="22"/>
    </row>
    <row r="241" spans="1:18" x14ac:dyDescent="0.25">
      <c r="A241" s="227">
        <v>43155</v>
      </c>
      <c r="B241" s="224">
        <f>'traffic sorted'!B278</f>
        <v>103</v>
      </c>
      <c r="C241" s="224">
        <f>'traffic sorted'!C278</f>
        <v>25</v>
      </c>
      <c r="D241" s="224">
        <f>'traffic sorted'!D278</f>
        <v>5</v>
      </c>
      <c r="E241" s="24">
        <v>19.40025</v>
      </c>
      <c r="F241" s="35">
        <v>0.01</v>
      </c>
      <c r="G241" s="78"/>
      <c r="H241" s="226">
        <f t="shared" si="28"/>
        <v>19.40025</v>
      </c>
      <c r="I241" s="226" t="str">
        <f t="shared" si="25"/>
        <v>20-30</v>
      </c>
      <c r="J241" s="226" t="str">
        <f t="shared" si="29"/>
        <v>0-10</v>
      </c>
      <c r="K241" s="226" t="str">
        <f t="shared" si="30"/>
        <v>0-1</v>
      </c>
      <c r="L241" s="221">
        <f t="shared" si="26"/>
        <v>0</v>
      </c>
      <c r="O241" s="494" t="str">
        <f t="shared" si="27"/>
        <v/>
      </c>
      <c r="P241" s="494" t="str">
        <f t="shared" si="24"/>
        <v/>
      </c>
      <c r="Q241" s="517"/>
      <c r="R241" s="22"/>
    </row>
    <row r="242" spans="1:18" x14ac:dyDescent="0.25">
      <c r="A242" s="227">
        <v>43156</v>
      </c>
      <c r="B242" s="224">
        <f>'traffic sorted'!B279</f>
        <v>66</v>
      </c>
      <c r="C242" s="224">
        <f>'traffic sorted'!C279</f>
        <v>8</v>
      </c>
      <c r="D242" s="224">
        <f>'traffic sorted'!D279</f>
        <v>0</v>
      </c>
      <c r="E242" s="24">
        <v>13.7576</v>
      </c>
      <c r="F242" s="35">
        <v>0</v>
      </c>
      <c r="G242" s="78"/>
      <c r="H242" s="226">
        <f t="shared" si="28"/>
        <v>13.7576</v>
      </c>
      <c r="I242" s="226" t="str">
        <f t="shared" si="25"/>
        <v>0-10</v>
      </c>
      <c r="J242" s="226" t="str">
        <f t="shared" si="29"/>
        <v>0-10</v>
      </c>
      <c r="K242" s="226" t="str">
        <f t="shared" si="30"/>
        <v>0-1</v>
      </c>
      <c r="L242" s="221">
        <f t="shared" si="26"/>
        <v>0</v>
      </c>
      <c r="O242" s="494" t="str">
        <f t="shared" si="27"/>
        <v/>
      </c>
      <c r="P242" s="494" t="str">
        <f t="shared" si="24"/>
        <v/>
      </c>
      <c r="Q242" s="517"/>
      <c r="R242" s="22"/>
    </row>
    <row r="243" spans="1:18" x14ac:dyDescent="0.25">
      <c r="A243" s="227">
        <v>43157</v>
      </c>
      <c r="B243" s="224">
        <f>'traffic sorted'!B280</f>
        <v>155</v>
      </c>
      <c r="C243" s="224">
        <f>'traffic sorted'!C280</f>
        <v>42</v>
      </c>
      <c r="D243" s="224">
        <f>'traffic sorted'!D280</f>
        <v>25</v>
      </c>
      <c r="E243" s="24">
        <v>75.894840000000002</v>
      </c>
      <c r="F243" s="35">
        <v>0</v>
      </c>
      <c r="G243" s="78"/>
      <c r="H243" s="226">
        <f t="shared" si="28"/>
        <v>75.894840000000002</v>
      </c>
      <c r="I243" s="226" t="str">
        <f t="shared" si="25"/>
        <v>40-50</v>
      </c>
      <c r="J243" s="226" t="str">
        <f t="shared" si="29"/>
        <v>20-30</v>
      </c>
      <c r="K243" s="226" t="str">
        <f t="shared" si="30"/>
        <v>0-1</v>
      </c>
      <c r="L243" s="221">
        <f t="shared" si="26"/>
        <v>1</v>
      </c>
      <c r="O243" s="494" t="str">
        <f t="shared" si="27"/>
        <v/>
      </c>
      <c r="P243" s="494" t="str">
        <f t="shared" si="24"/>
        <v/>
      </c>
      <c r="Q243" s="517"/>
      <c r="R243" s="22"/>
    </row>
    <row r="244" spans="1:18" x14ac:dyDescent="0.25">
      <c r="A244" s="227">
        <v>43158</v>
      </c>
      <c r="B244" s="224">
        <f>'traffic sorted'!B281</f>
        <v>175</v>
      </c>
      <c r="C244" s="224">
        <f>'traffic sorted'!C281</f>
        <v>52</v>
      </c>
      <c r="D244" s="224">
        <f>'traffic sorted'!D281</f>
        <v>27</v>
      </c>
      <c r="E244" s="24">
        <v>69.911469999999994</v>
      </c>
      <c r="F244" s="35">
        <v>0.01</v>
      </c>
      <c r="G244" s="78"/>
      <c r="H244" s="226">
        <f t="shared" si="28"/>
        <v>69.911469999999994</v>
      </c>
      <c r="I244" s="226" t="str">
        <f t="shared" si="25"/>
        <v>50-60</v>
      </c>
      <c r="J244" s="226" t="str">
        <f t="shared" si="29"/>
        <v>20-30</v>
      </c>
      <c r="K244" s="226" t="str">
        <f t="shared" si="30"/>
        <v>0-1</v>
      </c>
      <c r="L244" s="221">
        <f t="shared" si="26"/>
        <v>1</v>
      </c>
      <c r="O244" s="494" t="str">
        <f t="shared" si="27"/>
        <v/>
      </c>
      <c r="P244" s="494" t="str">
        <f t="shared" si="24"/>
        <v/>
      </c>
      <c r="Q244" s="517"/>
      <c r="R244" s="22"/>
    </row>
    <row r="245" spans="1:18" x14ac:dyDescent="0.25">
      <c r="A245" s="227">
        <v>43159</v>
      </c>
      <c r="B245" s="224">
        <f>'traffic sorted'!B282</f>
        <v>186</v>
      </c>
      <c r="C245" s="224">
        <f>'traffic sorted'!C282</f>
        <v>48</v>
      </c>
      <c r="D245" s="224">
        <f>'traffic sorted'!D282</f>
        <v>26</v>
      </c>
      <c r="E245" s="24">
        <v>64.047970000000007</v>
      </c>
      <c r="F245" s="35">
        <v>0</v>
      </c>
      <c r="G245" s="78"/>
      <c r="H245" s="226">
        <f t="shared" si="28"/>
        <v>64.047970000000007</v>
      </c>
      <c r="I245" s="226" t="str">
        <f t="shared" si="25"/>
        <v>40-50</v>
      </c>
      <c r="J245" s="226" t="str">
        <f t="shared" si="29"/>
        <v>20-30</v>
      </c>
      <c r="K245" s="226" t="str">
        <f t="shared" si="30"/>
        <v>0-1</v>
      </c>
      <c r="L245" s="221">
        <f t="shared" si="26"/>
        <v>1</v>
      </c>
      <c r="O245" s="494" t="str">
        <f t="shared" si="27"/>
        <v/>
      </c>
      <c r="P245" s="494" t="str">
        <f t="shared" si="24"/>
        <v/>
      </c>
      <c r="Q245" s="517"/>
      <c r="R245" s="22"/>
    </row>
    <row r="246" spans="1:18" x14ac:dyDescent="0.25">
      <c r="A246" s="227">
        <v>43160</v>
      </c>
      <c r="B246" s="224">
        <f>'traffic sorted'!B283</f>
        <v>135</v>
      </c>
      <c r="C246" s="224">
        <f>'traffic sorted'!C283</f>
        <v>54</v>
      </c>
      <c r="D246" s="224">
        <f>'traffic sorted'!D283</f>
        <v>29</v>
      </c>
      <c r="E246" s="213">
        <v>73.0124</v>
      </c>
      <c r="F246" s="35">
        <v>1.06</v>
      </c>
      <c r="G246" s="78"/>
      <c r="H246" s="226">
        <f t="shared" si="28"/>
        <v>73.0124</v>
      </c>
      <c r="I246" s="226" t="str">
        <f t="shared" si="25"/>
        <v>50-60</v>
      </c>
      <c r="J246" s="226" t="str">
        <f t="shared" si="29"/>
        <v>20-30</v>
      </c>
      <c r="K246" s="226" t="str">
        <f t="shared" si="30"/>
        <v>1-2</v>
      </c>
      <c r="L246" s="221">
        <f t="shared" si="26"/>
        <v>1</v>
      </c>
      <c r="O246" s="494" t="str">
        <f t="shared" si="27"/>
        <v/>
      </c>
      <c r="P246" s="494" t="str">
        <f t="shared" si="24"/>
        <v/>
      </c>
      <c r="Q246" s="517"/>
      <c r="R246" s="22"/>
    </row>
    <row r="247" spans="1:18" x14ac:dyDescent="0.25">
      <c r="A247" s="227">
        <v>43161</v>
      </c>
      <c r="B247" s="224">
        <f>'traffic sorted'!B284</f>
        <v>133</v>
      </c>
      <c r="C247" s="224">
        <f>'traffic sorted'!C284</f>
        <v>42</v>
      </c>
      <c r="D247" s="224">
        <f>'traffic sorted'!D284</f>
        <v>21</v>
      </c>
      <c r="E247" s="213">
        <v>10.60758</v>
      </c>
      <c r="F247" s="35">
        <v>2.9</v>
      </c>
      <c r="G247" s="78"/>
      <c r="H247" s="226">
        <f t="shared" si="28"/>
        <v>10.60758</v>
      </c>
      <c r="I247" s="226" t="str">
        <f t="shared" si="25"/>
        <v>40-50</v>
      </c>
      <c r="J247" s="226" t="str">
        <f t="shared" si="29"/>
        <v>20-30</v>
      </c>
      <c r="K247" s="226" t="str">
        <f t="shared" si="30"/>
        <v>2-5</v>
      </c>
      <c r="L247" s="221">
        <f t="shared" si="26"/>
        <v>0</v>
      </c>
      <c r="O247" s="494" t="str">
        <f t="shared" si="27"/>
        <v/>
      </c>
      <c r="P247" s="494" t="str">
        <f t="shared" si="24"/>
        <v/>
      </c>
      <c r="Q247" s="517"/>
      <c r="R247" s="22"/>
    </row>
    <row r="248" spans="1:18" x14ac:dyDescent="0.25">
      <c r="A248" s="227">
        <v>43162</v>
      </c>
      <c r="B248" s="224">
        <f>'traffic sorted'!B285</f>
        <v>72</v>
      </c>
      <c r="C248" s="224">
        <f>'traffic sorted'!C285</f>
        <v>0</v>
      </c>
      <c r="D248" s="224">
        <f>'traffic sorted'!D285</f>
        <v>0</v>
      </c>
      <c r="E248" s="213">
        <v>15.202999999999999</v>
      </c>
      <c r="F248" s="35">
        <v>0.02</v>
      </c>
      <c r="G248" s="78"/>
      <c r="H248" s="226">
        <f t="shared" si="28"/>
        <v>15.202999999999999</v>
      </c>
      <c r="I248" s="226" t="str">
        <f t="shared" si="25"/>
        <v>0-10</v>
      </c>
      <c r="J248" s="226" t="str">
        <f t="shared" si="29"/>
        <v>0-10</v>
      </c>
      <c r="K248" s="226" t="str">
        <f t="shared" si="30"/>
        <v>0-1</v>
      </c>
      <c r="L248" s="221">
        <f t="shared" si="26"/>
        <v>0</v>
      </c>
      <c r="O248" s="494">
        <f t="shared" si="27"/>
        <v>15.202999999999999</v>
      </c>
      <c r="P248" s="494">
        <f t="shared" si="24"/>
        <v>15.202999999999999</v>
      </c>
      <c r="Q248" s="517"/>
      <c r="R248" s="22"/>
    </row>
    <row r="249" spans="1:18" x14ac:dyDescent="0.25">
      <c r="A249" s="227">
        <v>43164</v>
      </c>
      <c r="B249" s="224">
        <f>'traffic sorted'!B287</f>
        <v>144</v>
      </c>
      <c r="C249" s="224">
        <f>'traffic sorted'!C287</f>
        <v>55</v>
      </c>
      <c r="D249" s="224">
        <f>'traffic sorted'!D287</f>
        <v>27</v>
      </c>
      <c r="E249" s="213">
        <v>9.7210599999999996</v>
      </c>
      <c r="F249" s="35">
        <v>0.5</v>
      </c>
      <c r="G249" s="78"/>
      <c r="H249" s="226">
        <f t="shared" si="28"/>
        <v>9.7210599999999996</v>
      </c>
      <c r="I249" s="226" t="str">
        <f t="shared" si="25"/>
        <v>50-60</v>
      </c>
      <c r="J249" s="226" t="str">
        <f t="shared" si="29"/>
        <v>20-30</v>
      </c>
      <c r="K249" s="226" t="str">
        <f t="shared" ref="K249:K280" si="31">IF(F249&lt;1,"0-1",IF(AND(F249&gt;=1,F249&lt;2),"1-2",IF(AND(F249&gt;=2,F249&lt;5),"2-5",IF(AND(F249&gt;=5,F249&lt;10),"5-10",IF(AND(F249&gt;=10,F249&lt;20),"10-20","&gt;20")))))</f>
        <v>0-1</v>
      </c>
      <c r="L249" s="221">
        <f t="shared" si="26"/>
        <v>0</v>
      </c>
      <c r="O249" s="494" t="str">
        <f t="shared" si="27"/>
        <v/>
      </c>
      <c r="P249" s="494" t="str">
        <f t="shared" ref="P249:P280" si="32">IF(AND(C249=0,F249&lt;1),E249,"")</f>
        <v/>
      </c>
      <c r="Q249" s="517"/>
      <c r="R249" s="22"/>
    </row>
    <row r="250" spans="1:18" x14ac:dyDescent="0.25">
      <c r="A250" s="227">
        <v>43165</v>
      </c>
      <c r="B250" s="224">
        <f>'traffic sorted'!B288</f>
        <v>123</v>
      </c>
      <c r="C250" s="224">
        <f>'traffic sorted'!C288</f>
        <v>47</v>
      </c>
      <c r="D250" s="224">
        <f>'traffic sorted'!D288</f>
        <v>24</v>
      </c>
      <c r="E250" s="213">
        <v>8.8956800000000005</v>
      </c>
      <c r="F250" s="35">
        <v>2.25</v>
      </c>
      <c r="G250" s="78"/>
      <c r="H250" s="226">
        <f t="shared" si="28"/>
        <v>8.8956800000000005</v>
      </c>
      <c r="I250" s="226" t="str">
        <f t="shared" si="25"/>
        <v>40-50</v>
      </c>
      <c r="J250" s="226" t="str">
        <f t="shared" si="29"/>
        <v>20-30</v>
      </c>
      <c r="K250" s="226" t="str">
        <f t="shared" si="31"/>
        <v>2-5</v>
      </c>
      <c r="L250" s="221">
        <f t="shared" si="26"/>
        <v>0</v>
      </c>
      <c r="O250" s="494" t="str">
        <f t="shared" si="27"/>
        <v/>
      </c>
      <c r="P250" s="494" t="str">
        <f t="shared" si="32"/>
        <v/>
      </c>
      <c r="Q250" s="517"/>
      <c r="R250" s="22"/>
    </row>
    <row r="251" spans="1:18" x14ac:dyDescent="0.25">
      <c r="A251" s="227">
        <v>43166</v>
      </c>
      <c r="B251" s="224">
        <f>'traffic sorted'!B289</f>
        <v>161</v>
      </c>
      <c r="C251" s="224">
        <f>'traffic sorted'!C289</f>
        <v>47</v>
      </c>
      <c r="D251" s="224">
        <f>'traffic sorted'!D289</f>
        <v>21</v>
      </c>
      <c r="E251" s="213">
        <v>16.638100000000001</v>
      </c>
      <c r="F251" s="35">
        <v>0.28999999999999998</v>
      </c>
      <c r="G251" s="78"/>
      <c r="H251" s="226">
        <f t="shared" si="28"/>
        <v>16.638100000000001</v>
      </c>
      <c r="I251" s="226" t="str">
        <f t="shared" si="25"/>
        <v>40-50</v>
      </c>
      <c r="J251" s="226" t="str">
        <f t="shared" si="29"/>
        <v>20-30</v>
      </c>
      <c r="K251" s="226" t="str">
        <f t="shared" si="31"/>
        <v>0-1</v>
      </c>
      <c r="L251" s="221">
        <f t="shared" si="26"/>
        <v>0</v>
      </c>
      <c r="O251" s="494" t="str">
        <f t="shared" si="27"/>
        <v/>
      </c>
      <c r="P251" s="494" t="str">
        <f t="shared" si="32"/>
        <v/>
      </c>
      <c r="Q251" s="517"/>
      <c r="R251" s="22"/>
    </row>
    <row r="252" spans="1:18" x14ac:dyDescent="0.25">
      <c r="A252" s="227">
        <v>43167</v>
      </c>
      <c r="B252" s="224">
        <f>'traffic sorted'!B290</f>
        <v>149</v>
      </c>
      <c r="C252" s="224">
        <f>'traffic sorted'!C290</f>
        <v>58</v>
      </c>
      <c r="D252" s="224">
        <f>'traffic sorted'!D290</f>
        <v>34</v>
      </c>
      <c r="E252" s="213">
        <v>8.88171</v>
      </c>
      <c r="F252" s="35">
        <v>7.95</v>
      </c>
      <c r="G252" s="78"/>
      <c r="H252" s="226">
        <f t="shared" si="28"/>
        <v>8.88171</v>
      </c>
      <c r="I252" s="226" t="str">
        <f t="shared" si="25"/>
        <v>50-60</v>
      </c>
      <c r="J252" s="226" t="str">
        <f t="shared" si="29"/>
        <v>30-40</v>
      </c>
      <c r="K252" s="226" t="str">
        <f t="shared" si="31"/>
        <v>5-10</v>
      </c>
      <c r="L252" s="221">
        <f t="shared" si="26"/>
        <v>0</v>
      </c>
      <c r="O252" s="494" t="str">
        <f t="shared" si="27"/>
        <v/>
      </c>
      <c r="P252" s="494" t="str">
        <f t="shared" si="32"/>
        <v/>
      </c>
      <c r="Q252" s="517"/>
      <c r="R252" s="22"/>
    </row>
    <row r="253" spans="1:18" x14ac:dyDescent="0.25">
      <c r="A253" s="227">
        <v>43168</v>
      </c>
      <c r="B253" s="224">
        <f>'traffic sorted'!B291</f>
        <v>180</v>
      </c>
      <c r="C253" s="224">
        <f>'traffic sorted'!C291</f>
        <v>60</v>
      </c>
      <c r="D253" s="224">
        <f>'traffic sorted'!D291</f>
        <v>33</v>
      </c>
      <c r="E253" s="213">
        <v>26.213979999999999</v>
      </c>
      <c r="F253" s="35">
        <v>0</v>
      </c>
      <c r="G253" s="78"/>
      <c r="H253" s="226">
        <f t="shared" si="28"/>
        <v>26.213979999999999</v>
      </c>
      <c r="I253" s="226" t="str">
        <f t="shared" si="25"/>
        <v>60-70</v>
      </c>
      <c r="J253" s="226" t="str">
        <f t="shared" si="29"/>
        <v>30-40</v>
      </c>
      <c r="K253" s="226" t="str">
        <f t="shared" si="31"/>
        <v>0-1</v>
      </c>
      <c r="L253" s="221">
        <f t="shared" si="26"/>
        <v>0</v>
      </c>
      <c r="O253" s="494" t="str">
        <f t="shared" si="27"/>
        <v/>
      </c>
      <c r="P253" s="494" t="str">
        <f t="shared" si="32"/>
        <v/>
      </c>
      <c r="Q253" s="517"/>
      <c r="R253" s="22"/>
    </row>
    <row r="254" spans="1:18" x14ac:dyDescent="0.25">
      <c r="A254" s="227">
        <v>43169</v>
      </c>
      <c r="B254" s="224">
        <f>'traffic sorted'!B292</f>
        <v>102</v>
      </c>
      <c r="C254" s="224">
        <f>'traffic sorted'!C292</f>
        <v>6</v>
      </c>
      <c r="D254" s="224">
        <f>'traffic sorted'!D292</f>
        <v>2</v>
      </c>
      <c r="E254" s="213">
        <v>13.59435</v>
      </c>
      <c r="F254" s="35">
        <v>0.11</v>
      </c>
      <c r="G254" s="78"/>
      <c r="H254" s="226">
        <f t="shared" si="28"/>
        <v>13.59435</v>
      </c>
      <c r="I254" s="226" t="str">
        <f t="shared" si="25"/>
        <v>0-10</v>
      </c>
      <c r="J254" s="226" t="str">
        <f t="shared" si="29"/>
        <v>0-10</v>
      </c>
      <c r="K254" s="226" t="str">
        <f t="shared" si="31"/>
        <v>0-1</v>
      </c>
      <c r="L254" s="221">
        <f t="shared" si="26"/>
        <v>0</v>
      </c>
      <c r="O254" s="494" t="str">
        <f t="shared" si="27"/>
        <v/>
      </c>
      <c r="P254" s="494" t="str">
        <f t="shared" si="32"/>
        <v/>
      </c>
      <c r="Q254" s="517"/>
      <c r="R254" s="22"/>
    </row>
    <row r="255" spans="1:18" x14ac:dyDescent="0.25">
      <c r="A255" s="227">
        <v>43170</v>
      </c>
      <c r="B255" s="224">
        <f>'traffic sorted'!B293</f>
        <v>90</v>
      </c>
      <c r="C255" s="224">
        <f>'traffic sorted'!C293</f>
        <v>5</v>
      </c>
      <c r="D255" s="224">
        <f>'traffic sorted'!D293</f>
        <v>0</v>
      </c>
      <c r="E255" s="213">
        <v>11.526669999999999</v>
      </c>
      <c r="F255" s="35">
        <v>1.01</v>
      </c>
      <c r="G255" s="78"/>
      <c r="H255" s="226">
        <f t="shared" si="28"/>
        <v>11.526669999999999</v>
      </c>
      <c r="I255" s="226" t="str">
        <f t="shared" si="25"/>
        <v>0-10</v>
      </c>
      <c r="J255" s="226" t="str">
        <f t="shared" si="29"/>
        <v>0-10</v>
      </c>
      <c r="K255" s="226" t="str">
        <f t="shared" si="31"/>
        <v>1-2</v>
      </c>
      <c r="L255" s="221">
        <f t="shared" si="26"/>
        <v>0</v>
      </c>
      <c r="O255" s="494" t="str">
        <f t="shared" si="27"/>
        <v/>
      </c>
      <c r="P255" s="494" t="str">
        <f t="shared" si="32"/>
        <v/>
      </c>
      <c r="Q255" s="517"/>
      <c r="R255" s="22"/>
    </row>
    <row r="256" spans="1:18" x14ac:dyDescent="0.25">
      <c r="A256" s="227">
        <v>43171</v>
      </c>
      <c r="B256" s="224">
        <f>'traffic sorted'!B294</f>
        <v>153</v>
      </c>
      <c r="C256" s="224">
        <f>'traffic sorted'!C294</f>
        <v>47</v>
      </c>
      <c r="D256" s="224">
        <f>'traffic sorted'!D294</f>
        <v>24</v>
      </c>
      <c r="E256" s="213">
        <v>6.0211699999999997</v>
      </c>
      <c r="F256" s="35">
        <v>40.870010000000001</v>
      </c>
      <c r="G256" s="78"/>
      <c r="H256" s="226">
        <f t="shared" si="28"/>
        <v>6.0211699999999997</v>
      </c>
      <c r="I256" s="226" t="str">
        <f t="shared" si="25"/>
        <v>40-50</v>
      </c>
      <c r="J256" s="226" t="str">
        <f t="shared" si="29"/>
        <v>20-30</v>
      </c>
      <c r="K256" s="226" t="str">
        <f t="shared" si="31"/>
        <v>&gt;20</v>
      </c>
      <c r="L256" s="221">
        <f t="shared" si="26"/>
        <v>0</v>
      </c>
      <c r="O256" s="494" t="str">
        <f t="shared" si="27"/>
        <v/>
      </c>
      <c r="P256" s="494" t="str">
        <f t="shared" si="32"/>
        <v/>
      </c>
      <c r="Q256" s="517"/>
      <c r="R256" s="22"/>
    </row>
    <row r="257" spans="1:18" x14ac:dyDescent="0.25">
      <c r="A257" s="227">
        <v>43172</v>
      </c>
      <c r="B257" s="224">
        <f>'traffic sorted'!B295</f>
        <v>125</v>
      </c>
      <c r="C257" s="224">
        <f>'traffic sorted'!C295</f>
        <v>36</v>
      </c>
      <c r="D257" s="224">
        <f>'traffic sorted'!D295</f>
        <v>14</v>
      </c>
      <c r="E257" s="213">
        <v>16.160170000000001</v>
      </c>
      <c r="F257" s="35">
        <v>0</v>
      </c>
      <c r="G257" s="78"/>
      <c r="H257" s="226">
        <f t="shared" si="28"/>
        <v>16.160170000000001</v>
      </c>
      <c r="I257" s="226" t="str">
        <f t="shared" si="25"/>
        <v>30-40</v>
      </c>
      <c r="J257" s="226" t="str">
        <f t="shared" si="29"/>
        <v>10-20</v>
      </c>
      <c r="K257" s="226" t="str">
        <f t="shared" si="31"/>
        <v>0-1</v>
      </c>
      <c r="L257" s="221">
        <f t="shared" si="26"/>
        <v>0</v>
      </c>
      <c r="O257" s="494" t="str">
        <f t="shared" si="27"/>
        <v/>
      </c>
      <c r="P257" s="494" t="str">
        <f t="shared" si="32"/>
        <v/>
      </c>
      <c r="Q257" s="517"/>
      <c r="R257" s="22"/>
    </row>
    <row r="258" spans="1:18" x14ac:dyDescent="0.25">
      <c r="A258" s="227">
        <v>43173</v>
      </c>
      <c r="B258" s="224">
        <f>'traffic sorted'!B296</f>
        <v>121</v>
      </c>
      <c r="C258" s="224">
        <f>'traffic sorted'!C296</f>
        <v>27</v>
      </c>
      <c r="D258" s="224">
        <f>'traffic sorted'!D296</f>
        <v>12</v>
      </c>
      <c r="E258" s="213">
        <v>21.631589999999999</v>
      </c>
      <c r="F258" s="35">
        <v>0.01</v>
      </c>
      <c r="G258" s="78"/>
      <c r="H258" s="226">
        <f t="shared" si="28"/>
        <v>21.631589999999999</v>
      </c>
      <c r="I258" s="226" t="str">
        <f t="shared" si="25"/>
        <v>20-30</v>
      </c>
      <c r="J258" s="226" t="str">
        <f t="shared" si="29"/>
        <v>10-20</v>
      </c>
      <c r="K258" s="226" t="str">
        <f t="shared" si="31"/>
        <v>0-1</v>
      </c>
      <c r="L258" s="221">
        <f t="shared" si="26"/>
        <v>0</v>
      </c>
      <c r="O258" s="494" t="str">
        <f t="shared" si="27"/>
        <v/>
      </c>
      <c r="P258" s="494" t="str">
        <f t="shared" si="32"/>
        <v/>
      </c>
      <c r="Q258" s="517"/>
      <c r="R258" s="22"/>
    </row>
    <row r="259" spans="1:18" x14ac:dyDescent="0.25">
      <c r="A259" s="227">
        <v>43174</v>
      </c>
      <c r="B259" s="224">
        <f>'traffic sorted'!B297</f>
        <v>113</v>
      </c>
      <c r="C259" s="224">
        <f>'traffic sorted'!C297</f>
        <v>30</v>
      </c>
      <c r="D259" s="224">
        <f>'traffic sorted'!D297</f>
        <v>8</v>
      </c>
      <c r="E259" s="213">
        <v>36.736879999999999</v>
      </c>
      <c r="F259" s="35">
        <v>0.19</v>
      </c>
      <c r="G259" s="78"/>
      <c r="H259" s="226">
        <f t="shared" si="28"/>
        <v>36.736879999999999</v>
      </c>
      <c r="I259" s="226" t="str">
        <f t="shared" si="25"/>
        <v>30-40</v>
      </c>
      <c r="J259" s="226" t="str">
        <f t="shared" si="29"/>
        <v>0-10</v>
      </c>
      <c r="K259" s="226" t="str">
        <f t="shared" si="31"/>
        <v>0-1</v>
      </c>
      <c r="L259" s="221">
        <f t="shared" si="26"/>
        <v>0</v>
      </c>
      <c r="O259" s="494" t="str">
        <f t="shared" si="27"/>
        <v/>
      </c>
      <c r="P259" s="494" t="str">
        <f t="shared" si="32"/>
        <v/>
      </c>
      <c r="Q259" s="517"/>
      <c r="R259" s="22"/>
    </row>
    <row r="260" spans="1:18" x14ac:dyDescent="0.25">
      <c r="A260" s="227">
        <v>43175</v>
      </c>
      <c r="B260" s="224">
        <f>'traffic sorted'!B298</f>
        <v>114</v>
      </c>
      <c r="C260" s="224">
        <f>'traffic sorted'!C298</f>
        <v>33</v>
      </c>
      <c r="D260" s="224">
        <f>'traffic sorted'!D298</f>
        <v>15</v>
      </c>
      <c r="E260" s="213">
        <v>13.404579999999999</v>
      </c>
      <c r="F260" s="35">
        <v>0.28999999999999998</v>
      </c>
      <c r="G260" s="78"/>
      <c r="H260" s="226">
        <f t="shared" si="28"/>
        <v>13.404579999999999</v>
      </c>
      <c r="I260" s="226" t="str">
        <f t="shared" si="25"/>
        <v>30-40</v>
      </c>
      <c r="J260" s="226" t="str">
        <f t="shared" si="29"/>
        <v>10-20</v>
      </c>
      <c r="K260" s="226" t="str">
        <f t="shared" si="31"/>
        <v>0-1</v>
      </c>
      <c r="L260" s="221">
        <f t="shared" si="26"/>
        <v>0</v>
      </c>
      <c r="O260" s="494" t="str">
        <f t="shared" si="27"/>
        <v/>
      </c>
      <c r="P260" s="494" t="str">
        <f t="shared" si="32"/>
        <v/>
      </c>
      <c r="Q260" s="517"/>
      <c r="R260" s="22"/>
    </row>
    <row r="261" spans="1:18" x14ac:dyDescent="0.25">
      <c r="A261" s="227">
        <v>43176</v>
      </c>
      <c r="B261" s="224">
        <f>'traffic sorted'!B299</f>
        <v>79</v>
      </c>
      <c r="C261" s="224">
        <f>'traffic sorted'!C299</f>
        <v>3</v>
      </c>
      <c r="D261" s="224">
        <f>'traffic sorted'!D299</f>
        <v>0</v>
      </c>
      <c r="E261" s="213">
        <v>10.83989</v>
      </c>
      <c r="F261" s="35">
        <v>14.18</v>
      </c>
      <c r="G261" s="78"/>
      <c r="H261" s="226">
        <f t="shared" si="28"/>
        <v>10.83989</v>
      </c>
      <c r="I261" s="226" t="str">
        <f t="shared" si="25"/>
        <v>0-10</v>
      </c>
      <c r="J261" s="226" t="str">
        <f t="shared" si="29"/>
        <v>0-10</v>
      </c>
      <c r="K261" s="226" t="str">
        <f t="shared" si="31"/>
        <v>10-20</v>
      </c>
      <c r="L261" s="221">
        <f t="shared" si="26"/>
        <v>0</v>
      </c>
      <c r="O261" s="494" t="str">
        <f t="shared" si="27"/>
        <v/>
      </c>
      <c r="P261" s="494" t="str">
        <f t="shared" si="32"/>
        <v/>
      </c>
      <c r="Q261" s="517"/>
      <c r="R261" s="22"/>
    </row>
    <row r="262" spans="1:18" x14ac:dyDescent="0.25">
      <c r="A262" s="227">
        <v>43177</v>
      </c>
      <c r="B262" s="224">
        <f>'traffic sorted'!B300</f>
        <v>87</v>
      </c>
      <c r="C262" s="224">
        <f>'traffic sorted'!C300</f>
        <v>6</v>
      </c>
      <c r="D262" s="224">
        <f>'traffic sorted'!D300</f>
        <v>2</v>
      </c>
      <c r="E262" s="213">
        <v>16.612359999999999</v>
      </c>
      <c r="F262" s="35">
        <v>7.0000000000000007E-2</v>
      </c>
      <c r="G262" s="78"/>
      <c r="H262" s="226">
        <f t="shared" si="28"/>
        <v>16.612359999999999</v>
      </c>
      <c r="I262" s="226" t="str">
        <f t="shared" si="25"/>
        <v>0-10</v>
      </c>
      <c r="J262" s="226" t="str">
        <f t="shared" si="29"/>
        <v>0-10</v>
      </c>
      <c r="K262" s="226" t="str">
        <f t="shared" si="31"/>
        <v>0-1</v>
      </c>
      <c r="L262" s="221">
        <f t="shared" si="26"/>
        <v>0</v>
      </c>
      <c r="O262" s="494" t="str">
        <f t="shared" si="27"/>
        <v/>
      </c>
      <c r="P262" s="494" t="str">
        <f t="shared" si="32"/>
        <v/>
      </c>
      <c r="Q262" s="517"/>
      <c r="R262" s="22"/>
    </row>
    <row r="263" spans="1:18" x14ac:dyDescent="0.25">
      <c r="A263" s="227">
        <v>43178</v>
      </c>
      <c r="B263" s="224">
        <f>'traffic sorted'!B301</f>
        <v>118</v>
      </c>
      <c r="C263" s="224">
        <f>'traffic sorted'!C301</f>
        <v>38</v>
      </c>
      <c r="D263" s="224">
        <f>'traffic sorted'!D301</f>
        <v>16</v>
      </c>
      <c r="E263" s="213">
        <v>13.883509999999999</v>
      </c>
      <c r="F263" s="35">
        <v>0.65</v>
      </c>
      <c r="G263" s="78"/>
      <c r="H263" s="226">
        <f t="shared" si="28"/>
        <v>13.883509999999999</v>
      </c>
      <c r="I263" s="226" t="str">
        <f t="shared" si="25"/>
        <v>30-40</v>
      </c>
      <c r="J263" s="226" t="str">
        <f t="shared" si="29"/>
        <v>10-20</v>
      </c>
      <c r="K263" s="226" t="str">
        <f t="shared" si="31"/>
        <v>0-1</v>
      </c>
      <c r="L263" s="221">
        <f t="shared" si="26"/>
        <v>0</v>
      </c>
      <c r="O263" s="494" t="str">
        <f t="shared" si="27"/>
        <v/>
      </c>
      <c r="P263" s="494" t="str">
        <f t="shared" si="32"/>
        <v/>
      </c>
      <c r="Q263" s="517"/>
      <c r="R263" s="22"/>
    </row>
    <row r="264" spans="1:18" x14ac:dyDescent="0.25">
      <c r="A264" s="227">
        <v>43179</v>
      </c>
      <c r="B264" s="224">
        <f>'traffic sorted'!B302</f>
        <v>145</v>
      </c>
      <c r="C264" s="224">
        <f>'traffic sorted'!C302</f>
        <v>44</v>
      </c>
      <c r="D264" s="224">
        <f>'traffic sorted'!D302</f>
        <v>18</v>
      </c>
      <c r="E264" s="213">
        <v>12.82315</v>
      </c>
      <c r="F264" s="35">
        <v>2.08</v>
      </c>
      <c r="G264" s="78"/>
      <c r="H264" s="226">
        <f t="shared" si="28"/>
        <v>12.82315</v>
      </c>
      <c r="I264" s="226" t="str">
        <f t="shared" si="25"/>
        <v>40-50</v>
      </c>
      <c r="J264" s="226" t="str">
        <f t="shared" si="29"/>
        <v>10-20</v>
      </c>
      <c r="K264" s="226" t="str">
        <f t="shared" si="31"/>
        <v>2-5</v>
      </c>
      <c r="L264" s="221">
        <f t="shared" si="26"/>
        <v>0</v>
      </c>
      <c r="O264" s="494" t="str">
        <f t="shared" si="27"/>
        <v/>
      </c>
      <c r="P264" s="494" t="str">
        <f t="shared" si="32"/>
        <v/>
      </c>
      <c r="Q264" s="517"/>
      <c r="R264" s="22"/>
    </row>
    <row r="265" spans="1:18" x14ac:dyDescent="0.25">
      <c r="A265" s="227">
        <v>43180</v>
      </c>
      <c r="B265" s="224">
        <f>'traffic sorted'!B303</f>
        <v>146</v>
      </c>
      <c r="C265" s="224">
        <f>'traffic sorted'!C303</f>
        <v>55</v>
      </c>
      <c r="D265" s="224">
        <f>'traffic sorted'!D303</f>
        <v>32</v>
      </c>
      <c r="E265" s="213">
        <v>14.64419</v>
      </c>
      <c r="F265" s="35">
        <v>0.62</v>
      </c>
      <c r="G265" s="78"/>
      <c r="H265" s="226">
        <f t="shared" si="28"/>
        <v>14.64419</v>
      </c>
      <c r="I265" s="226" t="str">
        <f t="shared" si="25"/>
        <v>50-60</v>
      </c>
      <c r="J265" s="226" t="str">
        <f t="shared" si="29"/>
        <v>30-40</v>
      </c>
      <c r="K265" s="226" t="str">
        <f t="shared" si="31"/>
        <v>0-1</v>
      </c>
      <c r="L265" s="221">
        <f t="shared" si="26"/>
        <v>0</v>
      </c>
      <c r="O265" s="494" t="str">
        <f t="shared" si="27"/>
        <v/>
      </c>
      <c r="P265" s="494" t="str">
        <f t="shared" si="32"/>
        <v/>
      </c>
      <c r="Q265" s="517"/>
      <c r="R265" s="22"/>
    </row>
    <row r="266" spans="1:18" x14ac:dyDescent="0.25">
      <c r="A266" s="227">
        <v>43181</v>
      </c>
      <c r="B266" s="224">
        <f>'traffic sorted'!B304</f>
        <v>122</v>
      </c>
      <c r="C266" s="224">
        <f>'traffic sorted'!C304</f>
        <v>37</v>
      </c>
      <c r="D266" s="224">
        <f>'traffic sorted'!D304</f>
        <v>16</v>
      </c>
      <c r="E266" s="213">
        <v>13.932689999999999</v>
      </c>
      <c r="F266" s="35">
        <v>0.57999999999999996</v>
      </c>
      <c r="G266" s="78"/>
      <c r="H266" s="226">
        <f t="shared" si="28"/>
        <v>13.932689999999999</v>
      </c>
      <c r="I266" s="226" t="str">
        <f t="shared" ref="I266:I323" si="33">IF(C266&lt;10,"0-10",IF(AND(C266&gt;=10,C266&lt;20),"10-20",IF(AND(C266&gt;=20,C266&lt;30),"20-30",IF(AND(C266&gt;=30,C266&lt;40),"30-40",IF(AND(C266&gt;=40,C266&lt;50),"40-50",IF(AND(C266&gt;=50,C266&lt;60),"50-60",IF(AND(C266&gt;=60,C266&lt;70),"60-70",IF(AND(C266&gt;=70,C266&lt;80),"70-80","&gt;80"))))))))</f>
        <v>30-40</v>
      </c>
      <c r="J266" s="226" t="str">
        <f t="shared" si="29"/>
        <v>10-20</v>
      </c>
      <c r="K266" s="226" t="str">
        <f t="shared" si="31"/>
        <v>0-1</v>
      </c>
      <c r="L266" s="221">
        <f t="shared" ref="L266:L323" si="34">IF(E266&gt;=50.5,1,0)</f>
        <v>0</v>
      </c>
      <c r="O266" s="494" t="str">
        <f t="shared" ref="O266:O323" si="35">IF(C266=0,E266,"")</f>
        <v/>
      </c>
      <c r="P266" s="494" t="str">
        <f t="shared" si="32"/>
        <v/>
      </c>
      <c r="Q266" s="517"/>
      <c r="R266" s="22"/>
    </row>
    <row r="267" spans="1:18" x14ac:dyDescent="0.25">
      <c r="A267" s="227">
        <v>43182</v>
      </c>
      <c r="B267" s="224">
        <f>'traffic sorted'!B305</f>
        <v>107</v>
      </c>
      <c r="C267" s="224">
        <f>'traffic sorted'!C305</f>
        <v>28</v>
      </c>
      <c r="D267" s="224">
        <f>'traffic sorted'!D305</f>
        <v>14</v>
      </c>
      <c r="E267" s="213">
        <v>20.60314</v>
      </c>
      <c r="F267" s="35">
        <v>12.84</v>
      </c>
      <c r="G267" s="78"/>
      <c r="H267" s="226">
        <f t="shared" si="28"/>
        <v>20.60314</v>
      </c>
      <c r="I267" s="226" t="str">
        <f t="shared" si="33"/>
        <v>20-30</v>
      </c>
      <c r="J267" s="226" t="str">
        <f t="shared" si="29"/>
        <v>10-20</v>
      </c>
      <c r="K267" s="226" t="str">
        <f t="shared" si="31"/>
        <v>10-20</v>
      </c>
      <c r="L267" s="221">
        <f t="shared" si="34"/>
        <v>0</v>
      </c>
      <c r="O267" s="494" t="str">
        <f t="shared" si="35"/>
        <v/>
      </c>
      <c r="P267" s="494" t="str">
        <f t="shared" si="32"/>
        <v/>
      </c>
      <c r="Q267" s="517"/>
      <c r="R267" s="22"/>
    </row>
    <row r="268" spans="1:18" x14ac:dyDescent="0.25">
      <c r="A268" s="227">
        <v>43183</v>
      </c>
      <c r="B268" s="224">
        <f>'traffic sorted'!B306</f>
        <v>65</v>
      </c>
      <c r="C268" s="224">
        <f>'traffic sorted'!C306</f>
        <v>5</v>
      </c>
      <c r="D268" s="224">
        <f>'traffic sorted'!D306</f>
        <v>0</v>
      </c>
      <c r="E268" s="213">
        <v>6.6403600000000003</v>
      </c>
      <c r="F268" s="35">
        <v>26.73</v>
      </c>
      <c r="G268" s="78"/>
      <c r="H268" s="226">
        <f t="shared" si="28"/>
        <v>6.6403600000000003</v>
      </c>
      <c r="I268" s="226" t="str">
        <f t="shared" si="33"/>
        <v>0-10</v>
      </c>
      <c r="J268" s="226" t="str">
        <f t="shared" si="29"/>
        <v>0-10</v>
      </c>
      <c r="K268" s="226" t="str">
        <f t="shared" si="31"/>
        <v>&gt;20</v>
      </c>
      <c r="L268" s="221">
        <f t="shared" si="34"/>
        <v>0</v>
      </c>
      <c r="O268" s="494" t="str">
        <f t="shared" si="35"/>
        <v/>
      </c>
      <c r="P268" s="494" t="str">
        <f t="shared" si="32"/>
        <v/>
      </c>
      <c r="Q268" s="517"/>
      <c r="R268" s="22"/>
    </row>
    <row r="269" spans="1:18" x14ac:dyDescent="0.25">
      <c r="A269" s="227">
        <v>43184</v>
      </c>
      <c r="B269" s="224">
        <f>'traffic sorted'!B307</f>
        <v>77</v>
      </c>
      <c r="C269" s="224">
        <f>'traffic sorted'!C307</f>
        <v>8</v>
      </c>
      <c r="D269" s="224">
        <f>'traffic sorted'!D307</f>
        <v>1</v>
      </c>
      <c r="E269" s="213">
        <v>5.4526000000000003</v>
      </c>
      <c r="F269" s="35">
        <v>21.96001</v>
      </c>
      <c r="G269" s="78"/>
      <c r="H269" s="226">
        <f t="shared" si="28"/>
        <v>5.4526000000000003</v>
      </c>
      <c r="I269" s="226" t="str">
        <f t="shared" si="33"/>
        <v>0-10</v>
      </c>
      <c r="J269" s="226" t="str">
        <f t="shared" si="29"/>
        <v>0-10</v>
      </c>
      <c r="K269" s="226" t="str">
        <f t="shared" si="31"/>
        <v>&gt;20</v>
      </c>
      <c r="L269" s="221">
        <f t="shared" si="34"/>
        <v>0</v>
      </c>
      <c r="O269" s="494" t="str">
        <f t="shared" si="35"/>
        <v/>
      </c>
      <c r="P269" s="494" t="str">
        <f t="shared" si="32"/>
        <v/>
      </c>
      <c r="Q269" s="517"/>
      <c r="R269" s="22"/>
    </row>
    <row r="270" spans="1:18" x14ac:dyDescent="0.25">
      <c r="A270" s="227">
        <v>43185</v>
      </c>
      <c r="B270" s="224">
        <f>'traffic sorted'!B308</f>
        <v>147</v>
      </c>
      <c r="C270" s="224">
        <f>'traffic sorted'!C308</f>
        <v>37</v>
      </c>
      <c r="D270" s="224">
        <f>'traffic sorted'!D308</f>
        <v>17</v>
      </c>
      <c r="E270" s="213">
        <v>10.429349999999999</v>
      </c>
      <c r="F270" s="35">
        <v>0</v>
      </c>
      <c r="G270" s="78"/>
      <c r="H270" s="226">
        <f t="shared" si="28"/>
        <v>10.429349999999999</v>
      </c>
      <c r="I270" s="226" t="str">
        <f t="shared" si="33"/>
        <v>30-40</v>
      </c>
      <c r="J270" s="226" t="str">
        <f t="shared" si="29"/>
        <v>10-20</v>
      </c>
      <c r="K270" s="226" t="str">
        <f t="shared" si="31"/>
        <v>0-1</v>
      </c>
      <c r="L270" s="221">
        <f t="shared" si="34"/>
        <v>0</v>
      </c>
      <c r="O270" s="494" t="str">
        <f t="shared" si="35"/>
        <v/>
      </c>
      <c r="P270" s="494" t="str">
        <f t="shared" si="32"/>
        <v/>
      </c>
      <c r="Q270" s="517"/>
      <c r="R270" s="22"/>
    </row>
    <row r="271" spans="1:18" x14ac:dyDescent="0.25">
      <c r="A271" s="227">
        <v>43186</v>
      </c>
      <c r="B271" s="224">
        <f>'traffic sorted'!B309</f>
        <v>152</v>
      </c>
      <c r="C271" s="224">
        <f>'traffic sorted'!C309</f>
        <v>55</v>
      </c>
      <c r="D271" s="224">
        <f>'traffic sorted'!D309</f>
        <v>25</v>
      </c>
      <c r="E271" s="213">
        <v>13.54862</v>
      </c>
      <c r="F271" s="35">
        <v>0</v>
      </c>
      <c r="G271" s="78"/>
      <c r="H271" s="226">
        <f t="shared" si="28"/>
        <v>13.54862</v>
      </c>
      <c r="I271" s="226" t="str">
        <f t="shared" si="33"/>
        <v>50-60</v>
      </c>
      <c r="J271" s="226" t="str">
        <f t="shared" si="29"/>
        <v>20-30</v>
      </c>
      <c r="K271" s="226" t="str">
        <f t="shared" si="31"/>
        <v>0-1</v>
      </c>
      <c r="L271" s="221">
        <f t="shared" si="34"/>
        <v>0</v>
      </c>
      <c r="O271" s="494" t="str">
        <f t="shared" si="35"/>
        <v/>
      </c>
      <c r="P271" s="494" t="str">
        <f t="shared" si="32"/>
        <v/>
      </c>
      <c r="Q271" s="517"/>
      <c r="R271" s="22"/>
    </row>
    <row r="272" spans="1:18" x14ac:dyDescent="0.25">
      <c r="A272" s="227">
        <v>43187</v>
      </c>
      <c r="B272" s="224">
        <f>'traffic sorted'!B310</f>
        <v>144</v>
      </c>
      <c r="C272" s="224">
        <f>'traffic sorted'!C310</f>
        <v>41</v>
      </c>
      <c r="D272" s="224">
        <f>'traffic sorted'!D310</f>
        <v>17</v>
      </c>
      <c r="E272" s="213">
        <v>16.831810000000001</v>
      </c>
      <c r="F272" s="35">
        <v>0.87</v>
      </c>
      <c r="G272" s="78"/>
      <c r="H272" s="226">
        <f t="shared" si="28"/>
        <v>16.831810000000001</v>
      </c>
      <c r="I272" s="226" t="str">
        <f t="shared" si="33"/>
        <v>40-50</v>
      </c>
      <c r="J272" s="226" t="str">
        <f t="shared" si="29"/>
        <v>10-20</v>
      </c>
      <c r="K272" s="226" t="str">
        <f t="shared" si="31"/>
        <v>0-1</v>
      </c>
      <c r="L272" s="221">
        <f t="shared" si="34"/>
        <v>0</v>
      </c>
      <c r="O272" s="494" t="str">
        <f t="shared" si="35"/>
        <v/>
      </c>
      <c r="P272" s="494" t="str">
        <f t="shared" si="32"/>
        <v/>
      </c>
      <c r="Q272" s="517"/>
      <c r="R272" s="22"/>
    </row>
    <row r="273" spans="1:18" x14ac:dyDescent="0.25">
      <c r="A273" s="227">
        <v>43194</v>
      </c>
      <c r="B273" s="224">
        <f>'traffic sorted'!B317</f>
        <v>124</v>
      </c>
      <c r="C273" s="224">
        <f>'traffic sorted'!C317</f>
        <v>47</v>
      </c>
      <c r="D273" s="224">
        <f>'traffic sorted'!D317</f>
        <v>25</v>
      </c>
      <c r="E273" s="213">
        <v>109.5172</v>
      </c>
      <c r="F273" s="35">
        <v>0</v>
      </c>
      <c r="G273" s="78"/>
      <c r="H273" s="226">
        <f t="shared" si="28"/>
        <v>109.5172</v>
      </c>
      <c r="I273" s="226" t="str">
        <f t="shared" si="33"/>
        <v>40-50</v>
      </c>
      <c r="J273" s="226" t="str">
        <f t="shared" si="29"/>
        <v>20-30</v>
      </c>
      <c r="K273" s="226" t="str">
        <f t="shared" si="31"/>
        <v>0-1</v>
      </c>
      <c r="L273" s="221">
        <f t="shared" si="34"/>
        <v>1</v>
      </c>
      <c r="O273" s="494" t="str">
        <f t="shared" si="35"/>
        <v/>
      </c>
      <c r="P273" s="494" t="str">
        <f t="shared" si="32"/>
        <v/>
      </c>
      <c r="Q273" s="517"/>
      <c r="R273" s="22"/>
    </row>
    <row r="274" spans="1:18" x14ac:dyDescent="0.25">
      <c r="A274" s="227">
        <v>43195</v>
      </c>
      <c r="B274" s="224">
        <f>'traffic sorted'!B318</f>
        <v>212</v>
      </c>
      <c r="C274" s="224">
        <f>'traffic sorted'!C318</f>
        <v>87</v>
      </c>
      <c r="D274" s="224">
        <f>'traffic sorted'!D318</f>
        <v>41</v>
      </c>
      <c r="E274" s="213">
        <v>116.6202</v>
      </c>
      <c r="F274" s="35">
        <v>0</v>
      </c>
      <c r="G274" s="78"/>
      <c r="H274" s="226">
        <f t="shared" si="28"/>
        <v>116.6202</v>
      </c>
      <c r="I274" s="226" t="str">
        <f t="shared" si="33"/>
        <v>&gt;80</v>
      </c>
      <c r="J274" s="226" t="str">
        <f t="shared" si="29"/>
        <v>40-50</v>
      </c>
      <c r="K274" s="226" t="str">
        <f t="shared" si="31"/>
        <v>0-1</v>
      </c>
      <c r="L274" s="221">
        <f t="shared" si="34"/>
        <v>1</v>
      </c>
      <c r="O274" s="494" t="str">
        <f t="shared" si="35"/>
        <v/>
      </c>
      <c r="P274" s="494" t="str">
        <f t="shared" si="32"/>
        <v/>
      </c>
      <c r="Q274" s="517"/>
      <c r="R274" s="22"/>
    </row>
    <row r="275" spans="1:18" x14ac:dyDescent="0.25">
      <c r="A275" s="227">
        <v>43196</v>
      </c>
      <c r="B275" s="224">
        <f>'traffic sorted'!B319</f>
        <v>175</v>
      </c>
      <c r="C275" s="224">
        <f>'traffic sorted'!C319</f>
        <v>55</v>
      </c>
      <c r="D275" s="224">
        <f>'traffic sorted'!D319</f>
        <v>24</v>
      </c>
      <c r="E275" s="213">
        <v>164.1849</v>
      </c>
      <c r="F275" s="35">
        <v>0</v>
      </c>
      <c r="G275" s="78"/>
      <c r="H275" s="226">
        <f t="shared" si="28"/>
        <v>164.1849</v>
      </c>
      <c r="I275" s="226" t="str">
        <f t="shared" si="33"/>
        <v>50-60</v>
      </c>
      <c r="J275" s="226" t="str">
        <f t="shared" si="29"/>
        <v>20-30</v>
      </c>
      <c r="K275" s="226" t="str">
        <f t="shared" si="31"/>
        <v>0-1</v>
      </c>
      <c r="L275" s="221">
        <f t="shared" si="34"/>
        <v>1</v>
      </c>
      <c r="O275" s="494" t="str">
        <f t="shared" si="35"/>
        <v/>
      </c>
      <c r="P275" s="494" t="str">
        <f t="shared" si="32"/>
        <v/>
      </c>
      <c r="Q275" s="517"/>
      <c r="R275" s="22"/>
    </row>
    <row r="276" spans="1:18" x14ac:dyDescent="0.25">
      <c r="A276" s="227">
        <v>43197</v>
      </c>
      <c r="B276" s="224">
        <f>'traffic sorted'!B320</f>
        <v>81</v>
      </c>
      <c r="C276" s="224">
        <f>'traffic sorted'!C320</f>
        <v>3</v>
      </c>
      <c r="D276" s="224">
        <f>'traffic sorted'!D320</f>
        <v>0</v>
      </c>
      <c r="E276" s="213">
        <v>26.34402</v>
      </c>
      <c r="F276" s="35">
        <v>0</v>
      </c>
      <c r="G276" s="78"/>
      <c r="H276" s="226">
        <f t="shared" si="28"/>
        <v>26.34402</v>
      </c>
      <c r="I276" s="226" t="str">
        <f t="shared" si="33"/>
        <v>0-10</v>
      </c>
      <c r="J276" s="226" t="str">
        <f t="shared" si="29"/>
        <v>0-10</v>
      </c>
      <c r="K276" s="226" t="str">
        <f t="shared" si="31"/>
        <v>0-1</v>
      </c>
      <c r="L276" s="221">
        <f t="shared" si="34"/>
        <v>0</v>
      </c>
      <c r="O276" s="494" t="str">
        <f t="shared" si="35"/>
        <v/>
      </c>
      <c r="P276" s="494" t="str">
        <f t="shared" si="32"/>
        <v/>
      </c>
      <c r="Q276" s="517"/>
      <c r="R276" s="22"/>
    </row>
    <row r="277" spans="1:18" x14ac:dyDescent="0.25">
      <c r="A277" s="227">
        <v>43198</v>
      </c>
      <c r="B277" s="224">
        <f>'traffic sorted'!B321</f>
        <v>54</v>
      </c>
      <c r="C277" s="224">
        <f>'traffic sorted'!C321</f>
        <v>7</v>
      </c>
      <c r="D277" s="224">
        <f>'traffic sorted'!D321</f>
        <v>2</v>
      </c>
      <c r="E277" s="213">
        <v>18.443249999999999</v>
      </c>
      <c r="F277" s="35">
        <v>0.06</v>
      </c>
      <c r="G277" s="78"/>
      <c r="H277" s="226">
        <f t="shared" si="28"/>
        <v>18.443249999999999</v>
      </c>
      <c r="I277" s="226" t="str">
        <f t="shared" si="33"/>
        <v>0-10</v>
      </c>
      <c r="J277" s="226" t="str">
        <f t="shared" si="29"/>
        <v>0-10</v>
      </c>
      <c r="K277" s="226" t="str">
        <f t="shared" si="31"/>
        <v>0-1</v>
      </c>
      <c r="L277" s="221">
        <f t="shared" si="34"/>
        <v>0</v>
      </c>
      <c r="O277" s="494" t="str">
        <f t="shared" si="35"/>
        <v/>
      </c>
      <c r="P277" s="494" t="str">
        <f t="shared" si="32"/>
        <v/>
      </c>
      <c r="Q277" s="517"/>
      <c r="R277" s="22"/>
    </row>
    <row r="278" spans="1:18" x14ac:dyDescent="0.25">
      <c r="A278" s="227">
        <v>43199</v>
      </c>
      <c r="B278" s="224">
        <f>'traffic sorted'!B322</f>
        <v>140</v>
      </c>
      <c r="C278" s="224">
        <f>'traffic sorted'!C322</f>
        <v>58</v>
      </c>
      <c r="D278" s="224">
        <f>'traffic sorted'!D322</f>
        <v>39</v>
      </c>
      <c r="E278" s="213">
        <v>114.3104</v>
      </c>
      <c r="F278" s="35">
        <v>0</v>
      </c>
      <c r="G278" s="78"/>
      <c r="H278" s="226">
        <f t="shared" si="28"/>
        <v>114.3104</v>
      </c>
      <c r="I278" s="226" t="str">
        <f t="shared" si="33"/>
        <v>50-60</v>
      </c>
      <c r="J278" s="226" t="str">
        <f t="shared" si="29"/>
        <v>30-40</v>
      </c>
      <c r="K278" s="226" t="str">
        <f t="shared" si="31"/>
        <v>0-1</v>
      </c>
      <c r="L278" s="221">
        <f t="shared" si="34"/>
        <v>1</v>
      </c>
      <c r="O278" s="494" t="str">
        <f t="shared" si="35"/>
        <v/>
      </c>
      <c r="P278" s="494" t="str">
        <f t="shared" si="32"/>
        <v/>
      </c>
      <c r="Q278" s="517"/>
      <c r="R278" s="22"/>
    </row>
    <row r="279" spans="1:18" x14ac:dyDescent="0.25">
      <c r="A279" s="227">
        <v>43200</v>
      </c>
      <c r="B279" s="224">
        <f>'traffic sorted'!B323</f>
        <v>148</v>
      </c>
      <c r="C279" s="224">
        <f>'traffic sorted'!C323</f>
        <v>60</v>
      </c>
      <c r="D279" s="224">
        <f>'traffic sorted'!D323</f>
        <v>37</v>
      </c>
      <c r="E279" s="213">
        <v>19.578050000000001</v>
      </c>
      <c r="F279" s="35">
        <v>4.0999999999999996</v>
      </c>
      <c r="G279" s="78"/>
      <c r="H279" s="226">
        <f t="shared" si="28"/>
        <v>19.578050000000001</v>
      </c>
      <c r="I279" s="226" t="str">
        <f t="shared" si="33"/>
        <v>60-70</v>
      </c>
      <c r="J279" s="226" t="str">
        <f t="shared" si="29"/>
        <v>30-40</v>
      </c>
      <c r="K279" s="226" t="str">
        <f t="shared" si="31"/>
        <v>2-5</v>
      </c>
      <c r="L279" s="221">
        <f t="shared" si="34"/>
        <v>0</v>
      </c>
      <c r="O279" s="494" t="str">
        <f t="shared" si="35"/>
        <v/>
      </c>
      <c r="P279" s="494" t="str">
        <f t="shared" si="32"/>
        <v/>
      </c>
      <c r="Q279" s="517"/>
      <c r="R279" s="22"/>
    </row>
    <row r="280" spans="1:18" x14ac:dyDescent="0.25">
      <c r="A280" s="227">
        <v>43201</v>
      </c>
      <c r="B280" s="224">
        <f>'traffic sorted'!B324</f>
        <v>162</v>
      </c>
      <c r="C280" s="224">
        <f>'traffic sorted'!C324</f>
        <v>69</v>
      </c>
      <c r="D280" s="224">
        <f>'traffic sorted'!D324</f>
        <v>35</v>
      </c>
      <c r="E280" s="213">
        <v>5.58535</v>
      </c>
      <c r="F280" s="35">
        <v>18.84</v>
      </c>
      <c r="G280" s="78"/>
      <c r="H280" s="226">
        <f t="shared" si="28"/>
        <v>5.58535</v>
      </c>
      <c r="I280" s="226" t="str">
        <f t="shared" si="33"/>
        <v>60-70</v>
      </c>
      <c r="J280" s="226" t="str">
        <f t="shared" si="29"/>
        <v>30-40</v>
      </c>
      <c r="K280" s="226" t="str">
        <f t="shared" si="31"/>
        <v>10-20</v>
      </c>
      <c r="L280" s="221">
        <f t="shared" si="34"/>
        <v>0</v>
      </c>
      <c r="O280" s="494" t="str">
        <f t="shared" si="35"/>
        <v/>
      </c>
      <c r="P280" s="494" t="str">
        <f t="shared" si="32"/>
        <v/>
      </c>
      <c r="Q280" s="517"/>
      <c r="R280" s="22"/>
    </row>
    <row r="281" spans="1:18" x14ac:dyDescent="0.25">
      <c r="A281" s="227">
        <v>43202</v>
      </c>
      <c r="B281" s="224">
        <f>'traffic sorted'!B325</f>
        <v>172</v>
      </c>
      <c r="C281" s="224">
        <f>'traffic sorted'!C325</f>
        <v>66</v>
      </c>
      <c r="D281" s="224">
        <f>'traffic sorted'!D325</f>
        <v>33</v>
      </c>
      <c r="E281" s="213">
        <v>14.721270000000001</v>
      </c>
      <c r="F281" s="35">
        <v>4.04</v>
      </c>
      <c r="G281" s="78"/>
      <c r="H281" s="226">
        <f t="shared" si="28"/>
        <v>14.721270000000001</v>
      </c>
      <c r="I281" s="226" t="str">
        <f t="shared" si="33"/>
        <v>60-70</v>
      </c>
      <c r="J281" s="226" t="str">
        <f t="shared" si="29"/>
        <v>30-40</v>
      </c>
      <c r="K281" s="226" t="str">
        <f t="shared" ref="K281:K312" si="36">IF(F281&lt;1,"0-1",IF(AND(F281&gt;=1,F281&lt;2),"1-2",IF(AND(F281&gt;=2,F281&lt;5),"2-5",IF(AND(F281&gt;=5,F281&lt;10),"5-10",IF(AND(F281&gt;=10,F281&lt;20),"10-20","&gt;20")))))</f>
        <v>2-5</v>
      </c>
      <c r="L281" s="221">
        <f t="shared" si="34"/>
        <v>0</v>
      </c>
      <c r="O281" s="494" t="str">
        <f t="shared" si="35"/>
        <v/>
      </c>
      <c r="P281" s="494" t="str">
        <f t="shared" ref="P281:P312" si="37">IF(AND(C281=0,F281&lt;1),E281,"")</f>
        <v/>
      </c>
      <c r="Q281" s="517"/>
      <c r="R281" s="22"/>
    </row>
    <row r="282" spans="1:18" x14ac:dyDescent="0.25">
      <c r="A282" s="227">
        <v>43203</v>
      </c>
      <c r="B282" s="224">
        <f>'traffic sorted'!B326</f>
        <v>146</v>
      </c>
      <c r="C282" s="224">
        <f>'traffic sorted'!C326</f>
        <v>52</v>
      </c>
      <c r="D282" s="224">
        <f>'traffic sorted'!D326</f>
        <v>24</v>
      </c>
      <c r="E282" s="213">
        <v>35.918990000000001</v>
      </c>
      <c r="F282" s="35">
        <v>0.03</v>
      </c>
      <c r="G282" s="78"/>
      <c r="H282" s="226">
        <f t="shared" si="28"/>
        <v>35.918990000000001</v>
      </c>
      <c r="I282" s="226" t="str">
        <f t="shared" si="33"/>
        <v>50-60</v>
      </c>
      <c r="J282" s="226" t="str">
        <f t="shared" si="29"/>
        <v>20-30</v>
      </c>
      <c r="K282" s="226" t="str">
        <f t="shared" si="36"/>
        <v>0-1</v>
      </c>
      <c r="L282" s="221">
        <f t="shared" si="34"/>
        <v>0</v>
      </c>
      <c r="O282" s="494" t="str">
        <f t="shared" si="35"/>
        <v/>
      </c>
      <c r="P282" s="494" t="str">
        <f t="shared" si="37"/>
        <v/>
      </c>
      <c r="Q282" s="517"/>
      <c r="R282" s="22"/>
    </row>
    <row r="283" spans="1:18" x14ac:dyDescent="0.25">
      <c r="A283" s="227">
        <v>43204</v>
      </c>
      <c r="B283" s="224">
        <f>'traffic sorted'!B327</f>
        <v>100</v>
      </c>
      <c r="C283" s="224">
        <f>'traffic sorted'!C327</f>
        <v>6</v>
      </c>
      <c r="D283" s="224">
        <f>'traffic sorted'!D327</f>
        <v>2</v>
      </c>
      <c r="E283" s="213">
        <v>19.314550000000001</v>
      </c>
      <c r="F283" s="35">
        <v>0.04</v>
      </c>
      <c r="G283" s="78"/>
      <c r="H283" s="226">
        <f t="shared" si="28"/>
        <v>19.314550000000001</v>
      </c>
      <c r="I283" s="226" t="str">
        <f t="shared" si="33"/>
        <v>0-10</v>
      </c>
      <c r="J283" s="226" t="str">
        <f t="shared" si="29"/>
        <v>0-10</v>
      </c>
      <c r="K283" s="226" t="str">
        <f t="shared" si="36"/>
        <v>0-1</v>
      </c>
      <c r="L283" s="221">
        <f t="shared" si="34"/>
        <v>0</v>
      </c>
      <c r="O283" s="494" t="str">
        <f t="shared" si="35"/>
        <v/>
      </c>
      <c r="P283" s="494" t="str">
        <f t="shared" si="37"/>
        <v/>
      </c>
      <c r="Q283" s="517"/>
      <c r="R283" s="22"/>
    </row>
    <row r="284" spans="1:18" x14ac:dyDescent="0.25">
      <c r="A284" s="227">
        <v>43205</v>
      </c>
      <c r="B284" s="224">
        <f>'traffic sorted'!B328</f>
        <v>61</v>
      </c>
      <c r="C284" s="224">
        <f>'traffic sorted'!C328</f>
        <v>4</v>
      </c>
      <c r="D284" s="224">
        <f>'traffic sorted'!D328</f>
        <v>1</v>
      </c>
      <c r="E284" s="213">
        <v>11.28069</v>
      </c>
      <c r="F284" s="35">
        <v>0.21</v>
      </c>
      <c r="G284" s="78"/>
      <c r="H284" s="226">
        <f t="shared" si="28"/>
        <v>11.28069</v>
      </c>
      <c r="I284" s="226" t="str">
        <f t="shared" si="33"/>
        <v>0-10</v>
      </c>
      <c r="J284" s="226" t="str">
        <f t="shared" si="29"/>
        <v>0-10</v>
      </c>
      <c r="K284" s="226" t="str">
        <f t="shared" si="36"/>
        <v>0-1</v>
      </c>
      <c r="L284" s="221">
        <f t="shared" si="34"/>
        <v>0</v>
      </c>
      <c r="O284" s="494" t="str">
        <f t="shared" si="35"/>
        <v/>
      </c>
      <c r="P284" s="494" t="str">
        <f t="shared" si="37"/>
        <v/>
      </c>
      <c r="Q284" s="517"/>
      <c r="R284" s="22"/>
    </row>
    <row r="285" spans="1:18" x14ac:dyDescent="0.25">
      <c r="A285" s="227">
        <v>43206</v>
      </c>
      <c r="B285" s="224">
        <f>'traffic sorted'!B329</f>
        <v>141</v>
      </c>
      <c r="C285" s="224">
        <f>'traffic sorted'!C329</f>
        <v>53</v>
      </c>
      <c r="D285" s="224">
        <f>'traffic sorted'!D329</f>
        <v>26</v>
      </c>
      <c r="E285" s="213">
        <v>17.650970000000001</v>
      </c>
      <c r="F285" s="35">
        <v>3.16</v>
      </c>
      <c r="G285" s="78"/>
      <c r="H285" s="226">
        <f t="shared" si="28"/>
        <v>17.650970000000001</v>
      </c>
      <c r="I285" s="226" t="str">
        <f t="shared" si="33"/>
        <v>50-60</v>
      </c>
      <c r="J285" s="226" t="str">
        <f t="shared" si="29"/>
        <v>20-30</v>
      </c>
      <c r="K285" s="226" t="str">
        <f t="shared" si="36"/>
        <v>2-5</v>
      </c>
      <c r="L285" s="221">
        <f t="shared" si="34"/>
        <v>0</v>
      </c>
      <c r="O285" s="494" t="str">
        <f t="shared" si="35"/>
        <v/>
      </c>
      <c r="P285" s="494" t="str">
        <f t="shared" si="37"/>
        <v/>
      </c>
      <c r="Q285" s="517"/>
      <c r="R285" s="22"/>
    </row>
    <row r="286" spans="1:18" x14ac:dyDescent="0.25">
      <c r="A286" s="227">
        <v>43207</v>
      </c>
      <c r="B286" s="224">
        <f>'traffic sorted'!B330</f>
        <v>146</v>
      </c>
      <c r="C286" s="224">
        <f>'traffic sorted'!C330</f>
        <v>44</v>
      </c>
      <c r="D286" s="224">
        <f>'traffic sorted'!D330</f>
        <v>22</v>
      </c>
      <c r="E286" s="213">
        <v>14.8764</v>
      </c>
      <c r="F286" s="35">
        <v>1.05</v>
      </c>
      <c r="G286" s="78"/>
      <c r="H286" s="226">
        <f t="shared" si="28"/>
        <v>14.8764</v>
      </c>
      <c r="I286" s="226" t="str">
        <f t="shared" si="33"/>
        <v>40-50</v>
      </c>
      <c r="J286" s="226" t="str">
        <f t="shared" si="29"/>
        <v>20-30</v>
      </c>
      <c r="K286" s="226" t="str">
        <f t="shared" si="36"/>
        <v>1-2</v>
      </c>
      <c r="L286" s="221">
        <f t="shared" si="34"/>
        <v>0</v>
      </c>
      <c r="O286" s="494" t="str">
        <f t="shared" si="35"/>
        <v/>
      </c>
      <c r="P286" s="494" t="str">
        <f t="shared" si="37"/>
        <v/>
      </c>
      <c r="Q286" s="517"/>
      <c r="R286" s="22"/>
    </row>
    <row r="287" spans="1:18" x14ac:dyDescent="0.25">
      <c r="A287" s="227">
        <v>43208</v>
      </c>
      <c r="B287" s="224">
        <f>'traffic sorted'!B331</f>
        <v>170</v>
      </c>
      <c r="C287" s="224">
        <f>'traffic sorted'!C331</f>
        <v>58</v>
      </c>
      <c r="D287" s="224">
        <f>'traffic sorted'!D331</f>
        <v>31</v>
      </c>
      <c r="E287" s="213">
        <v>25.434989999999999</v>
      </c>
      <c r="F287" s="35">
        <v>0.49</v>
      </c>
      <c r="G287" s="78"/>
      <c r="H287" s="226">
        <f t="shared" ref="H287:H329" si="38">E287</f>
        <v>25.434989999999999</v>
      </c>
      <c r="I287" s="226" t="str">
        <f t="shared" si="33"/>
        <v>50-60</v>
      </c>
      <c r="J287" s="226" t="str">
        <f t="shared" ref="J287:J329" si="39">IF(D287&lt;10,"0-10",IF(AND(D287&gt;=10,D287&lt;20),"10-20",IF(AND(D287&gt;=20,D287&lt;30),"20-30",IF(AND(D287&gt;=30,D287&lt;40),"30-40",IF(AND(D287&gt;=40,D287&lt;50),"40-50",IF(AND(D287&gt;=50,D287&lt;60),"50-60",IF(AND(D287&gt;=60,D287&lt;70),"60-70",IF(AND(D287&gt;=70,D287&lt;80),"70-80","&gt;80"))))))))</f>
        <v>30-40</v>
      </c>
      <c r="K287" s="226" t="str">
        <f t="shared" si="36"/>
        <v>0-1</v>
      </c>
      <c r="L287" s="221">
        <f t="shared" si="34"/>
        <v>0</v>
      </c>
      <c r="O287" s="494" t="str">
        <f t="shared" si="35"/>
        <v/>
      </c>
      <c r="P287" s="494" t="str">
        <f t="shared" si="37"/>
        <v/>
      </c>
      <c r="Q287" s="517"/>
      <c r="R287" s="22"/>
    </row>
    <row r="288" spans="1:18" x14ac:dyDescent="0.25">
      <c r="A288" s="227">
        <v>43209</v>
      </c>
      <c r="B288" s="224">
        <f>'traffic sorted'!B332</f>
        <v>131</v>
      </c>
      <c r="C288" s="224">
        <f>'traffic sorted'!C332</f>
        <v>51</v>
      </c>
      <c r="D288" s="224">
        <f>'traffic sorted'!D332</f>
        <v>27</v>
      </c>
      <c r="E288" s="213">
        <v>34.217570000000002</v>
      </c>
      <c r="F288" s="35">
        <v>0</v>
      </c>
      <c r="G288" s="78"/>
      <c r="H288" s="226">
        <f t="shared" si="38"/>
        <v>34.217570000000002</v>
      </c>
      <c r="I288" s="226" t="str">
        <f t="shared" si="33"/>
        <v>50-60</v>
      </c>
      <c r="J288" s="226" t="str">
        <f t="shared" si="39"/>
        <v>20-30</v>
      </c>
      <c r="K288" s="226" t="str">
        <f t="shared" si="36"/>
        <v>0-1</v>
      </c>
      <c r="L288" s="221">
        <f t="shared" si="34"/>
        <v>0</v>
      </c>
      <c r="O288" s="494" t="str">
        <f t="shared" si="35"/>
        <v/>
      </c>
      <c r="P288" s="494" t="str">
        <f t="shared" si="37"/>
        <v/>
      </c>
      <c r="Q288" s="517"/>
      <c r="R288" s="22"/>
    </row>
    <row r="289" spans="1:18" x14ac:dyDescent="0.25">
      <c r="A289" s="227">
        <v>43210</v>
      </c>
      <c r="B289" s="224">
        <f>'traffic sorted'!B333</f>
        <v>152</v>
      </c>
      <c r="C289" s="224">
        <f>'traffic sorted'!C333</f>
        <v>59</v>
      </c>
      <c r="D289" s="224">
        <f>'traffic sorted'!D333</f>
        <v>39</v>
      </c>
      <c r="E289" s="213">
        <v>52.836260000000003</v>
      </c>
      <c r="F289" s="35">
        <v>0</v>
      </c>
      <c r="G289" s="78"/>
      <c r="H289" s="226">
        <f t="shared" si="38"/>
        <v>52.836260000000003</v>
      </c>
      <c r="I289" s="226" t="str">
        <f t="shared" si="33"/>
        <v>50-60</v>
      </c>
      <c r="J289" s="226" t="str">
        <f t="shared" si="39"/>
        <v>30-40</v>
      </c>
      <c r="K289" s="226" t="str">
        <f t="shared" si="36"/>
        <v>0-1</v>
      </c>
      <c r="L289" s="221">
        <f t="shared" si="34"/>
        <v>1</v>
      </c>
      <c r="O289" s="494" t="str">
        <f t="shared" si="35"/>
        <v/>
      </c>
      <c r="P289" s="494" t="str">
        <f t="shared" si="37"/>
        <v/>
      </c>
      <c r="Q289" s="517"/>
      <c r="R289" s="22"/>
    </row>
    <row r="290" spans="1:18" x14ac:dyDescent="0.25">
      <c r="A290" s="227">
        <v>43211</v>
      </c>
      <c r="B290" s="224">
        <f>'traffic sorted'!B334</f>
        <v>102</v>
      </c>
      <c r="C290" s="224">
        <f>'traffic sorted'!C334</f>
        <v>16</v>
      </c>
      <c r="D290" s="224">
        <f>'traffic sorted'!D334</f>
        <v>3</v>
      </c>
      <c r="E290" s="213">
        <v>17.29879</v>
      </c>
      <c r="F290" s="35">
        <v>0.02</v>
      </c>
      <c r="G290" s="78"/>
      <c r="H290" s="226">
        <f t="shared" si="38"/>
        <v>17.29879</v>
      </c>
      <c r="I290" s="226" t="str">
        <f t="shared" si="33"/>
        <v>10-20</v>
      </c>
      <c r="J290" s="226" t="str">
        <f t="shared" si="39"/>
        <v>0-10</v>
      </c>
      <c r="K290" s="226" t="str">
        <f t="shared" si="36"/>
        <v>0-1</v>
      </c>
      <c r="L290" s="221">
        <f t="shared" si="34"/>
        <v>0</v>
      </c>
      <c r="O290" s="494" t="str">
        <f t="shared" si="35"/>
        <v/>
      </c>
      <c r="P290" s="494" t="str">
        <f t="shared" si="37"/>
        <v/>
      </c>
      <c r="Q290" s="517"/>
      <c r="R290" s="22"/>
    </row>
    <row r="291" spans="1:18" x14ac:dyDescent="0.25">
      <c r="A291" s="227">
        <v>43212</v>
      </c>
      <c r="B291" s="224">
        <f>'traffic sorted'!B335</f>
        <v>84</v>
      </c>
      <c r="C291" s="224">
        <f>'traffic sorted'!C335</f>
        <v>13</v>
      </c>
      <c r="D291" s="224">
        <f>'traffic sorted'!D335</f>
        <v>6</v>
      </c>
      <c r="E291" s="213">
        <v>8.5091400000000004</v>
      </c>
      <c r="F291" s="35">
        <v>0.12</v>
      </c>
      <c r="G291" s="78"/>
      <c r="H291" s="226">
        <f t="shared" si="38"/>
        <v>8.5091400000000004</v>
      </c>
      <c r="I291" s="226" t="str">
        <f t="shared" si="33"/>
        <v>10-20</v>
      </c>
      <c r="J291" s="226" t="str">
        <f t="shared" si="39"/>
        <v>0-10</v>
      </c>
      <c r="K291" s="226" t="str">
        <f t="shared" si="36"/>
        <v>0-1</v>
      </c>
      <c r="L291" s="221">
        <f t="shared" si="34"/>
        <v>0</v>
      </c>
      <c r="O291" s="494" t="str">
        <f t="shared" si="35"/>
        <v/>
      </c>
      <c r="P291" s="494" t="str">
        <f t="shared" si="37"/>
        <v/>
      </c>
      <c r="Q291" s="517"/>
      <c r="R291" s="22"/>
    </row>
    <row r="292" spans="1:18" x14ac:dyDescent="0.25">
      <c r="A292" s="227">
        <v>43213</v>
      </c>
      <c r="B292" s="224">
        <f>'traffic sorted'!B336</f>
        <v>148</v>
      </c>
      <c r="C292" s="224">
        <f>'traffic sorted'!C336</f>
        <v>57</v>
      </c>
      <c r="D292" s="224">
        <f>'traffic sorted'!D336</f>
        <v>31</v>
      </c>
      <c r="E292" s="213">
        <v>45.480510000000002</v>
      </c>
      <c r="F292" s="35">
        <v>0.01</v>
      </c>
      <c r="G292" s="78"/>
      <c r="H292" s="226">
        <f t="shared" si="38"/>
        <v>45.480510000000002</v>
      </c>
      <c r="I292" s="226" t="str">
        <f t="shared" si="33"/>
        <v>50-60</v>
      </c>
      <c r="J292" s="226" t="str">
        <f t="shared" si="39"/>
        <v>30-40</v>
      </c>
      <c r="K292" s="226" t="str">
        <f t="shared" si="36"/>
        <v>0-1</v>
      </c>
      <c r="L292" s="221">
        <f t="shared" si="34"/>
        <v>0</v>
      </c>
      <c r="O292" s="494" t="str">
        <f t="shared" si="35"/>
        <v/>
      </c>
      <c r="P292" s="494" t="str">
        <f t="shared" si="37"/>
        <v/>
      </c>
      <c r="Q292" s="517"/>
      <c r="R292" s="22"/>
    </row>
    <row r="293" spans="1:18" x14ac:dyDescent="0.25">
      <c r="A293" s="227">
        <v>43214</v>
      </c>
      <c r="B293" s="224">
        <f>'traffic sorted'!B337</f>
        <v>185</v>
      </c>
      <c r="C293" s="224">
        <f>'traffic sorted'!C337</f>
        <v>89</v>
      </c>
      <c r="D293" s="224">
        <f>'traffic sorted'!D337</f>
        <v>48</v>
      </c>
      <c r="E293" s="213">
        <v>109.3764</v>
      </c>
      <c r="F293" s="35">
        <v>0</v>
      </c>
      <c r="G293" s="78"/>
      <c r="H293" s="226">
        <f t="shared" si="38"/>
        <v>109.3764</v>
      </c>
      <c r="I293" s="226" t="str">
        <f t="shared" si="33"/>
        <v>&gt;80</v>
      </c>
      <c r="J293" s="226" t="str">
        <f t="shared" si="39"/>
        <v>40-50</v>
      </c>
      <c r="K293" s="226" t="str">
        <f t="shared" si="36"/>
        <v>0-1</v>
      </c>
      <c r="L293" s="221">
        <f t="shared" si="34"/>
        <v>1</v>
      </c>
      <c r="O293" s="494" t="str">
        <f t="shared" si="35"/>
        <v/>
      </c>
      <c r="P293" s="494" t="str">
        <f t="shared" si="37"/>
        <v/>
      </c>
      <c r="Q293" s="517"/>
      <c r="R293" s="22"/>
    </row>
    <row r="294" spans="1:18" x14ac:dyDescent="0.25">
      <c r="A294" s="227">
        <v>43215</v>
      </c>
      <c r="B294" s="224">
        <f>'traffic sorted'!B338</f>
        <v>77</v>
      </c>
      <c r="C294" s="224">
        <f>'traffic sorted'!C338</f>
        <v>15</v>
      </c>
      <c r="D294" s="224">
        <f>'traffic sorted'!D338</f>
        <v>9</v>
      </c>
      <c r="E294" s="213">
        <v>17.10284</v>
      </c>
      <c r="F294" s="35">
        <v>0</v>
      </c>
      <c r="G294" s="78"/>
      <c r="H294" s="226">
        <f t="shared" si="38"/>
        <v>17.10284</v>
      </c>
      <c r="I294" s="226" t="str">
        <f t="shared" si="33"/>
        <v>10-20</v>
      </c>
      <c r="J294" s="226" t="str">
        <f t="shared" si="39"/>
        <v>0-10</v>
      </c>
      <c r="K294" s="226" t="str">
        <f t="shared" si="36"/>
        <v>0-1</v>
      </c>
      <c r="L294" s="221">
        <f t="shared" si="34"/>
        <v>0</v>
      </c>
      <c r="O294" s="494" t="str">
        <f t="shared" si="35"/>
        <v/>
      </c>
      <c r="P294" s="494" t="str">
        <f t="shared" si="37"/>
        <v/>
      </c>
      <c r="Q294" s="517"/>
      <c r="R294" s="22"/>
    </row>
    <row r="295" spans="1:18" x14ac:dyDescent="0.25">
      <c r="A295" s="227">
        <v>43216</v>
      </c>
      <c r="B295" s="224">
        <f>'traffic sorted'!B339</f>
        <v>157</v>
      </c>
      <c r="C295" s="224">
        <f>'traffic sorted'!C339</f>
        <v>67</v>
      </c>
      <c r="D295" s="224">
        <f>'traffic sorted'!D339</f>
        <v>33</v>
      </c>
      <c r="E295" s="213">
        <v>61.895919999999997</v>
      </c>
      <c r="F295" s="35">
        <v>0</v>
      </c>
      <c r="G295" s="78"/>
      <c r="H295" s="226">
        <f t="shared" si="38"/>
        <v>61.895919999999997</v>
      </c>
      <c r="I295" s="226" t="str">
        <f t="shared" si="33"/>
        <v>60-70</v>
      </c>
      <c r="J295" s="226" t="str">
        <f t="shared" si="39"/>
        <v>30-40</v>
      </c>
      <c r="K295" s="226" t="str">
        <f t="shared" si="36"/>
        <v>0-1</v>
      </c>
      <c r="L295" s="221">
        <f t="shared" si="34"/>
        <v>1</v>
      </c>
      <c r="O295" s="494" t="str">
        <f t="shared" si="35"/>
        <v/>
      </c>
      <c r="P295" s="494" t="str">
        <f t="shared" si="37"/>
        <v/>
      </c>
      <c r="Q295" s="517"/>
      <c r="R295" s="22"/>
    </row>
    <row r="296" spans="1:18" x14ac:dyDescent="0.25">
      <c r="A296" s="227">
        <v>43217</v>
      </c>
      <c r="B296" s="224">
        <f>'traffic sorted'!B340</f>
        <v>151</v>
      </c>
      <c r="C296" s="224">
        <f>'traffic sorted'!C340</f>
        <v>62</v>
      </c>
      <c r="D296" s="224">
        <f>'traffic sorted'!D340</f>
        <v>32</v>
      </c>
      <c r="E296" s="213">
        <v>35.773409999999998</v>
      </c>
      <c r="F296" s="35">
        <v>0.08</v>
      </c>
      <c r="G296" s="78"/>
      <c r="H296" s="226">
        <f t="shared" si="38"/>
        <v>35.773409999999998</v>
      </c>
      <c r="I296" s="226" t="str">
        <f t="shared" si="33"/>
        <v>60-70</v>
      </c>
      <c r="J296" s="226" t="str">
        <f t="shared" si="39"/>
        <v>30-40</v>
      </c>
      <c r="K296" s="226" t="str">
        <f t="shared" si="36"/>
        <v>0-1</v>
      </c>
      <c r="L296" s="221">
        <f t="shared" si="34"/>
        <v>0</v>
      </c>
      <c r="O296" s="494" t="str">
        <f t="shared" si="35"/>
        <v/>
      </c>
      <c r="P296" s="494" t="str">
        <f t="shared" si="37"/>
        <v/>
      </c>
      <c r="Q296" s="517"/>
      <c r="R296" s="22"/>
    </row>
    <row r="297" spans="1:18" x14ac:dyDescent="0.25">
      <c r="A297" s="227">
        <v>43218</v>
      </c>
      <c r="B297" s="224">
        <f>'traffic sorted'!B341</f>
        <v>64</v>
      </c>
      <c r="C297" s="224">
        <f>'traffic sorted'!C341</f>
        <v>14</v>
      </c>
      <c r="D297" s="224">
        <f>'traffic sorted'!D341</f>
        <v>5</v>
      </c>
      <c r="E297" s="213">
        <v>15.806340000000001</v>
      </c>
      <c r="F297" s="35">
        <v>43.94</v>
      </c>
      <c r="G297" s="78"/>
      <c r="H297" s="226">
        <f t="shared" si="38"/>
        <v>15.806340000000001</v>
      </c>
      <c r="I297" s="226" t="str">
        <f t="shared" si="33"/>
        <v>10-20</v>
      </c>
      <c r="J297" s="226" t="str">
        <f t="shared" si="39"/>
        <v>0-10</v>
      </c>
      <c r="K297" s="226" t="str">
        <f t="shared" si="36"/>
        <v>&gt;20</v>
      </c>
      <c r="L297" s="221">
        <f t="shared" si="34"/>
        <v>0</v>
      </c>
      <c r="O297" s="494" t="str">
        <f t="shared" si="35"/>
        <v/>
      </c>
      <c r="P297" s="494" t="str">
        <f t="shared" si="37"/>
        <v/>
      </c>
      <c r="Q297" s="517"/>
      <c r="R297" s="22"/>
    </row>
    <row r="298" spans="1:18" x14ac:dyDescent="0.25">
      <c r="A298" s="227">
        <v>43219</v>
      </c>
      <c r="B298" s="224">
        <f>'traffic sorted'!B342</f>
        <v>44</v>
      </c>
      <c r="C298" s="224">
        <f>'traffic sorted'!C342</f>
        <v>8</v>
      </c>
      <c r="D298" s="224">
        <f>'traffic sorted'!D342</f>
        <v>4</v>
      </c>
      <c r="E298" s="213">
        <v>7.5586099999999998</v>
      </c>
      <c r="F298" s="35">
        <v>0.1</v>
      </c>
      <c r="G298" s="78"/>
      <c r="H298" s="226">
        <f t="shared" si="38"/>
        <v>7.5586099999999998</v>
      </c>
      <c r="I298" s="226" t="str">
        <f t="shared" si="33"/>
        <v>0-10</v>
      </c>
      <c r="J298" s="226" t="str">
        <f t="shared" si="39"/>
        <v>0-10</v>
      </c>
      <c r="K298" s="226" t="str">
        <f t="shared" si="36"/>
        <v>0-1</v>
      </c>
      <c r="L298" s="221">
        <f t="shared" si="34"/>
        <v>0</v>
      </c>
      <c r="O298" s="494" t="str">
        <f t="shared" si="35"/>
        <v/>
      </c>
      <c r="P298" s="494" t="str">
        <f t="shared" si="37"/>
        <v/>
      </c>
      <c r="Q298" s="517"/>
      <c r="R298" s="22"/>
    </row>
    <row r="299" spans="1:18" x14ac:dyDescent="0.25">
      <c r="A299" s="227">
        <v>43220</v>
      </c>
      <c r="B299" s="224">
        <f>'traffic sorted'!B343</f>
        <v>223</v>
      </c>
      <c r="C299" s="224">
        <f>'traffic sorted'!C343</f>
        <v>108</v>
      </c>
      <c r="D299" s="224">
        <f>'traffic sorted'!D343</f>
        <v>83</v>
      </c>
      <c r="E299" s="213">
        <v>4.9400000000000004</v>
      </c>
      <c r="F299" s="35">
        <v>0.21</v>
      </c>
      <c r="G299" s="78"/>
      <c r="H299" s="226">
        <f t="shared" si="38"/>
        <v>4.9400000000000004</v>
      </c>
      <c r="I299" s="226" t="str">
        <f t="shared" si="33"/>
        <v>&gt;80</v>
      </c>
      <c r="J299" s="226" t="str">
        <f t="shared" si="39"/>
        <v>&gt;80</v>
      </c>
      <c r="K299" s="226" t="str">
        <f t="shared" si="36"/>
        <v>0-1</v>
      </c>
      <c r="L299" s="221">
        <f t="shared" si="34"/>
        <v>0</v>
      </c>
      <c r="O299" s="494" t="str">
        <f t="shared" si="35"/>
        <v/>
      </c>
      <c r="P299" s="494" t="str">
        <f t="shared" si="37"/>
        <v/>
      </c>
      <c r="Q299" s="517"/>
      <c r="R299" s="22"/>
    </row>
    <row r="300" spans="1:18" x14ac:dyDescent="0.25">
      <c r="A300" s="227">
        <v>43221</v>
      </c>
      <c r="B300" s="224">
        <f>'traffic sorted'!B344</f>
        <v>199</v>
      </c>
      <c r="C300" s="224">
        <f>'traffic sorted'!C344</f>
        <v>110</v>
      </c>
      <c r="D300" s="224">
        <f>'traffic sorted'!D344</f>
        <v>76</v>
      </c>
      <c r="E300" s="24">
        <v>15.69309</v>
      </c>
      <c r="F300" s="35">
        <v>0</v>
      </c>
      <c r="G300" s="78"/>
      <c r="H300" s="226">
        <f t="shared" si="38"/>
        <v>15.69309</v>
      </c>
      <c r="I300" s="226" t="str">
        <f t="shared" si="33"/>
        <v>&gt;80</v>
      </c>
      <c r="J300" s="226" t="str">
        <f t="shared" si="39"/>
        <v>70-80</v>
      </c>
      <c r="K300" s="226" t="str">
        <f t="shared" si="36"/>
        <v>0-1</v>
      </c>
      <c r="L300" s="221">
        <f t="shared" si="34"/>
        <v>0</v>
      </c>
      <c r="O300" s="494" t="str">
        <f t="shared" si="35"/>
        <v/>
      </c>
      <c r="P300" s="494" t="str">
        <f t="shared" si="37"/>
        <v/>
      </c>
      <c r="Q300" s="517"/>
      <c r="R300" s="22"/>
    </row>
    <row r="301" spans="1:18" x14ac:dyDescent="0.25">
      <c r="A301" s="227">
        <v>43222</v>
      </c>
      <c r="B301" s="224">
        <f>'traffic sorted'!B345</f>
        <v>165</v>
      </c>
      <c r="C301" s="224">
        <f>'traffic sorted'!C345</f>
        <v>84</v>
      </c>
      <c r="D301" s="224">
        <f>'traffic sorted'!D345</f>
        <v>63</v>
      </c>
      <c r="E301" s="24">
        <v>16.603729999999999</v>
      </c>
      <c r="F301" s="35">
        <v>0</v>
      </c>
      <c r="G301" s="78"/>
      <c r="H301" s="226">
        <f t="shared" si="38"/>
        <v>16.603729999999999</v>
      </c>
      <c r="I301" s="226" t="str">
        <f t="shared" si="33"/>
        <v>&gt;80</v>
      </c>
      <c r="J301" s="226" t="str">
        <f t="shared" si="39"/>
        <v>60-70</v>
      </c>
      <c r="K301" s="226" t="str">
        <f t="shared" si="36"/>
        <v>0-1</v>
      </c>
      <c r="L301" s="221">
        <f t="shared" si="34"/>
        <v>0</v>
      </c>
      <c r="O301" s="494" t="str">
        <f t="shared" si="35"/>
        <v/>
      </c>
      <c r="P301" s="494" t="str">
        <f t="shared" si="37"/>
        <v/>
      </c>
      <c r="Q301" s="517"/>
      <c r="R301" s="22"/>
    </row>
    <row r="302" spans="1:18" x14ac:dyDescent="0.25">
      <c r="A302" s="227">
        <v>43223</v>
      </c>
      <c r="B302" s="224">
        <f>'traffic sorted'!B346</f>
        <v>173</v>
      </c>
      <c r="C302" s="224">
        <f>'traffic sorted'!C346</f>
        <v>86</v>
      </c>
      <c r="D302" s="224">
        <f>'traffic sorted'!D346</f>
        <v>40</v>
      </c>
      <c r="E302" s="24">
        <v>19.02327</v>
      </c>
      <c r="F302" s="35">
        <v>0</v>
      </c>
      <c r="G302" s="78"/>
      <c r="H302" s="226">
        <f t="shared" si="38"/>
        <v>19.02327</v>
      </c>
      <c r="I302" s="226" t="str">
        <f t="shared" si="33"/>
        <v>&gt;80</v>
      </c>
      <c r="J302" s="226" t="str">
        <f t="shared" si="39"/>
        <v>40-50</v>
      </c>
      <c r="K302" s="226" t="str">
        <f t="shared" si="36"/>
        <v>0-1</v>
      </c>
      <c r="L302" s="221">
        <f t="shared" si="34"/>
        <v>0</v>
      </c>
      <c r="O302" s="494" t="str">
        <f t="shared" si="35"/>
        <v/>
      </c>
      <c r="P302" s="494" t="str">
        <f t="shared" si="37"/>
        <v/>
      </c>
      <c r="Q302" s="517"/>
      <c r="R302" s="22"/>
    </row>
    <row r="303" spans="1:18" x14ac:dyDescent="0.25">
      <c r="A303" s="227">
        <v>43224</v>
      </c>
      <c r="B303" s="224">
        <f>'traffic sorted'!B347</f>
        <v>163</v>
      </c>
      <c r="C303" s="224">
        <f>'traffic sorted'!C347</f>
        <v>93</v>
      </c>
      <c r="D303" s="224">
        <f>'traffic sorted'!D347</f>
        <v>61</v>
      </c>
      <c r="E303" s="24">
        <v>41.159469999999999</v>
      </c>
      <c r="F303" s="35">
        <v>0.01</v>
      </c>
      <c r="G303" s="78"/>
      <c r="H303" s="226">
        <f t="shared" si="38"/>
        <v>41.159469999999999</v>
      </c>
      <c r="I303" s="226" t="str">
        <f t="shared" si="33"/>
        <v>&gt;80</v>
      </c>
      <c r="J303" s="226" t="str">
        <f t="shared" si="39"/>
        <v>60-70</v>
      </c>
      <c r="K303" s="226" t="str">
        <f t="shared" si="36"/>
        <v>0-1</v>
      </c>
      <c r="L303" s="221">
        <f t="shared" si="34"/>
        <v>0</v>
      </c>
      <c r="O303" s="494" t="str">
        <f t="shared" si="35"/>
        <v/>
      </c>
      <c r="P303" s="494" t="str">
        <f t="shared" si="37"/>
        <v/>
      </c>
      <c r="Q303" s="517"/>
      <c r="R303" s="22"/>
    </row>
    <row r="304" spans="1:18" x14ac:dyDescent="0.25">
      <c r="A304" s="227">
        <v>43225</v>
      </c>
      <c r="B304" s="224">
        <f>'traffic sorted'!B348</f>
        <v>74</v>
      </c>
      <c r="C304" s="224">
        <f>'traffic sorted'!C348</f>
        <v>9</v>
      </c>
      <c r="D304" s="224">
        <f>'traffic sorted'!D348</f>
        <v>3</v>
      </c>
      <c r="E304" s="24">
        <v>12.23601</v>
      </c>
      <c r="F304" s="35">
        <v>0</v>
      </c>
      <c r="G304" s="78"/>
      <c r="H304" s="226">
        <f t="shared" si="38"/>
        <v>12.23601</v>
      </c>
      <c r="I304" s="226" t="str">
        <f t="shared" si="33"/>
        <v>0-10</v>
      </c>
      <c r="J304" s="226" t="str">
        <f t="shared" si="39"/>
        <v>0-10</v>
      </c>
      <c r="K304" s="226" t="str">
        <f t="shared" si="36"/>
        <v>0-1</v>
      </c>
      <c r="L304" s="221">
        <f t="shared" si="34"/>
        <v>0</v>
      </c>
      <c r="O304" s="494" t="str">
        <f t="shared" si="35"/>
        <v/>
      </c>
      <c r="P304" s="494" t="str">
        <f t="shared" si="37"/>
        <v/>
      </c>
      <c r="Q304" s="517"/>
      <c r="R304" s="22"/>
    </row>
    <row r="305" spans="1:18" x14ac:dyDescent="0.25">
      <c r="A305" s="227">
        <v>43226</v>
      </c>
      <c r="B305" s="224">
        <f>'traffic sorted'!B349</f>
        <v>79</v>
      </c>
      <c r="C305" s="224">
        <f>'traffic sorted'!C349</f>
        <v>13</v>
      </c>
      <c r="D305" s="224">
        <f>'traffic sorted'!D349</f>
        <v>4</v>
      </c>
      <c r="E305" s="24">
        <v>6.3207500000000003</v>
      </c>
      <c r="F305" s="35">
        <v>2.41</v>
      </c>
      <c r="G305" s="78"/>
      <c r="H305" s="226">
        <f t="shared" si="38"/>
        <v>6.3207500000000003</v>
      </c>
      <c r="I305" s="226" t="str">
        <f t="shared" si="33"/>
        <v>10-20</v>
      </c>
      <c r="J305" s="226" t="str">
        <f t="shared" si="39"/>
        <v>0-10</v>
      </c>
      <c r="K305" s="226" t="str">
        <f t="shared" si="36"/>
        <v>2-5</v>
      </c>
      <c r="L305" s="221">
        <f t="shared" si="34"/>
        <v>0</v>
      </c>
      <c r="O305" s="494" t="str">
        <f t="shared" si="35"/>
        <v/>
      </c>
      <c r="P305" s="494" t="str">
        <f t="shared" si="37"/>
        <v/>
      </c>
      <c r="Q305" s="517"/>
      <c r="R305" s="22"/>
    </row>
    <row r="306" spans="1:18" x14ac:dyDescent="0.25">
      <c r="A306" s="227">
        <v>43227</v>
      </c>
      <c r="B306" s="224">
        <f>'traffic sorted'!B350</f>
        <v>185</v>
      </c>
      <c r="C306" s="224">
        <f>'traffic sorted'!C350</f>
        <v>86</v>
      </c>
      <c r="D306" s="224">
        <f>'traffic sorted'!D350</f>
        <v>61</v>
      </c>
      <c r="E306" s="24">
        <v>17.61008</v>
      </c>
      <c r="F306" s="35">
        <v>0.03</v>
      </c>
      <c r="G306" s="78"/>
      <c r="H306" s="226">
        <f t="shared" si="38"/>
        <v>17.61008</v>
      </c>
      <c r="I306" s="226" t="str">
        <f t="shared" si="33"/>
        <v>&gt;80</v>
      </c>
      <c r="J306" s="226" t="str">
        <f t="shared" si="39"/>
        <v>60-70</v>
      </c>
      <c r="K306" s="226" t="str">
        <f t="shared" si="36"/>
        <v>0-1</v>
      </c>
      <c r="L306" s="221">
        <f t="shared" si="34"/>
        <v>0</v>
      </c>
      <c r="O306" s="494" t="str">
        <f t="shared" si="35"/>
        <v/>
      </c>
      <c r="P306" s="494" t="str">
        <f t="shared" si="37"/>
        <v/>
      </c>
      <c r="Q306" s="517"/>
      <c r="R306" s="22"/>
    </row>
    <row r="307" spans="1:18" x14ac:dyDescent="0.25">
      <c r="A307" s="227">
        <v>43228</v>
      </c>
      <c r="B307" s="224">
        <f>'traffic sorted'!B351</f>
        <v>193</v>
      </c>
      <c r="C307" s="224">
        <f>'traffic sorted'!C351</f>
        <v>94</v>
      </c>
      <c r="D307" s="224">
        <f>'traffic sorted'!D351</f>
        <v>71</v>
      </c>
      <c r="E307" s="24">
        <v>26.5807</v>
      </c>
      <c r="F307" s="35">
        <v>0.01</v>
      </c>
      <c r="G307" s="78"/>
      <c r="H307" s="226">
        <f t="shared" si="38"/>
        <v>26.5807</v>
      </c>
      <c r="I307" s="226" t="str">
        <f t="shared" si="33"/>
        <v>&gt;80</v>
      </c>
      <c r="J307" s="226" t="str">
        <f t="shared" si="39"/>
        <v>70-80</v>
      </c>
      <c r="K307" s="226" t="str">
        <f t="shared" si="36"/>
        <v>0-1</v>
      </c>
      <c r="L307" s="221">
        <f t="shared" si="34"/>
        <v>0</v>
      </c>
      <c r="O307" s="494" t="str">
        <f t="shared" si="35"/>
        <v/>
      </c>
      <c r="P307" s="494" t="str">
        <f t="shared" si="37"/>
        <v/>
      </c>
      <c r="Q307" s="517"/>
      <c r="R307" s="22"/>
    </row>
    <row r="308" spans="1:18" x14ac:dyDescent="0.25">
      <c r="A308" s="227">
        <v>43229</v>
      </c>
      <c r="B308" s="224">
        <f>'traffic sorted'!B352</f>
        <v>149</v>
      </c>
      <c r="C308" s="224">
        <f>'traffic sorted'!C352</f>
        <v>74</v>
      </c>
      <c r="D308" s="224">
        <f>'traffic sorted'!D352</f>
        <v>54</v>
      </c>
      <c r="E308" s="24">
        <v>47.922669999999997</v>
      </c>
      <c r="F308" s="35">
        <v>0.02</v>
      </c>
      <c r="G308" s="78"/>
      <c r="H308" s="226">
        <f t="shared" si="38"/>
        <v>47.922669999999997</v>
      </c>
      <c r="I308" s="226" t="str">
        <f t="shared" si="33"/>
        <v>70-80</v>
      </c>
      <c r="J308" s="226" t="str">
        <f t="shared" si="39"/>
        <v>50-60</v>
      </c>
      <c r="K308" s="226" t="str">
        <f t="shared" si="36"/>
        <v>0-1</v>
      </c>
      <c r="L308" s="221">
        <f t="shared" si="34"/>
        <v>0</v>
      </c>
      <c r="O308" s="494" t="str">
        <f t="shared" si="35"/>
        <v/>
      </c>
      <c r="P308" s="494" t="str">
        <f t="shared" si="37"/>
        <v/>
      </c>
      <c r="Q308" s="517"/>
      <c r="R308" s="22"/>
    </row>
    <row r="309" spans="1:18" x14ac:dyDescent="0.25">
      <c r="A309" s="227">
        <v>43230</v>
      </c>
      <c r="B309" s="224">
        <f>'traffic sorted'!B353</f>
        <v>182</v>
      </c>
      <c r="C309" s="224">
        <f>'traffic sorted'!C353</f>
        <v>103</v>
      </c>
      <c r="D309" s="224">
        <f>'traffic sorted'!D353</f>
        <v>65</v>
      </c>
      <c r="E309" s="24">
        <v>35.510120000000001</v>
      </c>
      <c r="F309" s="35">
        <v>0.06</v>
      </c>
      <c r="G309" s="78"/>
      <c r="H309" s="226">
        <f t="shared" si="38"/>
        <v>35.510120000000001</v>
      </c>
      <c r="I309" s="226" t="str">
        <f t="shared" si="33"/>
        <v>&gt;80</v>
      </c>
      <c r="J309" s="226" t="str">
        <f t="shared" si="39"/>
        <v>60-70</v>
      </c>
      <c r="K309" s="226" t="str">
        <f t="shared" si="36"/>
        <v>0-1</v>
      </c>
      <c r="L309" s="221">
        <f t="shared" si="34"/>
        <v>0</v>
      </c>
      <c r="O309" s="494" t="str">
        <f t="shared" si="35"/>
        <v/>
      </c>
      <c r="P309" s="494" t="str">
        <f t="shared" si="37"/>
        <v/>
      </c>
      <c r="Q309" s="517"/>
      <c r="R309" s="22"/>
    </row>
    <row r="310" spans="1:18" x14ac:dyDescent="0.25">
      <c r="A310" s="227">
        <v>43231</v>
      </c>
      <c r="B310" s="224">
        <f>'traffic sorted'!B354</f>
        <v>152</v>
      </c>
      <c r="C310" s="224">
        <f>'traffic sorted'!C354</f>
        <v>71</v>
      </c>
      <c r="D310" s="224">
        <f>'traffic sorted'!D354</f>
        <v>51</v>
      </c>
      <c r="E310" s="24">
        <v>15.160970000000001</v>
      </c>
      <c r="F310" s="35">
        <v>2.02</v>
      </c>
      <c r="G310" s="78"/>
      <c r="H310" s="226">
        <f t="shared" si="38"/>
        <v>15.160970000000001</v>
      </c>
      <c r="I310" s="226" t="str">
        <f t="shared" si="33"/>
        <v>70-80</v>
      </c>
      <c r="J310" s="226" t="str">
        <f t="shared" si="39"/>
        <v>50-60</v>
      </c>
      <c r="K310" s="226" t="str">
        <f t="shared" si="36"/>
        <v>2-5</v>
      </c>
      <c r="L310" s="221">
        <f t="shared" si="34"/>
        <v>0</v>
      </c>
      <c r="O310" s="494" t="str">
        <f t="shared" si="35"/>
        <v/>
      </c>
      <c r="P310" s="494" t="str">
        <f t="shared" si="37"/>
        <v/>
      </c>
      <c r="Q310" s="517"/>
      <c r="R310" s="22"/>
    </row>
    <row r="311" spans="1:18" x14ac:dyDescent="0.25">
      <c r="A311" s="227">
        <v>43232</v>
      </c>
      <c r="B311" s="224">
        <f>'traffic sorted'!B355</f>
        <v>87</v>
      </c>
      <c r="C311" s="224">
        <f>'traffic sorted'!C355</f>
        <v>17</v>
      </c>
      <c r="D311" s="224">
        <f>'traffic sorted'!D355</f>
        <v>1</v>
      </c>
      <c r="E311" s="24">
        <v>4.67021</v>
      </c>
      <c r="F311" s="35">
        <v>13.03</v>
      </c>
      <c r="G311" s="78"/>
      <c r="H311" s="226">
        <f t="shared" si="38"/>
        <v>4.67021</v>
      </c>
      <c r="I311" s="226" t="str">
        <f t="shared" si="33"/>
        <v>10-20</v>
      </c>
      <c r="J311" s="226" t="str">
        <f t="shared" si="39"/>
        <v>0-10</v>
      </c>
      <c r="K311" s="226" t="str">
        <f t="shared" si="36"/>
        <v>10-20</v>
      </c>
      <c r="L311" s="221">
        <f t="shared" si="34"/>
        <v>0</v>
      </c>
      <c r="O311" s="494" t="str">
        <f t="shared" si="35"/>
        <v/>
      </c>
      <c r="P311" s="494" t="str">
        <f t="shared" si="37"/>
        <v/>
      </c>
      <c r="Q311" s="517"/>
      <c r="R311" s="22"/>
    </row>
    <row r="312" spans="1:18" x14ac:dyDescent="0.25">
      <c r="A312" s="227">
        <v>43233</v>
      </c>
      <c r="B312" s="224">
        <f>'traffic sorted'!B356</f>
        <v>103</v>
      </c>
      <c r="C312" s="224">
        <f>'traffic sorted'!C356</f>
        <v>14</v>
      </c>
      <c r="D312" s="224">
        <f>'traffic sorted'!D356</f>
        <v>2</v>
      </c>
      <c r="E312" s="24">
        <v>2.7705099999999998</v>
      </c>
      <c r="F312" s="35">
        <v>39.36</v>
      </c>
      <c r="G312" s="78"/>
      <c r="H312" s="226">
        <f t="shared" si="38"/>
        <v>2.7705099999999998</v>
      </c>
      <c r="I312" s="226" t="str">
        <f t="shared" si="33"/>
        <v>10-20</v>
      </c>
      <c r="J312" s="226" t="str">
        <f t="shared" si="39"/>
        <v>0-10</v>
      </c>
      <c r="K312" s="226" t="str">
        <f t="shared" si="36"/>
        <v>&gt;20</v>
      </c>
      <c r="L312" s="221">
        <f t="shared" si="34"/>
        <v>0</v>
      </c>
      <c r="O312" s="494" t="str">
        <f t="shared" si="35"/>
        <v/>
      </c>
      <c r="P312" s="494" t="str">
        <f t="shared" si="37"/>
        <v/>
      </c>
      <c r="Q312" s="517"/>
      <c r="R312" s="22"/>
    </row>
    <row r="313" spans="1:18" x14ac:dyDescent="0.25">
      <c r="A313" s="227">
        <v>43234</v>
      </c>
      <c r="B313" s="224">
        <f>'traffic sorted'!B357</f>
        <v>162</v>
      </c>
      <c r="C313" s="224">
        <f>'traffic sorted'!C357</f>
        <v>76</v>
      </c>
      <c r="D313" s="224">
        <f>'traffic sorted'!D357</f>
        <v>57</v>
      </c>
      <c r="E313" s="24">
        <v>8.0587900000000001</v>
      </c>
      <c r="F313" s="35">
        <v>26.67</v>
      </c>
      <c r="G313" s="78"/>
      <c r="H313" s="226">
        <f t="shared" si="38"/>
        <v>8.0587900000000001</v>
      </c>
      <c r="I313" s="226" t="str">
        <f t="shared" si="33"/>
        <v>70-80</v>
      </c>
      <c r="J313" s="226" t="str">
        <f t="shared" si="39"/>
        <v>50-60</v>
      </c>
      <c r="K313" s="226" t="str">
        <f t="shared" ref="K313:K329" si="40">IF(F313&lt;1,"0-1",IF(AND(F313&gt;=1,F313&lt;2),"1-2",IF(AND(F313&gt;=2,F313&lt;5),"2-5",IF(AND(F313&gt;=5,F313&lt;10),"5-10",IF(AND(F313&gt;=10,F313&lt;20),"10-20","&gt;20")))))</f>
        <v>&gt;20</v>
      </c>
      <c r="L313" s="221">
        <f t="shared" si="34"/>
        <v>0</v>
      </c>
      <c r="O313" s="494" t="str">
        <f t="shared" si="35"/>
        <v/>
      </c>
      <c r="P313" s="494" t="str">
        <f t="shared" ref="P313:P329" si="41">IF(AND(C313=0,F313&lt;1),E313,"")</f>
        <v/>
      </c>
      <c r="Q313" s="517"/>
      <c r="R313" s="22"/>
    </row>
    <row r="314" spans="1:18" x14ac:dyDescent="0.25">
      <c r="A314" s="227">
        <v>43235</v>
      </c>
      <c r="B314" s="224">
        <f>'traffic sorted'!B358</f>
        <v>189</v>
      </c>
      <c r="C314" s="224">
        <f>'traffic sorted'!C358</f>
        <v>98</v>
      </c>
      <c r="D314" s="224">
        <f>'traffic sorted'!D358</f>
        <v>64</v>
      </c>
      <c r="E314" s="24">
        <v>10.87734</v>
      </c>
      <c r="F314" s="35">
        <v>0.03</v>
      </c>
      <c r="G314" s="78"/>
      <c r="H314" s="226">
        <f t="shared" si="38"/>
        <v>10.87734</v>
      </c>
      <c r="I314" s="226" t="str">
        <f t="shared" si="33"/>
        <v>&gt;80</v>
      </c>
      <c r="J314" s="226" t="str">
        <f t="shared" si="39"/>
        <v>60-70</v>
      </c>
      <c r="K314" s="226" t="str">
        <f t="shared" si="40"/>
        <v>0-1</v>
      </c>
      <c r="L314" s="221">
        <f t="shared" si="34"/>
        <v>0</v>
      </c>
      <c r="O314" s="494" t="str">
        <f t="shared" si="35"/>
        <v/>
      </c>
      <c r="P314" s="494" t="str">
        <f t="shared" si="41"/>
        <v/>
      </c>
      <c r="Q314" s="517"/>
      <c r="R314" s="22"/>
    </row>
    <row r="315" spans="1:18" x14ac:dyDescent="0.25">
      <c r="A315" s="227">
        <v>43237</v>
      </c>
      <c r="B315" s="224">
        <f>'traffic sorted'!B360</f>
        <v>134</v>
      </c>
      <c r="C315" s="224">
        <f>'traffic sorted'!C360</f>
        <v>65</v>
      </c>
      <c r="D315" s="224">
        <f>'traffic sorted'!D360</f>
        <v>28</v>
      </c>
      <c r="E315" s="24">
        <v>3.8634200000000001</v>
      </c>
      <c r="F315" s="35">
        <v>1.31</v>
      </c>
      <c r="G315" s="78"/>
      <c r="H315" s="226">
        <f t="shared" si="38"/>
        <v>3.8634200000000001</v>
      </c>
      <c r="I315" s="226" t="str">
        <f t="shared" si="33"/>
        <v>60-70</v>
      </c>
      <c r="J315" s="226" t="str">
        <f t="shared" si="39"/>
        <v>20-30</v>
      </c>
      <c r="K315" s="226" t="str">
        <f t="shared" si="40"/>
        <v>1-2</v>
      </c>
      <c r="L315" s="221">
        <f t="shared" si="34"/>
        <v>0</v>
      </c>
      <c r="O315" s="494" t="str">
        <f t="shared" si="35"/>
        <v/>
      </c>
      <c r="P315" s="494" t="str">
        <f t="shared" si="41"/>
        <v/>
      </c>
      <c r="Q315" s="517"/>
      <c r="R315" s="22"/>
    </row>
    <row r="316" spans="1:18" x14ac:dyDescent="0.25">
      <c r="A316" s="227">
        <v>43238</v>
      </c>
      <c r="B316" s="224">
        <f>'traffic sorted'!B361</f>
        <v>151</v>
      </c>
      <c r="C316" s="224">
        <f>'traffic sorted'!C361</f>
        <v>56</v>
      </c>
      <c r="D316" s="224">
        <f>'traffic sorted'!D361</f>
        <v>30</v>
      </c>
      <c r="E316" s="24">
        <v>6.9652399999999997</v>
      </c>
      <c r="F316" s="35">
        <v>0.03</v>
      </c>
      <c r="G316" s="78"/>
      <c r="H316" s="226">
        <f t="shared" si="38"/>
        <v>6.9652399999999997</v>
      </c>
      <c r="I316" s="226" t="str">
        <f t="shared" si="33"/>
        <v>50-60</v>
      </c>
      <c r="J316" s="226" t="str">
        <f t="shared" si="39"/>
        <v>30-40</v>
      </c>
      <c r="K316" s="226" t="str">
        <f t="shared" si="40"/>
        <v>0-1</v>
      </c>
      <c r="L316" s="221">
        <f t="shared" si="34"/>
        <v>0</v>
      </c>
      <c r="O316" s="494" t="str">
        <f t="shared" si="35"/>
        <v/>
      </c>
      <c r="P316" s="494" t="str">
        <f t="shared" si="41"/>
        <v/>
      </c>
      <c r="Q316" s="517"/>
      <c r="R316" s="22"/>
    </row>
    <row r="317" spans="1:18" x14ac:dyDescent="0.25">
      <c r="A317" s="227">
        <v>43239</v>
      </c>
      <c r="B317" s="224">
        <f>'traffic sorted'!B362</f>
        <v>68</v>
      </c>
      <c r="C317" s="224">
        <f>'traffic sorted'!C362</f>
        <v>20</v>
      </c>
      <c r="D317" s="224">
        <f>'traffic sorted'!D362</f>
        <v>2</v>
      </c>
      <c r="E317" s="24">
        <v>4.7906199999999997</v>
      </c>
      <c r="F317" s="35">
        <v>3.04</v>
      </c>
      <c r="G317" s="78"/>
      <c r="H317" s="226">
        <f t="shared" si="38"/>
        <v>4.7906199999999997</v>
      </c>
      <c r="I317" s="226" t="str">
        <f t="shared" si="33"/>
        <v>20-30</v>
      </c>
      <c r="J317" s="226" t="str">
        <f t="shared" si="39"/>
        <v>0-10</v>
      </c>
      <c r="K317" s="226" t="str">
        <f t="shared" si="40"/>
        <v>2-5</v>
      </c>
      <c r="L317" s="221">
        <f t="shared" si="34"/>
        <v>0</v>
      </c>
      <c r="O317" s="494" t="str">
        <f t="shared" si="35"/>
        <v/>
      </c>
      <c r="P317" s="494" t="str">
        <f t="shared" si="41"/>
        <v/>
      </c>
      <c r="Q317" s="517"/>
      <c r="R317" s="22"/>
    </row>
    <row r="318" spans="1:18" x14ac:dyDescent="0.25">
      <c r="A318" s="227">
        <v>43240</v>
      </c>
      <c r="B318" s="224">
        <f>'traffic sorted'!B363</f>
        <v>77</v>
      </c>
      <c r="C318" s="224">
        <f>'traffic sorted'!C363</f>
        <v>18</v>
      </c>
      <c r="D318" s="224">
        <f>'traffic sorted'!D363</f>
        <v>5</v>
      </c>
      <c r="E318" s="24">
        <v>6.3030900000000001</v>
      </c>
      <c r="F318" s="35">
        <v>0.01</v>
      </c>
      <c r="G318" s="78"/>
      <c r="H318" s="226">
        <f t="shared" si="38"/>
        <v>6.3030900000000001</v>
      </c>
      <c r="I318" s="226" t="str">
        <f t="shared" si="33"/>
        <v>10-20</v>
      </c>
      <c r="J318" s="226" t="str">
        <f t="shared" si="39"/>
        <v>0-10</v>
      </c>
      <c r="K318" s="226" t="str">
        <f t="shared" si="40"/>
        <v>0-1</v>
      </c>
      <c r="L318" s="221">
        <f t="shared" si="34"/>
        <v>0</v>
      </c>
      <c r="O318" s="494" t="str">
        <f t="shared" si="35"/>
        <v/>
      </c>
      <c r="P318" s="494" t="str">
        <f t="shared" si="41"/>
        <v/>
      </c>
      <c r="Q318" s="517"/>
      <c r="R318" s="22"/>
    </row>
    <row r="319" spans="1:18" x14ac:dyDescent="0.25">
      <c r="A319" s="227">
        <v>43241</v>
      </c>
      <c r="B319" s="224">
        <f>'traffic sorted'!B364</f>
        <v>142</v>
      </c>
      <c r="C319" s="224">
        <f>'traffic sorted'!C364</f>
        <v>46</v>
      </c>
      <c r="D319" s="224">
        <f>'traffic sorted'!D364</f>
        <v>25</v>
      </c>
      <c r="E319" s="24">
        <v>10.511200000000001</v>
      </c>
      <c r="F319" s="35">
        <v>0.3</v>
      </c>
      <c r="G319" s="78"/>
      <c r="H319" s="226">
        <f t="shared" si="38"/>
        <v>10.511200000000001</v>
      </c>
      <c r="I319" s="226" t="str">
        <f t="shared" si="33"/>
        <v>40-50</v>
      </c>
      <c r="J319" s="226" t="str">
        <f t="shared" si="39"/>
        <v>20-30</v>
      </c>
      <c r="K319" s="226" t="str">
        <f t="shared" si="40"/>
        <v>0-1</v>
      </c>
      <c r="L319" s="221">
        <f t="shared" si="34"/>
        <v>0</v>
      </c>
      <c r="O319" s="494" t="str">
        <f t="shared" si="35"/>
        <v/>
      </c>
      <c r="P319" s="494" t="str">
        <f t="shared" si="41"/>
        <v/>
      </c>
      <c r="Q319" s="517"/>
      <c r="R319" s="22"/>
    </row>
    <row r="320" spans="1:18" x14ac:dyDescent="0.25">
      <c r="A320" s="227">
        <v>43242</v>
      </c>
      <c r="B320" s="224">
        <f>'traffic sorted'!B365</f>
        <v>145</v>
      </c>
      <c r="C320" s="224">
        <f>'traffic sorted'!C365</f>
        <v>62</v>
      </c>
      <c r="D320" s="224">
        <f>'traffic sorted'!D365</f>
        <v>36</v>
      </c>
      <c r="E320" s="24">
        <v>7.5162699999999996</v>
      </c>
      <c r="F320" s="35">
        <v>4.59</v>
      </c>
      <c r="G320" s="78"/>
      <c r="H320" s="226">
        <f t="shared" si="38"/>
        <v>7.5162699999999996</v>
      </c>
      <c r="I320" s="226" t="str">
        <f t="shared" si="33"/>
        <v>60-70</v>
      </c>
      <c r="J320" s="226" t="str">
        <f t="shared" si="39"/>
        <v>30-40</v>
      </c>
      <c r="K320" s="226" t="str">
        <f t="shared" si="40"/>
        <v>2-5</v>
      </c>
      <c r="L320" s="221">
        <f t="shared" si="34"/>
        <v>0</v>
      </c>
      <c r="O320" s="494" t="str">
        <f t="shared" si="35"/>
        <v/>
      </c>
      <c r="P320" s="494" t="str">
        <f t="shared" si="41"/>
        <v/>
      </c>
      <c r="Q320" s="517"/>
      <c r="R320" s="22"/>
    </row>
    <row r="321" spans="1:18" x14ac:dyDescent="0.25">
      <c r="A321" s="227">
        <v>43243</v>
      </c>
      <c r="B321" s="224">
        <f>'traffic sorted'!B366</f>
        <v>97</v>
      </c>
      <c r="C321" s="224">
        <f>'traffic sorted'!C366</f>
        <v>33</v>
      </c>
      <c r="D321" s="224">
        <f>'traffic sorted'!D366</f>
        <v>20</v>
      </c>
      <c r="E321" s="24">
        <v>8.0331799999999998</v>
      </c>
      <c r="F321" s="35">
        <v>10.7</v>
      </c>
      <c r="G321" s="78"/>
      <c r="H321" s="226">
        <f t="shared" si="38"/>
        <v>8.0331799999999998</v>
      </c>
      <c r="I321" s="226" t="str">
        <f t="shared" si="33"/>
        <v>30-40</v>
      </c>
      <c r="J321" s="226" t="str">
        <f t="shared" si="39"/>
        <v>20-30</v>
      </c>
      <c r="K321" s="226" t="str">
        <f t="shared" si="40"/>
        <v>10-20</v>
      </c>
      <c r="L321" s="221">
        <f t="shared" si="34"/>
        <v>0</v>
      </c>
      <c r="O321" s="494" t="str">
        <f t="shared" si="35"/>
        <v/>
      </c>
      <c r="P321" s="494" t="str">
        <f t="shared" si="41"/>
        <v/>
      </c>
      <c r="Q321" s="517"/>
      <c r="R321" s="22"/>
    </row>
    <row r="322" spans="1:18" x14ac:dyDescent="0.25">
      <c r="A322" s="227">
        <v>43244</v>
      </c>
      <c r="B322" s="224">
        <f>'traffic sorted'!B367</f>
        <v>158</v>
      </c>
      <c r="C322" s="224">
        <f>'traffic sorted'!C367</f>
        <v>70</v>
      </c>
      <c r="D322" s="224">
        <f>'traffic sorted'!D367</f>
        <v>41</v>
      </c>
      <c r="E322" s="24">
        <v>9.2939000000000007</v>
      </c>
      <c r="F322" s="35">
        <v>0.8</v>
      </c>
      <c r="G322" s="78"/>
      <c r="H322" s="226">
        <f t="shared" si="38"/>
        <v>9.2939000000000007</v>
      </c>
      <c r="I322" s="226" t="str">
        <f t="shared" si="33"/>
        <v>70-80</v>
      </c>
      <c r="J322" s="226" t="str">
        <f t="shared" si="39"/>
        <v>40-50</v>
      </c>
      <c r="K322" s="226" t="str">
        <f t="shared" si="40"/>
        <v>0-1</v>
      </c>
      <c r="L322" s="221">
        <f t="shared" si="34"/>
        <v>0</v>
      </c>
      <c r="O322" s="494" t="str">
        <f t="shared" si="35"/>
        <v/>
      </c>
      <c r="P322" s="494" t="str">
        <f t="shared" si="41"/>
        <v/>
      </c>
      <c r="Q322" s="517"/>
      <c r="R322" s="22"/>
    </row>
    <row r="323" spans="1:18" x14ac:dyDescent="0.25">
      <c r="A323" s="227">
        <v>43245</v>
      </c>
      <c r="B323" s="224">
        <f>'traffic sorted'!B368</f>
        <v>97</v>
      </c>
      <c r="C323" s="224">
        <f>'traffic sorted'!C368</f>
        <v>32</v>
      </c>
      <c r="D323" s="224">
        <f>'traffic sorted'!D368</f>
        <v>18</v>
      </c>
      <c r="E323" s="24">
        <v>7.44693</v>
      </c>
      <c r="F323" s="35">
        <v>7.1</v>
      </c>
      <c r="G323" s="78"/>
      <c r="H323" s="226">
        <f t="shared" si="38"/>
        <v>7.44693</v>
      </c>
      <c r="I323" s="226" t="str">
        <f t="shared" si="33"/>
        <v>30-40</v>
      </c>
      <c r="J323" s="226" t="str">
        <f t="shared" si="39"/>
        <v>10-20</v>
      </c>
      <c r="K323" s="226" t="str">
        <f t="shared" si="40"/>
        <v>5-10</v>
      </c>
      <c r="L323" s="221">
        <f t="shared" si="34"/>
        <v>0</v>
      </c>
      <c r="O323" s="494" t="str">
        <f t="shared" si="35"/>
        <v/>
      </c>
      <c r="P323" s="494" t="str">
        <f t="shared" si="41"/>
        <v/>
      </c>
      <c r="Q323" s="517"/>
      <c r="R323" s="22"/>
    </row>
    <row r="324" spans="1:18" x14ac:dyDescent="0.25">
      <c r="A324" s="227">
        <v>43246</v>
      </c>
      <c r="B324" s="224">
        <f>'traffic sorted'!B369</f>
        <v>56</v>
      </c>
      <c r="C324" s="224">
        <f>'traffic sorted'!C369</f>
        <v>14</v>
      </c>
      <c r="D324" s="224">
        <f>'traffic sorted'!D369</f>
        <v>5</v>
      </c>
      <c r="E324" s="24">
        <v>6.07911</v>
      </c>
      <c r="F324" s="35">
        <v>4.99</v>
      </c>
      <c r="G324" s="78"/>
      <c r="H324" s="226">
        <f t="shared" si="38"/>
        <v>6.07911</v>
      </c>
      <c r="I324" s="226" t="str">
        <f t="shared" ref="I324:I329" si="42">IF(C324&lt;10,"0-10",IF(AND(C324&gt;=10,C324&lt;20),"10-20",IF(AND(C324&gt;=20,C324&lt;30),"20-30",IF(AND(C324&gt;=30,C324&lt;40),"30-40",IF(AND(C324&gt;=40,C324&lt;50),"40-50",IF(AND(C324&gt;=50,C324&lt;60),"50-60",IF(AND(C324&gt;=60,C324&lt;70),"60-70",IF(AND(C324&gt;=70,C324&lt;80),"70-80","&gt;80"))))))))</f>
        <v>10-20</v>
      </c>
      <c r="J324" s="226" t="str">
        <f t="shared" si="39"/>
        <v>0-10</v>
      </c>
      <c r="K324" s="226" t="str">
        <f t="shared" si="40"/>
        <v>2-5</v>
      </c>
      <c r="L324" s="221">
        <f t="shared" ref="L324:L329" si="43">IF(E324&gt;=50.5,1,0)</f>
        <v>0</v>
      </c>
      <c r="O324" s="494" t="str">
        <f t="shared" ref="O324:O329" si="44">IF(C324=0,E324,"")</f>
        <v/>
      </c>
      <c r="P324" s="494" t="str">
        <f t="shared" si="41"/>
        <v/>
      </c>
      <c r="Q324" s="517"/>
      <c r="R324" s="22"/>
    </row>
    <row r="325" spans="1:18" x14ac:dyDescent="0.25">
      <c r="A325" s="227">
        <v>43247</v>
      </c>
      <c r="B325" s="224">
        <f>'traffic sorted'!B370</f>
        <v>50</v>
      </c>
      <c r="C325" s="224">
        <f>'traffic sorted'!C370</f>
        <v>11</v>
      </c>
      <c r="D325" s="224">
        <f>'traffic sorted'!D370</f>
        <v>7</v>
      </c>
      <c r="E325" s="24">
        <v>4.6806299999999998</v>
      </c>
      <c r="F325" s="35">
        <v>3.11</v>
      </c>
      <c r="G325" s="78"/>
      <c r="H325" s="226">
        <f t="shared" si="38"/>
        <v>4.6806299999999998</v>
      </c>
      <c r="I325" s="226" t="str">
        <f t="shared" si="42"/>
        <v>10-20</v>
      </c>
      <c r="J325" s="226" t="str">
        <f t="shared" si="39"/>
        <v>0-10</v>
      </c>
      <c r="K325" s="226" t="str">
        <f t="shared" si="40"/>
        <v>2-5</v>
      </c>
      <c r="L325" s="221">
        <f t="shared" si="43"/>
        <v>0</v>
      </c>
      <c r="O325" s="494" t="str">
        <f t="shared" si="44"/>
        <v/>
      </c>
      <c r="P325" s="494" t="str">
        <f t="shared" si="41"/>
        <v/>
      </c>
      <c r="Q325" s="517"/>
      <c r="R325" s="22"/>
    </row>
    <row r="326" spans="1:18" x14ac:dyDescent="0.25">
      <c r="A326" s="227">
        <v>43248</v>
      </c>
      <c r="B326" s="224">
        <f>'traffic sorted'!B371</f>
        <v>137</v>
      </c>
      <c r="C326" s="224">
        <f>'traffic sorted'!C371</f>
        <v>59</v>
      </c>
      <c r="D326" s="224">
        <f>'traffic sorted'!D371</f>
        <v>45</v>
      </c>
      <c r="E326" s="24">
        <v>4.8962199999999996</v>
      </c>
      <c r="F326" s="35">
        <v>0.05</v>
      </c>
      <c r="G326" s="78"/>
      <c r="H326" s="226">
        <f t="shared" si="38"/>
        <v>4.8962199999999996</v>
      </c>
      <c r="I326" s="226" t="str">
        <f t="shared" si="42"/>
        <v>50-60</v>
      </c>
      <c r="J326" s="226" t="str">
        <f t="shared" si="39"/>
        <v>40-50</v>
      </c>
      <c r="K326" s="226" t="str">
        <f t="shared" si="40"/>
        <v>0-1</v>
      </c>
      <c r="L326" s="221">
        <f t="shared" si="43"/>
        <v>0</v>
      </c>
      <c r="O326" s="494" t="str">
        <f t="shared" si="44"/>
        <v/>
      </c>
      <c r="P326" s="494" t="str">
        <f t="shared" si="41"/>
        <v/>
      </c>
      <c r="Q326" s="517"/>
      <c r="R326" s="22"/>
    </row>
    <row r="327" spans="1:18" x14ac:dyDescent="0.25">
      <c r="A327" s="227">
        <v>43249</v>
      </c>
      <c r="B327" s="224">
        <f>'traffic sorted'!B372</f>
        <v>159</v>
      </c>
      <c r="C327" s="224">
        <f>'traffic sorted'!C372</f>
        <v>67</v>
      </c>
      <c r="D327" s="224">
        <f>'traffic sorted'!D372</f>
        <v>42</v>
      </c>
      <c r="E327" s="24">
        <v>10.842000000000001</v>
      </c>
      <c r="F327" s="35">
        <v>0.01</v>
      </c>
      <c r="G327" s="78"/>
      <c r="H327" s="226">
        <f t="shared" si="38"/>
        <v>10.842000000000001</v>
      </c>
      <c r="I327" s="226" t="str">
        <f t="shared" si="42"/>
        <v>60-70</v>
      </c>
      <c r="J327" s="226" t="str">
        <f t="shared" si="39"/>
        <v>40-50</v>
      </c>
      <c r="K327" s="226" t="str">
        <f t="shared" si="40"/>
        <v>0-1</v>
      </c>
      <c r="L327" s="221">
        <f t="shared" si="43"/>
        <v>0</v>
      </c>
      <c r="O327" s="494" t="str">
        <f t="shared" si="44"/>
        <v/>
      </c>
      <c r="P327" s="494" t="str">
        <f t="shared" si="41"/>
        <v/>
      </c>
      <c r="Q327" s="517"/>
      <c r="R327" s="22"/>
    </row>
    <row r="328" spans="1:18" x14ac:dyDescent="0.25">
      <c r="A328" s="227">
        <v>43250</v>
      </c>
      <c r="B328" s="224">
        <f>'traffic sorted'!B373</f>
        <v>102</v>
      </c>
      <c r="C328" s="224">
        <f>'traffic sorted'!C373</f>
        <v>24</v>
      </c>
      <c r="D328" s="224">
        <f>'traffic sorted'!D373</f>
        <v>8</v>
      </c>
      <c r="E328" s="24">
        <v>5.7287299999999997</v>
      </c>
      <c r="F328" s="35">
        <v>0</v>
      </c>
      <c r="G328" s="78"/>
      <c r="H328" s="226">
        <f t="shared" si="38"/>
        <v>5.7287299999999997</v>
      </c>
      <c r="I328" s="226" t="str">
        <f t="shared" si="42"/>
        <v>20-30</v>
      </c>
      <c r="J328" s="226" t="str">
        <f t="shared" si="39"/>
        <v>0-10</v>
      </c>
      <c r="K328" s="226" t="str">
        <f t="shared" si="40"/>
        <v>0-1</v>
      </c>
      <c r="L328" s="221">
        <f t="shared" si="43"/>
        <v>0</v>
      </c>
      <c r="O328" s="494" t="str">
        <f t="shared" si="44"/>
        <v/>
      </c>
      <c r="P328" s="494" t="str">
        <f t="shared" si="41"/>
        <v/>
      </c>
      <c r="Q328" s="517"/>
      <c r="R328" s="22"/>
    </row>
    <row r="329" spans="1:18" x14ac:dyDescent="0.25">
      <c r="A329" s="227">
        <v>43251</v>
      </c>
      <c r="B329" s="224">
        <f>'traffic sorted'!B374</f>
        <v>163</v>
      </c>
      <c r="C329" s="224">
        <f>'traffic sorted'!C374</f>
        <v>65</v>
      </c>
      <c r="D329" s="224">
        <f>'traffic sorted'!D374</f>
        <v>29</v>
      </c>
      <c r="E329" s="24">
        <v>11.5451</v>
      </c>
      <c r="F329" s="35">
        <v>0</v>
      </c>
      <c r="G329" s="78"/>
      <c r="H329" s="226">
        <f t="shared" si="38"/>
        <v>11.5451</v>
      </c>
      <c r="I329" s="226" t="str">
        <f t="shared" si="42"/>
        <v>60-70</v>
      </c>
      <c r="J329" s="226" t="str">
        <f t="shared" si="39"/>
        <v>20-30</v>
      </c>
      <c r="K329" s="226" t="str">
        <f t="shared" si="40"/>
        <v>0-1</v>
      </c>
      <c r="L329" s="221">
        <f t="shared" si="43"/>
        <v>0</v>
      </c>
      <c r="O329" s="494" t="str">
        <f t="shared" si="44"/>
        <v/>
      </c>
      <c r="P329" s="494" t="str">
        <f t="shared" si="41"/>
        <v/>
      </c>
      <c r="Q329" s="517"/>
      <c r="R329" s="22"/>
    </row>
    <row r="330" spans="1:18" x14ac:dyDescent="0.25">
      <c r="A330" s="212"/>
      <c r="B330" s="222"/>
      <c r="C330" s="222"/>
      <c r="D330" s="222"/>
      <c r="Q330" s="517"/>
      <c r="R330" s="22"/>
    </row>
    <row r="331" spans="1:18" x14ac:dyDescent="0.25">
      <c r="A331" s="219"/>
      <c r="B331" s="228"/>
      <c r="C331" s="228"/>
      <c r="D331" s="496" t="s">
        <v>964</v>
      </c>
      <c r="E331" s="89">
        <f>COUNTIF(E10:E329,"&gt;50.5")</f>
        <v>24</v>
      </c>
      <c r="F331" s="88"/>
      <c r="G331" s="89"/>
      <c r="H331" s="89"/>
      <c r="I331" s="89"/>
      <c r="J331" s="89"/>
      <c r="K331" s="89" t="s">
        <v>965</v>
      </c>
      <c r="L331" s="89">
        <f>SUM(L10:L329)</f>
        <v>24</v>
      </c>
      <c r="N331" s="495" t="s">
        <v>956</v>
      </c>
      <c r="O331" s="211">
        <f>AVERAGE(O10:O329)</f>
        <v>10.452681333333334</v>
      </c>
      <c r="P331" s="211">
        <f>AVERAGE(P10:P329)</f>
        <v>10.879276363636365</v>
      </c>
    </row>
    <row r="332" spans="1:18" x14ac:dyDescent="0.25">
      <c r="A332" s="229"/>
      <c r="B332" s="228"/>
      <c r="C332" s="228"/>
      <c r="D332" s="539" t="s">
        <v>982</v>
      </c>
      <c r="E332" s="209">
        <f>COUNT(F10:F329)</f>
        <v>320</v>
      </c>
      <c r="N332" s="496" t="s">
        <v>957</v>
      </c>
      <c r="O332" s="228">
        <f>MAX(O10:O329)</f>
        <v>20.495570000000001</v>
      </c>
      <c r="P332" s="228">
        <f>MAX(P10:P329)</f>
        <v>20.495570000000001</v>
      </c>
    </row>
    <row r="333" spans="1:18" x14ac:dyDescent="0.25">
      <c r="A333" s="212"/>
      <c r="B333" s="211"/>
      <c r="C333" s="211"/>
      <c r="D333" s="211"/>
      <c r="N333" s="495" t="s">
        <v>958</v>
      </c>
      <c r="O333" s="211">
        <f>MIN(O10:O329)</f>
        <v>4.6369300000000004</v>
      </c>
      <c r="P333" s="211">
        <f>MIN(P10:P329)</f>
        <v>5.6653200000000004</v>
      </c>
    </row>
    <row r="334" spans="1:18" x14ac:dyDescent="0.25">
      <c r="A334" s="212"/>
      <c r="N334" s="497" t="s">
        <v>468</v>
      </c>
      <c r="O334" s="484">
        <f>COUNT(O10:O329)</f>
        <v>15</v>
      </c>
      <c r="P334" s="484">
        <f>COUNT(P10:P329)</f>
        <v>11</v>
      </c>
    </row>
    <row r="335" spans="1:18" x14ac:dyDescent="0.25">
      <c r="A335" s="212"/>
    </row>
    <row r="336" spans="1:18" x14ac:dyDescent="0.25">
      <c r="A336" s="212"/>
    </row>
    <row r="337" spans="1:11" x14ac:dyDescent="0.25">
      <c r="A337" s="212"/>
    </row>
    <row r="338" spans="1:11" x14ac:dyDescent="0.25">
      <c r="A338" s="212"/>
    </row>
    <row r="339" spans="1:11" x14ac:dyDescent="0.25">
      <c r="A339" s="212"/>
    </row>
    <row r="340" spans="1:11" x14ac:dyDescent="0.25">
      <c r="A340" s="212"/>
    </row>
    <row r="341" spans="1:11" x14ac:dyDescent="0.25">
      <c r="A341" s="212"/>
    </row>
    <row r="342" spans="1:11" x14ac:dyDescent="0.25">
      <c r="A342" s="212"/>
    </row>
    <row r="343" spans="1:11" s="218" customFormat="1" x14ac:dyDescent="0.25">
      <c r="A343" s="212"/>
      <c r="B343" s="209"/>
      <c r="C343" s="209"/>
      <c r="D343" s="209"/>
      <c r="E343" s="209"/>
      <c r="G343" s="85"/>
      <c r="K343" s="209"/>
    </row>
    <row r="344" spans="1:11" s="218" customFormat="1" x14ac:dyDescent="0.25">
      <c r="A344" s="212"/>
      <c r="B344" s="209"/>
      <c r="C344" s="209"/>
      <c r="D344" s="209"/>
      <c r="E344" s="209"/>
      <c r="G344" s="85"/>
      <c r="K344" s="209"/>
    </row>
    <row r="345" spans="1:11" s="218" customFormat="1" x14ac:dyDescent="0.25">
      <c r="A345" s="209"/>
      <c r="B345" s="209"/>
      <c r="C345" s="209"/>
      <c r="D345" s="209"/>
      <c r="E345" s="209"/>
      <c r="G345" s="85"/>
      <c r="K345" s="209"/>
    </row>
    <row r="346" spans="1:11" s="218" customFormat="1" x14ac:dyDescent="0.25">
      <c r="A346" s="209"/>
      <c r="B346" s="209"/>
      <c r="C346" s="209"/>
      <c r="D346" s="209"/>
      <c r="E346" s="209"/>
      <c r="G346" s="85"/>
      <c r="K346" s="209"/>
    </row>
    <row r="347" spans="1:11" s="218" customFormat="1" x14ac:dyDescent="0.25">
      <c r="A347" s="209"/>
      <c r="B347" s="209"/>
      <c r="C347" s="209"/>
      <c r="D347" s="209"/>
      <c r="E347" s="209"/>
      <c r="G347" s="85"/>
      <c r="K347" s="209"/>
    </row>
    <row r="348" spans="1:11" s="218" customFormat="1" x14ac:dyDescent="0.25">
      <c r="A348" s="209"/>
      <c r="B348" s="209"/>
      <c r="C348" s="209"/>
      <c r="D348" s="209"/>
      <c r="E348" s="209"/>
      <c r="G348" s="85"/>
      <c r="K348" s="209"/>
    </row>
    <row r="349" spans="1:11" s="218" customFormat="1" x14ac:dyDescent="0.25">
      <c r="A349" s="209"/>
      <c r="B349" s="209"/>
      <c r="C349" s="209"/>
      <c r="D349" s="209"/>
      <c r="E349" s="209"/>
      <c r="G349" s="85"/>
      <c r="K349" s="209"/>
    </row>
    <row r="350" spans="1:11" s="218" customFormat="1" x14ac:dyDescent="0.25">
      <c r="A350" s="209"/>
      <c r="B350" s="209"/>
      <c r="C350" s="209"/>
      <c r="D350" s="209"/>
      <c r="E350" s="209"/>
      <c r="G350" s="85"/>
      <c r="K350" s="209"/>
    </row>
    <row r="351" spans="1:11" s="218" customFormat="1" x14ac:dyDescent="0.25">
      <c r="A351" s="209"/>
      <c r="B351" s="209"/>
      <c r="C351" s="209"/>
      <c r="D351" s="209"/>
      <c r="E351" s="209"/>
      <c r="G351" s="85"/>
      <c r="K351" s="209"/>
    </row>
    <row r="352" spans="1:11" s="218" customFormat="1" x14ac:dyDescent="0.25">
      <c r="A352" s="209"/>
      <c r="B352" s="209"/>
      <c r="C352" s="209"/>
      <c r="D352" s="209"/>
      <c r="E352" s="209"/>
      <c r="G352" s="85"/>
      <c r="K352" s="209"/>
    </row>
    <row r="353" spans="1:11" s="218" customFormat="1" x14ac:dyDescent="0.25">
      <c r="A353" s="209"/>
      <c r="B353" s="209"/>
      <c r="C353" s="209"/>
      <c r="D353" s="209"/>
      <c r="E353" s="209"/>
      <c r="G353" s="85"/>
      <c r="K353" s="209"/>
    </row>
    <row r="354" spans="1:11" s="218" customFormat="1" x14ac:dyDescent="0.25">
      <c r="A354" s="209"/>
      <c r="B354" s="209"/>
      <c r="C354" s="209"/>
      <c r="D354" s="209"/>
      <c r="E354" s="209"/>
      <c r="G354" s="85"/>
      <c r="K354" s="209"/>
    </row>
    <row r="355" spans="1:11" s="218" customFormat="1" x14ac:dyDescent="0.25">
      <c r="A355" s="209"/>
      <c r="B355" s="209"/>
      <c r="C355" s="209"/>
      <c r="D355" s="209"/>
      <c r="E355" s="209"/>
      <c r="G355" s="85"/>
      <c r="K355" s="209"/>
    </row>
    <row r="356" spans="1:11" s="218" customFormat="1" x14ac:dyDescent="0.25">
      <c r="A356" s="209"/>
      <c r="B356" s="209"/>
      <c r="C356" s="209"/>
      <c r="D356" s="209"/>
      <c r="E356" s="209"/>
      <c r="G356" s="85"/>
      <c r="K356" s="209"/>
    </row>
    <row r="357" spans="1:11" s="218" customFormat="1" x14ac:dyDescent="0.25">
      <c r="A357" s="209"/>
      <c r="B357" s="209"/>
      <c r="C357" s="209"/>
      <c r="D357" s="209"/>
      <c r="E357" s="209"/>
      <c r="G357" s="85"/>
      <c r="K357" s="209"/>
    </row>
    <row r="358" spans="1:11" s="218" customFormat="1" x14ac:dyDescent="0.25">
      <c r="A358" s="209"/>
      <c r="B358" s="209"/>
      <c r="C358" s="209"/>
      <c r="D358" s="209"/>
      <c r="E358" s="209"/>
      <c r="G358" s="85"/>
      <c r="K358" s="209"/>
    </row>
    <row r="359" spans="1:11" s="218" customFormat="1" x14ac:dyDescent="0.25">
      <c r="A359" s="209"/>
      <c r="B359" s="209"/>
      <c r="C359" s="209"/>
      <c r="D359" s="209"/>
      <c r="E359" s="209"/>
      <c r="G359" s="85"/>
      <c r="K359" s="209"/>
    </row>
    <row r="360" spans="1:11" s="218" customFormat="1" x14ac:dyDescent="0.25">
      <c r="A360" s="209"/>
      <c r="B360" s="209"/>
      <c r="C360" s="209"/>
      <c r="D360" s="209"/>
      <c r="E360" s="209"/>
      <c r="G360" s="85"/>
      <c r="K360" s="209"/>
    </row>
    <row r="361" spans="1:11" s="218" customFormat="1" x14ac:dyDescent="0.25">
      <c r="A361" s="209"/>
      <c r="B361" s="209"/>
      <c r="C361" s="209"/>
      <c r="D361" s="209"/>
      <c r="E361" s="209"/>
      <c r="G361" s="85"/>
      <c r="K361" s="209"/>
    </row>
    <row r="362" spans="1:11" s="218" customFormat="1" x14ac:dyDescent="0.25">
      <c r="A362" s="209"/>
      <c r="B362" s="209"/>
      <c r="C362" s="209"/>
      <c r="D362" s="209"/>
      <c r="E362" s="209"/>
      <c r="G362" s="85"/>
      <c r="K362" s="209"/>
    </row>
    <row r="363" spans="1:11" s="218" customFormat="1" x14ac:dyDescent="0.25">
      <c r="A363" s="209"/>
      <c r="B363" s="209"/>
      <c r="C363" s="209"/>
      <c r="D363" s="209"/>
      <c r="E363" s="209"/>
      <c r="G363" s="85"/>
      <c r="K363" s="209"/>
    </row>
    <row r="364" spans="1:11" s="218" customFormat="1" x14ac:dyDescent="0.25">
      <c r="A364" s="209"/>
      <c r="B364" s="209"/>
      <c r="C364" s="209"/>
      <c r="D364" s="209"/>
      <c r="E364" s="209"/>
      <c r="G364" s="85"/>
      <c r="K364" s="209"/>
    </row>
    <row r="365" spans="1:11" s="218" customFormat="1" x14ac:dyDescent="0.25">
      <c r="A365" s="209"/>
      <c r="B365" s="209"/>
      <c r="C365" s="209"/>
      <c r="D365" s="209"/>
      <c r="E365" s="209"/>
      <c r="G365" s="85"/>
      <c r="K365" s="209"/>
    </row>
    <row r="366" spans="1:11" s="218" customFormat="1" x14ac:dyDescent="0.25">
      <c r="A366" s="209"/>
      <c r="B366" s="209"/>
      <c r="C366" s="209"/>
      <c r="D366" s="209"/>
      <c r="E366" s="209"/>
      <c r="G366" s="85"/>
      <c r="K366" s="209"/>
    </row>
    <row r="367" spans="1:11" s="218" customFormat="1" x14ac:dyDescent="0.25">
      <c r="A367" s="209"/>
      <c r="B367" s="209"/>
      <c r="C367" s="209"/>
      <c r="D367" s="209"/>
      <c r="E367" s="209"/>
      <c r="G367" s="85"/>
      <c r="K367" s="209"/>
    </row>
    <row r="368" spans="1:11" s="218" customFormat="1" x14ac:dyDescent="0.25">
      <c r="A368" s="209"/>
      <c r="B368" s="209"/>
      <c r="C368" s="209"/>
      <c r="D368" s="209"/>
      <c r="E368" s="209"/>
      <c r="G368" s="85"/>
      <c r="K368" s="209"/>
    </row>
    <row r="369" spans="1:11" s="218" customFormat="1" x14ac:dyDescent="0.25">
      <c r="A369" s="209"/>
      <c r="B369" s="209"/>
      <c r="C369" s="209"/>
      <c r="D369" s="209"/>
      <c r="E369" s="209"/>
      <c r="G369" s="85"/>
      <c r="K369" s="209"/>
    </row>
    <row r="370" spans="1:11" s="218" customFormat="1" x14ac:dyDescent="0.25">
      <c r="A370" s="209"/>
      <c r="B370" s="209"/>
      <c r="C370" s="209"/>
      <c r="D370" s="209"/>
      <c r="E370" s="209"/>
      <c r="G370" s="85"/>
      <c r="K370" s="209"/>
    </row>
    <row r="371" spans="1:11" s="218" customFormat="1" x14ac:dyDescent="0.25">
      <c r="A371" s="209"/>
      <c r="B371" s="209"/>
      <c r="C371" s="209"/>
      <c r="D371" s="209"/>
      <c r="E371" s="209"/>
      <c r="G371" s="85"/>
      <c r="K371" s="209"/>
    </row>
    <row r="372" spans="1:11" s="218" customFormat="1" x14ac:dyDescent="0.25">
      <c r="A372" s="209"/>
      <c r="B372" s="209"/>
      <c r="C372" s="209"/>
      <c r="D372" s="209"/>
      <c r="E372" s="209"/>
      <c r="G372" s="85"/>
      <c r="K372" s="209"/>
    </row>
    <row r="373" spans="1:11" s="218" customFormat="1" x14ac:dyDescent="0.25">
      <c r="A373" s="209"/>
      <c r="B373" s="209"/>
      <c r="C373" s="209"/>
      <c r="D373" s="209"/>
      <c r="E373" s="209"/>
      <c r="G373" s="85"/>
      <c r="K373" s="209"/>
    </row>
    <row r="374" spans="1:11" s="218" customFormat="1" x14ac:dyDescent="0.25">
      <c r="A374" s="209"/>
      <c r="B374" s="209"/>
      <c r="C374" s="209"/>
      <c r="D374" s="209"/>
      <c r="E374" s="209"/>
      <c r="G374" s="85"/>
      <c r="K374" s="209"/>
    </row>
    <row r="375" spans="1:11" s="218" customFormat="1" x14ac:dyDescent="0.25">
      <c r="A375" s="209"/>
      <c r="B375" s="209"/>
      <c r="C375" s="209"/>
      <c r="D375" s="209"/>
      <c r="E375" s="209"/>
      <c r="G375" s="85"/>
      <c r="K375" s="209"/>
    </row>
    <row r="376" spans="1:11" s="218" customFormat="1" x14ac:dyDescent="0.25">
      <c r="A376" s="209"/>
      <c r="B376" s="209"/>
      <c r="C376" s="209"/>
      <c r="D376" s="209"/>
      <c r="E376" s="209"/>
      <c r="G376" s="85"/>
      <c r="K376" s="209"/>
    </row>
    <row r="377" spans="1:11" s="218" customFormat="1" x14ac:dyDescent="0.25">
      <c r="A377" s="209"/>
      <c r="B377" s="209"/>
      <c r="C377" s="209"/>
      <c r="D377" s="209"/>
      <c r="E377" s="209"/>
      <c r="G377" s="85"/>
      <c r="K377" s="209"/>
    </row>
    <row r="378" spans="1:11" s="218" customFormat="1" x14ac:dyDescent="0.25">
      <c r="A378" s="209"/>
      <c r="B378" s="209"/>
      <c r="C378" s="209"/>
      <c r="D378" s="209"/>
      <c r="E378" s="209"/>
      <c r="G378" s="85"/>
      <c r="K378" s="209"/>
    </row>
    <row r="379" spans="1:11" s="218" customFormat="1" x14ac:dyDescent="0.25">
      <c r="A379" s="209"/>
      <c r="B379" s="209"/>
      <c r="C379" s="209"/>
      <c r="D379" s="209"/>
      <c r="E379" s="209"/>
      <c r="G379" s="85"/>
      <c r="K379" s="209"/>
    </row>
    <row r="380" spans="1:11" s="218" customFormat="1" x14ac:dyDescent="0.25">
      <c r="A380" s="209"/>
      <c r="B380" s="209"/>
      <c r="C380" s="209"/>
      <c r="D380" s="209"/>
      <c r="E380" s="209"/>
      <c r="G380" s="85"/>
      <c r="K380" s="209"/>
    </row>
    <row r="381" spans="1:11" s="218" customFormat="1" x14ac:dyDescent="0.25">
      <c r="A381" s="209"/>
      <c r="B381" s="209"/>
      <c r="C381" s="209"/>
      <c r="D381" s="209"/>
      <c r="E381" s="209"/>
      <c r="G381" s="85"/>
      <c r="K381" s="209"/>
    </row>
    <row r="382" spans="1:11" s="218" customFormat="1" x14ac:dyDescent="0.25">
      <c r="A382" s="209"/>
      <c r="B382" s="209"/>
      <c r="C382" s="209"/>
      <c r="D382" s="209"/>
      <c r="E382" s="209"/>
      <c r="G382" s="85"/>
      <c r="K382" s="209"/>
    </row>
    <row r="383" spans="1:11" s="218" customFormat="1" x14ac:dyDescent="0.25">
      <c r="A383" s="209"/>
      <c r="B383" s="209"/>
      <c r="C383" s="209"/>
      <c r="D383" s="209"/>
      <c r="E383" s="209"/>
      <c r="G383" s="85"/>
      <c r="K383" s="209"/>
    </row>
    <row r="384" spans="1:11" s="218" customFormat="1" x14ac:dyDescent="0.25">
      <c r="A384" s="209"/>
      <c r="B384" s="209"/>
      <c r="C384" s="209"/>
      <c r="D384" s="209"/>
      <c r="E384" s="209"/>
      <c r="G384" s="85"/>
      <c r="K384" s="209"/>
    </row>
    <row r="385" spans="1:11" s="218" customFormat="1" x14ac:dyDescent="0.25">
      <c r="A385" s="209"/>
      <c r="B385" s="209"/>
      <c r="C385" s="209"/>
      <c r="D385" s="209"/>
      <c r="E385" s="209"/>
      <c r="G385" s="85"/>
      <c r="K385" s="209"/>
    </row>
    <row r="386" spans="1:11" s="218" customFormat="1" x14ac:dyDescent="0.25">
      <c r="A386" s="209"/>
      <c r="B386" s="209"/>
      <c r="C386" s="209"/>
      <c r="D386" s="209"/>
      <c r="E386" s="209"/>
      <c r="G386" s="85"/>
      <c r="K386" s="209"/>
    </row>
    <row r="387" spans="1:11" s="218" customFormat="1" x14ac:dyDescent="0.25">
      <c r="A387" s="209"/>
      <c r="B387" s="209"/>
      <c r="C387" s="209"/>
      <c r="D387" s="209"/>
      <c r="E387" s="209"/>
      <c r="G387" s="85"/>
      <c r="K387" s="209"/>
    </row>
    <row r="388" spans="1:11" s="218" customFormat="1" x14ac:dyDescent="0.25">
      <c r="A388" s="209"/>
      <c r="B388" s="209"/>
      <c r="C388" s="209"/>
      <c r="D388" s="209"/>
      <c r="E388" s="209"/>
      <c r="G388" s="85"/>
      <c r="K388" s="209"/>
    </row>
    <row r="389" spans="1:11" s="218" customFormat="1" x14ac:dyDescent="0.25">
      <c r="A389" s="209"/>
      <c r="B389" s="209"/>
      <c r="C389" s="209"/>
      <c r="D389" s="209"/>
      <c r="E389" s="209"/>
      <c r="G389" s="85"/>
      <c r="K389" s="209"/>
    </row>
    <row r="390" spans="1:11" s="218" customFormat="1" x14ac:dyDescent="0.25">
      <c r="A390" s="209"/>
      <c r="B390" s="209"/>
      <c r="C390" s="209"/>
      <c r="D390" s="209"/>
      <c r="E390" s="209"/>
      <c r="G390" s="85"/>
      <c r="K390" s="209"/>
    </row>
    <row r="391" spans="1:11" s="218" customFormat="1" x14ac:dyDescent="0.25">
      <c r="A391" s="209"/>
      <c r="B391" s="209"/>
      <c r="C391" s="209"/>
      <c r="D391" s="209"/>
      <c r="E391" s="209"/>
      <c r="G391" s="85"/>
      <c r="K391" s="209"/>
    </row>
    <row r="392" spans="1:11" s="218" customFormat="1" x14ac:dyDescent="0.25">
      <c r="A392" s="209"/>
      <c r="B392" s="209"/>
      <c r="C392" s="209"/>
      <c r="D392" s="209"/>
      <c r="E392" s="209"/>
      <c r="G392" s="85"/>
      <c r="K392" s="209"/>
    </row>
    <row r="393" spans="1:11" s="218" customFormat="1" x14ac:dyDescent="0.25">
      <c r="A393" s="209"/>
      <c r="B393" s="209"/>
      <c r="C393" s="209"/>
      <c r="D393" s="209"/>
      <c r="E393" s="209"/>
      <c r="G393" s="85"/>
      <c r="K393" s="209"/>
    </row>
    <row r="394" spans="1:11" s="218" customFormat="1" x14ac:dyDescent="0.25">
      <c r="A394" s="209"/>
      <c r="B394" s="209"/>
      <c r="C394" s="209"/>
      <c r="D394" s="209"/>
      <c r="E394" s="209"/>
      <c r="G394" s="85"/>
      <c r="K394" s="209"/>
    </row>
    <row r="395" spans="1:11" s="218" customFormat="1" x14ac:dyDescent="0.25">
      <c r="A395" s="209"/>
      <c r="B395" s="209"/>
      <c r="C395" s="209"/>
      <c r="D395" s="209"/>
      <c r="E395" s="209"/>
      <c r="G395" s="85"/>
      <c r="K395" s="209"/>
    </row>
    <row r="396" spans="1:11" s="218" customFormat="1" x14ac:dyDescent="0.25">
      <c r="A396" s="209"/>
      <c r="B396" s="209"/>
      <c r="C396" s="209"/>
      <c r="D396" s="209"/>
      <c r="E396" s="209"/>
      <c r="G396" s="85"/>
      <c r="K396" s="209"/>
    </row>
    <row r="397" spans="1:11" s="218" customFormat="1" x14ac:dyDescent="0.25">
      <c r="A397" s="209"/>
      <c r="B397" s="209"/>
      <c r="C397" s="209"/>
      <c r="D397" s="209"/>
      <c r="E397" s="209"/>
      <c r="G397" s="85"/>
      <c r="K397" s="209"/>
    </row>
    <row r="398" spans="1:11" s="218" customFormat="1" x14ac:dyDescent="0.25">
      <c r="A398" s="209"/>
      <c r="B398" s="209"/>
      <c r="C398" s="209"/>
      <c r="D398" s="209"/>
      <c r="E398" s="209"/>
      <c r="G398" s="85"/>
      <c r="K398" s="209"/>
    </row>
    <row r="399" spans="1:11" s="218" customFormat="1" x14ac:dyDescent="0.25">
      <c r="A399" s="209"/>
      <c r="B399" s="209"/>
      <c r="C399" s="209"/>
      <c r="D399" s="209"/>
      <c r="E399" s="209"/>
      <c r="G399" s="85"/>
      <c r="K399" s="209"/>
    </row>
    <row r="400" spans="1:11" s="218" customFormat="1" x14ac:dyDescent="0.25">
      <c r="A400" s="209"/>
      <c r="B400" s="209"/>
      <c r="C400" s="209"/>
      <c r="D400" s="209"/>
      <c r="E400" s="209"/>
      <c r="G400" s="85"/>
      <c r="K400" s="209"/>
    </row>
    <row r="401" spans="1:11" s="218" customFormat="1" x14ac:dyDescent="0.25">
      <c r="A401" s="209"/>
      <c r="B401" s="209"/>
      <c r="C401" s="209"/>
      <c r="D401" s="209"/>
      <c r="E401" s="209"/>
      <c r="G401" s="85"/>
      <c r="K401" s="209"/>
    </row>
    <row r="402" spans="1:11" s="218" customFormat="1" x14ac:dyDescent="0.25">
      <c r="A402" s="209"/>
      <c r="B402" s="209"/>
      <c r="C402" s="209"/>
      <c r="D402" s="209"/>
      <c r="E402" s="209"/>
      <c r="G402" s="85"/>
      <c r="K402" s="209"/>
    </row>
    <row r="403" spans="1:11" s="218" customFormat="1" x14ac:dyDescent="0.25">
      <c r="A403" s="209"/>
      <c r="B403" s="209"/>
      <c r="C403" s="209"/>
      <c r="D403" s="209"/>
      <c r="E403" s="209"/>
      <c r="G403" s="85"/>
      <c r="K403" s="209"/>
    </row>
    <row r="404" spans="1:11" s="218" customFormat="1" x14ac:dyDescent="0.25">
      <c r="A404" s="209"/>
      <c r="B404" s="209"/>
      <c r="C404" s="209"/>
      <c r="D404" s="209"/>
      <c r="E404" s="209"/>
      <c r="G404" s="85"/>
      <c r="K404" s="209"/>
    </row>
    <row r="405" spans="1:11" s="218" customFormat="1" x14ac:dyDescent="0.25">
      <c r="A405" s="209"/>
      <c r="B405" s="209"/>
      <c r="C405" s="209"/>
      <c r="D405" s="209"/>
      <c r="E405" s="209"/>
      <c r="G405" s="85"/>
      <c r="K405" s="209"/>
    </row>
    <row r="406" spans="1:11" s="218" customFormat="1" x14ac:dyDescent="0.25">
      <c r="A406" s="209"/>
      <c r="B406" s="209"/>
      <c r="C406" s="209"/>
      <c r="D406" s="209"/>
      <c r="E406" s="209"/>
      <c r="G406" s="85"/>
      <c r="K406" s="209"/>
    </row>
    <row r="407" spans="1:11" s="218" customFormat="1" x14ac:dyDescent="0.25">
      <c r="A407" s="209"/>
      <c r="B407" s="209"/>
      <c r="C407" s="209"/>
      <c r="D407" s="209"/>
      <c r="E407" s="209"/>
      <c r="G407" s="85"/>
      <c r="K407" s="209"/>
    </row>
    <row r="408" spans="1:11" s="218" customFormat="1" x14ac:dyDescent="0.25">
      <c r="A408" s="209"/>
      <c r="B408" s="209"/>
      <c r="C408" s="209"/>
      <c r="D408" s="209"/>
      <c r="E408" s="209"/>
      <c r="G408" s="85"/>
      <c r="K408" s="209"/>
    </row>
    <row r="409" spans="1:11" s="218" customFormat="1" x14ac:dyDescent="0.25">
      <c r="A409" s="209"/>
      <c r="B409" s="209"/>
      <c r="C409" s="209"/>
      <c r="D409" s="209"/>
      <c r="E409" s="209"/>
      <c r="G409" s="85"/>
      <c r="K409" s="209"/>
    </row>
    <row r="410" spans="1:11" s="218" customFormat="1" x14ac:dyDescent="0.25">
      <c r="A410" s="209"/>
      <c r="B410" s="209"/>
      <c r="C410" s="209"/>
      <c r="D410" s="209"/>
      <c r="E410" s="209"/>
      <c r="G410" s="85"/>
      <c r="K410" s="209"/>
    </row>
    <row r="411" spans="1:11" s="218" customFormat="1" x14ac:dyDescent="0.25">
      <c r="A411" s="209"/>
      <c r="B411" s="209"/>
      <c r="C411" s="209"/>
      <c r="D411" s="209"/>
      <c r="E411" s="209"/>
      <c r="G411" s="85"/>
      <c r="K411" s="209"/>
    </row>
    <row r="412" spans="1:11" s="218" customFormat="1" x14ac:dyDescent="0.25">
      <c r="A412" s="209"/>
      <c r="B412" s="209"/>
      <c r="C412" s="209"/>
      <c r="D412" s="209"/>
      <c r="E412" s="209"/>
      <c r="G412" s="85"/>
      <c r="K412" s="209"/>
    </row>
    <row r="413" spans="1:11" s="218" customFormat="1" x14ac:dyDescent="0.25">
      <c r="A413" s="209"/>
      <c r="B413" s="209"/>
      <c r="C413" s="209"/>
      <c r="D413" s="209"/>
      <c r="E413" s="209"/>
      <c r="G413" s="85"/>
      <c r="K413" s="209"/>
    </row>
    <row r="414" spans="1:11" s="218" customFormat="1" x14ac:dyDescent="0.25">
      <c r="A414" s="209"/>
      <c r="B414" s="209"/>
      <c r="C414" s="209"/>
      <c r="D414" s="209"/>
      <c r="E414" s="209"/>
      <c r="G414" s="85"/>
      <c r="K414" s="209"/>
    </row>
    <row r="415" spans="1:11" s="218" customFormat="1" x14ac:dyDescent="0.25">
      <c r="A415" s="209"/>
      <c r="B415" s="209"/>
      <c r="C415" s="209"/>
      <c r="D415" s="209"/>
      <c r="E415" s="209"/>
      <c r="G415" s="85"/>
      <c r="K415" s="209"/>
    </row>
    <row r="416" spans="1:11" s="218" customFormat="1" x14ac:dyDescent="0.25">
      <c r="A416" s="209"/>
      <c r="B416" s="209"/>
      <c r="C416" s="209"/>
      <c r="D416" s="209"/>
      <c r="E416" s="209"/>
      <c r="G416" s="85"/>
      <c r="K416" s="209"/>
    </row>
    <row r="417" spans="1:11" s="218" customFormat="1" x14ac:dyDescent="0.25">
      <c r="A417" s="209"/>
      <c r="B417" s="209"/>
      <c r="C417" s="209"/>
      <c r="D417" s="209"/>
      <c r="E417" s="209"/>
      <c r="G417" s="85"/>
      <c r="K417" s="209"/>
    </row>
    <row r="418" spans="1:11" s="218" customFormat="1" x14ac:dyDescent="0.25">
      <c r="A418" s="209"/>
      <c r="B418" s="209"/>
      <c r="C418" s="209"/>
      <c r="D418" s="209"/>
      <c r="E418" s="209"/>
      <c r="G418" s="85"/>
      <c r="K418" s="209"/>
    </row>
    <row r="419" spans="1:11" s="218" customFormat="1" x14ac:dyDescent="0.25">
      <c r="A419" s="209"/>
      <c r="B419" s="209"/>
      <c r="C419" s="209"/>
      <c r="D419" s="209"/>
      <c r="E419" s="209"/>
      <c r="G419" s="85"/>
      <c r="K419" s="209"/>
    </row>
    <row r="420" spans="1:11" s="218" customFormat="1" x14ac:dyDescent="0.25">
      <c r="A420" s="209"/>
      <c r="B420" s="209"/>
      <c r="C420" s="209"/>
      <c r="D420" s="209"/>
      <c r="E420" s="209"/>
      <c r="G420" s="85"/>
      <c r="K420" s="209"/>
    </row>
    <row r="421" spans="1:11" s="218" customFormat="1" x14ac:dyDescent="0.25">
      <c r="A421" s="209"/>
      <c r="B421" s="209"/>
      <c r="C421" s="209"/>
      <c r="D421" s="209"/>
      <c r="E421" s="209"/>
      <c r="G421" s="85"/>
      <c r="K421" s="209"/>
    </row>
    <row r="422" spans="1:11" s="218" customFormat="1" x14ac:dyDescent="0.25">
      <c r="A422" s="209"/>
      <c r="B422" s="209"/>
      <c r="C422" s="209"/>
      <c r="D422" s="209"/>
      <c r="E422" s="209"/>
      <c r="G422" s="85"/>
      <c r="K422" s="209"/>
    </row>
    <row r="423" spans="1:11" s="218" customFormat="1" x14ac:dyDescent="0.25">
      <c r="A423" s="209"/>
      <c r="B423" s="209"/>
      <c r="C423" s="209"/>
      <c r="D423" s="209"/>
      <c r="E423" s="209"/>
      <c r="G423" s="85"/>
      <c r="K423" s="209"/>
    </row>
    <row r="424" spans="1:11" s="218" customFormat="1" x14ac:dyDescent="0.25">
      <c r="A424" s="209"/>
      <c r="B424" s="209"/>
      <c r="C424" s="209"/>
      <c r="D424" s="209"/>
      <c r="E424" s="209"/>
      <c r="G424" s="85"/>
      <c r="K424" s="209"/>
    </row>
    <row r="425" spans="1:11" s="218" customFormat="1" x14ac:dyDescent="0.25">
      <c r="A425" s="209"/>
      <c r="B425" s="209"/>
      <c r="C425" s="209"/>
      <c r="D425" s="209"/>
      <c r="E425" s="209"/>
      <c r="G425" s="85"/>
      <c r="K425" s="209"/>
    </row>
    <row r="426" spans="1:11" s="218" customFormat="1" x14ac:dyDescent="0.25">
      <c r="A426" s="209"/>
      <c r="B426" s="209"/>
      <c r="C426" s="209"/>
      <c r="D426" s="209"/>
      <c r="E426" s="209"/>
      <c r="G426" s="85"/>
      <c r="K426" s="209"/>
    </row>
    <row r="427" spans="1:11" s="218" customFormat="1" x14ac:dyDescent="0.25">
      <c r="A427" s="209"/>
      <c r="B427" s="209"/>
      <c r="C427" s="209"/>
      <c r="D427" s="209"/>
      <c r="E427" s="209"/>
      <c r="G427" s="85"/>
      <c r="K427" s="209"/>
    </row>
    <row r="428" spans="1:11" s="218" customFormat="1" x14ac:dyDescent="0.25">
      <c r="A428" s="209"/>
      <c r="B428" s="209"/>
      <c r="C428" s="209"/>
      <c r="D428" s="209"/>
      <c r="E428" s="209"/>
      <c r="G428" s="85"/>
      <c r="K428" s="209"/>
    </row>
    <row r="429" spans="1:11" s="218" customFormat="1" x14ac:dyDescent="0.25">
      <c r="A429" s="209"/>
      <c r="B429" s="209"/>
      <c r="C429" s="209"/>
      <c r="D429" s="209"/>
      <c r="E429" s="209"/>
      <c r="G429" s="85"/>
      <c r="K429" s="209"/>
    </row>
    <row r="430" spans="1:11" s="218" customFormat="1" x14ac:dyDescent="0.25">
      <c r="A430" s="209"/>
      <c r="B430" s="209"/>
      <c r="C430" s="209"/>
      <c r="D430" s="209"/>
      <c r="E430" s="209"/>
      <c r="G430" s="85"/>
      <c r="K430" s="209"/>
    </row>
    <row r="431" spans="1:11" s="218" customFormat="1" x14ac:dyDescent="0.25">
      <c r="A431" s="209"/>
      <c r="B431" s="209"/>
      <c r="C431" s="209"/>
      <c r="D431" s="209"/>
      <c r="E431" s="209"/>
      <c r="G431" s="85"/>
      <c r="K431" s="209"/>
    </row>
    <row r="432" spans="1:11" s="218" customFormat="1" x14ac:dyDescent="0.25">
      <c r="A432" s="209"/>
      <c r="B432" s="209"/>
      <c r="C432" s="209"/>
      <c r="D432" s="209"/>
      <c r="E432" s="209"/>
      <c r="G432" s="85"/>
      <c r="K432" s="209"/>
    </row>
    <row r="433" spans="1:11" s="218" customFormat="1" x14ac:dyDescent="0.25">
      <c r="A433" s="209"/>
      <c r="B433" s="209"/>
      <c r="C433" s="209"/>
      <c r="D433" s="209"/>
      <c r="E433" s="209"/>
      <c r="G433" s="85"/>
      <c r="K433" s="209"/>
    </row>
    <row r="434" spans="1:11" s="218" customFormat="1" x14ac:dyDescent="0.25">
      <c r="A434" s="209"/>
      <c r="B434" s="209"/>
      <c r="C434" s="209"/>
      <c r="D434" s="209"/>
      <c r="E434" s="209"/>
      <c r="G434" s="85"/>
      <c r="K434" s="209"/>
    </row>
    <row r="435" spans="1:11" s="218" customFormat="1" x14ac:dyDescent="0.25">
      <c r="A435" s="209"/>
      <c r="B435" s="209"/>
      <c r="C435" s="209"/>
      <c r="D435" s="209"/>
      <c r="E435" s="209"/>
      <c r="G435" s="85"/>
      <c r="K435" s="209"/>
    </row>
    <row r="436" spans="1:11" s="218" customFormat="1" x14ac:dyDescent="0.25">
      <c r="A436" s="209"/>
      <c r="B436" s="209"/>
      <c r="C436" s="209"/>
      <c r="D436" s="209"/>
      <c r="E436" s="209"/>
      <c r="G436" s="85"/>
      <c r="K436" s="209"/>
    </row>
    <row r="437" spans="1:11" s="218" customFormat="1" x14ac:dyDescent="0.25">
      <c r="A437" s="209"/>
      <c r="B437" s="209"/>
      <c r="C437" s="209"/>
      <c r="D437" s="209"/>
      <c r="E437" s="209"/>
      <c r="G437" s="85"/>
      <c r="K437" s="209"/>
    </row>
    <row r="438" spans="1:11" s="218" customFormat="1" x14ac:dyDescent="0.25">
      <c r="A438" s="209"/>
      <c r="B438" s="209"/>
      <c r="C438" s="209"/>
      <c r="D438" s="209"/>
      <c r="E438" s="209"/>
      <c r="G438" s="85"/>
      <c r="K438" s="209"/>
    </row>
    <row r="439" spans="1:11" s="218" customFormat="1" x14ac:dyDescent="0.25">
      <c r="A439" s="209"/>
      <c r="B439" s="209"/>
      <c r="C439" s="209"/>
      <c r="D439" s="209"/>
      <c r="E439" s="209"/>
      <c r="G439" s="85"/>
      <c r="K439" s="209"/>
    </row>
    <row r="440" spans="1:11" s="218" customFormat="1" x14ac:dyDescent="0.25">
      <c r="A440" s="209"/>
      <c r="B440" s="209"/>
      <c r="C440" s="209"/>
      <c r="D440" s="209"/>
      <c r="E440" s="209"/>
      <c r="G440" s="85"/>
      <c r="K440" s="209"/>
    </row>
    <row r="441" spans="1:11" s="218" customFormat="1" x14ac:dyDescent="0.25">
      <c r="A441" s="209"/>
      <c r="B441" s="209"/>
      <c r="C441" s="209"/>
      <c r="D441" s="209"/>
      <c r="E441" s="209"/>
      <c r="G441" s="85"/>
      <c r="K441" s="209"/>
    </row>
    <row r="442" spans="1:11" s="218" customFormat="1" x14ac:dyDescent="0.25">
      <c r="A442" s="209"/>
      <c r="B442" s="209"/>
      <c r="C442" s="209"/>
      <c r="D442" s="209"/>
      <c r="E442" s="209"/>
      <c r="G442" s="85"/>
      <c r="K442" s="209"/>
    </row>
    <row r="443" spans="1:11" s="218" customFormat="1" x14ac:dyDescent="0.25">
      <c r="A443" s="209"/>
      <c r="B443" s="209"/>
      <c r="C443" s="209"/>
      <c r="D443" s="209"/>
      <c r="E443" s="209"/>
      <c r="G443" s="85"/>
      <c r="K443" s="209"/>
    </row>
    <row r="444" spans="1:11" s="218" customFormat="1" x14ac:dyDescent="0.25">
      <c r="A444" s="209"/>
      <c r="B444" s="209"/>
      <c r="C444" s="209"/>
      <c r="D444" s="209"/>
      <c r="E444" s="209"/>
      <c r="G444" s="85"/>
      <c r="K444" s="209"/>
    </row>
    <row r="445" spans="1:11" s="218" customFormat="1" x14ac:dyDescent="0.25">
      <c r="A445" s="209"/>
      <c r="B445" s="209"/>
      <c r="C445" s="209"/>
      <c r="D445" s="209"/>
      <c r="E445" s="209"/>
      <c r="G445" s="85"/>
      <c r="K445" s="209"/>
    </row>
    <row r="446" spans="1:11" s="218" customFormat="1" x14ac:dyDescent="0.25">
      <c r="A446" s="209"/>
      <c r="B446" s="209"/>
      <c r="C446" s="209"/>
      <c r="D446" s="209"/>
      <c r="E446" s="209"/>
      <c r="G446" s="85"/>
      <c r="K446" s="209"/>
    </row>
    <row r="447" spans="1:11" s="218" customFormat="1" x14ac:dyDescent="0.25">
      <c r="A447" s="209"/>
      <c r="B447" s="209"/>
      <c r="C447" s="209"/>
      <c r="D447" s="209"/>
      <c r="E447" s="209"/>
      <c r="G447" s="85"/>
      <c r="K447" s="209"/>
    </row>
    <row r="448" spans="1:11" s="218" customFormat="1" x14ac:dyDescent="0.25">
      <c r="A448" s="209"/>
      <c r="B448" s="209"/>
      <c r="C448" s="209"/>
      <c r="D448" s="209"/>
      <c r="E448" s="209"/>
      <c r="G448" s="85"/>
      <c r="K448" s="209"/>
    </row>
    <row r="449" spans="1:11" s="218" customFormat="1" x14ac:dyDescent="0.25">
      <c r="A449" s="209"/>
      <c r="B449" s="209"/>
      <c r="C449" s="209"/>
      <c r="D449" s="209"/>
      <c r="E449" s="209"/>
      <c r="G449" s="85"/>
      <c r="K449" s="209"/>
    </row>
    <row r="450" spans="1:11" s="218" customFormat="1" x14ac:dyDescent="0.25">
      <c r="A450" s="209"/>
      <c r="B450" s="209"/>
      <c r="C450" s="209"/>
      <c r="D450" s="209"/>
      <c r="E450" s="209"/>
      <c r="G450" s="85"/>
      <c r="K450" s="209"/>
    </row>
    <row r="451" spans="1:11" s="218" customFormat="1" x14ac:dyDescent="0.25">
      <c r="A451" s="209"/>
      <c r="B451" s="209"/>
      <c r="C451" s="209"/>
      <c r="D451" s="209"/>
      <c r="E451" s="209"/>
      <c r="G451" s="85"/>
      <c r="K451" s="209"/>
    </row>
    <row r="452" spans="1:11" s="218" customFormat="1" x14ac:dyDescent="0.25">
      <c r="A452" s="209"/>
      <c r="B452" s="209"/>
      <c r="C452" s="209"/>
      <c r="D452" s="209"/>
      <c r="E452" s="209"/>
      <c r="G452" s="85"/>
      <c r="K452" s="209"/>
    </row>
    <row r="453" spans="1:11" s="218" customFormat="1" x14ac:dyDescent="0.25">
      <c r="A453" s="209"/>
      <c r="B453" s="209"/>
      <c r="C453" s="209"/>
      <c r="D453" s="209"/>
      <c r="E453" s="209"/>
      <c r="G453" s="85"/>
      <c r="K453" s="209"/>
    </row>
    <row r="454" spans="1:11" s="218" customFormat="1" x14ac:dyDescent="0.25">
      <c r="A454" s="209"/>
      <c r="B454" s="209"/>
      <c r="C454" s="209"/>
      <c r="D454" s="209"/>
      <c r="E454" s="209"/>
      <c r="G454" s="85"/>
      <c r="K454" s="209"/>
    </row>
    <row r="455" spans="1:11" s="218" customFormat="1" x14ac:dyDescent="0.25">
      <c r="A455" s="209"/>
      <c r="B455" s="209"/>
      <c r="C455" s="209"/>
      <c r="D455" s="209"/>
      <c r="E455" s="209"/>
      <c r="G455" s="85"/>
      <c r="K455" s="209"/>
    </row>
    <row r="456" spans="1:11" s="218" customFormat="1" x14ac:dyDescent="0.25">
      <c r="A456" s="209"/>
      <c r="B456" s="209"/>
      <c r="C456" s="209"/>
      <c r="D456" s="209"/>
      <c r="E456" s="209"/>
      <c r="G456" s="85"/>
      <c r="K456" s="209"/>
    </row>
    <row r="457" spans="1:11" s="218" customFormat="1" x14ac:dyDescent="0.25">
      <c r="A457" s="209"/>
      <c r="B457" s="209"/>
      <c r="C457" s="209"/>
      <c r="D457" s="209"/>
      <c r="E457" s="209"/>
      <c r="G457" s="85"/>
      <c r="K457" s="209"/>
    </row>
    <row r="458" spans="1:11" s="218" customFormat="1" x14ac:dyDescent="0.25">
      <c r="A458" s="209"/>
      <c r="B458" s="209"/>
      <c r="C458" s="209"/>
      <c r="D458" s="209"/>
      <c r="E458" s="209"/>
      <c r="G458" s="85"/>
      <c r="K458" s="209"/>
    </row>
    <row r="459" spans="1:11" s="218" customFormat="1" x14ac:dyDescent="0.25">
      <c r="A459" s="209"/>
      <c r="B459" s="209"/>
      <c r="C459" s="209"/>
      <c r="D459" s="209"/>
      <c r="E459" s="209"/>
      <c r="G459" s="85"/>
      <c r="K459" s="209"/>
    </row>
    <row r="460" spans="1:11" s="218" customFormat="1" x14ac:dyDescent="0.25">
      <c r="A460" s="209"/>
      <c r="B460" s="209"/>
      <c r="C460" s="209"/>
      <c r="D460" s="209"/>
      <c r="E460" s="209"/>
      <c r="G460" s="85"/>
      <c r="K460" s="209"/>
    </row>
    <row r="461" spans="1:11" s="218" customFormat="1" x14ac:dyDescent="0.25">
      <c r="A461" s="209"/>
      <c r="B461" s="209"/>
      <c r="C461" s="209"/>
      <c r="D461" s="209"/>
      <c r="E461" s="209"/>
      <c r="G461" s="85"/>
      <c r="K461" s="209"/>
    </row>
    <row r="462" spans="1:11" s="218" customFormat="1" x14ac:dyDescent="0.25">
      <c r="A462" s="209"/>
      <c r="B462" s="209"/>
      <c r="C462" s="209"/>
      <c r="D462" s="209"/>
      <c r="E462" s="209"/>
      <c r="G462" s="85"/>
      <c r="K462" s="209"/>
    </row>
    <row r="463" spans="1:11" s="218" customFormat="1" x14ac:dyDescent="0.25">
      <c r="A463" s="209"/>
      <c r="B463" s="209"/>
      <c r="C463" s="209"/>
      <c r="D463" s="209"/>
      <c r="E463" s="209"/>
      <c r="G463" s="85"/>
      <c r="K463" s="209"/>
    </row>
    <row r="464" spans="1:11" s="218" customFormat="1" x14ac:dyDescent="0.25">
      <c r="A464" s="209"/>
      <c r="B464" s="209"/>
      <c r="C464" s="209"/>
      <c r="D464" s="209"/>
      <c r="E464" s="209"/>
      <c r="G464" s="85"/>
      <c r="K464" s="209"/>
    </row>
    <row r="465" spans="1:11" s="218" customFormat="1" x14ac:dyDescent="0.25">
      <c r="A465" s="209"/>
      <c r="B465" s="209"/>
      <c r="C465" s="209"/>
      <c r="D465" s="209"/>
      <c r="E465" s="209"/>
      <c r="G465" s="85"/>
      <c r="K465" s="209"/>
    </row>
    <row r="466" spans="1:11" s="218" customFormat="1" x14ac:dyDescent="0.25">
      <c r="A466" s="209"/>
      <c r="B466" s="209"/>
      <c r="C466" s="209"/>
      <c r="D466" s="209"/>
      <c r="E466" s="209"/>
      <c r="G466" s="85"/>
      <c r="K466" s="209"/>
    </row>
    <row r="467" spans="1:11" s="218" customFormat="1" x14ac:dyDescent="0.25">
      <c r="A467" s="209"/>
      <c r="B467" s="209"/>
      <c r="C467" s="209"/>
      <c r="D467" s="209"/>
      <c r="E467" s="209"/>
      <c r="G467" s="85"/>
      <c r="K467" s="209"/>
    </row>
    <row r="468" spans="1:11" s="218" customFormat="1" x14ac:dyDescent="0.25">
      <c r="A468" s="209"/>
      <c r="B468" s="209"/>
      <c r="C468" s="209"/>
      <c r="D468" s="209"/>
      <c r="E468" s="209"/>
      <c r="G468" s="85"/>
      <c r="K468" s="209"/>
    </row>
    <row r="469" spans="1:11" s="218" customFormat="1" x14ac:dyDescent="0.25">
      <c r="A469" s="209"/>
      <c r="B469" s="209"/>
      <c r="C469" s="209"/>
      <c r="D469" s="209"/>
      <c r="E469" s="209"/>
      <c r="G469" s="85"/>
      <c r="K469" s="209"/>
    </row>
    <row r="470" spans="1:11" s="218" customFormat="1" x14ac:dyDescent="0.25">
      <c r="A470" s="209"/>
      <c r="B470" s="209"/>
      <c r="C470" s="209"/>
      <c r="D470" s="209"/>
      <c r="E470" s="209"/>
      <c r="G470" s="85"/>
      <c r="K470" s="209"/>
    </row>
    <row r="471" spans="1:11" s="218" customFormat="1" x14ac:dyDescent="0.25">
      <c r="A471" s="209"/>
      <c r="B471" s="209"/>
      <c r="C471" s="209"/>
      <c r="D471" s="209"/>
      <c r="E471" s="209"/>
      <c r="G471" s="85"/>
      <c r="K471" s="209"/>
    </row>
    <row r="472" spans="1:11" s="218" customFormat="1" x14ac:dyDescent="0.25">
      <c r="A472" s="209"/>
      <c r="B472" s="209"/>
      <c r="C472" s="209"/>
      <c r="D472" s="209"/>
      <c r="E472" s="209"/>
      <c r="G472" s="85"/>
      <c r="K472" s="209"/>
    </row>
    <row r="473" spans="1:11" s="218" customFormat="1" x14ac:dyDescent="0.25">
      <c r="A473" s="209"/>
      <c r="B473" s="209"/>
      <c r="C473" s="209"/>
      <c r="D473" s="209"/>
      <c r="E473" s="209"/>
      <c r="G473" s="85"/>
      <c r="K473" s="209"/>
    </row>
    <row r="474" spans="1:11" s="218" customFormat="1" x14ac:dyDescent="0.25">
      <c r="A474" s="209"/>
      <c r="B474" s="209"/>
      <c r="C474" s="209"/>
      <c r="D474" s="209"/>
      <c r="E474" s="209"/>
      <c r="G474" s="85"/>
      <c r="K474" s="209"/>
    </row>
    <row r="475" spans="1:11" s="218" customFormat="1" x14ac:dyDescent="0.25">
      <c r="A475" s="209"/>
      <c r="B475" s="209"/>
      <c r="C475" s="209"/>
      <c r="D475" s="209"/>
      <c r="E475" s="209"/>
      <c r="G475" s="85"/>
      <c r="K475" s="209"/>
    </row>
    <row r="476" spans="1:11" s="218" customFormat="1" x14ac:dyDescent="0.25">
      <c r="A476" s="209"/>
      <c r="B476" s="209"/>
      <c r="C476" s="209"/>
      <c r="D476" s="209"/>
      <c r="E476" s="209"/>
      <c r="G476" s="85"/>
      <c r="K476" s="209"/>
    </row>
    <row r="477" spans="1:11" s="218" customFormat="1" x14ac:dyDescent="0.25">
      <c r="A477" s="209"/>
      <c r="B477" s="209"/>
      <c r="C477" s="209"/>
      <c r="D477" s="209"/>
      <c r="E477" s="209"/>
      <c r="G477" s="85"/>
      <c r="K477" s="209"/>
    </row>
    <row r="478" spans="1:11" s="218" customFormat="1" x14ac:dyDescent="0.25">
      <c r="A478" s="209"/>
      <c r="B478" s="209"/>
      <c r="C478" s="209"/>
      <c r="D478" s="209"/>
      <c r="E478" s="209"/>
      <c r="G478" s="85"/>
      <c r="K478" s="209"/>
    </row>
    <row r="479" spans="1:11" s="218" customFormat="1" x14ac:dyDescent="0.25">
      <c r="A479" s="209"/>
      <c r="B479" s="209"/>
      <c r="C479" s="209"/>
      <c r="D479" s="209"/>
      <c r="E479" s="209"/>
      <c r="G479" s="85"/>
      <c r="K479" s="209"/>
    </row>
    <row r="480" spans="1:11" s="218" customFormat="1" x14ac:dyDescent="0.25">
      <c r="A480" s="209"/>
      <c r="B480" s="209"/>
      <c r="C480" s="209"/>
      <c r="D480" s="209"/>
      <c r="E480" s="209"/>
      <c r="G480" s="85"/>
      <c r="K480" s="209"/>
    </row>
    <row r="481" spans="1:11" s="218" customFormat="1" x14ac:dyDescent="0.25">
      <c r="A481" s="209"/>
      <c r="B481" s="209"/>
      <c r="C481" s="209"/>
      <c r="D481" s="209"/>
      <c r="E481" s="209"/>
      <c r="G481" s="85"/>
      <c r="K481" s="209"/>
    </row>
    <row r="482" spans="1:11" s="218" customFormat="1" x14ac:dyDescent="0.25">
      <c r="A482" s="209"/>
      <c r="B482" s="209"/>
      <c r="C482" s="209"/>
      <c r="D482" s="209"/>
      <c r="E482" s="209"/>
      <c r="G482" s="85"/>
      <c r="K482" s="209"/>
    </row>
    <row r="483" spans="1:11" s="218" customFormat="1" x14ac:dyDescent="0.25">
      <c r="A483" s="209"/>
      <c r="B483" s="209"/>
      <c r="C483" s="209"/>
      <c r="D483" s="209"/>
      <c r="E483" s="209"/>
      <c r="G483" s="85"/>
      <c r="K483" s="209"/>
    </row>
    <row r="484" spans="1:11" s="218" customFormat="1" x14ac:dyDescent="0.25">
      <c r="A484" s="209"/>
      <c r="B484" s="209"/>
      <c r="C484" s="209"/>
      <c r="D484" s="209"/>
      <c r="E484" s="209"/>
      <c r="G484" s="85"/>
      <c r="K484" s="209"/>
    </row>
    <row r="485" spans="1:11" s="218" customFormat="1" x14ac:dyDescent="0.25">
      <c r="A485" s="209"/>
      <c r="B485" s="209"/>
      <c r="C485" s="209"/>
      <c r="D485" s="209"/>
      <c r="E485" s="209"/>
      <c r="G485" s="85"/>
      <c r="K485" s="209"/>
    </row>
    <row r="486" spans="1:11" s="218" customFormat="1" x14ac:dyDescent="0.25">
      <c r="A486" s="209"/>
      <c r="B486" s="209"/>
      <c r="C486" s="209"/>
      <c r="D486" s="209"/>
      <c r="E486" s="209"/>
      <c r="G486" s="85"/>
      <c r="K486" s="209"/>
    </row>
    <row r="487" spans="1:11" s="218" customFormat="1" x14ac:dyDescent="0.25">
      <c r="A487" s="209"/>
      <c r="B487" s="209"/>
      <c r="C487" s="209"/>
      <c r="D487" s="209"/>
      <c r="E487" s="209"/>
      <c r="G487" s="85"/>
      <c r="K487" s="209"/>
    </row>
    <row r="488" spans="1:11" s="218" customFormat="1" x14ac:dyDescent="0.25">
      <c r="A488" s="209"/>
      <c r="B488" s="209"/>
      <c r="C488" s="209"/>
      <c r="D488" s="209"/>
      <c r="E488" s="209"/>
      <c r="G488" s="85"/>
      <c r="K488" s="209"/>
    </row>
    <row r="489" spans="1:11" s="218" customFormat="1" x14ac:dyDescent="0.25">
      <c r="A489" s="209"/>
      <c r="B489" s="209"/>
      <c r="C489" s="209"/>
      <c r="D489" s="209"/>
      <c r="E489" s="209"/>
      <c r="G489" s="85"/>
      <c r="K489" s="209"/>
    </row>
    <row r="490" spans="1:11" s="218" customFormat="1" x14ac:dyDescent="0.25">
      <c r="A490" s="209"/>
      <c r="B490" s="209"/>
      <c r="C490" s="209"/>
      <c r="D490" s="209"/>
      <c r="E490" s="209"/>
      <c r="G490" s="85"/>
      <c r="K490" s="209"/>
    </row>
    <row r="491" spans="1:11" s="218" customFormat="1" x14ac:dyDescent="0.25">
      <c r="A491" s="209"/>
      <c r="B491" s="209"/>
      <c r="C491" s="209"/>
      <c r="D491" s="209"/>
      <c r="E491" s="209"/>
      <c r="G491" s="85"/>
      <c r="K491" s="209"/>
    </row>
    <row r="492" spans="1:11" s="218" customFormat="1" x14ac:dyDescent="0.25">
      <c r="A492" s="209"/>
      <c r="B492" s="209"/>
      <c r="C492" s="209"/>
      <c r="D492" s="209"/>
      <c r="E492" s="209"/>
      <c r="G492" s="85"/>
      <c r="K492" s="209"/>
    </row>
    <row r="493" spans="1:11" s="218" customFormat="1" x14ac:dyDescent="0.25">
      <c r="A493" s="209"/>
      <c r="B493" s="209"/>
      <c r="C493" s="209"/>
      <c r="D493" s="209"/>
      <c r="E493" s="209"/>
      <c r="G493" s="85"/>
      <c r="K493" s="209"/>
    </row>
    <row r="494" spans="1:11" s="218" customFormat="1" x14ac:dyDescent="0.25">
      <c r="A494" s="209"/>
      <c r="B494" s="209"/>
      <c r="C494" s="209"/>
      <c r="D494" s="209"/>
      <c r="E494" s="209"/>
      <c r="G494" s="85"/>
      <c r="K494" s="209"/>
    </row>
    <row r="495" spans="1:11" s="218" customFormat="1" x14ac:dyDescent="0.25">
      <c r="A495" s="209"/>
      <c r="B495" s="209"/>
      <c r="C495" s="209"/>
      <c r="D495" s="209"/>
      <c r="E495" s="209"/>
      <c r="G495" s="85"/>
      <c r="K495" s="209"/>
    </row>
    <row r="496" spans="1:11" s="218" customFormat="1" x14ac:dyDescent="0.25">
      <c r="A496" s="209"/>
      <c r="B496" s="209"/>
      <c r="C496" s="209"/>
      <c r="D496" s="209"/>
      <c r="E496" s="209"/>
      <c r="G496" s="85"/>
      <c r="K496" s="209"/>
    </row>
    <row r="497" spans="1:11" s="218" customFormat="1" x14ac:dyDescent="0.25">
      <c r="A497" s="209"/>
      <c r="B497" s="209"/>
      <c r="C497" s="209"/>
      <c r="D497" s="209"/>
      <c r="E497" s="209"/>
      <c r="G497" s="85"/>
      <c r="K497" s="209"/>
    </row>
    <row r="498" spans="1:11" s="218" customFormat="1" x14ac:dyDescent="0.25">
      <c r="A498" s="209"/>
      <c r="B498" s="209"/>
      <c r="C498" s="209"/>
      <c r="D498" s="209"/>
      <c r="E498" s="209"/>
      <c r="G498" s="85"/>
      <c r="K498" s="209"/>
    </row>
    <row r="499" spans="1:11" s="218" customFormat="1" x14ac:dyDescent="0.25">
      <c r="A499" s="209"/>
      <c r="B499" s="209"/>
      <c r="C499" s="209"/>
      <c r="D499" s="209"/>
      <c r="E499" s="209"/>
      <c r="G499" s="85"/>
      <c r="K499" s="209"/>
    </row>
    <row r="500" spans="1:11" s="218" customFormat="1" x14ac:dyDescent="0.25">
      <c r="A500" s="209"/>
      <c r="B500" s="209"/>
      <c r="C500" s="209"/>
      <c r="D500" s="209"/>
      <c r="E500" s="209"/>
      <c r="G500" s="85"/>
      <c r="K500" s="209"/>
    </row>
    <row r="501" spans="1:11" s="218" customFormat="1" x14ac:dyDescent="0.25">
      <c r="A501" s="209"/>
      <c r="B501" s="209"/>
      <c r="C501" s="209"/>
      <c r="D501" s="209"/>
      <c r="E501" s="209"/>
      <c r="G501" s="85"/>
      <c r="K501" s="209"/>
    </row>
    <row r="502" spans="1:11" s="218" customFormat="1" x14ac:dyDescent="0.25">
      <c r="A502" s="209"/>
      <c r="B502" s="209"/>
      <c r="C502" s="209"/>
      <c r="D502" s="209"/>
      <c r="E502" s="209"/>
      <c r="G502" s="85"/>
      <c r="K502" s="209"/>
    </row>
    <row r="503" spans="1:11" s="218" customFormat="1" x14ac:dyDescent="0.25">
      <c r="A503" s="209"/>
      <c r="B503" s="209"/>
      <c r="C503" s="209"/>
      <c r="D503" s="209"/>
      <c r="E503" s="209"/>
      <c r="G503" s="85"/>
      <c r="K503" s="209"/>
    </row>
    <row r="504" spans="1:11" s="218" customFormat="1" x14ac:dyDescent="0.25">
      <c r="A504" s="209"/>
      <c r="B504" s="209"/>
      <c r="C504" s="209"/>
      <c r="D504" s="209"/>
      <c r="E504" s="209"/>
      <c r="G504" s="85"/>
      <c r="K504" s="209"/>
    </row>
    <row r="505" spans="1:11" s="218" customFormat="1" x14ac:dyDescent="0.25">
      <c r="A505" s="209"/>
      <c r="B505" s="209"/>
      <c r="C505" s="209"/>
      <c r="D505" s="209"/>
      <c r="E505" s="209"/>
      <c r="G505" s="85"/>
      <c r="K505" s="209"/>
    </row>
    <row r="506" spans="1:11" s="218" customFormat="1" x14ac:dyDescent="0.25">
      <c r="A506" s="209"/>
      <c r="B506" s="209"/>
      <c r="C506" s="209"/>
      <c r="D506" s="209"/>
      <c r="E506" s="209"/>
      <c r="G506" s="85"/>
      <c r="K506" s="209"/>
    </row>
    <row r="507" spans="1:11" s="218" customFormat="1" x14ac:dyDescent="0.25">
      <c r="A507" s="209"/>
      <c r="B507" s="209"/>
      <c r="C507" s="209"/>
      <c r="D507" s="209"/>
      <c r="E507" s="209"/>
      <c r="G507" s="85"/>
      <c r="K507" s="209"/>
    </row>
    <row r="508" spans="1:11" s="218" customFormat="1" x14ac:dyDescent="0.25">
      <c r="A508" s="209"/>
      <c r="B508" s="209"/>
      <c r="C508" s="209"/>
      <c r="D508" s="209"/>
      <c r="E508" s="209"/>
      <c r="G508" s="85"/>
      <c r="K508" s="209"/>
    </row>
    <row r="509" spans="1:11" s="218" customFormat="1" x14ac:dyDescent="0.25">
      <c r="A509" s="209"/>
      <c r="B509" s="209"/>
      <c r="C509" s="209"/>
      <c r="D509" s="209"/>
      <c r="E509" s="209"/>
      <c r="G509" s="85"/>
      <c r="K509" s="209"/>
    </row>
    <row r="510" spans="1:11" s="218" customFormat="1" x14ac:dyDescent="0.25">
      <c r="A510" s="209"/>
      <c r="B510" s="209"/>
      <c r="C510" s="209"/>
      <c r="D510" s="209"/>
      <c r="E510" s="209"/>
      <c r="G510" s="85"/>
      <c r="K510" s="209"/>
    </row>
    <row r="511" spans="1:11" s="218" customFormat="1" x14ac:dyDescent="0.25">
      <c r="A511" s="209"/>
      <c r="B511" s="209"/>
      <c r="C511" s="209"/>
      <c r="D511" s="209"/>
      <c r="E511" s="209"/>
      <c r="G511" s="85"/>
      <c r="K511" s="209"/>
    </row>
    <row r="512" spans="1:11" s="218" customFormat="1" x14ac:dyDescent="0.25">
      <c r="A512" s="209"/>
      <c r="B512" s="209"/>
      <c r="C512" s="209"/>
      <c r="D512" s="209"/>
      <c r="E512" s="209"/>
      <c r="G512" s="85"/>
      <c r="K512" s="209"/>
    </row>
    <row r="513" spans="1:11" s="218" customFormat="1" x14ac:dyDescent="0.25">
      <c r="A513" s="209"/>
      <c r="B513" s="209"/>
      <c r="C513" s="209"/>
      <c r="D513" s="209"/>
      <c r="E513" s="209"/>
      <c r="G513" s="85"/>
      <c r="K513" s="209"/>
    </row>
    <row r="514" spans="1:11" s="218" customFormat="1" x14ac:dyDescent="0.25">
      <c r="A514" s="209"/>
      <c r="B514" s="209"/>
      <c r="C514" s="209"/>
      <c r="D514" s="209"/>
      <c r="E514" s="209"/>
      <c r="G514" s="85"/>
      <c r="K514" s="209"/>
    </row>
    <row r="515" spans="1:11" s="218" customFormat="1" x14ac:dyDescent="0.25">
      <c r="A515" s="209"/>
      <c r="B515" s="209"/>
      <c r="C515" s="209"/>
      <c r="D515" s="209"/>
      <c r="E515" s="209"/>
      <c r="G515" s="85"/>
      <c r="K515" s="209"/>
    </row>
    <row r="516" spans="1:11" s="218" customFormat="1" x14ac:dyDescent="0.25">
      <c r="A516" s="209"/>
      <c r="B516" s="209"/>
      <c r="C516" s="209"/>
      <c r="D516" s="209"/>
      <c r="E516" s="209"/>
      <c r="G516" s="85"/>
      <c r="K516" s="209"/>
    </row>
    <row r="517" spans="1:11" s="218" customFormat="1" x14ac:dyDescent="0.25">
      <c r="A517" s="209"/>
      <c r="B517" s="209"/>
      <c r="C517" s="209"/>
      <c r="D517" s="209"/>
      <c r="E517" s="209"/>
      <c r="G517" s="85"/>
      <c r="K517" s="209"/>
    </row>
    <row r="518" spans="1:11" s="218" customFormat="1" x14ac:dyDescent="0.25">
      <c r="A518" s="209"/>
      <c r="B518" s="209"/>
      <c r="C518" s="209"/>
      <c r="D518" s="209"/>
      <c r="E518" s="209"/>
      <c r="G518" s="85"/>
      <c r="K518" s="209"/>
    </row>
    <row r="519" spans="1:11" s="218" customFormat="1" x14ac:dyDescent="0.25">
      <c r="A519" s="209"/>
      <c r="B519" s="209"/>
      <c r="C519" s="209"/>
      <c r="D519" s="209"/>
      <c r="E519" s="209"/>
      <c r="G519" s="85"/>
      <c r="K519" s="209"/>
    </row>
    <row r="520" spans="1:11" s="218" customFormat="1" x14ac:dyDescent="0.25">
      <c r="A520" s="209"/>
      <c r="B520" s="209"/>
      <c r="C520" s="209"/>
      <c r="D520" s="209"/>
      <c r="E520" s="209"/>
      <c r="G520" s="85"/>
      <c r="K520" s="209"/>
    </row>
    <row r="521" spans="1:11" s="218" customFormat="1" x14ac:dyDescent="0.25">
      <c r="A521" s="209"/>
      <c r="B521" s="209"/>
      <c r="C521" s="209"/>
      <c r="D521" s="209"/>
      <c r="E521" s="209"/>
      <c r="G521" s="85"/>
      <c r="K521" s="209"/>
    </row>
    <row r="522" spans="1:11" s="218" customFormat="1" x14ac:dyDescent="0.25">
      <c r="A522" s="209"/>
      <c r="B522" s="209"/>
      <c r="C522" s="209"/>
      <c r="D522" s="209"/>
      <c r="E522" s="209"/>
      <c r="G522" s="85"/>
      <c r="K522" s="209"/>
    </row>
    <row r="523" spans="1:11" s="218" customFormat="1" x14ac:dyDescent="0.25">
      <c r="A523" s="209"/>
      <c r="B523" s="209"/>
      <c r="C523" s="209"/>
      <c r="D523" s="209"/>
      <c r="E523" s="209"/>
      <c r="G523" s="85"/>
      <c r="K523" s="209"/>
    </row>
    <row r="524" spans="1:11" s="218" customFormat="1" x14ac:dyDescent="0.25">
      <c r="A524" s="209"/>
      <c r="B524" s="209"/>
      <c r="C524" s="209"/>
      <c r="D524" s="209"/>
      <c r="E524" s="209"/>
      <c r="G524" s="85"/>
      <c r="K524" s="209"/>
    </row>
    <row r="525" spans="1:11" s="218" customFormat="1" x14ac:dyDescent="0.25">
      <c r="A525" s="209"/>
      <c r="B525" s="209"/>
      <c r="C525" s="209"/>
      <c r="D525" s="209"/>
      <c r="E525" s="209"/>
      <c r="G525" s="85"/>
      <c r="K525" s="209"/>
    </row>
    <row r="526" spans="1:11" s="218" customFormat="1" x14ac:dyDescent="0.25">
      <c r="A526" s="209"/>
      <c r="B526" s="209"/>
      <c r="C526" s="209"/>
      <c r="D526" s="209"/>
      <c r="E526" s="209"/>
      <c r="G526" s="85"/>
      <c r="K526" s="209"/>
    </row>
    <row r="527" spans="1:11" s="218" customFormat="1" x14ac:dyDescent="0.25">
      <c r="A527" s="209"/>
      <c r="B527" s="209"/>
      <c r="C527" s="209"/>
      <c r="D527" s="209"/>
      <c r="E527" s="209"/>
      <c r="G527" s="85"/>
      <c r="K527" s="209"/>
    </row>
    <row r="528" spans="1:11" s="218" customFormat="1" x14ac:dyDescent="0.25">
      <c r="A528" s="209"/>
      <c r="B528" s="209"/>
      <c r="C528" s="209"/>
      <c r="D528" s="209"/>
      <c r="E528" s="209"/>
      <c r="G528" s="85"/>
      <c r="K528" s="209"/>
    </row>
    <row r="529" spans="1:11" s="218" customFormat="1" x14ac:dyDescent="0.25">
      <c r="A529" s="209"/>
      <c r="B529" s="209"/>
      <c r="C529" s="209"/>
      <c r="D529" s="209"/>
      <c r="E529" s="209"/>
      <c r="G529" s="85"/>
      <c r="K529" s="209"/>
    </row>
    <row r="530" spans="1:11" s="218" customFormat="1" x14ac:dyDescent="0.25">
      <c r="A530" s="209"/>
      <c r="B530" s="209"/>
      <c r="C530" s="209"/>
      <c r="D530" s="209"/>
      <c r="E530" s="209"/>
      <c r="G530" s="85"/>
      <c r="K530" s="209"/>
    </row>
    <row r="531" spans="1:11" s="218" customFormat="1" x14ac:dyDescent="0.25">
      <c r="A531" s="209"/>
      <c r="B531" s="209"/>
      <c r="C531" s="209"/>
      <c r="D531" s="209"/>
      <c r="E531" s="209"/>
      <c r="G531" s="85"/>
      <c r="K531" s="209"/>
    </row>
    <row r="532" spans="1:11" s="218" customFormat="1" x14ac:dyDescent="0.25">
      <c r="A532" s="209"/>
      <c r="B532" s="209"/>
      <c r="C532" s="209"/>
      <c r="D532" s="209"/>
      <c r="E532" s="209"/>
      <c r="G532" s="85"/>
      <c r="K532" s="209"/>
    </row>
    <row r="533" spans="1:11" s="218" customFormat="1" x14ac:dyDescent="0.25">
      <c r="A533" s="209"/>
      <c r="B533" s="209"/>
      <c r="C533" s="209"/>
      <c r="D533" s="209"/>
      <c r="E533" s="209"/>
      <c r="G533" s="85"/>
      <c r="K533" s="209"/>
    </row>
    <row r="534" spans="1:11" s="218" customFormat="1" x14ac:dyDescent="0.25">
      <c r="A534" s="209"/>
      <c r="B534" s="209"/>
      <c r="C534" s="209"/>
      <c r="D534" s="209"/>
      <c r="E534" s="209"/>
      <c r="G534" s="85"/>
      <c r="K534" s="209"/>
    </row>
    <row r="535" spans="1:11" s="218" customFormat="1" x14ac:dyDescent="0.25">
      <c r="A535" s="209"/>
      <c r="B535" s="209"/>
      <c r="C535" s="209"/>
      <c r="D535" s="209"/>
      <c r="E535" s="209"/>
      <c r="G535" s="85"/>
      <c r="K535" s="209"/>
    </row>
    <row r="536" spans="1:11" s="218" customFormat="1" x14ac:dyDescent="0.25">
      <c r="A536" s="209"/>
      <c r="B536" s="209"/>
      <c r="C536" s="209"/>
      <c r="D536" s="209"/>
      <c r="E536" s="209"/>
      <c r="G536" s="85"/>
      <c r="K536" s="209"/>
    </row>
    <row r="537" spans="1:11" s="218" customFormat="1" x14ac:dyDescent="0.25">
      <c r="A537" s="209"/>
      <c r="B537" s="209"/>
      <c r="C537" s="209"/>
      <c r="D537" s="209"/>
      <c r="E537" s="209"/>
      <c r="G537" s="85"/>
      <c r="K537" s="209"/>
    </row>
    <row r="538" spans="1:11" s="218" customFormat="1" x14ac:dyDescent="0.25">
      <c r="A538" s="209"/>
      <c r="B538" s="209"/>
      <c r="C538" s="209"/>
      <c r="D538" s="209"/>
      <c r="E538" s="209"/>
      <c r="G538" s="85"/>
      <c r="K538" s="209"/>
    </row>
    <row r="539" spans="1:11" s="218" customFormat="1" x14ac:dyDescent="0.25">
      <c r="A539" s="209"/>
      <c r="B539" s="209"/>
      <c r="C539" s="209"/>
      <c r="D539" s="209"/>
      <c r="E539" s="209"/>
      <c r="G539" s="85"/>
      <c r="K539" s="209"/>
    </row>
    <row r="540" spans="1:11" s="218" customFormat="1" x14ac:dyDescent="0.25">
      <c r="A540" s="209"/>
      <c r="B540" s="209"/>
      <c r="C540" s="209"/>
      <c r="D540" s="209"/>
      <c r="E540" s="209"/>
      <c r="G540" s="85"/>
      <c r="K540" s="209"/>
    </row>
    <row r="541" spans="1:11" s="218" customFormat="1" x14ac:dyDescent="0.25">
      <c r="A541" s="209"/>
      <c r="B541" s="209"/>
      <c r="C541" s="209"/>
      <c r="D541" s="209"/>
      <c r="E541" s="209"/>
      <c r="G541" s="85"/>
      <c r="K541" s="209"/>
    </row>
    <row r="542" spans="1:11" s="218" customFormat="1" x14ac:dyDescent="0.25">
      <c r="A542" s="209"/>
      <c r="B542" s="209"/>
      <c r="C542" s="209"/>
      <c r="D542" s="209"/>
      <c r="E542" s="209"/>
      <c r="G542" s="85"/>
      <c r="K542" s="209"/>
    </row>
    <row r="543" spans="1:11" s="218" customFormat="1" x14ac:dyDescent="0.25">
      <c r="A543" s="209"/>
      <c r="B543" s="209"/>
      <c r="C543" s="209"/>
      <c r="D543" s="209"/>
      <c r="E543" s="209"/>
      <c r="G543" s="85"/>
      <c r="K543" s="209"/>
    </row>
    <row r="544" spans="1:11" s="218" customFormat="1" x14ac:dyDescent="0.25">
      <c r="A544" s="209"/>
      <c r="B544" s="209"/>
      <c r="C544" s="209"/>
      <c r="D544" s="209"/>
      <c r="E544" s="209"/>
      <c r="G544" s="85"/>
      <c r="K544" s="209"/>
    </row>
    <row r="545" spans="1:11" s="218" customFormat="1" x14ac:dyDescent="0.25">
      <c r="A545" s="209"/>
      <c r="B545" s="209"/>
      <c r="C545" s="209"/>
      <c r="D545" s="209"/>
      <c r="E545" s="209"/>
      <c r="G545" s="85"/>
      <c r="K545" s="209"/>
    </row>
    <row r="546" spans="1:11" s="218" customFormat="1" x14ac:dyDescent="0.25">
      <c r="A546" s="209"/>
      <c r="B546" s="209"/>
      <c r="C546" s="209"/>
      <c r="D546" s="209"/>
      <c r="E546" s="209"/>
      <c r="G546" s="85"/>
      <c r="K546" s="209"/>
    </row>
    <row r="547" spans="1:11" s="218" customFormat="1" x14ac:dyDescent="0.25">
      <c r="A547" s="209"/>
      <c r="B547" s="209"/>
      <c r="C547" s="209"/>
      <c r="D547" s="209"/>
      <c r="E547" s="209"/>
      <c r="G547" s="85"/>
      <c r="K547" s="209"/>
    </row>
    <row r="548" spans="1:11" s="218" customFormat="1" x14ac:dyDescent="0.25">
      <c r="A548" s="209"/>
      <c r="B548" s="209"/>
      <c r="C548" s="209"/>
      <c r="D548" s="209"/>
      <c r="E548" s="209"/>
      <c r="G548" s="85"/>
      <c r="K548" s="209"/>
    </row>
    <row r="549" spans="1:11" s="218" customFormat="1" x14ac:dyDescent="0.25">
      <c r="A549" s="209"/>
      <c r="B549" s="209"/>
      <c r="C549" s="209"/>
      <c r="D549" s="209"/>
      <c r="E549" s="209"/>
      <c r="G549" s="85"/>
      <c r="K549" s="209"/>
    </row>
    <row r="550" spans="1:11" s="218" customFormat="1" x14ac:dyDescent="0.25">
      <c r="A550" s="209"/>
      <c r="B550" s="209"/>
      <c r="C550" s="209"/>
      <c r="D550" s="209"/>
      <c r="E550" s="209"/>
      <c r="G550" s="85"/>
      <c r="K550" s="209"/>
    </row>
    <row r="551" spans="1:11" s="218" customFormat="1" x14ac:dyDescent="0.25">
      <c r="A551" s="209"/>
      <c r="B551" s="209"/>
      <c r="C551" s="209"/>
      <c r="D551" s="209"/>
      <c r="E551" s="209"/>
      <c r="G551" s="85"/>
      <c r="K551" s="209"/>
    </row>
    <row r="552" spans="1:11" s="218" customFormat="1" x14ac:dyDescent="0.25">
      <c r="A552" s="209"/>
      <c r="B552" s="209"/>
      <c r="C552" s="209"/>
      <c r="D552" s="209"/>
      <c r="E552" s="209"/>
      <c r="G552" s="85"/>
      <c r="K552" s="209"/>
    </row>
    <row r="553" spans="1:11" s="218" customFormat="1" x14ac:dyDescent="0.25">
      <c r="A553" s="209"/>
      <c r="B553" s="209"/>
      <c r="C553" s="209"/>
      <c r="D553" s="209"/>
      <c r="E553" s="209"/>
      <c r="G553" s="85"/>
      <c r="K553" s="209"/>
    </row>
    <row r="554" spans="1:11" s="218" customFormat="1" x14ac:dyDescent="0.25">
      <c r="A554" s="209"/>
      <c r="B554" s="209"/>
      <c r="C554" s="209"/>
      <c r="D554" s="209"/>
      <c r="E554" s="209"/>
      <c r="G554" s="85"/>
      <c r="K554" s="209"/>
    </row>
    <row r="555" spans="1:11" s="218" customFormat="1" x14ac:dyDescent="0.25">
      <c r="A555" s="209"/>
      <c r="B555" s="209"/>
      <c r="C555" s="209"/>
      <c r="D555" s="209"/>
      <c r="E555" s="209"/>
      <c r="G555" s="85"/>
      <c r="K555" s="209"/>
    </row>
    <row r="556" spans="1:11" s="218" customFormat="1" x14ac:dyDescent="0.25">
      <c r="A556" s="209"/>
      <c r="B556" s="209"/>
      <c r="C556" s="209"/>
      <c r="D556" s="209"/>
      <c r="E556" s="209"/>
      <c r="G556" s="85"/>
      <c r="K556" s="209"/>
    </row>
    <row r="557" spans="1:11" s="218" customFormat="1" x14ac:dyDescent="0.25">
      <c r="A557" s="209"/>
      <c r="B557" s="209"/>
      <c r="C557" s="209"/>
      <c r="D557" s="209"/>
      <c r="E557" s="209"/>
      <c r="G557" s="85"/>
      <c r="K557" s="209"/>
    </row>
    <row r="558" spans="1:11" s="218" customFormat="1" x14ac:dyDescent="0.25">
      <c r="A558" s="209"/>
      <c r="B558" s="209"/>
      <c r="C558" s="209"/>
      <c r="D558" s="209"/>
      <c r="E558" s="209"/>
      <c r="G558" s="85"/>
      <c r="K558" s="209"/>
    </row>
    <row r="559" spans="1:11" s="218" customFormat="1" x14ac:dyDescent="0.25">
      <c r="A559" s="209"/>
      <c r="B559" s="209"/>
      <c r="C559" s="209"/>
      <c r="D559" s="209"/>
      <c r="E559" s="209"/>
      <c r="G559" s="85"/>
      <c r="K559" s="209"/>
    </row>
    <row r="560" spans="1:11" s="218" customFormat="1" x14ac:dyDescent="0.25">
      <c r="A560" s="209"/>
      <c r="B560" s="209"/>
      <c r="C560" s="209"/>
      <c r="D560" s="209"/>
      <c r="E560" s="209"/>
      <c r="G560" s="85"/>
      <c r="K560" s="209"/>
    </row>
    <row r="561" spans="1:11" s="218" customFormat="1" x14ac:dyDescent="0.25">
      <c r="A561" s="209"/>
      <c r="B561" s="209"/>
      <c r="C561" s="209"/>
      <c r="D561" s="209"/>
      <c r="E561" s="209"/>
      <c r="G561" s="85"/>
      <c r="K561" s="209"/>
    </row>
    <row r="562" spans="1:11" s="218" customFormat="1" x14ac:dyDescent="0.25">
      <c r="A562" s="209"/>
      <c r="B562" s="209"/>
      <c r="C562" s="209"/>
      <c r="D562" s="209"/>
      <c r="E562" s="209"/>
      <c r="G562" s="85"/>
      <c r="K562" s="209"/>
    </row>
    <row r="563" spans="1:11" s="218" customFormat="1" x14ac:dyDescent="0.25">
      <c r="A563" s="209"/>
      <c r="B563" s="209"/>
      <c r="C563" s="209"/>
      <c r="D563" s="209"/>
      <c r="E563" s="209"/>
      <c r="G563" s="85"/>
      <c r="K563" s="209"/>
    </row>
    <row r="564" spans="1:11" s="218" customFormat="1" x14ac:dyDescent="0.25">
      <c r="A564" s="209"/>
      <c r="B564" s="209"/>
      <c r="C564" s="209"/>
      <c r="D564" s="209"/>
      <c r="E564" s="209"/>
      <c r="G564" s="85"/>
      <c r="K564" s="209"/>
    </row>
    <row r="565" spans="1:11" s="218" customFormat="1" x14ac:dyDescent="0.25">
      <c r="A565" s="209"/>
      <c r="B565" s="209"/>
      <c r="C565" s="209"/>
      <c r="D565" s="209"/>
      <c r="E565" s="209"/>
      <c r="G565" s="85"/>
      <c r="K565" s="209"/>
    </row>
    <row r="566" spans="1:11" s="218" customFormat="1" x14ac:dyDescent="0.25">
      <c r="A566" s="209"/>
      <c r="B566" s="209"/>
      <c r="C566" s="209"/>
      <c r="D566" s="209"/>
      <c r="E566" s="209"/>
      <c r="G566" s="85"/>
      <c r="K566" s="209"/>
    </row>
    <row r="567" spans="1:11" s="218" customFormat="1" x14ac:dyDescent="0.25">
      <c r="A567" s="209"/>
      <c r="B567" s="209"/>
      <c r="C567" s="209"/>
      <c r="D567" s="209"/>
      <c r="E567" s="209"/>
      <c r="G567" s="85"/>
      <c r="K567" s="209"/>
    </row>
    <row r="568" spans="1:11" s="218" customFormat="1" x14ac:dyDescent="0.25">
      <c r="A568" s="209"/>
      <c r="B568" s="209"/>
      <c r="C568" s="209"/>
      <c r="D568" s="209"/>
      <c r="E568" s="209"/>
      <c r="G568" s="85"/>
      <c r="K568" s="209"/>
    </row>
    <row r="569" spans="1:11" s="218" customFormat="1" x14ac:dyDescent="0.25">
      <c r="A569" s="209"/>
      <c r="B569" s="209"/>
      <c r="C569" s="209"/>
      <c r="D569" s="209"/>
      <c r="E569" s="209"/>
      <c r="G569" s="85"/>
      <c r="K569" s="209"/>
    </row>
    <row r="570" spans="1:11" s="218" customFormat="1" x14ac:dyDescent="0.25">
      <c r="A570" s="209"/>
      <c r="B570" s="209"/>
      <c r="C570" s="209"/>
      <c r="D570" s="209"/>
      <c r="E570" s="209"/>
      <c r="G570" s="85"/>
      <c r="K570" s="209"/>
    </row>
    <row r="571" spans="1:11" s="218" customFormat="1" x14ac:dyDescent="0.25">
      <c r="A571" s="209"/>
      <c r="B571" s="209"/>
      <c r="C571" s="209"/>
      <c r="D571" s="209"/>
      <c r="E571" s="209"/>
      <c r="G571" s="85"/>
      <c r="K571" s="209"/>
    </row>
    <row r="572" spans="1:11" s="218" customFormat="1" x14ac:dyDescent="0.25">
      <c r="A572" s="209"/>
      <c r="B572" s="209"/>
      <c r="C572" s="209"/>
      <c r="D572" s="209"/>
      <c r="E572" s="209"/>
      <c r="G572" s="85"/>
      <c r="K572" s="209"/>
    </row>
    <row r="573" spans="1:11" s="218" customFormat="1" x14ac:dyDescent="0.25">
      <c r="A573" s="209"/>
      <c r="B573" s="209"/>
      <c r="C573" s="209"/>
      <c r="D573" s="209"/>
      <c r="E573" s="209"/>
      <c r="G573" s="85"/>
      <c r="K573" s="209"/>
    </row>
    <row r="574" spans="1:11" s="218" customFormat="1" x14ac:dyDescent="0.25">
      <c r="A574" s="209"/>
      <c r="B574" s="209"/>
      <c r="C574" s="209"/>
      <c r="D574" s="209"/>
      <c r="E574" s="209"/>
      <c r="G574" s="85"/>
      <c r="K574" s="209"/>
    </row>
    <row r="575" spans="1:11" s="218" customFormat="1" x14ac:dyDescent="0.25">
      <c r="A575" s="209"/>
      <c r="B575" s="209"/>
      <c r="C575" s="209"/>
      <c r="D575" s="209"/>
      <c r="E575" s="209"/>
      <c r="G575" s="85"/>
      <c r="K575" s="209"/>
    </row>
    <row r="576" spans="1:11" s="218" customFormat="1" x14ac:dyDescent="0.25">
      <c r="A576" s="209"/>
      <c r="B576" s="209"/>
      <c r="C576" s="209"/>
      <c r="D576" s="209"/>
      <c r="E576" s="209"/>
      <c r="G576" s="85"/>
      <c r="K576" s="209"/>
    </row>
    <row r="577" spans="1:11" s="218" customFormat="1" x14ac:dyDescent="0.25">
      <c r="A577" s="209"/>
      <c r="B577" s="209"/>
      <c r="C577" s="209"/>
      <c r="D577" s="209"/>
      <c r="E577" s="209"/>
      <c r="G577" s="85"/>
      <c r="K577" s="209"/>
    </row>
    <row r="578" spans="1:11" s="218" customFormat="1" x14ac:dyDescent="0.25">
      <c r="A578" s="209"/>
      <c r="B578" s="209"/>
      <c r="C578" s="209"/>
      <c r="D578" s="209"/>
      <c r="E578" s="209"/>
      <c r="G578" s="85"/>
      <c r="K578" s="209"/>
    </row>
    <row r="579" spans="1:11" s="218" customFormat="1" x14ac:dyDescent="0.25">
      <c r="A579" s="209"/>
      <c r="B579" s="209"/>
      <c r="C579" s="209"/>
      <c r="D579" s="209"/>
      <c r="E579" s="209"/>
      <c r="G579" s="85"/>
      <c r="K579" s="209"/>
    </row>
    <row r="580" spans="1:11" s="218" customFormat="1" x14ac:dyDescent="0.25">
      <c r="A580" s="209"/>
      <c r="B580" s="209"/>
      <c r="C580" s="209"/>
      <c r="D580" s="209"/>
      <c r="E580" s="209"/>
      <c r="G580" s="85"/>
      <c r="K580" s="209"/>
    </row>
    <row r="581" spans="1:11" s="218" customFormat="1" x14ac:dyDescent="0.25">
      <c r="A581" s="209"/>
      <c r="B581" s="209"/>
      <c r="C581" s="209"/>
      <c r="D581" s="209"/>
      <c r="E581" s="209"/>
      <c r="G581" s="85"/>
      <c r="K581" s="209"/>
    </row>
    <row r="582" spans="1:11" s="218" customFormat="1" x14ac:dyDescent="0.25">
      <c r="A582" s="209"/>
      <c r="B582" s="209"/>
      <c r="C582" s="209"/>
      <c r="D582" s="209"/>
      <c r="E582" s="209"/>
      <c r="G582" s="85"/>
      <c r="K582" s="209"/>
    </row>
    <row r="583" spans="1:11" s="218" customFormat="1" x14ac:dyDescent="0.25">
      <c r="A583" s="209"/>
      <c r="B583" s="209"/>
      <c r="C583" s="209"/>
      <c r="D583" s="209"/>
      <c r="E583" s="209"/>
      <c r="G583" s="85"/>
      <c r="K583" s="209"/>
    </row>
    <row r="584" spans="1:11" s="218" customFormat="1" x14ac:dyDescent="0.25">
      <c r="A584" s="209"/>
      <c r="B584" s="209"/>
      <c r="C584" s="209"/>
      <c r="D584" s="209"/>
      <c r="E584" s="209"/>
      <c r="G584" s="85"/>
      <c r="K584" s="209"/>
    </row>
    <row r="585" spans="1:11" s="218" customFormat="1" x14ac:dyDescent="0.25">
      <c r="A585" s="209"/>
      <c r="B585" s="209"/>
      <c r="C585" s="209"/>
      <c r="D585" s="209"/>
      <c r="E585" s="209"/>
      <c r="G585" s="85"/>
      <c r="K585" s="209"/>
    </row>
    <row r="586" spans="1:11" s="218" customFormat="1" x14ac:dyDescent="0.25">
      <c r="A586" s="209"/>
      <c r="B586" s="209"/>
      <c r="C586" s="209"/>
      <c r="D586" s="209"/>
      <c r="E586" s="209"/>
      <c r="G586" s="85"/>
      <c r="K586" s="209"/>
    </row>
    <row r="587" spans="1:11" s="218" customFormat="1" x14ac:dyDescent="0.25">
      <c r="A587" s="209"/>
      <c r="B587" s="209"/>
      <c r="C587" s="209"/>
      <c r="D587" s="209"/>
      <c r="E587" s="209"/>
      <c r="G587" s="85"/>
      <c r="K587" s="209"/>
    </row>
    <row r="588" spans="1:11" s="218" customFormat="1" x14ac:dyDescent="0.25">
      <c r="A588" s="209"/>
      <c r="B588" s="209"/>
      <c r="C588" s="209"/>
      <c r="D588" s="209"/>
      <c r="E588" s="209"/>
      <c r="G588" s="85"/>
      <c r="K588" s="209"/>
    </row>
    <row r="589" spans="1:11" s="218" customFormat="1" x14ac:dyDescent="0.25">
      <c r="A589" s="209"/>
      <c r="B589" s="209"/>
      <c r="C589" s="209"/>
      <c r="D589" s="209"/>
      <c r="E589" s="209"/>
      <c r="G589" s="85"/>
      <c r="K589" s="209"/>
    </row>
    <row r="590" spans="1:11" s="218" customFormat="1" x14ac:dyDescent="0.25">
      <c r="A590" s="209"/>
      <c r="B590" s="209"/>
      <c r="C590" s="209"/>
      <c r="D590" s="209"/>
      <c r="E590" s="209"/>
      <c r="G590" s="85"/>
      <c r="K590" s="209"/>
    </row>
    <row r="591" spans="1:11" s="218" customFormat="1" x14ac:dyDescent="0.25">
      <c r="A591" s="209"/>
      <c r="B591" s="209"/>
      <c r="C591" s="209"/>
      <c r="D591" s="209"/>
      <c r="E591" s="209"/>
      <c r="G591" s="85"/>
      <c r="K591" s="209"/>
    </row>
    <row r="592" spans="1:11" s="218" customFormat="1" x14ac:dyDescent="0.25">
      <c r="A592" s="209"/>
      <c r="B592" s="209"/>
      <c r="C592" s="209"/>
      <c r="D592" s="209"/>
      <c r="E592" s="209"/>
      <c r="G592" s="85"/>
      <c r="K592" s="209"/>
    </row>
    <row r="593" spans="1:11" s="218" customFormat="1" x14ac:dyDescent="0.25">
      <c r="A593" s="209"/>
      <c r="B593" s="209"/>
      <c r="C593" s="209"/>
      <c r="D593" s="209"/>
      <c r="E593" s="209"/>
      <c r="G593" s="85"/>
      <c r="K593" s="209"/>
    </row>
    <row r="594" spans="1:11" s="218" customFormat="1" x14ac:dyDescent="0.25">
      <c r="A594" s="209"/>
      <c r="B594" s="209"/>
      <c r="C594" s="209"/>
      <c r="D594" s="209"/>
      <c r="E594" s="209"/>
      <c r="G594" s="85"/>
      <c r="K594" s="209"/>
    </row>
    <row r="595" spans="1:11" s="218" customFormat="1" x14ac:dyDescent="0.25">
      <c r="A595" s="209"/>
      <c r="B595" s="209"/>
      <c r="C595" s="209"/>
      <c r="D595" s="209"/>
      <c r="E595" s="209"/>
      <c r="G595" s="85"/>
      <c r="K595" s="209"/>
    </row>
    <row r="596" spans="1:11" s="218" customFormat="1" x14ac:dyDescent="0.25">
      <c r="A596" s="209"/>
      <c r="B596" s="209"/>
      <c r="C596" s="209"/>
      <c r="D596" s="209"/>
      <c r="E596" s="209"/>
      <c r="G596" s="85"/>
      <c r="K596" s="209"/>
    </row>
    <row r="597" spans="1:11" s="218" customFormat="1" x14ac:dyDescent="0.25">
      <c r="A597" s="209"/>
      <c r="B597" s="209"/>
      <c r="C597" s="209"/>
      <c r="D597" s="209"/>
      <c r="E597" s="209"/>
      <c r="G597" s="85"/>
      <c r="K597" s="209"/>
    </row>
    <row r="598" spans="1:11" s="218" customFormat="1" x14ac:dyDescent="0.25">
      <c r="A598" s="209"/>
      <c r="B598" s="209"/>
      <c r="C598" s="209"/>
      <c r="D598" s="209"/>
      <c r="E598" s="209"/>
      <c r="G598" s="85"/>
      <c r="K598" s="209"/>
    </row>
    <row r="599" spans="1:11" s="218" customFormat="1" x14ac:dyDescent="0.25">
      <c r="A599" s="209"/>
      <c r="B599" s="209"/>
      <c r="C599" s="209"/>
      <c r="D599" s="209"/>
      <c r="E599" s="209"/>
      <c r="G599" s="85"/>
      <c r="K599" s="209"/>
    </row>
    <row r="600" spans="1:11" s="218" customFormat="1" x14ac:dyDescent="0.25">
      <c r="A600" s="209"/>
      <c r="B600" s="209"/>
      <c r="C600" s="209"/>
      <c r="D600" s="209"/>
      <c r="E600" s="209"/>
      <c r="G600" s="85"/>
      <c r="K600" s="209"/>
    </row>
    <row r="601" spans="1:11" s="218" customFormat="1" x14ac:dyDescent="0.25">
      <c r="A601" s="209"/>
      <c r="B601" s="209"/>
      <c r="C601" s="209"/>
      <c r="D601" s="209"/>
      <c r="E601" s="209"/>
      <c r="G601" s="85"/>
      <c r="K601" s="209"/>
    </row>
    <row r="602" spans="1:11" s="218" customFormat="1" x14ac:dyDescent="0.25">
      <c r="A602" s="209"/>
      <c r="B602" s="209"/>
      <c r="C602" s="209"/>
      <c r="D602" s="209"/>
      <c r="E602" s="209"/>
      <c r="G602" s="85"/>
      <c r="K602" s="209"/>
    </row>
    <row r="603" spans="1:11" s="218" customFormat="1" x14ac:dyDescent="0.25">
      <c r="A603" s="209"/>
      <c r="B603" s="209"/>
      <c r="C603" s="209"/>
      <c r="D603" s="209"/>
      <c r="E603" s="209"/>
      <c r="G603" s="85"/>
      <c r="K603" s="209"/>
    </row>
    <row r="604" spans="1:11" s="218" customFormat="1" x14ac:dyDescent="0.25">
      <c r="A604" s="209"/>
      <c r="B604" s="209"/>
      <c r="C604" s="209"/>
      <c r="D604" s="209"/>
      <c r="E604" s="209"/>
      <c r="G604" s="85"/>
      <c r="K604" s="209"/>
    </row>
    <row r="605" spans="1:11" s="218" customFormat="1" x14ac:dyDescent="0.25">
      <c r="A605" s="209"/>
      <c r="B605" s="209"/>
      <c r="C605" s="209"/>
      <c r="D605" s="209"/>
      <c r="E605" s="209"/>
      <c r="G605" s="85"/>
      <c r="K605" s="209"/>
    </row>
    <row r="606" spans="1:11" s="218" customFormat="1" x14ac:dyDescent="0.25">
      <c r="A606" s="209"/>
      <c r="B606" s="209"/>
      <c r="C606" s="209"/>
      <c r="D606" s="209"/>
      <c r="E606" s="209"/>
      <c r="G606" s="85"/>
      <c r="K606" s="209"/>
    </row>
    <row r="607" spans="1:11" s="218" customFormat="1" x14ac:dyDescent="0.25">
      <c r="A607" s="209"/>
      <c r="B607" s="209"/>
      <c r="C607" s="209"/>
      <c r="D607" s="209"/>
      <c r="E607" s="209"/>
      <c r="G607" s="85"/>
      <c r="K607" s="209"/>
    </row>
    <row r="608" spans="1:11" s="218" customFormat="1" x14ac:dyDescent="0.25">
      <c r="A608" s="209"/>
      <c r="B608" s="209"/>
      <c r="C608" s="209"/>
      <c r="D608" s="209"/>
      <c r="E608" s="209"/>
      <c r="G608" s="85"/>
      <c r="K608" s="209"/>
    </row>
    <row r="609" spans="1:11" s="218" customFormat="1" x14ac:dyDescent="0.25">
      <c r="A609" s="209"/>
      <c r="B609" s="209"/>
      <c r="C609" s="209"/>
      <c r="D609" s="209"/>
      <c r="E609" s="209"/>
      <c r="G609" s="85"/>
      <c r="K609" s="209"/>
    </row>
    <row r="610" spans="1:11" s="218" customFormat="1" x14ac:dyDescent="0.25">
      <c r="A610" s="209"/>
      <c r="B610" s="209"/>
      <c r="C610" s="209"/>
      <c r="D610" s="209"/>
      <c r="E610" s="209"/>
      <c r="G610" s="85"/>
      <c r="K610" s="209"/>
    </row>
    <row r="611" spans="1:11" s="218" customFormat="1" x14ac:dyDescent="0.25">
      <c r="A611" s="209"/>
      <c r="B611" s="209"/>
      <c r="C611" s="209"/>
      <c r="D611" s="209"/>
      <c r="E611" s="209"/>
      <c r="G611" s="85"/>
      <c r="K611" s="209"/>
    </row>
    <row r="612" spans="1:11" s="218" customFormat="1" x14ac:dyDescent="0.25">
      <c r="A612" s="209"/>
      <c r="B612" s="209"/>
      <c r="C612" s="209"/>
      <c r="D612" s="209"/>
      <c r="E612" s="209"/>
      <c r="G612" s="85"/>
      <c r="K612" s="209"/>
    </row>
    <row r="613" spans="1:11" s="218" customFormat="1" x14ac:dyDescent="0.25">
      <c r="A613" s="209"/>
      <c r="B613" s="209"/>
      <c r="C613" s="209"/>
      <c r="D613" s="209"/>
      <c r="E613" s="209"/>
      <c r="G613" s="85"/>
      <c r="K613" s="209"/>
    </row>
    <row r="614" spans="1:11" s="218" customFormat="1" x14ac:dyDescent="0.25">
      <c r="A614" s="209"/>
      <c r="B614" s="209"/>
      <c r="C614" s="209"/>
      <c r="D614" s="209"/>
      <c r="E614" s="209"/>
      <c r="G614" s="85"/>
      <c r="K614" s="209"/>
    </row>
    <row r="615" spans="1:11" s="218" customFormat="1" x14ac:dyDescent="0.25">
      <c r="A615" s="209"/>
      <c r="B615" s="209"/>
      <c r="C615" s="209"/>
      <c r="D615" s="209"/>
      <c r="E615" s="209"/>
      <c r="G615" s="85"/>
      <c r="K615" s="209"/>
    </row>
    <row r="616" spans="1:11" s="218" customFormat="1" x14ac:dyDescent="0.25">
      <c r="A616" s="209"/>
      <c r="B616" s="209"/>
      <c r="C616" s="209"/>
      <c r="D616" s="209"/>
      <c r="E616" s="209"/>
      <c r="G616" s="85"/>
      <c r="K616" s="209"/>
    </row>
    <row r="617" spans="1:11" s="218" customFormat="1" x14ac:dyDescent="0.25">
      <c r="A617" s="209"/>
      <c r="B617" s="209"/>
      <c r="C617" s="209"/>
      <c r="D617" s="209"/>
      <c r="E617" s="209"/>
      <c r="G617" s="85"/>
      <c r="K617" s="209"/>
    </row>
    <row r="618" spans="1:11" s="218" customFormat="1" x14ac:dyDescent="0.25">
      <c r="A618" s="209"/>
      <c r="B618" s="209"/>
      <c r="C618" s="209"/>
      <c r="D618" s="209"/>
      <c r="E618" s="209"/>
      <c r="G618" s="85"/>
      <c r="K618" s="209"/>
    </row>
    <row r="619" spans="1:11" s="218" customFormat="1" x14ac:dyDescent="0.25">
      <c r="A619" s="209"/>
      <c r="B619" s="209"/>
      <c r="C619" s="209"/>
      <c r="D619" s="209"/>
      <c r="E619" s="209"/>
      <c r="G619" s="85"/>
      <c r="K619" s="209"/>
    </row>
    <row r="620" spans="1:11" s="218" customFormat="1" x14ac:dyDescent="0.25">
      <c r="A620" s="209"/>
      <c r="B620" s="209"/>
      <c r="C620" s="209"/>
      <c r="D620" s="209"/>
      <c r="E620" s="209"/>
      <c r="G620" s="85"/>
      <c r="K620" s="209"/>
    </row>
    <row r="621" spans="1:11" s="218" customFormat="1" x14ac:dyDescent="0.25">
      <c r="A621" s="209"/>
      <c r="B621" s="209"/>
      <c r="C621" s="209"/>
      <c r="D621" s="209"/>
      <c r="E621" s="209"/>
      <c r="G621" s="85"/>
      <c r="K621" s="209"/>
    </row>
    <row r="622" spans="1:11" s="218" customFormat="1" x14ac:dyDescent="0.25">
      <c r="A622" s="209"/>
      <c r="B622" s="209"/>
      <c r="C622" s="209"/>
      <c r="D622" s="209"/>
      <c r="E622" s="209"/>
      <c r="G622" s="85"/>
      <c r="K622" s="209"/>
    </row>
    <row r="623" spans="1:11" s="218" customFormat="1" x14ac:dyDescent="0.25">
      <c r="A623" s="209"/>
      <c r="B623" s="209"/>
      <c r="C623" s="209"/>
      <c r="D623" s="209"/>
      <c r="E623" s="209"/>
      <c r="G623" s="85"/>
      <c r="K623" s="209"/>
    </row>
    <row r="624" spans="1:11" s="218" customFormat="1" x14ac:dyDescent="0.25">
      <c r="A624" s="209"/>
      <c r="B624" s="209"/>
      <c r="C624" s="209"/>
      <c r="D624" s="209"/>
      <c r="E624" s="209"/>
      <c r="G624" s="85"/>
      <c r="K624" s="209"/>
    </row>
    <row r="625" spans="1:11" s="218" customFormat="1" x14ac:dyDescent="0.25">
      <c r="A625" s="209"/>
      <c r="B625" s="209"/>
      <c r="C625" s="209"/>
      <c r="D625" s="209"/>
      <c r="E625" s="209"/>
      <c r="G625" s="85"/>
      <c r="K625" s="209"/>
    </row>
    <row r="626" spans="1:11" s="218" customFormat="1" x14ac:dyDescent="0.25">
      <c r="A626" s="209"/>
      <c r="B626" s="209"/>
      <c r="C626" s="209"/>
      <c r="D626" s="209"/>
      <c r="E626" s="209"/>
      <c r="G626" s="85"/>
      <c r="K626" s="209"/>
    </row>
  </sheetData>
  <mergeCells count="1">
    <mergeCell ref="O7:P7"/>
  </mergeCells>
  <conditionalFormatting sqref="G10:G329">
    <cfRule type="cellIs" dxfId="16" priority="12" operator="greaterThan">
      <formula>10</formula>
    </cfRule>
  </conditionalFormatting>
  <conditionalFormatting sqref="G1:G4 G6:G8 G10:G1048576">
    <cfRule type="cellIs" dxfId="15" priority="7" operator="greaterThan">
      <formula>10</formula>
    </cfRule>
    <cfRule type="cellIs" dxfId="14" priority="8" operator="greaterThan">
      <formula>27</formula>
    </cfRule>
    <cfRule type="cellIs" dxfId="13" priority="9" operator="greaterThan">
      <formula>10</formula>
    </cfRule>
  </conditionalFormatting>
  <conditionalFormatting sqref="E236">
    <cfRule type="cellIs" dxfId="12" priority="3" operator="greaterThan">
      <formula>50</formula>
    </cfRule>
  </conditionalFormatting>
  <conditionalFormatting sqref="E308">
    <cfRule type="cellIs" dxfId="11" priority="1" operator="greaterThan">
      <formula>50</formula>
    </cfRule>
  </conditionalFormatting>
  <conditionalFormatting sqref="E10:E329">
    <cfRule type="cellIs" dxfId="10" priority="197" operator="greaterThan">
      <formula>50</formula>
    </cfRule>
    <cfRule type="cellIs" dxfId="9" priority="198" operator="greaterThan">
      <formula>50</formula>
    </cfRule>
    <cfRule type="cellIs" dxfId="8" priority="199" operator="greaterThan">
      <formula>50</formula>
    </cfRule>
    <cfRule type="top10" dxfId="7" priority="200" percent="1" rank="10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Charts</vt:lpstr>
      </vt:variant>
      <vt:variant>
        <vt:i4>5</vt:i4>
      </vt:variant>
    </vt:vector>
  </HeadingPairs>
  <TitlesOfParts>
    <vt:vector size="21" baseType="lpstr">
      <vt:lpstr>hourly</vt:lpstr>
      <vt:lpstr>hr max</vt:lpstr>
      <vt:lpstr>daily</vt:lpstr>
      <vt:lpstr>month</vt:lpstr>
      <vt:lpstr>exceed</vt:lpstr>
      <vt:lpstr>rain</vt:lpstr>
      <vt:lpstr>traffic raw</vt:lpstr>
      <vt:lpstr>traffic sorted</vt:lpstr>
      <vt:lpstr>binned data</vt:lpstr>
      <vt:lpstr>PM10 trucks pivot</vt:lpstr>
      <vt:lpstr>PM10 rain pivot</vt:lpstr>
      <vt:lpstr>exceed trucks pivot</vt:lpstr>
      <vt:lpstr>PM10 rain trucks pivot</vt:lpstr>
      <vt:lpstr>Exceed rain trucks pivot</vt:lpstr>
      <vt:lpstr>Northland Regional</vt:lpstr>
      <vt:lpstr>Modelling</vt:lpstr>
      <vt:lpstr>Chart hourly</vt:lpstr>
      <vt:lpstr>Chart hr max</vt:lpstr>
      <vt:lpstr>Chart daily</vt:lpstr>
      <vt:lpstr>Chart rain season</vt:lpstr>
      <vt:lpstr>Chart rain month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Louise Wickham</dc:creator>
  <cp:lastModifiedBy>Louise</cp:lastModifiedBy>
  <dcterms:created xsi:type="dcterms:W3CDTF">2017-11-12T20:15:11Z</dcterms:created>
  <dcterms:modified xsi:type="dcterms:W3CDTF">2019-01-31T00:36:36Z</dcterms:modified>
</cp:coreProperties>
</file>